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F:\Cultivation\Records\2020\Scan Maps\"/>
    </mc:Choice>
  </mc:AlternateContent>
  <xr:revisionPtr revIDLastSave="0" documentId="13_ncr:1_{E942C219-8B39-4B36-A38A-2939A5B36E22}" xr6:coauthVersionLast="45" xr6:coauthVersionMax="45" xr10:uidLastSave="{00000000-0000-0000-0000-000000000000}"/>
  <bookViews>
    <workbookView xWindow="-120" yWindow="-120" windowWidth="20730" windowHeight="11160" firstSheet="1" activeTab="10" xr2:uid="{BDD8214F-8763-42B8-AFE0-37DD074D0525}"/>
  </bookViews>
  <sheets>
    <sheet name="METRC" sheetId="6" r:id="rId1"/>
    <sheet name="How-to" sheetId="5" r:id="rId2"/>
    <sheet name="ScanWorkbook" sheetId="2" r:id="rId3"/>
    <sheet name="checks 6.29" sheetId="12" state="hidden" r:id="rId4"/>
    <sheet name="TABLE" sheetId="1" r:id="rId5"/>
    <sheet name="nextcloneround" sheetId="23" state="hidden" r:id="rId6"/>
    <sheet name="Pivot" sheetId="11" r:id="rId7"/>
    <sheet name="MapWorkbook" sheetId="4" r:id="rId8"/>
    <sheet name="ScanRecord" sheetId="21" r:id="rId9"/>
    <sheet name="OLDScanRecord" sheetId="7" state="hidden" r:id="rId10"/>
    <sheet name="12.10.2020" sheetId="26" r:id="rId11"/>
    <sheet name="11.19.2020" sheetId="25" r:id="rId12"/>
    <sheet name="10.28.2020" sheetId="24" state="hidden" r:id="rId13"/>
    <sheet name="10.7.2020" sheetId="20" state="hidden" r:id="rId14"/>
    <sheet name="9.16.2020" sheetId="19" state="hidden" r:id="rId15"/>
    <sheet name="8.26.2020" sheetId="17" state="hidden" r:id="rId16"/>
    <sheet name="8.5.2020" sheetId="16" state="hidden" r:id="rId17"/>
    <sheet name="7.17.2020" sheetId="15" state="hidden" r:id="rId18"/>
    <sheet name="7.15.2020 (OLD)" sheetId="14" state="hidden" r:id="rId19"/>
    <sheet name="6.30.2020" sheetId="13" state="hidden" r:id="rId20"/>
    <sheet name="6.9.2020" sheetId="3" state="hidden" r:id="rId21"/>
  </sheets>
  <externalReferences>
    <externalReference r:id="rId22"/>
    <externalReference r:id="rId23"/>
  </externalReferences>
  <definedNames>
    <definedName name="_xlnm._FilterDatabase" localSheetId="2" hidden="1">ScanWorkbook!$A$10832:$L$10976</definedName>
    <definedName name="_xlcn.WorksheetConnection_MaternalPlantsScanandMap.xlsxTABLE" hidden="1">TABLE[]</definedName>
    <definedName name="Slicer_METRC">#N/A</definedName>
  </definedNames>
  <calcPr calcId="191029"/>
  <pivotCaches>
    <pivotCache cacheId="8" r:id="rId24"/>
  </pivotCaches>
  <extLst>
    <ext xmlns:x14="http://schemas.microsoft.com/office/spreadsheetml/2009/9/main" uri="{876F7934-8845-4945-9796-88D515C7AA90}">
      <x14:pivotCaches>
        <pivotCache cacheId="7" r:id="rId25"/>
      </x14:pivotCaches>
    </ext>
    <ext xmlns:x14="http://schemas.microsoft.com/office/spreadsheetml/2009/9/main" uri="{BBE1A952-AA13-448e-AADC-164F8A28A991}">
      <x14:slicerCaches>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 name="TABLE" connection="WorksheetConnection_Maternal Plants Scan and Map.xlsx!TABLE"/>
        </x15:modelTables>
      </x15:dataModel>
    </ext>
  </extLst>
</workbook>
</file>

<file path=xl/calcChain.xml><?xml version="1.0" encoding="utf-8"?>
<calcChain xmlns="http://schemas.openxmlformats.org/spreadsheetml/2006/main">
  <c r="K3" i="2" l="1"/>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G897" i="2" l="1"/>
  <c r="G898" i="2"/>
  <c r="G899" i="2"/>
  <c r="G900" i="2"/>
  <c r="F897" i="2"/>
  <c r="F898" i="2"/>
  <c r="F899" i="2"/>
  <c r="L2" i="21" l="1"/>
  <c r="F596" i="2"/>
  <c r="G596" i="2"/>
  <c r="H596" i="2" s="1"/>
  <c r="I596" i="2"/>
  <c r="F597" i="2"/>
  <c r="G597" i="2"/>
  <c r="H597" i="2" s="1"/>
  <c r="I597" i="2"/>
  <c r="F598" i="2"/>
  <c r="G598" i="2"/>
  <c r="H598" i="2" s="1"/>
  <c r="I598" i="2"/>
  <c r="F599" i="2"/>
  <c r="G599" i="2"/>
  <c r="H599" i="2" s="1"/>
  <c r="F600" i="2"/>
  <c r="G600" i="2"/>
  <c r="H600" i="2" s="1"/>
  <c r="F601" i="2"/>
  <c r="G601" i="2"/>
  <c r="H601" i="2" s="1"/>
  <c r="F602" i="2"/>
  <c r="G602" i="2"/>
  <c r="H602" i="2" s="1"/>
  <c r="F603" i="2"/>
  <c r="G603" i="2"/>
  <c r="H603" i="2" s="1"/>
  <c r="F604" i="2"/>
  <c r="G604" i="2"/>
  <c r="H604" i="2" s="1"/>
  <c r="F605" i="2"/>
  <c r="G605" i="2"/>
  <c r="H605" i="2" s="1"/>
  <c r="F606" i="2"/>
  <c r="G606" i="2"/>
  <c r="H606" i="2" s="1"/>
  <c r="F607" i="2"/>
  <c r="G607" i="2"/>
  <c r="H607" i="2" s="1"/>
  <c r="F608" i="2"/>
  <c r="G608" i="2"/>
  <c r="H608" i="2" s="1"/>
  <c r="I608" i="2"/>
  <c r="F609" i="2"/>
  <c r="G609" i="2"/>
  <c r="H609" i="2" s="1"/>
  <c r="F610" i="2"/>
  <c r="G610" i="2"/>
  <c r="H610" i="2" s="1"/>
  <c r="I601" i="2" l="1"/>
  <c r="I600" i="2"/>
  <c r="I609" i="2"/>
  <c r="I606" i="2"/>
  <c r="I610" i="2"/>
  <c r="I604" i="2"/>
  <c r="I605" i="2"/>
  <c r="I602" i="2"/>
  <c r="I607" i="2"/>
  <c r="I603" i="2"/>
  <c r="I599" i="2"/>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A2" i="1" l="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D75" i="23" l="1"/>
  <c r="E75" i="23"/>
  <c r="F75" i="23" s="1"/>
  <c r="D68" i="23"/>
  <c r="D69" i="23"/>
  <c r="D70" i="23"/>
  <c r="D71" i="23"/>
  <c r="D72" i="23"/>
  <c r="D73" i="23"/>
  <c r="D74" i="23"/>
  <c r="E68" i="23"/>
  <c r="F68" i="23" s="1"/>
  <c r="E69" i="23"/>
  <c r="F69" i="23" s="1"/>
  <c r="E70" i="23"/>
  <c r="F70" i="23" s="1"/>
  <c r="E71" i="23"/>
  <c r="F71" i="23" s="1"/>
  <c r="E72" i="23"/>
  <c r="F72" i="23" s="1"/>
  <c r="E73" i="23"/>
  <c r="F73" i="23" s="1"/>
  <c r="E74" i="23"/>
  <c r="F74" i="23" s="1"/>
  <c r="D58" i="23"/>
  <c r="D59" i="23"/>
  <c r="D60" i="23"/>
  <c r="D61" i="23"/>
  <c r="D62" i="23"/>
  <c r="D63" i="23"/>
  <c r="D64" i="23"/>
  <c r="D65" i="23"/>
  <c r="D66" i="23"/>
  <c r="D67" i="23"/>
  <c r="E58" i="23"/>
  <c r="F58" i="23" s="1"/>
  <c r="E59" i="23"/>
  <c r="F59" i="23" s="1"/>
  <c r="E60" i="23"/>
  <c r="F60" i="23" s="1"/>
  <c r="E61" i="23"/>
  <c r="F61" i="23" s="1"/>
  <c r="E62" i="23"/>
  <c r="F62" i="23" s="1"/>
  <c r="E63" i="23"/>
  <c r="F63" i="23" s="1"/>
  <c r="E64" i="23"/>
  <c r="F64" i="23" s="1"/>
  <c r="E65" i="23"/>
  <c r="F65" i="23" s="1"/>
  <c r="E66" i="23"/>
  <c r="F66" i="23" s="1"/>
  <c r="E67" i="23"/>
  <c r="F67" i="23" s="1"/>
  <c r="E2" i="23"/>
  <c r="E3" i="23"/>
  <c r="E4" i="23"/>
  <c r="E5" i="23"/>
  <c r="E6" i="23"/>
  <c r="E7" i="23"/>
  <c r="E8" i="23"/>
  <c r="E9" i="23"/>
  <c r="E10" i="23"/>
  <c r="E11" i="23"/>
  <c r="E12" i="23"/>
  <c r="E13" i="23"/>
  <c r="E14" i="23"/>
  <c r="E15" i="23"/>
  <c r="E16" i="23"/>
  <c r="E17" i="23"/>
  <c r="E18" i="23"/>
  <c r="E19" i="23"/>
  <c r="E20" i="23"/>
  <c r="E21" i="23"/>
  <c r="E22" i="23"/>
  <c r="E23" i="23"/>
  <c r="E24" i="23"/>
  <c r="E25" i="23"/>
  <c r="E26" i="23"/>
  <c r="E27" i="23"/>
  <c r="E28" i="23"/>
  <c r="E29" i="23"/>
  <c r="E30" i="23"/>
  <c r="E31" i="23"/>
  <c r="E32" i="23"/>
  <c r="E33" i="23"/>
  <c r="E34" i="23"/>
  <c r="E35" i="23"/>
  <c r="E36" i="23"/>
  <c r="E37" i="23"/>
  <c r="E38" i="23"/>
  <c r="E39" i="23"/>
  <c r="E40" i="23"/>
  <c r="E41" i="23"/>
  <c r="E42" i="23"/>
  <c r="E43" i="23"/>
  <c r="E44" i="23"/>
  <c r="E45" i="23"/>
  <c r="E46" i="23"/>
  <c r="E47" i="23"/>
  <c r="E48" i="23"/>
  <c r="E49" i="23"/>
  <c r="E50" i="23"/>
  <c r="E51" i="23"/>
  <c r="E52" i="23"/>
  <c r="E53" i="23"/>
  <c r="E54" i="23"/>
  <c r="E55" i="23"/>
  <c r="E56" i="23"/>
  <c r="E57" i="23"/>
  <c r="D2" i="23"/>
  <c r="D3" i="23"/>
  <c r="D4" i="23"/>
  <c r="D5" i="23"/>
  <c r="D6" i="23"/>
  <c r="D7" i="23"/>
  <c r="D8" i="23"/>
  <c r="D9" i="23"/>
  <c r="D10" i="23"/>
  <c r="D11" i="23"/>
  <c r="D12" i="23"/>
  <c r="D13" i="23"/>
  <c r="D14" i="23"/>
  <c r="D15" i="23"/>
  <c r="D16" i="23"/>
  <c r="D17" i="23"/>
  <c r="D18" i="23"/>
  <c r="D19" i="23"/>
  <c r="D20" i="23"/>
  <c r="D21" i="23"/>
  <c r="D22" i="23"/>
  <c r="D23" i="23"/>
  <c r="D24" i="23"/>
  <c r="D25" i="23"/>
  <c r="D26" i="23"/>
  <c r="D27" i="23"/>
  <c r="D28" i="23"/>
  <c r="D29" i="23"/>
  <c r="D30" i="23"/>
  <c r="D31" i="23"/>
  <c r="D32" i="23"/>
  <c r="D33" i="23"/>
  <c r="D34" i="23"/>
  <c r="D35" i="23"/>
  <c r="D36" i="23"/>
  <c r="D37" i="23"/>
  <c r="D38" i="23"/>
  <c r="D39" i="23"/>
  <c r="D40" i="23"/>
  <c r="D41" i="23"/>
  <c r="D42" i="23"/>
  <c r="D43" i="23"/>
  <c r="D44" i="23"/>
  <c r="D45" i="23"/>
  <c r="D46" i="23"/>
  <c r="D47" i="23"/>
  <c r="D48" i="23"/>
  <c r="D49" i="23"/>
  <c r="D50" i="23"/>
  <c r="D51" i="23"/>
  <c r="D52" i="23"/>
  <c r="D53" i="23"/>
  <c r="D54" i="23"/>
  <c r="D55" i="23"/>
  <c r="D56" i="23"/>
  <c r="D57" i="23"/>
  <c r="F5" i="23" l="1"/>
  <c r="F2" i="23"/>
  <c r="F56" i="23"/>
  <c r="F52" i="23"/>
  <c r="F48" i="23"/>
  <c r="F44" i="23"/>
  <c r="F40" i="23"/>
  <c r="F36" i="23"/>
  <c r="F32" i="23"/>
  <c r="F28" i="23"/>
  <c r="F24" i="23"/>
  <c r="F20" i="23"/>
  <c r="F16" i="23"/>
  <c r="F12" i="23"/>
  <c r="F8" i="23"/>
  <c r="F4" i="23"/>
  <c r="F55" i="23"/>
  <c r="F51" i="23"/>
  <c r="F47" i="23"/>
  <c r="F43" i="23"/>
  <c r="F39" i="23"/>
  <c r="F35" i="23"/>
  <c r="F31" i="23"/>
  <c r="F27" i="23"/>
  <c r="F23" i="23"/>
  <c r="F19" i="23"/>
  <c r="F15" i="23"/>
  <c r="F11" i="23"/>
  <c r="F7" i="23"/>
  <c r="F3" i="23"/>
  <c r="F54" i="23"/>
  <c r="F50" i="23"/>
  <c r="F46" i="23"/>
  <c r="F42" i="23"/>
  <c r="F38" i="23"/>
  <c r="F34" i="23"/>
  <c r="F30" i="23"/>
  <c r="F26" i="23"/>
  <c r="F22" i="23"/>
  <c r="F18" i="23"/>
  <c r="F14" i="23"/>
  <c r="F10" i="23"/>
  <c r="F6" i="23"/>
  <c r="F57" i="23"/>
  <c r="F53" i="23"/>
  <c r="F49" i="23"/>
  <c r="F45" i="23"/>
  <c r="F41" i="23"/>
  <c r="F37" i="23"/>
  <c r="F33" i="23"/>
  <c r="F29" i="23"/>
  <c r="F25" i="23"/>
  <c r="F21" i="23"/>
  <c r="F17" i="23"/>
  <c r="F13" i="23"/>
  <c r="F9" i="23"/>
  <c r="F6779" i="7" l="1"/>
  <c r="F6780" i="7"/>
  <c r="F6781" i="7"/>
  <c r="F6782" i="7"/>
  <c r="F6783" i="7"/>
  <c r="F6784" i="7"/>
  <c r="F6785" i="7"/>
  <c r="F6786" i="7"/>
  <c r="F6787" i="7"/>
  <c r="F6788" i="7"/>
  <c r="F6789" i="7"/>
  <c r="F6790" i="7"/>
  <c r="F6791" i="7"/>
  <c r="F6792" i="7"/>
  <c r="F6793" i="7"/>
  <c r="F6794" i="7"/>
  <c r="F6795" i="7"/>
  <c r="F6796" i="7"/>
  <c r="F6797" i="7"/>
  <c r="F6798" i="7"/>
  <c r="F6799" i="7"/>
  <c r="F6800" i="7"/>
  <c r="F6801" i="7"/>
  <c r="F6802" i="7"/>
  <c r="F6803" i="7"/>
  <c r="F6804" i="7"/>
  <c r="F6805" i="7"/>
  <c r="F6806" i="7"/>
  <c r="F6807" i="7"/>
  <c r="F6808" i="7"/>
  <c r="F6809" i="7"/>
  <c r="F6810" i="7"/>
  <c r="F6811" i="7"/>
  <c r="F6812" i="7"/>
  <c r="F6813" i="7"/>
  <c r="F6814" i="7"/>
  <c r="F6815" i="7"/>
  <c r="F6816" i="7"/>
  <c r="F6817" i="7"/>
  <c r="F6818" i="7"/>
  <c r="F6819" i="7"/>
  <c r="F6820" i="7"/>
  <c r="F6821" i="7"/>
  <c r="F6822" i="7"/>
  <c r="F6823" i="7"/>
  <c r="F6824" i="7"/>
  <c r="F6825" i="7"/>
  <c r="F6826" i="7"/>
  <c r="F6827" i="7"/>
  <c r="F6828" i="7"/>
  <c r="F6829" i="7"/>
  <c r="F6830" i="7"/>
  <c r="F6831" i="7"/>
  <c r="F6832" i="7"/>
  <c r="F6833" i="7"/>
  <c r="F6834" i="7"/>
  <c r="F6835" i="7"/>
  <c r="F6836" i="7"/>
  <c r="F6837" i="7"/>
  <c r="F6838" i="7"/>
  <c r="F6839" i="7"/>
  <c r="F6840" i="7"/>
  <c r="F6841" i="7"/>
  <c r="F6842" i="7"/>
  <c r="F6843" i="7"/>
  <c r="F6844" i="7"/>
  <c r="F6845" i="7"/>
  <c r="F6846" i="7"/>
  <c r="F6847" i="7"/>
  <c r="F6848" i="7"/>
  <c r="F6849" i="7"/>
  <c r="F6850" i="7"/>
  <c r="F6851" i="7"/>
  <c r="F6852" i="7"/>
  <c r="F6853" i="7"/>
  <c r="F6854" i="7"/>
  <c r="F6855" i="7"/>
  <c r="F6856" i="7"/>
  <c r="F6857" i="7"/>
  <c r="F6858" i="7"/>
  <c r="F6859" i="7"/>
  <c r="F6860" i="7"/>
  <c r="F6861" i="7"/>
  <c r="F6862" i="7"/>
  <c r="F6863" i="7"/>
  <c r="F6864" i="7"/>
  <c r="F6865" i="7"/>
  <c r="F6866" i="7"/>
  <c r="F6867" i="7"/>
  <c r="F6868" i="7"/>
  <c r="F6869" i="7"/>
  <c r="F6870" i="7"/>
  <c r="F6871" i="7"/>
  <c r="F6872" i="7"/>
  <c r="F6873" i="7"/>
  <c r="F6874" i="7"/>
  <c r="F6875" i="7"/>
  <c r="F6876" i="7"/>
  <c r="F6877" i="7"/>
  <c r="F6878" i="7"/>
  <c r="F6879" i="7"/>
  <c r="F6880" i="7"/>
  <c r="F6881" i="7"/>
  <c r="F6882" i="7"/>
  <c r="F6883" i="7"/>
  <c r="F6884" i="7"/>
  <c r="F6885" i="7"/>
  <c r="F6886" i="7"/>
  <c r="F6887" i="7"/>
  <c r="F6888" i="7"/>
  <c r="F6889" i="7"/>
  <c r="F6890" i="7"/>
  <c r="F6891" i="7"/>
  <c r="F6892" i="7"/>
  <c r="F6893" i="7"/>
  <c r="F6894" i="7"/>
  <c r="F6895" i="7"/>
  <c r="F6896" i="7"/>
  <c r="F6897" i="7"/>
  <c r="F6898" i="7"/>
  <c r="F6899" i="7"/>
  <c r="F6900" i="7"/>
  <c r="F6901" i="7"/>
  <c r="F6902" i="7"/>
  <c r="F6903" i="7"/>
  <c r="F6904" i="7"/>
  <c r="F6905" i="7"/>
  <c r="F6906" i="7"/>
  <c r="F6907" i="7"/>
  <c r="F6908" i="7"/>
  <c r="F6909" i="7"/>
  <c r="F6910" i="7"/>
  <c r="F6911" i="7"/>
  <c r="F6912" i="7"/>
  <c r="F6913" i="7"/>
  <c r="F6914" i="7"/>
  <c r="F6915" i="7"/>
  <c r="F6916" i="7"/>
  <c r="F6917" i="7"/>
  <c r="F6918" i="7"/>
  <c r="F6919" i="7"/>
  <c r="F6920" i="7"/>
  <c r="F6921" i="7"/>
  <c r="F6922" i="7"/>
  <c r="F6923" i="7"/>
  <c r="F6924" i="7"/>
  <c r="F6925" i="7"/>
  <c r="F6926" i="7"/>
  <c r="F6927" i="7"/>
  <c r="F6928" i="7"/>
  <c r="F6929" i="7"/>
  <c r="F6930" i="7"/>
  <c r="F6931" i="7"/>
  <c r="F6932" i="7"/>
  <c r="F6933" i="7"/>
  <c r="F6934" i="7"/>
  <c r="F6935" i="7"/>
  <c r="F6936" i="7"/>
  <c r="F6937" i="7"/>
  <c r="F6938" i="7"/>
  <c r="F6939" i="7"/>
  <c r="F6940" i="7"/>
  <c r="F6941" i="7"/>
  <c r="F6942" i="7"/>
  <c r="F6943" i="7"/>
  <c r="F6944" i="7"/>
  <c r="F6945" i="7"/>
  <c r="F6946" i="7"/>
  <c r="F6947" i="7"/>
  <c r="F6948" i="7"/>
  <c r="F6949" i="7"/>
  <c r="F6950" i="7"/>
  <c r="F6951" i="7"/>
  <c r="F6952" i="7"/>
  <c r="F6953" i="7"/>
  <c r="F6954" i="7"/>
  <c r="F6955" i="7"/>
  <c r="F6956" i="7"/>
  <c r="F6957" i="7"/>
  <c r="F6958" i="7"/>
  <c r="F6959" i="7"/>
  <c r="F6960" i="7"/>
  <c r="F6961" i="7"/>
  <c r="F6962" i="7"/>
  <c r="F6963" i="7"/>
  <c r="F6964" i="7"/>
  <c r="F6965" i="7"/>
  <c r="F6966" i="7"/>
  <c r="F6967" i="7"/>
  <c r="F6968" i="7"/>
  <c r="F6969" i="7"/>
  <c r="F6970" i="7"/>
  <c r="F6971" i="7"/>
  <c r="F6972" i="7"/>
  <c r="F6973" i="7"/>
  <c r="F6974" i="7"/>
  <c r="F6975" i="7"/>
  <c r="F6976" i="7"/>
  <c r="F6977" i="7"/>
  <c r="F6978" i="7"/>
  <c r="F6979" i="7"/>
  <c r="F6980" i="7"/>
  <c r="F6981" i="7"/>
  <c r="F6982" i="7"/>
  <c r="F6983" i="7"/>
  <c r="F6984" i="7"/>
  <c r="E6778" i="7"/>
  <c r="E6779" i="7"/>
  <c r="E6780" i="7"/>
  <c r="E6781" i="7"/>
  <c r="E6782" i="7"/>
  <c r="E6783" i="7"/>
  <c r="E6784" i="7"/>
  <c r="E6785" i="7"/>
  <c r="E6786" i="7"/>
  <c r="E6787" i="7"/>
  <c r="E6788" i="7"/>
  <c r="E6789" i="7"/>
  <c r="E6790" i="7"/>
  <c r="E6791" i="7"/>
  <c r="E6792" i="7"/>
  <c r="E6793" i="7"/>
  <c r="E6794" i="7"/>
  <c r="E6795" i="7"/>
  <c r="E6796" i="7"/>
  <c r="E6797" i="7"/>
  <c r="E6798" i="7"/>
  <c r="E6799" i="7"/>
  <c r="E6800" i="7"/>
  <c r="E6801" i="7"/>
  <c r="E6802" i="7"/>
  <c r="E6803" i="7"/>
  <c r="E6804" i="7"/>
  <c r="E6805" i="7"/>
  <c r="E6806" i="7"/>
  <c r="E6807" i="7"/>
  <c r="E6808" i="7"/>
  <c r="E6809" i="7"/>
  <c r="E6810" i="7"/>
  <c r="E6811" i="7"/>
  <c r="E6812" i="7"/>
  <c r="E6813" i="7"/>
  <c r="E6814" i="7"/>
  <c r="E6815" i="7"/>
  <c r="E6816" i="7"/>
  <c r="E6817" i="7"/>
  <c r="E6818" i="7"/>
  <c r="E6819" i="7"/>
  <c r="E6820" i="7"/>
  <c r="E6821" i="7"/>
  <c r="E6822" i="7"/>
  <c r="E6823" i="7"/>
  <c r="E6824" i="7"/>
  <c r="E6825" i="7"/>
  <c r="E6826" i="7"/>
  <c r="E6827" i="7"/>
  <c r="E6828" i="7"/>
  <c r="E6829" i="7"/>
  <c r="E6830" i="7"/>
  <c r="E6831" i="7"/>
  <c r="E6832" i="7"/>
  <c r="E6833" i="7"/>
  <c r="E6834" i="7"/>
  <c r="E6835" i="7"/>
  <c r="E6836" i="7"/>
  <c r="E6837" i="7"/>
  <c r="E6838" i="7"/>
  <c r="E6839" i="7"/>
  <c r="E6840" i="7"/>
  <c r="E6841" i="7"/>
  <c r="E6842" i="7"/>
  <c r="E6843" i="7"/>
  <c r="E6844" i="7"/>
  <c r="E6845" i="7"/>
  <c r="E6846" i="7"/>
  <c r="E6847" i="7"/>
  <c r="E6848" i="7"/>
  <c r="E6849" i="7"/>
  <c r="E6850" i="7"/>
  <c r="E6851" i="7"/>
  <c r="E6852" i="7"/>
  <c r="E6853" i="7"/>
  <c r="E6854" i="7"/>
  <c r="E6855" i="7"/>
  <c r="E6856" i="7"/>
  <c r="E6857" i="7"/>
  <c r="E6858" i="7"/>
  <c r="E6859" i="7"/>
  <c r="E6860" i="7"/>
  <c r="E6861" i="7"/>
  <c r="E6862" i="7"/>
  <c r="E6863" i="7"/>
  <c r="E6864" i="7"/>
  <c r="E6865" i="7"/>
  <c r="E6866" i="7"/>
  <c r="E6867" i="7"/>
  <c r="E6868" i="7"/>
  <c r="E6869" i="7"/>
  <c r="E6870" i="7"/>
  <c r="E6871" i="7"/>
  <c r="E6872" i="7"/>
  <c r="E6873" i="7"/>
  <c r="E6874" i="7"/>
  <c r="E6875" i="7"/>
  <c r="E6876" i="7"/>
  <c r="E6877" i="7"/>
  <c r="E6878" i="7"/>
  <c r="E6879" i="7"/>
  <c r="E6880" i="7"/>
  <c r="E6881" i="7"/>
  <c r="E6882" i="7"/>
  <c r="E6883" i="7"/>
  <c r="E6884" i="7"/>
  <c r="E6885" i="7"/>
  <c r="E6886" i="7"/>
  <c r="E6887" i="7"/>
  <c r="E6888" i="7"/>
  <c r="E6889" i="7"/>
  <c r="E6890" i="7"/>
  <c r="E6891" i="7"/>
  <c r="E6892" i="7"/>
  <c r="E6893" i="7"/>
  <c r="E6894" i="7"/>
  <c r="E6895" i="7"/>
  <c r="E6896" i="7"/>
  <c r="E6897" i="7"/>
  <c r="E6898" i="7"/>
  <c r="E6899" i="7"/>
  <c r="E6900" i="7"/>
  <c r="E6901" i="7"/>
  <c r="E6902" i="7"/>
  <c r="E6903" i="7"/>
  <c r="E6904" i="7"/>
  <c r="E6905" i="7"/>
  <c r="E6906" i="7"/>
  <c r="E6907" i="7"/>
  <c r="E6908" i="7"/>
  <c r="E6909" i="7"/>
  <c r="E6910" i="7"/>
  <c r="E6911" i="7"/>
  <c r="E6912" i="7"/>
  <c r="E6913" i="7"/>
  <c r="E6914" i="7"/>
  <c r="E6915" i="7"/>
  <c r="E6916" i="7"/>
  <c r="E6917" i="7"/>
  <c r="E6918" i="7"/>
  <c r="E6919" i="7"/>
  <c r="E6920" i="7"/>
  <c r="E6921" i="7"/>
  <c r="E6922" i="7"/>
  <c r="E6923" i="7"/>
  <c r="E6924" i="7"/>
  <c r="E6925" i="7"/>
  <c r="E6926" i="7"/>
  <c r="E6927" i="7"/>
  <c r="E6928" i="7"/>
  <c r="E6929" i="7"/>
  <c r="E6930" i="7"/>
  <c r="E6931" i="7"/>
  <c r="E6932" i="7"/>
  <c r="E6933" i="7"/>
  <c r="E6934" i="7"/>
  <c r="E6935" i="7"/>
  <c r="E6936" i="7"/>
  <c r="E6937" i="7"/>
  <c r="E6938" i="7"/>
  <c r="E6939" i="7"/>
  <c r="E6940" i="7"/>
  <c r="E6941" i="7"/>
  <c r="E6942" i="7"/>
  <c r="E6943" i="7"/>
  <c r="E6944" i="7"/>
  <c r="E6945" i="7"/>
  <c r="E6946" i="7"/>
  <c r="E6947" i="7"/>
  <c r="E6948" i="7"/>
  <c r="E6949" i="7"/>
  <c r="E6950" i="7"/>
  <c r="E6951" i="7"/>
  <c r="E6952" i="7"/>
  <c r="E6953" i="7"/>
  <c r="E6954" i="7"/>
  <c r="E6955" i="7"/>
  <c r="E6956" i="7"/>
  <c r="E6957" i="7"/>
  <c r="E6958" i="7"/>
  <c r="E6959" i="7"/>
  <c r="E6960" i="7"/>
  <c r="E6961" i="7"/>
  <c r="E6962" i="7"/>
  <c r="E6963" i="7"/>
  <c r="E6964" i="7"/>
  <c r="E6965" i="7"/>
  <c r="E6966" i="7"/>
  <c r="E6967" i="7"/>
  <c r="E6968" i="7"/>
  <c r="E6969" i="7"/>
  <c r="E6970" i="7"/>
  <c r="E6971" i="7"/>
  <c r="E6972" i="7"/>
  <c r="E6973" i="7"/>
  <c r="E6974" i="7"/>
  <c r="E6975" i="7"/>
  <c r="E6976" i="7"/>
  <c r="E6977" i="7"/>
  <c r="E6978" i="7"/>
  <c r="E6979" i="7"/>
  <c r="E6980" i="7"/>
  <c r="E6981" i="7"/>
  <c r="E6982" i="7"/>
  <c r="E6983" i="7"/>
  <c r="E6984" i="7"/>
  <c r="E7007" i="7"/>
  <c r="E7008" i="7"/>
  <c r="E7009" i="7"/>
  <c r="E7010" i="7"/>
  <c r="E7011" i="7"/>
  <c r="E7012" i="7"/>
  <c r="F7007" i="7"/>
  <c r="F7008" i="7"/>
  <c r="F7009" i="7"/>
  <c r="F7010" i="7"/>
  <c r="F7011" i="7"/>
  <c r="F7012" i="7"/>
  <c r="E6985" i="7"/>
  <c r="E6986" i="7"/>
  <c r="E6987" i="7"/>
  <c r="E6988" i="7"/>
  <c r="E6989" i="7"/>
  <c r="E6990" i="7"/>
  <c r="E6991" i="7"/>
  <c r="E6992" i="7"/>
  <c r="E6993" i="7"/>
  <c r="E6994" i="7"/>
  <c r="E6995" i="7"/>
  <c r="E6996" i="7"/>
  <c r="E6997" i="7"/>
  <c r="E6998" i="7"/>
  <c r="E6999" i="7"/>
  <c r="E7000" i="7"/>
  <c r="E7001" i="7"/>
  <c r="E7002" i="7"/>
  <c r="E7003" i="7"/>
  <c r="E7004" i="7"/>
  <c r="E7005" i="7"/>
  <c r="E7006" i="7"/>
  <c r="F7001" i="7"/>
  <c r="F7002" i="7"/>
  <c r="F7003" i="7"/>
  <c r="F7004" i="7"/>
  <c r="F7005" i="7"/>
  <c r="F7006" i="7"/>
  <c r="F6993" i="7"/>
  <c r="F6994" i="7"/>
  <c r="F6995" i="7"/>
  <c r="F6996" i="7"/>
  <c r="F6997" i="7"/>
  <c r="F6998" i="7"/>
  <c r="F6999" i="7"/>
  <c r="F7000" i="7"/>
  <c r="F6985" i="7"/>
  <c r="F6986" i="7"/>
  <c r="F6987" i="7"/>
  <c r="F6988" i="7"/>
  <c r="F6989" i="7"/>
  <c r="F6990" i="7"/>
  <c r="F6991" i="7"/>
  <c r="F6992" i="7"/>
  <c r="F2" i="2" l="1"/>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K95" i="2" s="1"/>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E6554" i="7" l="1"/>
  <c r="E6555" i="7"/>
  <c r="E6556" i="7"/>
  <c r="E6557" i="7"/>
  <c r="E6558" i="7"/>
  <c r="E6559" i="7"/>
  <c r="E6560" i="7"/>
  <c r="E6561" i="7"/>
  <c r="E6562" i="7"/>
  <c r="E6563" i="7"/>
  <c r="E6564" i="7"/>
  <c r="E6565" i="7"/>
  <c r="E6566" i="7"/>
  <c r="E6567" i="7"/>
  <c r="E6568" i="7"/>
  <c r="E6569" i="7"/>
  <c r="E6570" i="7"/>
  <c r="E6571" i="7"/>
  <c r="E6572" i="7"/>
  <c r="E6573" i="7"/>
  <c r="E6574" i="7"/>
  <c r="E6575" i="7"/>
  <c r="E6576" i="7"/>
  <c r="E6577" i="7"/>
  <c r="E6578" i="7"/>
  <c r="E6579" i="7"/>
  <c r="E6580" i="7"/>
  <c r="E6581" i="7"/>
  <c r="E6582" i="7"/>
  <c r="E6583" i="7"/>
  <c r="E6584" i="7"/>
  <c r="E6585" i="7"/>
  <c r="E6586" i="7"/>
  <c r="E6587" i="7"/>
  <c r="E6588" i="7"/>
  <c r="E6589" i="7"/>
  <c r="E6590" i="7"/>
  <c r="E6591" i="7"/>
  <c r="E6592" i="7"/>
  <c r="E6593" i="7"/>
  <c r="E6594" i="7"/>
  <c r="E6595" i="7"/>
  <c r="E6596" i="7"/>
  <c r="E6597" i="7"/>
  <c r="E6598" i="7"/>
  <c r="E6599" i="7"/>
  <c r="E6600" i="7"/>
  <c r="E6601" i="7"/>
  <c r="E6602" i="7"/>
  <c r="E6603" i="7"/>
  <c r="E6604" i="7"/>
  <c r="E6605" i="7"/>
  <c r="E6606" i="7"/>
  <c r="E6607" i="7"/>
  <c r="E6608" i="7"/>
  <c r="E6609" i="7"/>
  <c r="E6610" i="7"/>
  <c r="E6611" i="7"/>
  <c r="E6612" i="7"/>
  <c r="E6613" i="7"/>
  <c r="E6614" i="7"/>
  <c r="E6615" i="7"/>
  <c r="E6616" i="7"/>
  <c r="E6617" i="7"/>
  <c r="E6618" i="7"/>
  <c r="E6619" i="7"/>
  <c r="E6620" i="7"/>
  <c r="E6621" i="7"/>
  <c r="E6622" i="7"/>
  <c r="E6623" i="7"/>
  <c r="E6624" i="7"/>
  <c r="E6625" i="7"/>
  <c r="E6626" i="7"/>
  <c r="E6627" i="7"/>
  <c r="E6628" i="7"/>
  <c r="E6629" i="7"/>
  <c r="E6630" i="7"/>
  <c r="E6631" i="7"/>
  <c r="E6632" i="7"/>
  <c r="E6633" i="7"/>
  <c r="E6634" i="7"/>
  <c r="E6635" i="7"/>
  <c r="E6636" i="7"/>
  <c r="E6637" i="7"/>
  <c r="E6638" i="7"/>
  <c r="E6639" i="7"/>
  <c r="E6640" i="7"/>
  <c r="E6641" i="7"/>
  <c r="E6642" i="7"/>
  <c r="E6643" i="7"/>
  <c r="E6644" i="7"/>
  <c r="E6645" i="7"/>
  <c r="E6646" i="7"/>
  <c r="E6647" i="7"/>
  <c r="E6648" i="7"/>
  <c r="E6649" i="7"/>
  <c r="E6650" i="7"/>
  <c r="E6651" i="7"/>
  <c r="E6652" i="7"/>
  <c r="E6653" i="7"/>
  <c r="E6654" i="7"/>
  <c r="E6655" i="7"/>
  <c r="E6656" i="7"/>
  <c r="E6657" i="7"/>
  <c r="E6658" i="7"/>
  <c r="E6659" i="7"/>
  <c r="E6660" i="7"/>
  <c r="E6661" i="7"/>
  <c r="E6662" i="7"/>
  <c r="E6663" i="7"/>
  <c r="E6664" i="7"/>
  <c r="E6665" i="7"/>
  <c r="E6666" i="7"/>
  <c r="E6667" i="7"/>
  <c r="E6668" i="7"/>
  <c r="E6669" i="7"/>
  <c r="E6670" i="7"/>
  <c r="E6671" i="7"/>
  <c r="E6672" i="7"/>
  <c r="E6673" i="7"/>
  <c r="E6674" i="7"/>
  <c r="E6675" i="7"/>
  <c r="E6676" i="7"/>
  <c r="E6677" i="7"/>
  <c r="E6678" i="7"/>
  <c r="E6679" i="7"/>
  <c r="E6680" i="7"/>
  <c r="E6681" i="7"/>
  <c r="E6682" i="7"/>
  <c r="E6683" i="7"/>
  <c r="E6684" i="7"/>
  <c r="E6685" i="7"/>
  <c r="E6686" i="7"/>
  <c r="E6687" i="7"/>
  <c r="E6688" i="7"/>
  <c r="E6689" i="7"/>
  <c r="E6690" i="7"/>
  <c r="E6691" i="7"/>
  <c r="E6692" i="7"/>
  <c r="E6693" i="7"/>
  <c r="E6694" i="7"/>
  <c r="E6695" i="7"/>
  <c r="E6696" i="7"/>
  <c r="E6697" i="7"/>
  <c r="E6698" i="7"/>
  <c r="E6699" i="7"/>
  <c r="E6700" i="7"/>
  <c r="E6701" i="7"/>
  <c r="E6702" i="7"/>
  <c r="E6703" i="7"/>
  <c r="E6704" i="7"/>
  <c r="E6705" i="7"/>
  <c r="E6706" i="7"/>
  <c r="E6707" i="7"/>
  <c r="E6708" i="7"/>
  <c r="E6709" i="7"/>
  <c r="E6710" i="7"/>
  <c r="E6711" i="7"/>
  <c r="E6712" i="7"/>
  <c r="E6713" i="7"/>
  <c r="E6714" i="7"/>
  <c r="E6715" i="7"/>
  <c r="E6716" i="7"/>
  <c r="E6717" i="7"/>
  <c r="E6718" i="7"/>
  <c r="E6719" i="7"/>
  <c r="E6720" i="7"/>
  <c r="E6721" i="7"/>
  <c r="E6722" i="7"/>
  <c r="E6723" i="7"/>
  <c r="E6724" i="7"/>
  <c r="E6725" i="7"/>
  <c r="E6726" i="7"/>
  <c r="E6727" i="7"/>
  <c r="E6728" i="7"/>
  <c r="E6729" i="7"/>
  <c r="E6730" i="7"/>
  <c r="E6731" i="7"/>
  <c r="E6732" i="7"/>
  <c r="E6733" i="7"/>
  <c r="E6734" i="7"/>
  <c r="E6735" i="7"/>
  <c r="E6736" i="7"/>
  <c r="E6737" i="7"/>
  <c r="E6738" i="7"/>
  <c r="E6739" i="7"/>
  <c r="E6740" i="7"/>
  <c r="E6741" i="7"/>
  <c r="E6742" i="7"/>
  <c r="E6743" i="7"/>
  <c r="E6744" i="7"/>
  <c r="E6745" i="7"/>
  <c r="E6746" i="7"/>
  <c r="E6747" i="7"/>
  <c r="E6748" i="7"/>
  <c r="E6749" i="7"/>
  <c r="E6750" i="7"/>
  <c r="E6751" i="7"/>
  <c r="E6752" i="7"/>
  <c r="E6753" i="7"/>
  <c r="E6754" i="7"/>
  <c r="E6755" i="7"/>
  <c r="E6756" i="7"/>
  <c r="E6757" i="7"/>
  <c r="E6758" i="7"/>
  <c r="E6759" i="7"/>
  <c r="E6760" i="7"/>
  <c r="E6761" i="7"/>
  <c r="E6762" i="7"/>
  <c r="E6763" i="7"/>
  <c r="E6764" i="7"/>
  <c r="E6765" i="7"/>
  <c r="E6766" i="7"/>
  <c r="E6767" i="7"/>
  <c r="E6768" i="7"/>
  <c r="E6769" i="7"/>
  <c r="E6770" i="7"/>
  <c r="E6771" i="7"/>
  <c r="E6772" i="7"/>
  <c r="E6773" i="7"/>
  <c r="E6774" i="7"/>
  <c r="E6775" i="7"/>
  <c r="E6776" i="7"/>
  <c r="E6777" i="7"/>
  <c r="F6554" i="7"/>
  <c r="F6555" i="7"/>
  <c r="F6556" i="7"/>
  <c r="F6557" i="7"/>
  <c r="F6558" i="7"/>
  <c r="F6559" i="7"/>
  <c r="F6560" i="7"/>
  <c r="F6561" i="7"/>
  <c r="F6562" i="7"/>
  <c r="F6563" i="7"/>
  <c r="F6564" i="7"/>
  <c r="F6565" i="7"/>
  <c r="F6566" i="7"/>
  <c r="F6567" i="7"/>
  <c r="F6568" i="7"/>
  <c r="F6569" i="7"/>
  <c r="F6570" i="7"/>
  <c r="F6571" i="7"/>
  <c r="F6572" i="7"/>
  <c r="F6573" i="7"/>
  <c r="F6574" i="7"/>
  <c r="F6575" i="7"/>
  <c r="F6576" i="7"/>
  <c r="F6577" i="7"/>
  <c r="F6578" i="7"/>
  <c r="F6579" i="7"/>
  <c r="F6580" i="7"/>
  <c r="F6581" i="7"/>
  <c r="F6582" i="7"/>
  <c r="F6583" i="7"/>
  <c r="F6584" i="7"/>
  <c r="F6585" i="7"/>
  <c r="F6586" i="7"/>
  <c r="F6587" i="7"/>
  <c r="F6588" i="7"/>
  <c r="F6589" i="7"/>
  <c r="F6590" i="7"/>
  <c r="F6591" i="7"/>
  <c r="F6592" i="7"/>
  <c r="F6593" i="7"/>
  <c r="F6594" i="7"/>
  <c r="F6595" i="7"/>
  <c r="F6596" i="7"/>
  <c r="F6597" i="7"/>
  <c r="F6598" i="7"/>
  <c r="F6599" i="7"/>
  <c r="F6600" i="7"/>
  <c r="F6601" i="7"/>
  <c r="F6602" i="7"/>
  <c r="F6603" i="7"/>
  <c r="F6604" i="7"/>
  <c r="F6605" i="7"/>
  <c r="F6606" i="7"/>
  <c r="F6607" i="7"/>
  <c r="F6608" i="7"/>
  <c r="F6609" i="7"/>
  <c r="F6610" i="7"/>
  <c r="F6611" i="7"/>
  <c r="F6612" i="7"/>
  <c r="F6613" i="7"/>
  <c r="F6614" i="7"/>
  <c r="F6615" i="7"/>
  <c r="F6616" i="7"/>
  <c r="F6617" i="7"/>
  <c r="F6618" i="7"/>
  <c r="F6619" i="7"/>
  <c r="F6620" i="7"/>
  <c r="F6621" i="7"/>
  <c r="F6622" i="7"/>
  <c r="F6623" i="7"/>
  <c r="F6624" i="7"/>
  <c r="F6625" i="7"/>
  <c r="F6626" i="7"/>
  <c r="F6627" i="7"/>
  <c r="F6628" i="7"/>
  <c r="F6629" i="7"/>
  <c r="F6630" i="7"/>
  <c r="F6631" i="7"/>
  <c r="F6632" i="7"/>
  <c r="F6633" i="7"/>
  <c r="F6634" i="7"/>
  <c r="F6635" i="7"/>
  <c r="F6636" i="7"/>
  <c r="F6637" i="7"/>
  <c r="F6638" i="7"/>
  <c r="F6639" i="7"/>
  <c r="F6640" i="7"/>
  <c r="F6641" i="7"/>
  <c r="F6642" i="7"/>
  <c r="F6643" i="7"/>
  <c r="F6644" i="7"/>
  <c r="F6645" i="7"/>
  <c r="F6646" i="7"/>
  <c r="F6647" i="7"/>
  <c r="F6648" i="7"/>
  <c r="F6649" i="7"/>
  <c r="F6650" i="7"/>
  <c r="F6651" i="7"/>
  <c r="F6652" i="7"/>
  <c r="F6653" i="7"/>
  <c r="F6654" i="7"/>
  <c r="F6655" i="7"/>
  <c r="F6656" i="7"/>
  <c r="F6657" i="7"/>
  <c r="F6658" i="7"/>
  <c r="F6659" i="7"/>
  <c r="F6660" i="7"/>
  <c r="F6661" i="7"/>
  <c r="F6662" i="7"/>
  <c r="F6663" i="7"/>
  <c r="F6664" i="7"/>
  <c r="F6665" i="7"/>
  <c r="F6666" i="7"/>
  <c r="F6667" i="7"/>
  <c r="F6668" i="7"/>
  <c r="F6669" i="7"/>
  <c r="F6670" i="7"/>
  <c r="F6671" i="7"/>
  <c r="F6672" i="7"/>
  <c r="F6673" i="7"/>
  <c r="F6674" i="7"/>
  <c r="F6675" i="7"/>
  <c r="F6676" i="7"/>
  <c r="F6677" i="7"/>
  <c r="F6678" i="7"/>
  <c r="F6679" i="7"/>
  <c r="F6680" i="7"/>
  <c r="F6681" i="7"/>
  <c r="F6682" i="7"/>
  <c r="F6683" i="7"/>
  <c r="F6684" i="7"/>
  <c r="F6685" i="7"/>
  <c r="F6686" i="7"/>
  <c r="F6687" i="7"/>
  <c r="F6688" i="7"/>
  <c r="F6689" i="7"/>
  <c r="F6690" i="7"/>
  <c r="F6691" i="7"/>
  <c r="F6692" i="7"/>
  <c r="F6693" i="7"/>
  <c r="F6694" i="7"/>
  <c r="F6695" i="7"/>
  <c r="F6696" i="7"/>
  <c r="F6697" i="7"/>
  <c r="F6698" i="7"/>
  <c r="F6699" i="7"/>
  <c r="F6700" i="7"/>
  <c r="F6701" i="7"/>
  <c r="F6702" i="7"/>
  <c r="F6703" i="7"/>
  <c r="F6704" i="7"/>
  <c r="F6705" i="7"/>
  <c r="F6706" i="7"/>
  <c r="F6707" i="7"/>
  <c r="F6708" i="7"/>
  <c r="F6709" i="7"/>
  <c r="F6710" i="7"/>
  <c r="F6711" i="7"/>
  <c r="F6712" i="7"/>
  <c r="F6713" i="7"/>
  <c r="F6714" i="7"/>
  <c r="F6715" i="7"/>
  <c r="F6716" i="7"/>
  <c r="F6717" i="7"/>
  <c r="F6718" i="7"/>
  <c r="F6719" i="7"/>
  <c r="F6720" i="7"/>
  <c r="F6721" i="7"/>
  <c r="F6722" i="7"/>
  <c r="F6723" i="7"/>
  <c r="F6724" i="7"/>
  <c r="F6725" i="7"/>
  <c r="F6726" i="7"/>
  <c r="F6727" i="7"/>
  <c r="F6728" i="7"/>
  <c r="F6729" i="7"/>
  <c r="F6730" i="7"/>
  <c r="F6731" i="7"/>
  <c r="F6732" i="7"/>
  <c r="F6733" i="7"/>
  <c r="F6734" i="7"/>
  <c r="F6735" i="7"/>
  <c r="F6736" i="7"/>
  <c r="F6737" i="7"/>
  <c r="F6738" i="7"/>
  <c r="F6739" i="7"/>
  <c r="F6740" i="7"/>
  <c r="F6741" i="7"/>
  <c r="F6742" i="7"/>
  <c r="F6743" i="7"/>
  <c r="F6744" i="7"/>
  <c r="F6745" i="7"/>
  <c r="F6746" i="7"/>
  <c r="F6747" i="7"/>
  <c r="F6748" i="7"/>
  <c r="F6749" i="7"/>
  <c r="F6750" i="7"/>
  <c r="F6751" i="7"/>
  <c r="F6752" i="7"/>
  <c r="F6753" i="7"/>
  <c r="F6754" i="7"/>
  <c r="F6755" i="7"/>
  <c r="F6756" i="7"/>
  <c r="F6757" i="7"/>
  <c r="F6758" i="7"/>
  <c r="F6759" i="7"/>
  <c r="F6760" i="7"/>
  <c r="F6761" i="7"/>
  <c r="F6762" i="7"/>
  <c r="F6763" i="7"/>
  <c r="F6764" i="7"/>
  <c r="F6765" i="7"/>
  <c r="F6766" i="7"/>
  <c r="F6767" i="7"/>
  <c r="F6768" i="7"/>
  <c r="F6769" i="7"/>
  <c r="F6770" i="7"/>
  <c r="F6771" i="7"/>
  <c r="F6772" i="7"/>
  <c r="F6773" i="7"/>
  <c r="F6774" i="7"/>
  <c r="F6775" i="7"/>
  <c r="F6776" i="7"/>
  <c r="F6777" i="7"/>
  <c r="F6778" i="7"/>
  <c r="F6326" i="7" l="1"/>
  <c r="F6327" i="7"/>
  <c r="F6328" i="7"/>
  <c r="F6329" i="7"/>
  <c r="F6330" i="7"/>
  <c r="F6331" i="7"/>
  <c r="F6332" i="7"/>
  <c r="F6333" i="7"/>
  <c r="F6334" i="7"/>
  <c r="F6335" i="7"/>
  <c r="F6336" i="7"/>
  <c r="F6337" i="7"/>
  <c r="F6338" i="7"/>
  <c r="F6339" i="7"/>
  <c r="F6340" i="7"/>
  <c r="F6341" i="7"/>
  <c r="F6342" i="7"/>
  <c r="F6343" i="7"/>
  <c r="F6344" i="7"/>
  <c r="F6345" i="7"/>
  <c r="F6346" i="7"/>
  <c r="F6347" i="7"/>
  <c r="F6348" i="7"/>
  <c r="F6349" i="7"/>
  <c r="F6350" i="7"/>
  <c r="F6351" i="7"/>
  <c r="F6352" i="7"/>
  <c r="F6353" i="7"/>
  <c r="F6354" i="7"/>
  <c r="F6355" i="7"/>
  <c r="F6356" i="7"/>
  <c r="F6357" i="7"/>
  <c r="F6358" i="7"/>
  <c r="F6359" i="7"/>
  <c r="F6360" i="7"/>
  <c r="F6361" i="7"/>
  <c r="F6362" i="7"/>
  <c r="F6363" i="7"/>
  <c r="F6364" i="7"/>
  <c r="F6365" i="7"/>
  <c r="F6366" i="7"/>
  <c r="F6367" i="7"/>
  <c r="F6368" i="7"/>
  <c r="F6369" i="7"/>
  <c r="F6370" i="7"/>
  <c r="F6371" i="7"/>
  <c r="F6372" i="7"/>
  <c r="F6373" i="7"/>
  <c r="F6374" i="7"/>
  <c r="F6375" i="7"/>
  <c r="F6376" i="7"/>
  <c r="F6377" i="7"/>
  <c r="F6378" i="7"/>
  <c r="F6379" i="7"/>
  <c r="F6380" i="7"/>
  <c r="F6381" i="7"/>
  <c r="F6382" i="7"/>
  <c r="F6383" i="7"/>
  <c r="F6384" i="7"/>
  <c r="F6385" i="7"/>
  <c r="F6386" i="7"/>
  <c r="F6387" i="7"/>
  <c r="F6388" i="7"/>
  <c r="F6389" i="7"/>
  <c r="F6390" i="7"/>
  <c r="F6391" i="7"/>
  <c r="F6392" i="7"/>
  <c r="F6393" i="7"/>
  <c r="F6394" i="7"/>
  <c r="F6395" i="7"/>
  <c r="F6396" i="7"/>
  <c r="F6397" i="7"/>
  <c r="F6398" i="7"/>
  <c r="F6399" i="7"/>
  <c r="F6400" i="7"/>
  <c r="F6401" i="7"/>
  <c r="F6402" i="7"/>
  <c r="F6403" i="7"/>
  <c r="F6404" i="7"/>
  <c r="F6405" i="7"/>
  <c r="F6406" i="7"/>
  <c r="F6407" i="7"/>
  <c r="F6408" i="7"/>
  <c r="F6409" i="7"/>
  <c r="F6410" i="7"/>
  <c r="F6411" i="7"/>
  <c r="F6412" i="7"/>
  <c r="F6413" i="7"/>
  <c r="F6414" i="7"/>
  <c r="F6415" i="7"/>
  <c r="F6416" i="7"/>
  <c r="F6417" i="7"/>
  <c r="F6418" i="7"/>
  <c r="F6419" i="7"/>
  <c r="F6420" i="7"/>
  <c r="F6421" i="7"/>
  <c r="F6422" i="7"/>
  <c r="F6423" i="7"/>
  <c r="F6424" i="7"/>
  <c r="F6425" i="7"/>
  <c r="F6426" i="7"/>
  <c r="F6427" i="7"/>
  <c r="F6428" i="7"/>
  <c r="F6429" i="7"/>
  <c r="F6430" i="7"/>
  <c r="F6431" i="7"/>
  <c r="F6432" i="7"/>
  <c r="F6433" i="7"/>
  <c r="F6434" i="7"/>
  <c r="F6435" i="7"/>
  <c r="F6436" i="7"/>
  <c r="F6437" i="7"/>
  <c r="F6438" i="7"/>
  <c r="F6439" i="7"/>
  <c r="F6440" i="7"/>
  <c r="F6441" i="7"/>
  <c r="F6442" i="7"/>
  <c r="F6443" i="7"/>
  <c r="F6444" i="7"/>
  <c r="F6445" i="7"/>
  <c r="F6446" i="7"/>
  <c r="F6447" i="7"/>
  <c r="F6448" i="7"/>
  <c r="F6449" i="7"/>
  <c r="F6450" i="7"/>
  <c r="F6451" i="7"/>
  <c r="F6452" i="7"/>
  <c r="F6453" i="7"/>
  <c r="F6454" i="7"/>
  <c r="F6455" i="7"/>
  <c r="F6456" i="7"/>
  <c r="F6457" i="7"/>
  <c r="F6458" i="7"/>
  <c r="F6459" i="7"/>
  <c r="F6460" i="7"/>
  <c r="F6461" i="7"/>
  <c r="F6462" i="7"/>
  <c r="F6463" i="7"/>
  <c r="F6464" i="7"/>
  <c r="F6465" i="7"/>
  <c r="F6466" i="7"/>
  <c r="F6467" i="7"/>
  <c r="F6468" i="7"/>
  <c r="F6469" i="7"/>
  <c r="F6470" i="7"/>
  <c r="F6471" i="7"/>
  <c r="F6472" i="7"/>
  <c r="F6473" i="7"/>
  <c r="F6474" i="7"/>
  <c r="F6475" i="7"/>
  <c r="F6476" i="7"/>
  <c r="F6477" i="7"/>
  <c r="F6478" i="7"/>
  <c r="F6479" i="7"/>
  <c r="F6480" i="7"/>
  <c r="F6481" i="7"/>
  <c r="F6482" i="7"/>
  <c r="F6483" i="7"/>
  <c r="F6484" i="7"/>
  <c r="F6485" i="7"/>
  <c r="F6486" i="7"/>
  <c r="F6487" i="7"/>
  <c r="F6488" i="7"/>
  <c r="F6489" i="7"/>
  <c r="F6490" i="7"/>
  <c r="F6491" i="7"/>
  <c r="F6492" i="7"/>
  <c r="F6493" i="7"/>
  <c r="F6494" i="7"/>
  <c r="F6495" i="7"/>
  <c r="F6496" i="7"/>
  <c r="F6497" i="7"/>
  <c r="F6498" i="7"/>
  <c r="F6499" i="7"/>
  <c r="F6500" i="7"/>
  <c r="F6501" i="7"/>
  <c r="F6502" i="7"/>
  <c r="F6503" i="7"/>
  <c r="F6504" i="7"/>
  <c r="F6505" i="7"/>
  <c r="F6506" i="7"/>
  <c r="F6507" i="7"/>
  <c r="F6508" i="7"/>
  <c r="F6509" i="7"/>
  <c r="F6510" i="7"/>
  <c r="F6511" i="7"/>
  <c r="F6512" i="7"/>
  <c r="F6513" i="7"/>
  <c r="F6514" i="7"/>
  <c r="F6515" i="7"/>
  <c r="F6516" i="7"/>
  <c r="F6517" i="7"/>
  <c r="F6518" i="7"/>
  <c r="F6519" i="7"/>
  <c r="F6520" i="7"/>
  <c r="F6521" i="7"/>
  <c r="F6522" i="7"/>
  <c r="F6523" i="7"/>
  <c r="F6524" i="7"/>
  <c r="F6525" i="7"/>
  <c r="F6526" i="7"/>
  <c r="F6527" i="7"/>
  <c r="F6528" i="7"/>
  <c r="F6529" i="7"/>
  <c r="F6530" i="7"/>
  <c r="F6531" i="7"/>
  <c r="F6532" i="7"/>
  <c r="F6533" i="7"/>
  <c r="F6534" i="7"/>
  <c r="F6535" i="7"/>
  <c r="F6536" i="7"/>
  <c r="F6537" i="7"/>
  <c r="F6538" i="7"/>
  <c r="F6539" i="7"/>
  <c r="F6540" i="7"/>
  <c r="F6541" i="7"/>
  <c r="F6542" i="7"/>
  <c r="F6543" i="7"/>
  <c r="F6544" i="7"/>
  <c r="F6545" i="7"/>
  <c r="F6546" i="7"/>
  <c r="F6547" i="7"/>
  <c r="F6548" i="7"/>
  <c r="F6549" i="7"/>
  <c r="F6550" i="7"/>
  <c r="F6551" i="7"/>
  <c r="F6552" i="7"/>
  <c r="F6553" i="7"/>
  <c r="E6326" i="7" l="1"/>
  <c r="E6327" i="7"/>
  <c r="E6328" i="7"/>
  <c r="E6329" i="7"/>
  <c r="E6330" i="7"/>
  <c r="E6331" i="7"/>
  <c r="E6332" i="7"/>
  <c r="E6333" i="7"/>
  <c r="E6334" i="7"/>
  <c r="E6335" i="7"/>
  <c r="E6336" i="7"/>
  <c r="E6337" i="7"/>
  <c r="E6338" i="7"/>
  <c r="E6339" i="7"/>
  <c r="E6340" i="7"/>
  <c r="E6341" i="7"/>
  <c r="E6342" i="7"/>
  <c r="E6343" i="7"/>
  <c r="E6344" i="7"/>
  <c r="E6345" i="7"/>
  <c r="E6346" i="7"/>
  <c r="E6347" i="7"/>
  <c r="E6348" i="7"/>
  <c r="E6349" i="7"/>
  <c r="E6350" i="7"/>
  <c r="E6351" i="7"/>
  <c r="E6352" i="7"/>
  <c r="E6353" i="7"/>
  <c r="E6354" i="7"/>
  <c r="E6355" i="7"/>
  <c r="E6356" i="7"/>
  <c r="E6357" i="7"/>
  <c r="E6358" i="7"/>
  <c r="E6359" i="7"/>
  <c r="E6360" i="7"/>
  <c r="E6361" i="7"/>
  <c r="E6362" i="7"/>
  <c r="E6363" i="7"/>
  <c r="E6364" i="7"/>
  <c r="E6365" i="7"/>
  <c r="E6366" i="7"/>
  <c r="E6367" i="7"/>
  <c r="E6368" i="7"/>
  <c r="E6369" i="7"/>
  <c r="E6370" i="7"/>
  <c r="E6371" i="7"/>
  <c r="E6372" i="7"/>
  <c r="E6373" i="7"/>
  <c r="E6374" i="7"/>
  <c r="E6375" i="7"/>
  <c r="E6376" i="7"/>
  <c r="E6377" i="7"/>
  <c r="E6378" i="7"/>
  <c r="E6379" i="7"/>
  <c r="E6380" i="7"/>
  <c r="E6381" i="7"/>
  <c r="E6382" i="7"/>
  <c r="E6383" i="7"/>
  <c r="E6384" i="7"/>
  <c r="E6385" i="7"/>
  <c r="E6386" i="7"/>
  <c r="E6387" i="7"/>
  <c r="E6388" i="7"/>
  <c r="E6389" i="7"/>
  <c r="E6390" i="7"/>
  <c r="E6391" i="7"/>
  <c r="E6392" i="7"/>
  <c r="E6393" i="7"/>
  <c r="E6394" i="7"/>
  <c r="E6395" i="7"/>
  <c r="E6396" i="7"/>
  <c r="E6397" i="7"/>
  <c r="E6398" i="7"/>
  <c r="E6399" i="7"/>
  <c r="E6400" i="7"/>
  <c r="E6401" i="7"/>
  <c r="E6402" i="7"/>
  <c r="E6403" i="7"/>
  <c r="E6404" i="7"/>
  <c r="E6405" i="7"/>
  <c r="E6406" i="7"/>
  <c r="E6407" i="7"/>
  <c r="E6408" i="7"/>
  <c r="E6409" i="7"/>
  <c r="E6410" i="7"/>
  <c r="E6411" i="7"/>
  <c r="E6412" i="7"/>
  <c r="E6413" i="7"/>
  <c r="E6414" i="7"/>
  <c r="E6415" i="7"/>
  <c r="E6416" i="7"/>
  <c r="E6417" i="7"/>
  <c r="E6418" i="7"/>
  <c r="E6419" i="7"/>
  <c r="E6420" i="7"/>
  <c r="E6421" i="7"/>
  <c r="E6422" i="7"/>
  <c r="E6423" i="7"/>
  <c r="E6424" i="7"/>
  <c r="E6425" i="7"/>
  <c r="E6426" i="7"/>
  <c r="E6427" i="7"/>
  <c r="E6428" i="7"/>
  <c r="E6429" i="7"/>
  <c r="E6430" i="7"/>
  <c r="E6431" i="7"/>
  <c r="E6432" i="7"/>
  <c r="E6433" i="7"/>
  <c r="E6434" i="7"/>
  <c r="E6435" i="7"/>
  <c r="E6436" i="7"/>
  <c r="E6437" i="7"/>
  <c r="E6438" i="7"/>
  <c r="E6439" i="7"/>
  <c r="E6440" i="7"/>
  <c r="E6441" i="7"/>
  <c r="E6442" i="7"/>
  <c r="E6443" i="7"/>
  <c r="E6444" i="7"/>
  <c r="E6445" i="7"/>
  <c r="E6446" i="7"/>
  <c r="E6447" i="7"/>
  <c r="E6448" i="7"/>
  <c r="E6449" i="7"/>
  <c r="E6450" i="7"/>
  <c r="E6451" i="7"/>
  <c r="E6452" i="7"/>
  <c r="E6453" i="7"/>
  <c r="E6454" i="7"/>
  <c r="E6455" i="7"/>
  <c r="E6456" i="7"/>
  <c r="E6457" i="7"/>
  <c r="E6458" i="7"/>
  <c r="E6459" i="7"/>
  <c r="E6460" i="7"/>
  <c r="E6461" i="7"/>
  <c r="E6462" i="7"/>
  <c r="E6463" i="7"/>
  <c r="E6464" i="7"/>
  <c r="E6465" i="7"/>
  <c r="E6466" i="7"/>
  <c r="E6467" i="7"/>
  <c r="E6468" i="7"/>
  <c r="E6469" i="7"/>
  <c r="E6470" i="7"/>
  <c r="E6471" i="7"/>
  <c r="E6472" i="7"/>
  <c r="E6473" i="7"/>
  <c r="E6474" i="7"/>
  <c r="E6475" i="7"/>
  <c r="E6476" i="7"/>
  <c r="E6477" i="7"/>
  <c r="E6478" i="7"/>
  <c r="E6479" i="7"/>
  <c r="E6480" i="7"/>
  <c r="E6481" i="7"/>
  <c r="E6482" i="7"/>
  <c r="E6483" i="7"/>
  <c r="E6484" i="7"/>
  <c r="E6485" i="7"/>
  <c r="E6486" i="7"/>
  <c r="E6487" i="7"/>
  <c r="E6488" i="7"/>
  <c r="E6489" i="7"/>
  <c r="E6490" i="7"/>
  <c r="E6491" i="7"/>
  <c r="E6492" i="7"/>
  <c r="E6493" i="7"/>
  <c r="E6494" i="7"/>
  <c r="E6495" i="7"/>
  <c r="E6496" i="7"/>
  <c r="E6497" i="7"/>
  <c r="E6498" i="7"/>
  <c r="E6499" i="7"/>
  <c r="E6500" i="7"/>
  <c r="E6501" i="7"/>
  <c r="E6502" i="7"/>
  <c r="E6503" i="7"/>
  <c r="E6504" i="7"/>
  <c r="E6505" i="7"/>
  <c r="E6506" i="7"/>
  <c r="E6507" i="7"/>
  <c r="E6508" i="7"/>
  <c r="E6509" i="7"/>
  <c r="E6510" i="7"/>
  <c r="E6511" i="7"/>
  <c r="E6512" i="7"/>
  <c r="E6513" i="7"/>
  <c r="E6514" i="7"/>
  <c r="E6515" i="7"/>
  <c r="E6516" i="7"/>
  <c r="E6517" i="7"/>
  <c r="E6518" i="7"/>
  <c r="E6519" i="7"/>
  <c r="E6520" i="7"/>
  <c r="E6521" i="7"/>
  <c r="E6522" i="7"/>
  <c r="E6523" i="7"/>
  <c r="E6524" i="7"/>
  <c r="E6525" i="7"/>
  <c r="E6526" i="7"/>
  <c r="E6527" i="7"/>
  <c r="E6528" i="7"/>
  <c r="E6529" i="7"/>
  <c r="E6530" i="7"/>
  <c r="E6531" i="7"/>
  <c r="E6532" i="7"/>
  <c r="E6533" i="7"/>
  <c r="E6534" i="7"/>
  <c r="E6535" i="7"/>
  <c r="E6536" i="7"/>
  <c r="E6537" i="7"/>
  <c r="E6538" i="7"/>
  <c r="E6539" i="7"/>
  <c r="E6540" i="7"/>
  <c r="E6541" i="7"/>
  <c r="E6542" i="7"/>
  <c r="E6543" i="7"/>
  <c r="E6544" i="7"/>
  <c r="E6545" i="7"/>
  <c r="E6546" i="7"/>
  <c r="E6547" i="7"/>
  <c r="E6548" i="7"/>
  <c r="E6549" i="7"/>
  <c r="E6550" i="7"/>
  <c r="E6551" i="7"/>
  <c r="E6552" i="7"/>
  <c r="E6553" i="7"/>
  <c r="F2" i="7" l="1"/>
  <c r="F3" i="7"/>
  <c r="F4" i="7"/>
  <c r="F5" i="7"/>
  <c r="F6" i="7"/>
  <c r="F7" i="7"/>
  <c r="F16" i="7"/>
  <c r="F17" i="7"/>
  <c r="F20" i="7"/>
  <c r="F21" i="7"/>
  <c r="F23" i="7"/>
  <c r="F24" i="7"/>
  <c r="F25" i="7"/>
  <c r="F33" i="7"/>
  <c r="F53" i="7"/>
  <c r="F55" i="7"/>
  <c r="F59" i="7"/>
  <c r="F63" i="7"/>
  <c r="F65" i="7"/>
  <c r="F69" i="7"/>
  <c r="F70" i="7"/>
  <c r="F72" i="7"/>
  <c r="F80" i="7"/>
  <c r="F88" i="7"/>
  <c r="F91" i="7"/>
  <c r="F92" i="7"/>
  <c r="F93" i="7"/>
  <c r="F96" i="7"/>
  <c r="F97" i="7"/>
  <c r="F100" i="7"/>
  <c r="F101" i="7"/>
  <c r="F102" i="7"/>
  <c r="F116" i="7"/>
  <c r="F129" i="7"/>
  <c r="F133" i="7"/>
  <c r="F134" i="7"/>
  <c r="F137" i="7"/>
  <c r="F140" i="7"/>
  <c r="F142" i="7"/>
  <c r="F145" i="7"/>
  <c r="F146" i="7"/>
  <c r="F149" i="7"/>
  <c r="F151" i="7"/>
  <c r="F165" i="7"/>
  <c r="F176" i="7"/>
  <c r="F177" i="7"/>
  <c r="F178" i="7"/>
  <c r="F182" i="7"/>
  <c r="F183" i="7"/>
  <c r="F191" i="7"/>
  <c r="F193" i="7"/>
  <c r="F195" i="7"/>
  <c r="F197" i="7"/>
  <c r="F200" i="7"/>
  <c r="F202" i="7"/>
  <c r="F212" i="7"/>
  <c r="F215" i="7"/>
  <c r="F218" i="7"/>
  <c r="F220" i="7"/>
  <c r="F228" i="7"/>
  <c r="F232" i="7"/>
  <c r="F235" i="7"/>
  <c r="F237" i="7"/>
  <c r="F240" i="7"/>
  <c r="F241" i="7"/>
  <c r="F242" i="7"/>
  <c r="F254" i="7"/>
  <c r="F259" i="7"/>
  <c r="F261" i="7"/>
  <c r="F262" i="7"/>
  <c r="F265" i="7"/>
  <c r="F268" i="7"/>
  <c r="F272" i="7"/>
  <c r="F280" i="7"/>
  <c r="F281" i="7"/>
  <c r="F288" i="7"/>
  <c r="F292" i="7"/>
  <c r="F295" i="7"/>
  <c r="F300" i="7"/>
  <c r="F303" i="7"/>
  <c r="F304" i="7"/>
  <c r="F310" i="7"/>
  <c r="F313" i="7"/>
  <c r="F316" i="7"/>
  <c r="F321" i="7"/>
  <c r="F326" i="7"/>
  <c r="F333" i="7"/>
  <c r="F334" i="7"/>
  <c r="F335" i="7"/>
  <c r="F336" i="7"/>
  <c r="F337" i="7"/>
  <c r="F338" i="7"/>
  <c r="F339" i="7"/>
  <c r="F340" i="7"/>
  <c r="F341" i="7"/>
  <c r="F342" i="7"/>
  <c r="F343" i="7"/>
  <c r="F344" i="7"/>
  <c r="F348" i="7"/>
  <c r="F349" i="7"/>
  <c r="F360" i="7"/>
  <c r="F361" i="7"/>
  <c r="F362" i="7"/>
  <c r="F370" i="7"/>
  <c r="F371" i="7"/>
  <c r="F372" i="7"/>
  <c r="F373" i="7"/>
  <c r="F384" i="7"/>
  <c r="F407" i="7"/>
  <c r="F408" i="7"/>
  <c r="F415" i="7"/>
  <c r="F419" i="7"/>
  <c r="F422" i="7"/>
  <c r="F424" i="7"/>
  <c r="F425" i="7"/>
  <c r="F427" i="7"/>
  <c r="F428" i="7"/>
  <c r="F429" i="7"/>
  <c r="F430" i="7"/>
  <c r="F431" i="7"/>
  <c r="F433" i="7"/>
  <c r="F435" i="7"/>
  <c r="F439" i="7"/>
  <c r="F440" i="7"/>
  <c r="F447" i="7"/>
  <c r="F448" i="7"/>
  <c r="F449" i="7"/>
  <c r="F451" i="7"/>
  <c r="F452" i="7"/>
  <c r="F453" i="7"/>
  <c r="F454" i="7"/>
  <c r="F459" i="7"/>
  <c r="F464" i="7"/>
  <c r="F465" i="7"/>
  <c r="F466" i="7"/>
  <c r="F467" i="7"/>
  <c r="F468" i="7"/>
  <c r="F469" i="7"/>
  <c r="F470" i="7"/>
  <c r="F471" i="7"/>
  <c r="F472" i="7"/>
  <c r="F473" i="7"/>
  <c r="F474" i="7"/>
  <c r="F475" i="7"/>
  <c r="F476" i="7"/>
  <c r="F477" i="7"/>
  <c r="F493" i="7"/>
  <c r="F494" i="7"/>
  <c r="F495" i="7"/>
  <c r="F496" i="7"/>
  <c r="F497" i="7"/>
  <c r="F498" i="7"/>
  <c r="F499" i="7"/>
  <c r="F500" i="7"/>
  <c r="F501" i="7"/>
  <c r="F502" i="7"/>
  <c r="F503" i="7"/>
  <c r="F505" i="7"/>
  <c r="F507" i="7"/>
  <c r="F509" i="7"/>
  <c r="F510" i="7"/>
  <c r="F512" i="7"/>
  <c r="F514" i="7"/>
  <c r="F524" i="7"/>
  <c r="F525" i="7"/>
  <c r="F526" i="7"/>
  <c r="F527" i="7"/>
  <c r="F528" i="7"/>
  <c r="F529" i="7"/>
  <c r="F536" i="7"/>
  <c r="F538" i="7"/>
  <c r="F541" i="7"/>
  <c r="F542" i="7"/>
  <c r="F543" i="7"/>
  <c r="F544" i="7"/>
  <c r="F545" i="7"/>
  <c r="F548" i="7"/>
  <c r="F559" i="7"/>
  <c r="F561" i="7"/>
  <c r="F563" i="7"/>
  <c r="F565" i="7"/>
  <c r="F566" i="7"/>
  <c r="F567" i="7"/>
  <c r="F568" i="7"/>
  <c r="F571" i="7"/>
  <c r="F572" i="7"/>
  <c r="F573" i="7"/>
  <c r="F578" i="7"/>
  <c r="F579" i="7"/>
  <c r="F580" i="7"/>
  <c r="F581" i="7"/>
  <c r="F582" i="7"/>
  <c r="F584" i="7"/>
  <c r="F590" i="7"/>
  <c r="F591" i="7"/>
  <c r="F593" i="7"/>
  <c r="F594" i="7"/>
  <c r="F596" i="7"/>
  <c r="F597" i="7"/>
  <c r="F598" i="7"/>
  <c r="F599" i="7"/>
  <c r="F603" i="7"/>
  <c r="F608" i="7"/>
  <c r="F613" i="7"/>
  <c r="F615" i="7"/>
  <c r="F616" i="7"/>
  <c r="F617" i="7"/>
  <c r="F621" i="7"/>
  <c r="F622" i="7"/>
  <c r="F623" i="7"/>
  <c r="F624" i="7"/>
  <c r="F625" i="7"/>
  <c r="F626" i="7"/>
  <c r="F627" i="7"/>
  <c r="F628" i="7"/>
  <c r="F629" i="7"/>
  <c r="F630" i="7"/>
  <c r="F631" i="7"/>
  <c r="F632" i="7"/>
  <c r="F636" i="7"/>
  <c r="F637" i="7"/>
  <c r="F655" i="7"/>
  <c r="F666" i="7"/>
  <c r="F667" i="7"/>
  <c r="F671" i="7"/>
  <c r="F672" i="7"/>
  <c r="F676" i="7"/>
  <c r="F677" i="7"/>
  <c r="F680" i="7"/>
  <c r="F682" i="7"/>
  <c r="F683" i="7"/>
  <c r="F686" i="7"/>
  <c r="F687" i="7"/>
  <c r="F697" i="7"/>
  <c r="F698" i="7"/>
  <c r="F701" i="7"/>
  <c r="F702" i="7"/>
  <c r="F703" i="7"/>
  <c r="F704" i="7"/>
  <c r="F711" i="7"/>
  <c r="F713" i="7"/>
  <c r="F716" i="7"/>
  <c r="F719" i="7"/>
  <c r="F722" i="7"/>
  <c r="F724" i="7"/>
  <c r="F727" i="7"/>
  <c r="F728" i="7"/>
  <c r="F731" i="7"/>
  <c r="F732" i="7"/>
  <c r="F733" i="7"/>
  <c r="F734" i="7"/>
  <c r="F741" i="7"/>
  <c r="F742" i="7"/>
  <c r="F743" i="7"/>
  <c r="F745" i="7"/>
  <c r="F746" i="7"/>
  <c r="F747" i="7"/>
  <c r="F748" i="7"/>
  <c r="F751" i="7"/>
  <c r="F752" i="7"/>
  <c r="F755" i="7"/>
  <c r="F756" i="7"/>
  <c r="F761" i="7"/>
  <c r="F762" i="7"/>
  <c r="F763" i="7"/>
  <c r="F764" i="7"/>
  <c r="F765" i="7"/>
  <c r="F766" i="7"/>
  <c r="F767" i="7"/>
  <c r="F768" i="7"/>
  <c r="F769" i="7"/>
  <c r="F770" i="7"/>
  <c r="F771" i="7"/>
  <c r="F772" i="7"/>
  <c r="F773" i="7"/>
  <c r="F774" i="7"/>
  <c r="F775" i="7"/>
  <c r="F776" i="7"/>
  <c r="F779" i="7"/>
  <c r="F780" i="7"/>
  <c r="F783" i="7"/>
  <c r="F784" i="7"/>
  <c r="F789" i="7"/>
  <c r="F790" i="7"/>
  <c r="F793" i="7"/>
  <c r="F794" i="7"/>
  <c r="F800" i="7"/>
  <c r="F801" i="7"/>
  <c r="F802" i="7"/>
  <c r="F803" i="7"/>
  <c r="F804" i="7"/>
  <c r="F805" i="7"/>
  <c r="F806" i="7"/>
  <c r="F807" i="7"/>
  <c r="F808" i="7"/>
  <c r="F809" i="7"/>
  <c r="F816" i="7"/>
  <c r="F817" i="7"/>
  <c r="F818" i="7"/>
  <c r="F822" i="7"/>
  <c r="F823" i="7"/>
  <c r="F824" i="7"/>
  <c r="F828" i="7"/>
  <c r="F829" i="7"/>
  <c r="F832" i="7"/>
  <c r="F833" i="7"/>
  <c r="F834" i="7"/>
  <c r="F835" i="7"/>
  <c r="F836" i="7"/>
  <c r="F846" i="7"/>
  <c r="F847" i="7"/>
  <c r="F848" i="7"/>
  <c r="F849" i="7"/>
  <c r="F850" i="7"/>
  <c r="F851" i="7"/>
  <c r="F854" i="7"/>
  <c r="F868" i="7"/>
  <c r="F869" i="7"/>
  <c r="F870" i="7"/>
  <c r="F871" i="7"/>
  <c r="F874" i="7"/>
  <c r="F875" i="7"/>
  <c r="F876" i="7"/>
  <c r="F881" i="7"/>
  <c r="F882" i="7"/>
  <c r="F883" i="7"/>
  <c r="F884" i="7"/>
  <c r="F885" i="7"/>
  <c r="F887" i="7"/>
  <c r="F888" i="7"/>
  <c r="F889" i="7"/>
  <c r="F892" i="7"/>
  <c r="F893" i="7"/>
  <c r="F897" i="7"/>
  <c r="F898" i="7"/>
  <c r="F899" i="7"/>
  <c r="F901" i="7"/>
  <c r="F902" i="7"/>
  <c r="F903" i="7"/>
  <c r="F905" i="7"/>
  <c r="F906" i="7"/>
  <c r="F907" i="7"/>
  <c r="F908" i="7"/>
  <c r="F916" i="7"/>
  <c r="F917" i="7"/>
  <c r="F919" i="7"/>
  <c r="F921" i="7"/>
  <c r="F922" i="7"/>
  <c r="F925" i="7"/>
  <c r="F926" i="7"/>
  <c r="F931" i="7"/>
  <c r="F932" i="7"/>
  <c r="F933" i="7"/>
  <c r="F934" i="7"/>
  <c r="F947" i="7"/>
  <c r="F948" i="7"/>
  <c r="F970" i="7"/>
  <c r="F971" i="7"/>
  <c r="F990" i="7"/>
  <c r="F991" i="7"/>
  <c r="F992" i="7"/>
  <c r="F993" i="7"/>
  <c r="F994" i="7"/>
  <c r="F997" i="7"/>
  <c r="F998" i="7"/>
  <c r="F1001" i="7"/>
  <c r="F1002" i="7"/>
  <c r="F1003" i="7"/>
  <c r="F1006" i="7"/>
  <c r="F1007" i="7"/>
  <c r="F1010" i="7"/>
  <c r="F1011" i="7"/>
  <c r="F1028" i="7"/>
  <c r="F1029" i="7"/>
  <c r="F1030" i="7"/>
  <c r="F1031" i="7"/>
  <c r="F1032" i="7"/>
  <c r="F1033" i="7"/>
  <c r="F1034" i="7"/>
  <c r="F1035" i="7"/>
  <c r="F1036" i="7"/>
  <c r="F1037" i="7"/>
  <c r="F1038" i="7"/>
  <c r="F1039" i="7"/>
  <c r="F1040" i="7"/>
  <c r="F1041" i="7"/>
  <c r="F1042" i="7"/>
  <c r="F1043" i="7"/>
  <c r="F1044" i="7"/>
  <c r="F1045" i="7"/>
  <c r="F1048" i="7"/>
  <c r="F1049" i="7"/>
  <c r="F1056" i="7"/>
  <c r="F1057" i="7"/>
  <c r="F1070" i="7"/>
  <c r="F1071" i="7"/>
  <c r="F1072" i="7"/>
  <c r="F1073" i="7"/>
  <c r="F1074" i="7"/>
  <c r="F1075" i="7"/>
  <c r="F1076" i="7"/>
  <c r="F1077" i="7"/>
  <c r="F1078" i="7"/>
  <c r="F1079" i="7"/>
  <c r="F1080" i="7"/>
  <c r="F1081" i="7"/>
  <c r="F1083" i="7"/>
  <c r="F1084" i="7"/>
  <c r="F1085" i="7"/>
  <c r="F1086" i="7"/>
  <c r="F1087" i="7"/>
  <c r="F1088" i="7"/>
  <c r="F1091" i="7"/>
  <c r="F1094" i="7"/>
  <c r="F1095" i="7"/>
  <c r="F1096" i="7"/>
  <c r="F1097" i="7"/>
  <c r="F1111" i="7"/>
  <c r="F1112" i="7"/>
  <c r="F1113" i="7"/>
  <c r="F1114" i="7"/>
  <c r="F1115" i="7"/>
  <c r="F1116" i="7"/>
  <c r="F1117" i="7"/>
  <c r="F1118" i="7"/>
  <c r="F1119" i="7"/>
  <c r="F1120" i="7"/>
  <c r="F1121" i="7"/>
  <c r="F1122" i="7"/>
  <c r="F1123" i="7"/>
  <c r="F1124" i="7"/>
  <c r="F1125" i="7"/>
  <c r="F1126" i="7"/>
  <c r="F1127" i="7"/>
  <c r="F1128" i="7"/>
  <c r="F1129" i="7"/>
  <c r="F1130" i="7"/>
  <c r="F1131" i="7"/>
  <c r="F1132" i="7"/>
  <c r="F1133" i="7"/>
  <c r="F1143" i="7"/>
  <c r="F1147" i="7"/>
  <c r="F1154" i="7"/>
  <c r="F1155" i="7"/>
  <c r="F1156" i="7"/>
  <c r="F1157" i="7"/>
  <c r="F1168" i="7"/>
  <c r="F1183" i="7"/>
  <c r="F1184" i="7"/>
  <c r="F1185" i="7"/>
  <c r="F1186" i="7"/>
  <c r="F1197" i="7"/>
  <c r="F1198" i="7"/>
  <c r="F1199" i="7"/>
  <c r="F1200" i="7"/>
  <c r="F1201" i="7"/>
  <c r="F1202" i="7"/>
  <c r="F1203" i="7"/>
  <c r="F1204" i="7"/>
  <c r="F1205" i="7"/>
  <c r="F1206" i="7"/>
  <c r="F1207" i="7"/>
  <c r="F1208" i="7"/>
  <c r="F1209" i="7"/>
  <c r="F1210" i="7"/>
  <c r="F1211" i="7"/>
  <c r="F1212" i="7"/>
  <c r="F1213" i="7"/>
  <c r="F1214" i="7"/>
  <c r="F1215" i="7"/>
  <c r="F1216" i="7"/>
  <c r="F1217" i="7"/>
  <c r="F1218" i="7"/>
  <c r="F1247" i="7"/>
  <c r="F1248" i="7"/>
  <c r="F1249" i="7"/>
  <c r="F1250" i="7"/>
  <c r="F1251" i="7"/>
  <c r="F1252" i="7"/>
  <c r="F1351" i="7"/>
  <c r="F1352" i="7"/>
  <c r="F1353" i="7"/>
  <c r="F1354" i="7"/>
  <c r="F1355" i="7"/>
  <c r="F1359" i="7"/>
  <c r="F1360" i="7"/>
  <c r="F1361" i="7"/>
  <c r="F1384" i="7"/>
  <c r="F1385" i="7"/>
  <c r="F1392" i="7"/>
  <c r="F1393" i="7"/>
  <c r="F1394" i="7"/>
  <c r="F1395" i="7"/>
  <c r="F1396" i="7"/>
  <c r="F1397" i="7"/>
  <c r="F1400" i="7"/>
  <c r="F1401" i="7"/>
  <c r="F1402" i="7"/>
  <c r="F1403" i="7"/>
  <c r="F1404" i="7"/>
  <c r="F1405" i="7"/>
  <c r="F1408" i="7"/>
  <c r="F1415" i="7"/>
  <c r="F1416" i="7"/>
  <c r="F1417" i="7"/>
  <c r="F1418" i="7"/>
  <c r="F1419" i="7"/>
  <c r="F1420" i="7"/>
  <c r="F1421" i="7"/>
  <c r="F1422" i="7"/>
  <c r="F1423" i="7"/>
  <c r="F1424" i="7"/>
  <c r="F1425" i="7"/>
  <c r="F1438" i="7"/>
  <c r="F1441" i="7"/>
  <c r="F1444" i="7"/>
  <c r="F1447" i="7"/>
  <c r="F1448" i="7"/>
  <c r="F1449" i="7"/>
  <c r="F1452" i="7"/>
  <c r="F1455" i="7"/>
  <c r="F1457" i="7"/>
  <c r="F1460" i="7"/>
  <c r="F1463" i="7"/>
  <c r="F1468" i="7"/>
  <c r="F1470" i="7"/>
  <c r="F1471" i="7"/>
  <c r="F1476" i="7"/>
  <c r="F1477" i="7"/>
  <c r="F1478" i="7"/>
  <c r="F1479" i="7"/>
  <c r="F1492" i="7"/>
  <c r="F1496" i="7"/>
  <c r="F1497" i="7"/>
  <c r="F1501" i="7"/>
  <c r="F1502" i="7"/>
  <c r="F1505" i="7"/>
  <c r="F1506" i="7"/>
  <c r="F1510" i="7"/>
  <c r="F1511" i="7"/>
  <c r="F1517" i="7"/>
  <c r="F1524" i="7"/>
  <c r="F1525" i="7"/>
  <c r="F1539" i="7"/>
  <c r="F1540" i="7"/>
  <c r="F1564" i="7"/>
  <c r="F1565" i="7"/>
  <c r="F1568" i="7"/>
  <c r="F1569" i="7"/>
  <c r="F1572" i="7"/>
  <c r="F1573" i="7"/>
  <c r="F1577" i="7"/>
  <c r="F1578" i="7"/>
  <c r="F1581" i="7"/>
  <c r="F1584" i="7"/>
  <c r="F1589" i="7"/>
  <c r="F1596" i="7"/>
  <c r="F1597" i="7"/>
  <c r="F1598" i="7"/>
  <c r="F1599" i="7"/>
  <c r="F1601" i="7"/>
  <c r="F1602" i="7"/>
  <c r="F1616" i="7"/>
  <c r="F1618" i="7"/>
  <c r="F1619" i="7"/>
  <c r="F1620" i="7"/>
  <c r="F1621" i="7"/>
  <c r="F1622" i="7"/>
  <c r="F1625" i="7"/>
  <c r="F1626" i="7"/>
  <c r="F1627" i="7"/>
  <c r="F1628" i="7"/>
  <c r="F1629" i="7"/>
  <c r="F1630" i="7"/>
  <c r="F1635" i="7"/>
  <c r="F1636" i="7"/>
  <c r="F1637" i="7"/>
  <c r="F1638" i="7"/>
  <c r="F1652" i="7"/>
  <c r="F1654" i="7"/>
  <c r="F1655" i="7"/>
  <c r="F1660" i="7"/>
  <c r="F1661" i="7"/>
  <c r="F1662" i="7"/>
  <c r="F1666" i="7"/>
  <c r="F1669" i="7"/>
  <c r="F1672" i="7"/>
  <c r="F1674" i="7"/>
  <c r="F1676" i="7"/>
  <c r="F1677" i="7"/>
  <c r="F1678" i="7"/>
  <c r="F1684" i="7"/>
  <c r="F1685" i="7"/>
  <c r="F1686" i="7"/>
  <c r="F1687" i="7"/>
  <c r="F1688" i="7"/>
  <c r="F1689" i="7"/>
  <c r="F1690" i="7"/>
  <c r="F1691" i="7"/>
  <c r="F1692" i="7"/>
  <c r="F1693" i="7"/>
  <c r="F1694" i="7"/>
  <c r="F1695" i="7"/>
  <c r="F1696" i="7"/>
  <c r="F1702" i="7"/>
  <c r="F1703" i="7"/>
  <c r="F1719" i="7"/>
  <c r="F1724" i="7"/>
  <c r="F1725" i="7"/>
  <c r="F1726" i="7"/>
  <c r="F1729" i="7"/>
  <c r="F1730" i="7"/>
  <c r="F1733" i="7"/>
  <c r="F1734" i="7"/>
  <c r="F1740" i="7"/>
  <c r="F1746" i="7"/>
  <c r="F1749" i="7"/>
  <c r="F1783" i="7"/>
  <c r="F1784" i="7"/>
  <c r="F1785" i="7"/>
  <c r="F1786" i="7"/>
  <c r="F1789" i="7"/>
  <c r="F1790" i="7"/>
  <c r="F1794" i="7"/>
  <c r="F1795" i="7"/>
  <c r="F1796" i="7"/>
  <c r="F1797" i="7"/>
  <c r="F1798" i="7"/>
  <c r="F1799" i="7"/>
  <c r="F1800" i="7"/>
  <c r="F1801" i="7"/>
  <c r="F1802" i="7"/>
  <c r="F1803" i="7"/>
  <c r="F1804" i="7"/>
  <c r="F1805" i="7"/>
  <c r="F1806" i="7"/>
  <c r="F1807" i="7"/>
  <c r="F1808" i="7"/>
  <c r="F1809" i="7"/>
  <c r="F1810" i="7"/>
  <c r="F1811" i="7"/>
  <c r="F1812" i="7"/>
  <c r="F1813" i="7"/>
  <c r="F1814" i="7"/>
  <c r="F1815" i="7"/>
  <c r="F1816" i="7"/>
  <c r="F1817" i="7"/>
  <c r="F1818" i="7"/>
  <c r="F1819" i="7"/>
  <c r="F1820" i="7"/>
  <c r="F1821" i="7"/>
  <c r="F1822" i="7"/>
  <c r="F1823" i="7"/>
  <c r="F1824" i="7"/>
  <c r="F1825" i="7"/>
  <c r="F1826" i="7"/>
  <c r="F1827" i="7"/>
  <c r="F1828" i="7"/>
  <c r="F1829" i="7"/>
  <c r="F1830" i="7"/>
  <c r="F1831" i="7"/>
  <c r="F1832" i="7"/>
  <c r="F1833" i="7"/>
  <c r="F1834" i="7"/>
  <c r="F1835" i="7"/>
  <c r="F1836" i="7"/>
  <c r="F1837" i="7"/>
  <c r="F1838" i="7"/>
  <c r="F1839" i="7"/>
  <c r="F1840" i="7"/>
  <c r="F1841" i="7"/>
  <c r="F1842" i="7"/>
  <c r="F1843" i="7"/>
  <c r="F1844" i="7"/>
  <c r="F1845" i="7"/>
  <c r="F1846" i="7"/>
  <c r="F1847" i="7"/>
  <c r="F1848" i="7"/>
  <c r="F1849" i="7"/>
  <c r="F1850" i="7"/>
  <c r="F1851" i="7"/>
  <c r="F1852" i="7"/>
  <c r="F1853" i="7"/>
  <c r="F1854" i="7"/>
  <c r="F1855" i="7"/>
  <c r="F1856" i="7"/>
  <c r="F1857" i="7"/>
  <c r="F1858" i="7"/>
  <c r="F1859" i="7"/>
  <c r="F1860" i="7"/>
  <c r="F1861" i="7"/>
  <c r="F1862" i="7"/>
  <c r="F1863" i="7"/>
  <c r="F1864" i="7"/>
  <c r="F1865" i="7"/>
  <c r="F1866" i="7"/>
  <c r="F1867" i="7"/>
  <c r="F1868" i="7"/>
  <c r="F1869" i="7"/>
  <c r="F1870" i="7"/>
  <c r="F1871" i="7"/>
  <c r="F1872" i="7"/>
  <c r="F1873" i="7"/>
  <c r="F1874" i="7"/>
  <c r="F1875" i="7"/>
  <c r="F1876" i="7"/>
  <c r="F1877" i="7"/>
  <c r="F1878" i="7"/>
  <c r="F1879" i="7"/>
  <c r="F1880" i="7"/>
  <c r="F1881" i="7"/>
  <c r="F1882" i="7"/>
  <c r="F1883" i="7"/>
  <c r="F1884" i="7"/>
  <c r="F1885" i="7"/>
  <c r="F1886" i="7"/>
  <c r="F1887" i="7"/>
  <c r="F1888" i="7"/>
  <c r="F1889" i="7"/>
  <c r="F1890" i="7"/>
  <c r="F1891" i="7"/>
  <c r="F1892" i="7"/>
  <c r="F1893" i="7"/>
  <c r="F1894" i="7"/>
  <c r="F1895" i="7"/>
  <c r="F1896" i="7"/>
  <c r="F1897" i="7"/>
  <c r="F1898" i="7"/>
  <c r="F1899" i="7"/>
  <c r="F1900" i="7"/>
  <c r="F1901" i="7"/>
  <c r="F1902" i="7"/>
  <c r="F1903" i="7"/>
  <c r="F1904" i="7"/>
  <c r="F1905" i="7"/>
  <c r="F1906" i="7"/>
  <c r="F1907" i="7"/>
  <c r="F1908" i="7"/>
  <c r="F1909" i="7"/>
  <c r="F1910" i="7"/>
  <c r="F1911" i="7"/>
  <c r="F1912" i="7"/>
  <c r="F1913" i="7"/>
  <c r="F1914" i="7"/>
  <c r="F1915" i="7"/>
  <c r="F1916" i="7"/>
  <c r="F1917" i="7"/>
  <c r="F1918" i="7"/>
  <c r="F1919" i="7"/>
  <c r="F1920" i="7"/>
  <c r="F1921" i="7"/>
  <c r="F1922" i="7"/>
  <c r="F1923" i="7"/>
  <c r="F1924" i="7"/>
  <c r="F1925" i="7"/>
  <c r="F1926" i="7"/>
  <c r="F1927" i="7"/>
  <c r="F1928" i="7"/>
  <c r="F1929" i="7"/>
  <c r="F1930" i="7"/>
  <c r="F1931" i="7"/>
  <c r="F1932" i="7"/>
  <c r="F1933" i="7"/>
  <c r="F1934" i="7"/>
  <c r="F1935" i="7"/>
  <c r="F1936" i="7"/>
  <c r="F2205" i="7"/>
  <c r="F2206" i="7"/>
  <c r="F2207" i="7"/>
  <c r="F2208" i="7"/>
  <c r="F2209" i="7"/>
  <c r="F2210" i="7"/>
  <c r="F2211" i="7"/>
  <c r="F2212" i="7"/>
  <c r="F2213" i="7"/>
  <c r="F2214" i="7"/>
  <c r="F2215" i="7"/>
  <c r="F2216" i="7"/>
  <c r="F2217" i="7"/>
  <c r="F2218" i="7"/>
  <c r="F2219" i="7"/>
  <c r="F2220" i="7"/>
  <c r="F2221" i="7"/>
  <c r="F2224" i="7"/>
  <c r="F2225" i="7"/>
  <c r="F2226" i="7"/>
  <c r="F2227" i="7"/>
  <c r="F2228" i="7"/>
  <c r="F2229" i="7"/>
  <c r="F2232" i="7"/>
  <c r="F2239" i="7"/>
  <c r="F2240" i="7"/>
  <c r="F2241" i="7"/>
  <c r="F2242" i="7"/>
  <c r="F2243" i="7"/>
  <c r="F2244" i="7"/>
  <c r="F2245" i="7"/>
  <c r="F2246" i="7"/>
  <c r="F2247" i="7"/>
  <c r="F2248" i="7"/>
  <c r="F2249" i="7"/>
  <c r="F2250" i="7"/>
  <c r="F2251" i="7"/>
  <c r="F2252" i="7"/>
  <c r="F2253" i="7"/>
  <c r="F2254" i="7"/>
  <c r="F2255" i="7"/>
  <c r="F2256" i="7"/>
  <c r="F2257" i="7"/>
  <c r="F2294" i="7"/>
  <c r="F2295" i="7"/>
  <c r="F2296" i="7"/>
  <c r="F2297" i="7"/>
  <c r="F2298" i="7"/>
  <c r="F2299" i="7"/>
  <c r="F2300" i="7"/>
  <c r="F2301" i="7"/>
  <c r="F2304" i="7"/>
  <c r="F2305" i="7"/>
  <c r="F2306" i="7"/>
  <c r="F2308" i="7"/>
  <c r="F2309" i="7"/>
  <c r="F2310" i="7"/>
  <c r="F2311" i="7"/>
  <c r="F2312" i="7"/>
  <c r="F2313" i="7"/>
  <c r="F2314" i="7"/>
  <c r="F2315" i="7"/>
  <c r="F2316" i="7"/>
  <c r="F2337" i="7"/>
  <c r="F2338" i="7"/>
  <c r="F2347" i="7"/>
  <c r="F2348" i="7"/>
  <c r="F2356" i="7"/>
  <c r="F2362" i="7"/>
  <c r="F2363" i="7"/>
  <c r="F2383" i="7"/>
  <c r="F2384" i="7"/>
  <c r="F2385" i="7"/>
  <c r="F2386" i="7"/>
  <c r="F2387" i="7"/>
  <c r="F2391" i="7"/>
  <c r="F2392" i="7"/>
  <c r="F2393" i="7"/>
  <c r="F2394" i="7"/>
  <c r="F2399" i="7"/>
  <c r="F2400" i="7"/>
  <c r="F2405" i="7"/>
  <c r="F2406" i="7"/>
  <c r="F2412" i="7"/>
  <c r="F2413" i="7"/>
  <c r="F2418" i="7"/>
  <c r="F2432" i="7"/>
  <c r="F2433" i="7"/>
  <c r="F2436" i="7"/>
  <c r="F2437" i="7"/>
  <c r="F2440" i="7"/>
  <c r="F2441" i="7"/>
  <c r="F2448" i="7"/>
  <c r="F2449" i="7"/>
  <c r="F2457" i="7"/>
  <c r="F2459" i="7"/>
  <c r="F2460" i="7"/>
  <c r="F2461" i="7"/>
  <c r="F2462" i="7"/>
  <c r="F2463" i="7"/>
  <c r="F2466" i="7"/>
  <c r="F2467" i="7"/>
  <c r="F2468" i="7"/>
  <c r="F2469" i="7"/>
  <c r="F2470" i="7"/>
  <c r="F2471" i="7"/>
  <c r="F2490" i="7"/>
  <c r="F2491" i="7"/>
  <c r="F2492" i="7"/>
  <c r="F2493" i="7"/>
  <c r="F2494" i="7"/>
  <c r="F2495" i="7"/>
  <c r="F2496" i="7"/>
  <c r="F2497" i="7"/>
  <c r="F2501" i="7"/>
  <c r="F2502" i="7"/>
  <c r="F2503" i="7"/>
  <c r="F2507" i="7"/>
  <c r="F2508" i="7"/>
  <c r="F2509" i="7"/>
  <c r="F2510" i="7"/>
  <c r="F2511" i="7"/>
  <c r="F2512" i="7"/>
  <c r="F2513" i="7"/>
  <c r="F2514" i="7"/>
  <c r="F2515" i="7"/>
  <c r="F2525" i="7"/>
  <c r="F2526" i="7"/>
  <c r="F2527" i="7"/>
  <c r="F2528" i="7"/>
  <c r="F2529" i="7"/>
  <c r="F2530" i="7"/>
  <c r="F2591" i="7"/>
  <c r="F2595" i="7"/>
  <c r="F2598" i="7"/>
  <c r="F2603" i="7"/>
  <c r="F2604" i="7"/>
  <c r="F2605" i="7"/>
  <c r="F2606" i="7"/>
  <c r="F2607" i="7"/>
  <c r="F2609" i="7"/>
  <c r="F2610" i="7"/>
  <c r="F2611" i="7"/>
  <c r="F2612" i="7"/>
  <c r="F2624" i="7"/>
  <c r="F2625" i="7"/>
  <c r="F2631" i="7"/>
  <c r="F2632" i="7"/>
  <c r="F2633" i="7"/>
  <c r="F2634" i="7"/>
  <c r="F2643" i="7"/>
  <c r="F2647" i="7"/>
  <c r="F2648" i="7"/>
  <c r="F2651" i="7"/>
  <c r="F2652" i="7"/>
  <c r="F2653" i="7"/>
  <c r="F2656" i="7"/>
  <c r="F2657" i="7"/>
  <c r="F2668" i="7"/>
  <c r="F2669" i="7"/>
  <c r="F2670" i="7"/>
  <c r="F2671" i="7"/>
  <c r="F2672" i="7"/>
  <c r="F2673" i="7"/>
  <c r="F2674" i="7"/>
  <c r="F2675" i="7"/>
  <c r="F2676" i="7"/>
  <c r="F2677" i="7"/>
  <c r="F2678" i="7"/>
  <c r="F2679" i="7"/>
  <c r="F2680" i="7"/>
  <c r="F2681" i="7"/>
  <c r="F2682" i="7"/>
  <c r="F2683" i="7"/>
  <c r="F2684" i="7"/>
  <c r="F2685" i="7"/>
  <c r="F2686" i="7"/>
  <c r="F2705" i="7"/>
  <c r="F2709" i="7"/>
  <c r="F2722" i="7"/>
  <c r="F2723" i="7"/>
  <c r="F2724" i="7"/>
  <c r="F2725" i="7"/>
  <c r="F2728" i="7"/>
  <c r="F2729" i="7"/>
  <c r="F2730" i="7"/>
  <c r="F2731" i="7"/>
  <c r="F2734" i="7"/>
  <c r="F2735" i="7"/>
  <c r="F2736" i="7"/>
  <c r="F2737" i="7"/>
  <c r="F2738" i="7"/>
  <c r="F2739" i="7"/>
  <c r="F2740" i="7"/>
  <c r="F2741" i="7"/>
  <c r="F2742" i="7"/>
  <c r="F2789" i="7"/>
  <c r="F2790" i="7"/>
  <c r="F2798" i="7"/>
  <c r="F2799" i="7"/>
  <c r="F2805" i="7"/>
  <c r="F2806" i="7"/>
  <c r="F2807" i="7"/>
  <c r="F2808" i="7"/>
  <c r="F2812" i="7"/>
  <c r="F2813" i="7"/>
  <c r="F2814" i="7"/>
  <c r="F2815" i="7"/>
  <c r="F2820" i="7"/>
  <c r="F2821" i="7"/>
  <c r="F2831" i="7"/>
  <c r="F2832" i="7"/>
  <c r="F2835" i="7"/>
  <c r="F2836" i="7"/>
  <c r="F2837" i="7"/>
  <c r="F2838" i="7"/>
  <c r="F2842" i="7"/>
  <c r="F2843" i="7"/>
  <c r="F2848" i="7"/>
  <c r="F2849" i="7"/>
  <c r="F2855" i="7"/>
  <c r="F2856" i="7"/>
  <c r="F2857" i="7"/>
  <c r="F2858" i="7"/>
  <c r="F2859" i="7"/>
  <c r="F2860" i="7"/>
  <c r="F2863" i="7"/>
  <c r="F2864" i="7"/>
  <c r="F2870" i="7"/>
  <c r="F2872" i="7"/>
  <c r="F2874" i="7"/>
  <c r="F2875" i="7"/>
  <c r="F2886" i="7"/>
  <c r="F2887" i="7"/>
  <c r="F2890" i="7"/>
  <c r="F2891" i="7"/>
  <c r="F2894" i="7"/>
  <c r="F2895" i="7"/>
  <c r="F2899" i="7"/>
  <c r="F2900" i="7"/>
  <c r="F2904" i="7"/>
  <c r="F2905" i="7"/>
  <c r="F2906" i="7"/>
  <c r="F2907" i="7"/>
  <c r="F2908" i="7"/>
  <c r="F2909" i="7"/>
  <c r="F2912" i="7"/>
  <c r="F2921" i="7"/>
  <c r="F2922" i="7"/>
  <c r="F2923" i="7"/>
  <c r="F2924" i="7"/>
  <c r="F2961" i="7"/>
  <c r="F2971" i="7"/>
  <c r="F2977" i="7"/>
  <c r="F2978" i="7"/>
  <c r="F2991" i="7"/>
  <c r="F2995" i="7"/>
  <c r="F2996" i="7"/>
  <c r="F2997" i="7"/>
  <c r="F2998" i="7"/>
  <c r="F2999" i="7"/>
  <c r="F3448" i="7"/>
  <c r="F3449" i="7"/>
  <c r="F3450" i="7"/>
  <c r="F3451" i="7"/>
  <c r="F3452" i="7"/>
  <c r="F3453" i="7"/>
  <c r="F3454" i="7"/>
  <c r="F3455" i="7"/>
  <c r="F3456" i="7"/>
  <c r="F3457" i="7"/>
  <c r="F3458" i="7"/>
  <c r="F3459" i="7"/>
  <c r="F3460" i="7"/>
  <c r="F3461" i="7"/>
  <c r="F3462" i="7"/>
  <c r="F3463" i="7"/>
  <c r="F3464" i="7"/>
  <c r="F3465" i="7"/>
  <c r="F3466" i="7"/>
  <c r="F3467" i="7"/>
  <c r="F3468" i="7"/>
  <c r="F3469" i="7"/>
  <c r="F3470" i="7"/>
  <c r="F3471" i="7"/>
  <c r="F3472" i="7"/>
  <c r="F3473" i="7"/>
  <c r="F3474" i="7"/>
  <c r="F3475" i="7"/>
  <c r="F3476" i="7"/>
  <c r="F3477" i="7"/>
  <c r="F3478" i="7"/>
  <c r="F3479" i="7"/>
  <c r="F3480" i="7"/>
  <c r="F3481" i="7"/>
  <c r="F3482" i="7"/>
  <c r="F3483" i="7"/>
  <c r="F3484" i="7"/>
  <c r="F3485" i="7"/>
  <c r="F3486" i="7"/>
  <c r="F3487" i="7"/>
  <c r="F3488" i="7"/>
  <c r="F3489" i="7"/>
  <c r="F3490" i="7"/>
  <c r="F3491" i="7"/>
  <c r="F3492" i="7"/>
  <c r="F3493" i="7"/>
  <c r="F3494" i="7"/>
  <c r="F3495" i="7"/>
  <c r="F3496" i="7"/>
  <c r="F3497" i="7"/>
  <c r="F3498" i="7"/>
  <c r="F3499" i="7"/>
  <c r="F3500" i="7"/>
  <c r="F3501" i="7"/>
  <c r="F3502" i="7"/>
  <c r="F3503" i="7"/>
  <c r="F3504" i="7"/>
  <c r="F3505" i="7"/>
  <c r="F3506" i="7"/>
  <c r="F3507" i="7"/>
  <c r="F3508" i="7"/>
  <c r="F3509" i="7"/>
  <c r="F3510" i="7"/>
  <c r="F3511" i="7"/>
  <c r="F3512" i="7"/>
  <c r="F3513" i="7"/>
  <c r="F3514" i="7"/>
  <c r="F3515" i="7"/>
  <c r="F3516" i="7"/>
  <c r="F3517" i="7"/>
  <c r="F3518" i="7"/>
  <c r="F3519" i="7"/>
  <c r="F3520" i="7"/>
  <c r="F3521" i="7"/>
  <c r="F3522" i="7"/>
  <c r="F3523" i="7"/>
  <c r="F3524" i="7"/>
  <c r="F3525" i="7"/>
  <c r="F3526" i="7"/>
  <c r="F3527" i="7"/>
  <c r="F3528" i="7"/>
  <c r="F3529" i="7"/>
  <c r="F3530" i="7"/>
  <c r="F3531" i="7"/>
  <c r="F3532" i="7"/>
  <c r="F3533" i="7"/>
  <c r="F3534" i="7"/>
  <c r="F3535" i="7"/>
  <c r="F3536" i="7"/>
  <c r="F3537" i="7"/>
  <c r="F3538" i="7"/>
  <c r="F3539" i="7"/>
  <c r="F3540" i="7"/>
  <c r="F3541" i="7"/>
  <c r="F3542" i="7"/>
  <c r="F3543" i="7"/>
  <c r="F3544" i="7"/>
  <c r="F3545" i="7"/>
  <c r="F3546" i="7"/>
  <c r="F3547" i="7"/>
  <c r="F3548" i="7"/>
  <c r="F3549" i="7"/>
  <c r="F3550" i="7"/>
  <c r="F3551" i="7"/>
  <c r="F3552" i="7"/>
  <c r="F3553" i="7"/>
  <c r="F3554" i="7"/>
  <c r="F3555" i="7"/>
  <c r="F3556" i="7"/>
  <c r="F3557" i="7"/>
  <c r="F3558" i="7"/>
  <c r="F3559" i="7"/>
  <c r="F3560" i="7"/>
  <c r="F3561" i="7"/>
  <c r="F3562" i="7"/>
  <c r="F3563" i="7"/>
  <c r="F3564" i="7"/>
  <c r="F3565" i="7"/>
  <c r="F3566" i="7"/>
  <c r="F3567" i="7"/>
  <c r="F3568" i="7"/>
  <c r="F3569" i="7"/>
  <c r="F3570" i="7"/>
  <c r="F3571" i="7"/>
  <c r="F3572" i="7"/>
  <c r="F3573" i="7"/>
  <c r="F3574" i="7"/>
  <c r="F3575" i="7"/>
  <c r="F3576" i="7"/>
  <c r="F3577" i="7"/>
  <c r="F3578" i="7"/>
  <c r="F3579" i="7"/>
  <c r="F3580" i="7"/>
  <c r="F3581" i="7"/>
  <c r="F3582" i="7"/>
  <c r="F3583" i="7"/>
  <c r="F3584" i="7"/>
  <c r="F3585" i="7"/>
  <c r="F3586" i="7"/>
  <c r="F3587" i="7"/>
  <c r="F3588" i="7"/>
  <c r="F3591" i="7"/>
  <c r="F3592" i="7"/>
  <c r="F3603" i="7"/>
  <c r="F3604" i="7"/>
  <c r="F3605" i="7"/>
  <c r="F3606" i="7"/>
  <c r="F3607" i="7"/>
  <c r="F3612" i="7"/>
  <c r="F3613" i="7"/>
  <c r="F3614" i="7"/>
  <c r="F3627" i="7"/>
  <c r="F3628" i="7"/>
  <c r="F3634" i="7"/>
  <c r="F3635" i="7"/>
  <c r="F3640" i="7"/>
  <c r="F3641" i="7"/>
  <c r="F3642" i="7"/>
  <c r="F3643" i="7"/>
  <c r="F3644" i="7"/>
  <c r="F3645" i="7"/>
  <c r="F3649" i="7"/>
  <c r="F3650" i="7"/>
  <c r="F3655" i="7"/>
  <c r="F3656" i="7"/>
  <c r="F3659" i="7"/>
  <c r="F3664" i="7"/>
  <c r="F3667" i="7"/>
  <c r="F3672" i="7"/>
  <c r="F3673" i="7"/>
  <c r="F3678" i="7"/>
  <c r="F3679" i="7"/>
  <c r="F3709" i="7"/>
  <c r="F3710" i="7"/>
  <c r="F3711" i="7"/>
  <c r="F3714" i="7"/>
  <c r="F3715" i="7"/>
  <c r="F3716" i="7"/>
  <c r="F3717" i="7"/>
  <c r="F3718" i="7"/>
  <c r="F3723" i="7"/>
  <c r="F3724" i="7"/>
  <c r="F3725" i="7"/>
  <c r="F3726" i="7"/>
  <c r="F3731" i="7"/>
  <c r="F3732" i="7"/>
  <c r="F3737" i="7"/>
  <c r="F3743" i="7"/>
  <c r="F3744" i="7"/>
  <c r="F3745" i="7"/>
  <c r="F3746" i="7"/>
  <c r="F3747" i="7"/>
  <c r="F3750" i="7"/>
  <c r="F3751" i="7"/>
  <c r="F3752" i="7"/>
  <c r="F3753" i="7"/>
  <c r="F3755" i="7"/>
  <c r="F3756" i="7"/>
  <c r="F3762" i="7"/>
  <c r="F3763" i="7"/>
  <c r="F3767" i="7"/>
  <c r="F3768" i="7"/>
  <c r="F3769" i="7"/>
  <c r="F3771" i="7"/>
  <c r="F3772" i="7"/>
  <c r="F3775" i="7"/>
  <c r="F3776" i="7"/>
  <c r="F3777" i="7"/>
  <c r="F3778" i="7"/>
  <c r="F3779" i="7"/>
  <c r="F3780" i="7"/>
  <c r="F3783" i="7"/>
  <c r="F3784" i="7"/>
  <c r="F3793" i="7"/>
  <c r="F3794" i="7"/>
  <c r="F3801" i="7"/>
  <c r="F3802" i="7"/>
  <c r="F3821" i="7"/>
  <c r="F3822" i="7"/>
  <c r="F3823" i="7"/>
  <c r="F3824" i="7"/>
  <c r="F3825" i="7"/>
  <c r="F3828" i="7"/>
  <c r="F3829" i="7"/>
  <c r="F3833" i="7"/>
  <c r="F3834" i="7"/>
  <c r="F3837" i="7"/>
  <c r="F3838" i="7"/>
  <c r="F3840" i="7"/>
  <c r="F3841" i="7"/>
  <c r="F3850" i="7"/>
  <c r="F3851" i="7"/>
  <c r="F3852" i="7"/>
  <c r="F3853" i="7"/>
  <c r="F3854" i="7"/>
  <c r="F3862" i="7"/>
  <c r="F3863" i="7"/>
  <c r="F3869" i="7"/>
  <c r="F3870" i="7"/>
  <c r="F3871" i="7"/>
  <c r="F3873" i="7"/>
  <c r="F3874" i="7"/>
  <c r="F3877" i="7"/>
  <c r="F3878" i="7"/>
  <c r="F3879" i="7"/>
  <c r="F3891" i="7"/>
  <c r="F3894" i="7"/>
  <c r="F3896" i="7"/>
  <c r="F3899" i="7"/>
  <c r="F3900" i="7"/>
  <c r="F3902" i="7"/>
  <c r="F3903" i="7"/>
  <c r="F3904" i="7"/>
  <c r="F3905" i="7"/>
  <c r="F3908" i="7"/>
  <c r="F3909" i="7"/>
  <c r="F3910" i="7"/>
  <c r="F3911" i="7"/>
  <c r="F3912" i="7"/>
  <c r="F3920" i="7"/>
  <c r="F3921" i="7"/>
  <c r="F3922" i="7"/>
  <c r="F3929" i="7"/>
  <c r="F3930" i="7"/>
  <c r="F3942" i="7"/>
  <c r="F3943" i="7"/>
  <c r="F3944" i="7"/>
  <c r="F3945" i="7"/>
  <c r="F3946" i="7"/>
  <c r="F3948" i="7"/>
  <c r="F3949" i="7"/>
  <c r="F3950" i="7"/>
  <c r="F3951" i="7"/>
  <c r="F3952" i="7"/>
  <c r="F3958" i="7"/>
  <c r="F3968" i="7"/>
  <c r="F3969" i="7"/>
  <c r="F3970" i="7"/>
  <c r="F3971" i="7"/>
  <c r="F3972" i="7"/>
  <c r="F3976" i="7"/>
  <c r="F3977" i="7"/>
  <c r="F3978" i="7"/>
  <c r="F3979" i="7"/>
  <c r="F3983" i="7"/>
  <c r="F3987" i="7"/>
  <c r="F3991" i="7"/>
  <c r="F3992" i="7"/>
  <c r="F3993" i="7"/>
  <c r="F3994" i="7"/>
  <c r="F3995" i="7"/>
  <c r="F3996" i="7"/>
  <c r="F3998" i="7"/>
  <c r="F3999" i="7"/>
  <c r="F4000" i="7"/>
  <c r="F4001" i="7"/>
  <c r="F4002" i="7"/>
  <c r="F4003" i="7"/>
  <c r="F4007" i="7"/>
  <c r="F4008" i="7"/>
  <c r="F4009" i="7"/>
  <c r="F4010" i="7"/>
  <c r="F4013" i="7"/>
  <c r="F4014" i="7"/>
  <c r="F4015" i="7"/>
  <c r="F4016" i="7"/>
  <c r="F4017" i="7"/>
  <c r="F4018" i="7"/>
  <c r="F4019" i="7"/>
  <c r="F4020" i="7"/>
  <c r="F4021" i="7"/>
  <c r="F4034" i="7"/>
  <c r="F4035" i="7"/>
  <c r="F4044" i="7"/>
  <c r="F4045" i="7"/>
  <c r="F4052" i="7"/>
  <c r="F4060" i="7"/>
  <c r="F4066" i="7"/>
  <c r="F4067" i="7"/>
  <c r="F4068" i="7"/>
  <c r="F4069" i="7"/>
  <c r="F4070" i="7"/>
  <c r="F4076" i="7"/>
  <c r="F4077" i="7"/>
  <c r="F4078" i="7"/>
  <c r="F4079" i="7"/>
  <c r="F4080" i="7"/>
  <c r="F4081" i="7"/>
  <c r="F4086" i="7"/>
  <c r="F4087" i="7"/>
  <c r="F4088" i="7"/>
  <c r="F4101" i="7"/>
  <c r="F4102" i="7"/>
  <c r="F4103" i="7"/>
  <c r="F4106" i="7"/>
  <c r="F4107" i="7"/>
  <c r="F4108" i="7"/>
  <c r="F4109" i="7"/>
  <c r="F4110" i="7"/>
  <c r="F4111" i="7"/>
  <c r="F4118" i="7"/>
  <c r="F4119" i="7"/>
  <c r="F4120" i="7"/>
  <c r="F4132" i="7"/>
  <c r="F4133" i="7"/>
  <c r="F4134" i="7"/>
  <c r="F4137" i="7"/>
  <c r="F4143" i="7"/>
  <c r="F4144" i="7"/>
  <c r="F4145" i="7"/>
  <c r="F4150" i="7"/>
  <c r="F4151" i="7"/>
  <c r="F4154" i="7"/>
  <c r="F4155" i="7"/>
  <c r="F4156" i="7"/>
  <c r="F4157" i="7"/>
  <c r="F4159" i="7"/>
  <c r="F4160" i="7"/>
  <c r="F4161" i="7"/>
  <c r="F4166" i="7"/>
  <c r="F4167" i="7"/>
  <c r="F4168" i="7"/>
  <c r="F4171" i="7"/>
  <c r="F4172" i="7"/>
  <c r="F4173" i="7"/>
  <c r="F4174" i="7"/>
  <c r="F4175" i="7"/>
  <c r="F4176" i="7"/>
  <c r="F4177" i="7"/>
  <c r="F4182" i="7"/>
  <c r="F4185" i="7"/>
  <c r="F4186" i="7"/>
  <c r="F4187" i="7"/>
  <c r="F4191" i="7"/>
  <c r="F4203" i="7"/>
  <c r="F4228" i="7"/>
  <c r="F4229" i="7"/>
  <c r="F4235" i="7"/>
  <c r="F4240" i="7"/>
  <c r="F4245" i="7"/>
  <c r="F4246" i="7"/>
  <c r="F4253" i="7"/>
  <c r="F4254" i="7"/>
  <c r="F4255" i="7"/>
  <c r="F4256" i="7"/>
  <c r="F4257" i="7"/>
  <c r="F4258" i="7"/>
  <c r="F4259" i="7"/>
  <c r="F4260" i="7"/>
  <c r="F4261" i="7"/>
  <c r="F4264" i="7"/>
  <c r="F4265" i="7"/>
  <c r="F4266" i="7"/>
  <c r="F4267" i="7"/>
  <c r="F4271" i="7"/>
  <c r="F4272" i="7"/>
  <c r="F4277" i="7"/>
  <c r="F4282" i="7"/>
  <c r="F4283" i="7"/>
  <c r="F4289" i="7"/>
  <c r="F4290" i="7"/>
  <c r="F4296" i="7"/>
  <c r="F4297" i="7"/>
  <c r="F4298" i="7"/>
  <c r="F4299" i="7"/>
  <c r="F4300" i="7"/>
  <c r="F4301" i="7"/>
  <c r="F4307" i="7"/>
  <c r="F4308" i="7"/>
  <c r="F4309" i="7"/>
  <c r="F4310" i="7"/>
  <c r="F4311" i="7"/>
  <c r="F4317" i="7"/>
  <c r="F4326" i="7"/>
  <c r="F4327" i="7"/>
  <c r="F4328" i="7"/>
  <c r="F4329" i="7"/>
  <c r="F4330" i="7"/>
  <c r="F4331" i="7"/>
  <c r="F4332" i="7"/>
  <c r="F4334" i="7"/>
  <c r="F4335" i="7"/>
  <c r="F4336" i="7"/>
  <c r="F4337" i="7"/>
  <c r="F4338" i="7"/>
  <c r="F4339" i="7"/>
  <c r="F4341" i="7"/>
  <c r="F4342" i="7"/>
  <c r="F4343" i="7"/>
  <c r="F4345" i="7"/>
  <c r="F4349" i="7"/>
  <c r="F4350" i="7"/>
  <c r="F4351" i="7"/>
  <c r="F4352" i="7"/>
  <c r="F4353" i="7"/>
  <c r="F4354" i="7"/>
  <c r="F4355" i="7"/>
  <c r="F4356" i="7"/>
  <c r="F4357" i="7"/>
  <c r="F4358" i="7"/>
  <c r="F4359" i="7"/>
  <c r="F4360" i="7"/>
  <c r="F4361" i="7"/>
  <c r="F4362" i="7"/>
  <c r="F4363" i="7"/>
  <c r="F4364" i="7"/>
  <c r="F4365" i="7"/>
  <c r="F4367" i="7"/>
  <c r="F4368" i="7"/>
  <c r="F4369" i="7"/>
  <c r="F4387" i="7"/>
  <c r="F4388" i="7"/>
  <c r="F4405" i="7"/>
  <c r="F4406" i="7"/>
  <c r="F4413" i="7"/>
  <c r="F4414" i="7"/>
  <c r="F4415" i="7"/>
  <c r="F4417" i="7"/>
  <c r="F4421" i="7"/>
  <c r="F4422" i="7"/>
  <c r="F4423" i="7"/>
  <c r="F4424" i="7"/>
  <c r="F4425" i="7"/>
  <c r="F4426" i="7"/>
  <c r="F4432" i="7"/>
  <c r="F4433" i="7"/>
  <c r="F4434" i="7"/>
  <c r="F4435" i="7"/>
  <c r="F4436" i="7"/>
  <c r="F4437" i="7"/>
  <c r="F4440" i="7"/>
  <c r="F4441" i="7"/>
  <c r="F4442" i="7"/>
  <c r="F4444" i="7"/>
  <c r="F4445" i="7"/>
  <c r="F4446" i="7"/>
  <c r="F4447" i="7"/>
  <c r="F4448" i="7"/>
  <c r="F4449" i="7"/>
  <c r="F4452" i="7"/>
  <c r="F4453" i="7"/>
  <c r="F4454" i="7"/>
  <c r="F4455" i="7"/>
  <c r="F4456" i="7"/>
  <c r="F4457" i="7"/>
  <c r="F4464" i="7"/>
  <c r="F4465" i="7"/>
  <c r="F4475" i="7"/>
  <c r="F4476" i="7"/>
  <c r="F4477" i="7"/>
  <c r="F4478" i="7"/>
  <c r="F4479" i="7"/>
  <c r="F4480" i="7"/>
  <c r="F4486" i="7"/>
  <c r="F4487" i="7"/>
  <c r="F4488" i="7"/>
  <c r="F4489" i="7"/>
  <c r="F4490" i="7"/>
  <c r="F4493" i="7"/>
  <c r="F4494" i="7"/>
  <c r="F4497" i="7"/>
  <c r="F4498" i="7"/>
  <c r="F4499" i="7"/>
  <c r="F4500" i="7"/>
  <c r="F4501" i="7"/>
  <c r="F4516" i="7"/>
  <c r="F4517" i="7"/>
  <c r="F4518" i="7"/>
  <c r="F4519" i="7"/>
  <c r="F4520" i="7"/>
  <c r="F4521" i="7"/>
  <c r="F4545" i="7"/>
  <c r="F4546" i="7"/>
  <c r="F4547" i="7"/>
  <c r="F4554" i="7"/>
  <c r="F4555" i="7"/>
  <c r="F4559" i="7"/>
  <c r="F4560" i="7"/>
  <c r="F4565" i="7"/>
  <c r="F4566" i="7"/>
  <c r="F4567" i="7"/>
  <c r="F4576" i="7"/>
  <c r="F4588" i="7"/>
  <c r="F4598" i="7"/>
  <c r="F4599" i="7"/>
  <c r="F4606" i="7"/>
  <c r="F4612" i="7"/>
  <c r="F4613" i="7"/>
  <c r="F4619" i="7"/>
  <c r="F4620" i="7"/>
  <c r="F4621" i="7"/>
  <c r="F4622" i="7"/>
  <c r="F4623" i="7"/>
  <c r="F4624" i="7"/>
  <c r="F4631" i="7"/>
  <c r="F4632" i="7"/>
  <c r="F4633" i="7"/>
  <c r="F4640" i="7"/>
  <c r="F4641" i="7"/>
  <c r="F4642" i="7"/>
  <c r="F4643" i="7"/>
  <c r="F4647" i="7"/>
  <c r="F4648" i="7"/>
  <c r="F4654" i="7"/>
  <c r="F4659" i="7"/>
  <c r="F4660" i="7"/>
  <c r="F4661" i="7"/>
  <c r="F4662" i="7"/>
  <c r="F4663" i="7"/>
  <c r="F4664" i="7"/>
  <c r="F4672" i="7"/>
  <c r="F4673" i="7"/>
  <c r="F4674" i="7"/>
  <c r="F4675" i="7"/>
  <c r="F4676" i="7"/>
  <c r="F4677" i="7"/>
  <c r="F4678" i="7"/>
  <c r="F4679" i="7"/>
  <c r="F4680" i="7"/>
  <c r="F4681" i="7"/>
  <c r="F4682" i="7"/>
  <c r="F4683" i="7"/>
  <c r="F4684" i="7"/>
  <c r="F4689" i="7"/>
  <c r="F4690" i="7"/>
  <c r="F4692" i="7"/>
  <c r="F4693" i="7"/>
  <c r="F4694" i="7"/>
  <c r="F4695" i="7"/>
  <c r="F4696" i="7"/>
  <c r="F4697" i="7"/>
  <c r="F4699" i="7"/>
  <c r="F4700" i="7"/>
  <c r="F4703" i="7"/>
  <c r="F4704" i="7"/>
  <c r="F4705" i="7"/>
  <c r="F4706" i="7"/>
  <c r="F4707" i="7"/>
  <c r="F4708" i="7"/>
  <c r="F4709" i="7"/>
  <c r="F4710" i="7"/>
  <c r="F4741" i="7"/>
  <c r="F4742" i="7"/>
  <c r="F4743" i="7"/>
  <c r="F4747" i="7"/>
  <c r="F4751" i="7"/>
  <c r="F4752" i="7"/>
  <c r="F4753" i="7"/>
  <c r="F4754" i="7"/>
  <c r="F4755" i="7"/>
  <c r="F4757" i="7"/>
  <c r="F4758" i="7"/>
  <c r="F4759" i="7"/>
  <c r="F4760" i="7"/>
  <c r="F4761" i="7"/>
  <c r="F4764" i="7"/>
  <c r="F4765" i="7"/>
  <c r="F4769" i="7"/>
  <c r="F4770" i="7"/>
  <c r="F4771" i="7"/>
  <c r="F4772" i="7"/>
  <c r="F4776" i="7"/>
  <c r="F4777" i="7"/>
  <c r="F4778" i="7"/>
  <c r="F4784" i="7"/>
  <c r="F4785" i="7"/>
  <c r="F4786" i="7"/>
  <c r="F4787" i="7"/>
  <c r="F4788" i="7"/>
  <c r="F4790" i="7"/>
  <c r="F4796" i="7"/>
  <c r="F4797" i="7"/>
  <c r="F4798" i="7"/>
  <c r="F4800" i="7"/>
  <c r="F4801" i="7"/>
  <c r="F4802" i="7"/>
  <c r="F4804" i="7"/>
  <c r="F4805" i="7"/>
  <c r="F4806" i="7"/>
  <c r="F4807" i="7"/>
  <c r="F4808" i="7"/>
  <c r="F4820" i="7"/>
  <c r="F4821" i="7"/>
  <c r="F4825" i="7"/>
  <c r="F4826" i="7"/>
  <c r="F4827" i="7"/>
  <c r="F4828" i="7"/>
  <c r="F4846" i="7"/>
  <c r="F4847" i="7"/>
  <c r="F4848" i="7"/>
  <c r="F4855" i="7"/>
  <c r="F4856" i="7"/>
  <c r="F4864" i="7"/>
  <c r="F4865" i="7"/>
  <c r="F4866" i="7"/>
  <c r="F4874" i="7"/>
  <c r="F4879" i="7"/>
  <c r="F4880" i="7"/>
  <c r="F4881" i="7"/>
  <c r="F4882" i="7"/>
  <c r="F4883" i="7"/>
  <c r="F4884" i="7"/>
  <c r="F4885" i="7"/>
  <c r="F4886" i="7"/>
  <c r="F4887" i="7"/>
  <c r="F4889" i="7"/>
  <c r="F4890" i="7"/>
  <c r="F4896" i="7"/>
  <c r="F4902" i="7"/>
  <c r="F4903" i="7"/>
  <c r="F4904" i="7"/>
  <c r="F4909" i="7"/>
  <c r="F4910" i="7"/>
  <c r="F4911" i="7"/>
  <c r="F4912" i="7"/>
  <c r="F4913" i="7"/>
  <c r="F4920" i="7"/>
  <c r="F4921" i="7"/>
  <c r="F4922" i="7"/>
  <c r="F4929" i="7"/>
  <c r="F4930" i="7"/>
  <c r="F4933" i="7"/>
  <c r="F4934" i="7"/>
  <c r="F4940" i="7"/>
  <c r="F4941" i="7"/>
  <c r="F4942" i="7"/>
  <c r="F4945" i="7"/>
  <c r="F4946" i="7"/>
  <c r="F4947" i="7"/>
  <c r="F4951" i="7"/>
  <c r="F4952" i="7"/>
  <c r="F4953" i="7"/>
  <c r="F4954" i="7"/>
  <c r="F4955" i="7"/>
  <c r="F4956" i="7"/>
  <c r="F4957" i="7"/>
  <c r="F4958" i="7"/>
  <c r="F4959" i="7"/>
  <c r="F4960" i="7"/>
  <c r="F4961" i="7"/>
  <c r="F4962" i="7"/>
  <c r="F4963" i="7"/>
  <c r="F4964" i="7"/>
  <c r="F4965" i="7"/>
  <c r="F4968" i="7"/>
  <c r="F4969" i="7"/>
  <c r="F4970" i="7"/>
  <c r="F4971" i="7"/>
  <c r="F4972" i="7"/>
  <c r="F4973" i="7"/>
  <c r="F4974" i="7"/>
  <c r="F4975" i="7"/>
  <c r="F4992" i="7"/>
  <c r="F4993" i="7"/>
  <c r="F4994" i="7"/>
  <c r="F4995" i="7"/>
  <c r="F4998" i="7"/>
  <c r="F4999" i="7"/>
  <c r="F5000" i="7"/>
  <c r="F5002" i="7"/>
  <c r="F5003" i="7"/>
  <c r="F5006" i="7"/>
  <c r="F5007" i="7"/>
  <c r="F5008" i="7"/>
  <c r="F5011" i="7"/>
  <c r="F5012" i="7"/>
  <c r="F5013" i="7"/>
  <c r="F5014" i="7"/>
  <c r="F5015" i="7"/>
  <c r="F5018" i="7"/>
  <c r="F5019" i="7"/>
  <c r="F5020" i="7"/>
  <c r="F5021" i="7"/>
  <c r="F5022" i="7"/>
  <c r="F5025" i="7"/>
  <c r="F5026" i="7"/>
  <c r="F5027" i="7"/>
  <c r="F5028" i="7"/>
  <c r="F5031" i="7"/>
  <c r="F5032" i="7"/>
  <c r="F5033" i="7"/>
  <c r="F5035" i="7"/>
  <c r="F5036" i="7"/>
  <c r="F5037" i="7"/>
  <c r="F5039" i="7"/>
  <c r="F5040" i="7"/>
  <c r="F5041" i="7"/>
  <c r="F5042" i="7"/>
  <c r="F5043" i="7"/>
  <c r="F5052" i="7"/>
  <c r="F5053" i="7"/>
  <c r="F5057" i="7"/>
  <c r="F5058" i="7"/>
  <c r="F5059" i="7"/>
  <c r="F5060" i="7"/>
  <c r="F5068" i="7"/>
  <c r="F5069" i="7"/>
  <c r="F5070" i="7"/>
  <c r="F5077" i="7"/>
  <c r="F5078" i="7"/>
  <c r="F5086" i="7"/>
  <c r="F5087" i="7"/>
  <c r="F5088" i="7"/>
  <c r="F5090" i="7"/>
  <c r="F5091" i="7"/>
  <c r="F5092" i="7"/>
  <c r="F5097" i="7"/>
  <c r="F5103" i="7"/>
  <c r="F5104" i="7"/>
  <c r="F5105" i="7"/>
  <c r="F5110" i="7"/>
  <c r="F5111" i="7"/>
  <c r="F5112" i="7"/>
  <c r="F5113" i="7"/>
  <c r="F5114" i="7"/>
  <c r="F5120" i="7"/>
  <c r="F5121" i="7"/>
  <c r="F5122" i="7"/>
  <c r="F5129" i="7"/>
  <c r="F5130" i="7"/>
  <c r="F5133" i="7"/>
  <c r="F5134" i="7"/>
  <c r="F5135" i="7"/>
  <c r="F5136" i="7"/>
  <c r="F5137" i="7"/>
  <c r="F5140" i="7"/>
  <c r="F5141" i="7"/>
  <c r="F5142" i="7"/>
  <c r="F5145" i="7"/>
  <c r="F5146" i="7"/>
  <c r="F5147" i="7"/>
  <c r="F5148" i="7"/>
  <c r="F5149" i="7"/>
  <c r="F5265" i="7"/>
  <c r="F5266" i="7"/>
  <c r="F5267" i="7"/>
  <c r="F5268" i="7"/>
  <c r="F5269" i="7"/>
  <c r="F5270" i="7"/>
  <c r="F5271" i="7"/>
  <c r="F5272" i="7"/>
  <c r="F5273" i="7"/>
  <c r="F5274" i="7"/>
  <c r="F5275" i="7"/>
  <c r="F5276" i="7"/>
  <c r="F5277" i="7"/>
  <c r="F5278" i="7"/>
  <c r="F5279" i="7"/>
  <c r="F5280" i="7"/>
  <c r="F5281" i="7"/>
  <c r="F5282" i="7"/>
  <c r="F5283" i="7"/>
  <c r="F5284" i="7"/>
  <c r="F5285" i="7"/>
  <c r="F5286" i="7"/>
  <c r="F5287" i="7"/>
  <c r="F5288" i="7"/>
  <c r="F5289" i="7"/>
  <c r="F5290" i="7"/>
  <c r="F5291" i="7"/>
  <c r="F5292" i="7"/>
  <c r="F5293" i="7"/>
  <c r="F5294" i="7"/>
  <c r="F5295" i="7"/>
  <c r="F5296" i="7"/>
  <c r="F5297" i="7"/>
  <c r="F5298" i="7"/>
  <c r="F5299" i="7"/>
  <c r="F5300" i="7"/>
  <c r="F5301" i="7"/>
  <c r="F5302" i="7"/>
  <c r="F5303" i="7"/>
  <c r="F5304" i="7"/>
  <c r="F5305" i="7"/>
  <c r="F5306" i="7"/>
  <c r="F5307" i="7"/>
  <c r="F5308" i="7"/>
  <c r="F5309" i="7"/>
  <c r="F5310" i="7"/>
  <c r="F5311" i="7"/>
  <c r="F5312" i="7"/>
  <c r="F5313" i="7"/>
  <c r="F5314" i="7"/>
  <c r="F5315" i="7"/>
  <c r="F5316" i="7"/>
  <c r="F5317" i="7"/>
  <c r="F5318" i="7"/>
  <c r="F5319" i="7"/>
  <c r="F5320" i="7"/>
  <c r="F5321" i="7"/>
  <c r="F5322" i="7"/>
  <c r="F5323" i="7"/>
  <c r="F5324" i="7"/>
  <c r="F5325" i="7"/>
  <c r="F5326" i="7"/>
  <c r="F5327" i="7"/>
  <c r="F5328" i="7"/>
  <c r="F5329" i="7"/>
  <c r="F5330" i="7"/>
  <c r="F5331" i="7"/>
  <c r="F5332" i="7"/>
  <c r="F5333" i="7"/>
  <c r="F5334" i="7"/>
  <c r="F5335" i="7"/>
  <c r="F5336" i="7"/>
  <c r="F5337" i="7"/>
  <c r="F5338" i="7"/>
  <c r="F5339" i="7"/>
  <c r="F5340" i="7"/>
  <c r="F5341" i="7"/>
  <c r="F5342" i="7"/>
  <c r="F5343" i="7"/>
  <c r="F5344" i="7"/>
  <c r="F5345" i="7"/>
  <c r="F5346" i="7"/>
  <c r="F5347" i="7"/>
  <c r="F5348" i="7"/>
  <c r="F5349" i="7"/>
  <c r="F5350" i="7"/>
  <c r="F5351" i="7"/>
  <c r="F5352" i="7"/>
  <c r="F5353" i="7"/>
  <c r="F5354" i="7"/>
  <c r="F5355" i="7"/>
  <c r="F5356" i="7"/>
  <c r="F5357" i="7"/>
  <c r="F5358" i="7"/>
  <c r="F5359" i="7"/>
  <c r="F5360" i="7"/>
  <c r="F5361" i="7"/>
  <c r="F5362" i="7"/>
  <c r="F5363" i="7"/>
  <c r="F5364" i="7"/>
  <c r="F5365" i="7"/>
  <c r="F5366" i="7"/>
  <c r="F5367" i="7"/>
  <c r="F5368" i="7"/>
  <c r="F5369" i="7"/>
  <c r="F5370" i="7"/>
  <c r="F5371" i="7"/>
  <c r="F5372" i="7"/>
  <c r="F5373" i="7"/>
  <c r="F5374" i="7"/>
  <c r="F5375" i="7"/>
  <c r="F5376" i="7"/>
  <c r="F5377" i="7"/>
  <c r="F5378" i="7"/>
  <c r="F5379" i="7"/>
  <c r="F5380" i="7"/>
  <c r="F5381" i="7"/>
  <c r="F5382" i="7"/>
  <c r="F5383" i="7"/>
  <c r="F5384" i="7"/>
  <c r="F5385" i="7"/>
  <c r="F5386" i="7"/>
  <c r="F5387" i="7"/>
  <c r="F5388" i="7"/>
  <c r="F5389" i="7"/>
  <c r="F5390" i="7"/>
  <c r="F5391" i="7"/>
  <c r="F5392" i="7"/>
  <c r="F5393" i="7"/>
  <c r="F5394" i="7"/>
  <c r="F5395" i="7"/>
  <c r="F5396" i="7"/>
  <c r="F5397" i="7"/>
  <c r="F5398" i="7"/>
  <c r="F5399" i="7"/>
  <c r="F5400" i="7"/>
  <c r="F5401" i="7"/>
  <c r="F5402" i="7"/>
  <c r="F5403" i="7"/>
  <c r="F5404" i="7"/>
  <c r="F5405" i="7"/>
  <c r="F5406" i="7"/>
  <c r="F5407" i="7"/>
  <c r="F5408" i="7"/>
  <c r="F5409" i="7"/>
  <c r="F5410" i="7"/>
  <c r="F5411" i="7"/>
  <c r="F5412" i="7"/>
  <c r="F5413" i="7"/>
  <c r="F5414" i="7"/>
  <c r="F5415" i="7"/>
  <c r="F5416" i="7"/>
  <c r="F5417" i="7"/>
  <c r="F5418" i="7"/>
  <c r="F5419" i="7"/>
  <c r="F5420" i="7"/>
  <c r="F5421" i="7"/>
  <c r="F5422" i="7"/>
  <c r="F5423" i="7"/>
  <c r="F5424" i="7"/>
  <c r="F5425" i="7"/>
  <c r="F5426" i="7"/>
  <c r="F5427" i="7"/>
  <c r="F5428" i="7"/>
  <c r="F5429" i="7"/>
  <c r="F5430" i="7"/>
  <c r="F5431" i="7"/>
  <c r="F5432" i="7"/>
  <c r="F5433" i="7"/>
  <c r="F5434" i="7"/>
  <c r="F5435" i="7"/>
  <c r="F5436" i="7"/>
  <c r="F5437" i="7"/>
  <c r="F5438" i="7"/>
  <c r="F5439" i="7"/>
  <c r="F5440" i="7"/>
  <c r="F5441" i="7"/>
  <c r="F5442" i="7"/>
  <c r="F5443" i="7"/>
  <c r="F5444" i="7"/>
  <c r="F5445" i="7"/>
  <c r="F5446" i="7"/>
  <c r="F5447" i="7"/>
  <c r="F5448" i="7"/>
  <c r="F5449" i="7"/>
  <c r="F5450" i="7"/>
  <c r="F5451" i="7"/>
  <c r="F5452" i="7"/>
  <c r="F5453" i="7"/>
  <c r="F5454" i="7"/>
  <c r="F5455" i="7"/>
  <c r="F5456" i="7"/>
  <c r="F5457" i="7"/>
  <c r="F5458" i="7"/>
  <c r="F5459" i="7"/>
  <c r="F5460" i="7"/>
  <c r="F5461" i="7"/>
  <c r="F5462" i="7"/>
  <c r="F5463" i="7"/>
  <c r="F5464" i="7"/>
  <c r="F5465" i="7"/>
  <c r="F5466" i="7"/>
  <c r="F5467" i="7"/>
  <c r="F5468" i="7"/>
  <c r="F5469" i="7"/>
  <c r="F5470" i="7"/>
  <c r="F5471" i="7"/>
  <c r="F5472" i="7"/>
  <c r="F5473" i="7"/>
  <c r="F5474" i="7"/>
  <c r="F5475" i="7"/>
  <c r="F5476" i="7"/>
  <c r="F5477" i="7"/>
  <c r="F5478" i="7"/>
  <c r="F5479" i="7"/>
  <c r="F5480" i="7"/>
  <c r="F5481" i="7"/>
  <c r="F5482" i="7"/>
  <c r="F5483" i="7"/>
  <c r="F5484" i="7"/>
  <c r="F5485" i="7"/>
  <c r="F5486" i="7"/>
  <c r="F5487" i="7"/>
  <c r="F5488" i="7"/>
  <c r="F5489" i="7"/>
  <c r="F5490" i="7"/>
  <c r="F5491" i="7"/>
  <c r="F5492" i="7"/>
  <c r="F5493" i="7"/>
  <c r="F5494" i="7"/>
  <c r="F5495" i="7"/>
  <c r="F5496" i="7"/>
  <c r="F5497" i="7"/>
  <c r="F5498" i="7"/>
  <c r="F5499" i="7"/>
  <c r="F5500" i="7"/>
  <c r="F5501" i="7"/>
  <c r="F5502" i="7"/>
  <c r="F5503" i="7"/>
  <c r="F5504" i="7"/>
  <c r="F5505" i="7"/>
  <c r="F5506" i="7"/>
  <c r="F5507" i="7"/>
  <c r="F5508" i="7"/>
  <c r="F5509" i="7"/>
  <c r="F5510" i="7"/>
  <c r="F5511" i="7"/>
  <c r="F5512" i="7"/>
  <c r="F5513" i="7"/>
  <c r="F5514" i="7"/>
  <c r="F5515" i="7"/>
  <c r="F5516" i="7"/>
  <c r="F5517" i="7"/>
  <c r="F5518" i="7"/>
  <c r="F5519" i="7"/>
  <c r="F5520" i="7"/>
  <c r="F5521" i="7"/>
  <c r="F5522" i="7"/>
  <c r="F5523" i="7"/>
  <c r="F5524" i="7"/>
  <c r="F5525" i="7"/>
  <c r="F5526" i="7"/>
  <c r="F5527" i="7"/>
  <c r="F5528" i="7"/>
  <c r="F5529" i="7"/>
  <c r="F5530" i="7"/>
  <c r="F5531" i="7"/>
  <c r="F5532" i="7"/>
  <c r="F5533" i="7"/>
  <c r="F5534" i="7"/>
  <c r="F5535" i="7"/>
  <c r="F5536" i="7"/>
  <c r="F5537" i="7"/>
  <c r="F5538" i="7"/>
  <c r="F5539" i="7"/>
  <c r="F5540" i="7"/>
  <c r="F5541" i="7"/>
  <c r="F5542" i="7"/>
  <c r="F5543" i="7"/>
  <c r="F5544" i="7"/>
  <c r="F5545" i="7"/>
  <c r="F5546" i="7"/>
  <c r="F5547" i="7"/>
  <c r="F5548" i="7"/>
  <c r="F5549" i="7"/>
  <c r="F5550" i="7"/>
  <c r="F5551" i="7"/>
  <c r="F5552" i="7"/>
  <c r="F5553" i="7"/>
  <c r="F5554" i="7"/>
  <c r="F5555" i="7"/>
  <c r="F5556" i="7"/>
  <c r="F5557" i="7"/>
  <c r="F5558" i="7"/>
  <c r="F5559" i="7"/>
  <c r="F5560" i="7"/>
  <c r="F5561" i="7"/>
  <c r="F5562" i="7"/>
  <c r="F5563" i="7"/>
  <c r="F5564" i="7"/>
  <c r="F5565" i="7"/>
  <c r="F5566" i="7"/>
  <c r="F5567" i="7"/>
  <c r="F5568" i="7"/>
  <c r="F5569" i="7"/>
  <c r="F5570" i="7"/>
  <c r="F5571" i="7"/>
  <c r="F5572" i="7"/>
  <c r="F5573" i="7"/>
  <c r="F5574" i="7"/>
  <c r="F5575" i="7"/>
  <c r="F5576" i="7"/>
  <c r="F5577" i="7"/>
  <c r="F5578" i="7"/>
  <c r="F5579" i="7"/>
  <c r="F5580" i="7"/>
  <c r="F5581" i="7"/>
  <c r="F5582" i="7"/>
  <c r="F5583" i="7"/>
  <c r="F5584" i="7"/>
  <c r="F5585" i="7"/>
  <c r="F5586" i="7"/>
  <c r="F5587" i="7"/>
  <c r="F5588" i="7"/>
  <c r="F5589" i="7"/>
  <c r="F5590" i="7"/>
  <c r="F5591" i="7"/>
  <c r="F5592" i="7"/>
  <c r="F5593" i="7"/>
  <c r="F5594" i="7"/>
  <c r="F5595" i="7"/>
  <c r="F5596" i="7"/>
  <c r="F5597" i="7"/>
  <c r="F5598" i="7"/>
  <c r="F5599" i="7"/>
  <c r="F5600" i="7"/>
  <c r="F5601" i="7"/>
  <c r="F5602" i="7"/>
  <c r="F5603" i="7"/>
  <c r="F5604" i="7"/>
  <c r="F5605" i="7"/>
  <c r="F5606" i="7"/>
  <c r="F5607" i="7"/>
  <c r="F5608" i="7"/>
  <c r="F5609" i="7"/>
  <c r="F5610" i="7"/>
  <c r="F5611" i="7"/>
  <c r="F5612" i="7"/>
  <c r="F5613" i="7"/>
  <c r="F5614" i="7"/>
  <c r="F5615" i="7"/>
  <c r="F5616" i="7"/>
  <c r="F5617" i="7"/>
  <c r="F5618" i="7"/>
  <c r="F5619" i="7"/>
  <c r="F5620" i="7"/>
  <c r="F5621" i="7"/>
  <c r="F5622" i="7"/>
  <c r="F5623" i="7"/>
  <c r="F5624" i="7"/>
  <c r="F5625" i="7"/>
  <c r="F5626" i="7"/>
  <c r="F5627" i="7"/>
  <c r="F5628" i="7"/>
  <c r="F5629" i="7"/>
  <c r="F5630" i="7"/>
  <c r="F5631" i="7"/>
  <c r="F5632" i="7"/>
  <c r="F5633" i="7"/>
  <c r="F5634" i="7"/>
  <c r="F5635" i="7"/>
  <c r="F5636" i="7"/>
  <c r="F5637" i="7"/>
  <c r="F5638" i="7"/>
  <c r="F5639" i="7"/>
  <c r="F5640" i="7"/>
  <c r="F5641" i="7"/>
  <c r="F5642" i="7"/>
  <c r="F5643" i="7"/>
  <c r="F5644" i="7"/>
  <c r="F5645" i="7"/>
  <c r="F5646" i="7"/>
  <c r="F5647" i="7"/>
  <c r="F5648" i="7"/>
  <c r="F5649" i="7"/>
  <c r="F5650" i="7"/>
  <c r="F5651" i="7"/>
  <c r="F5652" i="7"/>
  <c r="F5653" i="7"/>
  <c r="F5654" i="7"/>
  <c r="F5655" i="7"/>
  <c r="F5656" i="7"/>
  <c r="F5657" i="7"/>
  <c r="F5658" i="7"/>
  <c r="F5659" i="7"/>
  <c r="F5660" i="7"/>
  <c r="F5661" i="7"/>
  <c r="F5662" i="7"/>
  <c r="F5663" i="7"/>
  <c r="F5664" i="7"/>
  <c r="F5665" i="7"/>
  <c r="F5666" i="7"/>
  <c r="F5667" i="7"/>
  <c r="F5668" i="7"/>
  <c r="F5669" i="7"/>
  <c r="F5670" i="7"/>
  <c r="F5671" i="7"/>
  <c r="F5672" i="7"/>
  <c r="F5673" i="7"/>
  <c r="F5674" i="7"/>
  <c r="F5675" i="7"/>
  <c r="F5676" i="7"/>
  <c r="F5677" i="7"/>
  <c r="F5678" i="7"/>
  <c r="F5679" i="7"/>
  <c r="F5680" i="7"/>
  <c r="F5681" i="7"/>
  <c r="F5682" i="7"/>
  <c r="F5683" i="7"/>
  <c r="F5684" i="7"/>
  <c r="F5685" i="7"/>
  <c r="F5686" i="7"/>
  <c r="F5687" i="7"/>
  <c r="F5688" i="7"/>
  <c r="F5689" i="7"/>
  <c r="F5690" i="7"/>
  <c r="F5691" i="7"/>
  <c r="F5692" i="7"/>
  <c r="F5693" i="7"/>
  <c r="F5694" i="7"/>
  <c r="F5695" i="7"/>
  <c r="F5696" i="7"/>
  <c r="F5697" i="7"/>
  <c r="F5698" i="7"/>
  <c r="F5699" i="7"/>
  <c r="F5700" i="7"/>
  <c r="F5701" i="7"/>
  <c r="F5702" i="7"/>
  <c r="F5703" i="7"/>
  <c r="F5704" i="7"/>
  <c r="F5705" i="7"/>
  <c r="F5706" i="7"/>
  <c r="F5707" i="7"/>
  <c r="F5708" i="7"/>
  <c r="F5709" i="7"/>
  <c r="F5710" i="7"/>
  <c r="F5711" i="7"/>
  <c r="F5712" i="7"/>
  <c r="F5713" i="7"/>
  <c r="F5714" i="7"/>
  <c r="F5715" i="7"/>
  <c r="F5716" i="7"/>
  <c r="F5717" i="7"/>
  <c r="F5718" i="7"/>
  <c r="F5719" i="7"/>
  <c r="F5720" i="7"/>
  <c r="F5721" i="7"/>
  <c r="F5722" i="7"/>
  <c r="F5723" i="7"/>
  <c r="F5724" i="7"/>
  <c r="F5725" i="7"/>
  <c r="F5726" i="7"/>
  <c r="F5727" i="7"/>
  <c r="F5728" i="7"/>
  <c r="F5729" i="7"/>
  <c r="F5730" i="7"/>
  <c r="F5731" i="7"/>
  <c r="F5732" i="7"/>
  <c r="F5733" i="7"/>
  <c r="F5734" i="7"/>
  <c r="F5735" i="7"/>
  <c r="F5736" i="7"/>
  <c r="F5737" i="7"/>
  <c r="F5738" i="7"/>
  <c r="F5739" i="7"/>
  <c r="F5740" i="7"/>
  <c r="F5741" i="7"/>
  <c r="F5742" i="7"/>
  <c r="F5743" i="7"/>
  <c r="F5744" i="7"/>
  <c r="F5745" i="7"/>
  <c r="F5746" i="7"/>
  <c r="F5747" i="7"/>
  <c r="F5748" i="7"/>
  <c r="F5749" i="7"/>
  <c r="F5750" i="7"/>
  <c r="F5751" i="7"/>
  <c r="F5752" i="7"/>
  <c r="F5753" i="7"/>
  <c r="F5754" i="7"/>
  <c r="F5755" i="7"/>
  <c r="F5756" i="7"/>
  <c r="F5757" i="7"/>
  <c r="F5758" i="7"/>
  <c r="F5759" i="7"/>
  <c r="F5760" i="7"/>
  <c r="F5761" i="7"/>
  <c r="F5762" i="7"/>
  <c r="F5763" i="7"/>
  <c r="F5764" i="7"/>
  <c r="F5765" i="7"/>
  <c r="F5766" i="7"/>
  <c r="F5767" i="7"/>
  <c r="F5768" i="7"/>
  <c r="F5769" i="7"/>
  <c r="F5770" i="7"/>
  <c r="F5771" i="7"/>
  <c r="F5772" i="7"/>
  <c r="F5773" i="7"/>
  <c r="F5774" i="7"/>
  <c r="F5775" i="7"/>
  <c r="F5776" i="7"/>
  <c r="F5777" i="7"/>
  <c r="F5778" i="7"/>
  <c r="F5779" i="7"/>
  <c r="F5780" i="7"/>
  <c r="F5781" i="7"/>
  <c r="F5782" i="7"/>
  <c r="F5783" i="7"/>
  <c r="F5784" i="7"/>
  <c r="F5785" i="7"/>
  <c r="F5786" i="7"/>
  <c r="F5787" i="7"/>
  <c r="F5788" i="7"/>
  <c r="F5789" i="7"/>
  <c r="F5790" i="7"/>
  <c r="F5791" i="7"/>
  <c r="F5792" i="7"/>
  <c r="F5793" i="7"/>
  <c r="F5794" i="7"/>
  <c r="F5795" i="7"/>
  <c r="F5796" i="7"/>
  <c r="F5797" i="7"/>
  <c r="F5798" i="7"/>
  <c r="F5799" i="7"/>
  <c r="F5800" i="7"/>
  <c r="F5801" i="7"/>
  <c r="F5802" i="7"/>
  <c r="F5803" i="7"/>
  <c r="F5804" i="7"/>
  <c r="F5805" i="7"/>
  <c r="F5806" i="7"/>
  <c r="F5807" i="7"/>
  <c r="F5808" i="7"/>
  <c r="F5809" i="7"/>
  <c r="F5810" i="7"/>
  <c r="F5811" i="7"/>
  <c r="F5812" i="7"/>
  <c r="F5813" i="7"/>
  <c r="F5814" i="7"/>
  <c r="F5815" i="7"/>
  <c r="F5816" i="7"/>
  <c r="F5817" i="7"/>
  <c r="F5818" i="7"/>
  <c r="F5819" i="7"/>
  <c r="F5820" i="7"/>
  <c r="F5821" i="7"/>
  <c r="F5822" i="7"/>
  <c r="F5823" i="7"/>
  <c r="F5824" i="7"/>
  <c r="F5825" i="7"/>
  <c r="F5826" i="7"/>
  <c r="F5827" i="7"/>
  <c r="F5828" i="7"/>
  <c r="F5829" i="7"/>
  <c r="F5830" i="7"/>
  <c r="F5831" i="7"/>
  <c r="F5832" i="7"/>
  <c r="F5833" i="7"/>
  <c r="F5834" i="7"/>
  <c r="F5835" i="7"/>
  <c r="F5836" i="7"/>
  <c r="F5837" i="7"/>
  <c r="F5838" i="7"/>
  <c r="F5839" i="7"/>
  <c r="F5840" i="7"/>
  <c r="F5841" i="7"/>
  <c r="F5842" i="7"/>
  <c r="F5843" i="7"/>
  <c r="F5844" i="7"/>
  <c r="F5845" i="7"/>
  <c r="F5846" i="7"/>
  <c r="F5847" i="7"/>
  <c r="F5848" i="7"/>
  <c r="F5849" i="7"/>
  <c r="F5850" i="7"/>
  <c r="F5851" i="7"/>
  <c r="F5852" i="7"/>
  <c r="F5853" i="7"/>
  <c r="F5854" i="7"/>
  <c r="F5855" i="7"/>
  <c r="F5856" i="7"/>
  <c r="F5857" i="7"/>
  <c r="F5858" i="7"/>
  <c r="F5859" i="7"/>
  <c r="F5860" i="7"/>
  <c r="F5861" i="7"/>
  <c r="F5862" i="7"/>
  <c r="F5863" i="7"/>
  <c r="F5864" i="7"/>
  <c r="F5865" i="7"/>
  <c r="F5866" i="7"/>
  <c r="F5867" i="7"/>
  <c r="F5868" i="7"/>
  <c r="F5869" i="7"/>
  <c r="F5870" i="7"/>
  <c r="F5871" i="7"/>
  <c r="F5872" i="7"/>
  <c r="F5873" i="7"/>
  <c r="F5874" i="7"/>
  <c r="F5875" i="7"/>
  <c r="F5876" i="7"/>
  <c r="F5877" i="7"/>
  <c r="F5878" i="7"/>
  <c r="F5879" i="7"/>
  <c r="F5880" i="7"/>
  <c r="F5881" i="7"/>
  <c r="F5882" i="7"/>
  <c r="F5883" i="7"/>
  <c r="F5884" i="7"/>
  <c r="F5885" i="7"/>
  <c r="F5886" i="7"/>
  <c r="F5887" i="7"/>
  <c r="F5888" i="7"/>
  <c r="F5889" i="7"/>
  <c r="F5890" i="7"/>
  <c r="F5891" i="7"/>
  <c r="F5892" i="7"/>
  <c r="F5893" i="7"/>
  <c r="F5894" i="7"/>
  <c r="F5895" i="7"/>
  <c r="F5896" i="7"/>
  <c r="F5897" i="7"/>
  <c r="F5898" i="7"/>
  <c r="F5899" i="7"/>
  <c r="F5900" i="7"/>
  <c r="F5901" i="7"/>
  <c r="F5902" i="7"/>
  <c r="F5903" i="7"/>
  <c r="F5904" i="7"/>
  <c r="F5905" i="7"/>
  <c r="F5906" i="7"/>
  <c r="F5907" i="7"/>
  <c r="F5908" i="7"/>
  <c r="F5909" i="7"/>
  <c r="F5910" i="7"/>
  <c r="F5911" i="7"/>
  <c r="F5912" i="7"/>
  <c r="F5913" i="7"/>
  <c r="F5914" i="7"/>
  <c r="F5915" i="7"/>
  <c r="F5916" i="7"/>
  <c r="F5917" i="7"/>
  <c r="F5918" i="7"/>
  <c r="F5919" i="7"/>
  <c r="F5920" i="7"/>
  <c r="F5921" i="7"/>
  <c r="F5922" i="7"/>
  <c r="F5923" i="7"/>
  <c r="F5924" i="7"/>
  <c r="F5925" i="7"/>
  <c r="F5926" i="7"/>
  <c r="F5927" i="7"/>
  <c r="F5928" i="7"/>
  <c r="F5929" i="7"/>
  <c r="F5930" i="7"/>
  <c r="F5931" i="7"/>
  <c r="F5932" i="7"/>
  <c r="F5933" i="7"/>
  <c r="F5934" i="7"/>
  <c r="F5935" i="7"/>
  <c r="F5936" i="7"/>
  <c r="F5937" i="7"/>
  <c r="F5938" i="7"/>
  <c r="F5939" i="7"/>
  <c r="F5940" i="7"/>
  <c r="F5941" i="7"/>
  <c r="F5942" i="7"/>
  <c r="F5943" i="7"/>
  <c r="F5944" i="7"/>
  <c r="F5945" i="7"/>
  <c r="F5946" i="7"/>
  <c r="F5947" i="7"/>
  <c r="F5948" i="7"/>
  <c r="F5949" i="7"/>
  <c r="F5950" i="7"/>
  <c r="F5951" i="7"/>
  <c r="F5952" i="7"/>
  <c r="F5953" i="7"/>
  <c r="F5954" i="7"/>
  <c r="F5955" i="7"/>
  <c r="F5956" i="7"/>
  <c r="F5957" i="7"/>
  <c r="F5958" i="7"/>
  <c r="F5959" i="7"/>
  <c r="F5960" i="7"/>
  <c r="F5961" i="7"/>
  <c r="F5962" i="7"/>
  <c r="F5963" i="7"/>
  <c r="F5964" i="7"/>
  <c r="F5965" i="7"/>
  <c r="F5966" i="7"/>
  <c r="F5967" i="7"/>
  <c r="F5968" i="7"/>
  <c r="F5969" i="7"/>
  <c r="F5970" i="7"/>
  <c r="F5971" i="7"/>
  <c r="F5972" i="7"/>
  <c r="F5973" i="7"/>
  <c r="F5974" i="7"/>
  <c r="F5975" i="7"/>
  <c r="F5976" i="7"/>
  <c r="F5977" i="7"/>
  <c r="F5978" i="7"/>
  <c r="F5979" i="7"/>
  <c r="F5980" i="7"/>
  <c r="F5981" i="7"/>
  <c r="F5982" i="7"/>
  <c r="F5983" i="7"/>
  <c r="F5984" i="7"/>
  <c r="F5985" i="7"/>
  <c r="F5986" i="7"/>
  <c r="F5987" i="7"/>
  <c r="F5988" i="7"/>
  <c r="F5989" i="7"/>
  <c r="F5990" i="7"/>
  <c r="F5991" i="7"/>
  <c r="F5992" i="7"/>
  <c r="F5993" i="7"/>
  <c r="F5994" i="7"/>
  <c r="F5995" i="7"/>
  <c r="F5996" i="7"/>
  <c r="F5997" i="7"/>
  <c r="F5998" i="7"/>
  <c r="F5999" i="7"/>
  <c r="F6000" i="7"/>
  <c r="F6001" i="7"/>
  <c r="F6002" i="7"/>
  <c r="F6003" i="7"/>
  <c r="F6004" i="7"/>
  <c r="F6005" i="7"/>
  <c r="F6006" i="7"/>
  <c r="F6007" i="7"/>
  <c r="F6008" i="7"/>
  <c r="F6009" i="7"/>
  <c r="F6010" i="7"/>
  <c r="F6011" i="7"/>
  <c r="F6012" i="7"/>
  <c r="F6013" i="7"/>
  <c r="F6014" i="7"/>
  <c r="F6015" i="7"/>
  <c r="F6016" i="7"/>
  <c r="F6017" i="7"/>
  <c r="F6018" i="7"/>
  <c r="F6019" i="7"/>
  <c r="F6020" i="7"/>
  <c r="F6021" i="7"/>
  <c r="F6022" i="7"/>
  <c r="F6023" i="7"/>
  <c r="F6024" i="7"/>
  <c r="F6025" i="7"/>
  <c r="F6026" i="7"/>
  <c r="F6027" i="7"/>
  <c r="F6028" i="7"/>
  <c r="F6029" i="7"/>
  <c r="F6030" i="7"/>
  <c r="F6031" i="7"/>
  <c r="F6032" i="7"/>
  <c r="F6033" i="7"/>
  <c r="F6034" i="7"/>
  <c r="F6035" i="7"/>
  <c r="F6036" i="7"/>
  <c r="F6037" i="7"/>
  <c r="F6038" i="7"/>
  <c r="F6039" i="7"/>
  <c r="F6040" i="7"/>
  <c r="F6041" i="7"/>
  <c r="F6042" i="7"/>
  <c r="F6043" i="7"/>
  <c r="F6044" i="7"/>
  <c r="F6045" i="7"/>
  <c r="F6046" i="7"/>
  <c r="F6047" i="7"/>
  <c r="F6048" i="7"/>
  <c r="F6049" i="7"/>
  <c r="F6050" i="7"/>
  <c r="F6051" i="7"/>
  <c r="F6052" i="7"/>
  <c r="F6053" i="7"/>
  <c r="F6054" i="7"/>
  <c r="F6055" i="7"/>
  <c r="F6056" i="7"/>
  <c r="F6057" i="7"/>
  <c r="F6058" i="7"/>
  <c r="F6059" i="7"/>
  <c r="F6060" i="7"/>
  <c r="F6061" i="7"/>
  <c r="F6062" i="7"/>
  <c r="F6063" i="7"/>
  <c r="F6064" i="7"/>
  <c r="F6065" i="7"/>
  <c r="F6066" i="7"/>
  <c r="F6067" i="7"/>
  <c r="F6068" i="7"/>
  <c r="F6069" i="7"/>
  <c r="F6070" i="7"/>
  <c r="F6071" i="7"/>
  <c r="F6072" i="7"/>
  <c r="F6073" i="7"/>
  <c r="F6074" i="7"/>
  <c r="F6075" i="7"/>
  <c r="F6076" i="7"/>
  <c r="F6077" i="7"/>
  <c r="F6078" i="7"/>
  <c r="F6079" i="7"/>
  <c r="F6080" i="7"/>
  <c r="F6081" i="7"/>
  <c r="F6082" i="7"/>
  <c r="F6083" i="7"/>
  <c r="F6084" i="7"/>
  <c r="F6085" i="7"/>
  <c r="F6086" i="7"/>
  <c r="F6087" i="7"/>
  <c r="F6088" i="7"/>
  <c r="F6089" i="7"/>
  <c r="F6090" i="7"/>
  <c r="F6091" i="7"/>
  <c r="F6092" i="7"/>
  <c r="F6093" i="7"/>
  <c r="F6094" i="7"/>
  <c r="F6095" i="7"/>
  <c r="F6096" i="7"/>
  <c r="F6097" i="7"/>
  <c r="F6098" i="7"/>
  <c r="F6099" i="7"/>
  <c r="F6100" i="7"/>
  <c r="F6101" i="7"/>
  <c r="F6102" i="7"/>
  <c r="F6103" i="7"/>
  <c r="F6104" i="7"/>
  <c r="F6105" i="7"/>
  <c r="F6106" i="7"/>
  <c r="F6107" i="7"/>
  <c r="F6108" i="7"/>
  <c r="F6109" i="7"/>
  <c r="F6110" i="7"/>
  <c r="F6111" i="7"/>
  <c r="F6112" i="7"/>
  <c r="F6113" i="7"/>
  <c r="F6114" i="7"/>
  <c r="F6115" i="7"/>
  <c r="F6116" i="7"/>
  <c r="F6117" i="7"/>
  <c r="F6118" i="7"/>
  <c r="F6119" i="7"/>
  <c r="F6120" i="7"/>
  <c r="F6121" i="7"/>
  <c r="F6122" i="7"/>
  <c r="F6123" i="7"/>
  <c r="F6124" i="7"/>
  <c r="F6125" i="7"/>
  <c r="F6126" i="7"/>
  <c r="F6127" i="7"/>
  <c r="F6128" i="7"/>
  <c r="F6129" i="7"/>
  <c r="F6130" i="7"/>
  <c r="F6131" i="7"/>
  <c r="F6132" i="7"/>
  <c r="F6133" i="7"/>
  <c r="F6134" i="7"/>
  <c r="F6135" i="7"/>
  <c r="F6136" i="7"/>
  <c r="F6137" i="7"/>
  <c r="F6138" i="7"/>
  <c r="F6139" i="7"/>
  <c r="F6140" i="7"/>
  <c r="F6141" i="7"/>
  <c r="F6142" i="7"/>
  <c r="F6143" i="7"/>
  <c r="F6144" i="7"/>
  <c r="F6145" i="7"/>
  <c r="F6146" i="7"/>
  <c r="F6147" i="7"/>
  <c r="F6148" i="7"/>
  <c r="F6149" i="7"/>
  <c r="F6150" i="7"/>
  <c r="F6151" i="7"/>
  <c r="F6152" i="7"/>
  <c r="F6153" i="7"/>
  <c r="F6154" i="7"/>
  <c r="F6155" i="7"/>
  <c r="F6156" i="7"/>
  <c r="F6157" i="7"/>
  <c r="F6158" i="7"/>
  <c r="F6159" i="7"/>
  <c r="F6160" i="7"/>
  <c r="F6161" i="7"/>
  <c r="F6162" i="7"/>
  <c r="F6163" i="7"/>
  <c r="F6164" i="7"/>
  <c r="F6165" i="7"/>
  <c r="F6166" i="7"/>
  <c r="F6167" i="7"/>
  <c r="F6168" i="7"/>
  <c r="F6169" i="7"/>
  <c r="F6170" i="7"/>
  <c r="F6171" i="7"/>
  <c r="F6172" i="7"/>
  <c r="F6173" i="7"/>
  <c r="F6174" i="7"/>
  <c r="F6175" i="7"/>
  <c r="F6176" i="7"/>
  <c r="F6177" i="7"/>
  <c r="F6178" i="7"/>
  <c r="F6179" i="7"/>
  <c r="F6180" i="7"/>
  <c r="F6181" i="7"/>
  <c r="F6182" i="7"/>
  <c r="F6183" i="7"/>
  <c r="F6184" i="7"/>
  <c r="F6185" i="7"/>
  <c r="F6186" i="7"/>
  <c r="F6187" i="7"/>
  <c r="F6188" i="7"/>
  <c r="F6189" i="7"/>
  <c r="F6190" i="7"/>
  <c r="F6191" i="7"/>
  <c r="F6192" i="7"/>
  <c r="F6193" i="7"/>
  <c r="F6194" i="7"/>
  <c r="F6195" i="7"/>
  <c r="F6196" i="7"/>
  <c r="F6197" i="7"/>
  <c r="F6198" i="7"/>
  <c r="F6199" i="7"/>
  <c r="F6200" i="7"/>
  <c r="F6201" i="7"/>
  <c r="F6202" i="7"/>
  <c r="F6203" i="7"/>
  <c r="F6204" i="7"/>
  <c r="F6205" i="7"/>
  <c r="F6206" i="7"/>
  <c r="F6207" i="7"/>
  <c r="F6208" i="7"/>
  <c r="F6209" i="7"/>
  <c r="F6210" i="7"/>
  <c r="F6211" i="7"/>
  <c r="F6212" i="7"/>
  <c r="F6213" i="7"/>
  <c r="F6214" i="7"/>
  <c r="F6215" i="7"/>
  <c r="F6216" i="7"/>
  <c r="F6217" i="7"/>
  <c r="F6218" i="7"/>
  <c r="F6219" i="7"/>
  <c r="F6220" i="7"/>
  <c r="F6221" i="7"/>
  <c r="F6222" i="7"/>
  <c r="F6223" i="7"/>
  <c r="F6224" i="7"/>
  <c r="F6225" i="7"/>
  <c r="F6226" i="7"/>
  <c r="F6227" i="7"/>
  <c r="F6228" i="7"/>
  <c r="F6229" i="7"/>
  <c r="F6230" i="7"/>
  <c r="F6231" i="7"/>
  <c r="F6232" i="7"/>
  <c r="F6233" i="7"/>
  <c r="F6234" i="7"/>
  <c r="F6235" i="7"/>
  <c r="F6236" i="7"/>
  <c r="F6237" i="7"/>
  <c r="F6238" i="7"/>
  <c r="F6239" i="7"/>
  <c r="F6240" i="7"/>
  <c r="F6241" i="7"/>
  <c r="F6242" i="7"/>
  <c r="F6243" i="7"/>
  <c r="F6244" i="7"/>
  <c r="F6245" i="7"/>
  <c r="F6246" i="7"/>
  <c r="F6247" i="7"/>
  <c r="F6248" i="7"/>
  <c r="F6249" i="7"/>
  <c r="F6250" i="7"/>
  <c r="F6251" i="7"/>
  <c r="F6252" i="7"/>
  <c r="F6253" i="7"/>
  <c r="F6254" i="7"/>
  <c r="F6255" i="7"/>
  <c r="F6256" i="7"/>
  <c r="F6257" i="7"/>
  <c r="F6258" i="7"/>
  <c r="F6259" i="7"/>
  <c r="F6260" i="7"/>
  <c r="F6261" i="7"/>
  <c r="F6262" i="7"/>
  <c r="F6263" i="7"/>
  <c r="F6264" i="7"/>
  <c r="F6265" i="7"/>
  <c r="F6266" i="7"/>
  <c r="F6267" i="7"/>
  <c r="F6268" i="7"/>
  <c r="F6269" i="7"/>
  <c r="F6270" i="7"/>
  <c r="F6271" i="7"/>
  <c r="F6272" i="7"/>
  <c r="F6273" i="7"/>
  <c r="F6274" i="7"/>
  <c r="F6275" i="7"/>
  <c r="F6276" i="7"/>
  <c r="F6277" i="7"/>
  <c r="F6278" i="7"/>
  <c r="F6279" i="7"/>
  <c r="F6280" i="7"/>
  <c r="F6281" i="7"/>
  <c r="F6282" i="7"/>
  <c r="F6283" i="7"/>
  <c r="F6284" i="7"/>
  <c r="F6285" i="7"/>
  <c r="F6286" i="7"/>
  <c r="F6287" i="7"/>
  <c r="F6288" i="7"/>
  <c r="F6289" i="7"/>
  <c r="F6290" i="7"/>
  <c r="F6291" i="7"/>
  <c r="F6292" i="7"/>
  <c r="F6293" i="7"/>
  <c r="F6294" i="7"/>
  <c r="F6295" i="7"/>
  <c r="F6296" i="7"/>
  <c r="F6297" i="7"/>
  <c r="F6298" i="7"/>
  <c r="F6299" i="7"/>
  <c r="F6300" i="7"/>
  <c r="F6301" i="7"/>
  <c r="F6302" i="7"/>
  <c r="F6303" i="7"/>
  <c r="F6304" i="7"/>
  <c r="F6305" i="7"/>
  <c r="F6306" i="7"/>
  <c r="F6307" i="7"/>
  <c r="F6308" i="7"/>
  <c r="F6309" i="7"/>
  <c r="F6310" i="7"/>
  <c r="F6311" i="7"/>
  <c r="F6312" i="7"/>
  <c r="F6313" i="7"/>
  <c r="F6314" i="7"/>
  <c r="F6315" i="7"/>
  <c r="F6316" i="7"/>
  <c r="F6317" i="7"/>
  <c r="F6318" i="7"/>
  <c r="F6319" i="7"/>
  <c r="F6320" i="7"/>
  <c r="F6321" i="7"/>
  <c r="F6322" i="7"/>
  <c r="F6323" i="7"/>
  <c r="F6324" i="7"/>
  <c r="F6325" i="7"/>
  <c r="E6320" i="7" l="1"/>
  <c r="E6321" i="7"/>
  <c r="E6322" i="7"/>
  <c r="E6323" i="7"/>
  <c r="E6324" i="7"/>
  <c r="E6325" i="7"/>
  <c r="E6314" i="7"/>
  <c r="E6315" i="7"/>
  <c r="E6316" i="7"/>
  <c r="E6317" i="7"/>
  <c r="E6318" i="7"/>
  <c r="E6319" i="7"/>
  <c r="E6306" i="7"/>
  <c r="E6307" i="7"/>
  <c r="E6308" i="7"/>
  <c r="E6309" i="7"/>
  <c r="E6310" i="7"/>
  <c r="E6311" i="7"/>
  <c r="E6312" i="7"/>
  <c r="E6313" i="7"/>
  <c r="E6298" i="7"/>
  <c r="E6299" i="7"/>
  <c r="E6300" i="7"/>
  <c r="E6301" i="7"/>
  <c r="E6302" i="7"/>
  <c r="E6303" i="7"/>
  <c r="E6304" i="7"/>
  <c r="E6305" i="7"/>
  <c r="E6290" i="7"/>
  <c r="E6291" i="7"/>
  <c r="E6292" i="7"/>
  <c r="E6293" i="7"/>
  <c r="E6294" i="7"/>
  <c r="E6295" i="7"/>
  <c r="E6296" i="7"/>
  <c r="E6297" i="7"/>
  <c r="E6284" i="7"/>
  <c r="E6285" i="7"/>
  <c r="E6286" i="7"/>
  <c r="E6287" i="7"/>
  <c r="E6288" i="7"/>
  <c r="E6289" i="7"/>
  <c r="E6278" i="7"/>
  <c r="E6279" i="7"/>
  <c r="E6280" i="7"/>
  <c r="E6281" i="7"/>
  <c r="E6282" i="7"/>
  <c r="E6283" i="7"/>
  <c r="E6272" i="7"/>
  <c r="E6273" i="7"/>
  <c r="E6274" i="7"/>
  <c r="E6275" i="7"/>
  <c r="E6276" i="7"/>
  <c r="E6277" i="7"/>
  <c r="E6264" i="7"/>
  <c r="E6265" i="7"/>
  <c r="E6266" i="7"/>
  <c r="E6267" i="7"/>
  <c r="E6268" i="7"/>
  <c r="E6269" i="7"/>
  <c r="E6270" i="7"/>
  <c r="E6271" i="7"/>
  <c r="E6256" i="7"/>
  <c r="E6257" i="7"/>
  <c r="E6258" i="7"/>
  <c r="E6259" i="7"/>
  <c r="E6260" i="7"/>
  <c r="E6261" i="7"/>
  <c r="E6262" i="7"/>
  <c r="E6263" i="7"/>
  <c r="E6250" i="7"/>
  <c r="E6251" i="7"/>
  <c r="E6252" i="7"/>
  <c r="E6253" i="7"/>
  <c r="E6254" i="7"/>
  <c r="E6255" i="7"/>
  <c r="E6242" i="7"/>
  <c r="E6243" i="7"/>
  <c r="E6244" i="7"/>
  <c r="E6245" i="7"/>
  <c r="E6246" i="7"/>
  <c r="E6247" i="7"/>
  <c r="E6248" i="7"/>
  <c r="E6249" i="7"/>
  <c r="E6232" i="7"/>
  <c r="E6233" i="7"/>
  <c r="E6234" i="7"/>
  <c r="E6235" i="7"/>
  <c r="E6236" i="7"/>
  <c r="E6237" i="7"/>
  <c r="E6238" i="7"/>
  <c r="E6239" i="7"/>
  <c r="E6240" i="7"/>
  <c r="E6241" i="7"/>
  <c r="E6222" i="7"/>
  <c r="E6223" i="7"/>
  <c r="E6224" i="7"/>
  <c r="E6225" i="7"/>
  <c r="E6226" i="7"/>
  <c r="E6227" i="7"/>
  <c r="E6228" i="7"/>
  <c r="E6229" i="7"/>
  <c r="E6230" i="7"/>
  <c r="E6231" i="7"/>
  <c r="E6211" i="7"/>
  <c r="E6212" i="7"/>
  <c r="E6213" i="7"/>
  <c r="E6214" i="7"/>
  <c r="E6215" i="7"/>
  <c r="E6216" i="7"/>
  <c r="E6217" i="7"/>
  <c r="E6218" i="7"/>
  <c r="E6219" i="7"/>
  <c r="E6220" i="7"/>
  <c r="E6221" i="7"/>
  <c r="E6209" i="7"/>
  <c r="E6210" i="7"/>
  <c r="E6207" i="7"/>
  <c r="E6208" i="7"/>
  <c r="E6193" i="7"/>
  <c r="E6194" i="7"/>
  <c r="E6195" i="7"/>
  <c r="E6196" i="7"/>
  <c r="E6197" i="7"/>
  <c r="E6198" i="7"/>
  <c r="E6199" i="7"/>
  <c r="E6200" i="7"/>
  <c r="E6201" i="7"/>
  <c r="E6202" i="7"/>
  <c r="E6203" i="7"/>
  <c r="E6204" i="7"/>
  <c r="E6205" i="7"/>
  <c r="E6206" i="7"/>
  <c r="E6191" i="7"/>
  <c r="E6192" i="7"/>
  <c r="E6189" i="7"/>
  <c r="E6190" i="7"/>
  <c r="E6187" i="7"/>
  <c r="E6188" i="7"/>
  <c r="E6175" i="7"/>
  <c r="E6176" i="7"/>
  <c r="E6177" i="7"/>
  <c r="E6178" i="7"/>
  <c r="E6179" i="7"/>
  <c r="E6180" i="7"/>
  <c r="E6181" i="7"/>
  <c r="E6182" i="7"/>
  <c r="E6183" i="7"/>
  <c r="E6184" i="7"/>
  <c r="E6185" i="7"/>
  <c r="E6186" i="7"/>
  <c r="E6173" i="7"/>
  <c r="E6174" i="7"/>
  <c r="E6155" i="7"/>
  <c r="E6156" i="7"/>
  <c r="E6157" i="7"/>
  <c r="E6158" i="7"/>
  <c r="E6159" i="7"/>
  <c r="E6160" i="7"/>
  <c r="E6161" i="7"/>
  <c r="E6162" i="7"/>
  <c r="E6163" i="7"/>
  <c r="E6164" i="7"/>
  <c r="E6165" i="7"/>
  <c r="E6166" i="7"/>
  <c r="E6167" i="7"/>
  <c r="E6168" i="7"/>
  <c r="E6169" i="7"/>
  <c r="E6170" i="7"/>
  <c r="E6171" i="7"/>
  <c r="E6172" i="7"/>
  <c r="E6153" i="7"/>
  <c r="E6154" i="7"/>
  <c r="E6151" i="7"/>
  <c r="E6152" i="7"/>
  <c r="E6148" i="7"/>
  <c r="E6149" i="7"/>
  <c r="E6150" i="7"/>
  <c r="E6138" i="7"/>
  <c r="E6139" i="7"/>
  <c r="E6140" i="7"/>
  <c r="E6141" i="7"/>
  <c r="E6142" i="7"/>
  <c r="E6143" i="7"/>
  <c r="E6144" i="7"/>
  <c r="E6145" i="7"/>
  <c r="E6146" i="7"/>
  <c r="E6147" i="7"/>
  <c r="E6137" i="7"/>
  <c r="E6136" i="7"/>
  <c r="E6132" i="7"/>
  <c r="E6133" i="7"/>
  <c r="E6134" i="7"/>
  <c r="E6135" i="7"/>
  <c r="E6128" i="7"/>
  <c r="E6129" i="7"/>
  <c r="E6130" i="7"/>
  <c r="E6131" i="7"/>
  <c r="E6127" i="7"/>
  <c r="E6126" i="7"/>
  <c r="E6122" i="7"/>
  <c r="E6123" i="7"/>
  <c r="E6124" i="7"/>
  <c r="E6125" i="7"/>
  <c r="E6118" i="7"/>
  <c r="E6119" i="7"/>
  <c r="E6120" i="7"/>
  <c r="E6121" i="7"/>
  <c r="E6117" i="7"/>
  <c r="E6116" i="7"/>
  <c r="E6112" i="7"/>
  <c r="E6113" i="7"/>
  <c r="E6114" i="7"/>
  <c r="E6115" i="7"/>
  <c r="E6108" i="7"/>
  <c r="E6109" i="7"/>
  <c r="E6110" i="7"/>
  <c r="E6111" i="7"/>
  <c r="E6107" i="7"/>
  <c r="E6106" i="7"/>
  <c r="E6102" i="7"/>
  <c r="E6103" i="7"/>
  <c r="E6104" i="7"/>
  <c r="E6105" i="7"/>
  <c r="E6098" i="7"/>
  <c r="E6099" i="7"/>
  <c r="E6100" i="7"/>
  <c r="E6101" i="7"/>
  <c r="G8" i="2"/>
  <c r="H8" i="2" s="1"/>
  <c r="G9" i="2"/>
  <c r="H9" i="2" s="1"/>
  <c r="G10" i="2"/>
  <c r="H10" i="2" s="1"/>
  <c r="G11" i="2"/>
  <c r="H11" i="2" s="1"/>
  <c r="G12" i="2"/>
  <c r="H12" i="2" s="1"/>
  <c r="G13" i="2"/>
  <c r="H13" i="2" s="1"/>
  <c r="G14" i="2"/>
  <c r="H14" i="2" s="1"/>
  <c r="G15" i="2"/>
  <c r="H15" i="2" s="1"/>
  <c r="G16" i="2"/>
  <c r="H16" i="2" s="1"/>
  <c r="G17" i="2"/>
  <c r="H17" i="2" s="1"/>
  <c r="G18" i="2"/>
  <c r="H18" i="2" s="1"/>
  <c r="G19" i="2"/>
  <c r="H19" i="2" s="1"/>
  <c r="G20" i="2"/>
  <c r="H20" i="2" s="1"/>
  <c r="G21" i="2"/>
  <c r="H21" i="2" s="1"/>
  <c r="G22" i="2"/>
  <c r="H22" i="2" s="1"/>
  <c r="G23" i="2"/>
  <c r="H23" i="2" s="1"/>
  <c r="G24" i="2"/>
  <c r="H24" i="2" s="1"/>
  <c r="G25" i="2"/>
  <c r="H25" i="2" s="1"/>
  <c r="G26" i="2"/>
  <c r="H26" i="2" s="1"/>
  <c r="G27" i="2"/>
  <c r="H27" i="2" s="1"/>
  <c r="G28" i="2"/>
  <c r="H28" i="2" s="1"/>
  <c r="G29" i="2"/>
  <c r="H29" i="2" s="1"/>
  <c r="G30" i="2"/>
  <c r="H30" i="2" s="1"/>
  <c r="G31" i="2"/>
  <c r="H31" i="2" s="1"/>
  <c r="G32" i="2"/>
  <c r="H32" i="2" s="1"/>
  <c r="G33" i="2"/>
  <c r="H33" i="2" s="1"/>
  <c r="G34" i="2"/>
  <c r="H34" i="2" s="1"/>
  <c r="G35" i="2"/>
  <c r="H35" i="2" s="1"/>
  <c r="G36" i="2"/>
  <c r="H36" i="2" s="1"/>
  <c r="G37" i="2"/>
  <c r="H37" i="2" s="1"/>
  <c r="G38" i="2"/>
  <c r="H38" i="2" s="1"/>
  <c r="G39" i="2"/>
  <c r="H39" i="2" s="1"/>
  <c r="G40" i="2"/>
  <c r="H40" i="2" s="1"/>
  <c r="G41" i="2"/>
  <c r="H41" i="2" s="1"/>
  <c r="G42" i="2"/>
  <c r="H42" i="2" s="1"/>
  <c r="I19" i="2" l="1"/>
  <c r="I13" i="2"/>
  <c r="I35" i="2"/>
  <c r="I17" i="2"/>
  <c r="I29" i="2"/>
  <c r="I31" i="2"/>
  <c r="I33" i="2"/>
  <c r="I15" i="2"/>
  <c r="I39" i="2"/>
  <c r="I23" i="2"/>
  <c r="I41" i="2"/>
  <c r="I25" i="2"/>
  <c r="I37" i="2"/>
  <c r="I21" i="2"/>
  <c r="I27" i="2"/>
  <c r="I11" i="2"/>
  <c r="I9" i="2"/>
  <c r="I40" i="2"/>
  <c r="I38" i="2"/>
  <c r="I36" i="2"/>
  <c r="I34" i="2"/>
  <c r="I32" i="2"/>
  <c r="I30" i="2"/>
  <c r="I28" i="2"/>
  <c r="I26" i="2"/>
  <c r="I24" i="2"/>
  <c r="I22" i="2"/>
  <c r="I20" i="2"/>
  <c r="I18" i="2"/>
  <c r="I16" i="2"/>
  <c r="I14" i="2"/>
  <c r="I12" i="2"/>
  <c r="I10" i="2"/>
  <c r="I8" i="2"/>
  <c r="I42" i="2"/>
  <c r="E5903" i="7" l="1"/>
  <c r="E5904" i="7"/>
  <c r="E5905" i="7"/>
  <c r="E5906" i="7"/>
  <c r="E5907" i="7"/>
  <c r="E5908" i="7"/>
  <c r="E5909" i="7"/>
  <c r="E5910" i="7"/>
  <c r="E5911" i="7"/>
  <c r="E5912" i="7"/>
  <c r="E5913" i="7"/>
  <c r="E5914" i="7"/>
  <c r="E5915" i="7"/>
  <c r="E5916" i="7"/>
  <c r="E5917" i="7"/>
  <c r="E5918" i="7"/>
  <c r="E5919" i="7"/>
  <c r="E5920" i="7"/>
  <c r="E5921" i="7"/>
  <c r="E5922" i="7"/>
  <c r="E5923" i="7"/>
  <c r="E5924" i="7"/>
  <c r="E5925" i="7"/>
  <c r="E5926" i="7"/>
  <c r="E5927" i="7"/>
  <c r="E5928" i="7"/>
  <c r="E5929" i="7"/>
  <c r="E5930" i="7"/>
  <c r="E5931" i="7"/>
  <c r="E5932" i="7"/>
  <c r="E5933" i="7"/>
  <c r="E5934" i="7"/>
  <c r="E5935" i="7"/>
  <c r="E5936" i="7"/>
  <c r="E5937" i="7"/>
  <c r="E5938" i="7"/>
  <c r="E5939" i="7"/>
  <c r="E5940" i="7"/>
  <c r="E5941" i="7"/>
  <c r="E5942" i="7"/>
  <c r="E5943" i="7"/>
  <c r="E5944" i="7"/>
  <c r="E5945" i="7"/>
  <c r="E5946" i="7"/>
  <c r="E5947" i="7"/>
  <c r="E5948" i="7"/>
  <c r="E5949" i="7"/>
  <c r="E5950" i="7"/>
  <c r="E5951" i="7"/>
  <c r="E5952" i="7"/>
  <c r="E5953" i="7"/>
  <c r="E5954" i="7"/>
  <c r="E5955" i="7"/>
  <c r="E5956" i="7"/>
  <c r="E5957" i="7"/>
  <c r="E5958" i="7"/>
  <c r="E5959" i="7"/>
  <c r="E5960" i="7"/>
  <c r="E5961" i="7"/>
  <c r="E5962" i="7"/>
  <c r="E5963" i="7"/>
  <c r="E5964" i="7"/>
  <c r="E5965" i="7"/>
  <c r="E5966" i="7"/>
  <c r="E5967" i="7"/>
  <c r="E5968" i="7"/>
  <c r="E5969" i="7"/>
  <c r="E5970" i="7"/>
  <c r="E5971" i="7"/>
  <c r="E5972" i="7"/>
  <c r="E5973" i="7"/>
  <c r="E5974" i="7"/>
  <c r="E5975" i="7"/>
  <c r="E5976" i="7"/>
  <c r="E5977" i="7"/>
  <c r="E5978" i="7"/>
  <c r="E5979" i="7"/>
  <c r="E5980" i="7"/>
  <c r="E5981" i="7"/>
  <c r="E5982" i="7"/>
  <c r="E5983" i="7"/>
  <c r="E5984" i="7"/>
  <c r="E5985" i="7"/>
  <c r="E5986" i="7"/>
  <c r="E5987" i="7"/>
  <c r="E5988" i="7"/>
  <c r="E5989" i="7"/>
  <c r="E5990" i="7"/>
  <c r="E5991" i="7"/>
  <c r="E5992" i="7"/>
  <c r="E5993" i="7"/>
  <c r="E5994" i="7"/>
  <c r="E5995" i="7"/>
  <c r="E5996" i="7"/>
  <c r="E5997" i="7"/>
  <c r="E5998" i="7"/>
  <c r="E5999" i="7"/>
  <c r="E6000" i="7"/>
  <c r="E6001" i="7"/>
  <c r="E6002" i="7"/>
  <c r="E6003" i="7"/>
  <c r="E6004" i="7"/>
  <c r="E6005" i="7"/>
  <c r="E6006" i="7"/>
  <c r="E6007" i="7"/>
  <c r="E6008" i="7"/>
  <c r="E6009" i="7"/>
  <c r="E6010" i="7"/>
  <c r="E6011" i="7"/>
  <c r="E6012" i="7"/>
  <c r="E6013" i="7"/>
  <c r="E6014" i="7"/>
  <c r="E6015" i="7"/>
  <c r="E6016" i="7"/>
  <c r="E6017" i="7"/>
  <c r="E6018" i="7"/>
  <c r="E6019" i="7"/>
  <c r="E6020" i="7"/>
  <c r="E6021" i="7"/>
  <c r="E6022" i="7"/>
  <c r="E6023" i="7"/>
  <c r="E6024" i="7"/>
  <c r="E6025" i="7"/>
  <c r="E6026" i="7"/>
  <c r="E6027" i="7"/>
  <c r="E6028" i="7"/>
  <c r="E6029" i="7"/>
  <c r="E6030" i="7"/>
  <c r="E6031" i="7"/>
  <c r="E6032" i="7"/>
  <c r="E6033" i="7"/>
  <c r="E6034" i="7"/>
  <c r="E6035" i="7"/>
  <c r="E6036" i="7"/>
  <c r="E6037" i="7"/>
  <c r="E6038" i="7"/>
  <c r="E6039" i="7"/>
  <c r="E6040" i="7"/>
  <c r="E6041" i="7"/>
  <c r="E6042" i="7"/>
  <c r="E6043" i="7"/>
  <c r="E6044" i="7"/>
  <c r="E6045" i="7"/>
  <c r="E6046" i="7"/>
  <c r="E6047" i="7"/>
  <c r="E6048" i="7"/>
  <c r="E6049" i="7"/>
  <c r="E6050" i="7"/>
  <c r="E6051" i="7"/>
  <c r="E6052" i="7"/>
  <c r="E6053" i="7"/>
  <c r="E6054" i="7"/>
  <c r="E6055" i="7"/>
  <c r="E6056" i="7"/>
  <c r="E6057" i="7"/>
  <c r="E6058" i="7"/>
  <c r="E6059" i="7"/>
  <c r="E6060" i="7"/>
  <c r="E6061" i="7"/>
  <c r="E6062" i="7"/>
  <c r="E6063" i="7"/>
  <c r="E6064" i="7"/>
  <c r="E6065" i="7"/>
  <c r="E6066" i="7"/>
  <c r="E6067" i="7"/>
  <c r="E6068" i="7"/>
  <c r="E6069" i="7"/>
  <c r="E6070" i="7"/>
  <c r="E6071" i="7"/>
  <c r="E6072" i="7"/>
  <c r="E6073" i="7"/>
  <c r="E6074" i="7"/>
  <c r="E6075" i="7"/>
  <c r="E6076" i="7"/>
  <c r="E6077" i="7"/>
  <c r="E6078" i="7"/>
  <c r="E6079" i="7"/>
  <c r="E6080" i="7"/>
  <c r="E6081" i="7"/>
  <c r="E6082" i="7"/>
  <c r="E6083" i="7"/>
  <c r="E6084" i="7"/>
  <c r="E6085" i="7"/>
  <c r="E6086" i="7"/>
  <c r="E6087" i="7"/>
  <c r="E6088" i="7"/>
  <c r="E6089" i="7"/>
  <c r="E6090" i="7"/>
  <c r="E6091" i="7"/>
  <c r="E6092" i="7"/>
  <c r="E6093" i="7"/>
  <c r="E6094" i="7"/>
  <c r="E6095" i="7"/>
  <c r="E6096" i="7"/>
  <c r="E6097" i="7"/>
  <c r="G767" i="2"/>
  <c r="G768" i="2"/>
  <c r="G769" i="2"/>
  <c r="G770" i="2"/>
  <c r="G771" i="2"/>
  <c r="G772" i="2"/>
  <c r="G773" i="2"/>
  <c r="G236" i="2"/>
  <c r="G237" i="2"/>
  <c r="G238" i="2"/>
  <c r="G239" i="2"/>
  <c r="G240" i="2"/>
  <c r="G241" i="2"/>
  <c r="G242" i="2"/>
  <c r="G243" i="2"/>
  <c r="G184" i="2"/>
  <c r="G185" i="2"/>
  <c r="G186" i="2"/>
  <c r="G187" i="2"/>
  <c r="G188" i="2"/>
  <c r="G189" i="2"/>
  <c r="G190" i="2"/>
  <c r="G191" i="2"/>
  <c r="G192" i="2"/>
  <c r="G193" i="2"/>
  <c r="G97" i="2"/>
  <c r="G96" i="2"/>
  <c r="G95" i="2"/>
  <c r="G94" i="2"/>
  <c r="G93" i="2"/>
  <c r="G92" i="2"/>
  <c r="G91" i="2"/>
  <c r="G90" i="2"/>
  <c r="G89" i="2"/>
  <c r="G88" i="2"/>
  <c r="E5681" i="7" l="1"/>
  <c r="E5682" i="7"/>
  <c r="E5683" i="7"/>
  <c r="E5684" i="7"/>
  <c r="E5685" i="7"/>
  <c r="E5686" i="7"/>
  <c r="E5687" i="7"/>
  <c r="E5688" i="7"/>
  <c r="E5689" i="7"/>
  <c r="E5690" i="7"/>
  <c r="E5691" i="7"/>
  <c r="E5692" i="7"/>
  <c r="E5693" i="7"/>
  <c r="E5694" i="7"/>
  <c r="E5695" i="7"/>
  <c r="E5696" i="7"/>
  <c r="E5697" i="7"/>
  <c r="E5698" i="7"/>
  <c r="E5699" i="7"/>
  <c r="E5700" i="7"/>
  <c r="E5701" i="7"/>
  <c r="E5702" i="7"/>
  <c r="E5703" i="7"/>
  <c r="E5704" i="7"/>
  <c r="E5705" i="7"/>
  <c r="E5706" i="7"/>
  <c r="E5707" i="7"/>
  <c r="E5708" i="7"/>
  <c r="E5709" i="7"/>
  <c r="E5710" i="7"/>
  <c r="E5711" i="7"/>
  <c r="E5712" i="7"/>
  <c r="E5713" i="7"/>
  <c r="E5714" i="7"/>
  <c r="E5715" i="7"/>
  <c r="E5716" i="7"/>
  <c r="E5717" i="7"/>
  <c r="E5718" i="7"/>
  <c r="E5719" i="7"/>
  <c r="E5720" i="7"/>
  <c r="E5721" i="7"/>
  <c r="E5722" i="7"/>
  <c r="E5723" i="7"/>
  <c r="E5724" i="7"/>
  <c r="E5725" i="7"/>
  <c r="E5726" i="7"/>
  <c r="E5727" i="7"/>
  <c r="E5728" i="7"/>
  <c r="E5729" i="7"/>
  <c r="E5730" i="7"/>
  <c r="E5731" i="7"/>
  <c r="E5732" i="7"/>
  <c r="E5733" i="7"/>
  <c r="E5734" i="7"/>
  <c r="E5735" i="7"/>
  <c r="E5736" i="7"/>
  <c r="E5737" i="7"/>
  <c r="E5738" i="7"/>
  <c r="E5739" i="7"/>
  <c r="E5740" i="7"/>
  <c r="E5741" i="7"/>
  <c r="E5742" i="7"/>
  <c r="E5743" i="7"/>
  <c r="E5744" i="7"/>
  <c r="E5745" i="7"/>
  <c r="E5746" i="7"/>
  <c r="E5747" i="7"/>
  <c r="E5748" i="7"/>
  <c r="E5749" i="7"/>
  <c r="E5750" i="7"/>
  <c r="E5751" i="7"/>
  <c r="E5752" i="7"/>
  <c r="E5753" i="7"/>
  <c r="E5754" i="7"/>
  <c r="E5755" i="7"/>
  <c r="E5756" i="7"/>
  <c r="E5757" i="7"/>
  <c r="E5758" i="7"/>
  <c r="E5759" i="7"/>
  <c r="E5760" i="7"/>
  <c r="E5761" i="7"/>
  <c r="E5762" i="7"/>
  <c r="E5763" i="7"/>
  <c r="E5764" i="7"/>
  <c r="E5765" i="7"/>
  <c r="E5766" i="7"/>
  <c r="E5767" i="7"/>
  <c r="E5768" i="7"/>
  <c r="E5769" i="7"/>
  <c r="E5770" i="7"/>
  <c r="E5771" i="7"/>
  <c r="E5772" i="7"/>
  <c r="E5773" i="7"/>
  <c r="E5774" i="7"/>
  <c r="E5775" i="7"/>
  <c r="E5776" i="7"/>
  <c r="E5777" i="7"/>
  <c r="E5778" i="7"/>
  <c r="E5779" i="7"/>
  <c r="E5780" i="7"/>
  <c r="E5781" i="7"/>
  <c r="E5782" i="7"/>
  <c r="E5783" i="7"/>
  <c r="E5784" i="7"/>
  <c r="E5785" i="7"/>
  <c r="E5786" i="7"/>
  <c r="E5787" i="7"/>
  <c r="E5788" i="7"/>
  <c r="E5789" i="7"/>
  <c r="E5790" i="7"/>
  <c r="E5791" i="7"/>
  <c r="E5792" i="7"/>
  <c r="E5793" i="7"/>
  <c r="E5794" i="7"/>
  <c r="E5795" i="7"/>
  <c r="E5796" i="7"/>
  <c r="E5797" i="7"/>
  <c r="E5798" i="7"/>
  <c r="E5799" i="7"/>
  <c r="E5800" i="7"/>
  <c r="E5801" i="7"/>
  <c r="E5802" i="7"/>
  <c r="E5803" i="7"/>
  <c r="E5804" i="7"/>
  <c r="E5805" i="7"/>
  <c r="E5806" i="7"/>
  <c r="E5807" i="7"/>
  <c r="E5808" i="7"/>
  <c r="E5809" i="7"/>
  <c r="E5810" i="7"/>
  <c r="E5811" i="7"/>
  <c r="E5812" i="7"/>
  <c r="E5813" i="7"/>
  <c r="E5814" i="7"/>
  <c r="E5815" i="7"/>
  <c r="E5816" i="7"/>
  <c r="E5817" i="7"/>
  <c r="E5818" i="7"/>
  <c r="E5819" i="7"/>
  <c r="E5820" i="7"/>
  <c r="E5821" i="7"/>
  <c r="E5822" i="7"/>
  <c r="E5823" i="7"/>
  <c r="E5824" i="7"/>
  <c r="E5825" i="7"/>
  <c r="E5826" i="7"/>
  <c r="E5827" i="7"/>
  <c r="E5828" i="7"/>
  <c r="E5829" i="7"/>
  <c r="E5830" i="7"/>
  <c r="E5831" i="7"/>
  <c r="E5832" i="7"/>
  <c r="E5833" i="7"/>
  <c r="E5834" i="7"/>
  <c r="E5835" i="7"/>
  <c r="E5836" i="7"/>
  <c r="E5837" i="7"/>
  <c r="E5838" i="7"/>
  <c r="E5839" i="7"/>
  <c r="E5840" i="7"/>
  <c r="E5841" i="7"/>
  <c r="E5842" i="7"/>
  <c r="E5843" i="7"/>
  <c r="E5844" i="7"/>
  <c r="E5845" i="7"/>
  <c r="E5846" i="7"/>
  <c r="E5847" i="7"/>
  <c r="E5848" i="7"/>
  <c r="E5849" i="7"/>
  <c r="E5850" i="7"/>
  <c r="E5851" i="7"/>
  <c r="E5852" i="7"/>
  <c r="E5853" i="7"/>
  <c r="E5854" i="7"/>
  <c r="E5855" i="7"/>
  <c r="E5856" i="7"/>
  <c r="E5857" i="7"/>
  <c r="E5858" i="7"/>
  <c r="E5859" i="7"/>
  <c r="E5860" i="7"/>
  <c r="E5861" i="7"/>
  <c r="E5862" i="7"/>
  <c r="E5863" i="7"/>
  <c r="E5864" i="7"/>
  <c r="E5865" i="7"/>
  <c r="E5866" i="7"/>
  <c r="E5867" i="7"/>
  <c r="E5868" i="7"/>
  <c r="E5869" i="7"/>
  <c r="E5870" i="7"/>
  <c r="E5871" i="7"/>
  <c r="E5872" i="7"/>
  <c r="E5873" i="7"/>
  <c r="E5874" i="7"/>
  <c r="E5875" i="7"/>
  <c r="E5876" i="7"/>
  <c r="E5877" i="7"/>
  <c r="E5878" i="7"/>
  <c r="E5879" i="7"/>
  <c r="E5880" i="7"/>
  <c r="E5881" i="7"/>
  <c r="E5882" i="7"/>
  <c r="E5883" i="7"/>
  <c r="E5884" i="7"/>
  <c r="E5885" i="7"/>
  <c r="E5886" i="7"/>
  <c r="E5887" i="7"/>
  <c r="E5888" i="7"/>
  <c r="E5889" i="7"/>
  <c r="E5890" i="7"/>
  <c r="E5891" i="7"/>
  <c r="E5892" i="7"/>
  <c r="E5893" i="7"/>
  <c r="E5894" i="7"/>
  <c r="E5895" i="7"/>
  <c r="E5896" i="7"/>
  <c r="E5897" i="7"/>
  <c r="E5898" i="7"/>
  <c r="E5899" i="7"/>
  <c r="E5900" i="7"/>
  <c r="E5901" i="7"/>
  <c r="E5902" i="7"/>
  <c r="E1468" i="7"/>
  <c r="E1568" i="7"/>
  <c r="E1674" i="7"/>
  <c r="E5265" i="7"/>
  <c r="E5266" i="7"/>
  <c r="E5267" i="7"/>
  <c r="E5268" i="7"/>
  <c r="E5269" i="7"/>
  <c r="E5270" i="7"/>
  <c r="E5271" i="7"/>
  <c r="E5272" i="7"/>
  <c r="E5273" i="7"/>
  <c r="E5274" i="7"/>
  <c r="E5275" i="7"/>
  <c r="E5276" i="7"/>
  <c r="E5277" i="7"/>
  <c r="E5278" i="7"/>
  <c r="E5279" i="7"/>
  <c r="E5280" i="7"/>
  <c r="E5281" i="7"/>
  <c r="E5282" i="7"/>
  <c r="E5283" i="7"/>
  <c r="E5284" i="7"/>
  <c r="E5285" i="7"/>
  <c r="E5286" i="7"/>
  <c r="E5287" i="7"/>
  <c r="E5288" i="7"/>
  <c r="E5289" i="7"/>
  <c r="E5290" i="7"/>
  <c r="E5291" i="7"/>
  <c r="E5292" i="7"/>
  <c r="E5293" i="7"/>
  <c r="E5294" i="7"/>
  <c r="E5295" i="7"/>
  <c r="E5296" i="7"/>
  <c r="E5297" i="7"/>
  <c r="E5298" i="7"/>
  <c r="E5299" i="7"/>
  <c r="E5300" i="7"/>
  <c r="E5301" i="7"/>
  <c r="E5302" i="7"/>
  <c r="E5303" i="7"/>
  <c r="E5304" i="7"/>
  <c r="E5305" i="7"/>
  <c r="E5306" i="7"/>
  <c r="E5307" i="7"/>
  <c r="E5308" i="7"/>
  <c r="E5309" i="7"/>
  <c r="E5310" i="7"/>
  <c r="E5311" i="7"/>
  <c r="E5312" i="7"/>
  <c r="E5313" i="7"/>
  <c r="E5314" i="7"/>
  <c r="E5315" i="7"/>
  <c r="E5316" i="7"/>
  <c r="E5317" i="7"/>
  <c r="E5318" i="7"/>
  <c r="E5319" i="7"/>
  <c r="E5320" i="7"/>
  <c r="E5321" i="7"/>
  <c r="E5322" i="7"/>
  <c r="E5323" i="7"/>
  <c r="E5324" i="7"/>
  <c r="E5325" i="7"/>
  <c r="E5326" i="7"/>
  <c r="E5327" i="7"/>
  <c r="E5328" i="7"/>
  <c r="E5329" i="7"/>
  <c r="E5330" i="7"/>
  <c r="E5331" i="7"/>
  <c r="E5332" i="7"/>
  <c r="E5333" i="7"/>
  <c r="E5334" i="7"/>
  <c r="E5335" i="7"/>
  <c r="E5336" i="7"/>
  <c r="E5337" i="7"/>
  <c r="E5338" i="7"/>
  <c r="E5339" i="7"/>
  <c r="E5340" i="7"/>
  <c r="E5341" i="7"/>
  <c r="E5342" i="7"/>
  <c r="E5343" i="7"/>
  <c r="E5344" i="7"/>
  <c r="E5345" i="7"/>
  <c r="E5346" i="7"/>
  <c r="E5347" i="7"/>
  <c r="E5348" i="7"/>
  <c r="E5349" i="7"/>
  <c r="E5350" i="7"/>
  <c r="E5351" i="7"/>
  <c r="E5352" i="7"/>
  <c r="E5353" i="7"/>
  <c r="E5354" i="7"/>
  <c r="E5355" i="7"/>
  <c r="E5356" i="7"/>
  <c r="E5357" i="7"/>
  <c r="E5358" i="7"/>
  <c r="E5359" i="7"/>
  <c r="E5360" i="7"/>
  <c r="E5361" i="7"/>
  <c r="E5362" i="7"/>
  <c r="E5363" i="7"/>
  <c r="E5364" i="7"/>
  <c r="E5365" i="7"/>
  <c r="E5366" i="7"/>
  <c r="E5367" i="7"/>
  <c r="E5368" i="7"/>
  <c r="E5369" i="7"/>
  <c r="E5370" i="7"/>
  <c r="E5371" i="7"/>
  <c r="E5372" i="7"/>
  <c r="E5373" i="7"/>
  <c r="E5374" i="7"/>
  <c r="E5375" i="7"/>
  <c r="E5376" i="7"/>
  <c r="E5377" i="7"/>
  <c r="E5378" i="7"/>
  <c r="E5379" i="7"/>
  <c r="E5380" i="7"/>
  <c r="E5381" i="7"/>
  <c r="E5382" i="7"/>
  <c r="E5383" i="7"/>
  <c r="E5384" i="7"/>
  <c r="E5385" i="7"/>
  <c r="E5386" i="7"/>
  <c r="E5387" i="7"/>
  <c r="E5388" i="7"/>
  <c r="E5389" i="7"/>
  <c r="E5390" i="7"/>
  <c r="E5391" i="7"/>
  <c r="E5392" i="7"/>
  <c r="E5393" i="7"/>
  <c r="E5394" i="7"/>
  <c r="E5395" i="7"/>
  <c r="E5396" i="7"/>
  <c r="E5397" i="7"/>
  <c r="E5398" i="7"/>
  <c r="E5399" i="7"/>
  <c r="E5400" i="7"/>
  <c r="E5401" i="7"/>
  <c r="E5402" i="7"/>
  <c r="E5403" i="7"/>
  <c r="E5404" i="7"/>
  <c r="E5405" i="7"/>
  <c r="E5406" i="7"/>
  <c r="E5407" i="7"/>
  <c r="E5408" i="7"/>
  <c r="E5409" i="7"/>
  <c r="E5410" i="7"/>
  <c r="E5411" i="7"/>
  <c r="E5412" i="7"/>
  <c r="E5413" i="7"/>
  <c r="E5414" i="7"/>
  <c r="E5415" i="7"/>
  <c r="E5416" i="7"/>
  <c r="E5417" i="7"/>
  <c r="E5418" i="7"/>
  <c r="E5419" i="7"/>
  <c r="E5420" i="7"/>
  <c r="E5421" i="7"/>
  <c r="E5422" i="7"/>
  <c r="E5423" i="7"/>
  <c r="E5424" i="7"/>
  <c r="E5425" i="7"/>
  <c r="E5426" i="7"/>
  <c r="E5427" i="7"/>
  <c r="E5428" i="7"/>
  <c r="E5429" i="7"/>
  <c r="E5430" i="7"/>
  <c r="E5431" i="7"/>
  <c r="E5432" i="7"/>
  <c r="E5433" i="7"/>
  <c r="E5434" i="7"/>
  <c r="E5435" i="7"/>
  <c r="E5436" i="7"/>
  <c r="E5437" i="7"/>
  <c r="E5438" i="7"/>
  <c r="E5439" i="7"/>
  <c r="E5440" i="7"/>
  <c r="E5441" i="7"/>
  <c r="E5442" i="7"/>
  <c r="E5443" i="7"/>
  <c r="E5444" i="7"/>
  <c r="E5445" i="7"/>
  <c r="E5446" i="7"/>
  <c r="E5447" i="7"/>
  <c r="E5448" i="7"/>
  <c r="E5449" i="7"/>
  <c r="E5450" i="7"/>
  <c r="E5451" i="7"/>
  <c r="E5452" i="7"/>
  <c r="E5453" i="7"/>
  <c r="E5454" i="7"/>
  <c r="E5455" i="7"/>
  <c r="E5456" i="7"/>
  <c r="E5457" i="7"/>
  <c r="E5458" i="7"/>
  <c r="E5459" i="7"/>
  <c r="E5460" i="7"/>
  <c r="E5461" i="7"/>
  <c r="E5462" i="7"/>
  <c r="E5463" i="7"/>
  <c r="E5464" i="7"/>
  <c r="E5465" i="7"/>
  <c r="E5466" i="7"/>
  <c r="E5467" i="7"/>
  <c r="E5468" i="7"/>
  <c r="E5469" i="7"/>
  <c r="E5470" i="7"/>
  <c r="E5471" i="7"/>
  <c r="E5472" i="7"/>
  <c r="E5473" i="7"/>
  <c r="E5474" i="7"/>
  <c r="E5475" i="7"/>
  <c r="E5476" i="7"/>
  <c r="E5477" i="7"/>
  <c r="E5478" i="7"/>
  <c r="E5479" i="7"/>
  <c r="E5480" i="7"/>
  <c r="E5481" i="7"/>
  <c r="E5482" i="7"/>
  <c r="E5483" i="7"/>
  <c r="E5484" i="7"/>
  <c r="E5485" i="7"/>
  <c r="E5486" i="7"/>
  <c r="E5487" i="7"/>
  <c r="E5488" i="7"/>
  <c r="E5489" i="7"/>
  <c r="E5490" i="7"/>
  <c r="E5491" i="7"/>
  <c r="E5492" i="7"/>
  <c r="E5493" i="7"/>
  <c r="E5494" i="7"/>
  <c r="E5495" i="7"/>
  <c r="E5496" i="7"/>
  <c r="E5497" i="7"/>
  <c r="E5498" i="7"/>
  <c r="E5499" i="7"/>
  <c r="E5500" i="7"/>
  <c r="E5501" i="7"/>
  <c r="E5502" i="7"/>
  <c r="E5503" i="7"/>
  <c r="E5504" i="7"/>
  <c r="E5505" i="7"/>
  <c r="E5506" i="7"/>
  <c r="E5507" i="7"/>
  <c r="E5508" i="7"/>
  <c r="E5509" i="7"/>
  <c r="E5510" i="7"/>
  <c r="E5511" i="7"/>
  <c r="E5512" i="7"/>
  <c r="E5513" i="7"/>
  <c r="E5514" i="7"/>
  <c r="E5515" i="7"/>
  <c r="E5516" i="7"/>
  <c r="E5517" i="7"/>
  <c r="E5518" i="7"/>
  <c r="E5519" i="7"/>
  <c r="E5520" i="7"/>
  <c r="E5521" i="7"/>
  <c r="E5522" i="7"/>
  <c r="E5523" i="7"/>
  <c r="E5524" i="7"/>
  <c r="E5525" i="7"/>
  <c r="E5526" i="7"/>
  <c r="E5527" i="7"/>
  <c r="E5528" i="7"/>
  <c r="E5529" i="7"/>
  <c r="E5530" i="7"/>
  <c r="E5531" i="7"/>
  <c r="E5532" i="7"/>
  <c r="E5533" i="7"/>
  <c r="E5534" i="7"/>
  <c r="E5535" i="7"/>
  <c r="E5536" i="7"/>
  <c r="E5537" i="7"/>
  <c r="E5538" i="7"/>
  <c r="E5539" i="7"/>
  <c r="E5540" i="7"/>
  <c r="E5541" i="7"/>
  <c r="E5542" i="7"/>
  <c r="E5543" i="7"/>
  <c r="E5544" i="7"/>
  <c r="E5545" i="7"/>
  <c r="E5546" i="7"/>
  <c r="E5547" i="7"/>
  <c r="E5548" i="7"/>
  <c r="E5549" i="7"/>
  <c r="E5550" i="7"/>
  <c r="E5551" i="7"/>
  <c r="E5552" i="7"/>
  <c r="E5553" i="7"/>
  <c r="E5554" i="7"/>
  <c r="E5555" i="7"/>
  <c r="E5556" i="7"/>
  <c r="E5557" i="7"/>
  <c r="E5558" i="7"/>
  <c r="E5559" i="7"/>
  <c r="E5560" i="7"/>
  <c r="E5561" i="7"/>
  <c r="E5562" i="7"/>
  <c r="E5563" i="7"/>
  <c r="E5564" i="7"/>
  <c r="E5565" i="7"/>
  <c r="E5566" i="7"/>
  <c r="E5567" i="7"/>
  <c r="E5568" i="7"/>
  <c r="E5569" i="7"/>
  <c r="E5570" i="7"/>
  <c r="E5571" i="7"/>
  <c r="E5572" i="7"/>
  <c r="E5573" i="7"/>
  <c r="E5574" i="7"/>
  <c r="E5575" i="7"/>
  <c r="E5576" i="7"/>
  <c r="E5577" i="7"/>
  <c r="E5578" i="7"/>
  <c r="E5579" i="7"/>
  <c r="E5580" i="7"/>
  <c r="E5581" i="7"/>
  <c r="E5582" i="7"/>
  <c r="E5583" i="7"/>
  <c r="E5584" i="7"/>
  <c r="E5585" i="7"/>
  <c r="E5586" i="7"/>
  <c r="E5587" i="7"/>
  <c r="E5588" i="7"/>
  <c r="E5589" i="7"/>
  <c r="E5590" i="7"/>
  <c r="E5591" i="7"/>
  <c r="E5592" i="7"/>
  <c r="E5593" i="7"/>
  <c r="E5594" i="7"/>
  <c r="E5595" i="7"/>
  <c r="E5596" i="7"/>
  <c r="E5597" i="7"/>
  <c r="E5598" i="7"/>
  <c r="E5599" i="7"/>
  <c r="E5600" i="7"/>
  <c r="E5601" i="7"/>
  <c r="E5602" i="7"/>
  <c r="E5603" i="7"/>
  <c r="E5604" i="7"/>
  <c r="E5605" i="7"/>
  <c r="E5606" i="7"/>
  <c r="E5607" i="7"/>
  <c r="E5608" i="7"/>
  <c r="E5609" i="7"/>
  <c r="E5610" i="7"/>
  <c r="E5611" i="7"/>
  <c r="E5612" i="7"/>
  <c r="E5613" i="7"/>
  <c r="E5614" i="7"/>
  <c r="E5615" i="7"/>
  <c r="E5616" i="7"/>
  <c r="E5617" i="7"/>
  <c r="E5618" i="7"/>
  <c r="E5619" i="7"/>
  <c r="E5620" i="7"/>
  <c r="E5621" i="7"/>
  <c r="E5622" i="7"/>
  <c r="E5623" i="7"/>
  <c r="E5624" i="7"/>
  <c r="E5625" i="7"/>
  <c r="E5626" i="7"/>
  <c r="E5627" i="7"/>
  <c r="E5628" i="7"/>
  <c r="E5629" i="7"/>
  <c r="E5630" i="7"/>
  <c r="E5631" i="7"/>
  <c r="E5632" i="7"/>
  <c r="E5633" i="7"/>
  <c r="E5634" i="7"/>
  <c r="E5635" i="7"/>
  <c r="E5636" i="7"/>
  <c r="E5637" i="7"/>
  <c r="E5638" i="7"/>
  <c r="E5639" i="7"/>
  <c r="E5640" i="7"/>
  <c r="E5641" i="7"/>
  <c r="E5642" i="7"/>
  <c r="E5643" i="7"/>
  <c r="E5644" i="7"/>
  <c r="E5645" i="7"/>
  <c r="E5646" i="7"/>
  <c r="E5647" i="7"/>
  <c r="E5648" i="7"/>
  <c r="E5649" i="7"/>
  <c r="E5650" i="7"/>
  <c r="E5651" i="7"/>
  <c r="E5652" i="7"/>
  <c r="E5653" i="7"/>
  <c r="E5654" i="7"/>
  <c r="E5655" i="7"/>
  <c r="E5656" i="7"/>
  <c r="E5657" i="7"/>
  <c r="E5658" i="7"/>
  <c r="E5659" i="7"/>
  <c r="E5660" i="7"/>
  <c r="E5661" i="7"/>
  <c r="E5662" i="7"/>
  <c r="E5663" i="7"/>
  <c r="E5664" i="7"/>
  <c r="E5665" i="7"/>
  <c r="E5666" i="7"/>
  <c r="E5667" i="7"/>
  <c r="E5668" i="7"/>
  <c r="E5669" i="7"/>
  <c r="E5670" i="7"/>
  <c r="E5671" i="7"/>
  <c r="E5672" i="7"/>
  <c r="E5673" i="7"/>
  <c r="E5674" i="7"/>
  <c r="E5675" i="7"/>
  <c r="E5676" i="7"/>
  <c r="E5677" i="7"/>
  <c r="E5678" i="7"/>
  <c r="E5679" i="7"/>
  <c r="E5680" i="7"/>
  <c r="N3" i="12" l="1"/>
  <c r="N4" i="12"/>
  <c r="N5" i="12"/>
  <c r="N6" i="12"/>
  <c r="N7" i="12"/>
  <c r="N8" i="12"/>
  <c r="N9" i="12"/>
  <c r="N10" i="12"/>
  <c r="N11" i="12"/>
  <c r="N12" i="12"/>
  <c r="N13" i="12"/>
  <c r="N14" i="12"/>
  <c r="N15" i="12"/>
  <c r="N16" i="12"/>
  <c r="N17" i="12"/>
  <c r="N18" i="12"/>
  <c r="N19" i="12"/>
  <c r="N20" i="12"/>
  <c r="N21" i="12"/>
  <c r="N22" i="12"/>
  <c r="N23" i="12"/>
  <c r="N24" i="12"/>
  <c r="N25" i="12"/>
  <c r="N26" i="12"/>
  <c r="N27" i="12"/>
  <c r="N28" i="12"/>
  <c r="N29" i="12"/>
  <c r="N30" i="12"/>
  <c r="N31" i="12"/>
  <c r="N32" i="12"/>
  <c r="N33" i="12"/>
  <c r="N34" i="12"/>
  <c r="N35" i="12"/>
  <c r="N36" i="12"/>
  <c r="N37" i="12"/>
  <c r="N38" i="12"/>
  <c r="N39" i="12"/>
  <c r="N40" i="12"/>
  <c r="N41" i="12"/>
  <c r="N42" i="12"/>
  <c r="N43" i="12"/>
  <c r="N44" i="12"/>
  <c r="N45" i="12"/>
  <c r="N46" i="12"/>
  <c r="N47" i="12"/>
  <c r="N48" i="12"/>
  <c r="N49" i="12"/>
  <c r="N50" i="12"/>
  <c r="N51" i="12"/>
  <c r="N52" i="12"/>
  <c r="N53" i="12"/>
  <c r="N54" i="12"/>
  <c r="N55" i="12"/>
  <c r="N56" i="12"/>
  <c r="N57" i="12"/>
  <c r="N58" i="12"/>
  <c r="N59" i="12"/>
  <c r="N60" i="12"/>
  <c r="N61" i="12"/>
  <c r="N62" i="12"/>
  <c r="N63" i="12"/>
  <c r="N64" i="12"/>
  <c r="N65" i="12"/>
  <c r="N66" i="12"/>
  <c r="N67" i="12"/>
  <c r="N68" i="12"/>
  <c r="N69" i="12"/>
  <c r="N70" i="12"/>
  <c r="N71" i="12"/>
  <c r="N72" i="12"/>
  <c r="N73" i="12"/>
  <c r="N74" i="12"/>
  <c r="N75" i="12"/>
  <c r="N76" i="12"/>
  <c r="N77" i="12"/>
  <c r="N78" i="12"/>
  <c r="N79" i="12"/>
  <c r="N80" i="12"/>
  <c r="N81" i="12"/>
  <c r="N82" i="12"/>
  <c r="N83" i="12"/>
  <c r="N84" i="12"/>
  <c r="N85" i="12"/>
  <c r="N86" i="12"/>
  <c r="N87" i="12"/>
  <c r="N88" i="12"/>
  <c r="N89" i="12"/>
  <c r="N90" i="12"/>
  <c r="N91" i="12"/>
  <c r="N92" i="12"/>
  <c r="N93" i="12"/>
  <c r="N94" i="12"/>
  <c r="N95" i="12"/>
  <c r="N96" i="12"/>
  <c r="N97" i="12"/>
  <c r="N98" i="12"/>
  <c r="N99" i="12"/>
  <c r="N100" i="12"/>
  <c r="N101" i="12"/>
  <c r="N2" i="12"/>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2" i="12"/>
  <c r="I103" i="12"/>
  <c r="I104" i="12"/>
  <c r="I101" i="12"/>
  <c r="E101" i="12"/>
  <c r="G3" i="12"/>
  <c r="G4"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2" i="12"/>
  <c r="E2"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2" i="12"/>
  <c r="E103" i="12"/>
  <c r="E104" i="12"/>
  <c r="B5264" i="7" l="1"/>
  <c r="A5264" i="7"/>
  <c r="F5264" i="7" s="1"/>
  <c r="B5263" i="7"/>
  <c r="A5263" i="7"/>
  <c r="F5263" i="7" s="1"/>
  <c r="B5262" i="7"/>
  <c r="A5262" i="7"/>
  <c r="F5262" i="7" s="1"/>
  <c r="B5261" i="7"/>
  <c r="A5261" i="7"/>
  <c r="F5261" i="7" s="1"/>
  <c r="B5260" i="7"/>
  <c r="A5260" i="7"/>
  <c r="F5260" i="7" s="1"/>
  <c r="B5259" i="7"/>
  <c r="A5259" i="7"/>
  <c r="F5259" i="7" s="1"/>
  <c r="B5258" i="7"/>
  <c r="A5258" i="7"/>
  <c r="F5258" i="7" s="1"/>
  <c r="B5257" i="7"/>
  <c r="A5257" i="7"/>
  <c r="F5257" i="7" s="1"/>
  <c r="B5256" i="7"/>
  <c r="A5256" i="7"/>
  <c r="F5256" i="7" s="1"/>
  <c r="B5255" i="7"/>
  <c r="A5255" i="7"/>
  <c r="F5255" i="7" s="1"/>
  <c r="B5254" i="7"/>
  <c r="A5254" i="7"/>
  <c r="F5254" i="7" s="1"/>
  <c r="B5253" i="7"/>
  <c r="A5253" i="7"/>
  <c r="F5253" i="7" s="1"/>
  <c r="B5252" i="7"/>
  <c r="A5252" i="7"/>
  <c r="F5252" i="7" s="1"/>
  <c r="B5251" i="7"/>
  <c r="A5251" i="7"/>
  <c r="F5251" i="7" s="1"/>
  <c r="B5250" i="7"/>
  <c r="A5250" i="7"/>
  <c r="F5250" i="7" s="1"/>
  <c r="B5249" i="7"/>
  <c r="A5249" i="7"/>
  <c r="F5249" i="7" s="1"/>
  <c r="B5248" i="7"/>
  <c r="A5248" i="7"/>
  <c r="F5248" i="7" s="1"/>
  <c r="B5247" i="7"/>
  <c r="A5247" i="7"/>
  <c r="F5247" i="7" s="1"/>
  <c r="B5246" i="7"/>
  <c r="A5246" i="7"/>
  <c r="F5246" i="7" s="1"/>
  <c r="B5245" i="7"/>
  <c r="A5245" i="7"/>
  <c r="F5245" i="7" s="1"/>
  <c r="B5244" i="7"/>
  <c r="A5244" i="7"/>
  <c r="F5244" i="7" s="1"/>
  <c r="B5243" i="7"/>
  <c r="A5243" i="7"/>
  <c r="F5243" i="7" s="1"/>
  <c r="B5242" i="7"/>
  <c r="A5242" i="7"/>
  <c r="F5242" i="7" s="1"/>
  <c r="B5241" i="7"/>
  <c r="A5241" i="7"/>
  <c r="F5241" i="7" s="1"/>
  <c r="B5240" i="7"/>
  <c r="A5240" i="7"/>
  <c r="F5240" i="7" s="1"/>
  <c r="B5239" i="7"/>
  <c r="A5239" i="7"/>
  <c r="F5239" i="7" s="1"/>
  <c r="B5238" i="7"/>
  <c r="A5238" i="7"/>
  <c r="F5238" i="7" s="1"/>
  <c r="B5237" i="7"/>
  <c r="A5237" i="7"/>
  <c r="F5237" i="7" s="1"/>
  <c r="B5236" i="7"/>
  <c r="A5236" i="7"/>
  <c r="F5236" i="7" s="1"/>
  <c r="B5235" i="7"/>
  <c r="A5235" i="7"/>
  <c r="F5235" i="7" s="1"/>
  <c r="B5234" i="7"/>
  <c r="A5234" i="7"/>
  <c r="F5234" i="7" s="1"/>
  <c r="B5233" i="7"/>
  <c r="A5233" i="7"/>
  <c r="F5233" i="7" s="1"/>
  <c r="B5232" i="7"/>
  <c r="A5232" i="7"/>
  <c r="F5232" i="7" s="1"/>
  <c r="B5231" i="7"/>
  <c r="A5231" i="7"/>
  <c r="F5231" i="7" s="1"/>
  <c r="B5230" i="7"/>
  <c r="A5230" i="7"/>
  <c r="F5230" i="7" s="1"/>
  <c r="B5229" i="7"/>
  <c r="A5229" i="7"/>
  <c r="F5229" i="7" s="1"/>
  <c r="B5228" i="7"/>
  <c r="A5228" i="7"/>
  <c r="F5228" i="7" s="1"/>
  <c r="B5227" i="7"/>
  <c r="A5227" i="7"/>
  <c r="F5227" i="7" s="1"/>
  <c r="B5226" i="7"/>
  <c r="A5226" i="7"/>
  <c r="F5226" i="7" s="1"/>
  <c r="B5225" i="7"/>
  <c r="A5225" i="7"/>
  <c r="F5225" i="7" s="1"/>
  <c r="B5224" i="7"/>
  <c r="A5224" i="7"/>
  <c r="F5224" i="7" s="1"/>
  <c r="B5223" i="7"/>
  <c r="A5223" i="7"/>
  <c r="F5223" i="7" s="1"/>
  <c r="B5222" i="7"/>
  <c r="A5222" i="7"/>
  <c r="F5222" i="7" s="1"/>
  <c r="B5221" i="7"/>
  <c r="A5221" i="7"/>
  <c r="F5221" i="7" s="1"/>
  <c r="B5220" i="7"/>
  <c r="A5220" i="7"/>
  <c r="F5220" i="7" s="1"/>
  <c r="B5219" i="7"/>
  <c r="A5219" i="7"/>
  <c r="F5219" i="7" s="1"/>
  <c r="B5218" i="7"/>
  <c r="A5218" i="7"/>
  <c r="F5218" i="7" s="1"/>
  <c r="B5217" i="7"/>
  <c r="A5217" i="7"/>
  <c r="F5217" i="7" s="1"/>
  <c r="B5216" i="7"/>
  <c r="A5216" i="7"/>
  <c r="F5216" i="7" s="1"/>
  <c r="B5215" i="7"/>
  <c r="A5215" i="7"/>
  <c r="F5215" i="7" s="1"/>
  <c r="B5214" i="7"/>
  <c r="A5214" i="7"/>
  <c r="F5214" i="7" s="1"/>
  <c r="B5213" i="7"/>
  <c r="A5213" i="7"/>
  <c r="F5213" i="7" s="1"/>
  <c r="B5212" i="7"/>
  <c r="A5212" i="7"/>
  <c r="F5212" i="7" s="1"/>
  <c r="B5211" i="7"/>
  <c r="A5211" i="7"/>
  <c r="F5211" i="7" s="1"/>
  <c r="B5210" i="7"/>
  <c r="A5210" i="7"/>
  <c r="F5210" i="7" s="1"/>
  <c r="B5209" i="7"/>
  <c r="A5209" i="7"/>
  <c r="F5209" i="7" s="1"/>
  <c r="B5208" i="7"/>
  <c r="A5208" i="7"/>
  <c r="F5208" i="7" s="1"/>
  <c r="B5207" i="7"/>
  <c r="A5207" i="7"/>
  <c r="F5207" i="7" s="1"/>
  <c r="B5206" i="7"/>
  <c r="A5206" i="7"/>
  <c r="F5206" i="7" s="1"/>
  <c r="B5205" i="7"/>
  <c r="A5205" i="7"/>
  <c r="F5205" i="7" s="1"/>
  <c r="B5204" i="7"/>
  <c r="A5204" i="7"/>
  <c r="F5204" i="7" s="1"/>
  <c r="B5203" i="7"/>
  <c r="A5203" i="7"/>
  <c r="F5203" i="7" s="1"/>
  <c r="B5202" i="7"/>
  <c r="A5202" i="7"/>
  <c r="F5202" i="7" s="1"/>
  <c r="B5201" i="7"/>
  <c r="A5201" i="7"/>
  <c r="F5201" i="7" s="1"/>
  <c r="B5200" i="7"/>
  <c r="A5200" i="7"/>
  <c r="F5200" i="7" s="1"/>
  <c r="B5199" i="7"/>
  <c r="A5199" i="7"/>
  <c r="F5199" i="7" s="1"/>
  <c r="B5198" i="7"/>
  <c r="A5198" i="7"/>
  <c r="F5198" i="7" s="1"/>
  <c r="B5197" i="7"/>
  <c r="A5197" i="7"/>
  <c r="F5197" i="7" s="1"/>
  <c r="B5196" i="7"/>
  <c r="A5196" i="7"/>
  <c r="F5196" i="7" s="1"/>
  <c r="B5195" i="7"/>
  <c r="A5195" i="7"/>
  <c r="F5195" i="7" s="1"/>
  <c r="B5194" i="7"/>
  <c r="A5194" i="7"/>
  <c r="F5194" i="7" s="1"/>
  <c r="B5193" i="7"/>
  <c r="A5193" i="7"/>
  <c r="F5193" i="7" s="1"/>
  <c r="B5192" i="7"/>
  <c r="A5192" i="7"/>
  <c r="F5192" i="7" s="1"/>
  <c r="B5191" i="7"/>
  <c r="A5191" i="7"/>
  <c r="F5191" i="7" s="1"/>
  <c r="B5190" i="7"/>
  <c r="A5190" i="7"/>
  <c r="F5190" i="7" s="1"/>
  <c r="B5189" i="7"/>
  <c r="A5189" i="7"/>
  <c r="F5189" i="7" s="1"/>
  <c r="B5188" i="7"/>
  <c r="A5188" i="7"/>
  <c r="F5188" i="7" s="1"/>
  <c r="B5187" i="7"/>
  <c r="A5187" i="7"/>
  <c r="F5187" i="7" s="1"/>
  <c r="B5186" i="7"/>
  <c r="A5186" i="7"/>
  <c r="F5186" i="7" s="1"/>
  <c r="B5185" i="7"/>
  <c r="A5185" i="7"/>
  <c r="F5185" i="7" s="1"/>
  <c r="B5184" i="7"/>
  <c r="A5184" i="7"/>
  <c r="F5184" i="7" s="1"/>
  <c r="B5183" i="7"/>
  <c r="A5183" i="7"/>
  <c r="F5183" i="7" s="1"/>
  <c r="B5182" i="7"/>
  <c r="A5182" i="7"/>
  <c r="F5182" i="7" s="1"/>
  <c r="B5181" i="7"/>
  <c r="A5181" i="7"/>
  <c r="F5181" i="7" s="1"/>
  <c r="B5180" i="7"/>
  <c r="A5180" i="7"/>
  <c r="F5180" i="7" s="1"/>
  <c r="B5179" i="7"/>
  <c r="A5179" i="7"/>
  <c r="F5179" i="7" s="1"/>
  <c r="B5178" i="7"/>
  <c r="A5178" i="7"/>
  <c r="F5178" i="7" s="1"/>
  <c r="B5177" i="7"/>
  <c r="A5177" i="7"/>
  <c r="F5177" i="7" s="1"/>
  <c r="B5176" i="7"/>
  <c r="A5176" i="7"/>
  <c r="F5176" i="7" s="1"/>
  <c r="B5175" i="7"/>
  <c r="A5175" i="7"/>
  <c r="F5175" i="7" s="1"/>
  <c r="B5174" i="7"/>
  <c r="A5174" i="7"/>
  <c r="F5174" i="7" s="1"/>
  <c r="B5173" i="7"/>
  <c r="A5173" i="7"/>
  <c r="F5173" i="7" s="1"/>
  <c r="B5172" i="7"/>
  <c r="A5172" i="7"/>
  <c r="F5172" i="7" s="1"/>
  <c r="B5171" i="7"/>
  <c r="A5171" i="7"/>
  <c r="F5171" i="7" s="1"/>
  <c r="B5170" i="7"/>
  <c r="A5170" i="7"/>
  <c r="F5170" i="7" s="1"/>
  <c r="B5169" i="7"/>
  <c r="A5169" i="7"/>
  <c r="F5169" i="7" s="1"/>
  <c r="B5168" i="7"/>
  <c r="A5168" i="7"/>
  <c r="F5168" i="7" s="1"/>
  <c r="B5167" i="7"/>
  <c r="A5167" i="7"/>
  <c r="F5167" i="7" s="1"/>
  <c r="B5166" i="7"/>
  <c r="A5166" i="7"/>
  <c r="F5166" i="7" s="1"/>
  <c r="B5165" i="7"/>
  <c r="A5165" i="7"/>
  <c r="F5165" i="7" s="1"/>
  <c r="B5164" i="7"/>
  <c r="A5164" i="7"/>
  <c r="F5164" i="7" s="1"/>
  <c r="B5163" i="7"/>
  <c r="A5163" i="7"/>
  <c r="F5163" i="7" s="1"/>
  <c r="B5162" i="7"/>
  <c r="A5162" i="7"/>
  <c r="F5162" i="7" s="1"/>
  <c r="B5161" i="7"/>
  <c r="A5161" i="7"/>
  <c r="F5161" i="7" s="1"/>
  <c r="B5160" i="7"/>
  <c r="A5160" i="7"/>
  <c r="F5160" i="7" s="1"/>
  <c r="B5159" i="7"/>
  <c r="A5159" i="7"/>
  <c r="F5159" i="7" s="1"/>
  <c r="B5158" i="7"/>
  <c r="A5158" i="7"/>
  <c r="F5158" i="7" s="1"/>
  <c r="B5157" i="7"/>
  <c r="A5157" i="7"/>
  <c r="F5157" i="7" s="1"/>
  <c r="B5156" i="7"/>
  <c r="A5156" i="7"/>
  <c r="F5156" i="7" s="1"/>
  <c r="B5155" i="7"/>
  <c r="A5155" i="7"/>
  <c r="F5155" i="7" s="1"/>
  <c r="B5154" i="7"/>
  <c r="A5154" i="7"/>
  <c r="F5154" i="7" s="1"/>
  <c r="B5153" i="7"/>
  <c r="A5153" i="7"/>
  <c r="F5153" i="7" s="1"/>
  <c r="B5152" i="7"/>
  <c r="A5152" i="7"/>
  <c r="F5152" i="7" s="1"/>
  <c r="B5151" i="7"/>
  <c r="A5151" i="7"/>
  <c r="F5151" i="7" s="1"/>
  <c r="B5150" i="7"/>
  <c r="A5150" i="7"/>
  <c r="F5150" i="7" s="1"/>
  <c r="C5149" i="7"/>
  <c r="E5149" i="7" s="1"/>
  <c r="C5148" i="7"/>
  <c r="E5148" i="7" s="1"/>
  <c r="C5147" i="7"/>
  <c r="E5147" i="7" s="1"/>
  <c r="C5146" i="7"/>
  <c r="E5146" i="7" s="1"/>
  <c r="C5145" i="7"/>
  <c r="E5145" i="7" s="1"/>
  <c r="B5144" i="7"/>
  <c r="A5144" i="7"/>
  <c r="F5144" i="7" s="1"/>
  <c r="B5143" i="7"/>
  <c r="A5143" i="7"/>
  <c r="F5143" i="7" s="1"/>
  <c r="C5142" i="7"/>
  <c r="E5142" i="7" s="1"/>
  <c r="C5141" i="7"/>
  <c r="E5141" i="7" s="1"/>
  <c r="C5140" i="7"/>
  <c r="E5140" i="7" s="1"/>
  <c r="B5139" i="7"/>
  <c r="A5139" i="7"/>
  <c r="F5139" i="7" s="1"/>
  <c r="B5138" i="7"/>
  <c r="A5138" i="7"/>
  <c r="F5138" i="7" s="1"/>
  <c r="C5137" i="7"/>
  <c r="E5137" i="7" s="1"/>
  <c r="C5136" i="7"/>
  <c r="E5136" i="7" s="1"/>
  <c r="C5135" i="7"/>
  <c r="E5135" i="7" s="1"/>
  <c r="C5134" i="7"/>
  <c r="E5134" i="7" s="1"/>
  <c r="C5133" i="7"/>
  <c r="E5133" i="7" s="1"/>
  <c r="B5132" i="7"/>
  <c r="A5132" i="7"/>
  <c r="F5132" i="7" s="1"/>
  <c r="B5131" i="7"/>
  <c r="A5131" i="7"/>
  <c r="F5131" i="7" s="1"/>
  <c r="C5130" i="7"/>
  <c r="E5130" i="7" s="1"/>
  <c r="C5129" i="7"/>
  <c r="E5129" i="7" s="1"/>
  <c r="B5128" i="7"/>
  <c r="A5128" i="7"/>
  <c r="F5128" i="7" s="1"/>
  <c r="B5127" i="7"/>
  <c r="A5127" i="7"/>
  <c r="F5127" i="7" s="1"/>
  <c r="B5126" i="7"/>
  <c r="A5126" i="7"/>
  <c r="F5126" i="7" s="1"/>
  <c r="B5125" i="7"/>
  <c r="A5125" i="7"/>
  <c r="F5125" i="7" s="1"/>
  <c r="B5124" i="7"/>
  <c r="A5124" i="7"/>
  <c r="F5124" i="7" s="1"/>
  <c r="B5123" i="7"/>
  <c r="A5123" i="7"/>
  <c r="F5123" i="7" s="1"/>
  <c r="C5122" i="7"/>
  <c r="E5122" i="7" s="1"/>
  <c r="C5121" i="7"/>
  <c r="E5121" i="7" s="1"/>
  <c r="C5120" i="7"/>
  <c r="E5120" i="7" s="1"/>
  <c r="B5119" i="7"/>
  <c r="A5119" i="7"/>
  <c r="F5119" i="7" s="1"/>
  <c r="B5118" i="7"/>
  <c r="A5118" i="7"/>
  <c r="F5118" i="7" s="1"/>
  <c r="B5117" i="7"/>
  <c r="A5117" i="7"/>
  <c r="F5117" i="7" s="1"/>
  <c r="B5116" i="7"/>
  <c r="A5116" i="7"/>
  <c r="F5116" i="7" s="1"/>
  <c r="B5115" i="7"/>
  <c r="A5115" i="7"/>
  <c r="F5115" i="7" s="1"/>
  <c r="C5114" i="7"/>
  <c r="E5114" i="7" s="1"/>
  <c r="C5113" i="7"/>
  <c r="E5113" i="7" s="1"/>
  <c r="C5112" i="7"/>
  <c r="E5112" i="7" s="1"/>
  <c r="C5111" i="7"/>
  <c r="E5111" i="7" s="1"/>
  <c r="C5110" i="7"/>
  <c r="E5110" i="7" s="1"/>
  <c r="B5109" i="7"/>
  <c r="A5109" i="7"/>
  <c r="F5109" i="7" s="1"/>
  <c r="B5108" i="7"/>
  <c r="A5108" i="7"/>
  <c r="F5108" i="7" s="1"/>
  <c r="B5107" i="7"/>
  <c r="A5107" i="7"/>
  <c r="F5107" i="7" s="1"/>
  <c r="B5106" i="7"/>
  <c r="A5106" i="7"/>
  <c r="F5106" i="7" s="1"/>
  <c r="C5105" i="7"/>
  <c r="E5105" i="7" s="1"/>
  <c r="C5104" i="7"/>
  <c r="E5104" i="7" s="1"/>
  <c r="C5103" i="7"/>
  <c r="E5103" i="7" s="1"/>
  <c r="B5102" i="7"/>
  <c r="A5102" i="7"/>
  <c r="F5102" i="7" s="1"/>
  <c r="B5101" i="7"/>
  <c r="A5101" i="7"/>
  <c r="F5101" i="7" s="1"/>
  <c r="B5100" i="7"/>
  <c r="A5100" i="7"/>
  <c r="F5100" i="7" s="1"/>
  <c r="B5099" i="7"/>
  <c r="A5099" i="7"/>
  <c r="F5099" i="7" s="1"/>
  <c r="B5098" i="7"/>
  <c r="A5098" i="7"/>
  <c r="F5098" i="7" s="1"/>
  <c r="C5097" i="7"/>
  <c r="E5097" i="7" s="1"/>
  <c r="B5096" i="7"/>
  <c r="A5096" i="7"/>
  <c r="F5096" i="7" s="1"/>
  <c r="B5095" i="7"/>
  <c r="A5095" i="7"/>
  <c r="F5095" i="7" s="1"/>
  <c r="B5094" i="7"/>
  <c r="A5094" i="7"/>
  <c r="F5094" i="7" s="1"/>
  <c r="B5093" i="7"/>
  <c r="A5093" i="7"/>
  <c r="F5093" i="7" s="1"/>
  <c r="C5092" i="7"/>
  <c r="E5092" i="7" s="1"/>
  <c r="C5091" i="7"/>
  <c r="E5091" i="7" s="1"/>
  <c r="C5090" i="7"/>
  <c r="E5090" i="7" s="1"/>
  <c r="B5089" i="7"/>
  <c r="A5089" i="7"/>
  <c r="F5089" i="7" s="1"/>
  <c r="C5088" i="7"/>
  <c r="E5088" i="7" s="1"/>
  <c r="C5087" i="7"/>
  <c r="E5087" i="7" s="1"/>
  <c r="C5086" i="7"/>
  <c r="E5086" i="7" s="1"/>
  <c r="B5085" i="7"/>
  <c r="A5085" i="7"/>
  <c r="F5085" i="7" s="1"/>
  <c r="B5084" i="7"/>
  <c r="A5084" i="7"/>
  <c r="F5084" i="7" s="1"/>
  <c r="B5083" i="7"/>
  <c r="A5083" i="7"/>
  <c r="F5083" i="7" s="1"/>
  <c r="B5082" i="7"/>
  <c r="A5082" i="7"/>
  <c r="F5082" i="7" s="1"/>
  <c r="B5081" i="7"/>
  <c r="A5081" i="7"/>
  <c r="F5081" i="7" s="1"/>
  <c r="B5080" i="7"/>
  <c r="A5080" i="7"/>
  <c r="F5080" i="7" s="1"/>
  <c r="B5079" i="7"/>
  <c r="A5079" i="7"/>
  <c r="F5079" i="7" s="1"/>
  <c r="C5078" i="7"/>
  <c r="E5078" i="7" s="1"/>
  <c r="C5077" i="7"/>
  <c r="E5077" i="7" s="1"/>
  <c r="B5076" i="7"/>
  <c r="A5076" i="7"/>
  <c r="F5076" i="7" s="1"/>
  <c r="B5075" i="7"/>
  <c r="A5075" i="7"/>
  <c r="F5075" i="7" s="1"/>
  <c r="B5074" i="7"/>
  <c r="A5074" i="7"/>
  <c r="F5074" i="7" s="1"/>
  <c r="B5073" i="7"/>
  <c r="A5073" i="7"/>
  <c r="F5073" i="7" s="1"/>
  <c r="B5072" i="7"/>
  <c r="A5072" i="7"/>
  <c r="F5072" i="7" s="1"/>
  <c r="B5071" i="7"/>
  <c r="A5071" i="7"/>
  <c r="F5071" i="7" s="1"/>
  <c r="C5070" i="7"/>
  <c r="E5070" i="7" s="1"/>
  <c r="C5069" i="7"/>
  <c r="E5069" i="7" s="1"/>
  <c r="C5068" i="7"/>
  <c r="E5068" i="7" s="1"/>
  <c r="B5067" i="7"/>
  <c r="A5067" i="7"/>
  <c r="F5067" i="7" s="1"/>
  <c r="B5066" i="7"/>
  <c r="A5066" i="7"/>
  <c r="F5066" i="7" s="1"/>
  <c r="B5065" i="7"/>
  <c r="A5065" i="7"/>
  <c r="F5065" i="7" s="1"/>
  <c r="B5064" i="7"/>
  <c r="A5064" i="7"/>
  <c r="F5064" i="7" s="1"/>
  <c r="B5063" i="7"/>
  <c r="A5063" i="7"/>
  <c r="F5063" i="7" s="1"/>
  <c r="B5062" i="7"/>
  <c r="A5062" i="7"/>
  <c r="F5062" i="7" s="1"/>
  <c r="B5061" i="7"/>
  <c r="A5061" i="7"/>
  <c r="F5061" i="7" s="1"/>
  <c r="C5060" i="7"/>
  <c r="E5060" i="7" s="1"/>
  <c r="C5059" i="7"/>
  <c r="E5059" i="7" s="1"/>
  <c r="C5058" i="7"/>
  <c r="E5058" i="7" s="1"/>
  <c r="C5057" i="7"/>
  <c r="E5057" i="7" s="1"/>
  <c r="B5056" i="7"/>
  <c r="A5056" i="7"/>
  <c r="F5056" i="7" s="1"/>
  <c r="B5055" i="7"/>
  <c r="A5055" i="7"/>
  <c r="F5055" i="7" s="1"/>
  <c r="B5054" i="7"/>
  <c r="A5054" i="7"/>
  <c r="F5054" i="7" s="1"/>
  <c r="C5053" i="7"/>
  <c r="E5053" i="7" s="1"/>
  <c r="C5052" i="7"/>
  <c r="E5052" i="7" s="1"/>
  <c r="B5051" i="7"/>
  <c r="A5051" i="7"/>
  <c r="F5051" i="7" s="1"/>
  <c r="B5050" i="7"/>
  <c r="A5050" i="7"/>
  <c r="F5050" i="7" s="1"/>
  <c r="B5049" i="7"/>
  <c r="A5049" i="7"/>
  <c r="F5049" i="7" s="1"/>
  <c r="B5048" i="7"/>
  <c r="A5048" i="7"/>
  <c r="F5048" i="7" s="1"/>
  <c r="B5047" i="7"/>
  <c r="A5047" i="7"/>
  <c r="F5047" i="7" s="1"/>
  <c r="B5046" i="7"/>
  <c r="A5046" i="7"/>
  <c r="F5046" i="7" s="1"/>
  <c r="B5045" i="7"/>
  <c r="A5045" i="7"/>
  <c r="F5045" i="7" s="1"/>
  <c r="B5044" i="7"/>
  <c r="A5044" i="7"/>
  <c r="F5044" i="7" s="1"/>
  <c r="C5043" i="7"/>
  <c r="E5043" i="7" s="1"/>
  <c r="C5042" i="7"/>
  <c r="E5042" i="7" s="1"/>
  <c r="C5041" i="7"/>
  <c r="E5041" i="7" s="1"/>
  <c r="C5040" i="7"/>
  <c r="E5040" i="7" s="1"/>
  <c r="C5039" i="7"/>
  <c r="E5039" i="7" s="1"/>
  <c r="B5038" i="7"/>
  <c r="A5038" i="7"/>
  <c r="F5038" i="7" s="1"/>
  <c r="C5037" i="7"/>
  <c r="E5037" i="7" s="1"/>
  <c r="C5036" i="7"/>
  <c r="E5036" i="7" s="1"/>
  <c r="C5035" i="7"/>
  <c r="E5035" i="7" s="1"/>
  <c r="B5034" i="7"/>
  <c r="A5034" i="7"/>
  <c r="F5034" i="7" s="1"/>
  <c r="C5033" i="7"/>
  <c r="E5033" i="7" s="1"/>
  <c r="C5032" i="7"/>
  <c r="E5032" i="7" s="1"/>
  <c r="C5031" i="7"/>
  <c r="E5031" i="7" s="1"/>
  <c r="B5030" i="7"/>
  <c r="A5030" i="7"/>
  <c r="F5030" i="7" s="1"/>
  <c r="B5029" i="7"/>
  <c r="A5029" i="7"/>
  <c r="F5029" i="7" s="1"/>
  <c r="C5028" i="7"/>
  <c r="E5028" i="7" s="1"/>
  <c r="C5027" i="7"/>
  <c r="E5027" i="7" s="1"/>
  <c r="C5026" i="7"/>
  <c r="E5026" i="7" s="1"/>
  <c r="C5025" i="7"/>
  <c r="E5025" i="7" s="1"/>
  <c r="B5024" i="7"/>
  <c r="A5024" i="7"/>
  <c r="F5024" i="7" s="1"/>
  <c r="B5023" i="7"/>
  <c r="A5023" i="7"/>
  <c r="F5023" i="7" s="1"/>
  <c r="C5022" i="7"/>
  <c r="E5022" i="7" s="1"/>
  <c r="C5021" i="7"/>
  <c r="E5021" i="7" s="1"/>
  <c r="C5020" i="7"/>
  <c r="E5020" i="7" s="1"/>
  <c r="C5019" i="7"/>
  <c r="E5019" i="7" s="1"/>
  <c r="C5018" i="7"/>
  <c r="E5018" i="7" s="1"/>
  <c r="B5017" i="7"/>
  <c r="A5017" i="7"/>
  <c r="F5017" i="7" s="1"/>
  <c r="B5016" i="7"/>
  <c r="A5016" i="7"/>
  <c r="F5016" i="7" s="1"/>
  <c r="C5015" i="7"/>
  <c r="E5015" i="7" s="1"/>
  <c r="C5014" i="7"/>
  <c r="E5014" i="7" s="1"/>
  <c r="C5013" i="7"/>
  <c r="E5013" i="7" s="1"/>
  <c r="C5012" i="7"/>
  <c r="E5012" i="7" s="1"/>
  <c r="C5011" i="7"/>
  <c r="E5011" i="7" s="1"/>
  <c r="B5010" i="7"/>
  <c r="A5010" i="7"/>
  <c r="F5010" i="7" s="1"/>
  <c r="B5009" i="7"/>
  <c r="A5009" i="7"/>
  <c r="F5009" i="7" s="1"/>
  <c r="C5008" i="7"/>
  <c r="E5008" i="7" s="1"/>
  <c r="C5007" i="7"/>
  <c r="E5007" i="7" s="1"/>
  <c r="C5006" i="7"/>
  <c r="E5006" i="7" s="1"/>
  <c r="B5005" i="7"/>
  <c r="A5005" i="7"/>
  <c r="F5005" i="7" s="1"/>
  <c r="B5004" i="7"/>
  <c r="A5004" i="7"/>
  <c r="F5004" i="7" s="1"/>
  <c r="C5003" i="7"/>
  <c r="E5003" i="7" s="1"/>
  <c r="C5002" i="7"/>
  <c r="E5002" i="7" s="1"/>
  <c r="B5001" i="7"/>
  <c r="A5001" i="7"/>
  <c r="C5000" i="7"/>
  <c r="E5000" i="7" s="1"/>
  <c r="C4999" i="7"/>
  <c r="E4999" i="7" s="1"/>
  <c r="C4998" i="7"/>
  <c r="E4998" i="7" s="1"/>
  <c r="B4997" i="7"/>
  <c r="A4997" i="7"/>
  <c r="F4997" i="7" s="1"/>
  <c r="B4996" i="7"/>
  <c r="A4996" i="7"/>
  <c r="F4996" i="7" s="1"/>
  <c r="C4995" i="7"/>
  <c r="E4995" i="7" s="1"/>
  <c r="C4994" i="7"/>
  <c r="E4994" i="7" s="1"/>
  <c r="C4993" i="7"/>
  <c r="E4993" i="7" s="1"/>
  <c r="C4992" i="7"/>
  <c r="E4992" i="7" s="1"/>
  <c r="B4991" i="7"/>
  <c r="A4991" i="7"/>
  <c r="F4991" i="7" s="1"/>
  <c r="B4990" i="7"/>
  <c r="A4990" i="7"/>
  <c r="F4990" i="7" s="1"/>
  <c r="B4989" i="7"/>
  <c r="A4989" i="7"/>
  <c r="F4989" i="7" s="1"/>
  <c r="B4988" i="7"/>
  <c r="A4988" i="7"/>
  <c r="F4988" i="7" s="1"/>
  <c r="B4987" i="7"/>
  <c r="A4987" i="7"/>
  <c r="F4987" i="7" s="1"/>
  <c r="B4986" i="7"/>
  <c r="A4986" i="7"/>
  <c r="F4986" i="7" s="1"/>
  <c r="B4985" i="7"/>
  <c r="A4985" i="7"/>
  <c r="F4985" i="7" s="1"/>
  <c r="B4984" i="7"/>
  <c r="A4984" i="7"/>
  <c r="F4984" i="7" s="1"/>
  <c r="B4983" i="7"/>
  <c r="A4983" i="7"/>
  <c r="F4983" i="7" s="1"/>
  <c r="B4982" i="7"/>
  <c r="A4982" i="7"/>
  <c r="F4982" i="7" s="1"/>
  <c r="B4981" i="7"/>
  <c r="A4981" i="7"/>
  <c r="F4981" i="7" s="1"/>
  <c r="B4980" i="7"/>
  <c r="A4980" i="7"/>
  <c r="F4980" i="7" s="1"/>
  <c r="B4979" i="7"/>
  <c r="A4979" i="7"/>
  <c r="F4979" i="7" s="1"/>
  <c r="B4978" i="7"/>
  <c r="A4978" i="7"/>
  <c r="F4978" i="7" s="1"/>
  <c r="B4977" i="7"/>
  <c r="A4977" i="7"/>
  <c r="F4977" i="7" s="1"/>
  <c r="B4976" i="7"/>
  <c r="A4976" i="7"/>
  <c r="F4976" i="7" s="1"/>
  <c r="C4975" i="7"/>
  <c r="E4975" i="7" s="1"/>
  <c r="C4974" i="7"/>
  <c r="E4974" i="7" s="1"/>
  <c r="C4973" i="7"/>
  <c r="E4973" i="7" s="1"/>
  <c r="C4972" i="7"/>
  <c r="E4972" i="7" s="1"/>
  <c r="C4971" i="7"/>
  <c r="E4971" i="7" s="1"/>
  <c r="C4970" i="7"/>
  <c r="E4970" i="7" s="1"/>
  <c r="C4969" i="7"/>
  <c r="E4969" i="7" s="1"/>
  <c r="C4968" i="7"/>
  <c r="E4968" i="7" s="1"/>
  <c r="B4967" i="7"/>
  <c r="A4967" i="7"/>
  <c r="F4967" i="7" s="1"/>
  <c r="B4966" i="7"/>
  <c r="A4966" i="7"/>
  <c r="F4966" i="7" s="1"/>
  <c r="C4965" i="7"/>
  <c r="E4965" i="7" s="1"/>
  <c r="C4964" i="7"/>
  <c r="E4964" i="7" s="1"/>
  <c r="C4963" i="7"/>
  <c r="E4963" i="7" s="1"/>
  <c r="C4962" i="7"/>
  <c r="E4962" i="7" s="1"/>
  <c r="C4961" i="7"/>
  <c r="E4961" i="7" s="1"/>
  <c r="C4960" i="7"/>
  <c r="E4960" i="7" s="1"/>
  <c r="C4959" i="7"/>
  <c r="E4959" i="7" s="1"/>
  <c r="C4958" i="7"/>
  <c r="E4958" i="7" s="1"/>
  <c r="C4957" i="7"/>
  <c r="E4957" i="7" s="1"/>
  <c r="C4956" i="7"/>
  <c r="E4956" i="7" s="1"/>
  <c r="C4955" i="7"/>
  <c r="E4955" i="7" s="1"/>
  <c r="C4954" i="7"/>
  <c r="E4954" i="7" s="1"/>
  <c r="C4953" i="7"/>
  <c r="E4953" i="7" s="1"/>
  <c r="C4952" i="7"/>
  <c r="E4952" i="7" s="1"/>
  <c r="C4951" i="7"/>
  <c r="E4951" i="7" s="1"/>
  <c r="B4950" i="7"/>
  <c r="A4950" i="7"/>
  <c r="F4950" i="7" s="1"/>
  <c r="B4949" i="7"/>
  <c r="A4949" i="7"/>
  <c r="F4949" i="7" s="1"/>
  <c r="B4948" i="7"/>
  <c r="A4948" i="7"/>
  <c r="F4948" i="7" s="1"/>
  <c r="C4947" i="7"/>
  <c r="E4947" i="7" s="1"/>
  <c r="C4946" i="7"/>
  <c r="E4946" i="7" s="1"/>
  <c r="C4945" i="7"/>
  <c r="E4945" i="7" s="1"/>
  <c r="B4944" i="7"/>
  <c r="A4944" i="7"/>
  <c r="F4944" i="7" s="1"/>
  <c r="B4943" i="7"/>
  <c r="A4943" i="7"/>
  <c r="F4943" i="7" s="1"/>
  <c r="C4942" i="7"/>
  <c r="E4942" i="7" s="1"/>
  <c r="C4941" i="7"/>
  <c r="E4941" i="7" s="1"/>
  <c r="C4940" i="7"/>
  <c r="E4940" i="7" s="1"/>
  <c r="B4939" i="7"/>
  <c r="A4939" i="7"/>
  <c r="F4939" i="7" s="1"/>
  <c r="B4938" i="7"/>
  <c r="A4938" i="7"/>
  <c r="F4938" i="7" s="1"/>
  <c r="B4937" i="7"/>
  <c r="A4937" i="7"/>
  <c r="B4936" i="7"/>
  <c r="A4936" i="7"/>
  <c r="F4936" i="7" s="1"/>
  <c r="B4935" i="7"/>
  <c r="A4935" i="7"/>
  <c r="F4935" i="7" s="1"/>
  <c r="C4934" i="7"/>
  <c r="E4934" i="7" s="1"/>
  <c r="C4933" i="7"/>
  <c r="E4933" i="7" s="1"/>
  <c r="B4932" i="7"/>
  <c r="A4932" i="7"/>
  <c r="F4932" i="7" s="1"/>
  <c r="B4931" i="7"/>
  <c r="A4931" i="7"/>
  <c r="F4931" i="7" s="1"/>
  <c r="C4930" i="7"/>
  <c r="E4930" i="7" s="1"/>
  <c r="C4929" i="7"/>
  <c r="E4929" i="7" s="1"/>
  <c r="B4928" i="7"/>
  <c r="A4928" i="7"/>
  <c r="F4928" i="7" s="1"/>
  <c r="B4927" i="7"/>
  <c r="A4927" i="7"/>
  <c r="F4927" i="7" s="1"/>
  <c r="B4926" i="7"/>
  <c r="A4926" i="7"/>
  <c r="F4926" i="7" s="1"/>
  <c r="B4925" i="7"/>
  <c r="A4925" i="7"/>
  <c r="F4925" i="7" s="1"/>
  <c r="B4924" i="7"/>
  <c r="A4924" i="7"/>
  <c r="F4924" i="7" s="1"/>
  <c r="B4923" i="7"/>
  <c r="A4923" i="7"/>
  <c r="F4923" i="7" s="1"/>
  <c r="C4922" i="7"/>
  <c r="E4922" i="7" s="1"/>
  <c r="C4921" i="7"/>
  <c r="E4921" i="7" s="1"/>
  <c r="C4920" i="7"/>
  <c r="E4920" i="7" s="1"/>
  <c r="B4919" i="7"/>
  <c r="A4919" i="7"/>
  <c r="F4919" i="7" s="1"/>
  <c r="B4918" i="7"/>
  <c r="A4918" i="7"/>
  <c r="F4918" i="7" s="1"/>
  <c r="B4917" i="7"/>
  <c r="A4917" i="7"/>
  <c r="F4917" i="7" s="1"/>
  <c r="B4916" i="7"/>
  <c r="A4916" i="7"/>
  <c r="F4916" i="7" s="1"/>
  <c r="B4915" i="7"/>
  <c r="A4915" i="7"/>
  <c r="F4915" i="7" s="1"/>
  <c r="B4914" i="7"/>
  <c r="A4914" i="7"/>
  <c r="F4914" i="7" s="1"/>
  <c r="C4913" i="7"/>
  <c r="E4913" i="7" s="1"/>
  <c r="C4912" i="7"/>
  <c r="E4912" i="7" s="1"/>
  <c r="C4911" i="7"/>
  <c r="E4911" i="7" s="1"/>
  <c r="C4910" i="7"/>
  <c r="E4910" i="7" s="1"/>
  <c r="C4909" i="7"/>
  <c r="E4909" i="7" s="1"/>
  <c r="B4908" i="7"/>
  <c r="A4908" i="7"/>
  <c r="F4908" i="7" s="1"/>
  <c r="B4907" i="7"/>
  <c r="A4907" i="7"/>
  <c r="F4907" i="7" s="1"/>
  <c r="B4906" i="7"/>
  <c r="A4906" i="7"/>
  <c r="F4906" i="7" s="1"/>
  <c r="B4905" i="7"/>
  <c r="A4905" i="7"/>
  <c r="C4904" i="7"/>
  <c r="E4904" i="7" s="1"/>
  <c r="C4903" i="7"/>
  <c r="E4903" i="7" s="1"/>
  <c r="C4902" i="7"/>
  <c r="E4902" i="7" s="1"/>
  <c r="B4901" i="7"/>
  <c r="A4901" i="7"/>
  <c r="F4901" i="7" s="1"/>
  <c r="B4900" i="7"/>
  <c r="A4900" i="7"/>
  <c r="F4900" i="7" s="1"/>
  <c r="B4899" i="7"/>
  <c r="A4899" i="7"/>
  <c r="F4899" i="7" s="1"/>
  <c r="B4898" i="7"/>
  <c r="A4898" i="7"/>
  <c r="F4898" i="7" s="1"/>
  <c r="B4897" i="7"/>
  <c r="A4897" i="7"/>
  <c r="F4897" i="7" s="1"/>
  <c r="C4896" i="7"/>
  <c r="E4896" i="7" s="1"/>
  <c r="B4895" i="7"/>
  <c r="A4895" i="7"/>
  <c r="F4895" i="7" s="1"/>
  <c r="B4894" i="7"/>
  <c r="A4894" i="7"/>
  <c r="F4894" i="7" s="1"/>
  <c r="B4893" i="7"/>
  <c r="A4893" i="7"/>
  <c r="B4892" i="7"/>
  <c r="A4892" i="7"/>
  <c r="F4892" i="7" s="1"/>
  <c r="B4891" i="7"/>
  <c r="A4891" i="7"/>
  <c r="F4891" i="7" s="1"/>
  <c r="C4890" i="7"/>
  <c r="E4890" i="7" s="1"/>
  <c r="C4889" i="7"/>
  <c r="E4889" i="7" s="1"/>
  <c r="B4888" i="7"/>
  <c r="A4888" i="7"/>
  <c r="F4888" i="7" s="1"/>
  <c r="C4887" i="7"/>
  <c r="E4887" i="7" s="1"/>
  <c r="C4886" i="7"/>
  <c r="E4886" i="7" s="1"/>
  <c r="C4885" i="7"/>
  <c r="E4885" i="7" s="1"/>
  <c r="C4884" i="7"/>
  <c r="E4884" i="7" s="1"/>
  <c r="C4883" i="7"/>
  <c r="E4883" i="7" s="1"/>
  <c r="C4882" i="7"/>
  <c r="E4882" i="7" s="1"/>
  <c r="C4881" i="7"/>
  <c r="E4881" i="7" s="1"/>
  <c r="C4880" i="7"/>
  <c r="E4880" i="7" s="1"/>
  <c r="C4879" i="7"/>
  <c r="E4879" i="7" s="1"/>
  <c r="B4878" i="7"/>
  <c r="A4878" i="7"/>
  <c r="F4878" i="7" s="1"/>
  <c r="B4877" i="7"/>
  <c r="A4877" i="7"/>
  <c r="F4877" i="7" s="1"/>
  <c r="B4876" i="7"/>
  <c r="A4876" i="7"/>
  <c r="F4876" i="7" s="1"/>
  <c r="B4875" i="7"/>
  <c r="A4875" i="7"/>
  <c r="F4875" i="7" s="1"/>
  <c r="C4874" i="7"/>
  <c r="E4874" i="7" s="1"/>
  <c r="B4873" i="7"/>
  <c r="A4873" i="7"/>
  <c r="B4872" i="7"/>
  <c r="A4872" i="7"/>
  <c r="F4872" i="7" s="1"/>
  <c r="B4871" i="7"/>
  <c r="A4871" i="7"/>
  <c r="F4871" i="7" s="1"/>
  <c r="B4870" i="7"/>
  <c r="A4870" i="7"/>
  <c r="F4870" i="7" s="1"/>
  <c r="B4869" i="7"/>
  <c r="A4869" i="7"/>
  <c r="F4869" i="7" s="1"/>
  <c r="B4868" i="7"/>
  <c r="A4868" i="7"/>
  <c r="F4868" i="7" s="1"/>
  <c r="B4867" i="7"/>
  <c r="A4867" i="7"/>
  <c r="F4867" i="7" s="1"/>
  <c r="C4866" i="7"/>
  <c r="E4866" i="7" s="1"/>
  <c r="C4865" i="7"/>
  <c r="E4865" i="7" s="1"/>
  <c r="C4864" i="7"/>
  <c r="E4864" i="7" s="1"/>
  <c r="B4863" i="7"/>
  <c r="A4863" i="7"/>
  <c r="F4863" i="7" s="1"/>
  <c r="B4862" i="7"/>
  <c r="A4862" i="7"/>
  <c r="F4862" i="7" s="1"/>
  <c r="B4861" i="7"/>
  <c r="A4861" i="7"/>
  <c r="F4861" i="7" s="1"/>
  <c r="B4860" i="7"/>
  <c r="A4860" i="7"/>
  <c r="F4860" i="7" s="1"/>
  <c r="B4859" i="7"/>
  <c r="A4859" i="7"/>
  <c r="F4859" i="7" s="1"/>
  <c r="B4858" i="7"/>
  <c r="A4858" i="7"/>
  <c r="F4858" i="7" s="1"/>
  <c r="B4857" i="7"/>
  <c r="A4857" i="7"/>
  <c r="F4857" i="7" s="1"/>
  <c r="C4856" i="7"/>
  <c r="E4856" i="7" s="1"/>
  <c r="C4855" i="7"/>
  <c r="E4855" i="7" s="1"/>
  <c r="B4854" i="7"/>
  <c r="A4854" i="7"/>
  <c r="F4854" i="7" s="1"/>
  <c r="B4853" i="7"/>
  <c r="A4853" i="7"/>
  <c r="B4852" i="7"/>
  <c r="A4852" i="7"/>
  <c r="F4852" i="7" s="1"/>
  <c r="B4851" i="7"/>
  <c r="A4851" i="7"/>
  <c r="F4851" i="7" s="1"/>
  <c r="B4850" i="7"/>
  <c r="A4850" i="7"/>
  <c r="F4850" i="7" s="1"/>
  <c r="B4849" i="7"/>
  <c r="A4849" i="7"/>
  <c r="C4848" i="7"/>
  <c r="E4848" i="7" s="1"/>
  <c r="C4847" i="7"/>
  <c r="E4847" i="7" s="1"/>
  <c r="C4846" i="7"/>
  <c r="E4846" i="7" s="1"/>
  <c r="B4845" i="7"/>
  <c r="A4845" i="7"/>
  <c r="B4844" i="7"/>
  <c r="A4844" i="7"/>
  <c r="F4844" i="7" s="1"/>
  <c r="B4843" i="7"/>
  <c r="A4843" i="7"/>
  <c r="F4843" i="7" s="1"/>
  <c r="B4842" i="7"/>
  <c r="A4842" i="7"/>
  <c r="F4842" i="7" s="1"/>
  <c r="B4841" i="7"/>
  <c r="A4841" i="7"/>
  <c r="F4841" i="7" s="1"/>
  <c r="B4840" i="7"/>
  <c r="A4840" i="7"/>
  <c r="F4840" i="7" s="1"/>
  <c r="B4839" i="7"/>
  <c r="A4839" i="7"/>
  <c r="F4839" i="7" s="1"/>
  <c r="B4838" i="7"/>
  <c r="A4838" i="7"/>
  <c r="F4838" i="7" s="1"/>
  <c r="B4837" i="7"/>
  <c r="A4837" i="7"/>
  <c r="B4836" i="7"/>
  <c r="A4836" i="7"/>
  <c r="F4836" i="7" s="1"/>
  <c r="B4835" i="7"/>
  <c r="A4835" i="7"/>
  <c r="F4835" i="7" s="1"/>
  <c r="B4834" i="7"/>
  <c r="A4834" i="7"/>
  <c r="F4834" i="7" s="1"/>
  <c r="B4833" i="7"/>
  <c r="A4833" i="7"/>
  <c r="B4832" i="7"/>
  <c r="A4832" i="7"/>
  <c r="F4832" i="7" s="1"/>
  <c r="B4831" i="7"/>
  <c r="A4831" i="7"/>
  <c r="F4831" i="7" s="1"/>
  <c r="B4830" i="7"/>
  <c r="A4830" i="7"/>
  <c r="F4830" i="7" s="1"/>
  <c r="B4829" i="7"/>
  <c r="A4829" i="7"/>
  <c r="C4828" i="7"/>
  <c r="E4828" i="7" s="1"/>
  <c r="C4827" i="7"/>
  <c r="E4827" i="7" s="1"/>
  <c r="C4826" i="7"/>
  <c r="E4826" i="7" s="1"/>
  <c r="C4825" i="7"/>
  <c r="E4825" i="7" s="1"/>
  <c r="B4824" i="7"/>
  <c r="A4824" i="7"/>
  <c r="F4824" i="7" s="1"/>
  <c r="B4823" i="7"/>
  <c r="A4823" i="7"/>
  <c r="F4823" i="7" s="1"/>
  <c r="B4822" i="7"/>
  <c r="A4822" i="7"/>
  <c r="F4822" i="7" s="1"/>
  <c r="C4821" i="7"/>
  <c r="E4821" i="7" s="1"/>
  <c r="C4820" i="7"/>
  <c r="E4820" i="7" s="1"/>
  <c r="B4819" i="7"/>
  <c r="A4819" i="7"/>
  <c r="F4819" i="7" s="1"/>
  <c r="B4818" i="7"/>
  <c r="A4818" i="7"/>
  <c r="F4818" i="7" s="1"/>
  <c r="B4817" i="7"/>
  <c r="A4817" i="7"/>
  <c r="F4817" i="7" s="1"/>
  <c r="B4816" i="7"/>
  <c r="A4816" i="7"/>
  <c r="F4816" i="7" s="1"/>
  <c r="B4815" i="7"/>
  <c r="A4815" i="7"/>
  <c r="F4815" i="7" s="1"/>
  <c r="B4814" i="7"/>
  <c r="A4814" i="7"/>
  <c r="F4814" i="7" s="1"/>
  <c r="B4813" i="7"/>
  <c r="A4813" i="7"/>
  <c r="F4813" i="7" s="1"/>
  <c r="B4812" i="7"/>
  <c r="A4812" i="7"/>
  <c r="F4812" i="7" s="1"/>
  <c r="B4811" i="7"/>
  <c r="A4811" i="7"/>
  <c r="F4811" i="7" s="1"/>
  <c r="B4810" i="7"/>
  <c r="A4810" i="7"/>
  <c r="F4810" i="7" s="1"/>
  <c r="B4809" i="7"/>
  <c r="A4809" i="7"/>
  <c r="F4809" i="7" s="1"/>
  <c r="C4808" i="7"/>
  <c r="E4808" i="7" s="1"/>
  <c r="C4807" i="7"/>
  <c r="E4807" i="7" s="1"/>
  <c r="C4806" i="7"/>
  <c r="E4806" i="7" s="1"/>
  <c r="C4805" i="7"/>
  <c r="E4805" i="7" s="1"/>
  <c r="C4804" i="7"/>
  <c r="E4804" i="7" s="1"/>
  <c r="B4803" i="7"/>
  <c r="A4803" i="7"/>
  <c r="F4803" i="7" s="1"/>
  <c r="C4802" i="7"/>
  <c r="E4802" i="7" s="1"/>
  <c r="C4801" i="7"/>
  <c r="E4801" i="7" s="1"/>
  <c r="C4800" i="7"/>
  <c r="E4800" i="7" s="1"/>
  <c r="B4799" i="7"/>
  <c r="A4799" i="7"/>
  <c r="F4799" i="7" s="1"/>
  <c r="C4798" i="7"/>
  <c r="E4798" i="7" s="1"/>
  <c r="C4797" i="7"/>
  <c r="E4797" i="7" s="1"/>
  <c r="C4796" i="7"/>
  <c r="E4796" i="7" s="1"/>
  <c r="B4795" i="7"/>
  <c r="A4795" i="7"/>
  <c r="F4795" i="7" s="1"/>
  <c r="B4794" i="7"/>
  <c r="A4794" i="7"/>
  <c r="F4794" i="7" s="1"/>
  <c r="B4793" i="7"/>
  <c r="A4793" i="7"/>
  <c r="B4792" i="7"/>
  <c r="A4792" i="7"/>
  <c r="F4792" i="7" s="1"/>
  <c r="B4791" i="7"/>
  <c r="A4791" i="7"/>
  <c r="F4791" i="7" s="1"/>
  <c r="C4790" i="7"/>
  <c r="E4790" i="7" s="1"/>
  <c r="B4789" i="7"/>
  <c r="A4789" i="7"/>
  <c r="F4789" i="7" s="1"/>
  <c r="C4788" i="7"/>
  <c r="E4788" i="7" s="1"/>
  <c r="C4787" i="7"/>
  <c r="E4787" i="7" s="1"/>
  <c r="C4786" i="7"/>
  <c r="E4786" i="7" s="1"/>
  <c r="C4785" i="7"/>
  <c r="E4785" i="7" s="1"/>
  <c r="C4784" i="7"/>
  <c r="E4784" i="7" s="1"/>
  <c r="B4783" i="7"/>
  <c r="A4783" i="7"/>
  <c r="F4783" i="7" s="1"/>
  <c r="B4782" i="7"/>
  <c r="A4782" i="7"/>
  <c r="F4782" i="7" s="1"/>
  <c r="B4781" i="7"/>
  <c r="A4781" i="7"/>
  <c r="F4781" i="7" s="1"/>
  <c r="B4780" i="7"/>
  <c r="A4780" i="7"/>
  <c r="F4780" i="7" s="1"/>
  <c r="B4779" i="7"/>
  <c r="A4779" i="7"/>
  <c r="F4779" i="7" s="1"/>
  <c r="C4778" i="7"/>
  <c r="E4778" i="7" s="1"/>
  <c r="C4777" i="7"/>
  <c r="E4777" i="7" s="1"/>
  <c r="C4776" i="7"/>
  <c r="E4776" i="7" s="1"/>
  <c r="B4775" i="7"/>
  <c r="A4775" i="7"/>
  <c r="F4775" i="7" s="1"/>
  <c r="B4774" i="7"/>
  <c r="A4774" i="7"/>
  <c r="F4774" i="7" s="1"/>
  <c r="B4773" i="7"/>
  <c r="A4773" i="7"/>
  <c r="F4773" i="7" s="1"/>
  <c r="C4772" i="7"/>
  <c r="E4772" i="7" s="1"/>
  <c r="C4771" i="7"/>
  <c r="E4771" i="7" s="1"/>
  <c r="C4770" i="7"/>
  <c r="E4770" i="7" s="1"/>
  <c r="C4769" i="7"/>
  <c r="E4769" i="7" s="1"/>
  <c r="B4768" i="7"/>
  <c r="A4768" i="7"/>
  <c r="F4768" i="7" s="1"/>
  <c r="B4767" i="7"/>
  <c r="A4767" i="7"/>
  <c r="F4767" i="7" s="1"/>
  <c r="B4766" i="7"/>
  <c r="A4766" i="7"/>
  <c r="F4766" i="7" s="1"/>
  <c r="C4765" i="7"/>
  <c r="E4765" i="7" s="1"/>
  <c r="C4764" i="7"/>
  <c r="E4764" i="7" s="1"/>
  <c r="B4763" i="7"/>
  <c r="A4763" i="7"/>
  <c r="F4763" i="7" s="1"/>
  <c r="B4762" i="7"/>
  <c r="A4762" i="7"/>
  <c r="F4762" i="7" s="1"/>
  <c r="C4761" i="7"/>
  <c r="E4761" i="7" s="1"/>
  <c r="C4760" i="7"/>
  <c r="E4760" i="7" s="1"/>
  <c r="C4759" i="7"/>
  <c r="E4759" i="7" s="1"/>
  <c r="C4758" i="7"/>
  <c r="E4758" i="7" s="1"/>
  <c r="C4757" i="7"/>
  <c r="E4757" i="7" s="1"/>
  <c r="B4756" i="7"/>
  <c r="A4756" i="7"/>
  <c r="F4756" i="7" s="1"/>
  <c r="C4755" i="7"/>
  <c r="E4755" i="7" s="1"/>
  <c r="C4754" i="7"/>
  <c r="E4754" i="7" s="1"/>
  <c r="C4753" i="7"/>
  <c r="E4753" i="7" s="1"/>
  <c r="C4752" i="7"/>
  <c r="E4752" i="7" s="1"/>
  <c r="C4751" i="7"/>
  <c r="E4751" i="7" s="1"/>
  <c r="B4750" i="7"/>
  <c r="A4750" i="7"/>
  <c r="F4750" i="7" s="1"/>
  <c r="B4749" i="7"/>
  <c r="A4749" i="7"/>
  <c r="F4749" i="7" s="1"/>
  <c r="B4748" i="7"/>
  <c r="A4748" i="7"/>
  <c r="F4748" i="7" s="1"/>
  <c r="C4747" i="7"/>
  <c r="E4747" i="7" s="1"/>
  <c r="B4746" i="7"/>
  <c r="A4746" i="7"/>
  <c r="F4746" i="7" s="1"/>
  <c r="B4745" i="7"/>
  <c r="A4745" i="7"/>
  <c r="F4745" i="7" s="1"/>
  <c r="B4744" i="7"/>
  <c r="A4744" i="7"/>
  <c r="F4744" i="7" s="1"/>
  <c r="C4743" i="7"/>
  <c r="E4743" i="7" s="1"/>
  <c r="C4742" i="7"/>
  <c r="E4742" i="7" s="1"/>
  <c r="C4741" i="7"/>
  <c r="E4741" i="7" s="1"/>
  <c r="B4740" i="7"/>
  <c r="A4740" i="7"/>
  <c r="F4740" i="7" s="1"/>
  <c r="B4739" i="7"/>
  <c r="A4739" i="7"/>
  <c r="F4739" i="7" s="1"/>
  <c r="B4738" i="7"/>
  <c r="A4738" i="7"/>
  <c r="F4738" i="7" s="1"/>
  <c r="B4737" i="7"/>
  <c r="A4737" i="7"/>
  <c r="F4737" i="7" s="1"/>
  <c r="B4736" i="7"/>
  <c r="A4736" i="7"/>
  <c r="F4736" i="7" s="1"/>
  <c r="B4735" i="7"/>
  <c r="A4735" i="7"/>
  <c r="F4735" i="7" s="1"/>
  <c r="B4734" i="7"/>
  <c r="A4734" i="7"/>
  <c r="F4734" i="7" s="1"/>
  <c r="B4733" i="7"/>
  <c r="A4733" i="7"/>
  <c r="F4733" i="7" s="1"/>
  <c r="B4732" i="7"/>
  <c r="A4732" i="7"/>
  <c r="F4732" i="7" s="1"/>
  <c r="B4731" i="7"/>
  <c r="A4731" i="7"/>
  <c r="F4731" i="7" s="1"/>
  <c r="B4730" i="7"/>
  <c r="A4730" i="7"/>
  <c r="F4730" i="7" s="1"/>
  <c r="B4729" i="7"/>
  <c r="A4729" i="7"/>
  <c r="F4729" i="7" s="1"/>
  <c r="B4728" i="7"/>
  <c r="A4728" i="7"/>
  <c r="F4728" i="7" s="1"/>
  <c r="B4727" i="7"/>
  <c r="A4727" i="7"/>
  <c r="F4727" i="7" s="1"/>
  <c r="B4726" i="7"/>
  <c r="A4726" i="7"/>
  <c r="F4726" i="7" s="1"/>
  <c r="B4725" i="7"/>
  <c r="A4725" i="7"/>
  <c r="F4725" i="7" s="1"/>
  <c r="B4724" i="7"/>
  <c r="A4724" i="7"/>
  <c r="F4724" i="7" s="1"/>
  <c r="B4723" i="7"/>
  <c r="A4723" i="7"/>
  <c r="F4723" i="7" s="1"/>
  <c r="B4722" i="7"/>
  <c r="A4722" i="7"/>
  <c r="F4722" i="7" s="1"/>
  <c r="B4721" i="7"/>
  <c r="A4721" i="7"/>
  <c r="F4721" i="7" s="1"/>
  <c r="B4720" i="7"/>
  <c r="A4720" i="7"/>
  <c r="F4720" i="7" s="1"/>
  <c r="B4719" i="7"/>
  <c r="A4719" i="7"/>
  <c r="F4719" i="7" s="1"/>
  <c r="B4718" i="7"/>
  <c r="A4718" i="7"/>
  <c r="F4718" i="7" s="1"/>
  <c r="B4717" i="7"/>
  <c r="A4717" i="7"/>
  <c r="F4717" i="7" s="1"/>
  <c r="B4716" i="7"/>
  <c r="A4716" i="7"/>
  <c r="F4716" i="7" s="1"/>
  <c r="B4715" i="7"/>
  <c r="A4715" i="7"/>
  <c r="F4715" i="7" s="1"/>
  <c r="B4714" i="7"/>
  <c r="A4714" i="7"/>
  <c r="F4714" i="7" s="1"/>
  <c r="B4713" i="7"/>
  <c r="A4713" i="7"/>
  <c r="F4713" i="7" s="1"/>
  <c r="B4712" i="7"/>
  <c r="A4712" i="7"/>
  <c r="F4712" i="7" s="1"/>
  <c r="B4711" i="7"/>
  <c r="A4711" i="7"/>
  <c r="F4711" i="7" s="1"/>
  <c r="C4710" i="7"/>
  <c r="E4710" i="7" s="1"/>
  <c r="C4709" i="7"/>
  <c r="E4709" i="7" s="1"/>
  <c r="C4708" i="7"/>
  <c r="E4708" i="7" s="1"/>
  <c r="C4707" i="7"/>
  <c r="E4707" i="7" s="1"/>
  <c r="C4706" i="7"/>
  <c r="E4706" i="7" s="1"/>
  <c r="C4705" i="7"/>
  <c r="E4705" i="7" s="1"/>
  <c r="C4704" i="7"/>
  <c r="E4704" i="7" s="1"/>
  <c r="C4703" i="7"/>
  <c r="E4703" i="7" s="1"/>
  <c r="B4702" i="7"/>
  <c r="A4702" i="7"/>
  <c r="F4702" i="7" s="1"/>
  <c r="B4701" i="7"/>
  <c r="A4701" i="7"/>
  <c r="F4701" i="7" s="1"/>
  <c r="C4700" i="7"/>
  <c r="E4700" i="7" s="1"/>
  <c r="C4699" i="7"/>
  <c r="E4699" i="7" s="1"/>
  <c r="B4698" i="7"/>
  <c r="A4698" i="7"/>
  <c r="F4698" i="7" s="1"/>
  <c r="C4697" i="7"/>
  <c r="E4697" i="7" s="1"/>
  <c r="C4696" i="7"/>
  <c r="E4696" i="7" s="1"/>
  <c r="C4695" i="7"/>
  <c r="E4695" i="7" s="1"/>
  <c r="C4694" i="7"/>
  <c r="E4694" i="7" s="1"/>
  <c r="C4693" i="7"/>
  <c r="E4693" i="7" s="1"/>
  <c r="C4692" i="7"/>
  <c r="E4692" i="7" s="1"/>
  <c r="B4691" i="7"/>
  <c r="A4691" i="7"/>
  <c r="F4691" i="7" s="1"/>
  <c r="C4690" i="7"/>
  <c r="E4690" i="7" s="1"/>
  <c r="C4689" i="7"/>
  <c r="E4689" i="7" s="1"/>
  <c r="B4688" i="7"/>
  <c r="A4688" i="7"/>
  <c r="F4688" i="7" s="1"/>
  <c r="B4687" i="7"/>
  <c r="A4687" i="7"/>
  <c r="F4687" i="7" s="1"/>
  <c r="B4686" i="7"/>
  <c r="A4686" i="7"/>
  <c r="F4686" i="7" s="1"/>
  <c r="B4685" i="7"/>
  <c r="A4685" i="7"/>
  <c r="C4684" i="7"/>
  <c r="E4684" i="7" s="1"/>
  <c r="C4683" i="7"/>
  <c r="E4683" i="7" s="1"/>
  <c r="C4682" i="7"/>
  <c r="E4682" i="7" s="1"/>
  <c r="C4681" i="7"/>
  <c r="E4681" i="7" s="1"/>
  <c r="C4680" i="7"/>
  <c r="E4680" i="7" s="1"/>
  <c r="C4679" i="7"/>
  <c r="E4679" i="7" s="1"/>
  <c r="C4678" i="7"/>
  <c r="E4678" i="7" s="1"/>
  <c r="C4677" i="7"/>
  <c r="E4677" i="7" s="1"/>
  <c r="C4676" i="7"/>
  <c r="E4676" i="7" s="1"/>
  <c r="C4675" i="7"/>
  <c r="E4675" i="7" s="1"/>
  <c r="C4674" i="7"/>
  <c r="E4674" i="7" s="1"/>
  <c r="C4673" i="7"/>
  <c r="E4673" i="7" s="1"/>
  <c r="C4672" i="7"/>
  <c r="E4672" i="7" s="1"/>
  <c r="B4671" i="7"/>
  <c r="A4671" i="7"/>
  <c r="F4671" i="7" s="1"/>
  <c r="B4670" i="7"/>
  <c r="A4670" i="7"/>
  <c r="F4670" i="7" s="1"/>
  <c r="B4669" i="7"/>
  <c r="A4669" i="7"/>
  <c r="B4668" i="7"/>
  <c r="A4668" i="7"/>
  <c r="F4668" i="7" s="1"/>
  <c r="B4667" i="7"/>
  <c r="A4667" i="7"/>
  <c r="F4667" i="7" s="1"/>
  <c r="B4666" i="7"/>
  <c r="A4666" i="7"/>
  <c r="F4666" i="7" s="1"/>
  <c r="B4665" i="7"/>
  <c r="A4665" i="7"/>
  <c r="F4665" i="7" s="1"/>
  <c r="C4664" i="7"/>
  <c r="E4664" i="7" s="1"/>
  <c r="C4663" i="7"/>
  <c r="E4663" i="7" s="1"/>
  <c r="C4662" i="7"/>
  <c r="E4662" i="7" s="1"/>
  <c r="C4661" i="7"/>
  <c r="E4661" i="7" s="1"/>
  <c r="C4660" i="7"/>
  <c r="E4660" i="7" s="1"/>
  <c r="C4659" i="7"/>
  <c r="E4659" i="7" s="1"/>
  <c r="B4658" i="7"/>
  <c r="A4658" i="7"/>
  <c r="F4658" i="7" s="1"/>
  <c r="B4657" i="7"/>
  <c r="A4657" i="7"/>
  <c r="F4657" i="7" s="1"/>
  <c r="B4656" i="7"/>
  <c r="A4656" i="7"/>
  <c r="F4656" i="7" s="1"/>
  <c r="B4655" i="7"/>
  <c r="A4655" i="7"/>
  <c r="F4655" i="7" s="1"/>
  <c r="C4654" i="7"/>
  <c r="E4654" i="7" s="1"/>
  <c r="B4653" i="7"/>
  <c r="A4653" i="7"/>
  <c r="F4653" i="7" s="1"/>
  <c r="B4652" i="7"/>
  <c r="A4652" i="7"/>
  <c r="F4652" i="7" s="1"/>
  <c r="B4651" i="7"/>
  <c r="A4651" i="7"/>
  <c r="F4651" i="7" s="1"/>
  <c r="B4650" i="7"/>
  <c r="A4650" i="7"/>
  <c r="F4650" i="7" s="1"/>
  <c r="B4649" i="7"/>
  <c r="A4649" i="7"/>
  <c r="C4648" i="7"/>
  <c r="E4648" i="7" s="1"/>
  <c r="C4647" i="7"/>
  <c r="E4647" i="7" s="1"/>
  <c r="B4646" i="7"/>
  <c r="A4646" i="7"/>
  <c r="F4646" i="7" s="1"/>
  <c r="B4645" i="7"/>
  <c r="A4645" i="7"/>
  <c r="F4645" i="7" s="1"/>
  <c r="B4644" i="7"/>
  <c r="A4644" i="7"/>
  <c r="F4644" i="7" s="1"/>
  <c r="C4643" i="7"/>
  <c r="E4643" i="7" s="1"/>
  <c r="C4642" i="7"/>
  <c r="E4642" i="7" s="1"/>
  <c r="C4641" i="7"/>
  <c r="E4641" i="7" s="1"/>
  <c r="C4640" i="7"/>
  <c r="E4640" i="7" s="1"/>
  <c r="B4639" i="7"/>
  <c r="A4639" i="7"/>
  <c r="F4639" i="7" s="1"/>
  <c r="B4638" i="7"/>
  <c r="A4638" i="7"/>
  <c r="F4638" i="7" s="1"/>
  <c r="B4637" i="7"/>
  <c r="A4637" i="7"/>
  <c r="F4637" i="7" s="1"/>
  <c r="B4636" i="7"/>
  <c r="A4636" i="7"/>
  <c r="F4636" i="7" s="1"/>
  <c r="B4635" i="7"/>
  <c r="A4635" i="7"/>
  <c r="F4635" i="7" s="1"/>
  <c r="B4634" i="7"/>
  <c r="A4634" i="7"/>
  <c r="F4634" i="7" s="1"/>
  <c r="C4633" i="7"/>
  <c r="E4633" i="7" s="1"/>
  <c r="C4632" i="7"/>
  <c r="E4632" i="7" s="1"/>
  <c r="C4631" i="7"/>
  <c r="E4631" i="7" s="1"/>
  <c r="B4630" i="7"/>
  <c r="A4630" i="7"/>
  <c r="F4630" i="7" s="1"/>
  <c r="B4629" i="7"/>
  <c r="A4629" i="7"/>
  <c r="B4628" i="7"/>
  <c r="A4628" i="7"/>
  <c r="F4628" i="7" s="1"/>
  <c r="B4627" i="7"/>
  <c r="A4627" i="7"/>
  <c r="F4627" i="7" s="1"/>
  <c r="B4626" i="7"/>
  <c r="A4626" i="7"/>
  <c r="F4626" i="7" s="1"/>
  <c r="B4625" i="7"/>
  <c r="A4625" i="7"/>
  <c r="F4625" i="7" s="1"/>
  <c r="C4624" i="7"/>
  <c r="E4624" i="7" s="1"/>
  <c r="C4623" i="7"/>
  <c r="E4623" i="7" s="1"/>
  <c r="C4622" i="7"/>
  <c r="E4622" i="7" s="1"/>
  <c r="C4621" i="7"/>
  <c r="E4621" i="7" s="1"/>
  <c r="C4620" i="7"/>
  <c r="E4620" i="7" s="1"/>
  <c r="C4619" i="7"/>
  <c r="E4619" i="7" s="1"/>
  <c r="B4618" i="7"/>
  <c r="A4618" i="7"/>
  <c r="F4618" i="7" s="1"/>
  <c r="B4617" i="7"/>
  <c r="A4617" i="7"/>
  <c r="F4617" i="7" s="1"/>
  <c r="B4616" i="7"/>
  <c r="A4616" i="7"/>
  <c r="F4616" i="7" s="1"/>
  <c r="B4615" i="7"/>
  <c r="A4615" i="7"/>
  <c r="F4615" i="7" s="1"/>
  <c r="B4614" i="7"/>
  <c r="A4614" i="7"/>
  <c r="F4614" i="7" s="1"/>
  <c r="C4613" i="7"/>
  <c r="E4613" i="7" s="1"/>
  <c r="C4612" i="7"/>
  <c r="E4612" i="7" s="1"/>
  <c r="B4611" i="7"/>
  <c r="A4611" i="7"/>
  <c r="F4611" i="7" s="1"/>
  <c r="B4610" i="7"/>
  <c r="A4610" i="7"/>
  <c r="F4610" i="7" s="1"/>
  <c r="B4609" i="7"/>
  <c r="A4609" i="7"/>
  <c r="B4608" i="7"/>
  <c r="A4608" i="7"/>
  <c r="F4608" i="7" s="1"/>
  <c r="B4607" i="7"/>
  <c r="A4607" i="7"/>
  <c r="F4607" i="7" s="1"/>
  <c r="C4606" i="7"/>
  <c r="E4606" i="7" s="1"/>
  <c r="B4605" i="7"/>
  <c r="A4605" i="7"/>
  <c r="F4605" i="7" s="1"/>
  <c r="B4604" i="7"/>
  <c r="A4604" i="7"/>
  <c r="F4604" i="7" s="1"/>
  <c r="B4603" i="7"/>
  <c r="A4603" i="7"/>
  <c r="F4603" i="7" s="1"/>
  <c r="B4602" i="7"/>
  <c r="A4602" i="7"/>
  <c r="F4602" i="7" s="1"/>
  <c r="B4601" i="7"/>
  <c r="A4601" i="7"/>
  <c r="F4601" i="7" s="1"/>
  <c r="B4600" i="7"/>
  <c r="A4600" i="7"/>
  <c r="F4600" i="7" s="1"/>
  <c r="C4599" i="7"/>
  <c r="E4599" i="7" s="1"/>
  <c r="C4598" i="7"/>
  <c r="E4598" i="7" s="1"/>
  <c r="B4597" i="7"/>
  <c r="A4597" i="7"/>
  <c r="B4596" i="7"/>
  <c r="A4596" i="7"/>
  <c r="F4596" i="7" s="1"/>
  <c r="B4595" i="7"/>
  <c r="A4595" i="7"/>
  <c r="F4595" i="7" s="1"/>
  <c r="B4594" i="7"/>
  <c r="A4594" i="7"/>
  <c r="F4594" i="7" s="1"/>
  <c r="B4593" i="7"/>
  <c r="A4593" i="7"/>
  <c r="B4592" i="7"/>
  <c r="A4592" i="7"/>
  <c r="F4592" i="7" s="1"/>
  <c r="B4591" i="7"/>
  <c r="A4591" i="7"/>
  <c r="F4591" i="7" s="1"/>
  <c r="B4590" i="7"/>
  <c r="A4590" i="7"/>
  <c r="F4590" i="7" s="1"/>
  <c r="B4589" i="7"/>
  <c r="A4589" i="7"/>
  <c r="C4588" i="7"/>
  <c r="E4588" i="7" s="1"/>
  <c r="B4587" i="7"/>
  <c r="A4587" i="7"/>
  <c r="F4587" i="7" s="1"/>
  <c r="B4586" i="7"/>
  <c r="A4586" i="7"/>
  <c r="F4586" i="7" s="1"/>
  <c r="B4585" i="7"/>
  <c r="A4585" i="7"/>
  <c r="B4584" i="7"/>
  <c r="A4584" i="7"/>
  <c r="F4584" i="7" s="1"/>
  <c r="B4583" i="7"/>
  <c r="A4583" i="7"/>
  <c r="F4583" i="7" s="1"/>
  <c r="B4582" i="7"/>
  <c r="A4582" i="7"/>
  <c r="F4582" i="7" s="1"/>
  <c r="B4581" i="7"/>
  <c r="A4581" i="7"/>
  <c r="B4580" i="7"/>
  <c r="A4580" i="7"/>
  <c r="F4580" i="7" s="1"/>
  <c r="B4579" i="7"/>
  <c r="A4579" i="7"/>
  <c r="F4579" i="7" s="1"/>
  <c r="B4578" i="7"/>
  <c r="A4578" i="7"/>
  <c r="F4578" i="7" s="1"/>
  <c r="B4577" i="7"/>
  <c r="A4577" i="7"/>
  <c r="C4576" i="7"/>
  <c r="E4576" i="7" s="1"/>
  <c r="B4575" i="7"/>
  <c r="A4575" i="7"/>
  <c r="F4575" i="7" s="1"/>
  <c r="B4574" i="7"/>
  <c r="A4574" i="7"/>
  <c r="F4574" i="7" s="1"/>
  <c r="B4573" i="7"/>
  <c r="A4573" i="7"/>
  <c r="F4573" i="7" s="1"/>
  <c r="B4572" i="7"/>
  <c r="A4572" i="7"/>
  <c r="F4572" i="7" s="1"/>
  <c r="B4571" i="7"/>
  <c r="A4571" i="7"/>
  <c r="F4571" i="7" s="1"/>
  <c r="B4570" i="7"/>
  <c r="A4570" i="7"/>
  <c r="F4570" i="7" s="1"/>
  <c r="B4569" i="7"/>
  <c r="A4569" i="7"/>
  <c r="F4569" i="7" s="1"/>
  <c r="B4568" i="7"/>
  <c r="A4568" i="7"/>
  <c r="F4568" i="7" s="1"/>
  <c r="C4567" i="7"/>
  <c r="E4567" i="7" s="1"/>
  <c r="C4566" i="7"/>
  <c r="E4566" i="7" s="1"/>
  <c r="C4565" i="7"/>
  <c r="E4565" i="7" s="1"/>
  <c r="B4564" i="7"/>
  <c r="A4564" i="7"/>
  <c r="F4564" i="7" s="1"/>
  <c r="B4563" i="7"/>
  <c r="A4563" i="7"/>
  <c r="F4563" i="7" s="1"/>
  <c r="B4562" i="7"/>
  <c r="A4562" i="7"/>
  <c r="F4562" i="7" s="1"/>
  <c r="B4561" i="7"/>
  <c r="A4561" i="7"/>
  <c r="F4561" i="7" s="1"/>
  <c r="C4560" i="7"/>
  <c r="E4560" i="7" s="1"/>
  <c r="C4559" i="7"/>
  <c r="E4559" i="7" s="1"/>
  <c r="B4558" i="7"/>
  <c r="A4558" i="7"/>
  <c r="F4558" i="7" s="1"/>
  <c r="B4557" i="7"/>
  <c r="A4557" i="7"/>
  <c r="F4557" i="7" s="1"/>
  <c r="B4556" i="7"/>
  <c r="A4556" i="7"/>
  <c r="F4556" i="7" s="1"/>
  <c r="C4555" i="7"/>
  <c r="E4555" i="7" s="1"/>
  <c r="C4554" i="7"/>
  <c r="E4554" i="7" s="1"/>
  <c r="B4553" i="7"/>
  <c r="A4553" i="7"/>
  <c r="B4552" i="7"/>
  <c r="A4552" i="7"/>
  <c r="F4552" i="7" s="1"/>
  <c r="B4551" i="7"/>
  <c r="A4551" i="7"/>
  <c r="F4551" i="7" s="1"/>
  <c r="B4550" i="7"/>
  <c r="A4550" i="7"/>
  <c r="F4550" i="7" s="1"/>
  <c r="B4549" i="7"/>
  <c r="A4549" i="7"/>
  <c r="B4548" i="7"/>
  <c r="A4548" i="7"/>
  <c r="F4548" i="7" s="1"/>
  <c r="C4547" i="7"/>
  <c r="E4547" i="7" s="1"/>
  <c r="C4546" i="7"/>
  <c r="E4546" i="7" s="1"/>
  <c r="C4545" i="7"/>
  <c r="E4545" i="7" s="1"/>
  <c r="B4544" i="7"/>
  <c r="A4544" i="7"/>
  <c r="F4544" i="7" s="1"/>
  <c r="B4543" i="7"/>
  <c r="A4543" i="7"/>
  <c r="F4543" i="7" s="1"/>
  <c r="B4542" i="7"/>
  <c r="A4542" i="7"/>
  <c r="F4542" i="7" s="1"/>
  <c r="B4541" i="7"/>
  <c r="A4541" i="7"/>
  <c r="B4540" i="7"/>
  <c r="A4540" i="7"/>
  <c r="F4540" i="7" s="1"/>
  <c r="B4539" i="7"/>
  <c r="A4539" i="7"/>
  <c r="F4539" i="7" s="1"/>
  <c r="B4538" i="7"/>
  <c r="A4538" i="7"/>
  <c r="F4538" i="7" s="1"/>
  <c r="B4537" i="7"/>
  <c r="A4537" i="7"/>
  <c r="B4536" i="7"/>
  <c r="A4536" i="7"/>
  <c r="F4536" i="7" s="1"/>
  <c r="B4535" i="7"/>
  <c r="A4535" i="7"/>
  <c r="F4535" i="7" s="1"/>
  <c r="B4534" i="7"/>
  <c r="A4534" i="7"/>
  <c r="F4534" i="7" s="1"/>
  <c r="B4533" i="7"/>
  <c r="A4533" i="7"/>
  <c r="F4533" i="7" s="1"/>
  <c r="B4532" i="7"/>
  <c r="A4532" i="7"/>
  <c r="F4532" i="7" s="1"/>
  <c r="B4531" i="7"/>
  <c r="A4531" i="7"/>
  <c r="F4531" i="7" s="1"/>
  <c r="B4530" i="7"/>
  <c r="A4530" i="7"/>
  <c r="F4530" i="7" s="1"/>
  <c r="B4529" i="7"/>
  <c r="A4529" i="7"/>
  <c r="B4528" i="7"/>
  <c r="A4528" i="7"/>
  <c r="F4528" i="7" s="1"/>
  <c r="B4527" i="7"/>
  <c r="A4527" i="7"/>
  <c r="F4527" i="7" s="1"/>
  <c r="B4526" i="7"/>
  <c r="A4526" i="7"/>
  <c r="F4526" i="7" s="1"/>
  <c r="B4525" i="7"/>
  <c r="A4525" i="7"/>
  <c r="B4524" i="7"/>
  <c r="A4524" i="7"/>
  <c r="F4524" i="7" s="1"/>
  <c r="B4523" i="7"/>
  <c r="A4523" i="7"/>
  <c r="F4523" i="7" s="1"/>
  <c r="B4522" i="7"/>
  <c r="A4522" i="7"/>
  <c r="F4522" i="7" s="1"/>
  <c r="C4521" i="7"/>
  <c r="E4521" i="7" s="1"/>
  <c r="C4520" i="7"/>
  <c r="E4520" i="7" s="1"/>
  <c r="C4519" i="7"/>
  <c r="E4519" i="7" s="1"/>
  <c r="C4518" i="7"/>
  <c r="E4518" i="7" s="1"/>
  <c r="C4517" i="7"/>
  <c r="E4517" i="7" s="1"/>
  <c r="C4516" i="7"/>
  <c r="E4516" i="7" s="1"/>
  <c r="B4515" i="7"/>
  <c r="A4515" i="7"/>
  <c r="F4515" i="7" s="1"/>
  <c r="B4514" i="7"/>
  <c r="A4514" i="7"/>
  <c r="F4514" i="7" s="1"/>
  <c r="B4513" i="7"/>
  <c r="A4513" i="7"/>
  <c r="F4513" i="7" s="1"/>
  <c r="B4512" i="7"/>
  <c r="A4512" i="7"/>
  <c r="F4512" i="7" s="1"/>
  <c r="B4511" i="7"/>
  <c r="A4511" i="7"/>
  <c r="F4511" i="7" s="1"/>
  <c r="B4510" i="7"/>
  <c r="A4510" i="7"/>
  <c r="F4510" i="7" s="1"/>
  <c r="B4509" i="7"/>
  <c r="A4509" i="7"/>
  <c r="F4509" i="7" s="1"/>
  <c r="B4508" i="7"/>
  <c r="A4508" i="7"/>
  <c r="F4508" i="7" s="1"/>
  <c r="B4507" i="7"/>
  <c r="A4507" i="7"/>
  <c r="F4507" i="7" s="1"/>
  <c r="B4506" i="7"/>
  <c r="A4506" i="7"/>
  <c r="F4506" i="7" s="1"/>
  <c r="B4505" i="7"/>
  <c r="A4505" i="7"/>
  <c r="F4505" i="7" s="1"/>
  <c r="B4504" i="7"/>
  <c r="A4504" i="7"/>
  <c r="F4504" i="7" s="1"/>
  <c r="B4503" i="7"/>
  <c r="A4503" i="7"/>
  <c r="F4503" i="7" s="1"/>
  <c r="B4502" i="7"/>
  <c r="A4502" i="7"/>
  <c r="F4502" i="7" s="1"/>
  <c r="C4501" i="7"/>
  <c r="E4501" i="7" s="1"/>
  <c r="C4500" i="7"/>
  <c r="E4500" i="7" s="1"/>
  <c r="C4499" i="7"/>
  <c r="E4499" i="7" s="1"/>
  <c r="C4498" i="7"/>
  <c r="E4498" i="7" s="1"/>
  <c r="C4497" i="7"/>
  <c r="E4497" i="7" s="1"/>
  <c r="B4496" i="7"/>
  <c r="A4496" i="7"/>
  <c r="F4496" i="7" s="1"/>
  <c r="B4495" i="7"/>
  <c r="A4495" i="7"/>
  <c r="F4495" i="7" s="1"/>
  <c r="C4494" i="7"/>
  <c r="E4494" i="7" s="1"/>
  <c r="C4493" i="7"/>
  <c r="E4493" i="7" s="1"/>
  <c r="B4492" i="7"/>
  <c r="A4492" i="7"/>
  <c r="F4492" i="7" s="1"/>
  <c r="B4491" i="7"/>
  <c r="A4491" i="7"/>
  <c r="F4491" i="7" s="1"/>
  <c r="C4490" i="7"/>
  <c r="E4490" i="7" s="1"/>
  <c r="C4489" i="7"/>
  <c r="E4489" i="7" s="1"/>
  <c r="C4488" i="7"/>
  <c r="E4488" i="7" s="1"/>
  <c r="C4487" i="7"/>
  <c r="E4487" i="7" s="1"/>
  <c r="C4486" i="7"/>
  <c r="E4486" i="7" s="1"/>
  <c r="B4485" i="7"/>
  <c r="A4485" i="7"/>
  <c r="F4485" i="7" s="1"/>
  <c r="B4484" i="7"/>
  <c r="A4484" i="7"/>
  <c r="F4484" i="7" s="1"/>
  <c r="B4483" i="7"/>
  <c r="A4483" i="7"/>
  <c r="F4483" i="7" s="1"/>
  <c r="B4482" i="7"/>
  <c r="A4482" i="7"/>
  <c r="F4482" i="7" s="1"/>
  <c r="B4481" i="7"/>
  <c r="A4481" i="7"/>
  <c r="F4481" i="7" s="1"/>
  <c r="C4480" i="7"/>
  <c r="E4480" i="7" s="1"/>
  <c r="C4479" i="7"/>
  <c r="E4479" i="7" s="1"/>
  <c r="C4478" i="7"/>
  <c r="E4478" i="7" s="1"/>
  <c r="C4477" i="7"/>
  <c r="E4477" i="7" s="1"/>
  <c r="C4476" i="7"/>
  <c r="E4476" i="7" s="1"/>
  <c r="C4475" i="7"/>
  <c r="E4475" i="7" s="1"/>
  <c r="B4474" i="7"/>
  <c r="A4474" i="7"/>
  <c r="F4474" i="7" s="1"/>
  <c r="B4473" i="7"/>
  <c r="A4473" i="7"/>
  <c r="B4472" i="7"/>
  <c r="A4472" i="7"/>
  <c r="F4472" i="7" s="1"/>
  <c r="B4471" i="7"/>
  <c r="A4471" i="7"/>
  <c r="F4471" i="7" s="1"/>
  <c r="B4470" i="7"/>
  <c r="A4470" i="7"/>
  <c r="F4470" i="7" s="1"/>
  <c r="B4469" i="7"/>
  <c r="A4469" i="7"/>
  <c r="F4469" i="7" s="1"/>
  <c r="B4468" i="7"/>
  <c r="A4468" i="7"/>
  <c r="F4468" i="7" s="1"/>
  <c r="B4467" i="7"/>
  <c r="A4467" i="7"/>
  <c r="F4467" i="7" s="1"/>
  <c r="B4466" i="7"/>
  <c r="A4466" i="7"/>
  <c r="F4466" i="7" s="1"/>
  <c r="C4465" i="7"/>
  <c r="E4465" i="7" s="1"/>
  <c r="C4464" i="7"/>
  <c r="E4464" i="7" s="1"/>
  <c r="B4463" i="7"/>
  <c r="A4463" i="7"/>
  <c r="F4463" i="7" s="1"/>
  <c r="B4462" i="7"/>
  <c r="A4462" i="7"/>
  <c r="F4462" i="7" s="1"/>
  <c r="B4461" i="7"/>
  <c r="A4461" i="7"/>
  <c r="F4461" i="7" s="1"/>
  <c r="B4460" i="7"/>
  <c r="A4460" i="7"/>
  <c r="F4460" i="7" s="1"/>
  <c r="B4459" i="7"/>
  <c r="A4459" i="7"/>
  <c r="F4459" i="7" s="1"/>
  <c r="B4458" i="7"/>
  <c r="A4458" i="7"/>
  <c r="F4458" i="7" s="1"/>
  <c r="C4457" i="7"/>
  <c r="E4457" i="7" s="1"/>
  <c r="C4456" i="7"/>
  <c r="E4456" i="7" s="1"/>
  <c r="C4455" i="7"/>
  <c r="E4455" i="7" s="1"/>
  <c r="C4454" i="7"/>
  <c r="E4454" i="7" s="1"/>
  <c r="C4453" i="7"/>
  <c r="E4453" i="7" s="1"/>
  <c r="C4452" i="7"/>
  <c r="E4452" i="7" s="1"/>
  <c r="B4451" i="7"/>
  <c r="A4451" i="7"/>
  <c r="F4451" i="7" s="1"/>
  <c r="B4450" i="7"/>
  <c r="A4450" i="7"/>
  <c r="F4450" i="7" s="1"/>
  <c r="C4449" i="7"/>
  <c r="E4449" i="7" s="1"/>
  <c r="C4448" i="7"/>
  <c r="E4448" i="7" s="1"/>
  <c r="C4447" i="7"/>
  <c r="E4447" i="7" s="1"/>
  <c r="C4446" i="7"/>
  <c r="E4446" i="7" s="1"/>
  <c r="C4445" i="7"/>
  <c r="E4445" i="7" s="1"/>
  <c r="C4444" i="7"/>
  <c r="E4444" i="7" s="1"/>
  <c r="B4443" i="7"/>
  <c r="A4443" i="7"/>
  <c r="F4443" i="7" s="1"/>
  <c r="C4442" i="7"/>
  <c r="E4442" i="7" s="1"/>
  <c r="C4441" i="7"/>
  <c r="E4441" i="7" s="1"/>
  <c r="C4440" i="7"/>
  <c r="E4440" i="7" s="1"/>
  <c r="B4439" i="7"/>
  <c r="A4439" i="7"/>
  <c r="F4439" i="7" s="1"/>
  <c r="B4438" i="7"/>
  <c r="A4438" i="7"/>
  <c r="F4438" i="7" s="1"/>
  <c r="C4437" i="7"/>
  <c r="E4437" i="7" s="1"/>
  <c r="C4436" i="7"/>
  <c r="E4436" i="7" s="1"/>
  <c r="C4435" i="7"/>
  <c r="E4435" i="7" s="1"/>
  <c r="C4434" i="7"/>
  <c r="E4434" i="7" s="1"/>
  <c r="C4433" i="7"/>
  <c r="E4433" i="7" s="1"/>
  <c r="C4432" i="7"/>
  <c r="E4432" i="7" s="1"/>
  <c r="B4431" i="7"/>
  <c r="A4431" i="7"/>
  <c r="F4431" i="7" s="1"/>
  <c r="B4430" i="7"/>
  <c r="A4430" i="7"/>
  <c r="F4430" i="7" s="1"/>
  <c r="B4429" i="7"/>
  <c r="A4429" i="7"/>
  <c r="F4429" i="7" s="1"/>
  <c r="B4428" i="7"/>
  <c r="A4428" i="7"/>
  <c r="F4428" i="7" s="1"/>
  <c r="B4427" i="7"/>
  <c r="A4427" i="7"/>
  <c r="F4427" i="7" s="1"/>
  <c r="C4426" i="7"/>
  <c r="E4426" i="7" s="1"/>
  <c r="C4425" i="7"/>
  <c r="E4425" i="7" s="1"/>
  <c r="C4424" i="7"/>
  <c r="E4424" i="7" s="1"/>
  <c r="C4423" i="7"/>
  <c r="E4423" i="7" s="1"/>
  <c r="C4422" i="7"/>
  <c r="E4422" i="7" s="1"/>
  <c r="C4421" i="7"/>
  <c r="E4421" i="7" s="1"/>
  <c r="B4420" i="7"/>
  <c r="A4420" i="7"/>
  <c r="F4420" i="7" s="1"/>
  <c r="B4419" i="7"/>
  <c r="A4419" i="7"/>
  <c r="F4419" i="7" s="1"/>
  <c r="B4418" i="7"/>
  <c r="A4418" i="7"/>
  <c r="F4418" i="7" s="1"/>
  <c r="C4417" i="7"/>
  <c r="E4417" i="7" s="1"/>
  <c r="B4416" i="7"/>
  <c r="A4416" i="7"/>
  <c r="F4416" i="7" s="1"/>
  <c r="C4415" i="7"/>
  <c r="E4415" i="7" s="1"/>
  <c r="C4414" i="7"/>
  <c r="E4414" i="7" s="1"/>
  <c r="C4413" i="7"/>
  <c r="E4413" i="7" s="1"/>
  <c r="B4412" i="7"/>
  <c r="A4412" i="7"/>
  <c r="F4412" i="7" s="1"/>
  <c r="B4411" i="7"/>
  <c r="A4411" i="7"/>
  <c r="F4411" i="7" s="1"/>
  <c r="B4410" i="7"/>
  <c r="A4410" i="7"/>
  <c r="F4410" i="7" s="1"/>
  <c r="B4409" i="7"/>
  <c r="A4409" i="7"/>
  <c r="B4408" i="7"/>
  <c r="A4408" i="7"/>
  <c r="F4408" i="7" s="1"/>
  <c r="B4407" i="7"/>
  <c r="A4407" i="7"/>
  <c r="F4407" i="7" s="1"/>
  <c r="C4406" i="7"/>
  <c r="E4406" i="7" s="1"/>
  <c r="C4405" i="7"/>
  <c r="E4405" i="7" s="1"/>
  <c r="B4404" i="7"/>
  <c r="A4404" i="7"/>
  <c r="F4404" i="7" s="1"/>
  <c r="B4403" i="7"/>
  <c r="A4403" i="7"/>
  <c r="F4403" i="7" s="1"/>
  <c r="B4402" i="7"/>
  <c r="A4402" i="7"/>
  <c r="F4402" i="7" s="1"/>
  <c r="B4401" i="7"/>
  <c r="A4401" i="7"/>
  <c r="F4401" i="7" s="1"/>
  <c r="B4400" i="7"/>
  <c r="A4400" i="7"/>
  <c r="F4400" i="7" s="1"/>
  <c r="B4399" i="7"/>
  <c r="A4399" i="7"/>
  <c r="F4399" i="7" s="1"/>
  <c r="B4398" i="7"/>
  <c r="A4398" i="7"/>
  <c r="F4398" i="7" s="1"/>
  <c r="B4397" i="7"/>
  <c r="A4397" i="7"/>
  <c r="F4397" i="7" s="1"/>
  <c r="B4396" i="7"/>
  <c r="A4396" i="7"/>
  <c r="F4396" i="7" s="1"/>
  <c r="B4395" i="7"/>
  <c r="A4395" i="7"/>
  <c r="F4395" i="7" s="1"/>
  <c r="B4394" i="7"/>
  <c r="A4394" i="7"/>
  <c r="F4394" i="7" s="1"/>
  <c r="B4393" i="7"/>
  <c r="A4393" i="7"/>
  <c r="F4393" i="7" s="1"/>
  <c r="B4392" i="7"/>
  <c r="A4392" i="7"/>
  <c r="F4392" i="7" s="1"/>
  <c r="B4391" i="7"/>
  <c r="A4391" i="7"/>
  <c r="F4391" i="7" s="1"/>
  <c r="B4390" i="7"/>
  <c r="A4390" i="7"/>
  <c r="F4390" i="7" s="1"/>
  <c r="B4389" i="7"/>
  <c r="A4389" i="7"/>
  <c r="F4389" i="7" s="1"/>
  <c r="C4388" i="7"/>
  <c r="E4388" i="7" s="1"/>
  <c r="C4387" i="7"/>
  <c r="E4387" i="7" s="1"/>
  <c r="B4386" i="7"/>
  <c r="A4386" i="7"/>
  <c r="F4386" i="7" s="1"/>
  <c r="B4385" i="7"/>
  <c r="A4385" i="7"/>
  <c r="B4384" i="7"/>
  <c r="A4384" i="7"/>
  <c r="F4384" i="7" s="1"/>
  <c r="B4383" i="7"/>
  <c r="A4383" i="7"/>
  <c r="F4383" i="7" s="1"/>
  <c r="B4382" i="7"/>
  <c r="A4382" i="7"/>
  <c r="F4382" i="7" s="1"/>
  <c r="B4381" i="7"/>
  <c r="A4381" i="7"/>
  <c r="F4381" i="7" s="1"/>
  <c r="B4380" i="7"/>
  <c r="A4380" i="7"/>
  <c r="F4380" i="7" s="1"/>
  <c r="B4379" i="7"/>
  <c r="A4379" i="7"/>
  <c r="F4379" i="7" s="1"/>
  <c r="B4378" i="7"/>
  <c r="A4378" i="7"/>
  <c r="F4378" i="7" s="1"/>
  <c r="B4377" i="7"/>
  <c r="A4377" i="7"/>
  <c r="B4376" i="7"/>
  <c r="A4376" i="7"/>
  <c r="F4376" i="7" s="1"/>
  <c r="B4375" i="7"/>
  <c r="A4375" i="7"/>
  <c r="F4375" i="7" s="1"/>
  <c r="B4374" i="7"/>
  <c r="A4374" i="7"/>
  <c r="F4374" i="7" s="1"/>
  <c r="B4373" i="7"/>
  <c r="A4373" i="7"/>
  <c r="B4372" i="7"/>
  <c r="A4372" i="7"/>
  <c r="F4372" i="7" s="1"/>
  <c r="B4371" i="7"/>
  <c r="A4371" i="7"/>
  <c r="F4371" i="7" s="1"/>
  <c r="B4370" i="7"/>
  <c r="A4370" i="7"/>
  <c r="F4370" i="7" s="1"/>
  <c r="C4369" i="7"/>
  <c r="E4369" i="7" s="1"/>
  <c r="C4368" i="7"/>
  <c r="E4368" i="7" s="1"/>
  <c r="C4367" i="7"/>
  <c r="E4367" i="7" s="1"/>
  <c r="B4366" i="7"/>
  <c r="A4366" i="7"/>
  <c r="F4366" i="7" s="1"/>
  <c r="C4365" i="7"/>
  <c r="E4365" i="7" s="1"/>
  <c r="C4364" i="7"/>
  <c r="E4364" i="7" s="1"/>
  <c r="C4363" i="7"/>
  <c r="E4363" i="7" s="1"/>
  <c r="C4362" i="7"/>
  <c r="E4362" i="7" s="1"/>
  <c r="C4361" i="7"/>
  <c r="E4361" i="7" s="1"/>
  <c r="C4360" i="7"/>
  <c r="E4360" i="7" s="1"/>
  <c r="C4359" i="7"/>
  <c r="E4359" i="7" s="1"/>
  <c r="C4358" i="7"/>
  <c r="E4358" i="7" s="1"/>
  <c r="C4357" i="7"/>
  <c r="E4357" i="7" s="1"/>
  <c r="C4356" i="7"/>
  <c r="E4356" i="7" s="1"/>
  <c r="C4355" i="7"/>
  <c r="E4355" i="7" s="1"/>
  <c r="C4354" i="7"/>
  <c r="E4354" i="7" s="1"/>
  <c r="C4353" i="7"/>
  <c r="E4353" i="7" s="1"/>
  <c r="C4352" i="7"/>
  <c r="E4352" i="7" s="1"/>
  <c r="C4351" i="7"/>
  <c r="E4351" i="7" s="1"/>
  <c r="C4350" i="7"/>
  <c r="E4350" i="7" s="1"/>
  <c r="C4349" i="7"/>
  <c r="E4349" i="7" s="1"/>
  <c r="B4348" i="7"/>
  <c r="A4348" i="7"/>
  <c r="F4348" i="7" s="1"/>
  <c r="B4347" i="7"/>
  <c r="A4347" i="7"/>
  <c r="F4347" i="7" s="1"/>
  <c r="B4346" i="7"/>
  <c r="A4346" i="7"/>
  <c r="F4346" i="7" s="1"/>
  <c r="C4345" i="7"/>
  <c r="E4345" i="7" s="1"/>
  <c r="B4344" i="7"/>
  <c r="A4344" i="7"/>
  <c r="F4344" i="7" s="1"/>
  <c r="C4343" i="7"/>
  <c r="E4343" i="7" s="1"/>
  <c r="C4342" i="7"/>
  <c r="E4342" i="7" s="1"/>
  <c r="C4341" i="7"/>
  <c r="E4341" i="7" s="1"/>
  <c r="B4340" i="7"/>
  <c r="A4340" i="7"/>
  <c r="F4340" i="7" s="1"/>
  <c r="C4339" i="7"/>
  <c r="E4339" i="7" s="1"/>
  <c r="C4338" i="7"/>
  <c r="E4338" i="7" s="1"/>
  <c r="C4337" i="7"/>
  <c r="E4337" i="7" s="1"/>
  <c r="C4336" i="7"/>
  <c r="E4336" i="7" s="1"/>
  <c r="C4335" i="7"/>
  <c r="E4335" i="7" s="1"/>
  <c r="C4334" i="7"/>
  <c r="E4334" i="7" s="1"/>
  <c r="B4333" i="7"/>
  <c r="A4333" i="7"/>
  <c r="F4333" i="7" s="1"/>
  <c r="C4332" i="7"/>
  <c r="E4332" i="7" s="1"/>
  <c r="C4331" i="7"/>
  <c r="E4331" i="7" s="1"/>
  <c r="C4330" i="7"/>
  <c r="E4330" i="7" s="1"/>
  <c r="C4329" i="7"/>
  <c r="E4329" i="7" s="1"/>
  <c r="C4328" i="7"/>
  <c r="E4328" i="7" s="1"/>
  <c r="C4327" i="7"/>
  <c r="E4327" i="7" s="1"/>
  <c r="C4326" i="7"/>
  <c r="E4326" i="7" s="1"/>
  <c r="B4325" i="7"/>
  <c r="A4325" i="7"/>
  <c r="F4325" i="7" s="1"/>
  <c r="B4324" i="7"/>
  <c r="A4324" i="7"/>
  <c r="F4324" i="7" s="1"/>
  <c r="B4323" i="7"/>
  <c r="A4323" i="7"/>
  <c r="F4323" i="7" s="1"/>
  <c r="B4322" i="7"/>
  <c r="A4322" i="7"/>
  <c r="F4322" i="7" s="1"/>
  <c r="B4321" i="7"/>
  <c r="A4321" i="7"/>
  <c r="F4321" i="7" s="1"/>
  <c r="B4320" i="7"/>
  <c r="A4320" i="7"/>
  <c r="F4320" i="7" s="1"/>
  <c r="B4319" i="7"/>
  <c r="A4319" i="7"/>
  <c r="F4319" i="7" s="1"/>
  <c r="B4318" i="7"/>
  <c r="A4318" i="7"/>
  <c r="F4318" i="7" s="1"/>
  <c r="C4317" i="7"/>
  <c r="E4317" i="7" s="1"/>
  <c r="B4316" i="7"/>
  <c r="A4316" i="7"/>
  <c r="F4316" i="7" s="1"/>
  <c r="B4315" i="7"/>
  <c r="A4315" i="7"/>
  <c r="F4315" i="7" s="1"/>
  <c r="B4314" i="7"/>
  <c r="A4314" i="7"/>
  <c r="F4314" i="7" s="1"/>
  <c r="B4313" i="7"/>
  <c r="A4313" i="7"/>
  <c r="F4313" i="7" s="1"/>
  <c r="B4312" i="7"/>
  <c r="A4312" i="7"/>
  <c r="F4312" i="7" s="1"/>
  <c r="C4311" i="7"/>
  <c r="E4311" i="7" s="1"/>
  <c r="C4310" i="7"/>
  <c r="E4310" i="7" s="1"/>
  <c r="C4309" i="7"/>
  <c r="E4309" i="7" s="1"/>
  <c r="C4308" i="7"/>
  <c r="E4308" i="7" s="1"/>
  <c r="C4307" i="7"/>
  <c r="E4307" i="7" s="1"/>
  <c r="B4306" i="7"/>
  <c r="A4306" i="7"/>
  <c r="F4306" i="7" s="1"/>
  <c r="B4305" i="7"/>
  <c r="A4305" i="7"/>
  <c r="B4304" i="7"/>
  <c r="A4304" i="7"/>
  <c r="F4304" i="7" s="1"/>
  <c r="B4303" i="7"/>
  <c r="A4303" i="7"/>
  <c r="F4303" i="7" s="1"/>
  <c r="B4302" i="7"/>
  <c r="A4302" i="7"/>
  <c r="F4302" i="7" s="1"/>
  <c r="C4301" i="7"/>
  <c r="E4301" i="7" s="1"/>
  <c r="C4300" i="7"/>
  <c r="E4300" i="7" s="1"/>
  <c r="C4299" i="7"/>
  <c r="E4299" i="7" s="1"/>
  <c r="C4298" i="7"/>
  <c r="E4298" i="7" s="1"/>
  <c r="C4297" i="7"/>
  <c r="E4297" i="7" s="1"/>
  <c r="C4296" i="7"/>
  <c r="E4296" i="7" s="1"/>
  <c r="B4295" i="7"/>
  <c r="A4295" i="7"/>
  <c r="F4295" i="7" s="1"/>
  <c r="B4294" i="7"/>
  <c r="A4294" i="7"/>
  <c r="F4294" i="7" s="1"/>
  <c r="B4293" i="7"/>
  <c r="A4293" i="7"/>
  <c r="F4293" i="7" s="1"/>
  <c r="B4292" i="7"/>
  <c r="A4292" i="7"/>
  <c r="F4292" i="7" s="1"/>
  <c r="B4291" i="7"/>
  <c r="A4291" i="7"/>
  <c r="F4291" i="7" s="1"/>
  <c r="C4290" i="7"/>
  <c r="E4290" i="7" s="1"/>
  <c r="C4289" i="7"/>
  <c r="E4289" i="7" s="1"/>
  <c r="B4288" i="7"/>
  <c r="A4288" i="7"/>
  <c r="F4288" i="7" s="1"/>
  <c r="B4287" i="7"/>
  <c r="A4287" i="7"/>
  <c r="F4287" i="7" s="1"/>
  <c r="B4286" i="7"/>
  <c r="A4286" i="7"/>
  <c r="F4286" i="7" s="1"/>
  <c r="B4285" i="7"/>
  <c r="A4285" i="7"/>
  <c r="B4284" i="7"/>
  <c r="A4284" i="7"/>
  <c r="F4284" i="7" s="1"/>
  <c r="C4283" i="7"/>
  <c r="E4283" i="7" s="1"/>
  <c r="C4282" i="7"/>
  <c r="E4282" i="7" s="1"/>
  <c r="B4281" i="7"/>
  <c r="A4281" i="7"/>
  <c r="F4281" i="7" s="1"/>
  <c r="B4280" i="7"/>
  <c r="A4280" i="7"/>
  <c r="F4280" i="7" s="1"/>
  <c r="B4279" i="7"/>
  <c r="A4279" i="7"/>
  <c r="F4279" i="7" s="1"/>
  <c r="B4278" i="7"/>
  <c r="A4278" i="7"/>
  <c r="F4278" i="7" s="1"/>
  <c r="C4277" i="7"/>
  <c r="E4277" i="7" s="1"/>
  <c r="B4276" i="7"/>
  <c r="A4276" i="7"/>
  <c r="F4276" i="7" s="1"/>
  <c r="B4275" i="7"/>
  <c r="A4275" i="7"/>
  <c r="F4275" i="7" s="1"/>
  <c r="B4274" i="7"/>
  <c r="A4274" i="7"/>
  <c r="F4274" i="7" s="1"/>
  <c r="B4273" i="7"/>
  <c r="A4273" i="7"/>
  <c r="F4273" i="7" s="1"/>
  <c r="C4272" i="7"/>
  <c r="E4272" i="7" s="1"/>
  <c r="C4271" i="7"/>
  <c r="E4271" i="7" s="1"/>
  <c r="B4270" i="7"/>
  <c r="A4270" i="7"/>
  <c r="F4270" i="7" s="1"/>
  <c r="B4269" i="7"/>
  <c r="A4269" i="7"/>
  <c r="B4268" i="7"/>
  <c r="A4268" i="7"/>
  <c r="F4268" i="7" s="1"/>
  <c r="C4267" i="7"/>
  <c r="E4267" i="7" s="1"/>
  <c r="C4266" i="7"/>
  <c r="E4266" i="7" s="1"/>
  <c r="C4265" i="7"/>
  <c r="E4265" i="7" s="1"/>
  <c r="C4264" i="7"/>
  <c r="E4264" i="7" s="1"/>
  <c r="B4263" i="7"/>
  <c r="A4263" i="7"/>
  <c r="F4263" i="7" s="1"/>
  <c r="B4262" i="7"/>
  <c r="A4262" i="7"/>
  <c r="F4262" i="7" s="1"/>
  <c r="C4261" i="7"/>
  <c r="E4261" i="7" s="1"/>
  <c r="C4260" i="7"/>
  <c r="E4260" i="7" s="1"/>
  <c r="C4259" i="7"/>
  <c r="E4259" i="7" s="1"/>
  <c r="C4258" i="7"/>
  <c r="E4258" i="7" s="1"/>
  <c r="C4257" i="7"/>
  <c r="E4257" i="7" s="1"/>
  <c r="C4256" i="7"/>
  <c r="E4256" i="7" s="1"/>
  <c r="C4255" i="7"/>
  <c r="E4255" i="7" s="1"/>
  <c r="C4254" i="7"/>
  <c r="E4254" i="7" s="1"/>
  <c r="C4253" i="7"/>
  <c r="E4253" i="7" s="1"/>
  <c r="B4252" i="7"/>
  <c r="A4252" i="7"/>
  <c r="F4252" i="7" s="1"/>
  <c r="B4251" i="7"/>
  <c r="A4251" i="7"/>
  <c r="F4251" i="7" s="1"/>
  <c r="B4250" i="7"/>
  <c r="A4250" i="7"/>
  <c r="F4250" i="7" s="1"/>
  <c r="B4249" i="7"/>
  <c r="A4249" i="7"/>
  <c r="F4249" i="7" s="1"/>
  <c r="B4248" i="7"/>
  <c r="A4248" i="7"/>
  <c r="F4248" i="7" s="1"/>
  <c r="B4247" i="7"/>
  <c r="A4247" i="7"/>
  <c r="F4247" i="7" s="1"/>
  <c r="C4246" i="7"/>
  <c r="E4246" i="7" s="1"/>
  <c r="C4245" i="7"/>
  <c r="E4245" i="7" s="1"/>
  <c r="B4244" i="7"/>
  <c r="A4244" i="7"/>
  <c r="F4244" i="7" s="1"/>
  <c r="B4243" i="7"/>
  <c r="A4243" i="7"/>
  <c r="F4243" i="7" s="1"/>
  <c r="B4242" i="7"/>
  <c r="A4242" i="7"/>
  <c r="F4242" i="7" s="1"/>
  <c r="B4241" i="7"/>
  <c r="A4241" i="7"/>
  <c r="C4240" i="7"/>
  <c r="E4240" i="7" s="1"/>
  <c r="B4239" i="7"/>
  <c r="A4239" i="7"/>
  <c r="F4239" i="7" s="1"/>
  <c r="B4238" i="7"/>
  <c r="A4238" i="7"/>
  <c r="F4238" i="7" s="1"/>
  <c r="B4237" i="7"/>
  <c r="A4237" i="7"/>
  <c r="B4236" i="7"/>
  <c r="A4236" i="7"/>
  <c r="F4236" i="7" s="1"/>
  <c r="C4235" i="7"/>
  <c r="E4235" i="7" s="1"/>
  <c r="B4234" i="7"/>
  <c r="A4234" i="7"/>
  <c r="F4234" i="7" s="1"/>
  <c r="B4233" i="7"/>
  <c r="A4233" i="7"/>
  <c r="F4233" i="7" s="1"/>
  <c r="B4232" i="7"/>
  <c r="A4232" i="7"/>
  <c r="F4232" i="7" s="1"/>
  <c r="B4231" i="7"/>
  <c r="A4231" i="7"/>
  <c r="F4231" i="7" s="1"/>
  <c r="B4230" i="7"/>
  <c r="A4230" i="7"/>
  <c r="F4230" i="7" s="1"/>
  <c r="C4229" i="7"/>
  <c r="E4229" i="7" s="1"/>
  <c r="C4228" i="7"/>
  <c r="E4228" i="7" s="1"/>
  <c r="B4227" i="7"/>
  <c r="A4227" i="7"/>
  <c r="F4227" i="7" s="1"/>
  <c r="B4226" i="7"/>
  <c r="A4226" i="7"/>
  <c r="F4226" i="7" s="1"/>
  <c r="B4225" i="7"/>
  <c r="A4225" i="7"/>
  <c r="B4224" i="7"/>
  <c r="A4224" i="7"/>
  <c r="F4224" i="7" s="1"/>
  <c r="B4223" i="7"/>
  <c r="A4223" i="7"/>
  <c r="F4223" i="7" s="1"/>
  <c r="B4222" i="7"/>
  <c r="A4222" i="7"/>
  <c r="F4222" i="7" s="1"/>
  <c r="B4221" i="7"/>
  <c r="A4221" i="7"/>
  <c r="F4221" i="7" s="1"/>
  <c r="B4220" i="7"/>
  <c r="A4220" i="7"/>
  <c r="F4220" i="7" s="1"/>
  <c r="B4219" i="7"/>
  <c r="A4219" i="7"/>
  <c r="F4219" i="7" s="1"/>
  <c r="B4218" i="7"/>
  <c r="A4218" i="7"/>
  <c r="F4218" i="7" s="1"/>
  <c r="B4217" i="7"/>
  <c r="A4217" i="7"/>
  <c r="B4216" i="7"/>
  <c r="A4216" i="7"/>
  <c r="F4216" i="7" s="1"/>
  <c r="B4215" i="7"/>
  <c r="A4215" i="7"/>
  <c r="F4215" i="7" s="1"/>
  <c r="B4214" i="7"/>
  <c r="A4214" i="7"/>
  <c r="F4214" i="7" s="1"/>
  <c r="B4213" i="7"/>
  <c r="A4213" i="7"/>
  <c r="B4212" i="7"/>
  <c r="A4212" i="7"/>
  <c r="F4212" i="7" s="1"/>
  <c r="B4211" i="7"/>
  <c r="A4211" i="7"/>
  <c r="F4211" i="7" s="1"/>
  <c r="B4210" i="7"/>
  <c r="A4210" i="7"/>
  <c r="F4210" i="7" s="1"/>
  <c r="B4209" i="7"/>
  <c r="A4209" i="7"/>
  <c r="B4208" i="7"/>
  <c r="A4208" i="7"/>
  <c r="F4208" i="7" s="1"/>
  <c r="B4207" i="7"/>
  <c r="A4207" i="7"/>
  <c r="F4207" i="7" s="1"/>
  <c r="B4206" i="7"/>
  <c r="A4206" i="7"/>
  <c r="F4206" i="7" s="1"/>
  <c r="B4205" i="7"/>
  <c r="A4205" i="7"/>
  <c r="F4205" i="7" s="1"/>
  <c r="B4204" i="7"/>
  <c r="A4204" i="7"/>
  <c r="F4204" i="7" s="1"/>
  <c r="C4203" i="7"/>
  <c r="E4203" i="7" s="1"/>
  <c r="B4202" i="7"/>
  <c r="A4202" i="7"/>
  <c r="F4202" i="7" s="1"/>
  <c r="B4201" i="7"/>
  <c r="A4201" i="7"/>
  <c r="B4200" i="7"/>
  <c r="A4200" i="7"/>
  <c r="F4200" i="7" s="1"/>
  <c r="B4199" i="7"/>
  <c r="A4199" i="7"/>
  <c r="F4199" i="7" s="1"/>
  <c r="B4198" i="7"/>
  <c r="A4198" i="7"/>
  <c r="F4198" i="7" s="1"/>
  <c r="B4197" i="7"/>
  <c r="A4197" i="7"/>
  <c r="B4196" i="7"/>
  <c r="A4196" i="7"/>
  <c r="F4196" i="7" s="1"/>
  <c r="B4195" i="7"/>
  <c r="A4195" i="7"/>
  <c r="F4195" i="7" s="1"/>
  <c r="B4194" i="7"/>
  <c r="A4194" i="7"/>
  <c r="F4194" i="7" s="1"/>
  <c r="B4193" i="7"/>
  <c r="A4193" i="7"/>
  <c r="F4193" i="7" s="1"/>
  <c r="B4192" i="7"/>
  <c r="A4192" i="7"/>
  <c r="F4192" i="7" s="1"/>
  <c r="C4191" i="7"/>
  <c r="E4191" i="7" s="1"/>
  <c r="B4190" i="7"/>
  <c r="A4190" i="7"/>
  <c r="F4190" i="7" s="1"/>
  <c r="B4189" i="7"/>
  <c r="A4189" i="7"/>
  <c r="F4189" i="7" s="1"/>
  <c r="B4188" i="7"/>
  <c r="A4188" i="7"/>
  <c r="F4188" i="7" s="1"/>
  <c r="C4187" i="7"/>
  <c r="E4187" i="7" s="1"/>
  <c r="C4186" i="7"/>
  <c r="E4186" i="7" s="1"/>
  <c r="C4185" i="7"/>
  <c r="E4185" i="7" s="1"/>
  <c r="B4184" i="7"/>
  <c r="A4184" i="7"/>
  <c r="F4184" i="7" s="1"/>
  <c r="B4183" i="7"/>
  <c r="A4183" i="7"/>
  <c r="F4183" i="7" s="1"/>
  <c r="C4182" i="7"/>
  <c r="E4182" i="7" s="1"/>
  <c r="B4181" i="7"/>
  <c r="A4181" i="7"/>
  <c r="F4181" i="7" s="1"/>
  <c r="B4180" i="7"/>
  <c r="A4180" i="7"/>
  <c r="F4180" i="7" s="1"/>
  <c r="B4179" i="7"/>
  <c r="A4179" i="7"/>
  <c r="F4179" i="7" s="1"/>
  <c r="B4178" i="7"/>
  <c r="A4178" i="7"/>
  <c r="F4178" i="7" s="1"/>
  <c r="C4177" i="7"/>
  <c r="E4177" i="7" s="1"/>
  <c r="C4176" i="7"/>
  <c r="E4176" i="7" s="1"/>
  <c r="C4175" i="7"/>
  <c r="E4175" i="7" s="1"/>
  <c r="C4174" i="7"/>
  <c r="E4174" i="7" s="1"/>
  <c r="C4173" i="7"/>
  <c r="E4173" i="7" s="1"/>
  <c r="C4172" i="7"/>
  <c r="E4172" i="7" s="1"/>
  <c r="C4171" i="7"/>
  <c r="E4171" i="7" s="1"/>
  <c r="B4170" i="7"/>
  <c r="A4170" i="7"/>
  <c r="F4170" i="7" s="1"/>
  <c r="B4169" i="7"/>
  <c r="A4169" i="7"/>
  <c r="C4168" i="7"/>
  <c r="E4168" i="7" s="1"/>
  <c r="C4167" i="7"/>
  <c r="E4167" i="7" s="1"/>
  <c r="C4166" i="7"/>
  <c r="E4166" i="7" s="1"/>
  <c r="B4165" i="7"/>
  <c r="A4165" i="7"/>
  <c r="B4164" i="7"/>
  <c r="A4164" i="7"/>
  <c r="F4164" i="7" s="1"/>
  <c r="B4163" i="7"/>
  <c r="A4163" i="7"/>
  <c r="F4163" i="7" s="1"/>
  <c r="B4162" i="7"/>
  <c r="A4162" i="7"/>
  <c r="F4162" i="7" s="1"/>
  <c r="C4161" i="7"/>
  <c r="E4161" i="7" s="1"/>
  <c r="C4160" i="7"/>
  <c r="E4160" i="7" s="1"/>
  <c r="C4159" i="7"/>
  <c r="E4159" i="7" s="1"/>
  <c r="B4158" i="7"/>
  <c r="A4158" i="7"/>
  <c r="F4158" i="7" s="1"/>
  <c r="C4157" i="7"/>
  <c r="E4157" i="7" s="1"/>
  <c r="C4156" i="7"/>
  <c r="E4156" i="7" s="1"/>
  <c r="C4155" i="7"/>
  <c r="E4155" i="7" s="1"/>
  <c r="C4154" i="7"/>
  <c r="E4154" i="7" s="1"/>
  <c r="B4153" i="7"/>
  <c r="A4153" i="7"/>
  <c r="F4153" i="7" s="1"/>
  <c r="B4152" i="7"/>
  <c r="A4152" i="7"/>
  <c r="F4152" i="7" s="1"/>
  <c r="C4151" i="7"/>
  <c r="E4151" i="7" s="1"/>
  <c r="C4150" i="7"/>
  <c r="E4150" i="7" s="1"/>
  <c r="B4149" i="7"/>
  <c r="A4149" i="7"/>
  <c r="B4148" i="7"/>
  <c r="A4148" i="7"/>
  <c r="F4148" i="7" s="1"/>
  <c r="B4147" i="7"/>
  <c r="A4147" i="7"/>
  <c r="F4147" i="7" s="1"/>
  <c r="B4146" i="7"/>
  <c r="A4146" i="7"/>
  <c r="F4146" i="7" s="1"/>
  <c r="C4145" i="7"/>
  <c r="E4145" i="7" s="1"/>
  <c r="C4144" i="7"/>
  <c r="E4144" i="7" s="1"/>
  <c r="C4143" i="7"/>
  <c r="E4143" i="7" s="1"/>
  <c r="B4142" i="7"/>
  <c r="A4142" i="7"/>
  <c r="F4142" i="7" s="1"/>
  <c r="B4141" i="7"/>
  <c r="A4141" i="7"/>
  <c r="B4140" i="7"/>
  <c r="A4140" i="7"/>
  <c r="F4140" i="7" s="1"/>
  <c r="B4139" i="7"/>
  <c r="A4139" i="7"/>
  <c r="F4139" i="7" s="1"/>
  <c r="B4138" i="7"/>
  <c r="A4138" i="7"/>
  <c r="F4138" i="7" s="1"/>
  <c r="C4137" i="7"/>
  <c r="E4137" i="7" s="1"/>
  <c r="B4136" i="7"/>
  <c r="A4136" i="7"/>
  <c r="F4136" i="7" s="1"/>
  <c r="B4135" i="7"/>
  <c r="A4135" i="7"/>
  <c r="F4135" i="7" s="1"/>
  <c r="C4134" i="7"/>
  <c r="E4134" i="7" s="1"/>
  <c r="C4133" i="7"/>
  <c r="E4133" i="7" s="1"/>
  <c r="C4132" i="7"/>
  <c r="E4132" i="7" s="1"/>
  <c r="B4131" i="7"/>
  <c r="A4131" i="7"/>
  <c r="F4131" i="7" s="1"/>
  <c r="B4130" i="7"/>
  <c r="A4130" i="7"/>
  <c r="F4130" i="7" s="1"/>
  <c r="B4129" i="7"/>
  <c r="A4129" i="7"/>
  <c r="F4129" i="7" s="1"/>
  <c r="B4128" i="7"/>
  <c r="A4128" i="7"/>
  <c r="F4128" i="7" s="1"/>
  <c r="B4127" i="7"/>
  <c r="A4127" i="7"/>
  <c r="F4127" i="7" s="1"/>
  <c r="B4126" i="7"/>
  <c r="A4126" i="7"/>
  <c r="F4126" i="7" s="1"/>
  <c r="B4125" i="7"/>
  <c r="A4125" i="7"/>
  <c r="B4124" i="7"/>
  <c r="A4124" i="7"/>
  <c r="F4124" i="7" s="1"/>
  <c r="B4123" i="7"/>
  <c r="A4123" i="7"/>
  <c r="F4123" i="7" s="1"/>
  <c r="B4122" i="7"/>
  <c r="A4122" i="7"/>
  <c r="F4122" i="7" s="1"/>
  <c r="B4121" i="7"/>
  <c r="A4121" i="7"/>
  <c r="C4120" i="7"/>
  <c r="E4120" i="7" s="1"/>
  <c r="C4119" i="7"/>
  <c r="E4119" i="7" s="1"/>
  <c r="C4118" i="7"/>
  <c r="E4118" i="7" s="1"/>
  <c r="B4117" i="7"/>
  <c r="A4117" i="7"/>
  <c r="F4117" i="7" s="1"/>
  <c r="B4116" i="7"/>
  <c r="A4116" i="7"/>
  <c r="F4116" i="7" s="1"/>
  <c r="B4115" i="7"/>
  <c r="A4115" i="7"/>
  <c r="F4115" i="7" s="1"/>
  <c r="B4114" i="7"/>
  <c r="A4114" i="7"/>
  <c r="F4114" i="7" s="1"/>
  <c r="B4113" i="7"/>
  <c r="A4113" i="7"/>
  <c r="F4113" i="7" s="1"/>
  <c r="B4112" i="7"/>
  <c r="A4112" i="7"/>
  <c r="F4112" i="7" s="1"/>
  <c r="C4111" i="7"/>
  <c r="E4111" i="7" s="1"/>
  <c r="C4110" i="7"/>
  <c r="E4110" i="7" s="1"/>
  <c r="C4109" i="7"/>
  <c r="E4109" i="7" s="1"/>
  <c r="C4108" i="7"/>
  <c r="E4108" i="7" s="1"/>
  <c r="C4107" i="7"/>
  <c r="E4107" i="7" s="1"/>
  <c r="C4106" i="7"/>
  <c r="E4106" i="7" s="1"/>
  <c r="B4105" i="7"/>
  <c r="A4105" i="7"/>
  <c r="F4105" i="7" s="1"/>
  <c r="B4104" i="7"/>
  <c r="A4104" i="7"/>
  <c r="F4104" i="7" s="1"/>
  <c r="C4103" i="7"/>
  <c r="E4103" i="7" s="1"/>
  <c r="C4102" i="7"/>
  <c r="E4102" i="7" s="1"/>
  <c r="C4101" i="7"/>
  <c r="E4101" i="7" s="1"/>
  <c r="B4100" i="7"/>
  <c r="A4100" i="7"/>
  <c r="F4100" i="7" s="1"/>
  <c r="B4099" i="7"/>
  <c r="A4099" i="7"/>
  <c r="F4099" i="7" s="1"/>
  <c r="B4098" i="7"/>
  <c r="A4098" i="7"/>
  <c r="F4098" i="7" s="1"/>
  <c r="B4097" i="7"/>
  <c r="A4097" i="7"/>
  <c r="F4097" i="7" s="1"/>
  <c r="B4096" i="7"/>
  <c r="A4096" i="7"/>
  <c r="F4096" i="7" s="1"/>
  <c r="B4095" i="7"/>
  <c r="A4095" i="7"/>
  <c r="F4095" i="7" s="1"/>
  <c r="B4094" i="7"/>
  <c r="A4094" i="7"/>
  <c r="F4094" i="7" s="1"/>
  <c r="B4093" i="7"/>
  <c r="A4093" i="7"/>
  <c r="B4092" i="7"/>
  <c r="A4092" i="7"/>
  <c r="F4092" i="7" s="1"/>
  <c r="B4091" i="7"/>
  <c r="A4091" i="7"/>
  <c r="F4091" i="7" s="1"/>
  <c r="B4090" i="7"/>
  <c r="A4090" i="7"/>
  <c r="F4090" i="7" s="1"/>
  <c r="B4089" i="7"/>
  <c r="A4089" i="7"/>
  <c r="C4088" i="7"/>
  <c r="E4088" i="7" s="1"/>
  <c r="C4087" i="7"/>
  <c r="E4087" i="7" s="1"/>
  <c r="C4086" i="7"/>
  <c r="E4086" i="7" s="1"/>
  <c r="B4085" i="7"/>
  <c r="A4085" i="7"/>
  <c r="F4085" i="7" s="1"/>
  <c r="B4084" i="7"/>
  <c r="A4084" i="7"/>
  <c r="F4084" i="7" s="1"/>
  <c r="B4083" i="7"/>
  <c r="A4083" i="7"/>
  <c r="F4083" i="7" s="1"/>
  <c r="B4082" i="7"/>
  <c r="A4082" i="7"/>
  <c r="F4082" i="7" s="1"/>
  <c r="C4081" i="7"/>
  <c r="E4081" i="7" s="1"/>
  <c r="C4080" i="7"/>
  <c r="E4080" i="7" s="1"/>
  <c r="C4079" i="7"/>
  <c r="E4079" i="7" s="1"/>
  <c r="C4078" i="7"/>
  <c r="E4078" i="7" s="1"/>
  <c r="C4077" i="7"/>
  <c r="E4077" i="7" s="1"/>
  <c r="C4076" i="7"/>
  <c r="E4076" i="7" s="1"/>
  <c r="B4075" i="7"/>
  <c r="A4075" i="7"/>
  <c r="F4075" i="7" s="1"/>
  <c r="B4074" i="7"/>
  <c r="A4074" i="7"/>
  <c r="F4074" i="7" s="1"/>
  <c r="B4073" i="7"/>
  <c r="A4073" i="7"/>
  <c r="F4073" i="7" s="1"/>
  <c r="B4072" i="7"/>
  <c r="A4072" i="7"/>
  <c r="F4072" i="7" s="1"/>
  <c r="B4071" i="7"/>
  <c r="A4071" i="7"/>
  <c r="F4071" i="7" s="1"/>
  <c r="C4070" i="7"/>
  <c r="E4070" i="7" s="1"/>
  <c r="C4069" i="7"/>
  <c r="E4069" i="7" s="1"/>
  <c r="C4068" i="7"/>
  <c r="E4068" i="7" s="1"/>
  <c r="C4067" i="7"/>
  <c r="E4067" i="7" s="1"/>
  <c r="C4066" i="7"/>
  <c r="E4066" i="7" s="1"/>
  <c r="B4065" i="7"/>
  <c r="A4065" i="7"/>
  <c r="F4065" i="7" s="1"/>
  <c r="B4064" i="7"/>
  <c r="A4064" i="7"/>
  <c r="F4064" i="7" s="1"/>
  <c r="B4063" i="7"/>
  <c r="A4063" i="7"/>
  <c r="F4063" i="7" s="1"/>
  <c r="B4062" i="7"/>
  <c r="A4062" i="7"/>
  <c r="F4062" i="7" s="1"/>
  <c r="B4061" i="7"/>
  <c r="A4061" i="7"/>
  <c r="F4061" i="7" s="1"/>
  <c r="C4060" i="7"/>
  <c r="E4060" i="7" s="1"/>
  <c r="B4059" i="7"/>
  <c r="A4059" i="7"/>
  <c r="F4059" i="7" s="1"/>
  <c r="B4058" i="7"/>
  <c r="A4058" i="7"/>
  <c r="F4058" i="7" s="1"/>
  <c r="B4057" i="7"/>
  <c r="A4057" i="7"/>
  <c r="F4057" i="7" s="1"/>
  <c r="B4056" i="7"/>
  <c r="A4056" i="7"/>
  <c r="F4056" i="7" s="1"/>
  <c r="B4055" i="7"/>
  <c r="A4055" i="7"/>
  <c r="F4055" i="7" s="1"/>
  <c r="B4054" i="7"/>
  <c r="A4054" i="7"/>
  <c r="F4054" i="7" s="1"/>
  <c r="B4053" i="7"/>
  <c r="A4053" i="7"/>
  <c r="F4053" i="7" s="1"/>
  <c r="C4052" i="7"/>
  <c r="E4052" i="7" s="1"/>
  <c r="B4051" i="7"/>
  <c r="A4051" i="7"/>
  <c r="F4051" i="7" s="1"/>
  <c r="B4050" i="7"/>
  <c r="A4050" i="7"/>
  <c r="F4050" i="7" s="1"/>
  <c r="B4049" i="7"/>
  <c r="A4049" i="7"/>
  <c r="F4049" i="7" s="1"/>
  <c r="B4048" i="7"/>
  <c r="A4048" i="7"/>
  <c r="F4048" i="7" s="1"/>
  <c r="B4047" i="7"/>
  <c r="A4047" i="7"/>
  <c r="F4047" i="7" s="1"/>
  <c r="B4046" i="7"/>
  <c r="A4046" i="7"/>
  <c r="F4046" i="7" s="1"/>
  <c r="C4045" i="7"/>
  <c r="E4045" i="7" s="1"/>
  <c r="C4044" i="7"/>
  <c r="E4044" i="7" s="1"/>
  <c r="B4043" i="7"/>
  <c r="A4043" i="7"/>
  <c r="F4043" i="7" s="1"/>
  <c r="B4042" i="7"/>
  <c r="A4042" i="7"/>
  <c r="F4042" i="7" s="1"/>
  <c r="B4041" i="7"/>
  <c r="A4041" i="7"/>
  <c r="F4041" i="7" s="1"/>
  <c r="B4040" i="7"/>
  <c r="A4040" i="7"/>
  <c r="F4040" i="7" s="1"/>
  <c r="B4039" i="7"/>
  <c r="A4039" i="7"/>
  <c r="F4039" i="7" s="1"/>
  <c r="B4038" i="7"/>
  <c r="A4038" i="7"/>
  <c r="F4038" i="7" s="1"/>
  <c r="B4037" i="7"/>
  <c r="A4037" i="7"/>
  <c r="F4037" i="7" s="1"/>
  <c r="B4036" i="7"/>
  <c r="A4036" i="7"/>
  <c r="F4036" i="7" s="1"/>
  <c r="C4035" i="7"/>
  <c r="E4035" i="7" s="1"/>
  <c r="C4034" i="7"/>
  <c r="E4034" i="7" s="1"/>
  <c r="B4033" i="7"/>
  <c r="A4033" i="7"/>
  <c r="B4032" i="7"/>
  <c r="A4032" i="7"/>
  <c r="F4032" i="7" s="1"/>
  <c r="B4031" i="7"/>
  <c r="A4031" i="7"/>
  <c r="F4031" i="7" s="1"/>
  <c r="B4030" i="7"/>
  <c r="A4030" i="7"/>
  <c r="F4030" i="7" s="1"/>
  <c r="B4029" i="7"/>
  <c r="A4029" i="7"/>
  <c r="B4028" i="7"/>
  <c r="A4028" i="7"/>
  <c r="F4028" i="7" s="1"/>
  <c r="B4027" i="7"/>
  <c r="A4027" i="7"/>
  <c r="F4027" i="7" s="1"/>
  <c r="B4026" i="7"/>
  <c r="A4026" i="7"/>
  <c r="F4026" i="7" s="1"/>
  <c r="B4025" i="7"/>
  <c r="A4025" i="7"/>
  <c r="B4024" i="7"/>
  <c r="A4024" i="7"/>
  <c r="F4024" i="7" s="1"/>
  <c r="B4023" i="7"/>
  <c r="A4023" i="7"/>
  <c r="F4023" i="7" s="1"/>
  <c r="B4022" i="7"/>
  <c r="A4022" i="7"/>
  <c r="F4022" i="7" s="1"/>
  <c r="C4021" i="7"/>
  <c r="E4021" i="7" s="1"/>
  <c r="C4020" i="7"/>
  <c r="E4020" i="7" s="1"/>
  <c r="C4019" i="7"/>
  <c r="E4019" i="7" s="1"/>
  <c r="C4018" i="7"/>
  <c r="E4018" i="7" s="1"/>
  <c r="C4017" i="7"/>
  <c r="E4017" i="7" s="1"/>
  <c r="C4016" i="7"/>
  <c r="E4016" i="7" s="1"/>
  <c r="C4015" i="7"/>
  <c r="E4015" i="7" s="1"/>
  <c r="C4014" i="7"/>
  <c r="E4014" i="7" s="1"/>
  <c r="C4013" i="7"/>
  <c r="E4013" i="7" s="1"/>
  <c r="B4012" i="7"/>
  <c r="A4012" i="7"/>
  <c r="F4012" i="7" s="1"/>
  <c r="B4011" i="7"/>
  <c r="A4011" i="7"/>
  <c r="F4011" i="7" s="1"/>
  <c r="C4010" i="7"/>
  <c r="E4010" i="7" s="1"/>
  <c r="C4009" i="7"/>
  <c r="E4009" i="7" s="1"/>
  <c r="C4008" i="7"/>
  <c r="E4008" i="7" s="1"/>
  <c r="C4007" i="7"/>
  <c r="E4007" i="7" s="1"/>
  <c r="B4006" i="7"/>
  <c r="A4006" i="7"/>
  <c r="F4006" i="7" s="1"/>
  <c r="B4005" i="7"/>
  <c r="A4005" i="7"/>
  <c r="B4004" i="7"/>
  <c r="A4004" i="7"/>
  <c r="F4004" i="7" s="1"/>
  <c r="C4003" i="7"/>
  <c r="E4003" i="7" s="1"/>
  <c r="C4002" i="7"/>
  <c r="E4002" i="7" s="1"/>
  <c r="C4001" i="7"/>
  <c r="E4001" i="7" s="1"/>
  <c r="C4000" i="7"/>
  <c r="E4000" i="7" s="1"/>
  <c r="C3999" i="7"/>
  <c r="E3999" i="7" s="1"/>
  <c r="C3998" i="7"/>
  <c r="E3998" i="7" s="1"/>
  <c r="B3997" i="7"/>
  <c r="A3997" i="7"/>
  <c r="F3997" i="7" s="1"/>
  <c r="C3996" i="7"/>
  <c r="E3996" i="7" s="1"/>
  <c r="C3995" i="7"/>
  <c r="E3995" i="7" s="1"/>
  <c r="C3994" i="7"/>
  <c r="E3994" i="7" s="1"/>
  <c r="C3993" i="7"/>
  <c r="E3993" i="7" s="1"/>
  <c r="C3992" i="7"/>
  <c r="E3992" i="7" s="1"/>
  <c r="C3991" i="7"/>
  <c r="E3991" i="7" s="1"/>
  <c r="B3990" i="7"/>
  <c r="A3990" i="7"/>
  <c r="F3990" i="7" s="1"/>
  <c r="B3989" i="7"/>
  <c r="A3989" i="7"/>
  <c r="B3988" i="7"/>
  <c r="A3988" i="7"/>
  <c r="F3988" i="7" s="1"/>
  <c r="C3987" i="7"/>
  <c r="E3987" i="7" s="1"/>
  <c r="B3986" i="7"/>
  <c r="A3986" i="7"/>
  <c r="F3986" i="7" s="1"/>
  <c r="B3985" i="7"/>
  <c r="A3985" i="7"/>
  <c r="F3985" i="7" s="1"/>
  <c r="B3984" i="7"/>
  <c r="A3984" i="7"/>
  <c r="F3984" i="7" s="1"/>
  <c r="C3983" i="7"/>
  <c r="E3983" i="7" s="1"/>
  <c r="B3982" i="7"/>
  <c r="A3982" i="7"/>
  <c r="F3982" i="7" s="1"/>
  <c r="B3981" i="7"/>
  <c r="A3981" i="7"/>
  <c r="F3981" i="7" s="1"/>
  <c r="B3980" i="7"/>
  <c r="A3980" i="7"/>
  <c r="F3980" i="7" s="1"/>
  <c r="C3979" i="7"/>
  <c r="E3979" i="7" s="1"/>
  <c r="C3978" i="7"/>
  <c r="E3978" i="7" s="1"/>
  <c r="C3977" i="7"/>
  <c r="E3977" i="7" s="1"/>
  <c r="C3976" i="7"/>
  <c r="E3976" i="7" s="1"/>
  <c r="B3975" i="7"/>
  <c r="A3975" i="7"/>
  <c r="F3975" i="7" s="1"/>
  <c r="B3974" i="7"/>
  <c r="A3974" i="7"/>
  <c r="F3974" i="7" s="1"/>
  <c r="B3973" i="7"/>
  <c r="A3973" i="7"/>
  <c r="F3973" i="7" s="1"/>
  <c r="C3972" i="7"/>
  <c r="E3972" i="7" s="1"/>
  <c r="C3971" i="7"/>
  <c r="E3971" i="7" s="1"/>
  <c r="C3970" i="7"/>
  <c r="E3970" i="7" s="1"/>
  <c r="C3969" i="7"/>
  <c r="E3969" i="7" s="1"/>
  <c r="C3968" i="7"/>
  <c r="E3968" i="7" s="1"/>
  <c r="B3967" i="7"/>
  <c r="A3967" i="7"/>
  <c r="F3967" i="7" s="1"/>
  <c r="B3966" i="7"/>
  <c r="A3966" i="7"/>
  <c r="F3966" i="7" s="1"/>
  <c r="B3965" i="7"/>
  <c r="A3965" i="7"/>
  <c r="B3964" i="7"/>
  <c r="A3964" i="7"/>
  <c r="F3964" i="7" s="1"/>
  <c r="B3963" i="7"/>
  <c r="A3963" i="7"/>
  <c r="F3963" i="7" s="1"/>
  <c r="B3962" i="7"/>
  <c r="A3962" i="7"/>
  <c r="F3962" i="7" s="1"/>
  <c r="B3961" i="7"/>
  <c r="A3961" i="7"/>
  <c r="B3960" i="7"/>
  <c r="A3960" i="7"/>
  <c r="F3960" i="7" s="1"/>
  <c r="B3959" i="7"/>
  <c r="A3959" i="7"/>
  <c r="F3959" i="7" s="1"/>
  <c r="C3958" i="7"/>
  <c r="E3958" i="7" s="1"/>
  <c r="B3957" i="7"/>
  <c r="A3957" i="7"/>
  <c r="B3956" i="7"/>
  <c r="A3956" i="7"/>
  <c r="F3956" i="7" s="1"/>
  <c r="B3955" i="7"/>
  <c r="A3955" i="7"/>
  <c r="F3955" i="7" s="1"/>
  <c r="B3954" i="7"/>
  <c r="A3954" i="7"/>
  <c r="F3954" i="7" s="1"/>
  <c r="B3953" i="7"/>
  <c r="A3953" i="7"/>
  <c r="C3952" i="7"/>
  <c r="E3952" i="7" s="1"/>
  <c r="C3951" i="7"/>
  <c r="E3951" i="7" s="1"/>
  <c r="C3950" i="7"/>
  <c r="E3950" i="7" s="1"/>
  <c r="C3949" i="7"/>
  <c r="E3949" i="7" s="1"/>
  <c r="C3948" i="7"/>
  <c r="E3948" i="7" s="1"/>
  <c r="B3947" i="7"/>
  <c r="A3947" i="7"/>
  <c r="F3947" i="7" s="1"/>
  <c r="C3946" i="7"/>
  <c r="E3946" i="7" s="1"/>
  <c r="C3945" i="7"/>
  <c r="E3945" i="7" s="1"/>
  <c r="C3944" i="7"/>
  <c r="E3944" i="7" s="1"/>
  <c r="C3943" i="7"/>
  <c r="E3943" i="7" s="1"/>
  <c r="C3942" i="7"/>
  <c r="E3942" i="7" s="1"/>
  <c r="B3941" i="7"/>
  <c r="A3941" i="7"/>
  <c r="F3941" i="7" s="1"/>
  <c r="B3940" i="7"/>
  <c r="A3940" i="7"/>
  <c r="F3940" i="7" s="1"/>
  <c r="B3939" i="7"/>
  <c r="A3939" i="7"/>
  <c r="F3939" i="7" s="1"/>
  <c r="B3938" i="7"/>
  <c r="A3938" i="7"/>
  <c r="F3938" i="7" s="1"/>
  <c r="B3937" i="7"/>
  <c r="A3937" i="7"/>
  <c r="F3937" i="7" s="1"/>
  <c r="B3936" i="7"/>
  <c r="A3936" i="7"/>
  <c r="F3936" i="7" s="1"/>
  <c r="B3935" i="7"/>
  <c r="A3935" i="7"/>
  <c r="F3935" i="7" s="1"/>
  <c r="B3934" i="7"/>
  <c r="A3934" i="7"/>
  <c r="F3934" i="7" s="1"/>
  <c r="B3933" i="7"/>
  <c r="A3933" i="7"/>
  <c r="F3933" i="7" s="1"/>
  <c r="B3932" i="7"/>
  <c r="A3932" i="7"/>
  <c r="F3932" i="7" s="1"/>
  <c r="B3931" i="7"/>
  <c r="A3931" i="7"/>
  <c r="F3931" i="7" s="1"/>
  <c r="C3930" i="7"/>
  <c r="E3930" i="7" s="1"/>
  <c r="C3929" i="7"/>
  <c r="E3929" i="7" s="1"/>
  <c r="B3928" i="7"/>
  <c r="A3928" i="7"/>
  <c r="F3928" i="7" s="1"/>
  <c r="B3927" i="7"/>
  <c r="A3927" i="7"/>
  <c r="F3927" i="7" s="1"/>
  <c r="B3926" i="7"/>
  <c r="A3926" i="7"/>
  <c r="F3926" i="7" s="1"/>
  <c r="B3925" i="7"/>
  <c r="A3925" i="7"/>
  <c r="B3924" i="7"/>
  <c r="A3924" i="7"/>
  <c r="F3924" i="7" s="1"/>
  <c r="B3923" i="7"/>
  <c r="A3923" i="7"/>
  <c r="F3923" i="7" s="1"/>
  <c r="C3922" i="7"/>
  <c r="E3922" i="7" s="1"/>
  <c r="C3921" i="7"/>
  <c r="E3921" i="7" s="1"/>
  <c r="C3920" i="7"/>
  <c r="E3920" i="7" s="1"/>
  <c r="B3919" i="7"/>
  <c r="A3919" i="7"/>
  <c r="F3919" i="7" s="1"/>
  <c r="B3918" i="7"/>
  <c r="A3918" i="7"/>
  <c r="F3918" i="7" s="1"/>
  <c r="B3917" i="7"/>
  <c r="A3917" i="7"/>
  <c r="B3916" i="7"/>
  <c r="A3916" i="7"/>
  <c r="F3916" i="7" s="1"/>
  <c r="B3915" i="7"/>
  <c r="A3915" i="7"/>
  <c r="F3915" i="7" s="1"/>
  <c r="B3914" i="7"/>
  <c r="A3914" i="7"/>
  <c r="F3914" i="7" s="1"/>
  <c r="B3913" i="7"/>
  <c r="A3913" i="7"/>
  <c r="F3913" i="7" s="1"/>
  <c r="C3912" i="7"/>
  <c r="E3912" i="7" s="1"/>
  <c r="C3911" i="7"/>
  <c r="E3911" i="7" s="1"/>
  <c r="C3910" i="7"/>
  <c r="E3910" i="7" s="1"/>
  <c r="C3909" i="7"/>
  <c r="E3909" i="7" s="1"/>
  <c r="C3908" i="7"/>
  <c r="E3908" i="7" s="1"/>
  <c r="B3907" i="7"/>
  <c r="A3907" i="7"/>
  <c r="F3907" i="7" s="1"/>
  <c r="B3906" i="7"/>
  <c r="A3906" i="7"/>
  <c r="F3906" i="7" s="1"/>
  <c r="C3905" i="7"/>
  <c r="E3905" i="7" s="1"/>
  <c r="C3904" i="7"/>
  <c r="E3904" i="7" s="1"/>
  <c r="C3903" i="7"/>
  <c r="E3903" i="7" s="1"/>
  <c r="C3902" i="7"/>
  <c r="E3902" i="7" s="1"/>
  <c r="B3901" i="7"/>
  <c r="A3901" i="7"/>
  <c r="C3900" i="7"/>
  <c r="E3900" i="7" s="1"/>
  <c r="C3899" i="7"/>
  <c r="E3899" i="7" s="1"/>
  <c r="B3898" i="7"/>
  <c r="A3898" i="7"/>
  <c r="F3898" i="7" s="1"/>
  <c r="B3897" i="7"/>
  <c r="A3897" i="7"/>
  <c r="F3897" i="7" s="1"/>
  <c r="C3896" i="7"/>
  <c r="E3896" i="7" s="1"/>
  <c r="B3895" i="7"/>
  <c r="A3895" i="7"/>
  <c r="F3895" i="7" s="1"/>
  <c r="C3894" i="7"/>
  <c r="E3894" i="7" s="1"/>
  <c r="B3893" i="7"/>
  <c r="A3893" i="7"/>
  <c r="B3892" i="7"/>
  <c r="A3892" i="7"/>
  <c r="F3892" i="7" s="1"/>
  <c r="C3891" i="7"/>
  <c r="E3891" i="7" s="1"/>
  <c r="B3890" i="7"/>
  <c r="A3890" i="7"/>
  <c r="F3890" i="7" s="1"/>
  <c r="B3889" i="7"/>
  <c r="A3889" i="7"/>
  <c r="F3889" i="7" s="1"/>
  <c r="B3888" i="7"/>
  <c r="A3888" i="7"/>
  <c r="F3888" i="7" s="1"/>
  <c r="B3887" i="7"/>
  <c r="A3887" i="7"/>
  <c r="F3887" i="7" s="1"/>
  <c r="B3886" i="7"/>
  <c r="A3886" i="7"/>
  <c r="F3886" i="7" s="1"/>
  <c r="B3885" i="7"/>
  <c r="A3885" i="7"/>
  <c r="F3885" i="7" s="1"/>
  <c r="B3884" i="7"/>
  <c r="A3884" i="7"/>
  <c r="F3884" i="7" s="1"/>
  <c r="B3883" i="7"/>
  <c r="A3883" i="7"/>
  <c r="F3883" i="7" s="1"/>
  <c r="B3882" i="7"/>
  <c r="A3882" i="7"/>
  <c r="F3882" i="7" s="1"/>
  <c r="B3881" i="7"/>
  <c r="A3881" i="7"/>
  <c r="F3881" i="7" s="1"/>
  <c r="B3880" i="7"/>
  <c r="A3880" i="7"/>
  <c r="F3880" i="7" s="1"/>
  <c r="C3879" i="7"/>
  <c r="E3879" i="7" s="1"/>
  <c r="C3878" i="7"/>
  <c r="E3878" i="7" s="1"/>
  <c r="C3877" i="7"/>
  <c r="E3877" i="7" s="1"/>
  <c r="B3876" i="7"/>
  <c r="A3876" i="7"/>
  <c r="F3876" i="7" s="1"/>
  <c r="B3875" i="7"/>
  <c r="A3875" i="7"/>
  <c r="F3875" i="7" s="1"/>
  <c r="C3874" i="7"/>
  <c r="E3874" i="7" s="1"/>
  <c r="C3873" i="7"/>
  <c r="E3873" i="7" s="1"/>
  <c r="B3872" i="7"/>
  <c r="A3872" i="7"/>
  <c r="F3872" i="7" s="1"/>
  <c r="C3871" i="7"/>
  <c r="E3871" i="7" s="1"/>
  <c r="C3870" i="7"/>
  <c r="E3870" i="7" s="1"/>
  <c r="C3869" i="7"/>
  <c r="E3869" i="7" s="1"/>
  <c r="B3868" i="7"/>
  <c r="A3868" i="7"/>
  <c r="F3868" i="7" s="1"/>
  <c r="B3867" i="7"/>
  <c r="A3867" i="7"/>
  <c r="F3867" i="7" s="1"/>
  <c r="B3866" i="7"/>
  <c r="A3866" i="7"/>
  <c r="F3866" i="7" s="1"/>
  <c r="B3865" i="7"/>
  <c r="A3865" i="7"/>
  <c r="F3865" i="7" s="1"/>
  <c r="B3864" i="7"/>
  <c r="A3864" i="7"/>
  <c r="F3864" i="7" s="1"/>
  <c r="C3863" i="7"/>
  <c r="E3863" i="7" s="1"/>
  <c r="C3862" i="7"/>
  <c r="E3862" i="7" s="1"/>
  <c r="B3861" i="7"/>
  <c r="A3861" i="7"/>
  <c r="B3860" i="7"/>
  <c r="A3860" i="7"/>
  <c r="F3860" i="7" s="1"/>
  <c r="B3859" i="7"/>
  <c r="A3859" i="7"/>
  <c r="F3859" i="7" s="1"/>
  <c r="B3858" i="7"/>
  <c r="A3858" i="7"/>
  <c r="F3858" i="7" s="1"/>
  <c r="B3857" i="7"/>
  <c r="A3857" i="7"/>
  <c r="F3857" i="7" s="1"/>
  <c r="B3856" i="7"/>
  <c r="A3856" i="7"/>
  <c r="F3856" i="7" s="1"/>
  <c r="B3855" i="7"/>
  <c r="A3855" i="7"/>
  <c r="F3855" i="7" s="1"/>
  <c r="C3854" i="7"/>
  <c r="E3854" i="7" s="1"/>
  <c r="C3853" i="7"/>
  <c r="E3853" i="7" s="1"/>
  <c r="C3852" i="7"/>
  <c r="E3852" i="7" s="1"/>
  <c r="C3851" i="7"/>
  <c r="E3851" i="7" s="1"/>
  <c r="C3850" i="7"/>
  <c r="E3850" i="7" s="1"/>
  <c r="B3849" i="7"/>
  <c r="A3849" i="7"/>
  <c r="B3848" i="7"/>
  <c r="A3848" i="7"/>
  <c r="F3848" i="7" s="1"/>
  <c r="B3847" i="7"/>
  <c r="A3847" i="7"/>
  <c r="F3847" i="7" s="1"/>
  <c r="B3846" i="7"/>
  <c r="A3846" i="7"/>
  <c r="F3846" i="7" s="1"/>
  <c r="B3845" i="7"/>
  <c r="A3845" i="7"/>
  <c r="B3844" i="7"/>
  <c r="A3844" i="7"/>
  <c r="F3844" i="7" s="1"/>
  <c r="B3843" i="7"/>
  <c r="A3843" i="7"/>
  <c r="F3843" i="7" s="1"/>
  <c r="B3842" i="7"/>
  <c r="A3842" i="7"/>
  <c r="F3842" i="7" s="1"/>
  <c r="C3841" i="7"/>
  <c r="E3841" i="7" s="1"/>
  <c r="C3840" i="7"/>
  <c r="E3840" i="7" s="1"/>
  <c r="B3839" i="7"/>
  <c r="A3839" i="7"/>
  <c r="F3839" i="7" s="1"/>
  <c r="C3838" i="7"/>
  <c r="E3838" i="7" s="1"/>
  <c r="C3837" i="7"/>
  <c r="E3837" i="7" s="1"/>
  <c r="B3836" i="7"/>
  <c r="A3836" i="7"/>
  <c r="F3836" i="7" s="1"/>
  <c r="B3835" i="7"/>
  <c r="A3835" i="7"/>
  <c r="F3835" i="7" s="1"/>
  <c r="C3834" i="7"/>
  <c r="E3834" i="7" s="1"/>
  <c r="C3833" i="7"/>
  <c r="E3833" i="7" s="1"/>
  <c r="B3832" i="7"/>
  <c r="A3832" i="7"/>
  <c r="F3832" i="7" s="1"/>
  <c r="B3831" i="7"/>
  <c r="A3831" i="7"/>
  <c r="F3831" i="7" s="1"/>
  <c r="B3830" i="7"/>
  <c r="A3830" i="7"/>
  <c r="F3830" i="7" s="1"/>
  <c r="C3829" i="7"/>
  <c r="E3829" i="7" s="1"/>
  <c r="C3828" i="7"/>
  <c r="E3828" i="7" s="1"/>
  <c r="B3827" i="7"/>
  <c r="A3827" i="7"/>
  <c r="F3827" i="7" s="1"/>
  <c r="B3826" i="7"/>
  <c r="A3826" i="7"/>
  <c r="F3826" i="7" s="1"/>
  <c r="C3825" i="7"/>
  <c r="E3825" i="7" s="1"/>
  <c r="C3824" i="7"/>
  <c r="E3824" i="7" s="1"/>
  <c r="C3823" i="7"/>
  <c r="E3823" i="7" s="1"/>
  <c r="C3822" i="7"/>
  <c r="E3822" i="7" s="1"/>
  <c r="C3821" i="7"/>
  <c r="E3821" i="7" s="1"/>
  <c r="B3820" i="7"/>
  <c r="A3820" i="7"/>
  <c r="F3820" i="7" s="1"/>
  <c r="B3819" i="7"/>
  <c r="A3819" i="7"/>
  <c r="F3819" i="7" s="1"/>
  <c r="B3818" i="7"/>
  <c r="A3818" i="7"/>
  <c r="F3818" i="7" s="1"/>
  <c r="B3817" i="7"/>
  <c r="A3817" i="7"/>
  <c r="F3817" i="7" s="1"/>
  <c r="B3816" i="7"/>
  <c r="A3816" i="7"/>
  <c r="F3816" i="7" s="1"/>
  <c r="B3815" i="7"/>
  <c r="A3815" i="7"/>
  <c r="F3815" i="7" s="1"/>
  <c r="B3814" i="7"/>
  <c r="A3814" i="7"/>
  <c r="F3814" i="7" s="1"/>
  <c r="B3813" i="7"/>
  <c r="A3813" i="7"/>
  <c r="F3813" i="7" s="1"/>
  <c r="B3812" i="7"/>
  <c r="A3812" i="7"/>
  <c r="F3812" i="7" s="1"/>
  <c r="B3811" i="7"/>
  <c r="A3811" i="7"/>
  <c r="F3811" i="7" s="1"/>
  <c r="B3810" i="7"/>
  <c r="A3810" i="7"/>
  <c r="F3810" i="7" s="1"/>
  <c r="B3809" i="7"/>
  <c r="A3809" i="7"/>
  <c r="F3809" i="7" s="1"/>
  <c r="B3808" i="7"/>
  <c r="A3808" i="7"/>
  <c r="F3808" i="7" s="1"/>
  <c r="B3807" i="7"/>
  <c r="A3807" i="7"/>
  <c r="F3807" i="7" s="1"/>
  <c r="B3806" i="7"/>
  <c r="A3806" i="7"/>
  <c r="F3806" i="7" s="1"/>
  <c r="B3805" i="7"/>
  <c r="A3805" i="7"/>
  <c r="F3805" i="7" s="1"/>
  <c r="B3804" i="7"/>
  <c r="A3804" i="7"/>
  <c r="F3804" i="7" s="1"/>
  <c r="B3803" i="7"/>
  <c r="A3803" i="7"/>
  <c r="F3803" i="7" s="1"/>
  <c r="C3802" i="7"/>
  <c r="E3802" i="7" s="1"/>
  <c r="C3801" i="7"/>
  <c r="E3801" i="7" s="1"/>
  <c r="B3800" i="7"/>
  <c r="A3800" i="7"/>
  <c r="F3800" i="7" s="1"/>
  <c r="B3799" i="7"/>
  <c r="A3799" i="7"/>
  <c r="F3799" i="7" s="1"/>
  <c r="B3798" i="7"/>
  <c r="A3798" i="7"/>
  <c r="F3798" i="7" s="1"/>
  <c r="B3797" i="7"/>
  <c r="A3797" i="7"/>
  <c r="B3796" i="7"/>
  <c r="A3796" i="7"/>
  <c r="F3796" i="7" s="1"/>
  <c r="B3795" i="7"/>
  <c r="A3795" i="7"/>
  <c r="F3795" i="7" s="1"/>
  <c r="C3794" i="7"/>
  <c r="E3794" i="7" s="1"/>
  <c r="C3793" i="7"/>
  <c r="E3793" i="7" s="1"/>
  <c r="B3792" i="7"/>
  <c r="A3792" i="7"/>
  <c r="F3792" i="7" s="1"/>
  <c r="B3791" i="7"/>
  <c r="A3791" i="7"/>
  <c r="F3791" i="7" s="1"/>
  <c r="B3790" i="7"/>
  <c r="A3790" i="7"/>
  <c r="F3790" i="7" s="1"/>
  <c r="B3789" i="7"/>
  <c r="A3789" i="7"/>
  <c r="F3789" i="7" s="1"/>
  <c r="B3788" i="7"/>
  <c r="A3788" i="7"/>
  <c r="F3788" i="7" s="1"/>
  <c r="B3787" i="7"/>
  <c r="A3787" i="7"/>
  <c r="F3787" i="7" s="1"/>
  <c r="B3786" i="7"/>
  <c r="A3786" i="7"/>
  <c r="F3786" i="7" s="1"/>
  <c r="B3785" i="7"/>
  <c r="A3785" i="7"/>
  <c r="F3785" i="7" s="1"/>
  <c r="C3784" i="7"/>
  <c r="E3784" i="7" s="1"/>
  <c r="C3783" i="7"/>
  <c r="E3783" i="7" s="1"/>
  <c r="B3782" i="7"/>
  <c r="A3782" i="7"/>
  <c r="F3782" i="7" s="1"/>
  <c r="B3781" i="7"/>
  <c r="A3781" i="7"/>
  <c r="F3781" i="7" s="1"/>
  <c r="C3780" i="7"/>
  <c r="E3780" i="7" s="1"/>
  <c r="C3779" i="7"/>
  <c r="E3779" i="7" s="1"/>
  <c r="C3778" i="7"/>
  <c r="E3778" i="7" s="1"/>
  <c r="C3777" i="7"/>
  <c r="E3777" i="7" s="1"/>
  <c r="C3776" i="7"/>
  <c r="E3776" i="7" s="1"/>
  <c r="C3775" i="7"/>
  <c r="E3775" i="7" s="1"/>
  <c r="B3774" i="7"/>
  <c r="A3774" i="7"/>
  <c r="F3774" i="7" s="1"/>
  <c r="B3773" i="7"/>
  <c r="A3773" i="7"/>
  <c r="F3773" i="7" s="1"/>
  <c r="C3772" i="7"/>
  <c r="E3772" i="7" s="1"/>
  <c r="C3771" i="7"/>
  <c r="E3771" i="7" s="1"/>
  <c r="B3770" i="7"/>
  <c r="A3770" i="7"/>
  <c r="F3770" i="7" s="1"/>
  <c r="C3769" i="7"/>
  <c r="E3769" i="7" s="1"/>
  <c r="C3768" i="7"/>
  <c r="E3768" i="7" s="1"/>
  <c r="C3767" i="7"/>
  <c r="E3767" i="7" s="1"/>
  <c r="B3766" i="7"/>
  <c r="A3766" i="7"/>
  <c r="F3766" i="7" s="1"/>
  <c r="B3765" i="7"/>
  <c r="A3765" i="7"/>
  <c r="F3765" i="7" s="1"/>
  <c r="B3764" i="7"/>
  <c r="A3764" i="7"/>
  <c r="F3764" i="7" s="1"/>
  <c r="C3763" i="7"/>
  <c r="E3763" i="7" s="1"/>
  <c r="C3762" i="7"/>
  <c r="E3762" i="7" s="1"/>
  <c r="B3761" i="7"/>
  <c r="A3761" i="7"/>
  <c r="B3760" i="7"/>
  <c r="A3760" i="7"/>
  <c r="F3760" i="7" s="1"/>
  <c r="B3759" i="7"/>
  <c r="A3759" i="7"/>
  <c r="F3759" i="7" s="1"/>
  <c r="B3758" i="7"/>
  <c r="A3758" i="7"/>
  <c r="F3758" i="7" s="1"/>
  <c r="B3757" i="7"/>
  <c r="A3757" i="7"/>
  <c r="C3756" i="7"/>
  <c r="E3756" i="7" s="1"/>
  <c r="C3755" i="7"/>
  <c r="E3755" i="7" s="1"/>
  <c r="B3754" i="7"/>
  <c r="A3754" i="7"/>
  <c r="F3754" i="7" s="1"/>
  <c r="C3753" i="7"/>
  <c r="E3753" i="7" s="1"/>
  <c r="C3752" i="7"/>
  <c r="E3752" i="7" s="1"/>
  <c r="C3751" i="7"/>
  <c r="E3751" i="7" s="1"/>
  <c r="C3750" i="7"/>
  <c r="E3750" i="7" s="1"/>
  <c r="B3749" i="7"/>
  <c r="A3749" i="7"/>
  <c r="F3749" i="7" s="1"/>
  <c r="B3748" i="7"/>
  <c r="A3748" i="7"/>
  <c r="F3748" i="7" s="1"/>
  <c r="C3747" i="7"/>
  <c r="E3747" i="7" s="1"/>
  <c r="C3746" i="7"/>
  <c r="E3746" i="7" s="1"/>
  <c r="C3745" i="7"/>
  <c r="E3745" i="7" s="1"/>
  <c r="C3744" i="7"/>
  <c r="E3744" i="7" s="1"/>
  <c r="C3743" i="7"/>
  <c r="E3743" i="7" s="1"/>
  <c r="B3742" i="7"/>
  <c r="A3742" i="7"/>
  <c r="F3742" i="7" s="1"/>
  <c r="B3741" i="7"/>
  <c r="A3741" i="7"/>
  <c r="B3740" i="7"/>
  <c r="A3740" i="7"/>
  <c r="F3740" i="7" s="1"/>
  <c r="B3739" i="7"/>
  <c r="A3739" i="7"/>
  <c r="F3739" i="7" s="1"/>
  <c r="B3738" i="7"/>
  <c r="A3738" i="7"/>
  <c r="F3738" i="7" s="1"/>
  <c r="C3737" i="7"/>
  <c r="E3737" i="7" s="1"/>
  <c r="B3736" i="7"/>
  <c r="A3736" i="7"/>
  <c r="F3736" i="7" s="1"/>
  <c r="B3735" i="7"/>
  <c r="A3735" i="7"/>
  <c r="F3735" i="7" s="1"/>
  <c r="B3734" i="7"/>
  <c r="A3734" i="7"/>
  <c r="F3734" i="7" s="1"/>
  <c r="B3733" i="7"/>
  <c r="A3733" i="7"/>
  <c r="C3732" i="7"/>
  <c r="E3732" i="7" s="1"/>
  <c r="C3731" i="7"/>
  <c r="E3731" i="7" s="1"/>
  <c r="B3730" i="7"/>
  <c r="A3730" i="7"/>
  <c r="F3730" i="7" s="1"/>
  <c r="B3729" i="7"/>
  <c r="A3729" i="7"/>
  <c r="F3729" i="7" s="1"/>
  <c r="B3728" i="7"/>
  <c r="A3728" i="7"/>
  <c r="F3728" i="7" s="1"/>
  <c r="B3727" i="7"/>
  <c r="A3727" i="7"/>
  <c r="F3727" i="7" s="1"/>
  <c r="C3726" i="7"/>
  <c r="E3726" i="7" s="1"/>
  <c r="C3725" i="7"/>
  <c r="E3725" i="7" s="1"/>
  <c r="C3724" i="7"/>
  <c r="E3724" i="7" s="1"/>
  <c r="C3723" i="7"/>
  <c r="E3723" i="7" s="1"/>
  <c r="B3722" i="7"/>
  <c r="A3722" i="7"/>
  <c r="F3722" i="7" s="1"/>
  <c r="B3721" i="7"/>
  <c r="A3721" i="7"/>
  <c r="F3721" i="7" s="1"/>
  <c r="B3720" i="7"/>
  <c r="A3720" i="7"/>
  <c r="F3720" i="7" s="1"/>
  <c r="B3719" i="7"/>
  <c r="A3719" i="7"/>
  <c r="F3719" i="7" s="1"/>
  <c r="C3718" i="7"/>
  <c r="E3718" i="7" s="1"/>
  <c r="C3717" i="7"/>
  <c r="E3717" i="7" s="1"/>
  <c r="C3716" i="7"/>
  <c r="E3716" i="7" s="1"/>
  <c r="C3715" i="7"/>
  <c r="E3715" i="7" s="1"/>
  <c r="C3714" i="7"/>
  <c r="E3714" i="7" s="1"/>
  <c r="B3713" i="7"/>
  <c r="A3713" i="7"/>
  <c r="B3712" i="7"/>
  <c r="A3712" i="7"/>
  <c r="F3712" i="7" s="1"/>
  <c r="C3711" i="7"/>
  <c r="E3711" i="7" s="1"/>
  <c r="C3710" i="7"/>
  <c r="E3710" i="7" s="1"/>
  <c r="C3709" i="7"/>
  <c r="E3709" i="7" s="1"/>
  <c r="B3708" i="7"/>
  <c r="A3708" i="7"/>
  <c r="F3708" i="7" s="1"/>
  <c r="B3707" i="7"/>
  <c r="A3707" i="7"/>
  <c r="F3707" i="7" s="1"/>
  <c r="B3706" i="7"/>
  <c r="A3706" i="7"/>
  <c r="F3706" i="7" s="1"/>
  <c r="B3705" i="7"/>
  <c r="A3705" i="7"/>
  <c r="F3705" i="7" s="1"/>
  <c r="B3704" i="7"/>
  <c r="A3704" i="7"/>
  <c r="F3704" i="7" s="1"/>
  <c r="B3703" i="7"/>
  <c r="A3703" i="7"/>
  <c r="F3703" i="7" s="1"/>
  <c r="B3702" i="7"/>
  <c r="A3702" i="7"/>
  <c r="F3702" i="7" s="1"/>
  <c r="B3701" i="7"/>
  <c r="A3701" i="7"/>
  <c r="F3701" i="7" s="1"/>
  <c r="B3700" i="7"/>
  <c r="A3700" i="7"/>
  <c r="F3700" i="7" s="1"/>
  <c r="B3699" i="7"/>
  <c r="A3699" i="7"/>
  <c r="F3699" i="7" s="1"/>
  <c r="B3698" i="7"/>
  <c r="A3698" i="7"/>
  <c r="F3698" i="7" s="1"/>
  <c r="B3697" i="7"/>
  <c r="A3697" i="7"/>
  <c r="F3697" i="7" s="1"/>
  <c r="B3696" i="7"/>
  <c r="A3696" i="7"/>
  <c r="F3696" i="7" s="1"/>
  <c r="B3695" i="7"/>
  <c r="A3695" i="7"/>
  <c r="F3695" i="7" s="1"/>
  <c r="B3694" i="7"/>
  <c r="A3694" i="7"/>
  <c r="F3694" i="7" s="1"/>
  <c r="B3693" i="7"/>
  <c r="A3693" i="7"/>
  <c r="F3693" i="7" s="1"/>
  <c r="B3692" i="7"/>
  <c r="A3692" i="7"/>
  <c r="F3692" i="7" s="1"/>
  <c r="B3691" i="7"/>
  <c r="A3691" i="7"/>
  <c r="F3691" i="7" s="1"/>
  <c r="B3690" i="7"/>
  <c r="A3690" i="7"/>
  <c r="F3690" i="7" s="1"/>
  <c r="B3689" i="7"/>
  <c r="A3689" i="7"/>
  <c r="F3689" i="7" s="1"/>
  <c r="B3688" i="7"/>
  <c r="A3688" i="7"/>
  <c r="F3688" i="7" s="1"/>
  <c r="B3687" i="7"/>
  <c r="A3687" i="7"/>
  <c r="F3687" i="7" s="1"/>
  <c r="B3686" i="7"/>
  <c r="A3686" i="7"/>
  <c r="F3686" i="7" s="1"/>
  <c r="B3685" i="7"/>
  <c r="A3685" i="7"/>
  <c r="F3685" i="7" s="1"/>
  <c r="B3684" i="7"/>
  <c r="A3684" i="7"/>
  <c r="F3684" i="7" s="1"/>
  <c r="B3683" i="7"/>
  <c r="A3683" i="7"/>
  <c r="F3683" i="7" s="1"/>
  <c r="B3682" i="7"/>
  <c r="A3682" i="7"/>
  <c r="F3682" i="7" s="1"/>
  <c r="B3681" i="7"/>
  <c r="A3681" i="7"/>
  <c r="F3681" i="7" s="1"/>
  <c r="B3680" i="7"/>
  <c r="A3680" i="7"/>
  <c r="F3680" i="7" s="1"/>
  <c r="C3679" i="7"/>
  <c r="E3679" i="7" s="1"/>
  <c r="C3678" i="7"/>
  <c r="E3678" i="7" s="1"/>
  <c r="B3677" i="7"/>
  <c r="A3677" i="7"/>
  <c r="B3676" i="7"/>
  <c r="A3676" i="7"/>
  <c r="F3676" i="7" s="1"/>
  <c r="B3675" i="7"/>
  <c r="A3675" i="7"/>
  <c r="F3675" i="7" s="1"/>
  <c r="B3674" i="7"/>
  <c r="A3674" i="7"/>
  <c r="F3674" i="7" s="1"/>
  <c r="C3673" i="7"/>
  <c r="E3673" i="7" s="1"/>
  <c r="C3672" i="7"/>
  <c r="E3672" i="7" s="1"/>
  <c r="B3671" i="7"/>
  <c r="A3671" i="7"/>
  <c r="F3671" i="7" s="1"/>
  <c r="B3670" i="7"/>
  <c r="A3670" i="7"/>
  <c r="F3670" i="7" s="1"/>
  <c r="B3669" i="7"/>
  <c r="A3669" i="7"/>
  <c r="F3669" i="7" s="1"/>
  <c r="B3668" i="7"/>
  <c r="A3668" i="7"/>
  <c r="F3668" i="7" s="1"/>
  <c r="C3667" i="7"/>
  <c r="E3667" i="7" s="1"/>
  <c r="B3666" i="7"/>
  <c r="A3666" i="7"/>
  <c r="F3666" i="7" s="1"/>
  <c r="B3665" i="7"/>
  <c r="A3665" i="7"/>
  <c r="C3664" i="7"/>
  <c r="E3664" i="7" s="1"/>
  <c r="B3663" i="7"/>
  <c r="A3663" i="7"/>
  <c r="F3663" i="7" s="1"/>
  <c r="B3662" i="7"/>
  <c r="A3662" i="7"/>
  <c r="F3662" i="7" s="1"/>
  <c r="B3661" i="7"/>
  <c r="A3661" i="7"/>
  <c r="B3660" i="7"/>
  <c r="A3660" i="7"/>
  <c r="F3660" i="7" s="1"/>
  <c r="C3659" i="7"/>
  <c r="E3659" i="7" s="1"/>
  <c r="B3658" i="7"/>
  <c r="A3658" i="7"/>
  <c r="F3658" i="7" s="1"/>
  <c r="B3657" i="7"/>
  <c r="A3657" i="7"/>
  <c r="F3657" i="7" s="1"/>
  <c r="C3656" i="7"/>
  <c r="E3656" i="7" s="1"/>
  <c r="C3655" i="7"/>
  <c r="E3655" i="7" s="1"/>
  <c r="B3654" i="7"/>
  <c r="A3654" i="7"/>
  <c r="F3654" i="7" s="1"/>
  <c r="B3653" i="7"/>
  <c r="A3653" i="7"/>
  <c r="B3652" i="7"/>
  <c r="A3652" i="7"/>
  <c r="F3652" i="7" s="1"/>
  <c r="B3651" i="7"/>
  <c r="A3651" i="7"/>
  <c r="F3651" i="7" s="1"/>
  <c r="C3650" i="7"/>
  <c r="E3650" i="7" s="1"/>
  <c r="C3649" i="7"/>
  <c r="E3649" i="7" s="1"/>
  <c r="B3648" i="7"/>
  <c r="A3648" i="7"/>
  <c r="F3648" i="7" s="1"/>
  <c r="B3647" i="7"/>
  <c r="A3647" i="7"/>
  <c r="F3647" i="7" s="1"/>
  <c r="B3646" i="7"/>
  <c r="A3646" i="7"/>
  <c r="F3646" i="7" s="1"/>
  <c r="C3645" i="7"/>
  <c r="E3645" i="7" s="1"/>
  <c r="C3644" i="7"/>
  <c r="E3644" i="7" s="1"/>
  <c r="C3643" i="7"/>
  <c r="E3643" i="7" s="1"/>
  <c r="C3642" i="7"/>
  <c r="E3642" i="7" s="1"/>
  <c r="C3641" i="7"/>
  <c r="E3641" i="7" s="1"/>
  <c r="C3640" i="7"/>
  <c r="E3640" i="7" s="1"/>
  <c r="B3639" i="7"/>
  <c r="A3639" i="7"/>
  <c r="F3639" i="7" s="1"/>
  <c r="B3638" i="7"/>
  <c r="A3638" i="7"/>
  <c r="F3638" i="7" s="1"/>
  <c r="B3637" i="7"/>
  <c r="A3637" i="7"/>
  <c r="B3636" i="7"/>
  <c r="A3636" i="7"/>
  <c r="F3636" i="7" s="1"/>
  <c r="C3635" i="7"/>
  <c r="E3635" i="7" s="1"/>
  <c r="C3634" i="7"/>
  <c r="E3634" i="7" s="1"/>
  <c r="B3633" i="7"/>
  <c r="A3633" i="7"/>
  <c r="F3633" i="7" s="1"/>
  <c r="B3632" i="7"/>
  <c r="A3632" i="7"/>
  <c r="F3632" i="7" s="1"/>
  <c r="B3631" i="7"/>
  <c r="A3631" i="7"/>
  <c r="F3631" i="7" s="1"/>
  <c r="B3630" i="7"/>
  <c r="A3630" i="7"/>
  <c r="F3630" i="7" s="1"/>
  <c r="B3629" i="7"/>
  <c r="A3629" i="7"/>
  <c r="F3629" i="7" s="1"/>
  <c r="C3628" i="7"/>
  <c r="E3628" i="7" s="1"/>
  <c r="C3627" i="7"/>
  <c r="E3627" i="7" s="1"/>
  <c r="B3626" i="7"/>
  <c r="A3626" i="7"/>
  <c r="F3626" i="7" s="1"/>
  <c r="B3625" i="7"/>
  <c r="A3625" i="7"/>
  <c r="B3624" i="7"/>
  <c r="A3624" i="7"/>
  <c r="F3624" i="7" s="1"/>
  <c r="B3623" i="7"/>
  <c r="A3623" i="7"/>
  <c r="F3623" i="7" s="1"/>
  <c r="B3622" i="7"/>
  <c r="A3622" i="7"/>
  <c r="F3622" i="7" s="1"/>
  <c r="B3621" i="7"/>
  <c r="A3621" i="7"/>
  <c r="F3621" i="7" s="1"/>
  <c r="B3620" i="7"/>
  <c r="A3620" i="7"/>
  <c r="F3620" i="7" s="1"/>
  <c r="B3619" i="7"/>
  <c r="A3619" i="7"/>
  <c r="F3619" i="7" s="1"/>
  <c r="B3618" i="7"/>
  <c r="A3618" i="7"/>
  <c r="F3618" i="7" s="1"/>
  <c r="B3617" i="7"/>
  <c r="A3617" i="7"/>
  <c r="B3616" i="7"/>
  <c r="A3616" i="7"/>
  <c r="F3616" i="7" s="1"/>
  <c r="B3615" i="7"/>
  <c r="A3615" i="7"/>
  <c r="F3615" i="7" s="1"/>
  <c r="C3614" i="7"/>
  <c r="E3614" i="7" s="1"/>
  <c r="C3613" i="7"/>
  <c r="E3613" i="7" s="1"/>
  <c r="C3612" i="7"/>
  <c r="E3612" i="7" s="1"/>
  <c r="B3611" i="7"/>
  <c r="A3611" i="7"/>
  <c r="F3611" i="7" s="1"/>
  <c r="B3610" i="7"/>
  <c r="A3610" i="7"/>
  <c r="F3610" i="7" s="1"/>
  <c r="B3609" i="7"/>
  <c r="A3609" i="7"/>
  <c r="F3609" i="7" s="1"/>
  <c r="B3608" i="7"/>
  <c r="A3608" i="7"/>
  <c r="F3608" i="7" s="1"/>
  <c r="C3607" i="7"/>
  <c r="E3607" i="7" s="1"/>
  <c r="C3606" i="7"/>
  <c r="E3606" i="7" s="1"/>
  <c r="C3605" i="7"/>
  <c r="E3605" i="7" s="1"/>
  <c r="C3604" i="7"/>
  <c r="E3604" i="7" s="1"/>
  <c r="C3603" i="7"/>
  <c r="E3603" i="7" s="1"/>
  <c r="B3602" i="7"/>
  <c r="A3602" i="7"/>
  <c r="F3602" i="7" s="1"/>
  <c r="B3601" i="7"/>
  <c r="A3601" i="7"/>
  <c r="B3600" i="7"/>
  <c r="A3600" i="7"/>
  <c r="F3600" i="7" s="1"/>
  <c r="B3599" i="7"/>
  <c r="A3599" i="7"/>
  <c r="F3599" i="7" s="1"/>
  <c r="B3598" i="7"/>
  <c r="A3598" i="7"/>
  <c r="F3598" i="7" s="1"/>
  <c r="B3597" i="7"/>
  <c r="A3597" i="7"/>
  <c r="B3596" i="7"/>
  <c r="A3596" i="7"/>
  <c r="F3596" i="7" s="1"/>
  <c r="B3595" i="7"/>
  <c r="A3595" i="7"/>
  <c r="F3595" i="7" s="1"/>
  <c r="B3594" i="7"/>
  <c r="A3594" i="7"/>
  <c r="F3594" i="7" s="1"/>
  <c r="B3593" i="7"/>
  <c r="A3593" i="7"/>
  <c r="F3593" i="7" s="1"/>
  <c r="C3592" i="7"/>
  <c r="E3592" i="7" s="1"/>
  <c r="C3591" i="7"/>
  <c r="E3591" i="7" s="1"/>
  <c r="B3590" i="7"/>
  <c r="A3590" i="7"/>
  <c r="F3590" i="7" s="1"/>
  <c r="B3589" i="7"/>
  <c r="A3589" i="7"/>
  <c r="F3589" i="7" s="1"/>
  <c r="C3588" i="7"/>
  <c r="E3588" i="7" s="1"/>
  <c r="C3587" i="7"/>
  <c r="E3587" i="7" s="1"/>
  <c r="C3586" i="7"/>
  <c r="E3586" i="7" s="1"/>
  <c r="C3585" i="7"/>
  <c r="E3585" i="7" s="1"/>
  <c r="C3584" i="7"/>
  <c r="E3584" i="7" s="1"/>
  <c r="C3583" i="7"/>
  <c r="E3583" i="7" s="1"/>
  <c r="C3582" i="7"/>
  <c r="E3582" i="7" s="1"/>
  <c r="C3581" i="7"/>
  <c r="E3581" i="7" s="1"/>
  <c r="C3580" i="7"/>
  <c r="E3580" i="7" s="1"/>
  <c r="C3579" i="7"/>
  <c r="E3579" i="7" s="1"/>
  <c r="C3578" i="7"/>
  <c r="E3578" i="7" s="1"/>
  <c r="C3577" i="7"/>
  <c r="E3577" i="7" s="1"/>
  <c r="C3576" i="7"/>
  <c r="E3576" i="7" s="1"/>
  <c r="C3575" i="7"/>
  <c r="E3575" i="7" s="1"/>
  <c r="C3574" i="7"/>
  <c r="E3574" i="7" s="1"/>
  <c r="C3573" i="7"/>
  <c r="E3573" i="7" s="1"/>
  <c r="C3572" i="7"/>
  <c r="E3572" i="7" s="1"/>
  <c r="C3571" i="7"/>
  <c r="E3571" i="7" s="1"/>
  <c r="C3570" i="7"/>
  <c r="E3570" i="7" s="1"/>
  <c r="C3569" i="7"/>
  <c r="E3569" i="7" s="1"/>
  <c r="C3568" i="7"/>
  <c r="E3568" i="7" s="1"/>
  <c r="C3567" i="7"/>
  <c r="E3567" i="7" s="1"/>
  <c r="C3566" i="7"/>
  <c r="E3566" i="7" s="1"/>
  <c r="C3565" i="7"/>
  <c r="E3565" i="7" s="1"/>
  <c r="C3564" i="7"/>
  <c r="E3564" i="7" s="1"/>
  <c r="C3563" i="7"/>
  <c r="E3563" i="7" s="1"/>
  <c r="C3562" i="7"/>
  <c r="E3562" i="7" s="1"/>
  <c r="C3561" i="7"/>
  <c r="E3561" i="7" s="1"/>
  <c r="C3560" i="7"/>
  <c r="E3560" i="7" s="1"/>
  <c r="C3559" i="7"/>
  <c r="E3559" i="7" s="1"/>
  <c r="C3558" i="7"/>
  <c r="E3558" i="7" s="1"/>
  <c r="C3557" i="7"/>
  <c r="E3557" i="7" s="1"/>
  <c r="C3556" i="7"/>
  <c r="E3556" i="7" s="1"/>
  <c r="C3555" i="7"/>
  <c r="E3555" i="7" s="1"/>
  <c r="C3554" i="7"/>
  <c r="E3554" i="7" s="1"/>
  <c r="C3553" i="7"/>
  <c r="E3553" i="7" s="1"/>
  <c r="C3552" i="7"/>
  <c r="E3552" i="7" s="1"/>
  <c r="C3551" i="7"/>
  <c r="E3551" i="7" s="1"/>
  <c r="C3550" i="7"/>
  <c r="E3550" i="7" s="1"/>
  <c r="C3549" i="7"/>
  <c r="E3549" i="7" s="1"/>
  <c r="C3548" i="7"/>
  <c r="E3548" i="7" s="1"/>
  <c r="C3547" i="7"/>
  <c r="E3547" i="7" s="1"/>
  <c r="C3546" i="7"/>
  <c r="E3546" i="7" s="1"/>
  <c r="C3545" i="7"/>
  <c r="E3545" i="7" s="1"/>
  <c r="C3544" i="7"/>
  <c r="E3544" i="7" s="1"/>
  <c r="C3543" i="7"/>
  <c r="E3543" i="7" s="1"/>
  <c r="C3542" i="7"/>
  <c r="E3542" i="7" s="1"/>
  <c r="C3541" i="7"/>
  <c r="E3541" i="7" s="1"/>
  <c r="C3540" i="7"/>
  <c r="E3540" i="7" s="1"/>
  <c r="C3539" i="7"/>
  <c r="E3539" i="7" s="1"/>
  <c r="C3538" i="7"/>
  <c r="E3538" i="7" s="1"/>
  <c r="C3537" i="7"/>
  <c r="E3537" i="7" s="1"/>
  <c r="C3536" i="7"/>
  <c r="E3536" i="7" s="1"/>
  <c r="C3535" i="7"/>
  <c r="E3535" i="7" s="1"/>
  <c r="C3534" i="7"/>
  <c r="E3534" i="7" s="1"/>
  <c r="C3533" i="7"/>
  <c r="E3533" i="7" s="1"/>
  <c r="C3532" i="7"/>
  <c r="E3532" i="7" s="1"/>
  <c r="C3531" i="7"/>
  <c r="E3531" i="7" s="1"/>
  <c r="C3530" i="7"/>
  <c r="E3530" i="7" s="1"/>
  <c r="C3529" i="7"/>
  <c r="E3529" i="7" s="1"/>
  <c r="C3528" i="7"/>
  <c r="E3528" i="7" s="1"/>
  <c r="C3527" i="7"/>
  <c r="E3527" i="7" s="1"/>
  <c r="C3526" i="7"/>
  <c r="E3526" i="7" s="1"/>
  <c r="C3525" i="7"/>
  <c r="E3525" i="7" s="1"/>
  <c r="C3524" i="7"/>
  <c r="E3524" i="7" s="1"/>
  <c r="C3523" i="7"/>
  <c r="E3523" i="7" s="1"/>
  <c r="C3522" i="7"/>
  <c r="E3522" i="7" s="1"/>
  <c r="C3521" i="7"/>
  <c r="E3521" i="7" s="1"/>
  <c r="C3520" i="7"/>
  <c r="E3520" i="7" s="1"/>
  <c r="C3519" i="7"/>
  <c r="E3519" i="7" s="1"/>
  <c r="C3518" i="7"/>
  <c r="E3518" i="7" s="1"/>
  <c r="C3517" i="7"/>
  <c r="E3517" i="7" s="1"/>
  <c r="C3516" i="7"/>
  <c r="E3516" i="7" s="1"/>
  <c r="C3515" i="7"/>
  <c r="E3515" i="7" s="1"/>
  <c r="C3514" i="7"/>
  <c r="E3514" i="7" s="1"/>
  <c r="C3513" i="7"/>
  <c r="E3513" i="7" s="1"/>
  <c r="C3512" i="7"/>
  <c r="E3512" i="7" s="1"/>
  <c r="C3511" i="7"/>
  <c r="E3511" i="7" s="1"/>
  <c r="C3510" i="7"/>
  <c r="E3510" i="7" s="1"/>
  <c r="C3509" i="7"/>
  <c r="E3509" i="7" s="1"/>
  <c r="C3508" i="7"/>
  <c r="E3508" i="7" s="1"/>
  <c r="C3507" i="7"/>
  <c r="E3507" i="7" s="1"/>
  <c r="C3506" i="7"/>
  <c r="E3506" i="7" s="1"/>
  <c r="C3505" i="7"/>
  <c r="E3505" i="7" s="1"/>
  <c r="C3504" i="7"/>
  <c r="E3504" i="7" s="1"/>
  <c r="C3503" i="7"/>
  <c r="E3503" i="7" s="1"/>
  <c r="C3502" i="7"/>
  <c r="E3502" i="7" s="1"/>
  <c r="C3501" i="7"/>
  <c r="E3501" i="7" s="1"/>
  <c r="C3500" i="7"/>
  <c r="E3500" i="7" s="1"/>
  <c r="C3499" i="7"/>
  <c r="E3499" i="7" s="1"/>
  <c r="C3498" i="7"/>
  <c r="E3498" i="7" s="1"/>
  <c r="C3497" i="7"/>
  <c r="E3497" i="7" s="1"/>
  <c r="C3496" i="7"/>
  <c r="E3496" i="7" s="1"/>
  <c r="C3495" i="7"/>
  <c r="E3495" i="7" s="1"/>
  <c r="C3494" i="7"/>
  <c r="E3494" i="7" s="1"/>
  <c r="C3493" i="7"/>
  <c r="E3493" i="7" s="1"/>
  <c r="C3492" i="7"/>
  <c r="E3492" i="7" s="1"/>
  <c r="C3491" i="7"/>
  <c r="E3491" i="7" s="1"/>
  <c r="C3490" i="7"/>
  <c r="E3490" i="7" s="1"/>
  <c r="C3489" i="7"/>
  <c r="E3489" i="7" s="1"/>
  <c r="C3488" i="7"/>
  <c r="E3488" i="7" s="1"/>
  <c r="C3487" i="7"/>
  <c r="E3487" i="7" s="1"/>
  <c r="C3486" i="7"/>
  <c r="E3486" i="7" s="1"/>
  <c r="C3485" i="7"/>
  <c r="E3485" i="7" s="1"/>
  <c r="C3484" i="7"/>
  <c r="E3484" i="7" s="1"/>
  <c r="C3483" i="7"/>
  <c r="E3483" i="7" s="1"/>
  <c r="C3482" i="7"/>
  <c r="E3482" i="7" s="1"/>
  <c r="C3481" i="7"/>
  <c r="E3481" i="7" s="1"/>
  <c r="C3480" i="7"/>
  <c r="E3480" i="7" s="1"/>
  <c r="C3479" i="7"/>
  <c r="E3479" i="7" s="1"/>
  <c r="C3478" i="7"/>
  <c r="E3478" i="7" s="1"/>
  <c r="C3477" i="7"/>
  <c r="E3477" i="7" s="1"/>
  <c r="C3476" i="7"/>
  <c r="E3476" i="7" s="1"/>
  <c r="C3475" i="7"/>
  <c r="E3475" i="7" s="1"/>
  <c r="C3474" i="7"/>
  <c r="E3474" i="7" s="1"/>
  <c r="C3473" i="7"/>
  <c r="E3473" i="7" s="1"/>
  <c r="C3472" i="7"/>
  <c r="E3472" i="7" s="1"/>
  <c r="C3471" i="7"/>
  <c r="E3471" i="7" s="1"/>
  <c r="C3470" i="7"/>
  <c r="E3470" i="7" s="1"/>
  <c r="C3469" i="7"/>
  <c r="E3469" i="7" s="1"/>
  <c r="C3468" i="7"/>
  <c r="E3468" i="7" s="1"/>
  <c r="C3467" i="7"/>
  <c r="E3467" i="7" s="1"/>
  <c r="C3466" i="7"/>
  <c r="E3466" i="7" s="1"/>
  <c r="C3465" i="7"/>
  <c r="E3465" i="7" s="1"/>
  <c r="C3464" i="7"/>
  <c r="E3464" i="7" s="1"/>
  <c r="C3463" i="7"/>
  <c r="E3463" i="7" s="1"/>
  <c r="C3462" i="7"/>
  <c r="E3462" i="7" s="1"/>
  <c r="C3461" i="7"/>
  <c r="E3461" i="7" s="1"/>
  <c r="C3460" i="7"/>
  <c r="E3460" i="7" s="1"/>
  <c r="C3459" i="7"/>
  <c r="E3459" i="7" s="1"/>
  <c r="C3458" i="7"/>
  <c r="E3458" i="7" s="1"/>
  <c r="C3457" i="7"/>
  <c r="E3457" i="7" s="1"/>
  <c r="C3456" i="7"/>
  <c r="E3456" i="7" s="1"/>
  <c r="C3455" i="7"/>
  <c r="E3455" i="7" s="1"/>
  <c r="C3454" i="7"/>
  <c r="E3454" i="7" s="1"/>
  <c r="C3453" i="7"/>
  <c r="E3453" i="7" s="1"/>
  <c r="C3452" i="7"/>
  <c r="E3452" i="7" s="1"/>
  <c r="C3451" i="7"/>
  <c r="E3451" i="7" s="1"/>
  <c r="C3450" i="7"/>
  <c r="E3450" i="7" s="1"/>
  <c r="C3449" i="7"/>
  <c r="E3449" i="7" s="1"/>
  <c r="C3448" i="7"/>
  <c r="E3448" i="7" s="1"/>
  <c r="B3447" i="7"/>
  <c r="A3447" i="7"/>
  <c r="F3447" i="7" s="1"/>
  <c r="B3446" i="7"/>
  <c r="A3446" i="7"/>
  <c r="F3446" i="7" s="1"/>
  <c r="B3445" i="7"/>
  <c r="A3445" i="7"/>
  <c r="B3444" i="7"/>
  <c r="A3444" i="7"/>
  <c r="F3444" i="7" s="1"/>
  <c r="B3443" i="7"/>
  <c r="A3443" i="7"/>
  <c r="F3443" i="7" s="1"/>
  <c r="B3442" i="7"/>
  <c r="A3442" i="7"/>
  <c r="F3442" i="7" s="1"/>
  <c r="B3441" i="7"/>
  <c r="A3441" i="7"/>
  <c r="B3440" i="7"/>
  <c r="A3440" i="7"/>
  <c r="F3440" i="7" s="1"/>
  <c r="B3439" i="7"/>
  <c r="A3439" i="7"/>
  <c r="F3439" i="7" s="1"/>
  <c r="B3438" i="7"/>
  <c r="A3438" i="7"/>
  <c r="F3438" i="7" s="1"/>
  <c r="B3437" i="7"/>
  <c r="A3437" i="7"/>
  <c r="B3436" i="7"/>
  <c r="A3436" i="7"/>
  <c r="F3436" i="7" s="1"/>
  <c r="B3435" i="7"/>
  <c r="A3435" i="7"/>
  <c r="F3435" i="7" s="1"/>
  <c r="B3434" i="7"/>
  <c r="A3434" i="7"/>
  <c r="B3433" i="7"/>
  <c r="A3433" i="7"/>
  <c r="B3432" i="7"/>
  <c r="A3432" i="7"/>
  <c r="F3432" i="7" s="1"/>
  <c r="B3431" i="7"/>
  <c r="A3431" i="7"/>
  <c r="F3431" i="7" s="1"/>
  <c r="B3430" i="7"/>
  <c r="A3430" i="7"/>
  <c r="F3430" i="7" s="1"/>
  <c r="B3429" i="7"/>
  <c r="A3429" i="7"/>
  <c r="B3428" i="7"/>
  <c r="A3428" i="7"/>
  <c r="B3427" i="7"/>
  <c r="A3427" i="7"/>
  <c r="F3427" i="7" s="1"/>
  <c r="B3426" i="7"/>
  <c r="A3426" i="7"/>
  <c r="F3426" i="7" s="1"/>
  <c r="B3425" i="7"/>
  <c r="A3425" i="7"/>
  <c r="B3424" i="7"/>
  <c r="A3424" i="7"/>
  <c r="F3424" i="7" s="1"/>
  <c r="B3423" i="7"/>
  <c r="A3423" i="7"/>
  <c r="F3423" i="7" s="1"/>
  <c r="B3422" i="7"/>
  <c r="A3422" i="7"/>
  <c r="F3422" i="7" s="1"/>
  <c r="B3421" i="7"/>
  <c r="A3421" i="7"/>
  <c r="B3420" i="7"/>
  <c r="A3420" i="7"/>
  <c r="F3420" i="7" s="1"/>
  <c r="B3419" i="7"/>
  <c r="A3419" i="7"/>
  <c r="F3419" i="7" s="1"/>
  <c r="B3418" i="7"/>
  <c r="A3418" i="7"/>
  <c r="B3417" i="7"/>
  <c r="A3417" i="7"/>
  <c r="B3416" i="7"/>
  <c r="A3416" i="7"/>
  <c r="F3416" i="7" s="1"/>
  <c r="B3415" i="7"/>
  <c r="A3415" i="7"/>
  <c r="F3415" i="7" s="1"/>
  <c r="B3414" i="7"/>
  <c r="A3414" i="7"/>
  <c r="F3414" i="7" s="1"/>
  <c r="B3413" i="7"/>
  <c r="A3413" i="7"/>
  <c r="B3412" i="7"/>
  <c r="A3412" i="7"/>
  <c r="F3412" i="7" s="1"/>
  <c r="B3411" i="7"/>
  <c r="A3411" i="7"/>
  <c r="F3411" i="7" s="1"/>
  <c r="B3410" i="7"/>
  <c r="A3410" i="7"/>
  <c r="F3410" i="7" s="1"/>
  <c r="B3409" i="7"/>
  <c r="A3409" i="7"/>
  <c r="B3408" i="7"/>
  <c r="A3408" i="7"/>
  <c r="F3408" i="7" s="1"/>
  <c r="B3407" i="7"/>
  <c r="A3407" i="7"/>
  <c r="F3407" i="7" s="1"/>
  <c r="B3406" i="7"/>
  <c r="A3406" i="7"/>
  <c r="F3406" i="7" s="1"/>
  <c r="B3405" i="7"/>
  <c r="A3405" i="7"/>
  <c r="B3404" i="7"/>
  <c r="A3404" i="7"/>
  <c r="F3404" i="7" s="1"/>
  <c r="B3403" i="7"/>
  <c r="A3403" i="7"/>
  <c r="F3403" i="7" s="1"/>
  <c r="B3402" i="7"/>
  <c r="A3402" i="7"/>
  <c r="B3401" i="7"/>
  <c r="A3401" i="7"/>
  <c r="B3400" i="7"/>
  <c r="A3400" i="7"/>
  <c r="F3400" i="7" s="1"/>
  <c r="B3399" i="7"/>
  <c r="A3399" i="7"/>
  <c r="F3399" i="7" s="1"/>
  <c r="B3398" i="7"/>
  <c r="A3398" i="7"/>
  <c r="F3398" i="7" s="1"/>
  <c r="B3397" i="7"/>
  <c r="A3397" i="7"/>
  <c r="B3396" i="7"/>
  <c r="A3396" i="7"/>
  <c r="B3395" i="7"/>
  <c r="A3395" i="7"/>
  <c r="F3395" i="7" s="1"/>
  <c r="B3394" i="7"/>
  <c r="A3394" i="7"/>
  <c r="F3394" i="7" s="1"/>
  <c r="B3393" i="7"/>
  <c r="A3393" i="7"/>
  <c r="B3392" i="7"/>
  <c r="A3392" i="7"/>
  <c r="F3392" i="7" s="1"/>
  <c r="B3391" i="7"/>
  <c r="A3391" i="7"/>
  <c r="F3391" i="7" s="1"/>
  <c r="B3390" i="7"/>
  <c r="A3390" i="7"/>
  <c r="F3390" i="7" s="1"/>
  <c r="B3389" i="7"/>
  <c r="A3389" i="7"/>
  <c r="B3388" i="7"/>
  <c r="A3388" i="7"/>
  <c r="F3388" i="7" s="1"/>
  <c r="B3387" i="7"/>
  <c r="A3387" i="7"/>
  <c r="F3387" i="7" s="1"/>
  <c r="B3386" i="7"/>
  <c r="A3386" i="7"/>
  <c r="B3385" i="7"/>
  <c r="A3385" i="7"/>
  <c r="B3384" i="7"/>
  <c r="A3384" i="7"/>
  <c r="F3384" i="7" s="1"/>
  <c r="B3383" i="7"/>
  <c r="A3383" i="7"/>
  <c r="F3383" i="7" s="1"/>
  <c r="B3382" i="7"/>
  <c r="A3382" i="7"/>
  <c r="F3382" i="7" s="1"/>
  <c r="B3381" i="7"/>
  <c r="A3381" i="7"/>
  <c r="B3380" i="7"/>
  <c r="A3380" i="7"/>
  <c r="F3380" i="7" s="1"/>
  <c r="B3379" i="7"/>
  <c r="A3379" i="7"/>
  <c r="F3379" i="7" s="1"/>
  <c r="B3378" i="7"/>
  <c r="A3378" i="7"/>
  <c r="F3378" i="7" s="1"/>
  <c r="B3377" i="7"/>
  <c r="A3377" i="7"/>
  <c r="B3376" i="7"/>
  <c r="A3376" i="7"/>
  <c r="F3376" i="7" s="1"/>
  <c r="B3375" i="7"/>
  <c r="A3375" i="7"/>
  <c r="F3375" i="7" s="1"/>
  <c r="B3374" i="7"/>
  <c r="A3374" i="7"/>
  <c r="F3374" i="7" s="1"/>
  <c r="B3373" i="7"/>
  <c r="A3373" i="7"/>
  <c r="B3372" i="7"/>
  <c r="A3372" i="7"/>
  <c r="F3372" i="7" s="1"/>
  <c r="B3371" i="7"/>
  <c r="A3371" i="7"/>
  <c r="F3371" i="7" s="1"/>
  <c r="B3370" i="7"/>
  <c r="A3370" i="7"/>
  <c r="B3369" i="7"/>
  <c r="A3369" i="7"/>
  <c r="B3368" i="7"/>
  <c r="A3368" i="7"/>
  <c r="F3368" i="7" s="1"/>
  <c r="B3367" i="7"/>
  <c r="A3367" i="7"/>
  <c r="F3367" i="7" s="1"/>
  <c r="B3366" i="7"/>
  <c r="A3366" i="7"/>
  <c r="F3366" i="7" s="1"/>
  <c r="B3365" i="7"/>
  <c r="A3365" i="7"/>
  <c r="B3364" i="7"/>
  <c r="A3364" i="7"/>
  <c r="B3363" i="7"/>
  <c r="A3363" i="7"/>
  <c r="F3363" i="7" s="1"/>
  <c r="B3362" i="7"/>
  <c r="A3362" i="7"/>
  <c r="F3362" i="7" s="1"/>
  <c r="B3361" i="7"/>
  <c r="A3361" i="7"/>
  <c r="B3360" i="7"/>
  <c r="A3360" i="7"/>
  <c r="F3360" i="7" s="1"/>
  <c r="B3359" i="7"/>
  <c r="A3359" i="7"/>
  <c r="F3359" i="7" s="1"/>
  <c r="B3358" i="7"/>
  <c r="A3358" i="7"/>
  <c r="F3358" i="7" s="1"/>
  <c r="B3357" i="7"/>
  <c r="A3357" i="7"/>
  <c r="B3356" i="7"/>
  <c r="A3356" i="7"/>
  <c r="F3356" i="7" s="1"/>
  <c r="B3355" i="7"/>
  <c r="A3355" i="7"/>
  <c r="F3355" i="7" s="1"/>
  <c r="B3354" i="7"/>
  <c r="A3354" i="7"/>
  <c r="B3353" i="7"/>
  <c r="A3353" i="7"/>
  <c r="B3352" i="7"/>
  <c r="A3352" i="7"/>
  <c r="F3352" i="7" s="1"/>
  <c r="B3351" i="7"/>
  <c r="A3351" i="7"/>
  <c r="F3351" i="7" s="1"/>
  <c r="B3350" i="7"/>
  <c r="A3350" i="7"/>
  <c r="F3350" i="7" s="1"/>
  <c r="B3349" i="7"/>
  <c r="A3349" i="7"/>
  <c r="B3348" i="7"/>
  <c r="A3348" i="7"/>
  <c r="F3348" i="7" s="1"/>
  <c r="B3347" i="7"/>
  <c r="A3347" i="7"/>
  <c r="F3347" i="7" s="1"/>
  <c r="B3346" i="7"/>
  <c r="A3346" i="7"/>
  <c r="F3346" i="7" s="1"/>
  <c r="B3345" i="7"/>
  <c r="A3345" i="7"/>
  <c r="B3344" i="7"/>
  <c r="A3344" i="7"/>
  <c r="F3344" i="7" s="1"/>
  <c r="B3343" i="7"/>
  <c r="A3343" i="7"/>
  <c r="F3343" i="7" s="1"/>
  <c r="B3342" i="7"/>
  <c r="A3342" i="7"/>
  <c r="F3342" i="7" s="1"/>
  <c r="B3341" i="7"/>
  <c r="A3341" i="7"/>
  <c r="B3340" i="7"/>
  <c r="A3340" i="7"/>
  <c r="F3340" i="7" s="1"/>
  <c r="B3339" i="7"/>
  <c r="A3339" i="7"/>
  <c r="F3339" i="7" s="1"/>
  <c r="B3338" i="7"/>
  <c r="A3338" i="7"/>
  <c r="B3337" i="7"/>
  <c r="A3337" i="7"/>
  <c r="B3336" i="7"/>
  <c r="A3336" i="7"/>
  <c r="F3336" i="7" s="1"/>
  <c r="B3335" i="7"/>
  <c r="A3335" i="7"/>
  <c r="F3335" i="7" s="1"/>
  <c r="B3334" i="7"/>
  <c r="A3334" i="7"/>
  <c r="F3334" i="7" s="1"/>
  <c r="B3333" i="7"/>
  <c r="A3333" i="7"/>
  <c r="B3332" i="7"/>
  <c r="A3332" i="7"/>
  <c r="B3331" i="7"/>
  <c r="A3331" i="7"/>
  <c r="F3331" i="7" s="1"/>
  <c r="B3330" i="7"/>
  <c r="A3330" i="7"/>
  <c r="F3330" i="7" s="1"/>
  <c r="B3329" i="7"/>
  <c r="A3329" i="7"/>
  <c r="B3328" i="7"/>
  <c r="A3328" i="7"/>
  <c r="F3328" i="7" s="1"/>
  <c r="B3327" i="7"/>
  <c r="A3327" i="7"/>
  <c r="F3327" i="7" s="1"/>
  <c r="B3326" i="7"/>
  <c r="A3326" i="7"/>
  <c r="F3326" i="7" s="1"/>
  <c r="B3325" i="7"/>
  <c r="A3325" i="7"/>
  <c r="B3324" i="7"/>
  <c r="A3324" i="7"/>
  <c r="F3324" i="7" s="1"/>
  <c r="B3323" i="7"/>
  <c r="A3323" i="7"/>
  <c r="F3323" i="7" s="1"/>
  <c r="B3322" i="7"/>
  <c r="A3322" i="7"/>
  <c r="B3321" i="7"/>
  <c r="A3321" i="7"/>
  <c r="B3320" i="7"/>
  <c r="A3320" i="7"/>
  <c r="F3320" i="7" s="1"/>
  <c r="B3319" i="7"/>
  <c r="A3319" i="7"/>
  <c r="F3319" i="7" s="1"/>
  <c r="B3318" i="7"/>
  <c r="A3318" i="7"/>
  <c r="F3318" i="7" s="1"/>
  <c r="B3317" i="7"/>
  <c r="A3317" i="7"/>
  <c r="B3316" i="7"/>
  <c r="A3316" i="7"/>
  <c r="F3316" i="7" s="1"/>
  <c r="B3315" i="7"/>
  <c r="A3315" i="7"/>
  <c r="F3315" i="7" s="1"/>
  <c r="B3314" i="7"/>
  <c r="A3314" i="7"/>
  <c r="F3314" i="7" s="1"/>
  <c r="B3313" i="7"/>
  <c r="A3313" i="7"/>
  <c r="B3312" i="7"/>
  <c r="A3312" i="7"/>
  <c r="F3312" i="7" s="1"/>
  <c r="B3311" i="7"/>
  <c r="A3311" i="7"/>
  <c r="F3311" i="7" s="1"/>
  <c r="B3310" i="7"/>
  <c r="A3310" i="7"/>
  <c r="F3310" i="7" s="1"/>
  <c r="B3309" i="7"/>
  <c r="A3309" i="7"/>
  <c r="B3308" i="7"/>
  <c r="A3308" i="7"/>
  <c r="F3308" i="7" s="1"/>
  <c r="B3307" i="7"/>
  <c r="A3307" i="7"/>
  <c r="F3307" i="7" s="1"/>
  <c r="B3306" i="7"/>
  <c r="A3306" i="7"/>
  <c r="B3305" i="7"/>
  <c r="A3305" i="7"/>
  <c r="B3304" i="7"/>
  <c r="A3304" i="7"/>
  <c r="F3304" i="7" s="1"/>
  <c r="B3303" i="7"/>
  <c r="A3303" i="7"/>
  <c r="F3303" i="7" s="1"/>
  <c r="B3302" i="7"/>
  <c r="A3302" i="7"/>
  <c r="F3302" i="7" s="1"/>
  <c r="B3301" i="7"/>
  <c r="A3301" i="7"/>
  <c r="B3300" i="7"/>
  <c r="A3300" i="7"/>
  <c r="B3299" i="7"/>
  <c r="A3299" i="7"/>
  <c r="F3299" i="7" s="1"/>
  <c r="B3298" i="7"/>
  <c r="A3298" i="7"/>
  <c r="F3298" i="7" s="1"/>
  <c r="B3297" i="7"/>
  <c r="A3297" i="7"/>
  <c r="B3296" i="7"/>
  <c r="A3296" i="7"/>
  <c r="F3296" i="7" s="1"/>
  <c r="B3295" i="7"/>
  <c r="A3295" i="7"/>
  <c r="F3295" i="7" s="1"/>
  <c r="B3294" i="7"/>
  <c r="A3294" i="7"/>
  <c r="F3294" i="7" s="1"/>
  <c r="B3293" i="7"/>
  <c r="A3293" i="7"/>
  <c r="B3292" i="7"/>
  <c r="A3292" i="7"/>
  <c r="F3292" i="7" s="1"/>
  <c r="B3291" i="7"/>
  <c r="A3291" i="7"/>
  <c r="F3291" i="7" s="1"/>
  <c r="B3290" i="7"/>
  <c r="A3290" i="7"/>
  <c r="B3289" i="7"/>
  <c r="A3289" i="7"/>
  <c r="B3288" i="7"/>
  <c r="A3288" i="7"/>
  <c r="F3288" i="7" s="1"/>
  <c r="B3287" i="7"/>
  <c r="A3287" i="7"/>
  <c r="F3287" i="7" s="1"/>
  <c r="B3286" i="7"/>
  <c r="A3286" i="7"/>
  <c r="F3286" i="7" s="1"/>
  <c r="B3285" i="7"/>
  <c r="A3285" i="7"/>
  <c r="B3284" i="7"/>
  <c r="A3284" i="7"/>
  <c r="F3284" i="7" s="1"/>
  <c r="B3283" i="7"/>
  <c r="A3283" i="7"/>
  <c r="F3283" i="7" s="1"/>
  <c r="B3282" i="7"/>
  <c r="A3282" i="7"/>
  <c r="F3282" i="7" s="1"/>
  <c r="B3281" i="7"/>
  <c r="A3281" i="7"/>
  <c r="B3280" i="7"/>
  <c r="A3280" i="7"/>
  <c r="F3280" i="7" s="1"/>
  <c r="B3279" i="7"/>
  <c r="A3279" i="7"/>
  <c r="F3279" i="7" s="1"/>
  <c r="B3278" i="7"/>
  <c r="A3278" i="7"/>
  <c r="F3278" i="7" s="1"/>
  <c r="B3277" i="7"/>
  <c r="A3277" i="7"/>
  <c r="B3276" i="7"/>
  <c r="A3276" i="7"/>
  <c r="F3276" i="7" s="1"/>
  <c r="B3275" i="7"/>
  <c r="A3275" i="7"/>
  <c r="F3275" i="7" s="1"/>
  <c r="B3274" i="7"/>
  <c r="A3274" i="7"/>
  <c r="B3273" i="7"/>
  <c r="A3273" i="7"/>
  <c r="B3272" i="7"/>
  <c r="A3272" i="7"/>
  <c r="F3272" i="7" s="1"/>
  <c r="B3271" i="7"/>
  <c r="A3271" i="7"/>
  <c r="F3271" i="7" s="1"/>
  <c r="B3270" i="7"/>
  <c r="A3270" i="7"/>
  <c r="F3270" i="7" s="1"/>
  <c r="B3269" i="7"/>
  <c r="A3269" i="7"/>
  <c r="B3268" i="7"/>
  <c r="A3268" i="7"/>
  <c r="B3267" i="7"/>
  <c r="A3267" i="7"/>
  <c r="F3267" i="7" s="1"/>
  <c r="B3266" i="7"/>
  <c r="A3266" i="7"/>
  <c r="F3266" i="7" s="1"/>
  <c r="B3265" i="7"/>
  <c r="A3265" i="7"/>
  <c r="B3264" i="7"/>
  <c r="A3264" i="7"/>
  <c r="F3264" i="7" s="1"/>
  <c r="B3263" i="7"/>
  <c r="A3263" i="7"/>
  <c r="F3263" i="7" s="1"/>
  <c r="B3262" i="7"/>
  <c r="A3262" i="7"/>
  <c r="F3262" i="7" s="1"/>
  <c r="B3261" i="7"/>
  <c r="A3261" i="7"/>
  <c r="B3260" i="7"/>
  <c r="A3260" i="7"/>
  <c r="F3260" i="7" s="1"/>
  <c r="B3259" i="7"/>
  <c r="A3259" i="7"/>
  <c r="F3259" i="7" s="1"/>
  <c r="B3258" i="7"/>
  <c r="A3258" i="7"/>
  <c r="B3257" i="7"/>
  <c r="A3257" i="7"/>
  <c r="B3256" i="7"/>
  <c r="A3256" i="7"/>
  <c r="B3255" i="7"/>
  <c r="A3255" i="7"/>
  <c r="F3255" i="7" s="1"/>
  <c r="B3254" i="7"/>
  <c r="A3254" i="7"/>
  <c r="F3254" i="7" s="1"/>
  <c r="B3253" i="7"/>
  <c r="A3253" i="7"/>
  <c r="B3252" i="7"/>
  <c r="A3252" i="7"/>
  <c r="B3251" i="7"/>
  <c r="A3251" i="7"/>
  <c r="F3251" i="7" s="1"/>
  <c r="B3250" i="7"/>
  <c r="A3250" i="7"/>
  <c r="F3250" i="7" s="1"/>
  <c r="B3249" i="7"/>
  <c r="A3249" i="7"/>
  <c r="B3248" i="7"/>
  <c r="A3248" i="7"/>
  <c r="B3247" i="7"/>
  <c r="A3247" i="7"/>
  <c r="F3247" i="7" s="1"/>
  <c r="B3246" i="7"/>
  <c r="A3246" i="7"/>
  <c r="F3246" i="7" s="1"/>
  <c r="B3245" i="7"/>
  <c r="A3245" i="7"/>
  <c r="B3244" i="7"/>
  <c r="A3244" i="7"/>
  <c r="B3243" i="7"/>
  <c r="A3243" i="7"/>
  <c r="F3243" i="7" s="1"/>
  <c r="B3242" i="7"/>
  <c r="A3242" i="7"/>
  <c r="B3241" i="7"/>
  <c r="A3241" i="7"/>
  <c r="B3240" i="7"/>
  <c r="A3240" i="7"/>
  <c r="B3239" i="7"/>
  <c r="A3239" i="7"/>
  <c r="F3239" i="7" s="1"/>
  <c r="B3238" i="7"/>
  <c r="A3238" i="7"/>
  <c r="F3238" i="7" s="1"/>
  <c r="B3237" i="7"/>
  <c r="A3237" i="7"/>
  <c r="B3236" i="7"/>
  <c r="A3236" i="7"/>
  <c r="B3235" i="7"/>
  <c r="A3235" i="7"/>
  <c r="F3235" i="7" s="1"/>
  <c r="B3234" i="7"/>
  <c r="A3234" i="7"/>
  <c r="B3233" i="7"/>
  <c r="A3233" i="7"/>
  <c r="B3232" i="7"/>
  <c r="A3232" i="7"/>
  <c r="B3231" i="7"/>
  <c r="A3231" i="7"/>
  <c r="F3231" i="7" s="1"/>
  <c r="B3230" i="7"/>
  <c r="A3230" i="7"/>
  <c r="F3230" i="7" s="1"/>
  <c r="B3229" i="7"/>
  <c r="A3229" i="7"/>
  <c r="B3228" i="7"/>
  <c r="A3228" i="7"/>
  <c r="B3227" i="7"/>
  <c r="A3227" i="7"/>
  <c r="F3227" i="7" s="1"/>
  <c r="B3226" i="7"/>
  <c r="A3226" i="7"/>
  <c r="B3225" i="7"/>
  <c r="A3225" i="7"/>
  <c r="B3224" i="7"/>
  <c r="A3224" i="7"/>
  <c r="B3223" i="7"/>
  <c r="A3223" i="7"/>
  <c r="F3223" i="7" s="1"/>
  <c r="B3222" i="7"/>
  <c r="A3222" i="7"/>
  <c r="F3222" i="7" s="1"/>
  <c r="B3221" i="7"/>
  <c r="A3221" i="7"/>
  <c r="B3220" i="7"/>
  <c r="A3220" i="7"/>
  <c r="B3219" i="7"/>
  <c r="A3219" i="7"/>
  <c r="F3219" i="7" s="1"/>
  <c r="B3218" i="7"/>
  <c r="A3218" i="7"/>
  <c r="F3218" i="7" s="1"/>
  <c r="B3217" i="7"/>
  <c r="A3217" i="7"/>
  <c r="B3216" i="7"/>
  <c r="A3216" i="7"/>
  <c r="B3215" i="7"/>
  <c r="A3215" i="7"/>
  <c r="F3215" i="7" s="1"/>
  <c r="B3214" i="7"/>
  <c r="A3214" i="7"/>
  <c r="F3214" i="7" s="1"/>
  <c r="B3213" i="7"/>
  <c r="A3213" i="7"/>
  <c r="B3212" i="7"/>
  <c r="A3212" i="7"/>
  <c r="B3211" i="7"/>
  <c r="A3211" i="7"/>
  <c r="F3211" i="7" s="1"/>
  <c r="B3210" i="7"/>
  <c r="A3210" i="7"/>
  <c r="B3209" i="7"/>
  <c r="A3209" i="7"/>
  <c r="B3208" i="7"/>
  <c r="A3208" i="7"/>
  <c r="B3207" i="7"/>
  <c r="A3207" i="7"/>
  <c r="F3207" i="7" s="1"/>
  <c r="B3206" i="7"/>
  <c r="A3206" i="7"/>
  <c r="F3206" i="7" s="1"/>
  <c r="B3205" i="7"/>
  <c r="A3205" i="7"/>
  <c r="B3204" i="7"/>
  <c r="A3204" i="7"/>
  <c r="B3203" i="7"/>
  <c r="A3203" i="7"/>
  <c r="F3203" i="7" s="1"/>
  <c r="B3202" i="7"/>
  <c r="A3202" i="7"/>
  <c r="B3201" i="7"/>
  <c r="A3201" i="7"/>
  <c r="B3200" i="7"/>
  <c r="A3200" i="7"/>
  <c r="B3199" i="7"/>
  <c r="A3199" i="7"/>
  <c r="F3199" i="7" s="1"/>
  <c r="B3198" i="7"/>
  <c r="A3198" i="7"/>
  <c r="F3198" i="7" s="1"/>
  <c r="B3197" i="7"/>
  <c r="A3197" i="7"/>
  <c r="B3196" i="7"/>
  <c r="A3196" i="7"/>
  <c r="B3195" i="7"/>
  <c r="A3195" i="7"/>
  <c r="F3195" i="7" s="1"/>
  <c r="B3194" i="7"/>
  <c r="A3194" i="7"/>
  <c r="B3193" i="7"/>
  <c r="A3193" i="7"/>
  <c r="B3192" i="7"/>
  <c r="A3192" i="7"/>
  <c r="B3191" i="7"/>
  <c r="A3191" i="7"/>
  <c r="F3191" i="7" s="1"/>
  <c r="B3190" i="7"/>
  <c r="A3190" i="7"/>
  <c r="F3190" i="7" s="1"/>
  <c r="B3189" i="7"/>
  <c r="A3189" i="7"/>
  <c r="B3188" i="7"/>
  <c r="A3188" i="7"/>
  <c r="B3187" i="7"/>
  <c r="A3187" i="7"/>
  <c r="F3187" i="7" s="1"/>
  <c r="B3186" i="7"/>
  <c r="A3186" i="7"/>
  <c r="F3186" i="7" s="1"/>
  <c r="B3185" i="7"/>
  <c r="A3185" i="7"/>
  <c r="B3184" i="7"/>
  <c r="A3184" i="7"/>
  <c r="B3183" i="7"/>
  <c r="A3183" i="7"/>
  <c r="F3183" i="7" s="1"/>
  <c r="B3182" i="7"/>
  <c r="A3182" i="7"/>
  <c r="F3182" i="7" s="1"/>
  <c r="B3181" i="7"/>
  <c r="A3181" i="7"/>
  <c r="B3180" i="7"/>
  <c r="A3180" i="7"/>
  <c r="B3179" i="7"/>
  <c r="A3179" i="7"/>
  <c r="F3179" i="7" s="1"/>
  <c r="B3178" i="7"/>
  <c r="A3178" i="7"/>
  <c r="B3177" i="7"/>
  <c r="A3177" i="7"/>
  <c r="B3176" i="7"/>
  <c r="A3176" i="7"/>
  <c r="B3175" i="7"/>
  <c r="A3175" i="7"/>
  <c r="F3175" i="7" s="1"/>
  <c r="B3174" i="7"/>
  <c r="A3174" i="7"/>
  <c r="F3174" i="7" s="1"/>
  <c r="B3173" i="7"/>
  <c r="A3173" i="7"/>
  <c r="B3172" i="7"/>
  <c r="A3172" i="7"/>
  <c r="B3171" i="7"/>
  <c r="A3171" i="7"/>
  <c r="F3171" i="7" s="1"/>
  <c r="B3170" i="7"/>
  <c r="A3170" i="7"/>
  <c r="B3169" i="7"/>
  <c r="A3169" i="7"/>
  <c r="B3168" i="7"/>
  <c r="A3168" i="7"/>
  <c r="B3167" i="7"/>
  <c r="A3167" i="7"/>
  <c r="F3167" i="7" s="1"/>
  <c r="B3166" i="7"/>
  <c r="A3166" i="7"/>
  <c r="F3166" i="7" s="1"/>
  <c r="B3165" i="7"/>
  <c r="A3165" i="7"/>
  <c r="B3164" i="7"/>
  <c r="A3164" i="7"/>
  <c r="B3163" i="7"/>
  <c r="A3163" i="7"/>
  <c r="F3163" i="7" s="1"/>
  <c r="B3162" i="7"/>
  <c r="A3162" i="7"/>
  <c r="B3161" i="7"/>
  <c r="A3161" i="7"/>
  <c r="B3160" i="7"/>
  <c r="A3160" i="7"/>
  <c r="B3159" i="7"/>
  <c r="A3159" i="7"/>
  <c r="F3159" i="7" s="1"/>
  <c r="B3158" i="7"/>
  <c r="A3158" i="7"/>
  <c r="F3158" i="7" s="1"/>
  <c r="B3157" i="7"/>
  <c r="A3157" i="7"/>
  <c r="B3156" i="7"/>
  <c r="A3156" i="7"/>
  <c r="B3155" i="7"/>
  <c r="A3155" i="7"/>
  <c r="F3155" i="7" s="1"/>
  <c r="B3154" i="7"/>
  <c r="A3154" i="7"/>
  <c r="F3154" i="7" s="1"/>
  <c r="B3153" i="7"/>
  <c r="A3153" i="7"/>
  <c r="B3152" i="7"/>
  <c r="A3152" i="7"/>
  <c r="B3151" i="7"/>
  <c r="A3151" i="7"/>
  <c r="F3151" i="7" s="1"/>
  <c r="B3150" i="7"/>
  <c r="A3150" i="7"/>
  <c r="F3150" i="7" s="1"/>
  <c r="B3149" i="7"/>
  <c r="A3149" i="7"/>
  <c r="B3148" i="7"/>
  <c r="A3148" i="7"/>
  <c r="B3147" i="7"/>
  <c r="A3147" i="7"/>
  <c r="F3147" i="7" s="1"/>
  <c r="B3146" i="7"/>
  <c r="A3146" i="7"/>
  <c r="B3145" i="7"/>
  <c r="A3145" i="7"/>
  <c r="B3144" i="7"/>
  <c r="A3144" i="7"/>
  <c r="B3143" i="7"/>
  <c r="A3143" i="7"/>
  <c r="F3143" i="7" s="1"/>
  <c r="B3142" i="7"/>
  <c r="A3142" i="7"/>
  <c r="F3142" i="7" s="1"/>
  <c r="B3141" i="7"/>
  <c r="A3141" i="7"/>
  <c r="B3140" i="7"/>
  <c r="A3140" i="7"/>
  <c r="B3139" i="7"/>
  <c r="A3139" i="7"/>
  <c r="F3139" i="7" s="1"/>
  <c r="B3138" i="7"/>
  <c r="A3138" i="7"/>
  <c r="B3137" i="7"/>
  <c r="A3137" i="7"/>
  <c r="B3136" i="7"/>
  <c r="A3136" i="7"/>
  <c r="B3135" i="7"/>
  <c r="A3135" i="7"/>
  <c r="F3135" i="7" s="1"/>
  <c r="B3134" i="7"/>
  <c r="A3134" i="7"/>
  <c r="F3134" i="7" s="1"/>
  <c r="B3133" i="7"/>
  <c r="A3133" i="7"/>
  <c r="B3132" i="7"/>
  <c r="A3132" i="7"/>
  <c r="B3131" i="7"/>
  <c r="A3131" i="7"/>
  <c r="F3131" i="7" s="1"/>
  <c r="B3130" i="7"/>
  <c r="A3130" i="7"/>
  <c r="B3129" i="7"/>
  <c r="A3129" i="7"/>
  <c r="B3128" i="7"/>
  <c r="A3128" i="7"/>
  <c r="B3127" i="7"/>
  <c r="A3127" i="7"/>
  <c r="F3127" i="7" s="1"/>
  <c r="B3126" i="7"/>
  <c r="A3126" i="7"/>
  <c r="F3126" i="7" s="1"/>
  <c r="B3125" i="7"/>
  <c r="A3125" i="7"/>
  <c r="B3124" i="7"/>
  <c r="A3124" i="7"/>
  <c r="B3123" i="7"/>
  <c r="A3123" i="7"/>
  <c r="F3123" i="7" s="1"/>
  <c r="B3122" i="7"/>
  <c r="A3122" i="7"/>
  <c r="F3122" i="7" s="1"/>
  <c r="B3121" i="7"/>
  <c r="A3121" i="7"/>
  <c r="B3120" i="7"/>
  <c r="A3120" i="7"/>
  <c r="B3119" i="7"/>
  <c r="A3119" i="7"/>
  <c r="F3119" i="7" s="1"/>
  <c r="B3118" i="7"/>
  <c r="A3118" i="7"/>
  <c r="F3118" i="7" s="1"/>
  <c r="B3117" i="7"/>
  <c r="A3117" i="7"/>
  <c r="B3116" i="7"/>
  <c r="A3116" i="7"/>
  <c r="B3115" i="7"/>
  <c r="A3115" i="7"/>
  <c r="F3115" i="7" s="1"/>
  <c r="B3114" i="7"/>
  <c r="A3114" i="7"/>
  <c r="B3113" i="7"/>
  <c r="A3113" i="7"/>
  <c r="B3112" i="7"/>
  <c r="A3112" i="7"/>
  <c r="B3111" i="7"/>
  <c r="A3111" i="7"/>
  <c r="F3111" i="7" s="1"/>
  <c r="B3110" i="7"/>
  <c r="A3110" i="7"/>
  <c r="F3110" i="7" s="1"/>
  <c r="B3109" i="7"/>
  <c r="A3109" i="7"/>
  <c r="B3108" i="7"/>
  <c r="A3108" i="7"/>
  <c r="B3107" i="7"/>
  <c r="A3107" i="7"/>
  <c r="F3107" i="7" s="1"/>
  <c r="B3106" i="7"/>
  <c r="A3106" i="7"/>
  <c r="B3105" i="7"/>
  <c r="A3105" i="7"/>
  <c r="B3104" i="7"/>
  <c r="A3104" i="7"/>
  <c r="B3103" i="7"/>
  <c r="A3103" i="7"/>
  <c r="F3103" i="7" s="1"/>
  <c r="B3102" i="7"/>
  <c r="A3102" i="7"/>
  <c r="F3102" i="7" s="1"/>
  <c r="B3101" i="7"/>
  <c r="A3101" i="7"/>
  <c r="B3100" i="7"/>
  <c r="A3100" i="7"/>
  <c r="B3099" i="7"/>
  <c r="A3099" i="7"/>
  <c r="F3099" i="7" s="1"/>
  <c r="B3098" i="7"/>
  <c r="A3098" i="7"/>
  <c r="B3097" i="7"/>
  <c r="A3097" i="7"/>
  <c r="B3096" i="7"/>
  <c r="A3096" i="7"/>
  <c r="B3095" i="7"/>
  <c r="A3095" i="7"/>
  <c r="F3095" i="7" s="1"/>
  <c r="B3094" i="7"/>
  <c r="A3094" i="7"/>
  <c r="F3094" i="7" s="1"/>
  <c r="B3093" i="7"/>
  <c r="A3093" i="7"/>
  <c r="B3092" i="7"/>
  <c r="A3092" i="7"/>
  <c r="B3091" i="7"/>
  <c r="A3091" i="7"/>
  <c r="F3091" i="7" s="1"/>
  <c r="B3090" i="7"/>
  <c r="A3090" i="7"/>
  <c r="F3090" i="7" s="1"/>
  <c r="B3089" i="7"/>
  <c r="A3089" i="7"/>
  <c r="B3088" i="7"/>
  <c r="A3088" i="7"/>
  <c r="B3087" i="7"/>
  <c r="A3087" i="7"/>
  <c r="F3087" i="7" s="1"/>
  <c r="B3086" i="7"/>
  <c r="A3086" i="7"/>
  <c r="F3086" i="7" s="1"/>
  <c r="B3085" i="7"/>
  <c r="A3085" i="7"/>
  <c r="B3084" i="7"/>
  <c r="A3084" i="7"/>
  <c r="B3083" i="7"/>
  <c r="A3083" i="7"/>
  <c r="F3083" i="7" s="1"/>
  <c r="B3082" i="7"/>
  <c r="A3082" i="7"/>
  <c r="B3081" i="7"/>
  <c r="A3081" i="7"/>
  <c r="B3080" i="7"/>
  <c r="A3080" i="7"/>
  <c r="B3079" i="7"/>
  <c r="A3079" i="7"/>
  <c r="F3079" i="7" s="1"/>
  <c r="B3078" i="7"/>
  <c r="A3078" i="7"/>
  <c r="F3078" i="7" s="1"/>
  <c r="B3077" i="7"/>
  <c r="A3077" i="7"/>
  <c r="B3076" i="7"/>
  <c r="A3076" i="7"/>
  <c r="B3075" i="7"/>
  <c r="A3075" i="7"/>
  <c r="F3075" i="7" s="1"/>
  <c r="B3074" i="7"/>
  <c r="A3074" i="7"/>
  <c r="B3073" i="7"/>
  <c r="A3073" i="7"/>
  <c r="B3072" i="7"/>
  <c r="A3072" i="7"/>
  <c r="B3071" i="7"/>
  <c r="A3071" i="7"/>
  <c r="F3071" i="7" s="1"/>
  <c r="B3070" i="7"/>
  <c r="A3070" i="7"/>
  <c r="F3070" i="7" s="1"/>
  <c r="B3069" i="7"/>
  <c r="A3069" i="7"/>
  <c r="B3068" i="7"/>
  <c r="A3068" i="7"/>
  <c r="B3067" i="7"/>
  <c r="A3067" i="7"/>
  <c r="F3067" i="7" s="1"/>
  <c r="B3066" i="7"/>
  <c r="A3066" i="7"/>
  <c r="B3065" i="7"/>
  <c r="A3065" i="7"/>
  <c r="B3064" i="7"/>
  <c r="A3064" i="7"/>
  <c r="B3063" i="7"/>
  <c r="A3063" i="7"/>
  <c r="F3063" i="7" s="1"/>
  <c r="B3062" i="7"/>
  <c r="A3062" i="7"/>
  <c r="F3062" i="7" s="1"/>
  <c r="B3061" i="7"/>
  <c r="A3061" i="7"/>
  <c r="B3060" i="7"/>
  <c r="A3060" i="7"/>
  <c r="B3059" i="7"/>
  <c r="A3059" i="7"/>
  <c r="F3059" i="7" s="1"/>
  <c r="B3058" i="7"/>
  <c r="A3058" i="7"/>
  <c r="F3058" i="7" s="1"/>
  <c r="B3057" i="7"/>
  <c r="A3057" i="7"/>
  <c r="B3056" i="7"/>
  <c r="A3056" i="7"/>
  <c r="B3055" i="7"/>
  <c r="A3055" i="7"/>
  <c r="F3055" i="7" s="1"/>
  <c r="B3054" i="7"/>
  <c r="A3054" i="7"/>
  <c r="F3054" i="7" s="1"/>
  <c r="B3053" i="7"/>
  <c r="A3053" i="7"/>
  <c r="B3052" i="7"/>
  <c r="A3052" i="7"/>
  <c r="B3051" i="7"/>
  <c r="A3051" i="7"/>
  <c r="F3051" i="7" s="1"/>
  <c r="B3050" i="7"/>
  <c r="A3050" i="7"/>
  <c r="B3049" i="7"/>
  <c r="A3049" i="7"/>
  <c r="B3048" i="7"/>
  <c r="A3048" i="7"/>
  <c r="B3047" i="7"/>
  <c r="A3047" i="7"/>
  <c r="F3047" i="7" s="1"/>
  <c r="B3046" i="7"/>
  <c r="A3046" i="7"/>
  <c r="F3046" i="7" s="1"/>
  <c r="B3045" i="7"/>
  <c r="A3045" i="7"/>
  <c r="B3044" i="7"/>
  <c r="A3044" i="7"/>
  <c r="B3043" i="7"/>
  <c r="A3043" i="7"/>
  <c r="F3043" i="7" s="1"/>
  <c r="B3042" i="7"/>
  <c r="A3042" i="7"/>
  <c r="B3041" i="7"/>
  <c r="A3041" i="7"/>
  <c r="B3040" i="7"/>
  <c r="A3040" i="7"/>
  <c r="B3039" i="7"/>
  <c r="A3039" i="7"/>
  <c r="F3039" i="7" s="1"/>
  <c r="B3038" i="7"/>
  <c r="A3038" i="7"/>
  <c r="F3038" i="7" s="1"/>
  <c r="B3037" i="7"/>
  <c r="A3037" i="7"/>
  <c r="B3036" i="7"/>
  <c r="A3036" i="7"/>
  <c r="B3035" i="7"/>
  <c r="A3035" i="7"/>
  <c r="F3035" i="7" s="1"/>
  <c r="B3034" i="7"/>
  <c r="A3034" i="7"/>
  <c r="B3033" i="7"/>
  <c r="A3033" i="7"/>
  <c r="B3032" i="7"/>
  <c r="A3032" i="7"/>
  <c r="B3031" i="7"/>
  <c r="A3031" i="7"/>
  <c r="F3031" i="7" s="1"/>
  <c r="B3030" i="7"/>
  <c r="A3030" i="7"/>
  <c r="F3030" i="7" s="1"/>
  <c r="B3029" i="7"/>
  <c r="A3029" i="7"/>
  <c r="B3028" i="7"/>
  <c r="A3028" i="7"/>
  <c r="B3027" i="7"/>
  <c r="A3027" i="7"/>
  <c r="F3027" i="7" s="1"/>
  <c r="B3026" i="7"/>
  <c r="A3026" i="7"/>
  <c r="F3026" i="7" s="1"/>
  <c r="B3025" i="7"/>
  <c r="A3025" i="7"/>
  <c r="B3024" i="7"/>
  <c r="A3024" i="7"/>
  <c r="B3023" i="7"/>
  <c r="A3023" i="7"/>
  <c r="F3023" i="7" s="1"/>
  <c r="B3022" i="7"/>
  <c r="A3022" i="7"/>
  <c r="F3022" i="7" s="1"/>
  <c r="B3021" i="7"/>
  <c r="A3021" i="7"/>
  <c r="B3020" i="7"/>
  <c r="A3020" i="7"/>
  <c r="B3019" i="7"/>
  <c r="A3019" i="7"/>
  <c r="F3019" i="7" s="1"/>
  <c r="B3018" i="7"/>
  <c r="A3018" i="7"/>
  <c r="B3017" i="7"/>
  <c r="A3017" i="7"/>
  <c r="B3016" i="7"/>
  <c r="A3016" i="7"/>
  <c r="B3015" i="7"/>
  <c r="A3015" i="7"/>
  <c r="F3015" i="7" s="1"/>
  <c r="B3014" i="7"/>
  <c r="A3014" i="7"/>
  <c r="F3014" i="7" s="1"/>
  <c r="B3013" i="7"/>
  <c r="A3013" i="7"/>
  <c r="B3012" i="7"/>
  <c r="A3012" i="7"/>
  <c r="B3011" i="7"/>
  <c r="A3011" i="7"/>
  <c r="F3011" i="7" s="1"/>
  <c r="B3010" i="7"/>
  <c r="A3010" i="7"/>
  <c r="B3009" i="7"/>
  <c r="A3009" i="7"/>
  <c r="B3008" i="7"/>
  <c r="A3008" i="7"/>
  <c r="B3007" i="7"/>
  <c r="A3007" i="7"/>
  <c r="F3007" i="7" s="1"/>
  <c r="B3006" i="7"/>
  <c r="A3006" i="7"/>
  <c r="F3006" i="7" s="1"/>
  <c r="B3005" i="7"/>
  <c r="A3005" i="7"/>
  <c r="B3004" i="7"/>
  <c r="A3004" i="7"/>
  <c r="B3003" i="7"/>
  <c r="A3003" i="7"/>
  <c r="F3003" i="7" s="1"/>
  <c r="B3002" i="7"/>
  <c r="A3002" i="7"/>
  <c r="B3001" i="7"/>
  <c r="A3001" i="7"/>
  <c r="B3000" i="7"/>
  <c r="A3000" i="7"/>
  <c r="C2999" i="7"/>
  <c r="E2999" i="7" s="1"/>
  <c r="C2998" i="7"/>
  <c r="E2998" i="7" s="1"/>
  <c r="C2997" i="7"/>
  <c r="E2997" i="7" s="1"/>
  <c r="C2996" i="7"/>
  <c r="E2996" i="7" s="1"/>
  <c r="C2995" i="7"/>
  <c r="E2995" i="7" s="1"/>
  <c r="B2994" i="7"/>
  <c r="A2994" i="7"/>
  <c r="F2994" i="7" s="1"/>
  <c r="B2993" i="7"/>
  <c r="A2993" i="7"/>
  <c r="B2992" i="7"/>
  <c r="A2992" i="7"/>
  <c r="C2991" i="7"/>
  <c r="E2991" i="7" s="1"/>
  <c r="B2990" i="7"/>
  <c r="A2990" i="7"/>
  <c r="F2990" i="7" s="1"/>
  <c r="B2989" i="7"/>
  <c r="A2989" i="7"/>
  <c r="B2988" i="7"/>
  <c r="A2988" i="7"/>
  <c r="B2987" i="7"/>
  <c r="A2987" i="7"/>
  <c r="F2987" i="7" s="1"/>
  <c r="B2986" i="7"/>
  <c r="A2986" i="7"/>
  <c r="F2986" i="7" s="1"/>
  <c r="B2985" i="7"/>
  <c r="A2985" i="7"/>
  <c r="B2984" i="7"/>
  <c r="A2984" i="7"/>
  <c r="B2983" i="7"/>
  <c r="A2983" i="7"/>
  <c r="F2983" i="7" s="1"/>
  <c r="B2982" i="7"/>
  <c r="A2982" i="7"/>
  <c r="F2982" i="7" s="1"/>
  <c r="B2981" i="7"/>
  <c r="A2981" i="7"/>
  <c r="B2980" i="7"/>
  <c r="A2980" i="7"/>
  <c r="B2979" i="7"/>
  <c r="A2979" i="7"/>
  <c r="F2979" i="7" s="1"/>
  <c r="C2978" i="7"/>
  <c r="E2978" i="7" s="1"/>
  <c r="C2977" i="7"/>
  <c r="E2977" i="7" s="1"/>
  <c r="B2976" i="7"/>
  <c r="A2976" i="7"/>
  <c r="B2975" i="7"/>
  <c r="A2975" i="7"/>
  <c r="F2975" i="7" s="1"/>
  <c r="B2974" i="7"/>
  <c r="A2974" i="7"/>
  <c r="F2974" i="7" s="1"/>
  <c r="B2973" i="7"/>
  <c r="A2973" i="7"/>
  <c r="B2972" i="7"/>
  <c r="A2972" i="7"/>
  <c r="C2971" i="7"/>
  <c r="E2971" i="7" s="1"/>
  <c r="B2970" i="7"/>
  <c r="A2970" i="7"/>
  <c r="F2970" i="7" s="1"/>
  <c r="B2969" i="7"/>
  <c r="A2969" i="7"/>
  <c r="B2968" i="7"/>
  <c r="A2968" i="7"/>
  <c r="B2967" i="7"/>
  <c r="A2967" i="7"/>
  <c r="B2966" i="7"/>
  <c r="A2966" i="7"/>
  <c r="F2966" i="7" s="1"/>
  <c r="B2965" i="7"/>
  <c r="A2965" i="7"/>
  <c r="B2964" i="7"/>
  <c r="A2964" i="7"/>
  <c r="B2963" i="7"/>
  <c r="A2963" i="7"/>
  <c r="F2963" i="7" s="1"/>
  <c r="B2962" i="7"/>
  <c r="A2962" i="7"/>
  <c r="F2962" i="7" s="1"/>
  <c r="C2961" i="7"/>
  <c r="E2961" i="7" s="1"/>
  <c r="B2960" i="7"/>
  <c r="A2960" i="7"/>
  <c r="B2959" i="7"/>
  <c r="A2959" i="7"/>
  <c r="F2959" i="7" s="1"/>
  <c r="B2958" i="7"/>
  <c r="A2958" i="7"/>
  <c r="F2958" i="7" s="1"/>
  <c r="B2957" i="7"/>
  <c r="A2957" i="7"/>
  <c r="B2956" i="7"/>
  <c r="A2956" i="7"/>
  <c r="B2955" i="7"/>
  <c r="A2955" i="7"/>
  <c r="F2955" i="7" s="1"/>
  <c r="B2954" i="7"/>
  <c r="A2954" i="7"/>
  <c r="F2954" i="7" s="1"/>
  <c r="B2953" i="7"/>
  <c r="A2953" i="7"/>
  <c r="B2952" i="7"/>
  <c r="A2952" i="7"/>
  <c r="B2951" i="7"/>
  <c r="A2951" i="7"/>
  <c r="F2951" i="7" s="1"/>
  <c r="B2950" i="7"/>
  <c r="A2950" i="7"/>
  <c r="F2950" i="7" s="1"/>
  <c r="B2949" i="7"/>
  <c r="A2949" i="7"/>
  <c r="B2948" i="7"/>
  <c r="A2948" i="7"/>
  <c r="B2947" i="7"/>
  <c r="A2947" i="7"/>
  <c r="F2947" i="7" s="1"/>
  <c r="B2946" i="7"/>
  <c r="A2946" i="7"/>
  <c r="F2946" i="7" s="1"/>
  <c r="B2945" i="7"/>
  <c r="A2945" i="7"/>
  <c r="B2944" i="7"/>
  <c r="A2944" i="7"/>
  <c r="B2943" i="7"/>
  <c r="A2943" i="7"/>
  <c r="F2943" i="7" s="1"/>
  <c r="B2942" i="7"/>
  <c r="A2942" i="7"/>
  <c r="F2942" i="7" s="1"/>
  <c r="B2941" i="7"/>
  <c r="A2941" i="7"/>
  <c r="B2940" i="7"/>
  <c r="A2940" i="7"/>
  <c r="B2939" i="7"/>
  <c r="A2939" i="7"/>
  <c r="F2939" i="7" s="1"/>
  <c r="B2938" i="7"/>
  <c r="A2938" i="7"/>
  <c r="F2938" i="7" s="1"/>
  <c r="B2937" i="7"/>
  <c r="A2937" i="7"/>
  <c r="B2936" i="7"/>
  <c r="A2936" i="7"/>
  <c r="B2935" i="7"/>
  <c r="A2935" i="7"/>
  <c r="F2935" i="7" s="1"/>
  <c r="B2934" i="7"/>
  <c r="A2934" i="7"/>
  <c r="F2934" i="7" s="1"/>
  <c r="B2933" i="7"/>
  <c r="A2933" i="7"/>
  <c r="B2932" i="7"/>
  <c r="A2932" i="7"/>
  <c r="B2931" i="7"/>
  <c r="A2931" i="7"/>
  <c r="F2931" i="7" s="1"/>
  <c r="B2930" i="7"/>
  <c r="A2930" i="7"/>
  <c r="F2930" i="7" s="1"/>
  <c r="B2929" i="7"/>
  <c r="A2929" i="7"/>
  <c r="B2928" i="7"/>
  <c r="A2928" i="7"/>
  <c r="B2927" i="7"/>
  <c r="A2927" i="7"/>
  <c r="F2927" i="7" s="1"/>
  <c r="B2926" i="7"/>
  <c r="A2926" i="7"/>
  <c r="F2926" i="7" s="1"/>
  <c r="B2925" i="7"/>
  <c r="A2925" i="7"/>
  <c r="C2924" i="7"/>
  <c r="E2924" i="7" s="1"/>
  <c r="C2923" i="7"/>
  <c r="E2923" i="7" s="1"/>
  <c r="C2922" i="7"/>
  <c r="E2922" i="7" s="1"/>
  <c r="C2921" i="7"/>
  <c r="E2921" i="7" s="1"/>
  <c r="B2920" i="7"/>
  <c r="A2920" i="7"/>
  <c r="B2919" i="7"/>
  <c r="A2919" i="7"/>
  <c r="F2919" i="7" s="1"/>
  <c r="B2918" i="7"/>
  <c r="A2918" i="7"/>
  <c r="F2918" i="7" s="1"/>
  <c r="B2917" i="7"/>
  <c r="A2917" i="7"/>
  <c r="B2916" i="7"/>
  <c r="A2916" i="7"/>
  <c r="B2915" i="7"/>
  <c r="A2915" i="7"/>
  <c r="F2915" i="7" s="1"/>
  <c r="B2914" i="7"/>
  <c r="A2914" i="7"/>
  <c r="F2914" i="7" s="1"/>
  <c r="B2913" i="7"/>
  <c r="A2913" i="7"/>
  <c r="C2912" i="7"/>
  <c r="E2912" i="7" s="1"/>
  <c r="B2911" i="7"/>
  <c r="A2911" i="7"/>
  <c r="F2911" i="7" s="1"/>
  <c r="B2910" i="7"/>
  <c r="A2910" i="7"/>
  <c r="F2910" i="7" s="1"/>
  <c r="C2909" i="7"/>
  <c r="E2909" i="7" s="1"/>
  <c r="C2908" i="7"/>
  <c r="E2908" i="7" s="1"/>
  <c r="C2907" i="7"/>
  <c r="E2907" i="7" s="1"/>
  <c r="C2906" i="7"/>
  <c r="E2906" i="7" s="1"/>
  <c r="C2905" i="7"/>
  <c r="E2905" i="7" s="1"/>
  <c r="C2904" i="7"/>
  <c r="E2904" i="7" s="1"/>
  <c r="B2903" i="7"/>
  <c r="A2903" i="7"/>
  <c r="B2902" i="7"/>
  <c r="A2902" i="7"/>
  <c r="F2902" i="7" s="1"/>
  <c r="B2901" i="7"/>
  <c r="A2901" i="7"/>
  <c r="C2900" i="7"/>
  <c r="E2900" i="7" s="1"/>
  <c r="C2899" i="7"/>
  <c r="E2899" i="7" s="1"/>
  <c r="B2898" i="7"/>
  <c r="A2898" i="7"/>
  <c r="B2897" i="7"/>
  <c r="A2897" i="7"/>
  <c r="B2896" i="7"/>
  <c r="A2896" i="7"/>
  <c r="C2895" i="7"/>
  <c r="E2895" i="7" s="1"/>
  <c r="C2894" i="7"/>
  <c r="E2894" i="7" s="1"/>
  <c r="B2893" i="7"/>
  <c r="A2893" i="7"/>
  <c r="B2892" i="7"/>
  <c r="A2892" i="7"/>
  <c r="C2891" i="7"/>
  <c r="E2891" i="7" s="1"/>
  <c r="C2890" i="7"/>
  <c r="E2890" i="7" s="1"/>
  <c r="B2889" i="7"/>
  <c r="A2889" i="7"/>
  <c r="B2888" i="7"/>
  <c r="A2888" i="7"/>
  <c r="C2887" i="7"/>
  <c r="E2887" i="7" s="1"/>
  <c r="C2886" i="7"/>
  <c r="E2886" i="7" s="1"/>
  <c r="B2885" i="7"/>
  <c r="A2885" i="7"/>
  <c r="B2884" i="7"/>
  <c r="A2884" i="7"/>
  <c r="B2883" i="7"/>
  <c r="A2883" i="7"/>
  <c r="F2883" i="7" s="1"/>
  <c r="B2882" i="7"/>
  <c r="A2882" i="7"/>
  <c r="F2882" i="7" s="1"/>
  <c r="B2881" i="7"/>
  <c r="A2881" i="7"/>
  <c r="B2880" i="7"/>
  <c r="A2880" i="7"/>
  <c r="B2879" i="7"/>
  <c r="A2879" i="7"/>
  <c r="F2879" i="7" s="1"/>
  <c r="B2878" i="7"/>
  <c r="A2878" i="7"/>
  <c r="F2878" i="7" s="1"/>
  <c r="B2877" i="7"/>
  <c r="A2877" i="7"/>
  <c r="B2876" i="7"/>
  <c r="A2876" i="7"/>
  <c r="C2875" i="7"/>
  <c r="E2875" i="7" s="1"/>
  <c r="C2874" i="7"/>
  <c r="E2874" i="7" s="1"/>
  <c r="B2873" i="7"/>
  <c r="A2873" i="7"/>
  <c r="C2872" i="7"/>
  <c r="E2872" i="7" s="1"/>
  <c r="B2871" i="7"/>
  <c r="A2871" i="7"/>
  <c r="F2871" i="7" s="1"/>
  <c r="C2870" i="7"/>
  <c r="E2870" i="7" s="1"/>
  <c r="B2869" i="7"/>
  <c r="A2869" i="7"/>
  <c r="B2868" i="7"/>
  <c r="A2868" i="7"/>
  <c r="B2867" i="7"/>
  <c r="A2867" i="7"/>
  <c r="F2867" i="7" s="1"/>
  <c r="B2866" i="7"/>
  <c r="A2866" i="7"/>
  <c r="F2866" i="7" s="1"/>
  <c r="B2865" i="7"/>
  <c r="A2865" i="7"/>
  <c r="C2864" i="7"/>
  <c r="E2864" i="7" s="1"/>
  <c r="C2863" i="7"/>
  <c r="E2863" i="7" s="1"/>
  <c r="B2862" i="7"/>
  <c r="A2862" i="7"/>
  <c r="B2861" i="7"/>
  <c r="A2861" i="7"/>
  <c r="C2860" i="7"/>
  <c r="E2860" i="7" s="1"/>
  <c r="C2859" i="7"/>
  <c r="E2859" i="7" s="1"/>
  <c r="C2858" i="7"/>
  <c r="E2858" i="7" s="1"/>
  <c r="C2857" i="7"/>
  <c r="E2857" i="7" s="1"/>
  <c r="C2856" i="7"/>
  <c r="E2856" i="7" s="1"/>
  <c r="C2855" i="7"/>
  <c r="E2855" i="7" s="1"/>
  <c r="B2854" i="7"/>
  <c r="A2854" i="7"/>
  <c r="F2854" i="7" s="1"/>
  <c r="B2853" i="7"/>
  <c r="A2853" i="7"/>
  <c r="B2852" i="7"/>
  <c r="A2852" i="7"/>
  <c r="B2851" i="7"/>
  <c r="A2851" i="7"/>
  <c r="B2850" i="7"/>
  <c r="A2850" i="7"/>
  <c r="F2850" i="7" s="1"/>
  <c r="C2849" i="7"/>
  <c r="E2849" i="7" s="1"/>
  <c r="C2848" i="7"/>
  <c r="E2848" i="7" s="1"/>
  <c r="B2847" i="7"/>
  <c r="A2847" i="7"/>
  <c r="F2847" i="7" s="1"/>
  <c r="B2846" i="7"/>
  <c r="A2846" i="7"/>
  <c r="F2846" i="7" s="1"/>
  <c r="B2845" i="7"/>
  <c r="A2845" i="7"/>
  <c r="B2844" i="7"/>
  <c r="A2844" i="7"/>
  <c r="C2843" i="7"/>
  <c r="E2843" i="7" s="1"/>
  <c r="C2842" i="7"/>
  <c r="E2842" i="7" s="1"/>
  <c r="B2841" i="7"/>
  <c r="A2841" i="7"/>
  <c r="B2840" i="7"/>
  <c r="A2840" i="7"/>
  <c r="B2839" i="7"/>
  <c r="A2839" i="7"/>
  <c r="C2838" i="7"/>
  <c r="E2838" i="7" s="1"/>
  <c r="C2837" i="7"/>
  <c r="E2837" i="7" s="1"/>
  <c r="C2836" i="7"/>
  <c r="E2836" i="7" s="1"/>
  <c r="C2835" i="7"/>
  <c r="E2835" i="7" s="1"/>
  <c r="B2834" i="7"/>
  <c r="A2834" i="7"/>
  <c r="F2834" i="7" s="1"/>
  <c r="B2833" i="7"/>
  <c r="A2833" i="7"/>
  <c r="C2832" i="7"/>
  <c r="E2832" i="7" s="1"/>
  <c r="C2831" i="7"/>
  <c r="E2831" i="7" s="1"/>
  <c r="B2830" i="7"/>
  <c r="A2830" i="7"/>
  <c r="B2829" i="7"/>
  <c r="A2829" i="7"/>
  <c r="B2828" i="7"/>
  <c r="A2828" i="7"/>
  <c r="B2827" i="7"/>
  <c r="A2827" i="7"/>
  <c r="F2827" i="7" s="1"/>
  <c r="B2826" i="7"/>
  <c r="A2826" i="7"/>
  <c r="F2826" i="7" s="1"/>
  <c r="B2825" i="7"/>
  <c r="A2825" i="7"/>
  <c r="B2824" i="7"/>
  <c r="A2824" i="7"/>
  <c r="B2823" i="7"/>
  <c r="A2823" i="7"/>
  <c r="F2823" i="7" s="1"/>
  <c r="B2822" i="7"/>
  <c r="A2822" i="7"/>
  <c r="C2821" i="7"/>
  <c r="E2821" i="7" s="1"/>
  <c r="C2820" i="7"/>
  <c r="E2820" i="7" s="1"/>
  <c r="B2819" i="7"/>
  <c r="A2819" i="7"/>
  <c r="F2819" i="7" s="1"/>
  <c r="B2818" i="7"/>
  <c r="A2818" i="7"/>
  <c r="F2818" i="7" s="1"/>
  <c r="B2817" i="7"/>
  <c r="A2817" i="7"/>
  <c r="B2816" i="7"/>
  <c r="A2816" i="7"/>
  <c r="C2815" i="7"/>
  <c r="E2815" i="7" s="1"/>
  <c r="C2814" i="7"/>
  <c r="E2814" i="7" s="1"/>
  <c r="C2813" i="7"/>
  <c r="E2813" i="7" s="1"/>
  <c r="C2812" i="7"/>
  <c r="E2812" i="7" s="1"/>
  <c r="B2811" i="7"/>
  <c r="A2811" i="7"/>
  <c r="F2811" i="7" s="1"/>
  <c r="B2810" i="7"/>
  <c r="A2810" i="7"/>
  <c r="F2810" i="7" s="1"/>
  <c r="B2809" i="7"/>
  <c r="A2809" i="7"/>
  <c r="C2808" i="7"/>
  <c r="E2808" i="7" s="1"/>
  <c r="C2807" i="7"/>
  <c r="E2807" i="7" s="1"/>
  <c r="C2806" i="7"/>
  <c r="E2806" i="7" s="1"/>
  <c r="C2805" i="7"/>
  <c r="E2805" i="7" s="1"/>
  <c r="B2804" i="7"/>
  <c r="A2804" i="7"/>
  <c r="B2803" i="7"/>
  <c r="A2803" i="7"/>
  <c r="F2803" i="7" s="1"/>
  <c r="B2802" i="7"/>
  <c r="A2802" i="7"/>
  <c r="F2802" i="7" s="1"/>
  <c r="B2801" i="7"/>
  <c r="A2801" i="7"/>
  <c r="B2800" i="7"/>
  <c r="A2800" i="7"/>
  <c r="C2799" i="7"/>
  <c r="E2799" i="7" s="1"/>
  <c r="C2798" i="7"/>
  <c r="E2798" i="7" s="1"/>
  <c r="B2797" i="7"/>
  <c r="A2797" i="7"/>
  <c r="B2796" i="7"/>
  <c r="A2796" i="7"/>
  <c r="B2795" i="7"/>
  <c r="A2795" i="7"/>
  <c r="F2795" i="7" s="1"/>
  <c r="B2794" i="7"/>
  <c r="A2794" i="7"/>
  <c r="F2794" i="7" s="1"/>
  <c r="B2793" i="7"/>
  <c r="A2793" i="7"/>
  <c r="B2792" i="7"/>
  <c r="A2792" i="7"/>
  <c r="B2791" i="7"/>
  <c r="A2791" i="7"/>
  <c r="F2791" i="7" s="1"/>
  <c r="C2790" i="7"/>
  <c r="E2790" i="7" s="1"/>
  <c r="C2789" i="7"/>
  <c r="E2789" i="7" s="1"/>
  <c r="B2788" i="7"/>
  <c r="A2788" i="7"/>
  <c r="B2787" i="7"/>
  <c r="A2787" i="7"/>
  <c r="B2786" i="7"/>
  <c r="A2786" i="7"/>
  <c r="F2786" i="7" s="1"/>
  <c r="B2785" i="7"/>
  <c r="A2785" i="7"/>
  <c r="B2784" i="7"/>
  <c r="A2784" i="7"/>
  <c r="B2783" i="7"/>
  <c r="A2783" i="7"/>
  <c r="F2783" i="7" s="1"/>
  <c r="B2782" i="7"/>
  <c r="A2782" i="7"/>
  <c r="F2782" i="7" s="1"/>
  <c r="B2781" i="7"/>
  <c r="A2781" i="7"/>
  <c r="B2780" i="7"/>
  <c r="A2780" i="7"/>
  <c r="B2779" i="7"/>
  <c r="A2779" i="7"/>
  <c r="F2779" i="7" s="1"/>
  <c r="B2778" i="7"/>
  <c r="A2778" i="7"/>
  <c r="F2778" i="7" s="1"/>
  <c r="B2777" i="7"/>
  <c r="A2777" i="7"/>
  <c r="B2776" i="7"/>
  <c r="A2776" i="7"/>
  <c r="B2775" i="7"/>
  <c r="A2775" i="7"/>
  <c r="F2775" i="7" s="1"/>
  <c r="B2774" i="7"/>
  <c r="A2774" i="7"/>
  <c r="F2774" i="7" s="1"/>
  <c r="B2773" i="7"/>
  <c r="A2773" i="7"/>
  <c r="B2772" i="7"/>
  <c r="A2772" i="7"/>
  <c r="B2771" i="7"/>
  <c r="A2771" i="7"/>
  <c r="B2770" i="7"/>
  <c r="A2770" i="7"/>
  <c r="F2770" i="7" s="1"/>
  <c r="B2769" i="7"/>
  <c r="A2769" i="7"/>
  <c r="B2768" i="7"/>
  <c r="A2768" i="7"/>
  <c r="B2767" i="7"/>
  <c r="A2767" i="7"/>
  <c r="F2767" i="7" s="1"/>
  <c r="B2766" i="7"/>
  <c r="A2766" i="7"/>
  <c r="F2766" i="7" s="1"/>
  <c r="B2765" i="7"/>
  <c r="A2765" i="7"/>
  <c r="B2764" i="7"/>
  <c r="A2764" i="7"/>
  <c r="B2763" i="7"/>
  <c r="A2763" i="7"/>
  <c r="B2762" i="7"/>
  <c r="A2762" i="7"/>
  <c r="F2762" i="7" s="1"/>
  <c r="B2761" i="7"/>
  <c r="A2761" i="7"/>
  <c r="B2760" i="7"/>
  <c r="A2760" i="7"/>
  <c r="B2759" i="7"/>
  <c r="A2759" i="7"/>
  <c r="F2759" i="7" s="1"/>
  <c r="B2758" i="7"/>
  <c r="A2758" i="7"/>
  <c r="F2758" i="7" s="1"/>
  <c r="B2757" i="7"/>
  <c r="A2757" i="7"/>
  <c r="B2756" i="7"/>
  <c r="A2756" i="7"/>
  <c r="B2755" i="7"/>
  <c r="A2755" i="7"/>
  <c r="B2754" i="7"/>
  <c r="A2754" i="7"/>
  <c r="F2754" i="7" s="1"/>
  <c r="B2753" i="7"/>
  <c r="A2753" i="7"/>
  <c r="B2752" i="7"/>
  <c r="A2752" i="7"/>
  <c r="B2751" i="7"/>
  <c r="A2751" i="7"/>
  <c r="F2751" i="7" s="1"/>
  <c r="B2750" i="7"/>
  <c r="A2750" i="7"/>
  <c r="F2750" i="7" s="1"/>
  <c r="B2749" i="7"/>
  <c r="A2749" i="7"/>
  <c r="B2748" i="7"/>
  <c r="A2748" i="7"/>
  <c r="B2747" i="7"/>
  <c r="A2747" i="7"/>
  <c r="F2747" i="7" s="1"/>
  <c r="B2746" i="7"/>
  <c r="A2746" i="7"/>
  <c r="F2746" i="7" s="1"/>
  <c r="B2745" i="7"/>
  <c r="A2745" i="7"/>
  <c r="B2744" i="7"/>
  <c r="A2744" i="7"/>
  <c r="B2743" i="7"/>
  <c r="A2743" i="7"/>
  <c r="F2743" i="7" s="1"/>
  <c r="C2742" i="7"/>
  <c r="E2742" i="7" s="1"/>
  <c r="C2741" i="7"/>
  <c r="E2741" i="7" s="1"/>
  <c r="C2740" i="7"/>
  <c r="E2740" i="7" s="1"/>
  <c r="C2739" i="7"/>
  <c r="E2739" i="7" s="1"/>
  <c r="C2738" i="7"/>
  <c r="E2738" i="7" s="1"/>
  <c r="C2737" i="7"/>
  <c r="E2737" i="7" s="1"/>
  <c r="C2736" i="7"/>
  <c r="E2736" i="7" s="1"/>
  <c r="C2735" i="7"/>
  <c r="E2735" i="7" s="1"/>
  <c r="C2734" i="7"/>
  <c r="E2734" i="7" s="1"/>
  <c r="B2733" i="7"/>
  <c r="A2733" i="7"/>
  <c r="B2732" i="7"/>
  <c r="A2732" i="7"/>
  <c r="C2731" i="7"/>
  <c r="E2731" i="7" s="1"/>
  <c r="C2730" i="7"/>
  <c r="E2730" i="7" s="1"/>
  <c r="C2729" i="7"/>
  <c r="E2729" i="7" s="1"/>
  <c r="C2728" i="7"/>
  <c r="E2728" i="7" s="1"/>
  <c r="B2727" i="7"/>
  <c r="A2727" i="7"/>
  <c r="B2726" i="7"/>
  <c r="A2726" i="7"/>
  <c r="F2726" i="7" s="1"/>
  <c r="C2725" i="7"/>
  <c r="E2725" i="7" s="1"/>
  <c r="C2724" i="7"/>
  <c r="E2724" i="7" s="1"/>
  <c r="C2723" i="7"/>
  <c r="E2723" i="7" s="1"/>
  <c r="C2722" i="7"/>
  <c r="E2722" i="7" s="1"/>
  <c r="B2721" i="7"/>
  <c r="A2721" i="7"/>
  <c r="B2720" i="7"/>
  <c r="A2720" i="7"/>
  <c r="B2719" i="7"/>
  <c r="A2719" i="7"/>
  <c r="F2719" i="7" s="1"/>
  <c r="B2718" i="7"/>
  <c r="A2718" i="7"/>
  <c r="F2718" i="7" s="1"/>
  <c r="B2717" i="7"/>
  <c r="A2717" i="7"/>
  <c r="B2716" i="7"/>
  <c r="A2716" i="7"/>
  <c r="B2715" i="7"/>
  <c r="A2715" i="7"/>
  <c r="B2714" i="7"/>
  <c r="A2714" i="7"/>
  <c r="F2714" i="7" s="1"/>
  <c r="B2713" i="7"/>
  <c r="A2713" i="7"/>
  <c r="B2712" i="7"/>
  <c r="A2712" i="7"/>
  <c r="B2711" i="7"/>
  <c r="A2711" i="7"/>
  <c r="F2711" i="7" s="1"/>
  <c r="B2710" i="7"/>
  <c r="A2710" i="7"/>
  <c r="F2710" i="7" s="1"/>
  <c r="C2709" i="7"/>
  <c r="E2709" i="7" s="1"/>
  <c r="B2708" i="7"/>
  <c r="A2708" i="7"/>
  <c r="B2707" i="7"/>
  <c r="A2707" i="7"/>
  <c r="F2707" i="7" s="1"/>
  <c r="B2706" i="7"/>
  <c r="A2706" i="7"/>
  <c r="F2706" i="7" s="1"/>
  <c r="C2705" i="7"/>
  <c r="E2705" i="7" s="1"/>
  <c r="B2704" i="7"/>
  <c r="A2704" i="7"/>
  <c r="B2703" i="7"/>
  <c r="A2703" i="7"/>
  <c r="F2703" i="7" s="1"/>
  <c r="B2702" i="7"/>
  <c r="A2702" i="7"/>
  <c r="F2702" i="7" s="1"/>
  <c r="B2701" i="7"/>
  <c r="A2701" i="7"/>
  <c r="B2700" i="7"/>
  <c r="A2700" i="7"/>
  <c r="B2699" i="7"/>
  <c r="A2699" i="7"/>
  <c r="F2699" i="7" s="1"/>
  <c r="B2698" i="7"/>
  <c r="A2698" i="7"/>
  <c r="F2698" i="7" s="1"/>
  <c r="B2697" i="7"/>
  <c r="A2697" i="7"/>
  <c r="B2696" i="7"/>
  <c r="A2696" i="7"/>
  <c r="B2695" i="7"/>
  <c r="A2695" i="7"/>
  <c r="F2695" i="7" s="1"/>
  <c r="B2694" i="7"/>
  <c r="A2694" i="7"/>
  <c r="F2694" i="7" s="1"/>
  <c r="B2693" i="7"/>
  <c r="A2693" i="7"/>
  <c r="B2692" i="7"/>
  <c r="A2692" i="7"/>
  <c r="B2691" i="7"/>
  <c r="A2691" i="7"/>
  <c r="F2691" i="7" s="1"/>
  <c r="B2690" i="7"/>
  <c r="A2690" i="7"/>
  <c r="F2690" i="7" s="1"/>
  <c r="B2689" i="7"/>
  <c r="A2689" i="7"/>
  <c r="B2688" i="7"/>
  <c r="A2688" i="7"/>
  <c r="B2687" i="7"/>
  <c r="A2687" i="7"/>
  <c r="F2687" i="7" s="1"/>
  <c r="C2686" i="7"/>
  <c r="E2686" i="7" s="1"/>
  <c r="C2685" i="7"/>
  <c r="E2685" i="7" s="1"/>
  <c r="C2684" i="7"/>
  <c r="E2684" i="7" s="1"/>
  <c r="C2683" i="7"/>
  <c r="E2683" i="7" s="1"/>
  <c r="C2682" i="7"/>
  <c r="E2682" i="7" s="1"/>
  <c r="C2681" i="7"/>
  <c r="E2681" i="7" s="1"/>
  <c r="C2680" i="7"/>
  <c r="E2680" i="7" s="1"/>
  <c r="C2679" i="7"/>
  <c r="E2679" i="7" s="1"/>
  <c r="C2678" i="7"/>
  <c r="E2678" i="7" s="1"/>
  <c r="C2677" i="7"/>
  <c r="E2677" i="7" s="1"/>
  <c r="C2676" i="7"/>
  <c r="E2676" i="7" s="1"/>
  <c r="C2675" i="7"/>
  <c r="E2675" i="7" s="1"/>
  <c r="C2674" i="7"/>
  <c r="E2674" i="7" s="1"/>
  <c r="C2673" i="7"/>
  <c r="E2673" i="7" s="1"/>
  <c r="C2672" i="7"/>
  <c r="E2672" i="7" s="1"/>
  <c r="C2671" i="7"/>
  <c r="E2671" i="7" s="1"/>
  <c r="C2670" i="7"/>
  <c r="E2670" i="7" s="1"/>
  <c r="C2669" i="7"/>
  <c r="E2669" i="7" s="1"/>
  <c r="C2668" i="7"/>
  <c r="E2668" i="7" s="1"/>
  <c r="B2667" i="7"/>
  <c r="A2667" i="7"/>
  <c r="F2667" i="7" s="1"/>
  <c r="B2666" i="7"/>
  <c r="A2666" i="7"/>
  <c r="F2666" i="7" s="1"/>
  <c r="B2665" i="7"/>
  <c r="A2665" i="7"/>
  <c r="B2664" i="7"/>
  <c r="A2664" i="7"/>
  <c r="B2663" i="7"/>
  <c r="A2663" i="7"/>
  <c r="F2663" i="7" s="1"/>
  <c r="B2662" i="7"/>
  <c r="A2662" i="7"/>
  <c r="F2662" i="7" s="1"/>
  <c r="B2661" i="7"/>
  <c r="A2661" i="7"/>
  <c r="B2660" i="7"/>
  <c r="A2660" i="7"/>
  <c r="B2659" i="7"/>
  <c r="A2659" i="7"/>
  <c r="F2659" i="7" s="1"/>
  <c r="B2658" i="7"/>
  <c r="A2658" i="7"/>
  <c r="F2658" i="7" s="1"/>
  <c r="C2657" i="7"/>
  <c r="E2657" i="7" s="1"/>
  <c r="C2656" i="7"/>
  <c r="E2656" i="7" s="1"/>
  <c r="B2655" i="7"/>
  <c r="A2655" i="7"/>
  <c r="B2654" i="7"/>
  <c r="A2654" i="7"/>
  <c r="F2654" i="7" s="1"/>
  <c r="C2653" i="7"/>
  <c r="E2653" i="7" s="1"/>
  <c r="C2652" i="7"/>
  <c r="E2652" i="7" s="1"/>
  <c r="C2651" i="7"/>
  <c r="E2651" i="7" s="1"/>
  <c r="B2650" i="7"/>
  <c r="A2650" i="7"/>
  <c r="F2650" i="7" s="1"/>
  <c r="B2649" i="7"/>
  <c r="A2649" i="7"/>
  <c r="C2648" i="7"/>
  <c r="E2648" i="7" s="1"/>
  <c r="C2647" i="7"/>
  <c r="E2647" i="7" s="1"/>
  <c r="B2646" i="7"/>
  <c r="A2646" i="7"/>
  <c r="F2646" i="7" s="1"/>
  <c r="B2645" i="7"/>
  <c r="A2645" i="7"/>
  <c r="B2644" i="7"/>
  <c r="A2644" i="7"/>
  <c r="C2643" i="7"/>
  <c r="E2643" i="7" s="1"/>
  <c r="B2642" i="7"/>
  <c r="A2642" i="7"/>
  <c r="F2642" i="7" s="1"/>
  <c r="B2641" i="7"/>
  <c r="A2641" i="7"/>
  <c r="B2640" i="7"/>
  <c r="A2640" i="7"/>
  <c r="B2639" i="7"/>
  <c r="A2639" i="7"/>
  <c r="F2639" i="7" s="1"/>
  <c r="B2638" i="7"/>
  <c r="A2638" i="7"/>
  <c r="B2637" i="7"/>
  <c r="A2637" i="7"/>
  <c r="B2636" i="7"/>
  <c r="A2636" i="7"/>
  <c r="B2635" i="7"/>
  <c r="A2635" i="7"/>
  <c r="F2635" i="7" s="1"/>
  <c r="C2634" i="7"/>
  <c r="E2634" i="7" s="1"/>
  <c r="C2633" i="7"/>
  <c r="E2633" i="7" s="1"/>
  <c r="C2632" i="7"/>
  <c r="E2632" i="7" s="1"/>
  <c r="C2631" i="7"/>
  <c r="E2631" i="7" s="1"/>
  <c r="B2630" i="7"/>
  <c r="A2630" i="7"/>
  <c r="F2630" i="7" s="1"/>
  <c r="B2629" i="7"/>
  <c r="A2629" i="7"/>
  <c r="B2628" i="7"/>
  <c r="A2628" i="7"/>
  <c r="B2627" i="7"/>
  <c r="A2627" i="7"/>
  <c r="F2627" i="7" s="1"/>
  <c r="B2626" i="7"/>
  <c r="A2626" i="7"/>
  <c r="C2625" i="7"/>
  <c r="E2625" i="7" s="1"/>
  <c r="C2624" i="7"/>
  <c r="E2624" i="7" s="1"/>
  <c r="B2623" i="7"/>
  <c r="A2623" i="7"/>
  <c r="F2623" i="7" s="1"/>
  <c r="B2622" i="7"/>
  <c r="A2622" i="7"/>
  <c r="F2622" i="7" s="1"/>
  <c r="B2621" i="7"/>
  <c r="A2621" i="7"/>
  <c r="B2620" i="7"/>
  <c r="A2620" i="7"/>
  <c r="B2619" i="7"/>
  <c r="A2619" i="7"/>
  <c r="F2619" i="7" s="1"/>
  <c r="B2618" i="7"/>
  <c r="A2618" i="7"/>
  <c r="F2618" i="7" s="1"/>
  <c r="B2617" i="7"/>
  <c r="A2617" i="7"/>
  <c r="B2616" i="7"/>
  <c r="A2616" i="7"/>
  <c r="B2615" i="7"/>
  <c r="A2615" i="7"/>
  <c r="F2615" i="7" s="1"/>
  <c r="B2614" i="7"/>
  <c r="A2614" i="7"/>
  <c r="F2614" i="7" s="1"/>
  <c r="B2613" i="7"/>
  <c r="A2613" i="7"/>
  <c r="C2612" i="7"/>
  <c r="E2612" i="7" s="1"/>
  <c r="C2611" i="7"/>
  <c r="E2611" i="7" s="1"/>
  <c r="C2610" i="7"/>
  <c r="E2610" i="7" s="1"/>
  <c r="C2609" i="7"/>
  <c r="E2609" i="7" s="1"/>
  <c r="B2608" i="7"/>
  <c r="A2608" i="7"/>
  <c r="C2607" i="7"/>
  <c r="E2607" i="7" s="1"/>
  <c r="C2606" i="7"/>
  <c r="E2606" i="7" s="1"/>
  <c r="C2605" i="7"/>
  <c r="E2605" i="7" s="1"/>
  <c r="C2604" i="7"/>
  <c r="E2604" i="7" s="1"/>
  <c r="C2603" i="7"/>
  <c r="E2603" i="7" s="1"/>
  <c r="B2602" i="7"/>
  <c r="A2602" i="7"/>
  <c r="B2601" i="7"/>
  <c r="A2601" i="7"/>
  <c r="B2600" i="7"/>
  <c r="A2600" i="7"/>
  <c r="B2599" i="7"/>
  <c r="A2599" i="7"/>
  <c r="F2599" i="7" s="1"/>
  <c r="C2598" i="7"/>
  <c r="E2598" i="7" s="1"/>
  <c r="B2597" i="7"/>
  <c r="A2597" i="7"/>
  <c r="B2596" i="7"/>
  <c r="A2596" i="7"/>
  <c r="C2595" i="7"/>
  <c r="E2595" i="7" s="1"/>
  <c r="B2594" i="7"/>
  <c r="A2594" i="7"/>
  <c r="B2593" i="7"/>
  <c r="A2593" i="7"/>
  <c r="B2592" i="7"/>
  <c r="A2592" i="7"/>
  <c r="C2591" i="7"/>
  <c r="E2591" i="7" s="1"/>
  <c r="B2590" i="7"/>
  <c r="A2590" i="7"/>
  <c r="B2589" i="7"/>
  <c r="A2589" i="7"/>
  <c r="B2588" i="7"/>
  <c r="A2588" i="7"/>
  <c r="B2587" i="7"/>
  <c r="A2587" i="7"/>
  <c r="F2587" i="7" s="1"/>
  <c r="B2586" i="7"/>
  <c r="A2586" i="7"/>
  <c r="B2585" i="7"/>
  <c r="A2585" i="7"/>
  <c r="B2584" i="7"/>
  <c r="A2584" i="7"/>
  <c r="B2583" i="7"/>
  <c r="A2583" i="7"/>
  <c r="F2583" i="7" s="1"/>
  <c r="B2582" i="7"/>
  <c r="A2582" i="7"/>
  <c r="B2581" i="7"/>
  <c r="A2581" i="7"/>
  <c r="B2580" i="7"/>
  <c r="A2580" i="7"/>
  <c r="B2579" i="7"/>
  <c r="A2579" i="7"/>
  <c r="B2578" i="7"/>
  <c r="A2578" i="7"/>
  <c r="B2577" i="7"/>
  <c r="A2577" i="7"/>
  <c r="B2576" i="7"/>
  <c r="A2576" i="7"/>
  <c r="B2575" i="7"/>
  <c r="A2575" i="7"/>
  <c r="F2575" i="7" s="1"/>
  <c r="B2574" i="7"/>
  <c r="A2574" i="7"/>
  <c r="B2573" i="7"/>
  <c r="A2573" i="7"/>
  <c r="B2572" i="7"/>
  <c r="A2572" i="7"/>
  <c r="B2571" i="7"/>
  <c r="A2571" i="7"/>
  <c r="F2571" i="7" s="1"/>
  <c r="B2570" i="7"/>
  <c r="A2570" i="7"/>
  <c r="B2569" i="7"/>
  <c r="A2569" i="7"/>
  <c r="B2568" i="7"/>
  <c r="A2568" i="7"/>
  <c r="B2567" i="7"/>
  <c r="A2567" i="7"/>
  <c r="F2567" i="7" s="1"/>
  <c r="B2566" i="7"/>
  <c r="A2566" i="7"/>
  <c r="B2565" i="7"/>
  <c r="A2565" i="7"/>
  <c r="B2564" i="7"/>
  <c r="A2564" i="7"/>
  <c r="B2563" i="7"/>
  <c r="A2563" i="7"/>
  <c r="B2562" i="7"/>
  <c r="A2562" i="7"/>
  <c r="B2561" i="7"/>
  <c r="A2561" i="7"/>
  <c r="B2560" i="7"/>
  <c r="A2560" i="7"/>
  <c r="B2559" i="7"/>
  <c r="A2559" i="7"/>
  <c r="F2559" i="7" s="1"/>
  <c r="B2558" i="7"/>
  <c r="A2558" i="7"/>
  <c r="B2557" i="7"/>
  <c r="A2557" i="7"/>
  <c r="B2556" i="7"/>
  <c r="A2556" i="7"/>
  <c r="B2555" i="7"/>
  <c r="A2555" i="7"/>
  <c r="F2555" i="7" s="1"/>
  <c r="B2554" i="7"/>
  <c r="A2554" i="7"/>
  <c r="B2553" i="7"/>
  <c r="A2553" i="7"/>
  <c r="B2552" i="7"/>
  <c r="A2552" i="7"/>
  <c r="B2551" i="7"/>
  <c r="A2551" i="7"/>
  <c r="F2551" i="7" s="1"/>
  <c r="B2550" i="7"/>
  <c r="A2550" i="7"/>
  <c r="B2549" i="7"/>
  <c r="A2549" i="7"/>
  <c r="B2548" i="7"/>
  <c r="A2548" i="7"/>
  <c r="B2547" i="7"/>
  <c r="A2547" i="7"/>
  <c r="F2547" i="7" s="1"/>
  <c r="B2546" i="7"/>
  <c r="A2546" i="7"/>
  <c r="B2545" i="7"/>
  <c r="A2545" i="7"/>
  <c r="B2544" i="7"/>
  <c r="A2544" i="7"/>
  <c r="B2543" i="7"/>
  <c r="A2543" i="7"/>
  <c r="F2543" i="7" s="1"/>
  <c r="B2542" i="7"/>
  <c r="A2542" i="7"/>
  <c r="B2541" i="7"/>
  <c r="A2541" i="7"/>
  <c r="B2540" i="7"/>
  <c r="A2540" i="7"/>
  <c r="B2539" i="7"/>
  <c r="A2539" i="7"/>
  <c r="F2539" i="7" s="1"/>
  <c r="B2538" i="7"/>
  <c r="A2538" i="7"/>
  <c r="B2537" i="7"/>
  <c r="A2537" i="7"/>
  <c r="B2536" i="7"/>
  <c r="A2536" i="7"/>
  <c r="B2535" i="7"/>
  <c r="A2535" i="7"/>
  <c r="F2535" i="7" s="1"/>
  <c r="B2534" i="7"/>
  <c r="A2534" i="7"/>
  <c r="B2533" i="7"/>
  <c r="A2533" i="7"/>
  <c r="B2532" i="7"/>
  <c r="A2532" i="7"/>
  <c r="B2531" i="7"/>
  <c r="A2531" i="7"/>
  <c r="C2530" i="7"/>
  <c r="E2530" i="7" s="1"/>
  <c r="C2529" i="7"/>
  <c r="E2529" i="7" s="1"/>
  <c r="C2528" i="7"/>
  <c r="E2528" i="7" s="1"/>
  <c r="C2527" i="7"/>
  <c r="E2527" i="7" s="1"/>
  <c r="C2526" i="7"/>
  <c r="E2526" i="7" s="1"/>
  <c r="C2525" i="7"/>
  <c r="E2525" i="7" s="1"/>
  <c r="B2524" i="7"/>
  <c r="A2524" i="7"/>
  <c r="B2523" i="7"/>
  <c r="A2523" i="7"/>
  <c r="F2523" i="7" s="1"/>
  <c r="B2522" i="7"/>
  <c r="A2522" i="7"/>
  <c r="B2521" i="7"/>
  <c r="A2521" i="7"/>
  <c r="B2520" i="7"/>
  <c r="A2520" i="7"/>
  <c r="B2519" i="7"/>
  <c r="A2519" i="7"/>
  <c r="F2519" i="7" s="1"/>
  <c r="B2518" i="7"/>
  <c r="A2518" i="7"/>
  <c r="B2517" i="7"/>
  <c r="A2517" i="7"/>
  <c r="B2516" i="7"/>
  <c r="A2516" i="7"/>
  <c r="C2515" i="7"/>
  <c r="E2515" i="7" s="1"/>
  <c r="C2514" i="7"/>
  <c r="E2514" i="7" s="1"/>
  <c r="C2513" i="7"/>
  <c r="E2513" i="7" s="1"/>
  <c r="C2512" i="7"/>
  <c r="E2512" i="7" s="1"/>
  <c r="C2511" i="7"/>
  <c r="E2511" i="7" s="1"/>
  <c r="C2510" i="7"/>
  <c r="E2510" i="7" s="1"/>
  <c r="C2509" i="7"/>
  <c r="E2509" i="7" s="1"/>
  <c r="C2508" i="7"/>
  <c r="E2508" i="7" s="1"/>
  <c r="C2507" i="7"/>
  <c r="E2507" i="7" s="1"/>
  <c r="B2506" i="7"/>
  <c r="A2506" i="7"/>
  <c r="B2505" i="7"/>
  <c r="A2505" i="7"/>
  <c r="B2504" i="7"/>
  <c r="A2504" i="7"/>
  <c r="C2503" i="7"/>
  <c r="E2503" i="7" s="1"/>
  <c r="C2502" i="7"/>
  <c r="E2502" i="7" s="1"/>
  <c r="C2501" i="7"/>
  <c r="E2501" i="7" s="1"/>
  <c r="B2500" i="7"/>
  <c r="A2500" i="7"/>
  <c r="B2499" i="7"/>
  <c r="A2499" i="7"/>
  <c r="F2499" i="7" s="1"/>
  <c r="B2498" i="7"/>
  <c r="A2498" i="7"/>
  <c r="C2497" i="7"/>
  <c r="E2497" i="7" s="1"/>
  <c r="C2496" i="7"/>
  <c r="E2496" i="7" s="1"/>
  <c r="C2495" i="7"/>
  <c r="E2495" i="7" s="1"/>
  <c r="C2494" i="7"/>
  <c r="E2494" i="7" s="1"/>
  <c r="C2493" i="7"/>
  <c r="E2493" i="7" s="1"/>
  <c r="C2492" i="7"/>
  <c r="E2492" i="7" s="1"/>
  <c r="C2491" i="7"/>
  <c r="E2491" i="7" s="1"/>
  <c r="C2490" i="7"/>
  <c r="E2490" i="7" s="1"/>
  <c r="B2489" i="7"/>
  <c r="A2489" i="7"/>
  <c r="B2488" i="7"/>
  <c r="A2488" i="7"/>
  <c r="B2487" i="7"/>
  <c r="A2487" i="7"/>
  <c r="F2487" i="7" s="1"/>
  <c r="B2486" i="7"/>
  <c r="A2486" i="7"/>
  <c r="B2485" i="7"/>
  <c r="A2485" i="7"/>
  <c r="B2484" i="7"/>
  <c r="A2484" i="7"/>
  <c r="B2483" i="7"/>
  <c r="A2483" i="7"/>
  <c r="F2483" i="7" s="1"/>
  <c r="B2482" i="7"/>
  <c r="A2482" i="7"/>
  <c r="B2481" i="7"/>
  <c r="A2481" i="7"/>
  <c r="B2480" i="7"/>
  <c r="A2480" i="7"/>
  <c r="B2479" i="7"/>
  <c r="A2479" i="7"/>
  <c r="F2479" i="7" s="1"/>
  <c r="B2478" i="7"/>
  <c r="A2478" i="7"/>
  <c r="B2477" i="7"/>
  <c r="A2477" i="7"/>
  <c r="B2476" i="7"/>
  <c r="A2476" i="7"/>
  <c r="B2475" i="7"/>
  <c r="A2475" i="7"/>
  <c r="F2475" i="7" s="1"/>
  <c r="B2474" i="7"/>
  <c r="A2474" i="7"/>
  <c r="B2473" i="7"/>
  <c r="A2473" i="7"/>
  <c r="B2472" i="7"/>
  <c r="A2472" i="7"/>
  <c r="C2471" i="7"/>
  <c r="E2471" i="7" s="1"/>
  <c r="C2470" i="7"/>
  <c r="E2470" i="7" s="1"/>
  <c r="C2469" i="7"/>
  <c r="E2469" i="7" s="1"/>
  <c r="C2468" i="7"/>
  <c r="E2468" i="7" s="1"/>
  <c r="C2467" i="7"/>
  <c r="E2467" i="7" s="1"/>
  <c r="C2466" i="7"/>
  <c r="E2466" i="7" s="1"/>
  <c r="B2465" i="7"/>
  <c r="A2465" i="7"/>
  <c r="B2464" i="7"/>
  <c r="A2464" i="7"/>
  <c r="C2463" i="7"/>
  <c r="E2463" i="7" s="1"/>
  <c r="C2462" i="7"/>
  <c r="E2462" i="7" s="1"/>
  <c r="C2461" i="7"/>
  <c r="E2461" i="7" s="1"/>
  <c r="C2460" i="7"/>
  <c r="E2460" i="7" s="1"/>
  <c r="C2459" i="7"/>
  <c r="E2459" i="7" s="1"/>
  <c r="B2458" i="7"/>
  <c r="A2458" i="7"/>
  <c r="C2457" i="7"/>
  <c r="E2457" i="7" s="1"/>
  <c r="B2456" i="7"/>
  <c r="A2456" i="7"/>
  <c r="B2455" i="7"/>
  <c r="A2455" i="7"/>
  <c r="F2455" i="7" s="1"/>
  <c r="B2454" i="7"/>
  <c r="A2454" i="7"/>
  <c r="B2453" i="7"/>
  <c r="A2453" i="7"/>
  <c r="B2452" i="7"/>
  <c r="A2452" i="7"/>
  <c r="B2451" i="7"/>
  <c r="A2451" i="7"/>
  <c r="F2451" i="7" s="1"/>
  <c r="B2450" i="7"/>
  <c r="A2450" i="7"/>
  <c r="C2449" i="7"/>
  <c r="E2449" i="7" s="1"/>
  <c r="C2448" i="7"/>
  <c r="E2448" i="7" s="1"/>
  <c r="B2447" i="7"/>
  <c r="A2447" i="7"/>
  <c r="F2447" i="7" s="1"/>
  <c r="B2446" i="7"/>
  <c r="A2446" i="7"/>
  <c r="B2445" i="7"/>
  <c r="A2445" i="7"/>
  <c r="B2444" i="7"/>
  <c r="A2444" i="7"/>
  <c r="B2443" i="7"/>
  <c r="A2443" i="7"/>
  <c r="F2443" i="7" s="1"/>
  <c r="B2442" i="7"/>
  <c r="A2442" i="7"/>
  <c r="C2441" i="7"/>
  <c r="E2441" i="7" s="1"/>
  <c r="C2440" i="7"/>
  <c r="E2440" i="7" s="1"/>
  <c r="B2439" i="7"/>
  <c r="A2439" i="7"/>
  <c r="F2439" i="7" s="1"/>
  <c r="B2438" i="7"/>
  <c r="A2438" i="7"/>
  <c r="C2437" i="7"/>
  <c r="E2437" i="7" s="1"/>
  <c r="C2436" i="7"/>
  <c r="E2436" i="7" s="1"/>
  <c r="B2435" i="7"/>
  <c r="A2435" i="7"/>
  <c r="F2435" i="7" s="1"/>
  <c r="B2434" i="7"/>
  <c r="A2434" i="7"/>
  <c r="C2433" i="7"/>
  <c r="E2433" i="7" s="1"/>
  <c r="C2432" i="7"/>
  <c r="E2432" i="7" s="1"/>
  <c r="B2431" i="7"/>
  <c r="A2431" i="7"/>
  <c r="F2431" i="7" s="1"/>
  <c r="B2430" i="7"/>
  <c r="A2430" i="7"/>
  <c r="B2429" i="7"/>
  <c r="A2429" i="7"/>
  <c r="B2428" i="7"/>
  <c r="A2428" i="7"/>
  <c r="B2427" i="7"/>
  <c r="A2427" i="7"/>
  <c r="F2427" i="7" s="1"/>
  <c r="B2426" i="7"/>
  <c r="A2426" i="7"/>
  <c r="B2425" i="7"/>
  <c r="A2425" i="7"/>
  <c r="B2424" i="7"/>
  <c r="A2424" i="7"/>
  <c r="B2423" i="7"/>
  <c r="A2423" i="7"/>
  <c r="F2423" i="7" s="1"/>
  <c r="B2422" i="7"/>
  <c r="A2422" i="7"/>
  <c r="B2421" i="7"/>
  <c r="A2421" i="7"/>
  <c r="B2420" i="7"/>
  <c r="A2420" i="7"/>
  <c r="B2419" i="7"/>
  <c r="A2419" i="7"/>
  <c r="F2419" i="7" s="1"/>
  <c r="C2418" i="7"/>
  <c r="E2418" i="7" s="1"/>
  <c r="B2417" i="7"/>
  <c r="A2417" i="7"/>
  <c r="B2416" i="7"/>
  <c r="A2416" i="7"/>
  <c r="B2415" i="7"/>
  <c r="A2415" i="7"/>
  <c r="F2415" i="7" s="1"/>
  <c r="B2414" i="7"/>
  <c r="A2414" i="7"/>
  <c r="C2413" i="7"/>
  <c r="E2413" i="7" s="1"/>
  <c r="C2412" i="7"/>
  <c r="E2412" i="7" s="1"/>
  <c r="B2411" i="7"/>
  <c r="A2411" i="7"/>
  <c r="B2410" i="7"/>
  <c r="A2410" i="7"/>
  <c r="B2409" i="7"/>
  <c r="A2409" i="7"/>
  <c r="B2408" i="7"/>
  <c r="A2408" i="7"/>
  <c r="B2407" i="7"/>
  <c r="A2407" i="7"/>
  <c r="F2407" i="7" s="1"/>
  <c r="C2406" i="7"/>
  <c r="E2406" i="7" s="1"/>
  <c r="C2405" i="7"/>
  <c r="E2405" i="7" s="1"/>
  <c r="B2404" i="7"/>
  <c r="A2404" i="7"/>
  <c r="B2403" i="7"/>
  <c r="A2403" i="7"/>
  <c r="F2403" i="7" s="1"/>
  <c r="B2402" i="7"/>
  <c r="A2402" i="7"/>
  <c r="B2401" i="7"/>
  <c r="A2401" i="7"/>
  <c r="C2400" i="7"/>
  <c r="E2400" i="7" s="1"/>
  <c r="C2399" i="7"/>
  <c r="E2399" i="7" s="1"/>
  <c r="B2398" i="7"/>
  <c r="A2398" i="7"/>
  <c r="B2397" i="7"/>
  <c r="A2397" i="7"/>
  <c r="B2396" i="7"/>
  <c r="A2396" i="7"/>
  <c r="B2395" i="7"/>
  <c r="A2395" i="7"/>
  <c r="F2395" i="7" s="1"/>
  <c r="C2394" i="7"/>
  <c r="E2394" i="7" s="1"/>
  <c r="C2393" i="7"/>
  <c r="E2393" i="7" s="1"/>
  <c r="C2392" i="7"/>
  <c r="E2392" i="7" s="1"/>
  <c r="C2391" i="7"/>
  <c r="E2391" i="7" s="1"/>
  <c r="B2390" i="7"/>
  <c r="A2390" i="7"/>
  <c r="B2389" i="7"/>
  <c r="A2389" i="7"/>
  <c r="B2388" i="7"/>
  <c r="A2388" i="7"/>
  <c r="C2387" i="7"/>
  <c r="E2387" i="7" s="1"/>
  <c r="C2386" i="7"/>
  <c r="E2386" i="7" s="1"/>
  <c r="C2385" i="7"/>
  <c r="E2385" i="7" s="1"/>
  <c r="C2384" i="7"/>
  <c r="E2384" i="7" s="1"/>
  <c r="C2383" i="7"/>
  <c r="E2383" i="7" s="1"/>
  <c r="B2382" i="7"/>
  <c r="A2382" i="7"/>
  <c r="B2381" i="7"/>
  <c r="A2381" i="7"/>
  <c r="B2380" i="7"/>
  <c r="A2380" i="7"/>
  <c r="B2379" i="7"/>
  <c r="A2379" i="7"/>
  <c r="F2379" i="7" s="1"/>
  <c r="B2378" i="7"/>
  <c r="A2378" i="7"/>
  <c r="B2377" i="7"/>
  <c r="A2377" i="7"/>
  <c r="B2376" i="7"/>
  <c r="A2376" i="7"/>
  <c r="B2375" i="7"/>
  <c r="A2375" i="7"/>
  <c r="F2375" i="7" s="1"/>
  <c r="B2374" i="7"/>
  <c r="A2374" i="7"/>
  <c r="B2373" i="7"/>
  <c r="A2373" i="7"/>
  <c r="B2372" i="7"/>
  <c r="A2372" i="7"/>
  <c r="B2371" i="7"/>
  <c r="A2371" i="7"/>
  <c r="F2371" i="7" s="1"/>
  <c r="B2370" i="7"/>
  <c r="A2370" i="7"/>
  <c r="B2369" i="7"/>
  <c r="A2369" i="7"/>
  <c r="B2368" i="7"/>
  <c r="A2368" i="7"/>
  <c r="B2367" i="7"/>
  <c r="A2367" i="7"/>
  <c r="F2367" i="7" s="1"/>
  <c r="B2366" i="7"/>
  <c r="A2366" i="7"/>
  <c r="B2365" i="7"/>
  <c r="A2365" i="7"/>
  <c r="B2364" i="7"/>
  <c r="A2364" i="7"/>
  <c r="C2363" i="7"/>
  <c r="E2363" i="7" s="1"/>
  <c r="C2362" i="7"/>
  <c r="E2362" i="7" s="1"/>
  <c r="B2361" i="7"/>
  <c r="A2361" i="7"/>
  <c r="B2360" i="7"/>
  <c r="A2360" i="7"/>
  <c r="B2359" i="7"/>
  <c r="A2359" i="7"/>
  <c r="F2359" i="7" s="1"/>
  <c r="B2358" i="7"/>
  <c r="A2358" i="7"/>
  <c r="B2357" i="7"/>
  <c r="A2357" i="7"/>
  <c r="C2356" i="7"/>
  <c r="E2356" i="7" s="1"/>
  <c r="B2355" i="7"/>
  <c r="A2355" i="7"/>
  <c r="F2355" i="7" s="1"/>
  <c r="B2354" i="7"/>
  <c r="A2354" i="7"/>
  <c r="B2353" i="7"/>
  <c r="A2353" i="7"/>
  <c r="B2352" i="7"/>
  <c r="A2352" i="7"/>
  <c r="B2351" i="7"/>
  <c r="A2351" i="7"/>
  <c r="F2351" i="7" s="1"/>
  <c r="B2350" i="7"/>
  <c r="A2350" i="7"/>
  <c r="B2349" i="7"/>
  <c r="A2349" i="7"/>
  <c r="C2348" i="7"/>
  <c r="E2348" i="7" s="1"/>
  <c r="C2347" i="7"/>
  <c r="E2347" i="7" s="1"/>
  <c r="B2346" i="7"/>
  <c r="A2346" i="7"/>
  <c r="B2345" i="7"/>
  <c r="A2345" i="7"/>
  <c r="B2344" i="7"/>
  <c r="A2344" i="7"/>
  <c r="B2343" i="7"/>
  <c r="A2343" i="7"/>
  <c r="F2343" i="7" s="1"/>
  <c r="B2342" i="7"/>
  <c r="A2342" i="7"/>
  <c r="B2341" i="7"/>
  <c r="A2341" i="7"/>
  <c r="B2340" i="7"/>
  <c r="A2340" i="7"/>
  <c r="B2339" i="7"/>
  <c r="A2339" i="7"/>
  <c r="F2339" i="7" s="1"/>
  <c r="C2338" i="7"/>
  <c r="E2338" i="7" s="1"/>
  <c r="C2337" i="7"/>
  <c r="E2337" i="7" s="1"/>
  <c r="B2336" i="7"/>
  <c r="A2336" i="7"/>
  <c r="B2335" i="7"/>
  <c r="A2335" i="7"/>
  <c r="F2335" i="7" s="1"/>
  <c r="B2334" i="7"/>
  <c r="A2334" i="7"/>
  <c r="B2333" i="7"/>
  <c r="A2333" i="7"/>
  <c r="B2332" i="7"/>
  <c r="A2332" i="7"/>
  <c r="B2331" i="7"/>
  <c r="A2331" i="7"/>
  <c r="F2331" i="7" s="1"/>
  <c r="B2330" i="7"/>
  <c r="A2330" i="7"/>
  <c r="B2329" i="7"/>
  <c r="A2329" i="7"/>
  <c r="B2328" i="7"/>
  <c r="A2328" i="7"/>
  <c r="B2327" i="7"/>
  <c r="A2327" i="7"/>
  <c r="F2327" i="7" s="1"/>
  <c r="B2326" i="7"/>
  <c r="A2326" i="7"/>
  <c r="B2325" i="7"/>
  <c r="A2325" i="7"/>
  <c r="B2324" i="7"/>
  <c r="A2324" i="7"/>
  <c r="B2323" i="7"/>
  <c r="A2323" i="7"/>
  <c r="F2323" i="7" s="1"/>
  <c r="B2322" i="7"/>
  <c r="A2322" i="7"/>
  <c r="B2321" i="7"/>
  <c r="A2321" i="7"/>
  <c r="B2320" i="7"/>
  <c r="A2320" i="7"/>
  <c r="B2319" i="7"/>
  <c r="A2319" i="7"/>
  <c r="F2319" i="7" s="1"/>
  <c r="B2318" i="7"/>
  <c r="A2318" i="7"/>
  <c r="B2317" i="7"/>
  <c r="A2317" i="7"/>
  <c r="C2316" i="7"/>
  <c r="E2316" i="7" s="1"/>
  <c r="C2315" i="7"/>
  <c r="E2315" i="7" s="1"/>
  <c r="C2314" i="7"/>
  <c r="E2314" i="7" s="1"/>
  <c r="C2313" i="7"/>
  <c r="E2313" i="7" s="1"/>
  <c r="C2312" i="7"/>
  <c r="E2312" i="7" s="1"/>
  <c r="C2311" i="7"/>
  <c r="E2311" i="7" s="1"/>
  <c r="C2310" i="7"/>
  <c r="E2310" i="7" s="1"/>
  <c r="C2309" i="7"/>
  <c r="E2309" i="7" s="1"/>
  <c r="C2308" i="7"/>
  <c r="E2308" i="7" s="1"/>
  <c r="B2307" i="7"/>
  <c r="A2307" i="7"/>
  <c r="F2307" i="7" s="1"/>
  <c r="C2306" i="7"/>
  <c r="E2306" i="7" s="1"/>
  <c r="C2305" i="7"/>
  <c r="E2305" i="7" s="1"/>
  <c r="C2304" i="7"/>
  <c r="E2304" i="7" s="1"/>
  <c r="B2303" i="7"/>
  <c r="A2303" i="7"/>
  <c r="F2303" i="7" s="1"/>
  <c r="B2302" i="7"/>
  <c r="A2302" i="7"/>
  <c r="C2301" i="7"/>
  <c r="E2301" i="7" s="1"/>
  <c r="C2300" i="7"/>
  <c r="E2300" i="7" s="1"/>
  <c r="C2299" i="7"/>
  <c r="E2299" i="7" s="1"/>
  <c r="C2298" i="7"/>
  <c r="E2298" i="7" s="1"/>
  <c r="C2297" i="7"/>
  <c r="E2297" i="7" s="1"/>
  <c r="C2296" i="7"/>
  <c r="E2296" i="7" s="1"/>
  <c r="C2295" i="7"/>
  <c r="E2295" i="7" s="1"/>
  <c r="C2294" i="7"/>
  <c r="E2294" i="7" s="1"/>
  <c r="B2293" i="7"/>
  <c r="A2293" i="7"/>
  <c r="B2292" i="7"/>
  <c r="A2292" i="7"/>
  <c r="B2291" i="7"/>
  <c r="A2291" i="7"/>
  <c r="B2290" i="7"/>
  <c r="A2290" i="7"/>
  <c r="B2289" i="7"/>
  <c r="A2289" i="7"/>
  <c r="B2288" i="7"/>
  <c r="A2288" i="7"/>
  <c r="B2287" i="7"/>
  <c r="A2287" i="7"/>
  <c r="F2287" i="7" s="1"/>
  <c r="B2286" i="7"/>
  <c r="A2286" i="7"/>
  <c r="B2285" i="7"/>
  <c r="A2285" i="7"/>
  <c r="B2284" i="7"/>
  <c r="A2284" i="7"/>
  <c r="B2283" i="7"/>
  <c r="A2283" i="7"/>
  <c r="F2283" i="7" s="1"/>
  <c r="B2282" i="7"/>
  <c r="A2282" i="7"/>
  <c r="B2281" i="7"/>
  <c r="A2281" i="7"/>
  <c r="B2280" i="7"/>
  <c r="A2280" i="7"/>
  <c r="B2279" i="7"/>
  <c r="A2279" i="7"/>
  <c r="F2279" i="7" s="1"/>
  <c r="B2278" i="7"/>
  <c r="A2278" i="7"/>
  <c r="B2277" i="7"/>
  <c r="A2277" i="7"/>
  <c r="B2276" i="7"/>
  <c r="A2276" i="7"/>
  <c r="B2275" i="7"/>
  <c r="A2275" i="7"/>
  <c r="B2274" i="7"/>
  <c r="A2274" i="7"/>
  <c r="B2273" i="7"/>
  <c r="A2273" i="7"/>
  <c r="B2272" i="7"/>
  <c r="A2272" i="7"/>
  <c r="B2271" i="7"/>
  <c r="A2271" i="7"/>
  <c r="F2271" i="7" s="1"/>
  <c r="B2270" i="7"/>
  <c r="A2270" i="7"/>
  <c r="B2269" i="7"/>
  <c r="A2269" i="7"/>
  <c r="B2268" i="7"/>
  <c r="A2268" i="7"/>
  <c r="B2267" i="7"/>
  <c r="A2267" i="7"/>
  <c r="F2267" i="7" s="1"/>
  <c r="B2266" i="7"/>
  <c r="A2266" i="7"/>
  <c r="B2265" i="7"/>
  <c r="A2265" i="7"/>
  <c r="B2264" i="7"/>
  <c r="A2264" i="7"/>
  <c r="B2263" i="7"/>
  <c r="A2263" i="7"/>
  <c r="F2263" i="7" s="1"/>
  <c r="B2262" i="7"/>
  <c r="A2262" i="7"/>
  <c r="B2261" i="7"/>
  <c r="A2261" i="7"/>
  <c r="B2260" i="7"/>
  <c r="A2260" i="7"/>
  <c r="B2259" i="7"/>
  <c r="A2259" i="7"/>
  <c r="B2258" i="7"/>
  <c r="A2258" i="7"/>
  <c r="C2257" i="7"/>
  <c r="E2257" i="7" s="1"/>
  <c r="C2256" i="7"/>
  <c r="E2256" i="7" s="1"/>
  <c r="C2255" i="7"/>
  <c r="E2255" i="7" s="1"/>
  <c r="C2254" i="7"/>
  <c r="E2254" i="7" s="1"/>
  <c r="C2253" i="7"/>
  <c r="E2253" i="7" s="1"/>
  <c r="C2252" i="7"/>
  <c r="E2252" i="7" s="1"/>
  <c r="C2251" i="7"/>
  <c r="E2251" i="7" s="1"/>
  <c r="C2250" i="7"/>
  <c r="E2250" i="7" s="1"/>
  <c r="C2249" i="7"/>
  <c r="E2249" i="7" s="1"/>
  <c r="C2248" i="7"/>
  <c r="E2248" i="7" s="1"/>
  <c r="C2247" i="7"/>
  <c r="E2247" i="7" s="1"/>
  <c r="C2246" i="7"/>
  <c r="E2246" i="7" s="1"/>
  <c r="C2245" i="7"/>
  <c r="E2245" i="7" s="1"/>
  <c r="C2244" i="7"/>
  <c r="E2244" i="7" s="1"/>
  <c r="C2243" i="7"/>
  <c r="E2243" i="7" s="1"/>
  <c r="C2242" i="7"/>
  <c r="E2242" i="7" s="1"/>
  <c r="C2241" i="7"/>
  <c r="E2241" i="7" s="1"/>
  <c r="C2240" i="7"/>
  <c r="E2240" i="7" s="1"/>
  <c r="C2239" i="7"/>
  <c r="E2239" i="7" s="1"/>
  <c r="B2238" i="7"/>
  <c r="A2238" i="7"/>
  <c r="B2237" i="7"/>
  <c r="A2237" i="7"/>
  <c r="B2236" i="7"/>
  <c r="A2236" i="7"/>
  <c r="B2235" i="7"/>
  <c r="A2235" i="7"/>
  <c r="B2234" i="7"/>
  <c r="A2234" i="7"/>
  <c r="B2233" i="7"/>
  <c r="A2233" i="7"/>
  <c r="C2232" i="7"/>
  <c r="E2232" i="7" s="1"/>
  <c r="B2231" i="7"/>
  <c r="A2231" i="7"/>
  <c r="F2231" i="7" s="1"/>
  <c r="B2230" i="7"/>
  <c r="A2230" i="7"/>
  <c r="C2229" i="7"/>
  <c r="E2229" i="7" s="1"/>
  <c r="C2228" i="7"/>
  <c r="E2228" i="7" s="1"/>
  <c r="C2227" i="7"/>
  <c r="E2227" i="7" s="1"/>
  <c r="C2226" i="7"/>
  <c r="E2226" i="7" s="1"/>
  <c r="C2225" i="7"/>
  <c r="E2225" i="7" s="1"/>
  <c r="C2224" i="7"/>
  <c r="E2224" i="7" s="1"/>
  <c r="B2223" i="7"/>
  <c r="A2223" i="7"/>
  <c r="F2223" i="7" s="1"/>
  <c r="B2222" i="7"/>
  <c r="A2222" i="7"/>
  <c r="C2221" i="7"/>
  <c r="E2221" i="7" s="1"/>
  <c r="C2220" i="7"/>
  <c r="E2220" i="7" s="1"/>
  <c r="C2219" i="7"/>
  <c r="E2219" i="7" s="1"/>
  <c r="C2218" i="7"/>
  <c r="E2218" i="7" s="1"/>
  <c r="C2217" i="7"/>
  <c r="E2217" i="7" s="1"/>
  <c r="C2216" i="7"/>
  <c r="E2216" i="7" s="1"/>
  <c r="C2215" i="7"/>
  <c r="E2215" i="7" s="1"/>
  <c r="C2214" i="7"/>
  <c r="E2214" i="7" s="1"/>
  <c r="C2213" i="7"/>
  <c r="E2213" i="7" s="1"/>
  <c r="C2212" i="7"/>
  <c r="E2212" i="7" s="1"/>
  <c r="C2211" i="7"/>
  <c r="E2211" i="7" s="1"/>
  <c r="C2210" i="7"/>
  <c r="E2210" i="7" s="1"/>
  <c r="C2209" i="7"/>
  <c r="E2209" i="7" s="1"/>
  <c r="C2208" i="7"/>
  <c r="E2208" i="7" s="1"/>
  <c r="C2207" i="7"/>
  <c r="E2207" i="7" s="1"/>
  <c r="C2206" i="7"/>
  <c r="E2206" i="7" s="1"/>
  <c r="C2205" i="7"/>
  <c r="E2205" i="7" s="1"/>
  <c r="B2204" i="7"/>
  <c r="A2204" i="7"/>
  <c r="B2203" i="7"/>
  <c r="A2203" i="7"/>
  <c r="F2203" i="7" s="1"/>
  <c r="B2202" i="7"/>
  <c r="A2202" i="7"/>
  <c r="B2201" i="7"/>
  <c r="A2201" i="7"/>
  <c r="B2200" i="7"/>
  <c r="A2200" i="7"/>
  <c r="B2199" i="7"/>
  <c r="A2199" i="7"/>
  <c r="F2199" i="7" s="1"/>
  <c r="B2198" i="7"/>
  <c r="A2198" i="7"/>
  <c r="B2197" i="7"/>
  <c r="A2197" i="7"/>
  <c r="B2196" i="7"/>
  <c r="A2196" i="7"/>
  <c r="B2195" i="7"/>
  <c r="A2195" i="7"/>
  <c r="F2195" i="7" s="1"/>
  <c r="B2194" i="7"/>
  <c r="A2194" i="7"/>
  <c r="B2193" i="7"/>
  <c r="A2193" i="7"/>
  <c r="B2192" i="7"/>
  <c r="A2192" i="7"/>
  <c r="B2191" i="7"/>
  <c r="A2191" i="7"/>
  <c r="F2191" i="7" s="1"/>
  <c r="B2190" i="7"/>
  <c r="A2190" i="7"/>
  <c r="B2189" i="7"/>
  <c r="A2189" i="7"/>
  <c r="B2188" i="7"/>
  <c r="A2188" i="7"/>
  <c r="B2187" i="7"/>
  <c r="A2187" i="7"/>
  <c r="F2187" i="7" s="1"/>
  <c r="B2186" i="7"/>
  <c r="A2186" i="7"/>
  <c r="B2185" i="7"/>
  <c r="A2185" i="7"/>
  <c r="B2184" i="7"/>
  <c r="A2184" i="7"/>
  <c r="B2183" i="7"/>
  <c r="A2183" i="7"/>
  <c r="B2182" i="7"/>
  <c r="A2182" i="7"/>
  <c r="B2181" i="7"/>
  <c r="A2181" i="7"/>
  <c r="B2180" i="7"/>
  <c r="A2180" i="7"/>
  <c r="B2179" i="7"/>
  <c r="A2179" i="7"/>
  <c r="F2179" i="7" s="1"/>
  <c r="B2178" i="7"/>
  <c r="A2178" i="7"/>
  <c r="B2177" i="7"/>
  <c r="A2177" i="7"/>
  <c r="B2176" i="7"/>
  <c r="A2176" i="7"/>
  <c r="B2175" i="7"/>
  <c r="A2175" i="7"/>
  <c r="F2175" i="7" s="1"/>
  <c r="B2174" i="7"/>
  <c r="A2174" i="7"/>
  <c r="B2173" i="7"/>
  <c r="A2173" i="7"/>
  <c r="B2172" i="7"/>
  <c r="A2172" i="7"/>
  <c r="B2171" i="7"/>
  <c r="A2171" i="7"/>
  <c r="F2171" i="7" s="1"/>
  <c r="B2170" i="7"/>
  <c r="A2170" i="7"/>
  <c r="B2169" i="7"/>
  <c r="A2169" i="7"/>
  <c r="B2168" i="7"/>
  <c r="A2168" i="7"/>
  <c r="B2167" i="7"/>
  <c r="A2167" i="7"/>
  <c r="B2166" i="7"/>
  <c r="A2166" i="7"/>
  <c r="B2165" i="7"/>
  <c r="A2165" i="7"/>
  <c r="B2164" i="7"/>
  <c r="A2164" i="7"/>
  <c r="B2163" i="7"/>
  <c r="A2163" i="7"/>
  <c r="F2163" i="7" s="1"/>
  <c r="B2162" i="7"/>
  <c r="A2162" i="7"/>
  <c r="B2161" i="7"/>
  <c r="A2161" i="7"/>
  <c r="B2160" i="7"/>
  <c r="A2160" i="7"/>
  <c r="B2159" i="7"/>
  <c r="A2159" i="7"/>
  <c r="F2159" i="7" s="1"/>
  <c r="B2158" i="7"/>
  <c r="A2158" i="7"/>
  <c r="B2157" i="7"/>
  <c r="A2157" i="7"/>
  <c r="B2156" i="7"/>
  <c r="A2156" i="7"/>
  <c r="B2155" i="7"/>
  <c r="A2155" i="7"/>
  <c r="F2155" i="7" s="1"/>
  <c r="B2154" i="7"/>
  <c r="A2154" i="7"/>
  <c r="B2153" i="7"/>
  <c r="A2153" i="7"/>
  <c r="B2152" i="7"/>
  <c r="A2152" i="7"/>
  <c r="B2151" i="7"/>
  <c r="A2151" i="7"/>
  <c r="B2150" i="7"/>
  <c r="A2150" i="7"/>
  <c r="B2149" i="7"/>
  <c r="A2149" i="7"/>
  <c r="B2148" i="7"/>
  <c r="A2148" i="7"/>
  <c r="B2147" i="7"/>
  <c r="A2147" i="7"/>
  <c r="F2147" i="7" s="1"/>
  <c r="B2146" i="7"/>
  <c r="A2146" i="7"/>
  <c r="B2145" i="7"/>
  <c r="A2145" i="7"/>
  <c r="B2144" i="7"/>
  <c r="A2144" i="7"/>
  <c r="B2143" i="7"/>
  <c r="A2143" i="7"/>
  <c r="F2143" i="7" s="1"/>
  <c r="B2142" i="7"/>
  <c r="A2142" i="7"/>
  <c r="B2141" i="7"/>
  <c r="A2141" i="7"/>
  <c r="B2140" i="7"/>
  <c r="A2140" i="7"/>
  <c r="B2139" i="7"/>
  <c r="A2139" i="7"/>
  <c r="F2139" i="7" s="1"/>
  <c r="B2138" i="7"/>
  <c r="A2138" i="7"/>
  <c r="B2137" i="7"/>
  <c r="A2137" i="7"/>
  <c r="B2136" i="7"/>
  <c r="A2136" i="7"/>
  <c r="B2135" i="7"/>
  <c r="A2135" i="7"/>
  <c r="F2135" i="7" s="1"/>
  <c r="B2134" i="7"/>
  <c r="A2134" i="7"/>
  <c r="B2133" i="7"/>
  <c r="A2133" i="7"/>
  <c r="B2132" i="7"/>
  <c r="A2132" i="7"/>
  <c r="B2131" i="7"/>
  <c r="A2131" i="7"/>
  <c r="F2131" i="7" s="1"/>
  <c r="B2130" i="7"/>
  <c r="A2130" i="7"/>
  <c r="B2129" i="7"/>
  <c r="A2129" i="7"/>
  <c r="B2128" i="7"/>
  <c r="A2128" i="7"/>
  <c r="B2127" i="7"/>
  <c r="A2127" i="7"/>
  <c r="F2127" i="7" s="1"/>
  <c r="B2126" i="7"/>
  <c r="A2126" i="7"/>
  <c r="B2125" i="7"/>
  <c r="A2125" i="7"/>
  <c r="B2124" i="7"/>
  <c r="A2124" i="7"/>
  <c r="B2123" i="7"/>
  <c r="A2123" i="7"/>
  <c r="F2123" i="7" s="1"/>
  <c r="B2122" i="7"/>
  <c r="A2122" i="7"/>
  <c r="B2121" i="7"/>
  <c r="A2121" i="7"/>
  <c r="B2120" i="7"/>
  <c r="A2120" i="7"/>
  <c r="B2119" i="7"/>
  <c r="A2119" i="7"/>
  <c r="B2118" i="7"/>
  <c r="A2118" i="7"/>
  <c r="B2117" i="7"/>
  <c r="A2117" i="7"/>
  <c r="B2116" i="7"/>
  <c r="A2116" i="7"/>
  <c r="B2115" i="7"/>
  <c r="A2115" i="7"/>
  <c r="F2115" i="7" s="1"/>
  <c r="B2114" i="7"/>
  <c r="A2114" i="7"/>
  <c r="B2113" i="7"/>
  <c r="A2113" i="7"/>
  <c r="B2112" i="7"/>
  <c r="A2112" i="7"/>
  <c r="B2111" i="7"/>
  <c r="A2111" i="7"/>
  <c r="F2111" i="7" s="1"/>
  <c r="B2110" i="7"/>
  <c r="A2110" i="7"/>
  <c r="B2109" i="7"/>
  <c r="A2109" i="7"/>
  <c r="B2108" i="7"/>
  <c r="A2108" i="7"/>
  <c r="B2107" i="7"/>
  <c r="A2107" i="7"/>
  <c r="F2107" i="7" s="1"/>
  <c r="B2106" i="7"/>
  <c r="A2106" i="7"/>
  <c r="B2105" i="7"/>
  <c r="A2105" i="7"/>
  <c r="B2104" i="7"/>
  <c r="A2104" i="7"/>
  <c r="B2103" i="7"/>
  <c r="A2103" i="7"/>
  <c r="B2102" i="7"/>
  <c r="A2102" i="7"/>
  <c r="B2101" i="7"/>
  <c r="A2101" i="7"/>
  <c r="B2100" i="7"/>
  <c r="A2100" i="7"/>
  <c r="B2099" i="7"/>
  <c r="A2099" i="7"/>
  <c r="F2099" i="7" s="1"/>
  <c r="B2098" i="7"/>
  <c r="A2098" i="7"/>
  <c r="B2097" i="7"/>
  <c r="A2097" i="7"/>
  <c r="B2096" i="7"/>
  <c r="A2096" i="7"/>
  <c r="B2095" i="7"/>
  <c r="A2095" i="7"/>
  <c r="F2095" i="7" s="1"/>
  <c r="B2094" i="7"/>
  <c r="A2094" i="7"/>
  <c r="B2093" i="7"/>
  <c r="A2093" i="7"/>
  <c r="B2092" i="7"/>
  <c r="A2092" i="7"/>
  <c r="B2091" i="7"/>
  <c r="A2091" i="7"/>
  <c r="B2090" i="7"/>
  <c r="A2090" i="7"/>
  <c r="F2090" i="7" s="1"/>
  <c r="B2089" i="7"/>
  <c r="A2089" i="7"/>
  <c r="B2088" i="7"/>
  <c r="A2088" i="7"/>
  <c r="B2087" i="7"/>
  <c r="A2087" i="7"/>
  <c r="B2086" i="7"/>
  <c r="A2086" i="7"/>
  <c r="B2085" i="7"/>
  <c r="A2085" i="7"/>
  <c r="B2084" i="7"/>
  <c r="A2084" i="7"/>
  <c r="B2083" i="7"/>
  <c r="A2083" i="7"/>
  <c r="B2082" i="7"/>
  <c r="A2082" i="7"/>
  <c r="B2081" i="7"/>
  <c r="A2081" i="7"/>
  <c r="B2080" i="7"/>
  <c r="A2080" i="7"/>
  <c r="F2080" i="7" s="1"/>
  <c r="B2079" i="7"/>
  <c r="A2079" i="7"/>
  <c r="B2078" i="7"/>
  <c r="A2078" i="7"/>
  <c r="B2077" i="7"/>
  <c r="A2077" i="7"/>
  <c r="B2076" i="7"/>
  <c r="A2076" i="7"/>
  <c r="B2075" i="7"/>
  <c r="A2075" i="7"/>
  <c r="B2074" i="7"/>
  <c r="A2074" i="7"/>
  <c r="F2074" i="7" s="1"/>
  <c r="B2073" i="7"/>
  <c r="A2073" i="7"/>
  <c r="B2072" i="7"/>
  <c r="A2072" i="7"/>
  <c r="B2071" i="7"/>
  <c r="A2071" i="7"/>
  <c r="B2070" i="7"/>
  <c r="A2070" i="7"/>
  <c r="B2069" i="7"/>
  <c r="A2069" i="7"/>
  <c r="F2069" i="7" s="1"/>
  <c r="B2068" i="7"/>
  <c r="A2068" i="7"/>
  <c r="B2067" i="7"/>
  <c r="A2067" i="7"/>
  <c r="B2066" i="7"/>
  <c r="A2066" i="7"/>
  <c r="B2065" i="7"/>
  <c r="A2065" i="7"/>
  <c r="B2064" i="7"/>
  <c r="A2064" i="7"/>
  <c r="F2064" i="7" s="1"/>
  <c r="B2063" i="7"/>
  <c r="A2063" i="7"/>
  <c r="B2062" i="7"/>
  <c r="A2062" i="7"/>
  <c r="B2061" i="7"/>
  <c r="A2061" i="7"/>
  <c r="B2060" i="7"/>
  <c r="A2060" i="7"/>
  <c r="B2059" i="7"/>
  <c r="A2059" i="7"/>
  <c r="B2058" i="7"/>
  <c r="A2058" i="7"/>
  <c r="F2058" i="7" s="1"/>
  <c r="B2057" i="7"/>
  <c r="A2057" i="7"/>
  <c r="B2056" i="7"/>
  <c r="A2056" i="7"/>
  <c r="B2055" i="7"/>
  <c r="A2055" i="7"/>
  <c r="B2054" i="7"/>
  <c r="A2054" i="7"/>
  <c r="B2053" i="7"/>
  <c r="A2053" i="7"/>
  <c r="F2053" i="7" s="1"/>
  <c r="B2052" i="7"/>
  <c r="A2052" i="7"/>
  <c r="B2051" i="7"/>
  <c r="A2051" i="7"/>
  <c r="B2050" i="7"/>
  <c r="A2050" i="7"/>
  <c r="B2049" i="7"/>
  <c r="A2049" i="7"/>
  <c r="B2048" i="7"/>
  <c r="A2048" i="7"/>
  <c r="F2048" i="7" s="1"/>
  <c r="B2047" i="7"/>
  <c r="A2047" i="7"/>
  <c r="B2046" i="7"/>
  <c r="A2046" i="7"/>
  <c r="B2045" i="7"/>
  <c r="A2045" i="7"/>
  <c r="B2044" i="7"/>
  <c r="A2044" i="7"/>
  <c r="B2043" i="7"/>
  <c r="A2043" i="7"/>
  <c r="B2042" i="7"/>
  <c r="A2042" i="7"/>
  <c r="F2042" i="7" s="1"/>
  <c r="B2041" i="7"/>
  <c r="A2041" i="7"/>
  <c r="B2040" i="7"/>
  <c r="A2040" i="7"/>
  <c r="B2039" i="7"/>
  <c r="A2039" i="7"/>
  <c r="B2038" i="7"/>
  <c r="A2038" i="7"/>
  <c r="B2037" i="7"/>
  <c r="A2037" i="7"/>
  <c r="F2037" i="7" s="1"/>
  <c r="B2036" i="7"/>
  <c r="A2036" i="7"/>
  <c r="B2035" i="7"/>
  <c r="A2035" i="7"/>
  <c r="B2034" i="7"/>
  <c r="A2034" i="7"/>
  <c r="B2033" i="7"/>
  <c r="A2033" i="7"/>
  <c r="B2032" i="7"/>
  <c r="A2032" i="7"/>
  <c r="F2032" i="7" s="1"/>
  <c r="B2031" i="7"/>
  <c r="A2031" i="7"/>
  <c r="B2030" i="7"/>
  <c r="A2030" i="7"/>
  <c r="B2029" i="7"/>
  <c r="A2029" i="7"/>
  <c r="B2028" i="7"/>
  <c r="A2028" i="7"/>
  <c r="B2027" i="7"/>
  <c r="A2027" i="7"/>
  <c r="B2026" i="7"/>
  <c r="A2026" i="7"/>
  <c r="F2026" i="7" s="1"/>
  <c r="B2025" i="7"/>
  <c r="A2025" i="7"/>
  <c r="B2024" i="7"/>
  <c r="A2024" i="7"/>
  <c r="B2023" i="7"/>
  <c r="A2023" i="7"/>
  <c r="B2022" i="7"/>
  <c r="A2022" i="7"/>
  <c r="B2021" i="7"/>
  <c r="A2021" i="7"/>
  <c r="F2021" i="7" s="1"/>
  <c r="B2020" i="7"/>
  <c r="A2020" i="7"/>
  <c r="B2019" i="7"/>
  <c r="A2019" i="7"/>
  <c r="B2018" i="7"/>
  <c r="A2018" i="7"/>
  <c r="B2017" i="7"/>
  <c r="A2017" i="7"/>
  <c r="B2016" i="7"/>
  <c r="A2016" i="7"/>
  <c r="F2016" i="7" s="1"/>
  <c r="B2015" i="7"/>
  <c r="A2015" i="7"/>
  <c r="B2014" i="7"/>
  <c r="A2014" i="7"/>
  <c r="B2013" i="7"/>
  <c r="A2013" i="7"/>
  <c r="B2012" i="7"/>
  <c r="A2012" i="7"/>
  <c r="B2011" i="7"/>
  <c r="A2011" i="7"/>
  <c r="B2010" i="7"/>
  <c r="A2010" i="7"/>
  <c r="F2010" i="7" s="1"/>
  <c r="B2009" i="7"/>
  <c r="A2009" i="7"/>
  <c r="B2008" i="7"/>
  <c r="A2008" i="7"/>
  <c r="B2007" i="7"/>
  <c r="A2007" i="7"/>
  <c r="B2006" i="7"/>
  <c r="A2006" i="7"/>
  <c r="B2005" i="7"/>
  <c r="A2005" i="7"/>
  <c r="F2005" i="7" s="1"/>
  <c r="B2004" i="7"/>
  <c r="A2004" i="7"/>
  <c r="B2003" i="7"/>
  <c r="A2003" i="7"/>
  <c r="B2002" i="7"/>
  <c r="A2002" i="7"/>
  <c r="B2001" i="7"/>
  <c r="A2001" i="7"/>
  <c r="B2000" i="7"/>
  <c r="A2000" i="7"/>
  <c r="F2000" i="7" s="1"/>
  <c r="B1999" i="7"/>
  <c r="A1999" i="7"/>
  <c r="B1998" i="7"/>
  <c r="A1998" i="7"/>
  <c r="B1997" i="7"/>
  <c r="A1997" i="7"/>
  <c r="B1996" i="7"/>
  <c r="A1996" i="7"/>
  <c r="B1995" i="7"/>
  <c r="A1995" i="7"/>
  <c r="B1994" i="7"/>
  <c r="A1994" i="7"/>
  <c r="F1994" i="7" s="1"/>
  <c r="B1993" i="7"/>
  <c r="A1993" i="7"/>
  <c r="B1992" i="7"/>
  <c r="A1992" i="7"/>
  <c r="B1991" i="7"/>
  <c r="A1991" i="7"/>
  <c r="B1990" i="7"/>
  <c r="A1990" i="7"/>
  <c r="B1989" i="7"/>
  <c r="A1989" i="7"/>
  <c r="F1989" i="7" s="1"/>
  <c r="B1988" i="7"/>
  <c r="A1988" i="7"/>
  <c r="B1987" i="7"/>
  <c r="A1987" i="7"/>
  <c r="B1986" i="7"/>
  <c r="A1986" i="7"/>
  <c r="B1985" i="7"/>
  <c r="A1985" i="7"/>
  <c r="B1984" i="7"/>
  <c r="A1984" i="7"/>
  <c r="F1984" i="7" s="1"/>
  <c r="B1983" i="7"/>
  <c r="A1983" i="7"/>
  <c r="B1982" i="7"/>
  <c r="A1982" i="7"/>
  <c r="B1981" i="7"/>
  <c r="A1981" i="7"/>
  <c r="B1980" i="7"/>
  <c r="A1980" i="7"/>
  <c r="B1979" i="7"/>
  <c r="A1979" i="7"/>
  <c r="B1978" i="7"/>
  <c r="A1978" i="7"/>
  <c r="F1978" i="7" s="1"/>
  <c r="B1977" i="7"/>
  <c r="A1977" i="7"/>
  <c r="B1976" i="7"/>
  <c r="A1976" i="7"/>
  <c r="B1975" i="7"/>
  <c r="A1975" i="7"/>
  <c r="B1974" i="7"/>
  <c r="A1974" i="7"/>
  <c r="B1973" i="7"/>
  <c r="A1973" i="7"/>
  <c r="F1973" i="7" s="1"/>
  <c r="B1972" i="7"/>
  <c r="A1972" i="7"/>
  <c r="B1971" i="7"/>
  <c r="A1971" i="7"/>
  <c r="B1970" i="7"/>
  <c r="A1970" i="7"/>
  <c r="B1969" i="7"/>
  <c r="A1969" i="7"/>
  <c r="B1968" i="7"/>
  <c r="A1968" i="7"/>
  <c r="F1968" i="7" s="1"/>
  <c r="B1967" i="7"/>
  <c r="A1967" i="7"/>
  <c r="B1966" i="7"/>
  <c r="A1966" i="7"/>
  <c r="B1965" i="7"/>
  <c r="A1965" i="7"/>
  <c r="B1964" i="7"/>
  <c r="A1964" i="7"/>
  <c r="B1963" i="7"/>
  <c r="A1963" i="7"/>
  <c r="B1962" i="7"/>
  <c r="A1962" i="7"/>
  <c r="F1962" i="7" s="1"/>
  <c r="B1961" i="7"/>
  <c r="A1961" i="7"/>
  <c r="B1960" i="7"/>
  <c r="A1960" i="7"/>
  <c r="B1959" i="7"/>
  <c r="A1959" i="7"/>
  <c r="B1958" i="7"/>
  <c r="A1958" i="7"/>
  <c r="B1957" i="7"/>
  <c r="A1957" i="7"/>
  <c r="B1956" i="7"/>
  <c r="A1956" i="7"/>
  <c r="B1955" i="7"/>
  <c r="A1955" i="7"/>
  <c r="B1954" i="7"/>
  <c r="A1954" i="7"/>
  <c r="B1953" i="7"/>
  <c r="A1953" i="7"/>
  <c r="B1952" i="7"/>
  <c r="A1952" i="7"/>
  <c r="F1952" i="7" s="1"/>
  <c r="B1951" i="7"/>
  <c r="A1951" i="7"/>
  <c r="B1950" i="7"/>
  <c r="A1950" i="7"/>
  <c r="B1949" i="7"/>
  <c r="A1949" i="7"/>
  <c r="B1948" i="7"/>
  <c r="A1948" i="7"/>
  <c r="B1947" i="7"/>
  <c r="A1947" i="7"/>
  <c r="B1946" i="7"/>
  <c r="A1946" i="7"/>
  <c r="B1945" i="7"/>
  <c r="A1945" i="7"/>
  <c r="B1944" i="7"/>
  <c r="A1944" i="7"/>
  <c r="F1944" i="7" s="1"/>
  <c r="B1943" i="7"/>
  <c r="A1943" i="7"/>
  <c r="B1942" i="7"/>
  <c r="A1942" i="7"/>
  <c r="B1941" i="7"/>
  <c r="A1941" i="7"/>
  <c r="B1940" i="7"/>
  <c r="A1940" i="7"/>
  <c r="B1939" i="7"/>
  <c r="A1939" i="7"/>
  <c r="B1938" i="7"/>
  <c r="A1938" i="7"/>
  <c r="B1937" i="7"/>
  <c r="A1937" i="7"/>
  <c r="C1936" i="7"/>
  <c r="E1936" i="7" s="1"/>
  <c r="C1935" i="7"/>
  <c r="E1935" i="7" s="1"/>
  <c r="C1934" i="7"/>
  <c r="E1934" i="7" s="1"/>
  <c r="C1933" i="7"/>
  <c r="E1933" i="7" s="1"/>
  <c r="C1932" i="7"/>
  <c r="E1932" i="7" s="1"/>
  <c r="C1931" i="7"/>
  <c r="E1931" i="7" s="1"/>
  <c r="C1930" i="7"/>
  <c r="E1930" i="7" s="1"/>
  <c r="C1929" i="7"/>
  <c r="E1929" i="7" s="1"/>
  <c r="C1928" i="7"/>
  <c r="E1928" i="7" s="1"/>
  <c r="C1927" i="7"/>
  <c r="E1927" i="7" s="1"/>
  <c r="C1926" i="7"/>
  <c r="E1926" i="7" s="1"/>
  <c r="C1925" i="7"/>
  <c r="E1925" i="7" s="1"/>
  <c r="C1924" i="7"/>
  <c r="E1924" i="7" s="1"/>
  <c r="C1923" i="7"/>
  <c r="E1923" i="7" s="1"/>
  <c r="C1922" i="7"/>
  <c r="E1922" i="7" s="1"/>
  <c r="C1921" i="7"/>
  <c r="E1921" i="7" s="1"/>
  <c r="C1920" i="7"/>
  <c r="E1920" i="7" s="1"/>
  <c r="C1919" i="7"/>
  <c r="E1919" i="7" s="1"/>
  <c r="C1918" i="7"/>
  <c r="E1918" i="7" s="1"/>
  <c r="C1917" i="7"/>
  <c r="E1917" i="7" s="1"/>
  <c r="C1916" i="7"/>
  <c r="E1916" i="7" s="1"/>
  <c r="C1915" i="7"/>
  <c r="E1915" i="7" s="1"/>
  <c r="C1914" i="7"/>
  <c r="E1914" i="7" s="1"/>
  <c r="C1913" i="7"/>
  <c r="E1913" i="7" s="1"/>
  <c r="C1912" i="7"/>
  <c r="E1912" i="7" s="1"/>
  <c r="C1911" i="7"/>
  <c r="E1911" i="7" s="1"/>
  <c r="C1910" i="7"/>
  <c r="E1910" i="7" s="1"/>
  <c r="C1909" i="7"/>
  <c r="E1909" i="7" s="1"/>
  <c r="C1908" i="7"/>
  <c r="E1908" i="7" s="1"/>
  <c r="C1907" i="7"/>
  <c r="E1907" i="7" s="1"/>
  <c r="C1906" i="7"/>
  <c r="E1906" i="7" s="1"/>
  <c r="C1905" i="7"/>
  <c r="E1905" i="7" s="1"/>
  <c r="C1904" i="7"/>
  <c r="E1904" i="7" s="1"/>
  <c r="C1903" i="7"/>
  <c r="E1903" i="7" s="1"/>
  <c r="C1902" i="7"/>
  <c r="E1902" i="7" s="1"/>
  <c r="C1901" i="7"/>
  <c r="E1901" i="7" s="1"/>
  <c r="C1900" i="7"/>
  <c r="E1900" i="7" s="1"/>
  <c r="C1899" i="7"/>
  <c r="E1899" i="7" s="1"/>
  <c r="C1898" i="7"/>
  <c r="E1898" i="7" s="1"/>
  <c r="C1897" i="7"/>
  <c r="E1897" i="7" s="1"/>
  <c r="C1896" i="7"/>
  <c r="E1896" i="7" s="1"/>
  <c r="C1895" i="7"/>
  <c r="E1895" i="7" s="1"/>
  <c r="C1894" i="7"/>
  <c r="E1894" i="7" s="1"/>
  <c r="C1893" i="7"/>
  <c r="E1893" i="7" s="1"/>
  <c r="C1892" i="7"/>
  <c r="E1892" i="7" s="1"/>
  <c r="C1891" i="7"/>
  <c r="E1891" i="7" s="1"/>
  <c r="C1890" i="7"/>
  <c r="E1890" i="7" s="1"/>
  <c r="C1889" i="7"/>
  <c r="E1889" i="7" s="1"/>
  <c r="C1888" i="7"/>
  <c r="E1888" i="7" s="1"/>
  <c r="C1887" i="7"/>
  <c r="E1887" i="7" s="1"/>
  <c r="C1886" i="7"/>
  <c r="E1886" i="7" s="1"/>
  <c r="C1885" i="7"/>
  <c r="E1885" i="7" s="1"/>
  <c r="C1884" i="7"/>
  <c r="E1884" i="7" s="1"/>
  <c r="C1883" i="7"/>
  <c r="E1883" i="7" s="1"/>
  <c r="C1882" i="7"/>
  <c r="E1882" i="7" s="1"/>
  <c r="C1881" i="7"/>
  <c r="E1881" i="7" s="1"/>
  <c r="C1880" i="7"/>
  <c r="E1880" i="7" s="1"/>
  <c r="C1879" i="7"/>
  <c r="E1879" i="7" s="1"/>
  <c r="C1878" i="7"/>
  <c r="E1878" i="7" s="1"/>
  <c r="C1877" i="7"/>
  <c r="E1877" i="7" s="1"/>
  <c r="C1876" i="7"/>
  <c r="E1876" i="7" s="1"/>
  <c r="C1875" i="7"/>
  <c r="E1875" i="7" s="1"/>
  <c r="C1874" i="7"/>
  <c r="E1874" i="7" s="1"/>
  <c r="C1873" i="7"/>
  <c r="E1873" i="7" s="1"/>
  <c r="C1872" i="7"/>
  <c r="E1872" i="7" s="1"/>
  <c r="C1871" i="7"/>
  <c r="E1871" i="7" s="1"/>
  <c r="C1870" i="7"/>
  <c r="E1870" i="7" s="1"/>
  <c r="C1869" i="7"/>
  <c r="E1869" i="7" s="1"/>
  <c r="C1868" i="7"/>
  <c r="E1868" i="7" s="1"/>
  <c r="C1867" i="7"/>
  <c r="E1867" i="7" s="1"/>
  <c r="C1866" i="7"/>
  <c r="E1866" i="7" s="1"/>
  <c r="C1865" i="7"/>
  <c r="E1865" i="7" s="1"/>
  <c r="C1864" i="7"/>
  <c r="E1864" i="7" s="1"/>
  <c r="C1863" i="7"/>
  <c r="E1863" i="7" s="1"/>
  <c r="C1862" i="7"/>
  <c r="E1862" i="7" s="1"/>
  <c r="C1861" i="7"/>
  <c r="E1861" i="7" s="1"/>
  <c r="C1860" i="7"/>
  <c r="E1860" i="7" s="1"/>
  <c r="C1859" i="7"/>
  <c r="E1859" i="7" s="1"/>
  <c r="C1858" i="7"/>
  <c r="E1858" i="7" s="1"/>
  <c r="C1857" i="7"/>
  <c r="E1857" i="7" s="1"/>
  <c r="C1856" i="7"/>
  <c r="E1856" i="7" s="1"/>
  <c r="C1855" i="7"/>
  <c r="E1855" i="7" s="1"/>
  <c r="C1854" i="7"/>
  <c r="E1854" i="7" s="1"/>
  <c r="C1853" i="7"/>
  <c r="E1853" i="7" s="1"/>
  <c r="C1852" i="7"/>
  <c r="E1852" i="7" s="1"/>
  <c r="C1851" i="7"/>
  <c r="E1851" i="7" s="1"/>
  <c r="C1850" i="7"/>
  <c r="E1850" i="7" s="1"/>
  <c r="C1849" i="7"/>
  <c r="E1849" i="7" s="1"/>
  <c r="C1848" i="7"/>
  <c r="E1848" i="7" s="1"/>
  <c r="C1847" i="7"/>
  <c r="E1847" i="7" s="1"/>
  <c r="C1846" i="7"/>
  <c r="E1846" i="7" s="1"/>
  <c r="C1845" i="7"/>
  <c r="E1845" i="7" s="1"/>
  <c r="C1844" i="7"/>
  <c r="E1844" i="7" s="1"/>
  <c r="C1843" i="7"/>
  <c r="E1843" i="7" s="1"/>
  <c r="C1842" i="7"/>
  <c r="E1842" i="7" s="1"/>
  <c r="C1841" i="7"/>
  <c r="E1841" i="7" s="1"/>
  <c r="C1840" i="7"/>
  <c r="E1840" i="7" s="1"/>
  <c r="C1839" i="7"/>
  <c r="E1839" i="7" s="1"/>
  <c r="C1838" i="7"/>
  <c r="E1838" i="7" s="1"/>
  <c r="C1837" i="7"/>
  <c r="E1837" i="7" s="1"/>
  <c r="C1836" i="7"/>
  <c r="E1836" i="7" s="1"/>
  <c r="C1835" i="7"/>
  <c r="E1835" i="7" s="1"/>
  <c r="C1834" i="7"/>
  <c r="E1834" i="7" s="1"/>
  <c r="C1833" i="7"/>
  <c r="E1833" i="7" s="1"/>
  <c r="C1832" i="7"/>
  <c r="E1832" i="7" s="1"/>
  <c r="C1831" i="7"/>
  <c r="E1831" i="7" s="1"/>
  <c r="C1830" i="7"/>
  <c r="E1830" i="7" s="1"/>
  <c r="C1829" i="7"/>
  <c r="E1829" i="7" s="1"/>
  <c r="C1828" i="7"/>
  <c r="E1828" i="7" s="1"/>
  <c r="C1827" i="7"/>
  <c r="E1827" i="7" s="1"/>
  <c r="C1826" i="7"/>
  <c r="E1826" i="7" s="1"/>
  <c r="C1825" i="7"/>
  <c r="E1825" i="7" s="1"/>
  <c r="C1824" i="7"/>
  <c r="E1824" i="7" s="1"/>
  <c r="C1823" i="7"/>
  <c r="E1823" i="7" s="1"/>
  <c r="C1822" i="7"/>
  <c r="E1822" i="7" s="1"/>
  <c r="C1821" i="7"/>
  <c r="E1821" i="7" s="1"/>
  <c r="C1820" i="7"/>
  <c r="E1820" i="7" s="1"/>
  <c r="C1819" i="7"/>
  <c r="E1819" i="7" s="1"/>
  <c r="C1818" i="7"/>
  <c r="E1818" i="7" s="1"/>
  <c r="C1817" i="7"/>
  <c r="E1817" i="7" s="1"/>
  <c r="C1816" i="7"/>
  <c r="E1816" i="7" s="1"/>
  <c r="C1815" i="7"/>
  <c r="E1815" i="7" s="1"/>
  <c r="C1814" i="7"/>
  <c r="E1814" i="7" s="1"/>
  <c r="C1813" i="7"/>
  <c r="E1813" i="7" s="1"/>
  <c r="C1812" i="7"/>
  <c r="E1812" i="7" s="1"/>
  <c r="C1811" i="7"/>
  <c r="E1811" i="7" s="1"/>
  <c r="C1810" i="7"/>
  <c r="E1810" i="7" s="1"/>
  <c r="C1809" i="7"/>
  <c r="E1809" i="7" s="1"/>
  <c r="C1808" i="7"/>
  <c r="E1808" i="7" s="1"/>
  <c r="C1807" i="7"/>
  <c r="E1807" i="7" s="1"/>
  <c r="C1806" i="7"/>
  <c r="E1806" i="7" s="1"/>
  <c r="C1805" i="7"/>
  <c r="E1805" i="7" s="1"/>
  <c r="C1804" i="7"/>
  <c r="E1804" i="7" s="1"/>
  <c r="C1803" i="7"/>
  <c r="E1803" i="7" s="1"/>
  <c r="C1802" i="7"/>
  <c r="E1802" i="7" s="1"/>
  <c r="C1801" i="7"/>
  <c r="E1801" i="7" s="1"/>
  <c r="C1800" i="7"/>
  <c r="E1800" i="7" s="1"/>
  <c r="C1799" i="7"/>
  <c r="E1799" i="7" s="1"/>
  <c r="C1798" i="7"/>
  <c r="E1798" i="7" s="1"/>
  <c r="C1797" i="7"/>
  <c r="E1797" i="7" s="1"/>
  <c r="C1796" i="7"/>
  <c r="E1796" i="7" s="1"/>
  <c r="C1795" i="7"/>
  <c r="E1795" i="7" s="1"/>
  <c r="C1794" i="7"/>
  <c r="E1794" i="7" s="1"/>
  <c r="B1793" i="7"/>
  <c r="A1793" i="7"/>
  <c r="B1792" i="7"/>
  <c r="A1792" i="7"/>
  <c r="F1792" i="7" s="1"/>
  <c r="B1791" i="7"/>
  <c r="A1791" i="7"/>
  <c r="C1790" i="7"/>
  <c r="E1790" i="7" s="1"/>
  <c r="C1789" i="7"/>
  <c r="E1789" i="7" s="1"/>
  <c r="B1788" i="7"/>
  <c r="A1788" i="7"/>
  <c r="B1787" i="7"/>
  <c r="A1787" i="7"/>
  <c r="C1786" i="7"/>
  <c r="E1786" i="7" s="1"/>
  <c r="C1785" i="7"/>
  <c r="E1785" i="7" s="1"/>
  <c r="C1784" i="7"/>
  <c r="E1784" i="7" s="1"/>
  <c r="C1783" i="7"/>
  <c r="E1783" i="7" s="1"/>
  <c r="B1782" i="7"/>
  <c r="A1782" i="7"/>
  <c r="B1781" i="7"/>
  <c r="A1781" i="7"/>
  <c r="F1781" i="7" s="1"/>
  <c r="B1780" i="7"/>
  <c r="A1780" i="7"/>
  <c r="B1779" i="7"/>
  <c r="A1779" i="7"/>
  <c r="B1778" i="7"/>
  <c r="A1778" i="7"/>
  <c r="B1777" i="7"/>
  <c r="A1777" i="7"/>
  <c r="B1776" i="7"/>
  <c r="A1776" i="7"/>
  <c r="B1775" i="7"/>
  <c r="A1775" i="7"/>
  <c r="B1774" i="7"/>
  <c r="A1774" i="7"/>
  <c r="B1773" i="7"/>
  <c r="A1773" i="7"/>
  <c r="F1773" i="7" s="1"/>
  <c r="B1772" i="7"/>
  <c r="A1772" i="7"/>
  <c r="B1771" i="7"/>
  <c r="A1771" i="7"/>
  <c r="B1770" i="7"/>
  <c r="A1770" i="7"/>
  <c r="B1769" i="7"/>
  <c r="A1769" i="7"/>
  <c r="B1768" i="7"/>
  <c r="A1768" i="7"/>
  <c r="B1767" i="7"/>
  <c r="A1767" i="7"/>
  <c r="B1766" i="7"/>
  <c r="A1766" i="7"/>
  <c r="B1765" i="7"/>
  <c r="A1765" i="7"/>
  <c r="F1765" i="7" s="1"/>
  <c r="B1764" i="7"/>
  <c r="A1764" i="7"/>
  <c r="B1763" i="7"/>
  <c r="A1763" i="7"/>
  <c r="B1762" i="7"/>
  <c r="A1762" i="7"/>
  <c r="B1761" i="7"/>
  <c r="A1761" i="7"/>
  <c r="B1760" i="7"/>
  <c r="A1760" i="7"/>
  <c r="B1759" i="7"/>
  <c r="A1759" i="7"/>
  <c r="B1758" i="7"/>
  <c r="A1758" i="7"/>
  <c r="B1757" i="7"/>
  <c r="A1757" i="7"/>
  <c r="B1756" i="7"/>
  <c r="A1756" i="7"/>
  <c r="B1755" i="7"/>
  <c r="A1755" i="7"/>
  <c r="B1754" i="7"/>
  <c r="A1754" i="7"/>
  <c r="B1753" i="7"/>
  <c r="A1753" i="7"/>
  <c r="B1752" i="7"/>
  <c r="A1752" i="7"/>
  <c r="B1751" i="7"/>
  <c r="A1751" i="7"/>
  <c r="B1750" i="7"/>
  <c r="A1750" i="7"/>
  <c r="C1749" i="7"/>
  <c r="E1749" i="7" s="1"/>
  <c r="B1748" i="7"/>
  <c r="A1748" i="7"/>
  <c r="B1747" i="7"/>
  <c r="A1747" i="7"/>
  <c r="C1746" i="7"/>
  <c r="E1746" i="7" s="1"/>
  <c r="B1745" i="7"/>
  <c r="A1745" i="7"/>
  <c r="B1744" i="7"/>
  <c r="A1744" i="7"/>
  <c r="F1744" i="7" s="1"/>
  <c r="B1743" i="7"/>
  <c r="A1743" i="7"/>
  <c r="B1742" i="7"/>
  <c r="A1742" i="7"/>
  <c r="B1741" i="7"/>
  <c r="A1741" i="7"/>
  <c r="C1740" i="7"/>
  <c r="E1740" i="7" s="1"/>
  <c r="B1739" i="7"/>
  <c r="A1739" i="7"/>
  <c r="B1738" i="7"/>
  <c r="A1738" i="7"/>
  <c r="B1737" i="7"/>
  <c r="A1737" i="7"/>
  <c r="B1736" i="7"/>
  <c r="A1736" i="7"/>
  <c r="F1736" i="7" s="1"/>
  <c r="B1735" i="7"/>
  <c r="A1735" i="7"/>
  <c r="C1734" i="7"/>
  <c r="E1734" i="7" s="1"/>
  <c r="C1733" i="7"/>
  <c r="E1733" i="7" s="1"/>
  <c r="B1732" i="7"/>
  <c r="A1732" i="7"/>
  <c r="B1731" i="7"/>
  <c r="A1731" i="7"/>
  <c r="C1730" i="7"/>
  <c r="E1730" i="7" s="1"/>
  <c r="C1729" i="7"/>
  <c r="E1729" i="7" s="1"/>
  <c r="B1728" i="7"/>
  <c r="A1728" i="7"/>
  <c r="B1727" i="7"/>
  <c r="A1727" i="7"/>
  <c r="C1726" i="7"/>
  <c r="E1726" i="7" s="1"/>
  <c r="C1725" i="7"/>
  <c r="E1725" i="7" s="1"/>
  <c r="C1724" i="7"/>
  <c r="E1724" i="7" s="1"/>
  <c r="B1723" i="7"/>
  <c r="A1723" i="7"/>
  <c r="B1722" i="7"/>
  <c r="A1722" i="7"/>
  <c r="B1721" i="7"/>
  <c r="A1721" i="7"/>
  <c r="B1720" i="7"/>
  <c r="A1720" i="7"/>
  <c r="C1719" i="7"/>
  <c r="E1719" i="7" s="1"/>
  <c r="B1718" i="7"/>
  <c r="A1718" i="7"/>
  <c r="B1717" i="7"/>
  <c r="A1717" i="7"/>
  <c r="B1716" i="7"/>
  <c r="A1716" i="7"/>
  <c r="B1715" i="7"/>
  <c r="A1715" i="7"/>
  <c r="B1714" i="7"/>
  <c r="A1714" i="7"/>
  <c r="B1713" i="7"/>
  <c r="A1713" i="7"/>
  <c r="B1712" i="7"/>
  <c r="A1712" i="7"/>
  <c r="F1712" i="7" s="1"/>
  <c r="B1711" i="7"/>
  <c r="A1711" i="7"/>
  <c r="B1710" i="7"/>
  <c r="A1710" i="7"/>
  <c r="B1709" i="7"/>
  <c r="A1709" i="7"/>
  <c r="B1708" i="7"/>
  <c r="A1708" i="7"/>
  <c r="B1707" i="7"/>
  <c r="A1707" i="7"/>
  <c r="B1706" i="7"/>
  <c r="A1706" i="7"/>
  <c r="B1705" i="7"/>
  <c r="A1705" i="7"/>
  <c r="B1704" i="7"/>
  <c r="A1704" i="7"/>
  <c r="F1704" i="7" s="1"/>
  <c r="C1703" i="7"/>
  <c r="E1703" i="7" s="1"/>
  <c r="C1702" i="7"/>
  <c r="E1702" i="7" s="1"/>
  <c r="B1701" i="7"/>
  <c r="A1701" i="7"/>
  <c r="B1700" i="7"/>
  <c r="A1700" i="7"/>
  <c r="F1700" i="7" s="1"/>
  <c r="B1699" i="7"/>
  <c r="A1699" i="7"/>
  <c r="B1698" i="7"/>
  <c r="A1698" i="7"/>
  <c r="B1697" i="7"/>
  <c r="A1697" i="7"/>
  <c r="C1696" i="7"/>
  <c r="E1696" i="7" s="1"/>
  <c r="C1695" i="7"/>
  <c r="E1695" i="7" s="1"/>
  <c r="C1694" i="7"/>
  <c r="E1694" i="7" s="1"/>
  <c r="C1693" i="7"/>
  <c r="E1693" i="7" s="1"/>
  <c r="C1692" i="7"/>
  <c r="E1692" i="7" s="1"/>
  <c r="C1691" i="7"/>
  <c r="E1691" i="7" s="1"/>
  <c r="C1690" i="7"/>
  <c r="E1690" i="7" s="1"/>
  <c r="C1689" i="7"/>
  <c r="E1689" i="7" s="1"/>
  <c r="C1688" i="7"/>
  <c r="E1688" i="7" s="1"/>
  <c r="C1687" i="7"/>
  <c r="E1687" i="7" s="1"/>
  <c r="C1686" i="7"/>
  <c r="E1686" i="7" s="1"/>
  <c r="C1685" i="7"/>
  <c r="E1685" i="7" s="1"/>
  <c r="C1684" i="7"/>
  <c r="E1684" i="7" s="1"/>
  <c r="B1683" i="7"/>
  <c r="A1683" i="7"/>
  <c r="B1682" i="7"/>
  <c r="A1682" i="7"/>
  <c r="B1681" i="7"/>
  <c r="A1681" i="7"/>
  <c r="B1680" i="7"/>
  <c r="A1680" i="7"/>
  <c r="B1679" i="7"/>
  <c r="A1679" i="7"/>
  <c r="C1678" i="7"/>
  <c r="E1678" i="7" s="1"/>
  <c r="C1677" i="7"/>
  <c r="E1677" i="7" s="1"/>
  <c r="C1676" i="7"/>
  <c r="E1676" i="7" s="1"/>
  <c r="B1675" i="7"/>
  <c r="A1675" i="7"/>
  <c r="B1674" i="7"/>
  <c r="B1673" i="7"/>
  <c r="A1673" i="7"/>
  <c r="F1673" i="7" s="1"/>
  <c r="C1672" i="7"/>
  <c r="E1672" i="7" s="1"/>
  <c r="B1671" i="7"/>
  <c r="A1671" i="7"/>
  <c r="B1670" i="7"/>
  <c r="A1670" i="7"/>
  <c r="C1669" i="7"/>
  <c r="E1669" i="7" s="1"/>
  <c r="B1668" i="7"/>
  <c r="A1668" i="7"/>
  <c r="B1667" i="7"/>
  <c r="A1667" i="7"/>
  <c r="C1666" i="7"/>
  <c r="E1666" i="7" s="1"/>
  <c r="B1665" i="7"/>
  <c r="A1665" i="7"/>
  <c r="B1664" i="7"/>
  <c r="A1664" i="7"/>
  <c r="B1663" i="7"/>
  <c r="A1663" i="7"/>
  <c r="C1662" i="7"/>
  <c r="E1662" i="7" s="1"/>
  <c r="C1661" i="7"/>
  <c r="E1661" i="7" s="1"/>
  <c r="C1660" i="7"/>
  <c r="E1660" i="7" s="1"/>
  <c r="B1659" i="7"/>
  <c r="A1659" i="7"/>
  <c r="B1658" i="7"/>
  <c r="A1658" i="7"/>
  <c r="B1657" i="7"/>
  <c r="A1657" i="7"/>
  <c r="B1656" i="7"/>
  <c r="A1656" i="7"/>
  <c r="C1655" i="7"/>
  <c r="E1655" i="7" s="1"/>
  <c r="C1654" i="7"/>
  <c r="E1654" i="7" s="1"/>
  <c r="B1653" i="7"/>
  <c r="A1653" i="7"/>
  <c r="C1652" i="7"/>
  <c r="E1652" i="7" s="1"/>
  <c r="B1651" i="7"/>
  <c r="A1651" i="7"/>
  <c r="B1650" i="7"/>
  <c r="A1650" i="7"/>
  <c r="B1649" i="7"/>
  <c r="A1649" i="7"/>
  <c r="F1649" i="7" s="1"/>
  <c r="B1648" i="7"/>
  <c r="A1648" i="7"/>
  <c r="B1647" i="7"/>
  <c r="A1647" i="7"/>
  <c r="B1646" i="7"/>
  <c r="A1646" i="7"/>
  <c r="B1645" i="7"/>
  <c r="A1645" i="7"/>
  <c r="B1644" i="7"/>
  <c r="A1644" i="7"/>
  <c r="B1643" i="7"/>
  <c r="A1643" i="7"/>
  <c r="B1642" i="7"/>
  <c r="A1642" i="7"/>
  <c r="B1641" i="7"/>
  <c r="A1641" i="7"/>
  <c r="F1641" i="7" s="1"/>
  <c r="B1640" i="7"/>
  <c r="A1640" i="7"/>
  <c r="B1639" i="7"/>
  <c r="A1639" i="7"/>
  <c r="C1638" i="7"/>
  <c r="E1638" i="7" s="1"/>
  <c r="C1637" i="7"/>
  <c r="E1637" i="7" s="1"/>
  <c r="C1636" i="7"/>
  <c r="E1636" i="7" s="1"/>
  <c r="C1635" i="7"/>
  <c r="E1635" i="7" s="1"/>
  <c r="B1634" i="7"/>
  <c r="A1634" i="7"/>
  <c r="B1633" i="7"/>
  <c r="A1633" i="7"/>
  <c r="B1632" i="7"/>
  <c r="A1632" i="7"/>
  <c r="B1631" i="7"/>
  <c r="A1631" i="7"/>
  <c r="C1630" i="7"/>
  <c r="E1630" i="7" s="1"/>
  <c r="C1629" i="7"/>
  <c r="E1629" i="7" s="1"/>
  <c r="C1628" i="7"/>
  <c r="E1628" i="7" s="1"/>
  <c r="C1627" i="7"/>
  <c r="E1627" i="7" s="1"/>
  <c r="C1626" i="7"/>
  <c r="E1626" i="7" s="1"/>
  <c r="C1625" i="7"/>
  <c r="E1625" i="7" s="1"/>
  <c r="B1624" i="7"/>
  <c r="A1624" i="7"/>
  <c r="B1623" i="7"/>
  <c r="A1623" i="7"/>
  <c r="C1622" i="7"/>
  <c r="E1622" i="7" s="1"/>
  <c r="C1621" i="7"/>
  <c r="E1621" i="7" s="1"/>
  <c r="C1620" i="7"/>
  <c r="E1620" i="7" s="1"/>
  <c r="C1619" i="7"/>
  <c r="E1619" i="7" s="1"/>
  <c r="C1618" i="7"/>
  <c r="E1618" i="7" s="1"/>
  <c r="B1617" i="7"/>
  <c r="A1617" i="7"/>
  <c r="F1617" i="7" s="1"/>
  <c r="C1616" i="7"/>
  <c r="E1616" i="7" s="1"/>
  <c r="B1615" i="7"/>
  <c r="A1615" i="7"/>
  <c r="B1614" i="7"/>
  <c r="A1614" i="7"/>
  <c r="B1613" i="7"/>
  <c r="A1613" i="7"/>
  <c r="B1612" i="7"/>
  <c r="A1612" i="7"/>
  <c r="B1611" i="7"/>
  <c r="A1611" i="7"/>
  <c r="B1610" i="7"/>
  <c r="A1610" i="7"/>
  <c r="B1609" i="7"/>
  <c r="A1609" i="7"/>
  <c r="F1609" i="7" s="1"/>
  <c r="B1608" i="7"/>
  <c r="A1608" i="7"/>
  <c r="B1607" i="7"/>
  <c r="A1607" i="7"/>
  <c r="B1606" i="7"/>
  <c r="A1606" i="7"/>
  <c r="B1605" i="7"/>
  <c r="A1605" i="7"/>
  <c r="B1604" i="7"/>
  <c r="A1604" i="7"/>
  <c r="B1603" i="7"/>
  <c r="A1603" i="7"/>
  <c r="C1602" i="7"/>
  <c r="E1602" i="7" s="1"/>
  <c r="C1601" i="7"/>
  <c r="E1601" i="7" s="1"/>
  <c r="B1600" i="7"/>
  <c r="A1600" i="7"/>
  <c r="C1599" i="7"/>
  <c r="E1599" i="7" s="1"/>
  <c r="C1598" i="7"/>
  <c r="E1598" i="7" s="1"/>
  <c r="C1597" i="7"/>
  <c r="E1597" i="7" s="1"/>
  <c r="C1596" i="7"/>
  <c r="E1596" i="7" s="1"/>
  <c r="B1595" i="7"/>
  <c r="A1595" i="7"/>
  <c r="B1594" i="7"/>
  <c r="A1594" i="7"/>
  <c r="B1593" i="7"/>
  <c r="A1593" i="7"/>
  <c r="B1592" i="7"/>
  <c r="A1592" i="7"/>
  <c r="B1591" i="7"/>
  <c r="A1591" i="7"/>
  <c r="B1590" i="7"/>
  <c r="A1590" i="7"/>
  <c r="C1589" i="7"/>
  <c r="E1589" i="7" s="1"/>
  <c r="B1588" i="7"/>
  <c r="A1588" i="7"/>
  <c r="B1587" i="7"/>
  <c r="A1587" i="7"/>
  <c r="B1586" i="7"/>
  <c r="A1586" i="7"/>
  <c r="B1585" i="7"/>
  <c r="A1585" i="7"/>
  <c r="C1584" i="7"/>
  <c r="E1584" i="7" s="1"/>
  <c r="B1583" i="7"/>
  <c r="A1583" i="7"/>
  <c r="B1582" i="7"/>
  <c r="A1582" i="7"/>
  <c r="C1581" i="7"/>
  <c r="E1581" i="7" s="1"/>
  <c r="B1580" i="7"/>
  <c r="A1580" i="7"/>
  <c r="B1579" i="7"/>
  <c r="A1579" i="7"/>
  <c r="C1578" i="7"/>
  <c r="E1578" i="7" s="1"/>
  <c r="C1577" i="7"/>
  <c r="E1577" i="7" s="1"/>
  <c r="B1576" i="7"/>
  <c r="A1576" i="7"/>
  <c r="B1575" i="7"/>
  <c r="A1575" i="7"/>
  <c r="B1574" i="7"/>
  <c r="A1574" i="7"/>
  <c r="C1573" i="7"/>
  <c r="E1573" i="7" s="1"/>
  <c r="C1572" i="7"/>
  <c r="E1572" i="7" s="1"/>
  <c r="B1571" i="7"/>
  <c r="A1571" i="7"/>
  <c r="B1570" i="7"/>
  <c r="A1570" i="7"/>
  <c r="C1569" i="7"/>
  <c r="E1569" i="7" s="1"/>
  <c r="B1567" i="7"/>
  <c r="A1567" i="7"/>
  <c r="B1566" i="7"/>
  <c r="A1566" i="7"/>
  <c r="C1565" i="7"/>
  <c r="E1565" i="7" s="1"/>
  <c r="C1564" i="7"/>
  <c r="E1564" i="7" s="1"/>
  <c r="B1563" i="7"/>
  <c r="A1563" i="7"/>
  <c r="B1562" i="7"/>
  <c r="A1562" i="7"/>
  <c r="B1561" i="7"/>
  <c r="A1561" i="7"/>
  <c r="F1561" i="7" s="1"/>
  <c r="B1560" i="7"/>
  <c r="A1560" i="7"/>
  <c r="B1559" i="7"/>
  <c r="A1559" i="7"/>
  <c r="B1558" i="7"/>
  <c r="A1558" i="7"/>
  <c r="B1557" i="7"/>
  <c r="A1557" i="7"/>
  <c r="B1556" i="7"/>
  <c r="A1556" i="7"/>
  <c r="B1555" i="7"/>
  <c r="A1555" i="7"/>
  <c r="B1554" i="7"/>
  <c r="A1554" i="7"/>
  <c r="B1553" i="7"/>
  <c r="A1553" i="7"/>
  <c r="F1553" i="7" s="1"/>
  <c r="B1552" i="7"/>
  <c r="A1552" i="7"/>
  <c r="B1551" i="7"/>
  <c r="A1551" i="7"/>
  <c r="B1550" i="7"/>
  <c r="A1550" i="7"/>
  <c r="B1549" i="7"/>
  <c r="A1549" i="7"/>
  <c r="B1548" i="7"/>
  <c r="A1548" i="7"/>
  <c r="B1547" i="7"/>
  <c r="A1547" i="7"/>
  <c r="B1546" i="7"/>
  <c r="A1546" i="7"/>
  <c r="B1545" i="7"/>
  <c r="A1545" i="7"/>
  <c r="F1545" i="7" s="1"/>
  <c r="B1544" i="7"/>
  <c r="A1544" i="7"/>
  <c r="B1543" i="7"/>
  <c r="A1543" i="7"/>
  <c r="B1542" i="7"/>
  <c r="A1542" i="7"/>
  <c r="B1541" i="7"/>
  <c r="A1541" i="7"/>
  <c r="C1540" i="7"/>
  <c r="E1540" i="7" s="1"/>
  <c r="C1539" i="7"/>
  <c r="E1539" i="7" s="1"/>
  <c r="B1538" i="7"/>
  <c r="A1538" i="7"/>
  <c r="B1537" i="7"/>
  <c r="A1537" i="7"/>
  <c r="B1536" i="7"/>
  <c r="A1536" i="7"/>
  <c r="B1535" i="7"/>
  <c r="A1535" i="7"/>
  <c r="B1534" i="7"/>
  <c r="A1534" i="7"/>
  <c r="B1533" i="7"/>
  <c r="A1533" i="7"/>
  <c r="B1532" i="7"/>
  <c r="A1532" i="7"/>
  <c r="F1532" i="7" s="1"/>
  <c r="B1531" i="7"/>
  <c r="A1531" i="7"/>
  <c r="B1530" i="7"/>
  <c r="A1530" i="7"/>
  <c r="B1529" i="7"/>
  <c r="A1529" i="7"/>
  <c r="B1528" i="7"/>
  <c r="A1528" i="7"/>
  <c r="B1527" i="7"/>
  <c r="A1527" i="7"/>
  <c r="B1526" i="7"/>
  <c r="A1526" i="7"/>
  <c r="C1525" i="7"/>
  <c r="E1525" i="7" s="1"/>
  <c r="C1524" i="7"/>
  <c r="E1524" i="7" s="1"/>
  <c r="B1523" i="7"/>
  <c r="A1523" i="7"/>
  <c r="B1522" i="7"/>
  <c r="A1522" i="7"/>
  <c r="B1521" i="7"/>
  <c r="A1521" i="7"/>
  <c r="B1520" i="7"/>
  <c r="A1520" i="7"/>
  <c r="B1519" i="7"/>
  <c r="A1519" i="7"/>
  <c r="B1518" i="7"/>
  <c r="A1518" i="7"/>
  <c r="C1517" i="7"/>
  <c r="E1517" i="7" s="1"/>
  <c r="B1516" i="7"/>
  <c r="A1516" i="7"/>
  <c r="F1516" i="7" s="1"/>
  <c r="B1515" i="7"/>
  <c r="A1515" i="7"/>
  <c r="B1514" i="7"/>
  <c r="A1514" i="7"/>
  <c r="B1513" i="7"/>
  <c r="A1513" i="7"/>
  <c r="B1512" i="7"/>
  <c r="A1512" i="7"/>
  <c r="C1511" i="7"/>
  <c r="E1511" i="7" s="1"/>
  <c r="C1510" i="7"/>
  <c r="E1510" i="7" s="1"/>
  <c r="B1509" i="7"/>
  <c r="A1509" i="7"/>
  <c r="B1508" i="7"/>
  <c r="A1508" i="7"/>
  <c r="B1507" i="7"/>
  <c r="A1507" i="7"/>
  <c r="C1506" i="7"/>
  <c r="E1506" i="7" s="1"/>
  <c r="C1505" i="7"/>
  <c r="E1505" i="7" s="1"/>
  <c r="B1504" i="7"/>
  <c r="A1504" i="7"/>
  <c r="B1503" i="7"/>
  <c r="A1503" i="7"/>
  <c r="C1502" i="7"/>
  <c r="E1502" i="7" s="1"/>
  <c r="C1501" i="7"/>
  <c r="E1501" i="7" s="1"/>
  <c r="B1500" i="7"/>
  <c r="A1500" i="7"/>
  <c r="F1500" i="7" s="1"/>
  <c r="B1499" i="7"/>
  <c r="A1499" i="7"/>
  <c r="B1498" i="7"/>
  <c r="A1498" i="7"/>
  <c r="C1497" i="7"/>
  <c r="E1497" i="7" s="1"/>
  <c r="C1496" i="7"/>
  <c r="E1496" i="7" s="1"/>
  <c r="B1495" i="7"/>
  <c r="A1495" i="7"/>
  <c r="B1494" i="7"/>
  <c r="A1494" i="7"/>
  <c r="B1493" i="7"/>
  <c r="A1493" i="7"/>
  <c r="C1492" i="7"/>
  <c r="E1492" i="7" s="1"/>
  <c r="B1491" i="7"/>
  <c r="A1491" i="7"/>
  <c r="B1490" i="7"/>
  <c r="A1490" i="7"/>
  <c r="B1489" i="7"/>
  <c r="A1489" i="7"/>
  <c r="B1488" i="7"/>
  <c r="A1488" i="7"/>
  <c r="B1487" i="7"/>
  <c r="A1487" i="7"/>
  <c r="B1486" i="7"/>
  <c r="A1486" i="7"/>
  <c r="B1485" i="7"/>
  <c r="A1485" i="7"/>
  <c r="B1484" i="7"/>
  <c r="A1484" i="7"/>
  <c r="F1484" i="7" s="1"/>
  <c r="B1483" i="7"/>
  <c r="A1483" i="7"/>
  <c r="B1482" i="7"/>
  <c r="A1482" i="7"/>
  <c r="B1481" i="7"/>
  <c r="A1481" i="7"/>
  <c r="B1480" i="7"/>
  <c r="A1480" i="7"/>
  <c r="C1479" i="7"/>
  <c r="E1479" i="7" s="1"/>
  <c r="C1478" i="7"/>
  <c r="E1478" i="7" s="1"/>
  <c r="C1477" i="7"/>
  <c r="E1477" i="7" s="1"/>
  <c r="C1476" i="7"/>
  <c r="E1476" i="7" s="1"/>
  <c r="B1475" i="7"/>
  <c r="A1475" i="7"/>
  <c r="B1474" i="7"/>
  <c r="A1474" i="7"/>
  <c r="B1473" i="7"/>
  <c r="A1473" i="7"/>
  <c r="B1472" i="7"/>
  <c r="A1472" i="7"/>
  <c r="C1471" i="7"/>
  <c r="E1471" i="7" s="1"/>
  <c r="C1470" i="7"/>
  <c r="E1470" i="7" s="1"/>
  <c r="B1469" i="7"/>
  <c r="A1469" i="7"/>
  <c r="B1467" i="7"/>
  <c r="A1467" i="7"/>
  <c r="B1466" i="7"/>
  <c r="A1466" i="7"/>
  <c r="B1465" i="7"/>
  <c r="A1465" i="7"/>
  <c r="B1464" i="7"/>
  <c r="A1464" i="7"/>
  <c r="C1463" i="7"/>
  <c r="E1463" i="7" s="1"/>
  <c r="B1462" i="7"/>
  <c r="A1462" i="7"/>
  <c r="B1461" i="7"/>
  <c r="A1461" i="7"/>
  <c r="C1460" i="7"/>
  <c r="E1460" i="7" s="1"/>
  <c r="B1459" i="7"/>
  <c r="A1459" i="7"/>
  <c r="B1458" i="7"/>
  <c r="A1458" i="7"/>
  <c r="C1457" i="7"/>
  <c r="E1457" i="7" s="1"/>
  <c r="B1456" i="7"/>
  <c r="A1456" i="7"/>
  <c r="C1455" i="7"/>
  <c r="E1455" i="7" s="1"/>
  <c r="B1454" i="7"/>
  <c r="A1454" i="7"/>
  <c r="B1453" i="7"/>
  <c r="A1453" i="7"/>
  <c r="C1452" i="7"/>
  <c r="E1452" i="7" s="1"/>
  <c r="B1451" i="7"/>
  <c r="A1451" i="7"/>
  <c r="B1450" i="7"/>
  <c r="A1450" i="7"/>
  <c r="C1449" i="7"/>
  <c r="E1449" i="7" s="1"/>
  <c r="C1448" i="7"/>
  <c r="E1448" i="7" s="1"/>
  <c r="C1447" i="7"/>
  <c r="E1447" i="7" s="1"/>
  <c r="B1446" i="7"/>
  <c r="A1446" i="7"/>
  <c r="B1445" i="7"/>
  <c r="A1445" i="7"/>
  <c r="C1444" i="7"/>
  <c r="E1444" i="7" s="1"/>
  <c r="B1443" i="7"/>
  <c r="A1443" i="7"/>
  <c r="B1442" i="7"/>
  <c r="A1442" i="7"/>
  <c r="C1441" i="7"/>
  <c r="E1441" i="7" s="1"/>
  <c r="B1440" i="7"/>
  <c r="A1440" i="7"/>
  <c r="B1439" i="7"/>
  <c r="A1439" i="7"/>
  <c r="C1438" i="7"/>
  <c r="E1438" i="7" s="1"/>
  <c r="B1437" i="7"/>
  <c r="A1437" i="7"/>
  <c r="B1436" i="7"/>
  <c r="A1436" i="7"/>
  <c r="B1435" i="7"/>
  <c r="A1435" i="7"/>
  <c r="B1434" i="7"/>
  <c r="A1434" i="7"/>
  <c r="B1433" i="7"/>
  <c r="A1433" i="7"/>
  <c r="F1433" i="7" s="1"/>
  <c r="B1432" i="7"/>
  <c r="A1432" i="7"/>
  <c r="B1431" i="7"/>
  <c r="A1431" i="7"/>
  <c r="B1430" i="7"/>
  <c r="A1430" i="7"/>
  <c r="B1429" i="7"/>
  <c r="A1429" i="7"/>
  <c r="B1428" i="7"/>
  <c r="A1428" i="7"/>
  <c r="B1427" i="7"/>
  <c r="A1427" i="7"/>
  <c r="B1426" i="7"/>
  <c r="A1426" i="7"/>
  <c r="C1425" i="7"/>
  <c r="E1425" i="7" s="1"/>
  <c r="C1424" i="7"/>
  <c r="E1424" i="7" s="1"/>
  <c r="C1423" i="7"/>
  <c r="E1423" i="7" s="1"/>
  <c r="C1422" i="7"/>
  <c r="E1422" i="7" s="1"/>
  <c r="C1421" i="7"/>
  <c r="E1421" i="7" s="1"/>
  <c r="C1420" i="7"/>
  <c r="E1420" i="7" s="1"/>
  <c r="C1419" i="7"/>
  <c r="E1419" i="7" s="1"/>
  <c r="C1418" i="7"/>
  <c r="E1418" i="7" s="1"/>
  <c r="C1417" i="7"/>
  <c r="E1417" i="7" s="1"/>
  <c r="C1416" i="7"/>
  <c r="E1416" i="7" s="1"/>
  <c r="C1415" i="7"/>
  <c r="E1415" i="7" s="1"/>
  <c r="B1414" i="7"/>
  <c r="A1414" i="7"/>
  <c r="B1413" i="7"/>
  <c r="A1413" i="7"/>
  <c r="B1412" i="7"/>
  <c r="A1412" i="7"/>
  <c r="B1411" i="7"/>
  <c r="A1411" i="7"/>
  <c r="B1410" i="7"/>
  <c r="A1410" i="7"/>
  <c r="B1409" i="7"/>
  <c r="A1409" i="7"/>
  <c r="C1408" i="7"/>
  <c r="E1408" i="7" s="1"/>
  <c r="B1407" i="7"/>
  <c r="A1407" i="7"/>
  <c r="B1406" i="7"/>
  <c r="A1406" i="7"/>
  <c r="C1405" i="7"/>
  <c r="E1405" i="7" s="1"/>
  <c r="C1404" i="7"/>
  <c r="E1404" i="7" s="1"/>
  <c r="C1403" i="7"/>
  <c r="E1403" i="7" s="1"/>
  <c r="C1402" i="7"/>
  <c r="E1402" i="7" s="1"/>
  <c r="C1401" i="7"/>
  <c r="E1401" i="7" s="1"/>
  <c r="C1400" i="7"/>
  <c r="E1400" i="7" s="1"/>
  <c r="B1399" i="7"/>
  <c r="A1399" i="7"/>
  <c r="B1398" i="7"/>
  <c r="A1398" i="7"/>
  <c r="C1397" i="7"/>
  <c r="E1397" i="7" s="1"/>
  <c r="C1396" i="7"/>
  <c r="E1396" i="7" s="1"/>
  <c r="C1395" i="7"/>
  <c r="E1395" i="7" s="1"/>
  <c r="C1394" i="7"/>
  <c r="E1394" i="7" s="1"/>
  <c r="C1393" i="7"/>
  <c r="E1393" i="7" s="1"/>
  <c r="C1392" i="7"/>
  <c r="E1392" i="7" s="1"/>
  <c r="B1391" i="7"/>
  <c r="A1391" i="7"/>
  <c r="B1390" i="7"/>
  <c r="A1390" i="7"/>
  <c r="B1389" i="7"/>
  <c r="A1389" i="7"/>
  <c r="F1389" i="7" s="1"/>
  <c r="B1388" i="7"/>
  <c r="A1388" i="7"/>
  <c r="B1387" i="7"/>
  <c r="A1387" i="7"/>
  <c r="B1386" i="7"/>
  <c r="A1386" i="7"/>
  <c r="C1385" i="7"/>
  <c r="E1385" i="7" s="1"/>
  <c r="C1384" i="7"/>
  <c r="E1384" i="7" s="1"/>
  <c r="B1383" i="7"/>
  <c r="A1383" i="7"/>
  <c r="B1382" i="7"/>
  <c r="A1382" i="7"/>
  <c r="B1381" i="7"/>
  <c r="A1381" i="7"/>
  <c r="B1380" i="7"/>
  <c r="A1380" i="7"/>
  <c r="B1379" i="7"/>
  <c r="A1379" i="7"/>
  <c r="B1378" i="7"/>
  <c r="A1378" i="7"/>
  <c r="B1377" i="7"/>
  <c r="A1377" i="7"/>
  <c r="F1377" i="7" s="1"/>
  <c r="B1376" i="7"/>
  <c r="A1376" i="7"/>
  <c r="B1375" i="7"/>
  <c r="A1375" i="7"/>
  <c r="B1374" i="7"/>
  <c r="A1374" i="7"/>
  <c r="B1373" i="7"/>
  <c r="A1373" i="7"/>
  <c r="B1372" i="7"/>
  <c r="A1372" i="7"/>
  <c r="B1371" i="7"/>
  <c r="A1371" i="7"/>
  <c r="B1370" i="7"/>
  <c r="A1370" i="7"/>
  <c r="B1369" i="7"/>
  <c r="A1369" i="7"/>
  <c r="B1368" i="7"/>
  <c r="A1368" i="7"/>
  <c r="B1367" i="7"/>
  <c r="A1367" i="7"/>
  <c r="B1366" i="7"/>
  <c r="A1366" i="7"/>
  <c r="B1365" i="7"/>
  <c r="A1365" i="7"/>
  <c r="B1364" i="7"/>
  <c r="A1364" i="7"/>
  <c r="B1363" i="7"/>
  <c r="A1363" i="7"/>
  <c r="B1362" i="7"/>
  <c r="A1362" i="7"/>
  <c r="C1361" i="7"/>
  <c r="E1361" i="7" s="1"/>
  <c r="C1360" i="7"/>
  <c r="E1360" i="7" s="1"/>
  <c r="C1359" i="7"/>
  <c r="E1359" i="7" s="1"/>
  <c r="B1358" i="7"/>
  <c r="A1358" i="7"/>
  <c r="B1357" i="7"/>
  <c r="A1357" i="7"/>
  <c r="B1356" i="7"/>
  <c r="A1356" i="7"/>
  <c r="C1355" i="7"/>
  <c r="E1355" i="7" s="1"/>
  <c r="C1354" i="7"/>
  <c r="E1354" i="7" s="1"/>
  <c r="C1353" i="7"/>
  <c r="E1353" i="7" s="1"/>
  <c r="C1352" i="7"/>
  <c r="E1352" i="7" s="1"/>
  <c r="C1351" i="7"/>
  <c r="E1351" i="7" s="1"/>
  <c r="B1350" i="7"/>
  <c r="A1350" i="7"/>
  <c r="B1349" i="7"/>
  <c r="A1349" i="7"/>
  <c r="B1348" i="7"/>
  <c r="A1348" i="7"/>
  <c r="B1347" i="7"/>
  <c r="A1347" i="7"/>
  <c r="B1346" i="7"/>
  <c r="A1346" i="7"/>
  <c r="B1345" i="7"/>
  <c r="A1345" i="7"/>
  <c r="B1344" i="7"/>
  <c r="A1344" i="7"/>
  <c r="B1343" i="7"/>
  <c r="A1343" i="7"/>
  <c r="B1342" i="7"/>
  <c r="A1342" i="7"/>
  <c r="B1341" i="7"/>
  <c r="A1341" i="7"/>
  <c r="B1340" i="7"/>
  <c r="A1340" i="7"/>
  <c r="B1339" i="7"/>
  <c r="A1339" i="7"/>
  <c r="B1338" i="7"/>
  <c r="A1338" i="7"/>
  <c r="B1337" i="7"/>
  <c r="A1337" i="7"/>
  <c r="F1337" i="7" s="1"/>
  <c r="B1336" i="7"/>
  <c r="A1336" i="7"/>
  <c r="B1335" i="7"/>
  <c r="A1335" i="7"/>
  <c r="B1334" i="7"/>
  <c r="A1334" i="7"/>
  <c r="B1333" i="7"/>
  <c r="A1333" i="7"/>
  <c r="B1332" i="7"/>
  <c r="A1332" i="7"/>
  <c r="B1331" i="7"/>
  <c r="A1331" i="7"/>
  <c r="B1330" i="7"/>
  <c r="A1330" i="7"/>
  <c r="B1329" i="7"/>
  <c r="A1329" i="7"/>
  <c r="B1328" i="7"/>
  <c r="A1328" i="7"/>
  <c r="B1327" i="7"/>
  <c r="A1327" i="7"/>
  <c r="B1326" i="7"/>
  <c r="A1326" i="7"/>
  <c r="B1325" i="7"/>
  <c r="A1325" i="7"/>
  <c r="B1324" i="7"/>
  <c r="A1324" i="7"/>
  <c r="B1323" i="7"/>
  <c r="A1323" i="7"/>
  <c r="B1322" i="7"/>
  <c r="A1322" i="7"/>
  <c r="B1321" i="7"/>
  <c r="A1321" i="7"/>
  <c r="F1321" i="7" s="1"/>
  <c r="B1320" i="7"/>
  <c r="A1320" i="7"/>
  <c r="B1319" i="7"/>
  <c r="A1319" i="7"/>
  <c r="B1318" i="7"/>
  <c r="A1318" i="7"/>
  <c r="B1317" i="7"/>
  <c r="A1317" i="7"/>
  <c r="B1316" i="7"/>
  <c r="A1316" i="7"/>
  <c r="B1315" i="7"/>
  <c r="A1315" i="7"/>
  <c r="B1314" i="7"/>
  <c r="A1314" i="7"/>
  <c r="B1313" i="7"/>
  <c r="A1313" i="7"/>
  <c r="B1312" i="7"/>
  <c r="A1312" i="7"/>
  <c r="B1311" i="7"/>
  <c r="A1311" i="7"/>
  <c r="B1310" i="7"/>
  <c r="A1310" i="7"/>
  <c r="B1309" i="7"/>
  <c r="A1309" i="7"/>
  <c r="B1308" i="7"/>
  <c r="A1308" i="7"/>
  <c r="B1307" i="7"/>
  <c r="A1307" i="7"/>
  <c r="B1306" i="7"/>
  <c r="A1306" i="7"/>
  <c r="B1305" i="7"/>
  <c r="A1305" i="7"/>
  <c r="F1305" i="7" s="1"/>
  <c r="B1304" i="7"/>
  <c r="A1304" i="7"/>
  <c r="B1303" i="7"/>
  <c r="A1303" i="7"/>
  <c r="B1302" i="7"/>
  <c r="A1302" i="7"/>
  <c r="B1301" i="7"/>
  <c r="A1301" i="7"/>
  <c r="B1300" i="7"/>
  <c r="A1300" i="7"/>
  <c r="B1299" i="7"/>
  <c r="A1299" i="7"/>
  <c r="B1298" i="7"/>
  <c r="A1298" i="7"/>
  <c r="B1297" i="7"/>
  <c r="A1297" i="7"/>
  <c r="B1296" i="7"/>
  <c r="A1296" i="7"/>
  <c r="B1295" i="7"/>
  <c r="A1295" i="7"/>
  <c r="B1294" i="7"/>
  <c r="A1294" i="7"/>
  <c r="B1293" i="7"/>
  <c r="A1293" i="7"/>
  <c r="B1292" i="7"/>
  <c r="A1292" i="7"/>
  <c r="B1291" i="7"/>
  <c r="A1291" i="7"/>
  <c r="B1290" i="7"/>
  <c r="A1290" i="7"/>
  <c r="B1289" i="7"/>
  <c r="A1289" i="7"/>
  <c r="B1288" i="7"/>
  <c r="A1288" i="7"/>
  <c r="B1287" i="7"/>
  <c r="A1287" i="7"/>
  <c r="B1286" i="7"/>
  <c r="A1286" i="7"/>
  <c r="B1285" i="7"/>
  <c r="A1285" i="7"/>
  <c r="B1284" i="7"/>
  <c r="A1284" i="7"/>
  <c r="B1283" i="7"/>
  <c r="A1283" i="7"/>
  <c r="B1282" i="7"/>
  <c r="A1282" i="7"/>
  <c r="B1281" i="7"/>
  <c r="A1281" i="7"/>
  <c r="B1280" i="7"/>
  <c r="A1280" i="7"/>
  <c r="B1279" i="7"/>
  <c r="A1279" i="7"/>
  <c r="B1278" i="7"/>
  <c r="A1278" i="7"/>
  <c r="B1277" i="7"/>
  <c r="A1277" i="7"/>
  <c r="B1276" i="7"/>
  <c r="A1276" i="7"/>
  <c r="B1275" i="7"/>
  <c r="A1275" i="7"/>
  <c r="B1274" i="7"/>
  <c r="A1274" i="7"/>
  <c r="B1273" i="7"/>
  <c r="A1273" i="7"/>
  <c r="F1273" i="7" s="1"/>
  <c r="B1272" i="7"/>
  <c r="A1272" i="7"/>
  <c r="B1271" i="7"/>
  <c r="A1271" i="7"/>
  <c r="B1270" i="7"/>
  <c r="A1270" i="7"/>
  <c r="B1269" i="7"/>
  <c r="A1269" i="7"/>
  <c r="B1268" i="7"/>
  <c r="A1268" i="7"/>
  <c r="B1267" i="7"/>
  <c r="A1267" i="7"/>
  <c r="B1266" i="7"/>
  <c r="A1266" i="7"/>
  <c r="B1265" i="7"/>
  <c r="A1265" i="7"/>
  <c r="B1264" i="7"/>
  <c r="A1264" i="7"/>
  <c r="B1263" i="7"/>
  <c r="A1263" i="7"/>
  <c r="B1262" i="7"/>
  <c r="A1262" i="7"/>
  <c r="B1261" i="7"/>
  <c r="A1261" i="7"/>
  <c r="B1260" i="7"/>
  <c r="A1260" i="7"/>
  <c r="B1259" i="7"/>
  <c r="A1259" i="7"/>
  <c r="B1258" i="7"/>
  <c r="A1258" i="7"/>
  <c r="B1257" i="7"/>
  <c r="A1257" i="7"/>
  <c r="F1257" i="7" s="1"/>
  <c r="B1256" i="7"/>
  <c r="A1256" i="7"/>
  <c r="B1255" i="7"/>
  <c r="A1255" i="7"/>
  <c r="B1254" i="7"/>
  <c r="A1254" i="7"/>
  <c r="B1253" i="7"/>
  <c r="A1253" i="7"/>
  <c r="C1252" i="7"/>
  <c r="E1252" i="7" s="1"/>
  <c r="C1251" i="7"/>
  <c r="E1251" i="7" s="1"/>
  <c r="C1250" i="7"/>
  <c r="E1250" i="7" s="1"/>
  <c r="C1249" i="7"/>
  <c r="E1249" i="7" s="1"/>
  <c r="C1248" i="7"/>
  <c r="E1248" i="7" s="1"/>
  <c r="C1247" i="7"/>
  <c r="E1247" i="7" s="1"/>
  <c r="B1246" i="7"/>
  <c r="A1246" i="7"/>
  <c r="B1245" i="7"/>
  <c r="A1245" i="7"/>
  <c r="B1244" i="7"/>
  <c r="A1244" i="7"/>
  <c r="B1243" i="7"/>
  <c r="A1243" i="7"/>
  <c r="B1242" i="7"/>
  <c r="A1242" i="7"/>
  <c r="B1241" i="7"/>
  <c r="A1241" i="7"/>
  <c r="B1240" i="7"/>
  <c r="A1240" i="7"/>
  <c r="B1239" i="7"/>
  <c r="A1239" i="7"/>
  <c r="B1238" i="7"/>
  <c r="A1238" i="7"/>
  <c r="B1237" i="7"/>
  <c r="A1237" i="7"/>
  <c r="B1236" i="7"/>
  <c r="A1236" i="7"/>
  <c r="B1235" i="7"/>
  <c r="A1235" i="7"/>
  <c r="B1234" i="7"/>
  <c r="A1234" i="7"/>
  <c r="B1233" i="7"/>
  <c r="A1233" i="7"/>
  <c r="B1232" i="7"/>
  <c r="A1232" i="7"/>
  <c r="B1231" i="7"/>
  <c r="A1231" i="7"/>
  <c r="B1230" i="7"/>
  <c r="A1230" i="7"/>
  <c r="B1229" i="7"/>
  <c r="A1229" i="7"/>
  <c r="B1228" i="7"/>
  <c r="A1228" i="7"/>
  <c r="B1227" i="7"/>
  <c r="A1227" i="7"/>
  <c r="B1226" i="7"/>
  <c r="A1226" i="7"/>
  <c r="B1225" i="7"/>
  <c r="A1225" i="7"/>
  <c r="B1224" i="7"/>
  <c r="A1224" i="7"/>
  <c r="B1223" i="7"/>
  <c r="A1223" i="7"/>
  <c r="B1222" i="7"/>
  <c r="A1222" i="7"/>
  <c r="B1221" i="7"/>
  <c r="A1221" i="7"/>
  <c r="B1220" i="7"/>
  <c r="A1220" i="7"/>
  <c r="B1219" i="7"/>
  <c r="A1219" i="7"/>
  <c r="C1218" i="7"/>
  <c r="E1218" i="7" s="1"/>
  <c r="C1217" i="7"/>
  <c r="E1217" i="7" s="1"/>
  <c r="C1216" i="7"/>
  <c r="E1216" i="7" s="1"/>
  <c r="C1215" i="7"/>
  <c r="E1215" i="7" s="1"/>
  <c r="C1214" i="7"/>
  <c r="E1214" i="7" s="1"/>
  <c r="C1213" i="7"/>
  <c r="E1213" i="7" s="1"/>
  <c r="C1212" i="7"/>
  <c r="E1212" i="7" s="1"/>
  <c r="C1211" i="7"/>
  <c r="E1211" i="7" s="1"/>
  <c r="C1210" i="7"/>
  <c r="E1210" i="7" s="1"/>
  <c r="C1209" i="7"/>
  <c r="E1209" i="7" s="1"/>
  <c r="C1208" i="7"/>
  <c r="E1208" i="7" s="1"/>
  <c r="C1207" i="7"/>
  <c r="E1207" i="7" s="1"/>
  <c r="C1206" i="7"/>
  <c r="E1206" i="7" s="1"/>
  <c r="C1205" i="7"/>
  <c r="E1205" i="7" s="1"/>
  <c r="C1204" i="7"/>
  <c r="E1204" i="7" s="1"/>
  <c r="C1203" i="7"/>
  <c r="E1203" i="7" s="1"/>
  <c r="C1202" i="7"/>
  <c r="E1202" i="7" s="1"/>
  <c r="C1201" i="7"/>
  <c r="E1201" i="7" s="1"/>
  <c r="C1200" i="7"/>
  <c r="E1200" i="7" s="1"/>
  <c r="C1199" i="7"/>
  <c r="E1199" i="7" s="1"/>
  <c r="C1198" i="7"/>
  <c r="E1198" i="7" s="1"/>
  <c r="C1197" i="7"/>
  <c r="E1197" i="7" s="1"/>
  <c r="B1196" i="7"/>
  <c r="A1196" i="7"/>
  <c r="B1195" i="7"/>
  <c r="A1195" i="7"/>
  <c r="B1194" i="7"/>
  <c r="A1194" i="7"/>
  <c r="B1193" i="7"/>
  <c r="A1193" i="7"/>
  <c r="B1192" i="7"/>
  <c r="A1192" i="7"/>
  <c r="B1191" i="7"/>
  <c r="A1191" i="7"/>
  <c r="B1190" i="7"/>
  <c r="A1190" i="7"/>
  <c r="B1189" i="7"/>
  <c r="A1189" i="7"/>
  <c r="B1188" i="7"/>
  <c r="A1188" i="7"/>
  <c r="B1187" i="7"/>
  <c r="A1187" i="7"/>
  <c r="C1186" i="7"/>
  <c r="E1186" i="7" s="1"/>
  <c r="C1185" i="7"/>
  <c r="E1185" i="7" s="1"/>
  <c r="C1184" i="7"/>
  <c r="E1184" i="7" s="1"/>
  <c r="C1183" i="7"/>
  <c r="E1183" i="7" s="1"/>
  <c r="B1182" i="7"/>
  <c r="A1182" i="7"/>
  <c r="B1181" i="7"/>
  <c r="A1181" i="7"/>
  <c r="B1180" i="7"/>
  <c r="A1180" i="7"/>
  <c r="B1179" i="7"/>
  <c r="A1179" i="7"/>
  <c r="B1178" i="7"/>
  <c r="A1178" i="7"/>
  <c r="B1177" i="7"/>
  <c r="A1177" i="7"/>
  <c r="F1177" i="7" s="1"/>
  <c r="B1176" i="7"/>
  <c r="A1176" i="7"/>
  <c r="B1175" i="7"/>
  <c r="A1175" i="7"/>
  <c r="B1174" i="7"/>
  <c r="A1174" i="7"/>
  <c r="B1173" i="7"/>
  <c r="A1173" i="7"/>
  <c r="B1172" i="7"/>
  <c r="A1172" i="7"/>
  <c r="B1171" i="7"/>
  <c r="A1171" i="7"/>
  <c r="B1170" i="7"/>
  <c r="A1170" i="7"/>
  <c r="B1169" i="7"/>
  <c r="A1169" i="7"/>
  <c r="C1168" i="7"/>
  <c r="E1168" i="7" s="1"/>
  <c r="B1167" i="7"/>
  <c r="A1167" i="7"/>
  <c r="B1166" i="7"/>
  <c r="A1166" i="7"/>
  <c r="B1165" i="7"/>
  <c r="A1165" i="7"/>
  <c r="F1165" i="7" s="1"/>
  <c r="B1164" i="7"/>
  <c r="A1164" i="7"/>
  <c r="B1163" i="7"/>
  <c r="A1163" i="7"/>
  <c r="B1162" i="7"/>
  <c r="A1162" i="7"/>
  <c r="B1161" i="7"/>
  <c r="A1161" i="7"/>
  <c r="B1160" i="7"/>
  <c r="A1160" i="7"/>
  <c r="B1159" i="7"/>
  <c r="A1159" i="7"/>
  <c r="B1158" i="7"/>
  <c r="A1158" i="7"/>
  <c r="C1157" i="7"/>
  <c r="E1157" i="7" s="1"/>
  <c r="C1156" i="7"/>
  <c r="E1156" i="7" s="1"/>
  <c r="C1155" i="7"/>
  <c r="E1155" i="7" s="1"/>
  <c r="C1154" i="7"/>
  <c r="E1154" i="7" s="1"/>
  <c r="B1153" i="7"/>
  <c r="A1153" i="7"/>
  <c r="B1152" i="7"/>
  <c r="A1152" i="7"/>
  <c r="B1151" i="7"/>
  <c r="A1151" i="7"/>
  <c r="B1150" i="7"/>
  <c r="A1150" i="7"/>
  <c r="B1149" i="7"/>
  <c r="A1149" i="7"/>
  <c r="B1148" i="7"/>
  <c r="A1148" i="7"/>
  <c r="C1147" i="7"/>
  <c r="E1147" i="7" s="1"/>
  <c r="B1146" i="7"/>
  <c r="A1146" i="7"/>
  <c r="B1145" i="7"/>
  <c r="A1145" i="7"/>
  <c r="B1144" i="7"/>
  <c r="A1144" i="7"/>
  <c r="C1143" i="7"/>
  <c r="E1143" i="7" s="1"/>
  <c r="B1142" i="7"/>
  <c r="A1142" i="7"/>
  <c r="B1141" i="7"/>
  <c r="A1141" i="7"/>
  <c r="B1140" i="7"/>
  <c r="A1140" i="7"/>
  <c r="B1139" i="7"/>
  <c r="A1139" i="7"/>
  <c r="B1138" i="7"/>
  <c r="A1138" i="7"/>
  <c r="B1137" i="7"/>
  <c r="A1137" i="7"/>
  <c r="F1137" i="7" s="1"/>
  <c r="B1136" i="7"/>
  <c r="A1136" i="7"/>
  <c r="B1135" i="7"/>
  <c r="A1135" i="7"/>
  <c r="B1134" i="7"/>
  <c r="A1134" i="7"/>
  <c r="C1133" i="7"/>
  <c r="E1133" i="7" s="1"/>
  <c r="C1132" i="7"/>
  <c r="E1132" i="7" s="1"/>
  <c r="C1131" i="7"/>
  <c r="E1131" i="7" s="1"/>
  <c r="C1130" i="7"/>
  <c r="E1130" i="7" s="1"/>
  <c r="C1129" i="7"/>
  <c r="E1129" i="7" s="1"/>
  <c r="C1128" i="7"/>
  <c r="E1128" i="7" s="1"/>
  <c r="C1127" i="7"/>
  <c r="E1127" i="7" s="1"/>
  <c r="C1126" i="7"/>
  <c r="E1126" i="7" s="1"/>
  <c r="C1125" i="7"/>
  <c r="E1125" i="7" s="1"/>
  <c r="C1124" i="7"/>
  <c r="E1124" i="7" s="1"/>
  <c r="C1123" i="7"/>
  <c r="E1123" i="7" s="1"/>
  <c r="C1122" i="7"/>
  <c r="E1122" i="7" s="1"/>
  <c r="C1121" i="7"/>
  <c r="E1121" i="7" s="1"/>
  <c r="C1120" i="7"/>
  <c r="E1120" i="7" s="1"/>
  <c r="C1119" i="7"/>
  <c r="E1119" i="7" s="1"/>
  <c r="C1118" i="7"/>
  <c r="E1118" i="7" s="1"/>
  <c r="C1117" i="7"/>
  <c r="E1117" i="7" s="1"/>
  <c r="C1116" i="7"/>
  <c r="E1116" i="7" s="1"/>
  <c r="C1115" i="7"/>
  <c r="E1115" i="7" s="1"/>
  <c r="C1114" i="7"/>
  <c r="E1114" i="7" s="1"/>
  <c r="C1113" i="7"/>
  <c r="E1113" i="7" s="1"/>
  <c r="C1112" i="7"/>
  <c r="E1112" i="7" s="1"/>
  <c r="C1111" i="7"/>
  <c r="E1111" i="7" s="1"/>
  <c r="B1110" i="7"/>
  <c r="A1110" i="7"/>
  <c r="B1109" i="7"/>
  <c r="A1109" i="7"/>
  <c r="B1108" i="7"/>
  <c r="A1108" i="7"/>
  <c r="B1107" i="7"/>
  <c r="A1107" i="7"/>
  <c r="B1106" i="7"/>
  <c r="A1106" i="7"/>
  <c r="B1105" i="7"/>
  <c r="A1105" i="7"/>
  <c r="B1104" i="7"/>
  <c r="A1104" i="7"/>
  <c r="B1103" i="7"/>
  <c r="A1103" i="7"/>
  <c r="B1102" i="7"/>
  <c r="A1102" i="7"/>
  <c r="B1101" i="7"/>
  <c r="A1101" i="7"/>
  <c r="B1100" i="7"/>
  <c r="A1100" i="7"/>
  <c r="B1099" i="7"/>
  <c r="A1099" i="7"/>
  <c r="B1098" i="7"/>
  <c r="A1098" i="7"/>
  <c r="C1097" i="7"/>
  <c r="E1097" i="7" s="1"/>
  <c r="C1096" i="7"/>
  <c r="E1096" i="7" s="1"/>
  <c r="C1095" i="7"/>
  <c r="E1095" i="7" s="1"/>
  <c r="C1094" i="7"/>
  <c r="E1094" i="7" s="1"/>
  <c r="B1093" i="7"/>
  <c r="A1093" i="7"/>
  <c r="B1092" i="7"/>
  <c r="A1092" i="7"/>
  <c r="C1091" i="7"/>
  <c r="E1091" i="7" s="1"/>
  <c r="B1090" i="7"/>
  <c r="A1090" i="7"/>
  <c r="B1089" i="7"/>
  <c r="A1089" i="7"/>
  <c r="C1088" i="7"/>
  <c r="E1088" i="7" s="1"/>
  <c r="C1087" i="7"/>
  <c r="E1087" i="7" s="1"/>
  <c r="C1086" i="7"/>
  <c r="E1086" i="7" s="1"/>
  <c r="C1085" i="7"/>
  <c r="E1085" i="7" s="1"/>
  <c r="C1084" i="7"/>
  <c r="E1084" i="7" s="1"/>
  <c r="C1083" i="7"/>
  <c r="E1083" i="7" s="1"/>
  <c r="B1082" i="7"/>
  <c r="A1082" i="7"/>
  <c r="C1081" i="7"/>
  <c r="E1081" i="7" s="1"/>
  <c r="C1080" i="7"/>
  <c r="E1080" i="7" s="1"/>
  <c r="C1079" i="7"/>
  <c r="E1079" i="7" s="1"/>
  <c r="C1078" i="7"/>
  <c r="E1078" i="7" s="1"/>
  <c r="C1077" i="7"/>
  <c r="E1077" i="7" s="1"/>
  <c r="C1076" i="7"/>
  <c r="E1076" i="7" s="1"/>
  <c r="C1075" i="7"/>
  <c r="E1075" i="7" s="1"/>
  <c r="C1074" i="7"/>
  <c r="E1074" i="7" s="1"/>
  <c r="C1073" i="7"/>
  <c r="E1073" i="7" s="1"/>
  <c r="C1072" i="7"/>
  <c r="E1072" i="7" s="1"/>
  <c r="C1071" i="7"/>
  <c r="E1071" i="7" s="1"/>
  <c r="C1070" i="7"/>
  <c r="E1070" i="7" s="1"/>
  <c r="B1069" i="7"/>
  <c r="A1069" i="7"/>
  <c r="F1069" i="7" s="1"/>
  <c r="B1068" i="7"/>
  <c r="A1068" i="7"/>
  <c r="B1067" i="7"/>
  <c r="A1067" i="7"/>
  <c r="B1066" i="7"/>
  <c r="A1066" i="7"/>
  <c r="B1065" i="7"/>
  <c r="A1065" i="7"/>
  <c r="B1064" i="7"/>
  <c r="A1064" i="7"/>
  <c r="B1063" i="7"/>
  <c r="A1063" i="7"/>
  <c r="B1062" i="7"/>
  <c r="A1062" i="7"/>
  <c r="B1061" i="7"/>
  <c r="A1061" i="7"/>
  <c r="B1060" i="7"/>
  <c r="A1060" i="7"/>
  <c r="B1059" i="7"/>
  <c r="A1059" i="7"/>
  <c r="B1058" i="7"/>
  <c r="A1058" i="7"/>
  <c r="C1057" i="7"/>
  <c r="E1057" i="7" s="1"/>
  <c r="C1056" i="7"/>
  <c r="E1056" i="7" s="1"/>
  <c r="B1055" i="7"/>
  <c r="A1055" i="7"/>
  <c r="B1054" i="7"/>
  <c r="A1054" i="7"/>
  <c r="B1053" i="7"/>
  <c r="A1053" i="7"/>
  <c r="B1052" i="7"/>
  <c r="A1052" i="7"/>
  <c r="B1051" i="7"/>
  <c r="A1051" i="7"/>
  <c r="B1050" i="7"/>
  <c r="A1050" i="7"/>
  <c r="C1049" i="7"/>
  <c r="E1049" i="7" s="1"/>
  <c r="C1048" i="7"/>
  <c r="E1048" i="7" s="1"/>
  <c r="B1047" i="7"/>
  <c r="A1047" i="7"/>
  <c r="B1046" i="7"/>
  <c r="A1046" i="7"/>
  <c r="C1045" i="7"/>
  <c r="E1045" i="7" s="1"/>
  <c r="C1044" i="7"/>
  <c r="E1044" i="7" s="1"/>
  <c r="C1043" i="7"/>
  <c r="E1043" i="7" s="1"/>
  <c r="C1042" i="7"/>
  <c r="E1042" i="7" s="1"/>
  <c r="C1041" i="7"/>
  <c r="E1041" i="7" s="1"/>
  <c r="C1040" i="7"/>
  <c r="E1040" i="7" s="1"/>
  <c r="C1039" i="7"/>
  <c r="E1039" i="7" s="1"/>
  <c r="C1038" i="7"/>
  <c r="E1038" i="7" s="1"/>
  <c r="C1037" i="7"/>
  <c r="E1037" i="7" s="1"/>
  <c r="C1036" i="7"/>
  <c r="E1036" i="7" s="1"/>
  <c r="C1035" i="7"/>
  <c r="E1035" i="7" s="1"/>
  <c r="C1034" i="7"/>
  <c r="E1034" i="7" s="1"/>
  <c r="C1033" i="7"/>
  <c r="E1033" i="7" s="1"/>
  <c r="C1032" i="7"/>
  <c r="E1032" i="7" s="1"/>
  <c r="C1031" i="7"/>
  <c r="E1031" i="7" s="1"/>
  <c r="C1030" i="7"/>
  <c r="E1030" i="7" s="1"/>
  <c r="C1029" i="7"/>
  <c r="E1029" i="7" s="1"/>
  <c r="C1028" i="7"/>
  <c r="E1028" i="7" s="1"/>
  <c r="B1027" i="7"/>
  <c r="A1027" i="7"/>
  <c r="B1026" i="7"/>
  <c r="A1026" i="7"/>
  <c r="B1025" i="7"/>
  <c r="A1025" i="7"/>
  <c r="B1024" i="7"/>
  <c r="A1024" i="7"/>
  <c r="B1023" i="7"/>
  <c r="A1023" i="7"/>
  <c r="B1022" i="7"/>
  <c r="A1022" i="7"/>
  <c r="B1021" i="7"/>
  <c r="A1021" i="7"/>
  <c r="B1020" i="7"/>
  <c r="A1020" i="7"/>
  <c r="B1019" i="7"/>
  <c r="A1019" i="7"/>
  <c r="B1018" i="7"/>
  <c r="A1018" i="7"/>
  <c r="B1017" i="7"/>
  <c r="A1017" i="7"/>
  <c r="F1017" i="7" s="1"/>
  <c r="B1016" i="7"/>
  <c r="A1016" i="7"/>
  <c r="B1015" i="7"/>
  <c r="A1015" i="7"/>
  <c r="B1014" i="7"/>
  <c r="A1014" i="7"/>
  <c r="B1013" i="7"/>
  <c r="A1013" i="7"/>
  <c r="B1012" i="7"/>
  <c r="A1012" i="7"/>
  <c r="C1011" i="7"/>
  <c r="E1011" i="7" s="1"/>
  <c r="C1010" i="7"/>
  <c r="E1010" i="7" s="1"/>
  <c r="B1009" i="7"/>
  <c r="A1009" i="7"/>
  <c r="F1009" i="7" s="1"/>
  <c r="B1008" i="7"/>
  <c r="A1008" i="7"/>
  <c r="C1007" i="7"/>
  <c r="E1007" i="7" s="1"/>
  <c r="C1006" i="7"/>
  <c r="E1006" i="7" s="1"/>
  <c r="B1005" i="7"/>
  <c r="A1005" i="7"/>
  <c r="B1004" i="7"/>
  <c r="A1004" i="7"/>
  <c r="C1003" i="7"/>
  <c r="E1003" i="7" s="1"/>
  <c r="C1002" i="7"/>
  <c r="E1002" i="7" s="1"/>
  <c r="C1001" i="7"/>
  <c r="E1001" i="7" s="1"/>
  <c r="B1000" i="7"/>
  <c r="A1000" i="7"/>
  <c r="B999" i="7"/>
  <c r="A999" i="7"/>
  <c r="C998" i="7"/>
  <c r="E998" i="7" s="1"/>
  <c r="C997" i="7"/>
  <c r="E997" i="7" s="1"/>
  <c r="B996" i="7"/>
  <c r="A996" i="7"/>
  <c r="B995" i="7"/>
  <c r="A995" i="7"/>
  <c r="C994" i="7"/>
  <c r="E994" i="7" s="1"/>
  <c r="C993" i="7"/>
  <c r="E993" i="7" s="1"/>
  <c r="C992" i="7"/>
  <c r="E992" i="7" s="1"/>
  <c r="C991" i="7"/>
  <c r="E991" i="7" s="1"/>
  <c r="C990" i="7"/>
  <c r="E990" i="7" s="1"/>
  <c r="B989" i="7"/>
  <c r="A989" i="7"/>
  <c r="B988" i="7"/>
  <c r="A988" i="7"/>
  <c r="B987" i="7"/>
  <c r="A987" i="7"/>
  <c r="B986" i="7"/>
  <c r="A986" i="7"/>
  <c r="B985" i="7"/>
  <c r="A985" i="7"/>
  <c r="B984" i="7"/>
  <c r="A984" i="7"/>
  <c r="B983" i="7"/>
  <c r="A983" i="7"/>
  <c r="B982" i="7"/>
  <c r="A982" i="7"/>
  <c r="B981" i="7"/>
  <c r="A981" i="7"/>
  <c r="F981" i="7" s="1"/>
  <c r="B980" i="7"/>
  <c r="A980" i="7"/>
  <c r="B979" i="7"/>
  <c r="A979" i="7"/>
  <c r="B978" i="7"/>
  <c r="A978" i="7"/>
  <c r="B977" i="7"/>
  <c r="A977" i="7"/>
  <c r="B976" i="7"/>
  <c r="A976" i="7"/>
  <c r="B975" i="7"/>
  <c r="A975" i="7"/>
  <c r="B974" i="7"/>
  <c r="A974" i="7"/>
  <c r="B973" i="7"/>
  <c r="A973" i="7"/>
  <c r="B972" i="7"/>
  <c r="A972" i="7"/>
  <c r="C971" i="7"/>
  <c r="E971" i="7" s="1"/>
  <c r="C970" i="7"/>
  <c r="E970" i="7" s="1"/>
  <c r="B969" i="7"/>
  <c r="A969" i="7"/>
  <c r="B968" i="7"/>
  <c r="A968" i="7"/>
  <c r="B967" i="7"/>
  <c r="A967" i="7"/>
  <c r="B966" i="7"/>
  <c r="A966" i="7"/>
  <c r="B965" i="7"/>
  <c r="A965" i="7"/>
  <c r="B964" i="7"/>
  <c r="A964" i="7"/>
  <c r="B963" i="7"/>
  <c r="A963" i="7"/>
  <c r="B962" i="7"/>
  <c r="A962" i="7"/>
  <c r="B961" i="7"/>
  <c r="A961" i="7"/>
  <c r="B960" i="7"/>
  <c r="A960" i="7"/>
  <c r="B959" i="7"/>
  <c r="A959" i="7"/>
  <c r="B958" i="7"/>
  <c r="A958" i="7"/>
  <c r="B957" i="7"/>
  <c r="A957" i="7"/>
  <c r="B956" i="7"/>
  <c r="A956" i="7"/>
  <c r="B955" i="7"/>
  <c r="A955" i="7"/>
  <c r="B954" i="7"/>
  <c r="A954" i="7"/>
  <c r="B953" i="7"/>
  <c r="A953" i="7"/>
  <c r="B952" i="7"/>
  <c r="A952" i="7"/>
  <c r="B951" i="7"/>
  <c r="A951" i="7"/>
  <c r="B950" i="7"/>
  <c r="A950" i="7"/>
  <c r="B949" i="7"/>
  <c r="A949" i="7"/>
  <c r="C948" i="7"/>
  <c r="E948" i="7" s="1"/>
  <c r="C947" i="7"/>
  <c r="E947" i="7" s="1"/>
  <c r="B946" i="7"/>
  <c r="A946" i="7"/>
  <c r="B945" i="7"/>
  <c r="A945" i="7"/>
  <c r="B944" i="7"/>
  <c r="A944" i="7"/>
  <c r="B943" i="7"/>
  <c r="A943" i="7"/>
  <c r="B942" i="7"/>
  <c r="A942" i="7"/>
  <c r="B941" i="7"/>
  <c r="A941" i="7"/>
  <c r="B940" i="7"/>
  <c r="A940" i="7"/>
  <c r="B939" i="7"/>
  <c r="A939" i="7"/>
  <c r="B938" i="7"/>
  <c r="A938" i="7"/>
  <c r="B937" i="7"/>
  <c r="A937" i="7"/>
  <c r="B936" i="7"/>
  <c r="A936" i="7"/>
  <c r="B935" i="7"/>
  <c r="A935" i="7"/>
  <c r="C934" i="7"/>
  <c r="E934" i="7" s="1"/>
  <c r="C933" i="7"/>
  <c r="E933" i="7" s="1"/>
  <c r="C932" i="7"/>
  <c r="E932" i="7" s="1"/>
  <c r="C931" i="7"/>
  <c r="E931" i="7" s="1"/>
  <c r="B930" i="7"/>
  <c r="A930" i="7"/>
  <c r="B929" i="7"/>
  <c r="A929" i="7"/>
  <c r="F929" i="7" s="1"/>
  <c r="B928" i="7"/>
  <c r="A928" i="7"/>
  <c r="B927" i="7"/>
  <c r="A927" i="7"/>
  <c r="C926" i="7"/>
  <c r="E926" i="7" s="1"/>
  <c r="C925" i="7"/>
  <c r="E925" i="7" s="1"/>
  <c r="B924" i="7"/>
  <c r="A924" i="7"/>
  <c r="B923" i="7"/>
  <c r="A923" i="7"/>
  <c r="C922" i="7"/>
  <c r="E922" i="7" s="1"/>
  <c r="C921" i="7"/>
  <c r="E921" i="7" s="1"/>
  <c r="B920" i="7"/>
  <c r="A920" i="7"/>
  <c r="C919" i="7"/>
  <c r="E919" i="7" s="1"/>
  <c r="B918" i="7"/>
  <c r="A918" i="7"/>
  <c r="C917" i="7"/>
  <c r="E917" i="7" s="1"/>
  <c r="C916" i="7"/>
  <c r="E916" i="7" s="1"/>
  <c r="B915" i="7"/>
  <c r="A915" i="7"/>
  <c r="B914" i="7"/>
  <c r="A914" i="7"/>
  <c r="B913" i="7"/>
  <c r="A913" i="7"/>
  <c r="F913" i="7" s="1"/>
  <c r="B912" i="7"/>
  <c r="A912" i="7"/>
  <c r="B911" i="7"/>
  <c r="A911" i="7"/>
  <c r="B910" i="7"/>
  <c r="A910" i="7"/>
  <c r="B909" i="7"/>
  <c r="A909" i="7"/>
  <c r="C908" i="7"/>
  <c r="E908" i="7" s="1"/>
  <c r="C907" i="7"/>
  <c r="E907" i="7" s="1"/>
  <c r="C906" i="7"/>
  <c r="E906" i="7" s="1"/>
  <c r="C905" i="7"/>
  <c r="E905" i="7" s="1"/>
  <c r="B904" i="7"/>
  <c r="A904" i="7"/>
  <c r="C903" i="7"/>
  <c r="E903" i="7" s="1"/>
  <c r="C902" i="7"/>
  <c r="E902" i="7" s="1"/>
  <c r="C901" i="7"/>
  <c r="E901" i="7" s="1"/>
  <c r="B900" i="7"/>
  <c r="A900" i="7"/>
  <c r="C899" i="7"/>
  <c r="E899" i="7" s="1"/>
  <c r="C898" i="7"/>
  <c r="E898" i="7" s="1"/>
  <c r="C897" i="7"/>
  <c r="E897" i="7" s="1"/>
  <c r="B896" i="7"/>
  <c r="A896" i="7"/>
  <c r="B895" i="7"/>
  <c r="A895" i="7"/>
  <c r="B894" i="7"/>
  <c r="A894" i="7"/>
  <c r="C893" i="7"/>
  <c r="E893" i="7" s="1"/>
  <c r="C892" i="7"/>
  <c r="E892" i="7" s="1"/>
  <c r="B891" i="7"/>
  <c r="A891" i="7"/>
  <c r="B890" i="7"/>
  <c r="A890" i="7"/>
  <c r="C889" i="7"/>
  <c r="E889" i="7" s="1"/>
  <c r="C888" i="7"/>
  <c r="E888" i="7" s="1"/>
  <c r="C887" i="7"/>
  <c r="E887" i="7" s="1"/>
  <c r="B886" i="7"/>
  <c r="A886" i="7"/>
  <c r="C885" i="7"/>
  <c r="E885" i="7" s="1"/>
  <c r="C884" i="7"/>
  <c r="E884" i="7" s="1"/>
  <c r="C883" i="7"/>
  <c r="E883" i="7" s="1"/>
  <c r="C882" i="7"/>
  <c r="E882" i="7" s="1"/>
  <c r="C881" i="7"/>
  <c r="E881" i="7" s="1"/>
  <c r="B880" i="7"/>
  <c r="A880" i="7"/>
  <c r="B879" i="7"/>
  <c r="A879" i="7"/>
  <c r="B878" i="7"/>
  <c r="A878" i="7"/>
  <c r="B877" i="7"/>
  <c r="A877" i="7"/>
  <c r="C876" i="7"/>
  <c r="E876" i="7" s="1"/>
  <c r="C875" i="7"/>
  <c r="E875" i="7" s="1"/>
  <c r="C874" i="7"/>
  <c r="E874" i="7" s="1"/>
  <c r="B873" i="7"/>
  <c r="A873" i="7"/>
  <c r="B872" i="7"/>
  <c r="A872" i="7"/>
  <c r="C871" i="7"/>
  <c r="E871" i="7" s="1"/>
  <c r="C870" i="7"/>
  <c r="E870" i="7" s="1"/>
  <c r="C869" i="7"/>
  <c r="E869" i="7" s="1"/>
  <c r="C868" i="7"/>
  <c r="E868" i="7" s="1"/>
  <c r="B867" i="7"/>
  <c r="A867" i="7"/>
  <c r="B866" i="7"/>
  <c r="A866" i="7"/>
  <c r="B865" i="7"/>
  <c r="A865" i="7"/>
  <c r="B864" i="7"/>
  <c r="A864" i="7"/>
  <c r="B863" i="7"/>
  <c r="A863" i="7"/>
  <c r="B862" i="7"/>
  <c r="A862" i="7"/>
  <c r="B861" i="7"/>
  <c r="A861" i="7"/>
  <c r="F861" i="7" s="1"/>
  <c r="B860" i="7"/>
  <c r="A860" i="7"/>
  <c r="B859" i="7"/>
  <c r="A859" i="7"/>
  <c r="B858" i="7"/>
  <c r="A858" i="7"/>
  <c r="B857" i="7"/>
  <c r="A857" i="7"/>
  <c r="B856" i="7"/>
  <c r="A856" i="7"/>
  <c r="B855" i="7"/>
  <c r="A855" i="7"/>
  <c r="C854" i="7"/>
  <c r="E854" i="7" s="1"/>
  <c r="B853" i="7"/>
  <c r="A853" i="7"/>
  <c r="B852" i="7"/>
  <c r="A852" i="7"/>
  <c r="C851" i="7"/>
  <c r="E851" i="7" s="1"/>
  <c r="C850" i="7"/>
  <c r="E850" i="7" s="1"/>
  <c r="C849" i="7"/>
  <c r="E849" i="7" s="1"/>
  <c r="C848" i="7"/>
  <c r="E848" i="7" s="1"/>
  <c r="C847" i="7"/>
  <c r="E847" i="7" s="1"/>
  <c r="C846" i="7"/>
  <c r="E846" i="7" s="1"/>
  <c r="B845" i="7"/>
  <c r="A845" i="7"/>
  <c r="B844" i="7"/>
  <c r="A844" i="7"/>
  <c r="B843" i="7"/>
  <c r="A843" i="7"/>
  <c r="B842" i="7"/>
  <c r="A842" i="7"/>
  <c r="B841" i="7"/>
  <c r="A841" i="7"/>
  <c r="B840" i="7"/>
  <c r="A840" i="7"/>
  <c r="B839" i="7"/>
  <c r="A839" i="7"/>
  <c r="B838" i="7"/>
  <c r="A838" i="7"/>
  <c r="B837" i="7"/>
  <c r="A837" i="7"/>
  <c r="C836" i="7"/>
  <c r="E836" i="7" s="1"/>
  <c r="C835" i="7"/>
  <c r="E835" i="7" s="1"/>
  <c r="C834" i="7"/>
  <c r="E834" i="7" s="1"/>
  <c r="C833" i="7"/>
  <c r="E833" i="7" s="1"/>
  <c r="C832" i="7"/>
  <c r="E832" i="7" s="1"/>
  <c r="B831" i="7"/>
  <c r="A831" i="7"/>
  <c r="B830" i="7"/>
  <c r="A830" i="7"/>
  <c r="C829" i="7"/>
  <c r="E829" i="7" s="1"/>
  <c r="C828" i="7"/>
  <c r="E828" i="7" s="1"/>
  <c r="B827" i="7"/>
  <c r="A827" i="7"/>
  <c r="B826" i="7"/>
  <c r="A826" i="7"/>
  <c r="B825" i="7"/>
  <c r="A825" i="7"/>
  <c r="F825" i="7" s="1"/>
  <c r="C824" i="7"/>
  <c r="E824" i="7" s="1"/>
  <c r="C823" i="7"/>
  <c r="E823" i="7" s="1"/>
  <c r="C822" i="7"/>
  <c r="E822" i="7" s="1"/>
  <c r="B821" i="7"/>
  <c r="A821" i="7"/>
  <c r="F821" i="7" s="1"/>
  <c r="B820" i="7"/>
  <c r="A820" i="7"/>
  <c r="B819" i="7"/>
  <c r="A819" i="7"/>
  <c r="C818" i="7"/>
  <c r="E818" i="7" s="1"/>
  <c r="C817" i="7"/>
  <c r="E817" i="7" s="1"/>
  <c r="C816" i="7"/>
  <c r="E816" i="7" s="1"/>
  <c r="B815" i="7"/>
  <c r="A815" i="7"/>
  <c r="B814" i="7"/>
  <c r="A814" i="7"/>
  <c r="B813" i="7"/>
  <c r="A813" i="7"/>
  <c r="F813" i="7" s="1"/>
  <c r="B812" i="7"/>
  <c r="A812" i="7"/>
  <c r="B811" i="7"/>
  <c r="A811" i="7"/>
  <c r="B810" i="7"/>
  <c r="A810" i="7"/>
  <c r="C809" i="7"/>
  <c r="E809" i="7" s="1"/>
  <c r="C808" i="7"/>
  <c r="E808" i="7" s="1"/>
  <c r="C807" i="7"/>
  <c r="E807" i="7" s="1"/>
  <c r="C806" i="7"/>
  <c r="E806" i="7" s="1"/>
  <c r="C805" i="7"/>
  <c r="E805" i="7" s="1"/>
  <c r="C804" i="7"/>
  <c r="E804" i="7" s="1"/>
  <c r="C803" i="7"/>
  <c r="E803" i="7" s="1"/>
  <c r="C802" i="7"/>
  <c r="E802" i="7" s="1"/>
  <c r="C801" i="7"/>
  <c r="E801" i="7" s="1"/>
  <c r="C800" i="7"/>
  <c r="E800" i="7" s="1"/>
  <c r="B799" i="7"/>
  <c r="A799" i="7"/>
  <c r="B798" i="7"/>
  <c r="A798" i="7"/>
  <c r="B797" i="7"/>
  <c r="A797" i="7"/>
  <c r="B796" i="7"/>
  <c r="A796" i="7"/>
  <c r="B795" i="7"/>
  <c r="A795" i="7"/>
  <c r="C794" i="7"/>
  <c r="E794" i="7" s="1"/>
  <c r="C793" i="7"/>
  <c r="E793" i="7" s="1"/>
  <c r="B792" i="7"/>
  <c r="A792" i="7"/>
  <c r="B791" i="7"/>
  <c r="A791" i="7"/>
  <c r="C790" i="7"/>
  <c r="E790" i="7" s="1"/>
  <c r="C789" i="7"/>
  <c r="E789" i="7" s="1"/>
  <c r="B788" i="7"/>
  <c r="A788" i="7"/>
  <c r="B787" i="7"/>
  <c r="A787" i="7"/>
  <c r="B786" i="7"/>
  <c r="A786" i="7"/>
  <c r="B785" i="7"/>
  <c r="A785" i="7"/>
  <c r="F785" i="7" s="1"/>
  <c r="C784" i="7"/>
  <c r="E784" i="7" s="1"/>
  <c r="C783" i="7"/>
  <c r="E783" i="7" s="1"/>
  <c r="B782" i="7"/>
  <c r="A782" i="7"/>
  <c r="B781" i="7"/>
  <c r="A781" i="7"/>
  <c r="C780" i="7"/>
  <c r="E780" i="7" s="1"/>
  <c r="C779" i="7"/>
  <c r="E779" i="7" s="1"/>
  <c r="B778" i="7"/>
  <c r="A778" i="7"/>
  <c r="B777" i="7"/>
  <c r="A777" i="7"/>
  <c r="C776" i="7"/>
  <c r="E776" i="7" s="1"/>
  <c r="C775" i="7"/>
  <c r="E775" i="7" s="1"/>
  <c r="C774" i="7"/>
  <c r="E774" i="7" s="1"/>
  <c r="C773" i="7"/>
  <c r="E773" i="7" s="1"/>
  <c r="C772" i="7"/>
  <c r="E772" i="7" s="1"/>
  <c r="C771" i="7"/>
  <c r="E771" i="7" s="1"/>
  <c r="C770" i="7"/>
  <c r="E770" i="7" s="1"/>
  <c r="C769" i="7"/>
  <c r="E769" i="7" s="1"/>
  <c r="C768" i="7"/>
  <c r="E768" i="7" s="1"/>
  <c r="C767" i="7"/>
  <c r="E767" i="7" s="1"/>
  <c r="C766" i="7"/>
  <c r="E766" i="7" s="1"/>
  <c r="C765" i="7"/>
  <c r="E765" i="7" s="1"/>
  <c r="C764" i="7"/>
  <c r="E764" i="7" s="1"/>
  <c r="C763" i="7"/>
  <c r="E763" i="7" s="1"/>
  <c r="C762" i="7"/>
  <c r="E762" i="7" s="1"/>
  <c r="C761" i="7"/>
  <c r="E761" i="7" s="1"/>
  <c r="B760" i="7"/>
  <c r="A760" i="7"/>
  <c r="B759" i="7"/>
  <c r="A759" i="7"/>
  <c r="B758" i="7"/>
  <c r="A758" i="7"/>
  <c r="B757" i="7"/>
  <c r="A757" i="7"/>
  <c r="C756" i="7"/>
  <c r="E756" i="7" s="1"/>
  <c r="C755" i="7"/>
  <c r="E755" i="7" s="1"/>
  <c r="B754" i="7"/>
  <c r="A754" i="7"/>
  <c r="B753" i="7"/>
  <c r="A753" i="7"/>
  <c r="C752" i="7"/>
  <c r="E752" i="7" s="1"/>
  <c r="C751" i="7"/>
  <c r="E751" i="7" s="1"/>
  <c r="B750" i="7"/>
  <c r="A750" i="7"/>
  <c r="B749" i="7"/>
  <c r="A749" i="7"/>
  <c r="C748" i="7"/>
  <c r="E748" i="7" s="1"/>
  <c r="C747" i="7"/>
  <c r="E747" i="7" s="1"/>
  <c r="C746" i="7"/>
  <c r="E746" i="7" s="1"/>
  <c r="C745" i="7"/>
  <c r="E745" i="7" s="1"/>
  <c r="B744" i="7"/>
  <c r="A744" i="7"/>
  <c r="C743" i="7"/>
  <c r="E743" i="7" s="1"/>
  <c r="C742" i="7"/>
  <c r="E742" i="7" s="1"/>
  <c r="C741" i="7"/>
  <c r="E741" i="7" s="1"/>
  <c r="B740" i="7"/>
  <c r="A740" i="7"/>
  <c r="B739" i="7"/>
  <c r="A739" i="7"/>
  <c r="B738" i="7"/>
  <c r="A738" i="7"/>
  <c r="B737" i="7"/>
  <c r="A737" i="7"/>
  <c r="B736" i="7"/>
  <c r="A736" i="7"/>
  <c r="B735" i="7"/>
  <c r="A735" i="7"/>
  <c r="C734" i="7"/>
  <c r="E734" i="7" s="1"/>
  <c r="C733" i="7"/>
  <c r="E733" i="7" s="1"/>
  <c r="C732" i="7"/>
  <c r="E732" i="7" s="1"/>
  <c r="C731" i="7"/>
  <c r="E731" i="7" s="1"/>
  <c r="B730" i="7"/>
  <c r="A730" i="7"/>
  <c r="B729" i="7"/>
  <c r="A729" i="7"/>
  <c r="C728" i="7"/>
  <c r="E728" i="7" s="1"/>
  <c r="C727" i="7"/>
  <c r="E727" i="7" s="1"/>
  <c r="B726" i="7"/>
  <c r="A726" i="7"/>
  <c r="B725" i="7"/>
  <c r="A725" i="7"/>
  <c r="C724" i="7"/>
  <c r="E724" i="7" s="1"/>
  <c r="B723" i="7"/>
  <c r="A723" i="7"/>
  <c r="C722" i="7"/>
  <c r="E722" i="7" s="1"/>
  <c r="B721" i="7"/>
  <c r="A721" i="7"/>
  <c r="F721" i="7" s="1"/>
  <c r="B720" i="7"/>
  <c r="A720" i="7"/>
  <c r="C719" i="7"/>
  <c r="E719" i="7" s="1"/>
  <c r="B718" i="7"/>
  <c r="A718" i="7"/>
  <c r="B717" i="7"/>
  <c r="A717" i="7"/>
  <c r="C716" i="7"/>
  <c r="E716" i="7" s="1"/>
  <c r="B715" i="7"/>
  <c r="A715" i="7"/>
  <c r="B714" i="7"/>
  <c r="A714" i="7"/>
  <c r="C713" i="7"/>
  <c r="E713" i="7" s="1"/>
  <c r="B712" i="7"/>
  <c r="A712" i="7"/>
  <c r="C711" i="7"/>
  <c r="E711" i="7" s="1"/>
  <c r="B710" i="7"/>
  <c r="A710" i="7"/>
  <c r="B709" i="7"/>
  <c r="A709" i="7"/>
  <c r="B708" i="7"/>
  <c r="A708" i="7"/>
  <c r="B707" i="7"/>
  <c r="A707" i="7"/>
  <c r="B706" i="7"/>
  <c r="A706" i="7"/>
  <c r="B705" i="7"/>
  <c r="A705" i="7"/>
  <c r="C704" i="7"/>
  <c r="E704" i="7" s="1"/>
  <c r="C703" i="7"/>
  <c r="E703" i="7" s="1"/>
  <c r="C702" i="7"/>
  <c r="E702" i="7" s="1"/>
  <c r="C701" i="7"/>
  <c r="E701" i="7" s="1"/>
  <c r="B700" i="7"/>
  <c r="A700" i="7"/>
  <c r="B699" i="7"/>
  <c r="A699" i="7"/>
  <c r="C698" i="7"/>
  <c r="E698" i="7" s="1"/>
  <c r="C697" i="7"/>
  <c r="E697" i="7" s="1"/>
  <c r="B696" i="7"/>
  <c r="A696" i="7"/>
  <c r="B695" i="7"/>
  <c r="A695" i="7"/>
  <c r="B694" i="7"/>
  <c r="A694" i="7"/>
  <c r="B693" i="7"/>
  <c r="A693" i="7"/>
  <c r="B692" i="7"/>
  <c r="A692" i="7"/>
  <c r="B691" i="7"/>
  <c r="A691" i="7"/>
  <c r="B690" i="7"/>
  <c r="A690" i="7"/>
  <c r="B689" i="7"/>
  <c r="A689" i="7"/>
  <c r="B688" i="7"/>
  <c r="A688" i="7"/>
  <c r="C687" i="7"/>
  <c r="E687" i="7" s="1"/>
  <c r="C686" i="7"/>
  <c r="E686" i="7" s="1"/>
  <c r="B685" i="7"/>
  <c r="A685" i="7"/>
  <c r="B684" i="7"/>
  <c r="A684" i="7"/>
  <c r="C683" i="7"/>
  <c r="E683" i="7" s="1"/>
  <c r="C682" i="7"/>
  <c r="E682" i="7" s="1"/>
  <c r="B681" i="7"/>
  <c r="A681" i="7"/>
  <c r="C680" i="7"/>
  <c r="E680" i="7" s="1"/>
  <c r="B679" i="7"/>
  <c r="A679" i="7"/>
  <c r="B678" i="7"/>
  <c r="A678" i="7"/>
  <c r="C677" i="7"/>
  <c r="E677" i="7" s="1"/>
  <c r="C676" i="7"/>
  <c r="E676" i="7" s="1"/>
  <c r="B675" i="7"/>
  <c r="A675" i="7"/>
  <c r="B674" i="7"/>
  <c r="A674" i="7"/>
  <c r="B673" i="7"/>
  <c r="A673" i="7"/>
  <c r="C672" i="7"/>
  <c r="E672" i="7" s="1"/>
  <c r="C671" i="7"/>
  <c r="E671" i="7" s="1"/>
  <c r="B670" i="7"/>
  <c r="A670" i="7"/>
  <c r="B669" i="7"/>
  <c r="A669" i="7"/>
  <c r="F669" i="7" s="1"/>
  <c r="B668" i="7"/>
  <c r="A668" i="7"/>
  <c r="C667" i="7"/>
  <c r="E667" i="7" s="1"/>
  <c r="C666" i="7"/>
  <c r="E666" i="7" s="1"/>
  <c r="B665" i="7"/>
  <c r="A665" i="7"/>
  <c r="B664" i="7"/>
  <c r="A664" i="7"/>
  <c r="B663" i="7"/>
  <c r="A663" i="7"/>
  <c r="B662" i="7"/>
  <c r="A662" i="7"/>
  <c r="B661" i="7"/>
  <c r="A661" i="7"/>
  <c r="F661" i="7" s="1"/>
  <c r="B660" i="7"/>
  <c r="A660" i="7"/>
  <c r="B659" i="7"/>
  <c r="A659" i="7"/>
  <c r="B658" i="7"/>
  <c r="A658" i="7"/>
  <c r="B657" i="7"/>
  <c r="A657" i="7"/>
  <c r="B656" i="7"/>
  <c r="A656" i="7"/>
  <c r="C655" i="7"/>
  <c r="E655" i="7" s="1"/>
  <c r="B654" i="7"/>
  <c r="A654" i="7"/>
  <c r="B653" i="7"/>
  <c r="A653" i="7"/>
  <c r="B652" i="7"/>
  <c r="A652" i="7"/>
  <c r="B651" i="7"/>
  <c r="A651" i="7"/>
  <c r="B650" i="7"/>
  <c r="A650" i="7"/>
  <c r="B649" i="7"/>
  <c r="A649" i="7"/>
  <c r="B648" i="7"/>
  <c r="A648" i="7"/>
  <c r="B647" i="7"/>
  <c r="A647" i="7"/>
  <c r="B646" i="7"/>
  <c r="A646" i="7"/>
  <c r="B645" i="7"/>
  <c r="A645" i="7"/>
  <c r="B644" i="7"/>
  <c r="A644" i="7"/>
  <c r="B643" i="7"/>
  <c r="A643" i="7"/>
  <c r="B642" i="7"/>
  <c r="A642" i="7"/>
  <c r="B641" i="7"/>
  <c r="A641" i="7"/>
  <c r="B640" i="7"/>
  <c r="A640" i="7"/>
  <c r="B639" i="7"/>
  <c r="A639" i="7"/>
  <c r="B638" i="7"/>
  <c r="A638" i="7"/>
  <c r="C637" i="7"/>
  <c r="E637" i="7" s="1"/>
  <c r="C636" i="7"/>
  <c r="E636" i="7" s="1"/>
  <c r="B635" i="7"/>
  <c r="A635" i="7"/>
  <c r="B634" i="7"/>
  <c r="A634" i="7"/>
  <c r="B633" i="7"/>
  <c r="A633" i="7"/>
  <c r="C632" i="7"/>
  <c r="E632" i="7" s="1"/>
  <c r="C631" i="7"/>
  <c r="E631" i="7" s="1"/>
  <c r="C630" i="7"/>
  <c r="E630" i="7" s="1"/>
  <c r="C629" i="7"/>
  <c r="E629" i="7" s="1"/>
  <c r="C628" i="7"/>
  <c r="E628" i="7" s="1"/>
  <c r="C627" i="7"/>
  <c r="E627" i="7" s="1"/>
  <c r="C626" i="7"/>
  <c r="E626" i="7" s="1"/>
  <c r="C625" i="7"/>
  <c r="E625" i="7" s="1"/>
  <c r="C624" i="7"/>
  <c r="E624" i="7" s="1"/>
  <c r="C623" i="7"/>
  <c r="E623" i="7" s="1"/>
  <c r="C622" i="7"/>
  <c r="E622" i="7" s="1"/>
  <c r="C621" i="7"/>
  <c r="E621" i="7" s="1"/>
  <c r="B620" i="7"/>
  <c r="A620" i="7"/>
  <c r="B619" i="7"/>
  <c r="A619" i="7"/>
  <c r="B618" i="7"/>
  <c r="A618" i="7"/>
  <c r="C617" i="7"/>
  <c r="E617" i="7" s="1"/>
  <c r="C616" i="7"/>
  <c r="E616" i="7" s="1"/>
  <c r="C615" i="7"/>
  <c r="E615" i="7" s="1"/>
  <c r="B614" i="7"/>
  <c r="A614" i="7"/>
  <c r="C613" i="7"/>
  <c r="E613" i="7" s="1"/>
  <c r="B612" i="7"/>
  <c r="A612" i="7"/>
  <c r="B611" i="7"/>
  <c r="A611" i="7"/>
  <c r="B610" i="7"/>
  <c r="A610" i="7"/>
  <c r="B609" i="7"/>
  <c r="A609" i="7"/>
  <c r="C608" i="7"/>
  <c r="E608" i="7" s="1"/>
  <c r="B607" i="7"/>
  <c r="A607" i="7"/>
  <c r="B606" i="7"/>
  <c r="A606" i="7"/>
  <c r="B605" i="7"/>
  <c r="A605" i="7"/>
  <c r="F605" i="7" s="1"/>
  <c r="B604" i="7"/>
  <c r="A604" i="7"/>
  <c r="C603" i="7"/>
  <c r="E603" i="7" s="1"/>
  <c r="B602" i="7"/>
  <c r="A602" i="7"/>
  <c r="B601" i="7"/>
  <c r="A601" i="7"/>
  <c r="B600" i="7"/>
  <c r="A600" i="7"/>
  <c r="C599" i="7"/>
  <c r="E599" i="7" s="1"/>
  <c r="C598" i="7"/>
  <c r="E598" i="7" s="1"/>
  <c r="C597" i="7"/>
  <c r="E597" i="7" s="1"/>
  <c r="C596" i="7"/>
  <c r="E596" i="7" s="1"/>
  <c r="B595" i="7"/>
  <c r="A595" i="7"/>
  <c r="C594" i="7"/>
  <c r="E594" i="7" s="1"/>
  <c r="C593" i="7"/>
  <c r="E593" i="7" s="1"/>
  <c r="B592" i="7"/>
  <c r="A592" i="7"/>
  <c r="C591" i="7"/>
  <c r="E591" i="7" s="1"/>
  <c r="C590" i="7"/>
  <c r="E590" i="7" s="1"/>
  <c r="B589" i="7"/>
  <c r="A589" i="7"/>
  <c r="B588" i="7"/>
  <c r="A588" i="7"/>
  <c r="B587" i="7"/>
  <c r="A587" i="7"/>
  <c r="B586" i="7"/>
  <c r="A586" i="7"/>
  <c r="B585" i="7"/>
  <c r="A585" i="7"/>
  <c r="C584" i="7"/>
  <c r="E584" i="7" s="1"/>
  <c r="B583" i="7"/>
  <c r="A583" i="7"/>
  <c r="C582" i="7"/>
  <c r="E582" i="7" s="1"/>
  <c r="C581" i="7"/>
  <c r="E581" i="7" s="1"/>
  <c r="C580" i="7"/>
  <c r="E580" i="7" s="1"/>
  <c r="C579" i="7"/>
  <c r="E579" i="7" s="1"/>
  <c r="C578" i="7"/>
  <c r="E578" i="7" s="1"/>
  <c r="B577" i="7"/>
  <c r="A577" i="7"/>
  <c r="B576" i="7"/>
  <c r="A576" i="7"/>
  <c r="B575" i="7"/>
  <c r="A575" i="7"/>
  <c r="B574" i="7"/>
  <c r="A574" i="7"/>
  <c r="C573" i="7"/>
  <c r="E573" i="7" s="1"/>
  <c r="C572" i="7"/>
  <c r="E572" i="7" s="1"/>
  <c r="C571" i="7"/>
  <c r="E571" i="7" s="1"/>
  <c r="B570" i="7"/>
  <c r="A570" i="7"/>
  <c r="B569" i="7"/>
  <c r="A569" i="7"/>
  <c r="C568" i="7"/>
  <c r="E568" i="7" s="1"/>
  <c r="C567" i="7"/>
  <c r="E567" i="7" s="1"/>
  <c r="C566" i="7"/>
  <c r="E566" i="7" s="1"/>
  <c r="C565" i="7"/>
  <c r="E565" i="7" s="1"/>
  <c r="B564" i="7"/>
  <c r="A564" i="7"/>
  <c r="C563" i="7"/>
  <c r="E563" i="7" s="1"/>
  <c r="B562" i="7"/>
  <c r="A562" i="7"/>
  <c r="C561" i="7"/>
  <c r="E561" i="7" s="1"/>
  <c r="B560" i="7"/>
  <c r="A560" i="7"/>
  <c r="C559" i="7"/>
  <c r="E559" i="7" s="1"/>
  <c r="B558" i="7"/>
  <c r="A558" i="7"/>
  <c r="B557" i="7"/>
  <c r="A557" i="7"/>
  <c r="B556" i="7"/>
  <c r="A556" i="7"/>
  <c r="B555" i="7"/>
  <c r="A555" i="7"/>
  <c r="B554" i="7"/>
  <c r="A554" i="7"/>
  <c r="B553" i="7"/>
  <c r="A553" i="7"/>
  <c r="B552" i="7"/>
  <c r="A552" i="7"/>
  <c r="B551" i="7"/>
  <c r="A551" i="7"/>
  <c r="B550" i="7"/>
  <c r="A550" i="7"/>
  <c r="B549" i="7"/>
  <c r="A549" i="7"/>
  <c r="C548" i="7"/>
  <c r="E548" i="7" s="1"/>
  <c r="B547" i="7"/>
  <c r="A547" i="7"/>
  <c r="B546" i="7"/>
  <c r="A546" i="7"/>
  <c r="C545" i="7"/>
  <c r="E545" i="7" s="1"/>
  <c r="C544" i="7"/>
  <c r="E544" i="7" s="1"/>
  <c r="C543" i="7"/>
  <c r="E543" i="7" s="1"/>
  <c r="C542" i="7"/>
  <c r="E542" i="7" s="1"/>
  <c r="C541" i="7"/>
  <c r="E541" i="7" s="1"/>
  <c r="B540" i="7"/>
  <c r="A540" i="7"/>
  <c r="B539" i="7"/>
  <c r="A539" i="7"/>
  <c r="C538" i="7"/>
  <c r="E538" i="7" s="1"/>
  <c r="B537" i="7"/>
  <c r="A537" i="7"/>
  <c r="C536" i="7"/>
  <c r="E536" i="7" s="1"/>
  <c r="B535" i="7"/>
  <c r="A535" i="7"/>
  <c r="B534" i="7"/>
  <c r="A534" i="7"/>
  <c r="B533" i="7"/>
  <c r="A533" i="7"/>
  <c r="B532" i="7"/>
  <c r="A532" i="7"/>
  <c r="B531" i="7"/>
  <c r="A531" i="7"/>
  <c r="B530" i="7"/>
  <c r="A530" i="7"/>
  <c r="C529" i="7"/>
  <c r="E529" i="7" s="1"/>
  <c r="C528" i="7"/>
  <c r="E528" i="7" s="1"/>
  <c r="C527" i="7"/>
  <c r="E527" i="7" s="1"/>
  <c r="C526" i="7"/>
  <c r="E526" i="7" s="1"/>
  <c r="C525" i="7"/>
  <c r="E525" i="7" s="1"/>
  <c r="C524" i="7"/>
  <c r="E524" i="7" s="1"/>
  <c r="B523" i="7"/>
  <c r="A523" i="7"/>
  <c r="B522" i="7"/>
  <c r="A522" i="7"/>
  <c r="B521" i="7"/>
  <c r="A521" i="7"/>
  <c r="B520" i="7"/>
  <c r="A520" i="7"/>
  <c r="B519" i="7"/>
  <c r="A519" i="7"/>
  <c r="B518" i="7"/>
  <c r="A518" i="7"/>
  <c r="B517" i="7"/>
  <c r="A517" i="7"/>
  <c r="B516" i="7"/>
  <c r="A516" i="7"/>
  <c r="B515" i="7"/>
  <c r="A515" i="7"/>
  <c r="C514" i="7"/>
  <c r="E514" i="7" s="1"/>
  <c r="B513" i="7"/>
  <c r="A513" i="7"/>
  <c r="C512" i="7"/>
  <c r="E512" i="7" s="1"/>
  <c r="B511" i="7"/>
  <c r="A511" i="7"/>
  <c r="C510" i="7"/>
  <c r="E510" i="7" s="1"/>
  <c r="C509" i="7"/>
  <c r="E509" i="7" s="1"/>
  <c r="B508" i="7"/>
  <c r="A508" i="7"/>
  <c r="C507" i="7"/>
  <c r="E507" i="7" s="1"/>
  <c r="B506" i="7"/>
  <c r="A506" i="7"/>
  <c r="C505" i="7"/>
  <c r="E505" i="7" s="1"/>
  <c r="B504" i="7"/>
  <c r="A504" i="7"/>
  <c r="C503" i="7"/>
  <c r="E503" i="7" s="1"/>
  <c r="C502" i="7"/>
  <c r="E502" i="7" s="1"/>
  <c r="C501" i="7"/>
  <c r="E501" i="7" s="1"/>
  <c r="C500" i="7"/>
  <c r="E500" i="7" s="1"/>
  <c r="C499" i="7"/>
  <c r="E499" i="7" s="1"/>
  <c r="C498" i="7"/>
  <c r="E498" i="7" s="1"/>
  <c r="C497" i="7"/>
  <c r="E497" i="7" s="1"/>
  <c r="C496" i="7"/>
  <c r="E496" i="7" s="1"/>
  <c r="C495" i="7"/>
  <c r="E495" i="7" s="1"/>
  <c r="C494" i="7"/>
  <c r="E494" i="7" s="1"/>
  <c r="C493" i="7"/>
  <c r="E493" i="7" s="1"/>
  <c r="B492" i="7"/>
  <c r="A492" i="7"/>
  <c r="B491" i="7"/>
  <c r="A491" i="7"/>
  <c r="B490" i="7"/>
  <c r="A490" i="7"/>
  <c r="B489" i="7"/>
  <c r="A489" i="7"/>
  <c r="B488" i="7"/>
  <c r="A488" i="7"/>
  <c r="B487" i="7"/>
  <c r="A487" i="7"/>
  <c r="B486" i="7"/>
  <c r="A486" i="7"/>
  <c r="B485" i="7"/>
  <c r="A485" i="7"/>
  <c r="B484" i="7"/>
  <c r="A484" i="7"/>
  <c r="B483" i="7"/>
  <c r="A483" i="7"/>
  <c r="B482" i="7"/>
  <c r="A482" i="7"/>
  <c r="B481" i="7"/>
  <c r="A481" i="7"/>
  <c r="F481" i="7" s="1"/>
  <c r="B480" i="7"/>
  <c r="A480" i="7"/>
  <c r="B479" i="7"/>
  <c r="A479" i="7"/>
  <c r="B478" i="7"/>
  <c r="A478" i="7"/>
  <c r="C477" i="7"/>
  <c r="E477" i="7" s="1"/>
  <c r="C476" i="7"/>
  <c r="E476" i="7" s="1"/>
  <c r="C475" i="7"/>
  <c r="E475" i="7" s="1"/>
  <c r="C474" i="7"/>
  <c r="E474" i="7" s="1"/>
  <c r="C473" i="7"/>
  <c r="E473" i="7" s="1"/>
  <c r="C472" i="7"/>
  <c r="E472" i="7" s="1"/>
  <c r="C471" i="7"/>
  <c r="E471" i="7" s="1"/>
  <c r="C470" i="7"/>
  <c r="E470" i="7" s="1"/>
  <c r="C469" i="7"/>
  <c r="E469" i="7" s="1"/>
  <c r="C468" i="7"/>
  <c r="E468" i="7" s="1"/>
  <c r="C467" i="7"/>
  <c r="E467" i="7" s="1"/>
  <c r="C466" i="7"/>
  <c r="E466" i="7" s="1"/>
  <c r="C465" i="7"/>
  <c r="E465" i="7" s="1"/>
  <c r="C464" i="7"/>
  <c r="E464" i="7" s="1"/>
  <c r="B463" i="7"/>
  <c r="A463" i="7"/>
  <c r="B462" i="7"/>
  <c r="A462" i="7"/>
  <c r="B461" i="7"/>
  <c r="A461" i="7"/>
  <c r="B460" i="7"/>
  <c r="A460" i="7"/>
  <c r="C459" i="7"/>
  <c r="E459" i="7" s="1"/>
  <c r="B458" i="7"/>
  <c r="A458" i="7"/>
  <c r="B457" i="7"/>
  <c r="A457" i="7"/>
  <c r="B456" i="7"/>
  <c r="A456" i="7"/>
  <c r="B455" i="7"/>
  <c r="A455" i="7"/>
  <c r="C454" i="7"/>
  <c r="E454" i="7" s="1"/>
  <c r="C453" i="7"/>
  <c r="E453" i="7" s="1"/>
  <c r="C452" i="7"/>
  <c r="E452" i="7" s="1"/>
  <c r="C451" i="7"/>
  <c r="E451" i="7" s="1"/>
  <c r="B450" i="7"/>
  <c r="A450" i="7"/>
  <c r="C449" i="7"/>
  <c r="E449" i="7" s="1"/>
  <c r="C448" i="7"/>
  <c r="E448" i="7" s="1"/>
  <c r="C447" i="7"/>
  <c r="E447" i="7" s="1"/>
  <c r="B446" i="7"/>
  <c r="A446" i="7"/>
  <c r="B445" i="7"/>
  <c r="A445" i="7"/>
  <c r="B444" i="7"/>
  <c r="A444" i="7"/>
  <c r="B443" i="7"/>
  <c r="A443" i="7"/>
  <c r="B442" i="7"/>
  <c r="A442" i="7"/>
  <c r="B441" i="7"/>
  <c r="A441" i="7"/>
  <c r="C440" i="7"/>
  <c r="E440" i="7" s="1"/>
  <c r="C439" i="7"/>
  <c r="E439" i="7" s="1"/>
  <c r="B438" i="7"/>
  <c r="A438" i="7"/>
  <c r="B437" i="7"/>
  <c r="A437" i="7"/>
  <c r="B436" i="7"/>
  <c r="A436" i="7"/>
  <c r="C435" i="7"/>
  <c r="E435" i="7" s="1"/>
  <c r="B434" i="7"/>
  <c r="A434" i="7"/>
  <c r="C433" i="7"/>
  <c r="E433" i="7" s="1"/>
  <c r="B432" i="7"/>
  <c r="A432" i="7"/>
  <c r="C431" i="7"/>
  <c r="E431" i="7" s="1"/>
  <c r="C430" i="7"/>
  <c r="E430" i="7" s="1"/>
  <c r="C429" i="7"/>
  <c r="E429" i="7" s="1"/>
  <c r="C428" i="7"/>
  <c r="E428" i="7" s="1"/>
  <c r="C427" i="7"/>
  <c r="E427" i="7" s="1"/>
  <c r="B426" i="7"/>
  <c r="A426" i="7"/>
  <c r="C425" i="7"/>
  <c r="E425" i="7" s="1"/>
  <c r="C424" i="7"/>
  <c r="E424" i="7" s="1"/>
  <c r="B423" i="7"/>
  <c r="A423" i="7"/>
  <c r="C422" i="7"/>
  <c r="E422" i="7" s="1"/>
  <c r="B421" i="7"/>
  <c r="A421" i="7"/>
  <c r="F421" i="7" s="1"/>
  <c r="B420" i="7"/>
  <c r="A420" i="7"/>
  <c r="C419" i="7"/>
  <c r="E419" i="7" s="1"/>
  <c r="B418" i="7"/>
  <c r="A418" i="7"/>
  <c r="B417" i="7"/>
  <c r="A417" i="7"/>
  <c r="B416" i="7"/>
  <c r="A416" i="7"/>
  <c r="C415" i="7"/>
  <c r="E415" i="7" s="1"/>
  <c r="B414" i="7"/>
  <c r="A414" i="7"/>
  <c r="B413" i="7"/>
  <c r="A413" i="7"/>
  <c r="F413" i="7" s="1"/>
  <c r="B412" i="7"/>
  <c r="A412" i="7"/>
  <c r="B411" i="7"/>
  <c r="A411" i="7"/>
  <c r="B410" i="7"/>
  <c r="A410" i="7"/>
  <c r="B409" i="7"/>
  <c r="A409" i="7"/>
  <c r="C408" i="7"/>
  <c r="E408" i="7" s="1"/>
  <c r="C407" i="7"/>
  <c r="E407" i="7" s="1"/>
  <c r="B406" i="7"/>
  <c r="A406" i="7"/>
  <c r="B405" i="7"/>
  <c r="A405" i="7"/>
  <c r="F405" i="7" s="1"/>
  <c r="B404" i="7"/>
  <c r="A404" i="7"/>
  <c r="B403" i="7"/>
  <c r="A403" i="7"/>
  <c r="B402" i="7"/>
  <c r="A402" i="7"/>
  <c r="B401" i="7"/>
  <c r="A401" i="7"/>
  <c r="B400" i="7"/>
  <c r="A400" i="7"/>
  <c r="B399" i="7"/>
  <c r="A399" i="7"/>
  <c r="B398" i="7"/>
  <c r="A398" i="7"/>
  <c r="B397" i="7"/>
  <c r="A397" i="7"/>
  <c r="B396" i="7"/>
  <c r="A396" i="7"/>
  <c r="B395" i="7"/>
  <c r="A395" i="7"/>
  <c r="B394" i="7"/>
  <c r="A394" i="7"/>
  <c r="B393" i="7"/>
  <c r="A393" i="7"/>
  <c r="B392" i="7"/>
  <c r="A392" i="7"/>
  <c r="B391" i="7"/>
  <c r="A391" i="7"/>
  <c r="B390" i="7"/>
  <c r="A390" i="7"/>
  <c r="B389" i="7"/>
  <c r="A389" i="7"/>
  <c r="B388" i="7"/>
  <c r="A388" i="7"/>
  <c r="B387" i="7"/>
  <c r="A387" i="7"/>
  <c r="B386" i="7"/>
  <c r="A386" i="7"/>
  <c r="B385" i="7"/>
  <c r="A385" i="7"/>
  <c r="C384" i="7"/>
  <c r="E384" i="7" s="1"/>
  <c r="B383" i="7"/>
  <c r="A383" i="7"/>
  <c r="B382" i="7"/>
  <c r="A382" i="7"/>
  <c r="B381" i="7"/>
  <c r="A381" i="7"/>
  <c r="B380" i="7"/>
  <c r="A380" i="7"/>
  <c r="B379" i="7"/>
  <c r="A379" i="7"/>
  <c r="B378" i="7"/>
  <c r="A378" i="7"/>
  <c r="B377" i="7"/>
  <c r="A377" i="7"/>
  <c r="F377" i="7" s="1"/>
  <c r="B376" i="7"/>
  <c r="A376" i="7"/>
  <c r="B375" i="7"/>
  <c r="A375" i="7"/>
  <c r="B374" i="7"/>
  <c r="A374" i="7"/>
  <c r="C373" i="7"/>
  <c r="E373" i="7" s="1"/>
  <c r="C372" i="7"/>
  <c r="E372" i="7" s="1"/>
  <c r="C371" i="7"/>
  <c r="E371" i="7" s="1"/>
  <c r="C370" i="7"/>
  <c r="E370" i="7" s="1"/>
  <c r="B369" i="7"/>
  <c r="A369" i="7"/>
  <c r="B368" i="7"/>
  <c r="A368" i="7"/>
  <c r="B367" i="7"/>
  <c r="A367" i="7"/>
  <c r="B366" i="7"/>
  <c r="A366" i="7"/>
  <c r="B365" i="7"/>
  <c r="A365" i="7"/>
  <c r="B364" i="7"/>
  <c r="A364" i="7"/>
  <c r="B363" i="7"/>
  <c r="A363" i="7"/>
  <c r="C362" i="7"/>
  <c r="E362" i="7" s="1"/>
  <c r="C361" i="7"/>
  <c r="E361" i="7" s="1"/>
  <c r="C360" i="7"/>
  <c r="E360" i="7" s="1"/>
  <c r="B359" i="7"/>
  <c r="A359" i="7"/>
  <c r="B358" i="7"/>
  <c r="A358" i="7"/>
  <c r="B357" i="7"/>
  <c r="A357" i="7"/>
  <c r="B356" i="7"/>
  <c r="A356" i="7"/>
  <c r="B355" i="7"/>
  <c r="A355" i="7"/>
  <c r="B354" i="7"/>
  <c r="A354" i="7"/>
  <c r="B353" i="7"/>
  <c r="A353" i="7"/>
  <c r="B352" i="7"/>
  <c r="A352" i="7"/>
  <c r="B351" i="7"/>
  <c r="A351" i="7"/>
  <c r="B350" i="7"/>
  <c r="A350" i="7"/>
  <c r="C349" i="7"/>
  <c r="E349" i="7" s="1"/>
  <c r="C348" i="7"/>
  <c r="E348" i="7" s="1"/>
  <c r="B347" i="7"/>
  <c r="A347" i="7"/>
  <c r="B346" i="7"/>
  <c r="A346" i="7"/>
  <c r="B345" i="7"/>
  <c r="A345" i="7"/>
  <c r="C344" i="7"/>
  <c r="E344" i="7" s="1"/>
  <c r="C343" i="7"/>
  <c r="E343" i="7" s="1"/>
  <c r="C342" i="7"/>
  <c r="E342" i="7" s="1"/>
  <c r="C341" i="7"/>
  <c r="E341" i="7" s="1"/>
  <c r="C340" i="7"/>
  <c r="E340" i="7" s="1"/>
  <c r="C339" i="7"/>
  <c r="E339" i="7" s="1"/>
  <c r="C338" i="7"/>
  <c r="E338" i="7" s="1"/>
  <c r="C337" i="7"/>
  <c r="E337" i="7" s="1"/>
  <c r="C336" i="7"/>
  <c r="E336" i="7" s="1"/>
  <c r="C335" i="7"/>
  <c r="E335" i="7" s="1"/>
  <c r="C334" i="7"/>
  <c r="E334" i="7" s="1"/>
  <c r="C333" i="7"/>
  <c r="E333" i="7" s="1"/>
  <c r="B332" i="7"/>
  <c r="A332" i="7"/>
  <c r="B331" i="7"/>
  <c r="A331" i="7"/>
  <c r="B330" i="7"/>
  <c r="A330" i="7"/>
  <c r="B329" i="7"/>
  <c r="A329" i="7"/>
  <c r="B328" i="7"/>
  <c r="A328" i="7"/>
  <c r="B327" i="7"/>
  <c r="A327" i="7"/>
  <c r="C326" i="7"/>
  <c r="E326" i="7" s="1"/>
  <c r="B325" i="7"/>
  <c r="A325" i="7"/>
  <c r="B324" i="7"/>
  <c r="A324" i="7"/>
  <c r="B323" i="7"/>
  <c r="A323" i="7"/>
  <c r="B322" i="7"/>
  <c r="A322" i="7"/>
  <c r="C321" i="7"/>
  <c r="E321" i="7" s="1"/>
  <c r="B320" i="7"/>
  <c r="A320" i="7"/>
  <c r="B319" i="7"/>
  <c r="A319" i="7"/>
  <c r="B318" i="7"/>
  <c r="A318" i="7"/>
  <c r="B317" i="7"/>
  <c r="A317" i="7"/>
  <c r="C316" i="7"/>
  <c r="E316" i="7" s="1"/>
  <c r="B315" i="7"/>
  <c r="A315" i="7"/>
  <c r="B314" i="7"/>
  <c r="A314" i="7"/>
  <c r="C313" i="7"/>
  <c r="E313" i="7" s="1"/>
  <c r="B312" i="7"/>
  <c r="A312" i="7"/>
  <c r="B311" i="7"/>
  <c r="A311" i="7"/>
  <c r="C310" i="7"/>
  <c r="E310" i="7" s="1"/>
  <c r="B309" i="7"/>
  <c r="A309" i="7"/>
  <c r="B308" i="7"/>
  <c r="A308" i="7"/>
  <c r="B307" i="7"/>
  <c r="A307" i="7"/>
  <c r="B306" i="7"/>
  <c r="A306" i="7"/>
  <c r="B305" i="7"/>
  <c r="A305" i="7"/>
  <c r="C304" i="7"/>
  <c r="E304" i="7" s="1"/>
  <c r="C303" i="7"/>
  <c r="E303" i="7" s="1"/>
  <c r="B302" i="7"/>
  <c r="A302" i="7"/>
  <c r="B301" i="7"/>
  <c r="A301" i="7"/>
  <c r="C300" i="7"/>
  <c r="E300" i="7" s="1"/>
  <c r="B299" i="7"/>
  <c r="A299" i="7"/>
  <c r="B298" i="7"/>
  <c r="A298" i="7"/>
  <c r="B297" i="7"/>
  <c r="A297" i="7"/>
  <c r="B296" i="7"/>
  <c r="A296" i="7"/>
  <c r="C295" i="7"/>
  <c r="E295" i="7" s="1"/>
  <c r="B294" i="7"/>
  <c r="A294" i="7"/>
  <c r="B293" i="7"/>
  <c r="A293" i="7"/>
  <c r="C292" i="7"/>
  <c r="E292" i="7" s="1"/>
  <c r="B291" i="7"/>
  <c r="A291" i="7"/>
  <c r="B290" i="7"/>
  <c r="A290" i="7"/>
  <c r="B289" i="7"/>
  <c r="A289" i="7"/>
  <c r="C288" i="7"/>
  <c r="E288" i="7" s="1"/>
  <c r="B287" i="7"/>
  <c r="A287" i="7"/>
  <c r="B286" i="7"/>
  <c r="A286" i="7"/>
  <c r="B285" i="7"/>
  <c r="A285" i="7"/>
  <c r="B284" i="7"/>
  <c r="A284" i="7"/>
  <c r="B283" i="7"/>
  <c r="A283" i="7"/>
  <c r="B282" i="7"/>
  <c r="A282" i="7"/>
  <c r="C281" i="7"/>
  <c r="E281" i="7" s="1"/>
  <c r="C280" i="7"/>
  <c r="E280" i="7" s="1"/>
  <c r="B279" i="7"/>
  <c r="A279" i="7"/>
  <c r="B278" i="7"/>
  <c r="A278" i="7"/>
  <c r="B277" i="7"/>
  <c r="A277" i="7"/>
  <c r="B276" i="7"/>
  <c r="A276" i="7"/>
  <c r="B275" i="7"/>
  <c r="A275" i="7"/>
  <c r="B274" i="7"/>
  <c r="A274" i="7"/>
  <c r="B273" i="7"/>
  <c r="A273" i="7"/>
  <c r="C272" i="7"/>
  <c r="E272" i="7" s="1"/>
  <c r="B271" i="7"/>
  <c r="A271" i="7"/>
  <c r="B270" i="7"/>
  <c r="A270" i="7"/>
  <c r="B269" i="7"/>
  <c r="A269" i="7"/>
  <c r="C268" i="7"/>
  <c r="E268" i="7" s="1"/>
  <c r="B267" i="7"/>
  <c r="A267" i="7"/>
  <c r="B266" i="7"/>
  <c r="A266" i="7"/>
  <c r="C265" i="7"/>
  <c r="E265" i="7" s="1"/>
  <c r="B264" i="7"/>
  <c r="A264" i="7"/>
  <c r="B263" i="7"/>
  <c r="A263" i="7"/>
  <c r="C262" i="7"/>
  <c r="E262" i="7" s="1"/>
  <c r="C261" i="7"/>
  <c r="E261" i="7" s="1"/>
  <c r="B260" i="7"/>
  <c r="A260" i="7"/>
  <c r="C259" i="7"/>
  <c r="E259" i="7" s="1"/>
  <c r="B258" i="7"/>
  <c r="A258" i="7"/>
  <c r="B257" i="7"/>
  <c r="A257" i="7"/>
  <c r="B256" i="7"/>
  <c r="A256" i="7"/>
  <c r="B255" i="7"/>
  <c r="A255" i="7"/>
  <c r="C254" i="7"/>
  <c r="E254" i="7" s="1"/>
  <c r="B253" i="7"/>
  <c r="A253" i="7"/>
  <c r="B252" i="7"/>
  <c r="A252" i="7"/>
  <c r="B251" i="7"/>
  <c r="A251" i="7"/>
  <c r="B250" i="7"/>
  <c r="A250" i="7"/>
  <c r="B249" i="7"/>
  <c r="A249" i="7"/>
  <c r="B248" i="7"/>
  <c r="A248" i="7"/>
  <c r="B247" i="7"/>
  <c r="A247" i="7"/>
  <c r="B246" i="7"/>
  <c r="A246" i="7"/>
  <c r="B245" i="7"/>
  <c r="A245" i="7"/>
  <c r="B244" i="7"/>
  <c r="A244" i="7"/>
  <c r="B243" i="7"/>
  <c r="A243" i="7"/>
  <c r="C242" i="7"/>
  <c r="E242" i="7" s="1"/>
  <c r="C241" i="7"/>
  <c r="E241" i="7" s="1"/>
  <c r="C240" i="7"/>
  <c r="E240" i="7" s="1"/>
  <c r="B239" i="7"/>
  <c r="A239" i="7"/>
  <c r="B238" i="7"/>
  <c r="A238" i="7"/>
  <c r="C237" i="7"/>
  <c r="E237" i="7" s="1"/>
  <c r="B236" i="7"/>
  <c r="A236" i="7"/>
  <c r="C235" i="7"/>
  <c r="E235" i="7" s="1"/>
  <c r="B234" i="7"/>
  <c r="A234" i="7"/>
  <c r="B233" i="7"/>
  <c r="A233" i="7"/>
  <c r="C232" i="7"/>
  <c r="E232" i="7" s="1"/>
  <c r="B231" i="7"/>
  <c r="A231" i="7"/>
  <c r="B230" i="7"/>
  <c r="A230" i="7"/>
  <c r="B229" i="7"/>
  <c r="A229" i="7"/>
  <c r="C228" i="7"/>
  <c r="E228" i="7" s="1"/>
  <c r="B227" i="7"/>
  <c r="A227" i="7"/>
  <c r="B226" i="7"/>
  <c r="A226" i="7"/>
  <c r="B225" i="7"/>
  <c r="A225" i="7"/>
  <c r="B224" i="7"/>
  <c r="A224" i="7"/>
  <c r="B223" i="7"/>
  <c r="A223" i="7"/>
  <c r="B222" i="7"/>
  <c r="A222" i="7"/>
  <c r="B221" i="7"/>
  <c r="A221" i="7"/>
  <c r="C220" i="7"/>
  <c r="E220" i="7" s="1"/>
  <c r="B219" i="7"/>
  <c r="A219" i="7"/>
  <c r="C218" i="7"/>
  <c r="E218" i="7" s="1"/>
  <c r="B217" i="7"/>
  <c r="A217" i="7"/>
  <c r="B216" i="7"/>
  <c r="A216" i="7"/>
  <c r="C215" i="7"/>
  <c r="E215" i="7" s="1"/>
  <c r="B214" i="7"/>
  <c r="A214" i="7"/>
  <c r="B213" i="7"/>
  <c r="A213" i="7"/>
  <c r="C212" i="7"/>
  <c r="E212" i="7" s="1"/>
  <c r="B211" i="7"/>
  <c r="A211" i="7"/>
  <c r="B210" i="7"/>
  <c r="A210" i="7"/>
  <c r="B209" i="7"/>
  <c r="A209" i="7"/>
  <c r="B208" i="7"/>
  <c r="A208" i="7"/>
  <c r="B207" i="7"/>
  <c r="A207" i="7"/>
  <c r="B206" i="7"/>
  <c r="A206" i="7"/>
  <c r="B205" i="7"/>
  <c r="A205" i="7"/>
  <c r="B204" i="7"/>
  <c r="A204" i="7"/>
  <c r="B203" i="7"/>
  <c r="A203" i="7"/>
  <c r="C202" i="7"/>
  <c r="E202" i="7" s="1"/>
  <c r="B201" i="7"/>
  <c r="A201" i="7"/>
  <c r="F201" i="7" s="1"/>
  <c r="C200" i="7"/>
  <c r="E200" i="7" s="1"/>
  <c r="B199" i="7"/>
  <c r="A199" i="7"/>
  <c r="B198" i="7"/>
  <c r="A198" i="7"/>
  <c r="C197" i="7"/>
  <c r="E197" i="7" s="1"/>
  <c r="B196" i="7"/>
  <c r="A196" i="7"/>
  <c r="C195" i="7"/>
  <c r="E195" i="7" s="1"/>
  <c r="B194" i="7"/>
  <c r="A194" i="7"/>
  <c r="C193" i="7"/>
  <c r="E193" i="7" s="1"/>
  <c r="B192" i="7"/>
  <c r="A192" i="7"/>
  <c r="C191" i="7"/>
  <c r="E191" i="7" s="1"/>
  <c r="B190" i="7"/>
  <c r="A190" i="7"/>
  <c r="B189" i="7"/>
  <c r="A189" i="7"/>
  <c r="B188" i="7"/>
  <c r="A188" i="7"/>
  <c r="B187" i="7"/>
  <c r="A187" i="7"/>
  <c r="B186" i="7"/>
  <c r="A186" i="7"/>
  <c r="B185" i="7"/>
  <c r="A185" i="7"/>
  <c r="B184" i="7"/>
  <c r="A184" i="7"/>
  <c r="C183" i="7"/>
  <c r="E183" i="7" s="1"/>
  <c r="C182" i="7"/>
  <c r="E182" i="7" s="1"/>
  <c r="B181" i="7"/>
  <c r="A181" i="7"/>
  <c r="B180" i="7"/>
  <c r="A180" i="7"/>
  <c r="B179" i="7"/>
  <c r="A179" i="7"/>
  <c r="C178" i="7"/>
  <c r="E178" i="7" s="1"/>
  <c r="C177" i="7"/>
  <c r="E177" i="7" s="1"/>
  <c r="C176" i="7"/>
  <c r="E176" i="7" s="1"/>
  <c r="B175" i="7"/>
  <c r="A175" i="7"/>
  <c r="B174" i="7"/>
  <c r="A174" i="7"/>
  <c r="B173" i="7"/>
  <c r="A173" i="7"/>
  <c r="B172" i="7"/>
  <c r="A172" i="7"/>
  <c r="B171" i="7"/>
  <c r="A171" i="7"/>
  <c r="B170" i="7"/>
  <c r="A170" i="7"/>
  <c r="B169" i="7"/>
  <c r="A169" i="7"/>
  <c r="B168" i="7"/>
  <c r="A168" i="7"/>
  <c r="B167" i="7"/>
  <c r="A167" i="7"/>
  <c r="B166" i="7"/>
  <c r="A166" i="7"/>
  <c r="C165" i="7"/>
  <c r="E165" i="7" s="1"/>
  <c r="B164" i="7"/>
  <c r="A164" i="7"/>
  <c r="B163" i="7"/>
  <c r="A163" i="7"/>
  <c r="B162" i="7"/>
  <c r="A162" i="7"/>
  <c r="B161" i="7"/>
  <c r="A161" i="7"/>
  <c r="B160" i="7"/>
  <c r="A160" i="7"/>
  <c r="B159" i="7"/>
  <c r="A159" i="7"/>
  <c r="B158" i="7"/>
  <c r="A158" i="7"/>
  <c r="B157" i="7"/>
  <c r="A157" i="7"/>
  <c r="B156" i="7"/>
  <c r="A156" i="7"/>
  <c r="B155" i="7"/>
  <c r="A155" i="7"/>
  <c r="B154" i="7"/>
  <c r="A154" i="7"/>
  <c r="B153" i="7"/>
  <c r="A153" i="7"/>
  <c r="B152" i="7"/>
  <c r="A152" i="7"/>
  <c r="C151" i="7"/>
  <c r="E151" i="7" s="1"/>
  <c r="B150" i="7"/>
  <c r="A150" i="7"/>
  <c r="C149" i="7"/>
  <c r="E149" i="7" s="1"/>
  <c r="B148" i="7"/>
  <c r="A148" i="7"/>
  <c r="B147" i="7"/>
  <c r="A147" i="7"/>
  <c r="C146" i="7"/>
  <c r="E146" i="7" s="1"/>
  <c r="C145" i="7"/>
  <c r="E145" i="7" s="1"/>
  <c r="B144" i="7"/>
  <c r="A144" i="7"/>
  <c r="B143" i="7"/>
  <c r="A143" i="7"/>
  <c r="C142" i="7"/>
  <c r="E142" i="7" s="1"/>
  <c r="B141" i="7"/>
  <c r="A141" i="7"/>
  <c r="C140" i="7"/>
  <c r="E140" i="7" s="1"/>
  <c r="B139" i="7"/>
  <c r="A139" i="7"/>
  <c r="B138" i="7"/>
  <c r="A138" i="7"/>
  <c r="C137" i="7"/>
  <c r="E137" i="7" s="1"/>
  <c r="B136" i="7"/>
  <c r="A136" i="7"/>
  <c r="B135" i="7"/>
  <c r="A135" i="7"/>
  <c r="C134" i="7"/>
  <c r="E134" i="7" s="1"/>
  <c r="C133" i="7"/>
  <c r="E133" i="7" s="1"/>
  <c r="B132" i="7"/>
  <c r="A132" i="7"/>
  <c r="B131" i="7"/>
  <c r="A131" i="7"/>
  <c r="B130" i="7"/>
  <c r="A130" i="7"/>
  <c r="C129" i="7"/>
  <c r="E129" i="7" s="1"/>
  <c r="B128" i="7"/>
  <c r="A128" i="7"/>
  <c r="B127" i="7"/>
  <c r="A127" i="7"/>
  <c r="B126" i="7"/>
  <c r="A126" i="7"/>
  <c r="B125" i="7"/>
  <c r="A125" i="7"/>
  <c r="B124" i="7"/>
  <c r="A124" i="7"/>
  <c r="B123" i="7"/>
  <c r="A123" i="7"/>
  <c r="B122" i="7"/>
  <c r="A122" i="7"/>
  <c r="B121" i="7"/>
  <c r="A121" i="7"/>
  <c r="B120" i="7"/>
  <c r="A120" i="7"/>
  <c r="B119" i="7"/>
  <c r="A119" i="7"/>
  <c r="B118" i="7"/>
  <c r="A118" i="7"/>
  <c r="B117" i="7"/>
  <c r="A117" i="7"/>
  <c r="C116" i="7"/>
  <c r="E116" i="7" s="1"/>
  <c r="B115" i="7"/>
  <c r="A115" i="7"/>
  <c r="B114" i="7"/>
  <c r="A114" i="7"/>
  <c r="B113" i="7"/>
  <c r="A113" i="7"/>
  <c r="B112" i="7"/>
  <c r="A112" i="7"/>
  <c r="B111" i="7"/>
  <c r="A111" i="7"/>
  <c r="B110" i="7"/>
  <c r="A110" i="7"/>
  <c r="B109" i="7"/>
  <c r="A109" i="7"/>
  <c r="F109" i="7" s="1"/>
  <c r="B108" i="7"/>
  <c r="A108" i="7"/>
  <c r="B107" i="7"/>
  <c r="A107" i="7"/>
  <c r="B106" i="7"/>
  <c r="A106" i="7"/>
  <c r="B105" i="7"/>
  <c r="A105" i="7"/>
  <c r="B104" i="7"/>
  <c r="A104" i="7"/>
  <c r="B103" i="7"/>
  <c r="A103" i="7"/>
  <c r="C102" i="7"/>
  <c r="E102" i="7" s="1"/>
  <c r="C101" i="7"/>
  <c r="E101" i="7" s="1"/>
  <c r="C100" i="7"/>
  <c r="E100" i="7" s="1"/>
  <c r="B99" i="7"/>
  <c r="A99" i="7"/>
  <c r="B98" i="7"/>
  <c r="A98" i="7"/>
  <c r="C97" i="7"/>
  <c r="E97" i="7" s="1"/>
  <c r="C96" i="7"/>
  <c r="E96" i="7" s="1"/>
  <c r="B95" i="7"/>
  <c r="A95" i="7"/>
  <c r="B94" i="7"/>
  <c r="A94" i="7"/>
  <c r="C93" i="7"/>
  <c r="E93" i="7" s="1"/>
  <c r="C92" i="7"/>
  <c r="E92" i="7" s="1"/>
  <c r="C91" i="7"/>
  <c r="E91" i="7" s="1"/>
  <c r="B90" i="7"/>
  <c r="A90" i="7"/>
  <c r="B89" i="7"/>
  <c r="A89" i="7"/>
  <c r="C88" i="7"/>
  <c r="E88" i="7" s="1"/>
  <c r="B87" i="7"/>
  <c r="A87" i="7"/>
  <c r="B86" i="7"/>
  <c r="A86" i="7"/>
  <c r="B85" i="7"/>
  <c r="A85" i="7"/>
  <c r="F85" i="7" s="1"/>
  <c r="B84" i="7"/>
  <c r="A84" i="7"/>
  <c r="B83" i="7"/>
  <c r="A83" i="7"/>
  <c r="B82" i="7"/>
  <c r="A82" i="7"/>
  <c r="B81" i="7"/>
  <c r="A81" i="7"/>
  <c r="C80" i="7"/>
  <c r="E80" i="7" s="1"/>
  <c r="B79" i="7"/>
  <c r="A79" i="7"/>
  <c r="B78" i="7"/>
  <c r="A78" i="7"/>
  <c r="B77" i="7"/>
  <c r="A77" i="7"/>
  <c r="B76" i="7"/>
  <c r="A76" i="7"/>
  <c r="B75" i="7"/>
  <c r="A75" i="7"/>
  <c r="B74" i="7"/>
  <c r="A74" i="7"/>
  <c r="B73" i="7"/>
  <c r="A73" i="7"/>
  <c r="F73" i="7" s="1"/>
  <c r="C72" i="7"/>
  <c r="E72" i="7" s="1"/>
  <c r="B71" i="7"/>
  <c r="A71" i="7"/>
  <c r="C70" i="7"/>
  <c r="E70" i="7" s="1"/>
  <c r="C69" i="7"/>
  <c r="E69" i="7" s="1"/>
  <c r="B68" i="7"/>
  <c r="A68" i="7"/>
  <c r="B67" i="7"/>
  <c r="A67" i="7"/>
  <c r="B66" i="7"/>
  <c r="A66" i="7"/>
  <c r="C65" i="7"/>
  <c r="E65" i="7" s="1"/>
  <c r="B64" i="7"/>
  <c r="A64" i="7"/>
  <c r="C63" i="7"/>
  <c r="E63" i="7" s="1"/>
  <c r="B62" i="7"/>
  <c r="A62" i="7"/>
  <c r="B61" i="7"/>
  <c r="A61" i="7"/>
  <c r="B60" i="7"/>
  <c r="A60" i="7"/>
  <c r="C59" i="7"/>
  <c r="E59" i="7" s="1"/>
  <c r="B58" i="7"/>
  <c r="A58" i="7"/>
  <c r="B57" i="7"/>
  <c r="A57" i="7"/>
  <c r="B56" i="7"/>
  <c r="A56" i="7"/>
  <c r="C55" i="7"/>
  <c r="E55" i="7" s="1"/>
  <c r="B54" i="7"/>
  <c r="A54" i="7"/>
  <c r="C53" i="7"/>
  <c r="E53" i="7" s="1"/>
  <c r="B52" i="7"/>
  <c r="A52" i="7"/>
  <c r="B51" i="7"/>
  <c r="A51" i="7"/>
  <c r="B50" i="7"/>
  <c r="A50" i="7"/>
  <c r="B49" i="7"/>
  <c r="A49" i="7"/>
  <c r="B48" i="7"/>
  <c r="A48" i="7"/>
  <c r="B47" i="7"/>
  <c r="A47" i="7"/>
  <c r="B46" i="7"/>
  <c r="A46" i="7"/>
  <c r="B45" i="7"/>
  <c r="A45" i="7"/>
  <c r="F45" i="7" s="1"/>
  <c r="B44" i="7"/>
  <c r="A44" i="7"/>
  <c r="B43" i="7"/>
  <c r="A43" i="7"/>
  <c r="B42" i="7"/>
  <c r="A42" i="7"/>
  <c r="B41" i="7"/>
  <c r="A41" i="7"/>
  <c r="B40" i="7"/>
  <c r="A40" i="7"/>
  <c r="B39" i="7"/>
  <c r="A39" i="7"/>
  <c r="B38" i="7"/>
  <c r="A38" i="7"/>
  <c r="B37" i="7"/>
  <c r="A37" i="7"/>
  <c r="B36" i="7"/>
  <c r="A36" i="7"/>
  <c r="B35" i="7"/>
  <c r="A35" i="7"/>
  <c r="B34" i="7"/>
  <c r="A34" i="7"/>
  <c r="C33" i="7"/>
  <c r="E33" i="7" s="1"/>
  <c r="B32" i="7"/>
  <c r="A32" i="7"/>
  <c r="B31" i="7"/>
  <c r="A31" i="7"/>
  <c r="B30" i="7"/>
  <c r="A30" i="7"/>
  <c r="B29" i="7"/>
  <c r="A29" i="7"/>
  <c r="B28" i="7"/>
  <c r="A28" i="7"/>
  <c r="B27" i="7"/>
  <c r="A27" i="7"/>
  <c r="B26" i="7"/>
  <c r="A26" i="7"/>
  <c r="C25" i="7"/>
  <c r="E25" i="7" s="1"/>
  <c r="C24" i="7"/>
  <c r="E24" i="7" s="1"/>
  <c r="C23" i="7"/>
  <c r="E23" i="7" s="1"/>
  <c r="B22" i="7"/>
  <c r="A22" i="7"/>
  <c r="C21" i="7"/>
  <c r="E21" i="7" s="1"/>
  <c r="C20" i="7"/>
  <c r="E20" i="7" s="1"/>
  <c r="B19" i="7"/>
  <c r="A19" i="7"/>
  <c r="B18" i="7"/>
  <c r="A18" i="7"/>
  <c r="C17" i="7"/>
  <c r="E17" i="7" s="1"/>
  <c r="C16" i="7"/>
  <c r="E16" i="7" s="1"/>
  <c r="B15" i="7"/>
  <c r="A15" i="7"/>
  <c r="B14" i="7"/>
  <c r="A14" i="7"/>
  <c r="B13" i="7"/>
  <c r="A13" i="7"/>
  <c r="F13" i="7" s="1"/>
  <c r="B12" i="7"/>
  <c r="A12" i="7"/>
  <c r="B11" i="7"/>
  <c r="A11" i="7"/>
  <c r="B10" i="7"/>
  <c r="A10" i="7"/>
  <c r="B9" i="7"/>
  <c r="A9" i="7"/>
  <c r="B8" i="7"/>
  <c r="A8" i="7"/>
  <c r="C7" i="7"/>
  <c r="E7" i="7" s="1"/>
  <c r="C6" i="7"/>
  <c r="E6" i="7" s="1"/>
  <c r="C5" i="7"/>
  <c r="E5" i="7" s="1"/>
  <c r="C4" i="7"/>
  <c r="E4" i="7" s="1"/>
  <c r="C3" i="7"/>
  <c r="E3" i="7" s="1"/>
  <c r="C2" i="7"/>
  <c r="E2" i="7" s="1"/>
  <c r="E26" i="7" l="1"/>
  <c r="F26" i="7"/>
  <c r="E35" i="7"/>
  <c r="F35" i="7"/>
  <c r="E39" i="7"/>
  <c r="F39" i="7"/>
  <c r="E43" i="7"/>
  <c r="F43" i="7"/>
  <c r="E47" i="7"/>
  <c r="F47" i="7"/>
  <c r="E51" i="7"/>
  <c r="F51" i="7"/>
  <c r="E56" i="7"/>
  <c r="F56" i="7"/>
  <c r="E75" i="7"/>
  <c r="F75" i="7"/>
  <c r="E79" i="7"/>
  <c r="F79" i="7"/>
  <c r="E104" i="7"/>
  <c r="F104" i="7"/>
  <c r="E108" i="7"/>
  <c r="F108" i="7"/>
  <c r="E112" i="7"/>
  <c r="F112" i="7"/>
  <c r="E166" i="7"/>
  <c r="F166" i="7"/>
  <c r="E170" i="7"/>
  <c r="F170" i="7"/>
  <c r="E174" i="7"/>
  <c r="F174" i="7"/>
  <c r="E230" i="7"/>
  <c r="F230" i="7"/>
  <c r="E245" i="7"/>
  <c r="F245" i="7"/>
  <c r="E249" i="7"/>
  <c r="F249" i="7"/>
  <c r="E253" i="7"/>
  <c r="F253" i="7"/>
  <c r="E263" i="7"/>
  <c r="F263" i="7"/>
  <c r="E290" i="7"/>
  <c r="F290" i="7"/>
  <c r="E299" i="7"/>
  <c r="F299" i="7"/>
  <c r="E318" i="7"/>
  <c r="F318" i="7"/>
  <c r="E327" i="7"/>
  <c r="F327" i="7"/>
  <c r="E331" i="7"/>
  <c r="F331" i="7"/>
  <c r="E345" i="7"/>
  <c r="F345" i="7"/>
  <c r="E350" i="7"/>
  <c r="F350" i="7"/>
  <c r="E354" i="7"/>
  <c r="F354" i="7"/>
  <c r="E358" i="7"/>
  <c r="F358" i="7"/>
  <c r="E386" i="7"/>
  <c r="F386" i="7"/>
  <c r="E390" i="7"/>
  <c r="F390" i="7"/>
  <c r="E394" i="7"/>
  <c r="F394" i="7"/>
  <c r="E398" i="7"/>
  <c r="F398" i="7"/>
  <c r="E402" i="7"/>
  <c r="F402" i="7"/>
  <c r="E406" i="7"/>
  <c r="F406" i="7"/>
  <c r="E411" i="7"/>
  <c r="F411" i="7"/>
  <c r="E420" i="7"/>
  <c r="F420" i="7"/>
  <c r="E432" i="7"/>
  <c r="F432" i="7"/>
  <c r="E437" i="7"/>
  <c r="F437" i="7"/>
  <c r="E442" i="7"/>
  <c r="F442" i="7"/>
  <c r="E446" i="7"/>
  <c r="F446" i="7"/>
  <c r="E462" i="7"/>
  <c r="F462" i="7"/>
  <c r="E485" i="7"/>
  <c r="F485" i="7"/>
  <c r="E489" i="7"/>
  <c r="F489" i="7"/>
  <c r="E513" i="7"/>
  <c r="F513" i="7"/>
  <c r="E537" i="7"/>
  <c r="F537" i="7"/>
  <c r="E614" i="7"/>
  <c r="F614" i="7"/>
  <c r="E659" i="7"/>
  <c r="F659" i="7"/>
  <c r="E663" i="7"/>
  <c r="F663" i="7"/>
  <c r="E668" i="7"/>
  <c r="F668" i="7"/>
  <c r="E673" i="7"/>
  <c r="F673" i="7"/>
  <c r="E678" i="7"/>
  <c r="F678" i="7"/>
  <c r="E712" i="7"/>
  <c r="F712" i="7"/>
  <c r="E717" i="7"/>
  <c r="F717" i="7"/>
  <c r="E749" i="7"/>
  <c r="F749" i="7"/>
  <c r="E754" i="7"/>
  <c r="F754" i="7"/>
  <c r="E759" i="7"/>
  <c r="F759" i="7"/>
  <c r="E795" i="7"/>
  <c r="F795" i="7"/>
  <c r="E799" i="7"/>
  <c r="F799" i="7"/>
  <c r="E812" i="7"/>
  <c r="F812" i="7"/>
  <c r="E827" i="7"/>
  <c r="F827" i="7"/>
  <c r="E858" i="7"/>
  <c r="F858" i="7"/>
  <c r="E862" i="7"/>
  <c r="F862" i="7"/>
  <c r="E866" i="7"/>
  <c r="F866" i="7"/>
  <c r="E872" i="7"/>
  <c r="F872" i="7"/>
  <c r="E900" i="7"/>
  <c r="F900" i="7"/>
  <c r="E927" i="7"/>
  <c r="F927" i="7"/>
  <c r="E937" i="7"/>
  <c r="F937" i="7"/>
  <c r="E61" i="7"/>
  <c r="F61" i="7"/>
  <c r="E158" i="7"/>
  <c r="F158" i="7"/>
  <c r="E194" i="7"/>
  <c r="F194" i="7"/>
  <c r="E286" i="7"/>
  <c r="F286" i="7"/>
  <c r="E323" i="7"/>
  <c r="F323" i="7"/>
  <c r="E364" i="7"/>
  <c r="F364" i="7"/>
  <c r="E508" i="7"/>
  <c r="F508" i="7"/>
  <c r="E518" i="7"/>
  <c r="F518" i="7"/>
  <c r="E522" i="7"/>
  <c r="F522" i="7"/>
  <c r="E533" i="7"/>
  <c r="F533" i="7"/>
  <c r="E549" i="7"/>
  <c r="F549" i="7"/>
  <c r="E553" i="7"/>
  <c r="F553" i="7"/>
  <c r="E557" i="7"/>
  <c r="F557" i="7"/>
  <c r="E562" i="7"/>
  <c r="F562" i="7"/>
  <c r="E574" i="7"/>
  <c r="F574" i="7"/>
  <c r="E585" i="7"/>
  <c r="F585" i="7"/>
  <c r="E589" i="7"/>
  <c r="F589" i="7"/>
  <c r="E595" i="7"/>
  <c r="F595" i="7"/>
  <c r="E601" i="7"/>
  <c r="F601" i="7"/>
  <c r="E610" i="7"/>
  <c r="F610" i="7"/>
  <c r="E620" i="7"/>
  <c r="F620" i="7"/>
  <c r="E634" i="7"/>
  <c r="F634" i="7"/>
  <c r="E639" i="7"/>
  <c r="F639" i="7"/>
  <c r="E643" i="7"/>
  <c r="F643" i="7"/>
  <c r="E647" i="7"/>
  <c r="F647" i="7"/>
  <c r="E651" i="7"/>
  <c r="F651" i="7"/>
  <c r="E684" i="7"/>
  <c r="F684" i="7"/>
  <c r="E689" i="7"/>
  <c r="F689" i="7"/>
  <c r="E693" i="7"/>
  <c r="F693" i="7"/>
  <c r="E708" i="7"/>
  <c r="F708" i="7"/>
  <c r="E738" i="7"/>
  <c r="F738" i="7"/>
  <c r="E839" i="7"/>
  <c r="F839" i="7"/>
  <c r="E843" i="7"/>
  <c r="F843" i="7"/>
  <c r="E878" i="7"/>
  <c r="F878" i="7"/>
  <c r="E890" i="7"/>
  <c r="F890" i="7"/>
  <c r="E895" i="7"/>
  <c r="F895" i="7"/>
  <c r="E912" i="7"/>
  <c r="F912" i="7"/>
  <c r="E999" i="7"/>
  <c r="F999" i="7"/>
  <c r="E1101" i="7"/>
  <c r="F1101" i="7"/>
  <c r="E1105" i="7"/>
  <c r="F1105" i="7"/>
  <c r="E1109" i="7"/>
  <c r="F1109" i="7"/>
  <c r="E11" i="7"/>
  <c r="F11" i="7"/>
  <c r="E66" i="7"/>
  <c r="F66" i="7"/>
  <c r="E84" i="7"/>
  <c r="F84" i="7"/>
  <c r="E94" i="7"/>
  <c r="F94" i="7"/>
  <c r="E125" i="7"/>
  <c r="F125" i="7"/>
  <c r="E144" i="7"/>
  <c r="F144" i="7"/>
  <c r="E189" i="7"/>
  <c r="F189" i="7"/>
  <c r="E204" i="7"/>
  <c r="F204" i="7"/>
  <c r="E217" i="7"/>
  <c r="F217" i="7"/>
  <c r="E374" i="7"/>
  <c r="F374" i="7"/>
  <c r="E416" i="7"/>
  <c r="F416" i="7"/>
  <c r="E458" i="7"/>
  <c r="F458" i="7"/>
  <c r="E8" i="7"/>
  <c r="F8" i="7"/>
  <c r="E22" i="7"/>
  <c r="F22" i="7"/>
  <c r="E36" i="7"/>
  <c r="F36" i="7"/>
  <c r="E48" i="7"/>
  <c r="F48" i="7"/>
  <c r="E89" i="7"/>
  <c r="F89" i="7"/>
  <c r="E105" i="7"/>
  <c r="F105" i="7"/>
  <c r="E113" i="7"/>
  <c r="F113" i="7"/>
  <c r="E130" i="7"/>
  <c r="F130" i="7"/>
  <c r="E135" i="7"/>
  <c r="F135" i="7"/>
  <c r="E150" i="7"/>
  <c r="F150" i="7"/>
  <c r="E167" i="7"/>
  <c r="F167" i="7"/>
  <c r="E171" i="7"/>
  <c r="F171" i="7"/>
  <c r="E175" i="7"/>
  <c r="F175" i="7"/>
  <c r="E213" i="7"/>
  <c r="F213" i="7"/>
  <c r="E231" i="7"/>
  <c r="F231" i="7"/>
  <c r="E236" i="7"/>
  <c r="F236" i="7"/>
  <c r="E246" i="7"/>
  <c r="F246" i="7"/>
  <c r="E250" i="7"/>
  <c r="F250" i="7"/>
  <c r="E264" i="7"/>
  <c r="F264" i="7"/>
  <c r="E269" i="7"/>
  <c r="F269" i="7"/>
  <c r="E291" i="7"/>
  <c r="F291" i="7"/>
  <c r="E296" i="7"/>
  <c r="F296" i="7"/>
  <c r="E319" i="7"/>
  <c r="F319" i="7"/>
  <c r="E328" i="7"/>
  <c r="F328" i="7"/>
  <c r="E332" i="7"/>
  <c r="F332" i="7"/>
  <c r="E346" i="7"/>
  <c r="F346" i="7"/>
  <c r="E351" i="7"/>
  <c r="F351" i="7"/>
  <c r="E355" i="7"/>
  <c r="F355" i="7"/>
  <c r="E359" i="7"/>
  <c r="F359" i="7"/>
  <c r="E387" i="7"/>
  <c r="F387" i="7"/>
  <c r="E391" i="7"/>
  <c r="F391" i="7"/>
  <c r="E395" i="7"/>
  <c r="F395" i="7"/>
  <c r="E399" i="7"/>
  <c r="F399" i="7"/>
  <c r="E403" i="7"/>
  <c r="F403" i="7"/>
  <c r="E412" i="7"/>
  <c r="F412" i="7"/>
  <c r="E438" i="7"/>
  <c r="F438" i="7"/>
  <c r="E443" i="7"/>
  <c r="F443" i="7"/>
  <c r="E463" i="7"/>
  <c r="F463" i="7"/>
  <c r="E478" i="7"/>
  <c r="F478" i="7"/>
  <c r="E482" i="7"/>
  <c r="F482" i="7"/>
  <c r="E486" i="7"/>
  <c r="F486" i="7"/>
  <c r="E490" i="7"/>
  <c r="F490" i="7"/>
  <c r="E569" i="7"/>
  <c r="F569" i="7"/>
  <c r="E606" i="7"/>
  <c r="F606" i="7"/>
  <c r="E656" i="7"/>
  <c r="F656" i="7"/>
  <c r="E660" i="7"/>
  <c r="F660" i="7"/>
  <c r="E664" i="7"/>
  <c r="F664" i="7"/>
  <c r="E674" i="7"/>
  <c r="F674" i="7"/>
  <c r="E679" i="7"/>
  <c r="F679" i="7"/>
  <c r="E718" i="7"/>
  <c r="F718" i="7"/>
  <c r="E723" i="7"/>
  <c r="F723" i="7"/>
  <c r="E744" i="7"/>
  <c r="F744" i="7"/>
  <c r="E750" i="7"/>
  <c r="F750" i="7"/>
  <c r="E760" i="7"/>
  <c r="F760" i="7"/>
  <c r="E781" i="7"/>
  <c r="F781" i="7"/>
  <c r="E786" i="7"/>
  <c r="F786" i="7"/>
  <c r="E791" i="7"/>
  <c r="F791" i="7"/>
  <c r="E796" i="7"/>
  <c r="F796" i="7"/>
  <c r="E30" i="7"/>
  <c r="F30" i="7"/>
  <c r="E15" i="7"/>
  <c r="F15" i="7"/>
  <c r="E117" i="7"/>
  <c r="F117" i="7"/>
  <c r="E139" i="7"/>
  <c r="F139" i="7"/>
  <c r="E226" i="7"/>
  <c r="F226" i="7"/>
  <c r="E258" i="7"/>
  <c r="F258" i="7"/>
  <c r="E277" i="7"/>
  <c r="F277" i="7"/>
  <c r="E309" i="7"/>
  <c r="F309" i="7"/>
  <c r="E378" i="7"/>
  <c r="F378" i="7"/>
  <c r="E40" i="7"/>
  <c r="F40" i="7"/>
  <c r="E52" i="7"/>
  <c r="F52" i="7"/>
  <c r="E57" i="7"/>
  <c r="F57" i="7"/>
  <c r="E76" i="7"/>
  <c r="F76" i="7"/>
  <c r="E28" i="7"/>
  <c r="F28" i="7"/>
  <c r="E32" i="7"/>
  <c r="F32" i="7"/>
  <c r="E62" i="7"/>
  <c r="F62" i="7"/>
  <c r="E67" i="7"/>
  <c r="F67" i="7"/>
  <c r="E81" i="7"/>
  <c r="F81" i="7"/>
  <c r="E95" i="7"/>
  <c r="F95" i="7"/>
  <c r="E118" i="7"/>
  <c r="F118" i="7"/>
  <c r="E122" i="7"/>
  <c r="F122" i="7"/>
  <c r="E126" i="7"/>
  <c r="F126" i="7"/>
  <c r="E155" i="7"/>
  <c r="F155" i="7"/>
  <c r="E159" i="7"/>
  <c r="F159" i="7"/>
  <c r="E163" i="7"/>
  <c r="F163" i="7"/>
  <c r="E181" i="7"/>
  <c r="F181" i="7"/>
  <c r="E186" i="7"/>
  <c r="F186" i="7"/>
  <c r="E190" i="7"/>
  <c r="F190" i="7"/>
  <c r="E205" i="7"/>
  <c r="F205" i="7"/>
  <c r="E209" i="7"/>
  <c r="F209" i="7"/>
  <c r="E223" i="7"/>
  <c r="F223" i="7"/>
  <c r="E227" i="7"/>
  <c r="F227" i="7"/>
  <c r="E255" i="7"/>
  <c r="F255" i="7"/>
  <c r="E274" i="7"/>
  <c r="F274" i="7"/>
  <c r="E278" i="7"/>
  <c r="F278" i="7"/>
  <c r="E283" i="7"/>
  <c r="F283" i="7"/>
  <c r="E287" i="7"/>
  <c r="F287" i="7"/>
  <c r="E301" i="7"/>
  <c r="F301" i="7"/>
  <c r="E306" i="7"/>
  <c r="F306" i="7"/>
  <c r="E315" i="7"/>
  <c r="F315" i="7"/>
  <c r="E324" i="7"/>
  <c r="F324" i="7"/>
  <c r="E365" i="7"/>
  <c r="F365" i="7"/>
  <c r="E369" i="7"/>
  <c r="F369" i="7"/>
  <c r="E375" i="7"/>
  <c r="F375" i="7"/>
  <c r="E379" i="7"/>
  <c r="F379" i="7"/>
  <c r="E383" i="7"/>
  <c r="F383" i="7"/>
  <c r="E417" i="7"/>
  <c r="F417" i="7"/>
  <c r="E434" i="7"/>
  <c r="F434" i="7"/>
  <c r="E455" i="7"/>
  <c r="F455" i="7"/>
  <c r="E504" i="7"/>
  <c r="F504" i="7"/>
  <c r="E515" i="7"/>
  <c r="F515" i="7"/>
  <c r="E519" i="7"/>
  <c r="F519" i="7"/>
  <c r="E523" i="7"/>
  <c r="F523" i="7"/>
  <c r="E530" i="7"/>
  <c r="F530" i="7"/>
  <c r="E534" i="7"/>
  <c r="F534" i="7"/>
  <c r="E539" i="7"/>
  <c r="F539" i="7"/>
  <c r="E550" i="7"/>
  <c r="F550" i="7"/>
  <c r="E554" i="7"/>
  <c r="F554" i="7"/>
  <c r="E558" i="7"/>
  <c r="F558" i="7"/>
  <c r="E575" i="7"/>
  <c r="F575" i="7"/>
  <c r="E586" i="7"/>
  <c r="F586" i="7"/>
  <c r="E602" i="7"/>
  <c r="F602" i="7"/>
  <c r="E611" i="7"/>
  <c r="F611" i="7"/>
  <c r="E635" i="7"/>
  <c r="F635" i="7"/>
  <c r="E640" i="7"/>
  <c r="F640" i="7"/>
  <c r="E644" i="7"/>
  <c r="F644" i="7"/>
  <c r="E648" i="7"/>
  <c r="F648" i="7"/>
  <c r="E652" i="7"/>
  <c r="F652" i="7"/>
  <c r="E685" i="7"/>
  <c r="F685" i="7"/>
  <c r="E690" i="7"/>
  <c r="F690" i="7"/>
  <c r="E694" i="7"/>
  <c r="F694" i="7"/>
  <c r="E699" i="7"/>
  <c r="F699" i="7"/>
  <c r="E705" i="7"/>
  <c r="F705" i="7"/>
  <c r="E709" i="7"/>
  <c r="F709" i="7"/>
  <c r="E714" i="7"/>
  <c r="F714" i="7"/>
  <c r="E729" i="7"/>
  <c r="F729" i="7"/>
  <c r="E735" i="7"/>
  <c r="F735" i="7"/>
  <c r="E739" i="7"/>
  <c r="F739" i="7"/>
  <c r="E27" i="7"/>
  <c r="F27" i="7"/>
  <c r="E185" i="7"/>
  <c r="F185" i="7"/>
  <c r="E199" i="7"/>
  <c r="F199" i="7"/>
  <c r="E208" i="7"/>
  <c r="F208" i="7"/>
  <c r="E222" i="7"/>
  <c r="F222" i="7"/>
  <c r="E273" i="7"/>
  <c r="F273" i="7"/>
  <c r="E314" i="7"/>
  <c r="F314" i="7"/>
  <c r="E426" i="7"/>
  <c r="F426" i="7"/>
  <c r="E12" i="7"/>
  <c r="F12" i="7"/>
  <c r="E44" i="7"/>
  <c r="F44" i="7"/>
  <c r="E9" i="7"/>
  <c r="F9" i="7"/>
  <c r="E18" i="7"/>
  <c r="F18" i="7"/>
  <c r="E37" i="7"/>
  <c r="F37" i="7"/>
  <c r="E41" i="7"/>
  <c r="F41" i="7"/>
  <c r="E49" i="7"/>
  <c r="F49" i="7"/>
  <c r="E58" i="7"/>
  <c r="F58" i="7"/>
  <c r="E77" i="7"/>
  <c r="F77" i="7"/>
  <c r="E90" i="7"/>
  <c r="F90" i="7"/>
  <c r="E106" i="7"/>
  <c r="F106" i="7"/>
  <c r="E110" i="7"/>
  <c r="F110" i="7"/>
  <c r="E114" i="7"/>
  <c r="F114" i="7"/>
  <c r="E131" i="7"/>
  <c r="F131" i="7"/>
  <c r="E136" i="7"/>
  <c r="F136" i="7"/>
  <c r="E141" i="7"/>
  <c r="F141" i="7"/>
  <c r="E168" i="7"/>
  <c r="F168" i="7"/>
  <c r="E172" i="7"/>
  <c r="F172" i="7"/>
  <c r="E196" i="7"/>
  <c r="F196" i="7"/>
  <c r="E214" i="7"/>
  <c r="F214" i="7"/>
  <c r="E219" i="7"/>
  <c r="F219" i="7"/>
  <c r="E243" i="7"/>
  <c r="F243" i="7"/>
  <c r="E247" i="7"/>
  <c r="F247" i="7"/>
  <c r="E251" i="7"/>
  <c r="F251" i="7"/>
  <c r="E260" i="7"/>
  <c r="F260" i="7"/>
  <c r="E270" i="7"/>
  <c r="F270" i="7"/>
  <c r="E297" i="7"/>
  <c r="F297" i="7"/>
  <c r="E311" i="7"/>
  <c r="F311" i="7"/>
  <c r="E320" i="7"/>
  <c r="F320" i="7"/>
  <c r="E329" i="7"/>
  <c r="F329" i="7"/>
  <c r="E347" i="7"/>
  <c r="F347" i="7"/>
  <c r="E352" i="7"/>
  <c r="F352" i="7"/>
  <c r="E356" i="7"/>
  <c r="F356" i="7"/>
  <c r="E388" i="7"/>
  <c r="F388" i="7"/>
  <c r="E392" i="7"/>
  <c r="F392" i="7"/>
  <c r="E396" i="7"/>
  <c r="F396" i="7"/>
  <c r="E400" i="7"/>
  <c r="F400" i="7"/>
  <c r="E404" i="7"/>
  <c r="F404" i="7"/>
  <c r="E409" i="7"/>
  <c r="F409" i="7"/>
  <c r="E444" i="7"/>
  <c r="F444" i="7"/>
  <c r="E460" i="7"/>
  <c r="F460" i="7"/>
  <c r="E479" i="7"/>
  <c r="F479" i="7"/>
  <c r="E483" i="7"/>
  <c r="F483" i="7"/>
  <c r="E487" i="7"/>
  <c r="F487" i="7"/>
  <c r="E491" i="7"/>
  <c r="F491" i="7"/>
  <c r="E546" i="7"/>
  <c r="F546" i="7"/>
  <c r="E564" i="7"/>
  <c r="F564" i="7"/>
  <c r="E570" i="7"/>
  <c r="F570" i="7"/>
  <c r="E607" i="7"/>
  <c r="F607" i="7"/>
  <c r="E657" i="7"/>
  <c r="F657" i="7"/>
  <c r="E665" i="7"/>
  <c r="F665" i="7"/>
  <c r="E670" i="7"/>
  <c r="F670" i="7"/>
  <c r="E675" i="7"/>
  <c r="F675" i="7"/>
  <c r="E757" i="7"/>
  <c r="F757" i="7"/>
  <c r="E777" i="7"/>
  <c r="F777" i="7"/>
  <c r="E782" i="7"/>
  <c r="F782" i="7"/>
  <c r="E787" i="7"/>
  <c r="F787" i="7"/>
  <c r="E792" i="7"/>
  <c r="F792" i="7"/>
  <c r="E31" i="7"/>
  <c r="F31" i="7"/>
  <c r="E154" i="7"/>
  <c r="F154" i="7"/>
  <c r="E180" i="7"/>
  <c r="F180" i="7"/>
  <c r="E282" i="7"/>
  <c r="F282" i="7"/>
  <c r="E305" i="7"/>
  <c r="F305" i="7"/>
  <c r="E382" i="7"/>
  <c r="F382" i="7"/>
  <c r="E29" i="7"/>
  <c r="F29" i="7"/>
  <c r="E54" i="7"/>
  <c r="F54" i="7"/>
  <c r="E68" i="7"/>
  <c r="F68" i="7"/>
  <c r="E82" i="7"/>
  <c r="F82" i="7"/>
  <c r="E86" i="7"/>
  <c r="F86" i="7"/>
  <c r="E119" i="7"/>
  <c r="F119" i="7"/>
  <c r="E123" i="7"/>
  <c r="F123" i="7"/>
  <c r="E127" i="7"/>
  <c r="F127" i="7"/>
  <c r="E147" i="7"/>
  <c r="F147" i="7"/>
  <c r="E152" i="7"/>
  <c r="F152" i="7"/>
  <c r="E156" i="7"/>
  <c r="F156" i="7"/>
  <c r="E160" i="7"/>
  <c r="F160" i="7"/>
  <c r="E164" i="7"/>
  <c r="F164" i="7"/>
  <c r="E187" i="7"/>
  <c r="F187" i="7"/>
  <c r="E206" i="7"/>
  <c r="F206" i="7"/>
  <c r="E210" i="7"/>
  <c r="F210" i="7"/>
  <c r="E224" i="7"/>
  <c r="F224" i="7"/>
  <c r="E233" i="7"/>
  <c r="F233" i="7"/>
  <c r="E238" i="7"/>
  <c r="F238" i="7"/>
  <c r="E256" i="7"/>
  <c r="F256" i="7"/>
  <c r="E266" i="7"/>
  <c r="F266" i="7"/>
  <c r="E275" i="7"/>
  <c r="F275" i="7"/>
  <c r="E279" i="7"/>
  <c r="F279" i="7"/>
  <c r="E284" i="7"/>
  <c r="F284" i="7"/>
  <c r="E293" i="7"/>
  <c r="F293" i="7"/>
  <c r="E302" i="7"/>
  <c r="F302" i="7"/>
  <c r="E307" i="7"/>
  <c r="F307" i="7"/>
  <c r="E325" i="7"/>
  <c r="F325" i="7"/>
  <c r="E366" i="7"/>
  <c r="F366" i="7"/>
  <c r="E376" i="7"/>
  <c r="F376" i="7"/>
  <c r="E380" i="7"/>
  <c r="F380" i="7"/>
  <c r="E418" i="7"/>
  <c r="F418" i="7"/>
  <c r="E423" i="7"/>
  <c r="F423" i="7"/>
  <c r="E450" i="7"/>
  <c r="F450" i="7"/>
  <c r="E456" i="7"/>
  <c r="F456" i="7"/>
  <c r="E511" i="7"/>
  <c r="F511" i="7"/>
  <c r="E516" i="7"/>
  <c r="F516" i="7"/>
  <c r="E520" i="7"/>
  <c r="F520" i="7"/>
  <c r="E531" i="7"/>
  <c r="F531" i="7"/>
  <c r="E535" i="7"/>
  <c r="F535" i="7"/>
  <c r="E540" i="7"/>
  <c r="F540" i="7"/>
  <c r="E551" i="7"/>
  <c r="F551" i="7"/>
  <c r="E555" i="7"/>
  <c r="F555" i="7"/>
  <c r="E576" i="7"/>
  <c r="F576" i="7"/>
  <c r="E587" i="7"/>
  <c r="F587" i="7"/>
  <c r="E592" i="7"/>
  <c r="F592" i="7"/>
  <c r="E612" i="7"/>
  <c r="F612" i="7"/>
  <c r="E618" i="7"/>
  <c r="F618" i="7"/>
  <c r="E641" i="7"/>
  <c r="F641" i="7"/>
  <c r="E645" i="7"/>
  <c r="F645" i="7"/>
  <c r="E649" i="7"/>
  <c r="F649" i="7"/>
  <c r="E71" i="7"/>
  <c r="F71" i="7"/>
  <c r="E99" i="7"/>
  <c r="F99" i="7"/>
  <c r="E121" i="7"/>
  <c r="F121" i="7"/>
  <c r="E162" i="7"/>
  <c r="F162" i="7"/>
  <c r="E368" i="7"/>
  <c r="F368" i="7"/>
  <c r="E10" i="7"/>
  <c r="F10" i="7"/>
  <c r="E14" i="7"/>
  <c r="F14" i="7"/>
  <c r="E19" i="7"/>
  <c r="F19" i="7"/>
  <c r="E34" i="7"/>
  <c r="F34" i="7"/>
  <c r="E38" i="7"/>
  <c r="F38" i="7"/>
  <c r="E42" i="7"/>
  <c r="F42" i="7"/>
  <c r="E46" i="7"/>
  <c r="F46" i="7"/>
  <c r="E50" i="7"/>
  <c r="F50" i="7"/>
  <c r="E64" i="7"/>
  <c r="F64" i="7"/>
  <c r="E74" i="7"/>
  <c r="F74" i="7"/>
  <c r="E78" i="7"/>
  <c r="F78" i="7"/>
  <c r="E103" i="7"/>
  <c r="F103" i="7"/>
  <c r="E107" i="7"/>
  <c r="F107" i="7"/>
  <c r="E111" i="7"/>
  <c r="F111" i="7"/>
  <c r="E115" i="7"/>
  <c r="F115" i="7"/>
  <c r="E132" i="7"/>
  <c r="F132" i="7"/>
  <c r="E169" i="7"/>
  <c r="F169" i="7"/>
  <c r="E173" i="7"/>
  <c r="F173" i="7"/>
  <c r="E192" i="7"/>
  <c r="F192" i="7"/>
  <c r="E229" i="7"/>
  <c r="F229" i="7"/>
  <c r="E244" i="7"/>
  <c r="F244" i="7"/>
  <c r="E248" i="7"/>
  <c r="F248" i="7"/>
  <c r="E252" i="7"/>
  <c r="F252" i="7"/>
  <c r="E271" i="7"/>
  <c r="F271" i="7"/>
  <c r="E289" i="7"/>
  <c r="F289" i="7"/>
  <c r="E298" i="7"/>
  <c r="F298" i="7"/>
  <c r="E312" i="7"/>
  <c r="F312" i="7"/>
  <c r="E317" i="7"/>
  <c r="F317" i="7"/>
  <c r="E330" i="7"/>
  <c r="F330" i="7"/>
  <c r="E353" i="7"/>
  <c r="F353" i="7"/>
  <c r="E357" i="7"/>
  <c r="F357" i="7"/>
  <c r="E385" i="7"/>
  <c r="F385" i="7"/>
  <c r="E389" i="7"/>
  <c r="F389" i="7"/>
  <c r="E393" i="7"/>
  <c r="F393" i="7"/>
  <c r="E397" i="7"/>
  <c r="F397" i="7"/>
  <c r="E401" i="7"/>
  <c r="F401" i="7"/>
  <c r="E410" i="7"/>
  <c r="F410" i="7"/>
  <c r="E414" i="7"/>
  <c r="F414" i="7"/>
  <c r="E436" i="7"/>
  <c r="F436" i="7"/>
  <c r="E441" i="7"/>
  <c r="F441" i="7"/>
  <c r="E445" i="7"/>
  <c r="F445" i="7"/>
  <c r="E461" i="7"/>
  <c r="F461" i="7"/>
  <c r="E480" i="7"/>
  <c r="F480" i="7"/>
  <c r="E484" i="7"/>
  <c r="F484" i="7"/>
  <c r="E488" i="7"/>
  <c r="F488" i="7"/>
  <c r="E492" i="7"/>
  <c r="F492" i="7"/>
  <c r="E506" i="7"/>
  <c r="F506" i="7"/>
  <c r="E547" i="7"/>
  <c r="F547" i="7"/>
  <c r="E560" i="7"/>
  <c r="F560" i="7"/>
  <c r="E583" i="7"/>
  <c r="F583" i="7"/>
  <c r="E604" i="7"/>
  <c r="F604" i="7"/>
  <c r="E658" i="7"/>
  <c r="F658" i="7"/>
  <c r="E662" i="7"/>
  <c r="F662" i="7"/>
  <c r="E60" i="7"/>
  <c r="F60" i="7"/>
  <c r="E83" i="7"/>
  <c r="F83" i="7"/>
  <c r="E87" i="7"/>
  <c r="F87" i="7"/>
  <c r="E98" i="7"/>
  <c r="F98" i="7"/>
  <c r="E120" i="7"/>
  <c r="F120" i="7"/>
  <c r="E124" i="7"/>
  <c r="F124" i="7"/>
  <c r="E128" i="7"/>
  <c r="F128" i="7"/>
  <c r="E138" i="7"/>
  <c r="F138" i="7"/>
  <c r="E143" i="7"/>
  <c r="F143" i="7"/>
  <c r="E148" i="7"/>
  <c r="F148" i="7"/>
  <c r="E153" i="7"/>
  <c r="F153" i="7"/>
  <c r="E157" i="7"/>
  <c r="F157" i="7"/>
  <c r="E161" i="7"/>
  <c r="F161" i="7"/>
  <c r="E179" i="7"/>
  <c r="F179" i="7"/>
  <c r="E184" i="7"/>
  <c r="F184" i="7"/>
  <c r="E188" i="7"/>
  <c r="F188" i="7"/>
  <c r="E198" i="7"/>
  <c r="F198" i="7"/>
  <c r="E203" i="7"/>
  <c r="F203" i="7"/>
  <c r="E207" i="7"/>
  <c r="F207" i="7"/>
  <c r="E211" i="7"/>
  <c r="F211" i="7"/>
  <c r="E216" i="7"/>
  <c r="F216" i="7"/>
  <c r="E221" i="7"/>
  <c r="F221" i="7"/>
  <c r="E225" i="7"/>
  <c r="F225" i="7"/>
  <c r="E234" i="7"/>
  <c r="F234" i="7"/>
  <c r="E239" i="7"/>
  <c r="F239" i="7"/>
  <c r="E257" i="7"/>
  <c r="F257" i="7"/>
  <c r="E267" i="7"/>
  <c r="F267" i="7"/>
  <c r="E276" i="7"/>
  <c r="F276" i="7"/>
  <c r="E285" i="7"/>
  <c r="F285" i="7"/>
  <c r="E294" i="7"/>
  <c r="F294" i="7"/>
  <c r="E308" i="7"/>
  <c r="F308" i="7"/>
  <c r="E322" i="7"/>
  <c r="F322" i="7"/>
  <c r="E363" i="7"/>
  <c r="F363" i="7"/>
  <c r="E367" i="7"/>
  <c r="F367" i="7"/>
  <c r="E381" i="7"/>
  <c r="F381" i="7"/>
  <c r="E457" i="7"/>
  <c r="F457" i="7"/>
  <c r="E517" i="7"/>
  <c r="F517" i="7"/>
  <c r="E521" i="7"/>
  <c r="F521" i="7"/>
  <c r="E532" i="7"/>
  <c r="F532" i="7"/>
  <c r="E552" i="7"/>
  <c r="F552" i="7"/>
  <c r="E556" i="7"/>
  <c r="F556" i="7"/>
  <c r="E577" i="7"/>
  <c r="F577" i="7"/>
  <c r="E588" i="7"/>
  <c r="F588" i="7"/>
  <c r="E600" i="7"/>
  <c r="F600" i="7"/>
  <c r="E609" i="7"/>
  <c r="F609" i="7"/>
  <c r="E619" i="7"/>
  <c r="F619" i="7"/>
  <c r="E633" i="7"/>
  <c r="F633" i="7"/>
  <c r="E638" i="7"/>
  <c r="F638" i="7"/>
  <c r="E642" i="7"/>
  <c r="F642" i="7"/>
  <c r="E646" i="7"/>
  <c r="F646" i="7"/>
  <c r="E650" i="7"/>
  <c r="F650" i="7"/>
  <c r="E654" i="7"/>
  <c r="F654" i="7"/>
  <c r="E688" i="7"/>
  <c r="F688" i="7"/>
  <c r="E692" i="7"/>
  <c r="F692" i="7"/>
  <c r="E696" i="7"/>
  <c r="F696" i="7"/>
  <c r="E707" i="7"/>
  <c r="F707" i="7"/>
  <c r="E726" i="7"/>
  <c r="F726" i="7"/>
  <c r="E737" i="7"/>
  <c r="F737" i="7"/>
  <c r="E941" i="7"/>
  <c r="F941" i="7"/>
  <c r="E945" i="7"/>
  <c r="F945" i="7"/>
  <c r="E950" i="7"/>
  <c r="F950" i="7"/>
  <c r="E954" i="7"/>
  <c r="F954" i="7"/>
  <c r="E958" i="7"/>
  <c r="F958" i="7"/>
  <c r="E962" i="7"/>
  <c r="F962" i="7"/>
  <c r="E966" i="7"/>
  <c r="F966" i="7"/>
  <c r="E975" i="7"/>
  <c r="F975" i="7"/>
  <c r="E979" i="7"/>
  <c r="F979" i="7"/>
  <c r="E983" i="7"/>
  <c r="F983" i="7"/>
  <c r="E987" i="7"/>
  <c r="F987" i="7"/>
  <c r="E1004" i="7"/>
  <c r="F1004" i="7"/>
  <c r="E1014" i="7"/>
  <c r="F1014" i="7"/>
  <c r="E1018" i="7"/>
  <c r="F1018" i="7"/>
  <c r="E1022" i="7"/>
  <c r="F1022" i="7"/>
  <c r="E1026" i="7"/>
  <c r="F1026" i="7"/>
  <c r="E1047" i="7"/>
  <c r="F1047" i="7"/>
  <c r="E1052" i="7"/>
  <c r="F1052" i="7"/>
  <c r="E1061" i="7"/>
  <c r="F1061" i="7"/>
  <c r="E1065" i="7"/>
  <c r="F1065" i="7"/>
  <c r="E1090" i="7"/>
  <c r="F1090" i="7"/>
  <c r="E1136" i="7"/>
  <c r="F1136" i="7"/>
  <c r="E1140" i="7"/>
  <c r="F1140" i="7"/>
  <c r="E1149" i="7"/>
  <c r="F1149" i="7"/>
  <c r="E1153" i="7"/>
  <c r="F1153" i="7"/>
  <c r="E1159" i="7"/>
  <c r="F1159" i="7"/>
  <c r="E1163" i="7"/>
  <c r="F1163" i="7"/>
  <c r="E1167" i="7"/>
  <c r="F1167" i="7"/>
  <c r="E1358" i="7"/>
  <c r="F1358" i="7"/>
  <c r="E1411" i="7"/>
  <c r="F1411" i="7"/>
  <c r="E1446" i="7"/>
  <c r="F1446" i="7"/>
  <c r="E1466" i="7"/>
  <c r="F1466" i="7"/>
  <c r="E1472" i="7"/>
  <c r="F1472" i="7"/>
  <c r="E1482" i="7"/>
  <c r="F1482" i="7"/>
  <c r="E1486" i="7"/>
  <c r="F1486" i="7"/>
  <c r="E1490" i="7"/>
  <c r="F1490" i="7"/>
  <c r="E1519" i="7"/>
  <c r="F1519" i="7"/>
  <c r="E1523" i="7"/>
  <c r="F1523" i="7"/>
  <c r="E1528" i="7"/>
  <c r="F1528" i="7"/>
  <c r="E1536" i="7"/>
  <c r="F1536" i="7"/>
  <c r="E1541" i="7"/>
  <c r="F1541" i="7"/>
  <c r="E1549" i="7"/>
  <c r="F1549" i="7"/>
  <c r="E1557" i="7"/>
  <c r="F1557" i="7"/>
  <c r="E1566" i="7"/>
  <c r="F1566" i="7"/>
  <c r="E1582" i="7"/>
  <c r="F1582" i="7"/>
  <c r="E1591" i="7"/>
  <c r="F1591" i="7"/>
  <c r="E1595" i="7"/>
  <c r="F1595" i="7"/>
  <c r="E1606" i="7"/>
  <c r="F1606" i="7"/>
  <c r="E1610" i="7"/>
  <c r="F1610" i="7"/>
  <c r="E1614" i="7"/>
  <c r="F1614" i="7"/>
  <c r="E1632" i="7"/>
  <c r="F1632" i="7"/>
  <c r="E1642" i="7"/>
  <c r="F1642" i="7"/>
  <c r="E1646" i="7"/>
  <c r="F1646" i="7"/>
  <c r="E1650" i="7"/>
  <c r="F1650" i="7"/>
  <c r="E1665" i="7"/>
  <c r="F1665" i="7"/>
  <c r="E1670" i="7"/>
  <c r="F1670" i="7"/>
  <c r="E1675" i="7"/>
  <c r="F1675" i="7"/>
  <c r="E1699" i="7"/>
  <c r="F1699" i="7"/>
  <c r="E1708" i="7"/>
  <c r="F1708" i="7"/>
  <c r="E1716" i="7"/>
  <c r="F1716" i="7"/>
  <c r="E1731" i="7"/>
  <c r="F1731" i="7"/>
  <c r="E1940" i="7"/>
  <c r="F1940" i="7"/>
  <c r="E1948" i="7"/>
  <c r="F1948" i="7"/>
  <c r="E1956" i="7"/>
  <c r="F1956" i="7"/>
  <c r="E1960" i="7"/>
  <c r="F1960" i="7"/>
  <c r="E1964" i="7"/>
  <c r="F1964" i="7"/>
  <c r="E1972" i="7"/>
  <c r="F1972" i="7"/>
  <c r="E1976" i="7"/>
  <c r="F1976" i="7"/>
  <c r="E1980" i="7"/>
  <c r="F1980" i="7"/>
  <c r="E1988" i="7"/>
  <c r="F1988" i="7"/>
  <c r="E1992" i="7"/>
  <c r="F1992" i="7"/>
  <c r="E1996" i="7"/>
  <c r="F1996" i="7"/>
  <c r="E2004" i="7"/>
  <c r="F2004" i="7"/>
  <c r="E2008" i="7"/>
  <c r="F2008" i="7"/>
  <c r="E2012" i="7"/>
  <c r="F2012" i="7"/>
  <c r="E2020" i="7"/>
  <c r="F2020" i="7"/>
  <c r="E2024" i="7"/>
  <c r="F2024" i="7"/>
  <c r="E2028" i="7"/>
  <c r="F2028" i="7"/>
  <c r="E2036" i="7"/>
  <c r="F2036" i="7"/>
  <c r="E2040" i="7"/>
  <c r="F2040" i="7"/>
  <c r="E2044" i="7"/>
  <c r="F2044" i="7"/>
  <c r="E2052" i="7"/>
  <c r="F2052" i="7"/>
  <c r="E2056" i="7"/>
  <c r="F2056" i="7"/>
  <c r="E2060" i="7"/>
  <c r="F2060" i="7"/>
  <c r="E2068" i="7"/>
  <c r="F2068" i="7"/>
  <c r="E2072" i="7"/>
  <c r="F2072" i="7"/>
  <c r="E2076" i="7"/>
  <c r="F2076" i="7"/>
  <c r="E2084" i="7"/>
  <c r="F2084" i="7"/>
  <c r="E2088" i="7"/>
  <c r="F2088" i="7"/>
  <c r="E2092" i="7"/>
  <c r="F2092" i="7"/>
  <c r="E2096" i="7"/>
  <c r="F2096" i="7"/>
  <c r="E2100" i="7"/>
  <c r="F2100" i="7"/>
  <c r="E2104" i="7"/>
  <c r="F2104" i="7"/>
  <c r="E2108" i="7"/>
  <c r="F2108" i="7"/>
  <c r="E2112" i="7"/>
  <c r="F2112" i="7"/>
  <c r="E2116" i="7"/>
  <c r="F2116" i="7"/>
  <c r="E2120" i="7"/>
  <c r="F2120" i="7"/>
  <c r="E2124" i="7"/>
  <c r="F2124" i="7"/>
  <c r="E2128" i="7"/>
  <c r="F2128" i="7"/>
  <c r="E2132" i="7"/>
  <c r="F2132" i="7"/>
  <c r="E2136" i="7"/>
  <c r="F2136" i="7"/>
  <c r="E2140" i="7"/>
  <c r="F2140" i="7"/>
  <c r="E2144" i="7"/>
  <c r="F2144" i="7"/>
  <c r="E2148" i="7"/>
  <c r="F2148" i="7"/>
  <c r="E2152" i="7"/>
  <c r="F2152" i="7"/>
  <c r="E2156" i="7"/>
  <c r="F2156" i="7"/>
  <c r="E2160" i="7"/>
  <c r="F2160" i="7"/>
  <c r="E2164" i="7"/>
  <c r="F2164" i="7"/>
  <c r="E2168" i="7"/>
  <c r="F2168" i="7"/>
  <c r="E2172" i="7"/>
  <c r="F2172" i="7"/>
  <c r="E2176" i="7"/>
  <c r="F2176" i="7"/>
  <c r="E2180" i="7"/>
  <c r="F2180" i="7"/>
  <c r="E2184" i="7"/>
  <c r="F2184" i="7"/>
  <c r="E2188" i="7"/>
  <c r="F2188" i="7"/>
  <c r="E2192" i="7"/>
  <c r="F2192" i="7"/>
  <c r="E2196" i="7"/>
  <c r="F2196" i="7"/>
  <c r="E2200" i="7"/>
  <c r="F2200" i="7"/>
  <c r="E2204" i="7"/>
  <c r="F2204" i="7"/>
  <c r="E2236" i="7"/>
  <c r="F2236" i="7"/>
  <c r="E2358" i="7"/>
  <c r="F2358" i="7"/>
  <c r="E2442" i="7"/>
  <c r="F2442" i="7"/>
  <c r="E2446" i="7"/>
  <c r="F2446" i="7"/>
  <c r="E2473" i="7"/>
  <c r="F2473" i="7"/>
  <c r="E2477" i="7"/>
  <c r="F2477" i="7"/>
  <c r="E2481" i="7"/>
  <c r="F2481" i="7"/>
  <c r="E2485" i="7"/>
  <c r="F2485" i="7"/>
  <c r="E2489" i="7"/>
  <c r="F2489" i="7"/>
  <c r="E2534" i="7"/>
  <c r="F2534" i="7"/>
  <c r="E2538" i="7"/>
  <c r="F2538" i="7"/>
  <c r="E2542" i="7"/>
  <c r="F2542" i="7"/>
  <c r="E2546" i="7"/>
  <c r="F2546" i="7"/>
  <c r="E2550" i="7"/>
  <c r="F2550" i="7"/>
  <c r="E2554" i="7"/>
  <c r="F2554" i="7"/>
  <c r="E2558" i="7"/>
  <c r="F2558" i="7"/>
  <c r="E2562" i="7"/>
  <c r="F2562" i="7"/>
  <c r="E2566" i="7"/>
  <c r="F2566" i="7"/>
  <c r="E2570" i="7"/>
  <c r="F2570" i="7"/>
  <c r="E2574" i="7"/>
  <c r="F2574" i="7"/>
  <c r="E2578" i="7"/>
  <c r="F2578" i="7"/>
  <c r="E2582" i="7"/>
  <c r="F2582" i="7"/>
  <c r="E2586" i="7"/>
  <c r="F2586" i="7"/>
  <c r="E2590" i="7"/>
  <c r="F2590" i="7"/>
  <c r="E2616" i="7"/>
  <c r="F2616" i="7"/>
  <c r="E2620" i="7"/>
  <c r="F2620" i="7"/>
  <c r="E2629" i="7"/>
  <c r="F2629" i="7"/>
  <c r="E2800" i="7"/>
  <c r="F2800" i="7"/>
  <c r="E2804" i="7"/>
  <c r="F2804" i="7"/>
  <c r="E2816" i="7"/>
  <c r="F2816" i="7"/>
  <c r="E2825" i="7"/>
  <c r="F2825" i="7"/>
  <c r="E2829" i="7"/>
  <c r="F2829" i="7"/>
  <c r="E2840" i="7"/>
  <c r="F2840" i="7"/>
  <c r="E2845" i="7"/>
  <c r="F2845" i="7"/>
  <c r="E2861" i="7"/>
  <c r="F2861" i="7"/>
  <c r="E2876" i="7"/>
  <c r="F2876" i="7"/>
  <c r="E2880" i="7"/>
  <c r="F2880" i="7"/>
  <c r="E2884" i="7"/>
  <c r="F2884" i="7"/>
  <c r="E2889" i="7"/>
  <c r="F2889" i="7"/>
  <c r="E2992" i="7"/>
  <c r="F2992" i="7"/>
  <c r="E1145" i="7"/>
  <c r="F1145" i="7"/>
  <c r="E1172" i="7"/>
  <c r="F1172" i="7"/>
  <c r="E1176" i="7"/>
  <c r="F1176" i="7"/>
  <c r="E1180" i="7"/>
  <c r="F1180" i="7"/>
  <c r="E1190" i="7"/>
  <c r="F1190" i="7"/>
  <c r="E1194" i="7"/>
  <c r="F1194" i="7"/>
  <c r="E1221" i="7"/>
  <c r="F1221" i="7"/>
  <c r="E1225" i="7"/>
  <c r="F1225" i="7"/>
  <c r="E1229" i="7"/>
  <c r="F1229" i="7"/>
  <c r="E1233" i="7"/>
  <c r="F1233" i="7"/>
  <c r="E1237" i="7"/>
  <c r="F1237" i="7"/>
  <c r="E1241" i="7"/>
  <c r="F1241" i="7"/>
  <c r="E1245" i="7"/>
  <c r="F1245" i="7"/>
  <c r="E1256" i="7"/>
  <c r="F1256" i="7"/>
  <c r="E1260" i="7"/>
  <c r="F1260" i="7"/>
  <c r="E1264" i="7"/>
  <c r="F1264" i="7"/>
  <c r="E1268" i="7"/>
  <c r="F1268" i="7"/>
  <c r="E1272" i="7"/>
  <c r="F1272" i="7"/>
  <c r="E1276" i="7"/>
  <c r="F1276" i="7"/>
  <c r="E1280" i="7"/>
  <c r="F1280" i="7"/>
  <c r="E1284" i="7"/>
  <c r="F1284" i="7"/>
  <c r="E1288" i="7"/>
  <c r="F1288" i="7"/>
  <c r="E1292" i="7"/>
  <c r="F1292" i="7"/>
  <c r="E1296" i="7"/>
  <c r="F1296" i="7"/>
  <c r="E1300" i="7"/>
  <c r="F1300" i="7"/>
  <c r="E1304" i="7"/>
  <c r="F1304" i="7"/>
  <c r="E1308" i="7"/>
  <c r="F1308" i="7"/>
  <c r="E1312" i="7"/>
  <c r="F1312" i="7"/>
  <c r="E1316" i="7"/>
  <c r="F1316" i="7"/>
  <c r="E1320" i="7"/>
  <c r="F1320" i="7"/>
  <c r="E1324" i="7"/>
  <c r="F1324" i="7"/>
  <c r="E1328" i="7"/>
  <c r="F1328" i="7"/>
  <c r="E1332" i="7"/>
  <c r="F1332" i="7"/>
  <c r="E1336" i="7"/>
  <c r="F1336" i="7"/>
  <c r="E1340" i="7"/>
  <c r="F1340" i="7"/>
  <c r="E1344" i="7"/>
  <c r="F1344" i="7"/>
  <c r="E1348" i="7"/>
  <c r="F1348" i="7"/>
  <c r="E1364" i="7"/>
  <c r="F1364" i="7"/>
  <c r="E1368" i="7"/>
  <c r="F1368" i="7"/>
  <c r="E1372" i="7"/>
  <c r="F1372" i="7"/>
  <c r="E1376" i="7"/>
  <c r="F1376" i="7"/>
  <c r="E1380" i="7"/>
  <c r="F1380" i="7"/>
  <c r="E1407" i="7"/>
  <c r="F1407" i="7"/>
  <c r="E1429" i="7"/>
  <c r="F1429" i="7"/>
  <c r="E1437" i="7"/>
  <c r="F1437" i="7"/>
  <c r="E1442" i="7"/>
  <c r="F1442" i="7"/>
  <c r="E1462" i="7"/>
  <c r="F1462" i="7"/>
  <c r="E1495" i="7"/>
  <c r="F1495" i="7"/>
  <c r="E1515" i="7"/>
  <c r="F1515" i="7"/>
  <c r="E1587" i="7"/>
  <c r="F1587" i="7"/>
  <c r="E1656" i="7"/>
  <c r="F1656" i="7"/>
  <c r="E1681" i="7"/>
  <c r="F1681" i="7"/>
  <c r="E1721" i="7"/>
  <c r="F1721" i="7"/>
  <c r="E1741" i="7"/>
  <c r="F1741" i="7"/>
  <c r="E1745" i="7"/>
  <c r="F1745" i="7"/>
  <c r="E1750" i="7"/>
  <c r="F1750" i="7"/>
  <c r="E1754" i="7"/>
  <c r="F1754" i="7"/>
  <c r="E1758" i="7"/>
  <c r="F1758" i="7"/>
  <c r="E1762" i="7"/>
  <c r="F1762" i="7"/>
  <c r="E1766" i="7"/>
  <c r="F1766" i="7"/>
  <c r="E1770" i="7"/>
  <c r="F1770" i="7"/>
  <c r="E1774" i="7"/>
  <c r="F1774" i="7"/>
  <c r="E1778" i="7"/>
  <c r="F1778" i="7"/>
  <c r="E1782" i="7"/>
  <c r="F1782" i="7"/>
  <c r="E1788" i="7"/>
  <c r="F1788" i="7"/>
  <c r="E1793" i="7"/>
  <c r="F1793" i="7"/>
  <c r="E2258" i="7"/>
  <c r="F2258" i="7"/>
  <c r="E2262" i="7"/>
  <c r="F2262" i="7"/>
  <c r="E2266" i="7"/>
  <c r="F2266" i="7"/>
  <c r="E2270" i="7"/>
  <c r="F2270" i="7"/>
  <c r="E2274" i="7"/>
  <c r="F2274" i="7"/>
  <c r="E2278" i="7"/>
  <c r="F2278" i="7"/>
  <c r="E2282" i="7"/>
  <c r="F2282" i="7"/>
  <c r="E2286" i="7"/>
  <c r="F2286" i="7"/>
  <c r="E2290" i="7"/>
  <c r="F2290" i="7"/>
  <c r="E2302" i="7"/>
  <c r="F2302" i="7"/>
  <c r="E2320" i="7"/>
  <c r="F2320" i="7"/>
  <c r="E2324" i="7"/>
  <c r="F2324" i="7"/>
  <c r="E2328" i="7"/>
  <c r="F2328" i="7"/>
  <c r="E2332" i="7"/>
  <c r="F2332" i="7"/>
  <c r="E2336" i="7"/>
  <c r="F2336" i="7"/>
  <c r="E2341" i="7"/>
  <c r="F2341" i="7"/>
  <c r="E2345" i="7"/>
  <c r="F2345" i="7"/>
  <c r="E2350" i="7"/>
  <c r="F2350" i="7"/>
  <c r="E2354" i="7"/>
  <c r="F2354" i="7"/>
  <c r="E2390" i="7"/>
  <c r="F2390" i="7"/>
  <c r="E2396" i="7"/>
  <c r="F2396" i="7"/>
  <c r="E2401" i="7"/>
  <c r="F2401" i="7"/>
  <c r="E2410" i="7"/>
  <c r="F2410" i="7"/>
  <c r="E2600" i="7"/>
  <c r="F2600" i="7"/>
  <c r="E2644" i="7"/>
  <c r="F2644" i="7"/>
  <c r="E2649" i="7"/>
  <c r="F2649" i="7"/>
  <c r="E2689" i="7"/>
  <c r="F2689" i="7"/>
  <c r="E2693" i="7"/>
  <c r="F2693" i="7"/>
  <c r="E2697" i="7"/>
  <c r="F2697" i="7"/>
  <c r="E2701" i="7"/>
  <c r="F2701" i="7"/>
  <c r="E2916" i="7"/>
  <c r="F2916" i="7"/>
  <c r="E2920" i="7"/>
  <c r="F2920" i="7"/>
  <c r="E2980" i="7"/>
  <c r="F2980" i="7"/>
  <c r="E2984" i="7"/>
  <c r="F2984" i="7"/>
  <c r="E2988" i="7"/>
  <c r="F2988" i="7"/>
  <c r="E855" i="7"/>
  <c r="F855" i="7"/>
  <c r="E859" i="7"/>
  <c r="F859" i="7"/>
  <c r="E863" i="7"/>
  <c r="F863" i="7"/>
  <c r="E867" i="7"/>
  <c r="F867" i="7"/>
  <c r="E873" i="7"/>
  <c r="F873" i="7"/>
  <c r="E923" i="7"/>
  <c r="F923" i="7"/>
  <c r="E928" i="7"/>
  <c r="F928" i="7"/>
  <c r="E938" i="7"/>
  <c r="F938" i="7"/>
  <c r="E942" i="7"/>
  <c r="F942" i="7"/>
  <c r="E946" i="7"/>
  <c r="F946" i="7"/>
  <c r="E951" i="7"/>
  <c r="F951" i="7"/>
  <c r="E955" i="7"/>
  <c r="F955" i="7"/>
  <c r="E959" i="7"/>
  <c r="F959" i="7"/>
  <c r="E963" i="7"/>
  <c r="F963" i="7"/>
  <c r="E967" i="7"/>
  <c r="F967" i="7"/>
  <c r="E972" i="7"/>
  <c r="F972" i="7"/>
  <c r="E976" i="7"/>
  <c r="F976" i="7"/>
  <c r="E980" i="7"/>
  <c r="F980" i="7"/>
  <c r="E984" i="7"/>
  <c r="F984" i="7"/>
  <c r="E988" i="7"/>
  <c r="F988" i="7"/>
  <c r="E1005" i="7"/>
  <c r="F1005" i="7"/>
  <c r="E1015" i="7"/>
  <c r="F1015" i="7"/>
  <c r="E1019" i="7"/>
  <c r="F1019" i="7"/>
  <c r="E1023" i="7"/>
  <c r="F1023" i="7"/>
  <c r="E1027" i="7"/>
  <c r="F1027" i="7"/>
  <c r="E1053" i="7"/>
  <c r="F1053" i="7"/>
  <c r="E1058" i="7"/>
  <c r="F1058" i="7"/>
  <c r="E1062" i="7"/>
  <c r="F1062" i="7"/>
  <c r="E1066" i="7"/>
  <c r="F1066" i="7"/>
  <c r="E1141" i="7"/>
  <c r="F1141" i="7"/>
  <c r="E1150" i="7"/>
  <c r="F1150" i="7"/>
  <c r="E1160" i="7"/>
  <c r="F1160" i="7"/>
  <c r="E1164" i="7"/>
  <c r="F1164" i="7"/>
  <c r="E1412" i="7"/>
  <c r="F1412" i="7"/>
  <c r="E1453" i="7"/>
  <c r="F1453" i="7"/>
  <c r="E1458" i="7"/>
  <c r="F1458" i="7"/>
  <c r="E1467" i="7"/>
  <c r="F1467" i="7"/>
  <c r="E1473" i="7"/>
  <c r="F1473" i="7"/>
  <c r="E1483" i="7"/>
  <c r="F1483" i="7"/>
  <c r="E1487" i="7"/>
  <c r="F1487" i="7"/>
  <c r="E1491" i="7"/>
  <c r="F1491" i="7"/>
  <c r="E1520" i="7"/>
  <c r="F1520" i="7"/>
  <c r="E1529" i="7"/>
  <c r="F1529" i="7"/>
  <c r="E1533" i="7"/>
  <c r="F1533" i="7"/>
  <c r="E1537" i="7"/>
  <c r="F1537" i="7"/>
  <c r="E1542" i="7"/>
  <c r="F1542" i="7"/>
  <c r="E1546" i="7"/>
  <c r="F1546" i="7"/>
  <c r="E1550" i="7"/>
  <c r="F1550" i="7"/>
  <c r="E1554" i="7"/>
  <c r="F1554" i="7"/>
  <c r="E1558" i="7"/>
  <c r="F1558" i="7"/>
  <c r="E1562" i="7"/>
  <c r="F1562" i="7"/>
  <c r="E1567" i="7"/>
  <c r="F1567" i="7"/>
  <c r="E1583" i="7"/>
  <c r="F1583" i="7"/>
  <c r="E1592" i="7"/>
  <c r="F1592" i="7"/>
  <c r="E1603" i="7"/>
  <c r="F1603" i="7"/>
  <c r="E1607" i="7"/>
  <c r="F1607" i="7"/>
  <c r="E1611" i="7"/>
  <c r="F1611" i="7"/>
  <c r="E1615" i="7"/>
  <c r="F1615" i="7"/>
  <c r="E1633" i="7"/>
  <c r="F1633" i="7"/>
  <c r="E1639" i="7"/>
  <c r="F1639" i="7"/>
  <c r="E1643" i="7"/>
  <c r="F1643" i="7"/>
  <c r="E1647" i="7"/>
  <c r="F1647" i="7"/>
  <c r="E1651" i="7"/>
  <c r="F1651" i="7"/>
  <c r="E1671" i="7"/>
  <c r="F1671" i="7"/>
  <c r="E1705" i="7"/>
  <c r="F1705" i="7"/>
  <c r="E1709" i="7"/>
  <c r="F1709" i="7"/>
  <c r="E1713" i="7"/>
  <c r="F1713" i="7"/>
  <c r="E1717" i="7"/>
  <c r="F1717" i="7"/>
  <c r="E1727" i="7"/>
  <c r="F1727" i="7"/>
  <c r="E1732" i="7"/>
  <c r="F1732" i="7"/>
  <c r="E1737" i="7"/>
  <c r="F1737" i="7"/>
  <c r="E1937" i="7"/>
  <c r="F1937" i="7"/>
  <c r="E1941" i="7"/>
  <c r="F1941" i="7"/>
  <c r="E1945" i="7"/>
  <c r="F1945" i="7"/>
  <c r="E1949" i="7"/>
  <c r="F1949" i="7"/>
  <c r="E1953" i="7"/>
  <c r="F1953" i="7"/>
  <c r="E1957" i="7"/>
  <c r="F1957" i="7"/>
  <c r="E1961" i="7"/>
  <c r="F1961" i="7"/>
  <c r="E1965" i="7"/>
  <c r="F1965" i="7"/>
  <c r="E1969" i="7"/>
  <c r="F1969" i="7"/>
  <c r="E1977" i="7"/>
  <c r="F1977" i="7"/>
  <c r="E1981" i="7"/>
  <c r="F1981" i="7"/>
  <c r="E1985" i="7"/>
  <c r="F1985" i="7"/>
  <c r="E1993" i="7"/>
  <c r="F1993" i="7"/>
  <c r="E1997" i="7"/>
  <c r="F1997" i="7"/>
  <c r="E2001" i="7"/>
  <c r="F2001" i="7"/>
  <c r="E2009" i="7"/>
  <c r="F2009" i="7"/>
  <c r="E2013" i="7"/>
  <c r="F2013" i="7"/>
  <c r="E2017" i="7"/>
  <c r="F2017" i="7"/>
  <c r="E2025" i="7"/>
  <c r="F2025" i="7"/>
  <c r="E2029" i="7"/>
  <c r="F2029" i="7"/>
  <c r="E2033" i="7"/>
  <c r="F2033" i="7"/>
  <c r="E2041" i="7"/>
  <c r="F2041" i="7"/>
  <c r="E2045" i="7"/>
  <c r="F2045" i="7"/>
  <c r="E2049" i="7"/>
  <c r="F2049" i="7"/>
  <c r="E2057" i="7"/>
  <c r="F2057" i="7"/>
  <c r="E2061" i="7"/>
  <c r="F2061" i="7"/>
  <c r="E2065" i="7"/>
  <c r="F2065" i="7"/>
  <c r="E2073" i="7"/>
  <c r="F2073" i="7"/>
  <c r="E2077" i="7"/>
  <c r="F2077" i="7"/>
  <c r="E2081" i="7"/>
  <c r="F2081" i="7"/>
  <c r="E2085" i="7"/>
  <c r="F2085" i="7"/>
  <c r="E2089" i="7"/>
  <c r="F2089" i="7"/>
  <c r="E2093" i="7"/>
  <c r="F2093" i="7"/>
  <c r="E2097" i="7"/>
  <c r="F2097" i="7"/>
  <c r="E2101" i="7"/>
  <c r="F2101" i="7"/>
  <c r="E2105" i="7"/>
  <c r="F2105" i="7"/>
  <c r="E2109" i="7"/>
  <c r="F2109" i="7"/>
  <c r="E2113" i="7"/>
  <c r="F2113" i="7"/>
  <c r="E2117" i="7"/>
  <c r="F2117" i="7"/>
  <c r="E2121" i="7"/>
  <c r="F2121" i="7"/>
  <c r="E2125" i="7"/>
  <c r="F2125" i="7"/>
  <c r="E2129" i="7"/>
  <c r="F2129" i="7"/>
  <c r="E2133" i="7"/>
  <c r="F2133" i="7"/>
  <c r="E2137" i="7"/>
  <c r="F2137" i="7"/>
  <c r="E2141" i="7"/>
  <c r="F2141" i="7"/>
  <c r="E2145" i="7"/>
  <c r="F2145" i="7"/>
  <c r="E2149" i="7"/>
  <c r="F2149" i="7"/>
  <c r="E2153" i="7"/>
  <c r="F2153" i="7"/>
  <c r="E2157" i="7"/>
  <c r="F2157" i="7"/>
  <c r="E2161" i="7"/>
  <c r="F2161" i="7"/>
  <c r="E2165" i="7"/>
  <c r="F2165" i="7"/>
  <c r="E2169" i="7"/>
  <c r="F2169" i="7"/>
  <c r="E2173" i="7"/>
  <c r="F2173" i="7"/>
  <c r="E2177" i="7"/>
  <c r="F2177" i="7"/>
  <c r="E2181" i="7"/>
  <c r="F2181" i="7"/>
  <c r="E2185" i="7"/>
  <c r="F2185" i="7"/>
  <c r="E2189" i="7"/>
  <c r="F2189" i="7"/>
  <c r="E2193" i="7"/>
  <c r="F2193" i="7"/>
  <c r="E2197" i="7"/>
  <c r="F2197" i="7"/>
  <c r="E2201" i="7"/>
  <c r="F2201" i="7"/>
  <c r="E2233" i="7"/>
  <c r="F2233" i="7"/>
  <c r="E2237" i="7"/>
  <c r="F2237" i="7"/>
  <c r="E2364" i="7"/>
  <c r="F2364" i="7"/>
  <c r="E2368" i="7"/>
  <c r="F2368" i="7"/>
  <c r="E2372" i="7"/>
  <c r="F2372" i="7"/>
  <c r="E2376" i="7"/>
  <c r="F2376" i="7"/>
  <c r="E2380" i="7"/>
  <c r="F2380" i="7"/>
  <c r="E2420" i="7"/>
  <c r="F2420" i="7"/>
  <c r="E2424" i="7"/>
  <c r="F2424" i="7"/>
  <c r="E2428" i="7"/>
  <c r="F2428" i="7"/>
  <c r="E2438" i="7"/>
  <c r="F2438" i="7"/>
  <c r="E2452" i="7"/>
  <c r="F2452" i="7"/>
  <c r="E2456" i="7"/>
  <c r="F2456" i="7"/>
  <c r="E2474" i="7"/>
  <c r="F2474" i="7"/>
  <c r="E2478" i="7"/>
  <c r="F2478" i="7"/>
  <c r="E2482" i="7"/>
  <c r="F2482" i="7"/>
  <c r="E2486" i="7"/>
  <c r="F2486" i="7"/>
  <c r="E2498" i="7"/>
  <c r="F2498" i="7"/>
  <c r="E2516" i="7"/>
  <c r="F2516" i="7"/>
  <c r="E2520" i="7"/>
  <c r="F2520" i="7"/>
  <c r="E2524" i="7"/>
  <c r="F2524" i="7"/>
  <c r="E2531" i="7"/>
  <c r="F2531" i="7"/>
  <c r="E2563" i="7"/>
  <c r="F2563" i="7"/>
  <c r="E2579" i="7"/>
  <c r="F2579" i="7"/>
  <c r="E2596" i="7"/>
  <c r="F2596" i="7"/>
  <c r="E2613" i="7"/>
  <c r="F2613" i="7"/>
  <c r="E2617" i="7"/>
  <c r="F2617" i="7"/>
  <c r="E2621" i="7"/>
  <c r="F2621" i="7"/>
  <c r="E2626" i="7"/>
  <c r="F2626" i="7"/>
  <c r="E2636" i="7"/>
  <c r="F2636" i="7"/>
  <c r="E2640" i="7"/>
  <c r="F2640" i="7"/>
  <c r="E2655" i="7"/>
  <c r="F2655" i="7"/>
  <c r="E2660" i="7"/>
  <c r="F2660" i="7"/>
  <c r="E2664" i="7"/>
  <c r="F2664" i="7"/>
  <c r="E2755" i="7"/>
  <c r="F2755" i="7"/>
  <c r="E2763" i="7"/>
  <c r="F2763" i="7"/>
  <c r="E2771" i="7"/>
  <c r="F2771" i="7"/>
  <c r="E2787" i="7"/>
  <c r="F2787" i="7"/>
  <c r="E2792" i="7"/>
  <c r="F2792" i="7"/>
  <c r="E2796" i="7"/>
  <c r="F2796" i="7"/>
  <c r="E2801" i="7"/>
  <c r="F2801" i="7"/>
  <c r="E2817" i="7"/>
  <c r="F2817" i="7"/>
  <c r="E2822" i="7"/>
  <c r="F2822" i="7"/>
  <c r="E2830" i="7"/>
  <c r="F2830" i="7"/>
  <c r="E2841" i="7"/>
  <c r="F2841" i="7"/>
  <c r="E2851" i="7"/>
  <c r="F2851" i="7"/>
  <c r="E2862" i="7"/>
  <c r="F2862" i="7"/>
  <c r="E2877" i="7"/>
  <c r="F2877" i="7"/>
  <c r="E2881" i="7"/>
  <c r="F2881" i="7"/>
  <c r="E2885" i="7"/>
  <c r="F2885" i="7"/>
  <c r="E2896" i="7"/>
  <c r="F2896" i="7"/>
  <c r="E2901" i="7"/>
  <c r="F2901" i="7"/>
  <c r="E2967" i="7"/>
  <c r="F2967" i="7"/>
  <c r="E2993" i="7"/>
  <c r="F2993" i="7"/>
  <c r="E3637" i="7"/>
  <c r="F3637" i="7"/>
  <c r="E3653" i="7"/>
  <c r="F3653" i="7"/>
  <c r="E3741" i="7"/>
  <c r="F3741" i="7"/>
  <c r="E3861" i="7"/>
  <c r="F3861" i="7"/>
  <c r="E3917" i="7"/>
  <c r="F3917" i="7"/>
  <c r="E3961" i="7"/>
  <c r="F3961" i="7"/>
  <c r="E3965" i="7"/>
  <c r="F3965" i="7"/>
  <c r="E4089" i="7"/>
  <c r="F4089" i="7"/>
  <c r="E4093" i="7"/>
  <c r="F4093" i="7"/>
  <c r="E4141" i="7"/>
  <c r="F4141" i="7"/>
  <c r="E4241" i="7"/>
  <c r="F4241" i="7"/>
  <c r="E4589" i="7"/>
  <c r="F4589" i="7"/>
  <c r="E4593" i="7"/>
  <c r="F4593" i="7"/>
  <c r="E4597" i="7"/>
  <c r="F4597" i="7"/>
  <c r="E4685" i="7"/>
  <c r="F4685" i="7"/>
  <c r="E4829" i="7"/>
  <c r="F4829" i="7"/>
  <c r="E4833" i="7"/>
  <c r="F4833" i="7"/>
  <c r="E4837" i="7"/>
  <c r="F4837" i="7"/>
  <c r="E4845" i="7"/>
  <c r="F4845" i="7"/>
  <c r="E4873" i="7"/>
  <c r="F4873" i="7"/>
  <c r="E4905" i="7"/>
  <c r="F4905" i="7"/>
  <c r="E5001" i="7"/>
  <c r="F5001" i="7"/>
  <c r="E819" i="7"/>
  <c r="F819" i="7"/>
  <c r="E840" i="7"/>
  <c r="F840" i="7"/>
  <c r="E844" i="7"/>
  <c r="F844" i="7"/>
  <c r="E879" i="7"/>
  <c r="F879" i="7"/>
  <c r="E891" i="7"/>
  <c r="F891" i="7"/>
  <c r="E896" i="7"/>
  <c r="F896" i="7"/>
  <c r="E909" i="7"/>
  <c r="F909" i="7"/>
  <c r="E918" i="7"/>
  <c r="F918" i="7"/>
  <c r="E995" i="7"/>
  <c r="F995" i="7"/>
  <c r="E1000" i="7"/>
  <c r="F1000" i="7"/>
  <c r="E1092" i="7"/>
  <c r="F1092" i="7"/>
  <c r="E1098" i="7"/>
  <c r="F1098" i="7"/>
  <c r="E1102" i="7"/>
  <c r="F1102" i="7"/>
  <c r="E1106" i="7"/>
  <c r="F1106" i="7"/>
  <c r="E1110" i="7"/>
  <c r="F1110" i="7"/>
  <c r="E1146" i="7"/>
  <c r="F1146" i="7"/>
  <c r="E1169" i="7"/>
  <c r="F1169" i="7"/>
  <c r="E1173" i="7"/>
  <c r="F1173" i="7"/>
  <c r="E1181" i="7"/>
  <c r="F1181" i="7"/>
  <c r="E1187" i="7"/>
  <c r="F1187" i="7"/>
  <c r="E1191" i="7"/>
  <c r="F1191" i="7"/>
  <c r="E1195" i="7"/>
  <c r="F1195" i="7"/>
  <c r="E1222" i="7"/>
  <c r="F1222" i="7"/>
  <c r="E1226" i="7"/>
  <c r="F1226" i="7"/>
  <c r="E1230" i="7"/>
  <c r="F1230" i="7"/>
  <c r="E1234" i="7"/>
  <c r="F1234" i="7"/>
  <c r="E1238" i="7"/>
  <c r="F1238" i="7"/>
  <c r="E1242" i="7"/>
  <c r="F1242" i="7"/>
  <c r="E1246" i="7"/>
  <c r="F1246" i="7"/>
  <c r="E1253" i="7"/>
  <c r="F1253" i="7"/>
  <c r="E1261" i="7"/>
  <c r="F1261" i="7"/>
  <c r="E1265" i="7"/>
  <c r="F1265" i="7"/>
  <c r="E1269" i="7"/>
  <c r="F1269" i="7"/>
  <c r="E1277" i="7"/>
  <c r="F1277" i="7"/>
  <c r="E1281" i="7"/>
  <c r="F1281" i="7"/>
  <c r="E1285" i="7"/>
  <c r="F1285" i="7"/>
  <c r="E1289" i="7"/>
  <c r="F1289" i="7"/>
  <c r="E1293" i="7"/>
  <c r="F1293" i="7"/>
  <c r="E1297" i="7"/>
  <c r="F1297" i="7"/>
  <c r="E1301" i="7"/>
  <c r="F1301" i="7"/>
  <c r="E1309" i="7"/>
  <c r="F1309" i="7"/>
  <c r="E1313" i="7"/>
  <c r="F1313" i="7"/>
  <c r="E1317" i="7"/>
  <c r="F1317" i="7"/>
  <c r="E1325" i="7"/>
  <c r="F1325" i="7"/>
  <c r="E1329" i="7"/>
  <c r="F1329" i="7"/>
  <c r="E1333" i="7"/>
  <c r="F1333" i="7"/>
  <c r="E1341" i="7"/>
  <c r="F1341" i="7"/>
  <c r="E1345" i="7"/>
  <c r="F1345" i="7"/>
  <c r="E1349" i="7"/>
  <c r="F1349" i="7"/>
  <c r="E1365" i="7"/>
  <c r="F1365" i="7"/>
  <c r="E1369" i="7"/>
  <c r="F1369" i="7"/>
  <c r="E1373" i="7"/>
  <c r="F1373" i="7"/>
  <c r="E1381" i="7"/>
  <c r="F1381" i="7"/>
  <c r="E1386" i="7"/>
  <c r="F1386" i="7"/>
  <c r="E1390" i="7"/>
  <c r="F1390" i="7"/>
  <c r="E1426" i="7"/>
  <c r="F1426" i="7"/>
  <c r="E1430" i="7"/>
  <c r="F1430" i="7"/>
  <c r="E1434" i="7"/>
  <c r="F1434" i="7"/>
  <c r="E1443" i="7"/>
  <c r="F1443" i="7"/>
  <c r="E1507" i="7"/>
  <c r="F1507" i="7"/>
  <c r="E1512" i="7"/>
  <c r="F1512" i="7"/>
  <c r="E1574" i="7"/>
  <c r="F1574" i="7"/>
  <c r="E1579" i="7"/>
  <c r="F1579" i="7"/>
  <c r="E1588" i="7"/>
  <c r="F1588" i="7"/>
  <c r="E1657" i="7"/>
  <c r="F1657" i="7"/>
  <c r="E1667" i="7"/>
  <c r="F1667" i="7"/>
  <c r="E1682" i="7"/>
  <c r="F1682" i="7"/>
  <c r="E1722" i="7"/>
  <c r="F1722" i="7"/>
  <c r="E1742" i="7"/>
  <c r="F1742" i="7"/>
  <c r="E1751" i="7"/>
  <c r="F1751" i="7"/>
  <c r="E1755" i="7"/>
  <c r="F1755" i="7"/>
  <c r="E1759" i="7"/>
  <c r="F1759" i="7"/>
  <c r="E1763" i="7"/>
  <c r="F1763" i="7"/>
  <c r="E1767" i="7"/>
  <c r="F1767" i="7"/>
  <c r="E1771" i="7"/>
  <c r="F1771" i="7"/>
  <c r="E1775" i="7"/>
  <c r="F1775" i="7"/>
  <c r="E1779" i="7"/>
  <c r="F1779" i="7"/>
  <c r="E2222" i="7"/>
  <c r="F2222" i="7"/>
  <c r="E2259" i="7"/>
  <c r="F2259" i="7"/>
  <c r="E2275" i="7"/>
  <c r="F2275" i="7"/>
  <c r="E2291" i="7"/>
  <c r="F2291" i="7"/>
  <c r="E2317" i="7"/>
  <c r="F2317" i="7"/>
  <c r="E2321" i="7"/>
  <c r="F2321" i="7"/>
  <c r="E2325" i="7"/>
  <c r="F2325" i="7"/>
  <c r="E2329" i="7"/>
  <c r="F2329" i="7"/>
  <c r="E2333" i="7"/>
  <c r="F2333" i="7"/>
  <c r="E2342" i="7"/>
  <c r="F2342" i="7"/>
  <c r="E2346" i="7"/>
  <c r="F2346" i="7"/>
  <c r="E2397" i="7"/>
  <c r="F2397" i="7"/>
  <c r="E2402" i="7"/>
  <c r="F2402" i="7"/>
  <c r="E2411" i="7"/>
  <c r="F2411" i="7"/>
  <c r="E2416" i="7"/>
  <c r="F2416" i="7"/>
  <c r="E2504" i="7"/>
  <c r="F2504" i="7"/>
  <c r="E2592" i="7"/>
  <c r="F2592" i="7"/>
  <c r="E2601" i="7"/>
  <c r="F2601" i="7"/>
  <c r="E2645" i="7"/>
  <c r="F2645" i="7"/>
  <c r="E2715" i="7"/>
  <c r="F2715" i="7"/>
  <c r="E2913" i="7"/>
  <c r="F2913" i="7"/>
  <c r="E2917" i="7"/>
  <c r="F2917" i="7"/>
  <c r="E2972" i="7"/>
  <c r="F2972" i="7"/>
  <c r="E2976" i="7"/>
  <c r="F2976" i="7"/>
  <c r="E2981" i="7"/>
  <c r="F2981" i="7"/>
  <c r="E2985" i="7"/>
  <c r="F2985" i="7"/>
  <c r="E2989" i="7"/>
  <c r="F2989" i="7"/>
  <c r="E3000" i="7"/>
  <c r="F3000" i="7"/>
  <c r="E3004" i="7"/>
  <c r="F3004" i="7"/>
  <c r="E3008" i="7"/>
  <c r="F3008" i="7"/>
  <c r="E3012" i="7"/>
  <c r="F3012" i="7"/>
  <c r="E3016" i="7"/>
  <c r="F3016" i="7"/>
  <c r="E3020" i="7"/>
  <c r="F3020" i="7"/>
  <c r="E3024" i="7"/>
  <c r="F3024" i="7"/>
  <c r="E3028" i="7"/>
  <c r="F3028" i="7"/>
  <c r="E3032" i="7"/>
  <c r="F3032" i="7"/>
  <c r="E3036" i="7"/>
  <c r="F3036" i="7"/>
  <c r="E3040" i="7"/>
  <c r="F3040" i="7"/>
  <c r="E3044" i="7"/>
  <c r="F3044" i="7"/>
  <c r="E3048" i="7"/>
  <c r="F3048" i="7"/>
  <c r="E3052" i="7"/>
  <c r="F3052" i="7"/>
  <c r="E3056" i="7"/>
  <c r="F3056" i="7"/>
  <c r="E3060" i="7"/>
  <c r="F3060" i="7"/>
  <c r="E3064" i="7"/>
  <c r="F3064" i="7"/>
  <c r="E3068" i="7"/>
  <c r="F3068" i="7"/>
  <c r="E3072" i="7"/>
  <c r="F3072" i="7"/>
  <c r="E3076" i="7"/>
  <c r="F3076" i="7"/>
  <c r="E3080" i="7"/>
  <c r="F3080" i="7"/>
  <c r="E3084" i="7"/>
  <c r="F3084" i="7"/>
  <c r="E3088" i="7"/>
  <c r="F3088" i="7"/>
  <c r="E3092" i="7"/>
  <c r="F3092" i="7"/>
  <c r="E3096" i="7"/>
  <c r="F3096" i="7"/>
  <c r="E3100" i="7"/>
  <c r="F3100" i="7"/>
  <c r="E3104" i="7"/>
  <c r="F3104" i="7"/>
  <c r="E3108" i="7"/>
  <c r="F3108" i="7"/>
  <c r="E3112" i="7"/>
  <c r="F3112" i="7"/>
  <c r="E3116" i="7"/>
  <c r="F3116" i="7"/>
  <c r="E3120" i="7"/>
  <c r="F3120" i="7"/>
  <c r="E3124" i="7"/>
  <c r="F3124" i="7"/>
  <c r="E3128" i="7"/>
  <c r="F3128" i="7"/>
  <c r="E3132" i="7"/>
  <c r="F3132" i="7"/>
  <c r="E3136" i="7"/>
  <c r="F3136" i="7"/>
  <c r="E3140" i="7"/>
  <c r="F3140" i="7"/>
  <c r="E3144" i="7"/>
  <c r="F3144" i="7"/>
  <c r="E3148" i="7"/>
  <c r="F3148" i="7"/>
  <c r="E3152" i="7"/>
  <c r="F3152" i="7"/>
  <c r="E3156" i="7"/>
  <c r="F3156" i="7"/>
  <c r="E3160" i="7"/>
  <c r="F3160" i="7"/>
  <c r="E3164" i="7"/>
  <c r="F3164" i="7"/>
  <c r="E3168" i="7"/>
  <c r="F3168" i="7"/>
  <c r="E3172" i="7"/>
  <c r="F3172" i="7"/>
  <c r="E3176" i="7"/>
  <c r="F3176" i="7"/>
  <c r="E3180" i="7"/>
  <c r="F3180" i="7"/>
  <c r="E3184" i="7"/>
  <c r="F3184" i="7"/>
  <c r="E3188" i="7"/>
  <c r="F3188" i="7"/>
  <c r="E3192" i="7"/>
  <c r="F3192" i="7"/>
  <c r="E3196" i="7"/>
  <c r="F3196" i="7"/>
  <c r="E3200" i="7"/>
  <c r="F3200" i="7"/>
  <c r="E3204" i="7"/>
  <c r="F3204" i="7"/>
  <c r="E3208" i="7"/>
  <c r="F3208" i="7"/>
  <c r="E3212" i="7"/>
  <c r="F3212" i="7"/>
  <c r="E3216" i="7"/>
  <c r="F3216" i="7"/>
  <c r="E3220" i="7"/>
  <c r="F3220" i="7"/>
  <c r="E3224" i="7"/>
  <c r="F3224" i="7"/>
  <c r="E3228" i="7"/>
  <c r="F3228" i="7"/>
  <c r="E3232" i="7"/>
  <c r="F3232" i="7"/>
  <c r="E3236" i="7"/>
  <c r="F3236" i="7"/>
  <c r="E3240" i="7"/>
  <c r="F3240" i="7"/>
  <c r="E3244" i="7"/>
  <c r="F3244" i="7"/>
  <c r="E3248" i="7"/>
  <c r="F3248" i="7"/>
  <c r="E3252" i="7"/>
  <c r="F3252" i="7"/>
  <c r="E3256" i="7"/>
  <c r="F3256" i="7"/>
  <c r="E3268" i="7"/>
  <c r="F3268" i="7"/>
  <c r="E3300" i="7"/>
  <c r="F3300" i="7"/>
  <c r="E3332" i="7"/>
  <c r="F3332" i="7"/>
  <c r="E3364" i="7"/>
  <c r="F3364" i="7"/>
  <c r="E3396" i="7"/>
  <c r="F3396" i="7"/>
  <c r="E3428" i="7"/>
  <c r="F3428" i="7"/>
  <c r="E3677" i="7"/>
  <c r="F3677" i="7"/>
  <c r="E3733" i="7"/>
  <c r="F3733" i="7"/>
  <c r="E3901" i="7"/>
  <c r="F3901" i="7"/>
  <c r="E3953" i="7"/>
  <c r="F3953" i="7"/>
  <c r="E3957" i="7"/>
  <c r="F3957" i="7"/>
  <c r="E4005" i="7"/>
  <c r="F4005" i="7"/>
  <c r="E4169" i="7"/>
  <c r="F4169" i="7"/>
  <c r="E4237" i="7"/>
  <c r="F4237" i="7"/>
  <c r="E4269" i="7"/>
  <c r="F4269" i="7"/>
  <c r="E4373" i="7"/>
  <c r="F4373" i="7"/>
  <c r="E4377" i="7"/>
  <c r="F4377" i="7"/>
  <c r="E4385" i="7"/>
  <c r="F4385" i="7"/>
  <c r="E4549" i="7"/>
  <c r="F4549" i="7"/>
  <c r="E4553" i="7"/>
  <c r="F4553" i="7"/>
  <c r="E4577" i="7"/>
  <c r="F4577" i="7"/>
  <c r="E4581" i="7"/>
  <c r="F4581" i="7"/>
  <c r="E4585" i="7"/>
  <c r="F4585" i="7"/>
  <c r="E4793" i="7"/>
  <c r="F4793" i="7"/>
  <c r="E797" i="7"/>
  <c r="F797" i="7"/>
  <c r="E810" i="7"/>
  <c r="F810" i="7"/>
  <c r="E814" i="7"/>
  <c r="F814" i="7"/>
  <c r="E830" i="7"/>
  <c r="F830" i="7"/>
  <c r="E856" i="7"/>
  <c r="F856" i="7"/>
  <c r="E860" i="7"/>
  <c r="F860" i="7"/>
  <c r="E864" i="7"/>
  <c r="F864" i="7"/>
  <c r="E886" i="7"/>
  <c r="F886" i="7"/>
  <c r="E924" i="7"/>
  <c r="F924" i="7"/>
  <c r="E935" i="7"/>
  <c r="F935" i="7"/>
  <c r="E939" i="7"/>
  <c r="F939" i="7"/>
  <c r="E943" i="7"/>
  <c r="F943" i="7"/>
  <c r="E952" i="7"/>
  <c r="F952" i="7"/>
  <c r="E956" i="7"/>
  <c r="F956" i="7"/>
  <c r="E960" i="7"/>
  <c r="F960" i="7"/>
  <c r="E964" i="7"/>
  <c r="F964" i="7"/>
  <c r="E968" i="7"/>
  <c r="F968" i="7"/>
  <c r="E973" i="7"/>
  <c r="F973" i="7"/>
  <c r="E977" i="7"/>
  <c r="F977" i="7"/>
  <c r="E985" i="7"/>
  <c r="F985" i="7"/>
  <c r="E989" i="7"/>
  <c r="F989" i="7"/>
  <c r="E1012" i="7"/>
  <c r="F1012" i="7"/>
  <c r="E1016" i="7"/>
  <c r="F1016" i="7"/>
  <c r="E1020" i="7"/>
  <c r="F1020" i="7"/>
  <c r="E1024" i="7"/>
  <c r="F1024" i="7"/>
  <c r="E1050" i="7"/>
  <c r="F1050" i="7"/>
  <c r="E1054" i="7"/>
  <c r="F1054" i="7"/>
  <c r="E1059" i="7"/>
  <c r="F1059" i="7"/>
  <c r="E1063" i="7"/>
  <c r="F1063" i="7"/>
  <c r="E1067" i="7"/>
  <c r="F1067" i="7"/>
  <c r="E1134" i="7"/>
  <c r="F1134" i="7"/>
  <c r="E1138" i="7"/>
  <c r="F1138" i="7"/>
  <c r="E1142" i="7"/>
  <c r="F1142" i="7"/>
  <c r="E1151" i="7"/>
  <c r="F1151" i="7"/>
  <c r="E1161" i="7"/>
  <c r="F1161" i="7"/>
  <c r="E1356" i="7"/>
  <c r="F1356" i="7"/>
  <c r="E1409" i="7"/>
  <c r="F1409" i="7"/>
  <c r="E1413" i="7"/>
  <c r="F1413" i="7"/>
  <c r="E1439" i="7"/>
  <c r="F1439" i="7"/>
  <c r="E1454" i="7"/>
  <c r="F1454" i="7"/>
  <c r="E1459" i="7"/>
  <c r="F1459" i="7"/>
  <c r="E1464" i="7"/>
  <c r="F1464" i="7"/>
  <c r="E1469" i="7"/>
  <c r="F1469" i="7"/>
  <c r="E1474" i="7"/>
  <c r="F1474" i="7"/>
  <c r="E1480" i="7"/>
  <c r="F1480" i="7"/>
  <c r="E1488" i="7"/>
  <c r="F1488" i="7"/>
  <c r="E1521" i="7"/>
  <c r="F1521" i="7"/>
  <c r="E1526" i="7"/>
  <c r="F1526" i="7"/>
  <c r="E1530" i="7"/>
  <c r="F1530" i="7"/>
  <c r="E1534" i="7"/>
  <c r="F1534" i="7"/>
  <c r="E1538" i="7"/>
  <c r="F1538" i="7"/>
  <c r="E1543" i="7"/>
  <c r="F1543" i="7"/>
  <c r="E1547" i="7"/>
  <c r="F1547" i="7"/>
  <c r="E1551" i="7"/>
  <c r="F1551" i="7"/>
  <c r="E1555" i="7"/>
  <c r="F1555" i="7"/>
  <c r="E1559" i="7"/>
  <c r="F1559" i="7"/>
  <c r="E1563" i="7"/>
  <c r="F1563" i="7"/>
  <c r="E1593" i="7"/>
  <c r="F1593" i="7"/>
  <c r="E1604" i="7"/>
  <c r="F1604" i="7"/>
  <c r="E1608" i="7"/>
  <c r="F1608" i="7"/>
  <c r="E1612" i="7"/>
  <c r="F1612" i="7"/>
  <c r="E1623" i="7"/>
  <c r="F1623" i="7"/>
  <c r="E1634" i="7"/>
  <c r="F1634" i="7"/>
  <c r="E1640" i="7"/>
  <c r="F1640" i="7"/>
  <c r="E1644" i="7"/>
  <c r="F1644" i="7"/>
  <c r="E1648" i="7"/>
  <c r="F1648" i="7"/>
  <c r="E1663" i="7"/>
  <c r="F1663" i="7"/>
  <c r="E1697" i="7"/>
  <c r="F1697" i="7"/>
  <c r="E1701" i="7"/>
  <c r="F1701" i="7"/>
  <c r="E1706" i="7"/>
  <c r="F1706" i="7"/>
  <c r="E1710" i="7"/>
  <c r="F1710" i="7"/>
  <c r="E1714" i="7"/>
  <c r="F1714" i="7"/>
  <c r="E1718" i="7"/>
  <c r="F1718" i="7"/>
  <c r="E1728" i="7"/>
  <c r="F1728" i="7"/>
  <c r="E1738" i="7"/>
  <c r="F1738" i="7"/>
  <c r="E1747" i="7"/>
  <c r="F1747" i="7"/>
  <c r="E1938" i="7"/>
  <c r="F1938" i="7"/>
  <c r="E1942" i="7"/>
  <c r="F1942" i="7"/>
  <c r="E1946" i="7"/>
  <c r="F1946" i="7"/>
  <c r="E1950" i="7"/>
  <c r="F1950" i="7"/>
  <c r="E1954" i="7"/>
  <c r="F1954" i="7"/>
  <c r="E1958" i="7"/>
  <c r="F1958" i="7"/>
  <c r="E1966" i="7"/>
  <c r="F1966" i="7"/>
  <c r="E1970" i="7"/>
  <c r="F1970" i="7"/>
  <c r="E1974" i="7"/>
  <c r="F1974" i="7"/>
  <c r="E1982" i="7"/>
  <c r="F1982" i="7"/>
  <c r="E1986" i="7"/>
  <c r="F1986" i="7"/>
  <c r="E1990" i="7"/>
  <c r="F1990" i="7"/>
  <c r="E1998" i="7"/>
  <c r="F1998" i="7"/>
  <c r="E2002" i="7"/>
  <c r="F2002" i="7"/>
  <c r="E2006" i="7"/>
  <c r="F2006" i="7"/>
  <c r="E2014" i="7"/>
  <c r="F2014" i="7"/>
  <c r="E2018" i="7"/>
  <c r="F2018" i="7"/>
  <c r="E2022" i="7"/>
  <c r="F2022" i="7"/>
  <c r="E2030" i="7"/>
  <c r="F2030" i="7"/>
  <c r="E2034" i="7"/>
  <c r="F2034" i="7"/>
  <c r="E2038" i="7"/>
  <c r="F2038" i="7"/>
  <c r="E2046" i="7"/>
  <c r="F2046" i="7"/>
  <c r="E2050" i="7"/>
  <c r="F2050" i="7"/>
  <c r="E2054" i="7"/>
  <c r="F2054" i="7"/>
  <c r="E2062" i="7"/>
  <c r="F2062" i="7"/>
  <c r="E2066" i="7"/>
  <c r="F2066" i="7"/>
  <c r="E2070" i="7"/>
  <c r="F2070" i="7"/>
  <c r="E2078" i="7"/>
  <c r="F2078" i="7"/>
  <c r="E2082" i="7"/>
  <c r="F2082" i="7"/>
  <c r="E2086" i="7"/>
  <c r="F2086" i="7"/>
  <c r="E2094" i="7"/>
  <c r="F2094" i="7"/>
  <c r="E2098" i="7"/>
  <c r="F2098" i="7"/>
  <c r="E2102" i="7"/>
  <c r="F2102" i="7"/>
  <c r="E2106" i="7"/>
  <c r="F2106" i="7"/>
  <c r="E2110" i="7"/>
  <c r="F2110" i="7"/>
  <c r="E2114" i="7"/>
  <c r="F2114" i="7"/>
  <c r="E2118" i="7"/>
  <c r="F2118" i="7"/>
  <c r="E2122" i="7"/>
  <c r="F2122" i="7"/>
  <c r="E2126" i="7"/>
  <c r="F2126" i="7"/>
  <c r="E2130" i="7"/>
  <c r="F2130" i="7"/>
  <c r="E2134" i="7"/>
  <c r="F2134" i="7"/>
  <c r="E2138" i="7"/>
  <c r="F2138" i="7"/>
  <c r="E2142" i="7"/>
  <c r="F2142" i="7"/>
  <c r="E2146" i="7"/>
  <c r="F2146" i="7"/>
  <c r="E2150" i="7"/>
  <c r="F2150" i="7"/>
  <c r="E2154" i="7"/>
  <c r="F2154" i="7"/>
  <c r="E2158" i="7"/>
  <c r="F2158" i="7"/>
  <c r="E2162" i="7"/>
  <c r="F2162" i="7"/>
  <c r="E2166" i="7"/>
  <c r="F2166" i="7"/>
  <c r="E2170" i="7"/>
  <c r="F2170" i="7"/>
  <c r="E2174" i="7"/>
  <c r="F2174" i="7"/>
  <c r="E2178" i="7"/>
  <c r="F2178" i="7"/>
  <c r="E2182" i="7"/>
  <c r="F2182" i="7"/>
  <c r="E2186" i="7"/>
  <c r="F2186" i="7"/>
  <c r="E2190" i="7"/>
  <c r="F2190" i="7"/>
  <c r="E2194" i="7"/>
  <c r="F2194" i="7"/>
  <c r="E2198" i="7"/>
  <c r="F2198" i="7"/>
  <c r="E2202" i="7"/>
  <c r="F2202" i="7"/>
  <c r="E2234" i="7"/>
  <c r="F2234" i="7"/>
  <c r="E2238" i="7"/>
  <c r="F2238" i="7"/>
  <c r="E2360" i="7"/>
  <c r="F2360" i="7"/>
  <c r="E2365" i="7"/>
  <c r="F2365" i="7"/>
  <c r="E2369" i="7"/>
  <c r="F2369" i="7"/>
  <c r="E2373" i="7"/>
  <c r="F2373" i="7"/>
  <c r="E2377" i="7"/>
  <c r="F2377" i="7"/>
  <c r="E2381" i="7"/>
  <c r="F2381" i="7"/>
  <c r="E2421" i="7"/>
  <c r="F2421" i="7"/>
  <c r="E2425" i="7"/>
  <c r="F2425" i="7"/>
  <c r="E2429" i="7"/>
  <c r="F2429" i="7"/>
  <c r="E2434" i="7"/>
  <c r="F2434" i="7"/>
  <c r="E2444" i="7"/>
  <c r="F2444" i="7"/>
  <c r="E2453" i="7"/>
  <c r="F2453" i="7"/>
  <c r="E2464" i="7"/>
  <c r="F2464" i="7"/>
  <c r="E2517" i="7"/>
  <c r="F2517" i="7"/>
  <c r="E2521" i="7"/>
  <c r="F2521" i="7"/>
  <c r="E2532" i="7"/>
  <c r="F2532" i="7"/>
  <c r="E2536" i="7"/>
  <c r="F2536" i="7"/>
  <c r="E2540" i="7"/>
  <c r="F2540" i="7"/>
  <c r="E2544" i="7"/>
  <c r="F2544" i="7"/>
  <c r="E2548" i="7"/>
  <c r="F2548" i="7"/>
  <c r="E2552" i="7"/>
  <c r="F2552" i="7"/>
  <c r="E2556" i="7"/>
  <c r="F2556" i="7"/>
  <c r="E2560" i="7"/>
  <c r="F2560" i="7"/>
  <c r="E2564" i="7"/>
  <c r="F2564" i="7"/>
  <c r="E2568" i="7"/>
  <c r="F2568" i="7"/>
  <c r="E2572" i="7"/>
  <c r="F2572" i="7"/>
  <c r="E2576" i="7"/>
  <c r="F2576" i="7"/>
  <c r="E2580" i="7"/>
  <c r="F2580" i="7"/>
  <c r="E2584" i="7"/>
  <c r="F2584" i="7"/>
  <c r="E2588" i="7"/>
  <c r="F2588" i="7"/>
  <c r="E2597" i="7"/>
  <c r="F2597" i="7"/>
  <c r="E2608" i="7"/>
  <c r="F2608" i="7"/>
  <c r="E2637" i="7"/>
  <c r="F2637" i="7"/>
  <c r="E2641" i="7"/>
  <c r="F2641" i="7"/>
  <c r="E2661" i="7"/>
  <c r="F2661" i="7"/>
  <c r="E2665" i="7"/>
  <c r="F2665" i="7"/>
  <c r="E2744" i="7"/>
  <c r="F2744" i="7"/>
  <c r="E2748" i="7"/>
  <c r="F2748" i="7"/>
  <c r="E2752" i="7"/>
  <c r="F2752" i="7"/>
  <c r="E2756" i="7"/>
  <c r="F2756" i="7"/>
  <c r="E2760" i="7"/>
  <c r="F2760" i="7"/>
  <c r="E2764" i="7"/>
  <c r="F2764" i="7"/>
  <c r="E2768" i="7"/>
  <c r="F2768" i="7"/>
  <c r="E2772" i="7"/>
  <c r="F2772" i="7"/>
  <c r="E2776" i="7"/>
  <c r="F2776" i="7"/>
  <c r="E2780" i="7"/>
  <c r="F2780" i="7"/>
  <c r="E2784" i="7"/>
  <c r="F2784" i="7"/>
  <c r="E2788" i="7"/>
  <c r="F2788" i="7"/>
  <c r="E2793" i="7"/>
  <c r="F2793" i="7"/>
  <c r="E2797" i="7"/>
  <c r="F2797" i="7"/>
  <c r="E2852" i="7"/>
  <c r="F2852" i="7"/>
  <c r="E2868" i="7"/>
  <c r="F2868" i="7"/>
  <c r="E2873" i="7"/>
  <c r="F2873" i="7"/>
  <c r="E2892" i="7"/>
  <c r="F2892" i="7"/>
  <c r="E2897" i="7"/>
  <c r="F2897" i="7"/>
  <c r="E2964" i="7"/>
  <c r="F2964" i="7"/>
  <c r="E2968" i="7"/>
  <c r="F2968" i="7"/>
  <c r="E653" i="7"/>
  <c r="F653" i="7"/>
  <c r="E681" i="7"/>
  <c r="F681" i="7"/>
  <c r="E691" i="7"/>
  <c r="F691" i="7"/>
  <c r="E695" i="7"/>
  <c r="F695" i="7"/>
  <c r="E700" i="7"/>
  <c r="F700" i="7"/>
  <c r="E706" i="7"/>
  <c r="F706" i="7"/>
  <c r="E710" i="7"/>
  <c r="F710" i="7"/>
  <c r="E715" i="7"/>
  <c r="F715" i="7"/>
  <c r="E720" i="7"/>
  <c r="F720" i="7"/>
  <c r="E725" i="7"/>
  <c r="F725" i="7"/>
  <c r="E730" i="7"/>
  <c r="F730" i="7"/>
  <c r="E736" i="7"/>
  <c r="F736" i="7"/>
  <c r="E740" i="7"/>
  <c r="F740" i="7"/>
  <c r="E820" i="7"/>
  <c r="F820" i="7"/>
  <c r="E837" i="7"/>
  <c r="F837" i="7"/>
  <c r="E841" i="7"/>
  <c r="F841" i="7"/>
  <c r="E845" i="7"/>
  <c r="F845" i="7"/>
  <c r="E852" i="7"/>
  <c r="F852" i="7"/>
  <c r="E880" i="7"/>
  <c r="F880" i="7"/>
  <c r="E904" i="7"/>
  <c r="F904" i="7"/>
  <c r="E910" i="7"/>
  <c r="F910" i="7"/>
  <c r="E914" i="7"/>
  <c r="F914" i="7"/>
  <c r="E996" i="7"/>
  <c r="F996" i="7"/>
  <c r="E1093" i="7"/>
  <c r="F1093" i="7"/>
  <c r="E1099" i="7"/>
  <c r="F1099" i="7"/>
  <c r="E1103" i="7"/>
  <c r="F1103" i="7"/>
  <c r="E1107" i="7"/>
  <c r="F1107" i="7"/>
  <c r="E1170" i="7"/>
  <c r="F1170" i="7"/>
  <c r="E1174" i="7"/>
  <c r="F1174" i="7"/>
  <c r="E1178" i="7"/>
  <c r="F1178" i="7"/>
  <c r="E1182" i="7"/>
  <c r="F1182" i="7"/>
  <c r="E1188" i="7"/>
  <c r="F1188" i="7"/>
  <c r="E1192" i="7"/>
  <c r="F1192" i="7"/>
  <c r="E1196" i="7"/>
  <c r="F1196" i="7"/>
  <c r="E1219" i="7"/>
  <c r="F1219" i="7"/>
  <c r="E1223" i="7"/>
  <c r="F1223" i="7"/>
  <c r="E1227" i="7"/>
  <c r="F1227" i="7"/>
  <c r="E1231" i="7"/>
  <c r="F1231" i="7"/>
  <c r="E1235" i="7"/>
  <c r="F1235" i="7"/>
  <c r="E1239" i="7"/>
  <c r="F1239" i="7"/>
  <c r="E1243" i="7"/>
  <c r="F1243" i="7"/>
  <c r="E1254" i="7"/>
  <c r="F1254" i="7"/>
  <c r="E1258" i="7"/>
  <c r="F1258" i="7"/>
  <c r="E1262" i="7"/>
  <c r="F1262" i="7"/>
  <c r="E1266" i="7"/>
  <c r="F1266" i="7"/>
  <c r="E1270" i="7"/>
  <c r="F1270" i="7"/>
  <c r="E1274" i="7"/>
  <c r="F1274" i="7"/>
  <c r="E1278" i="7"/>
  <c r="F1278" i="7"/>
  <c r="E1282" i="7"/>
  <c r="F1282" i="7"/>
  <c r="E1286" i="7"/>
  <c r="F1286" i="7"/>
  <c r="E1290" i="7"/>
  <c r="F1290" i="7"/>
  <c r="E1294" i="7"/>
  <c r="F1294" i="7"/>
  <c r="E1298" i="7"/>
  <c r="F1298" i="7"/>
  <c r="E1302" i="7"/>
  <c r="F1302" i="7"/>
  <c r="E1306" i="7"/>
  <c r="F1306" i="7"/>
  <c r="E1310" i="7"/>
  <c r="F1310" i="7"/>
  <c r="E1314" i="7"/>
  <c r="F1314" i="7"/>
  <c r="E1318" i="7"/>
  <c r="F1318" i="7"/>
  <c r="E1322" i="7"/>
  <c r="F1322" i="7"/>
  <c r="E1326" i="7"/>
  <c r="F1326" i="7"/>
  <c r="E1330" i="7"/>
  <c r="F1330" i="7"/>
  <c r="E1334" i="7"/>
  <c r="F1334" i="7"/>
  <c r="E1338" i="7"/>
  <c r="F1338" i="7"/>
  <c r="E1342" i="7"/>
  <c r="F1342" i="7"/>
  <c r="E1346" i="7"/>
  <c r="F1346" i="7"/>
  <c r="E1350" i="7"/>
  <c r="F1350" i="7"/>
  <c r="E1362" i="7"/>
  <c r="F1362" i="7"/>
  <c r="E1366" i="7"/>
  <c r="F1366" i="7"/>
  <c r="E1370" i="7"/>
  <c r="F1370" i="7"/>
  <c r="E1374" i="7"/>
  <c r="F1374" i="7"/>
  <c r="E1378" i="7"/>
  <c r="F1378" i="7"/>
  <c r="E1382" i="7"/>
  <c r="F1382" i="7"/>
  <c r="E1387" i="7"/>
  <c r="F1387" i="7"/>
  <c r="E1391" i="7"/>
  <c r="F1391" i="7"/>
  <c r="E1398" i="7"/>
  <c r="F1398" i="7"/>
  <c r="E1427" i="7"/>
  <c r="F1427" i="7"/>
  <c r="E1431" i="7"/>
  <c r="F1431" i="7"/>
  <c r="E1435" i="7"/>
  <c r="F1435" i="7"/>
  <c r="E1450" i="7"/>
  <c r="F1450" i="7"/>
  <c r="E1493" i="7"/>
  <c r="F1493" i="7"/>
  <c r="E1498" i="7"/>
  <c r="F1498" i="7"/>
  <c r="E1503" i="7"/>
  <c r="F1503" i="7"/>
  <c r="E1508" i="7"/>
  <c r="F1508" i="7"/>
  <c r="E1513" i="7"/>
  <c r="F1513" i="7"/>
  <c r="E1570" i="7"/>
  <c r="F1570" i="7"/>
  <c r="E1575" i="7"/>
  <c r="F1575" i="7"/>
  <c r="E1580" i="7"/>
  <c r="F1580" i="7"/>
  <c r="E1585" i="7"/>
  <c r="F1585" i="7"/>
  <c r="E1653" i="7"/>
  <c r="F1653" i="7"/>
  <c r="E1658" i="7"/>
  <c r="F1658" i="7"/>
  <c r="E1668" i="7"/>
  <c r="F1668" i="7"/>
  <c r="E1679" i="7"/>
  <c r="F1679" i="7"/>
  <c r="E1683" i="7"/>
  <c r="F1683" i="7"/>
  <c r="E1723" i="7"/>
  <c r="F1723" i="7"/>
  <c r="E1743" i="7"/>
  <c r="F1743" i="7"/>
  <c r="E1752" i="7"/>
  <c r="F1752" i="7"/>
  <c r="E1756" i="7"/>
  <c r="F1756" i="7"/>
  <c r="E1760" i="7"/>
  <c r="F1760" i="7"/>
  <c r="E1764" i="7"/>
  <c r="F1764" i="7"/>
  <c r="E1768" i="7"/>
  <c r="F1768" i="7"/>
  <c r="E1772" i="7"/>
  <c r="F1772" i="7"/>
  <c r="E1776" i="7"/>
  <c r="F1776" i="7"/>
  <c r="E1780" i="7"/>
  <c r="F1780" i="7"/>
  <c r="E1791" i="7"/>
  <c r="F1791" i="7"/>
  <c r="E2230" i="7"/>
  <c r="F2230" i="7"/>
  <c r="E2260" i="7"/>
  <c r="F2260" i="7"/>
  <c r="E2264" i="7"/>
  <c r="F2264" i="7"/>
  <c r="E2268" i="7"/>
  <c r="F2268" i="7"/>
  <c r="E2272" i="7"/>
  <c r="F2272" i="7"/>
  <c r="E2276" i="7"/>
  <c r="F2276" i="7"/>
  <c r="E2280" i="7"/>
  <c r="F2280" i="7"/>
  <c r="E2284" i="7"/>
  <c r="F2284" i="7"/>
  <c r="E2288" i="7"/>
  <c r="F2288" i="7"/>
  <c r="E2292" i="7"/>
  <c r="F2292" i="7"/>
  <c r="E2318" i="7"/>
  <c r="F2318" i="7"/>
  <c r="E2322" i="7"/>
  <c r="F2322" i="7"/>
  <c r="E2326" i="7"/>
  <c r="F2326" i="7"/>
  <c r="E2330" i="7"/>
  <c r="F2330" i="7"/>
  <c r="E2334" i="7"/>
  <c r="F2334" i="7"/>
  <c r="E2352" i="7"/>
  <c r="F2352" i="7"/>
  <c r="E2388" i="7"/>
  <c r="F2388" i="7"/>
  <c r="E2398" i="7"/>
  <c r="F2398" i="7"/>
  <c r="E2408" i="7"/>
  <c r="F2408" i="7"/>
  <c r="E2417" i="7"/>
  <c r="F2417" i="7"/>
  <c r="E2458" i="7"/>
  <c r="F2458" i="7"/>
  <c r="E2505" i="7"/>
  <c r="F2505" i="7"/>
  <c r="E2593" i="7"/>
  <c r="F2593" i="7"/>
  <c r="E2602" i="7"/>
  <c r="F2602" i="7"/>
  <c r="E2712" i="7"/>
  <c r="F2712" i="7"/>
  <c r="E2716" i="7"/>
  <c r="F2716" i="7"/>
  <c r="E2720" i="7"/>
  <c r="F2720" i="7"/>
  <c r="E2732" i="7"/>
  <c r="F2732" i="7"/>
  <c r="E2928" i="7"/>
  <c r="F2928" i="7"/>
  <c r="E2932" i="7"/>
  <c r="F2932" i="7"/>
  <c r="E2936" i="7"/>
  <c r="F2936" i="7"/>
  <c r="E2940" i="7"/>
  <c r="F2940" i="7"/>
  <c r="E2944" i="7"/>
  <c r="F2944" i="7"/>
  <c r="E2948" i="7"/>
  <c r="F2948" i="7"/>
  <c r="E2952" i="7"/>
  <c r="F2952" i="7"/>
  <c r="E2956" i="7"/>
  <c r="F2956" i="7"/>
  <c r="E2960" i="7"/>
  <c r="F2960" i="7"/>
  <c r="E2973" i="7"/>
  <c r="F2973" i="7"/>
  <c r="E3001" i="7"/>
  <c r="F3001" i="7"/>
  <c r="E3005" i="7"/>
  <c r="F3005" i="7"/>
  <c r="E3009" i="7"/>
  <c r="F3009" i="7"/>
  <c r="E3013" i="7"/>
  <c r="F3013" i="7"/>
  <c r="E3017" i="7"/>
  <c r="F3017" i="7"/>
  <c r="E3021" i="7"/>
  <c r="F3021" i="7"/>
  <c r="E3025" i="7"/>
  <c r="F3025" i="7"/>
  <c r="E3029" i="7"/>
  <c r="F3029" i="7"/>
  <c r="E3033" i="7"/>
  <c r="F3033" i="7"/>
  <c r="E3037" i="7"/>
  <c r="F3037" i="7"/>
  <c r="E3041" i="7"/>
  <c r="F3041" i="7"/>
  <c r="E3045" i="7"/>
  <c r="F3045" i="7"/>
  <c r="E3049" i="7"/>
  <c r="F3049" i="7"/>
  <c r="E3053" i="7"/>
  <c r="F3053" i="7"/>
  <c r="E3057" i="7"/>
  <c r="F3057" i="7"/>
  <c r="E3061" i="7"/>
  <c r="F3061" i="7"/>
  <c r="E3065" i="7"/>
  <c r="F3065" i="7"/>
  <c r="E3069" i="7"/>
  <c r="F3069" i="7"/>
  <c r="E3073" i="7"/>
  <c r="F3073" i="7"/>
  <c r="E3077" i="7"/>
  <c r="F3077" i="7"/>
  <c r="E3081" i="7"/>
  <c r="F3081" i="7"/>
  <c r="E3085" i="7"/>
  <c r="F3085" i="7"/>
  <c r="E3089" i="7"/>
  <c r="F3089" i="7"/>
  <c r="E3093" i="7"/>
  <c r="F3093" i="7"/>
  <c r="E3097" i="7"/>
  <c r="F3097" i="7"/>
  <c r="E3101" i="7"/>
  <c r="F3101" i="7"/>
  <c r="E3105" i="7"/>
  <c r="F3105" i="7"/>
  <c r="E3109" i="7"/>
  <c r="F3109" i="7"/>
  <c r="E3113" i="7"/>
  <c r="F3113" i="7"/>
  <c r="E3117" i="7"/>
  <c r="F3117" i="7"/>
  <c r="E3121" i="7"/>
  <c r="F3121" i="7"/>
  <c r="E3125" i="7"/>
  <c r="F3125" i="7"/>
  <c r="E3129" i="7"/>
  <c r="F3129" i="7"/>
  <c r="E3133" i="7"/>
  <c r="F3133" i="7"/>
  <c r="E3137" i="7"/>
  <c r="F3137" i="7"/>
  <c r="E3141" i="7"/>
  <c r="F3141" i="7"/>
  <c r="E3145" i="7"/>
  <c r="F3145" i="7"/>
  <c r="E3149" i="7"/>
  <c r="F3149" i="7"/>
  <c r="E3153" i="7"/>
  <c r="F3153" i="7"/>
  <c r="E3157" i="7"/>
  <c r="F3157" i="7"/>
  <c r="E3161" i="7"/>
  <c r="F3161" i="7"/>
  <c r="E3165" i="7"/>
  <c r="F3165" i="7"/>
  <c r="E3169" i="7"/>
  <c r="F3169" i="7"/>
  <c r="E3173" i="7"/>
  <c r="F3173" i="7"/>
  <c r="E3177" i="7"/>
  <c r="F3177" i="7"/>
  <c r="E3181" i="7"/>
  <c r="F3181" i="7"/>
  <c r="E3185" i="7"/>
  <c r="F3185" i="7"/>
  <c r="E3189" i="7"/>
  <c r="F3189" i="7"/>
  <c r="E3193" i="7"/>
  <c r="F3193" i="7"/>
  <c r="E3197" i="7"/>
  <c r="F3197" i="7"/>
  <c r="E3201" i="7"/>
  <c r="F3201" i="7"/>
  <c r="E3205" i="7"/>
  <c r="F3205" i="7"/>
  <c r="E3209" i="7"/>
  <c r="F3209" i="7"/>
  <c r="E3213" i="7"/>
  <c r="F3213" i="7"/>
  <c r="E3217" i="7"/>
  <c r="F3217" i="7"/>
  <c r="E3221" i="7"/>
  <c r="F3221" i="7"/>
  <c r="E3225" i="7"/>
  <c r="F3225" i="7"/>
  <c r="E3229" i="7"/>
  <c r="F3229" i="7"/>
  <c r="E3233" i="7"/>
  <c r="F3233" i="7"/>
  <c r="E3237" i="7"/>
  <c r="F3237" i="7"/>
  <c r="E3241" i="7"/>
  <c r="F3241" i="7"/>
  <c r="E3245" i="7"/>
  <c r="F3245" i="7"/>
  <c r="E3249" i="7"/>
  <c r="F3249" i="7"/>
  <c r="E3253" i="7"/>
  <c r="F3253" i="7"/>
  <c r="E3257" i="7"/>
  <c r="F3257" i="7"/>
  <c r="E3261" i="7"/>
  <c r="F3261" i="7"/>
  <c r="E3265" i="7"/>
  <c r="F3265" i="7"/>
  <c r="E3269" i="7"/>
  <c r="F3269" i="7"/>
  <c r="E3273" i="7"/>
  <c r="F3273" i="7"/>
  <c r="E3277" i="7"/>
  <c r="F3277" i="7"/>
  <c r="E3281" i="7"/>
  <c r="F3281" i="7"/>
  <c r="E3285" i="7"/>
  <c r="F3285" i="7"/>
  <c r="E3289" i="7"/>
  <c r="F3289" i="7"/>
  <c r="E3293" i="7"/>
  <c r="F3293" i="7"/>
  <c r="E3297" i="7"/>
  <c r="F3297" i="7"/>
  <c r="E3301" i="7"/>
  <c r="F3301" i="7"/>
  <c r="E3305" i="7"/>
  <c r="F3305" i="7"/>
  <c r="E3309" i="7"/>
  <c r="F3309" i="7"/>
  <c r="E3313" i="7"/>
  <c r="F3313" i="7"/>
  <c r="E3317" i="7"/>
  <c r="F3317" i="7"/>
  <c r="E3321" i="7"/>
  <c r="F3321" i="7"/>
  <c r="E3325" i="7"/>
  <c r="F3325" i="7"/>
  <c r="E3329" i="7"/>
  <c r="F3329" i="7"/>
  <c r="E3333" i="7"/>
  <c r="F3333" i="7"/>
  <c r="E3337" i="7"/>
  <c r="F3337" i="7"/>
  <c r="E3341" i="7"/>
  <c r="F3341" i="7"/>
  <c r="E3345" i="7"/>
  <c r="F3345" i="7"/>
  <c r="E3349" i="7"/>
  <c r="F3349" i="7"/>
  <c r="E3353" i="7"/>
  <c r="F3353" i="7"/>
  <c r="E3357" i="7"/>
  <c r="F3357" i="7"/>
  <c r="E3361" i="7"/>
  <c r="F3361" i="7"/>
  <c r="E3365" i="7"/>
  <c r="F3365" i="7"/>
  <c r="E3369" i="7"/>
  <c r="F3369" i="7"/>
  <c r="E3373" i="7"/>
  <c r="F3373" i="7"/>
  <c r="E3377" i="7"/>
  <c r="F3377" i="7"/>
  <c r="E3381" i="7"/>
  <c r="F3381" i="7"/>
  <c r="E3385" i="7"/>
  <c r="F3385" i="7"/>
  <c r="E3389" i="7"/>
  <c r="F3389" i="7"/>
  <c r="E3393" i="7"/>
  <c r="F3393" i="7"/>
  <c r="E3397" i="7"/>
  <c r="F3397" i="7"/>
  <c r="E3401" i="7"/>
  <c r="F3401" i="7"/>
  <c r="E3405" i="7"/>
  <c r="F3405" i="7"/>
  <c r="E3409" i="7"/>
  <c r="F3409" i="7"/>
  <c r="E3413" i="7"/>
  <c r="F3413" i="7"/>
  <c r="E3417" i="7"/>
  <c r="F3417" i="7"/>
  <c r="E3421" i="7"/>
  <c r="F3421" i="7"/>
  <c r="E3425" i="7"/>
  <c r="F3425" i="7"/>
  <c r="E3429" i="7"/>
  <c r="F3429" i="7"/>
  <c r="E3433" i="7"/>
  <c r="F3433" i="7"/>
  <c r="E3437" i="7"/>
  <c r="F3437" i="7"/>
  <c r="E3441" i="7"/>
  <c r="F3441" i="7"/>
  <c r="E3445" i="7"/>
  <c r="F3445" i="7"/>
  <c r="E753" i="7"/>
  <c r="F753" i="7"/>
  <c r="E758" i="7"/>
  <c r="F758" i="7"/>
  <c r="E778" i="7"/>
  <c r="F778" i="7"/>
  <c r="E788" i="7"/>
  <c r="F788" i="7"/>
  <c r="E798" i="7"/>
  <c r="F798" i="7"/>
  <c r="E811" i="7"/>
  <c r="F811" i="7"/>
  <c r="E815" i="7"/>
  <c r="F815" i="7"/>
  <c r="E826" i="7"/>
  <c r="F826" i="7"/>
  <c r="E831" i="7"/>
  <c r="F831" i="7"/>
  <c r="E857" i="7"/>
  <c r="F857" i="7"/>
  <c r="E865" i="7"/>
  <c r="F865" i="7"/>
  <c r="E920" i="7"/>
  <c r="F920" i="7"/>
  <c r="E930" i="7"/>
  <c r="F930" i="7"/>
  <c r="E936" i="7"/>
  <c r="F936" i="7"/>
  <c r="E940" i="7"/>
  <c r="F940" i="7"/>
  <c r="E944" i="7"/>
  <c r="F944" i="7"/>
  <c r="E949" i="7"/>
  <c r="F949" i="7"/>
  <c r="E953" i="7"/>
  <c r="F953" i="7"/>
  <c r="E957" i="7"/>
  <c r="F957" i="7"/>
  <c r="E961" i="7"/>
  <c r="F961" i="7"/>
  <c r="E965" i="7"/>
  <c r="F965" i="7"/>
  <c r="E969" i="7"/>
  <c r="F969" i="7"/>
  <c r="E974" i="7"/>
  <c r="F974" i="7"/>
  <c r="E978" i="7"/>
  <c r="F978" i="7"/>
  <c r="E982" i="7"/>
  <c r="F982" i="7"/>
  <c r="E986" i="7"/>
  <c r="F986" i="7"/>
  <c r="E1008" i="7"/>
  <c r="F1008" i="7"/>
  <c r="E1013" i="7"/>
  <c r="F1013" i="7"/>
  <c r="E1021" i="7"/>
  <c r="F1021" i="7"/>
  <c r="E1025" i="7"/>
  <c r="F1025" i="7"/>
  <c r="E1046" i="7"/>
  <c r="F1046" i="7"/>
  <c r="E1051" i="7"/>
  <c r="F1051" i="7"/>
  <c r="E1055" i="7"/>
  <c r="F1055" i="7"/>
  <c r="E1060" i="7"/>
  <c r="F1060" i="7"/>
  <c r="E1064" i="7"/>
  <c r="F1064" i="7"/>
  <c r="E1068" i="7"/>
  <c r="F1068" i="7"/>
  <c r="E1082" i="7"/>
  <c r="F1082" i="7"/>
  <c r="E1089" i="7"/>
  <c r="F1089" i="7"/>
  <c r="E1135" i="7"/>
  <c r="F1135" i="7"/>
  <c r="E1139" i="7"/>
  <c r="F1139" i="7"/>
  <c r="E1148" i="7"/>
  <c r="F1148" i="7"/>
  <c r="E1152" i="7"/>
  <c r="F1152" i="7"/>
  <c r="E1158" i="7"/>
  <c r="F1158" i="7"/>
  <c r="E1162" i="7"/>
  <c r="F1162" i="7"/>
  <c r="E1166" i="7"/>
  <c r="F1166" i="7"/>
  <c r="E1357" i="7"/>
  <c r="F1357" i="7"/>
  <c r="E1410" i="7"/>
  <c r="F1410" i="7"/>
  <c r="E1414" i="7"/>
  <c r="F1414" i="7"/>
  <c r="E1440" i="7"/>
  <c r="F1440" i="7"/>
  <c r="E1445" i="7"/>
  <c r="F1445" i="7"/>
  <c r="E1465" i="7"/>
  <c r="F1465" i="7"/>
  <c r="E1475" i="7"/>
  <c r="F1475" i="7"/>
  <c r="E1481" i="7"/>
  <c r="F1481" i="7"/>
  <c r="E1485" i="7"/>
  <c r="F1485" i="7"/>
  <c r="E1489" i="7"/>
  <c r="F1489" i="7"/>
  <c r="E1518" i="7"/>
  <c r="F1518" i="7"/>
  <c r="E1522" i="7"/>
  <c r="F1522" i="7"/>
  <c r="E1527" i="7"/>
  <c r="F1527" i="7"/>
  <c r="E1531" i="7"/>
  <c r="F1531" i="7"/>
  <c r="E1535" i="7"/>
  <c r="F1535" i="7"/>
  <c r="E1544" i="7"/>
  <c r="F1544" i="7"/>
  <c r="E1548" i="7"/>
  <c r="F1548" i="7"/>
  <c r="E1552" i="7"/>
  <c r="F1552" i="7"/>
  <c r="E1556" i="7"/>
  <c r="F1556" i="7"/>
  <c r="E1560" i="7"/>
  <c r="F1560" i="7"/>
  <c r="E1590" i="7"/>
  <c r="F1590" i="7"/>
  <c r="E1594" i="7"/>
  <c r="F1594" i="7"/>
  <c r="E1600" i="7"/>
  <c r="F1600" i="7"/>
  <c r="E1605" i="7"/>
  <c r="F1605" i="7"/>
  <c r="E1613" i="7"/>
  <c r="F1613" i="7"/>
  <c r="E1624" i="7"/>
  <c r="F1624" i="7"/>
  <c r="E1631" i="7"/>
  <c r="F1631" i="7"/>
  <c r="E1645" i="7"/>
  <c r="F1645" i="7"/>
  <c r="E1664" i="7"/>
  <c r="F1664" i="7"/>
  <c r="E1698" i="7"/>
  <c r="F1698" i="7"/>
  <c r="E1707" i="7"/>
  <c r="F1707" i="7"/>
  <c r="E1711" i="7"/>
  <c r="F1711" i="7"/>
  <c r="E1715" i="7"/>
  <c r="F1715" i="7"/>
  <c r="E1735" i="7"/>
  <c r="F1735" i="7"/>
  <c r="E1739" i="7"/>
  <c r="F1739" i="7"/>
  <c r="E1748" i="7"/>
  <c r="F1748" i="7"/>
  <c r="E1939" i="7"/>
  <c r="F1939" i="7"/>
  <c r="E1943" i="7"/>
  <c r="F1943" i="7"/>
  <c r="E1947" i="7"/>
  <c r="F1947" i="7"/>
  <c r="E1951" i="7"/>
  <c r="F1951" i="7"/>
  <c r="E1955" i="7"/>
  <c r="F1955" i="7"/>
  <c r="E1959" i="7"/>
  <c r="F1959" i="7"/>
  <c r="E1963" i="7"/>
  <c r="F1963" i="7"/>
  <c r="E1967" i="7"/>
  <c r="F1967" i="7"/>
  <c r="E1971" i="7"/>
  <c r="F1971" i="7"/>
  <c r="E1975" i="7"/>
  <c r="F1975" i="7"/>
  <c r="E1979" i="7"/>
  <c r="F1979" i="7"/>
  <c r="E1983" i="7"/>
  <c r="F1983" i="7"/>
  <c r="E1987" i="7"/>
  <c r="F1987" i="7"/>
  <c r="E1991" i="7"/>
  <c r="F1991" i="7"/>
  <c r="E1995" i="7"/>
  <c r="F1995" i="7"/>
  <c r="E1999" i="7"/>
  <c r="F1999" i="7"/>
  <c r="E2003" i="7"/>
  <c r="F2003" i="7"/>
  <c r="E2007" i="7"/>
  <c r="F2007" i="7"/>
  <c r="E2011" i="7"/>
  <c r="F2011" i="7"/>
  <c r="E2015" i="7"/>
  <c r="F2015" i="7"/>
  <c r="E2019" i="7"/>
  <c r="F2019" i="7"/>
  <c r="E2023" i="7"/>
  <c r="F2023" i="7"/>
  <c r="E2027" i="7"/>
  <c r="F2027" i="7"/>
  <c r="E2031" i="7"/>
  <c r="F2031" i="7"/>
  <c r="E2035" i="7"/>
  <c r="F2035" i="7"/>
  <c r="E2039" i="7"/>
  <c r="F2039" i="7"/>
  <c r="E2043" i="7"/>
  <c r="F2043" i="7"/>
  <c r="E2047" i="7"/>
  <c r="F2047" i="7"/>
  <c r="E2051" i="7"/>
  <c r="F2051" i="7"/>
  <c r="E2055" i="7"/>
  <c r="F2055" i="7"/>
  <c r="E2059" i="7"/>
  <c r="F2059" i="7"/>
  <c r="E2063" i="7"/>
  <c r="F2063" i="7"/>
  <c r="E2067" i="7"/>
  <c r="F2067" i="7"/>
  <c r="E2071" i="7"/>
  <c r="F2071" i="7"/>
  <c r="E2075" i="7"/>
  <c r="F2075" i="7"/>
  <c r="E2079" i="7"/>
  <c r="F2079" i="7"/>
  <c r="E2083" i="7"/>
  <c r="F2083" i="7"/>
  <c r="E2087" i="7"/>
  <c r="F2087" i="7"/>
  <c r="E2091" i="7"/>
  <c r="F2091" i="7"/>
  <c r="E2103" i="7"/>
  <c r="F2103" i="7"/>
  <c r="E2119" i="7"/>
  <c r="F2119" i="7"/>
  <c r="E2151" i="7"/>
  <c r="F2151" i="7"/>
  <c r="E2167" i="7"/>
  <c r="F2167" i="7"/>
  <c r="E2183" i="7"/>
  <c r="F2183" i="7"/>
  <c r="E2235" i="7"/>
  <c r="F2235" i="7"/>
  <c r="E2357" i="7"/>
  <c r="F2357" i="7"/>
  <c r="E2361" i="7"/>
  <c r="F2361" i="7"/>
  <c r="E2366" i="7"/>
  <c r="F2366" i="7"/>
  <c r="E2370" i="7"/>
  <c r="F2370" i="7"/>
  <c r="E2374" i="7"/>
  <c r="F2374" i="7"/>
  <c r="E2378" i="7"/>
  <c r="F2378" i="7"/>
  <c r="E2382" i="7"/>
  <c r="F2382" i="7"/>
  <c r="E2422" i="7"/>
  <c r="F2422" i="7"/>
  <c r="E2426" i="7"/>
  <c r="F2426" i="7"/>
  <c r="E2430" i="7"/>
  <c r="F2430" i="7"/>
  <c r="E2445" i="7"/>
  <c r="F2445" i="7"/>
  <c r="E2450" i="7"/>
  <c r="F2450" i="7"/>
  <c r="E2454" i="7"/>
  <c r="F2454" i="7"/>
  <c r="E2465" i="7"/>
  <c r="F2465" i="7"/>
  <c r="E2472" i="7"/>
  <c r="F2472" i="7"/>
  <c r="E2476" i="7"/>
  <c r="F2476" i="7"/>
  <c r="E2480" i="7"/>
  <c r="F2480" i="7"/>
  <c r="E2484" i="7"/>
  <c r="F2484" i="7"/>
  <c r="E2488" i="7"/>
  <c r="F2488" i="7"/>
  <c r="E2500" i="7"/>
  <c r="F2500" i="7"/>
  <c r="E2518" i="7"/>
  <c r="F2518" i="7"/>
  <c r="E2522" i="7"/>
  <c r="F2522" i="7"/>
  <c r="E2533" i="7"/>
  <c r="F2533" i="7"/>
  <c r="E2537" i="7"/>
  <c r="F2537" i="7"/>
  <c r="E2541" i="7"/>
  <c r="F2541" i="7"/>
  <c r="E2545" i="7"/>
  <c r="F2545" i="7"/>
  <c r="E2549" i="7"/>
  <c r="F2549" i="7"/>
  <c r="E2553" i="7"/>
  <c r="F2553" i="7"/>
  <c r="E2557" i="7"/>
  <c r="F2557" i="7"/>
  <c r="E2561" i="7"/>
  <c r="F2561" i="7"/>
  <c r="E2565" i="7"/>
  <c r="F2565" i="7"/>
  <c r="E2569" i="7"/>
  <c r="F2569" i="7"/>
  <c r="E2573" i="7"/>
  <c r="F2573" i="7"/>
  <c r="E2577" i="7"/>
  <c r="F2577" i="7"/>
  <c r="E2581" i="7"/>
  <c r="F2581" i="7"/>
  <c r="E2585" i="7"/>
  <c r="F2585" i="7"/>
  <c r="E2589" i="7"/>
  <c r="F2589" i="7"/>
  <c r="E2628" i="7"/>
  <c r="F2628" i="7"/>
  <c r="E2638" i="7"/>
  <c r="F2638" i="7"/>
  <c r="E2708" i="7"/>
  <c r="F2708" i="7"/>
  <c r="E2745" i="7"/>
  <c r="F2745" i="7"/>
  <c r="E2749" i="7"/>
  <c r="F2749" i="7"/>
  <c r="E2753" i="7"/>
  <c r="F2753" i="7"/>
  <c r="E2757" i="7"/>
  <c r="F2757" i="7"/>
  <c r="E2761" i="7"/>
  <c r="F2761" i="7"/>
  <c r="E2765" i="7"/>
  <c r="F2765" i="7"/>
  <c r="E2769" i="7"/>
  <c r="F2769" i="7"/>
  <c r="E2773" i="7"/>
  <c r="F2773" i="7"/>
  <c r="E2777" i="7"/>
  <c r="F2777" i="7"/>
  <c r="E2781" i="7"/>
  <c r="F2781" i="7"/>
  <c r="E2785" i="7"/>
  <c r="F2785" i="7"/>
  <c r="E2809" i="7"/>
  <c r="F2809" i="7"/>
  <c r="E2824" i="7"/>
  <c r="F2824" i="7"/>
  <c r="E2828" i="7"/>
  <c r="F2828" i="7"/>
  <c r="E2833" i="7"/>
  <c r="F2833" i="7"/>
  <c r="E2839" i="7"/>
  <c r="F2839" i="7"/>
  <c r="E2844" i="7"/>
  <c r="F2844" i="7"/>
  <c r="E2853" i="7"/>
  <c r="F2853" i="7"/>
  <c r="E2865" i="7"/>
  <c r="F2865" i="7"/>
  <c r="E2869" i="7"/>
  <c r="F2869" i="7"/>
  <c r="E2888" i="7"/>
  <c r="F2888" i="7"/>
  <c r="E2893" i="7"/>
  <c r="F2893" i="7"/>
  <c r="E2898" i="7"/>
  <c r="F2898" i="7"/>
  <c r="E2903" i="7"/>
  <c r="F2903" i="7"/>
  <c r="E2965" i="7"/>
  <c r="F2965" i="7"/>
  <c r="E2969" i="7"/>
  <c r="F2969" i="7"/>
  <c r="E3597" i="7"/>
  <c r="F3597" i="7"/>
  <c r="E3601" i="7"/>
  <c r="F3601" i="7"/>
  <c r="E3617" i="7"/>
  <c r="F3617" i="7"/>
  <c r="E3625" i="7"/>
  <c r="F3625" i="7"/>
  <c r="E3665" i="7"/>
  <c r="F3665" i="7"/>
  <c r="E3713" i="7"/>
  <c r="F3713" i="7"/>
  <c r="E3797" i="7"/>
  <c r="F3797" i="7"/>
  <c r="E4025" i="7"/>
  <c r="F4025" i="7"/>
  <c r="E4029" i="7"/>
  <c r="F4029" i="7"/>
  <c r="E4033" i="7"/>
  <c r="F4033" i="7"/>
  <c r="E4121" i="7"/>
  <c r="F4121" i="7"/>
  <c r="E4125" i="7"/>
  <c r="F4125" i="7"/>
  <c r="E4165" i="7"/>
  <c r="F4165" i="7"/>
  <c r="E4209" i="7"/>
  <c r="F4209" i="7"/>
  <c r="E4213" i="7"/>
  <c r="F4213" i="7"/>
  <c r="E4217" i="7"/>
  <c r="F4217" i="7"/>
  <c r="E4225" i="7"/>
  <c r="F4225" i="7"/>
  <c r="E4285" i="7"/>
  <c r="F4285" i="7"/>
  <c r="E4305" i="7"/>
  <c r="F4305" i="7"/>
  <c r="E4473" i="7"/>
  <c r="F4473" i="7"/>
  <c r="E4525" i="7"/>
  <c r="F4525" i="7"/>
  <c r="E4529" i="7"/>
  <c r="F4529" i="7"/>
  <c r="E4537" i="7"/>
  <c r="F4537" i="7"/>
  <c r="E4541" i="7"/>
  <c r="F4541" i="7"/>
  <c r="E4649" i="7"/>
  <c r="F4649" i="7"/>
  <c r="E4893" i="7"/>
  <c r="F4893" i="7"/>
  <c r="E4937" i="7"/>
  <c r="F4937" i="7"/>
  <c r="E838" i="7"/>
  <c r="F838" i="7"/>
  <c r="E842" i="7"/>
  <c r="F842" i="7"/>
  <c r="E853" i="7"/>
  <c r="F853" i="7"/>
  <c r="E877" i="7"/>
  <c r="F877" i="7"/>
  <c r="E894" i="7"/>
  <c r="F894" i="7"/>
  <c r="E911" i="7"/>
  <c r="F911" i="7"/>
  <c r="E915" i="7"/>
  <c r="F915" i="7"/>
  <c r="E1100" i="7"/>
  <c r="F1100" i="7"/>
  <c r="E1104" i="7"/>
  <c r="F1104" i="7"/>
  <c r="E1108" i="7"/>
  <c r="F1108" i="7"/>
  <c r="E1144" i="7"/>
  <c r="F1144" i="7"/>
  <c r="E1171" i="7"/>
  <c r="F1171" i="7"/>
  <c r="E1175" i="7"/>
  <c r="F1175" i="7"/>
  <c r="E1179" i="7"/>
  <c r="F1179" i="7"/>
  <c r="E1189" i="7"/>
  <c r="F1189" i="7"/>
  <c r="E1193" i="7"/>
  <c r="F1193" i="7"/>
  <c r="E1220" i="7"/>
  <c r="F1220" i="7"/>
  <c r="E1224" i="7"/>
  <c r="F1224" i="7"/>
  <c r="E1228" i="7"/>
  <c r="F1228" i="7"/>
  <c r="E1232" i="7"/>
  <c r="F1232" i="7"/>
  <c r="E1236" i="7"/>
  <c r="F1236" i="7"/>
  <c r="E1240" i="7"/>
  <c r="F1240" i="7"/>
  <c r="E1244" i="7"/>
  <c r="F1244" i="7"/>
  <c r="E1255" i="7"/>
  <c r="F1255" i="7"/>
  <c r="E1259" i="7"/>
  <c r="F1259" i="7"/>
  <c r="E1263" i="7"/>
  <c r="F1263" i="7"/>
  <c r="E1267" i="7"/>
  <c r="F1267" i="7"/>
  <c r="E1271" i="7"/>
  <c r="F1271" i="7"/>
  <c r="E1275" i="7"/>
  <c r="F1275" i="7"/>
  <c r="E1279" i="7"/>
  <c r="F1279" i="7"/>
  <c r="E1283" i="7"/>
  <c r="F1283" i="7"/>
  <c r="E1287" i="7"/>
  <c r="F1287" i="7"/>
  <c r="E1291" i="7"/>
  <c r="F1291" i="7"/>
  <c r="E1295" i="7"/>
  <c r="F1295" i="7"/>
  <c r="E1299" i="7"/>
  <c r="F1299" i="7"/>
  <c r="E1303" i="7"/>
  <c r="F1303" i="7"/>
  <c r="E1307" i="7"/>
  <c r="F1307" i="7"/>
  <c r="E1311" i="7"/>
  <c r="F1311" i="7"/>
  <c r="E1315" i="7"/>
  <c r="F1315" i="7"/>
  <c r="E1319" i="7"/>
  <c r="F1319" i="7"/>
  <c r="E1323" i="7"/>
  <c r="F1323" i="7"/>
  <c r="E1327" i="7"/>
  <c r="F1327" i="7"/>
  <c r="E1331" i="7"/>
  <c r="F1331" i="7"/>
  <c r="E1335" i="7"/>
  <c r="F1335" i="7"/>
  <c r="E1339" i="7"/>
  <c r="F1339" i="7"/>
  <c r="E1343" i="7"/>
  <c r="F1343" i="7"/>
  <c r="E1347" i="7"/>
  <c r="F1347" i="7"/>
  <c r="E1363" i="7"/>
  <c r="F1363" i="7"/>
  <c r="E1367" i="7"/>
  <c r="F1367" i="7"/>
  <c r="E1371" i="7"/>
  <c r="F1371" i="7"/>
  <c r="E1375" i="7"/>
  <c r="F1375" i="7"/>
  <c r="E1379" i="7"/>
  <c r="F1379" i="7"/>
  <c r="E1383" i="7"/>
  <c r="F1383" i="7"/>
  <c r="E1388" i="7"/>
  <c r="F1388" i="7"/>
  <c r="E1399" i="7"/>
  <c r="F1399" i="7"/>
  <c r="E1406" i="7"/>
  <c r="F1406" i="7"/>
  <c r="E1428" i="7"/>
  <c r="F1428" i="7"/>
  <c r="E1432" i="7"/>
  <c r="F1432" i="7"/>
  <c r="E1436" i="7"/>
  <c r="F1436" i="7"/>
  <c r="E1451" i="7"/>
  <c r="F1451" i="7"/>
  <c r="E1456" i="7"/>
  <c r="F1456" i="7"/>
  <c r="E1461" i="7"/>
  <c r="F1461" i="7"/>
  <c r="E1494" i="7"/>
  <c r="F1494" i="7"/>
  <c r="E1499" i="7"/>
  <c r="F1499" i="7"/>
  <c r="E1504" i="7"/>
  <c r="F1504" i="7"/>
  <c r="E1509" i="7"/>
  <c r="F1509" i="7"/>
  <c r="E1514" i="7"/>
  <c r="F1514" i="7"/>
  <c r="E1571" i="7"/>
  <c r="F1571" i="7"/>
  <c r="E1576" i="7"/>
  <c r="F1576" i="7"/>
  <c r="E1586" i="7"/>
  <c r="F1586" i="7"/>
  <c r="E1659" i="7"/>
  <c r="F1659" i="7"/>
  <c r="E1680" i="7"/>
  <c r="F1680" i="7"/>
  <c r="E1720" i="7"/>
  <c r="F1720" i="7"/>
  <c r="E1753" i="7"/>
  <c r="F1753" i="7"/>
  <c r="E1757" i="7"/>
  <c r="F1757" i="7"/>
  <c r="E1761" i="7"/>
  <c r="F1761" i="7"/>
  <c r="E1769" i="7"/>
  <c r="F1769" i="7"/>
  <c r="E1777" i="7"/>
  <c r="F1777" i="7"/>
  <c r="E1787" i="7"/>
  <c r="F1787" i="7"/>
  <c r="E2261" i="7"/>
  <c r="F2261" i="7"/>
  <c r="E2265" i="7"/>
  <c r="F2265" i="7"/>
  <c r="E2269" i="7"/>
  <c r="F2269" i="7"/>
  <c r="E2273" i="7"/>
  <c r="F2273" i="7"/>
  <c r="E2277" i="7"/>
  <c r="F2277" i="7"/>
  <c r="E2281" i="7"/>
  <c r="F2281" i="7"/>
  <c r="E2285" i="7"/>
  <c r="F2285" i="7"/>
  <c r="E2289" i="7"/>
  <c r="F2289" i="7"/>
  <c r="E2293" i="7"/>
  <c r="F2293" i="7"/>
  <c r="E2340" i="7"/>
  <c r="F2340" i="7"/>
  <c r="E2344" i="7"/>
  <c r="F2344" i="7"/>
  <c r="E2349" i="7"/>
  <c r="F2349" i="7"/>
  <c r="E2353" i="7"/>
  <c r="F2353" i="7"/>
  <c r="E2389" i="7"/>
  <c r="F2389" i="7"/>
  <c r="E2404" i="7"/>
  <c r="F2404" i="7"/>
  <c r="E2409" i="7"/>
  <c r="F2409" i="7"/>
  <c r="E2414" i="7"/>
  <c r="F2414" i="7"/>
  <c r="E2506" i="7"/>
  <c r="F2506" i="7"/>
  <c r="E2594" i="7"/>
  <c r="F2594" i="7"/>
  <c r="E2688" i="7"/>
  <c r="F2688" i="7"/>
  <c r="E2692" i="7"/>
  <c r="F2692" i="7"/>
  <c r="E2696" i="7"/>
  <c r="F2696" i="7"/>
  <c r="E2700" i="7"/>
  <c r="F2700" i="7"/>
  <c r="E2704" i="7"/>
  <c r="F2704" i="7"/>
  <c r="E2713" i="7"/>
  <c r="F2713" i="7"/>
  <c r="E2717" i="7"/>
  <c r="F2717" i="7"/>
  <c r="E2721" i="7"/>
  <c r="F2721" i="7"/>
  <c r="E2727" i="7"/>
  <c r="F2727" i="7"/>
  <c r="E2733" i="7"/>
  <c r="F2733" i="7"/>
  <c r="E2925" i="7"/>
  <c r="F2925" i="7"/>
  <c r="E2929" i="7"/>
  <c r="F2929" i="7"/>
  <c r="E2933" i="7"/>
  <c r="F2933" i="7"/>
  <c r="E2937" i="7"/>
  <c r="F2937" i="7"/>
  <c r="E2941" i="7"/>
  <c r="F2941" i="7"/>
  <c r="E2945" i="7"/>
  <c r="F2945" i="7"/>
  <c r="E2949" i="7"/>
  <c r="F2949" i="7"/>
  <c r="E2953" i="7"/>
  <c r="F2953" i="7"/>
  <c r="E2957" i="7"/>
  <c r="F2957" i="7"/>
  <c r="E3002" i="7"/>
  <c r="F3002" i="7"/>
  <c r="E3010" i="7"/>
  <c r="F3010" i="7"/>
  <c r="E3018" i="7"/>
  <c r="F3018" i="7"/>
  <c r="E3034" i="7"/>
  <c r="F3034" i="7"/>
  <c r="E3042" i="7"/>
  <c r="F3042" i="7"/>
  <c r="E3050" i="7"/>
  <c r="F3050" i="7"/>
  <c r="E3066" i="7"/>
  <c r="F3066" i="7"/>
  <c r="E3074" i="7"/>
  <c r="F3074" i="7"/>
  <c r="E3082" i="7"/>
  <c r="F3082" i="7"/>
  <c r="E3098" i="7"/>
  <c r="F3098" i="7"/>
  <c r="E3106" i="7"/>
  <c r="F3106" i="7"/>
  <c r="E3114" i="7"/>
  <c r="F3114" i="7"/>
  <c r="E3130" i="7"/>
  <c r="F3130" i="7"/>
  <c r="E3138" i="7"/>
  <c r="F3138" i="7"/>
  <c r="E3146" i="7"/>
  <c r="F3146" i="7"/>
  <c r="E3162" i="7"/>
  <c r="F3162" i="7"/>
  <c r="E3170" i="7"/>
  <c r="F3170" i="7"/>
  <c r="E3178" i="7"/>
  <c r="F3178" i="7"/>
  <c r="E3194" i="7"/>
  <c r="F3194" i="7"/>
  <c r="E3202" i="7"/>
  <c r="F3202" i="7"/>
  <c r="E3210" i="7"/>
  <c r="F3210" i="7"/>
  <c r="E3226" i="7"/>
  <c r="F3226" i="7"/>
  <c r="E3234" i="7"/>
  <c r="F3234" i="7"/>
  <c r="E3242" i="7"/>
  <c r="F3242" i="7"/>
  <c r="E3258" i="7"/>
  <c r="F3258" i="7"/>
  <c r="E3274" i="7"/>
  <c r="F3274" i="7"/>
  <c r="E3290" i="7"/>
  <c r="F3290" i="7"/>
  <c r="E3306" i="7"/>
  <c r="F3306" i="7"/>
  <c r="E3322" i="7"/>
  <c r="F3322" i="7"/>
  <c r="E3338" i="7"/>
  <c r="F3338" i="7"/>
  <c r="E3354" i="7"/>
  <c r="F3354" i="7"/>
  <c r="E3370" i="7"/>
  <c r="F3370" i="7"/>
  <c r="E3386" i="7"/>
  <c r="F3386" i="7"/>
  <c r="E3402" i="7"/>
  <c r="F3402" i="7"/>
  <c r="E3418" i="7"/>
  <c r="F3418" i="7"/>
  <c r="E3434" i="7"/>
  <c r="F3434" i="7"/>
  <c r="E3661" i="7"/>
  <c r="F3661" i="7"/>
  <c r="E3757" i="7"/>
  <c r="F3757" i="7"/>
  <c r="E3761" i="7"/>
  <c r="F3761" i="7"/>
  <c r="E3845" i="7"/>
  <c r="F3845" i="7"/>
  <c r="E3849" i="7"/>
  <c r="F3849" i="7"/>
  <c r="E3893" i="7"/>
  <c r="F3893" i="7"/>
  <c r="E3925" i="7"/>
  <c r="F3925" i="7"/>
  <c r="E3989" i="7"/>
  <c r="F3989" i="7"/>
  <c r="E4149" i="7"/>
  <c r="F4149" i="7"/>
  <c r="E4197" i="7"/>
  <c r="F4197" i="7"/>
  <c r="E4201" i="7"/>
  <c r="F4201" i="7"/>
  <c r="E4409" i="7"/>
  <c r="F4409" i="7"/>
  <c r="E4609" i="7"/>
  <c r="F4609" i="7"/>
  <c r="E4629" i="7"/>
  <c r="F4629" i="7"/>
  <c r="E4669" i="7"/>
  <c r="F4669" i="7"/>
  <c r="E4849" i="7"/>
  <c r="F4849" i="7"/>
  <c r="E4853" i="7"/>
  <c r="F4853" i="7"/>
  <c r="E109" i="7"/>
  <c r="E405" i="7"/>
  <c r="E421" i="7"/>
  <c r="E669" i="7"/>
  <c r="E813" i="7"/>
  <c r="E861" i="7"/>
  <c r="E1017" i="7"/>
  <c r="E1137" i="7"/>
  <c r="E1609" i="7"/>
  <c r="E1641" i="7"/>
  <c r="E1649" i="7"/>
  <c r="E1700" i="7"/>
  <c r="E1973" i="7"/>
  <c r="E1989" i="7"/>
  <c r="E2005" i="7"/>
  <c r="E2021" i="7"/>
  <c r="E2037" i="7"/>
  <c r="E2053" i="7"/>
  <c r="E2069" i="7"/>
  <c r="E2095" i="7"/>
  <c r="E2099" i="7"/>
  <c r="E2107" i="7"/>
  <c r="E2111" i="7"/>
  <c r="E2115" i="7"/>
  <c r="E2123" i="7"/>
  <c r="E2127" i="7"/>
  <c r="E2131" i="7"/>
  <c r="E2135" i="7"/>
  <c r="E2139" i="7"/>
  <c r="E2143" i="7"/>
  <c r="E2147" i="7"/>
  <c r="E2155" i="7"/>
  <c r="E2159" i="7"/>
  <c r="E2163" i="7"/>
  <c r="E2171" i="7"/>
  <c r="E2175" i="7"/>
  <c r="E2179" i="7"/>
  <c r="E2187" i="7"/>
  <c r="E2191" i="7"/>
  <c r="E2195" i="7"/>
  <c r="E2199" i="7"/>
  <c r="E2203" i="7"/>
  <c r="E2359" i="7"/>
  <c r="E2435" i="7"/>
  <c r="E2443" i="7"/>
  <c r="E2447" i="7"/>
  <c r="E2535" i="7"/>
  <c r="E2539" i="7"/>
  <c r="E2543" i="7"/>
  <c r="E2547" i="7"/>
  <c r="E2551" i="7"/>
  <c r="E2555" i="7"/>
  <c r="E2559" i="7"/>
  <c r="E2567" i="7"/>
  <c r="E2571" i="7"/>
  <c r="E2575" i="7"/>
  <c r="E2583" i="7"/>
  <c r="E2587" i="7"/>
  <c r="E2615" i="7"/>
  <c r="E2619" i="7"/>
  <c r="E2623" i="7"/>
  <c r="E2630" i="7"/>
  <c r="E2642" i="7"/>
  <c r="E2658" i="7"/>
  <c r="E2662" i="7"/>
  <c r="E2666" i="7"/>
  <c r="E2706" i="7"/>
  <c r="E2743" i="7"/>
  <c r="E2747" i="7"/>
  <c r="E2751" i="7"/>
  <c r="E2759" i="7"/>
  <c r="E2767" i="7"/>
  <c r="E2775" i="7"/>
  <c r="E2779" i="7"/>
  <c r="E2783" i="7"/>
  <c r="E2794" i="7"/>
  <c r="E2803" i="7"/>
  <c r="E2811" i="7"/>
  <c r="E2819" i="7"/>
  <c r="E2826" i="7"/>
  <c r="E2846" i="7"/>
  <c r="E2867" i="7"/>
  <c r="E2879" i="7"/>
  <c r="E2883" i="7"/>
  <c r="E2910" i="7"/>
  <c r="E2963" i="7"/>
  <c r="E3590" i="7"/>
  <c r="E3593" i="7"/>
  <c r="E3595" i="7"/>
  <c r="E3599" i="7"/>
  <c r="E3615" i="7"/>
  <c r="E3619" i="7"/>
  <c r="E3621" i="7"/>
  <c r="E3623" i="7"/>
  <c r="E3630" i="7"/>
  <c r="E3632" i="7"/>
  <c r="E3639" i="7"/>
  <c r="E3646" i="7"/>
  <c r="E3648" i="7"/>
  <c r="E3651" i="7"/>
  <c r="E3658" i="7"/>
  <c r="E3739" i="7"/>
  <c r="E3774" i="7"/>
  <c r="E3781" i="7"/>
  <c r="E3786" i="7"/>
  <c r="E3788" i="7"/>
  <c r="E3790" i="7"/>
  <c r="E3792" i="7"/>
  <c r="E3795" i="7"/>
  <c r="E3799" i="7"/>
  <c r="E3804" i="7"/>
  <c r="E3806" i="7"/>
  <c r="E3808" i="7"/>
  <c r="E3810" i="7"/>
  <c r="E3812" i="7"/>
  <c r="E3814" i="7"/>
  <c r="E3816" i="7"/>
  <c r="E3818" i="7"/>
  <c r="E3820" i="7"/>
  <c r="E3855" i="7"/>
  <c r="E3857" i="7"/>
  <c r="E3859" i="7"/>
  <c r="E3864" i="7"/>
  <c r="E3866" i="7"/>
  <c r="E3868" i="7"/>
  <c r="E3880" i="7"/>
  <c r="E3882" i="7"/>
  <c r="E3884" i="7"/>
  <c r="E3886" i="7"/>
  <c r="E3888" i="7"/>
  <c r="E3890" i="7"/>
  <c r="E3895" i="7"/>
  <c r="E3913" i="7"/>
  <c r="E3915" i="7"/>
  <c r="E3919" i="7"/>
  <c r="E3959" i="7"/>
  <c r="E3963" i="7"/>
  <c r="E3967" i="7"/>
  <c r="E3984" i="7"/>
  <c r="E3986" i="7"/>
  <c r="E4023" i="7"/>
  <c r="E4027" i="7"/>
  <c r="E4031" i="7"/>
  <c r="E4036" i="7"/>
  <c r="E4038" i="7"/>
  <c r="E4040" i="7"/>
  <c r="E4042" i="7"/>
  <c r="E4047" i="7"/>
  <c r="E4049" i="7"/>
  <c r="E4051" i="7"/>
  <c r="E4062" i="7"/>
  <c r="E4064" i="7"/>
  <c r="E4091" i="7"/>
  <c r="E4095" i="7"/>
  <c r="E4097" i="7"/>
  <c r="E4099" i="7"/>
  <c r="E4123" i="7"/>
  <c r="E4127" i="7"/>
  <c r="E4129" i="7"/>
  <c r="E4131" i="7"/>
  <c r="E4139" i="7"/>
  <c r="E4163" i="7"/>
  <c r="E4178" i="7"/>
  <c r="E4180" i="7"/>
  <c r="E4188" i="7"/>
  <c r="E4190" i="7"/>
  <c r="E4205" i="7"/>
  <c r="E4207" i="7"/>
  <c r="E4211" i="7"/>
  <c r="E4215" i="7"/>
  <c r="E4219" i="7"/>
  <c r="E4221" i="7"/>
  <c r="E4223" i="7"/>
  <c r="E4227" i="7"/>
  <c r="E4230" i="7"/>
  <c r="E4232" i="7"/>
  <c r="E4234" i="7"/>
  <c r="E4243" i="7"/>
  <c r="E4248" i="7"/>
  <c r="E4250" i="7"/>
  <c r="E4252" i="7"/>
  <c r="E4278" i="7"/>
  <c r="E4280" i="7"/>
  <c r="E4287" i="7"/>
  <c r="E4292" i="7"/>
  <c r="E4294" i="7"/>
  <c r="E4303" i="7"/>
  <c r="E4318" i="7"/>
  <c r="E4320" i="7"/>
  <c r="E4322" i="7"/>
  <c r="E4324" i="7"/>
  <c r="E4344" i="7"/>
  <c r="E4416" i="7"/>
  <c r="E4451" i="7"/>
  <c r="E4458" i="7"/>
  <c r="E4460" i="7"/>
  <c r="E4462" i="7"/>
  <c r="E4467" i="7"/>
  <c r="E4469" i="7"/>
  <c r="E4471" i="7"/>
  <c r="E4482" i="7"/>
  <c r="E4484" i="7"/>
  <c r="E4502" i="7"/>
  <c r="E4504" i="7"/>
  <c r="E4506" i="7"/>
  <c r="E4508" i="7"/>
  <c r="E4510" i="7"/>
  <c r="E4512" i="7"/>
  <c r="E4514" i="7"/>
  <c r="E4523" i="7"/>
  <c r="E4527" i="7"/>
  <c r="E4531" i="7"/>
  <c r="E4533" i="7"/>
  <c r="E4535" i="7"/>
  <c r="E4539" i="7"/>
  <c r="E4543" i="7"/>
  <c r="E4568" i="7"/>
  <c r="E4570" i="7"/>
  <c r="E4572" i="7"/>
  <c r="E4574" i="7"/>
  <c r="E4591" i="7"/>
  <c r="E4595" i="7"/>
  <c r="E4600" i="7"/>
  <c r="E4602" i="7"/>
  <c r="E4604" i="7"/>
  <c r="E4634" i="7"/>
  <c r="E4636" i="7"/>
  <c r="E4638" i="7"/>
  <c r="E4644" i="7"/>
  <c r="E4646" i="7"/>
  <c r="E4651" i="7"/>
  <c r="E4653" i="7"/>
  <c r="E4687" i="7"/>
  <c r="E4702" i="7"/>
  <c r="E4712" i="7"/>
  <c r="E4714" i="7"/>
  <c r="E4716" i="7"/>
  <c r="E4718" i="7"/>
  <c r="E4720" i="7"/>
  <c r="E4722" i="7"/>
  <c r="E4724" i="7"/>
  <c r="E4726" i="7"/>
  <c r="E4728" i="7"/>
  <c r="E4730" i="7"/>
  <c r="E4732" i="7"/>
  <c r="E4734" i="7"/>
  <c r="E4736" i="7"/>
  <c r="E4738" i="7"/>
  <c r="E4740" i="7"/>
  <c r="E4748" i="7"/>
  <c r="E4750" i="7"/>
  <c r="E4763" i="7"/>
  <c r="E4766" i="7"/>
  <c r="E4768" i="7"/>
  <c r="E4774" i="7"/>
  <c r="E4810" i="7"/>
  <c r="E4812" i="7"/>
  <c r="E4814" i="7"/>
  <c r="E4816" i="7"/>
  <c r="E4818" i="7"/>
  <c r="E4823" i="7"/>
  <c r="E4831" i="7"/>
  <c r="E4835" i="7"/>
  <c r="E4839" i="7"/>
  <c r="E4841" i="7"/>
  <c r="E4843" i="7"/>
  <c r="E4867" i="7"/>
  <c r="E4869" i="7"/>
  <c r="E4871" i="7"/>
  <c r="E4888" i="7"/>
  <c r="E4891" i="7"/>
  <c r="E4895" i="7"/>
  <c r="E4907" i="7"/>
  <c r="E4923" i="7"/>
  <c r="E4925" i="7"/>
  <c r="E4927" i="7"/>
  <c r="E4932" i="7"/>
  <c r="E4935" i="7"/>
  <c r="E4939" i="7"/>
  <c r="E4948" i="7"/>
  <c r="E4950" i="7"/>
  <c r="E5004" i="7"/>
  <c r="E5016" i="7"/>
  <c r="E5034" i="7"/>
  <c r="E5044" i="7"/>
  <c r="E5046" i="7"/>
  <c r="E5048" i="7"/>
  <c r="E5050" i="7"/>
  <c r="E5055" i="7"/>
  <c r="E5061" i="7"/>
  <c r="E5063" i="7"/>
  <c r="E5065" i="7"/>
  <c r="E5067" i="7"/>
  <c r="E5089" i="7"/>
  <c r="E5099" i="7"/>
  <c r="E5101" i="7"/>
  <c r="E5115" i="7"/>
  <c r="E5117" i="7"/>
  <c r="E5119" i="7"/>
  <c r="E5138" i="7"/>
  <c r="E5150" i="7"/>
  <c r="E5152" i="7"/>
  <c r="E5154" i="7"/>
  <c r="E5156" i="7"/>
  <c r="E5158" i="7"/>
  <c r="E5160" i="7"/>
  <c r="E5162" i="7"/>
  <c r="E5164" i="7"/>
  <c r="E5166" i="7"/>
  <c r="E5168" i="7"/>
  <c r="E5170" i="7"/>
  <c r="E5172" i="7"/>
  <c r="E5174" i="7"/>
  <c r="E5176" i="7"/>
  <c r="E5178" i="7"/>
  <c r="E5180" i="7"/>
  <c r="E5182" i="7"/>
  <c r="E5184" i="7"/>
  <c r="E5186" i="7"/>
  <c r="E5188" i="7"/>
  <c r="E5190" i="7"/>
  <c r="E5192" i="7"/>
  <c r="E5194" i="7"/>
  <c r="E5196" i="7"/>
  <c r="E5198" i="7"/>
  <c r="E5200" i="7"/>
  <c r="E5202" i="7"/>
  <c r="E5204" i="7"/>
  <c r="E5206" i="7"/>
  <c r="E5208" i="7"/>
  <c r="E5210" i="7"/>
  <c r="E5212" i="7"/>
  <c r="E5214" i="7"/>
  <c r="E5216" i="7"/>
  <c r="E5218" i="7"/>
  <c r="E5220" i="7"/>
  <c r="E5222" i="7"/>
  <c r="E5224" i="7"/>
  <c r="E5226" i="7"/>
  <c r="E5228" i="7"/>
  <c r="E5230" i="7"/>
  <c r="E5232" i="7"/>
  <c r="E5234" i="7"/>
  <c r="E5236" i="7"/>
  <c r="E5238" i="7"/>
  <c r="E5240" i="7"/>
  <c r="E5242" i="7"/>
  <c r="E5244" i="7"/>
  <c r="E5246" i="7"/>
  <c r="E5248" i="7"/>
  <c r="E5250" i="7"/>
  <c r="E5252" i="7"/>
  <c r="E5254" i="7"/>
  <c r="E5256" i="7"/>
  <c r="E5258" i="7"/>
  <c r="E5260" i="7"/>
  <c r="E5262" i="7"/>
  <c r="E5264" i="7"/>
  <c r="E377" i="7"/>
  <c r="E721" i="7"/>
  <c r="E821" i="7"/>
  <c r="E913" i="7"/>
  <c r="E1177" i="7"/>
  <c r="E1257" i="7"/>
  <c r="E1273" i="7"/>
  <c r="E1305" i="7"/>
  <c r="E1321" i="7"/>
  <c r="E1337" i="7"/>
  <c r="E1377" i="7"/>
  <c r="E1516" i="7"/>
  <c r="E1744" i="7"/>
  <c r="E1765" i="7"/>
  <c r="E1773" i="7"/>
  <c r="E1781" i="7"/>
  <c r="E1792" i="7"/>
  <c r="E2231" i="7"/>
  <c r="E2263" i="7"/>
  <c r="E2267" i="7"/>
  <c r="E2271" i="7"/>
  <c r="E2279" i="7"/>
  <c r="E2283" i="7"/>
  <c r="E2287" i="7"/>
  <c r="E2303" i="7"/>
  <c r="E2319" i="7"/>
  <c r="E2323" i="7"/>
  <c r="E2327" i="7"/>
  <c r="E2331" i="7"/>
  <c r="E2335" i="7"/>
  <c r="E2351" i="7"/>
  <c r="E2355" i="7"/>
  <c r="E2395" i="7"/>
  <c r="E2407" i="7"/>
  <c r="E2599" i="7"/>
  <c r="E2650" i="7"/>
  <c r="E2690" i="7"/>
  <c r="E2694" i="7"/>
  <c r="E2698" i="7"/>
  <c r="E2702" i="7"/>
  <c r="E2711" i="7"/>
  <c r="E2719" i="7"/>
  <c r="E2915" i="7"/>
  <c r="E2919" i="7"/>
  <c r="E2927" i="7"/>
  <c r="E2931" i="7"/>
  <c r="E2935" i="7"/>
  <c r="E2939" i="7"/>
  <c r="E2943" i="7"/>
  <c r="E2947" i="7"/>
  <c r="E2951" i="7"/>
  <c r="E2955" i="7"/>
  <c r="E2959" i="7"/>
  <c r="E2974" i="7"/>
  <c r="E2979" i="7"/>
  <c r="E2983" i="7"/>
  <c r="E2987" i="7"/>
  <c r="E3006" i="7"/>
  <c r="E3014" i="7"/>
  <c r="E3022" i="7"/>
  <c r="E3026" i="7"/>
  <c r="E3030" i="7"/>
  <c r="E3038" i="7"/>
  <c r="E3046" i="7"/>
  <c r="E3054" i="7"/>
  <c r="E3058" i="7"/>
  <c r="E3062" i="7"/>
  <c r="E3070" i="7"/>
  <c r="E3078" i="7"/>
  <c r="E3086" i="7"/>
  <c r="E3090" i="7"/>
  <c r="E3094" i="7"/>
  <c r="E3102" i="7"/>
  <c r="E3110" i="7"/>
  <c r="E3118" i="7"/>
  <c r="E3122" i="7"/>
  <c r="E3126" i="7"/>
  <c r="E3134" i="7"/>
  <c r="E3142" i="7"/>
  <c r="E3150" i="7"/>
  <c r="E3154" i="7"/>
  <c r="E3158" i="7"/>
  <c r="E3166" i="7"/>
  <c r="E3174" i="7"/>
  <c r="E3182" i="7"/>
  <c r="E3186" i="7"/>
  <c r="E3190" i="7"/>
  <c r="E3198" i="7"/>
  <c r="E3206" i="7"/>
  <c r="E3214" i="7"/>
  <c r="E3218" i="7"/>
  <c r="E3222" i="7"/>
  <c r="E3230" i="7"/>
  <c r="E3238" i="7"/>
  <c r="E3246" i="7"/>
  <c r="E3250" i="7"/>
  <c r="E3254" i="7"/>
  <c r="E3260" i="7"/>
  <c r="E3262" i="7"/>
  <c r="E3264" i="7"/>
  <c r="E3266" i="7"/>
  <c r="E3270" i="7"/>
  <c r="E3272" i="7"/>
  <c r="E3276" i="7"/>
  <c r="E3278" i="7"/>
  <c r="E3280" i="7"/>
  <c r="E3282" i="7"/>
  <c r="E3284" i="7"/>
  <c r="E3286" i="7"/>
  <c r="E3288" i="7"/>
  <c r="E3292" i="7"/>
  <c r="E3294" i="7"/>
  <c r="E3296" i="7"/>
  <c r="E3298" i="7"/>
  <c r="E3302" i="7"/>
  <c r="E3304" i="7"/>
  <c r="E3308" i="7"/>
  <c r="E3310" i="7"/>
  <c r="E3312" i="7"/>
  <c r="E3314" i="7"/>
  <c r="E3316" i="7"/>
  <c r="E3318" i="7"/>
  <c r="E3320" i="7"/>
  <c r="E3324" i="7"/>
  <c r="E3326" i="7"/>
  <c r="E3328" i="7"/>
  <c r="E3330" i="7"/>
  <c r="E3334" i="7"/>
  <c r="E3336" i="7"/>
  <c r="E3340" i="7"/>
  <c r="E3342" i="7"/>
  <c r="E3344" i="7"/>
  <c r="E3346" i="7"/>
  <c r="E3348" i="7"/>
  <c r="E3350" i="7"/>
  <c r="E3352" i="7"/>
  <c r="E3356" i="7"/>
  <c r="E3358" i="7"/>
  <c r="E3360" i="7"/>
  <c r="E3362" i="7"/>
  <c r="E3366" i="7"/>
  <c r="E3368" i="7"/>
  <c r="E3372" i="7"/>
  <c r="E3374" i="7"/>
  <c r="E3376" i="7"/>
  <c r="E3378" i="7"/>
  <c r="E3380" i="7"/>
  <c r="E3382" i="7"/>
  <c r="E3384" i="7"/>
  <c r="E3388" i="7"/>
  <c r="E3390" i="7"/>
  <c r="E3392" i="7"/>
  <c r="E3394" i="7"/>
  <c r="E3398" i="7"/>
  <c r="E3400" i="7"/>
  <c r="E3404" i="7"/>
  <c r="E3406" i="7"/>
  <c r="E3408" i="7"/>
  <c r="E3410" i="7"/>
  <c r="E3412" i="7"/>
  <c r="E3414" i="7"/>
  <c r="E3416" i="7"/>
  <c r="E3420" i="7"/>
  <c r="E3422" i="7"/>
  <c r="E3424" i="7"/>
  <c r="E3426" i="7"/>
  <c r="E3430" i="7"/>
  <c r="E3432" i="7"/>
  <c r="E3436" i="7"/>
  <c r="E3438" i="7"/>
  <c r="E3440" i="7"/>
  <c r="E3442" i="7"/>
  <c r="E3444" i="7"/>
  <c r="E3446" i="7"/>
  <c r="E3608" i="7"/>
  <c r="E3610" i="7"/>
  <c r="E3663" i="7"/>
  <c r="E3668" i="7"/>
  <c r="E3670" i="7"/>
  <c r="E3675" i="7"/>
  <c r="E3680" i="7"/>
  <c r="E3682" i="7"/>
  <c r="E3684" i="7"/>
  <c r="E3686" i="7"/>
  <c r="E3688" i="7"/>
  <c r="E3690" i="7"/>
  <c r="E3692" i="7"/>
  <c r="E3694" i="7"/>
  <c r="E3696" i="7"/>
  <c r="E3698" i="7"/>
  <c r="E3700" i="7"/>
  <c r="E3702" i="7"/>
  <c r="E3704" i="7"/>
  <c r="E3706" i="7"/>
  <c r="E3708" i="7"/>
  <c r="E3720" i="7"/>
  <c r="E3722" i="7"/>
  <c r="E3728" i="7"/>
  <c r="E3730" i="7"/>
  <c r="E3735" i="7"/>
  <c r="E3748" i="7"/>
  <c r="E3754" i="7"/>
  <c r="E3759" i="7"/>
  <c r="E3764" i="7"/>
  <c r="E3766" i="7"/>
  <c r="E3827" i="7"/>
  <c r="E3830" i="7"/>
  <c r="E3832" i="7"/>
  <c r="E3835" i="7"/>
  <c r="E3843" i="7"/>
  <c r="E3847" i="7"/>
  <c r="E3872" i="7"/>
  <c r="E3875" i="7"/>
  <c r="E3898" i="7"/>
  <c r="E3907" i="7"/>
  <c r="E3923" i="7"/>
  <c r="E3927" i="7"/>
  <c r="E3932" i="7"/>
  <c r="E3934" i="7"/>
  <c r="E3936" i="7"/>
  <c r="E3938" i="7"/>
  <c r="E3940" i="7"/>
  <c r="E3955" i="7"/>
  <c r="E3974" i="7"/>
  <c r="E3980" i="7"/>
  <c r="E3982" i="7"/>
  <c r="E4011" i="7"/>
  <c r="E4054" i="7"/>
  <c r="E4056" i="7"/>
  <c r="E4058" i="7"/>
  <c r="E4071" i="7"/>
  <c r="E4073" i="7"/>
  <c r="E4075" i="7"/>
  <c r="E4082" i="7"/>
  <c r="E4084" i="7"/>
  <c r="E4105" i="7"/>
  <c r="E4112" i="7"/>
  <c r="E4114" i="7"/>
  <c r="E4116" i="7"/>
  <c r="E4135" i="7"/>
  <c r="E4147" i="7"/>
  <c r="E4152" i="7"/>
  <c r="E4158" i="7"/>
  <c r="E4183" i="7"/>
  <c r="E4193" i="7"/>
  <c r="E4195" i="7"/>
  <c r="E4199" i="7"/>
  <c r="E4239" i="7"/>
  <c r="E4263" i="7"/>
  <c r="E4274" i="7"/>
  <c r="E4276" i="7"/>
  <c r="E4312" i="7"/>
  <c r="E4314" i="7"/>
  <c r="E4316" i="7"/>
  <c r="E4347" i="7"/>
  <c r="E4371" i="7"/>
  <c r="E4375" i="7"/>
  <c r="E4379" i="7"/>
  <c r="E4381" i="7"/>
  <c r="E4383" i="7"/>
  <c r="E4390" i="7"/>
  <c r="E4392" i="7"/>
  <c r="E4394" i="7"/>
  <c r="E4396" i="7"/>
  <c r="E4398" i="7"/>
  <c r="E4400" i="7"/>
  <c r="E4402" i="7"/>
  <c r="E4404" i="7"/>
  <c r="E4407" i="7"/>
  <c r="E4411" i="7"/>
  <c r="E4419" i="7"/>
  <c r="E4428" i="7"/>
  <c r="E4430" i="7"/>
  <c r="E4439" i="7"/>
  <c r="E4491" i="7"/>
  <c r="E4496" i="7"/>
  <c r="E4551" i="7"/>
  <c r="E4556" i="7"/>
  <c r="E4558" i="7"/>
  <c r="E4561" i="7"/>
  <c r="E4563" i="7"/>
  <c r="E4579" i="7"/>
  <c r="E4583" i="7"/>
  <c r="E4587" i="7"/>
  <c r="E4607" i="7"/>
  <c r="E4611" i="7"/>
  <c r="E4614" i="7"/>
  <c r="E4616" i="7"/>
  <c r="E4618" i="7"/>
  <c r="E4625" i="7"/>
  <c r="E4627" i="7"/>
  <c r="E4656" i="7"/>
  <c r="E4658" i="7"/>
  <c r="E4665" i="7"/>
  <c r="E4667" i="7"/>
  <c r="E4671" i="7"/>
  <c r="E4744" i="7"/>
  <c r="E4746" i="7"/>
  <c r="E4780" i="7"/>
  <c r="E4782" i="7"/>
  <c r="E4791" i="7"/>
  <c r="E4795" i="7"/>
  <c r="E4851" i="7"/>
  <c r="E4858" i="7"/>
  <c r="E4860" i="7"/>
  <c r="E4862" i="7"/>
  <c r="E4876" i="7"/>
  <c r="E4878" i="7"/>
  <c r="E4898" i="7"/>
  <c r="E4900" i="7"/>
  <c r="E4914" i="7"/>
  <c r="E4916" i="7"/>
  <c r="E4918" i="7"/>
  <c r="E4943" i="7"/>
  <c r="E4966" i="7"/>
  <c r="E4976" i="7"/>
  <c r="E4978" i="7"/>
  <c r="E4980" i="7"/>
  <c r="E4982" i="7"/>
  <c r="E4984" i="7"/>
  <c r="E4986" i="7"/>
  <c r="E4988" i="7"/>
  <c r="E4990" i="7"/>
  <c r="E4996" i="7"/>
  <c r="E5010" i="7"/>
  <c r="E5023" i="7"/>
  <c r="E5029" i="7"/>
  <c r="E5038" i="7"/>
  <c r="E5071" i="7"/>
  <c r="E5073" i="7"/>
  <c r="E5075" i="7"/>
  <c r="E5080" i="7"/>
  <c r="E5082" i="7"/>
  <c r="E5084" i="7"/>
  <c r="E5093" i="7"/>
  <c r="E5095" i="7"/>
  <c r="E5107" i="7"/>
  <c r="E5109" i="7"/>
  <c r="E5123" i="7"/>
  <c r="E5125" i="7"/>
  <c r="E5127" i="7"/>
  <c r="E5132" i="7"/>
  <c r="E5144" i="7"/>
  <c r="E85" i="7"/>
  <c r="E13" i="7"/>
  <c r="E45" i="7"/>
  <c r="E73" i="7"/>
  <c r="E201" i="7"/>
  <c r="E413" i="7"/>
  <c r="E481" i="7"/>
  <c r="E605" i="7"/>
  <c r="E661" i="7"/>
  <c r="E785" i="7"/>
  <c r="E825" i="7"/>
  <c r="E929" i="7"/>
  <c r="E981" i="7"/>
  <c r="E1009" i="7"/>
  <c r="E1069" i="7"/>
  <c r="E1165" i="7"/>
  <c r="E1484" i="7"/>
  <c r="E1532" i="7"/>
  <c r="E1545" i="7"/>
  <c r="E1553" i="7"/>
  <c r="E1561" i="7"/>
  <c r="E1704" i="7"/>
  <c r="E1712" i="7"/>
  <c r="E1736" i="7"/>
  <c r="E1944" i="7"/>
  <c r="E1952" i="7"/>
  <c r="E1962" i="7"/>
  <c r="E1968" i="7"/>
  <c r="E1978" i="7"/>
  <c r="E1984" i="7"/>
  <c r="E1994" i="7"/>
  <c r="E2000" i="7"/>
  <c r="E2010" i="7"/>
  <c r="E2016" i="7"/>
  <c r="E2026" i="7"/>
  <c r="E2032" i="7"/>
  <c r="E2042" i="7"/>
  <c r="E2048" i="7"/>
  <c r="E2058" i="7"/>
  <c r="E2064" i="7"/>
  <c r="E2074" i="7"/>
  <c r="E2080" i="7"/>
  <c r="E2090" i="7"/>
  <c r="E2307" i="7"/>
  <c r="E2367" i="7"/>
  <c r="E2371" i="7"/>
  <c r="E2375" i="7"/>
  <c r="E2379" i="7"/>
  <c r="E2419" i="7"/>
  <c r="E2423" i="7"/>
  <c r="E2427" i="7"/>
  <c r="E2431" i="7"/>
  <c r="E2439" i="7"/>
  <c r="E2451" i="7"/>
  <c r="E2455" i="7"/>
  <c r="E2475" i="7"/>
  <c r="E2479" i="7"/>
  <c r="E2483" i="7"/>
  <c r="E2487" i="7"/>
  <c r="E2499" i="7"/>
  <c r="E2519" i="7"/>
  <c r="E2523" i="7"/>
  <c r="E2614" i="7"/>
  <c r="E2618" i="7"/>
  <c r="E2622" i="7"/>
  <c r="E2627" i="7"/>
  <c r="E2635" i="7"/>
  <c r="E2639" i="7"/>
  <c r="E2654" i="7"/>
  <c r="E2659" i="7"/>
  <c r="E2663" i="7"/>
  <c r="E2667" i="7"/>
  <c r="E2707" i="7"/>
  <c r="E2746" i="7"/>
  <c r="E2750" i="7"/>
  <c r="E2754" i="7"/>
  <c r="E2758" i="7"/>
  <c r="E2762" i="7"/>
  <c r="E2766" i="7"/>
  <c r="E2770" i="7"/>
  <c r="E2774" i="7"/>
  <c r="E2778" i="7"/>
  <c r="E2782" i="7"/>
  <c r="E2786" i="7"/>
  <c r="E2791" i="7"/>
  <c r="E2795" i="7"/>
  <c r="E2802" i="7"/>
  <c r="E2810" i="7"/>
  <c r="E2818" i="7"/>
  <c r="E2823" i="7"/>
  <c r="E2827" i="7"/>
  <c r="E2834" i="7"/>
  <c r="E2847" i="7"/>
  <c r="E2850" i="7"/>
  <c r="E2854" i="7"/>
  <c r="E2866" i="7"/>
  <c r="E2878" i="7"/>
  <c r="E2882" i="7"/>
  <c r="E2902" i="7"/>
  <c r="E2911" i="7"/>
  <c r="E2962" i="7"/>
  <c r="E2966" i="7"/>
  <c r="E2970" i="7"/>
  <c r="E2994" i="7"/>
  <c r="E3589" i="7"/>
  <c r="E3594" i="7"/>
  <c r="E3596" i="7"/>
  <c r="E3598" i="7"/>
  <c r="E3600" i="7"/>
  <c r="E3602" i="7"/>
  <c r="E3616" i="7"/>
  <c r="E3618" i="7"/>
  <c r="E3620" i="7"/>
  <c r="E3622" i="7"/>
  <c r="E3624" i="7"/>
  <c r="E3626" i="7"/>
  <c r="E3629" i="7"/>
  <c r="E3631" i="7"/>
  <c r="E3633" i="7"/>
  <c r="E3636" i="7"/>
  <c r="E3638" i="7"/>
  <c r="E3647" i="7"/>
  <c r="E3652" i="7"/>
  <c r="E3654" i="7"/>
  <c r="E3657" i="7"/>
  <c r="E3666" i="7"/>
  <c r="E3712" i="7"/>
  <c r="E3738" i="7"/>
  <c r="E3740" i="7"/>
  <c r="E3742" i="7"/>
  <c r="E3770" i="7"/>
  <c r="E3773" i="7"/>
  <c r="E3782" i="7"/>
  <c r="E3785" i="7"/>
  <c r="E3787" i="7"/>
  <c r="E3789" i="7"/>
  <c r="E3791" i="7"/>
  <c r="E3796" i="7"/>
  <c r="E3798" i="7"/>
  <c r="E3800" i="7"/>
  <c r="E3803" i="7"/>
  <c r="E3805" i="7"/>
  <c r="E3807" i="7"/>
  <c r="E3809" i="7"/>
  <c r="E3811" i="7"/>
  <c r="E3813" i="7"/>
  <c r="E3815" i="7"/>
  <c r="E3817" i="7"/>
  <c r="E3819" i="7"/>
  <c r="E3856" i="7"/>
  <c r="E3858" i="7"/>
  <c r="E3860" i="7"/>
  <c r="E3865" i="7"/>
  <c r="E3867" i="7"/>
  <c r="E3881" i="7"/>
  <c r="E3883" i="7"/>
  <c r="E3885" i="7"/>
  <c r="E3887" i="7"/>
  <c r="E3889" i="7"/>
  <c r="E3914" i="7"/>
  <c r="E3916" i="7"/>
  <c r="E3918" i="7"/>
  <c r="E3947" i="7"/>
  <c r="E3960" i="7"/>
  <c r="E3962" i="7"/>
  <c r="E3964" i="7"/>
  <c r="E3966" i="7"/>
  <c r="E3985" i="7"/>
  <c r="E4022" i="7"/>
  <c r="E4024" i="7"/>
  <c r="E4026" i="7"/>
  <c r="E4028" i="7"/>
  <c r="E4030" i="7"/>
  <c r="E4032" i="7"/>
  <c r="E4037" i="7"/>
  <c r="E4039" i="7"/>
  <c r="E4041" i="7"/>
  <c r="E4043" i="7"/>
  <c r="E4046" i="7"/>
  <c r="E4048" i="7"/>
  <c r="E4050" i="7"/>
  <c r="E4061" i="7"/>
  <c r="E4063" i="7"/>
  <c r="E4065" i="7"/>
  <c r="E4090" i="7"/>
  <c r="E4092" i="7"/>
  <c r="E4094" i="7"/>
  <c r="E4096" i="7"/>
  <c r="E4098" i="7"/>
  <c r="E4100" i="7"/>
  <c r="E4122" i="7"/>
  <c r="E4124" i="7"/>
  <c r="E4126" i="7"/>
  <c r="E4128" i="7"/>
  <c r="E4130" i="7"/>
  <c r="E4138" i="7"/>
  <c r="E4140" i="7"/>
  <c r="E4142" i="7"/>
  <c r="E4162" i="7"/>
  <c r="E4164" i="7"/>
  <c r="E4179" i="7"/>
  <c r="E4181" i="7"/>
  <c r="E4189" i="7"/>
  <c r="E4204" i="7"/>
  <c r="E4206" i="7"/>
  <c r="E4208" i="7"/>
  <c r="E4210" i="7"/>
  <c r="E4212" i="7"/>
  <c r="E4214" i="7"/>
  <c r="E4216" i="7"/>
  <c r="E4218" i="7"/>
  <c r="E4220" i="7"/>
  <c r="E4222" i="7"/>
  <c r="E4224" i="7"/>
  <c r="E4226" i="7"/>
  <c r="E4231" i="7"/>
  <c r="E4233" i="7"/>
  <c r="E4242" i="7"/>
  <c r="E4244" i="7"/>
  <c r="E4247" i="7"/>
  <c r="E4249" i="7"/>
  <c r="E4251" i="7"/>
  <c r="E4279" i="7"/>
  <c r="E4281" i="7"/>
  <c r="E4284" i="7"/>
  <c r="E4286" i="7"/>
  <c r="E4288" i="7"/>
  <c r="E4291" i="7"/>
  <c r="E4293" i="7"/>
  <c r="E4295" i="7"/>
  <c r="E4302" i="7"/>
  <c r="E4304" i="7"/>
  <c r="E4306" i="7"/>
  <c r="E4319" i="7"/>
  <c r="E4321" i="7"/>
  <c r="E4323" i="7"/>
  <c r="E4325" i="7"/>
  <c r="E4366" i="7"/>
  <c r="E4443" i="7"/>
  <c r="E4450" i="7"/>
  <c r="E4459" i="7"/>
  <c r="E4461" i="7"/>
  <c r="E4463" i="7"/>
  <c r="E4466" i="7"/>
  <c r="E4468" i="7"/>
  <c r="E4470" i="7"/>
  <c r="E4472" i="7"/>
  <c r="E4474" i="7"/>
  <c r="E4481" i="7"/>
  <c r="E4483" i="7"/>
  <c r="E4485" i="7"/>
  <c r="E4503" i="7"/>
  <c r="E4505" i="7"/>
  <c r="E4507" i="7"/>
  <c r="E4509" i="7"/>
  <c r="E4511" i="7"/>
  <c r="E4513" i="7"/>
  <c r="E4515" i="7"/>
  <c r="E4522" i="7"/>
  <c r="E4524" i="7"/>
  <c r="E4526" i="7"/>
  <c r="E4528" i="7"/>
  <c r="E4530" i="7"/>
  <c r="E4532" i="7"/>
  <c r="E4534" i="7"/>
  <c r="E4536" i="7"/>
  <c r="E4538" i="7"/>
  <c r="E4540" i="7"/>
  <c r="E4542" i="7"/>
  <c r="E4544" i="7"/>
  <c r="E4569" i="7"/>
  <c r="E4571" i="7"/>
  <c r="E4573" i="7"/>
  <c r="E4575" i="7"/>
  <c r="E4590" i="7"/>
  <c r="E4592" i="7"/>
  <c r="E4594" i="7"/>
  <c r="E4596" i="7"/>
  <c r="E4601" i="7"/>
  <c r="E4603" i="7"/>
  <c r="E4605" i="7"/>
  <c r="E4635" i="7"/>
  <c r="E4637" i="7"/>
  <c r="E4639" i="7"/>
  <c r="E4645" i="7"/>
  <c r="E4650" i="7"/>
  <c r="E4652" i="7"/>
  <c r="E4686" i="7"/>
  <c r="E4688" i="7"/>
  <c r="E4691" i="7"/>
  <c r="E4698" i="7"/>
  <c r="E4701" i="7"/>
  <c r="E4711" i="7"/>
  <c r="E4713" i="7"/>
  <c r="E4715" i="7"/>
  <c r="E4717" i="7"/>
  <c r="E4719" i="7"/>
  <c r="E4721" i="7"/>
  <c r="E4723" i="7"/>
  <c r="E4725" i="7"/>
  <c r="E4727" i="7"/>
  <c r="E4729" i="7"/>
  <c r="E4731" i="7"/>
  <c r="E4733" i="7"/>
  <c r="E4735" i="7"/>
  <c r="E4737" i="7"/>
  <c r="E4739" i="7"/>
  <c r="E4749" i="7"/>
  <c r="E4762" i="7"/>
  <c r="E4767" i="7"/>
  <c r="E4773" i="7"/>
  <c r="E4775" i="7"/>
  <c r="E4789" i="7"/>
  <c r="E4799" i="7"/>
  <c r="E4809" i="7"/>
  <c r="E4811" i="7"/>
  <c r="E4813" i="7"/>
  <c r="E4815" i="7"/>
  <c r="E4817" i="7"/>
  <c r="E4819" i="7"/>
  <c r="E4822" i="7"/>
  <c r="E4824" i="7"/>
  <c r="E4830" i="7"/>
  <c r="E4832" i="7"/>
  <c r="E4834" i="7"/>
  <c r="E4836" i="7"/>
  <c r="E4838" i="7"/>
  <c r="E4840" i="7"/>
  <c r="E4842" i="7"/>
  <c r="E4844" i="7"/>
  <c r="E4868" i="7"/>
  <c r="E4870" i="7"/>
  <c r="E4872" i="7"/>
  <c r="E4892" i="7"/>
  <c r="E4894" i="7"/>
  <c r="E4906" i="7"/>
  <c r="E4908" i="7"/>
  <c r="E4924" i="7"/>
  <c r="E4926" i="7"/>
  <c r="E4928" i="7"/>
  <c r="E4931" i="7"/>
  <c r="E4936" i="7"/>
  <c r="E4938" i="7"/>
  <c r="E4949" i="7"/>
  <c r="E5005" i="7"/>
  <c r="E5017" i="7"/>
  <c r="E5045" i="7"/>
  <c r="E5047" i="7"/>
  <c r="E5049" i="7"/>
  <c r="E5051" i="7"/>
  <c r="E5054" i="7"/>
  <c r="E5056" i="7"/>
  <c r="E5062" i="7"/>
  <c r="E5064" i="7"/>
  <c r="E5066" i="7"/>
  <c r="E5098" i="7"/>
  <c r="E5100" i="7"/>
  <c r="E5102" i="7"/>
  <c r="E5116" i="7"/>
  <c r="E5118" i="7"/>
  <c r="E5139" i="7"/>
  <c r="E5151" i="7"/>
  <c r="E5153" i="7"/>
  <c r="E5155" i="7"/>
  <c r="E5157" i="7"/>
  <c r="E5159" i="7"/>
  <c r="E5161" i="7"/>
  <c r="E5163" i="7"/>
  <c r="E5165" i="7"/>
  <c r="E5167" i="7"/>
  <c r="E5169" i="7"/>
  <c r="E5171" i="7"/>
  <c r="E5173" i="7"/>
  <c r="E5175" i="7"/>
  <c r="E5177" i="7"/>
  <c r="E5179" i="7"/>
  <c r="E5181" i="7"/>
  <c r="E5183" i="7"/>
  <c r="E5185" i="7"/>
  <c r="E5187" i="7"/>
  <c r="E5189" i="7"/>
  <c r="E5191" i="7"/>
  <c r="E5193" i="7"/>
  <c r="E5195" i="7"/>
  <c r="E5197" i="7"/>
  <c r="E5199" i="7"/>
  <c r="E5201" i="7"/>
  <c r="E5203" i="7"/>
  <c r="E5205" i="7"/>
  <c r="E5207" i="7"/>
  <c r="E5209" i="7"/>
  <c r="E5211" i="7"/>
  <c r="E5213" i="7"/>
  <c r="E5215" i="7"/>
  <c r="E5217" i="7"/>
  <c r="E5219" i="7"/>
  <c r="E5221" i="7"/>
  <c r="E5223" i="7"/>
  <c r="E5225" i="7"/>
  <c r="E5227" i="7"/>
  <c r="E5229" i="7"/>
  <c r="E5231" i="7"/>
  <c r="E5233" i="7"/>
  <c r="E5235" i="7"/>
  <c r="E5237" i="7"/>
  <c r="E5239" i="7"/>
  <c r="E5241" i="7"/>
  <c r="E5243" i="7"/>
  <c r="E5245" i="7"/>
  <c r="E5247" i="7"/>
  <c r="E5249" i="7"/>
  <c r="E5251" i="7"/>
  <c r="E5253" i="7"/>
  <c r="E5255" i="7"/>
  <c r="E5257" i="7"/>
  <c r="E5259" i="7"/>
  <c r="E5261" i="7"/>
  <c r="E5263" i="7"/>
  <c r="E1389" i="7"/>
  <c r="E1433" i="7"/>
  <c r="E1500" i="7"/>
  <c r="E1617" i="7"/>
  <c r="E1673" i="7"/>
  <c r="E2223" i="7"/>
  <c r="E2339" i="7"/>
  <c r="E2343" i="7"/>
  <c r="E2403" i="7"/>
  <c r="E2415" i="7"/>
  <c r="E2646" i="7"/>
  <c r="E2687" i="7"/>
  <c r="E2691" i="7"/>
  <c r="E2695" i="7"/>
  <c r="E2699" i="7"/>
  <c r="E2703" i="7"/>
  <c r="E2710" i="7"/>
  <c r="E2714" i="7"/>
  <c r="E2718" i="7"/>
  <c r="E2726" i="7"/>
  <c r="E2871" i="7"/>
  <c r="E2914" i="7"/>
  <c r="E2918" i="7"/>
  <c r="E2926" i="7"/>
  <c r="E2930" i="7"/>
  <c r="E2934" i="7"/>
  <c r="E2938" i="7"/>
  <c r="E2942" i="7"/>
  <c r="E2946" i="7"/>
  <c r="E2950" i="7"/>
  <c r="E2954" i="7"/>
  <c r="E2958" i="7"/>
  <c r="E2975" i="7"/>
  <c r="E2982" i="7"/>
  <c r="E2986" i="7"/>
  <c r="E2990" i="7"/>
  <c r="E3003" i="7"/>
  <c r="E3007" i="7"/>
  <c r="E3011" i="7"/>
  <c r="E3015" i="7"/>
  <c r="E3019" i="7"/>
  <c r="E3023" i="7"/>
  <c r="E3027" i="7"/>
  <c r="E3031" i="7"/>
  <c r="E3035" i="7"/>
  <c r="E3039" i="7"/>
  <c r="E3043" i="7"/>
  <c r="E3047" i="7"/>
  <c r="E3051" i="7"/>
  <c r="E3055" i="7"/>
  <c r="E3059" i="7"/>
  <c r="E3063" i="7"/>
  <c r="E3067" i="7"/>
  <c r="E3071" i="7"/>
  <c r="E3075" i="7"/>
  <c r="E3079" i="7"/>
  <c r="E3083" i="7"/>
  <c r="E3087" i="7"/>
  <c r="E3091" i="7"/>
  <c r="E3095" i="7"/>
  <c r="E3099" i="7"/>
  <c r="E3103" i="7"/>
  <c r="E3107" i="7"/>
  <c r="E3111" i="7"/>
  <c r="E3115" i="7"/>
  <c r="E3119" i="7"/>
  <c r="E3123" i="7"/>
  <c r="E3127" i="7"/>
  <c r="E3131" i="7"/>
  <c r="E3135" i="7"/>
  <c r="E3139" i="7"/>
  <c r="E3143" i="7"/>
  <c r="E3147" i="7"/>
  <c r="E3151" i="7"/>
  <c r="E3155" i="7"/>
  <c r="E3159" i="7"/>
  <c r="E3163" i="7"/>
  <c r="E3167" i="7"/>
  <c r="E3171" i="7"/>
  <c r="E3175" i="7"/>
  <c r="E3179" i="7"/>
  <c r="E3183" i="7"/>
  <c r="E3187" i="7"/>
  <c r="E3191" i="7"/>
  <c r="E3195" i="7"/>
  <c r="E3199" i="7"/>
  <c r="E3203" i="7"/>
  <c r="E3207" i="7"/>
  <c r="E3211" i="7"/>
  <c r="E3215" i="7"/>
  <c r="E3219" i="7"/>
  <c r="E3223" i="7"/>
  <c r="E3227" i="7"/>
  <c r="E3231" i="7"/>
  <c r="E3235" i="7"/>
  <c r="E3239" i="7"/>
  <c r="E3243" i="7"/>
  <c r="E3247" i="7"/>
  <c r="E3251" i="7"/>
  <c r="E3255" i="7"/>
  <c r="E3259" i="7"/>
  <c r="E3263" i="7"/>
  <c r="E3267" i="7"/>
  <c r="E3271" i="7"/>
  <c r="E3275" i="7"/>
  <c r="E3279" i="7"/>
  <c r="E3283" i="7"/>
  <c r="E3287" i="7"/>
  <c r="E3291" i="7"/>
  <c r="E3295" i="7"/>
  <c r="E3299" i="7"/>
  <c r="E3303" i="7"/>
  <c r="E3307" i="7"/>
  <c r="E3311" i="7"/>
  <c r="E3315" i="7"/>
  <c r="E3319" i="7"/>
  <c r="E3323" i="7"/>
  <c r="E3327" i="7"/>
  <c r="E3331" i="7"/>
  <c r="E3335" i="7"/>
  <c r="E3339" i="7"/>
  <c r="E3343" i="7"/>
  <c r="E3347" i="7"/>
  <c r="E3351" i="7"/>
  <c r="E3355" i="7"/>
  <c r="E3359" i="7"/>
  <c r="E3363" i="7"/>
  <c r="E3367" i="7"/>
  <c r="E3371" i="7"/>
  <c r="E3375" i="7"/>
  <c r="E3379" i="7"/>
  <c r="E3383" i="7"/>
  <c r="E3387" i="7"/>
  <c r="E3391" i="7"/>
  <c r="E3395" i="7"/>
  <c r="E3399" i="7"/>
  <c r="E3403" i="7"/>
  <c r="E3407" i="7"/>
  <c r="E3411" i="7"/>
  <c r="E3415" i="7"/>
  <c r="E3419" i="7"/>
  <c r="E3423" i="7"/>
  <c r="E3427" i="7"/>
  <c r="E3431" i="7"/>
  <c r="E3435" i="7"/>
  <c r="E3439" i="7"/>
  <c r="E3443" i="7"/>
  <c r="E3447" i="7"/>
  <c r="E3609" i="7"/>
  <c r="E3611" i="7"/>
  <c r="E3660" i="7"/>
  <c r="E3662" i="7"/>
  <c r="E3669" i="7"/>
  <c r="E3671" i="7"/>
  <c r="E3674" i="7"/>
  <c r="E3676" i="7"/>
  <c r="E3681" i="7"/>
  <c r="E3683" i="7"/>
  <c r="E3685" i="7"/>
  <c r="E3687" i="7"/>
  <c r="E3689" i="7"/>
  <c r="E3691" i="7"/>
  <c r="E3693" i="7"/>
  <c r="E3695" i="7"/>
  <c r="E3697" i="7"/>
  <c r="E3699" i="7"/>
  <c r="E3701" i="7"/>
  <c r="E3703" i="7"/>
  <c r="E3705" i="7"/>
  <c r="E3707" i="7"/>
  <c r="E3719" i="7"/>
  <c r="E3721" i="7"/>
  <c r="E3727" i="7"/>
  <c r="E3729" i="7"/>
  <c r="E3734" i="7"/>
  <c r="E3736" i="7"/>
  <c r="E3749" i="7"/>
  <c r="E3758" i="7"/>
  <c r="E3760" i="7"/>
  <c r="E3765" i="7"/>
  <c r="E3826" i="7"/>
  <c r="E3831" i="7"/>
  <c r="E3836" i="7"/>
  <c r="E3839" i="7"/>
  <c r="E3842" i="7"/>
  <c r="E3844" i="7"/>
  <c r="E3846" i="7"/>
  <c r="E3848" i="7"/>
  <c r="E3876" i="7"/>
  <c r="E3892" i="7"/>
  <c r="E3897" i="7"/>
  <c r="E3906" i="7"/>
  <c r="E3924" i="7"/>
  <c r="E3926" i="7"/>
  <c r="E3928" i="7"/>
  <c r="E3931" i="7"/>
  <c r="E3933" i="7"/>
  <c r="E3935" i="7"/>
  <c r="E3937" i="7"/>
  <c r="E3939" i="7"/>
  <c r="E3941" i="7"/>
  <c r="E3954" i="7"/>
  <c r="E3956" i="7"/>
  <c r="E3973" i="7"/>
  <c r="E3975" i="7"/>
  <c r="E3981" i="7"/>
  <c r="E3988" i="7"/>
  <c r="E3990" i="7"/>
  <c r="E3997" i="7"/>
  <c r="E4004" i="7"/>
  <c r="E4006" i="7"/>
  <c r="E4012" i="7"/>
  <c r="E4053" i="7"/>
  <c r="E4055" i="7"/>
  <c r="E4057" i="7"/>
  <c r="E4059" i="7"/>
  <c r="E4072" i="7"/>
  <c r="E4074" i="7"/>
  <c r="E4083" i="7"/>
  <c r="E4085" i="7"/>
  <c r="E4104" i="7"/>
  <c r="E4113" i="7"/>
  <c r="E4115" i="7"/>
  <c r="E4117" i="7"/>
  <c r="E4136" i="7"/>
  <c r="E4146" i="7"/>
  <c r="E4148" i="7"/>
  <c r="E4153" i="7"/>
  <c r="E4170" i="7"/>
  <c r="E4184" i="7"/>
  <c r="E4192" i="7"/>
  <c r="E4194" i="7"/>
  <c r="E4196" i="7"/>
  <c r="E4198" i="7"/>
  <c r="E4200" i="7"/>
  <c r="E4202" i="7"/>
  <c r="E4236" i="7"/>
  <c r="E4238" i="7"/>
  <c r="E4262" i="7"/>
  <c r="E4268" i="7"/>
  <c r="E4270" i="7"/>
  <c r="E4273" i="7"/>
  <c r="E4275" i="7"/>
  <c r="E4313" i="7"/>
  <c r="E4315" i="7"/>
  <c r="E4333" i="7"/>
  <c r="E4340" i="7"/>
  <c r="E4346" i="7"/>
  <c r="E4348" i="7"/>
  <c r="E4370" i="7"/>
  <c r="E4372" i="7"/>
  <c r="E4374" i="7"/>
  <c r="E4376" i="7"/>
  <c r="E4378" i="7"/>
  <c r="E4380" i="7"/>
  <c r="E4382" i="7"/>
  <c r="E4384" i="7"/>
  <c r="E4386" i="7"/>
  <c r="E4389" i="7"/>
  <c r="E4391" i="7"/>
  <c r="E4393" i="7"/>
  <c r="E4395" i="7"/>
  <c r="E4397" i="7"/>
  <c r="E4399" i="7"/>
  <c r="E4401" i="7"/>
  <c r="E4403" i="7"/>
  <c r="E4408" i="7"/>
  <c r="E4410" i="7"/>
  <c r="E4412" i="7"/>
  <c r="E4418" i="7"/>
  <c r="E4420" i="7"/>
  <c r="E4427" i="7"/>
  <c r="E4429" i="7"/>
  <c r="E4431" i="7"/>
  <c r="E4438" i="7"/>
  <c r="E4492" i="7"/>
  <c r="E4495" i="7"/>
  <c r="E4548" i="7"/>
  <c r="E4550" i="7"/>
  <c r="E4552" i="7"/>
  <c r="E4557" i="7"/>
  <c r="E4562" i="7"/>
  <c r="E4564" i="7"/>
  <c r="E4578" i="7"/>
  <c r="E4580" i="7"/>
  <c r="E4582" i="7"/>
  <c r="E4584" i="7"/>
  <c r="E4586" i="7"/>
  <c r="E4608" i="7"/>
  <c r="E4610" i="7"/>
  <c r="E4615" i="7"/>
  <c r="E4617" i="7"/>
  <c r="E4626" i="7"/>
  <c r="E4628" i="7"/>
  <c r="E4630" i="7"/>
  <c r="E4655" i="7"/>
  <c r="E4657" i="7"/>
  <c r="E4666" i="7"/>
  <c r="E4668" i="7"/>
  <c r="E4670" i="7"/>
  <c r="E4745" i="7"/>
  <c r="E4756" i="7"/>
  <c r="E4779" i="7"/>
  <c r="E4781" i="7"/>
  <c r="E4783" i="7"/>
  <c r="E4792" i="7"/>
  <c r="E4794" i="7"/>
  <c r="E4803" i="7"/>
  <c r="E4850" i="7"/>
  <c r="E4852" i="7"/>
  <c r="E4854" i="7"/>
  <c r="E4857" i="7"/>
  <c r="E4859" i="7"/>
  <c r="E4861" i="7"/>
  <c r="E4863" i="7"/>
  <c r="E4875" i="7"/>
  <c r="E4877" i="7"/>
  <c r="E4897" i="7"/>
  <c r="E4899" i="7"/>
  <c r="E4901" i="7"/>
  <c r="E4915" i="7"/>
  <c r="E4917" i="7"/>
  <c r="E4919" i="7"/>
  <c r="E4944" i="7"/>
  <c r="E4967" i="7"/>
  <c r="E4977" i="7"/>
  <c r="E4979" i="7"/>
  <c r="E4981" i="7"/>
  <c r="E4983" i="7"/>
  <c r="E4985" i="7"/>
  <c r="E4987" i="7"/>
  <c r="E4989" i="7"/>
  <c r="E4991" i="7"/>
  <c r="E4997" i="7"/>
  <c r="E5009" i="7"/>
  <c r="E5024" i="7"/>
  <c r="E5030" i="7"/>
  <c r="E5072" i="7"/>
  <c r="E5074" i="7"/>
  <c r="E5076" i="7"/>
  <c r="E5079" i="7"/>
  <c r="E5081" i="7"/>
  <c r="E5083" i="7"/>
  <c r="E5085" i="7"/>
  <c r="E5094" i="7"/>
  <c r="E5096" i="7"/>
  <c r="E5106" i="7"/>
  <c r="E5108" i="7"/>
  <c r="E5124" i="7"/>
  <c r="E5126" i="7"/>
  <c r="E5128" i="7"/>
  <c r="E5131" i="7"/>
  <c r="E5143" i="7"/>
  <c r="G1190" i="2" l="1"/>
  <c r="I1190" i="2" s="1"/>
  <c r="G1191" i="2"/>
  <c r="I1191" i="2" s="1"/>
  <c r="G1192" i="2"/>
  <c r="I1192" i="2" s="1"/>
  <c r="G1193" i="2"/>
  <c r="G1194" i="2"/>
  <c r="H1194" i="2" s="1"/>
  <c r="G1195" i="2"/>
  <c r="H1195" i="2" s="1"/>
  <c r="G1196" i="2"/>
  <c r="H1196" i="2" s="1"/>
  <c r="G1197" i="2"/>
  <c r="G1198" i="2"/>
  <c r="I1198" i="2" s="1"/>
  <c r="G1199" i="2"/>
  <c r="H1199" i="2" s="1"/>
  <c r="G1200" i="2"/>
  <c r="H1200" i="2" s="1"/>
  <c r="G1201" i="2"/>
  <c r="G1202" i="2"/>
  <c r="H1202" i="2" s="1"/>
  <c r="G1203" i="2"/>
  <c r="H1203" i="2" s="1"/>
  <c r="G1204" i="2"/>
  <c r="H1204" i="2" s="1"/>
  <c r="G1205" i="2"/>
  <c r="G1206" i="2"/>
  <c r="H1206" i="2" s="1"/>
  <c r="G1207" i="2"/>
  <c r="H1207" i="2" s="1"/>
  <c r="G1208" i="2"/>
  <c r="H1208" i="2" s="1"/>
  <c r="G1209" i="2"/>
  <c r="G1210" i="2"/>
  <c r="I1210" i="2" s="1"/>
  <c r="G1211" i="2"/>
  <c r="I1211" i="2" s="1"/>
  <c r="G1212" i="2"/>
  <c r="H1212" i="2" s="1"/>
  <c r="G1213" i="2"/>
  <c r="G1214" i="2"/>
  <c r="H1214" i="2" s="1"/>
  <c r="G1215" i="2"/>
  <c r="I1215" i="2" s="1"/>
  <c r="G1216" i="2"/>
  <c r="H1216" i="2" s="1"/>
  <c r="G1217" i="2"/>
  <c r="G1218" i="2"/>
  <c r="I1218" i="2" s="1"/>
  <c r="G1219" i="2"/>
  <c r="H1219" i="2" s="1"/>
  <c r="G1220" i="2"/>
  <c r="H1220" i="2" s="1"/>
  <c r="G1221" i="2"/>
  <c r="G1222" i="2"/>
  <c r="H1222" i="2" s="1"/>
  <c r="G1223" i="2"/>
  <c r="H1223" i="2" s="1"/>
  <c r="G1224" i="2"/>
  <c r="H1224" i="2" s="1"/>
  <c r="G1225" i="2"/>
  <c r="G1226" i="2"/>
  <c r="I1226" i="2" s="1"/>
  <c r="G1227" i="2"/>
  <c r="I1227" i="2" s="1"/>
  <c r="G1228" i="2"/>
  <c r="I1228" i="2" s="1"/>
  <c r="G1229" i="2"/>
  <c r="G1230" i="2"/>
  <c r="H1230" i="2" s="1"/>
  <c r="G1231" i="2"/>
  <c r="I1231" i="2" s="1"/>
  <c r="G1232" i="2"/>
  <c r="H1232" i="2" s="1"/>
  <c r="G1233" i="2"/>
  <c r="G1234" i="2"/>
  <c r="I1234" i="2" s="1"/>
  <c r="G1235" i="2"/>
  <c r="H1235" i="2" s="1"/>
  <c r="G1236" i="2"/>
  <c r="I1236" i="2" s="1"/>
  <c r="G1237" i="2"/>
  <c r="G1238" i="2"/>
  <c r="H1238" i="2" s="1"/>
  <c r="G1239" i="2"/>
  <c r="H1239" i="2" s="1"/>
  <c r="G1240" i="2"/>
  <c r="H1240" i="2" s="1"/>
  <c r="G1241" i="2"/>
  <c r="G1242" i="2"/>
  <c r="H1242" i="2" s="1"/>
  <c r="G1243" i="2"/>
  <c r="I1243" i="2" s="1"/>
  <c r="G1244" i="2"/>
  <c r="I1244" i="2" s="1"/>
  <c r="G1245" i="2"/>
  <c r="G1246" i="2"/>
  <c r="H1246" i="2" s="1"/>
  <c r="G1247" i="2"/>
  <c r="I1247" i="2" s="1"/>
  <c r="G1248" i="2"/>
  <c r="H1248" i="2" s="1"/>
  <c r="G1249" i="2"/>
  <c r="G1250" i="2"/>
  <c r="H1250" i="2" s="1"/>
  <c r="G1251" i="2"/>
  <c r="H1251" i="2" s="1"/>
  <c r="G1252" i="2"/>
  <c r="H1252" i="2" s="1"/>
  <c r="G1253" i="2"/>
  <c r="G1254" i="2"/>
  <c r="H1254" i="2" s="1"/>
  <c r="G1255" i="2"/>
  <c r="H1255" i="2" s="1"/>
  <c r="G1256" i="2"/>
  <c r="H1256" i="2" s="1"/>
  <c r="G1257" i="2"/>
  <c r="G1258" i="2"/>
  <c r="H1258" i="2" s="1"/>
  <c r="G1259" i="2"/>
  <c r="I1259" i="2" s="1"/>
  <c r="G1260" i="2"/>
  <c r="H1260" i="2" s="1"/>
  <c r="G1261" i="2"/>
  <c r="G1262" i="2"/>
  <c r="I1262" i="2" s="1"/>
  <c r="G1263" i="2"/>
  <c r="H1263" i="2" s="1"/>
  <c r="G1264" i="2"/>
  <c r="H1264" i="2" s="1"/>
  <c r="G1265" i="2"/>
  <c r="G1266" i="2"/>
  <c r="H1266" i="2" s="1"/>
  <c r="G1267" i="2"/>
  <c r="I1267" i="2" s="1"/>
  <c r="G1268" i="2"/>
  <c r="H1268" i="2" s="1"/>
  <c r="G1269" i="2"/>
  <c r="G1270" i="2"/>
  <c r="H1270" i="2" s="1"/>
  <c r="G1271" i="2"/>
  <c r="H1271" i="2" s="1"/>
  <c r="G1272" i="2"/>
  <c r="H1272" i="2" s="1"/>
  <c r="G1273" i="2"/>
  <c r="G1274" i="2"/>
  <c r="H1274" i="2" s="1"/>
  <c r="G1275" i="2"/>
  <c r="I1275" i="2" s="1"/>
  <c r="G1276" i="2"/>
  <c r="H1276" i="2" s="1"/>
  <c r="G1277" i="2"/>
  <c r="G1278" i="2"/>
  <c r="I1278" i="2" s="1"/>
  <c r="G1279" i="2"/>
  <c r="H1279" i="2" s="1"/>
  <c r="G1280" i="2"/>
  <c r="H1280" i="2" s="1"/>
  <c r="G1281" i="2"/>
  <c r="G1282" i="2"/>
  <c r="H1282" i="2" s="1"/>
  <c r="G1283" i="2"/>
  <c r="H1283" i="2" s="1"/>
  <c r="G1284" i="2"/>
  <c r="H1284" i="2" s="1"/>
  <c r="G1285" i="2"/>
  <c r="G1286" i="2"/>
  <c r="I1286" i="2" s="1"/>
  <c r="G1287" i="2"/>
  <c r="I1287" i="2" s="1"/>
  <c r="G1288" i="2"/>
  <c r="H1288" i="2" s="1"/>
  <c r="G1289" i="2"/>
  <c r="G1290" i="2"/>
  <c r="H1290" i="2" s="1"/>
  <c r="G1291" i="2"/>
  <c r="H1291" i="2" s="1"/>
  <c r="G1292" i="2"/>
  <c r="H1292" i="2" s="1"/>
  <c r="G1293" i="2"/>
  <c r="G1294" i="2"/>
  <c r="I1294" i="2" s="1"/>
  <c r="G1295" i="2"/>
  <c r="H1295" i="2" s="1"/>
  <c r="G1296" i="2"/>
  <c r="I1296" i="2" s="1"/>
  <c r="G1297" i="2"/>
  <c r="G1298" i="2"/>
  <c r="H1298" i="2" s="1"/>
  <c r="G1299" i="2"/>
  <c r="H1299" i="2" s="1"/>
  <c r="G1300" i="2"/>
  <c r="H1300" i="2" s="1"/>
  <c r="G1301" i="2"/>
  <c r="G1302" i="2"/>
  <c r="H1302" i="2" s="1"/>
  <c r="G1303" i="2"/>
  <c r="H1303" i="2" s="1"/>
  <c r="G1304" i="2"/>
  <c r="H1304" i="2" s="1"/>
  <c r="G1305" i="2"/>
  <c r="H1305" i="2" s="1"/>
  <c r="G1306" i="2"/>
  <c r="H1306" i="2" s="1"/>
  <c r="G1307" i="2"/>
  <c r="I1307" i="2" s="1"/>
  <c r="G1308" i="2"/>
  <c r="I1308" i="2" s="1"/>
  <c r="G1309" i="2"/>
  <c r="H1309" i="2" s="1"/>
  <c r="G1310" i="2"/>
  <c r="I1310" i="2" s="1"/>
  <c r="G1311" i="2"/>
  <c r="H1311" i="2" s="1"/>
  <c r="G1312" i="2"/>
  <c r="H1312" i="2" s="1"/>
  <c r="G1313" i="2"/>
  <c r="H1313" i="2" s="1"/>
  <c r="G1314" i="2"/>
  <c r="H1314" i="2" s="1"/>
  <c r="G1315" i="2"/>
  <c r="H1315" i="2" s="1"/>
  <c r="G1316" i="2"/>
  <c r="H1316" i="2" s="1"/>
  <c r="G1317" i="2"/>
  <c r="H1317" i="2" s="1"/>
  <c r="G1318" i="2"/>
  <c r="I1318" i="2" s="1"/>
  <c r="G1319" i="2"/>
  <c r="H1319" i="2" s="1"/>
  <c r="G1320" i="2"/>
  <c r="H1320" i="2" s="1"/>
  <c r="G1321" i="2"/>
  <c r="H1321" i="2" s="1"/>
  <c r="G1322" i="2"/>
  <c r="H1322" i="2" s="1"/>
  <c r="G1323" i="2"/>
  <c r="I1323" i="2" s="1"/>
  <c r="G1324" i="2"/>
  <c r="I1324" i="2" s="1"/>
  <c r="G1325" i="2"/>
  <c r="H1325" i="2" s="1"/>
  <c r="G1326" i="2"/>
  <c r="H1326" i="2" s="1"/>
  <c r="G1327" i="2"/>
  <c r="H1327" i="2" s="1"/>
  <c r="G1328" i="2"/>
  <c r="H1328" i="2" s="1"/>
  <c r="G1329" i="2"/>
  <c r="H1329" i="2" s="1"/>
  <c r="G1330" i="2"/>
  <c r="H1330" i="2" s="1"/>
  <c r="G1331" i="2"/>
  <c r="H1331" i="2" s="1"/>
  <c r="G1332" i="2"/>
  <c r="I1332" i="2" s="1"/>
  <c r="G1333" i="2"/>
  <c r="H1333" i="2" s="1"/>
  <c r="G1334" i="2"/>
  <c r="I1334" i="2" s="1"/>
  <c r="G1335" i="2"/>
  <c r="H1335" i="2" s="1"/>
  <c r="G1336" i="2"/>
  <c r="H1336" i="2" s="1"/>
  <c r="G1337" i="2"/>
  <c r="H1337" i="2" s="1"/>
  <c r="G1338" i="2"/>
  <c r="H1338" i="2" s="1"/>
  <c r="G1339" i="2"/>
  <c r="I1339" i="2" s="1"/>
  <c r="G1340" i="2"/>
  <c r="H1340" i="2" s="1"/>
  <c r="G1341" i="2"/>
  <c r="H1341" i="2" s="1"/>
  <c r="G1342" i="2"/>
  <c r="H1342" i="2" s="1"/>
  <c r="G1343" i="2"/>
  <c r="H1343" i="2" s="1"/>
  <c r="G1344" i="2"/>
  <c r="H1344" i="2" s="1"/>
  <c r="G1345" i="2"/>
  <c r="H1345" i="2" s="1"/>
  <c r="G1346" i="2"/>
  <c r="H1346" i="2" s="1"/>
  <c r="G1347" i="2"/>
  <c r="H1347" i="2" s="1"/>
  <c r="G1348" i="2"/>
  <c r="H1348" i="2" s="1"/>
  <c r="G1349" i="2"/>
  <c r="H1349" i="2" s="1"/>
  <c r="G1350" i="2"/>
  <c r="I1350" i="2" s="1"/>
  <c r="G1351" i="2"/>
  <c r="H1351" i="2" s="1"/>
  <c r="G1352" i="2"/>
  <c r="H1352" i="2" s="1"/>
  <c r="G1353" i="2"/>
  <c r="H1353" i="2" s="1"/>
  <c r="G1354" i="2"/>
  <c r="H1354" i="2" s="1"/>
  <c r="G1355" i="2"/>
  <c r="I1355" i="2" s="1"/>
  <c r="G1356" i="2"/>
  <c r="H1356" i="2" s="1"/>
  <c r="G1357" i="2"/>
  <c r="H1357" i="2" s="1"/>
  <c r="G1358" i="2"/>
  <c r="H1358" i="2" s="1"/>
  <c r="G1359" i="2"/>
  <c r="H1359" i="2" s="1"/>
  <c r="G1360" i="2"/>
  <c r="H1360" i="2" s="1"/>
  <c r="G1361" i="2"/>
  <c r="H1361" i="2" s="1"/>
  <c r="G1362" i="2"/>
  <c r="H1362" i="2" s="1"/>
  <c r="G1363" i="2"/>
  <c r="H1363" i="2" s="1"/>
  <c r="G1364" i="2"/>
  <c r="H1364" i="2" s="1"/>
  <c r="G1365" i="2"/>
  <c r="H1365" i="2" s="1"/>
  <c r="G1366" i="2"/>
  <c r="I1366" i="2" s="1"/>
  <c r="G1367" i="2"/>
  <c r="H1367" i="2" s="1"/>
  <c r="G1368" i="2"/>
  <c r="H1368" i="2" s="1"/>
  <c r="G1369" i="2"/>
  <c r="H1369" i="2" s="1"/>
  <c r="G1370" i="2"/>
  <c r="H1370" i="2" s="1"/>
  <c r="G1371" i="2"/>
  <c r="I1371" i="2" s="1"/>
  <c r="G1372" i="2"/>
  <c r="H1372" i="2" s="1"/>
  <c r="G1373" i="2"/>
  <c r="H1373" i="2" s="1"/>
  <c r="G1374" i="2"/>
  <c r="H1374" i="2" s="1"/>
  <c r="G1375" i="2"/>
  <c r="H1375" i="2" s="1"/>
  <c r="G1376" i="2"/>
  <c r="H1376" i="2" s="1"/>
  <c r="G1377" i="2"/>
  <c r="H1377" i="2" s="1"/>
  <c r="G1378" i="2"/>
  <c r="H1378" i="2" s="1"/>
  <c r="G1379" i="2"/>
  <c r="H1379" i="2" s="1"/>
  <c r="G1380" i="2"/>
  <c r="H1380" i="2" s="1"/>
  <c r="G1381" i="2"/>
  <c r="H1381" i="2" s="1"/>
  <c r="G1382" i="2"/>
  <c r="H1382" i="2" s="1"/>
  <c r="G1383" i="2"/>
  <c r="H1383" i="2" s="1"/>
  <c r="G1384" i="2"/>
  <c r="H1384" i="2" s="1"/>
  <c r="G1385" i="2"/>
  <c r="H1385" i="2" s="1"/>
  <c r="G1386" i="2"/>
  <c r="I1386" i="2" s="1"/>
  <c r="G1387" i="2"/>
  <c r="I1387" i="2" s="1"/>
  <c r="G1388" i="2"/>
  <c r="H1388" i="2" s="1"/>
  <c r="G1389" i="2"/>
  <c r="H1389" i="2" s="1"/>
  <c r="G1390" i="2"/>
  <c r="H1390" i="2" s="1"/>
  <c r="G1391" i="2"/>
  <c r="H1391" i="2" s="1"/>
  <c r="G1392" i="2"/>
  <c r="H1392" i="2" s="1"/>
  <c r="G1393" i="2"/>
  <c r="H1393" i="2" s="1"/>
  <c r="G1394" i="2"/>
  <c r="H1394" i="2" s="1"/>
  <c r="G1395" i="2"/>
  <c r="H1395" i="2" s="1"/>
  <c r="G1396" i="2"/>
  <c r="H1396" i="2" s="1"/>
  <c r="G1397" i="2"/>
  <c r="H1397" i="2" s="1"/>
  <c r="G1398" i="2"/>
  <c r="H1398" i="2" s="1"/>
  <c r="G1399" i="2"/>
  <c r="H1399" i="2" s="1"/>
  <c r="G1400" i="2"/>
  <c r="H1400" i="2" s="1"/>
  <c r="G1401" i="2"/>
  <c r="H1401" i="2" s="1"/>
  <c r="G1402" i="2"/>
  <c r="H1402" i="2" s="1"/>
  <c r="G1403" i="2"/>
  <c r="I1403" i="2" s="1"/>
  <c r="G1404" i="2"/>
  <c r="H1404" i="2" s="1"/>
  <c r="G1405" i="2"/>
  <c r="H1405" i="2" s="1"/>
  <c r="G1406" i="2"/>
  <c r="H1406" i="2" s="1"/>
  <c r="G1407" i="2"/>
  <c r="H1407" i="2" s="1"/>
  <c r="G1408" i="2"/>
  <c r="H1408" i="2" s="1"/>
  <c r="G1409" i="2"/>
  <c r="H1409" i="2" s="1"/>
  <c r="G1410" i="2"/>
  <c r="H1410" i="2" s="1"/>
  <c r="G1411" i="2"/>
  <c r="H1411" i="2" s="1"/>
  <c r="G1412" i="2"/>
  <c r="I1412" i="2" s="1"/>
  <c r="G1413" i="2"/>
  <c r="H1413" i="2" s="1"/>
  <c r="G1414" i="2"/>
  <c r="I1414" i="2" s="1"/>
  <c r="G1415" i="2"/>
  <c r="H1415" i="2" s="1"/>
  <c r="G1416" i="2"/>
  <c r="H1416" i="2" s="1"/>
  <c r="G1417" i="2"/>
  <c r="H1417" i="2" s="1"/>
  <c r="G1418" i="2"/>
  <c r="H1418" i="2" s="1"/>
  <c r="G1419" i="2"/>
  <c r="I1419" i="2" s="1"/>
  <c r="G1420" i="2"/>
  <c r="H1420" i="2" s="1"/>
  <c r="G1421" i="2"/>
  <c r="H1421" i="2" s="1"/>
  <c r="G1422" i="2"/>
  <c r="I1422" i="2" s="1"/>
  <c r="G1423" i="2"/>
  <c r="H1423" i="2" s="1"/>
  <c r="G1424" i="2"/>
  <c r="H1424" i="2" s="1"/>
  <c r="G1425" i="2"/>
  <c r="H1425" i="2" s="1"/>
  <c r="G1426" i="2"/>
  <c r="H1426" i="2" s="1"/>
  <c r="G1427" i="2"/>
  <c r="H1427" i="2" s="1"/>
  <c r="G1428" i="2"/>
  <c r="H1428" i="2" s="1"/>
  <c r="G1429" i="2"/>
  <c r="H1429" i="2" s="1"/>
  <c r="H1190" i="2"/>
  <c r="H1191" i="2"/>
  <c r="H1192" i="2"/>
  <c r="H1262" i="2"/>
  <c r="I1202" i="2"/>
  <c r="I1222" i="2"/>
  <c r="I1254" i="2"/>
  <c r="G1130" i="2"/>
  <c r="I1130" i="2" s="1"/>
  <c r="G1131" i="2"/>
  <c r="I1131" i="2" s="1"/>
  <c r="G1132" i="2"/>
  <c r="I1132" i="2" s="1"/>
  <c r="G1133" i="2"/>
  <c r="I1133" i="2" s="1"/>
  <c r="G1134" i="2"/>
  <c r="I1134" i="2" s="1"/>
  <c r="G1135" i="2"/>
  <c r="I1135" i="2" s="1"/>
  <c r="G1136" i="2"/>
  <c r="I1136" i="2" s="1"/>
  <c r="G1137" i="2"/>
  <c r="I1137" i="2" s="1"/>
  <c r="G1138" i="2"/>
  <c r="I1138" i="2" s="1"/>
  <c r="G1139" i="2"/>
  <c r="I1139" i="2" s="1"/>
  <c r="G1140" i="2"/>
  <c r="I1140" i="2" s="1"/>
  <c r="G1141" i="2"/>
  <c r="I1141" i="2" s="1"/>
  <c r="G1142" i="2"/>
  <c r="H1142" i="2" s="1"/>
  <c r="G1143" i="2"/>
  <c r="I1143" i="2" s="1"/>
  <c r="G1144" i="2"/>
  <c r="I1144" i="2" s="1"/>
  <c r="G1145" i="2"/>
  <c r="I1145" i="2" s="1"/>
  <c r="G1146" i="2"/>
  <c r="H1146" i="2" s="1"/>
  <c r="G1147" i="2"/>
  <c r="I1147" i="2" s="1"/>
  <c r="G1148" i="2"/>
  <c r="I1148" i="2" s="1"/>
  <c r="G1149" i="2"/>
  <c r="I1149" i="2" s="1"/>
  <c r="G1150" i="2"/>
  <c r="H1150" i="2" s="1"/>
  <c r="G1151" i="2"/>
  <c r="I1151" i="2" s="1"/>
  <c r="G1152" i="2"/>
  <c r="I1152" i="2" s="1"/>
  <c r="G1153" i="2"/>
  <c r="I1153" i="2" s="1"/>
  <c r="G1154" i="2"/>
  <c r="I1154" i="2" s="1"/>
  <c r="G1155" i="2"/>
  <c r="I1155" i="2" s="1"/>
  <c r="G1156" i="2"/>
  <c r="I1156" i="2" s="1"/>
  <c r="G1157" i="2"/>
  <c r="I1157" i="2" s="1"/>
  <c r="G1158" i="2"/>
  <c r="H1158" i="2" s="1"/>
  <c r="G1159" i="2"/>
  <c r="I1159" i="2" s="1"/>
  <c r="G1160" i="2"/>
  <c r="I1160" i="2" s="1"/>
  <c r="G1161" i="2"/>
  <c r="I1161" i="2" s="1"/>
  <c r="G1162" i="2"/>
  <c r="H1162" i="2" s="1"/>
  <c r="G1163" i="2"/>
  <c r="I1163" i="2" s="1"/>
  <c r="G1164" i="2"/>
  <c r="I1164" i="2" s="1"/>
  <c r="G1165" i="2"/>
  <c r="I1165" i="2" s="1"/>
  <c r="G1166" i="2"/>
  <c r="I1166" i="2" s="1"/>
  <c r="G1167" i="2"/>
  <c r="I1167" i="2" s="1"/>
  <c r="G1168" i="2"/>
  <c r="I1168" i="2" s="1"/>
  <c r="G1169" i="2"/>
  <c r="I1169" i="2" s="1"/>
  <c r="G1170" i="2"/>
  <c r="I1170" i="2" s="1"/>
  <c r="G1171" i="2"/>
  <c r="I1171" i="2" s="1"/>
  <c r="G1172" i="2"/>
  <c r="I1172" i="2" s="1"/>
  <c r="G1173" i="2"/>
  <c r="I1173" i="2" s="1"/>
  <c r="G1174" i="2"/>
  <c r="H1174" i="2" s="1"/>
  <c r="G1175" i="2"/>
  <c r="I1175" i="2" s="1"/>
  <c r="G1176" i="2"/>
  <c r="I1176" i="2" s="1"/>
  <c r="G1177" i="2"/>
  <c r="H1177" i="2" s="1"/>
  <c r="G1178" i="2"/>
  <c r="I1178" i="2" s="1"/>
  <c r="G1179" i="2"/>
  <c r="H1179" i="2" s="1"/>
  <c r="G1180" i="2"/>
  <c r="I1180" i="2" s="1"/>
  <c r="G1181" i="2"/>
  <c r="I1181" i="2" s="1"/>
  <c r="G1182" i="2"/>
  <c r="H1182" i="2" s="1"/>
  <c r="G1183" i="2"/>
  <c r="H1183" i="2" s="1"/>
  <c r="G1184" i="2"/>
  <c r="I1184" i="2" s="1"/>
  <c r="G1185" i="2"/>
  <c r="I1185" i="2" s="1"/>
  <c r="G1186" i="2"/>
  <c r="I1186" i="2" s="1"/>
  <c r="G1187" i="2"/>
  <c r="H1187" i="2" s="1"/>
  <c r="G1188" i="2"/>
  <c r="I1188" i="2" s="1"/>
  <c r="G1189" i="2"/>
  <c r="I1189" i="2" s="1"/>
  <c r="G1070" i="2"/>
  <c r="I1070" i="2" s="1"/>
  <c r="G1071" i="2"/>
  <c r="I1071" i="2" s="1"/>
  <c r="G1072" i="2"/>
  <c r="I1072" i="2" s="1"/>
  <c r="G1073" i="2"/>
  <c r="I1073" i="2" s="1"/>
  <c r="G1074" i="2"/>
  <c r="I1074" i="2" s="1"/>
  <c r="G1075" i="2"/>
  <c r="I1075" i="2" s="1"/>
  <c r="G1076" i="2"/>
  <c r="I1076" i="2" s="1"/>
  <c r="G1077" i="2"/>
  <c r="I1077" i="2" s="1"/>
  <c r="G1078" i="2"/>
  <c r="I1078" i="2" s="1"/>
  <c r="G1079" i="2"/>
  <c r="I1079" i="2" s="1"/>
  <c r="G1080" i="2"/>
  <c r="I1080" i="2" s="1"/>
  <c r="G1081" i="2"/>
  <c r="I1081" i="2" s="1"/>
  <c r="G1082" i="2"/>
  <c r="I1082" i="2" s="1"/>
  <c r="G1083" i="2"/>
  <c r="I1083" i="2" s="1"/>
  <c r="G1084" i="2"/>
  <c r="I1084" i="2" s="1"/>
  <c r="G1085" i="2"/>
  <c r="I1085" i="2" s="1"/>
  <c r="G1086" i="2"/>
  <c r="I1086" i="2" s="1"/>
  <c r="G1087" i="2"/>
  <c r="I1087" i="2" s="1"/>
  <c r="G1088" i="2"/>
  <c r="I1088" i="2" s="1"/>
  <c r="G1089" i="2"/>
  <c r="I1089" i="2" s="1"/>
  <c r="G1090" i="2"/>
  <c r="I1090" i="2" s="1"/>
  <c r="G1091" i="2"/>
  <c r="I1091" i="2" s="1"/>
  <c r="G1092" i="2"/>
  <c r="I1092" i="2" s="1"/>
  <c r="G1093" i="2"/>
  <c r="I1093" i="2" s="1"/>
  <c r="G1094" i="2"/>
  <c r="I1094" i="2" s="1"/>
  <c r="G1095" i="2"/>
  <c r="I1095" i="2" s="1"/>
  <c r="G1096" i="2"/>
  <c r="I1096" i="2" s="1"/>
  <c r="G1097" i="2"/>
  <c r="I1097" i="2" s="1"/>
  <c r="G1098" i="2"/>
  <c r="I1098" i="2" s="1"/>
  <c r="G1099" i="2"/>
  <c r="I1099" i="2" s="1"/>
  <c r="G1100" i="2"/>
  <c r="I1100" i="2" s="1"/>
  <c r="G1101" i="2"/>
  <c r="I1101" i="2" s="1"/>
  <c r="G1102" i="2"/>
  <c r="H1102" i="2" s="1"/>
  <c r="G1103" i="2"/>
  <c r="I1103" i="2" s="1"/>
  <c r="G1104" i="2"/>
  <c r="I1104" i="2" s="1"/>
  <c r="G1105" i="2"/>
  <c r="I1105" i="2" s="1"/>
  <c r="G1106" i="2"/>
  <c r="I1106" i="2" s="1"/>
  <c r="G1107" i="2"/>
  <c r="I1107" i="2" s="1"/>
  <c r="G1108" i="2"/>
  <c r="I1108" i="2" s="1"/>
  <c r="G1109" i="2"/>
  <c r="H1109" i="2" s="1"/>
  <c r="G1110" i="2"/>
  <c r="H1110" i="2" s="1"/>
  <c r="G1111" i="2"/>
  <c r="H1111" i="2" s="1"/>
  <c r="G1112" i="2"/>
  <c r="H1112" i="2" s="1"/>
  <c r="G1113" i="2"/>
  <c r="H1113" i="2" s="1"/>
  <c r="G1114" i="2"/>
  <c r="I1114" i="2" s="1"/>
  <c r="G1115" i="2"/>
  <c r="H1115" i="2" s="1"/>
  <c r="G1116" i="2"/>
  <c r="H1116" i="2" s="1"/>
  <c r="G1117" i="2"/>
  <c r="H1117" i="2" s="1"/>
  <c r="G1118" i="2"/>
  <c r="H1118" i="2" s="1"/>
  <c r="G1119" i="2"/>
  <c r="H1119" i="2" s="1"/>
  <c r="G1120" i="2"/>
  <c r="H1120" i="2" s="1"/>
  <c r="G1121" i="2"/>
  <c r="H1121" i="2" s="1"/>
  <c r="G1122" i="2"/>
  <c r="H1122" i="2" s="1"/>
  <c r="G1123" i="2"/>
  <c r="H1123" i="2" s="1"/>
  <c r="G1124" i="2"/>
  <c r="H1124" i="2" s="1"/>
  <c r="G1125" i="2"/>
  <c r="H1125" i="2" s="1"/>
  <c r="G1126" i="2"/>
  <c r="H1126" i="2" s="1"/>
  <c r="G1127" i="2"/>
  <c r="H1127" i="2" s="1"/>
  <c r="G1128" i="2"/>
  <c r="H1128" i="2" s="1"/>
  <c r="G1129" i="2"/>
  <c r="H1129" i="2" s="1"/>
  <c r="G1010" i="2"/>
  <c r="I1010" i="2" s="1"/>
  <c r="G1011" i="2"/>
  <c r="I1011" i="2" s="1"/>
  <c r="G1012" i="2"/>
  <c r="I1012" i="2" s="1"/>
  <c r="G1013" i="2"/>
  <c r="I1013" i="2" s="1"/>
  <c r="G1014" i="2"/>
  <c r="I1014" i="2" s="1"/>
  <c r="G1015" i="2"/>
  <c r="I1015" i="2" s="1"/>
  <c r="G1016" i="2"/>
  <c r="I1016" i="2" s="1"/>
  <c r="G1017" i="2"/>
  <c r="I1017" i="2" s="1"/>
  <c r="G1018" i="2"/>
  <c r="I1018" i="2" s="1"/>
  <c r="G1019" i="2"/>
  <c r="I1019" i="2" s="1"/>
  <c r="G1020" i="2"/>
  <c r="I1020" i="2" s="1"/>
  <c r="G1021" i="2"/>
  <c r="I1021" i="2" s="1"/>
  <c r="G1022" i="2"/>
  <c r="I1022" i="2" s="1"/>
  <c r="G1023" i="2"/>
  <c r="I1023" i="2" s="1"/>
  <c r="G1024" i="2"/>
  <c r="I1024" i="2" s="1"/>
  <c r="G1025" i="2"/>
  <c r="I1025" i="2" s="1"/>
  <c r="G1026" i="2"/>
  <c r="I1026" i="2" s="1"/>
  <c r="G1027" i="2"/>
  <c r="I1027" i="2" s="1"/>
  <c r="G1028" i="2"/>
  <c r="I1028" i="2" s="1"/>
  <c r="G1029" i="2"/>
  <c r="I1029" i="2" s="1"/>
  <c r="G1030" i="2"/>
  <c r="I1030" i="2" s="1"/>
  <c r="G1031" i="2"/>
  <c r="I1031" i="2" s="1"/>
  <c r="G1032" i="2"/>
  <c r="I1032" i="2" s="1"/>
  <c r="G1033" i="2"/>
  <c r="H1033" i="2" s="1"/>
  <c r="G1034" i="2"/>
  <c r="I1034" i="2" s="1"/>
  <c r="G1035" i="2"/>
  <c r="H1035" i="2" s="1"/>
  <c r="G1036" i="2"/>
  <c r="H1036" i="2" s="1"/>
  <c r="G1037" i="2"/>
  <c r="I1037" i="2" s="1"/>
  <c r="G1038" i="2"/>
  <c r="I1038" i="2" s="1"/>
  <c r="G1039" i="2"/>
  <c r="I1039" i="2" s="1"/>
  <c r="G1040" i="2"/>
  <c r="H1040" i="2" s="1"/>
  <c r="G1041" i="2"/>
  <c r="I1041" i="2" s="1"/>
  <c r="G1042" i="2"/>
  <c r="I1042" i="2" s="1"/>
  <c r="G1043" i="2"/>
  <c r="H1043" i="2" s="1"/>
  <c r="G1044" i="2"/>
  <c r="H1044" i="2" s="1"/>
  <c r="G1045" i="2"/>
  <c r="I1045" i="2" s="1"/>
  <c r="G1046" i="2"/>
  <c r="I1046" i="2" s="1"/>
  <c r="G1047" i="2"/>
  <c r="I1047" i="2" s="1"/>
  <c r="G1048" i="2"/>
  <c r="H1048" i="2" s="1"/>
  <c r="G1049" i="2"/>
  <c r="I1049" i="2" s="1"/>
  <c r="G1050" i="2"/>
  <c r="I1050" i="2" s="1"/>
  <c r="G1051" i="2"/>
  <c r="H1051" i="2" s="1"/>
  <c r="G1052" i="2"/>
  <c r="H1052" i="2" s="1"/>
  <c r="G1053" i="2"/>
  <c r="I1053" i="2" s="1"/>
  <c r="G1054" i="2"/>
  <c r="I1054" i="2" s="1"/>
  <c r="G1055" i="2"/>
  <c r="I1055" i="2" s="1"/>
  <c r="G1056" i="2"/>
  <c r="H1056" i="2" s="1"/>
  <c r="G1057" i="2"/>
  <c r="I1057" i="2" s="1"/>
  <c r="G1058" i="2"/>
  <c r="I1058" i="2" s="1"/>
  <c r="G1059" i="2"/>
  <c r="H1059" i="2" s="1"/>
  <c r="G1060" i="2"/>
  <c r="H1060" i="2" s="1"/>
  <c r="G1061" i="2"/>
  <c r="I1061" i="2" s="1"/>
  <c r="G1062" i="2"/>
  <c r="I1062" i="2" s="1"/>
  <c r="G1063" i="2"/>
  <c r="I1063" i="2" s="1"/>
  <c r="G1064" i="2"/>
  <c r="H1064" i="2" s="1"/>
  <c r="G1065" i="2"/>
  <c r="I1065" i="2" s="1"/>
  <c r="G1066" i="2"/>
  <c r="I1066" i="2" s="1"/>
  <c r="G1067" i="2"/>
  <c r="H1067" i="2" s="1"/>
  <c r="G1068" i="2"/>
  <c r="H1068" i="2" s="1"/>
  <c r="G1069" i="2"/>
  <c r="I1069" i="2" s="1"/>
  <c r="G950" i="2"/>
  <c r="I950" i="2" s="1"/>
  <c r="G951" i="2"/>
  <c r="I951" i="2" s="1"/>
  <c r="G952" i="2"/>
  <c r="I952" i="2" s="1"/>
  <c r="G953" i="2"/>
  <c r="I953" i="2" s="1"/>
  <c r="G954" i="2"/>
  <c r="H954" i="2" s="1"/>
  <c r="G955" i="2"/>
  <c r="I955" i="2" s="1"/>
  <c r="G956" i="2"/>
  <c r="H956" i="2" s="1"/>
  <c r="G957" i="2"/>
  <c r="I957" i="2" s="1"/>
  <c r="G958" i="2"/>
  <c r="H958" i="2" s="1"/>
  <c r="G959" i="2"/>
  <c r="H959" i="2" s="1"/>
  <c r="G960" i="2"/>
  <c r="H960" i="2" s="1"/>
  <c r="G961" i="2"/>
  <c r="I961" i="2" s="1"/>
  <c r="G962" i="2"/>
  <c r="H962" i="2" s="1"/>
  <c r="G963" i="2"/>
  <c r="H963" i="2" s="1"/>
  <c r="G964" i="2"/>
  <c r="H964" i="2" s="1"/>
  <c r="G965" i="2"/>
  <c r="I965" i="2" s="1"/>
  <c r="G966" i="2"/>
  <c r="H966" i="2" s="1"/>
  <c r="G967" i="2"/>
  <c r="H967" i="2" s="1"/>
  <c r="G968" i="2"/>
  <c r="I968" i="2" s="1"/>
  <c r="G969" i="2"/>
  <c r="H969" i="2" s="1"/>
  <c r="G970" i="2"/>
  <c r="H970" i="2" s="1"/>
  <c r="G971" i="2"/>
  <c r="I971" i="2" s="1"/>
  <c r="G972" i="2"/>
  <c r="H972" i="2" s="1"/>
  <c r="G973" i="2"/>
  <c r="H973" i="2" s="1"/>
  <c r="G974" i="2"/>
  <c r="H974" i="2" s="1"/>
  <c r="G975" i="2"/>
  <c r="H975" i="2" s="1"/>
  <c r="G976" i="2"/>
  <c r="H976" i="2" s="1"/>
  <c r="G977" i="2"/>
  <c r="H977" i="2" s="1"/>
  <c r="G978" i="2"/>
  <c r="H978" i="2" s="1"/>
  <c r="G979" i="2"/>
  <c r="I979" i="2" s="1"/>
  <c r="G980" i="2"/>
  <c r="H980" i="2" s="1"/>
  <c r="G981" i="2"/>
  <c r="H981" i="2" s="1"/>
  <c r="G982" i="2"/>
  <c r="H982" i="2" s="1"/>
  <c r="G983" i="2"/>
  <c r="H983" i="2" s="1"/>
  <c r="G984" i="2"/>
  <c r="H984" i="2" s="1"/>
  <c r="G985" i="2"/>
  <c r="H985" i="2" s="1"/>
  <c r="G986" i="2"/>
  <c r="H986" i="2" s="1"/>
  <c r="G987" i="2"/>
  <c r="I987" i="2" s="1"/>
  <c r="G988" i="2"/>
  <c r="H988" i="2" s="1"/>
  <c r="G989" i="2"/>
  <c r="H989" i="2" s="1"/>
  <c r="G990" i="2"/>
  <c r="H990" i="2" s="1"/>
  <c r="G991" i="2"/>
  <c r="H991" i="2" s="1"/>
  <c r="G992" i="2"/>
  <c r="H992" i="2" s="1"/>
  <c r="G993" i="2"/>
  <c r="H993" i="2" s="1"/>
  <c r="G994" i="2"/>
  <c r="H994" i="2" s="1"/>
  <c r="G995" i="2"/>
  <c r="I995" i="2" s="1"/>
  <c r="G996" i="2"/>
  <c r="H996" i="2" s="1"/>
  <c r="G997" i="2"/>
  <c r="H997" i="2" s="1"/>
  <c r="G998" i="2"/>
  <c r="H998" i="2" s="1"/>
  <c r="G999" i="2"/>
  <c r="H999" i="2" s="1"/>
  <c r="G1000" i="2"/>
  <c r="H1000" i="2" s="1"/>
  <c r="G1001" i="2"/>
  <c r="H1001" i="2" s="1"/>
  <c r="G1002" i="2"/>
  <c r="H1002" i="2" s="1"/>
  <c r="G1003" i="2"/>
  <c r="I1003" i="2" s="1"/>
  <c r="G1004" i="2"/>
  <c r="H1004" i="2" s="1"/>
  <c r="G1005" i="2"/>
  <c r="H1005" i="2" s="1"/>
  <c r="G1006" i="2"/>
  <c r="H1006" i="2" s="1"/>
  <c r="G1007" i="2"/>
  <c r="H1007" i="2" s="1"/>
  <c r="G1008" i="2"/>
  <c r="H1008" i="2" s="1"/>
  <c r="G1009" i="2"/>
  <c r="H1009" i="2" s="1"/>
  <c r="G890" i="2"/>
  <c r="I890" i="2" s="1"/>
  <c r="G891" i="2"/>
  <c r="I891" i="2" s="1"/>
  <c r="G892" i="2"/>
  <c r="I892" i="2" s="1"/>
  <c r="G893" i="2"/>
  <c r="I893" i="2" s="1"/>
  <c r="G894" i="2"/>
  <c r="I894" i="2" s="1"/>
  <c r="G895" i="2"/>
  <c r="I895" i="2" s="1"/>
  <c r="G896" i="2"/>
  <c r="I896" i="2" s="1"/>
  <c r="I897" i="2"/>
  <c r="I898" i="2"/>
  <c r="I899" i="2"/>
  <c r="I900" i="2"/>
  <c r="G901" i="2"/>
  <c r="I901" i="2" s="1"/>
  <c r="G902" i="2"/>
  <c r="I902" i="2" s="1"/>
  <c r="G903" i="2"/>
  <c r="I903" i="2" s="1"/>
  <c r="G904" i="2"/>
  <c r="I904" i="2" s="1"/>
  <c r="G905" i="2"/>
  <c r="I905" i="2" s="1"/>
  <c r="G906" i="2"/>
  <c r="I906" i="2" s="1"/>
  <c r="G907" i="2"/>
  <c r="I907" i="2" s="1"/>
  <c r="G908" i="2"/>
  <c r="I908" i="2" s="1"/>
  <c r="G909" i="2"/>
  <c r="I909" i="2" s="1"/>
  <c r="G910" i="2"/>
  <c r="I910" i="2" s="1"/>
  <c r="G911" i="2"/>
  <c r="I911" i="2" s="1"/>
  <c r="G912" i="2"/>
  <c r="I912" i="2" s="1"/>
  <c r="G913" i="2"/>
  <c r="I913" i="2" s="1"/>
  <c r="G914" i="2"/>
  <c r="I914" i="2" s="1"/>
  <c r="G915" i="2"/>
  <c r="I915" i="2" s="1"/>
  <c r="G916" i="2"/>
  <c r="I916" i="2" s="1"/>
  <c r="G917" i="2"/>
  <c r="I917" i="2" s="1"/>
  <c r="G918" i="2"/>
  <c r="I918" i="2" s="1"/>
  <c r="G919" i="2"/>
  <c r="I919" i="2" s="1"/>
  <c r="G920" i="2"/>
  <c r="I920" i="2" s="1"/>
  <c r="G921" i="2"/>
  <c r="I921" i="2" s="1"/>
  <c r="G922" i="2"/>
  <c r="I922" i="2" s="1"/>
  <c r="G923" i="2"/>
  <c r="I923" i="2" s="1"/>
  <c r="G924" i="2"/>
  <c r="I924" i="2" s="1"/>
  <c r="G925" i="2"/>
  <c r="I925" i="2" s="1"/>
  <c r="G926" i="2"/>
  <c r="I926" i="2" s="1"/>
  <c r="G927" i="2"/>
  <c r="I927" i="2" s="1"/>
  <c r="G928" i="2"/>
  <c r="I928" i="2" s="1"/>
  <c r="G929" i="2"/>
  <c r="I929" i="2" s="1"/>
  <c r="G930" i="2"/>
  <c r="I930" i="2" s="1"/>
  <c r="G931" i="2"/>
  <c r="I931" i="2" s="1"/>
  <c r="G932" i="2"/>
  <c r="I932" i="2" s="1"/>
  <c r="G933" i="2"/>
  <c r="I933" i="2" s="1"/>
  <c r="G934" i="2"/>
  <c r="I934" i="2" s="1"/>
  <c r="G935" i="2"/>
  <c r="I935" i="2" s="1"/>
  <c r="G936" i="2"/>
  <c r="I936" i="2" s="1"/>
  <c r="G937" i="2"/>
  <c r="I937" i="2" s="1"/>
  <c r="G938" i="2"/>
  <c r="I938" i="2" s="1"/>
  <c r="G939" i="2"/>
  <c r="I939" i="2" s="1"/>
  <c r="G940" i="2"/>
  <c r="H940" i="2" s="1"/>
  <c r="G941" i="2"/>
  <c r="I941" i="2" s="1"/>
  <c r="G942" i="2"/>
  <c r="H942" i="2" s="1"/>
  <c r="G943" i="2"/>
  <c r="H943" i="2" s="1"/>
  <c r="G944" i="2"/>
  <c r="I944" i="2" s="1"/>
  <c r="G945" i="2"/>
  <c r="I945" i="2" s="1"/>
  <c r="G946" i="2"/>
  <c r="I946" i="2" s="1"/>
  <c r="G947" i="2"/>
  <c r="H947" i="2" s="1"/>
  <c r="G948" i="2"/>
  <c r="I948" i="2" s="1"/>
  <c r="G949" i="2"/>
  <c r="I949" i="2" s="1"/>
  <c r="H894" i="2"/>
  <c r="G830" i="2"/>
  <c r="I830" i="2" s="1"/>
  <c r="G831" i="2"/>
  <c r="I831" i="2" s="1"/>
  <c r="G832" i="2"/>
  <c r="I832" i="2" s="1"/>
  <c r="G833" i="2"/>
  <c r="I833" i="2" s="1"/>
  <c r="G834" i="2"/>
  <c r="I834" i="2" s="1"/>
  <c r="G835" i="2"/>
  <c r="I835" i="2" s="1"/>
  <c r="G836" i="2"/>
  <c r="I836" i="2" s="1"/>
  <c r="G837" i="2"/>
  <c r="I837" i="2" s="1"/>
  <c r="G838" i="2"/>
  <c r="I838" i="2" s="1"/>
  <c r="G839" i="2"/>
  <c r="I839" i="2" s="1"/>
  <c r="G840" i="2"/>
  <c r="I840" i="2" s="1"/>
  <c r="G841" i="2"/>
  <c r="I841" i="2" s="1"/>
  <c r="G842" i="2"/>
  <c r="I842" i="2" s="1"/>
  <c r="G843" i="2"/>
  <c r="I843" i="2" s="1"/>
  <c r="G844" i="2"/>
  <c r="I844" i="2" s="1"/>
  <c r="G845" i="2"/>
  <c r="I845" i="2" s="1"/>
  <c r="G846" i="2"/>
  <c r="I846" i="2" s="1"/>
  <c r="G847" i="2"/>
  <c r="I847" i="2" s="1"/>
  <c r="G848" i="2"/>
  <c r="I848" i="2" s="1"/>
  <c r="G849" i="2"/>
  <c r="I849" i="2" s="1"/>
  <c r="G850" i="2"/>
  <c r="I850" i="2" s="1"/>
  <c r="G851" i="2"/>
  <c r="I851" i="2" s="1"/>
  <c r="G852" i="2"/>
  <c r="I852" i="2" s="1"/>
  <c r="G853" i="2"/>
  <c r="I853" i="2" s="1"/>
  <c r="G854" i="2"/>
  <c r="I854" i="2" s="1"/>
  <c r="G855" i="2"/>
  <c r="I855" i="2" s="1"/>
  <c r="G856" i="2"/>
  <c r="I856" i="2" s="1"/>
  <c r="G857" i="2"/>
  <c r="I857" i="2" s="1"/>
  <c r="G858" i="2"/>
  <c r="I858" i="2" s="1"/>
  <c r="G859" i="2"/>
  <c r="I859" i="2" s="1"/>
  <c r="G860" i="2"/>
  <c r="I860" i="2" s="1"/>
  <c r="G861" i="2"/>
  <c r="I861" i="2" s="1"/>
  <c r="G862" i="2"/>
  <c r="I862" i="2" s="1"/>
  <c r="G863" i="2"/>
  <c r="I863" i="2" s="1"/>
  <c r="G864" i="2"/>
  <c r="I864" i="2" s="1"/>
  <c r="G865" i="2"/>
  <c r="I865" i="2" s="1"/>
  <c r="G866" i="2"/>
  <c r="I866" i="2" s="1"/>
  <c r="G867" i="2"/>
  <c r="I867" i="2" s="1"/>
  <c r="G868" i="2"/>
  <c r="I868" i="2" s="1"/>
  <c r="G869" i="2"/>
  <c r="I869" i="2" s="1"/>
  <c r="G870" i="2"/>
  <c r="I870" i="2" s="1"/>
  <c r="G871" i="2"/>
  <c r="I871" i="2" s="1"/>
  <c r="G872" i="2"/>
  <c r="I872" i="2" s="1"/>
  <c r="G873" i="2"/>
  <c r="H873" i="2" s="1"/>
  <c r="G874" i="2"/>
  <c r="I874" i="2" s="1"/>
  <c r="G875" i="2"/>
  <c r="I875" i="2" s="1"/>
  <c r="G876" i="2"/>
  <c r="I876" i="2" s="1"/>
  <c r="G877" i="2"/>
  <c r="I877" i="2" s="1"/>
  <c r="G878" i="2"/>
  <c r="H878" i="2" s="1"/>
  <c r="G879" i="2"/>
  <c r="I879" i="2" s="1"/>
  <c r="G880" i="2"/>
  <c r="I880" i="2" s="1"/>
  <c r="G881" i="2"/>
  <c r="H881" i="2" s="1"/>
  <c r="G882" i="2"/>
  <c r="I882" i="2" s="1"/>
  <c r="G883" i="2"/>
  <c r="I883" i="2" s="1"/>
  <c r="G884" i="2"/>
  <c r="H884" i="2" s="1"/>
  <c r="G885" i="2"/>
  <c r="H885" i="2" s="1"/>
  <c r="G886" i="2"/>
  <c r="H886" i="2" s="1"/>
  <c r="G887" i="2"/>
  <c r="H887" i="2" s="1"/>
  <c r="G888" i="2"/>
  <c r="H888" i="2" s="1"/>
  <c r="G889" i="2"/>
  <c r="H889" i="2" s="1"/>
  <c r="I770" i="2"/>
  <c r="I771" i="2"/>
  <c r="H772" i="2"/>
  <c r="H773" i="2"/>
  <c r="G774" i="2"/>
  <c r="H774" i="2" s="1"/>
  <c r="G775" i="2"/>
  <c r="H775" i="2" s="1"/>
  <c r="G776" i="2"/>
  <c r="H776" i="2" s="1"/>
  <c r="G777" i="2"/>
  <c r="I777" i="2" s="1"/>
  <c r="G778" i="2"/>
  <c r="H778" i="2" s="1"/>
  <c r="G779" i="2"/>
  <c r="I779" i="2" s="1"/>
  <c r="G780" i="2"/>
  <c r="I780" i="2" s="1"/>
  <c r="G781" i="2"/>
  <c r="I781" i="2" s="1"/>
  <c r="G782" i="2"/>
  <c r="I782" i="2" s="1"/>
  <c r="G783" i="2"/>
  <c r="H783" i="2" s="1"/>
  <c r="G784" i="2"/>
  <c r="H784" i="2" s="1"/>
  <c r="G785" i="2"/>
  <c r="H785" i="2" s="1"/>
  <c r="G786" i="2"/>
  <c r="H786" i="2" s="1"/>
  <c r="G787" i="2"/>
  <c r="I787" i="2" s="1"/>
  <c r="G788" i="2"/>
  <c r="H788" i="2" s="1"/>
  <c r="G789" i="2"/>
  <c r="H789" i="2" s="1"/>
  <c r="G790" i="2"/>
  <c r="H790" i="2" s="1"/>
  <c r="G791" i="2"/>
  <c r="I791" i="2" s="1"/>
  <c r="G792" i="2"/>
  <c r="H792" i="2" s="1"/>
  <c r="G793" i="2"/>
  <c r="H793" i="2" s="1"/>
  <c r="G794" i="2"/>
  <c r="H794" i="2" s="1"/>
  <c r="G795" i="2"/>
  <c r="I795" i="2" s="1"/>
  <c r="G796" i="2"/>
  <c r="H796" i="2" s="1"/>
  <c r="G797" i="2"/>
  <c r="I797" i="2" s="1"/>
  <c r="G798" i="2"/>
  <c r="I798" i="2" s="1"/>
  <c r="G799" i="2"/>
  <c r="H799" i="2" s="1"/>
  <c r="G800" i="2"/>
  <c r="H800" i="2" s="1"/>
  <c r="G801" i="2"/>
  <c r="H801" i="2" s="1"/>
  <c r="G802" i="2"/>
  <c r="I802" i="2" s="1"/>
  <c r="G803" i="2"/>
  <c r="I803" i="2" s="1"/>
  <c r="G804" i="2"/>
  <c r="H804" i="2" s="1"/>
  <c r="G805" i="2"/>
  <c r="H805" i="2" s="1"/>
  <c r="G806" i="2"/>
  <c r="H806" i="2" s="1"/>
  <c r="G807" i="2"/>
  <c r="I807" i="2" s="1"/>
  <c r="G808" i="2"/>
  <c r="H808" i="2" s="1"/>
  <c r="G809" i="2"/>
  <c r="I809" i="2" s="1"/>
  <c r="G810" i="2"/>
  <c r="H810" i="2" s="1"/>
  <c r="G811" i="2"/>
  <c r="I811" i="2" s="1"/>
  <c r="G812" i="2"/>
  <c r="H812" i="2" s="1"/>
  <c r="G813" i="2"/>
  <c r="H813" i="2" s="1"/>
  <c r="G814" i="2"/>
  <c r="H814" i="2" s="1"/>
  <c r="G815" i="2"/>
  <c r="H815" i="2" s="1"/>
  <c r="G816" i="2"/>
  <c r="H816" i="2" s="1"/>
  <c r="G817" i="2"/>
  <c r="I817" i="2" s="1"/>
  <c r="G818" i="2"/>
  <c r="I818" i="2" s="1"/>
  <c r="G819" i="2"/>
  <c r="I819" i="2" s="1"/>
  <c r="G820" i="2"/>
  <c r="H820" i="2" s="1"/>
  <c r="G821" i="2"/>
  <c r="H821" i="2" s="1"/>
  <c r="G822" i="2"/>
  <c r="H822" i="2" s="1"/>
  <c r="G823" i="2"/>
  <c r="I823" i="2" s="1"/>
  <c r="G824" i="2"/>
  <c r="H824" i="2" s="1"/>
  <c r="G825" i="2"/>
  <c r="H825" i="2" s="1"/>
  <c r="G826" i="2"/>
  <c r="H826" i="2" s="1"/>
  <c r="G827" i="2"/>
  <c r="I827" i="2" s="1"/>
  <c r="G828" i="2"/>
  <c r="H828" i="2" s="1"/>
  <c r="G829" i="2"/>
  <c r="I829" i="2" s="1"/>
  <c r="G710" i="2"/>
  <c r="I710" i="2" s="1"/>
  <c r="G711" i="2"/>
  <c r="I711" i="2" s="1"/>
  <c r="G712" i="2"/>
  <c r="H712" i="2" s="1"/>
  <c r="G713" i="2"/>
  <c r="I713" i="2" s="1"/>
  <c r="G714" i="2"/>
  <c r="H714" i="2" s="1"/>
  <c r="G715" i="2"/>
  <c r="H715" i="2" s="1"/>
  <c r="G716" i="2"/>
  <c r="H716" i="2" s="1"/>
  <c r="G717" i="2"/>
  <c r="H717" i="2" s="1"/>
  <c r="G718" i="2"/>
  <c r="H718" i="2" s="1"/>
  <c r="G719" i="2"/>
  <c r="H719" i="2" s="1"/>
  <c r="G720" i="2"/>
  <c r="H720" i="2" s="1"/>
  <c r="G721" i="2"/>
  <c r="H721" i="2" s="1"/>
  <c r="G722" i="2"/>
  <c r="I722" i="2" s="1"/>
  <c r="G723" i="2"/>
  <c r="H723" i="2" s="1"/>
  <c r="G724" i="2"/>
  <c r="H724" i="2" s="1"/>
  <c r="G725" i="2"/>
  <c r="H725" i="2" s="1"/>
  <c r="G726" i="2"/>
  <c r="H726" i="2" s="1"/>
  <c r="G727" i="2"/>
  <c r="H727" i="2" s="1"/>
  <c r="G728" i="2"/>
  <c r="H728" i="2" s="1"/>
  <c r="G729" i="2"/>
  <c r="H729" i="2" s="1"/>
  <c r="G730" i="2"/>
  <c r="H730" i="2" s="1"/>
  <c r="G731" i="2"/>
  <c r="H731" i="2" s="1"/>
  <c r="G732" i="2"/>
  <c r="H732" i="2" s="1"/>
  <c r="G733" i="2"/>
  <c r="I733" i="2" s="1"/>
  <c r="G734" i="2"/>
  <c r="H734" i="2" s="1"/>
  <c r="G735" i="2"/>
  <c r="H735" i="2" s="1"/>
  <c r="G736" i="2"/>
  <c r="H736" i="2" s="1"/>
  <c r="G737" i="2"/>
  <c r="H737" i="2" s="1"/>
  <c r="G738" i="2"/>
  <c r="I738" i="2" s="1"/>
  <c r="G739" i="2"/>
  <c r="H739" i="2" s="1"/>
  <c r="G740" i="2"/>
  <c r="H740" i="2" s="1"/>
  <c r="G741" i="2"/>
  <c r="H741" i="2" s="1"/>
  <c r="G742" i="2"/>
  <c r="H742" i="2" s="1"/>
  <c r="G743" i="2"/>
  <c r="H743" i="2" s="1"/>
  <c r="G744" i="2"/>
  <c r="H744" i="2" s="1"/>
  <c r="G745" i="2"/>
  <c r="I745" i="2" s="1"/>
  <c r="G746" i="2"/>
  <c r="H746" i="2" s="1"/>
  <c r="G747" i="2"/>
  <c r="H747" i="2" s="1"/>
  <c r="G748" i="2"/>
  <c r="H748" i="2" s="1"/>
  <c r="G749" i="2"/>
  <c r="H749" i="2" s="1"/>
  <c r="G750" i="2"/>
  <c r="H750" i="2" s="1"/>
  <c r="G751" i="2"/>
  <c r="H751" i="2" s="1"/>
  <c r="G752" i="2"/>
  <c r="H752" i="2" s="1"/>
  <c r="G753" i="2"/>
  <c r="I753" i="2" s="1"/>
  <c r="G754" i="2"/>
  <c r="I754" i="2" s="1"/>
  <c r="G755" i="2"/>
  <c r="H755" i="2" s="1"/>
  <c r="G756" i="2"/>
  <c r="H756" i="2" s="1"/>
  <c r="G757" i="2"/>
  <c r="H757" i="2" s="1"/>
  <c r="G758" i="2"/>
  <c r="H758" i="2" s="1"/>
  <c r="G759" i="2"/>
  <c r="H759" i="2" s="1"/>
  <c r="G760" i="2"/>
  <c r="H760" i="2" s="1"/>
  <c r="G761" i="2"/>
  <c r="H761" i="2" s="1"/>
  <c r="G762" i="2"/>
  <c r="H762" i="2" s="1"/>
  <c r="G763" i="2"/>
  <c r="H763" i="2" s="1"/>
  <c r="G764" i="2"/>
  <c r="H764" i="2" s="1"/>
  <c r="G765" i="2"/>
  <c r="H765" i="2" s="1"/>
  <c r="G766" i="2"/>
  <c r="H766" i="2" s="1"/>
  <c r="H767" i="2"/>
  <c r="H768" i="2"/>
  <c r="I769" i="2"/>
  <c r="G650" i="2"/>
  <c r="H650" i="2" s="1"/>
  <c r="G651" i="2"/>
  <c r="I651" i="2" s="1"/>
  <c r="G652" i="2"/>
  <c r="I652" i="2" s="1"/>
  <c r="G653" i="2"/>
  <c r="H653" i="2" s="1"/>
  <c r="G654" i="2"/>
  <c r="H654" i="2" s="1"/>
  <c r="G655" i="2"/>
  <c r="I655" i="2" s="1"/>
  <c r="G656" i="2"/>
  <c r="I656" i="2" s="1"/>
  <c r="G657" i="2"/>
  <c r="I657" i="2" s="1"/>
  <c r="G658" i="2"/>
  <c r="H658" i="2" s="1"/>
  <c r="G659" i="2"/>
  <c r="I659" i="2" s="1"/>
  <c r="G660" i="2"/>
  <c r="H660" i="2" s="1"/>
  <c r="G661" i="2"/>
  <c r="I661" i="2" s="1"/>
  <c r="G662" i="2"/>
  <c r="H662" i="2" s="1"/>
  <c r="G663" i="2"/>
  <c r="H663" i="2" s="1"/>
  <c r="G664" i="2"/>
  <c r="H664" i="2" s="1"/>
  <c r="G665" i="2"/>
  <c r="I665" i="2" s="1"/>
  <c r="G666" i="2"/>
  <c r="H666" i="2" s="1"/>
  <c r="G667" i="2"/>
  <c r="H667" i="2" s="1"/>
  <c r="G668" i="2"/>
  <c r="H668" i="2" s="1"/>
  <c r="G669" i="2"/>
  <c r="I669" i="2" s="1"/>
  <c r="G670" i="2"/>
  <c r="I670" i="2" s="1"/>
  <c r="G671" i="2"/>
  <c r="I671" i="2" s="1"/>
  <c r="G672" i="2"/>
  <c r="I672" i="2" s="1"/>
  <c r="G673" i="2"/>
  <c r="H673" i="2" s="1"/>
  <c r="G674" i="2"/>
  <c r="I674" i="2" s="1"/>
  <c r="G675" i="2"/>
  <c r="I675" i="2" s="1"/>
  <c r="G676" i="2"/>
  <c r="I676" i="2" s="1"/>
  <c r="G677" i="2"/>
  <c r="I677" i="2" s="1"/>
  <c r="G678" i="2"/>
  <c r="I678" i="2" s="1"/>
  <c r="G679" i="2"/>
  <c r="I679" i="2" s="1"/>
  <c r="G680" i="2"/>
  <c r="I680" i="2" s="1"/>
  <c r="G681" i="2"/>
  <c r="H681" i="2" s="1"/>
  <c r="G682" i="2"/>
  <c r="H682" i="2" s="1"/>
  <c r="G683" i="2"/>
  <c r="H683" i="2" s="1"/>
  <c r="G684" i="2"/>
  <c r="H684" i="2" s="1"/>
  <c r="G685" i="2"/>
  <c r="I685" i="2" s="1"/>
  <c r="G686" i="2"/>
  <c r="H686" i="2" s="1"/>
  <c r="G687" i="2"/>
  <c r="I687" i="2" s="1"/>
  <c r="G688" i="2"/>
  <c r="H688" i="2" s="1"/>
  <c r="G689" i="2"/>
  <c r="I689" i="2" s="1"/>
  <c r="G690" i="2"/>
  <c r="H690" i="2" s="1"/>
  <c r="G691" i="2"/>
  <c r="I691" i="2" s="1"/>
  <c r="G692" i="2"/>
  <c r="H692" i="2" s="1"/>
  <c r="G693" i="2"/>
  <c r="H693" i="2" s="1"/>
  <c r="G694" i="2"/>
  <c r="H694" i="2" s="1"/>
  <c r="G695" i="2"/>
  <c r="H695" i="2" s="1"/>
  <c r="G696" i="2"/>
  <c r="I696" i="2" s="1"/>
  <c r="G697" i="2"/>
  <c r="H697" i="2" s="1"/>
  <c r="G698" i="2"/>
  <c r="H698" i="2" s="1"/>
  <c r="G699" i="2"/>
  <c r="H699" i="2" s="1"/>
  <c r="G700" i="2"/>
  <c r="I700" i="2" s="1"/>
  <c r="G701" i="2"/>
  <c r="H701" i="2" s="1"/>
  <c r="G702" i="2"/>
  <c r="H702" i="2" s="1"/>
  <c r="G703" i="2"/>
  <c r="H703" i="2" s="1"/>
  <c r="G704" i="2"/>
  <c r="H704" i="2" s="1"/>
  <c r="G705" i="2"/>
  <c r="H705" i="2" s="1"/>
  <c r="G706" i="2"/>
  <c r="H706" i="2" s="1"/>
  <c r="G707" i="2"/>
  <c r="I707" i="2" s="1"/>
  <c r="G708" i="2"/>
  <c r="H708" i="2" s="1"/>
  <c r="G709" i="2"/>
  <c r="H709" i="2" s="1"/>
  <c r="G590" i="2"/>
  <c r="I590" i="2" s="1"/>
  <c r="G591" i="2"/>
  <c r="I591" i="2" s="1"/>
  <c r="G592" i="2"/>
  <c r="I592" i="2" s="1"/>
  <c r="G593" i="2"/>
  <c r="I593" i="2" s="1"/>
  <c r="G594" i="2"/>
  <c r="H594" i="2" s="1"/>
  <c r="G595" i="2"/>
  <c r="H595" i="2" s="1"/>
  <c r="G611" i="2"/>
  <c r="H611" i="2" s="1"/>
  <c r="G612" i="2"/>
  <c r="I612" i="2" s="1"/>
  <c r="G613" i="2"/>
  <c r="H613" i="2" s="1"/>
  <c r="G614" i="2"/>
  <c r="I614" i="2" s="1"/>
  <c r="G615" i="2"/>
  <c r="H615" i="2" s="1"/>
  <c r="G616" i="2"/>
  <c r="I616" i="2" s="1"/>
  <c r="G617" i="2"/>
  <c r="I617" i="2" s="1"/>
  <c r="G618" i="2"/>
  <c r="I618" i="2" s="1"/>
  <c r="G619" i="2"/>
  <c r="H619" i="2" s="1"/>
  <c r="G620" i="2"/>
  <c r="I620" i="2" s="1"/>
  <c r="G621" i="2"/>
  <c r="I621" i="2" s="1"/>
  <c r="G622" i="2"/>
  <c r="I622" i="2" s="1"/>
  <c r="G623" i="2"/>
  <c r="H623" i="2" s="1"/>
  <c r="G624" i="2"/>
  <c r="I624" i="2" s="1"/>
  <c r="G625" i="2"/>
  <c r="I625" i="2" s="1"/>
  <c r="G626" i="2"/>
  <c r="I626" i="2" s="1"/>
  <c r="G627" i="2"/>
  <c r="H627" i="2" s="1"/>
  <c r="G628" i="2"/>
  <c r="I628" i="2" s="1"/>
  <c r="G629" i="2"/>
  <c r="H629" i="2" s="1"/>
  <c r="G630" i="2"/>
  <c r="I630" i="2" s="1"/>
  <c r="G631" i="2"/>
  <c r="H631" i="2" s="1"/>
  <c r="G632" i="2"/>
  <c r="I632" i="2" s="1"/>
  <c r="G633" i="2"/>
  <c r="I633" i="2" s="1"/>
  <c r="G634" i="2"/>
  <c r="I634" i="2" s="1"/>
  <c r="G635" i="2"/>
  <c r="H635" i="2" s="1"/>
  <c r="G636" i="2"/>
  <c r="I636" i="2" s="1"/>
  <c r="G637" i="2"/>
  <c r="H637" i="2" s="1"/>
  <c r="G638" i="2"/>
  <c r="I638" i="2" s="1"/>
  <c r="G639" i="2"/>
  <c r="H639" i="2" s="1"/>
  <c r="G640" i="2"/>
  <c r="I640" i="2" s="1"/>
  <c r="G641" i="2"/>
  <c r="I641" i="2" s="1"/>
  <c r="G642" i="2"/>
  <c r="I642" i="2" s="1"/>
  <c r="G643" i="2"/>
  <c r="I643" i="2" s="1"/>
  <c r="G644" i="2"/>
  <c r="I644" i="2" s="1"/>
  <c r="G645" i="2"/>
  <c r="I645" i="2" s="1"/>
  <c r="G646" i="2"/>
  <c r="I646" i="2" s="1"/>
  <c r="G647" i="2"/>
  <c r="I647" i="2" s="1"/>
  <c r="G648" i="2"/>
  <c r="I648" i="2" s="1"/>
  <c r="G649" i="2"/>
  <c r="I649" i="2" s="1"/>
  <c r="G530" i="2"/>
  <c r="I530" i="2" s="1"/>
  <c r="G531" i="2"/>
  <c r="I531" i="2" s="1"/>
  <c r="G532" i="2"/>
  <c r="I532" i="2" s="1"/>
  <c r="G533" i="2"/>
  <c r="I533" i="2" s="1"/>
  <c r="G534" i="2"/>
  <c r="I534" i="2" s="1"/>
  <c r="G535" i="2"/>
  <c r="I535" i="2" s="1"/>
  <c r="G536" i="2"/>
  <c r="I536" i="2" s="1"/>
  <c r="G537" i="2"/>
  <c r="I537" i="2" s="1"/>
  <c r="G538" i="2"/>
  <c r="I538" i="2" s="1"/>
  <c r="G539" i="2"/>
  <c r="I539" i="2" s="1"/>
  <c r="G540" i="2"/>
  <c r="I540" i="2" s="1"/>
  <c r="G541" i="2"/>
  <c r="I541" i="2" s="1"/>
  <c r="G542" i="2"/>
  <c r="I542" i="2" s="1"/>
  <c r="G543" i="2"/>
  <c r="I543" i="2" s="1"/>
  <c r="G544" i="2"/>
  <c r="I544" i="2" s="1"/>
  <c r="G545" i="2"/>
  <c r="I545" i="2" s="1"/>
  <c r="G546" i="2"/>
  <c r="I546" i="2" s="1"/>
  <c r="G547" i="2"/>
  <c r="I547" i="2" s="1"/>
  <c r="G548" i="2"/>
  <c r="I548" i="2" s="1"/>
  <c r="G549" i="2"/>
  <c r="I549" i="2" s="1"/>
  <c r="G550" i="2"/>
  <c r="H550" i="2" s="1"/>
  <c r="G551" i="2"/>
  <c r="I551" i="2" s="1"/>
  <c r="G552" i="2"/>
  <c r="I552" i="2" s="1"/>
  <c r="G553" i="2"/>
  <c r="H553" i="2" s="1"/>
  <c r="G554" i="2"/>
  <c r="H554" i="2" s="1"/>
  <c r="G555" i="2"/>
  <c r="H555" i="2" s="1"/>
  <c r="G556" i="2"/>
  <c r="I556" i="2" s="1"/>
  <c r="G557" i="2"/>
  <c r="I557" i="2" s="1"/>
  <c r="G558" i="2"/>
  <c r="H558" i="2" s="1"/>
  <c r="G559" i="2"/>
  <c r="I559" i="2" s="1"/>
  <c r="G560" i="2"/>
  <c r="I560" i="2" s="1"/>
  <c r="G561" i="2"/>
  <c r="H561" i="2" s="1"/>
  <c r="G562" i="2"/>
  <c r="H562" i="2" s="1"/>
  <c r="G563" i="2"/>
  <c r="H563" i="2" s="1"/>
  <c r="G564" i="2"/>
  <c r="I564" i="2" s="1"/>
  <c r="G565" i="2"/>
  <c r="I565" i="2" s="1"/>
  <c r="G566" i="2"/>
  <c r="H566" i="2" s="1"/>
  <c r="G567" i="2"/>
  <c r="I567" i="2" s="1"/>
  <c r="G568" i="2"/>
  <c r="I568" i="2" s="1"/>
  <c r="G569" i="2"/>
  <c r="I569" i="2" s="1"/>
  <c r="G570" i="2"/>
  <c r="H570" i="2" s="1"/>
  <c r="G571" i="2"/>
  <c r="H571" i="2" s="1"/>
  <c r="G572" i="2"/>
  <c r="I572" i="2" s="1"/>
  <c r="G573" i="2"/>
  <c r="H573" i="2" s="1"/>
  <c r="G574" i="2"/>
  <c r="H574" i="2" s="1"/>
  <c r="G575" i="2"/>
  <c r="I575" i="2" s="1"/>
  <c r="G576" i="2"/>
  <c r="I576" i="2" s="1"/>
  <c r="G577" i="2"/>
  <c r="I577" i="2" s="1"/>
  <c r="G578" i="2"/>
  <c r="H578" i="2" s="1"/>
  <c r="G579" i="2"/>
  <c r="H579" i="2" s="1"/>
  <c r="G580" i="2"/>
  <c r="I580" i="2" s="1"/>
  <c r="G581" i="2"/>
  <c r="I581" i="2" s="1"/>
  <c r="G582" i="2"/>
  <c r="H582" i="2" s="1"/>
  <c r="G583" i="2"/>
  <c r="H583" i="2" s="1"/>
  <c r="G584" i="2"/>
  <c r="I584" i="2" s="1"/>
  <c r="G585" i="2"/>
  <c r="H585" i="2" s="1"/>
  <c r="G586" i="2"/>
  <c r="H586" i="2" s="1"/>
  <c r="G587" i="2"/>
  <c r="H587" i="2" s="1"/>
  <c r="G588" i="2"/>
  <c r="I588" i="2" s="1"/>
  <c r="G589" i="2"/>
  <c r="H589" i="2" s="1"/>
  <c r="G470" i="2"/>
  <c r="I470" i="2" s="1"/>
  <c r="G471" i="2"/>
  <c r="I471" i="2" s="1"/>
  <c r="G472" i="2"/>
  <c r="I472" i="2" s="1"/>
  <c r="G473" i="2"/>
  <c r="I473" i="2" s="1"/>
  <c r="G474" i="2"/>
  <c r="I474" i="2" s="1"/>
  <c r="G475" i="2"/>
  <c r="I475" i="2" s="1"/>
  <c r="G476" i="2"/>
  <c r="I476" i="2" s="1"/>
  <c r="G477" i="2"/>
  <c r="I477" i="2" s="1"/>
  <c r="G478" i="2"/>
  <c r="I478" i="2" s="1"/>
  <c r="G479" i="2"/>
  <c r="I479" i="2" s="1"/>
  <c r="G480" i="2"/>
  <c r="I480" i="2" s="1"/>
  <c r="G481" i="2"/>
  <c r="I481" i="2" s="1"/>
  <c r="G482" i="2"/>
  <c r="I482" i="2" s="1"/>
  <c r="G483" i="2"/>
  <c r="I483" i="2" s="1"/>
  <c r="G484" i="2"/>
  <c r="I484" i="2" s="1"/>
  <c r="G485" i="2"/>
  <c r="I485" i="2" s="1"/>
  <c r="G486" i="2"/>
  <c r="I486" i="2" s="1"/>
  <c r="G487" i="2"/>
  <c r="I487" i="2" s="1"/>
  <c r="G488" i="2"/>
  <c r="I488" i="2" s="1"/>
  <c r="G489" i="2"/>
  <c r="I489" i="2" s="1"/>
  <c r="G490" i="2"/>
  <c r="I490" i="2" s="1"/>
  <c r="G491" i="2"/>
  <c r="I491" i="2" s="1"/>
  <c r="G492" i="2"/>
  <c r="I492" i="2" s="1"/>
  <c r="G493" i="2"/>
  <c r="I493" i="2" s="1"/>
  <c r="G494" i="2"/>
  <c r="I494" i="2" s="1"/>
  <c r="G495" i="2"/>
  <c r="I495" i="2" s="1"/>
  <c r="G496" i="2"/>
  <c r="I496" i="2" s="1"/>
  <c r="G497" i="2"/>
  <c r="I497" i="2" s="1"/>
  <c r="G498" i="2"/>
  <c r="I498" i="2" s="1"/>
  <c r="G499" i="2"/>
  <c r="I499" i="2" s="1"/>
  <c r="G500" i="2"/>
  <c r="I500" i="2" s="1"/>
  <c r="G501" i="2"/>
  <c r="I501" i="2" s="1"/>
  <c r="G502" i="2"/>
  <c r="I502" i="2" s="1"/>
  <c r="G503" i="2"/>
  <c r="I503" i="2" s="1"/>
  <c r="G504" i="2"/>
  <c r="I504" i="2" s="1"/>
  <c r="G505" i="2"/>
  <c r="I505" i="2" s="1"/>
  <c r="G506" i="2"/>
  <c r="I506" i="2" s="1"/>
  <c r="G507" i="2"/>
  <c r="I507" i="2" s="1"/>
  <c r="G508" i="2"/>
  <c r="I508" i="2" s="1"/>
  <c r="G509" i="2"/>
  <c r="I509" i="2" s="1"/>
  <c r="G510" i="2"/>
  <c r="I510" i="2" s="1"/>
  <c r="G511" i="2"/>
  <c r="I511" i="2" s="1"/>
  <c r="G512" i="2"/>
  <c r="I512" i="2" s="1"/>
  <c r="G513" i="2"/>
  <c r="I513" i="2" s="1"/>
  <c r="G514" i="2"/>
  <c r="I514" i="2" s="1"/>
  <c r="G515" i="2"/>
  <c r="I515" i="2" s="1"/>
  <c r="G516" i="2"/>
  <c r="I516" i="2" s="1"/>
  <c r="G517" i="2"/>
  <c r="I517" i="2" s="1"/>
  <c r="G518" i="2"/>
  <c r="I518" i="2" s="1"/>
  <c r="G519" i="2"/>
  <c r="I519" i="2" s="1"/>
  <c r="G520" i="2"/>
  <c r="I520" i="2" s="1"/>
  <c r="G521" i="2"/>
  <c r="I521" i="2" s="1"/>
  <c r="G522" i="2"/>
  <c r="I522" i="2" s="1"/>
  <c r="G523" i="2"/>
  <c r="I523" i="2" s="1"/>
  <c r="G524" i="2"/>
  <c r="I524" i="2" s="1"/>
  <c r="G525" i="2"/>
  <c r="I525" i="2" s="1"/>
  <c r="G526" i="2"/>
  <c r="I526" i="2" s="1"/>
  <c r="G527" i="2"/>
  <c r="I527" i="2" s="1"/>
  <c r="G528" i="2"/>
  <c r="I528" i="2" s="1"/>
  <c r="G529" i="2"/>
  <c r="H529" i="2" s="1"/>
  <c r="G410" i="2"/>
  <c r="I410" i="2" s="1"/>
  <c r="G411" i="2"/>
  <c r="I411" i="2" s="1"/>
  <c r="G412" i="2"/>
  <c r="I412" i="2" s="1"/>
  <c r="G413" i="2"/>
  <c r="I413" i="2" s="1"/>
  <c r="G414" i="2"/>
  <c r="I414" i="2" s="1"/>
  <c r="G415" i="2"/>
  <c r="I415" i="2" s="1"/>
  <c r="G416" i="2"/>
  <c r="I416" i="2" s="1"/>
  <c r="G417" i="2"/>
  <c r="I417" i="2" s="1"/>
  <c r="G418" i="2"/>
  <c r="I418" i="2" s="1"/>
  <c r="G419" i="2"/>
  <c r="I419" i="2" s="1"/>
  <c r="G420" i="2"/>
  <c r="I420" i="2" s="1"/>
  <c r="G421" i="2"/>
  <c r="I421" i="2" s="1"/>
  <c r="G422" i="2"/>
  <c r="I422" i="2" s="1"/>
  <c r="G423" i="2"/>
  <c r="I423" i="2" s="1"/>
  <c r="G424" i="2"/>
  <c r="I424" i="2" s="1"/>
  <c r="G425" i="2"/>
  <c r="H425" i="2" s="1"/>
  <c r="G426" i="2"/>
  <c r="H426" i="2" s="1"/>
  <c r="G427" i="2"/>
  <c r="H427" i="2" s="1"/>
  <c r="G428" i="2"/>
  <c r="H428" i="2" s="1"/>
  <c r="G429" i="2"/>
  <c r="I429" i="2" s="1"/>
  <c r="G430" i="2"/>
  <c r="I430" i="2" s="1"/>
  <c r="G431" i="2"/>
  <c r="I431" i="2" s="1"/>
  <c r="G432" i="2"/>
  <c r="H432" i="2" s="1"/>
  <c r="G433" i="2"/>
  <c r="I433" i="2" s="1"/>
  <c r="G434" i="2"/>
  <c r="H434" i="2" s="1"/>
  <c r="G435" i="2"/>
  <c r="H435" i="2" s="1"/>
  <c r="G436" i="2"/>
  <c r="H436" i="2" s="1"/>
  <c r="G437" i="2"/>
  <c r="I437" i="2" s="1"/>
  <c r="G438" i="2"/>
  <c r="H438" i="2" s="1"/>
  <c r="G439" i="2"/>
  <c r="H439" i="2" s="1"/>
  <c r="G440" i="2"/>
  <c r="H440" i="2" s="1"/>
  <c r="G441" i="2"/>
  <c r="I441" i="2" s="1"/>
  <c r="G442" i="2"/>
  <c r="H442" i="2" s="1"/>
  <c r="G443" i="2"/>
  <c r="H443" i="2" s="1"/>
  <c r="G444" i="2"/>
  <c r="H444" i="2" s="1"/>
  <c r="G445" i="2"/>
  <c r="I445" i="2" s="1"/>
  <c r="G446" i="2"/>
  <c r="I446" i="2" s="1"/>
  <c r="G447" i="2"/>
  <c r="I447" i="2" s="1"/>
  <c r="G448" i="2"/>
  <c r="H448" i="2" s="1"/>
  <c r="G449" i="2"/>
  <c r="I449" i="2" s="1"/>
  <c r="G450" i="2"/>
  <c r="H450" i="2" s="1"/>
  <c r="G451" i="2"/>
  <c r="H451" i="2" s="1"/>
  <c r="G452" i="2"/>
  <c r="H452" i="2" s="1"/>
  <c r="G453" i="2"/>
  <c r="I453" i="2" s="1"/>
  <c r="G454" i="2"/>
  <c r="H454" i="2" s="1"/>
  <c r="G455" i="2"/>
  <c r="H455" i="2" s="1"/>
  <c r="G456" i="2"/>
  <c r="H456" i="2" s="1"/>
  <c r="G457" i="2"/>
  <c r="I457" i="2" s="1"/>
  <c r="G458" i="2"/>
  <c r="H458" i="2" s="1"/>
  <c r="G459" i="2"/>
  <c r="H459" i="2" s="1"/>
  <c r="G460" i="2"/>
  <c r="H460" i="2" s="1"/>
  <c r="G461" i="2"/>
  <c r="I461" i="2" s="1"/>
  <c r="G462" i="2"/>
  <c r="I462" i="2" s="1"/>
  <c r="G463" i="2"/>
  <c r="I463" i="2" s="1"/>
  <c r="G464" i="2"/>
  <c r="H464" i="2" s="1"/>
  <c r="G465" i="2"/>
  <c r="I465" i="2" s="1"/>
  <c r="G466" i="2"/>
  <c r="H466" i="2" s="1"/>
  <c r="G467" i="2"/>
  <c r="H467" i="2" s="1"/>
  <c r="G468" i="2"/>
  <c r="H468" i="2" s="1"/>
  <c r="G469" i="2"/>
  <c r="I469" i="2" s="1"/>
  <c r="G350" i="2"/>
  <c r="H350" i="2" s="1"/>
  <c r="G351" i="2"/>
  <c r="I351" i="2" s="1"/>
  <c r="G352" i="2"/>
  <c r="I352" i="2" s="1"/>
  <c r="G353" i="2"/>
  <c r="I353" i="2" s="1"/>
  <c r="G354" i="2"/>
  <c r="H354" i="2" s="1"/>
  <c r="G355" i="2"/>
  <c r="H355" i="2" s="1"/>
  <c r="G356" i="2"/>
  <c r="I356" i="2" s="1"/>
  <c r="G357" i="2"/>
  <c r="H357" i="2" s="1"/>
  <c r="G358" i="2"/>
  <c r="H358" i="2" s="1"/>
  <c r="G359" i="2"/>
  <c r="I359" i="2" s="1"/>
  <c r="G360" i="2"/>
  <c r="I360" i="2" s="1"/>
  <c r="G361" i="2"/>
  <c r="H361" i="2" s="1"/>
  <c r="G362" i="2"/>
  <c r="H362" i="2" s="1"/>
  <c r="G363" i="2"/>
  <c r="H363" i="2" s="1"/>
  <c r="G364" i="2"/>
  <c r="H364" i="2" s="1"/>
  <c r="G365" i="2"/>
  <c r="H365" i="2" s="1"/>
  <c r="G366" i="2"/>
  <c r="H366" i="2" s="1"/>
  <c r="G367" i="2"/>
  <c r="I367" i="2" s="1"/>
  <c r="G368" i="2"/>
  <c r="I368" i="2" s="1"/>
  <c r="G369" i="2"/>
  <c r="H369" i="2" s="1"/>
  <c r="G370" i="2"/>
  <c r="H370" i="2" s="1"/>
  <c r="G371" i="2"/>
  <c r="H371" i="2" s="1"/>
  <c r="G372" i="2"/>
  <c r="I372" i="2" s="1"/>
  <c r="G373" i="2"/>
  <c r="H373" i="2" s="1"/>
  <c r="G374" i="2"/>
  <c r="H374" i="2" s="1"/>
  <c r="G375" i="2"/>
  <c r="I375" i="2" s="1"/>
  <c r="G376" i="2"/>
  <c r="H376" i="2" s="1"/>
  <c r="G377" i="2"/>
  <c r="H377" i="2" s="1"/>
  <c r="G378" i="2"/>
  <c r="H378" i="2" s="1"/>
  <c r="G379" i="2"/>
  <c r="H379" i="2" s="1"/>
  <c r="G380" i="2"/>
  <c r="H380" i="2" s="1"/>
  <c r="G381" i="2"/>
  <c r="H381" i="2" s="1"/>
  <c r="G382" i="2"/>
  <c r="H382" i="2" s="1"/>
  <c r="G383" i="2"/>
  <c r="I383" i="2" s="1"/>
  <c r="G384" i="2"/>
  <c r="I384" i="2" s="1"/>
  <c r="G385" i="2"/>
  <c r="H385" i="2" s="1"/>
  <c r="G386" i="2"/>
  <c r="H386" i="2" s="1"/>
  <c r="G387" i="2"/>
  <c r="H387" i="2" s="1"/>
  <c r="G388" i="2"/>
  <c r="I388" i="2" s="1"/>
  <c r="G389" i="2"/>
  <c r="H389" i="2" s="1"/>
  <c r="G390" i="2"/>
  <c r="H390" i="2" s="1"/>
  <c r="G391" i="2"/>
  <c r="I391" i="2" s="1"/>
  <c r="G392" i="2"/>
  <c r="I392" i="2" s="1"/>
  <c r="G393" i="2"/>
  <c r="H393" i="2" s="1"/>
  <c r="G394" i="2"/>
  <c r="H394" i="2" s="1"/>
  <c r="G395" i="2"/>
  <c r="H395" i="2" s="1"/>
  <c r="G396" i="2"/>
  <c r="H396" i="2" s="1"/>
  <c r="G397" i="2"/>
  <c r="H397" i="2" s="1"/>
  <c r="G398" i="2"/>
  <c r="H398" i="2" s="1"/>
  <c r="G399" i="2"/>
  <c r="I399" i="2" s="1"/>
  <c r="G400" i="2"/>
  <c r="I400" i="2" s="1"/>
  <c r="G401" i="2"/>
  <c r="H401" i="2" s="1"/>
  <c r="G402" i="2"/>
  <c r="H402" i="2" s="1"/>
  <c r="G403" i="2"/>
  <c r="H403" i="2" s="1"/>
  <c r="G404" i="2"/>
  <c r="I404" i="2" s="1"/>
  <c r="G405" i="2"/>
  <c r="H405" i="2" s="1"/>
  <c r="G406" i="2"/>
  <c r="H406" i="2" s="1"/>
  <c r="G407" i="2"/>
  <c r="I407" i="2" s="1"/>
  <c r="G408" i="2"/>
  <c r="H408" i="2" s="1"/>
  <c r="G409" i="2"/>
  <c r="H409" i="2" s="1"/>
  <c r="G290" i="2"/>
  <c r="I290" i="2" s="1"/>
  <c r="G291" i="2"/>
  <c r="I291" i="2" s="1"/>
  <c r="G292" i="2"/>
  <c r="I292" i="2" s="1"/>
  <c r="G293" i="2"/>
  <c r="H293" i="2" s="1"/>
  <c r="G294" i="2"/>
  <c r="H294" i="2" s="1"/>
  <c r="G295" i="2"/>
  <c r="H295" i="2" s="1"/>
  <c r="G296" i="2"/>
  <c r="H296" i="2" s="1"/>
  <c r="G297" i="2"/>
  <c r="I297" i="2" s="1"/>
  <c r="G298" i="2"/>
  <c r="I298" i="2" s="1"/>
  <c r="G299" i="2"/>
  <c r="H299" i="2" s="1"/>
  <c r="G300" i="2"/>
  <c r="H300" i="2" s="1"/>
  <c r="G301" i="2"/>
  <c r="H301" i="2" s="1"/>
  <c r="G302" i="2"/>
  <c r="H302" i="2" s="1"/>
  <c r="G303" i="2"/>
  <c r="H303" i="2" s="1"/>
  <c r="G304" i="2"/>
  <c r="H304" i="2" s="1"/>
  <c r="G305" i="2"/>
  <c r="I305" i="2" s="1"/>
  <c r="G306" i="2"/>
  <c r="I306" i="2" s="1"/>
  <c r="G307" i="2"/>
  <c r="H307" i="2" s="1"/>
  <c r="G308" i="2"/>
  <c r="H308" i="2" s="1"/>
  <c r="G309" i="2"/>
  <c r="H309" i="2" s="1"/>
  <c r="G310" i="2"/>
  <c r="H310" i="2" s="1"/>
  <c r="G311" i="2"/>
  <c r="H311" i="2" s="1"/>
  <c r="G312" i="2"/>
  <c r="H312" i="2" s="1"/>
  <c r="G313" i="2"/>
  <c r="H313" i="2" s="1"/>
  <c r="G314" i="2"/>
  <c r="I314" i="2" s="1"/>
  <c r="G315" i="2"/>
  <c r="H315" i="2" s="1"/>
  <c r="G316" i="2"/>
  <c r="H316" i="2" s="1"/>
  <c r="G317" i="2"/>
  <c r="I317" i="2" s="1"/>
  <c r="G318" i="2"/>
  <c r="H318" i="2" s="1"/>
  <c r="G319" i="2"/>
  <c r="H319" i="2" s="1"/>
  <c r="G320" i="2"/>
  <c r="H320" i="2" s="1"/>
  <c r="G321" i="2"/>
  <c r="H321" i="2" s="1"/>
  <c r="G322" i="2"/>
  <c r="I322" i="2" s="1"/>
  <c r="G323" i="2"/>
  <c r="H323" i="2" s="1"/>
  <c r="G324" i="2"/>
  <c r="H324" i="2" s="1"/>
  <c r="G325" i="2"/>
  <c r="H325" i="2" s="1"/>
  <c r="G326" i="2"/>
  <c r="H326" i="2" s="1"/>
  <c r="G327" i="2"/>
  <c r="H327" i="2" s="1"/>
  <c r="G328" i="2"/>
  <c r="H328" i="2" s="1"/>
  <c r="G329" i="2"/>
  <c r="I329" i="2" s="1"/>
  <c r="G330" i="2"/>
  <c r="I330" i="2" s="1"/>
  <c r="G331" i="2"/>
  <c r="H331" i="2" s="1"/>
  <c r="G332" i="2"/>
  <c r="H332" i="2" s="1"/>
  <c r="G333" i="2"/>
  <c r="H333" i="2" s="1"/>
  <c r="G334" i="2"/>
  <c r="H334" i="2" s="1"/>
  <c r="G335" i="2"/>
  <c r="H335" i="2" s="1"/>
  <c r="G336" i="2"/>
  <c r="H336" i="2" s="1"/>
  <c r="G337" i="2"/>
  <c r="I337" i="2" s="1"/>
  <c r="G338" i="2"/>
  <c r="I338" i="2" s="1"/>
  <c r="G339" i="2"/>
  <c r="H339" i="2" s="1"/>
  <c r="G340" i="2"/>
  <c r="H340" i="2" s="1"/>
  <c r="G341" i="2"/>
  <c r="I341" i="2" s="1"/>
  <c r="G342" i="2"/>
  <c r="H342" i="2" s="1"/>
  <c r="G343" i="2"/>
  <c r="H343" i="2" s="1"/>
  <c r="G344" i="2"/>
  <c r="H344" i="2" s="1"/>
  <c r="G345" i="2"/>
  <c r="H345" i="2" s="1"/>
  <c r="G346" i="2"/>
  <c r="I346" i="2" s="1"/>
  <c r="G347" i="2"/>
  <c r="H347" i="2" s="1"/>
  <c r="G348" i="2"/>
  <c r="I348" i="2" s="1"/>
  <c r="G349" i="2"/>
  <c r="I349" i="2" s="1"/>
  <c r="I94" i="2"/>
  <c r="K94" i="2" s="1"/>
  <c r="I93" i="2"/>
  <c r="I92" i="2"/>
  <c r="I91" i="2"/>
  <c r="I90" i="2"/>
  <c r="I89" i="2"/>
  <c r="G87" i="2"/>
  <c r="G86" i="2"/>
  <c r="H86" i="2" s="1"/>
  <c r="G85" i="2"/>
  <c r="I85" i="2" s="1"/>
  <c r="G84" i="2"/>
  <c r="I84" i="2" s="1"/>
  <c r="G83" i="2"/>
  <c r="I83" i="2" s="1"/>
  <c r="G82" i="2"/>
  <c r="I82" i="2" s="1"/>
  <c r="G81" i="2"/>
  <c r="I81" i="2" s="1"/>
  <c r="G80" i="2"/>
  <c r="G79" i="2"/>
  <c r="G78" i="2"/>
  <c r="I78" i="2" s="1"/>
  <c r="G77" i="2"/>
  <c r="I77" i="2" s="1"/>
  <c r="G76" i="2"/>
  <c r="I76" i="2" s="1"/>
  <c r="G75" i="2"/>
  <c r="I75" i="2" s="1"/>
  <c r="G74" i="2"/>
  <c r="I74" i="2" s="1"/>
  <c r="G73" i="2"/>
  <c r="I73" i="2" s="1"/>
  <c r="G72" i="2"/>
  <c r="G71" i="2"/>
  <c r="G70" i="2"/>
  <c r="H70" i="2" s="1"/>
  <c r="G69" i="2"/>
  <c r="I69" i="2" s="1"/>
  <c r="G68" i="2"/>
  <c r="I68" i="2" s="1"/>
  <c r="G67" i="2"/>
  <c r="I67" i="2" s="1"/>
  <c r="G66" i="2"/>
  <c r="I66" i="2" s="1"/>
  <c r="G65" i="2"/>
  <c r="I65" i="2" s="1"/>
  <c r="G64" i="2"/>
  <c r="G63" i="2"/>
  <c r="G62" i="2"/>
  <c r="I62" i="2" s="1"/>
  <c r="G61" i="2"/>
  <c r="I61" i="2" s="1"/>
  <c r="G60" i="2"/>
  <c r="I60" i="2" s="1"/>
  <c r="G59" i="2"/>
  <c r="I59" i="2" s="1"/>
  <c r="G58" i="2"/>
  <c r="I58" i="2" s="1"/>
  <c r="G57" i="2"/>
  <c r="I57" i="2" s="1"/>
  <c r="G56" i="2"/>
  <c r="G55" i="2"/>
  <c r="G54" i="2"/>
  <c r="H54" i="2" s="1"/>
  <c r="G53" i="2"/>
  <c r="I53" i="2" s="1"/>
  <c r="G52" i="2"/>
  <c r="I52" i="2" s="1"/>
  <c r="G51" i="2"/>
  <c r="I51" i="2" s="1"/>
  <c r="G50" i="2"/>
  <c r="G49" i="2"/>
  <c r="G48" i="2"/>
  <c r="I48" i="2" s="1"/>
  <c r="G47" i="2"/>
  <c r="I47" i="2" s="1"/>
  <c r="G46" i="2"/>
  <c r="I46" i="2" s="1"/>
  <c r="G45" i="2"/>
  <c r="I45" i="2" s="1"/>
  <c r="G44" i="2"/>
  <c r="I44" i="2" s="1"/>
  <c r="G43" i="2"/>
  <c r="I43" i="2" s="1"/>
  <c r="G7" i="2"/>
  <c r="G6" i="2"/>
  <c r="H6" i="2" s="1"/>
  <c r="G5" i="2"/>
  <c r="G4" i="2"/>
  <c r="H4" i="2" s="1"/>
  <c r="G3" i="2"/>
  <c r="G2" i="2"/>
  <c r="I2" i="2" s="1"/>
  <c r="G289" i="2"/>
  <c r="G288" i="2"/>
  <c r="I288" i="2" s="1"/>
  <c r="G287" i="2"/>
  <c r="G286" i="2"/>
  <c r="H286" i="2" s="1"/>
  <c r="G285" i="2"/>
  <c r="G284" i="2"/>
  <c r="I284" i="2" s="1"/>
  <c r="G283" i="2"/>
  <c r="G282" i="2"/>
  <c r="I282" i="2" s="1"/>
  <c r="G281" i="2"/>
  <c r="G280" i="2"/>
  <c r="I280" i="2" s="1"/>
  <c r="G279" i="2"/>
  <c r="G278" i="2"/>
  <c r="I278" i="2" s="1"/>
  <c r="G277" i="2"/>
  <c r="G276" i="2"/>
  <c r="H276" i="2" s="1"/>
  <c r="G275" i="2"/>
  <c r="G274" i="2"/>
  <c r="H274" i="2" s="1"/>
  <c r="G273" i="2"/>
  <c r="G272" i="2"/>
  <c r="H272" i="2" s="1"/>
  <c r="G271" i="2"/>
  <c r="G270" i="2"/>
  <c r="H270" i="2" s="1"/>
  <c r="G269" i="2"/>
  <c r="G268" i="2"/>
  <c r="H268" i="2" s="1"/>
  <c r="G267" i="2"/>
  <c r="G266" i="2"/>
  <c r="I266" i="2" s="1"/>
  <c r="G265" i="2"/>
  <c r="G264" i="2"/>
  <c r="H264" i="2" s="1"/>
  <c r="G263" i="2"/>
  <c r="G262" i="2"/>
  <c r="H262" i="2" s="1"/>
  <c r="G261" i="2"/>
  <c r="G260" i="2"/>
  <c r="H260" i="2" s="1"/>
  <c r="G259" i="2"/>
  <c r="G258" i="2"/>
  <c r="H258" i="2" s="1"/>
  <c r="G257" i="2"/>
  <c r="G256" i="2"/>
  <c r="H256" i="2" s="1"/>
  <c r="G255" i="2"/>
  <c r="G254" i="2"/>
  <c r="G253" i="2"/>
  <c r="G252" i="2"/>
  <c r="H252" i="2" s="1"/>
  <c r="G251" i="2"/>
  <c r="G250" i="2"/>
  <c r="H250" i="2" s="1"/>
  <c r="G249" i="2"/>
  <c r="G248" i="2"/>
  <c r="H248" i="2" s="1"/>
  <c r="G247" i="2"/>
  <c r="G246" i="2"/>
  <c r="G245" i="2"/>
  <c r="G244" i="2"/>
  <c r="H244" i="2" s="1"/>
  <c r="H242" i="2"/>
  <c r="H240" i="2"/>
  <c r="H236" i="2"/>
  <c r="G235" i="2"/>
  <c r="G234" i="2"/>
  <c r="H234" i="2" s="1"/>
  <c r="G233" i="2"/>
  <c r="G232" i="2"/>
  <c r="H232" i="2" s="1"/>
  <c r="G231" i="2"/>
  <c r="H231" i="2" s="1"/>
  <c r="G230" i="2"/>
  <c r="G229" i="2"/>
  <c r="G228" i="2"/>
  <c r="H228" i="2" s="1"/>
  <c r="G227" i="2"/>
  <c r="G226" i="2"/>
  <c r="G225" i="2"/>
  <c r="H225" i="2" s="1"/>
  <c r="G224" i="2"/>
  <c r="H224" i="2" s="1"/>
  <c r="G223" i="2"/>
  <c r="H223" i="2" s="1"/>
  <c r="G222" i="2"/>
  <c r="G221" i="2"/>
  <c r="H221" i="2" s="1"/>
  <c r="G220" i="2"/>
  <c r="H220" i="2" s="1"/>
  <c r="G219" i="2"/>
  <c r="G218" i="2"/>
  <c r="G217" i="2"/>
  <c r="I217" i="2" s="1"/>
  <c r="G216" i="2"/>
  <c r="G215" i="2"/>
  <c r="G214" i="2"/>
  <c r="G213" i="2"/>
  <c r="G212" i="2"/>
  <c r="H212" i="2" s="1"/>
  <c r="G211" i="2"/>
  <c r="G210" i="2"/>
  <c r="H210" i="2" s="1"/>
  <c r="G209" i="2"/>
  <c r="H209" i="2" s="1"/>
  <c r="G208" i="2"/>
  <c r="G207" i="2"/>
  <c r="H207" i="2" s="1"/>
  <c r="G206" i="2"/>
  <c r="H206" i="2" s="1"/>
  <c r="G205" i="2"/>
  <c r="I205" i="2" s="1"/>
  <c r="G204" i="2"/>
  <c r="H204" i="2" s="1"/>
  <c r="G203" i="2"/>
  <c r="G202" i="2"/>
  <c r="G201" i="2"/>
  <c r="I201" i="2" s="1"/>
  <c r="G200" i="2"/>
  <c r="G199" i="2"/>
  <c r="G198" i="2"/>
  <c r="G197" i="2"/>
  <c r="G196" i="2"/>
  <c r="G195" i="2"/>
  <c r="H195" i="2" s="1"/>
  <c r="G194" i="2"/>
  <c r="H194" i="2" s="1"/>
  <c r="I193" i="2"/>
  <c r="I192" i="2"/>
  <c r="I191" i="2"/>
  <c r="I190" i="2"/>
  <c r="H189" i="2"/>
  <c r="I188" i="2"/>
  <c r="H185" i="2"/>
  <c r="I184" i="2"/>
  <c r="G183" i="2"/>
  <c r="G182" i="2"/>
  <c r="G181" i="2"/>
  <c r="I181" i="2" s="1"/>
  <c r="G180" i="2"/>
  <c r="I180" i="2" s="1"/>
  <c r="G179" i="2"/>
  <c r="I179" i="2" s="1"/>
  <c r="G178" i="2"/>
  <c r="I178" i="2" s="1"/>
  <c r="G177" i="2"/>
  <c r="I177" i="2" s="1"/>
  <c r="G176" i="2"/>
  <c r="I176" i="2" s="1"/>
  <c r="G175" i="2"/>
  <c r="I175" i="2" s="1"/>
  <c r="G174" i="2"/>
  <c r="I174" i="2" s="1"/>
  <c r="G173" i="2"/>
  <c r="H173" i="2" s="1"/>
  <c r="G172" i="2"/>
  <c r="I172" i="2" s="1"/>
  <c r="G171" i="2"/>
  <c r="G170" i="2"/>
  <c r="G169" i="2"/>
  <c r="H169" i="2" s="1"/>
  <c r="G168" i="2"/>
  <c r="I168" i="2" s="1"/>
  <c r="G167" i="2"/>
  <c r="G166" i="2"/>
  <c r="I166" i="2" s="1"/>
  <c r="G165" i="2"/>
  <c r="I165" i="2" s="1"/>
  <c r="G164" i="2"/>
  <c r="I164" i="2" s="1"/>
  <c r="G163" i="2"/>
  <c r="I163" i="2" s="1"/>
  <c r="G162" i="2"/>
  <c r="I162" i="2" s="1"/>
  <c r="G161" i="2"/>
  <c r="H161" i="2" s="1"/>
  <c r="G160" i="2"/>
  <c r="I160" i="2" s="1"/>
  <c r="G159" i="2"/>
  <c r="I159" i="2" s="1"/>
  <c r="G158" i="2"/>
  <c r="I158" i="2" s="1"/>
  <c r="G157" i="2"/>
  <c r="H157" i="2" s="1"/>
  <c r="G156" i="2"/>
  <c r="G155" i="2"/>
  <c r="I155" i="2" s="1"/>
  <c r="G154" i="2"/>
  <c r="I154" i="2" s="1"/>
  <c r="G153" i="2"/>
  <c r="H153" i="2" s="1"/>
  <c r="G152" i="2"/>
  <c r="G151" i="2"/>
  <c r="I151" i="2" s="1"/>
  <c r="G150" i="2"/>
  <c r="I150" i="2" s="1"/>
  <c r="G149" i="2"/>
  <c r="I149" i="2" s="1"/>
  <c r="G148" i="2"/>
  <c r="I148" i="2" s="1"/>
  <c r="G147" i="2"/>
  <c r="I147" i="2" s="1"/>
  <c r="G146" i="2"/>
  <c r="I146" i="2" s="1"/>
  <c r="G145" i="2"/>
  <c r="I145" i="2" s="1"/>
  <c r="G144" i="2"/>
  <c r="I144" i="2" s="1"/>
  <c r="G143" i="2"/>
  <c r="I143" i="2" s="1"/>
  <c r="G142" i="2"/>
  <c r="I142" i="2" s="1"/>
  <c r="G141" i="2"/>
  <c r="H141" i="2" s="1"/>
  <c r="G140" i="2"/>
  <c r="I140" i="2" s="1"/>
  <c r="G139" i="2"/>
  <c r="H139" i="2" s="1"/>
  <c r="G138" i="2"/>
  <c r="I138" i="2" s="1"/>
  <c r="G137" i="2"/>
  <c r="I137" i="2" s="1"/>
  <c r="G136" i="2"/>
  <c r="I136" i="2" s="1"/>
  <c r="G135" i="2"/>
  <c r="H135" i="2" s="1"/>
  <c r="G134" i="2"/>
  <c r="I134" i="2" s="1"/>
  <c r="G133" i="2"/>
  <c r="I133" i="2" s="1"/>
  <c r="G132" i="2"/>
  <c r="I132" i="2" s="1"/>
  <c r="G131" i="2"/>
  <c r="I131" i="2" s="1"/>
  <c r="G130" i="2"/>
  <c r="I130" i="2" s="1"/>
  <c r="G129" i="2"/>
  <c r="I129" i="2" s="1"/>
  <c r="G128" i="2"/>
  <c r="I128" i="2" s="1"/>
  <c r="G127" i="2"/>
  <c r="I127" i="2" s="1"/>
  <c r="G126" i="2"/>
  <c r="I126" i="2" s="1"/>
  <c r="G125" i="2"/>
  <c r="I125" i="2" s="1"/>
  <c r="G124" i="2"/>
  <c r="I124" i="2" s="1"/>
  <c r="G123" i="2"/>
  <c r="H123" i="2" s="1"/>
  <c r="G122" i="2"/>
  <c r="I122" i="2" s="1"/>
  <c r="G121" i="2"/>
  <c r="H121" i="2" s="1"/>
  <c r="G120" i="2"/>
  <c r="I120" i="2" s="1"/>
  <c r="G119" i="2"/>
  <c r="H119" i="2" s="1"/>
  <c r="G118" i="2"/>
  <c r="I118" i="2" s="1"/>
  <c r="G117" i="2"/>
  <c r="I117" i="2" s="1"/>
  <c r="G116" i="2"/>
  <c r="I116" i="2" s="1"/>
  <c r="G115" i="2"/>
  <c r="I115" i="2" s="1"/>
  <c r="G114" i="2"/>
  <c r="I114" i="2" s="1"/>
  <c r="G113" i="2"/>
  <c r="H113" i="2" s="1"/>
  <c r="G112" i="2"/>
  <c r="I112" i="2" s="1"/>
  <c r="G111" i="2"/>
  <c r="H111" i="2" s="1"/>
  <c r="G110" i="2"/>
  <c r="H110" i="2" s="1"/>
  <c r="G109" i="2"/>
  <c r="H109" i="2" s="1"/>
  <c r="G108" i="2"/>
  <c r="I108" i="2" s="1"/>
  <c r="G107" i="2"/>
  <c r="H107" i="2" s="1"/>
  <c r="G106" i="2"/>
  <c r="I106" i="2" s="1"/>
  <c r="G105" i="2"/>
  <c r="H105" i="2" s="1"/>
  <c r="G104" i="2"/>
  <c r="I104" i="2" s="1"/>
  <c r="G103" i="2"/>
  <c r="H103" i="2" s="1"/>
  <c r="G102" i="2"/>
  <c r="I102" i="2" s="1"/>
  <c r="G101" i="2"/>
  <c r="H101" i="2" s="1"/>
  <c r="G100" i="2"/>
  <c r="H100" i="2" s="1"/>
  <c r="G99" i="2"/>
  <c r="H99" i="2" s="1"/>
  <c r="G98" i="2"/>
  <c r="I98" i="2" s="1"/>
  <c r="H782" i="2" l="1"/>
  <c r="I1194" i="2"/>
  <c r="I1352" i="2"/>
  <c r="H1210" i="2"/>
  <c r="H1296" i="2"/>
  <c r="I1230" i="2"/>
  <c r="I1392" i="2"/>
  <c r="I1232" i="2"/>
  <c r="I1214" i="2"/>
  <c r="E608" i="1" s="1"/>
  <c r="I1272" i="2"/>
  <c r="I1200" i="2"/>
  <c r="H846" i="2"/>
  <c r="I1304" i="2"/>
  <c r="E653" i="1" s="1"/>
  <c r="I1256" i="2"/>
  <c r="I1280" i="2"/>
  <c r="I1216" i="2"/>
  <c r="I1199" i="2"/>
  <c r="I1312" i="2"/>
  <c r="I1344" i="2"/>
  <c r="I1264" i="2"/>
  <c r="I1248" i="2"/>
  <c r="E625" i="1" s="1"/>
  <c r="I1224" i="2"/>
  <c r="I1208" i="2"/>
  <c r="I1320" i="2"/>
  <c r="E661" i="1" s="1"/>
  <c r="I1288" i="2"/>
  <c r="E645" i="1" s="1"/>
  <c r="I1240" i="2"/>
  <c r="H1244" i="2"/>
  <c r="H834" i="2"/>
  <c r="I1396" i="2"/>
  <c r="E699" i="1" s="1"/>
  <c r="I1300" i="2"/>
  <c r="H1236" i="2"/>
  <c r="I1220" i="2"/>
  <c r="E611" i="1" s="1"/>
  <c r="H1332" i="2"/>
  <c r="I1348" i="2"/>
  <c r="H1324" i="2"/>
  <c r="I1268" i="2"/>
  <c r="I1388" i="2"/>
  <c r="I1340" i="2"/>
  <c r="I1196" i="2"/>
  <c r="H1308" i="2"/>
  <c r="H1228" i="2"/>
  <c r="I1380" i="2"/>
  <c r="I1292" i="2"/>
  <c r="I1428" i="2"/>
  <c r="I1372" i="2"/>
  <c r="I1260" i="2"/>
  <c r="I1212" i="2"/>
  <c r="I1420" i="2"/>
  <c r="E711" i="1" s="1"/>
  <c r="I1364" i="2"/>
  <c r="E683" i="1" s="1"/>
  <c r="I1284" i="2"/>
  <c r="H1412" i="2"/>
  <c r="I1356" i="2"/>
  <c r="E679" i="1" s="1"/>
  <c r="I1316" i="2"/>
  <c r="E659" i="1" s="1"/>
  <c r="I1204" i="2"/>
  <c r="I1404" i="2"/>
  <c r="I1276" i="2"/>
  <c r="E639" i="1" s="1"/>
  <c r="I1252" i="2"/>
  <c r="E627" i="1" s="1"/>
  <c r="I1424" i="2"/>
  <c r="I1376" i="2"/>
  <c r="I1336" i="2"/>
  <c r="H1310" i="2"/>
  <c r="H1091" i="2"/>
  <c r="H671" i="2"/>
  <c r="H844" i="2"/>
  <c r="H1083" i="2"/>
  <c r="I1368" i="2"/>
  <c r="H1215" i="2"/>
  <c r="H1081" i="2"/>
  <c r="I1328" i="2"/>
  <c r="E665" i="1" s="1"/>
  <c r="I703" i="2"/>
  <c r="H655" i="2"/>
  <c r="H845" i="2"/>
  <c r="I1426" i="2"/>
  <c r="E714" i="1" s="1"/>
  <c r="I1384" i="2"/>
  <c r="I663" i="2"/>
  <c r="H842" i="2"/>
  <c r="I1390" i="2"/>
  <c r="E696" i="1" s="1"/>
  <c r="I1360" i="2"/>
  <c r="H417" i="2"/>
  <c r="H899" i="2"/>
  <c r="I683" i="2"/>
  <c r="H691" i="2"/>
  <c r="H1099" i="2"/>
  <c r="H1086" i="2"/>
  <c r="I1416" i="2"/>
  <c r="E709" i="1" s="1"/>
  <c r="I1207" i="2"/>
  <c r="H420" i="2"/>
  <c r="H687" i="2"/>
  <c r="I1123" i="2"/>
  <c r="H1070" i="2"/>
  <c r="I1102" i="2"/>
  <c r="H412" i="2"/>
  <c r="H471" i="2"/>
  <c r="I699" i="2"/>
  <c r="H675" i="2"/>
  <c r="H1087" i="2"/>
  <c r="H672" i="2"/>
  <c r="H651" i="2"/>
  <c r="H1103" i="2"/>
  <c r="H535" i="2"/>
  <c r="H680" i="2"/>
  <c r="H592" i="2"/>
  <c r="H659" i="2"/>
  <c r="H950" i="2"/>
  <c r="H1095" i="2"/>
  <c r="H1079" i="2"/>
  <c r="I708" i="2"/>
  <c r="H1012" i="2"/>
  <c r="H1094" i="2"/>
  <c r="H1078" i="2"/>
  <c r="I1126" i="2"/>
  <c r="H1088" i="2"/>
  <c r="I704" i="2"/>
  <c r="E353" i="1" s="1"/>
  <c r="I673" i="2"/>
  <c r="H1077" i="2"/>
  <c r="H896" i="2"/>
  <c r="H533" i="2"/>
  <c r="I697" i="2"/>
  <c r="H532" i="2"/>
  <c r="I692" i="2"/>
  <c r="H421" i="2"/>
  <c r="H530" i="2"/>
  <c r="H1011" i="2"/>
  <c r="H1096" i="2"/>
  <c r="H1085" i="2"/>
  <c r="H1130" i="2"/>
  <c r="H1366" i="2"/>
  <c r="H689" i="2"/>
  <c r="H1114" i="2"/>
  <c r="I705" i="2"/>
  <c r="I662" i="2"/>
  <c r="E332" i="1" s="1"/>
  <c r="H670" i="2"/>
  <c r="H843" i="2"/>
  <c r="H1107" i="2"/>
  <c r="H470" i="2"/>
  <c r="H665" i="2"/>
  <c r="H1104" i="2"/>
  <c r="H1093" i="2"/>
  <c r="H1080" i="2"/>
  <c r="H840" i="2"/>
  <c r="H422" i="2"/>
  <c r="I701" i="2"/>
  <c r="I681" i="2"/>
  <c r="H700" i="2"/>
  <c r="H679" i="2"/>
  <c r="H657" i="2"/>
  <c r="H678" i="2"/>
  <c r="H848" i="2"/>
  <c r="H1101" i="2"/>
  <c r="I688" i="2"/>
  <c r="I658" i="2"/>
  <c r="H656" i="2"/>
  <c r="H897" i="2"/>
  <c r="H1108" i="2"/>
  <c r="H1100" i="2"/>
  <c r="H1092" i="2"/>
  <c r="H1084" i="2"/>
  <c r="H1074" i="2"/>
  <c r="H593" i="2"/>
  <c r="I684" i="2"/>
  <c r="I668" i="2"/>
  <c r="E335" i="1" s="1"/>
  <c r="H677" i="2"/>
  <c r="H669" i="2"/>
  <c r="H652" i="2"/>
  <c r="H1106" i="2"/>
  <c r="H1098" i="2"/>
  <c r="H1090" i="2"/>
  <c r="H1082" i="2"/>
  <c r="I1150" i="2"/>
  <c r="E576" i="1" s="1"/>
  <c r="I1383" i="2"/>
  <c r="H410" i="2"/>
  <c r="I664" i="2"/>
  <c r="E333" i="1" s="1"/>
  <c r="H676" i="2"/>
  <c r="H849" i="2"/>
  <c r="H893" i="2"/>
  <c r="I1118" i="2"/>
  <c r="E560" i="1" s="1"/>
  <c r="H1105" i="2"/>
  <c r="H1097" i="2"/>
  <c r="H1089" i="2"/>
  <c r="H1134" i="2"/>
  <c r="H1414" i="2"/>
  <c r="H591" i="2"/>
  <c r="H711" i="2"/>
  <c r="H835" i="2"/>
  <c r="H891" i="2"/>
  <c r="H1132" i="2"/>
  <c r="H290" i="2"/>
  <c r="H674" i="2"/>
  <c r="H847" i="2"/>
  <c r="H951" i="2"/>
  <c r="I660" i="2"/>
  <c r="E331" i="1" s="1"/>
  <c r="H831" i="2"/>
  <c r="I695" i="2"/>
  <c r="I666" i="2"/>
  <c r="E334" i="1" s="1"/>
  <c r="I654" i="2"/>
  <c r="E328" i="1" s="1"/>
  <c r="H837" i="2"/>
  <c r="H1226" i="2"/>
  <c r="I693" i="2"/>
  <c r="H661" i="2"/>
  <c r="H836" i="2"/>
  <c r="I1418" i="2"/>
  <c r="E710" i="1" s="1"/>
  <c r="I1338" i="2"/>
  <c r="I1282" i="2"/>
  <c r="I650" i="2"/>
  <c r="E326" i="1" s="1"/>
  <c r="H895" i="2"/>
  <c r="H1013" i="2"/>
  <c r="I1362" i="2"/>
  <c r="I1306" i="2"/>
  <c r="E654" i="1" s="1"/>
  <c r="H292" i="2"/>
  <c r="H414" i="2"/>
  <c r="H534" i="2"/>
  <c r="H590" i="2"/>
  <c r="H707" i="2"/>
  <c r="H696" i="2"/>
  <c r="H685" i="2"/>
  <c r="H710" i="2"/>
  <c r="H787" i="2"/>
  <c r="H866" i="2"/>
  <c r="I1330" i="2"/>
  <c r="I1274" i="2"/>
  <c r="E638" i="1" s="1"/>
  <c r="H1334" i="2"/>
  <c r="H1278" i="2"/>
  <c r="H291" i="2"/>
  <c r="H413" i="2"/>
  <c r="I709" i="2"/>
  <c r="H854" i="2"/>
  <c r="H830" i="2"/>
  <c r="H892" i="2"/>
  <c r="H1010" i="2"/>
  <c r="I1402" i="2"/>
  <c r="I1223" i="2"/>
  <c r="I1127" i="2"/>
  <c r="H424" i="2"/>
  <c r="H411" i="2"/>
  <c r="H531" i="2"/>
  <c r="I667" i="2"/>
  <c r="H839" i="2"/>
  <c r="H898" i="2"/>
  <c r="H890" i="2"/>
  <c r="H1071" i="2"/>
  <c r="I1370" i="2"/>
  <c r="E686" i="1" s="1"/>
  <c r="I1398" i="2"/>
  <c r="I1378" i="2"/>
  <c r="I1346" i="2"/>
  <c r="E674" i="1" s="1"/>
  <c r="I1314" i="2"/>
  <c r="E658" i="1" s="1"/>
  <c r="I1290" i="2"/>
  <c r="I1270" i="2"/>
  <c r="I1238" i="2"/>
  <c r="E620" i="1" s="1"/>
  <c r="H1287" i="2"/>
  <c r="H1234" i="2"/>
  <c r="H1198" i="2"/>
  <c r="I1410" i="2"/>
  <c r="I1354" i="2"/>
  <c r="E678" i="1" s="1"/>
  <c r="I1322" i="2"/>
  <c r="I1298" i="2"/>
  <c r="I1246" i="2"/>
  <c r="E624" i="1" s="1"/>
  <c r="H1350" i="2"/>
  <c r="H1267" i="2"/>
  <c r="H1135" i="2"/>
  <c r="H1133" i="2"/>
  <c r="H1131" i="2"/>
  <c r="I1119" i="2"/>
  <c r="H1076" i="2"/>
  <c r="H1075" i="2"/>
  <c r="H1073" i="2"/>
  <c r="H1072" i="2"/>
  <c r="H841" i="2"/>
  <c r="H838" i="2"/>
  <c r="H833" i="2"/>
  <c r="H832" i="2"/>
  <c r="I706" i="2"/>
  <c r="I702" i="2"/>
  <c r="I698" i="2"/>
  <c r="E350" i="1" s="1"/>
  <c r="I694" i="2"/>
  <c r="I690" i="2"/>
  <c r="I686" i="2"/>
  <c r="I653" i="2"/>
  <c r="H423" i="2"/>
  <c r="H418" i="2"/>
  <c r="H416" i="2"/>
  <c r="H415" i="2"/>
  <c r="I682" i="2"/>
  <c r="I1122" i="2"/>
  <c r="I1110" i="2"/>
  <c r="I1406" i="2"/>
  <c r="E704" i="1" s="1"/>
  <c r="I1382" i="2"/>
  <c r="I1374" i="2"/>
  <c r="I1358" i="2"/>
  <c r="E680" i="1" s="1"/>
  <c r="I1342" i="2"/>
  <c r="E672" i="1" s="1"/>
  <c r="I1335" i="2"/>
  <c r="I1303" i="2"/>
  <c r="I1266" i="2"/>
  <c r="E634" i="1" s="1"/>
  <c r="I1258" i="2"/>
  <c r="E630" i="1" s="1"/>
  <c r="I1250" i="2"/>
  <c r="I1242" i="2"/>
  <c r="I1206" i="2"/>
  <c r="E604" i="1" s="1"/>
  <c r="H1422" i="2"/>
  <c r="H1386" i="2"/>
  <c r="H1318" i="2"/>
  <c r="H1294" i="2"/>
  <c r="H1286" i="2"/>
  <c r="H1218" i="2"/>
  <c r="H419" i="2"/>
  <c r="H872" i="2"/>
  <c r="I1394" i="2"/>
  <c r="E698" i="1" s="1"/>
  <c r="I1326" i="2"/>
  <c r="I1302" i="2"/>
  <c r="I1271" i="2"/>
  <c r="H856" i="2"/>
  <c r="H862" i="2"/>
  <c r="I1129" i="2"/>
  <c r="I1125" i="2"/>
  <c r="I1121" i="2"/>
  <c r="I1117" i="2"/>
  <c r="I1113" i="2"/>
  <c r="I1109" i="2"/>
  <c r="H858" i="2"/>
  <c r="I1128" i="2"/>
  <c r="I1124" i="2"/>
  <c r="I1120" i="2"/>
  <c r="I1116" i="2"/>
  <c r="E559" i="1" s="1"/>
  <c r="I1112" i="2"/>
  <c r="H870" i="2"/>
  <c r="I1115" i="2"/>
  <c r="I1111" i="2"/>
  <c r="I1146" i="2"/>
  <c r="H1170" i="2"/>
  <c r="H864" i="2"/>
  <c r="I1367" i="2"/>
  <c r="I1255" i="2"/>
  <c r="H1371" i="2"/>
  <c r="H1339" i="2"/>
  <c r="H1403" i="2"/>
  <c r="H868" i="2"/>
  <c r="H860" i="2"/>
  <c r="H852" i="2"/>
  <c r="H1166" i="2"/>
  <c r="I1399" i="2"/>
  <c r="I1319" i="2"/>
  <c r="I1239" i="2"/>
  <c r="H871" i="2"/>
  <c r="H867" i="2"/>
  <c r="H863" i="2"/>
  <c r="H859" i="2"/>
  <c r="H855" i="2"/>
  <c r="H851" i="2"/>
  <c r="H869" i="2"/>
  <c r="H865" i="2"/>
  <c r="H861" i="2"/>
  <c r="H857" i="2"/>
  <c r="H853" i="2"/>
  <c r="I1415" i="2"/>
  <c r="I1408" i="2"/>
  <c r="E705" i="1" s="1"/>
  <c r="I1400" i="2"/>
  <c r="I1351" i="2"/>
  <c r="H1307" i="2"/>
  <c r="H1231" i="2"/>
  <c r="I467" i="2"/>
  <c r="I459" i="2"/>
  <c r="H519" i="2"/>
  <c r="I822" i="2"/>
  <c r="E412" i="1" s="1"/>
  <c r="I1174" i="2"/>
  <c r="H1154" i="2"/>
  <c r="H850" i="2"/>
  <c r="H497" i="2"/>
  <c r="I785" i="2"/>
  <c r="I1006" i="2"/>
  <c r="H1186" i="2"/>
  <c r="H1247" i="2"/>
  <c r="I1423" i="2"/>
  <c r="I1391" i="2"/>
  <c r="I1359" i="2"/>
  <c r="I1327" i="2"/>
  <c r="I1295" i="2"/>
  <c r="I1263" i="2"/>
  <c r="H1419" i="2"/>
  <c r="H1355" i="2"/>
  <c r="H1259" i="2"/>
  <c r="I774" i="2"/>
  <c r="E388" i="1" s="1"/>
  <c r="I1407" i="2"/>
  <c r="I1375" i="2"/>
  <c r="I1343" i="2"/>
  <c r="I1311" i="2"/>
  <c r="I1279" i="2"/>
  <c r="H1387" i="2"/>
  <c r="H1323" i="2"/>
  <c r="H1275" i="2"/>
  <c r="H513" i="2"/>
  <c r="H489" i="2"/>
  <c r="I1427" i="2"/>
  <c r="I1411" i="2"/>
  <c r="I1395" i="2"/>
  <c r="I1379" i="2"/>
  <c r="I1363" i="2"/>
  <c r="I1347" i="2"/>
  <c r="I1331" i="2"/>
  <c r="I1315" i="2"/>
  <c r="I1299" i="2"/>
  <c r="I1283" i="2"/>
  <c r="I1251" i="2"/>
  <c r="I1235" i="2"/>
  <c r="I1219" i="2"/>
  <c r="I1203" i="2"/>
  <c r="H1243" i="2"/>
  <c r="H1227" i="2"/>
  <c r="H1211" i="2"/>
  <c r="H507" i="2"/>
  <c r="H487" i="2"/>
  <c r="H521" i="2"/>
  <c r="H505" i="2"/>
  <c r="H481" i="2"/>
  <c r="H1021" i="2"/>
  <c r="I1291" i="2"/>
  <c r="I1195" i="2"/>
  <c r="H527" i="2"/>
  <c r="H515" i="2"/>
  <c r="H495" i="2"/>
  <c r="H483" i="2"/>
  <c r="H1019" i="2"/>
  <c r="H523" i="2"/>
  <c r="H503" i="2"/>
  <c r="H491" i="2"/>
  <c r="H546" i="2"/>
  <c r="E299" i="1"/>
  <c r="I1182" i="2"/>
  <c r="E592" i="1" s="1"/>
  <c r="I1162" i="2"/>
  <c r="I1142" i="2"/>
  <c r="E572" i="1" s="1"/>
  <c r="H1178" i="2"/>
  <c r="H511" i="2"/>
  <c r="H499" i="2"/>
  <c r="H479" i="2"/>
  <c r="H542" i="2"/>
  <c r="I743" i="2"/>
  <c r="H1029" i="2"/>
  <c r="I1158" i="2"/>
  <c r="H1138" i="2"/>
  <c r="H1301" i="2"/>
  <c r="I1301" i="2"/>
  <c r="H1297" i="2"/>
  <c r="I1297" i="2"/>
  <c r="H1293" i="2"/>
  <c r="I1293" i="2"/>
  <c r="H1289" i="2"/>
  <c r="I1289" i="2"/>
  <c r="H1285" i="2"/>
  <c r="I1285" i="2"/>
  <c r="H1281" i="2"/>
  <c r="I1281" i="2"/>
  <c r="H1277" i="2"/>
  <c r="I1277" i="2"/>
  <c r="H1273" i="2"/>
  <c r="I1273" i="2"/>
  <c r="H1269" i="2"/>
  <c r="I1269" i="2"/>
  <c r="H1265" i="2"/>
  <c r="I1265" i="2"/>
  <c r="H1261" i="2"/>
  <c r="I1261" i="2"/>
  <c r="H1257" i="2"/>
  <c r="I1257" i="2"/>
  <c r="H1253" i="2"/>
  <c r="I1253" i="2"/>
  <c r="H1249" i="2"/>
  <c r="I1249" i="2"/>
  <c r="H1245" i="2"/>
  <c r="I1245" i="2"/>
  <c r="H1241" i="2"/>
  <c r="I1241" i="2"/>
  <c r="H1237" i="2"/>
  <c r="I1237" i="2"/>
  <c r="H1233" i="2"/>
  <c r="I1233" i="2"/>
  <c r="H1229" i="2"/>
  <c r="I1229" i="2"/>
  <c r="H1225" i="2"/>
  <c r="I1225" i="2"/>
  <c r="H1221" i="2"/>
  <c r="I1221" i="2"/>
  <c r="H1217" i="2"/>
  <c r="I1217" i="2"/>
  <c r="H1213" i="2"/>
  <c r="I1213" i="2"/>
  <c r="H1209" i="2"/>
  <c r="I1209" i="2"/>
  <c r="H1205" i="2"/>
  <c r="I1205" i="2"/>
  <c r="H1201" i="2"/>
  <c r="I1201" i="2"/>
  <c r="I1197" i="2"/>
  <c r="H1197" i="2"/>
  <c r="H1193" i="2"/>
  <c r="I1193" i="2"/>
  <c r="I454" i="2"/>
  <c r="E228" i="1" s="1"/>
  <c r="H462" i="2"/>
  <c r="H548" i="2"/>
  <c r="H643" i="2"/>
  <c r="I451" i="2"/>
  <c r="H525" i="2"/>
  <c r="H517" i="2"/>
  <c r="H509" i="2"/>
  <c r="H501" i="2"/>
  <c r="H493" i="2"/>
  <c r="H485" i="2"/>
  <c r="H477" i="2"/>
  <c r="I821" i="2"/>
  <c r="I970" i="2"/>
  <c r="H1139" i="2"/>
  <c r="I1429" i="2"/>
  <c r="I1425" i="2"/>
  <c r="I1421" i="2"/>
  <c r="I1417" i="2"/>
  <c r="I1413" i="2"/>
  <c r="I1409" i="2"/>
  <c r="I1405" i="2"/>
  <c r="I1401" i="2"/>
  <c r="I1397" i="2"/>
  <c r="I1393" i="2"/>
  <c r="I1389" i="2"/>
  <c r="I1385" i="2"/>
  <c r="I1381" i="2"/>
  <c r="I1377" i="2"/>
  <c r="I1373" i="2"/>
  <c r="I1369" i="2"/>
  <c r="I1365" i="2"/>
  <c r="I1361" i="2"/>
  <c r="I1357" i="2"/>
  <c r="I1353" i="2"/>
  <c r="I1349" i="2"/>
  <c r="I1345" i="2"/>
  <c r="I1341" i="2"/>
  <c r="I1337" i="2"/>
  <c r="I1333" i="2"/>
  <c r="I1329" i="2"/>
  <c r="I1325" i="2"/>
  <c r="I1321" i="2"/>
  <c r="I1317" i="2"/>
  <c r="I1313" i="2"/>
  <c r="I1309" i="2"/>
  <c r="I1305" i="2"/>
  <c r="I442" i="2"/>
  <c r="E222" i="1" s="1"/>
  <c r="H544" i="2"/>
  <c r="I812" i="2"/>
  <c r="H965" i="2"/>
  <c r="I468" i="2"/>
  <c r="E235" i="1" s="1"/>
  <c r="H526" i="2"/>
  <c r="H522" i="2"/>
  <c r="H518" i="2"/>
  <c r="H514" i="2"/>
  <c r="H510" i="2"/>
  <c r="H506" i="2"/>
  <c r="H502" i="2"/>
  <c r="H498" i="2"/>
  <c r="H494" i="2"/>
  <c r="H490" i="2"/>
  <c r="H486" i="2"/>
  <c r="H482" i="2"/>
  <c r="H478" i="2"/>
  <c r="H549" i="2"/>
  <c r="H545" i="2"/>
  <c r="H541" i="2"/>
  <c r="I631" i="2"/>
  <c r="I824" i="2"/>
  <c r="I806" i="2"/>
  <c r="E404" i="1" s="1"/>
  <c r="I981" i="2"/>
  <c r="H957" i="2"/>
  <c r="I800" i="2"/>
  <c r="I432" i="2"/>
  <c r="E217" i="1" s="1"/>
  <c r="H446" i="2"/>
  <c r="H528" i="2"/>
  <c r="H524" i="2"/>
  <c r="H520" i="2"/>
  <c r="H516" i="2"/>
  <c r="H512" i="2"/>
  <c r="H508" i="2"/>
  <c r="H504" i="2"/>
  <c r="H500" i="2"/>
  <c r="H496" i="2"/>
  <c r="H492" i="2"/>
  <c r="H488" i="2"/>
  <c r="H484" i="2"/>
  <c r="H480" i="2"/>
  <c r="H547" i="2"/>
  <c r="H543" i="2"/>
  <c r="H979" i="2"/>
  <c r="I456" i="2"/>
  <c r="E229" i="1" s="1"/>
  <c r="I448" i="2"/>
  <c r="I440" i="2"/>
  <c r="E221" i="1" s="1"/>
  <c r="I428" i="2"/>
  <c r="E215" i="1" s="1"/>
  <c r="H938" i="2"/>
  <c r="I464" i="2"/>
  <c r="I444" i="2"/>
  <c r="E223" i="1" s="1"/>
  <c r="I436" i="2"/>
  <c r="E219" i="1" s="1"/>
  <c r="I427" i="2"/>
  <c r="H646" i="2"/>
  <c r="I790" i="2"/>
  <c r="E396" i="1" s="1"/>
  <c r="H818" i="2"/>
  <c r="H906" i="2"/>
  <c r="I990" i="2"/>
  <c r="E496" i="1" s="1"/>
  <c r="I963" i="2"/>
  <c r="H1031" i="2"/>
  <c r="H1015" i="2"/>
  <c r="I460" i="2"/>
  <c r="E231" i="1" s="1"/>
  <c r="I452" i="2"/>
  <c r="E227" i="1" s="1"/>
  <c r="I443" i="2"/>
  <c r="I435" i="2"/>
  <c r="H430" i="2"/>
  <c r="H474" i="2"/>
  <c r="H538" i="2"/>
  <c r="I786" i="2"/>
  <c r="E394" i="1" s="1"/>
  <c r="H798" i="2"/>
  <c r="I989" i="2"/>
  <c r="H955" i="2"/>
  <c r="I466" i="2"/>
  <c r="E234" i="1" s="1"/>
  <c r="I808" i="2"/>
  <c r="E405" i="1" s="1"/>
  <c r="I637" i="2"/>
  <c r="I792" i="2"/>
  <c r="E397" i="1" s="1"/>
  <c r="I960" i="2"/>
  <c r="E481" i="1" s="1"/>
  <c r="I458" i="2"/>
  <c r="I438" i="2"/>
  <c r="E220" i="1" s="1"/>
  <c r="I426" i="2"/>
  <c r="E214" i="1" s="1"/>
  <c r="I959" i="2"/>
  <c r="H1160" i="2"/>
  <c r="I434" i="2"/>
  <c r="E218" i="1" s="1"/>
  <c r="I450" i="2"/>
  <c r="E226" i="1" s="1"/>
  <c r="I615" i="2"/>
  <c r="I828" i="2"/>
  <c r="E415" i="1" s="1"/>
  <c r="I820" i="2"/>
  <c r="E411" i="1" s="1"/>
  <c r="I804" i="2"/>
  <c r="E403" i="1" s="1"/>
  <c r="I788" i="2"/>
  <c r="E395" i="1" s="1"/>
  <c r="H907" i="2"/>
  <c r="H1017" i="2"/>
  <c r="H1143" i="2"/>
  <c r="I455" i="2"/>
  <c r="I439" i="2"/>
  <c r="H463" i="2"/>
  <c r="H447" i="2"/>
  <c r="H431" i="2"/>
  <c r="I639" i="2"/>
  <c r="I627" i="2"/>
  <c r="I611" i="2"/>
  <c r="H647" i="2"/>
  <c r="H641" i="2"/>
  <c r="I801" i="2"/>
  <c r="H817" i="2"/>
  <c r="H797" i="2"/>
  <c r="I1002" i="2"/>
  <c r="I978" i="2"/>
  <c r="E490" i="1" s="1"/>
  <c r="I966" i="2"/>
  <c r="E484" i="1" s="1"/>
  <c r="I954" i="2"/>
  <c r="E478" i="1" s="1"/>
  <c r="H1032" i="2"/>
  <c r="H1028" i="2"/>
  <c r="I623" i="2"/>
  <c r="I595" i="2"/>
  <c r="H829" i="2"/>
  <c r="H809" i="2"/>
  <c r="I998" i="2"/>
  <c r="E500" i="1" s="1"/>
  <c r="I986" i="2"/>
  <c r="E494" i="1" s="1"/>
  <c r="I974" i="2"/>
  <c r="E488" i="1" s="1"/>
  <c r="I958" i="2"/>
  <c r="E480" i="1" s="1"/>
  <c r="I635" i="2"/>
  <c r="I619" i="2"/>
  <c r="H645" i="2"/>
  <c r="I816" i="2"/>
  <c r="I805" i="2"/>
  <c r="I796" i="2"/>
  <c r="E399" i="1" s="1"/>
  <c r="H819" i="2"/>
  <c r="H803" i="2"/>
  <c r="I994" i="2"/>
  <c r="E498" i="1" s="1"/>
  <c r="I982" i="2"/>
  <c r="E492" i="1" s="1"/>
  <c r="I973" i="2"/>
  <c r="I962" i="2"/>
  <c r="E482" i="1" s="1"/>
  <c r="I956" i="2"/>
  <c r="E479" i="1" s="1"/>
  <c r="H1030" i="2"/>
  <c r="H1020" i="2"/>
  <c r="H1152" i="2"/>
  <c r="H1140" i="2"/>
  <c r="H540" i="2"/>
  <c r="H539" i="2"/>
  <c r="H537" i="2"/>
  <c r="H536" i="2"/>
  <c r="E254" i="1"/>
  <c r="H476" i="2"/>
  <c r="H475" i="2"/>
  <c r="H473" i="2"/>
  <c r="H472" i="2"/>
  <c r="H469" i="2"/>
  <c r="H465" i="2"/>
  <c r="H461" i="2"/>
  <c r="H457" i="2"/>
  <c r="H453" i="2"/>
  <c r="H449" i="2"/>
  <c r="H445" i="2"/>
  <c r="H441" i="2"/>
  <c r="H437" i="2"/>
  <c r="H433" i="2"/>
  <c r="H429" i="2"/>
  <c r="I425" i="2"/>
  <c r="E195" i="1"/>
  <c r="H1137" i="2"/>
  <c r="H1136" i="2"/>
  <c r="H1022" i="2"/>
  <c r="H1018" i="2"/>
  <c r="H1016" i="2"/>
  <c r="H1014" i="2"/>
  <c r="H987" i="2"/>
  <c r="I997" i="2"/>
  <c r="H971" i="2"/>
  <c r="H953" i="2"/>
  <c r="H952" i="2"/>
  <c r="H905" i="2"/>
  <c r="I794" i="2"/>
  <c r="I825" i="2"/>
  <c r="I814" i="2"/>
  <c r="E408" i="1" s="1"/>
  <c r="I793" i="2"/>
  <c r="H802" i="2"/>
  <c r="I826" i="2"/>
  <c r="E414" i="1" s="1"/>
  <c r="I810" i="2"/>
  <c r="E406" i="1" s="1"/>
  <c r="I813" i="2"/>
  <c r="I789" i="2"/>
  <c r="I784" i="2"/>
  <c r="E393" i="1" s="1"/>
  <c r="H781" i="2"/>
  <c r="H777" i="2"/>
  <c r="I773" i="2"/>
  <c r="H771" i="2"/>
  <c r="H770" i="2"/>
  <c r="I629" i="2"/>
  <c r="H961" i="2"/>
  <c r="H1024" i="2"/>
  <c r="I594" i="2"/>
  <c r="E298" i="1" s="1"/>
  <c r="H630" i="2"/>
  <c r="H622" i="2"/>
  <c r="H618" i="2"/>
  <c r="H823" i="2"/>
  <c r="H298" i="2"/>
  <c r="I613" i="2"/>
  <c r="H649" i="2"/>
  <c r="H638" i="2"/>
  <c r="H633" i="2"/>
  <c r="H625" i="2"/>
  <c r="H621" i="2"/>
  <c r="H617" i="2"/>
  <c r="I726" i="2"/>
  <c r="E364" i="1" s="1"/>
  <c r="H827" i="2"/>
  <c r="H811" i="2"/>
  <c r="H795" i="2"/>
  <c r="H910" i="2"/>
  <c r="I1009" i="2"/>
  <c r="I993" i="2"/>
  <c r="I985" i="2"/>
  <c r="I977" i="2"/>
  <c r="I969" i="2"/>
  <c r="H1168" i="2"/>
  <c r="H634" i="2"/>
  <c r="H626" i="2"/>
  <c r="H614" i="2"/>
  <c r="H807" i="2"/>
  <c r="H791" i="2"/>
  <c r="I1005" i="2"/>
  <c r="H642" i="2"/>
  <c r="H632" i="2"/>
  <c r="H628" i="2"/>
  <c r="H624" i="2"/>
  <c r="H620" i="2"/>
  <c r="H616" i="2"/>
  <c r="H612" i="2"/>
  <c r="I815" i="2"/>
  <c r="I799" i="2"/>
  <c r="I783" i="2"/>
  <c r="H909" i="2"/>
  <c r="H901" i="2"/>
  <c r="I1007" i="2"/>
  <c r="H1144" i="2"/>
  <c r="H929" i="2"/>
  <c r="H1003" i="2"/>
  <c r="H648" i="2"/>
  <c r="H644" i="2"/>
  <c r="H640" i="2"/>
  <c r="H636" i="2"/>
  <c r="I772" i="2"/>
  <c r="E387" i="1" s="1"/>
  <c r="H780" i="2"/>
  <c r="H995" i="2"/>
  <c r="H1175" i="2"/>
  <c r="H937" i="2"/>
  <c r="I1001" i="2"/>
  <c r="I996" i="2"/>
  <c r="E499" i="1" s="1"/>
  <c r="I992" i="2"/>
  <c r="E497" i="1" s="1"/>
  <c r="I988" i="2"/>
  <c r="E495" i="1" s="1"/>
  <c r="I984" i="2"/>
  <c r="E493" i="1" s="1"/>
  <c r="I980" i="2"/>
  <c r="E491" i="1" s="1"/>
  <c r="I976" i="2"/>
  <c r="E489" i="1" s="1"/>
  <c r="I972" i="2"/>
  <c r="E487" i="1" s="1"/>
  <c r="I967" i="2"/>
  <c r="H1172" i="2"/>
  <c r="H1164" i="2"/>
  <c r="H1156" i="2"/>
  <c r="H1148" i="2"/>
  <c r="I778" i="2"/>
  <c r="E390" i="1" s="1"/>
  <c r="I999" i="2"/>
  <c r="I991" i="2"/>
  <c r="I983" i="2"/>
  <c r="I975" i="2"/>
  <c r="I776" i="2"/>
  <c r="E389" i="1" s="1"/>
  <c r="E291" i="1"/>
  <c r="E285" i="1"/>
  <c r="E281" i="1"/>
  <c r="E279" i="1"/>
  <c r="E273" i="1"/>
  <c r="E295" i="1"/>
  <c r="E289" i="1"/>
  <c r="E283" i="1"/>
  <c r="E275" i="1"/>
  <c r="I554" i="2"/>
  <c r="E278" i="1" s="1"/>
  <c r="E293" i="1"/>
  <c r="E287" i="1"/>
  <c r="E277" i="1"/>
  <c r="E274" i="1"/>
  <c r="E272" i="1"/>
  <c r="E271" i="1"/>
  <c r="E270" i="1"/>
  <c r="E269" i="1"/>
  <c r="E268" i="1"/>
  <c r="E264" i="1"/>
  <c r="E262" i="1"/>
  <c r="E260" i="1"/>
  <c r="E258" i="1"/>
  <c r="E256" i="1"/>
  <c r="E252" i="1"/>
  <c r="E250" i="1"/>
  <c r="E248" i="1"/>
  <c r="E246" i="1"/>
  <c r="E244" i="1"/>
  <c r="E265" i="1"/>
  <c r="E263" i="1"/>
  <c r="E261" i="1"/>
  <c r="E259" i="1"/>
  <c r="E257" i="1"/>
  <c r="E255" i="1"/>
  <c r="E253" i="1"/>
  <c r="E251" i="1"/>
  <c r="E249" i="1"/>
  <c r="E247" i="1"/>
  <c r="E245" i="1"/>
  <c r="E243" i="1"/>
  <c r="E232" i="1"/>
  <c r="E230" i="1"/>
  <c r="E224" i="1"/>
  <c r="E216" i="1"/>
  <c r="E233" i="1"/>
  <c r="E225" i="1"/>
  <c r="E203" i="1"/>
  <c r="E185" i="1"/>
  <c r="E187" i="1"/>
  <c r="E201" i="1"/>
  <c r="E197" i="1"/>
  <c r="E193" i="1"/>
  <c r="E174" i="1"/>
  <c r="E170" i="1"/>
  <c r="E166" i="1"/>
  <c r="E162" i="1"/>
  <c r="E158" i="1"/>
  <c r="E154" i="1"/>
  <c r="E175" i="1"/>
  <c r="H297" i="2"/>
  <c r="E715" i="1"/>
  <c r="E713" i="1"/>
  <c r="E707" i="1"/>
  <c r="E703" i="1"/>
  <c r="E701" i="1"/>
  <c r="E697" i="1"/>
  <c r="E695" i="1"/>
  <c r="E693" i="1"/>
  <c r="E691" i="1"/>
  <c r="E689" i="1"/>
  <c r="E687" i="1"/>
  <c r="E685" i="1"/>
  <c r="E681" i="1"/>
  <c r="E677" i="1"/>
  <c r="E675" i="1"/>
  <c r="E673" i="1"/>
  <c r="E671" i="1"/>
  <c r="E669" i="1"/>
  <c r="E667" i="1"/>
  <c r="E663" i="1"/>
  <c r="E657" i="1"/>
  <c r="E655" i="1"/>
  <c r="E651" i="1"/>
  <c r="E649" i="1"/>
  <c r="E647" i="1"/>
  <c r="E643" i="1"/>
  <c r="E641" i="1"/>
  <c r="E637" i="1"/>
  <c r="E635" i="1"/>
  <c r="E633" i="1"/>
  <c r="E631" i="1"/>
  <c r="E629" i="1"/>
  <c r="E623" i="1"/>
  <c r="E621" i="1"/>
  <c r="E619" i="1"/>
  <c r="E617" i="1"/>
  <c r="E615" i="1"/>
  <c r="E613" i="1"/>
  <c r="E609" i="1"/>
  <c r="E607" i="1"/>
  <c r="E605" i="1"/>
  <c r="E603" i="1"/>
  <c r="E601" i="1"/>
  <c r="E599" i="1"/>
  <c r="E597" i="1"/>
  <c r="E712" i="1"/>
  <c r="E708" i="1"/>
  <c r="E706" i="1"/>
  <c r="E702" i="1"/>
  <c r="E700" i="1"/>
  <c r="E694" i="1"/>
  <c r="E692" i="1"/>
  <c r="E690" i="1"/>
  <c r="E688" i="1"/>
  <c r="E684" i="1"/>
  <c r="E682" i="1"/>
  <c r="E676" i="1"/>
  <c r="E670" i="1"/>
  <c r="E668" i="1"/>
  <c r="E666" i="1"/>
  <c r="E664" i="1"/>
  <c r="E662" i="1"/>
  <c r="E660" i="1"/>
  <c r="E656" i="1"/>
  <c r="E652" i="1"/>
  <c r="E650" i="1"/>
  <c r="E648" i="1"/>
  <c r="E646" i="1"/>
  <c r="E644" i="1"/>
  <c r="E642" i="1"/>
  <c r="E640" i="1"/>
  <c r="E636" i="1"/>
  <c r="E632" i="1"/>
  <c r="E628" i="1"/>
  <c r="E626" i="1"/>
  <c r="E622" i="1"/>
  <c r="E618" i="1"/>
  <c r="E616" i="1"/>
  <c r="E614" i="1"/>
  <c r="E612" i="1"/>
  <c r="E610" i="1"/>
  <c r="E606" i="1"/>
  <c r="E602" i="1"/>
  <c r="E600" i="1"/>
  <c r="E598" i="1"/>
  <c r="E596" i="1"/>
  <c r="I1183" i="2"/>
  <c r="H1169" i="2"/>
  <c r="H1165" i="2"/>
  <c r="H1161" i="2"/>
  <c r="H1157" i="2"/>
  <c r="H1153" i="2"/>
  <c r="H1149" i="2"/>
  <c r="H1145" i="2"/>
  <c r="E595" i="1"/>
  <c r="E593" i="1"/>
  <c r="E591" i="1"/>
  <c r="E589" i="1"/>
  <c r="E587" i="1"/>
  <c r="E585" i="1"/>
  <c r="E583" i="1"/>
  <c r="E581" i="1"/>
  <c r="E579" i="1"/>
  <c r="E577" i="1"/>
  <c r="E575" i="1"/>
  <c r="E573" i="1"/>
  <c r="I1187" i="2"/>
  <c r="I1179" i="2"/>
  <c r="H1171" i="2"/>
  <c r="H1167" i="2"/>
  <c r="H1163" i="2"/>
  <c r="H1159" i="2"/>
  <c r="H1155" i="2"/>
  <c r="H1151" i="2"/>
  <c r="H1147" i="2"/>
  <c r="E594" i="1"/>
  <c r="E590" i="1"/>
  <c r="E588" i="1"/>
  <c r="E586" i="1"/>
  <c r="E584" i="1"/>
  <c r="E582" i="1"/>
  <c r="E580" i="1"/>
  <c r="E578" i="1"/>
  <c r="E574" i="1"/>
  <c r="H1141" i="2"/>
  <c r="E571" i="1"/>
  <c r="E570" i="1"/>
  <c r="E564" i="1"/>
  <c r="E562" i="1"/>
  <c r="E558" i="1"/>
  <c r="E556" i="1"/>
  <c r="E554" i="1"/>
  <c r="E552" i="1"/>
  <c r="E550" i="1"/>
  <c r="E548" i="1"/>
  <c r="E546" i="1"/>
  <c r="E565" i="1"/>
  <c r="E563" i="1"/>
  <c r="E561" i="1"/>
  <c r="E557" i="1"/>
  <c r="E555" i="1"/>
  <c r="E553" i="1"/>
  <c r="E551" i="1"/>
  <c r="E549" i="1"/>
  <c r="E547" i="1"/>
  <c r="E545" i="1"/>
  <c r="E544" i="1"/>
  <c r="E543" i="1"/>
  <c r="E542" i="1"/>
  <c r="E534" i="1"/>
  <c r="E532" i="1"/>
  <c r="E530" i="1"/>
  <c r="E528" i="1"/>
  <c r="E526" i="1"/>
  <c r="E524" i="1"/>
  <c r="E522" i="1"/>
  <c r="E520" i="1"/>
  <c r="E518" i="1"/>
  <c r="E517" i="1"/>
  <c r="E516" i="1"/>
  <c r="E515" i="1"/>
  <c r="H1027" i="2"/>
  <c r="E514" i="1"/>
  <c r="H1026" i="2"/>
  <c r="H1025" i="2"/>
  <c r="H1023" i="2"/>
  <c r="I1008" i="2"/>
  <c r="E505" i="1" s="1"/>
  <c r="I1004" i="2"/>
  <c r="E503" i="1" s="1"/>
  <c r="I1000" i="2"/>
  <c r="E501" i="1" s="1"/>
  <c r="E504" i="1"/>
  <c r="E502" i="1"/>
  <c r="E485" i="1"/>
  <c r="H968" i="2"/>
  <c r="E486" i="1"/>
  <c r="I964" i="2"/>
  <c r="E483" i="1" s="1"/>
  <c r="E475" i="1"/>
  <c r="E473" i="1"/>
  <c r="E469" i="1"/>
  <c r="E467" i="1"/>
  <c r="E465" i="1"/>
  <c r="E474" i="1"/>
  <c r="E470" i="1"/>
  <c r="E468" i="1"/>
  <c r="E466" i="1"/>
  <c r="E464" i="1"/>
  <c r="E463" i="1"/>
  <c r="E461" i="1"/>
  <c r="E462" i="1"/>
  <c r="E460" i="1"/>
  <c r="E459" i="1"/>
  <c r="E458" i="1"/>
  <c r="E457" i="1"/>
  <c r="H911" i="2"/>
  <c r="E456" i="1"/>
  <c r="H908" i="2"/>
  <c r="E455" i="1"/>
  <c r="E454" i="1"/>
  <c r="H903" i="2"/>
  <c r="H904" i="2"/>
  <c r="H902" i="2"/>
  <c r="H900" i="2"/>
  <c r="E436" i="1"/>
  <c r="E434" i="1"/>
  <c r="E428" i="1"/>
  <c r="E426" i="1"/>
  <c r="E442" i="1"/>
  <c r="E430" i="1"/>
  <c r="E438" i="1"/>
  <c r="E432" i="1"/>
  <c r="E441" i="1"/>
  <c r="E439" i="1"/>
  <c r="E437" i="1"/>
  <c r="E435" i="1"/>
  <c r="E433" i="1"/>
  <c r="E431" i="1"/>
  <c r="E429" i="1"/>
  <c r="E427" i="1"/>
  <c r="E425" i="1"/>
  <c r="E424" i="1"/>
  <c r="E423" i="1"/>
  <c r="E422" i="1"/>
  <c r="E413" i="1"/>
  <c r="E407" i="1"/>
  <c r="E401" i="1"/>
  <c r="E410" i="1"/>
  <c r="E402" i="1"/>
  <c r="E400" i="1"/>
  <c r="E398" i="1"/>
  <c r="E409" i="1"/>
  <c r="H779" i="2"/>
  <c r="I775" i="2"/>
  <c r="H738" i="2"/>
  <c r="I758" i="2"/>
  <c r="E380" i="1" s="1"/>
  <c r="E378" i="1"/>
  <c r="E370" i="1"/>
  <c r="I742" i="2"/>
  <c r="E372" i="1" s="1"/>
  <c r="E354" i="1"/>
  <c r="E352" i="1"/>
  <c r="E348" i="1"/>
  <c r="E346" i="1"/>
  <c r="E344" i="1"/>
  <c r="E342" i="1"/>
  <c r="E340" i="1"/>
  <c r="E338" i="1"/>
  <c r="E336" i="1"/>
  <c r="E355" i="1"/>
  <c r="E351" i="1"/>
  <c r="E349" i="1"/>
  <c r="E347" i="1"/>
  <c r="E345" i="1"/>
  <c r="E343" i="1"/>
  <c r="E341" i="1"/>
  <c r="E339" i="1"/>
  <c r="E337" i="1"/>
  <c r="E324" i="1"/>
  <c r="E322" i="1"/>
  <c r="E320" i="1"/>
  <c r="E318" i="1"/>
  <c r="E316" i="1"/>
  <c r="E314" i="1"/>
  <c r="E312" i="1"/>
  <c r="E310" i="1"/>
  <c r="E308" i="1"/>
  <c r="E306" i="1"/>
  <c r="E304" i="1"/>
  <c r="E325" i="1"/>
  <c r="E323" i="1"/>
  <c r="E321" i="1"/>
  <c r="E319" i="1"/>
  <c r="E317" i="1"/>
  <c r="E315" i="1"/>
  <c r="E313" i="1"/>
  <c r="E311" i="1"/>
  <c r="E309" i="1"/>
  <c r="E307" i="1"/>
  <c r="E305" i="1"/>
  <c r="E302" i="1"/>
  <c r="E300" i="1"/>
  <c r="H926" i="2"/>
  <c r="I585" i="2"/>
  <c r="H575" i="2"/>
  <c r="I942" i="2"/>
  <c r="E472" i="1" s="1"/>
  <c r="H934" i="2"/>
  <c r="H917" i="2"/>
  <c r="H1176" i="2"/>
  <c r="I555" i="2"/>
  <c r="I759" i="2"/>
  <c r="I727" i="2"/>
  <c r="H930" i="2"/>
  <c r="H1173" i="2"/>
  <c r="H913" i="2"/>
  <c r="I767" i="2"/>
  <c r="I751" i="2"/>
  <c r="I735" i="2"/>
  <c r="I719" i="2"/>
  <c r="H933" i="2"/>
  <c r="H925" i="2"/>
  <c r="H567" i="2"/>
  <c r="I583" i="2"/>
  <c r="I766" i="2"/>
  <c r="E384" i="1" s="1"/>
  <c r="I750" i="2"/>
  <c r="E376" i="1" s="1"/>
  <c r="I734" i="2"/>
  <c r="E368" i="1" s="1"/>
  <c r="I718" i="2"/>
  <c r="E360" i="1" s="1"/>
  <c r="H754" i="2"/>
  <c r="H722" i="2"/>
  <c r="H921" i="2"/>
  <c r="H569" i="2"/>
  <c r="H920" i="2"/>
  <c r="H916" i="2"/>
  <c r="I763" i="2"/>
  <c r="I755" i="2"/>
  <c r="I747" i="2"/>
  <c r="I739" i="2"/>
  <c r="I731" i="2"/>
  <c r="I723" i="2"/>
  <c r="I715" i="2"/>
  <c r="H936" i="2"/>
  <c r="H932" i="2"/>
  <c r="H928" i="2"/>
  <c r="H924" i="2"/>
  <c r="H919" i="2"/>
  <c r="H915" i="2"/>
  <c r="I553" i="2"/>
  <c r="I589" i="2"/>
  <c r="I573" i="2"/>
  <c r="H581" i="2"/>
  <c r="I762" i="2"/>
  <c r="E382" i="1" s="1"/>
  <c r="I746" i="2"/>
  <c r="E374" i="1" s="1"/>
  <c r="I730" i="2"/>
  <c r="E366" i="1" s="1"/>
  <c r="I714" i="2"/>
  <c r="E358" i="1" s="1"/>
  <c r="H939" i="2"/>
  <c r="H935" i="2"/>
  <c r="H931" i="2"/>
  <c r="H927" i="2"/>
  <c r="H922" i="2"/>
  <c r="H918" i="2"/>
  <c r="H914" i="2"/>
  <c r="I761" i="2"/>
  <c r="I749" i="2"/>
  <c r="I737" i="2"/>
  <c r="I729" i="2"/>
  <c r="I717" i="2"/>
  <c r="H769" i="2"/>
  <c r="H753" i="2"/>
  <c r="H745" i="2"/>
  <c r="H733" i="2"/>
  <c r="H713" i="2"/>
  <c r="H912" i="2"/>
  <c r="I765" i="2"/>
  <c r="I757" i="2"/>
  <c r="I741" i="2"/>
  <c r="I725" i="2"/>
  <c r="I721" i="2"/>
  <c r="H923" i="2"/>
  <c r="I334" i="2"/>
  <c r="E168" i="1" s="1"/>
  <c r="I561" i="2"/>
  <c r="H577" i="2"/>
  <c r="H565" i="2"/>
  <c r="I768" i="2"/>
  <c r="E385" i="1" s="1"/>
  <c r="I764" i="2"/>
  <c r="E383" i="1" s="1"/>
  <c r="I760" i="2"/>
  <c r="E381" i="1" s="1"/>
  <c r="I756" i="2"/>
  <c r="E379" i="1" s="1"/>
  <c r="I752" i="2"/>
  <c r="E377" i="1" s="1"/>
  <c r="I748" i="2"/>
  <c r="E375" i="1" s="1"/>
  <c r="I744" i="2"/>
  <c r="E373" i="1" s="1"/>
  <c r="I740" i="2"/>
  <c r="E371" i="1" s="1"/>
  <c r="I736" i="2"/>
  <c r="E369" i="1" s="1"/>
  <c r="I732" i="2"/>
  <c r="E367" i="1" s="1"/>
  <c r="I728" i="2"/>
  <c r="E365" i="1" s="1"/>
  <c r="I724" i="2"/>
  <c r="E363" i="1" s="1"/>
  <c r="I720" i="2"/>
  <c r="E361" i="1" s="1"/>
  <c r="I716" i="2"/>
  <c r="E359" i="1" s="1"/>
  <c r="I712" i="2"/>
  <c r="E357" i="1" s="1"/>
  <c r="H330" i="2"/>
  <c r="H557" i="2"/>
  <c r="H1189" i="2"/>
  <c r="H1185" i="2"/>
  <c r="H1181" i="2"/>
  <c r="H317" i="2"/>
  <c r="H551" i="2"/>
  <c r="H1039" i="2"/>
  <c r="H1188" i="2"/>
  <c r="H1184" i="2"/>
  <c r="H1180" i="2"/>
  <c r="I563" i="2"/>
  <c r="H559" i="2"/>
  <c r="I1035" i="2"/>
  <c r="I1177" i="2"/>
  <c r="I587" i="2"/>
  <c r="H946" i="2"/>
  <c r="I310" i="2"/>
  <c r="E156" i="1" s="1"/>
  <c r="I302" i="2"/>
  <c r="E152" i="1" s="1"/>
  <c r="H314" i="2"/>
  <c r="I586" i="2"/>
  <c r="E294" i="1" s="1"/>
  <c r="I579" i="2"/>
  <c r="I571" i="2"/>
  <c r="I342" i="2"/>
  <c r="E172" i="1" s="1"/>
  <c r="I294" i="2"/>
  <c r="E148" i="1" s="1"/>
  <c r="H306" i="2"/>
  <c r="I570" i="2"/>
  <c r="E286" i="1" s="1"/>
  <c r="I326" i="2"/>
  <c r="E164" i="1" s="1"/>
  <c r="H341" i="2"/>
  <c r="I574" i="2"/>
  <c r="E288" i="1" s="1"/>
  <c r="I558" i="2"/>
  <c r="E280" i="1" s="1"/>
  <c r="I578" i="2"/>
  <c r="E290" i="1" s="1"/>
  <c r="I562" i="2"/>
  <c r="E282" i="1" s="1"/>
  <c r="I582" i="2"/>
  <c r="E292" i="1" s="1"/>
  <c r="I566" i="2"/>
  <c r="E284" i="1" s="1"/>
  <c r="H588" i="2"/>
  <c r="H584" i="2"/>
  <c r="H580" i="2"/>
  <c r="H576" i="2"/>
  <c r="H572" i="2"/>
  <c r="H568" i="2"/>
  <c r="H564" i="2"/>
  <c r="H560" i="2"/>
  <c r="H556" i="2"/>
  <c r="H552" i="2"/>
  <c r="I313" i="2"/>
  <c r="I293" i="2"/>
  <c r="I550" i="2"/>
  <c r="E276" i="1" s="1"/>
  <c r="I345" i="2"/>
  <c r="I325" i="2"/>
  <c r="H329" i="2"/>
  <c r="H941" i="2"/>
  <c r="I321" i="2"/>
  <c r="I333" i="2"/>
  <c r="I301" i="2"/>
  <c r="H337" i="2"/>
  <c r="I318" i="2"/>
  <c r="E160" i="1" s="1"/>
  <c r="I309" i="2"/>
  <c r="H346" i="2"/>
  <c r="H322" i="2"/>
  <c r="I947" i="2"/>
  <c r="H349" i="2"/>
  <c r="H305" i="2"/>
  <c r="I1067" i="2"/>
  <c r="H945" i="2"/>
  <c r="H338" i="2"/>
  <c r="I943" i="2"/>
  <c r="H949" i="2"/>
  <c r="I344" i="2"/>
  <c r="E173" i="1" s="1"/>
  <c r="I340" i="2"/>
  <c r="E171" i="1" s="1"/>
  <c r="I336" i="2"/>
  <c r="E169" i="1" s="1"/>
  <c r="I332" i="2"/>
  <c r="E167" i="1" s="1"/>
  <c r="I328" i="2"/>
  <c r="E165" i="1" s="1"/>
  <c r="I324" i="2"/>
  <c r="E163" i="1" s="1"/>
  <c r="I320" i="2"/>
  <c r="E161" i="1" s="1"/>
  <c r="I316" i="2"/>
  <c r="E159" i="1" s="1"/>
  <c r="I312" i="2"/>
  <c r="E157" i="1" s="1"/>
  <c r="I308" i="2"/>
  <c r="E155" i="1" s="1"/>
  <c r="I304" i="2"/>
  <c r="E153" i="1" s="1"/>
  <c r="I300" i="2"/>
  <c r="E151" i="1" s="1"/>
  <c r="I296" i="2"/>
  <c r="E149" i="1" s="1"/>
  <c r="H348" i="2"/>
  <c r="I347" i="2"/>
  <c r="I343" i="2"/>
  <c r="I339" i="2"/>
  <c r="I335" i="2"/>
  <c r="I331" i="2"/>
  <c r="I327" i="2"/>
  <c r="I323" i="2"/>
  <c r="I319" i="2"/>
  <c r="I315" i="2"/>
  <c r="I311" i="2"/>
  <c r="I307" i="2"/>
  <c r="I303" i="2"/>
  <c r="I299" i="2"/>
  <c r="I295" i="2"/>
  <c r="H948" i="2"/>
  <c r="H944" i="2"/>
  <c r="I940" i="2"/>
  <c r="E471" i="1" s="1"/>
  <c r="I1051" i="2"/>
  <c r="I1052" i="2"/>
  <c r="E527" i="1" s="1"/>
  <c r="I1068" i="2"/>
  <c r="E535" i="1" s="1"/>
  <c r="I1044" i="2"/>
  <c r="E523" i="1" s="1"/>
  <c r="H1038" i="2"/>
  <c r="H1062" i="2"/>
  <c r="H1058" i="2"/>
  <c r="E141" i="1"/>
  <c r="T5" i="4" s="1"/>
  <c r="E143" i="1"/>
  <c r="U5" i="4" s="1"/>
  <c r="E145" i="1"/>
  <c r="V5" i="4" s="1"/>
  <c r="E5" i="1"/>
  <c r="G15" i="4" s="1"/>
  <c r="E7" i="1"/>
  <c r="F15" i="4" s="1"/>
  <c r="E9" i="1"/>
  <c r="E15" i="4" s="1"/>
  <c r="E11" i="1"/>
  <c r="D15" i="4" s="1"/>
  <c r="E13" i="1"/>
  <c r="C15" i="4" s="1"/>
  <c r="E75" i="1"/>
  <c r="K11" i="4" s="1"/>
  <c r="E83" i="1"/>
  <c r="O11" i="4" s="1"/>
  <c r="I1060" i="2"/>
  <c r="E531" i="1" s="1"/>
  <c r="I1036" i="2"/>
  <c r="E519" i="1" s="1"/>
  <c r="H1050" i="2"/>
  <c r="I408" i="2"/>
  <c r="E205" i="1" s="1"/>
  <c r="I1059" i="2"/>
  <c r="I1043" i="2"/>
  <c r="H1066" i="2"/>
  <c r="H1055" i="2"/>
  <c r="H1046" i="2"/>
  <c r="H1034" i="2"/>
  <c r="H1047" i="2"/>
  <c r="I396" i="2"/>
  <c r="E199" i="1" s="1"/>
  <c r="I887" i="2"/>
  <c r="H883" i="2"/>
  <c r="H1063" i="2"/>
  <c r="H1054" i="2"/>
  <c r="H1042" i="2"/>
  <c r="I1064" i="2"/>
  <c r="E533" i="1" s="1"/>
  <c r="I1056" i="2"/>
  <c r="E529" i="1" s="1"/>
  <c r="I1048" i="2"/>
  <c r="E525" i="1" s="1"/>
  <c r="I1040" i="2"/>
  <c r="E521" i="1" s="1"/>
  <c r="E241" i="1"/>
  <c r="E239" i="1"/>
  <c r="E237" i="1"/>
  <c r="E267" i="1"/>
  <c r="E303" i="1"/>
  <c r="E301" i="1"/>
  <c r="E297" i="1"/>
  <c r="E329" i="1"/>
  <c r="E327" i="1"/>
  <c r="E391" i="1"/>
  <c r="H879" i="2"/>
  <c r="E420" i="1"/>
  <c r="E418" i="1"/>
  <c r="E416" i="1"/>
  <c r="E452" i="1"/>
  <c r="E450" i="1"/>
  <c r="E448" i="1"/>
  <c r="E446" i="1"/>
  <c r="E476" i="1"/>
  <c r="H1069" i="2"/>
  <c r="H1065" i="2"/>
  <c r="H1061" i="2"/>
  <c r="H1057" i="2"/>
  <c r="H1053" i="2"/>
  <c r="H1049" i="2"/>
  <c r="H1045" i="2"/>
  <c r="H1041" i="2"/>
  <c r="H1037" i="2"/>
  <c r="E513" i="1"/>
  <c r="E511" i="1"/>
  <c r="E509" i="1"/>
  <c r="E507" i="1"/>
  <c r="E541" i="1"/>
  <c r="E539" i="1"/>
  <c r="E537" i="1"/>
  <c r="E569" i="1"/>
  <c r="E567" i="1"/>
  <c r="E210" i="1"/>
  <c r="E208" i="1"/>
  <c r="E150" i="1"/>
  <c r="E146" i="1"/>
  <c r="E181" i="1"/>
  <c r="E179" i="1"/>
  <c r="E177" i="1"/>
  <c r="E213" i="1"/>
  <c r="E211" i="1"/>
  <c r="E209" i="1"/>
  <c r="E207" i="1"/>
  <c r="H875" i="2"/>
  <c r="E147" i="1"/>
  <c r="E212" i="1"/>
  <c r="E206" i="1"/>
  <c r="E134" i="1"/>
  <c r="Q6" i="4" s="1"/>
  <c r="E140" i="1"/>
  <c r="T6" i="4" s="1"/>
  <c r="E142" i="1"/>
  <c r="U6" i="4" s="1"/>
  <c r="K2" i="2"/>
  <c r="E2" i="1" s="1"/>
  <c r="H14" i="4" s="1"/>
  <c r="E6" i="1"/>
  <c r="F14" i="4" s="1"/>
  <c r="E8" i="1"/>
  <c r="E14" i="4" s="1"/>
  <c r="E242" i="1"/>
  <c r="E240" i="1"/>
  <c r="E238" i="1"/>
  <c r="E236" i="1"/>
  <c r="E266" i="1"/>
  <c r="E296" i="1"/>
  <c r="E330" i="1"/>
  <c r="E362" i="1"/>
  <c r="E356" i="1"/>
  <c r="E392" i="1"/>
  <c r="E386" i="1"/>
  <c r="E421" i="1"/>
  <c r="E419" i="1"/>
  <c r="E417" i="1"/>
  <c r="E453" i="1"/>
  <c r="E451" i="1"/>
  <c r="E449" i="1"/>
  <c r="E447" i="1"/>
  <c r="E477" i="1"/>
  <c r="E512" i="1"/>
  <c r="E510" i="1"/>
  <c r="E508" i="1"/>
  <c r="E506" i="1"/>
  <c r="E540" i="1"/>
  <c r="E538" i="1"/>
  <c r="E536" i="1"/>
  <c r="E568" i="1"/>
  <c r="E566" i="1"/>
  <c r="I1033" i="2"/>
  <c r="H392" i="2"/>
  <c r="I376" i="2"/>
  <c r="E189" i="1" s="1"/>
  <c r="I364" i="2"/>
  <c r="E183" i="1" s="1"/>
  <c r="H372" i="2"/>
  <c r="I380" i="2"/>
  <c r="E191" i="1" s="1"/>
  <c r="H404" i="2"/>
  <c r="H360" i="2"/>
  <c r="I886" i="2"/>
  <c r="E444" i="1" s="1"/>
  <c r="H882" i="2"/>
  <c r="I878" i="2"/>
  <c r="E440" i="1" s="1"/>
  <c r="H874" i="2"/>
  <c r="H388" i="2"/>
  <c r="H356" i="2"/>
  <c r="H400" i="2"/>
  <c r="H384" i="2"/>
  <c r="H368" i="2"/>
  <c r="H352" i="2"/>
  <c r="H877" i="2"/>
  <c r="I889" i="2"/>
  <c r="I885" i="2"/>
  <c r="I881" i="2"/>
  <c r="I873" i="2"/>
  <c r="H880" i="2"/>
  <c r="H876" i="2"/>
  <c r="I888" i="2"/>
  <c r="E445" i="1" s="1"/>
  <c r="I884" i="2"/>
  <c r="E443" i="1" s="1"/>
  <c r="I403" i="2"/>
  <c r="I395" i="2"/>
  <c r="I387" i="2"/>
  <c r="I379" i="2"/>
  <c r="I371" i="2"/>
  <c r="I363" i="2"/>
  <c r="I355" i="2"/>
  <c r="H407" i="2"/>
  <c r="H399" i="2"/>
  <c r="H391" i="2"/>
  <c r="H383" i="2"/>
  <c r="H375" i="2"/>
  <c r="H367" i="2"/>
  <c r="H359" i="2"/>
  <c r="H351" i="2"/>
  <c r="I406" i="2"/>
  <c r="E204" i="1" s="1"/>
  <c r="I402" i="2"/>
  <c r="E202" i="1" s="1"/>
  <c r="I398" i="2"/>
  <c r="E200" i="1" s="1"/>
  <c r="I394" i="2"/>
  <c r="E198" i="1" s="1"/>
  <c r="I390" i="2"/>
  <c r="E196" i="1" s="1"/>
  <c r="I386" i="2"/>
  <c r="E194" i="1" s="1"/>
  <c r="I382" i="2"/>
  <c r="E192" i="1" s="1"/>
  <c r="I378" i="2"/>
  <c r="E190" i="1" s="1"/>
  <c r="I374" i="2"/>
  <c r="E188" i="1" s="1"/>
  <c r="I370" i="2"/>
  <c r="E186" i="1" s="1"/>
  <c r="I366" i="2"/>
  <c r="E184" i="1" s="1"/>
  <c r="I362" i="2"/>
  <c r="E182" i="1" s="1"/>
  <c r="I358" i="2"/>
  <c r="E180" i="1" s="1"/>
  <c r="I354" i="2"/>
  <c r="E178" i="1" s="1"/>
  <c r="I350" i="2"/>
  <c r="E176" i="1" s="1"/>
  <c r="H353" i="2"/>
  <c r="I409" i="2"/>
  <c r="I405" i="2"/>
  <c r="I401" i="2"/>
  <c r="I397" i="2"/>
  <c r="I393" i="2"/>
  <c r="I389" i="2"/>
  <c r="I385" i="2"/>
  <c r="I381" i="2"/>
  <c r="I377" i="2"/>
  <c r="I373" i="2"/>
  <c r="I369" i="2"/>
  <c r="I365" i="2"/>
  <c r="I361" i="2"/>
  <c r="I357" i="2"/>
  <c r="I169" i="2"/>
  <c r="I529" i="2"/>
  <c r="H146" i="2"/>
  <c r="H133" i="2"/>
  <c r="H147" i="2"/>
  <c r="I221" i="2"/>
  <c r="E12" i="1"/>
  <c r="C14" i="4" s="1"/>
  <c r="I54" i="2"/>
  <c r="H59" i="2"/>
  <c r="H60" i="2"/>
  <c r="I107" i="2"/>
  <c r="I161" i="2"/>
  <c r="I173" i="2"/>
  <c r="H174" i="2"/>
  <c r="H175" i="2"/>
  <c r="I194" i="2"/>
  <c r="H78" i="2"/>
  <c r="H77" i="2"/>
  <c r="I101" i="2"/>
  <c r="I113" i="2"/>
  <c r="I139" i="2"/>
  <c r="I189" i="2"/>
  <c r="H190" i="2"/>
  <c r="H191" i="2"/>
  <c r="I231" i="2"/>
  <c r="I86" i="2"/>
  <c r="H91" i="2"/>
  <c r="H92" i="2"/>
  <c r="I103" i="2"/>
  <c r="I111" i="2"/>
  <c r="H155" i="2"/>
  <c r="H162" i="2"/>
  <c r="H163" i="2"/>
  <c r="I206" i="2"/>
  <c r="I250" i="2"/>
  <c r="E126" i="1" s="1"/>
  <c r="M6" i="4" s="1"/>
  <c r="H266" i="2"/>
  <c r="H280" i="2"/>
  <c r="H288" i="2"/>
  <c r="H61" i="2"/>
  <c r="H62" i="2"/>
  <c r="H130" i="2"/>
  <c r="H131" i="2"/>
  <c r="H154" i="2"/>
  <c r="I185" i="2"/>
  <c r="I207" i="2"/>
  <c r="H278" i="2"/>
  <c r="H282" i="2"/>
  <c r="H284" i="2"/>
  <c r="H2" i="2"/>
  <c r="H94" i="2"/>
  <c r="I105" i="2"/>
  <c r="I109" i="2"/>
  <c r="I141" i="2"/>
  <c r="H142" i="2"/>
  <c r="H143" i="2"/>
  <c r="H145" i="2"/>
  <c r="H178" i="2"/>
  <c r="H179" i="2"/>
  <c r="I258" i="2"/>
  <c r="E130" i="1" s="1"/>
  <c r="O6" i="4" s="1"/>
  <c r="I260" i="2"/>
  <c r="E131" i="1" s="1"/>
  <c r="O5" i="4" s="1"/>
  <c r="I262" i="2"/>
  <c r="E132" i="1" s="1"/>
  <c r="P6" i="4" s="1"/>
  <c r="I264" i="2"/>
  <c r="E133" i="1" s="1"/>
  <c r="P5" i="4" s="1"/>
  <c r="I268" i="2"/>
  <c r="E135" i="1" s="1"/>
  <c r="Q5" i="4" s="1"/>
  <c r="I270" i="2"/>
  <c r="E136" i="1" s="1"/>
  <c r="R6" i="4" s="1"/>
  <c r="I272" i="2"/>
  <c r="E137" i="1" s="1"/>
  <c r="R5" i="4" s="1"/>
  <c r="I274" i="2"/>
  <c r="E138" i="1" s="1"/>
  <c r="S6" i="4" s="1"/>
  <c r="I276" i="2"/>
  <c r="E139" i="1" s="1"/>
  <c r="S5" i="4" s="1"/>
  <c r="I286" i="2"/>
  <c r="E144" i="1" s="1"/>
  <c r="V6" i="4" s="1"/>
  <c r="I4" i="2"/>
  <c r="E3" i="1" s="1"/>
  <c r="H15" i="4" s="1"/>
  <c r="I6" i="2"/>
  <c r="E4" i="1" s="1"/>
  <c r="G14" i="4" s="1"/>
  <c r="H43" i="2"/>
  <c r="H44" i="2"/>
  <c r="I70" i="2"/>
  <c r="H75" i="2"/>
  <c r="H76" i="2"/>
  <c r="I99" i="2"/>
  <c r="H205" i="2"/>
  <c r="H93" i="2"/>
  <c r="H45" i="2"/>
  <c r="H46" i="2"/>
  <c r="I121" i="2"/>
  <c r="H158" i="2"/>
  <c r="H159" i="2"/>
  <c r="I234" i="2"/>
  <c r="H51" i="2"/>
  <c r="H52" i="2"/>
  <c r="H67" i="2"/>
  <c r="H68" i="2"/>
  <c r="H83" i="2"/>
  <c r="H84" i="2"/>
  <c r="I119" i="2"/>
  <c r="H160" i="2"/>
  <c r="H201" i="2"/>
  <c r="I209" i="2"/>
  <c r="I210" i="2"/>
  <c r="I242" i="2"/>
  <c r="E122" i="1" s="1"/>
  <c r="K6" i="4" s="1"/>
  <c r="H53" i="2"/>
  <c r="H69" i="2"/>
  <c r="H85" i="2"/>
  <c r="I170" i="2"/>
  <c r="H170" i="2"/>
  <c r="H246" i="2"/>
  <c r="I246" i="2"/>
  <c r="E124" i="1" s="1"/>
  <c r="L6" i="4" s="1"/>
  <c r="H164" i="2"/>
  <c r="H165" i="2"/>
  <c r="I167" i="2"/>
  <c r="H167" i="2"/>
  <c r="H180" i="2"/>
  <c r="H181" i="2"/>
  <c r="I187" i="2"/>
  <c r="H187" i="2"/>
  <c r="H192" i="2"/>
  <c r="H193" i="2"/>
  <c r="H199" i="2"/>
  <c r="I199" i="2"/>
  <c r="I213" i="2"/>
  <c r="H213" i="2"/>
  <c r="H218" i="2"/>
  <c r="I218" i="2"/>
  <c r="E98" i="1" s="1"/>
  <c r="K8" i="4" s="1"/>
  <c r="H229" i="2"/>
  <c r="I229" i="2"/>
  <c r="I240" i="2"/>
  <c r="I256" i="2"/>
  <c r="E129" i="1" s="1"/>
  <c r="N5" i="4" s="1"/>
  <c r="I50" i="2"/>
  <c r="H50" i="2"/>
  <c r="I56" i="2"/>
  <c r="H56" i="2"/>
  <c r="I72" i="2"/>
  <c r="H72" i="2"/>
  <c r="I88" i="2"/>
  <c r="H88" i="2"/>
  <c r="I182" i="2"/>
  <c r="H182" i="2"/>
  <c r="H214" i="2"/>
  <c r="I214" i="2"/>
  <c r="I79" i="2"/>
  <c r="H79" i="2"/>
  <c r="I95" i="2"/>
  <c r="H95" i="2"/>
  <c r="H122" i="2"/>
  <c r="H125" i="2"/>
  <c r="H134" i="2"/>
  <c r="H137" i="2"/>
  <c r="H114" i="2"/>
  <c r="H115" i="2"/>
  <c r="I123" i="2"/>
  <c r="H126" i="2"/>
  <c r="H127" i="2"/>
  <c r="H129" i="2"/>
  <c r="I135" i="2"/>
  <c r="H148" i="2"/>
  <c r="H149" i="2"/>
  <c r="I152" i="2"/>
  <c r="H152" i="2"/>
  <c r="I153" i="2"/>
  <c r="H166" i="2"/>
  <c r="I186" i="2"/>
  <c r="H186" i="2"/>
  <c r="H198" i="2"/>
  <c r="I198" i="2"/>
  <c r="H217" i="2"/>
  <c r="H227" i="2"/>
  <c r="I227" i="2"/>
  <c r="H238" i="2"/>
  <c r="I238" i="2"/>
  <c r="H254" i="2"/>
  <c r="I254" i="2"/>
  <c r="E128" i="1" s="1"/>
  <c r="N6" i="4" s="1"/>
  <c r="E10" i="1"/>
  <c r="D14" i="4" s="1"/>
  <c r="I49" i="2"/>
  <c r="H49" i="2"/>
  <c r="I55" i="2"/>
  <c r="H55" i="2"/>
  <c r="I71" i="2"/>
  <c r="H71" i="2"/>
  <c r="I87" i="2"/>
  <c r="H87" i="2"/>
  <c r="I97" i="2"/>
  <c r="H97" i="2"/>
  <c r="I63" i="2"/>
  <c r="H63" i="2"/>
  <c r="H117" i="2"/>
  <c r="H118" i="2"/>
  <c r="H138" i="2"/>
  <c r="H150" i="2"/>
  <c r="H151" i="2"/>
  <c r="I156" i="2"/>
  <c r="H156" i="2"/>
  <c r="I157" i="2"/>
  <c r="I171" i="2"/>
  <c r="H171" i="2"/>
  <c r="H176" i="2"/>
  <c r="H177" i="2"/>
  <c r="I183" i="2"/>
  <c r="H183" i="2"/>
  <c r="I197" i="2"/>
  <c r="H197" i="2"/>
  <c r="H202" i="2"/>
  <c r="I202" i="2"/>
  <c r="H215" i="2"/>
  <c r="I215" i="2"/>
  <c r="I248" i="2"/>
  <c r="E125" i="1" s="1"/>
  <c r="L5" i="4" s="1"/>
  <c r="H47" i="2"/>
  <c r="H48" i="2"/>
  <c r="I64" i="2"/>
  <c r="H64" i="2"/>
  <c r="I80" i="2"/>
  <c r="H80" i="2"/>
  <c r="I96" i="2"/>
  <c r="H96" i="2"/>
  <c r="H57" i="2"/>
  <c r="H58" i="2"/>
  <c r="H65" i="2"/>
  <c r="H66" i="2"/>
  <c r="H73" i="2"/>
  <c r="H74" i="2"/>
  <c r="H81" i="2"/>
  <c r="H82" i="2"/>
  <c r="H89" i="2"/>
  <c r="H90" i="2"/>
  <c r="H168" i="2"/>
  <c r="H172" i="2"/>
  <c r="H184" i="2"/>
  <c r="H188" i="2"/>
  <c r="I223" i="2"/>
  <c r="I225" i="2"/>
  <c r="I236" i="2"/>
  <c r="I244" i="2"/>
  <c r="E123" i="1" s="1"/>
  <c r="K5" i="4" s="1"/>
  <c r="I252" i="2"/>
  <c r="E127" i="1" s="1"/>
  <c r="M5" i="4" s="1"/>
  <c r="H98" i="2"/>
  <c r="H104" i="2"/>
  <c r="I195" i="2"/>
  <c r="I279" i="2"/>
  <c r="H279" i="2"/>
  <c r="H102" i="2"/>
  <c r="H106" i="2"/>
  <c r="H108" i="2"/>
  <c r="H112" i="2"/>
  <c r="H196" i="2"/>
  <c r="I196" i="2"/>
  <c r="H200" i="2"/>
  <c r="I200" i="2"/>
  <c r="I203" i="2"/>
  <c r="H203" i="2"/>
  <c r="H208" i="2"/>
  <c r="I208" i="2"/>
  <c r="E93" i="1" s="1"/>
  <c r="T11" i="4" s="1"/>
  <c r="I211" i="2"/>
  <c r="H211" i="2"/>
  <c r="H216" i="2"/>
  <c r="I216" i="2"/>
  <c r="I219" i="2"/>
  <c r="H219" i="2"/>
  <c r="I287" i="2"/>
  <c r="H287" i="2"/>
  <c r="I100" i="2"/>
  <c r="I110" i="2"/>
  <c r="H116" i="2"/>
  <c r="H120" i="2"/>
  <c r="H124" i="2"/>
  <c r="H128" i="2"/>
  <c r="H132" i="2"/>
  <c r="H136" i="2"/>
  <c r="H140" i="2"/>
  <c r="H144" i="2"/>
  <c r="H230" i="2"/>
  <c r="I230" i="2"/>
  <c r="I263" i="2"/>
  <c r="H263" i="2"/>
  <c r="I7" i="2"/>
  <c r="H7" i="2"/>
  <c r="H222" i="2"/>
  <c r="I222" i="2"/>
  <c r="H226" i="2"/>
  <c r="I226" i="2"/>
  <c r="I271" i="2"/>
  <c r="H271" i="2"/>
  <c r="I265" i="2"/>
  <c r="H265" i="2"/>
  <c r="I273" i="2"/>
  <c r="H273" i="2"/>
  <c r="I281" i="2"/>
  <c r="H281" i="2"/>
  <c r="I289" i="2"/>
  <c r="H289" i="2"/>
  <c r="I233" i="2"/>
  <c r="H233" i="2"/>
  <c r="I235" i="2"/>
  <c r="H235" i="2"/>
  <c r="I237" i="2"/>
  <c r="H237" i="2"/>
  <c r="I239" i="2"/>
  <c r="H239" i="2"/>
  <c r="I241" i="2"/>
  <c r="H241" i="2"/>
  <c r="I243" i="2"/>
  <c r="H243" i="2"/>
  <c r="I245" i="2"/>
  <c r="H245" i="2"/>
  <c r="I247" i="2"/>
  <c r="H247" i="2"/>
  <c r="I249" i="2"/>
  <c r="H249" i="2"/>
  <c r="I251" i="2"/>
  <c r="H251" i="2"/>
  <c r="I253" i="2"/>
  <c r="H253" i="2"/>
  <c r="I255" i="2"/>
  <c r="H255" i="2"/>
  <c r="I257" i="2"/>
  <c r="H257" i="2"/>
  <c r="I259" i="2"/>
  <c r="H259" i="2"/>
  <c r="I267" i="2"/>
  <c r="H267" i="2"/>
  <c r="I275" i="2"/>
  <c r="H275" i="2"/>
  <c r="I283" i="2"/>
  <c r="H283" i="2"/>
  <c r="I3" i="2"/>
  <c r="H3" i="2"/>
  <c r="I204" i="2"/>
  <c r="I212" i="2"/>
  <c r="I220" i="2"/>
  <c r="I224" i="2"/>
  <c r="I228" i="2"/>
  <c r="I232" i="2"/>
  <c r="I261" i="2"/>
  <c r="H261" i="2"/>
  <c r="I269" i="2"/>
  <c r="H269" i="2"/>
  <c r="I277" i="2"/>
  <c r="H277" i="2"/>
  <c r="I285" i="2"/>
  <c r="H285" i="2"/>
  <c r="I5" i="2"/>
  <c r="H5" i="2"/>
  <c r="D307" i="1" l="1" a="1"/>
  <c r="D307" i="1" s="1"/>
  <c r="C307" i="1"/>
  <c r="F307" i="1" s="1"/>
  <c r="D308" i="1" a="1"/>
  <c r="D308" i="1" s="1"/>
  <c r="C308" i="1"/>
  <c r="F308" i="1" s="1"/>
  <c r="E15" i="1"/>
  <c r="H11" i="4" s="1"/>
  <c r="C301" i="1"/>
  <c r="F301" i="1" s="1"/>
  <c r="D301" i="1" a="1"/>
  <c r="D301" i="1" s="1"/>
  <c r="C309" i="1"/>
  <c r="F309" i="1" s="1"/>
  <c r="D309" i="1" a="1"/>
  <c r="D309" i="1" s="1"/>
  <c r="C298" i="1"/>
  <c r="F298" i="1" s="1"/>
  <c r="D298" i="1" a="1"/>
  <c r="D298" i="1" s="1"/>
  <c r="D299" i="1" a="1"/>
  <c r="D299" i="1" s="1"/>
  <c r="C299" i="1"/>
  <c r="F299" i="1" s="1"/>
  <c r="C297" i="1"/>
  <c r="F297" i="1" s="1"/>
  <c r="D297" i="1" a="1"/>
  <c r="D297" i="1" s="1"/>
  <c r="D303" i="1" a="1"/>
  <c r="D303" i="1" s="1"/>
  <c r="C303" i="1"/>
  <c r="F303" i="1" s="1"/>
  <c r="D304" i="1" a="1"/>
  <c r="D304" i="1" s="1"/>
  <c r="C304" i="1"/>
  <c r="F304" i="1" s="1"/>
  <c r="D300" i="1" a="1"/>
  <c r="D300" i="1" s="1"/>
  <c r="C300" i="1"/>
  <c r="F300" i="1" s="1"/>
  <c r="C305" i="1"/>
  <c r="F305" i="1" s="1"/>
  <c r="D305" i="1" a="1"/>
  <c r="D305" i="1" s="1"/>
  <c r="C306" i="1"/>
  <c r="F306" i="1" s="1"/>
  <c r="D306" i="1" a="1"/>
  <c r="D306" i="1" s="1"/>
  <c r="C302" i="1"/>
  <c r="F302" i="1" s="1"/>
  <c r="D302" i="1" a="1"/>
  <c r="D302" i="1" s="1"/>
  <c r="E90" i="1"/>
  <c r="S12" i="4" s="1"/>
  <c r="E97" i="1"/>
  <c r="V11" i="4" s="1"/>
  <c r="E89" i="1"/>
  <c r="R11" i="4" s="1"/>
  <c r="E53" i="1"/>
  <c r="L15" i="4" s="1"/>
  <c r="E113" i="1"/>
  <c r="R9" i="4" s="1"/>
  <c r="E81" i="1"/>
  <c r="N11" i="4" s="1"/>
  <c r="E105" i="1"/>
  <c r="N9" i="4" s="1"/>
  <c r="E96" i="1"/>
  <c r="V12" i="4" s="1"/>
  <c r="E20" i="1"/>
  <c r="E12" i="4" s="1"/>
  <c r="E69" i="1"/>
  <c r="T15" i="4" s="1"/>
  <c r="E21" i="1"/>
  <c r="E11" i="4" s="1"/>
  <c r="E24" i="1"/>
  <c r="C12" i="4" s="1"/>
  <c r="E61" i="1"/>
  <c r="P15" i="4" s="1"/>
  <c r="E84" i="1"/>
  <c r="P12" i="4" s="1"/>
  <c r="E64" i="1"/>
  <c r="R14" i="4" s="1"/>
  <c r="E34" i="1"/>
  <c r="D8" i="4" s="1"/>
  <c r="E16" i="1"/>
  <c r="E82" i="1"/>
  <c r="O12" i="4" s="1"/>
  <c r="E55" i="1"/>
  <c r="M15" i="4" s="1"/>
  <c r="E106" i="1"/>
  <c r="O8" i="4" s="1"/>
  <c r="E38" i="1"/>
  <c r="H6" i="4" s="1"/>
  <c r="E91" i="1"/>
  <c r="S11" i="4" s="1"/>
  <c r="E66" i="1"/>
  <c r="S14" i="4" s="1"/>
  <c r="E92" i="1"/>
  <c r="T12" i="4" s="1"/>
  <c r="E71" i="1"/>
  <c r="U15" i="4" s="1"/>
  <c r="E23" i="1"/>
  <c r="D11" i="4" s="1"/>
  <c r="E116" i="1"/>
  <c r="T8" i="4" s="1"/>
  <c r="E49" i="1"/>
  <c r="C5" i="4" s="1"/>
  <c r="E108" i="1"/>
  <c r="P8" i="4" s="1"/>
  <c r="E74" i="1"/>
  <c r="K12" i="4" s="1"/>
  <c r="E77" i="1"/>
  <c r="L11" i="4" s="1"/>
  <c r="E114" i="1"/>
  <c r="S8" i="4" s="1"/>
  <c r="E37" i="1"/>
  <c r="C9" i="4" s="1"/>
  <c r="E28" i="1"/>
  <c r="G8" i="4" s="1"/>
  <c r="E100" i="1"/>
  <c r="L8" i="4" s="1"/>
  <c r="E60" i="1"/>
  <c r="P14" i="4" s="1"/>
  <c r="E103" i="1"/>
  <c r="M9" i="4" s="1"/>
  <c r="E58" i="1"/>
  <c r="O14" i="4" s="1"/>
  <c r="E101" i="1"/>
  <c r="L9" i="4" s="1"/>
  <c r="E46" i="1"/>
  <c r="D6" i="4" s="1"/>
  <c r="E99" i="1"/>
  <c r="K9" i="4" s="1"/>
  <c r="E107" i="1"/>
  <c r="O9" i="4" s="1"/>
  <c r="E117" i="1"/>
  <c r="T9" i="4" s="1"/>
  <c r="E42" i="1"/>
  <c r="F6" i="4" s="1"/>
  <c r="E80" i="1"/>
  <c r="N12" i="4" s="1"/>
  <c r="E54" i="1"/>
  <c r="M14" i="4" s="1"/>
  <c r="E26" i="1"/>
  <c r="H8" i="4" s="1"/>
  <c r="E115" i="1"/>
  <c r="S9" i="4" s="1"/>
  <c r="E63" i="1"/>
  <c r="Q15" i="4" s="1"/>
  <c r="E31" i="1"/>
  <c r="F9" i="4" s="1"/>
  <c r="E95" i="1"/>
  <c r="U11" i="4" s="1"/>
  <c r="E104" i="1"/>
  <c r="N8" i="4" s="1"/>
  <c r="E62" i="1"/>
  <c r="Q14" i="4" s="1"/>
  <c r="E111" i="1"/>
  <c r="Q9" i="4" s="1"/>
  <c r="E41" i="1"/>
  <c r="G5" i="4" s="1"/>
  <c r="E29" i="1"/>
  <c r="G9" i="4" s="1"/>
  <c r="E43" i="1"/>
  <c r="F5" i="4" s="1"/>
  <c r="E102" i="1"/>
  <c r="M8" i="4" s="1"/>
  <c r="E70" i="1"/>
  <c r="U14" i="4" s="1"/>
  <c r="E112" i="1"/>
  <c r="R8" i="4" s="1"/>
  <c r="E78" i="1"/>
  <c r="M12" i="4" s="1"/>
  <c r="E52" i="1"/>
  <c r="L14" i="4" s="1"/>
  <c r="E32" i="1"/>
  <c r="E8" i="4" s="1"/>
  <c r="E14" i="1"/>
  <c r="H12" i="4" s="1"/>
  <c r="E121" i="1"/>
  <c r="V9" i="4" s="1"/>
  <c r="E88" i="1"/>
  <c r="R12" i="4" s="1"/>
  <c r="E68" i="1"/>
  <c r="T14" i="4" s="1"/>
  <c r="E85" i="1"/>
  <c r="P11" i="4" s="1"/>
  <c r="E94" i="1"/>
  <c r="U12" i="4" s="1"/>
  <c r="E86" i="1"/>
  <c r="Q12" i="4" s="1"/>
  <c r="E76" i="1"/>
  <c r="L12" i="4" s="1"/>
  <c r="E120" i="1"/>
  <c r="V8" i="4" s="1"/>
  <c r="E110" i="1"/>
  <c r="Q8" i="4" s="1"/>
  <c r="E48" i="1"/>
  <c r="E72" i="1"/>
  <c r="V14" i="4" s="1"/>
  <c r="E50" i="1"/>
  <c r="K14" i="4" s="1"/>
  <c r="E30" i="1"/>
  <c r="F8" i="4" s="1"/>
  <c r="E22" i="1"/>
  <c r="D12" i="4" s="1"/>
  <c r="E47" i="1"/>
  <c r="D5" i="4" s="1"/>
  <c r="E39" i="1"/>
  <c r="H5" i="4" s="1"/>
  <c r="E67" i="1"/>
  <c r="S15" i="4" s="1"/>
  <c r="E59" i="1"/>
  <c r="O15" i="4" s="1"/>
  <c r="E35" i="1"/>
  <c r="D9" i="4" s="1"/>
  <c r="E27" i="1"/>
  <c r="H9" i="4" s="1"/>
  <c r="E19" i="1"/>
  <c r="F11" i="4" s="1"/>
  <c r="E51" i="1"/>
  <c r="K15" i="4" s="1"/>
  <c r="E87" i="1"/>
  <c r="Q11" i="4" s="1"/>
  <c r="E109" i="1"/>
  <c r="P9" i="4" s="1"/>
  <c r="E44" i="1"/>
  <c r="E6" i="4" s="1"/>
  <c r="E118" i="1"/>
  <c r="U8" i="4" s="1"/>
  <c r="E40" i="1"/>
  <c r="G6" i="4" s="1"/>
  <c r="E56" i="1"/>
  <c r="N14" i="4" s="1"/>
  <c r="E36" i="1"/>
  <c r="C8" i="4" s="1"/>
  <c r="E18" i="1"/>
  <c r="E119" i="1"/>
  <c r="U9" i="4" s="1"/>
  <c r="E79" i="1"/>
  <c r="M11" i="4" s="1"/>
  <c r="E45" i="1"/>
  <c r="E5" i="4" s="1"/>
  <c r="E73" i="1"/>
  <c r="V15" i="4" s="1"/>
  <c r="E65" i="1"/>
  <c r="R15" i="4" s="1"/>
  <c r="E57" i="1"/>
  <c r="N15" i="4" s="1"/>
  <c r="E33" i="1"/>
  <c r="E9" i="4" s="1"/>
  <c r="E25" i="1"/>
  <c r="C11" i="4" s="1"/>
  <c r="E17" i="1"/>
  <c r="G11" i="4" s="1"/>
  <c r="D132" i="1" a="1"/>
  <c r="D132" i="1" s="1"/>
  <c r="C132" i="1"/>
  <c r="M132" i="1" s="1"/>
  <c r="D537" i="1" a="1"/>
  <c r="D537" i="1" s="1"/>
  <c r="C537" i="1"/>
  <c r="M537" i="1" s="1"/>
  <c r="D157" i="1" a="1"/>
  <c r="D157" i="1" s="1"/>
  <c r="C157" i="1"/>
  <c r="M157" i="1" s="1"/>
  <c r="D353" i="1" a="1"/>
  <c r="D353" i="1" s="1"/>
  <c r="C353" i="1"/>
  <c r="M353" i="1" s="1"/>
  <c r="D461" i="1" a="1"/>
  <c r="D461" i="1" s="1"/>
  <c r="C461" i="1"/>
  <c r="M461" i="1" s="1"/>
  <c r="C579" i="1"/>
  <c r="M579" i="1" s="1"/>
  <c r="D579" i="1" a="1"/>
  <c r="D579" i="1" s="1"/>
  <c r="D706" i="1" a="1"/>
  <c r="D706" i="1" s="1"/>
  <c r="C706" i="1"/>
  <c r="M706" i="1" s="1"/>
  <c r="C683" i="1"/>
  <c r="M683" i="1" s="1"/>
  <c r="D683" i="1" a="1"/>
  <c r="D683" i="1" s="1"/>
  <c r="D389" i="1" a="1"/>
  <c r="D389" i="1" s="1"/>
  <c r="C389" i="1"/>
  <c r="M389" i="1" s="1"/>
  <c r="C231" i="1"/>
  <c r="M231" i="1" s="1"/>
  <c r="D231" i="1" a="1"/>
  <c r="D231" i="1" s="1"/>
  <c r="D540" i="1" a="1"/>
  <c r="D540" i="1" s="1"/>
  <c r="C540" i="1"/>
  <c r="M540" i="1" s="1"/>
  <c r="C267" i="1"/>
  <c r="M267" i="1" s="1"/>
  <c r="D267" i="1" a="1"/>
  <c r="D267" i="1" s="1"/>
  <c r="C159" i="1"/>
  <c r="M159" i="1" s="1"/>
  <c r="D159" i="1" a="1"/>
  <c r="D159" i="1" s="1"/>
  <c r="C164" i="1"/>
  <c r="M164" i="1" s="1"/>
  <c r="D164" i="1" a="1"/>
  <c r="D164" i="1" s="1"/>
  <c r="C365" i="1"/>
  <c r="M365" i="1" s="1"/>
  <c r="D365" i="1" a="1"/>
  <c r="D365" i="1" s="1"/>
  <c r="D381" i="1" a="1"/>
  <c r="D381" i="1" s="1"/>
  <c r="C381" i="1"/>
  <c r="M381" i="1" s="1"/>
  <c r="C366" i="1"/>
  <c r="M366" i="1" s="1"/>
  <c r="D366" i="1" a="1"/>
  <c r="D366" i="1" s="1"/>
  <c r="D321" i="1" a="1"/>
  <c r="D321" i="1" s="1"/>
  <c r="C321" i="1"/>
  <c r="M321" i="1" s="1"/>
  <c r="D314" i="1" a="1"/>
  <c r="D314" i="1" s="1"/>
  <c r="C314" i="1"/>
  <c r="M314" i="1" s="1"/>
  <c r="D339" i="1" a="1"/>
  <c r="D339" i="1" s="1"/>
  <c r="C339" i="1"/>
  <c r="M339" i="1" s="1"/>
  <c r="D355" i="1" a="1"/>
  <c r="D355" i="1" s="1"/>
  <c r="C355" i="1"/>
  <c r="M355" i="1" s="1"/>
  <c r="D348" i="1" a="1"/>
  <c r="D348" i="1" s="1"/>
  <c r="C348" i="1"/>
  <c r="M348" i="1" s="1"/>
  <c r="D402" i="1" a="1"/>
  <c r="D402" i="1" s="1"/>
  <c r="C402" i="1"/>
  <c r="M402" i="1" s="1"/>
  <c r="D425" i="1" a="1"/>
  <c r="D425" i="1" s="1"/>
  <c r="C425" i="1"/>
  <c r="M425" i="1" s="1"/>
  <c r="D441" i="1" a="1"/>
  <c r="D441" i="1" s="1"/>
  <c r="C441" i="1"/>
  <c r="M441" i="1" s="1"/>
  <c r="C436" i="1"/>
  <c r="M436" i="1" s="1"/>
  <c r="D436" i="1" a="1"/>
  <c r="D436" i="1" s="1"/>
  <c r="D456" i="1" a="1"/>
  <c r="D456" i="1" s="1"/>
  <c r="C456" i="1"/>
  <c r="M456" i="1" s="1"/>
  <c r="D463" i="1" a="1"/>
  <c r="D463" i="1" s="1"/>
  <c r="C463" i="1"/>
  <c r="M463" i="1" s="1"/>
  <c r="D469" i="1" a="1"/>
  <c r="D469" i="1" s="1"/>
  <c r="C469" i="1"/>
  <c r="M469" i="1" s="1"/>
  <c r="D500" i="1" a="1"/>
  <c r="D500" i="1" s="1"/>
  <c r="C500" i="1"/>
  <c r="M500" i="1" s="1"/>
  <c r="D522" i="1" a="1"/>
  <c r="D522" i="1" s="1"/>
  <c r="C522" i="1"/>
  <c r="M522" i="1" s="1"/>
  <c r="C543" i="1"/>
  <c r="M543" i="1" s="1"/>
  <c r="D543" i="1" a="1"/>
  <c r="D543" i="1" s="1"/>
  <c r="D557" i="1" a="1"/>
  <c r="D557" i="1" s="1"/>
  <c r="C557" i="1"/>
  <c r="M557" i="1" s="1"/>
  <c r="D554" i="1" a="1"/>
  <c r="D554" i="1" s="1"/>
  <c r="C554" i="1"/>
  <c r="M554" i="1" s="1"/>
  <c r="D588" i="1" a="1"/>
  <c r="D588" i="1" s="1"/>
  <c r="C588" i="1"/>
  <c r="M588" i="1" s="1"/>
  <c r="C581" i="1"/>
  <c r="M581" i="1" s="1"/>
  <c r="D581" i="1" a="1"/>
  <c r="D581" i="1" s="1"/>
  <c r="D596" i="1" a="1"/>
  <c r="D596" i="1" s="1"/>
  <c r="C596" i="1"/>
  <c r="M596" i="1" s="1"/>
  <c r="D612" i="1" a="1"/>
  <c r="D612" i="1" s="1"/>
  <c r="C612" i="1"/>
  <c r="M612" i="1" s="1"/>
  <c r="D628" i="1" a="1"/>
  <c r="D628" i="1" s="1"/>
  <c r="C628" i="1"/>
  <c r="M628" i="1" s="1"/>
  <c r="D644" i="1" a="1"/>
  <c r="D644" i="1" s="1"/>
  <c r="C644" i="1"/>
  <c r="M644" i="1" s="1"/>
  <c r="D660" i="1" a="1"/>
  <c r="D660" i="1" s="1"/>
  <c r="C660" i="1"/>
  <c r="M660" i="1" s="1"/>
  <c r="D676" i="1" a="1"/>
  <c r="D676" i="1" s="1"/>
  <c r="C676" i="1"/>
  <c r="M676" i="1" s="1"/>
  <c r="D692" i="1" a="1"/>
  <c r="D692" i="1" s="1"/>
  <c r="C692" i="1"/>
  <c r="M692" i="1" s="1"/>
  <c r="D708" i="1" a="1"/>
  <c r="D708" i="1" s="1"/>
  <c r="C708" i="1"/>
  <c r="M708" i="1" s="1"/>
  <c r="C605" i="1"/>
  <c r="M605" i="1" s="1"/>
  <c r="D605" i="1" a="1"/>
  <c r="D605" i="1" s="1"/>
  <c r="D621" i="1" a="1"/>
  <c r="D621" i="1" s="1"/>
  <c r="C621" i="1"/>
  <c r="M621" i="1" s="1"/>
  <c r="D637" i="1" a="1"/>
  <c r="D637" i="1" s="1"/>
  <c r="C637" i="1"/>
  <c r="M637" i="1" s="1"/>
  <c r="C653" i="1"/>
  <c r="M653" i="1" s="1"/>
  <c r="D653" i="1" a="1"/>
  <c r="D653" i="1" s="1"/>
  <c r="D669" i="1" a="1"/>
  <c r="D669" i="1" s="1"/>
  <c r="C669" i="1"/>
  <c r="M669" i="1" s="1"/>
  <c r="D685" i="1" a="1"/>
  <c r="D685" i="1" s="1"/>
  <c r="C685" i="1"/>
  <c r="M685" i="1" s="1"/>
  <c r="D701" i="1" a="1"/>
  <c r="D701" i="1" s="1"/>
  <c r="C701" i="1"/>
  <c r="M701" i="1" s="1"/>
  <c r="D193" i="1" a="1"/>
  <c r="D193" i="1" s="1"/>
  <c r="C193" i="1"/>
  <c r="M193" i="1" s="1"/>
  <c r="C233" i="1"/>
  <c r="M233" i="1" s="1"/>
  <c r="D233" i="1" a="1"/>
  <c r="D233" i="1" s="1"/>
  <c r="C247" i="1"/>
  <c r="M247" i="1" s="1"/>
  <c r="D247" i="1" a="1"/>
  <c r="D247" i="1" s="1"/>
  <c r="C263" i="1"/>
  <c r="M263" i="1" s="1"/>
  <c r="D263" i="1" a="1"/>
  <c r="D263" i="1" s="1"/>
  <c r="C258" i="1"/>
  <c r="M258" i="1" s="1"/>
  <c r="D258" i="1" a="1"/>
  <c r="D258" i="1" s="1"/>
  <c r="D272" i="1" a="1"/>
  <c r="D272" i="1" s="1"/>
  <c r="C272" i="1"/>
  <c r="M272" i="1" s="1"/>
  <c r="D289" i="1" a="1"/>
  <c r="D289" i="1" s="1"/>
  <c r="C289" i="1"/>
  <c r="M289" i="1" s="1"/>
  <c r="C497" i="1"/>
  <c r="M497" i="1" s="1"/>
  <c r="D497" i="1" a="1"/>
  <c r="D497" i="1" s="1"/>
  <c r="D482" i="1" a="1"/>
  <c r="D482" i="1" s="1"/>
  <c r="C482" i="1"/>
  <c r="M482" i="1" s="1"/>
  <c r="D478" i="1" a="1"/>
  <c r="D478" i="1" s="1"/>
  <c r="C478" i="1"/>
  <c r="M478" i="1" s="1"/>
  <c r="D481" i="1" a="1"/>
  <c r="D481" i="1" s="1"/>
  <c r="C481" i="1"/>
  <c r="M481" i="1" s="1"/>
  <c r="C200" i="1"/>
  <c r="M200" i="1" s="1"/>
  <c r="D200" i="1" a="1"/>
  <c r="D200" i="1" s="1"/>
  <c r="D238" i="1" a="1"/>
  <c r="D238" i="1" s="1"/>
  <c r="C238" i="1"/>
  <c r="M238" i="1" s="1"/>
  <c r="D212" i="1" a="1"/>
  <c r="D212" i="1" s="1"/>
  <c r="C212" i="1"/>
  <c r="M212" i="1" s="1"/>
  <c r="D9" i="1" a="1"/>
  <c r="D9" i="1" s="1"/>
  <c r="C9" i="1"/>
  <c r="M9" i="1" s="1"/>
  <c r="C379" i="1"/>
  <c r="M379" i="1" s="1"/>
  <c r="D379" i="1" a="1"/>
  <c r="D379" i="1" s="1"/>
  <c r="D337" i="1" a="1"/>
  <c r="D337" i="1" s="1"/>
  <c r="C337" i="1"/>
  <c r="M337" i="1" s="1"/>
  <c r="D434" i="1" a="1"/>
  <c r="D434" i="1" s="1"/>
  <c r="C434" i="1"/>
  <c r="M434" i="1" s="1"/>
  <c r="C555" i="1"/>
  <c r="M555" i="1" s="1"/>
  <c r="D555" i="1" a="1"/>
  <c r="D555" i="1" s="1"/>
  <c r="D674" i="1" a="1"/>
  <c r="D674" i="1" s="1"/>
  <c r="C674" i="1"/>
  <c r="M674" i="1" s="1"/>
  <c r="C667" i="1"/>
  <c r="M667" i="1" s="1"/>
  <c r="D667" i="1" a="1"/>
  <c r="D667" i="1" s="1"/>
  <c r="D261" i="1" a="1"/>
  <c r="D261" i="1" s="1"/>
  <c r="C261" i="1"/>
  <c r="M261" i="1" s="1"/>
  <c r="C393" i="1"/>
  <c r="M393" i="1" s="1"/>
  <c r="D393" i="1" a="1"/>
  <c r="D393" i="1" s="1"/>
  <c r="D404" i="1" a="1"/>
  <c r="D404" i="1" s="1"/>
  <c r="C404" i="1"/>
  <c r="M404" i="1" s="1"/>
  <c r="D144" i="1" a="1"/>
  <c r="D144" i="1" s="1"/>
  <c r="C144" i="1"/>
  <c r="M144" i="1" s="1"/>
  <c r="C183" i="1"/>
  <c r="M183" i="1" s="1"/>
  <c r="D183" i="1" a="1"/>
  <c r="D183" i="1" s="1"/>
  <c r="C391" i="1"/>
  <c r="M391" i="1" s="1"/>
  <c r="D391" i="1" a="1"/>
  <c r="D391" i="1" s="1"/>
  <c r="C139" i="1"/>
  <c r="M139" i="1" s="1"/>
  <c r="D139" i="1" a="1"/>
  <c r="D139" i="1" s="1"/>
  <c r="C188" i="1"/>
  <c r="M188" i="1" s="1"/>
  <c r="D188" i="1" a="1"/>
  <c r="D188" i="1" s="1"/>
  <c r="D204" i="1" a="1"/>
  <c r="D204" i="1" s="1"/>
  <c r="C204" i="1"/>
  <c r="M204" i="1" s="1"/>
  <c r="C443" i="1"/>
  <c r="M443" i="1" s="1"/>
  <c r="D443" i="1" a="1"/>
  <c r="D443" i="1" s="1"/>
  <c r="C440" i="1"/>
  <c r="M440" i="1" s="1"/>
  <c r="D440" i="1" a="1"/>
  <c r="D440" i="1" s="1"/>
  <c r="D189" i="1" a="1"/>
  <c r="D189" i="1" s="1"/>
  <c r="C189" i="1"/>
  <c r="M189" i="1" s="1"/>
  <c r="D506" i="1" a="1"/>
  <c r="D506" i="1" s="1"/>
  <c r="C506" i="1"/>
  <c r="M506" i="1" s="1"/>
  <c r="D453" i="1" a="1"/>
  <c r="D453" i="1" s="1"/>
  <c r="C453" i="1"/>
  <c r="M453" i="1" s="1"/>
  <c r="C362" i="1"/>
  <c r="M362" i="1" s="1"/>
  <c r="D362" i="1" a="1"/>
  <c r="D362" i="1" s="1"/>
  <c r="D242" i="1" a="1"/>
  <c r="D242" i="1" s="1"/>
  <c r="C242" i="1"/>
  <c r="M242" i="1" s="1"/>
  <c r="C134" i="1"/>
  <c r="M134" i="1" s="1"/>
  <c r="D134" i="1" a="1"/>
  <c r="D134" i="1" s="1"/>
  <c r="D146" i="1" a="1"/>
  <c r="D146" i="1" s="1"/>
  <c r="C146" i="1"/>
  <c r="M146" i="1" s="1"/>
  <c r="C541" i="1"/>
  <c r="M541" i="1" s="1"/>
  <c r="D541" i="1" a="1"/>
  <c r="D541" i="1" s="1"/>
  <c r="D448" i="1" a="1"/>
  <c r="D448" i="1" s="1"/>
  <c r="C448" i="1"/>
  <c r="M448" i="1" s="1"/>
  <c r="C327" i="1"/>
  <c r="M327" i="1" s="1"/>
  <c r="D327" i="1" a="1"/>
  <c r="D327" i="1" s="1"/>
  <c r="D237" i="1" a="1"/>
  <c r="D237" i="1" s="1"/>
  <c r="C237" i="1"/>
  <c r="M237" i="1" s="1"/>
  <c r="D5" i="1" a="1"/>
  <c r="D5" i="1" s="1"/>
  <c r="C5" i="1"/>
  <c r="M5" i="1" s="1"/>
  <c r="D471" i="1" a="1"/>
  <c r="D471" i="1" s="1"/>
  <c r="C471" i="1"/>
  <c r="M471" i="1" s="1"/>
  <c r="D161" i="1" a="1"/>
  <c r="D161" i="1" s="1"/>
  <c r="C161" i="1"/>
  <c r="M161" i="1" s="1"/>
  <c r="D284" i="1" a="1"/>
  <c r="D284" i="1" s="1"/>
  <c r="C284" i="1"/>
  <c r="M284" i="1" s="1"/>
  <c r="C286" i="1"/>
  <c r="M286" i="1" s="1"/>
  <c r="D286" i="1" a="1"/>
  <c r="D286" i="1" s="1"/>
  <c r="D152" i="1" a="1"/>
  <c r="D152" i="1" s="1"/>
  <c r="C152" i="1"/>
  <c r="M152" i="1" s="1"/>
  <c r="D367" i="1" a="1"/>
  <c r="D367" i="1" s="1"/>
  <c r="C367" i="1"/>
  <c r="M367" i="1" s="1"/>
  <c r="D383" i="1" a="1"/>
  <c r="D383" i="1" s="1"/>
  <c r="C383" i="1"/>
  <c r="M383" i="1" s="1"/>
  <c r="D374" i="1" a="1"/>
  <c r="D374" i="1" s="1"/>
  <c r="C374" i="1"/>
  <c r="M374" i="1" s="1"/>
  <c r="D323" i="1" a="1"/>
  <c r="D323" i="1" s="1"/>
  <c r="C323" i="1"/>
  <c r="M323" i="1" s="1"/>
  <c r="D316" i="1" a="1"/>
  <c r="D316" i="1" s="1"/>
  <c r="C316" i="1"/>
  <c r="M316" i="1" s="1"/>
  <c r="C341" i="1"/>
  <c r="M341" i="1" s="1"/>
  <c r="D341" i="1" a="1"/>
  <c r="D341" i="1" s="1"/>
  <c r="C334" i="1"/>
  <c r="M334" i="1" s="1"/>
  <c r="D334" i="1" a="1"/>
  <c r="D334" i="1" s="1"/>
  <c r="D350" i="1" a="1"/>
  <c r="D350" i="1" s="1"/>
  <c r="C350" i="1"/>
  <c r="M350" i="1" s="1"/>
  <c r="D410" i="1" a="1"/>
  <c r="D410" i="1" s="1"/>
  <c r="C410" i="1"/>
  <c r="M410" i="1" s="1"/>
  <c r="D427" i="1" a="1"/>
  <c r="D427" i="1" s="1"/>
  <c r="C427" i="1"/>
  <c r="M427" i="1" s="1"/>
  <c r="D432" i="1" a="1"/>
  <c r="D432" i="1" s="1"/>
  <c r="C432" i="1"/>
  <c r="M432" i="1" s="1"/>
  <c r="D464" i="1" a="1"/>
  <c r="D464" i="1" s="1"/>
  <c r="C464" i="1"/>
  <c r="M464" i="1" s="1"/>
  <c r="D473" i="1" a="1"/>
  <c r="D473" i="1" s="1"/>
  <c r="C473" i="1"/>
  <c r="M473" i="1" s="1"/>
  <c r="C502" i="1"/>
  <c r="M502" i="1" s="1"/>
  <c r="D502" i="1" a="1"/>
  <c r="D502" i="1" s="1"/>
  <c r="D514" i="1" a="1"/>
  <c r="D514" i="1" s="1"/>
  <c r="C514" i="1"/>
  <c r="M514" i="1" s="1"/>
  <c r="D524" i="1" a="1"/>
  <c r="D524" i="1" s="1"/>
  <c r="C524" i="1"/>
  <c r="M524" i="1" s="1"/>
  <c r="D544" i="1" a="1"/>
  <c r="D544" i="1" s="1"/>
  <c r="C544" i="1"/>
  <c r="M544" i="1" s="1"/>
  <c r="C561" i="1"/>
  <c r="M561" i="1" s="1"/>
  <c r="D561" i="1" a="1"/>
  <c r="D561" i="1" s="1"/>
  <c r="D556" i="1" a="1"/>
  <c r="D556" i="1" s="1"/>
  <c r="C556" i="1"/>
  <c r="M556" i="1" s="1"/>
  <c r="D574" i="1" a="1"/>
  <c r="D574" i="1" s="1"/>
  <c r="C574" i="1"/>
  <c r="M574" i="1" s="1"/>
  <c r="D590" i="1" a="1"/>
  <c r="D590" i="1" s="1"/>
  <c r="C590" i="1"/>
  <c r="M590" i="1" s="1"/>
  <c r="D583" i="1" a="1"/>
  <c r="D583" i="1" s="1"/>
  <c r="C583" i="1"/>
  <c r="M583" i="1" s="1"/>
  <c r="D598" i="1" a="1"/>
  <c r="D598" i="1" s="1"/>
  <c r="C598" i="1"/>
  <c r="M598" i="1" s="1"/>
  <c r="D614" i="1" a="1"/>
  <c r="D614" i="1" s="1"/>
  <c r="C614" i="1"/>
  <c r="M614" i="1" s="1"/>
  <c r="D630" i="1" a="1"/>
  <c r="D630" i="1" s="1"/>
  <c r="C630" i="1"/>
  <c r="M630" i="1" s="1"/>
  <c r="D646" i="1" a="1"/>
  <c r="D646" i="1" s="1"/>
  <c r="C646" i="1"/>
  <c r="M646" i="1" s="1"/>
  <c r="D662" i="1" a="1"/>
  <c r="D662" i="1" s="1"/>
  <c r="C662" i="1"/>
  <c r="M662" i="1" s="1"/>
  <c r="D678" i="1" a="1"/>
  <c r="D678" i="1" s="1"/>
  <c r="C678" i="1"/>
  <c r="M678" i="1" s="1"/>
  <c r="D694" i="1" a="1"/>
  <c r="D694" i="1" s="1"/>
  <c r="C694" i="1"/>
  <c r="M694" i="1" s="1"/>
  <c r="D710" i="1" a="1"/>
  <c r="D710" i="1" s="1"/>
  <c r="C710" i="1"/>
  <c r="M710" i="1" s="1"/>
  <c r="D607" i="1" a="1"/>
  <c r="D607" i="1" s="1"/>
  <c r="C607" i="1"/>
  <c r="M607" i="1" s="1"/>
  <c r="C623" i="1"/>
  <c r="M623" i="1" s="1"/>
  <c r="D623" i="1" a="1"/>
  <c r="D623" i="1" s="1"/>
  <c r="D639" i="1" a="1"/>
  <c r="D639" i="1" s="1"/>
  <c r="C639" i="1"/>
  <c r="M639" i="1" s="1"/>
  <c r="D655" i="1" a="1"/>
  <c r="D655" i="1" s="1"/>
  <c r="C655" i="1"/>
  <c r="M655" i="1" s="1"/>
  <c r="C671" i="1"/>
  <c r="M671" i="1" s="1"/>
  <c r="D671" i="1" a="1"/>
  <c r="D671" i="1" s="1"/>
  <c r="C687" i="1"/>
  <c r="M687" i="1" s="1"/>
  <c r="D687" i="1" a="1"/>
  <c r="D687" i="1" s="1"/>
  <c r="C703" i="1"/>
  <c r="M703" i="1" s="1"/>
  <c r="D703" i="1" a="1"/>
  <c r="D703" i="1" s="1"/>
  <c r="C175" i="1"/>
  <c r="M175" i="1" s="1"/>
  <c r="D175" i="1" a="1"/>
  <c r="D175" i="1" s="1"/>
  <c r="D197" i="1" a="1"/>
  <c r="D197" i="1" s="1"/>
  <c r="C197" i="1"/>
  <c r="M197" i="1" s="1"/>
  <c r="C216" i="1"/>
  <c r="M216" i="1" s="1"/>
  <c r="D216" i="1" a="1"/>
  <c r="D216" i="1" s="1"/>
  <c r="C249" i="1"/>
  <c r="M249" i="1" s="1"/>
  <c r="D249" i="1" a="1"/>
  <c r="D249" i="1" s="1"/>
  <c r="D265" i="1" a="1"/>
  <c r="D265" i="1" s="1"/>
  <c r="C265" i="1"/>
  <c r="M265" i="1" s="1"/>
  <c r="D260" i="1" a="1"/>
  <c r="D260" i="1" s="1"/>
  <c r="C260" i="1"/>
  <c r="M260" i="1" s="1"/>
  <c r="D274" i="1" a="1"/>
  <c r="D274" i="1" s="1"/>
  <c r="C274" i="1"/>
  <c r="M274" i="1" s="1"/>
  <c r="C295" i="1"/>
  <c r="M295" i="1" s="1"/>
  <c r="D295" i="1" a="1"/>
  <c r="D295" i="1" s="1"/>
  <c r="C499" i="1"/>
  <c r="M499" i="1" s="1"/>
  <c r="D499" i="1" a="1"/>
  <c r="D499" i="1" s="1"/>
  <c r="D484" i="1" a="1"/>
  <c r="D484" i="1" s="1"/>
  <c r="C484" i="1"/>
  <c r="M484" i="1" s="1"/>
  <c r="D226" i="1" a="1"/>
  <c r="D226" i="1" s="1"/>
  <c r="C226" i="1"/>
  <c r="M226" i="1" s="1"/>
  <c r="C397" i="1"/>
  <c r="M397" i="1" s="1"/>
  <c r="D397" i="1" a="1"/>
  <c r="D397" i="1" s="1"/>
  <c r="C219" i="1"/>
  <c r="M219" i="1" s="1"/>
  <c r="D219" i="1" a="1"/>
  <c r="D219" i="1" s="1"/>
  <c r="C592" i="1"/>
  <c r="M592" i="1" s="1"/>
  <c r="D592" i="1" a="1"/>
  <c r="D592" i="1" s="1"/>
  <c r="D412" i="1" a="1"/>
  <c r="D412" i="1" s="1"/>
  <c r="C412" i="1"/>
  <c r="M412" i="1" s="1"/>
  <c r="D559" i="1" a="1"/>
  <c r="D559" i="1" s="1"/>
  <c r="C559" i="1"/>
  <c r="M559" i="1" s="1"/>
  <c r="D449" i="1" a="1"/>
  <c r="D449" i="1" s="1"/>
  <c r="C449" i="1"/>
  <c r="M449" i="1" s="1"/>
  <c r="C179" i="1"/>
  <c r="M179" i="1" s="1"/>
  <c r="D179" i="1" a="1"/>
  <c r="D179" i="1" s="1"/>
  <c r="D358" i="1" a="1"/>
  <c r="D358" i="1" s="1"/>
  <c r="C358" i="1"/>
  <c r="M358" i="1" s="1"/>
  <c r="D319" i="1" a="1"/>
  <c r="D319" i="1" s="1"/>
  <c r="C319" i="1"/>
  <c r="M319" i="1" s="1"/>
  <c r="D439" i="1" a="1"/>
  <c r="D439" i="1" s="1"/>
  <c r="C439" i="1"/>
  <c r="M439" i="1" s="1"/>
  <c r="D542" i="1" a="1"/>
  <c r="D542" i="1" s="1"/>
  <c r="C542" i="1"/>
  <c r="M542" i="1" s="1"/>
  <c r="D610" i="1" a="1"/>
  <c r="D610" i="1" s="1"/>
  <c r="C610" i="1"/>
  <c r="M610" i="1" s="1"/>
  <c r="C603" i="1"/>
  <c r="M603" i="1" s="1"/>
  <c r="D603" i="1" a="1"/>
  <c r="D603" i="1" s="1"/>
  <c r="C699" i="1"/>
  <c r="M699" i="1" s="1"/>
  <c r="D699" i="1" a="1"/>
  <c r="D699" i="1" s="1"/>
  <c r="D271" i="1" a="1"/>
  <c r="D271" i="1" s="1"/>
  <c r="C271" i="1"/>
  <c r="M271" i="1" s="1"/>
  <c r="C479" i="1"/>
  <c r="M479" i="1" s="1"/>
  <c r="D479" i="1" a="1"/>
  <c r="D479" i="1" s="1"/>
  <c r="D186" i="1" a="1"/>
  <c r="D186" i="1" s="1"/>
  <c r="C186" i="1"/>
  <c r="M186" i="1" s="1"/>
  <c r="D356" i="1" a="1"/>
  <c r="D356" i="1" s="1"/>
  <c r="C356" i="1"/>
  <c r="M356" i="1" s="1"/>
  <c r="D531" i="1" a="1"/>
  <c r="D531" i="1" s="1"/>
  <c r="C531" i="1"/>
  <c r="M531" i="1" s="1"/>
  <c r="D130" i="1" a="1"/>
  <c r="D130" i="1" s="1"/>
  <c r="C130" i="1"/>
  <c r="M130" i="1" s="1"/>
  <c r="D190" i="1" a="1"/>
  <c r="D190" i="1" s="1"/>
  <c r="C190" i="1"/>
  <c r="M190" i="1" s="1"/>
  <c r="D445" i="1" a="1"/>
  <c r="D445" i="1" s="1"/>
  <c r="C445" i="1"/>
  <c r="M445" i="1" s="1"/>
  <c r="D508" i="1" a="1"/>
  <c r="D508" i="1" s="1"/>
  <c r="C508" i="1"/>
  <c r="M508" i="1" s="1"/>
  <c r="D417" i="1" a="1"/>
  <c r="D417" i="1" s="1"/>
  <c r="C417" i="1"/>
  <c r="M417" i="1" s="1"/>
  <c r="D330" i="1" a="1"/>
  <c r="D330" i="1" s="1"/>
  <c r="C330" i="1"/>
  <c r="M330" i="1" s="1"/>
  <c r="C207" i="1"/>
  <c r="M207" i="1" s="1"/>
  <c r="D207" i="1" a="1"/>
  <c r="D207" i="1" s="1"/>
  <c r="C150" i="1"/>
  <c r="M150" i="1" s="1"/>
  <c r="D150" i="1" a="1"/>
  <c r="D150" i="1" s="1"/>
  <c r="C507" i="1"/>
  <c r="M507" i="1" s="1"/>
  <c r="D507" i="1" a="1"/>
  <c r="D507" i="1" s="1"/>
  <c r="C450" i="1"/>
  <c r="M450" i="1" s="1"/>
  <c r="D450" i="1" a="1"/>
  <c r="D450" i="1" s="1"/>
  <c r="C329" i="1"/>
  <c r="M329" i="1" s="1"/>
  <c r="D329" i="1" a="1"/>
  <c r="D329" i="1" s="1"/>
  <c r="C239" i="1"/>
  <c r="M239" i="1" s="1"/>
  <c r="D239" i="1" a="1"/>
  <c r="D239" i="1" s="1"/>
  <c r="C145" i="1"/>
  <c r="M145" i="1" s="1"/>
  <c r="D145" i="1" a="1"/>
  <c r="D145" i="1" s="1"/>
  <c r="C163" i="1"/>
  <c r="M163" i="1" s="1"/>
  <c r="D163" i="1" a="1"/>
  <c r="D163" i="1" s="1"/>
  <c r="D292" i="1" a="1"/>
  <c r="D292" i="1" s="1"/>
  <c r="C292" i="1"/>
  <c r="M292" i="1" s="1"/>
  <c r="C156" i="1"/>
  <c r="M156" i="1" s="1"/>
  <c r="D156" i="1" a="1"/>
  <c r="D156" i="1" s="1"/>
  <c r="D369" i="1" a="1"/>
  <c r="D369" i="1" s="1"/>
  <c r="C369" i="1"/>
  <c r="M369" i="1" s="1"/>
  <c r="D385" i="1" a="1"/>
  <c r="D385" i="1" s="1"/>
  <c r="C385" i="1"/>
  <c r="M385" i="1" s="1"/>
  <c r="C382" i="1"/>
  <c r="M382" i="1" s="1"/>
  <c r="D382" i="1" a="1"/>
  <c r="D382" i="1" s="1"/>
  <c r="D360" i="1" a="1"/>
  <c r="D360" i="1" s="1"/>
  <c r="C360" i="1"/>
  <c r="M360" i="1" s="1"/>
  <c r="D325" i="1" a="1"/>
  <c r="D325" i="1" s="1"/>
  <c r="C325" i="1"/>
  <c r="M325" i="1" s="1"/>
  <c r="D318" i="1" a="1"/>
  <c r="D318" i="1" s="1"/>
  <c r="C318" i="1"/>
  <c r="M318" i="1" s="1"/>
  <c r="C343" i="1"/>
  <c r="M343" i="1" s="1"/>
  <c r="D343" i="1" a="1"/>
  <c r="D343" i="1" s="1"/>
  <c r="D336" i="1" a="1"/>
  <c r="D336" i="1" s="1"/>
  <c r="C336" i="1"/>
  <c r="M336" i="1" s="1"/>
  <c r="D352" i="1" a="1"/>
  <c r="D352" i="1" s="1"/>
  <c r="C352" i="1"/>
  <c r="M352" i="1" s="1"/>
  <c r="C401" i="1"/>
  <c r="M401" i="1" s="1"/>
  <c r="D401" i="1" a="1"/>
  <c r="D401" i="1" s="1"/>
  <c r="C429" i="1"/>
  <c r="M429" i="1" s="1"/>
  <c r="D429" i="1" a="1"/>
  <c r="D429" i="1" s="1"/>
  <c r="D438" i="1" a="1"/>
  <c r="D438" i="1" s="1"/>
  <c r="C438" i="1"/>
  <c r="M438" i="1" s="1"/>
  <c r="C457" i="1"/>
  <c r="M457" i="1" s="1"/>
  <c r="D457" i="1" a="1"/>
  <c r="D457" i="1" s="1"/>
  <c r="C466" i="1"/>
  <c r="M466" i="1" s="1"/>
  <c r="D466" i="1" a="1"/>
  <c r="D466" i="1" s="1"/>
  <c r="D475" i="1" a="1"/>
  <c r="D475" i="1" s="1"/>
  <c r="C475" i="1"/>
  <c r="M475" i="1" s="1"/>
  <c r="D504" i="1" a="1"/>
  <c r="D504" i="1" s="1"/>
  <c r="C504" i="1"/>
  <c r="M504" i="1" s="1"/>
  <c r="C526" i="1"/>
  <c r="M526" i="1" s="1"/>
  <c r="D526" i="1" a="1"/>
  <c r="D526" i="1" s="1"/>
  <c r="C545" i="1"/>
  <c r="M545" i="1" s="1"/>
  <c r="D545" i="1" a="1"/>
  <c r="D545" i="1" s="1"/>
  <c r="C563" i="1"/>
  <c r="M563" i="1" s="1"/>
  <c r="D563" i="1" a="1"/>
  <c r="D563" i="1" s="1"/>
  <c r="D558" i="1" a="1"/>
  <c r="D558" i="1" s="1"/>
  <c r="C558" i="1"/>
  <c r="M558" i="1" s="1"/>
  <c r="D576" i="1" a="1"/>
  <c r="D576" i="1" s="1"/>
  <c r="C576" i="1"/>
  <c r="M576" i="1" s="1"/>
  <c r="C594" i="1"/>
  <c r="M594" i="1" s="1"/>
  <c r="D594" i="1" a="1"/>
  <c r="D594" i="1" s="1"/>
  <c r="C585" i="1"/>
  <c r="M585" i="1" s="1"/>
  <c r="D585" i="1" a="1"/>
  <c r="D585" i="1" s="1"/>
  <c r="D600" i="1" a="1"/>
  <c r="D600" i="1" s="1"/>
  <c r="C600" i="1"/>
  <c r="M600" i="1" s="1"/>
  <c r="D616" i="1" a="1"/>
  <c r="D616" i="1" s="1"/>
  <c r="C616" i="1"/>
  <c r="M616" i="1" s="1"/>
  <c r="D632" i="1" a="1"/>
  <c r="D632" i="1" s="1"/>
  <c r="C632" i="1"/>
  <c r="M632" i="1" s="1"/>
  <c r="D648" i="1" a="1"/>
  <c r="D648" i="1" s="1"/>
  <c r="C648" i="1"/>
  <c r="M648" i="1" s="1"/>
  <c r="D664" i="1" a="1"/>
  <c r="D664" i="1" s="1"/>
  <c r="C664" i="1"/>
  <c r="M664" i="1" s="1"/>
  <c r="D680" i="1" a="1"/>
  <c r="D680" i="1" s="1"/>
  <c r="C680" i="1"/>
  <c r="M680" i="1" s="1"/>
  <c r="D696" i="1" a="1"/>
  <c r="D696" i="1" s="1"/>
  <c r="C696" i="1"/>
  <c r="M696" i="1" s="1"/>
  <c r="D712" i="1" a="1"/>
  <c r="D712" i="1" s="1"/>
  <c r="C712" i="1"/>
  <c r="M712" i="1" s="1"/>
  <c r="D609" i="1" a="1"/>
  <c r="D609" i="1" s="1"/>
  <c r="C609" i="1"/>
  <c r="M609" i="1" s="1"/>
  <c r="C625" i="1"/>
  <c r="M625" i="1" s="1"/>
  <c r="D625" i="1" a="1"/>
  <c r="D625" i="1" s="1"/>
  <c r="C641" i="1"/>
  <c r="M641" i="1" s="1"/>
  <c r="D641" i="1" a="1"/>
  <c r="D641" i="1" s="1"/>
  <c r="D657" i="1" a="1"/>
  <c r="D657" i="1" s="1"/>
  <c r="C657" i="1"/>
  <c r="M657" i="1" s="1"/>
  <c r="D673" i="1" a="1"/>
  <c r="D673" i="1" s="1"/>
  <c r="C673" i="1"/>
  <c r="M673" i="1" s="1"/>
  <c r="C689" i="1"/>
  <c r="M689" i="1" s="1"/>
  <c r="D689" i="1" a="1"/>
  <c r="D689" i="1" s="1"/>
  <c r="C705" i="1"/>
  <c r="M705" i="1" s="1"/>
  <c r="D705" i="1" a="1"/>
  <c r="D705" i="1" s="1"/>
  <c r="D154" i="1" a="1"/>
  <c r="D154" i="1" s="1"/>
  <c r="C154" i="1"/>
  <c r="M154" i="1" s="1"/>
  <c r="C201" i="1"/>
  <c r="M201" i="1" s="1"/>
  <c r="D201" i="1" a="1"/>
  <c r="D201" i="1" s="1"/>
  <c r="C224" i="1"/>
  <c r="M224" i="1" s="1"/>
  <c r="D224" i="1" a="1"/>
  <c r="D224" i="1" s="1"/>
  <c r="C251" i="1"/>
  <c r="M251" i="1" s="1"/>
  <c r="D251" i="1" a="1"/>
  <c r="D251" i="1" s="1"/>
  <c r="C244" i="1"/>
  <c r="M244" i="1" s="1"/>
  <c r="D244" i="1" a="1"/>
  <c r="D244" i="1" s="1"/>
  <c r="D262" i="1" a="1"/>
  <c r="D262" i="1" s="1"/>
  <c r="C262" i="1"/>
  <c r="M262" i="1" s="1"/>
  <c r="D277" i="1" a="1"/>
  <c r="D277" i="1" s="1"/>
  <c r="C277" i="1"/>
  <c r="M277" i="1" s="1"/>
  <c r="C273" i="1"/>
  <c r="M273" i="1" s="1"/>
  <c r="D273" i="1" a="1"/>
  <c r="D273" i="1" s="1"/>
  <c r="D406" i="1" a="1"/>
  <c r="D406" i="1" s="1"/>
  <c r="C406" i="1"/>
  <c r="M406" i="1" s="1"/>
  <c r="D492" i="1" a="1"/>
  <c r="D492" i="1" s="1"/>
  <c r="C492" i="1"/>
  <c r="M492" i="1" s="1"/>
  <c r="D490" i="1" a="1"/>
  <c r="D490" i="1" s="1"/>
  <c r="C490" i="1"/>
  <c r="M490" i="1" s="1"/>
  <c r="D218" i="1" a="1"/>
  <c r="D218" i="1" s="1"/>
  <c r="C218" i="1"/>
  <c r="M218" i="1" s="1"/>
  <c r="C223" i="1"/>
  <c r="M223" i="1" s="1"/>
  <c r="D223" i="1" a="1"/>
  <c r="D223" i="1" s="1"/>
  <c r="D217" i="1" a="1"/>
  <c r="D217" i="1" s="1"/>
  <c r="C217" i="1"/>
  <c r="M217" i="1" s="1"/>
  <c r="C235" i="1"/>
  <c r="M235" i="1" s="1"/>
  <c r="D235" i="1" a="1"/>
  <c r="D235" i="1" s="1"/>
  <c r="D184" i="1" a="1"/>
  <c r="D184" i="1" s="1"/>
  <c r="C184" i="1"/>
  <c r="M184" i="1" s="1"/>
  <c r="D392" i="1" a="1"/>
  <c r="D392" i="1" s="1"/>
  <c r="C392" i="1"/>
  <c r="M392" i="1" s="1"/>
  <c r="D533" i="1" a="1"/>
  <c r="D533" i="1" s="1"/>
  <c r="C533" i="1"/>
  <c r="M533" i="1" s="1"/>
  <c r="D294" i="1" a="1"/>
  <c r="D294" i="1" s="1"/>
  <c r="C294" i="1"/>
  <c r="M294" i="1" s="1"/>
  <c r="D312" i="1" a="1"/>
  <c r="D312" i="1" s="1"/>
  <c r="C312" i="1"/>
  <c r="M312" i="1" s="1"/>
  <c r="D400" i="1" a="1"/>
  <c r="D400" i="1" s="1"/>
  <c r="C400" i="1"/>
  <c r="M400" i="1" s="1"/>
  <c r="D520" i="1" a="1"/>
  <c r="D520" i="1" s="1"/>
  <c r="C520" i="1"/>
  <c r="M520" i="1" s="1"/>
  <c r="D595" i="1" a="1"/>
  <c r="D595" i="1" s="1"/>
  <c r="C595" i="1"/>
  <c r="M595" i="1" s="1"/>
  <c r="D690" i="1" a="1"/>
  <c r="D690" i="1" s="1"/>
  <c r="C690" i="1"/>
  <c r="M690" i="1" s="1"/>
  <c r="D715" i="1" a="1"/>
  <c r="D715" i="1" s="1"/>
  <c r="C715" i="1"/>
  <c r="M715" i="1" s="1"/>
  <c r="C256" i="1"/>
  <c r="M256" i="1" s="1"/>
  <c r="D256" i="1" a="1"/>
  <c r="D256" i="1" s="1"/>
  <c r="D364" i="1" a="1"/>
  <c r="D364" i="1" s="1"/>
  <c r="C364" i="1"/>
  <c r="M364" i="1" s="1"/>
  <c r="D388" i="1" a="1"/>
  <c r="D388" i="1" s="1"/>
  <c r="C388" i="1"/>
  <c r="M388" i="1" s="1"/>
  <c r="D328" i="1" a="1"/>
  <c r="D328" i="1" s="1"/>
  <c r="C328" i="1"/>
  <c r="M328" i="1" s="1"/>
  <c r="D451" i="1" a="1"/>
  <c r="D451" i="1" s="1"/>
  <c r="C451" i="1"/>
  <c r="M451" i="1" s="1"/>
  <c r="C147" i="1"/>
  <c r="M147" i="1" s="1"/>
  <c r="D147" i="1" a="1"/>
  <c r="D147" i="1" s="1"/>
  <c r="D138" i="1" a="1"/>
  <c r="D138" i="1" s="1"/>
  <c r="C138" i="1"/>
  <c r="M138" i="1" s="1"/>
  <c r="C93" i="1"/>
  <c r="M93" i="1" s="1"/>
  <c r="D93" i="1" a="1"/>
  <c r="D93" i="1" s="1"/>
  <c r="D122" i="1" a="1"/>
  <c r="D122" i="1" s="1"/>
  <c r="C122" i="1"/>
  <c r="M122" i="1" s="1"/>
  <c r="D137" i="1" a="1"/>
  <c r="D137" i="1" s="1"/>
  <c r="C137" i="1"/>
  <c r="M137" i="1" s="1"/>
  <c r="D176" i="1" a="1"/>
  <c r="D176" i="1" s="1"/>
  <c r="C176" i="1"/>
  <c r="M176" i="1" s="1"/>
  <c r="C192" i="1"/>
  <c r="M192" i="1" s="1"/>
  <c r="D192" i="1" a="1"/>
  <c r="D192" i="1" s="1"/>
  <c r="D444" i="1" a="1"/>
  <c r="D444" i="1" s="1"/>
  <c r="C444" i="1"/>
  <c r="M444" i="1" s="1"/>
  <c r="D510" i="1" a="1"/>
  <c r="D510" i="1" s="1"/>
  <c r="C510" i="1"/>
  <c r="M510" i="1" s="1"/>
  <c r="D419" i="1" a="1"/>
  <c r="D419" i="1" s="1"/>
  <c r="C419" i="1"/>
  <c r="M419" i="1" s="1"/>
  <c r="D332" i="1" a="1"/>
  <c r="D332" i="1" s="1"/>
  <c r="C332" i="1"/>
  <c r="M332" i="1" s="1"/>
  <c r="C209" i="1"/>
  <c r="M209" i="1" s="1"/>
  <c r="D209" i="1" a="1"/>
  <c r="D209" i="1" s="1"/>
  <c r="D208" i="1" a="1"/>
  <c r="D208" i="1" s="1"/>
  <c r="C208" i="1"/>
  <c r="M208" i="1" s="1"/>
  <c r="C509" i="1"/>
  <c r="M509" i="1" s="1"/>
  <c r="D509" i="1" a="1"/>
  <c r="D509" i="1" s="1"/>
  <c r="C452" i="1"/>
  <c r="M452" i="1" s="1"/>
  <c r="D452" i="1" a="1"/>
  <c r="D452" i="1" s="1"/>
  <c r="C331" i="1"/>
  <c r="M331" i="1" s="1"/>
  <c r="D331" i="1" a="1"/>
  <c r="D331" i="1" s="1"/>
  <c r="C241" i="1"/>
  <c r="M241" i="1" s="1"/>
  <c r="D241" i="1" a="1"/>
  <c r="D241" i="1" s="1"/>
  <c r="C143" i="1"/>
  <c r="M143" i="1" s="1"/>
  <c r="D143" i="1" a="1"/>
  <c r="D143" i="1" s="1"/>
  <c r="D149" i="1" a="1"/>
  <c r="D149" i="1" s="1"/>
  <c r="C149" i="1"/>
  <c r="M149" i="1" s="1"/>
  <c r="D165" i="1" a="1"/>
  <c r="D165" i="1" s="1"/>
  <c r="C165" i="1"/>
  <c r="M165" i="1" s="1"/>
  <c r="C160" i="1"/>
  <c r="M160" i="1" s="1"/>
  <c r="D160" i="1" a="1"/>
  <c r="D160" i="1" s="1"/>
  <c r="C282" i="1"/>
  <c r="M282" i="1" s="1"/>
  <c r="D282" i="1" a="1"/>
  <c r="D282" i="1" s="1"/>
  <c r="C148" i="1"/>
  <c r="M148" i="1" s="1"/>
  <c r="D148" i="1" a="1"/>
  <c r="D148" i="1" s="1"/>
  <c r="D371" i="1" a="1"/>
  <c r="D371" i="1" s="1"/>
  <c r="C371" i="1"/>
  <c r="M371" i="1" s="1"/>
  <c r="D368" i="1" a="1"/>
  <c r="D368" i="1" s="1"/>
  <c r="C368" i="1"/>
  <c r="M368" i="1" s="1"/>
  <c r="C311" i="1"/>
  <c r="M311" i="1" s="1"/>
  <c r="D311" i="1" a="1"/>
  <c r="D311" i="1" s="1"/>
  <c r="D320" i="1" a="1"/>
  <c r="D320" i="1" s="1"/>
  <c r="C320" i="1"/>
  <c r="M320" i="1" s="1"/>
  <c r="C345" i="1"/>
  <c r="M345" i="1" s="1"/>
  <c r="D345" i="1" a="1"/>
  <c r="D345" i="1" s="1"/>
  <c r="D338" i="1" a="1"/>
  <c r="D338" i="1" s="1"/>
  <c r="C338" i="1"/>
  <c r="M338" i="1" s="1"/>
  <c r="D354" i="1" a="1"/>
  <c r="D354" i="1" s="1"/>
  <c r="C354" i="1"/>
  <c r="M354" i="1" s="1"/>
  <c r="C395" i="1"/>
  <c r="M395" i="1" s="1"/>
  <c r="D395" i="1" a="1"/>
  <c r="D395" i="1" s="1"/>
  <c r="C407" i="1"/>
  <c r="M407" i="1" s="1"/>
  <c r="D407" i="1" a="1"/>
  <c r="D407" i="1" s="1"/>
  <c r="D431" i="1" a="1"/>
  <c r="D431" i="1" s="1"/>
  <c r="C431" i="1"/>
  <c r="M431" i="1" s="1"/>
  <c r="D430" i="1" a="1"/>
  <c r="D430" i="1" s="1"/>
  <c r="C430" i="1"/>
  <c r="M430" i="1" s="1"/>
  <c r="C458" i="1"/>
  <c r="M458" i="1" s="1"/>
  <c r="D458" i="1" a="1"/>
  <c r="D458" i="1" s="1"/>
  <c r="D468" i="1" a="1"/>
  <c r="D468" i="1" s="1"/>
  <c r="C468" i="1"/>
  <c r="M468" i="1" s="1"/>
  <c r="C483" i="1"/>
  <c r="M483" i="1" s="1"/>
  <c r="D483" i="1" a="1"/>
  <c r="D483" i="1" s="1"/>
  <c r="D501" i="1" a="1"/>
  <c r="D501" i="1" s="1"/>
  <c r="C501" i="1"/>
  <c r="M501" i="1" s="1"/>
  <c r="C515" i="1"/>
  <c r="M515" i="1" s="1"/>
  <c r="D515" i="1" a="1"/>
  <c r="D515" i="1" s="1"/>
  <c r="D528" i="1" a="1"/>
  <c r="D528" i="1" s="1"/>
  <c r="C528" i="1"/>
  <c r="M528" i="1" s="1"/>
  <c r="C547" i="1"/>
  <c r="M547" i="1" s="1"/>
  <c r="D547" i="1" a="1"/>
  <c r="D547" i="1" s="1"/>
  <c r="C565" i="1"/>
  <c r="M565" i="1" s="1"/>
  <c r="D565" i="1" a="1"/>
  <c r="D565" i="1" s="1"/>
  <c r="D560" i="1" a="1"/>
  <c r="D560" i="1" s="1"/>
  <c r="C560" i="1"/>
  <c r="M560" i="1" s="1"/>
  <c r="D578" i="1" a="1"/>
  <c r="D578" i="1" s="1"/>
  <c r="C578" i="1"/>
  <c r="M578" i="1" s="1"/>
  <c r="C587" i="1"/>
  <c r="M587" i="1" s="1"/>
  <c r="D587" i="1" a="1"/>
  <c r="D587" i="1" s="1"/>
  <c r="D602" i="1" a="1"/>
  <c r="D602" i="1" s="1"/>
  <c r="C602" i="1"/>
  <c r="M602" i="1" s="1"/>
  <c r="C618" i="1"/>
  <c r="M618" i="1" s="1"/>
  <c r="D618" i="1" a="1"/>
  <c r="D618" i="1" s="1"/>
  <c r="C634" i="1"/>
  <c r="M634" i="1" s="1"/>
  <c r="D634" i="1" a="1"/>
  <c r="D634" i="1" s="1"/>
  <c r="D650" i="1" a="1"/>
  <c r="D650" i="1" s="1"/>
  <c r="C650" i="1"/>
  <c r="M650" i="1" s="1"/>
  <c r="D666" i="1" a="1"/>
  <c r="D666" i="1" s="1"/>
  <c r="C666" i="1"/>
  <c r="M666" i="1" s="1"/>
  <c r="D682" i="1" a="1"/>
  <c r="D682" i="1" s="1"/>
  <c r="C682" i="1"/>
  <c r="M682" i="1" s="1"/>
  <c r="D698" i="1" a="1"/>
  <c r="D698" i="1" s="1"/>
  <c r="C698" i="1"/>
  <c r="M698" i="1" s="1"/>
  <c r="D714" i="1" a="1"/>
  <c r="D714" i="1" s="1"/>
  <c r="C714" i="1"/>
  <c r="M714" i="1" s="1"/>
  <c r="D611" i="1" a="1"/>
  <c r="D611" i="1" s="1"/>
  <c r="C611" i="1"/>
  <c r="M611" i="1" s="1"/>
  <c r="D627" i="1" a="1"/>
  <c r="D627" i="1" s="1"/>
  <c r="C627" i="1"/>
  <c r="M627" i="1" s="1"/>
  <c r="C643" i="1"/>
  <c r="M643" i="1" s="1"/>
  <c r="D643" i="1" a="1"/>
  <c r="D643" i="1" s="1"/>
  <c r="C659" i="1"/>
  <c r="M659" i="1" s="1"/>
  <c r="D659" i="1" a="1"/>
  <c r="D659" i="1" s="1"/>
  <c r="C675" i="1"/>
  <c r="M675" i="1" s="1"/>
  <c r="D675" i="1" a="1"/>
  <c r="D675" i="1" s="1"/>
  <c r="D691" i="1" a="1"/>
  <c r="D691" i="1" s="1"/>
  <c r="C691" i="1"/>
  <c r="M691" i="1" s="1"/>
  <c r="C707" i="1"/>
  <c r="M707" i="1" s="1"/>
  <c r="D707" i="1" a="1"/>
  <c r="D707" i="1" s="1"/>
  <c r="D158" i="1" a="1"/>
  <c r="D158" i="1" s="1"/>
  <c r="C158" i="1"/>
  <c r="M158" i="1" s="1"/>
  <c r="C187" i="1"/>
  <c r="M187" i="1" s="1"/>
  <c r="D187" i="1" a="1"/>
  <c r="D187" i="1" s="1"/>
  <c r="C230" i="1"/>
  <c r="M230" i="1" s="1"/>
  <c r="D230" i="1" a="1"/>
  <c r="D230" i="1" s="1"/>
  <c r="D253" i="1" a="1"/>
  <c r="D253" i="1" s="1"/>
  <c r="C253" i="1"/>
  <c r="M253" i="1" s="1"/>
  <c r="D246" i="1" a="1"/>
  <c r="D246" i="1" s="1"/>
  <c r="C246" i="1"/>
  <c r="M246" i="1" s="1"/>
  <c r="D264" i="1" a="1"/>
  <c r="D264" i="1" s="1"/>
  <c r="C264" i="1"/>
  <c r="M264" i="1" s="1"/>
  <c r="D287" i="1" a="1"/>
  <c r="D287" i="1" s="1"/>
  <c r="C287" i="1"/>
  <c r="M287" i="1" s="1"/>
  <c r="C279" i="1"/>
  <c r="M279" i="1" s="1"/>
  <c r="D279" i="1" a="1"/>
  <c r="D279" i="1" s="1"/>
  <c r="C487" i="1"/>
  <c r="M487" i="1" s="1"/>
  <c r="D487" i="1" a="1"/>
  <c r="D487" i="1" s="1"/>
  <c r="D414" i="1" a="1"/>
  <c r="D414" i="1" s="1"/>
  <c r="C414" i="1"/>
  <c r="M414" i="1" s="1"/>
  <c r="C498" i="1"/>
  <c r="M498" i="1" s="1"/>
  <c r="D498" i="1" a="1"/>
  <c r="D498" i="1" s="1"/>
  <c r="D405" i="1" a="1"/>
  <c r="D405" i="1" s="1"/>
  <c r="C405" i="1"/>
  <c r="M405" i="1" s="1"/>
  <c r="C496" i="1"/>
  <c r="M496" i="1" s="1"/>
  <c r="D496" i="1" a="1"/>
  <c r="D496" i="1" s="1"/>
  <c r="C3" i="1"/>
  <c r="M3" i="1" s="1"/>
  <c r="D3" i="1" a="1"/>
  <c r="D3" i="1" s="1"/>
  <c r="C527" i="1"/>
  <c r="M527" i="1" s="1"/>
  <c r="D527" i="1" a="1"/>
  <c r="D527" i="1" s="1"/>
  <c r="C472" i="1"/>
  <c r="M472" i="1" s="1"/>
  <c r="D472" i="1" a="1"/>
  <c r="D472" i="1" s="1"/>
  <c r="D346" i="1" a="1"/>
  <c r="D346" i="1" s="1"/>
  <c r="C346" i="1"/>
  <c r="M346" i="1" s="1"/>
  <c r="D467" i="1" a="1"/>
  <c r="D467" i="1" s="1"/>
  <c r="C467" i="1"/>
  <c r="M467" i="1" s="1"/>
  <c r="D571" i="1" a="1"/>
  <c r="D571" i="1" s="1"/>
  <c r="C571" i="1"/>
  <c r="M571" i="1" s="1"/>
  <c r="D658" i="1" a="1"/>
  <c r="D658" i="1" s="1"/>
  <c r="C658" i="1"/>
  <c r="M658" i="1" s="1"/>
  <c r="C635" i="1"/>
  <c r="M635" i="1" s="1"/>
  <c r="D635" i="1" a="1"/>
  <c r="D635" i="1" s="1"/>
  <c r="D245" i="1" a="1"/>
  <c r="D245" i="1" s="1"/>
  <c r="C245" i="1"/>
  <c r="M245" i="1" s="1"/>
  <c r="C283" i="1"/>
  <c r="M283" i="1" s="1"/>
  <c r="D283" i="1" a="1"/>
  <c r="D283" i="1" s="1"/>
  <c r="D202" i="1" a="1"/>
  <c r="D202" i="1" s="1"/>
  <c r="C202" i="1"/>
  <c r="M202" i="1" s="1"/>
  <c r="D539" i="1" a="1"/>
  <c r="D539" i="1" s="1"/>
  <c r="C539" i="1"/>
  <c r="M539" i="1" s="1"/>
  <c r="C128" i="1"/>
  <c r="M128" i="1" s="1"/>
  <c r="D128" i="1" a="1"/>
  <c r="D128" i="1" s="1"/>
  <c r="D126" i="1" a="1"/>
  <c r="D126" i="1" s="1"/>
  <c r="C126" i="1"/>
  <c r="M126" i="1" s="1"/>
  <c r="C124" i="1"/>
  <c r="M124" i="1" s="1"/>
  <c r="D124" i="1" a="1"/>
  <c r="D124" i="1" s="1"/>
  <c r="C136" i="1"/>
  <c r="M136" i="1" s="1"/>
  <c r="D136" i="1" a="1"/>
  <c r="D136" i="1" s="1"/>
  <c r="D178" i="1" a="1"/>
  <c r="D178" i="1" s="1"/>
  <c r="C178" i="1"/>
  <c r="M178" i="1" s="1"/>
  <c r="D194" i="1" a="1"/>
  <c r="D194" i="1" s="1"/>
  <c r="C194" i="1"/>
  <c r="M194" i="1" s="1"/>
  <c r="C566" i="1"/>
  <c r="M566" i="1" s="1"/>
  <c r="D566" i="1" a="1"/>
  <c r="D566" i="1" s="1"/>
  <c r="D512" i="1" a="1"/>
  <c r="D512" i="1" s="1"/>
  <c r="C512" i="1"/>
  <c r="M512" i="1" s="1"/>
  <c r="D421" i="1" a="1"/>
  <c r="D421" i="1" s="1"/>
  <c r="C421" i="1"/>
  <c r="M421" i="1" s="1"/>
  <c r="D296" i="1" a="1"/>
  <c r="D296" i="1" s="1"/>
  <c r="C296" i="1"/>
  <c r="M296" i="1" s="1"/>
  <c r="C8" i="1"/>
  <c r="M8" i="1" s="1"/>
  <c r="D8" i="1" a="1"/>
  <c r="D8" i="1" s="1"/>
  <c r="C211" i="1"/>
  <c r="M211" i="1" s="1"/>
  <c r="D211" i="1" a="1"/>
  <c r="D211" i="1" s="1"/>
  <c r="D210" i="1" a="1"/>
  <c r="D210" i="1" s="1"/>
  <c r="C210" i="1"/>
  <c r="M210" i="1" s="1"/>
  <c r="C511" i="1"/>
  <c r="M511" i="1" s="1"/>
  <c r="D511" i="1" a="1"/>
  <c r="D511" i="1" s="1"/>
  <c r="D416" i="1" a="1"/>
  <c r="D416" i="1" s="1"/>
  <c r="C416" i="1"/>
  <c r="M416" i="1" s="1"/>
  <c r="D521" i="1" a="1"/>
  <c r="D521" i="1" s="1"/>
  <c r="C521" i="1"/>
  <c r="M521" i="1" s="1"/>
  <c r="C83" i="1"/>
  <c r="M83" i="1" s="1"/>
  <c r="D83" i="1" a="1"/>
  <c r="D83" i="1" s="1"/>
  <c r="D141" i="1" a="1"/>
  <c r="D141" i="1" s="1"/>
  <c r="C141" i="1"/>
  <c r="M141" i="1" s="1"/>
  <c r="C151" i="1"/>
  <c r="M151" i="1" s="1"/>
  <c r="D151" i="1" a="1"/>
  <c r="D151" i="1" s="1"/>
  <c r="C167" i="1"/>
  <c r="M167" i="1" s="1"/>
  <c r="D167" i="1" a="1"/>
  <c r="D167" i="1" s="1"/>
  <c r="D276" i="1" a="1"/>
  <c r="D276" i="1" s="1"/>
  <c r="C276" i="1"/>
  <c r="M276" i="1" s="1"/>
  <c r="D290" i="1" a="1"/>
  <c r="D290" i="1" s="1"/>
  <c r="C290" i="1"/>
  <c r="M290" i="1" s="1"/>
  <c r="D172" i="1" a="1"/>
  <c r="D172" i="1" s="1"/>
  <c r="C172" i="1"/>
  <c r="M172" i="1" s="1"/>
  <c r="D357" i="1" a="1"/>
  <c r="D357" i="1" s="1"/>
  <c r="C357" i="1"/>
  <c r="M357" i="1" s="1"/>
  <c r="C373" i="1"/>
  <c r="M373" i="1" s="1"/>
  <c r="D373" i="1" a="1"/>
  <c r="D373" i="1" s="1"/>
  <c r="D376" i="1" a="1"/>
  <c r="D376" i="1" s="1"/>
  <c r="C376" i="1"/>
  <c r="M376" i="1" s="1"/>
  <c r="D313" i="1" a="1"/>
  <c r="D313" i="1" s="1"/>
  <c r="C313" i="1"/>
  <c r="M313" i="1" s="1"/>
  <c r="C322" i="1"/>
  <c r="M322" i="1" s="1"/>
  <c r="D322" i="1" a="1"/>
  <c r="D322" i="1" s="1"/>
  <c r="C347" i="1"/>
  <c r="M347" i="1" s="1"/>
  <c r="D347" i="1" a="1"/>
  <c r="D347" i="1" s="1"/>
  <c r="D340" i="1" a="1"/>
  <c r="D340" i="1" s="1"/>
  <c r="C340" i="1"/>
  <c r="M340" i="1" s="1"/>
  <c r="D372" i="1" a="1"/>
  <c r="D372" i="1" s="1"/>
  <c r="C372" i="1"/>
  <c r="M372" i="1" s="1"/>
  <c r="C409" i="1"/>
  <c r="M409" i="1" s="1"/>
  <c r="D409" i="1" a="1"/>
  <c r="D409" i="1" s="1"/>
  <c r="D413" i="1" a="1"/>
  <c r="D413" i="1" s="1"/>
  <c r="C413" i="1"/>
  <c r="M413" i="1" s="1"/>
  <c r="D433" i="1" a="1"/>
  <c r="D433" i="1" s="1"/>
  <c r="C433" i="1"/>
  <c r="M433" i="1" s="1"/>
  <c r="D442" i="1" a="1"/>
  <c r="D442" i="1" s="1"/>
  <c r="C442" i="1"/>
  <c r="M442" i="1" s="1"/>
  <c r="D459" i="1" a="1"/>
  <c r="D459" i="1" s="1"/>
  <c r="C459" i="1"/>
  <c r="M459" i="1" s="1"/>
  <c r="D470" i="1" a="1"/>
  <c r="D470" i="1" s="1"/>
  <c r="C470" i="1"/>
  <c r="M470" i="1" s="1"/>
  <c r="C486" i="1"/>
  <c r="M486" i="1" s="1"/>
  <c r="D486" i="1" a="1"/>
  <c r="D486" i="1" s="1"/>
  <c r="C503" i="1"/>
  <c r="M503" i="1" s="1"/>
  <c r="D503" i="1" a="1"/>
  <c r="D503" i="1" s="1"/>
  <c r="D516" i="1" a="1"/>
  <c r="D516" i="1" s="1"/>
  <c r="C516" i="1"/>
  <c r="M516" i="1" s="1"/>
  <c r="C530" i="1"/>
  <c r="M530" i="1" s="1"/>
  <c r="D530" i="1" a="1"/>
  <c r="D530" i="1" s="1"/>
  <c r="D549" i="1" a="1"/>
  <c r="D549" i="1" s="1"/>
  <c r="C549" i="1"/>
  <c r="M549" i="1" s="1"/>
  <c r="C546" i="1"/>
  <c r="M546" i="1" s="1"/>
  <c r="D546" i="1" a="1"/>
  <c r="D546" i="1" s="1"/>
  <c r="C562" i="1"/>
  <c r="M562" i="1" s="1"/>
  <c r="D562" i="1" a="1"/>
  <c r="D562" i="1" s="1"/>
  <c r="D580" i="1" a="1"/>
  <c r="D580" i="1" s="1"/>
  <c r="C580" i="1"/>
  <c r="M580" i="1" s="1"/>
  <c r="C573" i="1"/>
  <c r="M573" i="1" s="1"/>
  <c r="D573" i="1" a="1"/>
  <c r="D573" i="1" s="1"/>
  <c r="C589" i="1"/>
  <c r="M589" i="1" s="1"/>
  <c r="D589" i="1" a="1"/>
  <c r="D589" i="1" s="1"/>
  <c r="D604" i="1" a="1"/>
  <c r="D604" i="1" s="1"/>
  <c r="C604" i="1"/>
  <c r="M604" i="1" s="1"/>
  <c r="D620" i="1" a="1"/>
  <c r="D620" i="1" s="1"/>
  <c r="C620" i="1"/>
  <c r="M620" i="1" s="1"/>
  <c r="D636" i="1" a="1"/>
  <c r="D636" i="1" s="1"/>
  <c r="C636" i="1"/>
  <c r="M636" i="1" s="1"/>
  <c r="D652" i="1" a="1"/>
  <c r="D652" i="1" s="1"/>
  <c r="C652" i="1"/>
  <c r="M652" i="1" s="1"/>
  <c r="D668" i="1" a="1"/>
  <c r="D668" i="1" s="1"/>
  <c r="C668" i="1"/>
  <c r="M668" i="1" s="1"/>
  <c r="D684" i="1" a="1"/>
  <c r="D684" i="1" s="1"/>
  <c r="C684" i="1"/>
  <c r="M684" i="1" s="1"/>
  <c r="D700" i="1" a="1"/>
  <c r="D700" i="1" s="1"/>
  <c r="C700" i="1"/>
  <c r="M700" i="1" s="1"/>
  <c r="C597" i="1"/>
  <c r="M597" i="1" s="1"/>
  <c r="D597" i="1" a="1"/>
  <c r="D597" i="1" s="1"/>
  <c r="C613" i="1"/>
  <c r="M613" i="1" s="1"/>
  <c r="D613" i="1" a="1"/>
  <c r="D613" i="1" s="1"/>
  <c r="C629" i="1"/>
  <c r="M629" i="1" s="1"/>
  <c r="D629" i="1" a="1"/>
  <c r="D629" i="1" s="1"/>
  <c r="D645" i="1" a="1"/>
  <c r="D645" i="1" s="1"/>
  <c r="C645" i="1"/>
  <c r="M645" i="1" s="1"/>
  <c r="C661" i="1"/>
  <c r="M661" i="1" s="1"/>
  <c r="D661" i="1" a="1"/>
  <c r="D661" i="1" s="1"/>
  <c r="C677" i="1"/>
  <c r="M677" i="1" s="1"/>
  <c r="D677" i="1" a="1"/>
  <c r="D677" i="1" s="1"/>
  <c r="C693" i="1"/>
  <c r="M693" i="1" s="1"/>
  <c r="D693" i="1" a="1"/>
  <c r="D693" i="1" s="1"/>
  <c r="D709" i="1" a="1"/>
  <c r="D709" i="1" s="1"/>
  <c r="C709" i="1"/>
  <c r="M709" i="1" s="1"/>
  <c r="D162" i="1" a="1"/>
  <c r="D162" i="1" s="1"/>
  <c r="C162" i="1"/>
  <c r="M162" i="1" s="1"/>
  <c r="C185" i="1"/>
  <c r="M185" i="1" s="1"/>
  <c r="D185" i="1" a="1"/>
  <c r="D185" i="1" s="1"/>
  <c r="D232" i="1" a="1"/>
  <c r="D232" i="1" s="1"/>
  <c r="C232" i="1"/>
  <c r="M232" i="1" s="1"/>
  <c r="C255" i="1"/>
  <c r="M255" i="1" s="1"/>
  <c r="D255" i="1" a="1"/>
  <c r="D255" i="1" s="1"/>
  <c r="C248" i="1"/>
  <c r="M248" i="1" s="1"/>
  <c r="D248" i="1" a="1"/>
  <c r="D248" i="1" s="1"/>
  <c r="D268" i="1" a="1"/>
  <c r="D268" i="1" s="1"/>
  <c r="C268" i="1"/>
  <c r="M268" i="1" s="1"/>
  <c r="D293" i="1" a="1"/>
  <c r="D293" i="1" s="1"/>
  <c r="C293" i="1"/>
  <c r="M293" i="1" s="1"/>
  <c r="D281" i="1" a="1"/>
  <c r="D281" i="1" s="1"/>
  <c r="C281" i="1"/>
  <c r="M281" i="1" s="1"/>
  <c r="D489" i="1" a="1"/>
  <c r="D489" i="1" s="1"/>
  <c r="C489" i="1"/>
  <c r="M489" i="1" s="1"/>
  <c r="D125" i="1" a="1"/>
  <c r="D125" i="1" s="1"/>
  <c r="C125" i="1"/>
  <c r="M125" i="1" s="1"/>
  <c r="D538" i="1" a="1"/>
  <c r="D538" i="1" s="1"/>
  <c r="C538" i="1"/>
  <c r="M538" i="1" s="1"/>
  <c r="D476" i="1" a="1"/>
  <c r="D476" i="1" s="1"/>
  <c r="C476" i="1"/>
  <c r="M476" i="1" s="1"/>
  <c r="D173" i="1" a="1"/>
  <c r="D173" i="1" s="1"/>
  <c r="C173" i="1"/>
  <c r="M173" i="1" s="1"/>
  <c r="D424" i="1" a="1"/>
  <c r="D424" i="1" s="1"/>
  <c r="C424" i="1"/>
  <c r="M424" i="1" s="1"/>
  <c r="D552" i="1" a="1"/>
  <c r="D552" i="1" s="1"/>
  <c r="C552" i="1"/>
  <c r="M552" i="1" s="1"/>
  <c r="D626" i="1" a="1"/>
  <c r="D626" i="1" s="1"/>
  <c r="C626" i="1"/>
  <c r="M626" i="1" s="1"/>
  <c r="C619" i="1"/>
  <c r="M619" i="1" s="1"/>
  <c r="D619" i="1" a="1"/>
  <c r="D619" i="1" s="1"/>
  <c r="D229" i="1" a="1"/>
  <c r="D229" i="1" s="1"/>
  <c r="C229" i="1"/>
  <c r="M229" i="1" s="1"/>
  <c r="D387" i="1" a="1"/>
  <c r="D387" i="1" s="1"/>
  <c r="C387" i="1"/>
  <c r="M387" i="1" s="1"/>
  <c r="D129" i="1" a="1"/>
  <c r="D129" i="1" s="1"/>
  <c r="C129" i="1"/>
  <c r="M129" i="1" s="1"/>
  <c r="D140" i="1" a="1"/>
  <c r="D140" i="1" s="1"/>
  <c r="C140" i="1"/>
  <c r="M140" i="1" s="1"/>
  <c r="D446" i="1" a="1"/>
  <c r="D446" i="1" s="1"/>
  <c r="C446" i="1"/>
  <c r="M446" i="1" s="1"/>
  <c r="C127" i="1"/>
  <c r="M127" i="1" s="1"/>
  <c r="D127" i="1" a="1"/>
  <c r="D127" i="1" s="1"/>
  <c r="D98" i="1" a="1"/>
  <c r="D98" i="1" s="1"/>
  <c r="C98" i="1"/>
  <c r="M98" i="1" s="1"/>
  <c r="C123" i="1"/>
  <c r="M123" i="1" s="1"/>
  <c r="D123" i="1" a="1"/>
  <c r="D123" i="1" s="1"/>
  <c r="C135" i="1"/>
  <c r="M135" i="1" s="1"/>
  <c r="D135" i="1" a="1"/>
  <c r="D135" i="1" s="1"/>
  <c r="D12" i="1" a="1"/>
  <c r="D12" i="1" s="1"/>
  <c r="C12" i="1"/>
  <c r="M12" i="1" s="1"/>
  <c r="D180" i="1" a="1"/>
  <c r="D180" i="1" s="1"/>
  <c r="C180" i="1"/>
  <c r="M180" i="1" s="1"/>
  <c r="C196" i="1"/>
  <c r="M196" i="1" s="1"/>
  <c r="D196" i="1" a="1"/>
  <c r="D196" i="1" s="1"/>
  <c r="D568" i="1" a="1"/>
  <c r="D568" i="1" s="1"/>
  <c r="C568" i="1"/>
  <c r="M568" i="1" s="1"/>
  <c r="C477" i="1"/>
  <c r="M477" i="1" s="1"/>
  <c r="D477" i="1" a="1"/>
  <c r="D477" i="1" s="1"/>
  <c r="D386" i="1" a="1"/>
  <c r="D386" i="1" s="1"/>
  <c r="C386" i="1"/>
  <c r="M386" i="1" s="1"/>
  <c r="C266" i="1"/>
  <c r="M266" i="1" s="1"/>
  <c r="D266" i="1" a="1"/>
  <c r="D266" i="1" s="1"/>
  <c r="C6" i="1"/>
  <c r="M6" i="1" s="1"/>
  <c r="D6" i="1" a="1"/>
  <c r="D6" i="1" s="1"/>
  <c r="D213" i="1" a="1"/>
  <c r="D213" i="1" s="1"/>
  <c r="C213" i="1"/>
  <c r="M213" i="1" s="1"/>
  <c r="C567" i="1"/>
  <c r="M567" i="1" s="1"/>
  <c r="D567" i="1" a="1"/>
  <c r="D567" i="1" s="1"/>
  <c r="C513" i="1"/>
  <c r="M513" i="1" s="1"/>
  <c r="D513" i="1" a="1"/>
  <c r="D513" i="1" s="1"/>
  <c r="D418" i="1" a="1"/>
  <c r="D418" i="1" s="1"/>
  <c r="C418" i="1"/>
  <c r="M418" i="1" s="1"/>
  <c r="C525" i="1"/>
  <c r="M525" i="1" s="1"/>
  <c r="D525" i="1" a="1"/>
  <c r="D525" i="1" s="1"/>
  <c r="C199" i="1"/>
  <c r="M199" i="1" s="1"/>
  <c r="D199" i="1" a="1"/>
  <c r="D199" i="1" s="1"/>
  <c r="D205" i="1" a="1"/>
  <c r="D205" i="1" s="1"/>
  <c r="C205" i="1"/>
  <c r="M205" i="1" s="1"/>
  <c r="D13" i="1" a="1"/>
  <c r="D13" i="1" s="1"/>
  <c r="C13" i="1"/>
  <c r="M13" i="1" s="1"/>
  <c r="C523" i="1"/>
  <c r="M523" i="1" s="1"/>
  <c r="D523" i="1" a="1"/>
  <c r="D523" i="1" s="1"/>
  <c r="C153" i="1"/>
  <c r="M153" i="1" s="1"/>
  <c r="D153" i="1" a="1"/>
  <c r="D153" i="1" s="1"/>
  <c r="D169" i="1" a="1"/>
  <c r="D169" i="1" s="1"/>
  <c r="C169" i="1"/>
  <c r="M169" i="1" s="1"/>
  <c r="D280" i="1" a="1"/>
  <c r="D280" i="1" s="1"/>
  <c r="C280" i="1"/>
  <c r="M280" i="1" s="1"/>
  <c r="C359" i="1"/>
  <c r="M359" i="1" s="1"/>
  <c r="D359" i="1" a="1"/>
  <c r="D359" i="1" s="1"/>
  <c r="C375" i="1"/>
  <c r="M375" i="1" s="1"/>
  <c r="D375" i="1" a="1"/>
  <c r="D375" i="1" s="1"/>
  <c r="D384" i="1" a="1"/>
  <c r="D384" i="1" s="1"/>
  <c r="C384" i="1"/>
  <c r="M384" i="1" s="1"/>
  <c r="C315" i="1"/>
  <c r="M315" i="1" s="1"/>
  <c r="D315" i="1" a="1"/>
  <c r="D315" i="1" s="1"/>
  <c r="D324" i="1" a="1"/>
  <c r="D324" i="1" s="1"/>
  <c r="C324" i="1"/>
  <c r="M324" i="1" s="1"/>
  <c r="D349" i="1" a="1"/>
  <c r="D349" i="1" s="1"/>
  <c r="C349" i="1"/>
  <c r="M349" i="1" s="1"/>
  <c r="D342" i="1" a="1"/>
  <c r="D342" i="1" s="1"/>
  <c r="C342" i="1"/>
  <c r="M342" i="1" s="1"/>
  <c r="D370" i="1" a="1"/>
  <c r="D370" i="1" s="1"/>
  <c r="C370" i="1"/>
  <c r="M370" i="1" s="1"/>
  <c r="D394" i="1" a="1"/>
  <c r="D394" i="1" s="1"/>
  <c r="C394" i="1"/>
  <c r="M394" i="1" s="1"/>
  <c r="D422" i="1" a="1"/>
  <c r="D422" i="1" s="1"/>
  <c r="C422" i="1"/>
  <c r="M422" i="1" s="1"/>
  <c r="C435" i="1"/>
  <c r="M435" i="1" s="1"/>
  <c r="D435" i="1" a="1"/>
  <c r="D435" i="1" s="1"/>
  <c r="D426" i="1" a="1"/>
  <c r="D426" i="1" s="1"/>
  <c r="C426" i="1"/>
  <c r="M426" i="1" s="1"/>
  <c r="D454" i="1" a="1"/>
  <c r="D454" i="1" s="1"/>
  <c r="C454" i="1"/>
  <c r="M454" i="1" s="1"/>
  <c r="D460" i="1" a="1"/>
  <c r="D460" i="1" s="1"/>
  <c r="C460" i="1"/>
  <c r="M460" i="1" s="1"/>
  <c r="D474" i="1" a="1"/>
  <c r="D474" i="1" s="1"/>
  <c r="C474" i="1"/>
  <c r="M474" i="1" s="1"/>
  <c r="C505" i="1"/>
  <c r="M505" i="1" s="1"/>
  <c r="D505" i="1" a="1"/>
  <c r="D505" i="1" s="1"/>
  <c r="C517" i="1"/>
  <c r="M517" i="1" s="1"/>
  <c r="D517" i="1" a="1"/>
  <c r="D517" i="1" s="1"/>
  <c r="D532" i="1" a="1"/>
  <c r="D532" i="1" s="1"/>
  <c r="C532" i="1"/>
  <c r="M532" i="1" s="1"/>
  <c r="C551" i="1"/>
  <c r="M551" i="1" s="1"/>
  <c r="D551" i="1" a="1"/>
  <c r="D551" i="1" s="1"/>
  <c r="D548" i="1" a="1"/>
  <c r="D548" i="1" s="1"/>
  <c r="C548" i="1"/>
  <c r="M548" i="1" s="1"/>
  <c r="D564" i="1" a="1"/>
  <c r="D564" i="1" s="1"/>
  <c r="C564" i="1"/>
  <c r="M564" i="1" s="1"/>
  <c r="D582" i="1" a="1"/>
  <c r="D582" i="1" s="1"/>
  <c r="C582" i="1"/>
  <c r="M582" i="1" s="1"/>
  <c r="D575" i="1" a="1"/>
  <c r="D575" i="1" s="1"/>
  <c r="C575" i="1"/>
  <c r="M575" i="1" s="1"/>
  <c r="C591" i="1"/>
  <c r="M591" i="1" s="1"/>
  <c r="D591" i="1" a="1"/>
  <c r="D591" i="1" s="1"/>
  <c r="C606" i="1"/>
  <c r="M606" i="1" s="1"/>
  <c r="D606" i="1" a="1"/>
  <c r="D606" i="1" s="1"/>
  <c r="D622" i="1" a="1"/>
  <c r="D622" i="1" s="1"/>
  <c r="C622" i="1"/>
  <c r="M622" i="1" s="1"/>
  <c r="D638" i="1" a="1"/>
  <c r="D638" i="1" s="1"/>
  <c r="C638" i="1"/>
  <c r="M638" i="1" s="1"/>
  <c r="D654" i="1" a="1"/>
  <c r="D654" i="1" s="1"/>
  <c r="C654" i="1"/>
  <c r="M654" i="1" s="1"/>
  <c r="D670" i="1" a="1"/>
  <c r="D670" i="1" s="1"/>
  <c r="C670" i="1"/>
  <c r="M670" i="1" s="1"/>
  <c r="D686" i="1" a="1"/>
  <c r="D686" i="1" s="1"/>
  <c r="C686" i="1"/>
  <c r="M686" i="1" s="1"/>
  <c r="D702" i="1" a="1"/>
  <c r="D702" i="1" s="1"/>
  <c r="C702" i="1"/>
  <c r="M702" i="1" s="1"/>
  <c r="D599" i="1" a="1"/>
  <c r="D599" i="1" s="1"/>
  <c r="C599" i="1"/>
  <c r="M599" i="1" s="1"/>
  <c r="D615" i="1" a="1"/>
  <c r="D615" i="1" s="1"/>
  <c r="C615" i="1"/>
  <c r="M615" i="1" s="1"/>
  <c r="C631" i="1"/>
  <c r="M631" i="1" s="1"/>
  <c r="D631" i="1" a="1"/>
  <c r="D631" i="1" s="1"/>
  <c r="C647" i="1"/>
  <c r="M647" i="1" s="1"/>
  <c r="D647" i="1" a="1"/>
  <c r="D647" i="1" s="1"/>
  <c r="D663" i="1" a="1"/>
  <c r="D663" i="1" s="1"/>
  <c r="C663" i="1"/>
  <c r="M663" i="1" s="1"/>
  <c r="D679" i="1" a="1"/>
  <c r="D679" i="1" s="1"/>
  <c r="C679" i="1"/>
  <c r="M679" i="1" s="1"/>
  <c r="C695" i="1"/>
  <c r="M695" i="1" s="1"/>
  <c r="D695" i="1" a="1"/>
  <c r="D695" i="1" s="1"/>
  <c r="C711" i="1"/>
  <c r="M711" i="1" s="1"/>
  <c r="D711" i="1" a="1"/>
  <c r="D711" i="1" s="1"/>
  <c r="C166" i="1"/>
  <c r="M166" i="1" s="1"/>
  <c r="D166" i="1" a="1"/>
  <c r="D166" i="1" s="1"/>
  <c r="C203" i="1"/>
  <c r="M203" i="1" s="1"/>
  <c r="D203" i="1" a="1"/>
  <c r="D203" i="1" s="1"/>
  <c r="D234" i="1" a="1"/>
  <c r="D234" i="1" s="1"/>
  <c r="C234" i="1"/>
  <c r="M234" i="1" s="1"/>
  <c r="D257" i="1" a="1"/>
  <c r="D257" i="1" s="1"/>
  <c r="C257" i="1"/>
  <c r="M257" i="1" s="1"/>
  <c r="D250" i="1" a="1"/>
  <c r="D250" i="1" s="1"/>
  <c r="C250" i="1"/>
  <c r="M250" i="1" s="1"/>
  <c r="D269" i="1" a="1"/>
  <c r="D269" i="1" s="1"/>
  <c r="C269" i="1"/>
  <c r="M269" i="1" s="1"/>
  <c r="D278" i="1" a="1"/>
  <c r="D278" i="1" s="1"/>
  <c r="C278" i="1"/>
  <c r="M278" i="1" s="1"/>
  <c r="D285" i="1" a="1"/>
  <c r="D285" i="1" s="1"/>
  <c r="C285" i="1"/>
  <c r="M285" i="1" s="1"/>
  <c r="C491" i="1"/>
  <c r="M491" i="1" s="1"/>
  <c r="D491" i="1" a="1"/>
  <c r="D491" i="1" s="1"/>
  <c r="C195" i="1"/>
  <c r="M195" i="1" s="1"/>
  <c r="D195" i="1" a="1"/>
  <c r="D195" i="1" s="1"/>
  <c r="D480" i="1" a="1"/>
  <c r="D480" i="1" s="1"/>
  <c r="C480" i="1"/>
  <c r="M480" i="1" s="1"/>
  <c r="D403" i="1" a="1"/>
  <c r="D403" i="1" s="1"/>
  <c r="C403" i="1"/>
  <c r="M403" i="1" s="1"/>
  <c r="C214" i="1"/>
  <c r="M214" i="1" s="1"/>
  <c r="D214" i="1" a="1"/>
  <c r="D214" i="1" s="1"/>
  <c r="C215" i="1"/>
  <c r="M215" i="1" s="1"/>
  <c r="D215" i="1" a="1"/>
  <c r="D215" i="1" s="1"/>
  <c r="C228" i="1"/>
  <c r="M228" i="1" s="1"/>
  <c r="D228" i="1" a="1"/>
  <c r="D228" i="1" s="1"/>
  <c r="D142" i="1" a="1"/>
  <c r="D142" i="1" s="1"/>
  <c r="C142" i="1"/>
  <c r="M142" i="1" s="1"/>
  <c r="C519" i="1"/>
  <c r="M519" i="1" s="1"/>
  <c r="D519" i="1" a="1"/>
  <c r="D519" i="1" s="1"/>
  <c r="C363" i="1"/>
  <c r="M363" i="1" s="1"/>
  <c r="D363" i="1" a="1"/>
  <c r="D363" i="1" s="1"/>
  <c r="D380" i="1" a="1"/>
  <c r="D380" i="1" s="1"/>
  <c r="C380" i="1"/>
  <c r="M380" i="1" s="1"/>
  <c r="D494" i="1" a="1"/>
  <c r="D494" i="1" s="1"/>
  <c r="C494" i="1"/>
  <c r="M494" i="1" s="1"/>
  <c r="D586" i="1" a="1"/>
  <c r="D586" i="1" s="1"/>
  <c r="C586" i="1"/>
  <c r="M586" i="1" s="1"/>
  <c r="D642" i="1" a="1"/>
  <c r="D642" i="1" s="1"/>
  <c r="C642" i="1"/>
  <c r="M642" i="1" s="1"/>
  <c r="D651" i="1" a="1"/>
  <c r="D651" i="1" s="1"/>
  <c r="C651" i="1"/>
  <c r="M651" i="1" s="1"/>
  <c r="C174" i="1"/>
  <c r="M174" i="1" s="1"/>
  <c r="D174" i="1" a="1"/>
  <c r="D174" i="1" s="1"/>
  <c r="C495" i="1"/>
  <c r="M495" i="1" s="1"/>
  <c r="D495" i="1" a="1"/>
  <c r="D495" i="1" s="1"/>
  <c r="D415" i="1" a="1"/>
  <c r="D415" i="1" s="1"/>
  <c r="C415" i="1"/>
  <c r="M415" i="1" s="1"/>
  <c r="D572" i="1" a="1"/>
  <c r="D572" i="1" s="1"/>
  <c r="C572" i="1"/>
  <c r="M572" i="1" s="1"/>
  <c r="D10" i="1" a="1"/>
  <c r="D10" i="1" s="1"/>
  <c r="C10" i="1"/>
  <c r="M10" i="1" s="1"/>
  <c r="C131" i="1"/>
  <c r="M131" i="1" s="1"/>
  <c r="D131" i="1" a="1"/>
  <c r="D131" i="1" s="1"/>
  <c r="D240" i="1" a="1"/>
  <c r="D240" i="1" s="1"/>
  <c r="C240" i="1"/>
  <c r="M240" i="1" s="1"/>
  <c r="D181" i="1" a="1"/>
  <c r="D181" i="1" s="1"/>
  <c r="C181" i="1"/>
  <c r="M181" i="1" s="1"/>
  <c r="C7" i="1"/>
  <c r="M7" i="1" s="1"/>
  <c r="D7" i="1" a="1"/>
  <c r="D7" i="1" s="1"/>
  <c r="D4" i="1" a="1"/>
  <c r="D4" i="1" s="1"/>
  <c r="C4" i="1"/>
  <c r="M4" i="1" s="1"/>
  <c r="D133" i="1" a="1"/>
  <c r="D133" i="1" s="1"/>
  <c r="C133" i="1"/>
  <c r="M133" i="1" s="1"/>
  <c r="C182" i="1"/>
  <c r="M182" i="1" s="1"/>
  <c r="D182" i="1" a="1"/>
  <c r="D182" i="1" s="1"/>
  <c r="C198" i="1"/>
  <c r="M198" i="1" s="1"/>
  <c r="D198" i="1" a="1"/>
  <c r="D198" i="1" s="1"/>
  <c r="C191" i="1"/>
  <c r="M191" i="1" s="1"/>
  <c r="D191" i="1" a="1"/>
  <c r="D191" i="1" s="1"/>
  <c r="D536" i="1" a="1"/>
  <c r="D536" i="1" s="1"/>
  <c r="C536" i="1"/>
  <c r="M536" i="1" s="1"/>
  <c r="D447" i="1" a="1"/>
  <c r="D447" i="1" s="1"/>
  <c r="C447" i="1"/>
  <c r="M447" i="1" s="1"/>
  <c r="D390" i="1" a="1"/>
  <c r="D390" i="1" s="1"/>
  <c r="C390" i="1"/>
  <c r="M390" i="1" s="1"/>
  <c r="D236" i="1" a="1"/>
  <c r="D236" i="1" s="1"/>
  <c r="C236" i="1"/>
  <c r="M236" i="1" s="1"/>
  <c r="D2" i="1" a="1"/>
  <c r="D2" i="1" s="1"/>
  <c r="C2" i="1"/>
  <c r="M2" i="1" s="1"/>
  <c r="D206" i="1" a="1"/>
  <c r="D206" i="1" s="1"/>
  <c r="C206" i="1"/>
  <c r="M206" i="1" s="1"/>
  <c r="C177" i="1"/>
  <c r="M177" i="1" s="1"/>
  <c r="D177" i="1" a="1"/>
  <c r="D177" i="1" s="1"/>
  <c r="D569" i="1" a="1"/>
  <c r="D569" i="1" s="1"/>
  <c r="C569" i="1"/>
  <c r="M569" i="1" s="1"/>
  <c r="D420" i="1" a="1"/>
  <c r="D420" i="1" s="1"/>
  <c r="C420" i="1"/>
  <c r="M420" i="1" s="1"/>
  <c r="C529" i="1"/>
  <c r="M529" i="1" s="1"/>
  <c r="D529" i="1" a="1"/>
  <c r="D529" i="1" s="1"/>
  <c r="C75" i="1"/>
  <c r="M75" i="1" s="1"/>
  <c r="D75" i="1" a="1"/>
  <c r="D75" i="1" s="1"/>
  <c r="C11" i="1"/>
  <c r="M11" i="1" s="1"/>
  <c r="D11" i="1" a="1"/>
  <c r="D11" i="1" s="1"/>
  <c r="D535" i="1" a="1"/>
  <c r="D535" i="1" s="1"/>
  <c r="C535" i="1"/>
  <c r="M535" i="1" s="1"/>
  <c r="C155" i="1"/>
  <c r="M155" i="1" s="1"/>
  <c r="D155" i="1" a="1"/>
  <c r="D155" i="1" s="1"/>
  <c r="C171" i="1"/>
  <c r="M171" i="1" s="1"/>
  <c r="D171" i="1" a="1"/>
  <c r="D171" i="1" s="1"/>
  <c r="D288" i="1" a="1"/>
  <c r="D288" i="1" s="1"/>
  <c r="C288" i="1"/>
  <c r="M288" i="1" s="1"/>
  <c r="D361" i="1" a="1"/>
  <c r="D361" i="1" s="1"/>
  <c r="C361" i="1"/>
  <c r="M361" i="1" s="1"/>
  <c r="D377" i="1" a="1"/>
  <c r="D377" i="1" s="1"/>
  <c r="C377" i="1"/>
  <c r="M377" i="1" s="1"/>
  <c r="C168" i="1"/>
  <c r="M168" i="1" s="1"/>
  <c r="D168" i="1" a="1"/>
  <c r="D168" i="1" s="1"/>
  <c r="C317" i="1"/>
  <c r="M317" i="1" s="1"/>
  <c r="D317" i="1" a="1"/>
  <c r="D317" i="1" s="1"/>
  <c r="D310" i="1" a="1"/>
  <c r="D310" i="1" s="1"/>
  <c r="C310" i="1"/>
  <c r="M310" i="1" s="1"/>
  <c r="D335" i="1" a="1"/>
  <c r="D335" i="1" s="1"/>
  <c r="C335" i="1"/>
  <c r="M335" i="1" s="1"/>
  <c r="D351" i="1" a="1"/>
  <c r="D351" i="1" s="1"/>
  <c r="C351" i="1"/>
  <c r="M351" i="1" s="1"/>
  <c r="D344" i="1" a="1"/>
  <c r="D344" i="1" s="1"/>
  <c r="C344" i="1"/>
  <c r="M344" i="1" s="1"/>
  <c r="D378" i="1" a="1"/>
  <c r="D378" i="1" s="1"/>
  <c r="C378" i="1"/>
  <c r="M378" i="1" s="1"/>
  <c r="D398" i="1" a="1"/>
  <c r="D398" i="1" s="1"/>
  <c r="C398" i="1"/>
  <c r="M398" i="1" s="1"/>
  <c r="C423" i="1"/>
  <c r="M423" i="1" s="1"/>
  <c r="D423" i="1" a="1"/>
  <c r="D423" i="1" s="1"/>
  <c r="C437" i="1"/>
  <c r="M437" i="1" s="1"/>
  <c r="D437" i="1" a="1"/>
  <c r="D437" i="1" s="1"/>
  <c r="D428" i="1" a="1"/>
  <c r="D428" i="1" s="1"/>
  <c r="C428" i="1"/>
  <c r="M428" i="1" s="1"/>
  <c r="D455" i="1" a="1"/>
  <c r="D455" i="1" s="1"/>
  <c r="C455" i="1"/>
  <c r="M455" i="1" s="1"/>
  <c r="D462" i="1" a="1"/>
  <c r="D462" i="1" s="1"/>
  <c r="C462" i="1"/>
  <c r="M462" i="1" s="1"/>
  <c r="D465" i="1" a="1"/>
  <c r="D465" i="1" s="1"/>
  <c r="C465" i="1"/>
  <c r="M465" i="1" s="1"/>
  <c r="C485" i="1"/>
  <c r="M485" i="1" s="1"/>
  <c r="D485" i="1" a="1"/>
  <c r="D485" i="1" s="1"/>
  <c r="D518" i="1" a="1"/>
  <c r="D518" i="1" s="1"/>
  <c r="C518" i="1"/>
  <c r="M518" i="1" s="1"/>
  <c r="C534" i="1"/>
  <c r="M534" i="1" s="1"/>
  <c r="D534" i="1" a="1"/>
  <c r="D534" i="1" s="1"/>
  <c r="C553" i="1"/>
  <c r="M553" i="1" s="1"/>
  <c r="D553" i="1" a="1"/>
  <c r="D553" i="1" s="1"/>
  <c r="D550" i="1" a="1"/>
  <c r="D550" i="1" s="1"/>
  <c r="C550" i="1"/>
  <c r="M550" i="1" s="1"/>
  <c r="D570" i="1" a="1"/>
  <c r="D570" i="1" s="1"/>
  <c r="C570" i="1"/>
  <c r="M570" i="1" s="1"/>
  <c r="C584" i="1"/>
  <c r="M584" i="1" s="1"/>
  <c r="D584" i="1" a="1"/>
  <c r="D584" i="1" s="1"/>
  <c r="C577" i="1"/>
  <c r="M577" i="1" s="1"/>
  <c r="D577" i="1" a="1"/>
  <c r="D577" i="1" s="1"/>
  <c r="D593" i="1" a="1"/>
  <c r="D593" i="1" s="1"/>
  <c r="C593" i="1"/>
  <c r="M593" i="1" s="1"/>
  <c r="D608" i="1" a="1"/>
  <c r="D608" i="1" s="1"/>
  <c r="C608" i="1"/>
  <c r="M608" i="1" s="1"/>
  <c r="D624" i="1" a="1"/>
  <c r="D624" i="1" s="1"/>
  <c r="C624" i="1"/>
  <c r="M624" i="1" s="1"/>
  <c r="D640" i="1" a="1"/>
  <c r="D640" i="1" s="1"/>
  <c r="C640" i="1"/>
  <c r="M640" i="1" s="1"/>
  <c r="D656" i="1" a="1"/>
  <c r="D656" i="1" s="1"/>
  <c r="C656" i="1"/>
  <c r="M656" i="1" s="1"/>
  <c r="D672" i="1" a="1"/>
  <c r="D672" i="1" s="1"/>
  <c r="C672" i="1"/>
  <c r="M672" i="1" s="1"/>
  <c r="D688" i="1" a="1"/>
  <c r="D688" i="1" s="1"/>
  <c r="C688" i="1"/>
  <c r="M688" i="1" s="1"/>
  <c r="D704" i="1" a="1"/>
  <c r="D704" i="1" s="1"/>
  <c r="C704" i="1"/>
  <c r="M704" i="1" s="1"/>
  <c r="D601" i="1" a="1"/>
  <c r="D601" i="1" s="1"/>
  <c r="C601" i="1"/>
  <c r="M601" i="1" s="1"/>
  <c r="C617" i="1"/>
  <c r="M617" i="1" s="1"/>
  <c r="D617" i="1" a="1"/>
  <c r="D617" i="1" s="1"/>
  <c r="C633" i="1"/>
  <c r="M633" i="1" s="1"/>
  <c r="D633" i="1" a="1"/>
  <c r="D633" i="1" s="1"/>
  <c r="C649" i="1"/>
  <c r="M649" i="1" s="1"/>
  <c r="D649" i="1" a="1"/>
  <c r="D649" i="1" s="1"/>
  <c r="D665" i="1" a="1"/>
  <c r="D665" i="1" s="1"/>
  <c r="C665" i="1"/>
  <c r="M665" i="1" s="1"/>
  <c r="D681" i="1" a="1"/>
  <c r="D681" i="1" s="1"/>
  <c r="C681" i="1"/>
  <c r="M681" i="1" s="1"/>
  <c r="C697" i="1"/>
  <c r="M697" i="1" s="1"/>
  <c r="D697" i="1" a="1"/>
  <c r="D697" i="1" s="1"/>
  <c r="C713" i="1"/>
  <c r="M713" i="1" s="1"/>
  <c r="D713" i="1" a="1"/>
  <c r="D713" i="1" s="1"/>
  <c r="D170" i="1" a="1"/>
  <c r="D170" i="1" s="1"/>
  <c r="C170" i="1"/>
  <c r="M170" i="1" s="1"/>
  <c r="D225" i="1" a="1"/>
  <c r="D225" i="1" s="1"/>
  <c r="C225" i="1"/>
  <c r="M225" i="1" s="1"/>
  <c r="C243" i="1"/>
  <c r="M243" i="1" s="1"/>
  <c r="D243" i="1" a="1"/>
  <c r="D243" i="1" s="1"/>
  <c r="D259" i="1" a="1"/>
  <c r="D259" i="1" s="1"/>
  <c r="C259" i="1"/>
  <c r="M259" i="1" s="1"/>
  <c r="C252" i="1"/>
  <c r="M252" i="1" s="1"/>
  <c r="D252" i="1" a="1"/>
  <c r="D252" i="1" s="1"/>
  <c r="D270" i="1" a="1"/>
  <c r="D270" i="1" s="1"/>
  <c r="C270" i="1"/>
  <c r="M270" i="1" s="1"/>
  <c r="D275" i="1" a="1"/>
  <c r="D275" i="1" s="1"/>
  <c r="C275" i="1"/>
  <c r="M275" i="1" s="1"/>
  <c r="D291" i="1" a="1"/>
  <c r="D291" i="1" s="1"/>
  <c r="C291" i="1"/>
  <c r="M291" i="1" s="1"/>
  <c r="D493" i="1" a="1"/>
  <c r="D493" i="1" s="1"/>
  <c r="C493" i="1"/>
  <c r="M493" i="1" s="1"/>
  <c r="D408" i="1" a="1"/>
  <c r="D408" i="1" s="1"/>
  <c r="C408" i="1"/>
  <c r="M408" i="1" s="1"/>
  <c r="D254" i="1" a="1"/>
  <c r="D254" i="1" s="1"/>
  <c r="C254" i="1"/>
  <c r="M254" i="1" s="1"/>
  <c r="D399" i="1" a="1"/>
  <c r="D399" i="1" s="1"/>
  <c r="C399" i="1"/>
  <c r="M399" i="1" s="1"/>
  <c r="D488" i="1" a="1"/>
  <c r="D488" i="1" s="1"/>
  <c r="C488" i="1"/>
  <c r="M488" i="1" s="1"/>
  <c r="C411" i="1"/>
  <c r="M411" i="1" s="1"/>
  <c r="D411" i="1" a="1"/>
  <c r="D411" i="1" s="1"/>
  <c r="C220" i="1"/>
  <c r="M220" i="1" s="1"/>
  <c r="D220" i="1" a="1"/>
  <c r="D220" i="1" s="1"/>
  <c r="C227" i="1"/>
  <c r="M227" i="1" s="1"/>
  <c r="D227" i="1" a="1"/>
  <c r="D227" i="1" s="1"/>
  <c r="D396" i="1" a="1"/>
  <c r="D396" i="1" s="1"/>
  <c r="C396" i="1"/>
  <c r="M396" i="1" s="1"/>
  <c r="D221" i="1" a="1"/>
  <c r="D221" i="1" s="1"/>
  <c r="C221" i="1"/>
  <c r="M221" i="1" s="1"/>
  <c r="C222" i="1"/>
  <c r="M222" i="1" s="1"/>
  <c r="D222" i="1" a="1"/>
  <c r="D222" i="1" s="1"/>
  <c r="D326" i="1" a="1"/>
  <c r="D326" i="1" s="1"/>
  <c r="C326" i="1"/>
  <c r="M326" i="1" s="1"/>
  <c r="D333" i="1" a="1"/>
  <c r="D333" i="1" s="1"/>
  <c r="C333" i="1"/>
  <c r="M333" i="1" s="1"/>
  <c r="C6" i="4" l="1"/>
  <c r="C48" i="1"/>
  <c r="M298" i="1"/>
  <c r="M301" i="1"/>
  <c r="M307" i="1"/>
  <c r="M304" i="1"/>
  <c r="M297" i="1"/>
  <c r="M302" i="1"/>
  <c r="M305" i="1"/>
  <c r="M299" i="1"/>
  <c r="C81" i="1"/>
  <c r="M81" i="1" s="1"/>
  <c r="M303" i="1"/>
  <c r="D15" i="1" a="1"/>
  <c r="D15" i="1" s="1"/>
  <c r="C97" i="1"/>
  <c r="M97" i="1" s="1"/>
  <c r="D81" i="1" a="1"/>
  <c r="D81" i="1" s="1"/>
  <c r="C15" i="1"/>
  <c r="M15" i="1" s="1"/>
  <c r="D97" i="1" a="1"/>
  <c r="D97" i="1" s="1"/>
  <c r="M300" i="1"/>
  <c r="G12" i="4"/>
  <c r="F12" i="4"/>
  <c r="M308" i="1"/>
  <c r="M309" i="1"/>
  <c r="M306" i="1"/>
  <c r="D53" i="1" a="1"/>
  <c r="D53" i="1" s="1"/>
  <c r="D90" i="1" a="1"/>
  <c r="D90" i="1" s="1"/>
  <c r="C90" i="1"/>
  <c r="M90" i="1" s="1"/>
  <c r="D96" i="1" a="1"/>
  <c r="D96" i="1" s="1"/>
  <c r="C53" i="1"/>
  <c r="M53" i="1" s="1"/>
  <c r="D105" i="1" a="1"/>
  <c r="D105" i="1" s="1"/>
  <c r="C89" i="1"/>
  <c r="M89" i="1" s="1"/>
  <c r="C105" i="1"/>
  <c r="M105" i="1" s="1"/>
  <c r="D89" i="1" a="1"/>
  <c r="D89" i="1" s="1"/>
  <c r="C113" i="1"/>
  <c r="M113" i="1" s="1"/>
  <c r="D113" i="1" a="1"/>
  <c r="D113" i="1" s="1"/>
  <c r="C96" i="1"/>
  <c r="M96" i="1" s="1"/>
  <c r="D31" i="1" a="1"/>
  <c r="D31" i="1" s="1"/>
  <c r="C88" i="1"/>
  <c r="M88" i="1" s="1"/>
  <c r="D28" i="1" a="1"/>
  <c r="D28" i="1" s="1"/>
  <c r="C20" i="1"/>
  <c r="M20" i="1" s="1"/>
  <c r="D20" i="1" a="1"/>
  <c r="D20" i="1" s="1"/>
  <c r="D103" i="1" a="1"/>
  <c r="D103" i="1" s="1"/>
  <c r="C24" i="1"/>
  <c r="M24" i="1" s="1"/>
  <c r="C42" i="1"/>
  <c r="M42" i="1" s="1"/>
  <c r="C60" i="1"/>
  <c r="M60" i="1" s="1"/>
  <c r="D27" i="1" a="1"/>
  <c r="D27" i="1" s="1"/>
  <c r="D104" i="1" a="1"/>
  <c r="D104" i="1" s="1"/>
  <c r="D42" i="1" a="1"/>
  <c r="D42" i="1" s="1"/>
  <c r="D60" i="1" a="1"/>
  <c r="D60" i="1" s="1"/>
  <c r="C104" i="1"/>
  <c r="M104" i="1" s="1"/>
  <c r="D49" i="1" a="1"/>
  <c r="D49" i="1" s="1"/>
  <c r="C106" i="1"/>
  <c r="M106" i="1" s="1"/>
  <c r="D57" i="1" a="1"/>
  <c r="D57" i="1" s="1"/>
  <c r="D112" i="1" a="1"/>
  <c r="D112" i="1" s="1"/>
  <c r="C56" i="1"/>
  <c r="M56" i="1" s="1"/>
  <c r="C49" i="1"/>
  <c r="M49" i="1" s="1"/>
  <c r="D106" i="1" a="1"/>
  <c r="D106" i="1" s="1"/>
  <c r="C57" i="1"/>
  <c r="M57" i="1" s="1"/>
  <c r="C112" i="1"/>
  <c r="M112" i="1" s="1"/>
  <c r="D56" i="1" a="1"/>
  <c r="D56" i="1" s="1"/>
  <c r="D24" i="1" a="1"/>
  <c r="D24" i="1" s="1"/>
  <c r="D100" i="1" a="1"/>
  <c r="D100" i="1" s="1"/>
  <c r="D35" i="1" a="1"/>
  <c r="D35" i="1" s="1"/>
  <c r="D40" i="1" a="1"/>
  <c r="D40" i="1" s="1"/>
  <c r="D72" i="1" a="1"/>
  <c r="D72" i="1" s="1"/>
  <c r="C117" i="1"/>
  <c r="M117" i="1" s="1"/>
  <c r="D62" i="1" a="1"/>
  <c r="D62" i="1" s="1"/>
  <c r="C28" i="1"/>
  <c r="M28" i="1" s="1"/>
  <c r="C31" i="1"/>
  <c r="M31" i="1" s="1"/>
  <c r="M48" i="1"/>
  <c r="C102" i="1"/>
  <c r="M102" i="1" s="1"/>
  <c r="D48" i="1" a="1"/>
  <c r="D48" i="1" s="1"/>
  <c r="D23" i="1" a="1"/>
  <c r="D23" i="1" s="1"/>
  <c r="D102" i="1" a="1"/>
  <c r="D102" i="1" s="1"/>
  <c r="C69" i="1"/>
  <c r="M69" i="1" s="1"/>
  <c r="D118" i="1" a="1"/>
  <c r="D118" i="1" s="1"/>
  <c r="C82" i="1"/>
  <c r="M82" i="1" s="1"/>
  <c r="C23" i="1"/>
  <c r="M23" i="1" s="1"/>
  <c r="D107" i="1" a="1"/>
  <c r="D107" i="1" s="1"/>
  <c r="C73" i="1"/>
  <c r="M73" i="1" s="1"/>
  <c r="D69" i="1" a="1"/>
  <c r="D69" i="1" s="1"/>
  <c r="D59" i="1" a="1"/>
  <c r="D59" i="1" s="1"/>
  <c r="C118" i="1"/>
  <c r="M118" i="1" s="1"/>
  <c r="D82" i="1" a="1"/>
  <c r="D82" i="1" s="1"/>
  <c r="C107" i="1"/>
  <c r="M107" i="1" s="1"/>
  <c r="D73" i="1" a="1"/>
  <c r="D73" i="1" s="1"/>
  <c r="C59" i="1"/>
  <c r="M59" i="1" s="1"/>
  <c r="D88" i="1" a="1"/>
  <c r="D88" i="1" s="1"/>
  <c r="D36" i="1" a="1"/>
  <c r="D36" i="1" s="1"/>
  <c r="D77" i="1" a="1"/>
  <c r="D77" i="1" s="1"/>
  <c r="C84" i="1"/>
  <c r="M84" i="1" s="1"/>
  <c r="D51" i="1" a="1"/>
  <c r="D51" i="1" s="1"/>
  <c r="C101" i="1"/>
  <c r="M101" i="1" s="1"/>
  <c r="D34" i="1" a="1"/>
  <c r="D34" i="1" s="1"/>
  <c r="D39" i="1" a="1"/>
  <c r="D39" i="1" s="1"/>
  <c r="C115" i="1"/>
  <c r="M115" i="1" s="1"/>
  <c r="C120" i="1"/>
  <c r="M120" i="1" s="1"/>
  <c r="D46" i="1" a="1"/>
  <c r="D46" i="1" s="1"/>
  <c r="C41" i="1"/>
  <c r="M41" i="1" s="1"/>
  <c r="D101" i="1" a="1"/>
  <c r="D101" i="1" s="1"/>
  <c r="C77" i="1"/>
  <c r="M77" i="1" s="1"/>
  <c r="C119" i="1"/>
  <c r="M119" i="1" s="1"/>
  <c r="D64" i="1" a="1"/>
  <c r="D64" i="1" s="1"/>
  <c r="D76" i="1" a="1"/>
  <c r="D76" i="1" s="1"/>
  <c r="C64" i="1"/>
  <c r="M64" i="1" s="1"/>
  <c r="C76" i="1"/>
  <c r="M76" i="1" s="1"/>
  <c r="D47" i="1" a="1"/>
  <c r="D47" i="1" s="1"/>
  <c r="D32" i="1" a="1"/>
  <c r="D32" i="1" s="1"/>
  <c r="C66" i="1"/>
  <c r="M66" i="1" s="1"/>
  <c r="D87" i="1" a="1"/>
  <c r="D87" i="1" s="1"/>
  <c r="C17" i="1"/>
  <c r="M17" i="1" s="1"/>
  <c r="C32" i="1"/>
  <c r="M32" i="1" s="1"/>
  <c r="D41" i="1" a="1"/>
  <c r="D41" i="1" s="1"/>
  <c r="D66" i="1" a="1"/>
  <c r="D66" i="1" s="1"/>
  <c r="C87" i="1"/>
  <c r="M87" i="1" s="1"/>
  <c r="D26" i="1" a="1"/>
  <c r="D26" i="1" s="1"/>
  <c r="D14" i="1" a="1"/>
  <c r="D14" i="1" s="1"/>
  <c r="D114" i="1" a="1"/>
  <c r="D114" i="1" s="1"/>
  <c r="D29" i="1" a="1"/>
  <c r="D29" i="1" s="1"/>
  <c r="D115" i="1" a="1"/>
  <c r="D115" i="1" s="1"/>
  <c r="C46" i="1"/>
  <c r="M46" i="1" s="1"/>
  <c r="C39" i="1"/>
  <c r="M39" i="1" s="1"/>
  <c r="C34" i="1"/>
  <c r="M34" i="1" s="1"/>
  <c r="D120" i="1" a="1"/>
  <c r="D120" i="1" s="1"/>
  <c r="D109" i="1" a="1"/>
  <c r="D109" i="1" s="1"/>
  <c r="C109" i="1"/>
  <c r="M109" i="1" s="1"/>
  <c r="D79" i="1" a="1"/>
  <c r="D79" i="1" s="1"/>
  <c r="C92" i="1"/>
  <c r="M92" i="1" s="1"/>
  <c r="C79" i="1"/>
  <c r="M79" i="1" s="1"/>
  <c r="D92" i="1" a="1"/>
  <c r="D92" i="1" s="1"/>
  <c r="C14" i="1"/>
  <c r="M14" i="1" s="1"/>
  <c r="C114" i="1"/>
  <c r="M114" i="1" s="1"/>
  <c r="C29" i="1"/>
  <c r="M29" i="1" s="1"/>
  <c r="C50" i="1"/>
  <c r="M50" i="1" s="1"/>
  <c r="D50" i="1" a="1"/>
  <c r="D50" i="1" s="1"/>
  <c r="D17" i="1" a="1"/>
  <c r="D17" i="1" s="1"/>
  <c r="C47" i="1"/>
  <c r="M47" i="1" s="1"/>
  <c r="C27" i="1"/>
  <c r="M27" i="1" s="1"/>
  <c r="D119" i="1" a="1"/>
  <c r="D119" i="1" s="1"/>
  <c r="C26" i="1"/>
  <c r="M26" i="1" s="1"/>
  <c r="D84" i="1" a="1"/>
  <c r="D84" i="1" s="1"/>
  <c r="D111" i="1" a="1"/>
  <c r="D111" i="1" s="1"/>
  <c r="D74" i="1" a="1"/>
  <c r="D74" i="1" s="1"/>
  <c r="D91" i="1" a="1"/>
  <c r="D91" i="1" s="1"/>
  <c r="C91" i="1"/>
  <c r="M91" i="1" s="1"/>
  <c r="C86" i="1"/>
  <c r="M86" i="1" s="1"/>
  <c r="C74" i="1"/>
  <c r="M74" i="1" s="1"/>
  <c r="C85" i="1"/>
  <c r="M85" i="1" s="1"/>
  <c r="D85" i="1" a="1"/>
  <c r="D85" i="1" s="1"/>
  <c r="C61" i="1"/>
  <c r="M61" i="1" s="1"/>
  <c r="D61" i="1" a="1"/>
  <c r="D61" i="1" s="1"/>
  <c r="D108" i="1" a="1"/>
  <c r="D108" i="1" s="1"/>
  <c r="C108" i="1"/>
  <c r="M108" i="1" s="1"/>
  <c r="C38" i="1"/>
  <c r="M38" i="1" s="1"/>
  <c r="C103" i="1"/>
  <c r="M103" i="1" s="1"/>
  <c r="D38" i="1" a="1"/>
  <c r="D38" i="1" s="1"/>
  <c r="D71" i="1" a="1"/>
  <c r="D71" i="1" s="1"/>
  <c r="D43" i="1" a="1"/>
  <c r="D43" i="1" s="1"/>
  <c r="C71" i="1"/>
  <c r="M71" i="1" s="1"/>
  <c r="C43" i="1"/>
  <c r="M43" i="1" s="1"/>
  <c r="C16" i="1"/>
  <c r="M16" i="1" s="1"/>
  <c r="D16" i="1" a="1"/>
  <c r="D16" i="1" s="1"/>
  <c r="D121" i="1" a="1"/>
  <c r="D121" i="1" s="1"/>
  <c r="D110" i="1" a="1"/>
  <c r="D110" i="1" s="1"/>
  <c r="D63" i="1" a="1"/>
  <c r="D63" i="1" s="1"/>
  <c r="C121" i="1"/>
  <c r="M121" i="1" s="1"/>
  <c r="C110" i="1"/>
  <c r="M110" i="1" s="1"/>
  <c r="D99" i="1" a="1"/>
  <c r="D99" i="1" s="1"/>
  <c r="D44" i="1" a="1"/>
  <c r="D44" i="1" s="1"/>
  <c r="D37" i="1" a="1"/>
  <c r="D37" i="1" s="1"/>
  <c r="C63" i="1"/>
  <c r="M63" i="1" s="1"/>
  <c r="C67" i="1"/>
  <c r="M67" i="1" s="1"/>
  <c r="C99" i="1"/>
  <c r="M99" i="1" s="1"/>
  <c r="C44" i="1"/>
  <c r="M44" i="1" s="1"/>
  <c r="C37" i="1"/>
  <c r="M37" i="1" s="1"/>
  <c r="D68" i="1" a="1"/>
  <c r="D68" i="1" s="1"/>
  <c r="D55" i="1" a="1"/>
  <c r="D55" i="1" s="1"/>
  <c r="C55" i="1"/>
  <c r="M55" i="1" s="1"/>
  <c r="C68" i="1"/>
  <c r="M68" i="1" s="1"/>
  <c r="D70" i="1" a="1"/>
  <c r="D70" i="1" s="1"/>
  <c r="C116" i="1"/>
  <c r="M116" i="1" s="1"/>
  <c r="C70" i="1"/>
  <c r="M70" i="1" s="1"/>
  <c r="D116" i="1" a="1"/>
  <c r="D116" i="1" s="1"/>
  <c r="D95" i="1" a="1"/>
  <c r="D95" i="1" s="1"/>
  <c r="D21" i="1" a="1"/>
  <c r="D21" i="1" s="1"/>
  <c r="C95" i="1"/>
  <c r="M95" i="1" s="1"/>
  <c r="C65" i="1"/>
  <c r="M65" i="1" s="1"/>
  <c r="D67" i="1" a="1"/>
  <c r="D67" i="1" s="1"/>
  <c r="C21" i="1"/>
  <c r="M21" i="1" s="1"/>
  <c r="C100" i="1"/>
  <c r="M100" i="1" s="1"/>
  <c r="C40" i="1"/>
  <c r="M40" i="1" s="1"/>
  <c r="D65" i="1" a="1"/>
  <c r="D65" i="1" s="1"/>
  <c r="D117" i="1" a="1"/>
  <c r="D117" i="1" s="1"/>
  <c r="C35" i="1"/>
  <c r="M35" i="1" s="1"/>
  <c r="C72" i="1"/>
  <c r="M72" i="1" s="1"/>
  <c r="C58" i="1"/>
  <c r="M58" i="1" s="1"/>
  <c r="D58" i="1" a="1"/>
  <c r="D58" i="1" s="1"/>
  <c r="D25" i="1" a="1"/>
  <c r="D25" i="1" s="1"/>
  <c r="D18" i="1" a="1"/>
  <c r="D18" i="1" s="1"/>
  <c r="C52" i="1"/>
  <c r="M52" i="1" s="1"/>
  <c r="C18" i="1"/>
  <c r="M18" i="1" s="1"/>
  <c r="D52" i="1" a="1"/>
  <c r="D52" i="1" s="1"/>
  <c r="D86" i="1" a="1"/>
  <c r="D86" i="1" s="1"/>
  <c r="C111" i="1"/>
  <c r="M111" i="1" s="1"/>
  <c r="C51" i="1"/>
  <c r="M51" i="1" s="1"/>
  <c r="C22" i="1"/>
  <c r="M22" i="1" s="1"/>
  <c r="C54" i="1"/>
  <c r="M54" i="1" s="1"/>
  <c r="D19" i="1" a="1"/>
  <c r="D19" i="1" s="1"/>
  <c r="D22" i="1" a="1"/>
  <c r="D22" i="1" s="1"/>
  <c r="D54" i="1" a="1"/>
  <c r="D54" i="1" s="1"/>
  <c r="C25" i="1"/>
  <c r="M25" i="1" s="1"/>
  <c r="E23" i="4" a="1"/>
  <c r="E23" i="4" s="1"/>
  <c r="K27" i="4" a="1"/>
  <c r="N27" i="4" s="1"/>
  <c r="C36" i="1"/>
  <c r="M36" i="1" s="1"/>
  <c r="C62" i="1"/>
  <c r="M62" i="1" s="1"/>
  <c r="C19" i="1"/>
  <c r="M19" i="1" s="1"/>
  <c r="K23" i="4" a="1"/>
  <c r="K23" i="4" s="1"/>
  <c r="G23" i="4" a="1"/>
  <c r="G23" i="4" s="1"/>
  <c r="C30" i="1"/>
  <c r="M30" i="1" s="1"/>
  <c r="O23" i="4" a="1"/>
  <c r="O23" i="4" s="1"/>
  <c r="C80" i="1"/>
  <c r="M80" i="1" s="1"/>
  <c r="L23" i="4" a="1"/>
  <c r="L23" i="4" s="1"/>
  <c r="D30" i="1" a="1"/>
  <c r="D30" i="1" s="1"/>
  <c r="F23" i="4" a="1"/>
  <c r="F23" i="4" s="1"/>
  <c r="C94" i="1"/>
  <c r="M94" i="1" s="1"/>
  <c r="H23" i="4" a="1"/>
  <c r="H23" i="4" s="1"/>
  <c r="D94" i="1" a="1"/>
  <c r="D94" i="1" s="1"/>
  <c r="D80" i="1" a="1"/>
  <c r="D80" i="1" s="1"/>
  <c r="N23" i="4" a="1"/>
  <c r="N23" i="4" s="1"/>
  <c r="C33" i="1"/>
  <c r="M33" i="1" s="1"/>
  <c r="C78" i="1"/>
  <c r="M78" i="1" s="1"/>
  <c r="M23" i="4" a="1"/>
  <c r="M23" i="4" s="1"/>
  <c r="I23" i="4" a="1"/>
  <c r="I23" i="4" s="1"/>
  <c r="D33" i="1" a="1"/>
  <c r="D33" i="1" s="1"/>
  <c r="D78" i="1" a="1"/>
  <c r="D78" i="1" s="1"/>
  <c r="D45" i="1" a="1"/>
  <c r="D45" i="1" s="1"/>
  <c r="D23" i="4" a="1"/>
  <c r="D23" i="4" s="1"/>
  <c r="C45" i="1"/>
  <c r="M45" i="1" s="1"/>
  <c r="G110" i="1"/>
  <c r="G6" i="1"/>
  <c r="G83" i="1"/>
  <c r="G8" i="1"/>
  <c r="G3" i="1"/>
  <c r="G93" i="1"/>
  <c r="G2" i="1"/>
  <c r="G4" i="1"/>
  <c r="G10" i="1"/>
  <c r="G13" i="1"/>
  <c r="G98" i="1"/>
  <c r="G5" i="1"/>
  <c r="G9" i="1"/>
  <c r="G11" i="1"/>
  <c r="G75" i="1"/>
  <c r="G7" i="1"/>
  <c r="G12" i="1"/>
  <c r="G275" i="1"/>
  <c r="J275" i="1"/>
  <c r="K275" i="1"/>
  <c r="F275" i="1"/>
  <c r="L275" i="1" s="1"/>
  <c r="H275" i="1"/>
  <c r="I275" i="1"/>
  <c r="G462" i="1"/>
  <c r="F462" i="1"/>
  <c r="L462" i="1" s="1"/>
  <c r="K462" i="1"/>
  <c r="I462" i="1"/>
  <c r="J462" i="1"/>
  <c r="H462" i="1"/>
  <c r="G351" i="1"/>
  <c r="I351" i="1"/>
  <c r="K351" i="1"/>
  <c r="J351" i="1"/>
  <c r="F351" i="1"/>
  <c r="L351" i="1" s="1"/>
  <c r="H351" i="1"/>
  <c r="G243" i="1"/>
  <c r="F243" i="1"/>
  <c r="L243" i="1" s="1"/>
  <c r="H243" i="1"/>
  <c r="J243" i="1"/>
  <c r="K243" i="1" s="1"/>
  <c r="G534" i="1"/>
  <c r="J534" i="1"/>
  <c r="F534" i="1"/>
  <c r="L534" i="1" s="1"/>
  <c r="H534" i="1"/>
  <c r="K534" i="1"/>
  <c r="I534" i="1"/>
  <c r="G390" i="1"/>
  <c r="H390" i="1"/>
  <c r="F390" i="1"/>
  <c r="L390" i="1" s="1"/>
  <c r="J390" i="1"/>
  <c r="K390" i="1" s="1"/>
  <c r="G586" i="1"/>
  <c r="K586" i="1"/>
  <c r="F586" i="1"/>
  <c r="L586" i="1" s="1"/>
  <c r="I586" i="1"/>
  <c r="J586" i="1"/>
  <c r="H586" i="1"/>
  <c r="G403" i="1"/>
  <c r="F403" i="1"/>
  <c r="L403" i="1" s="1"/>
  <c r="I403" i="1"/>
  <c r="J403" i="1"/>
  <c r="H403" i="1"/>
  <c r="K403" i="1"/>
  <c r="G285" i="1"/>
  <c r="F285" i="1"/>
  <c r="L285" i="1" s="1"/>
  <c r="H285" i="1"/>
  <c r="I285" i="1"/>
  <c r="J285" i="1"/>
  <c r="K285" i="1"/>
  <c r="G257" i="1"/>
  <c r="H257" i="1"/>
  <c r="I257" i="1"/>
  <c r="J257" i="1"/>
  <c r="K257" i="1"/>
  <c r="F257" i="1"/>
  <c r="L257" i="1" s="1"/>
  <c r="G702" i="1"/>
  <c r="J702" i="1"/>
  <c r="K702" i="1"/>
  <c r="F702" i="1"/>
  <c r="L702" i="1" s="1"/>
  <c r="H702" i="1"/>
  <c r="I702" i="1"/>
  <c r="K638" i="1"/>
  <c r="G638" i="1"/>
  <c r="I638" i="1"/>
  <c r="F638" i="1"/>
  <c r="L638" i="1" s="1"/>
  <c r="J638" i="1"/>
  <c r="H638" i="1"/>
  <c r="H575" i="1"/>
  <c r="F575" i="1"/>
  <c r="L575" i="1" s="1"/>
  <c r="G575" i="1"/>
  <c r="I575" i="1"/>
  <c r="K575" i="1"/>
  <c r="J575" i="1"/>
  <c r="G474" i="1"/>
  <c r="J474" i="1"/>
  <c r="K474" i="1"/>
  <c r="I474" i="1"/>
  <c r="H474" i="1"/>
  <c r="F474" i="1"/>
  <c r="L474" i="1" s="1"/>
  <c r="G342" i="1"/>
  <c r="I342" i="1"/>
  <c r="J342" i="1"/>
  <c r="K342" i="1"/>
  <c r="F342" i="1"/>
  <c r="L342" i="1" s="1"/>
  <c r="H342" i="1"/>
  <c r="G280" i="1"/>
  <c r="H280" i="1"/>
  <c r="I280" i="1"/>
  <c r="K280" i="1"/>
  <c r="F280" i="1"/>
  <c r="L280" i="1" s="1"/>
  <c r="J280" i="1"/>
  <c r="G213" i="1"/>
  <c r="F213" i="1"/>
  <c r="L213" i="1" s="1"/>
  <c r="H213" i="1"/>
  <c r="J213" i="1"/>
  <c r="K213" i="1" s="1"/>
  <c r="G446" i="1"/>
  <c r="F446" i="1"/>
  <c r="L446" i="1" s="1"/>
  <c r="H446" i="1"/>
  <c r="J446" i="1"/>
  <c r="K446" i="1" s="1"/>
  <c r="G229" i="1"/>
  <c r="K229" i="1"/>
  <c r="H229" i="1"/>
  <c r="J229" i="1"/>
  <c r="I229" i="1"/>
  <c r="F229" i="1"/>
  <c r="L229" i="1" s="1"/>
  <c r="G424" i="1"/>
  <c r="F424" i="1"/>
  <c r="L424" i="1" s="1"/>
  <c r="J424" i="1"/>
  <c r="K424" i="1" s="1"/>
  <c r="H424" i="1"/>
  <c r="G476" i="1"/>
  <c r="F476" i="1"/>
  <c r="L476" i="1" s="1"/>
  <c r="H476" i="1"/>
  <c r="J476" i="1"/>
  <c r="K476" i="1" s="1"/>
  <c r="G125" i="1"/>
  <c r="F125" i="1"/>
  <c r="L125" i="1" s="1"/>
  <c r="H125" i="1"/>
  <c r="J125" i="1"/>
  <c r="K125" i="1" s="1"/>
  <c r="G268" i="1"/>
  <c r="J268" i="1"/>
  <c r="K268" i="1" s="1"/>
  <c r="H268" i="1"/>
  <c r="F268" i="1"/>
  <c r="L268" i="1" s="1"/>
  <c r="G668" i="1"/>
  <c r="H668" i="1"/>
  <c r="K668" i="1"/>
  <c r="J668" i="1"/>
  <c r="I668" i="1"/>
  <c r="F668" i="1"/>
  <c r="L668" i="1" s="1"/>
  <c r="G604" i="1"/>
  <c r="F604" i="1"/>
  <c r="L604" i="1" s="1"/>
  <c r="H604" i="1"/>
  <c r="J604" i="1"/>
  <c r="I604" i="1"/>
  <c r="K604" i="1"/>
  <c r="G516" i="1"/>
  <c r="I516" i="1"/>
  <c r="J516" i="1"/>
  <c r="H516" i="1"/>
  <c r="K516" i="1"/>
  <c r="F516" i="1"/>
  <c r="L516" i="1" s="1"/>
  <c r="G459" i="1"/>
  <c r="K459" i="1"/>
  <c r="J459" i="1"/>
  <c r="F459" i="1"/>
  <c r="L459" i="1" s="1"/>
  <c r="I459" i="1"/>
  <c r="H459" i="1"/>
  <c r="G376" i="1"/>
  <c r="H376" i="1"/>
  <c r="J376" i="1"/>
  <c r="F376" i="1"/>
  <c r="L376" i="1" s="1"/>
  <c r="K376" i="1"/>
  <c r="I376" i="1"/>
  <c r="G290" i="1"/>
  <c r="J290" i="1"/>
  <c r="F290" i="1"/>
  <c r="L290" i="1" s="1"/>
  <c r="K290" i="1"/>
  <c r="H290" i="1"/>
  <c r="I290" i="1"/>
  <c r="G296" i="1"/>
  <c r="J296" i="1"/>
  <c r="K296" i="1" s="1"/>
  <c r="F296" i="1"/>
  <c r="L296" i="1" s="1"/>
  <c r="H296" i="1"/>
  <c r="G194" i="1"/>
  <c r="I194" i="1"/>
  <c r="J194" i="1"/>
  <c r="F194" i="1"/>
  <c r="L194" i="1" s="1"/>
  <c r="H194" i="1"/>
  <c r="K194" i="1"/>
  <c r="G539" i="1"/>
  <c r="H539" i="1"/>
  <c r="J539" i="1"/>
  <c r="K539" i="1" s="1"/>
  <c r="F539" i="1"/>
  <c r="L539" i="1" s="1"/>
  <c r="G245" i="1"/>
  <c r="F245" i="1"/>
  <c r="L245" i="1" s="1"/>
  <c r="H245" i="1"/>
  <c r="J245" i="1"/>
  <c r="K245" i="1" s="1"/>
  <c r="G467" i="1"/>
  <c r="H467" i="1"/>
  <c r="I467" i="1"/>
  <c r="K467" i="1"/>
  <c r="F467" i="1"/>
  <c r="L467" i="1" s="1"/>
  <c r="J467" i="1"/>
  <c r="G303" i="1"/>
  <c r="J303" i="1"/>
  <c r="K303" i="1" s="1"/>
  <c r="H303" i="1"/>
  <c r="L303" i="1"/>
  <c r="G246" i="1"/>
  <c r="J246" i="1"/>
  <c r="H246" i="1"/>
  <c r="K246" i="1"/>
  <c r="F246" i="1"/>
  <c r="L246" i="1" s="1"/>
  <c r="I246" i="1"/>
  <c r="G158" i="1"/>
  <c r="J158" i="1"/>
  <c r="K158" i="1"/>
  <c r="F158" i="1"/>
  <c r="L158" i="1" s="1"/>
  <c r="H158" i="1"/>
  <c r="I158" i="1"/>
  <c r="G714" i="1"/>
  <c r="J714" i="1"/>
  <c r="K714" i="1"/>
  <c r="H714" i="1"/>
  <c r="I714" i="1"/>
  <c r="F714" i="1"/>
  <c r="L714" i="1" s="1"/>
  <c r="G650" i="1"/>
  <c r="I650" i="1"/>
  <c r="K650" i="1"/>
  <c r="F650" i="1"/>
  <c r="L650" i="1" s="1"/>
  <c r="J650" i="1"/>
  <c r="H650" i="1"/>
  <c r="G431" i="1"/>
  <c r="F431" i="1"/>
  <c r="L431" i="1" s="1"/>
  <c r="H431" i="1"/>
  <c r="I431" i="1"/>
  <c r="J431" i="1"/>
  <c r="K431" i="1"/>
  <c r="G338" i="1"/>
  <c r="I338" i="1"/>
  <c r="J338" i="1"/>
  <c r="H338" i="1"/>
  <c r="F338" i="1"/>
  <c r="L338" i="1" s="1"/>
  <c r="K338" i="1"/>
  <c r="G332" i="1"/>
  <c r="F332" i="1"/>
  <c r="L332" i="1" s="1"/>
  <c r="H332" i="1"/>
  <c r="J332" i="1"/>
  <c r="K332" i="1" s="1"/>
  <c r="K520" i="1"/>
  <c r="G520" i="1"/>
  <c r="H520" i="1"/>
  <c r="J520" i="1"/>
  <c r="F520" i="1"/>
  <c r="L520" i="1" s="1"/>
  <c r="I520" i="1"/>
  <c r="G406" i="1"/>
  <c r="F406" i="1"/>
  <c r="L406" i="1" s="1"/>
  <c r="H406" i="1"/>
  <c r="I406" i="1"/>
  <c r="J406" i="1"/>
  <c r="K406" i="1"/>
  <c r="G154" i="1"/>
  <c r="J154" i="1"/>
  <c r="K154" i="1" s="1"/>
  <c r="F154" i="1"/>
  <c r="L154" i="1" s="1"/>
  <c r="H154" i="1"/>
  <c r="G657" i="1"/>
  <c r="F657" i="1"/>
  <c r="L657" i="1" s="1"/>
  <c r="H657" i="1"/>
  <c r="I657" i="1"/>
  <c r="J657" i="1"/>
  <c r="K657" i="1"/>
  <c r="G712" i="1"/>
  <c r="F712" i="1"/>
  <c r="L712" i="1" s="1"/>
  <c r="H712" i="1"/>
  <c r="K712" i="1"/>
  <c r="J712" i="1"/>
  <c r="I712" i="1"/>
  <c r="I648" i="1"/>
  <c r="G648" i="1"/>
  <c r="J648" i="1"/>
  <c r="K648" i="1"/>
  <c r="F648" i="1"/>
  <c r="L648" i="1" s="1"/>
  <c r="H648" i="1"/>
  <c r="G475" i="1"/>
  <c r="F475" i="1"/>
  <c r="L475" i="1" s="1"/>
  <c r="H475" i="1"/>
  <c r="K475" i="1"/>
  <c r="J475" i="1"/>
  <c r="I475" i="1"/>
  <c r="G360" i="1"/>
  <c r="F360" i="1"/>
  <c r="L360" i="1" s="1"/>
  <c r="J360" i="1"/>
  <c r="K360" i="1" s="1"/>
  <c r="H360" i="1"/>
  <c r="G417" i="1"/>
  <c r="F417" i="1"/>
  <c r="L417" i="1" s="1"/>
  <c r="H417" i="1"/>
  <c r="J417" i="1"/>
  <c r="K417" i="1" s="1"/>
  <c r="G130" i="1"/>
  <c r="F130" i="1"/>
  <c r="L130" i="1" s="1"/>
  <c r="H130" i="1"/>
  <c r="J130" i="1"/>
  <c r="K130" i="1" s="1"/>
  <c r="G186" i="1"/>
  <c r="F186" i="1"/>
  <c r="L186" i="1" s="1"/>
  <c r="H186" i="1"/>
  <c r="I186" i="1"/>
  <c r="J186" i="1"/>
  <c r="K186" i="1" s="1"/>
  <c r="G439" i="1"/>
  <c r="F439" i="1"/>
  <c r="L439" i="1" s="1"/>
  <c r="I439" i="1"/>
  <c r="J439" i="1"/>
  <c r="H439" i="1"/>
  <c r="K439" i="1"/>
  <c r="G412" i="1"/>
  <c r="I412" i="1"/>
  <c r="J412" i="1"/>
  <c r="H412" i="1"/>
  <c r="K412" i="1"/>
  <c r="F412" i="1"/>
  <c r="L412" i="1" s="1"/>
  <c r="G226" i="1"/>
  <c r="I226" i="1"/>
  <c r="J226" i="1"/>
  <c r="F226" i="1"/>
  <c r="L226" i="1" s="1"/>
  <c r="H226" i="1"/>
  <c r="K226" i="1"/>
  <c r="G274" i="1"/>
  <c r="H274" i="1"/>
  <c r="I274" i="1"/>
  <c r="J274" i="1"/>
  <c r="F274" i="1"/>
  <c r="L274" i="1" s="1"/>
  <c r="K274" i="1"/>
  <c r="G678" i="1"/>
  <c r="K678" i="1"/>
  <c r="I678" i="1"/>
  <c r="J678" i="1"/>
  <c r="F678" i="1"/>
  <c r="L678" i="1" s="1"/>
  <c r="H678" i="1"/>
  <c r="G614" i="1"/>
  <c r="K614" i="1"/>
  <c r="J614" i="1"/>
  <c r="F614" i="1"/>
  <c r="L614" i="1" s="1"/>
  <c r="I614" i="1"/>
  <c r="H614" i="1"/>
  <c r="G574" i="1"/>
  <c r="F574" i="1"/>
  <c r="L574" i="1" s="1"/>
  <c r="K574" i="1"/>
  <c r="H574" i="1"/>
  <c r="J574" i="1"/>
  <c r="I574" i="1"/>
  <c r="G524" i="1"/>
  <c r="K524" i="1"/>
  <c r="J524" i="1"/>
  <c r="H524" i="1"/>
  <c r="I524" i="1"/>
  <c r="F524" i="1"/>
  <c r="L524" i="1" s="1"/>
  <c r="G464" i="1"/>
  <c r="K464" i="1"/>
  <c r="H464" i="1"/>
  <c r="F464" i="1"/>
  <c r="L464" i="1" s="1"/>
  <c r="I464" i="1"/>
  <c r="J464" i="1"/>
  <c r="G350" i="1"/>
  <c r="K350" i="1"/>
  <c r="H350" i="1"/>
  <c r="I350" i="1"/>
  <c r="J350" i="1"/>
  <c r="F350" i="1"/>
  <c r="L350" i="1" s="1"/>
  <c r="G323" i="1"/>
  <c r="K323" i="1"/>
  <c r="J323" i="1"/>
  <c r="F323" i="1"/>
  <c r="L323" i="1" s="1"/>
  <c r="H323" i="1"/>
  <c r="I323" i="1"/>
  <c r="G367" i="1"/>
  <c r="F367" i="1"/>
  <c r="L367" i="1" s="1"/>
  <c r="H367" i="1"/>
  <c r="I367" i="1"/>
  <c r="K367" i="1"/>
  <c r="J367" i="1"/>
  <c r="G161" i="1"/>
  <c r="J161" i="1"/>
  <c r="K161" i="1"/>
  <c r="H161" i="1"/>
  <c r="I161" i="1"/>
  <c r="F161" i="1"/>
  <c r="L161" i="1" s="1"/>
  <c r="G237" i="1"/>
  <c r="F237" i="1"/>
  <c r="L237" i="1" s="1"/>
  <c r="H237" i="1"/>
  <c r="J237" i="1"/>
  <c r="K237" i="1" s="1"/>
  <c r="G146" i="1"/>
  <c r="J146" i="1"/>
  <c r="K146" i="1" s="1"/>
  <c r="F146" i="1"/>
  <c r="L146" i="1" s="1"/>
  <c r="H146" i="1"/>
  <c r="G506" i="1"/>
  <c r="J506" i="1"/>
  <c r="K506" i="1" s="1"/>
  <c r="F506" i="1"/>
  <c r="L506" i="1" s="1"/>
  <c r="H506" i="1"/>
  <c r="G204" i="1"/>
  <c r="H204" i="1"/>
  <c r="F204" i="1"/>
  <c r="L204" i="1" s="1"/>
  <c r="I204" i="1"/>
  <c r="J204" i="1"/>
  <c r="K204" i="1"/>
  <c r="G404" i="1"/>
  <c r="H404" i="1"/>
  <c r="F404" i="1"/>
  <c r="L404" i="1" s="1"/>
  <c r="K404" i="1"/>
  <c r="I404" i="1"/>
  <c r="J404" i="1"/>
  <c r="K674" i="1"/>
  <c r="G674" i="1"/>
  <c r="J674" i="1"/>
  <c r="I674" i="1"/>
  <c r="F674" i="1"/>
  <c r="L674" i="1" s="1"/>
  <c r="H674" i="1"/>
  <c r="G482" i="1"/>
  <c r="F482" i="1"/>
  <c r="L482" i="1" s="1"/>
  <c r="J482" i="1"/>
  <c r="K482" i="1" s="1"/>
  <c r="H482" i="1"/>
  <c r="G193" i="1"/>
  <c r="F193" i="1"/>
  <c r="L193" i="1" s="1"/>
  <c r="H193" i="1"/>
  <c r="I193" i="1"/>
  <c r="J193" i="1"/>
  <c r="K193" i="1"/>
  <c r="G708" i="1"/>
  <c r="H708" i="1"/>
  <c r="I708" i="1"/>
  <c r="F708" i="1"/>
  <c r="L708" i="1" s="1"/>
  <c r="J708" i="1"/>
  <c r="K708" i="1"/>
  <c r="G644" i="1"/>
  <c r="J644" i="1"/>
  <c r="K644" i="1"/>
  <c r="I644" i="1"/>
  <c r="F644" i="1"/>
  <c r="L644" i="1" s="1"/>
  <c r="H644" i="1"/>
  <c r="G463" i="1"/>
  <c r="F463" i="1"/>
  <c r="L463" i="1" s="1"/>
  <c r="I463" i="1"/>
  <c r="K463" i="1"/>
  <c r="H463" i="1"/>
  <c r="J463" i="1"/>
  <c r="G425" i="1"/>
  <c r="F425" i="1"/>
  <c r="L425" i="1" s="1"/>
  <c r="J425" i="1"/>
  <c r="K425" i="1" s="1"/>
  <c r="H425" i="1"/>
  <c r="G339" i="1"/>
  <c r="F339" i="1"/>
  <c r="L339" i="1" s="1"/>
  <c r="I339" i="1"/>
  <c r="J339" i="1"/>
  <c r="K339" i="1"/>
  <c r="H339" i="1"/>
  <c r="G537" i="1"/>
  <c r="F537" i="1"/>
  <c r="L537" i="1" s="1"/>
  <c r="H537" i="1"/>
  <c r="J537" i="1"/>
  <c r="K537" i="1" s="1"/>
  <c r="G198" i="1"/>
  <c r="H198" i="1"/>
  <c r="I198" i="1"/>
  <c r="F198" i="1"/>
  <c r="L198" i="1" s="1"/>
  <c r="J198" i="1"/>
  <c r="K198" i="1"/>
  <c r="G131" i="1"/>
  <c r="H131" i="1"/>
  <c r="J131" i="1"/>
  <c r="K131" i="1" s="1"/>
  <c r="F131" i="1"/>
  <c r="L131" i="1" s="1"/>
  <c r="G495" i="1"/>
  <c r="I495" i="1"/>
  <c r="K495" i="1"/>
  <c r="J495" i="1"/>
  <c r="F495" i="1"/>
  <c r="L495" i="1" s="1"/>
  <c r="H495" i="1"/>
  <c r="G711" i="1"/>
  <c r="I711" i="1"/>
  <c r="J711" i="1"/>
  <c r="F711" i="1"/>
  <c r="L711" i="1" s="1"/>
  <c r="H711" i="1"/>
  <c r="K711" i="1"/>
  <c r="G647" i="1"/>
  <c r="K647" i="1"/>
  <c r="I647" i="1"/>
  <c r="J647" i="1"/>
  <c r="H647" i="1"/>
  <c r="F647" i="1"/>
  <c r="L647" i="1" s="1"/>
  <c r="G551" i="1"/>
  <c r="F551" i="1"/>
  <c r="L551" i="1" s="1"/>
  <c r="H551" i="1"/>
  <c r="I551" i="1"/>
  <c r="J551" i="1"/>
  <c r="K551" i="1"/>
  <c r="G435" i="1"/>
  <c r="J435" i="1"/>
  <c r="K435" i="1"/>
  <c r="F435" i="1"/>
  <c r="L435" i="1" s="1"/>
  <c r="H435" i="1"/>
  <c r="I435" i="1"/>
  <c r="G315" i="1"/>
  <c r="F315" i="1"/>
  <c r="L315" i="1" s="1"/>
  <c r="H315" i="1"/>
  <c r="I315" i="1"/>
  <c r="J315" i="1"/>
  <c r="K315" i="1"/>
  <c r="G299" i="1"/>
  <c r="L299" i="1"/>
  <c r="J299" i="1"/>
  <c r="K299" i="1" s="1"/>
  <c r="H299" i="1"/>
  <c r="G477" i="1"/>
  <c r="J477" i="1"/>
  <c r="K477" i="1" s="1"/>
  <c r="F477" i="1"/>
  <c r="L477" i="1" s="1"/>
  <c r="H477" i="1"/>
  <c r="G123" i="1"/>
  <c r="H123" i="1"/>
  <c r="J123" i="1"/>
  <c r="K123" i="1" s="1"/>
  <c r="F123" i="1"/>
  <c r="L123" i="1" s="1"/>
  <c r="G185" i="1"/>
  <c r="H185" i="1"/>
  <c r="J185" i="1"/>
  <c r="K185" i="1" s="1"/>
  <c r="F185" i="1"/>
  <c r="L185" i="1" s="1"/>
  <c r="G677" i="1"/>
  <c r="H677" i="1"/>
  <c r="I677" i="1"/>
  <c r="K677" i="1"/>
  <c r="F677" i="1"/>
  <c r="L677" i="1" s="1"/>
  <c r="J677" i="1"/>
  <c r="G613" i="1"/>
  <c r="F613" i="1"/>
  <c r="L613" i="1" s="1"/>
  <c r="H613" i="1"/>
  <c r="J613" i="1"/>
  <c r="K613" i="1"/>
  <c r="I613" i="1"/>
  <c r="G562" i="1"/>
  <c r="F562" i="1"/>
  <c r="L562" i="1" s="1"/>
  <c r="H562" i="1"/>
  <c r="K562" i="1"/>
  <c r="I562" i="1"/>
  <c r="J562" i="1"/>
  <c r="G409" i="1"/>
  <c r="H409" i="1"/>
  <c r="I409" i="1"/>
  <c r="J409" i="1"/>
  <c r="K409" i="1"/>
  <c r="F409" i="1"/>
  <c r="L409" i="1" s="1"/>
  <c r="G322" i="1"/>
  <c r="J322" i="1"/>
  <c r="K322" i="1"/>
  <c r="F322" i="1"/>
  <c r="L322" i="1" s="1"/>
  <c r="H322" i="1"/>
  <c r="I322" i="1"/>
  <c r="G511" i="1"/>
  <c r="F511" i="1"/>
  <c r="L511" i="1" s="1"/>
  <c r="J511" i="1"/>
  <c r="K511" i="1" s="1"/>
  <c r="H511" i="1"/>
  <c r="G136" i="1"/>
  <c r="J136" i="1"/>
  <c r="K136" i="1" s="1"/>
  <c r="H136" i="1"/>
  <c r="F136" i="1"/>
  <c r="L136" i="1" s="1"/>
  <c r="G496" i="1"/>
  <c r="J496" i="1"/>
  <c r="I496" i="1"/>
  <c r="F496" i="1"/>
  <c r="L496" i="1" s="1"/>
  <c r="K496" i="1"/>
  <c r="H496" i="1"/>
  <c r="G487" i="1"/>
  <c r="J487" i="1"/>
  <c r="K487" i="1" s="1"/>
  <c r="F487" i="1"/>
  <c r="L487" i="1" s="1"/>
  <c r="H487" i="1"/>
  <c r="G659" i="1"/>
  <c r="J659" i="1"/>
  <c r="K659" i="1"/>
  <c r="H659" i="1"/>
  <c r="I659" i="1"/>
  <c r="F659" i="1"/>
  <c r="L659" i="1" s="1"/>
  <c r="G587" i="1"/>
  <c r="F587" i="1"/>
  <c r="L587" i="1" s="1"/>
  <c r="H587" i="1"/>
  <c r="I587" i="1"/>
  <c r="K587" i="1"/>
  <c r="J587" i="1"/>
  <c r="G547" i="1"/>
  <c r="F547" i="1"/>
  <c r="L547" i="1" s="1"/>
  <c r="H547" i="1"/>
  <c r="I547" i="1"/>
  <c r="J547" i="1"/>
  <c r="K547" i="1"/>
  <c r="G483" i="1"/>
  <c r="F483" i="1"/>
  <c r="L483" i="1" s="1"/>
  <c r="H483" i="1"/>
  <c r="J483" i="1"/>
  <c r="K483" i="1" s="1"/>
  <c r="G311" i="1"/>
  <c r="J311" i="1"/>
  <c r="K311" i="1"/>
  <c r="H311" i="1"/>
  <c r="I311" i="1"/>
  <c r="F311" i="1"/>
  <c r="L311" i="1" s="1"/>
  <c r="G282" i="1"/>
  <c r="K282" i="1"/>
  <c r="J282" i="1"/>
  <c r="I282" i="1"/>
  <c r="H282" i="1"/>
  <c r="F282" i="1"/>
  <c r="L282" i="1" s="1"/>
  <c r="G509" i="1"/>
  <c r="F509" i="1"/>
  <c r="L509" i="1" s="1"/>
  <c r="J509" i="1"/>
  <c r="K509" i="1" s="1"/>
  <c r="H509" i="1"/>
  <c r="G192" i="1"/>
  <c r="H192" i="1"/>
  <c r="I192" i="1"/>
  <c r="F192" i="1"/>
  <c r="L192" i="1" s="1"/>
  <c r="K192" i="1"/>
  <c r="J192" i="1"/>
  <c r="G256" i="1"/>
  <c r="F256" i="1"/>
  <c r="L256" i="1" s="1"/>
  <c r="H256" i="1"/>
  <c r="I256" i="1"/>
  <c r="K256" i="1"/>
  <c r="J256" i="1"/>
  <c r="F223" i="1"/>
  <c r="L223" i="1" s="1"/>
  <c r="J223" i="1"/>
  <c r="G223" i="1"/>
  <c r="K223" i="1"/>
  <c r="H223" i="1"/>
  <c r="I223" i="1"/>
  <c r="G244" i="1"/>
  <c r="J244" i="1"/>
  <c r="K244" i="1" s="1"/>
  <c r="H244" i="1"/>
  <c r="F244" i="1"/>
  <c r="L244" i="1" s="1"/>
  <c r="G585" i="1"/>
  <c r="H585" i="1"/>
  <c r="I585" i="1"/>
  <c r="J585" i="1"/>
  <c r="F585" i="1"/>
  <c r="L585" i="1" s="1"/>
  <c r="K585" i="1"/>
  <c r="G563" i="1"/>
  <c r="H563" i="1"/>
  <c r="I563" i="1"/>
  <c r="J563" i="1"/>
  <c r="F563" i="1"/>
  <c r="L563" i="1" s="1"/>
  <c r="K563" i="1"/>
  <c r="G429" i="1"/>
  <c r="I429" i="1"/>
  <c r="K429" i="1"/>
  <c r="J429" i="1"/>
  <c r="F429" i="1"/>
  <c r="L429" i="1" s="1"/>
  <c r="H429" i="1"/>
  <c r="G343" i="1"/>
  <c r="K343" i="1"/>
  <c r="F343" i="1"/>
  <c r="L343" i="1" s="1"/>
  <c r="I343" i="1"/>
  <c r="J343" i="1"/>
  <c r="H343" i="1"/>
  <c r="G156" i="1"/>
  <c r="H156" i="1"/>
  <c r="J156" i="1"/>
  <c r="K156" i="1" s="1"/>
  <c r="F156" i="1"/>
  <c r="L156" i="1" s="1"/>
  <c r="G239" i="1"/>
  <c r="J239" i="1"/>
  <c r="K239" i="1" s="1"/>
  <c r="F239" i="1"/>
  <c r="L239" i="1" s="1"/>
  <c r="H239" i="1"/>
  <c r="G150" i="1"/>
  <c r="H150" i="1"/>
  <c r="J150" i="1"/>
  <c r="K150" i="1" s="1"/>
  <c r="F150" i="1"/>
  <c r="L150" i="1" s="1"/>
  <c r="G699" i="1"/>
  <c r="H699" i="1"/>
  <c r="I699" i="1"/>
  <c r="K699" i="1"/>
  <c r="F699" i="1"/>
  <c r="L699" i="1" s="1"/>
  <c r="J699" i="1"/>
  <c r="G179" i="1"/>
  <c r="J179" i="1"/>
  <c r="K179" i="1" s="1"/>
  <c r="F179" i="1"/>
  <c r="L179" i="1" s="1"/>
  <c r="H179" i="1"/>
  <c r="G216" i="1"/>
  <c r="K216" i="1"/>
  <c r="H216" i="1"/>
  <c r="I216" i="1"/>
  <c r="J216" i="1"/>
  <c r="F216" i="1"/>
  <c r="L216" i="1" s="1"/>
  <c r="G687" i="1"/>
  <c r="F687" i="1"/>
  <c r="L687" i="1" s="1"/>
  <c r="H687" i="1"/>
  <c r="J687" i="1"/>
  <c r="K687" i="1"/>
  <c r="I687" i="1"/>
  <c r="G623" i="1"/>
  <c r="F623" i="1"/>
  <c r="L623" i="1" s="1"/>
  <c r="J623" i="1"/>
  <c r="K623" i="1"/>
  <c r="H623" i="1"/>
  <c r="I623" i="1"/>
  <c r="G391" i="1"/>
  <c r="F391" i="1"/>
  <c r="L391" i="1" s="1"/>
  <c r="J391" i="1"/>
  <c r="K391" i="1" s="1"/>
  <c r="H391" i="1"/>
  <c r="G379" i="1"/>
  <c r="F379" i="1"/>
  <c r="L379" i="1" s="1"/>
  <c r="I379" i="1"/>
  <c r="K379" i="1"/>
  <c r="J379" i="1"/>
  <c r="H379" i="1"/>
  <c r="G200" i="1"/>
  <c r="K200" i="1"/>
  <c r="H200" i="1"/>
  <c r="I200" i="1"/>
  <c r="J200" i="1"/>
  <c r="F200" i="1"/>
  <c r="L200" i="1" s="1"/>
  <c r="G258" i="1"/>
  <c r="J258" i="1"/>
  <c r="F258" i="1"/>
  <c r="L258" i="1" s="1"/>
  <c r="H258" i="1"/>
  <c r="I258" i="1"/>
  <c r="K258" i="1"/>
  <c r="G653" i="1"/>
  <c r="F653" i="1"/>
  <c r="L653" i="1" s="1"/>
  <c r="H653" i="1"/>
  <c r="J653" i="1"/>
  <c r="K653" i="1"/>
  <c r="I653" i="1"/>
  <c r="G581" i="1"/>
  <c r="H581" i="1"/>
  <c r="I581" i="1"/>
  <c r="F581" i="1"/>
  <c r="L581" i="1" s="1"/>
  <c r="J581" i="1"/>
  <c r="K581" i="1"/>
  <c r="G543" i="1"/>
  <c r="F543" i="1"/>
  <c r="L543" i="1" s="1"/>
  <c r="H543" i="1"/>
  <c r="J543" i="1"/>
  <c r="K543" i="1" s="1"/>
  <c r="G366" i="1"/>
  <c r="J366" i="1"/>
  <c r="K366" i="1"/>
  <c r="H366" i="1"/>
  <c r="F366" i="1"/>
  <c r="L366" i="1" s="1"/>
  <c r="I366" i="1"/>
  <c r="G159" i="1"/>
  <c r="J159" i="1"/>
  <c r="H159" i="1"/>
  <c r="I159" i="1"/>
  <c r="K159" i="1"/>
  <c r="F159" i="1"/>
  <c r="L159" i="1" s="1"/>
  <c r="G231" i="1"/>
  <c r="J231" i="1"/>
  <c r="I231" i="1"/>
  <c r="K231" i="1"/>
  <c r="F231" i="1"/>
  <c r="L231" i="1" s="1"/>
  <c r="H231" i="1"/>
  <c r="G579" i="1"/>
  <c r="F579" i="1"/>
  <c r="L579" i="1" s="1"/>
  <c r="J579" i="1"/>
  <c r="K579" i="1"/>
  <c r="H579" i="1"/>
  <c r="I579" i="1"/>
  <c r="G333" i="1"/>
  <c r="J333" i="1"/>
  <c r="K333" i="1" s="1"/>
  <c r="F333" i="1"/>
  <c r="L333" i="1" s="1"/>
  <c r="H333" i="1"/>
  <c r="G396" i="1"/>
  <c r="F396" i="1"/>
  <c r="L396" i="1" s="1"/>
  <c r="I396" i="1"/>
  <c r="K396" i="1"/>
  <c r="J396" i="1"/>
  <c r="H396" i="1"/>
  <c r="G488" i="1"/>
  <c r="H488" i="1"/>
  <c r="F488" i="1"/>
  <c r="L488" i="1" s="1"/>
  <c r="K488" i="1"/>
  <c r="I488" i="1"/>
  <c r="J488" i="1"/>
  <c r="G298" i="1"/>
  <c r="J298" i="1"/>
  <c r="K298" i="1" s="1"/>
  <c r="L298" i="1"/>
  <c r="H298" i="1"/>
  <c r="G270" i="1"/>
  <c r="F270" i="1"/>
  <c r="L270" i="1" s="1"/>
  <c r="H270" i="1"/>
  <c r="J270" i="1"/>
  <c r="K270" i="1" s="1"/>
  <c r="I225" i="1"/>
  <c r="J225" i="1"/>
  <c r="H225" i="1"/>
  <c r="K225" i="1"/>
  <c r="F225" i="1"/>
  <c r="L225" i="1" s="1"/>
  <c r="G225" i="1"/>
  <c r="G681" i="1"/>
  <c r="K681" i="1"/>
  <c r="F681" i="1"/>
  <c r="L681" i="1" s="1"/>
  <c r="I681" i="1"/>
  <c r="H681" i="1"/>
  <c r="J681" i="1"/>
  <c r="G672" i="1"/>
  <c r="I672" i="1"/>
  <c r="J672" i="1"/>
  <c r="H672" i="1"/>
  <c r="F672" i="1"/>
  <c r="L672" i="1" s="1"/>
  <c r="K672" i="1"/>
  <c r="G608" i="1"/>
  <c r="I608" i="1"/>
  <c r="J608" i="1"/>
  <c r="F608" i="1"/>
  <c r="L608" i="1" s="1"/>
  <c r="K608" i="1"/>
  <c r="H608" i="1"/>
  <c r="G570" i="1"/>
  <c r="H570" i="1"/>
  <c r="F570" i="1"/>
  <c r="L570" i="1" s="1"/>
  <c r="J570" i="1"/>
  <c r="K570" i="1" s="1"/>
  <c r="G518" i="1"/>
  <c r="J518" i="1"/>
  <c r="F518" i="1"/>
  <c r="L518" i="1" s="1"/>
  <c r="I518" i="1"/>
  <c r="H518" i="1"/>
  <c r="K518" i="1"/>
  <c r="G455" i="1"/>
  <c r="F455" i="1"/>
  <c r="L455" i="1" s="1"/>
  <c r="J455" i="1"/>
  <c r="K455" i="1" s="1"/>
  <c r="H455" i="1"/>
  <c r="G398" i="1"/>
  <c r="J398" i="1"/>
  <c r="K398" i="1"/>
  <c r="F398" i="1"/>
  <c r="L398" i="1" s="1"/>
  <c r="H398" i="1"/>
  <c r="I398" i="1"/>
  <c r="G335" i="1"/>
  <c r="F335" i="1"/>
  <c r="L335" i="1" s="1"/>
  <c r="H335" i="1"/>
  <c r="J335" i="1"/>
  <c r="K335" i="1" s="1"/>
  <c r="G377" i="1"/>
  <c r="F377" i="1"/>
  <c r="L377" i="1" s="1"/>
  <c r="H377" i="1"/>
  <c r="I377" i="1"/>
  <c r="J377" i="1"/>
  <c r="K377" i="1"/>
  <c r="G301" i="1"/>
  <c r="L301" i="1"/>
  <c r="H301" i="1"/>
  <c r="J301" i="1"/>
  <c r="K301" i="1" s="1"/>
  <c r="G206" i="1"/>
  <c r="F206" i="1"/>
  <c r="L206" i="1" s="1"/>
  <c r="H206" i="1"/>
  <c r="J206" i="1"/>
  <c r="K206" i="1" s="1"/>
  <c r="G617" i="1"/>
  <c r="J617" i="1"/>
  <c r="K617" i="1"/>
  <c r="F617" i="1"/>
  <c r="L617" i="1" s="1"/>
  <c r="H617" i="1"/>
  <c r="I617" i="1"/>
  <c r="G155" i="1"/>
  <c r="H155" i="1"/>
  <c r="J155" i="1"/>
  <c r="K155" i="1" s="1"/>
  <c r="F155" i="1"/>
  <c r="L155" i="1" s="1"/>
  <c r="G326" i="1"/>
  <c r="H326" i="1"/>
  <c r="F326" i="1"/>
  <c r="L326" i="1" s="1"/>
  <c r="J326" i="1"/>
  <c r="K326" i="1" s="1"/>
  <c r="G399" i="1"/>
  <c r="F399" i="1"/>
  <c r="L399" i="1" s="1"/>
  <c r="I399" i="1"/>
  <c r="K399" i="1"/>
  <c r="H399" i="1"/>
  <c r="J399" i="1"/>
  <c r="G493" i="1"/>
  <c r="F493" i="1"/>
  <c r="L493" i="1" s="1"/>
  <c r="H493" i="1"/>
  <c r="K493" i="1"/>
  <c r="I493" i="1"/>
  <c r="J493" i="1"/>
  <c r="G170" i="1"/>
  <c r="I170" i="1"/>
  <c r="K170" i="1"/>
  <c r="F170" i="1"/>
  <c r="L170" i="1" s="1"/>
  <c r="H170" i="1"/>
  <c r="J170" i="1"/>
  <c r="G665" i="1"/>
  <c r="F665" i="1"/>
  <c r="L665" i="1" s="1"/>
  <c r="H665" i="1"/>
  <c r="J665" i="1"/>
  <c r="K665" i="1"/>
  <c r="I665" i="1"/>
  <c r="G601" i="1"/>
  <c r="J601" i="1"/>
  <c r="K601" i="1"/>
  <c r="F601" i="1"/>
  <c r="L601" i="1" s="1"/>
  <c r="H601" i="1"/>
  <c r="I601" i="1"/>
  <c r="K656" i="1"/>
  <c r="G656" i="1"/>
  <c r="I656" i="1"/>
  <c r="J656" i="1"/>
  <c r="F656" i="1"/>
  <c r="L656" i="1" s="1"/>
  <c r="H656" i="1"/>
  <c r="G593" i="1"/>
  <c r="K593" i="1"/>
  <c r="F593" i="1"/>
  <c r="L593" i="1" s="1"/>
  <c r="I593" i="1"/>
  <c r="J593" i="1"/>
  <c r="H593" i="1"/>
  <c r="G550" i="1"/>
  <c r="F550" i="1"/>
  <c r="L550" i="1" s="1"/>
  <c r="H550" i="1"/>
  <c r="K550" i="1"/>
  <c r="J550" i="1"/>
  <c r="I550" i="1"/>
  <c r="G428" i="1"/>
  <c r="F428" i="1"/>
  <c r="L428" i="1" s="1"/>
  <c r="H428" i="1"/>
  <c r="J428" i="1"/>
  <c r="I428" i="1"/>
  <c r="K428" i="1"/>
  <c r="G378" i="1"/>
  <c r="J378" i="1"/>
  <c r="K378" i="1"/>
  <c r="H378" i="1"/>
  <c r="F378" i="1"/>
  <c r="L378" i="1" s="1"/>
  <c r="I378" i="1"/>
  <c r="G310" i="1"/>
  <c r="K310" i="1"/>
  <c r="F310" i="1"/>
  <c r="L310" i="1" s="1"/>
  <c r="I310" i="1"/>
  <c r="H310" i="1"/>
  <c r="J310" i="1"/>
  <c r="G361" i="1"/>
  <c r="J361" i="1"/>
  <c r="K361" i="1" s="1"/>
  <c r="H361" i="1"/>
  <c r="F361" i="1"/>
  <c r="L361" i="1" s="1"/>
  <c r="G535" i="1"/>
  <c r="F535" i="1"/>
  <c r="L535" i="1" s="1"/>
  <c r="J535" i="1"/>
  <c r="K535" i="1"/>
  <c r="H535" i="1"/>
  <c r="I535" i="1"/>
  <c r="G420" i="1"/>
  <c r="J420" i="1"/>
  <c r="K420" i="1" s="1"/>
  <c r="H420" i="1"/>
  <c r="F420" i="1"/>
  <c r="L420" i="1" s="1"/>
  <c r="G447" i="1"/>
  <c r="F447" i="1"/>
  <c r="L447" i="1" s="1"/>
  <c r="H447" i="1"/>
  <c r="J447" i="1"/>
  <c r="K447" i="1" s="1"/>
  <c r="G494" i="1"/>
  <c r="H494" i="1"/>
  <c r="F494" i="1"/>
  <c r="L494" i="1" s="1"/>
  <c r="I494" i="1"/>
  <c r="K494" i="1"/>
  <c r="J494" i="1"/>
  <c r="G480" i="1"/>
  <c r="F480" i="1"/>
  <c r="L480" i="1" s="1"/>
  <c r="J480" i="1"/>
  <c r="K480" i="1" s="1"/>
  <c r="H480" i="1"/>
  <c r="G278" i="1"/>
  <c r="K278" i="1"/>
  <c r="H278" i="1"/>
  <c r="F278" i="1"/>
  <c r="L278" i="1" s="1"/>
  <c r="I278" i="1"/>
  <c r="J278" i="1"/>
  <c r="G234" i="1"/>
  <c r="K234" i="1"/>
  <c r="F234" i="1"/>
  <c r="L234" i="1" s="1"/>
  <c r="H234" i="1"/>
  <c r="I234" i="1"/>
  <c r="J234" i="1"/>
  <c r="K686" i="1"/>
  <c r="G686" i="1"/>
  <c r="F686" i="1"/>
  <c r="L686" i="1" s="1"/>
  <c r="J686" i="1"/>
  <c r="H686" i="1"/>
  <c r="I686" i="1"/>
  <c r="G622" i="1"/>
  <c r="J622" i="1"/>
  <c r="H622" i="1"/>
  <c r="K622" i="1"/>
  <c r="I622" i="1"/>
  <c r="F622" i="1"/>
  <c r="L622" i="1" s="1"/>
  <c r="F582" i="1"/>
  <c r="L582" i="1" s="1"/>
  <c r="G582" i="1"/>
  <c r="I582" i="1"/>
  <c r="K582" i="1"/>
  <c r="H582" i="1"/>
  <c r="J582" i="1"/>
  <c r="G532" i="1"/>
  <c r="K532" i="1"/>
  <c r="H532" i="1"/>
  <c r="I532" i="1"/>
  <c r="J532" i="1"/>
  <c r="F532" i="1"/>
  <c r="L532" i="1" s="1"/>
  <c r="G460" i="1"/>
  <c r="J460" i="1"/>
  <c r="K460" i="1"/>
  <c r="H460" i="1"/>
  <c r="F460" i="1"/>
  <c r="L460" i="1" s="1"/>
  <c r="I460" i="1"/>
  <c r="G422" i="1"/>
  <c r="F422" i="1"/>
  <c r="L422" i="1" s="1"/>
  <c r="H422" i="1"/>
  <c r="J422" i="1"/>
  <c r="K422" i="1" s="1"/>
  <c r="G349" i="1"/>
  <c r="F349" i="1"/>
  <c r="L349" i="1" s="1"/>
  <c r="H349" i="1"/>
  <c r="K349" i="1"/>
  <c r="I349" i="1"/>
  <c r="J349" i="1"/>
  <c r="G384" i="1"/>
  <c r="F384" i="1"/>
  <c r="L384" i="1" s="1"/>
  <c r="K384" i="1"/>
  <c r="I384" i="1"/>
  <c r="J384" i="1"/>
  <c r="H384" i="1"/>
  <c r="G169" i="1"/>
  <c r="H169" i="1"/>
  <c r="I169" i="1"/>
  <c r="J169" i="1"/>
  <c r="K169" i="1"/>
  <c r="F169" i="1"/>
  <c r="L169" i="1" s="1"/>
  <c r="G205" i="1"/>
  <c r="F205" i="1"/>
  <c r="L205" i="1" s="1"/>
  <c r="H205" i="1"/>
  <c r="I205" i="1"/>
  <c r="J205" i="1"/>
  <c r="K205" i="1"/>
  <c r="G418" i="1"/>
  <c r="J418" i="1"/>
  <c r="K418" i="1" s="1"/>
  <c r="F418" i="1"/>
  <c r="L418" i="1" s="1"/>
  <c r="H418" i="1"/>
  <c r="G568" i="1"/>
  <c r="F568" i="1"/>
  <c r="L568" i="1" s="1"/>
  <c r="J568" i="1"/>
  <c r="K568" i="1" s="1"/>
  <c r="H568" i="1"/>
  <c r="G140" i="1"/>
  <c r="H140" i="1"/>
  <c r="J140" i="1"/>
  <c r="K140" i="1" s="1"/>
  <c r="F140" i="1"/>
  <c r="L140" i="1" s="1"/>
  <c r="G302" i="1"/>
  <c r="J302" i="1"/>
  <c r="K302" i="1" s="1"/>
  <c r="H302" i="1"/>
  <c r="L302" i="1"/>
  <c r="G489" i="1"/>
  <c r="K489" i="1"/>
  <c r="F489" i="1"/>
  <c r="L489" i="1" s="1"/>
  <c r="J489" i="1"/>
  <c r="I489" i="1"/>
  <c r="H489" i="1"/>
  <c r="G162" i="1"/>
  <c r="I162" i="1"/>
  <c r="K162" i="1"/>
  <c r="J162" i="1"/>
  <c r="F162" i="1"/>
  <c r="L162" i="1" s="1"/>
  <c r="H162" i="1"/>
  <c r="G652" i="1"/>
  <c r="F652" i="1"/>
  <c r="L652" i="1" s="1"/>
  <c r="J652" i="1"/>
  <c r="K652" i="1"/>
  <c r="H652" i="1"/>
  <c r="I652" i="1"/>
  <c r="G442" i="1"/>
  <c r="F442" i="1"/>
  <c r="L442" i="1" s="1"/>
  <c r="H442" i="1"/>
  <c r="K442" i="1"/>
  <c r="I442" i="1"/>
  <c r="J442" i="1"/>
  <c r="G372" i="1"/>
  <c r="K372" i="1"/>
  <c r="F372" i="1"/>
  <c r="L372" i="1" s="1"/>
  <c r="I372" i="1"/>
  <c r="H372" i="1"/>
  <c r="J372" i="1"/>
  <c r="G306" i="1"/>
  <c r="H306" i="1"/>
  <c r="J306" i="1"/>
  <c r="K306" i="1" s="1"/>
  <c r="L306" i="1"/>
  <c r="G276" i="1"/>
  <c r="J276" i="1"/>
  <c r="I276" i="1"/>
  <c r="K276" i="1"/>
  <c r="F276" i="1"/>
  <c r="L276" i="1" s="1"/>
  <c r="H276" i="1"/>
  <c r="G521" i="1"/>
  <c r="K521" i="1"/>
  <c r="I521" i="1"/>
  <c r="J521" i="1"/>
  <c r="F521" i="1"/>
  <c r="L521" i="1" s="1"/>
  <c r="H521" i="1"/>
  <c r="G210" i="1"/>
  <c r="F210" i="1"/>
  <c r="L210" i="1" s="1"/>
  <c r="H210" i="1"/>
  <c r="J210" i="1"/>
  <c r="K210" i="1" s="1"/>
  <c r="G421" i="1"/>
  <c r="J421" i="1"/>
  <c r="K421" i="1" s="1"/>
  <c r="F421" i="1"/>
  <c r="L421" i="1" s="1"/>
  <c r="H421" i="1"/>
  <c r="G178" i="1"/>
  <c r="J178" i="1"/>
  <c r="K178" i="1" s="1"/>
  <c r="F178" i="1"/>
  <c r="L178" i="1" s="1"/>
  <c r="H178" i="1"/>
  <c r="G126" i="1"/>
  <c r="F126" i="1"/>
  <c r="L126" i="1" s="1"/>
  <c r="H126" i="1"/>
  <c r="J126" i="1"/>
  <c r="K126" i="1" s="1"/>
  <c r="G346" i="1"/>
  <c r="F346" i="1"/>
  <c r="L346" i="1" s="1"/>
  <c r="J346" i="1"/>
  <c r="H346" i="1"/>
  <c r="K346" i="1"/>
  <c r="I346" i="1"/>
  <c r="G405" i="1"/>
  <c r="F405" i="1"/>
  <c r="L405" i="1" s="1"/>
  <c r="H405" i="1"/>
  <c r="K405" i="1"/>
  <c r="I405" i="1"/>
  <c r="J405" i="1"/>
  <c r="G253" i="1"/>
  <c r="F253" i="1"/>
  <c r="L253" i="1" s="1"/>
  <c r="H253" i="1"/>
  <c r="K253" i="1"/>
  <c r="I253" i="1"/>
  <c r="J253" i="1"/>
  <c r="G698" i="1"/>
  <c r="I698" i="1"/>
  <c r="F698" i="1"/>
  <c r="L698" i="1" s="1"/>
  <c r="H698" i="1"/>
  <c r="K698" i="1"/>
  <c r="J698" i="1"/>
  <c r="G578" i="1"/>
  <c r="I578" i="1"/>
  <c r="F578" i="1"/>
  <c r="L578" i="1" s="1"/>
  <c r="K578" i="1"/>
  <c r="J578" i="1"/>
  <c r="H578" i="1"/>
  <c r="G528" i="1"/>
  <c r="F528" i="1"/>
  <c r="L528" i="1" s="1"/>
  <c r="I528" i="1"/>
  <c r="K528" i="1"/>
  <c r="J528" i="1"/>
  <c r="H528" i="1"/>
  <c r="G468" i="1"/>
  <c r="I468" i="1"/>
  <c r="H468" i="1"/>
  <c r="F468" i="1"/>
  <c r="L468" i="1" s="1"/>
  <c r="J468" i="1"/>
  <c r="K468" i="1"/>
  <c r="G368" i="1"/>
  <c r="K368" i="1"/>
  <c r="H368" i="1"/>
  <c r="F368" i="1"/>
  <c r="L368" i="1" s="1"/>
  <c r="J368" i="1"/>
  <c r="I368" i="1"/>
  <c r="G208" i="1"/>
  <c r="J208" i="1"/>
  <c r="K208" i="1" s="1"/>
  <c r="F208" i="1"/>
  <c r="L208" i="1" s="1"/>
  <c r="H208" i="1"/>
  <c r="G419" i="1"/>
  <c r="H419" i="1"/>
  <c r="J419" i="1"/>
  <c r="K419" i="1" s="1"/>
  <c r="F419" i="1"/>
  <c r="L419" i="1" s="1"/>
  <c r="G176" i="1"/>
  <c r="H176" i="1"/>
  <c r="J176" i="1"/>
  <c r="K176" i="1" s="1"/>
  <c r="F176" i="1"/>
  <c r="L176" i="1" s="1"/>
  <c r="G138" i="1"/>
  <c r="J138" i="1"/>
  <c r="K138" i="1" s="1"/>
  <c r="F138" i="1"/>
  <c r="L138" i="1" s="1"/>
  <c r="H138" i="1"/>
  <c r="G328" i="1"/>
  <c r="J328" i="1"/>
  <c r="K328" i="1" s="1"/>
  <c r="F328" i="1"/>
  <c r="L328" i="1" s="1"/>
  <c r="H328" i="1"/>
  <c r="G715" i="1"/>
  <c r="F715" i="1"/>
  <c r="L715" i="1" s="1"/>
  <c r="H715" i="1"/>
  <c r="I715" i="1"/>
  <c r="J715" i="1"/>
  <c r="K715" i="1"/>
  <c r="G400" i="1"/>
  <c r="K400" i="1"/>
  <c r="F400" i="1"/>
  <c r="L400" i="1" s="1"/>
  <c r="I400" i="1"/>
  <c r="H400" i="1"/>
  <c r="J400" i="1"/>
  <c r="G533" i="1"/>
  <c r="F533" i="1"/>
  <c r="L533" i="1" s="1"/>
  <c r="I533" i="1"/>
  <c r="K533" i="1"/>
  <c r="H533" i="1"/>
  <c r="J533" i="1"/>
  <c r="G218" i="1"/>
  <c r="F218" i="1"/>
  <c r="L218" i="1" s="1"/>
  <c r="H218" i="1"/>
  <c r="K218" i="1"/>
  <c r="J218" i="1"/>
  <c r="I218" i="1"/>
  <c r="G696" i="1"/>
  <c r="H696" i="1"/>
  <c r="F696" i="1"/>
  <c r="L696" i="1" s="1"/>
  <c r="J696" i="1"/>
  <c r="K696" i="1"/>
  <c r="I696" i="1"/>
  <c r="G632" i="1"/>
  <c r="J632" i="1"/>
  <c r="I632" i="1"/>
  <c r="F632" i="1"/>
  <c r="L632" i="1" s="1"/>
  <c r="H632" i="1"/>
  <c r="K632" i="1"/>
  <c r="G318" i="1"/>
  <c r="H318" i="1"/>
  <c r="K318" i="1"/>
  <c r="F318" i="1"/>
  <c r="L318" i="1" s="1"/>
  <c r="I318" i="1"/>
  <c r="J318" i="1"/>
  <c r="I292" i="1"/>
  <c r="G292" i="1"/>
  <c r="K292" i="1"/>
  <c r="H292" i="1"/>
  <c r="F292" i="1"/>
  <c r="L292" i="1" s="1"/>
  <c r="J292" i="1"/>
  <c r="G508" i="1"/>
  <c r="J508" i="1"/>
  <c r="K508" i="1" s="1"/>
  <c r="F508" i="1"/>
  <c r="L508" i="1" s="1"/>
  <c r="H508" i="1"/>
  <c r="G319" i="1"/>
  <c r="K319" i="1"/>
  <c r="F319" i="1"/>
  <c r="L319" i="1" s="1"/>
  <c r="I319" i="1"/>
  <c r="J319" i="1"/>
  <c r="H319" i="1"/>
  <c r="G449" i="1"/>
  <c r="F449" i="1"/>
  <c r="L449" i="1" s="1"/>
  <c r="J449" i="1"/>
  <c r="K449" i="1" s="1"/>
  <c r="H449" i="1"/>
  <c r="H484" i="1"/>
  <c r="G484" i="1"/>
  <c r="F484" i="1"/>
  <c r="L484" i="1" s="1"/>
  <c r="J484" i="1"/>
  <c r="K484" i="1" s="1"/>
  <c r="G260" i="1"/>
  <c r="K260" i="1"/>
  <c r="I260" i="1"/>
  <c r="J260" i="1"/>
  <c r="F260" i="1"/>
  <c r="L260" i="1" s="1"/>
  <c r="H260" i="1"/>
  <c r="G197" i="1"/>
  <c r="I197" i="1"/>
  <c r="J197" i="1"/>
  <c r="K197" i="1"/>
  <c r="F197" i="1"/>
  <c r="L197" i="1" s="1"/>
  <c r="H197" i="1"/>
  <c r="G607" i="1"/>
  <c r="K607" i="1"/>
  <c r="H607" i="1"/>
  <c r="I607" i="1"/>
  <c r="J607" i="1"/>
  <c r="F607" i="1"/>
  <c r="L607" i="1" s="1"/>
  <c r="G662" i="1"/>
  <c r="F662" i="1"/>
  <c r="L662" i="1" s="1"/>
  <c r="K662" i="1"/>
  <c r="H662" i="1"/>
  <c r="J662" i="1"/>
  <c r="I662" i="1"/>
  <c r="G598" i="1"/>
  <c r="J598" i="1"/>
  <c r="H598" i="1"/>
  <c r="F598" i="1"/>
  <c r="L598" i="1" s="1"/>
  <c r="K598" i="1"/>
  <c r="I598" i="1"/>
  <c r="H556" i="1"/>
  <c r="K556" i="1"/>
  <c r="G556" i="1"/>
  <c r="J556" i="1"/>
  <c r="I556" i="1"/>
  <c r="F556" i="1"/>
  <c r="L556" i="1" s="1"/>
  <c r="G514" i="1"/>
  <c r="J514" i="1"/>
  <c r="K514" i="1" s="1"/>
  <c r="F514" i="1"/>
  <c r="L514" i="1" s="1"/>
  <c r="H514" i="1"/>
  <c r="G432" i="1"/>
  <c r="I432" i="1"/>
  <c r="K432" i="1"/>
  <c r="F432" i="1"/>
  <c r="L432" i="1" s="1"/>
  <c r="J432" i="1"/>
  <c r="H432" i="1"/>
  <c r="G307" i="1"/>
  <c r="L307" i="1"/>
  <c r="H307" i="1"/>
  <c r="J307" i="1"/>
  <c r="K307" i="1" s="1"/>
  <c r="G152" i="1"/>
  <c r="J152" i="1"/>
  <c r="K152" i="1" s="1"/>
  <c r="H152" i="1"/>
  <c r="F152" i="1"/>
  <c r="L152" i="1" s="1"/>
  <c r="G471" i="1"/>
  <c r="J471" i="1"/>
  <c r="F471" i="1"/>
  <c r="L471" i="1" s="1"/>
  <c r="H471" i="1"/>
  <c r="K471" i="1"/>
  <c r="I471" i="1"/>
  <c r="G242" i="1"/>
  <c r="H242" i="1"/>
  <c r="F242" i="1"/>
  <c r="L242" i="1" s="1"/>
  <c r="J242" i="1"/>
  <c r="K242" i="1" s="1"/>
  <c r="G189" i="1"/>
  <c r="K189" i="1"/>
  <c r="I189" i="1"/>
  <c r="J189" i="1"/>
  <c r="F189" i="1"/>
  <c r="L189" i="1" s="1"/>
  <c r="H189" i="1"/>
  <c r="G701" i="1"/>
  <c r="J701" i="1"/>
  <c r="K701" i="1"/>
  <c r="H701" i="1"/>
  <c r="I701" i="1"/>
  <c r="F701" i="1"/>
  <c r="L701" i="1" s="1"/>
  <c r="G637" i="1"/>
  <c r="F637" i="1"/>
  <c r="L637" i="1" s="1"/>
  <c r="H637" i="1"/>
  <c r="K637" i="1"/>
  <c r="I637" i="1"/>
  <c r="J637" i="1"/>
  <c r="G692" i="1"/>
  <c r="I692" i="1"/>
  <c r="J692" i="1"/>
  <c r="F692" i="1"/>
  <c r="L692" i="1" s="1"/>
  <c r="H692" i="1"/>
  <c r="K692" i="1"/>
  <c r="G628" i="1"/>
  <c r="H628" i="1"/>
  <c r="K628" i="1"/>
  <c r="F628" i="1"/>
  <c r="L628" i="1" s="1"/>
  <c r="I628" i="1"/>
  <c r="J628" i="1"/>
  <c r="G588" i="1"/>
  <c r="F588" i="1"/>
  <c r="L588" i="1" s="1"/>
  <c r="I588" i="1"/>
  <c r="H588" i="1"/>
  <c r="J588" i="1"/>
  <c r="K588" i="1"/>
  <c r="G522" i="1"/>
  <c r="J522" i="1"/>
  <c r="F522" i="1"/>
  <c r="L522" i="1" s="1"/>
  <c r="K522" i="1"/>
  <c r="H522" i="1"/>
  <c r="I522" i="1"/>
  <c r="G456" i="1"/>
  <c r="J456" i="1"/>
  <c r="K456" i="1" s="1"/>
  <c r="H456" i="1"/>
  <c r="F456" i="1"/>
  <c r="L456" i="1" s="1"/>
  <c r="J402" i="1"/>
  <c r="G402" i="1"/>
  <c r="H402" i="1"/>
  <c r="I402" i="1"/>
  <c r="K402" i="1"/>
  <c r="F402" i="1"/>
  <c r="L402" i="1" s="1"/>
  <c r="G314" i="1"/>
  <c r="F314" i="1"/>
  <c r="L314" i="1" s="1"/>
  <c r="H314" i="1"/>
  <c r="J314" i="1"/>
  <c r="I314" i="1"/>
  <c r="K314" i="1"/>
  <c r="G381" i="1"/>
  <c r="J381" i="1"/>
  <c r="K381" i="1"/>
  <c r="F381" i="1"/>
  <c r="L381" i="1" s="1"/>
  <c r="I381" i="1"/>
  <c r="H381" i="1"/>
  <c r="G540" i="1"/>
  <c r="F540" i="1"/>
  <c r="L540" i="1" s="1"/>
  <c r="H540" i="1"/>
  <c r="J540" i="1"/>
  <c r="K540" i="1" s="1"/>
  <c r="G389" i="1"/>
  <c r="F389" i="1"/>
  <c r="L389" i="1" s="1"/>
  <c r="H389" i="1"/>
  <c r="J389" i="1"/>
  <c r="K389" i="1" s="1"/>
  <c r="G461" i="1"/>
  <c r="H461" i="1"/>
  <c r="I461" i="1"/>
  <c r="J461" i="1"/>
  <c r="F461" i="1"/>
  <c r="L461" i="1" s="1"/>
  <c r="K461" i="1"/>
  <c r="G182" i="1"/>
  <c r="F182" i="1"/>
  <c r="L182" i="1" s="1"/>
  <c r="H182" i="1"/>
  <c r="J182" i="1"/>
  <c r="K182" i="1" s="1"/>
  <c r="G174" i="1"/>
  <c r="F174" i="1"/>
  <c r="L174" i="1" s="1"/>
  <c r="J174" i="1"/>
  <c r="K174" i="1"/>
  <c r="H174" i="1"/>
  <c r="I174" i="1"/>
  <c r="G519" i="1"/>
  <c r="I519" i="1"/>
  <c r="J519" i="1"/>
  <c r="K519" i="1"/>
  <c r="F519" i="1"/>
  <c r="L519" i="1" s="1"/>
  <c r="H519" i="1"/>
  <c r="G228" i="1"/>
  <c r="H228" i="1"/>
  <c r="F228" i="1"/>
  <c r="L228" i="1" s="1"/>
  <c r="J228" i="1"/>
  <c r="K228" i="1"/>
  <c r="I228" i="1"/>
  <c r="G695" i="1"/>
  <c r="H695" i="1"/>
  <c r="I695" i="1"/>
  <c r="K695" i="1"/>
  <c r="F695" i="1"/>
  <c r="L695" i="1" s="1"/>
  <c r="J695" i="1"/>
  <c r="G631" i="1"/>
  <c r="K631" i="1"/>
  <c r="F631" i="1"/>
  <c r="L631" i="1" s="1"/>
  <c r="H631" i="1"/>
  <c r="I631" i="1"/>
  <c r="J631" i="1"/>
  <c r="G135" i="1"/>
  <c r="F135" i="1"/>
  <c r="L135" i="1" s="1"/>
  <c r="J135" i="1"/>
  <c r="K135" i="1" s="1"/>
  <c r="H135" i="1"/>
  <c r="G127" i="1"/>
  <c r="F127" i="1"/>
  <c r="L127" i="1" s="1"/>
  <c r="H127" i="1"/>
  <c r="J127" i="1"/>
  <c r="K127" i="1" s="1"/>
  <c r="G619" i="1"/>
  <c r="F619" i="1"/>
  <c r="L619" i="1" s="1"/>
  <c r="I619" i="1"/>
  <c r="J619" i="1"/>
  <c r="H619" i="1"/>
  <c r="K619" i="1"/>
  <c r="G248" i="1"/>
  <c r="F248" i="1"/>
  <c r="L248" i="1" s="1"/>
  <c r="I248" i="1"/>
  <c r="J248" i="1"/>
  <c r="K248" i="1"/>
  <c r="H248" i="1"/>
  <c r="G661" i="1"/>
  <c r="F661" i="1"/>
  <c r="L661" i="1" s="1"/>
  <c r="H661" i="1"/>
  <c r="J661" i="1"/>
  <c r="K661" i="1"/>
  <c r="I661" i="1"/>
  <c r="G597" i="1"/>
  <c r="F597" i="1"/>
  <c r="L597" i="1" s="1"/>
  <c r="I597" i="1"/>
  <c r="J597" i="1"/>
  <c r="H597" i="1"/>
  <c r="K597" i="1"/>
  <c r="G589" i="1"/>
  <c r="J589" i="1"/>
  <c r="H589" i="1"/>
  <c r="I589" i="1"/>
  <c r="F589" i="1"/>
  <c r="L589" i="1" s="1"/>
  <c r="K589" i="1"/>
  <c r="G546" i="1"/>
  <c r="I546" i="1"/>
  <c r="H546" i="1"/>
  <c r="F546" i="1"/>
  <c r="L546" i="1" s="1"/>
  <c r="J546" i="1"/>
  <c r="K546" i="1"/>
  <c r="G503" i="1"/>
  <c r="F503" i="1"/>
  <c r="L503" i="1" s="1"/>
  <c r="H503" i="1"/>
  <c r="I503" i="1"/>
  <c r="J503" i="1"/>
  <c r="K503" i="1"/>
  <c r="G373" i="1"/>
  <c r="K373" i="1"/>
  <c r="I373" i="1"/>
  <c r="J373" i="1"/>
  <c r="F373" i="1"/>
  <c r="L373" i="1" s="1"/>
  <c r="H373" i="1"/>
  <c r="G124" i="1"/>
  <c r="H124" i="1"/>
  <c r="F124" i="1"/>
  <c r="L124" i="1" s="1"/>
  <c r="J124" i="1"/>
  <c r="K124" i="1" s="1"/>
  <c r="G635" i="1"/>
  <c r="I635" i="1"/>
  <c r="K635" i="1"/>
  <c r="J635" i="1"/>
  <c r="F635" i="1"/>
  <c r="L635" i="1" s="1"/>
  <c r="H635" i="1"/>
  <c r="G279" i="1"/>
  <c r="H279" i="1"/>
  <c r="I279" i="1"/>
  <c r="J279" i="1"/>
  <c r="K279" i="1"/>
  <c r="F279" i="1"/>
  <c r="L279" i="1" s="1"/>
  <c r="G707" i="1"/>
  <c r="F707" i="1"/>
  <c r="L707" i="1" s="1"/>
  <c r="I707" i="1"/>
  <c r="J707" i="1"/>
  <c r="H707" i="1"/>
  <c r="K707" i="1"/>
  <c r="G643" i="1"/>
  <c r="J643" i="1"/>
  <c r="K643" i="1"/>
  <c r="F643" i="1"/>
  <c r="L643" i="1" s="1"/>
  <c r="H643" i="1"/>
  <c r="I643" i="1"/>
  <c r="G634" i="1"/>
  <c r="I634" i="1"/>
  <c r="H634" i="1"/>
  <c r="F634" i="1"/>
  <c r="L634" i="1" s="1"/>
  <c r="K634" i="1"/>
  <c r="J634" i="1"/>
  <c r="G407" i="1"/>
  <c r="K407" i="1"/>
  <c r="F407" i="1"/>
  <c r="L407" i="1" s="1"/>
  <c r="H407" i="1"/>
  <c r="I407" i="1"/>
  <c r="J407" i="1"/>
  <c r="G345" i="1"/>
  <c r="K345" i="1"/>
  <c r="H345" i="1"/>
  <c r="J345" i="1"/>
  <c r="I345" i="1"/>
  <c r="F345" i="1"/>
  <c r="L345" i="1" s="1"/>
  <c r="G160" i="1"/>
  <c r="I160" i="1"/>
  <c r="J160" i="1"/>
  <c r="F160" i="1"/>
  <c r="L160" i="1" s="1"/>
  <c r="K160" i="1"/>
  <c r="H160" i="1"/>
  <c r="G241" i="1"/>
  <c r="H241" i="1"/>
  <c r="J241" i="1"/>
  <c r="K241" i="1" s="1"/>
  <c r="F241" i="1"/>
  <c r="L241" i="1" s="1"/>
  <c r="G273" i="1"/>
  <c r="F273" i="1"/>
  <c r="L273" i="1" s="1"/>
  <c r="H273" i="1"/>
  <c r="J273" i="1"/>
  <c r="K273" i="1" s="1"/>
  <c r="G251" i="1"/>
  <c r="J251" i="1"/>
  <c r="K251" i="1"/>
  <c r="H251" i="1"/>
  <c r="F251" i="1"/>
  <c r="L251" i="1" s="1"/>
  <c r="I251" i="1"/>
  <c r="G705" i="1"/>
  <c r="H705" i="1"/>
  <c r="I705" i="1"/>
  <c r="F705" i="1"/>
  <c r="L705" i="1" s="1"/>
  <c r="J705" i="1"/>
  <c r="K705" i="1"/>
  <c r="G641" i="1"/>
  <c r="F641" i="1"/>
  <c r="L641" i="1" s="1"/>
  <c r="I641" i="1"/>
  <c r="J641" i="1"/>
  <c r="H641" i="1"/>
  <c r="K641" i="1"/>
  <c r="G594" i="1"/>
  <c r="H594" i="1"/>
  <c r="J594" i="1"/>
  <c r="F594" i="1"/>
  <c r="L594" i="1" s="1"/>
  <c r="K594" i="1"/>
  <c r="I594" i="1"/>
  <c r="G545" i="1"/>
  <c r="F545" i="1"/>
  <c r="L545" i="1" s="1"/>
  <c r="I545" i="1"/>
  <c r="K545" i="1"/>
  <c r="J545" i="1"/>
  <c r="H545" i="1"/>
  <c r="J466" i="1"/>
  <c r="K466" i="1"/>
  <c r="G466" i="1"/>
  <c r="F466" i="1"/>
  <c r="L466" i="1" s="1"/>
  <c r="I466" i="1"/>
  <c r="H466" i="1"/>
  <c r="G401" i="1"/>
  <c r="K401" i="1"/>
  <c r="H401" i="1"/>
  <c r="J401" i="1"/>
  <c r="I401" i="1"/>
  <c r="F401" i="1"/>
  <c r="L401" i="1" s="1"/>
  <c r="G382" i="1"/>
  <c r="H382" i="1"/>
  <c r="F382" i="1"/>
  <c r="L382" i="1" s="1"/>
  <c r="I382" i="1"/>
  <c r="J382" i="1"/>
  <c r="K382" i="1"/>
  <c r="G145" i="1"/>
  <c r="H145" i="1"/>
  <c r="J145" i="1"/>
  <c r="K145" i="1" s="1"/>
  <c r="F145" i="1"/>
  <c r="L145" i="1" s="1"/>
  <c r="G329" i="1"/>
  <c r="F329" i="1"/>
  <c r="L329" i="1" s="1"/>
  <c r="H329" i="1"/>
  <c r="J329" i="1"/>
  <c r="K329" i="1" s="1"/>
  <c r="G207" i="1"/>
  <c r="F207" i="1"/>
  <c r="L207" i="1" s="1"/>
  <c r="J207" i="1"/>
  <c r="K207" i="1" s="1"/>
  <c r="H207" i="1"/>
  <c r="G603" i="1"/>
  <c r="I603" i="1"/>
  <c r="J603" i="1"/>
  <c r="F603" i="1"/>
  <c r="L603" i="1" s="1"/>
  <c r="K603" i="1"/>
  <c r="H603" i="1"/>
  <c r="G592" i="1"/>
  <c r="J592" i="1"/>
  <c r="H592" i="1"/>
  <c r="I592" i="1"/>
  <c r="K592" i="1"/>
  <c r="F592" i="1"/>
  <c r="L592" i="1" s="1"/>
  <c r="G671" i="1"/>
  <c r="K671" i="1"/>
  <c r="F671" i="1"/>
  <c r="L671" i="1" s="1"/>
  <c r="I671" i="1"/>
  <c r="J671" i="1"/>
  <c r="H671" i="1"/>
  <c r="G334" i="1"/>
  <c r="H334" i="1"/>
  <c r="F334" i="1"/>
  <c r="L334" i="1" s="1"/>
  <c r="J334" i="1"/>
  <c r="K334" i="1" s="1"/>
  <c r="G327" i="1"/>
  <c r="F327" i="1"/>
  <c r="L327" i="1" s="1"/>
  <c r="H327" i="1"/>
  <c r="J327" i="1"/>
  <c r="K327" i="1" s="1"/>
  <c r="G188" i="1"/>
  <c r="J188" i="1"/>
  <c r="F188" i="1"/>
  <c r="L188" i="1" s="1"/>
  <c r="I188" i="1"/>
  <c r="K188" i="1"/>
  <c r="H188" i="1"/>
  <c r="G393" i="1"/>
  <c r="F393" i="1"/>
  <c r="L393" i="1" s="1"/>
  <c r="J393" i="1"/>
  <c r="K393" i="1" s="1"/>
  <c r="H393" i="1"/>
  <c r="G555" i="1"/>
  <c r="K555" i="1"/>
  <c r="F555" i="1"/>
  <c r="L555" i="1" s="1"/>
  <c r="H555" i="1"/>
  <c r="I555" i="1"/>
  <c r="J555" i="1"/>
  <c r="G497" i="1"/>
  <c r="F497" i="1"/>
  <c r="L497" i="1" s="1"/>
  <c r="I497" i="1"/>
  <c r="J497" i="1"/>
  <c r="K497" i="1"/>
  <c r="H497" i="1"/>
  <c r="G263" i="1"/>
  <c r="F263" i="1"/>
  <c r="L263" i="1" s="1"/>
  <c r="H263" i="1"/>
  <c r="I263" i="1"/>
  <c r="K263" i="1"/>
  <c r="J263" i="1"/>
  <c r="G221" i="1"/>
  <c r="H221" i="1"/>
  <c r="I221" i="1"/>
  <c r="J221" i="1"/>
  <c r="F221" i="1"/>
  <c r="L221" i="1" s="1"/>
  <c r="K221" i="1"/>
  <c r="G408" i="1"/>
  <c r="K408" i="1"/>
  <c r="H408" i="1"/>
  <c r="I408" i="1"/>
  <c r="J408" i="1"/>
  <c r="F408" i="1"/>
  <c r="L408" i="1" s="1"/>
  <c r="I688" i="1"/>
  <c r="G688" i="1"/>
  <c r="J688" i="1"/>
  <c r="F688" i="1"/>
  <c r="L688" i="1" s="1"/>
  <c r="K688" i="1"/>
  <c r="H688" i="1"/>
  <c r="G624" i="1"/>
  <c r="F624" i="1"/>
  <c r="L624" i="1" s="1"/>
  <c r="J624" i="1"/>
  <c r="K624" i="1"/>
  <c r="H624" i="1"/>
  <c r="I624" i="1"/>
  <c r="G411" i="1"/>
  <c r="H411" i="1"/>
  <c r="F411" i="1"/>
  <c r="L411" i="1" s="1"/>
  <c r="K411" i="1"/>
  <c r="J411" i="1"/>
  <c r="I411" i="1"/>
  <c r="G697" i="1"/>
  <c r="F697" i="1"/>
  <c r="L697" i="1" s="1"/>
  <c r="H697" i="1"/>
  <c r="J697" i="1"/>
  <c r="K697" i="1"/>
  <c r="I697" i="1"/>
  <c r="G633" i="1"/>
  <c r="H633" i="1"/>
  <c r="J633" i="1"/>
  <c r="I633" i="1"/>
  <c r="F633" i="1"/>
  <c r="L633" i="1" s="1"/>
  <c r="K633" i="1"/>
  <c r="I584" i="1"/>
  <c r="G584" i="1"/>
  <c r="J584" i="1"/>
  <c r="K584" i="1"/>
  <c r="H584" i="1"/>
  <c r="F584" i="1"/>
  <c r="L584" i="1" s="1"/>
  <c r="G423" i="1"/>
  <c r="J423" i="1"/>
  <c r="K423" i="1" s="1"/>
  <c r="F423" i="1"/>
  <c r="L423" i="1" s="1"/>
  <c r="H423" i="1"/>
  <c r="G168" i="1"/>
  <c r="H168" i="1"/>
  <c r="J168" i="1"/>
  <c r="K168" i="1"/>
  <c r="F168" i="1"/>
  <c r="L168" i="1" s="1"/>
  <c r="I168" i="1"/>
  <c r="G171" i="1"/>
  <c r="I171" i="1"/>
  <c r="J171" i="1"/>
  <c r="K171" i="1"/>
  <c r="F171" i="1"/>
  <c r="L171" i="1" s="1"/>
  <c r="H171" i="1"/>
  <c r="G529" i="1"/>
  <c r="K529" i="1"/>
  <c r="J529" i="1"/>
  <c r="F529" i="1"/>
  <c r="L529" i="1" s="1"/>
  <c r="H529" i="1"/>
  <c r="I529" i="1"/>
  <c r="G177" i="1"/>
  <c r="F177" i="1"/>
  <c r="L177" i="1" s="1"/>
  <c r="H177" i="1"/>
  <c r="J177" i="1"/>
  <c r="K177" i="1" s="1"/>
  <c r="G227" i="1"/>
  <c r="H227" i="1"/>
  <c r="J227" i="1"/>
  <c r="F227" i="1"/>
  <c r="L227" i="1" s="1"/>
  <c r="I227" i="1"/>
  <c r="K227" i="1"/>
  <c r="G252" i="1"/>
  <c r="H252" i="1"/>
  <c r="F252" i="1"/>
  <c r="L252" i="1" s="1"/>
  <c r="J252" i="1"/>
  <c r="I252" i="1"/>
  <c r="K252" i="1"/>
  <c r="G485" i="1"/>
  <c r="F485" i="1"/>
  <c r="L485" i="1" s="1"/>
  <c r="H485" i="1"/>
  <c r="J485" i="1"/>
  <c r="K485" i="1" s="1"/>
  <c r="G254" i="1"/>
  <c r="I254" i="1"/>
  <c r="H254" i="1"/>
  <c r="K254" i="1"/>
  <c r="F254" i="1"/>
  <c r="L254" i="1" s="1"/>
  <c r="J254" i="1"/>
  <c r="G291" i="1"/>
  <c r="H291" i="1"/>
  <c r="I291" i="1"/>
  <c r="J291" i="1"/>
  <c r="K291" i="1"/>
  <c r="F291" i="1"/>
  <c r="L291" i="1" s="1"/>
  <c r="G259" i="1"/>
  <c r="J259" i="1"/>
  <c r="K259" i="1"/>
  <c r="H259" i="1"/>
  <c r="I259" i="1"/>
  <c r="F259" i="1"/>
  <c r="L259" i="1" s="1"/>
  <c r="G704" i="1"/>
  <c r="F704" i="1"/>
  <c r="L704" i="1" s="1"/>
  <c r="K704" i="1"/>
  <c r="J704" i="1"/>
  <c r="H704" i="1"/>
  <c r="I704" i="1"/>
  <c r="G640" i="1"/>
  <c r="K640" i="1"/>
  <c r="J640" i="1"/>
  <c r="F640" i="1"/>
  <c r="L640" i="1" s="1"/>
  <c r="H640" i="1"/>
  <c r="I640" i="1"/>
  <c r="G465" i="1"/>
  <c r="K465" i="1"/>
  <c r="F465" i="1"/>
  <c r="L465" i="1" s="1"/>
  <c r="J465" i="1"/>
  <c r="I465" i="1"/>
  <c r="H465" i="1"/>
  <c r="G344" i="1"/>
  <c r="I344" i="1"/>
  <c r="J344" i="1"/>
  <c r="K344" i="1"/>
  <c r="H344" i="1"/>
  <c r="F344" i="1"/>
  <c r="L344" i="1" s="1"/>
  <c r="G288" i="1"/>
  <c r="H288" i="1"/>
  <c r="F288" i="1"/>
  <c r="L288" i="1" s="1"/>
  <c r="I288" i="1"/>
  <c r="K288" i="1"/>
  <c r="J288" i="1"/>
  <c r="G569" i="1"/>
  <c r="H569" i="1"/>
  <c r="J569" i="1"/>
  <c r="K569" i="1" s="1"/>
  <c r="F569" i="1"/>
  <c r="L569" i="1" s="1"/>
  <c r="G536" i="1"/>
  <c r="J536" i="1"/>
  <c r="K536" i="1" s="1"/>
  <c r="F536" i="1"/>
  <c r="L536" i="1" s="1"/>
  <c r="H536" i="1"/>
  <c r="G133" i="1"/>
  <c r="J133" i="1"/>
  <c r="K133" i="1" s="1"/>
  <c r="F133" i="1"/>
  <c r="L133" i="1" s="1"/>
  <c r="H133" i="1"/>
  <c r="G181" i="1"/>
  <c r="F181" i="1"/>
  <c r="L181" i="1" s="1"/>
  <c r="J181" i="1"/>
  <c r="K181" i="1" s="1"/>
  <c r="H181" i="1"/>
  <c r="G572" i="1"/>
  <c r="H572" i="1"/>
  <c r="F572" i="1"/>
  <c r="L572" i="1" s="1"/>
  <c r="J572" i="1"/>
  <c r="K572" i="1" s="1"/>
  <c r="G651" i="1"/>
  <c r="I651" i="1"/>
  <c r="J651" i="1"/>
  <c r="F651" i="1"/>
  <c r="L651" i="1" s="1"/>
  <c r="K651" i="1"/>
  <c r="H651" i="1"/>
  <c r="G380" i="1"/>
  <c r="F380" i="1"/>
  <c r="L380" i="1" s="1"/>
  <c r="K380" i="1"/>
  <c r="I380" i="1"/>
  <c r="J380" i="1"/>
  <c r="H380" i="1"/>
  <c r="G142" i="1"/>
  <c r="F142" i="1"/>
  <c r="L142" i="1" s="1"/>
  <c r="J142" i="1"/>
  <c r="K142" i="1" s="1"/>
  <c r="H142" i="1"/>
  <c r="G269" i="1"/>
  <c r="J269" i="1"/>
  <c r="K269" i="1" s="1"/>
  <c r="F269" i="1"/>
  <c r="L269" i="1" s="1"/>
  <c r="H269" i="1"/>
  <c r="G679" i="1"/>
  <c r="I679" i="1"/>
  <c r="J679" i="1"/>
  <c r="F679" i="1"/>
  <c r="L679" i="1" s="1"/>
  <c r="K679" i="1"/>
  <c r="H679" i="1"/>
  <c r="G615" i="1"/>
  <c r="K615" i="1"/>
  <c r="F615" i="1"/>
  <c r="L615" i="1" s="1"/>
  <c r="H615" i="1"/>
  <c r="I615" i="1"/>
  <c r="J615" i="1"/>
  <c r="G670" i="1"/>
  <c r="F670" i="1"/>
  <c r="L670" i="1" s="1"/>
  <c r="I670" i="1"/>
  <c r="K670" i="1"/>
  <c r="H670" i="1"/>
  <c r="J670" i="1"/>
  <c r="K564" i="1"/>
  <c r="G564" i="1"/>
  <c r="I564" i="1"/>
  <c r="F564" i="1"/>
  <c r="L564" i="1" s="1"/>
  <c r="J564" i="1"/>
  <c r="H564" i="1"/>
  <c r="G454" i="1"/>
  <c r="F454" i="1"/>
  <c r="L454" i="1" s="1"/>
  <c r="H454" i="1"/>
  <c r="J454" i="1"/>
  <c r="K454" i="1" s="1"/>
  <c r="G394" i="1"/>
  <c r="F394" i="1"/>
  <c r="L394" i="1" s="1"/>
  <c r="H394" i="1"/>
  <c r="J394" i="1"/>
  <c r="K394" i="1" s="1"/>
  <c r="G324" i="1"/>
  <c r="F324" i="1"/>
  <c r="L324" i="1" s="1"/>
  <c r="H324" i="1"/>
  <c r="K324" i="1"/>
  <c r="I324" i="1"/>
  <c r="J324" i="1"/>
  <c r="G129" i="1"/>
  <c r="H129" i="1"/>
  <c r="F129" i="1"/>
  <c r="L129" i="1" s="1"/>
  <c r="J129" i="1"/>
  <c r="K129" i="1" s="1"/>
  <c r="G626" i="1"/>
  <c r="K626" i="1"/>
  <c r="H626" i="1"/>
  <c r="F626" i="1"/>
  <c r="L626" i="1" s="1"/>
  <c r="J626" i="1"/>
  <c r="I626" i="1"/>
  <c r="G173" i="1"/>
  <c r="K173" i="1"/>
  <c r="F173" i="1"/>
  <c r="L173" i="1" s="1"/>
  <c r="I173" i="1"/>
  <c r="J173" i="1"/>
  <c r="H173" i="1"/>
  <c r="G538" i="1"/>
  <c r="F538" i="1"/>
  <c r="L538" i="1" s="1"/>
  <c r="H538" i="1"/>
  <c r="J538" i="1"/>
  <c r="K538" i="1" s="1"/>
  <c r="G281" i="1"/>
  <c r="F281" i="1"/>
  <c r="L281" i="1" s="1"/>
  <c r="J281" i="1"/>
  <c r="K281" i="1"/>
  <c r="H281" i="1"/>
  <c r="I281" i="1"/>
  <c r="G709" i="1"/>
  <c r="H709" i="1"/>
  <c r="I709" i="1"/>
  <c r="K709" i="1"/>
  <c r="J709" i="1"/>
  <c r="F709" i="1"/>
  <c r="L709" i="1" s="1"/>
  <c r="G645" i="1"/>
  <c r="I645" i="1"/>
  <c r="J645" i="1"/>
  <c r="F645" i="1"/>
  <c r="L645" i="1" s="1"/>
  <c r="H645" i="1"/>
  <c r="K645" i="1"/>
  <c r="G700" i="1"/>
  <c r="F700" i="1"/>
  <c r="L700" i="1" s="1"/>
  <c r="K700" i="1"/>
  <c r="J700" i="1"/>
  <c r="H700" i="1"/>
  <c r="I700" i="1"/>
  <c r="J636" i="1"/>
  <c r="G636" i="1"/>
  <c r="K636" i="1"/>
  <c r="H636" i="1"/>
  <c r="I636" i="1"/>
  <c r="F636" i="1"/>
  <c r="L636" i="1" s="1"/>
  <c r="G549" i="1"/>
  <c r="H549" i="1"/>
  <c r="I549" i="1"/>
  <c r="K549" i="1"/>
  <c r="F549" i="1"/>
  <c r="L549" i="1" s="1"/>
  <c r="J549" i="1"/>
  <c r="G433" i="1"/>
  <c r="H433" i="1"/>
  <c r="F433" i="1"/>
  <c r="L433" i="1" s="1"/>
  <c r="I433" i="1"/>
  <c r="J433" i="1"/>
  <c r="K433" i="1"/>
  <c r="G340" i="1"/>
  <c r="H340" i="1"/>
  <c r="J340" i="1"/>
  <c r="F340" i="1"/>
  <c r="L340" i="1" s="1"/>
  <c r="I340" i="1"/>
  <c r="K340" i="1"/>
  <c r="G313" i="1"/>
  <c r="H313" i="1"/>
  <c r="I313" i="1"/>
  <c r="J313" i="1"/>
  <c r="K313" i="1"/>
  <c r="F313" i="1"/>
  <c r="L313" i="1" s="1"/>
  <c r="G357" i="1"/>
  <c r="J357" i="1"/>
  <c r="K357" i="1" s="1"/>
  <c r="H357" i="1"/>
  <c r="F357" i="1"/>
  <c r="L357" i="1" s="1"/>
  <c r="G141" i="1"/>
  <c r="F141" i="1"/>
  <c r="L141" i="1" s="1"/>
  <c r="J141" i="1"/>
  <c r="K141" i="1" s="1"/>
  <c r="H141" i="1"/>
  <c r="G512" i="1"/>
  <c r="F512" i="1"/>
  <c r="L512" i="1" s="1"/>
  <c r="H512" i="1"/>
  <c r="J512" i="1"/>
  <c r="K512" i="1" s="1"/>
  <c r="G202" i="1"/>
  <c r="F202" i="1"/>
  <c r="L202" i="1" s="1"/>
  <c r="H202" i="1"/>
  <c r="K202" i="1"/>
  <c r="I202" i="1"/>
  <c r="J202" i="1"/>
  <c r="G658" i="1"/>
  <c r="K658" i="1"/>
  <c r="H658" i="1"/>
  <c r="F658" i="1"/>
  <c r="L658" i="1" s="1"/>
  <c r="I658" i="1"/>
  <c r="J658" i="1"/>
  <c r="G287" i="1"/>
  <c r="I287" i="1"/>
  <c r="J287" i="1"/>
  <c r="K287" i="1"/>
  <c r="F287" i="1"/>
  <c r="L287" i="1" s="1"/>
  <c r="H287" i="1"/>
  <c r="G691" i="1"/>
  <c r="J691" i="1"/>
  <c r="K691" i="1"/>
  <c r="F691" i="1"/>
  <c r="L691" i="1" s="1"/>
  <c r="H691" i="1"/>
  <c r="I691" i="1"/>
  <c r="G627" i="1"/>
  <c r="H627" i="1"/>
  <c r="I627" i="1"/>
  <c r="K627" i="1"/>
  <c r="F627" i="1"/>
  <c r="L627" i="1" s="1"/>
  <c r="J627" i="1"/>
  <c r="G682" i="1"/>
  <c r="H682" i="1"/>
  <c r="K682" i="1"/>
  <c r="J682" i="1"/>
  <c r="F682" i="1"/>
  <c r="L682" i="1" s="1"/>
  <c r="I682" i="1"/>
  <c r="G560" i="1"/>
  <c r="I560" i="1"/>
  <c r="K560" i="1"/>
  <c r="F560" i="1"/>
  <c r="L560" i="1" s="1"/>
  <c r="H560" i="1"/>
  <c r="J560" i="1"/>
  <c r="G320" i="1"/>
  <c r="H320" i="1"/>
  <c r="K320" i="1"/>
  <c r="F320" i="1"/>
  <c r="L320" i="1" s="1"/>
  <c r="I320" i="1"/>
  <c r="J320" i="1"/>
  <c r="G371" i="1"/>
  <c r="J371" i="1"/>
  <c r="K371" i="1"/>
  <c r="F371" i="1"/>
  <c r="L371" i="1" s="1"/>
  <c r="I371" i="1"/>
  <c r="H371" i="1"/>
  <c r="G165" i="1"/>
  <c r="F165" i="1"/>
  <c r="L165" i="1" s="1"/>
  <c r="H165" i="1"/>
  <c r="I165" i="1"/>
  <c r="K165" i="1"/>
  <c r="J165" i="1"/>
  <c r="G510" i="1"/>
  <c r="F510" i="1"/>
  <c r="L510" i="1" s="1"/>
  <c r="H510" i="1"/>
  <c r="J510" i="1"/>
  <c r="K510" i="1" s="1"/>
  <c r="G137" i="1"/>
  <c r="F137" i="1"/>
  <c r="L137" i="1" s="1"/>
  <c r="H137" i="1"/>
  <c r="J137" i="1"/>
  <c r="K137" i="1" s="1"/>
  <c r="G388" i="1"/>
  <c r="J388" i="1"/>
  <c r="K388" i="1" s="1"/>
  <c r="F388" i="1"/>
  <c r="L388" i="1" s="1"/>
  <c r="H388" i="1"/>
  <c r="G690" i="1"/>
  <c r="F690" i="1"/>
  <c r="L690" i="1" s="1"/>
  <c r="J690" i="1"/>
  <c r="I690" i="1"/>
  <c r="K690" i="1"/>
  <c r="H690" i="1"/>
  <c r="G312" i="1"/>
  <c r="H312" i="1"/>
  <c r="J312" i="1"/>
  <c r="K312" i="1"/>
  <c r="I312" i="1"/>
  <c r="F312" i="1"/>
  <c r="L312" i="1" s="1"/>
  <c r="G392" i="1"/>
  <c r="F392" i="1"/>
  <c r="L392" i="1" s="1"/>
  <c r="H392" i="1"/>
  <c r="J392" i="1"/>
  <c r="K392" i="1" s="1"/>
  <c r="G490" i="1"/>
  <c r="I490" i="1"/>
  <c r="K490" i="1"/>
  <c r="F490" i="1"/>
  <c r="L490" i="1" s="1"/>
  <c r="J490" i="1"/>
  <c r="H490" i="1"/>
  <c r="G277" i="1"/>
  <c r="I277" i="1"/>
  <c r="J277" i="1"/>
  <c r="K277" i="1"/>
  <c r="F277" i="1"/>
  <c r="L277" i="1" s="1"/>
  <c r="H277" i="1"/>
  <c r="J680" i="1"/>
  <c r="K680" i="1"/>
  <c r="G680" i="1"/>
  <c r="F680" i="1"/>
  <c r="L680" i="1" s="1"/>
  <c r="H680" i="1"/>
  <c r="I680" i="1"/>
  <c r="G616" i="1"/>
  <c r="F616" i="1"/>
  <c r="L616" i="1" s="1"/>
  <c r="J616" i="1"/>
  <c r="I616" i="1"/>
  <c r="K616" i="1"/>
  <c r="H616" i="1"/>
  <c r="G576" i="1"/>
  <c r="J576" i="1"/>
  <c r="F576" i="1"/>
  <c r="L576" i="1" s="1"/>
  <c r="H576" i="1"/>
  <c r="I576" i="1"/>
  <c r="K576" i="1"/>
  <c r="G352" i="1"/>
  <c r="K352" i="1"/>
  <c r="F352" i="1"/>
  <c r="L352" i="1" s="1"/>
  <c r="H352" i="1"/>
  <c r="J352" i="1"/>
  <c r="I352" i="1"/>
  <c r="G325" i="1"/>
  <c r="J325" i="1"/>
  <c r="K325" i="1"/>
  <c r="F325" i="1"/>
  <c r="L325" i="1" s="1"/>
  <c r="I325" i="1"/>
  <c r="H325" i="1"/>
  <c r="G385" i="1"/>
  <c r="F385" i="1"/>
  <c r="L385" i="1" s="1"/>
  <c r="J385" i="1"/>
  <c r="K385" i="1"/>
  <c r="H385" i="1"/>
  <c r="I385" i="1"/>
  <c r="G445" i="1"/>
  <c r="F445" i="1"/>
  <c r="L445" i="1" s="1"/>
  <c r="H445" i="1"/>
  <c r="I445" i="1" s="1"/>
  <c r="J445" i="1"/>
  <c r="K445" i="1"/>
  <c r="G531" i="1"/>
  <c r="J531" i="1"/>
  <c r="K531" i="1"/>
  <c r="F531" i="1"/>
  <c r="L531" i="1" s="1"/>
  <c r="I531" i="1"/>
  <c r="H531" i="1"/>
  <c r="G610" i="1"/>
  <c r="I610" i="1"/>
  <c r="F610" i="1"/>
  <c r="L610" i="1" s="1"/>
  <c r="K610" i="1"/>
  <c r="J610" i="1"/>
  <c r="H610" i="1"/>
  <c r="G358" i="1"/>
  <c r="H358" i="1"/>
  <c r="F358" i="1"/>
  <c r="L358" i="1" s="1"/>
  <c r="J358" i="1"/>
  <c r="K358" i="1" s="1"/>
  <c r="G265" i="1"/>
  <c r="F265" i="1"/>
  <c r="L265" i="1" s="1"/>
  <c r="H265" i="1"/>
  <c r="I265" i="1"/>
  <c r="J265" i="1"/>
  <c r="K265" i="1"/>
  <c r="G655" i="1"/>
  <c r="H655" i="1"/>
  <c r="I655" i="1"/>
  <c r="J655" i="1"/>
  <c r="K655" i="1"/>
  <c r="F655" i="1"/>
  <c r="L655" i="1" s="1"/>
  <c r="G710" i="1"/>
  <c r="F710" i="1"/>
  <c r="L710" i="1" s="1"/>
  <c r="J710" i="1"/>
  <c r="K710" i="1"/>
  <c r="H710" i="1"/>
  <c r="I710" i="1"/>
  <c r="G646" i="1"/>
  <c r="J646" i="1"/>
  <c r="I646" i="1"/>
  <c r="H646" i="1"/>
  <c r="K646" i="1"/>
  <c r="F646" i="1"/>
  <c r="L646" i="1" s="1"/>
  <c r="G583" i="1"/>
  <c r="H583" i="1"/>
  <c r="F583" i="1"/>
  <c r="L583" i="1" s="1"/>
  <c r="J583" i="1"/>
  <c r="K583" i="1"/>
  <c r="I583" i="1"/>
  <c r="G427" i="1"/>
  <c r="H427" i="1"/>
  <c r="I427" i="1"/>
  <c r="F427" i="1"/>
  <c r="L427" i="1" s="1"/>
  <c r="K427" i="1"/>
  <c r="J427" i="1"/>
  <c r="G374" i="1"/>
  <c r="K374" i="1"/>
  <c r="I374" i="1"/>
  <c r="J374" i="1"/>
  <c r="F374" i="1"/>
  <c r="L374" i="1" s="1"/>
  <c r="H374" i="1"/>
  <c r="G448" i="1"/>
  <c r="H448" i="1"/>
  <c r="F448" i="1"/>
  <c r="L448" i="1" s="1"/>
  <c r="J448" i="1"/>
  <c r="K448" i="1" s="1"/>
  <c r="G261" i="1"/>
  <c r="K261" i="1"/>
  <c r="I261" i="1"/>
  <c r="J261" i="1"/>
  <c r="F261" i="1"/>
  <c r="L261" i="1" s="1"/>
  <c r="H261" i="1"/>
  <c r="G434" i="1"/>
  <c r="K434" i="1"/>
  <c r="I434" i="1"/>
  <c r="J434" i="1"/>
  <c r="F434" i="1"/>
  <c r="L434" i="1" s="1"/>
  <c r="H434" i="1"/>
  <c r="G212" i="1"/>
  <c r="H212" i="1"/>
  <c r="F212" i="1"/>
  <c r="L212" i="1" s="1"/>
  <c r="J212" i="1"/>
  <c r="K212" i="1" s="1"/>
  <c r="G481" i="1"/>
  <c r="J481" i="1"/>
  <c r="K481" i="1" s="1"/>
  <c r="H481" i="1"/>
  <c r="F481" i="1"/>
  <c r="L481" i="1" s="1"/>
  <c r="G289" i="1"/>
  <c r="J289" i="1"/>
  <c r="K289" i="1"/>
  <c r="H289" i="1"/>
  <c r="I289" i="1"/>
  <c r="F289" i="1"/>
  <c r="L289" i="1" s="1"/>
  <c r="G685" i="1"/>
  <c r="F685" i="1"/>
  <c r="L685" i="1" s="1"/>
  <c r="I685" i="1"/>
  <c r="J685" i="1"/>
  <c r="H685" i="1"/>
  <c r="K685" i="1"/>
  <c r="G621" i="1"/>
  <c r="H621" i="1"/>
  <c r="I621" i="1"/>
  <c r="K621" i="1"/>
  <c r="F621" i="1"/>
  <c r="L621" i="1" s="1"/>
  <c r="J621" i="1"/>
  <c r="G676" i="1"/>
  <c r="K676" i="1"/>
  <c r="J676" i="1"/>
  <c r="F676" i="1"/>
  <c r="L676" i="1" s="1"/>
  <c r="I676" i="1"/>
  <c r="H676" i="1"/>
  <c r="G612" i="1"/>
  <c r="F612" i="1"/>
  <c r="L612" i="1" s="1"/>
  <c r="J612" i="1"/>
  <c r="I612" i="1"/>
  <c r="H612" i="1"/>
  <c r="K612" i="1"/>
  <c r="G554" i="1"/>
  <c r="H554" i="1"/>
  <c r="J554" i="1"/>
  <c r="K554" i="1"/>
  <c r="I554" i="1"/>
  <c r="F554" i="1"/>
  <c r="L554" i="1" s="1"/>
  <c r="G500" i="1"/>
  <c r="F500" i="1"/>
  <c r="L500" i="1" s="1"/>
  <c r="K500" i="1"/>
  <c r="H500" i="1"/>
  <c r="I500" i="1"/>
  <c r="J500" i="1"/>
  <c r="G348" i="1"/>
  <c r="F348" i="1"/>
  <c r="L348" i="1" s="1"/>
  <c r="K348" i="1"/>
  <c r="H348" i="1"/>
  <c r="I348" i="1"/>
  <c r="J348" i="1"/>
  <c r="G321" i="1"/>
  <c r="F321" i="1"/>
  <c r="L321" i="1" s="1"/>
  <c r="H321" i="1"/>
  <c r="I321" i="1"/>
  <c r="J321" i="1"/>
  <c r="K321" i="1"/>
  <c r="G353" i="1"/>
  <c r="H353" i="1"/>
  <c r="I353" i="1"/>
  <c r="J353" i="1"/>
  <c r="K353" i="1"/>
  <c r="F353" i="1"/>
  <c r="L353" i="1" s="1"/>
  <c r="G132" i="1"/>
  <c r="H132" i="1"/>
  <c r="F132" i="1"/>
  <c r="L132" i="1" s="1"/>
  <c r="J132" i="1"/>
  <c r="K132" i="1" s="1"/>
  <c r="G222" i="1"/>
  <c r="J222" i="1"/>
  <c r="K222" i="1"/>
  <c r="F222" i="1"/>
  <c r="L222" i="1" s="1"/>
  <c r="H222" i="1"/>
  <c r="I222" i="1"/>
  <c r="G220" i="1"/>
  <c r="H220" i="1"/>
  <c r="F220" i="1"/>
  <c r="L220" i="1" s="1"/>
  <c r="I220" i="1"/>
  <c r="J220" i="1"/>
  <c r="K220" i="1"/>
  <c r="G713" i="1"/>
  <c r="K713" i="1"/>
  <c r="F713" i="1"/>
  <c r="L713" i="1" s="1"/>
  <c r="I713" i="1"/>
  <c r="J713" i="1"/>
  <c r="H713" i="1"/>
  <c r="G649" i="1"/>
  <c r="F649" i="1"/>
  <c r="L649" i="1" s="1"/>
  <c r="H649" i="1"/>
  <c r="I649" i="1"/>
  <c r="J649" i="1"/>
  <c r="K649" i="1"/>
  <c r="G577" i="1"/>
  <c r="I577" i="1"/>
  <c r="J577" i="1"/>
  <c r="K577" i="1"/>
  <c r="F577" i="1"/>
  <c r="L577" i="1" s="1"/>
  <c r="H577" i="1"/>
  <c r="G553" i="1"/>
  <c r="I553" i="1"/>
  <c r="J553" i="1"/>
  <c r="K553" i="1"/>
  <c r="F553" i="1"/>
  <c r="L553" i="1" s="1"/>
  <c r="H553" i="1"/>
  <c r="G437" i="1"/>
  <c r="J437" i="1"/>
  <c r="K437" i="1"/>
  <c r="F437" i="1"/>
  <c r="L437" i="1" s="1"/>
  <c r="H437" i="1"/>
  <c r="I437" i="1"/>
  <c r="G317" i="1"/>
  <c r="K317" i="1"/>
  <c r="I317" i="1"/>
  <c r="J317" i="1"/>
  <c r="F317" i="1"/>
  <c r="L317" i="1" s="1"/>
  <c r="H317" i="1"/>
  <c r="G215" i="1"/>
  <c r="H215" i="1"/>
  <c r="J215" i="1"/>
  <c r="K215" i="1" s="1"/>
  <c r="F215" i="1"/>
  <c r="L215" i="1" s="1"/>
  <c r="G195" i="1"/>
  <c r="F195" i="1"/>
  <c r="L195" i="1" s="1"/>
  <c r="H195" i="1"/>
  <c r="J195" i="1"/>
  <c r="K195" i="1"/>
  <c r="I195" i="1"/>
  <c r="G203" i="1"/>
  <c r="J203" i="1"/>
  <c r="K203" i="1"/>
  <c r="F203" i="1"/>
  <c r="L203" i="1" s="1"/>
  <c r="H203" i="1"/>
  <c r="I203" i="1"/>
  <c r="G606" i="1"/>
  <c r="J606" i="1"/>
  <c r="H606" i="1"/>
  <c r="F606" i="1"/>
  <c r="L606" i="1" s="1"/>
  <c r="I606" i="1"/>
  <c r="K606" i="1"/>
  <c r="G517" i="1"/>
  <c r="H517" i="1"/>
  <c r="I517" i="1"/>
  <c r="K517" i="1"/>
  <c r="F517" i="1"/>
  <c r="L517" i="1" s="1"/>
  <c r="J517" i="1"/>
  <c r="G375" i="1"/>
  <c r="F375" i="1"/>
  <c r="L375" i="1" s="1"/>
  <c r="H375" i="1"/>
  <c r="I375" i="1"/>
  <c r="K375" i="1"/>
  <c r="J375" i="1"/>
  <c r="G153" i="1"/>
  <c r="H153" i="1"/>
  <c r="J153" i="1"/>
  <c r="K153" i="1" s="1"/>
  <c r="F153" i="1"/>
  <c r="L153" i="1" s="1"/>
  <c r="G199" i="1"/>
  <c r="F199" i="1"/>
  <c r="L199" i="1" s="1"/>
  <c r="H199" i="1"/>
  <c r="K199" i="1"/>
  <c r="I199" i="1"/>
  <c r="J199" i="1"/>
  <c r="G513" i="1"/>
  <c r="F513" i="1"/>
  <c r="L513" i="1" s="1"/>
  <c r="H513" i="1"/>
  <c r="J513" i="1"/>
  <c r="K513" i="1" s="1"/>
  <c r="G266" i="1"/>
  <c r="J266" i="1"/>
  <c r="K266" i="1" s="1"/>
  <c r="H266" i="1"/>
  <c r="F266" i="1"/>
  <c r="L266" i="1" s="1"/>
  <c r="G196" i="1"/>
  <c r="F196" i="1"/>
  <c r="L196" i="1" s="1"/>
  <c r="I196" i="1"/>
  <c r="J196" i="1"/>
  <c r="K196" i="1"/>
  <c r="H196" i="1"/>
  <c r="J109" i="1"/>
  <c r="G255" i="1"/>
  <c r="F255" i="1"/>
  <c r="L255" i="1" s="1"/>
  <c r="H255" i="1"/>
  <c r="I255" i="1"/>
  <c r="J255" i="1"/>
  <c r="K255" i="1"/>
  <c r="G573" i="1"/>
  <c r="H573" i="1"/>
  <c r="J573" i="1"/>
  <c r="K573" i="1" s="1"/>
  <c r="F573" i="1"/>
  <c r="L573" i="1" s="1"/>
  <c r="G486" i="1"/>
  <c r="F486" i="1"/>
  <c r="L486" i="1" s="1"/>
  <c r="H486" i="1"/>
  <c r="J486" i="1"/>
  <c r="K486" i="1" s="1"/>
  <c r="G167" i="1"/>
  <c r="F167" i="1"/>
  <c r="L167" i="1" s="1"/>
  <c r="H167" i="1"/>
  <c r="I167" i="1"/>
  <c r="J167" i="1"/>
  <c r="K167" i="1"/>
  <c r="G297" i="1"/>
  <c r="H297" i="1"/>
  <c r="J297" i="1"/>
  <c r="K297" i="1" s="1"/>
  <c r="L297" i="1"/>
  <c r="G211" i="1"/>
  <c r="H211" i="1"/>
  <c r="F211" i="1"/>
  <c r="L211" i="1" s="1"/>
  <c r="J211" i="1"/>
  <c r="K211" i="1" s="1"/>
  <c r="G128" i="1"/>
  <c r="F128" i="1"/>
  <c r="L128" i="1" s="1"/>
  <c r="H128" i="1"/>
  <c r="J128" i="1"/>
  <c r="K128" i="1" s="1"/>
  <c r="G472" i="1"/>
  <c r="I472" i="1"/>
  <c r="F472" i="1"/>
  <c r="L472" i="1" s="1"/>
  <c r="H472" i="1"/>
  <c r="K472" i="1"/>
  <c r="J472" i="1"/>
  <c r="G498" i="1"/>
  <c r="F498" i="1"/>
  <c r="L498" i="1" s="1"/>
  <c r="I498" i="1"/>
  <c r="J498" i="1"/>
  <c r="K498" i="1"/>
  <c r="H498" i="1"/>
  <c r="G230" i="1"/>
  <c r="H230" i="1"/>
  <c r="I230" i="1"/>
  <c r="K230" i="1"/>
  <c r="F230" i="1"/>
  <c r="L230" i="1" s="1"/>
  <c r="J230" i="1"/>
  <c r="G618" i="1"/>
  <c r="I618" i="1"/>
  <c r="H618" i="1"/>
  <c r="K618" i="1"/>
  <c r="J618" i="1"/>
  <c r="F618" i="1"/>
  <c r="L618" i="1" s="1"/>
  <c r="G515" i="1"/>
  <c r="F515" i="1"/>
  <c r="L515" i="1" s="1"/>
  <c r="H515" i="1"/>
  <c r="J515" i="1"/>
  <c r="K515" i="1" s="1"/>
  <c r="G458" i="1"/>
  <c r="I458" i="1"/>
  <c r="F458" i="1"/>
  <c r="L458" i="1" s="1"/>
  <c r="H458" i="1"/>
  <c r="K458" i="1"/>
  <c r="J458" i="1"/>
  <c r="G395" i="1"/>
  <c r="J395" i="1"/>
  <c r="K395" i="1" s="1"/>
  <c r="H395" i="1"/>
  <c r="F395" i="1"/>
  <c r="L395" i="1" s="1"/>
  <c r="G143" i="1"/>
  <c r="F143" i="1"/>
  <c r="L143" i="1" s="1"/>
  <c r="H143" i="1"/>
  <c r="J143" i="1"/>
  <c r="K143" i="1" s="1"/>
  <c r="G331" i="1"/>
  <c r="H331" i="1"/>
  <c r="J331" i="1"/>
  <c r="K331" i="1" s="1"/>
  <c r="F331" i="1"/>
  <c r="L331" i="1" s="1"/>
  <c r="G209" i="1"/>
  <c r="H209" i="1"/>
  <c r="J209" i="1"/>
  <c r="K209" i="1" s="1"/>
  <c r="F209" i="1"/>
  <c r="L209" i="1" s="1"/>
  <c r="G147" i="1"/>
  <c r="H147" i="1"/>
  <c r="J147" i="1"/>
  <c r="K147" i="1" s="1"/>
  <c r="F147" i="1"/>
  <c r="L147" i="1" s="1"/>
  <c r="G235" i="1"/>
  <c r="F235" i="1"/>
  <c r="L235" i="1" s="1"/>
  <c r="H235" i="1"/>
  <c r="J235" i="1"/>
  <c r="I235" i="1"/>
  <c r="K235" i="1"/>
  <c r="G224" i="1"/>
  <c r="I224" i="1"/>
  <c r="J224" i="1"/>
  <c r="K224" i="1"/>
  <c r="F224" i="1"/>
  <c r="L224" i="1" s="1"/>
  <c r="H224" i="1"/>
  <c r="G689" i="1"/>
  <c r="I689" i="1"/>
  <c r="J689" i="1"/>
  <c r="F689" i="1"/>
  <c r="L689" i="1" s="1"/>
  <c r="H689" i="1"/>
  <c r="K689" i="1"/>
  <c r="G625" i="1"/>
  <c r="I625" i="1"/>
  <c r="J625" i="1"/>
  <c r="F625" i="1"/>
  <c r="L625" i="1" s="1"/>
  <c r="K625" i="1"/>
  <c r="H625" i="1"/>
  <c r="I526" i="1"/>
  <c r="G526" i="1"/>
  <c r="J526" i="1"/>
  <c r="F526" i="1"/>
  <c r="L526" i="1" s="1"/>
  <c r="H526" i="1"/>
  <c r="K526" i="1"/>
  <c r="G457" i="1"/>
  <c r="H457" i="1"/>
  <c r="J457" i="1"/>
  <c r="K457" i="1" s="1"/>
  <c r="F457" i="1"/>
  <c r="L457" i="1" s="1"/>
  <c r="G163" i="1"/>
  <c r="K163" i="1"/>
  <c r="F163" i="1"/>
  <c r="L163" i="1" s="1"/>
  <c r="I163" i="1"/>
  <c r="J163" i="1"/>
  <c r="H163" i="1"/>
  <c r="G450" i="1"/>
  <c r="F450" i="1"/>
  <c r="L450" i="1" s="1"/>
  <c r="J450" i="1"/>
  <c r="K450" i="1" s="1"/>
  <c r="H450" i="1"/>
  <c r="G479" i="1"/>
  <c r="J479" i="1"/>
  <c r="K479" i="1" s="1"/>
  <c r="F479" i="1"/>
  <c r="L479" i="1" s="1"/>
  <c r="H479" i="1"/>
  <c r="G219" i="1"/>
  <c r="K219" i="1"/>
  <c r="F219" i="1"/>
  <c r="L219" i="1" s="1"/>
  <c r="I219" i="1"/>
  <c r="J219" i="1"/>
  <c r="H219" i="1"/>
  <c r="G499" i="1"/>
  <c r="H499" i="1"/>
  <c r="I499" i="1"/>
  <c r="F499" i="1"/>
  <c r="L499" i="1" s="1"/>
  <c r="K499" i="1"/>
  <c r="J499" i="1"/>
  <c r="G175" i="1"/>
  <c r="J175" i="1"/>
  <c r="K175" i="1"/>
  <c r="H175" i="1"/>
  <c r="I175" i="1"/>
  <c r="F175" i="1"/>
  <c r="L175" i="1" s="1"/>
  <c r="G561" i="1"/>
  <c r="F561" i="1"/>
  <c r="L561" i="1" s="1"/>
  <c r="H561" i="1"/>
  <c r="J561" i="1"/>
  <c r="K561" i="1"/>
  <c r="I561" i="1"/>
  <c r="K502" i="1"/>
  <c r="G502" i="1"/>
  <c r="H502" i="1"/>
  <c r="F502" i="1"/>
  <c r="L502" i="1" s="1"/>
  <c r="I502" i="1"/>
  <c r="J502" i="1"/>
  <c r="G341" i="1"/>
  <c r="F341" i="1"/>
  <c r="L341" i="1" s="1"/>
  <c r="H341" i="1"/>
  <c r="I341" i="1"/>
  <c r="J341" i="1"/>
  <c r="K341" i="1"/>
  <c r="G286" i="1"/>
  <c r="H286" i="1"/>
  <c r="J286" i="1"/>
  <c r="F286" i="1"/>
  <c r="L286" i="1" s="1"/>
  <c r="I286" i="1"/>
  <c r="K286" i="1"/>
  <c r="G362" i="1"/>
  <c r="H362" i="1"/>
  <c r="F362" i="1"/>
  <c r="L362" i="1" s="1"/>
  <c r="J362" i="1"/>
  <c r="K362" i="1" s="1"/>
  <c r="G440" i="1"/>
  <c r="J440" i="1"/>
  <c r="K440" i="1"/>
  <c r="F440" i="1"/>
  <c r="L440" i="1" s="1"/>
  <c r="I440" i="1"/>
  <c r="H440" i="1"/>
  <c r="G139" i="1"/>
  <c r="J139" i="1"/>
  <c r="K139" i="1" s="1"/>
  <c r="F139" i="1"/>
  <c r="L139" i="1" s="1"/>
  <c r="H139" i="1"/>
  <c r="G183" i="1"/>
  <c r="F183" i="1"/>
  <c r="L183" i="1" s="1"/>
  <c r="H183" i="1"/>
  <c r="J183" i="1"/>
  <c r="K183" i="1" s="1"/>
  <c r="G247" i="1"/>
  <c r="I247" i="1"/>
  <c r="J247" i="1"/>
  <c r="K247" i="1"/>
  <c r="F247" i="1"/>
  <c r="L247" i="1" s="1"/>
  <c r="H247" i="1"/>
  <c r="G436" i="1"/>
  <c r="J436" i="1"/>
  <c r="H436" i="1"/>
  <c r="I436" i="1"/>
  <c r="K436" i="1"/>
  <c r="F436" i="1"/>
  <c r="L436" i="1" s="1"/>
  <c r="G365" i="1"/>
  <c r="F365" i="1"/>
  <c r="L365" i="1" s="1"/>
  <c r="H365" i="1"/>
  <c r="J365" i="1"/>
  <c r="K365" i="1" s="1"/>
  <c r="G683" i="1"/>
  <c r="F683" i="1"/>
  <c r="L683" i="1" s="1"/>
  <c r="H683" i="1"/>
  <c r="J683" i="1"/>
  <c r="K683" i="1"/>
  <c r="I683" i="1"/>
  <c r="G236" i="1"/>
  <c r="H236" i="1"/>
  <c r="J236" i="1"/>
  <c r="K236" i="1" s="1"/>
  <c r="F236" i="1"/>
  <c r="L236" i="1" s="1"/>
  <c r="G240" i="1"/>
  <c r="F240" i="1"/>
  <c r="L240" i="1" s="1"/>
  <c r="H240" i="1"/>
  <c r="J240" i="1"/>
  <c r="K240" i="1" s="1"/>
  <c r="G415" i="1"/>
  <c r="I415" i="1"/>
  <c r="K415" i="1"/>
  <c r="J415" i="1"/>
  <c r="H415" i="1"/>
  <c r="F415" i="1"/>
  <c r="L415" i="1" s="1"/>
  <c r="G642" i="1"/>
  <c r="F642" i="1"/>
  <c r="L642" i="1" s="1"/>
  <c r="H642" i="1"/>
  <c r="J642" i="1"/>
  <c r="K642" i="1"/>
  <c r="I642" i="1"/>
  <c r="G106" i="1"/>
  <c r="H106" i="1"/>
  <c r="J106" i="1"/>
  <c r="F106" i="1"/>
  <c r="L106" i="1" s="1"/>
  <c r="K250" i="1"/>
  <c r="G250" i="1"/>
  <c r="I250" i="1"/>
  <c r="J250" i="1"/>
  <c r="F250" i="1"/>
  <c r="L250" i="1" s="1"/>
  <c r="H250" i="1"/>
  <c r="G663" i="1"/>
  <c r="H663" i="1"/>
  <c r="I663" i="1"/>
  <c r="F663" i="1"/>
  <c r="L663" i="1" s="1"/>
  <c r="J663" i="1"/>
  <c r="K663" i="1"/>
  <c r="G599" i="1"/>
  <c r="J599" i="1"/>
  <c r="K599" i="1"/>
  <c r="H599" i="1"/>
  <c r="I599" i="1"/>
  <c r="F599" i="1"/>
  <c r="L599" i="1" s="1"/>
  <c r="G654" i="1"/>
  <c r="J654" i="1"/>
  <c r="H654" i="1"/>
  <c r="I654" i="1"/>
  <c r="F654" i="1"/>
  <c r="L654" i="1" s="1"/>
  <c r="K654" i="1"/>
  <c r="J548" i="1"/>
  <c r="G548" i="1"/>
  <c r="H548" i="1"/>
  <c r="K548" i="1"/>
  <c r="I548" i="1"/>
  <c r="F548" i="1"/>
  <c r="L548" i="1" s="1"/>
  <c r="G426" i="1"/>
  <c r="I426" i="1"/>
  <c r="F426" i="1"/>
  <c r="L426" i="1" s="1"/>
  <c r="H426" i="1"/>
  <c r="K426" i="1"/>
  <c r="J426" i="1"/>
  <c r="G370" i="1"/>
  <c r="H370" i="1"/>
  <c r="F370" i="1"/>
  <c r="L370" i="1" s="1"/>
  <c r="I370" i="1"/>
  <c r="K370" i="1"/>
  <c r="J370" i="1"/>
  <c r="G308" i="1"/>
  <c r="I308" i="1" s="1"/>
  <c r="L308" i="1"/>
  <c r="K308" i="1"/>
  <c r="H308" i="1"/>
  <c r="J308" i="1"/>
  <c r="J386" i="1"/>
  <c r="K386" i="1" s="1"/>
  <c r="G386" i="1"/>
  <c r="F386" i="1"/>
  <c r="L386" i="1" s="1"/>
  <c r="H386" i="1"/>
  <c r="G180" i="1"/>
  <c r="H180" i="1"/>
  <c r="F180" i="1"/>
  <c r="L180" i="1" s="1"/>
  <c r="J180" i="1"/>
  <c r="K180" i="1" s="1"/>
  <c r="G387" i="1"/>
  <c r="H387" i="1"/>
  <c r="F387" i="1"/>
  <c r="L387" i="1" s="1"/>
  <c r="J387" i="1"/>
  <c r="K387" i="1" s="1"/>
  <c r="G552" i="1"/>
  <c r="H552" i="1"/>
  <c r="F552" i="1"/>
  <c r="L552" i="1" s="1"/>
  <c r="I552" i="1"/>
  <c r="K552" i="1"/>
  <c r="J552" i="1"/>
  <c r="G293" i="1"/>
  <c r="F293" i="1"/>
  <c r="L293" i="1" s="1"/>
  <c r="H293" i="1"/>
  <c r="K293" i="1"/>
  <c r="I293" i="1"/>
  <c r="J293" i="1"/>
  <c r="G232" i="1"/>
  <c r="F232" i="1"/>
  <c r="L232" i="1" s="1"/>
  <c r="H232" i="1"/>
  <c r="J232" i="1"/>
  <c r="I232" i="1"/>
  <c r="K232" i="1"/>
  <c r="G684" i="1"/>
  <c r="H684" i="1"/>
  <c r="J684" i="1"/>
  <c r="F684" i="1"/>
  <c r="L684" i="1" s="1"/>
  <c r="I684" i="1"/>
  <c r="K684" i="1"/>
  <c r="K620" i="1"/>
  <c r="G620" i="1"/>
  <c r="I620" i="1"/>
  <c r="J620" i="1"/>
  <c r="F620" i="1"/>
  <c r="L620" i="1" s="1"/>
  <c r="H620" i="1"/>
  <c r="K580" i="1"/>
  <c r="G580" i="1"/>
  <c r="F580" i="1"/>
  <c r="L580" i="1" s="1"/>
  <c r="H580" i="1"/>
  <c r="I580" i="1"/>
  <c r="J580" i="1"/>
  <c r="G470" i="1"/>
  <c r="F470" i="1"/>
  <c r="L470" i="1" s="1"/>
  <c r="I470" i="1"/>
  <c r="K470" i="1"/>
  <c r="J470" i="1"/>
  <c r="H470" i="1"/>
  <c r="G413" i="1"/>
  <c r="I413" i="1"/>
  <c r="K413" i="1"/>
  <c r="J413" i="1"/>
  <c r="F413" i="1"/>
  <c r="L413" i="1" s="1"/>
  <c r="H413" i="1"/>
  <c r="G300" i="1"/>
  <c r="L300" i="1"/>
  <c r="H300" i="1"/>
  <c r="J300" i="1"/>
  <c r="K300" i="1" s="1"/>
  <c r="G172" i="1"/>
  <c r="J172" i="1"/>
  <c r="H172" i="1"/>
  <c r="I172" i="1"/>
  <c r="K172" i="1"/>
  <c r="F172" i="1"/>
  <c r="L172" i="1" s="1"/>
  <c r="G416" i="1"/>
  <c r="F416" i="1"/>
  <c r="L416" i="1" s="1"/>
  <c r="J416" i="1"/>
  <c r="K416" i="1" s="1"/>
  <c r="H416" i="1"/>
  <c r="G571" i="1"/>
  <c r="H571" i="1"/>
  <c r="J571" i="1"/>
  <c r="K571" i="1" s="1"/>
  <c r="F571" i="1"/>
  <c r="L571" i="1" s="1"/>
  <c r="I414" i="1"/>
  <c r="K414" i="1"/>
  <c r="G414" i="1"/>
  <c r="H414" i="1"/>
  <c r="F414" i="1"/>
  <c r="L414" i="1" s="1"/>
  <c r="J414" i="1"/>
  <c r="G264" i="1"/>
  <c r="I264" i="1"/>
  <c r="J264" i="1"/>
  <c r="H264" i="1"/>
  <c r="F264" i="1"/>
  <c r="L264" i="1" s="1"/>
  <c r="K264" i="1"/>
  <c r="G611" i="1"/>
  <c r="H611" i="1"/>
  <c r="I611" i="1"/>
  <c r="F611" i="1"/>
  <c r="L611" i="1" s="1"/>
  <c r="J611" i="1"/>
  <c r="K611" i="1"/>
  <c r="G666" i="1"/>
  <c r="I666" i="1"/>
  <c r="F666" i="1"/>
  <c r="L666" i="1" s="1"/>
  <c r="J666" i="1"/>
  <c r="K666" i="1"/>
  <c r="H666" i="1"/>
  <c r="G602" i="1"/>
  <c r="K602" i="1"/>
  <c r="H602" i="1"/>
  <c r="I602" i="1"/>
  <c r="F602" i="1"/>
  <c r="L602" i="1" s="1"/>
  <c r="J602" i="1"/>
  <c r="G501" i="1"/>
  <c r="I501" i="1"/>
  <c r="J501" i="1"/>
  <c r="K501" i="1"/>
  <c r="H501" i="1"/>
  <c r="F501" i="1"/>
  <c r="L501" i="1" s="1"/>
  <c r="G430" i="1"/>
  <c r="H430" i="1"/>
  <c r="F430" i="1"/>
  <c r="L430" i="1" s="1"/>
  <c r="J430" i="1"/>
  <c r="I430" i="1"/>
  <c r="K430" i="1"/>
  <c r="G354" i="1"/>
  <c r="J354" i="1"/>
  <c r="H354" i="1"/>
  <c r="I354" i="1"/>
  <c r="K354" i="1"/>
  <c r="F354" i="1"/>
  <c r="L354" i="1" s="1"/>
  <c r="G304" i="1"/>
  <c r="L304" i="1"/>
  <c r="J304" i="1"/>
  <c r="K304" i="1" s="1"/>
  <c r="H304" i="1"/>
  <c r="G149" i="1"/>
  <c r="F149" i="1"/>
  <c r="L149" i="1" s="1"/>
  <c r="H149" i="1"/>
  <c r="J149" i="1"/>
  <c r="K149" i="1" s="1"/>
  <c r="G444" i="1"/>
  <c r="F444" i="1"/>
  <c r="L444" i="1" s="1"/>
  <c r="H444" i="1"/>
  <c r="K444" i="1"/>
  <c r="I444" i="1"/>
  <c r="J444" i="1"/>
  <c r="G122" i="1"/>
  <c r="J122" i="1"/>
  <c r="K122" i="1" s="1"/>
  <c r="H122" i="1"/>
  <c r="F122" i="1"/>
  <c r="L122" i="1" s="1"/>
  <c r="H105" i="1"/>
  <c r="F105" i="1"/>
  <c r="L105" i="1" s="1"/>
  <c r="J105" i="1"/>
  <c r="G105" i="1"/>
  <c r="G451" i="1"/>
  <c r="H451" i="1"/>
  <c r="J451" i="1"/>
  <c r="K451" i="1" s="1"/>
  <c r="F451" i="1"/>
  <c r="L451" i="1" s="1"/>
  <c r="G364" i="1"/>
  <c r="H364" i="1"/>
  <c r="F364" i="1"/>
  <c r="L364" i="1" s="1"/>
  <c r="J364" i="1"/>
  <c r="K364" i="1" s="1"/>
  <c r="G595" i="1"/>
  <c r="F595" i="1"/>
  <c r="L595" i="1" s="1"/>
  <c r="H595" i="1"/>
  <c r="K595" i="1"/>
  <c r="I595" i="1"/>
  <c r="J595" i="1"/>
  <c r="G294" i="1"/>
  <c r="H294" i="1"/>
  <c r="I294" i="1"/>
  <c r="F294" i="1"/>
  <c r="L294" i="1" s="1"/>
  <c r="K294" i="1"/>
  <c r="J294" i="1"/>
  <c r="G184" i="1"/>
  <c r="H184" i="1"/>
  <c r="J184" i="1"/>
  <c r="K184" i="1" s="1"/>
  <c r="F184" i="1"/>
  <c r="L184" i="1" s="1"/>
  <c r="G217" i="1"/>
  <c r="F217" i="1"/>
  <c r="L217" i="1" s="1"/>
  <c r="J217" i="1"/>
  <c r="K217" i="1"/>
  <c r="H217" i="1"/>
  <c r="I217" i="1"/>
  <c r="G492" i="1"/>
  <c r="K492" i="1"/>
  <c r="J492" i="1"/>
  <c r="I492" i="1"/>
  <c r="F492" i="1"/>
  <c r="L492" i="1" s="1"/>
  <c r="H492" i="1"/>
  <c r="G262" i="1"/>
  <c r="J262" i="1"/>
  <c r="I262" i="1"/>
  <c r="F262" i="1"/>
  <c r="L262" i="1" s="1"/>
  <c r="H262" i="1"/>
  <c r="K262" i="1"/>
  <c r="G673" i="1"/>
  <c r="H673" i="1"/>
  <c r="I673" i="1"/>
  <c r="K673" i="1"/>
  <c r="F673" i="1"/>
  <c r="L673" i="1" s="1"/>
  <c r="J673" i="1"/>
  <c r="G609" i="1"/>
  <c r="F609" i="1"/>
  <c r="L609" i="1" s="1"/>
  <c r="H609" i="1"/>
  <c r="J609" i="1"/>
  <c r="K609" i="1"/>
  <c r="I609" i="1"/>
  <c r="H664" i="1"/>
  <c r="G664" i="1"/>
  <c r="F664" i="1"/>
  <c r="L664" i="1" s="1"/>
  <c r="I664" i="1"/>
  <c r="K664" i="1"/>
  <c r="J664" i="1"/>
  <c r="G600" i="1"/>
  <c r="J600" i="1"/>
  <c r="I600" i="1"/>
  <c r="K600" i="1"/>
  <c r="H600" i="1"/>
  <c r="F600" i="1"/>
  <c r="L600" i="1" s="1"/>
  <c r="G558" i="1"/>
  <c r="I558" i="1"/>
  <c r="K558" i="1"/>
  <c r="J558" i="1"/>
  <c r="F558" i="1"/>
  <c r="L558" i="1" s="1"/>
  <c r="H558" i="1"/>
  <c r="G504" i="1"/>
  <c r="K504" i="1"/>
  <c r="F504" i="1"/>
  <c r="L504" i="1" s="1"/>
  <c r="I504" i="1"/>
  <c r="H504" i="1"/>
  <c r="J504" i="1"/>
  <c r="G438" i="1"/>
  <c r="K438" i="1"/>
  <c r="I438" i="1"/>
  <c r="J438" i="1"/>
  <c r="F438" i="1"/>
  <c r="L438" i="1" s="1"/>
  <c r="H438" i="1"/>
  <c r="G336" i="1"/>
  <c r="I336" i="1" s="1"/>
  <c r="F336" i="1"/>
  <c r="L336" i="1" s="1"/>
  <c r="J336" i="1"/>
  <c r="K336" i="1" s="1"/>
  <c r="H336" i="1"/>
  <c r="G369" i="1"/>
  <c r="H369" i="1"/>
  <c r="I369" i="1"/>
  <c r="J369" i="1"/>
  <c r="K369" i="1"/>
  <c r="F369" i="1"/>
  <c r="L369" i="1" s="1"/>
  <c r="G330" i="1"/>
  <c r="F330" i="1"/>
  <c r="L330" i="1" s="1"/>
  <c r="H330" i="1"/>
  <c r="J330" i="1"/>
  <c r="K330" i="1" s="1"/>
  <c r="G190" i="1"/>
  <c r="F190" i="1"/>
  <c r="L190" i="1" s="1"/>
  <c r="J190" i="1"/>
  <c r="K190" i="1"/>
  <c r="I190" i="1"/>
  <c r="H190" i="1"/>
  <c r="G356" i="1"/>
  <c r="H356" i="1"/>
  <c r="J356" i="1"/>
  <c r="K356" i="1" s="1"/>
  <c r="F356" i="1"/>
  <c r="L356" i="1" s="1"/>
  <c r="G271" i="1"/>
  <c r="F271" i="1"/>
  <c r="L271" i="1" s="1"/>
  <c r="H271" i="1"/>
  <c r="J271" i="1"/>
  <c r="K271" i="1" s="1"/>
  <c r="G542" i="1"/>
  <c r="F542" i="1"/>
  <c r="L542" i="1" s="1"/>
  <c r="H542" i="1"/>
  <c r="J542" i="1"/>
  <c r="K542" i="1" s="1"/>
  <c r="G559" i="1"/>
  <c r="H559" i="1"/>
  <c r="I559" i="1"/>
  <c r="F559" i="1"/>
  <c r="L559" i="1" s="1"/>
  <c r="K559" i="1"/>
  <c r="J559" i="1"/>
  <c r="G639" i="1"/>
  <c r="F639" i="1"/>
  <c r="L639" i="1" s="1"/>
  <c r="I639" i="1"/>
  <c r="J639" i="1"/>
  <c r="H639" i="1"/>
  <c r="K639" i="1"/>
  <c r="G694" i="1"/>
  <c r="K694" i="1"/>
  <c r="J694" i="1"/>
  <c r="I694" i="1"/>
  <c r="F694" i="1"/>
  <c r="L694" i="1" s="1"/>
  <c r="H694" i="1"/>
  <c r="G630" i="1"/>
  <c r="K630" i="1"/>
  <c r="H630" i="1"/>
  <c r="F630" i="1"/>
  <c r="L630" i="1" s="1"/>
  <c r="I630" i="1"/>
  <c r="J630" i="1"/>
  <c r="G590" i="1"/>
  <c r="F590" i="1"/>
  <c r="L590" i="1" s="1"/>
  <c r="I590" i="1"/>
  <c r="K590" i="1"/>
  <c r="H590" i="1"/>
  <c r="J590" i="1"/>
  <c r="G544" i="1"/>
  <c r="K544" i="1"/>
  <c r="J544" i="1"/>
  <c r="F544" i="1"/>
  <c r="L544" i="1" s="1"/>
  <c r="H544" i="1"/>
  <c r="I544" i="1"/>
  <c r="G473" i="1"/>
  <c r="F473" i="1"/>
  <c r="L473" i="1" s="1"/>
  <c r="I473" i="1"/>
  <c r="J473" i="1"/>
  <c r="K473" i="1"/>
  <c r="H473" i="1"/>
  <c r="G410" i="1"/>
  <c r="J410" i="1"/>
  <c r="H410" i="1"/>
  <c r="I410" i="1"/>
  <c r="K410" i="1"/>
  <c r="F410" i="1"/>
  <c r="L410" i="1" s="1"/>
  <c r="G316" i="1"/>
  <c r="H316" i="1"/>
  <c r="J316" i="1"/>
  <c r="K316" i="1"/>
  <c r="I316" i="1"/>
  <c r="F316" i="1"/>
  <c r="L316" i="1" s="1"/>
  <c r="G383" i="1"/>
  <c r="J383" i="1"/>
  <c r="F383" i="1"/>
  <c r="L383" i="1" s="1"/>
  <c r="I383" i="1"/>
  <c r="K383" i="1"/>
  <c r="H383" i="1"/>
  <c r="G284" i="1"/>
  <c r="F284" i="1"/>
  <c r="L284" i="1" s="1"/>
  <c r="H284" i="1"/>
  <c r="I284" i="1"/>
  <c r="J284" i="1"/>
  <c r="K284" i="1"/>
  <c r="G453" i="1"/>
  <c r="H453" i="1"/>
  <c r="J453" i="1"/>
  <c r="K453" i="1" s="1"/>
  <c r="F453" i="1"/>
  <c r="L453" i="1" s="1"/>
  <c r="G144" i="1"/>
  <c r="J144" i="1"/>
  <c r="K144" i="1" s="1"/>
  <c r="F144" i="1"/>
  <c r="L144" i="1" s="1"/>
  <c r="H144" i="1"/>
  <c r="G337" i="1"/>
  <c r="F337" i="1"/>
  <c r="L337" i="1" s="1"/>
  <c r="J337" i="1"/>
  <c r="K337" i="1"/>
  <c r="H337" i="1"/>
  <c r="I337" i="1"/>
  <c r="G238" i="1"/>
  <c r="J238" i="1"/>
  <c r="K238" i="1" s="1"/>
  <c r="F238" i="1"/>
  <c r="L238" i="1" s="1"/>
  <c r="H238" i="1"/>
  <c r="G478" i="1"/>
  <c r="H478" i="1"/>
  <c r="J478" i="1"/>
  <c r="K478" i="1" s="1"/>
  <c r="F478" i="1"/>
  <c r="L478" i="1" s="1"/>
  <c r="G272" i="1"/>
  <c r="J272" i="1"/>
  <c r="K272" i="1" s="1"/>
  <c r="F272" i="1"/>
  <c r="L272" i="1" s="1"/>
  <c r="H272" i="1"/>
  <c r="G669" i="1"/>
  <c r="J669" i="1"/>
  <c r="K669" i="1"/>
  <c r="F669" i="1"/>
  <c r="L669" i="1" s="1"/>
  <c r="H669" i="1"/>
  <c r="I669" i="1"/>
  <c r="G660" i="1"/>
  <c r="H660" i="1"/>
  <c r="K660" i="1"/>
  <c r="I660" i="1"/>
  <c r="J660" i="1"/>
  <c r="F660" i="1"/>
  <c r="L660" i="1" s="1"/>
  <c r="G596" i="1"/>
  <c r="H596" i="1"/>
  <c r="I596" i="1"/>
  <c r="K596" i="1"/>
  <c r="J596" i="1"/>
  <c r="F596" i="1"/>
  <c r="L596" i="1" s="1"/>
  <c r="G557" i="1"/>
  <c r="F557" i="1"/>
  <c r="L557" i="1" s="1"/>
  <c r="K557" i="1"/>
  <c r="J557" i="1"/>
  <c r="H557" i="1"/>
  <c r="I557" i="1"/>
  <c r="G469" i="1"/>
  <c r="F469" i="1"/>
  <c r="L469" i="1" s="1"/>
  <c r="H469" i="1"/>
  <c r="K469" i="1"/>
  <c r="J469" i="1"/>
  <c r="I469" i="1"/>
  <c r="G441" i="1"/>
  <c r="H441" i="1"/>
  <c r="J441" i="1"/>
  <c r="K441" i="1"/>
  <c r="I441" i="1"/>
  <c r="F441" i="1"/>
  <c r="L441" i="1" s="1"/>
  <c r="G355" i="1"/>
  <c r="H355" i="1"/>
  <c r="F355" i="1"/>
  <c r="L355" i="1" s="1"/>
  <c r="J355" i="1"/>
  <c r="K355" i="1"/>
  <c r="I355" i="1"/>
  <c r="G305" i="1"/>
  <c r="J305" i="1"/>
  <c r="K305" i="1" s="1"/>
  <c r="H305" i="1"/>
  <c r="L305" i="1"/>
  <c r="K706" i="1"/>
  <c r="G706" i="1"/>
  <c r="F706" i="1"/>
  <c r="L706" i="1" s="1"/>
  <c r="H706" i="1"/>
  <c r="J706" i="1"/>
  <c r="I706" i="1"/>
  <c r="G157" i="1"/>
  <c r="F157" i="1"/>
  <c r="L157" i="1" s="1"/>
  <c r="H157" i="1"/>
  <c r="K157" i="1"/>
  <c r="J157" i="1"/>
  <c r="G191" i="1"/>
  <c r="H191" i="1"/>
  <c r="J191" i="1"/>
  <c r="I191" i="1"/>
  <c r="F191" i="1"/>
  <c r="L191" i="1" s="1"/>
  <c r="K191" i="1"/>
  <c r="G107" i="1"/>
  <c r="F107" i="1"/>
  <c r="L107" i="1" s="1"/>
  <c r="H107" i="1"/>
  <c r="G363" i="1"/>
  <c r="H363" i="1"/>
  <c r="F363" i="1"/>
  <c r="L363" i="1" s="1"/>
  <c r="J363" i="1"/>
  <c r="K363" i="1" s="1"/>
  <c r="G214" i="1"/>
  <c r="H214" i="1"/>
  <c r="F214" i="1"/>
  <c r="L214" i="1" s="1"/>
  <c r="J214" i="1"/>
  <c r="K214" i="1" s="1"/>
  <c r="G491" i="1"/>
  <c r="F491" i="1"/>
  <c r="L491" i="1" s="1"/>
  <c r="H491" i="1"/>
  <c r="K491" i="1"/>
  <c r="J491" i="1"/>
  <c r="I491" i="1"/>
  <c r="G166" i="1"/>
  <c r="H166" i="1"/>
  <c r="I166" i="1"/>
  <c r="J166" i="1"/>
  <c r="F166" i="1"/>
  <c r="L166" i="1" s="1"/>
  <c r="K166" i="1"/>
  <c r="G591" i="1"/>
  <c r="F591" i="1"/>
  <c r="L591" i="1" s="1"/>
  <c r="H591" i="1"/>
  <c r="J591" i="1"/>
  <c r="K591" i="1"/>
  <c r="I591" i="1"/>
  <c r="G505" i="1"/>
  <c r="F505" i="1"/>
  <c r="L505" i="1" s="1"/>
  <c r="H505" i="1"/>
  <c r="I505" i="1"/>
  <c r="J505" i="1"/>
  <c r="K505" i="1"/>
  <c r="G359" i="1"/>
  <c r="F359" i="1"/>
  <c r="L359" i="1" s="1"/>
  <c r="H359" i="1"/>
  <c r="J359" i="1"/>
  <c r="K359" i="1" s="1"/>
  <c r="G523" i="1"/>
  <c r="F523" i="1"/>
  <c r="L523" i="1" s="1"/>
  <c r="H523" i="1"/>
  <c r="I523" i="1"/>
  <c r="K523" i="1"/>
  <c r="J523" i="1"/>
  <c r="G525" i="1"/>
  <c r="F525" i="1"/>
  <c r="L525" i="1" s="1"/>
  <c r="H525" i="1"/>
  <c r="I525" i="1"/>
  <c r="K525" i="1"/>
  <c r="J525" i="1"/>
  <c r="G567" i="1"/>
  <c r="J567" i="1"/>
  <c r="K567" i="1" s="1"/>
  <c r="F567" i="1"/>
  <c r="L567" i="1" s="1"/>
  <c r="H567" i="1"/>
  <c r="G693" i="1"/>
  <c r="F693" i="1"/>
  <c r="L693" i="1" s="1"/>
  <c r="H693" i="1"/>
  <c r="I693" i="1"/>
  <c r="J693" i="1"/>
  <c r="K693" i="1"/>
  <c r="G629" i="1"/>
  <c r="F629" i="1"/>
  <c r="L629" i="1" s="1"/>
  <c r="I629" i="1"/>
  <c r="J629" i="1"/>
  <c r="H629" i="1"/>
  <c r="K629" i="1"/>
  <c r="G530" i="1"/>
  <c r="J530" i="1"/>
  <c r="F530" i="1"/>
  <c r="L530" i="1" s="1"/>
  <c r="K530" i="1"/>
  <c r="H530" i="1"/>
  <c r="I530" i="1"/>
  <c r="G347" i="1"/>
  <c r="H347" i="1"/>
  <c r="F347" i="1"/>
  <c r="L347" i="1" s="1"/>
  <c r="I347" i="1"/>
  <c r="K347" i="1"/>
  <c r="J347" i="1"/>
  <c r="G151" i="1"/>
  <c r="F151" i="1"/>
  <c r="L151" i="1" s="1"/>
  <c r="H151" i="1"/>
  <c r="J151" i="1"/>
  <c r="K151" i="1" s="1"/>
  <c r="G566" i="1"/>
  <c r="J566" i="1"/>
  <c r="K566" i="1" s="1"/>
  <c r="H566" i="1"/>
  <c r="F566" i="1"/>
  <c r="L566" i="1" s="1"/>
  <c r="G283" i="1"/>
  <c r="H283" i="1"/>
  <c r="K283" i="1"/>
  <c r="J283" i="1"/>
  <c r="F283" i="1"/>
  <c r="L283" i="1" s="1"/>
  <c r="I283" i="1"/>
  <c r="G527" i="1"/>
  <c r="K527" i="1"/>
  <c r="F527" i="1"/>
  <c r="L527" i="1" s="1"/>
  <c r="I527" i="1"/>
  <c r="H527" i="1"/>
  <c r="J527" i="1"/>
  <c r="G187" i="1"/>
  <c r="H187" i="1"/>
  <c r="I187" i="1"/>
  <c r="J187" i="1"/>
  <c r="K187" i="1"/>
  <c r="F187" i="1"/>
  <c r="L187" i="1" s="1"/>
  <c r="G675" i="1"/>
  <c r="F675" i="1"/>
  <c r="L675" i="1" s="1"/>
  <c r="I675" i="1"/>
  <c r="J675" i="1"/>
  <c r="H675" i="1"/>
  <c r="K675" i="1"/>
  <c r="G565" i="1"/>
  <c r="I565" i="1"/>
  <c r="K565" i="1"/>
  <c r="J565" i="1"/>
  <c r="F565" i="1"/>
  <c r="L565" i="1" s="1"/>
  <c r="H565" i="1"/>
  <c r="G148" i="1"/>
  <c r="H148" i="1"/>
  <c r="F148" i="1"/>
  <c r="L148" i="1" s="1"/>
  <c r="J148" i="1"/>
  <c r="K148" i="1" s="1"/>
  <c r="G452" i="1"/>
  <c r="J452" i="1"/>
  <c r="K452" i="1" s="1"/>
  <c r="H452" i="1"/>
  <c r="F452" i="1"/>
  <c r="L452" i="1" s="1"/>
  <c r="G201" i="1"/>
  <c r="F201" i="1"/>
  <c r="L201" i="1" s="1"/>
  <c r="J201" i="1"/>
  <c r="K201" i="1"/>
  <c r="H201" i="1"/>
  <c r="I201" i="1"/>
  <c r="G309" i="1"/>
  <c r="L309" i="1"/>
  <c r="H309" i="1"/>
  <c r="K309" i="1"/>
  <c r="I309" i="1"/>
  <c r="J309" i="1"/>
  <c r="G507" i="1"/>
  <c r="F507" i="1"/>
  <c r="L507" i="1" s="1"/>
  <c r="H507" i="1"/>
  <c r="J507" i="1"/>
  <c r="K507" i="1" s="1"/>
  <c r="G397" i="1"/>
  <c r="H397" i="1"/>
  <c r="I397" i="1"/>
  <c r="J397" i="1"/>
  <c r="F397" i="1"/>
  <c r="L397" i="1" s="1"/>
  <c r="K397" i="1"/>
  <c r="G295" i="1"/>
  <c r="F295" i="1"/>
  <c r="L295" i="1" s="1"/>
  <c r="H295" i="1"/>
  <c r="J295" i="1"/>
  <c r="K295" i="1"/>
  <c r="I295" i="1"/>
  <c r="G249" i="1"/>
  <c r="J249" i="1"/>
  <c r="K249" i="1"/>
  <c r="H249" i="1"/>
  <c r="I249" i="1"/>
  <c r="F249" i="1"/>
  <c r="L249" i="1" s="1"/>
  <c r="G703" i="1"/>
  <c r="K703" i="1"/>
  <c r="F703" i="1"/>
  <c r="L703" i="1" s="1"/>
  <c r="H703" i="1"/>
  <c r="I703" i="1"/>
  <c r="J703" i="1"/>
  <c r="G541" i="1"/>
  <c r="F541" i="1"/>
  <c r="L541" i="1" s="1"/>
  <c r="H541" i="1"/>
  <c r="J541" i="1"/>
  <c r="K541" i="1" s="1"/>
  <c r="G134" i="1"/>
  <c r="H134" i="1"/>
  <c r="J134" i="1"/>
  <c r="K134" i="1" s="1"/>
  <c r="F134" i="1"/>
  <c r="L134" i="1" s="1"/>
  <c r="G443" i="1"/>
  <c r="H443" i="1"/>
  <c r="I443" i="1"/>
  <c r="K443" i="1"/>
  <c r="F443" i="1"/>
  <c r="L443" i="1" s="1"/>
  <c r="J443" i="1"/>
  <c r="G667" i="1"/>
  <c r="H667" i="1"/>
  <c r="I667" i="1"/>
  <c r="K667" i="1"/>
  <c r="J667" i="1"/>
  <c r="F667" i="1"/>
  <c r="L667" i="1" s="1"/>
  <c r="H233" i="1"/>
  <c r="I233" i="1"/>
  <c r="F233" i="1"/>
  <c r="L233" i="1" s="1"/>
  <c r="K233" i="1"/>
  <c r="G233" i="1"/>
  <c r="J233" i="1"/>
  <c r="G605" i="1"/>
  <c r="I605" i="1"/>
  <c r="K605" i="1"/>
  <c r="J605" i="1"/>
  <c r="H605" i="1"/>
  <c r="F605" i="1"/>
  <c r="L605" i="1" s="1"/>
  <c r="G164" i="1"/>
  <c r="H164" i="1"/>
  <c r="F164" i="1"/>
  <c r="L164" i="1" s="1"/>
  <c r="J164" i="1"/>
  <c r="K164" i="1"/>
  <c r="I164" i="1"/>
  <c r="G267" i="1"/>
  <c r="J267" i="1"/>
  <c r="K267" i="1" s="1"/>
  <c r="F267" i="1"/>
  <c r="L267" i="1" s="1"/>
  <c r="H267" i="1"/>
  <c r="H96" i="1"/>
  <c r="J96" i="1"/>
  <c r="F96" i="1"/>
  <c r="L96" i="1" s="1"/>
  <c r="J89" i="1"/>
  <c r="K89" i="1" s="1"/>
  <c r="F49" i="1"/>
  <c r="L49" i="1" s="1"/>
  <c r="J49" i="1"/>
  <c r="H49" i="1"/>
  <c r="F81" i="1"/>
  <c r="L81" i="1" s="1"/>
  <c r="J81" i="1"/>
  <c r="K81" i="1" s="1"/>
  <c r="H81" i="1"/>
  <c r="F73" i="1"/>
  <c r="L73" i="1" s="1"/>
  <c r="J73" i="1"/>
  <c r="H73" i="1"/>
  <c r="H9" i="1"/>
  <c r="F9" i="1"/>
  <c r="L9" i="1" s="1"/>
  <c r="J9" i="1"/>
  <c r="K9" i="1" s="1"/>
  <c r="H93" i="1"/>
  <c r="J93" i="1"/>
  <c r="K93" i="1" s="1"/>
  <c r="F93" i="1"/>
  <c r="L93" i="1" s="1"/>
  <c r="F80" i="1"/>
  <c r="L80" i="1" s="1"/>
  <c r="J80" i="1"/>
  <c r="H90" i="1"/>
  <c r="F90" i="1"/>
  <c r="L90" i="1" s="1"/>
  <c r="J90" i="1"/>
  <c r="F100" i="1"/>
  <c r="L100" i="1" s="1"/>
  <c r="J100" i="1"/>
  <c r="K100" i="1" s="1"/>
  <c r="F32" i="1"/>
  <c r="L32" i="1" s="1"/>
  <c r="J32" i="1"/>
  <c r="K32" i="1" s="1"/>
  <c r="H32" i="1"/>
  <c r="J2" i="1"/>
  <c r="K2" i="1" s="1"/>
  <c r="H2" i="1"/>
  <c r="F2" i="1"/>
  <c r="F36" i="1"/>
  <c r="L36" i="1" s="1"/>
  <c r="F44" i="1"/>
  <c r="L44" i="1" s="1"/>
  <c r="J44" i="1"/>
  <c r="F45" i="1"/>
  <c r="L45" i="1" s="1"/>
  <c r="J45" i="1"/>
  <c r="J84" i="1"/>
  <c r="K84" i="1" s="1"/>
  <c r="H117" i="1"/>
  <c r="H99" i="1"/>
  <c r="J99" i="1"/>
  <c r="K99" i="1" s="1"/>
  <c r="F99" i="1"/>
  <c r="L99" i="1" s="1"/>
  <c r="J4" i="1"/>
  <c r="K4" i="1" s="1"/>
  <c r="H4" i="1"/>
  <c r="F4" i="1"/>
  <c r="L4" i="1" s="1"/>
  <c r="J29" i="1"/>
  <c r="F29" i="1"/>
  <c r="L29" i="1" s="1"/>
  <c r="H83" i="1"/>
  <c r="F83" i="1"/>
  <c r="L83" i="1" s="1"/>
  <c r="J83" i="1"/>
  <c r="K83" i="1" s="1"/>
  <c r="F82" i="1"/>
  <c r="L82" i="1" s="1"/>
  <c r="H82" i="1"/>
  <c r="J82" i="1"/>
  <c r="K82" i="1" s="1"/>
  <c r="H34" i="1"/>
  <c r="J24" i="1"/>
  <c r="K24" i="1" s="1"/>
  <c r="H92" i="1"/>
  <c r="F92" i="1"/>
  <c r="L92" i="1" s="1"/>
  <c r="J92" i="1"/>
  <c r="H57" i="1"/>
  <c r="F77" i="1"/>
  <c r="L77" i="1" s="1"/>
  <c r="J77" i="1"/>
  <c r="H121" i="1"/>
  <c r="J121" i="1"/>
  <c r="K121" i="1" s="1"/>
  <c r="F41" i="1"/>
  <c r="L41" i="1" s="1"/>
  <c r="H15" i="1"/>
  <c r="F15" i="1"/>
  <c r="L15" i="1" s="1"/>
  <c r="J15" i="1"/>
  <c r="K15" i="1" s="1"/>
  <c r="H33" i="1"/>
  <c r="F42" i="1"/>
  <c r="L42" i="1" s="1"/>
  <c r="J42" i="1"/>
  <c r="K42" i="1" s="1"/>
  <c r="H42" i="1"/>
  <c r="J31" i="1"/>
  <c r="K31" i="1" s="1"/>
  <c r="F31" i="1"/>
  <c r="L31" i="1" s="1"/>
  <c r="F21" i="1"/>
  <c r="L21" i="1" s="1"/>
  <c r="J21" i="1"/>
  <c r="H21" i="1"/>
  <c r="J54" i="1"/>
  <c r="H111" i="1"/>
  <c r="F111" i="1"/>
  <c r="L111" i="1" s="1"/>
  <c r="J111" i="1"/>
  <c r="K111" i="1" s="1"/>
  <c r="J115" i="1"/>
  <c r="K115" i="1" s="1"/>
  <c r="H115" i="1"/>
  <c r="F115" i="1"/>
  <c r="L115" i="1" s="1"/>
  <c r="J7" i="1"/>
  <c r="K7" i="1" s="1"/>
  <c r="H7" i="1"/>
  <c r="F7" i="1"/>
  <c r="L7" i="1" s="1"/>
  <c r="H8" i="1"/>
  <c r="F8" i="1"/>
  <c r="L8" i="1" s="1"/>
  <c r="J8" i="1"/>
  <c r="K8" i="1" s="1"/>
  <c r="J113" i="1"/>
  <c r="K113" i="1" s="1"/>
  <c r="F48" i="1"/>
  <c r="L48" i="1" s="1"/>
  <c r="H23" i="1"/>
  <c r="F23" i="1"/>
  <c r="L23" i="1" s="1"/>
  <c r="H53" i="1"/>
  <c r="F53" i="1"/>
  <c r="L53" i="1" s="1"/>
  <c r="J61" i="1"/>
  <c r="H30" i="1"/>
  <c r="F86" i="1"/>
  <c r="L86" i="1" s="1"/>
  <c r="F97" i="1"/>
  <c r="L97" i="1" s="1"/>
  <c r="J97" i="1"/>
  <c r="K97" i="1" s="1"/>
  <c r="H97" i="1"/>
  <c r="F119" i="1"/>
  <c r="L119" i="1" s="1"/>
  <c r="F19" i="1"/>
  <c r="L19" i="1" s="1"/>
  <c r="J19" i="1"/>
  <c r="K19" i="1" s="1"/>
  <c r="H19" i="1"/>
  <c r="J3" i="1"/>
  <c r="K3" i="1" s="1"/>
  <c r="H3" i="1"/>
  <c r="F3" i="1"/>
  <c r="L3" i="1" s="1"/>
  <c r="J43" i="1"/>
  <c r="H43" i="1"/>
  <c r="F43" i="1"/>
  <c r="L43" i="1" s="1"/>
  <c r="J12" i="1"/>
  <c r="K12" i="1" s="1"/>
  <c r="H12" i="1"/>
  <c r="F12" i="1"/>
  <c r="L12" i="1" s="1"/>
  <c r="F6" i="1"/>
  <c r="L6" i="1" s="1"/>
  <c r="H6" i="1"/>
  <c r="J6" i="1"/>
  <c r="K6" i="1" s="1"/>
  <c r="H87" i="1"/>
  <c r="F70" i="1"/>
  <c r="L70" i="1" s="1"/>
  <c r="F88" i="1"/>
  <c r="L88" i="1" s="1"/>
  <c r="J88" i="1"/>
  <c r="F52" i="1"/>
  <c r="L52" i="1" s="1"/>
  <c r="J52" i="1"/>
  <c r="H52" i="1"/>
  <c r="H26" i="1"/>
  <c r="J26" i="1"/>
  <c r="K26" i="1" s="1"/>
  <c r="F26" i="1"/>
  <c r="L26" i="1" s="1"/>
  <c r="J74" i="1"/>
  <c r="K74" i="1" s="1"/>
  <c r="H11" i="1"/>
  <c r="F11" i="1"/>
  <c r="L11" i="1" s="1"/>
  <c r="J11" i="1"/>
  <c r="K11" i="1" s="1"/>
  <c r="H60" i="1"/>
  <c r="F60" i="1"/>
  <c r="L60" i="1" s="1"/>
  <c r="J60" i="1"/>
  <c r="K60" i="1" s="1"/>
  <c r="J14" i="1"/>
  <c r="H10" i="1"/>
  <c r="J10" i="1"/>
  <c r="K10" i="1" s="1"/>
  <c r="F10" i="1"/>
  <c r="L10" i="1" s="1"/>
  <c r="F114" i="1"/>
  <c r="L114" i="1" s="1"/>
  <c r="J114" i="1"/>
  <c r="K114" i="1" s="1"/>
  <c r="H114" i="1"/>
  <c r="H75" i="1"/>
  <c r="F75" i="1"/>
  <c r="L75" i="1" s="1"/>
  <c r="J75" i="1"/>
  <c r="K75" i="1" s="1"/>
  <c r="J51" i="1"/>
  <c r="K51" i="1" s="1"/>
  <c r="H51" i="1"/>
  <c r="H98" i="1"/>
  <c r="F98" i="1"/>
  <c r="L98" i="1" s="1"/>
  <c r="J98" i="1"/>
  <c r="K98" i="1" s="1"/>
  <c r="H13" i="1"/>
  <c r="F13" i="1"/>
  <c r="L13" i="1" s="1"/>
  <c r="J13" i="1"/>
  <c r="K13" i="1" s="1"/>
  <c r="J5" i="1"/>
  <c r="K5" i="1" s="1"/>
  <c r="H5" i="1"/>
  <c r="F5" i="1"/>
  <c r="L5" i="1" s="1"/>
  <c r="H118" i="1"/>
  <c r="J66" i="1"/>
  <c r="F66" i="1"/>
  <c r="L66" i="1" s="1"/>
  <c r="J101" i="1"/>
  <c r="K101" i="1" s="1"/>
  <c r="H101" i="1"/>
  <c r="J58" i="1"/>
  <c r="K58" i="1" s="1"/>
  <c r="H58" i="1"/>
  <c r="F58" i="1"/>
  <c r="L58" i="1" s="1"/>
  <c r="F50" i="1"/>
  <c r="L50" i="1" s="1"/>
  <c r="H68" i="1"/>
  <c r="F22" i="1"/>
  <c r="L22" i="1" s="1"/>
  <c r="F65" i="1"/>
  <c r="L65" i="1" s="1"/>
  <c r="J69" i="1"/>
  <c r="F116" i="1"/>
  <c r="L116" i="1" s="1"/>
  <c r="J116" i="1"/>
  <c r="K116" i="1" s="1"/>
  <c r="H116" i="1"/>
  <c r="F27" i="1"/>
  <c r="L27" i="1" s="1"/>
  <c r="H20" i="1"/>
  <c r="F20" i="1"/>
  <c r="L20" i="1" s="1"/>
  <c r="J20" i="1"/>
  <c r="K20" i="1" s="1"/>
  <c r="H62" i="1"/>
  <c r="H67" i="1"/>
  <c r="F67" i="1"/>
  <c r="L67" i="1" s="1"/>
  <c r="J67" i="1"/>
  <c r="K67" i="1" s="1"/>
  <c r="F28" i="1"/>
  <c r="L28" i="1" s="1"/>
  <c r="J28" i="1"/>
  <c r="K28" i="1" s="1"/>
  <c r="H28" i="1"/>
  <c r="F85" i="1"/>
  <c r="L85" i="1" s="1"/>
  <c r="J85" i="1"/>
  <c r="K85" i="1" s="1"/>
  <c r="H85" i="1"/>
  <c r="H22" i="1" l="1"/>
  <c r="H50" i="1"/>
  <c r="H70" i="1"/>
  <c r="K43" i="1"/>
  <c r="J119" i="1"/>
  <c r="K119" i="1" s="1"/>
  <c r="H61" i="1"/>
  <c r="H48" i="1"/>
  <c r="F113" i="1"/>
  <c r="L113" i="1" s="1"/>
  <c r="J33" i="1"/>
  <c r="F121" i="1"/>
  <c r="L121" i="1" s="1"/>
  <c r="K92" i="1"/>
  <c r="F38" i="1"/>
  <c r="L38" i="1" s="1"/>
  <c r="H45" i="1"/>
  <c r="J36" i="1"/>
  <c r="K36" i="1" s="1"/>
  <c r="K90" i="1"/>
  <c r="K73" i="1"/>
  <c r="K105" i="1"/>
  <c r="H109" i="1"/>
  <c r="J22" i="1"/>
  <c r="J50" i="1"/>
  <c r="K50" i="1" s="1"/>
  <c r="K66" i="1"/>
  <c r="H88" i="1"/>
  <c r="J70" i="1"/>
  <c r="K70" i="1" s="1"/>
  <c r="H119" i="1"/>
  <c r="F76" i="1"/>
  <c r="L76" i="1" s="1"/>
  <c r="F61" i="1"/>
  <c r="L61" i="1" s="1"/>
  <c r="J23" i="1"/>
  <c r="K23" i="1" s="1"/>
  <c r="J48" i="1"/>
  <c r="K48" i="1" s="1"/>
  <c r="H113" i="1"/>
  <c r="F33" i="1"/>
  <c r="L33" i="1" s="1"/>
  <c r="K77" i="1"/>
  <c r="H44" i="1"/>
  <c r="H36" i="1"/>
  <c r="H100" i="1"/>
  <c r="G109" i="1"/>
  <c r="F109" i="1"/>
  <c r="L109" i="1" s="1"/>
  <c r="G15" i="1"/>
  <c r="G97" i="1"/>
  <c r="G81" i="1"/>
  <c r="I81" i="1" s="1"/>
  <c r="K88" i="1"/>
  <c r="K96" i="1"/>
  <c r="K80" i="1"/>
  <c r="G90" i="1"/>
  <c r="G89" i="1"/>
  <c r="F101" i="1"/>
  <c r="L101" i="1" s="1"/>
  <c r="H66" i="1"/>
  <c r="F51" i="1"/>
  <c r="L51" i="1" s="1"/>
  <c r="K14" i="1"/>
  <c r="J53" i="1"/>
  <c r="K53" i="1" s="1"/>
  <c r="H31" i="1"/>
  <c r="H77" i="1"/>
  <c r="H29" i="1"/>
  <c r="H80" i="1"/>
  <c r="J107" i="1"/>
  <c r="K107" i="1" s="1"/>
  <c r="K109" i="1"/>
  <c r="G113" i="1"/>
  <c r="G88" i="1"/>
  <c r="K45" i="1"/>
  <c r="G53" i="1"/>
  <c r="I53" i="1" s="1"/>
  <c r="H25" i="1"/>
  <c r="J65" i="1"/>
  <c r="K65" i="1" s="1"/>
  <c r="F63" i="1"/>
  <c r="L63" i="1" s="1"/>
  <c r="F103" i="1"/>
  <c r="L103" i="1" s="1"/>
  <c r="F118" i="1"/>
  <c r="L118" i="1" s="1"/>
  <c r="H14" i="1"/>
  <c r="F87" i="1"/>
  <c r="L87" i="1" s="1"/>
  <c r="J30" i="1"/>
  <c r="K30" i="1" s="1"/>
  <c r="J112" i="1"/>
  <c r="K112" i="1" s="1"/>
  <c r="H41" i="1"/>
  <c r="J34" i="1"/>
  <c r="K34" i="1" s="1"/>
  <c r="H84" i="1"/>
  <c r="F72" i="1"/>
  <c r="L72" i="1" s="1"/>
  <c r="F69" i="1"/>
  <c r="L69" i="1" s="1"/>
  <c r="H63" i="1"/>
  <c r="J68" i="1"/>
  <c r="K68" i="1" s="1"/>
  <c r="J118" i="1"/>
  <c r="K118" i="1" s="1"/>
  <c r="F14" i="1"/>
  <c r="L14" i="1" s="1"/>
  <c r="J87" i="1"/>
  <c r="K87" i="1" s="1"/>
  <c r="F112" i="1"/>
  <c r="L112" i="1" s="1"/>
  <c r="H24" i="1"/>
  <c r="F34" i="1"/>
  <c r="L34" i="1" s="1"/>
  <c r="H72" i="1"/>
  <c r="F89" i="1"/>
  <c r="L89" i="1" s="1"/>
  <c r="J25" i="1"/>
  <c r="K25" i="1" s="1"/>
  <c r="H65" i="1"/>
  <c r="J40" i="1"/>
  <c r="K40" i="1" s="1"/>
  <c r="H103" i="1"/>
  <c r="F74" i="1"/>
  <c r="L74" i="1" s="1"/>
  <c r="J17" i="1"/>
  <c r="K17" i="1" s="1"/>
  <c r="J41" i="1"/>
  <c r="K41" i="1" s="1"/>
  <c r="F84" i="1"/>
  <c r="L84" i="1" s="1"/>
  <c r="F25" i="1"/>
  <c r="L25" i="1" s="1"/>
  <c r="H69" i="1"/>
  <c r="J63" i="1"/>
  <c r="K63" i="1" s="1"/>
  <c r="F68" i="1"/>
  <c r="L68" i="1" s="1"/>
  <c r="J103" i="1"/>
  <c r="K103" i="1" s="1"/>
  <c r="H74" i="1"/>
  <c r="F30" i="1"/>
  <c r="L30" i="1" s="1"/>
  <c r="H112" i="1"/>
  <c r="F24" i="1"/>
  <c r="L24" i="1" s="1"/>
  <c r="J72" i="1"/>
  <c r="K72" i="1" s="1"/>
  <c r="K49" i="1"/>
  <c r="H89" i="1"/>
  <c r="I572" i="1"/>
  <c r="G20" i="1"/>
  <c r="I20" i="1" s="1"/>
  <c r="H64" i="1"/>
  <c r="K106" i="1"/>
  <c r="K21" i="1"/>
  <c r="F18" i="1"/>
  <c r="L18" i="1" s="1"/>
  <c r="H79" i="1"/>
  <c r="H94" i="1"/>
  <c r="I487" i="1"/>
  <c r="I486" i="1"/>
  <c r="I484" i="1"/>
  <c r="I457" i="1"/>
  <c r="I456" i="1"/>
  <c r="G96" i="1"/>
  <c r="I96" i="1" s="1"/>
  <c r="G42" i="1"/>
  <c r="I42" i="1" s="1"/>
  <c r="G24" i="1"/>
  <c r="G112" i="1"/>
  <c r="G48" i="1"/>
  <c r="G60" i="1"/>
  <c r="I60" i="1" s="1"/>
  <c r="F71" i="1"/>
  <c r="L71" i="1" s="1"/>
  <c r="F59" i="1"/>
  <c r="L59" i="1" s="1"/>
  <c r="H102" i="1"/>
  <c r="F17" i="1"/>
  <c r="L17" i="1" s="1"/>
  <c r="H37" i="1"/>
  <c r="J110" i="1"/>
  <c r="K110" i="1" s="1"/>
  <c r="K61" i="1"/>
  <c r="H56" i="1"/>
  <c r="H78" i="1"/>
  <c r="H17" i="1"/>
  <c r="J62" i="1"/>
  <c r="K62" i="1" s="1"/>
  <c r="J71" i="1"/>
  <c r="K71" i="1" s="1"/>
  <c r="J102" i="1"/>
  <c r="K102" i="1" s="1"/>
  <c r="J37" i="1"/>
  <c r="K37" i="1" s="1"/>
  <c r="F110" i="1"/>
  <c r="L110" i="1" s="1"/>
  <c r="J56" i="1"/>
  <c r="K56" i="1" s="1"/>
  <c r="J78" i="1"/>
  <c r="K78" i="1" s="1"/>
  <c r="G23" i="1"/>
  <c r="I23" i="1" s="1"/>
  <c r="J59" i="1"/>
  <c r="K59" i="1" s="1"/>
  <c r="F62" i="1"/>
  <c r="L62" i="1" s="1"/>
  <c r="H71" i="1"/>
  <c r="H59" i="1"/>
  <c r="F102" i="1"/>
  <c r="L102" i="1" s="1"/>
  <c r="F37" i="1"/>
  <c r="L37" i="1" s="1"/>
  <c r="H110" i="1"/>
  <c r="I110" i="1" s="1"/>
  <c r="F54" i="1"/>
  <c r="L54" i="1" s="1"/>
  <c r="K29" i="1"/>
  <c r="F56" i="1"/>
  <c r="L56" i="1" s="1"/>
  <c r="F78" i="1"/>
  <c r="L78" i="1" s="1"/>
  <c r="F40" i="1"/>
  <c r="L40" i="1" s="1"/>
  <c r="H54" i="1"/>
  <c r="H40" i="1"/>
  <c r="J120" i="1"/>
  <c r="K120" i="1" s="1"/>
  <c r="F91" i="1"/>
  <c r="L91" i="1" s="1"/>
  <c r="F108" i="1"/>
  <c r="L108" i="1" s="1"/>
  <c r="F46" i="1"/>
  <c r="L46" i="1" s="1"/>
  <c r="J47" i="1"/>
  <c r="K47" i="1" s="1"/>
  <c r="F120" i="1"/>
  <c r="L120" i="1" s="1"/>
  <c r="H108" i="1"/>
  <c r="H120" i="1"/>
  <c r="J91" i="1"/>
  <c r="K91" i="1" s="1"/>
  <c r="J108" i="1"/>
  <c r="K108" i="1" s="1"/>
  <c r="J46" i="1"/>
  <c r="K46" i="1" s="1"/>
  <c r="H16" i="1"/>
  <c r="H91" i="1"/>
  <c r="H46" i="1"/>
  <c r="K22" i="1"/>
  <c r="H47" i="1"/>
  <c r="J16" i="1"/>
  <c r="K16" i="1" s="1"/>
  <c r="K44" i="1"/>
  <c r="G108" i="1"/>
  <c r="I108" i="1" s="1"/>
  <c r="J79" i="1"/>
  <c r="K79" i="1" s="1"/>
  <c r="K69" i="1"/>
  <c r="H18" i="1"/>
  <c r="F16" i="1"/>
  <c r="L16" i="1" s="1"/>
  <c r="J94" i="1"/>
  <c r="K94" i="1" s="1"/>
  <c r="F47" i="1"/>
  <c r="L47" i="1" s="1"/>
  <c r="J64" i="1"/>
  <c r="K64" i="1" s="1"/>
  <c r="F79" i="1"/>
  <c r="L79" i="1" s="1"/>
  <c r="J18" i="1"/>
  <c r="K18" i="1" s="1"/>
  <c r="F64" i="1"/>
  <c r="L64" i="1" s="1"/>
  <c r="F94" i="1"/>
  <c r="L94" i="1" s="1"/>
  <c r="G59" i="1"/>
  <c r="G102" i="1"/>
  <c r="G56" i="1"/>
  <c r="G49" i="1"/>
  <c r="I49" i="1" s="1"/>
  <c r="H27" i="1"/>
  <c r="J35" i="1"/>
  <c r="K35" i="1" s="1"/>
  <c r="J55" i="1"/>
  <c r="K55" i="1" s="1"/>
  <c r="H76" i="1"/>
  <c r="H38" i="1"/>
  <c r="H39" i="1"/>
  <c r="F35" i="1"/>
  <c r="L35" i="1" s="1"/>
  <c r="F55" i="1"/>
  <c r="L55" i="1" s="1"/>
  <c r="H86" i="1"/>
  <c r="K54" i="1"/>
  <c r="J57" i="1"/>
  <c r="K57" i="1" s="1"/>
  <c r="J38" i="1"/>
  <c r="K38" i="1" s="1"/>
  <c r="J39" i="1"/>
  <c r="K39" i="1" s="1"/>
  <c r="J104" i="1"/>
  <c r="K104" i="1" s="1"/>
  <c r="H35" i="1"/>
  <c r="H55" i="1"/>
  <c r="J86" i="1"/>
  <c r="K86" i="1" s="1"/>
  <c r="F57" i="1"/>
  <c r="L57" i="1" s="1"/>
  <c r="F39" i="1"/>
  <c r="L39" i="1" s="1"/>
  <c r="H104" i="1"/>
  <c r="H95" i="1"/>
  <c r="F104" i="1"/>
  <c r="L104" i="1" s="1"/>
  <c r="G104" i="1"/>
  <c r="K52" i="1"/>
  <c r="K33" i="1"/>
  <c r="F95" i="1"/>
  <c r="L95" i="1" s="1"/>
  <c r="J117" i="1"/>
  <c r="K117" i="1" s="1"/>
  <c r="J95" i="1"/>
  <c r="K95" i="1" s="1"/>
  <c r="J27" i="1"/>
  <c r="K27" i="1" s="1"/>
  <c r="J76" i="1"/>
  <c r="K76" i="1" s="1"/>
  <c r="F117" i="1"/>
  <c r="L117" i="1" s="1"/>
  <c r="G57" i="1"/>
  <c r="I57" i="1" s="1"/>
  <c r="G28" i="1"/>
  <c r="I28" i="1" s="1"/>
  <c r="G82" i="1"/>
  <c r="I82" i="1" s="1"/>
  <c r="G34" i="1"/>
  <c r="I34" i="1" s="1"/>
  <c r="G117" i="1"/>
  <c r="I117" i="1" s="1"/>
  <c r="G31" i="1"/>
  <c r="I31" i="1" s="1"/>
  <c r="G73" i="1"/>
  <c r="I73" i="1" s="1"/>
  <c r="G27" i="1"/>
  <c r="G118" i="1"/>
  <c r="I118" i="1" s="1"/>
  <c r="G41" i="1"/>
  <c r="G69" i="1"/>
  <c r="G74" i="1"/>
  <c r="G84" i="1"/>
  <c r="G87" i="1"/>
  <c r="I87" i="1" s="1"/>
  <c r="G37" i="1"/>
  <c r="G17" i="1"/>
  <c r="G71" i="1"/>
  <c r="G66" i="1"/>
  <c r="G101" i="1"/>
  <c r="I101" i="1" s="1"/>
  <c r="G79" i="1"/>
  <c r="G120" i="1"/>
  <c r="G46" i="1"/>
  <c r="G115" i="1"/>
  <c r="I115" i="1" s="1"/>
  <c r="G47" i="1"/>
  <c r="G64" i="1"/>
  <c r="G77" i="1"/>
  <c r="G29" i="1"/>
  <c r="G61" i="1"/>
  <c r="G119" i="1"/>
  <c r="I119" i="1" s="1"/>
  <c r="G50" i="1"/>
  <c r="G14" i="1"/>
  <c r="G86" i="1"/>
  <c r="G38" i="1"/>
  <c r="G76" i="1"/>
  <c r="G39" i="1"/>
  <c r="G32" i="1"/>
  <c r="I32" i="1" s="1"/>
  <c r="G92" i="1"/>
  <c r="I92" i="1" s="1"/>
  <c r="G19" i="1"/>
  <c r="I19" i="1" s="1"/>
  <c r="G43" i="1"/>
  <c r="I43" i="1" s="1"/>
  <c r="G52" i="1"/>
  <c r="I52" i="1" s="1"/>
  <c r="G114" i="1"/>
  <c r="I114" i="1" s="1"/>
  <c r="G85" i="1"/>
  <c r="I85" i="1" s="1"/>
  <c r="G26" i="1"/>
  <c r="I26" i="1" s="1"/>
  <c r="G91" i="1"/>
  <c r="G65" i="1"/>
  <c r="G103" i="1"/>
  <c r="G72" i="1"/>
  <c r="G25" i="1"/>
  <c r="G63" i="1"/>
  <c r="G44" i="1"/>
  <c r="M27" i="4"/>
  <c r="L27" i="4"/>
  <c r="O27" i="4"/>
  <c r="K27" i="4"/>
  <c r="G21" i="1"/>
  <c r="I21" i="1" s="1"/>
  <c r="G99" i="1"/>
  <c r="I99" i="1" s="1"/>
  <c r="G18" i="1"/>
  <c r="G16" i="1"/>
  <c r="G55" i="1"/>
  <c r="G35" i="1"/>
  <c r="G68" i="1"/>
  <c r="I68" i="1" s="1"/>
  <c r="G116" i="1"/>
  <c r="I116" i="1" s="1"/>
  <c r="G67" i="1"/>
  <c r="I67" i="1" s="1"/>
  <c r="G33" i="1"/>
  <c r="I33" i="1" s="1"/>
  <c r="G95" i="1"/>
  <c r="G111" i="1"/>
  <c r="I111" i="1" s="1"/>
  <c r="G22" i="1"/>
  <c r="I22" i="1" s="1"/>
  <c r="G121" i="1"/>
  <c r="I121" i="1" s="1"/>
  <c r="G70" i="1"/>
  <c r="I70" i="1" s="1"/>
  <c r="G100" i="1"/>
  <c r="G36" i="1"/>
  <c r="I36" i="1" s="1"/>
  <c r="G40" i="1"/>
  <c r="G62" i="1"/>
  <c r="I62" i="1" s="1"/>
  <c r="G80" i="1"/>
  <c r="G78" i="1"/>
  <c r="G54" i="1"/>
  <c r="G51" i="1"/>
  <c r="I51" i="1" s="1"/>
  <c r="G58" i="1"/>
  <c r="I58" i="1" s="1"/>
  <c r="G94" i="1"/>
  <c r="G30" i="1"/>
  <c r="I30" i="1" s="1"/>
  <c r="G45" i="1"/>
  <c r="L2" i="1"/>
  <c r="I12" i="1"/>
  <c r="I8" i="1"/>
  <c r="I83" i="1"/>
  <c r="I543" i="1"/>
  <c r="I98" i="1"/>
  <c r="I75" i="1"/>
  <c r="I97" i="1"/>
  <c r="I4" i="1"/>
  <c r="I455" i="1"/>
  <c r="I13" i="1"/>
  <c r="I7" i="1"/>
  <c r="I15" i="1"/>
  <c r="I542" i="1"/>
  <c r="I515" i="1"/>
  <c r="I514" i="1"/>
  <c r="I9" i="1"/>
  <c r="I485" i="1"/>
  <c r="I2" i="1"/>
  <c r="I90" i="1"/>
  <c r="I5" i="1"/>
  <c r="I6" i="1"/>
  <c r="I3" i="1"/>
  <c r="I93" i="1"/>
  <c r="I10" i="1"/>
  <c r="I11" i="1"/>
  <c r="I573" i="1"/>
  <c r="I539" i="1"/>
  <c r="I513" i="1"/>
  <c r="I512" i="1"/>
  <c r="I454" i="1"/>
  <c r="I245" i="1"/>
  <c r="I296" i="1"/>
  <c r="I244" i="1"/>
  <c r="I243" i="1"/>
  <c r="I242" i="1"/>
  <c r="I214" i="1"/>
  <c r="I215" i="1"/>
  <c r="I213" i="1"/>
  <c r="I212" i="1"/>
  <c r="I185" i="1"/>
  <c r="I184" i="1"/>
  <c r="I107" i="1"/>
  <c r="I570" i="1"/>
  <c r="I571" i="1"/>
  <c r="I569" i="1"/>
  <c r="I568" i="1"/>
  <c r="I567" i="1"/>
  <c r="I566" i="1"/>
  <c r="I541" i="1"/>
  <c r="I540" i="1"/>
  <c r="I537" i="1"/>
  <c r="I538" i="1"/>
  <c r="I536" i="1"/>
  <c r="I511" i="1"/>
  <c r="I510" i="1"/>
  <c r="I509" i="1"/>
  <c r="I508" i="1"/>
  <c r="I506" i="1"/>
  <c r="I507" i="1"/>
  <c r="I483" i="1"/>
  <c r="I482" i="1"/>
  <c r="I481" i="1"/>
  <c r="I480" i="1"/>
  <c r="I446" i="1"/>
  <c r="I479" i="1"/>
  <c r="I478" i="1"/>
  <c r="I477" i="1"/>
  <c r="I476" i="1"/>
  <c r="I453" i="1"/>
  <c r="I452" i="1"/>
  <c r="I451" i="1"/>
  <c r="I450" i="1"/>
  <c r="I449" i="1"/>
  <c r="I448" i="1"/>
  <c r="I447" i="1"/>
  <c r="I425" i="1"/>
  <c r="I424" i="1"/>
  <c r="I418" i="1"/>
  <c r="I423" i="1"/>
  <c r="I422" i="1"/>
  <c r="I421" i="1"/>
  <c r="I420" i="1"/>
  <c r="I419" i="1"/>
  <c r="I416" i="1"/>
  <c r="I417" i="1"/>
  <c r="I390" i="1"/>
  <c r="I393" i="1"/>
  <c r="I395" i="1"/>
  <c r="I394" i="1"/>
  <c r="I388" i="1"/>
  <c r="I392" i="1"/>
  <c r="I365" i="1"/>
  <c r="I391" i="1"/>
  <c r="I389" i="1"/>
  <c r="I386" i="1"/>
  <c r="I387" i="1"/>
  <c r="I364" i="1"/>
  <c r="I362" i="1"/>
  <c r="I361" i="1"/>
  <c r="I363" i="1"/>
  <c r="I360" i="1"/>
  <c r="I359" i="1"/>
  <c r="I358" i="1"/>
  <c r="I335" i="1"/>
  <c r="I332" i="1"/>
  <c r="I357" i="1"/>
  <c r="I356" i="1"/>
  <c r="I334" i="1"/>
  <c r="I329" i="1"/>
  <c r="I333" i="1"/>
  <c r="I304" i="1"/>
  <c r="I328" i="1"/>
  <c r="I331" i="1"/>
  <c r="I306" i="1"/>
  <c r="I326" i="1"/>
  <c r="I330" i="1"/>
  <c r="I327" i="1"/>
  <c r="I307" i="1"/>
  <c r="I305" i="1"/>
  <c r="I303" i="1"/>
  <c r="I302" i="1"/>
  <c r="I301" i="1"/>
  <c r="I298" i="1"/>
  <c r="I300" i="1"/>
  <c r="I299" i="1"/>
  <c r="I297" i="1"/>
  <c r="I149" i="1"/>
  <c r="I268" i="1"/>
  <c r="I272" i="1"/>
  <c r="I273" i="1"/>
  <c r="I271" i="1"/>
  <c r="I270" i="1"/>
  <c r="I269" i="1"/>
  <c r="I267" i="1"/>
  <c r="I266" i="1"/>
  <c r="I239" i="1"/>
  <c r="I241" i="1"/>
  <c r="I240" i="1"/>
  <c r="I236" i="1"/>
  <c r="I209" i="1"/>
  <c r="I211" i="1"/>
  <c r="I238" i="1"/>
  <c r="I237" i="1"/>
  <c r="I210" i="1"/>
  <c r="I208" i="1"/>
  <c r="I207" i="1"/>
  <c r="I206" i="1"/>
  <c r="I183" i="1"/>
  <c r="I182" i="1"/>
  <c r="I181" i="1"/>
  <c r="I179" i="1"/>
  <c r="I180" i="1"/>
  <c r="I177" i="1"/>
  <c r="I178" i="1"/>
  <c r="I176" i="1"/>
  <c r="I156" i="1"/>
  <c r="I157" i="1"/>
  <c r="I155" i="1"/>
  <c r="I154" i="1"/>
  <c r="I153" i="1"/>
  <c r="I152" i="1"/>
  <c r="I151" i="1"/>
  <c r="I150" i="1"/>
  <c r="I148" i="1"/>
  <c r="I147" i="1"/>
  <c r="I146" i="1"/>
  <c r="I145" i="1"/>
  <c r="I125" i="1"/>
  <c r="I144" i="1"/>
  <c r="I143" i="1"/>
  <c r="I142" i="1"/>
  <c r="I141" i="1"/>
  <c r="I140" i="1"/>
  <c r="I139" i="1"/>
  <c r="I138" i="1"/>
  <c r="I135" i="1"/>
  <c r="I137" i="1"/>
  <c r="I134" i="1"/>
  <c r="I136" i="1"/>
  <c r="I132" i="1"/>
  <c r="I133" i="1"/>
  <c r="I131" i="1"/>
  <c r="I128" i="1"/>
  <c r="I130" i="1"/>
  <c r="I129" i="1"/>
  <c r="I127" i="1"/>
  <c r="I126" i="1"/>
  <c r="I124" i="1"/>
  <c r="I123" i="1"/>
  <c r="I122" i="1"/>
  <c r="I106" i="1"/>
  <c r="I105" i="1"/>
  <c r="I100" i="1" l="1"/>
  <c r="I50" i="1"/>
  <c r="I45" i="1"/>
  <c r="I77" i="1"/>
  <c r="I48" i="1"/>
  <c r="I113" i="1"/>
  <c r="I109" i="1"/>
  <c r="I61" i="1"/>
  <c r="I88" i="1"/>
  <c r="I44" i="1"/>
  <c r="I89" i="1"/>
  <c r="I29" i="1"/>
  <c r="I80" i="1"/>
  <c r="I66" i="1"/>
  <c r="I25" i="1"/>
  <c r="I14" i="1"/>
  <c r="I41" i="1"/>
  <c r="I24" i="1"/>
  <c r="I65" i="1"/>
  <c r="I74" i="1"/>
  <c r="I69" i="1"/>
  <c r="I120" i="1"/>
  <c r="I112" i="1"/>
  <c r="I103" i="1"/>
  <c r="I84" i="1"/>
  <c r="I78" i="1"/>
  <c r="I37" i="1"/>
  <c r="I94" i="1"/>
  <c r="I72" i="1"/>
  <c r="I63" i="1"/>
  <c r="I64" i="1"/>
  <c r="I79" i="1"/>
  <c r="I56" i="1"/>
  <c r="I39" i="1"/>
  <c r="I47" i="1"/>
  <c r="I35" i="1"/>
  <c r="I16" i="1"/>
  <c r="I54" i="1"/>
  <c r="I104" i="1"/>
  <c r="I40" i="1"/>
  <c r="I17" i="1"/>
  <c r="I95" i="1"/>
  <c r="I102" i="1"/>
  <c r="I71" i="1"/>
  <c r="I18" i="1"/>
  <c r="I27" i="1"/>
  <c r="I46" i="1"/>
  <c r="I59" i="1"/>
  <c r="I86" i="1"/>
  <c r="I91" i="1"/>
  <c r="I76" i="1"/>
  <c r="I38" i="1"/>
  <c r="I5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D736D0-3A74-4551-824B-5435593EA4E7}"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EA55EC4-F5F6-4511-B3B9-9C3BB7D78AC7}" name="WorksheetConnection_Maternal Plants Scan and Map.xlsx!TABLE" type="102" refreshedVersion="6" minRefreshableVersion="5">
    <extLst>
      <ext xmlns:x15="http://schemas.microsoft.com/office/spreadsheetml/2010/11/main" uri="{DE250136-89BD-433C-8126-D09CA5730AF9}">
        <x15:connection id="TABLE" autoDelete="1">
          <x15:rangePr sourceName="_xlcn.WorksheetConnection_MaternalPlantsScanandMap.xlsxTABLE"/>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LE].[METRC].&amp;[1A4070000000065000079409],[TABLE].[METRC].&amp;[1A4070000000065000079429],[TABLE].[METRC].&amp;[1A4070000000065000081417],[TABLE].[METRC].&amp;[1A4070000000065000081484],[TABLE].[METRC].&amp;[1A4070000000065000082526],[TABLE].[METRC].&amp;[1A4070000000065000082552],[TABLE].[METRC].&amp;[1A4070000000065000082645],[TABLE].[METRC].&amp;[1A4070000000065000082659],[TABLE].[METRC].&amp;[1A4070000000065000083129],[TABLE].[METRC].&amp;[1A4070000000065000083206],[TABLE].[METRC].&amp;[1A4070000000065000083299],[TABLE].[METRC].&amp;[1A4070000000065000083310],[TABLE].[METRC].&amp;[1A4070000000065000083342],[TABLE].[METRC].&amp;[1A4070000000065000083423],[TABLE].[METRC].&amp;[1A4070000000065000083541],[TABLE].[METRC].&amp;[1A4070000000065000083576],[TABLE].[METRC].&amp;[1A4070000000065000083587],[TABLE].[METRC].&amp;[1A4070000000065000083630],[TABLE].[METRC].&amp;[1A4070000000065000083656],[TABLE].[METRC].&amp;[1A4070000000065000083814],[TABLE].[METRC].&amp;[1A4070000000065000083955],[TABLE].[METRC].&amp;[1A4070000000065000084021],[TABLE].[METRC].&amp;[1A4070000000065000084169],[TABLE].[METRC].&amp;[1A4070000000065000084291],[TABLE].[METRC].&amp;[1A4070000000065000084343],[TABLE].[METRC].&amp;[1A4070000000065000084551],[TABLE].[METRC].&amp;[1A4070000000065000084607],[TABLE].[METRC].&amp;[1A4070000000065000084611],[TABLE].[METRC].&amp;[1A4070000000065000084742],[TABLE].[METRC].&amp;[1A4070000000065000084895],[TABLE].[METRC].&amp;[1A4070000000065000085079],[TABLE].[METRC].&amp;[1A4070000000065000085294],[TABLE].[METRC].&amp;[1A4070000000065000085392],[TABLE].[METRC].&amp;[1A4070000000065000085500],[TABLE].[METRC].&amp;[1A4070000000065000085566],[TABLE].[METRC].&amp;[1A4070000000065000085728],[TABLE].[METRC].&amp;[1A4070000000065000085800],[TABLE].[METRC].&amp;[1A4070000000065000085869],[TABLE].[METRC].&amp;[1A4070000000065000085876],[TABLE].[METRC].&amp;[1A4070000000065000085989],[TABLE].[METRC].&amp;[1A4070000000065000085997],[TABLE].[METRC].&amp;[1A4070000000065000086035],[TABLE].[METRC].&amp;[1A4070000000065000086079],[TABLE].[METRC].&amp;[1A4070000000065000086114],[TABLE].[METRC].&amp;[1A4070000000065000086127],[TABLE].[METRC].&amp;[1A4070000000065000086152],[TABLE].[METRC].&amp;[1A4070000000065000086156],[TABLE].[METRC].&amp;[1A4070000000065000086230],[TABLE].[METRC].&amp;[1A4070000000065000086272],[TABLE].[METRC].&amp;[1A4070000000065000086293],[TABLE].[METRC].&amp;[1A4070000000065000086331],[TABLE].[METRC].&amp;[1A4070000000065000086558],[TABLE].[METRC].&amp;[1A4070000000065000086622],[TABLE].[METRC].&amp;[1A4070000000065000086791],[TABLE].[METRC].&amp;[1A4070000000065000086891],[TABLE].[METRC].&amp;[1A4070000000065000086965],[TABLE].[METRC].&amp;[1A4070000000065000087012],[TABLE].[METRC].&amp;[1A4070000000065000087030],[TABLE].[METRC].&amp;[1A4070000000065000087046],[TABLE].[METRC].&amp;[1A4070000000065000087095],[TABLE].[METRC].&amp;[1A4070000000065000087102],[TABLE].[METRC].&amp;[1A4070000000065000087122],[TABLE].[METRC].&amp;[1A4070000000065000087172],[TABLE].[METRC].&amp;[1A4070000000065000087213],[TABLE].[METRC].&amp;[1A4070000000065000087295],[TABLE].[METRC].&amp;[1A4070000000065000087302],[TABLE].[METRC].&amp;[1A4070000000065000087322],[TABLE].[METRC].&amp;[1A4070000000065000087369],[TABLE].[METRC].&amp;[1A4070000000065000087403],[TABLE].[METRC].&amp;[1A4070000000065000087410],[TABLE].[METRC].&amp;[1A4070000000065000087414],[TABLE].[METRC].&amp;[1A4070000000065000087417],[TABLE].[METRC].&amp;[1A4070000000065000087420]}"/>
  </metadataStrings>
  <mdxMetadata count="1">
    <mdx n="0" f="s">
      <ms ns="1" c="0"/>
    </mdx>
  </mdxMetadata>
  <valueMetadata count="1">
    <bk>
      <rc t="1" v="0"/>
    </bk>
  </valueMetadata>
</metadata>
</file>

<file path=xl/sharedStrings.xml><?xml version="1.0" encoding="utf-8"?>
<sst xmlns="http://schemas.openxmlformats.org/spreadsheetml/2006/main" count="108514" uniqueCount="14113">
  <si>
    <t>side</t>
  </si>
  <si>
    <t>Table #</t>
  </si>
  <si>
    <t>Row</t>
  </si>
  <si>
    <t>Plant</t>
  </si>
  <si>
    <t>Table</t>
  </si>
  <si>
    <t>METRC</t>
  </si>
  <si>
    <t>Pheno</t>
  </si>
  <si>
    <t>Strain Abv</t>
  </si>
  <si>
    <t>Pheno Abv</t>
  </si>
  <si>
    <t>Location</t>
  </si>
  <si>
    <t>Clone Barcode</t>
  </si>
  <si>
    <t>A2</t>
  </si>
  <si>
    <t>1A4070000000065000066232</t>
  </si>
  <si>
    <t>GFSD189.053992</t>
  </si>
  <si>
    <t>1A4070000000065000067513</t>
  </si>
  <si>
    <t>1A4070000000065000070892</t>
  </si>
  <si>
    <t>LDOS040.058586</t>
  </si>
  <si>
    <t>1A4070000000065000064827</t>
  </si>
  <si>
    <t>A1</t>
  </si>
  <si>
    <t>1A4070000000065000063583</t>
  </si>
  <si>
    <t>PLAN004.054318</t>
  </si>
  <si>
    <t>1A4070000000065000065414</t>
  </si>
  <si>
    <t>POTN017.057431</t>
  </si>
  <si>
    <t>1A4070000000065000066658</t>
  </si>
  <si>
    <t>1A4070000000065000064885</t>
  </si>
  <si>
    <t>1A4070000000065000066654</t>
  </si>
  <si>
    <t>1A4070000000065000062675</t>
  </si>
  <si>
    <t>92CK119.050425</t>
  </si>
  <si>
    <t>1A4070000000065000057433</t>
  </si>
  <si>
    <t>1A4070000000065000062705</t>
  </si>
  <si>
    <t>B1</t>
  </si>
  <si>
    <t>1A4070000000065000064928</t>
  </si>
  <si>
    <t>1A4070000000065000061785</t>
  </si>
  <si>
    <t>92CK082.045572</t>
  </si>
  <si>
    <t>1A4070000000065000050656</t>
  </si>
  <si>
    <t>MABK007</t>
  </si>
  <si>
    <t>1A4070000000065000057431</t>
  </si>
  <si>
    <t>B2</t>
  </si>
  <si>
    <t>1A4070000000065000070812</t>
  </si>
  <si>
    <t>LDOS040.053190</t>
  </si>
  <si>
    <t>1A4070000000065000066659</t>
  </si>
  <si>
    <t>1A4070000000065000064822</t>
  </si>
  <si>
    <t>1A4070000000065000067497</t>
  </si>
  <si>
    <t>C1</t>
  </si>
  <si>
    <t>1A4070000000065000066665</t>
  </si>
  <si>
    <t>1A4070000000065000062276</t>
  </si>
  <si>
    <t>YZUP003.048063</t>
  </si>
  <si>
    <t>1A4070000000065000064884</t>
  </si>
  <si>
    <t>1A4070000000065000066652</t>
  </si>
  <si>
    <t>1A4070000000065000063035</t>
  </si>
  <si>
    <t>YZUP003.050641</t>
  </si>
  <si>
    <t>1A4070000000065000064896</t>
  </si>
  <si>
    <t>1A4070000000065000062694</t>
  </si>
  <si>
    <t>1A4070000000065000065784</t>
  </si>
  <si>
    <t>NYFL014.044411</t>
  </si>
  <si>
    <t>D1</t>
  </si>
  <si>
    <t>1A4070000000065000061677</t>
  </si>
  <si>
    <t>KOKO011.050613</t>
  </si>
  <si>
    <t>1A4070000000065000064916</t>
  </si>
  <si>
    <t>1A4070000000065000053401</t>
  </si>
  <si>
    <t>MABK007.031379</t>
  </si>
  <si>
    <t>1A4070000000065000053196</t>
  </si>
  <si>
    <t>OROB054</t>
  </si>
  <si>
    <t>C2</t>
  </si>
  <si>
    <t>1A4070000000065000063896</t>
  </si>
  <si>
    <t>JACK021.053217</t>
  </si>
  <si>
    <t>1A4070000000065000067506</t>
  </si>
  <si>
    <t>1A4070000000065000066268</t>
  </si>
  <si>
    <t>GFSD189.053987</t>
  </si>
  <si>
    <t>1A4070000000065000066666</t>
  </si>
  <si>
    <t>1A4070000000065000066657</t>
  </si>
  <si>
    <t>1A4070000000065000056812</t>
  </si>
  <si>
    <t>GFSD207.040561</t>
  </si>
  <si>
    <t>1A4070000000065000067493</t>
  </si>
  <si>
    <t>1A4070000000065000064901</t>
  </si>
  <si>
    <t>1A4070000000065000062002</t>
  </si>
  <si>
    <t>SOUR002.048119</t>
  </si>
  <si>
    <t>1A4070000000065000065723</t>
  </si>
  <si>
    <t>NYFL014.044413</t>
  </si>
  <si>
    <t>1A4070000000065000064899</t>
  </si>
  <si>
    <t>1A4070000000065000065289</t>
  </si>
  <si>
    <t>OROB054.050624</t>
  </si>
  <si>
    <t>1A4070000000065000061697</t>
  </si>
  <si>
    <t>1A4070000000065000064927</t>
  </si>
  <si>
    <t>1A4070000000065000066663</t>
  </si>
  <si>
    <t>1A4070000000065000057264</t>
  </si>
  <si>
    <t>92CK082.045573</t>
  </si>
  <si>
    <t>D2</t>
  </si>
  <si>
    <t>1A4070000000065000064824</t>
  </si>
  <si>
    <t>1A4070000000065000064618</t>
  </si>
  <si>
    <t>1A4070000000065000063907</t>
  </si>
  <si>
    <t>JACK021.053219</t>
  </si>
  <si>
    <t>1A4070000000065000066661</t>
  </si>
  <si>
    <t>1A4070000000065000065721</t>
  </si>
  <si>
    <t>1A4070000000065000064886</t>
  </si>
  <si>
    <t>1A4070000000065000064823</t>
  </si>
  <si>
    <t>1A4070000000065000065105</t>
  </si>
  <si>
    <t>YZUP003.048064</t>
  </si>
  <si>
    <t>1A4070000000065000064897</t>
  </si>
  <si>
    <t>1A4070000000065000064820</t>
  </si>
  <si>
    <t>1A4070000000065000053439</t>
  </si>
  <si>
    <t>1A4070000000065000065286</t>
  </si>
  <si>
    <t>OROB054.053196</t>
  </si>
  <si>
    <t>1A4070000000065000064898</t>
  </si>
  <si>
    <t>1A4070000000065000064918</t>
  </si>
  <si>
    <t>1A4070000000065000061793</t>
  </si>
  <si>
    <t>1A4070000000065000064917</t>
  </si>
  <si>
    <t>1A4070000000065000066660</t>
  </si>
  <si>
    <t>1A4070000000065000067487</t>
  </si>
  <si>
    <t>1A4070000000065000067503</t>
  </si>
  <si>
    <t>1A4070000000065000064895</t>
  </si>
  <si>
    <t>1A4070000000065000064872</t>
  </si>
  <si>
    <t>1A4070000000065000064392</t>
  </si>
  <si>
    <t>STR8017.048043</t>
  </si>
  <si>
    <t>1A4070000000065000057241</t>
  </si>
  <si>
    <t>1A4070000000065000057242</t>
  </si>
  <si>
    <t>1A4070000000065000057443</t>
  </si>
  <si>
    <t>SUNL006</t>
  </si>
  <si>
    <t>1A4070000000065000071364</t>
  </si>
  <si>
    <t>SUNL006.057442</t>
  </si>
  <si>
    <t>1A4070000000065000064875</t>
  </si>
  <si>
    <t>1A4070000000065000066453</t>
  </si>
  <si>
    <t>KING002.050588</t>
  </si>
  <si>
    <t>1A4070000000065000061974</t>
  </si>
  <si>
    <t>SOUR011.048127</t>
  </si>
  <si>
    <t>1A4070000000065000064900</t>
  </si>
  <si>
    <t>1A4070000000065000061410</t>
  </si>
  <si>
    <t>KOKO030.050605</t>
  </si>
  <si>
    <t>1A4070000000065000066662</t>
  </si>
  <si>
    <t>1A4070000000065000067495</t>
  </si>
  <si>
    <t>1A4070000000065000071254</t>
  </si>
  <si>
    <t>SUNL006.057447</t>
  </si>
  <si>
    <t>1A4070000000065000064874</t>
  </si>
  <si>
    <t>1A4070000000065000064818</t>
  </si>
  <si>
    <t>1A4070000000065000063582</t>
  </si>
  <si>
    <t>1A4070000000065000064465</t>
  </si>
  <si>
    <t>STR8017.045488</t>
  </si>
  <si>
    <t>1A4070000000065000053395</t>
  </si>
  <si>
    <t>1A4070000000065000061783</t>
  </si>
  <si>
    <t>1A4070000000065000067492</t>
  </si>
  <si>
    <t>1A4070000000065000066419</t>
  </si>
  <si>
    <t>KING002.050586</t>
  </si>
  <si>
    <t>1A4070000000065000057442</t>
  </si>
  <si>
    <t>1A4070000000065000064817</t>
  </si>
  <si>
    <t>1A4070000000065000067499</t>
  </si>
  <si>
    <t>1A4070000000065000064873</t>
  </si>
  <si>
    <t>1A4070000000065000053451</t>
  </si>
  <si>
    <t>MABK007.031380</t>
  </si>
  <si>
    <t>1A4070000000065000066664</t>
  </si>
  <si>
    <t>K</t>
  </si>
  <si>
    <t>1A4070000000065000074178</t>
  </si>
  <si>
    <t>K1</t>
  </si>
  <si>
    <t>STR8014.053180</t>
  </si>
  <si>
    <t>1A4070000000065000072946</t>
  </si>
  <si>
    <t>1A4070000000065000074144</t>
  </si>
  <si>
    <t>STR8014.045537</t>
  </si>
  <si>
    <t>1A4070000000065000072965</t>
  </si>
  <si>
    <t>1A4070000000065000072656</t>
  </si>
  <si>
    <t>PLAN008.054144</t>
  </si>
  <si>
    <t>1A4070000000065000074180</t>
  </si>
  <si>
    <t>1A4070000000065000074209</t>
  </si>
  <si>
    <t>SUNL006.053249</t>
  </si>
  <si>
    <t>1A4070000000065000072710</t>
  </si>
  <si>
    <t>1A4070000000065000074014</t>
  </si>
  <si>
    <t>K2</t>
  </si>
  <si>
    <t>PLAN017.064873</t>
  </si>
  <si>
    <t>1A4070000000065000074227</t>
  </si>
  <si>
    <t>1A4070000000065000072751</t>
  </si>
  <si>
    <t>1A4070000000065000073952</t>
  </si>
  <si>
    <t>1A4070000000065000073657</t>
  </si>
  <si>
    <t>LDOS040.057393</t>
  </si>
  <si>
    <t>1A4070000000065000072833</t>
  </si>
  <si>
    <t>SOUR011.064820</t>
  </si>
  <si>
    <t>1A4070000000065000074122</t>
  </si>
  <si>
    <t>POTN017.057432</t>
  </si>
  <si>
    <t>1A4070000000065000073951</t>
  </si>
  <si>
    <t>PLAN004.054381</t>
  </si>
  <si>
    <t>1A4070000000065000074095</t>
  </si>
  <si>
    <t>K3</t>
  </si>
  <si>
    <t>1A4070000000065000073885</t>
  </si>
  <si>
    <t>1A4070000000065000072765</t>
  </si>
  <si>
    <t>1A4070000000065000073665</t>
  </si>
  <si>
    <t>1A4070000000065000074529</t>
  </si>
  <si>
    <t>KOKO030.058866</t>
  </si>
  <si>
    <t>1A4070000000065000072557</t>
  </si>
  <si>
    <t>KOKO011.064918</t>
  </si>
  <si>
    <t>1A4070000000065000073334</t>
  </si>
  <si>
    <t>92CK119.064885</t>
  </si>
  <si>
    <t>1A4070000000065000074052</t>
  </si>
  <si>
    <t>POTN017.057433</t>
  </si>
  <si>
    <t>1A4070000000065000074036</t>
  </si>
  <si>
    <t>K4</t>
  </si>
  <si>
    <t>1A4070000000065000072347</t>
  </si>
  <si>
    <t>1A4070000000065000073207</t>
  </si>
  <si>
    <t>92CK119.062675</t>
  </si>
  <si>
    <t>1A4070000000065000074566</t>
  </si>
  <si>
    <t>SUNL016.064899</t>
  </si>
  <si>
    <t>1A4070000000065000071514</t>
  </si>
  <si>
    <t>1A4070000000065000074278</t>
  </si>
  <si>
    <t>SUNL016.064898</t>
  </si>
  <si>
    <t>1A4070000000065000073174</t>
  </si>
  <si>
    <t>92CK119.062705</t>
  </si>
  <si>
    <t>1A4070000000065000066653</t>
  </si>
  <si>
    <t>K5</t>
  </si>
  <si>
    <t>1A4070000000065000066656</t>
  </si>
  <si>
    <t>M</t>
  </si>
  <si>
    <t>1A4070000000065000074619</t>
  </si>
  <si>
    <t>M1</t>
  </si>
  <si>
    <t>1A4070000000065000074611</t>
  </si>
  <si>
    <t>1A4070000000065000074613</t>
  </si>
  <si>
    <t>1A4070000000065000074618</t>
  </si>
  <si>
    <t>1A4070000000065000067508</t>
  </si>
  <si>
    <t>1A4070000000065000074628</t>
  </si>
  <si>
    <t>1A4070000000065000074624</t>
  </si>
  <si>
    <t>1A4070000000065000074640</t>
  </si>
  <si>
    <t>1A4070000000065000074615</t>
  </si>
  <si>
    <t>M2</t>
  </si>
  <si>
    <t>1A4070000000065000074641</t>
  </si>
  <si>
    <t>1A4070000000065000074616</t>
  </si>
  <si>
    <t>1A4070000000065000074621</t>
  </si>
  <si>
    <t>1A4070000000065000074629</t>
  </si>
  <si>
    <t>1A4070000000065000074620</t>
  </si>
  <si>
    <t>1A4070000000065000074617</t>
  </si>
  <si>
    <t>1A4070000000065000050664</t>
  </si>
  <si>
    <t>1A4070000000065000075135</t>
  </si>
  <si>
    <t>M3</t>
  </si>
  <si>
    <t>1A4070000000065000067512</t>
  </si>
  <si>
    <t>1A4070000000065000074623</t>
  </si>
  <si>
    <t>1A4070000000065000069899</t>
  </si>
  <si>
    <t>GFSD207</t>
  </si>
  <si>
    <t>1A4070000000065000075141</t>
  </si>
  <si>
    <t>1A4070000000065000070523</t>
  </si>
  <si>
    <t>SOUR007.064824</t>
  </si>
  <si>
    <t>1A4070000000065000069904</t>
  </si>
  <si>
    <t>1A4070000000065000070524</t>
  </si>
  <si>
    <t>1A4070000000065000070532</t>
  </si>
  <si>
    <t>M4</t>
  </si>
  <si>
    <t>1A4070000000065000070525</t>
  </si>
  <si>
    <t>1A4070000000065000070522</t>
  </si>
  <si>
    <t>1A4070000000065000075133</t>
  </si>
  <si>
    <t>1A4070000000065000069883</t>
  </si>
  <si>
    <t>1A4070000000065000074631</t>
  </si>
  <si>
    <t>1A4070000000065000067511</t>
  </si>
  <si>
    <t>1A4070000000065000075136</t>
  </si>
  <si>
    <t>1A4070000000065000070536</t>
  </si>
  <si>
    <t>M5</t>
  </si>
  <si>
    <t>1A4070000000065000071336</t>
  </si>
  <si>
    <t>1A4070000000065000069811</t>
  </si>
  <si>
    <t>GFSD189.054007</t>
  </si>
  <si>
    <t>1A4070000000065000069821</t>
  </si>
  <si>
    <t>1A4070000000065000074610</t>
  </si>
  <si>
    <t>1A4070000000065000069898</t>
  </si>
  <si>
    <t>N</t>
  </si>
  <si>
    <t>1A4070000000065000074630</t>
  </si>
  <si>
    <t>N1</t>
  </si>
  <si>
    <t>1A4070000000065000067475</t>
  </si>
  <si>
    <t>1A4070000000065000074642</t>
  </si>
  <si>
    <t>1A4070000000065000075138</t>
  </si>
  <si>
    <t>1A4070000000065000075142</t>
  </si>
  <si>
    <t>1A4070000000065000075143</t>
  </si>
  <si>
    <t>1A4070000000065000074627</t>
  </si>
  <si>
    <t>1A4070000000065000067484</t>
  </si>
  <si>
    <t>1A4070000000065000069902</t>
  </si>
  <si>
    <t>N2</t>
  </si>
  <si>
    <t>1A4070000000065000069897</t>
  </si>
  <si>
    <t>1A4070000000065000071331</t>
  </si>
  <si>
    <t>1A4070000000065000071300</t>
  </si>
  <si>
    <t>1A4070000000065000071357</t>
  </si>
  <si>
    <t>1A4070000000065000067510</t>
  </si>
  <si>
    <t>1A4070000000065000067485</t>
  </si>
  <si>
    <t>1A4070000000065000071476</t>
  </si>
  <si>
    <t>KING002.060222</t>
  </si>
  <si>
    <t>1A4070000000065000067504</t>
  </si>
  <si>
    <t>N3</t>
  </si>
  <si>
    <t>1A4070000000065000071486</t>
  </si>
  <si>
    <t>1A4070000000065000071480</t>
  </si>
  <si>
    <t>1A4070000000065000071490</t>
  </si>
  <si>
    <t>1A4070000000065000071489</t>
  </si>
  <si>
    <t>1A4070000000065000071482</t>
  </si>
  <si>
    <t>1A4070000000065000069959</t>
  </si>
  <si>
    <t>1A4070000000065000070820</t>
  </si>
  <si>
    <t>1A4070000000065000071403</t>
  </si>
  <si>
    <t>N4</t>
  </si>
  <si>
    <t>SUNL016</t>
  </si>
  <si>
    <t>1A4070000000065000069954</t>
  </si>
  <si>
    <t>1A4070000000065000070582</t>
  </si>
  <si>
    <t>1A4070000000065000070635</t>
  </si>
  <si>
    <t>YZUP003.062276</t>
  </si>
  <si>
    <t>1A4070000000065000070649</t>
  </si>
  <si>
    <t>1A4070000000065000070654</t>
  </si>
  <si>
    <t>YZUP003.063035</t>
  </si>
  <si>
    <t>1A4070000000065000071454</t>
  </si>
  <si>
    <t>N5</t>
  </si>
  <si>
    <t>1A4070000000065000070546</t>
  </si>
  <si>
    <t>1A4070000000065000070809</t>
  </si>
  <si>
    <t>1A4070000000065000070604</t>
  </si>
  <si>
    <t>YZUP003.053200</t>
  </si>
  <si>
    <t>A2-1:1</t>
  </si>
  <si>
    <t>A2-1:2</t>
  </si>
  <si>
    <t>A2-1:3</t>
  </si>
  <si>
    <t>A2-1:4</t>
  </si>
  <si>
    <t>A2-2:1</t>
  </si>
  <si>
    <t>A2-2:2</t>
  </si>
  <si>
    <t>A2-2:3</t>
  </si>
  <si>
    <t>A2-2:4</t>
  </si>
  <si>
    <t>A2-3:1</t>
  </si>
  <si>
    <t>A2-3:2</t>
  </si>
  <si>
    <t>A2-3:3</t>
  </si>
  <si>
    <t>A2-3:4</t>
  </si>
  <si>
    <t>A2-4:1</t>
  </si>
  <si>
    <t>A2-4:4</t>
  </si>
  <si>
    <t>A2-5:1</t>
  </si>
  <si>
    <t>A2-5:4</t>
  </si>
  <si>
    <t>A2-6:1</t>
  </si>
  <si>
    <t>A2-6:4</t>
  </si>
  <si>
    <t>B2-1:1</t>
  </si>
  <si>
    <t>B2-1:2</t>
  </si>
  <si>
    <t>B2-1:3</t>
  </si>
  <si>
    <t>B2-1:4</t>
  </si>
  <si>
    <t>B2-2:1</t>
  </si>
  <si>
    <t>B2-2:3</t>
  </si>
  <si>
    <t>B2-2:4</t>
  </si>
  <si>
    <t>B2-3:1</t>
  </si>
  <si>
    <t>B2-3:2</t>
  </si>
  <si>
    <t>B2-3:3</t>
  </si>
  <si>
    <t>B2-4:2</t>
  </si>
  <si>
    <t>B2-4:3</t>
  </si>
  <si>
    <t>B2-5:2</t>
  </si>
  <si>
    <t>B2-5:3</t>
  </si>
  <si>
    <t>B2-6:2</t>
  </si>
  <si>
    <t>B2-6:3</t>
  </si>
  <si>
    <t>C2-1:1</t>
  </si>
  <si>
    <t>C2-1:2</t>
  </si>
  <si>
    <t>C2-1:3</t>
  </si>
  <si>
    <t>C2-1:4</t>
  </si>
  <si>
    <t>C2-2:1</t>
  </si>
  <si>
    <t>C2-2:2</t>
  </si>
  <si>
    <t>C2-2:3</t>
  </si>
  <si>
    <t>C2-3:1</t>
  </si>
  <si>
    <t>C2-3:2</t>
  </si>
  <si>
    <t>C2-3:4</t>
  </si>
  <si>
    <t>C2-4:1</t>
  </si>
  <si>
    <t>C2-4:4</t>
  </si>
  <si>
    <t>C2-5:1</t>
  </si>
  <si>
    <t>C2-5:4</t>
  </si>
  <si>
    <t>C2-6:1</t>
  </si>
  <si>
    <t>C2-6:4</t>
  </si>
  <si>
    <t>D2-1:1</t>
  </si>
  <si>
    <t>D2-1:2</t>
  </si>
  <si>
    <t>D2-1:3</t>
  </si>
  <si>
    <t>D2-1:4</t>
  </si>
  <si>
    <t>D2-2:1</t>
  </si>
  <si>
    <t>D2-2:2</t>
  </si>
  <si>
    <t>D2-2:4</t>
  </si>
  <si>
    <t>D2-3:1</t>
  </si>
  <si>
    <t>D2-3:2</t>
  </si>
  <si>
    <t>D2-3:3</t>
  </si>
  <si>
    <t>D2-4:2</t>
  </si>
  <si>
    <t>D2-4:3</t>
  </si>
  <si>
    <t>D2-5:2</t>
  </si>
  <si>
    <t>D2-5:3</t>
  </si>
  <si>
    <t>D2-6:2</t>
  </si>
  <si>
    <t>D2-6:3</t>
  </si>
  <si>
    <t>A1-1:1</t>
  </si>
  <si>
    <t>A1-1:2</t>
  </si>
  <si>
    <t>A1-1:3</t>
  </si>
  <si>
    <t>A1-1:4</t>
  </si>
  <si>
    <t>A1-2:1</t>
  </si>
  <si>
    <t>A1-2:2</t>
  </si>
  <si>
    <t>A1-2:3</t>
  </si>
  <si>
    <t>A1-2:4</t>
  </si>
  <si>
    <t>A1-3:1</t>
  </si>
  <si>
    <t>A1-3:4</t>
  </si>
  <si>
    <t>B1-1:1</t>
  </si>
  <si>
    <t>B1-1:2</t>
  </si>
  <si>
    <t>B1-1:3</t>
  </si>
  <si>
    <t>B1-1:4</t>
  </si>
  <si>
    <t>B1-2:1</t>
  </si>
  <si>
    <t>B1-2:2</t>
  </si>
  <si>
    <t>B1-2:3</t>
  </si>
  <si>
    <t>B1-3:2</t>
  </si>
  <si>
    <t>B1-3:3</t>
  </si>
  <si>
    <t>C1-1:1</t>
  </si>
  <si>
    <t>C1-1:2</t>
  </si>
  <si>
    <t>C1-1:3</t>
  </si>
  <si>
    <t>C1-1:4</t>
  </si>
  <si>
    <t>C1-2:1</t>
  </si>
  <si>
    <t>C1-2:2</t>
  </si>
  <si>
    <t>C1-2:4</t>
  </si>
  <si>
    <t>C1-3:1</t>
  </si>
  <si>
    <t>C1-3:4</t>
  </si>
  <si>
    <t>D1-1:1</t>
  </si>
  <si>
    <t>D1-1:2</t>
  </si>
  <si>
    <t>D1-1:3</t>
  </si>
  <si>
    <t>D1-1:4</t>
  </si>
  <si>
    <t>D1-2:1</t>
  </si>
  <si>
    <t>D1-2:2</t>
  </si>
  <si>
    <t>D1-2:3</t>
  </si>
  <si>
    <t>D1-3:2</t>
  </si>
  <si>
    <t>D1-3:3</t>
  </si>
  <si>
    <t>K1:1</t>
  </si>
  <si>
    <t>K1:2</t>
  </si>
  <si>
    <t>K1:3</t>
  </si>
  <si>
    <t>K1:4</t>
  </si>
  <si>
    <t>K1:5</t>
  </si>
  <si>
    <t>K1:6</t>
  </si>
  <si>
    <t>K1:7</t>
  </si>
  <si>
    <t>K1:8</t>
  </si>
  <si>
    <t>K2:1</t>
  </si>
  <si>
    <t>K2:2</t>
  </si>
  <si>
    <t>K2:3</t>
  </si>
  <si>
    <t>K2:4</t>
  </si>
  <si>
    <t>K2:5</t>
  </si>
  <si>
    <t>K2:6</t>
  </si>
  <si>
    <t>K2:7</t>
  </si>
  <si>
    <t>K2:8</t>
  </si>
  <si>
    <t>K3:1</t>
  </si>
  <si>
    <t>K3:2</t>
  </si>
  <si>
    <t>K3:3</t>
  </si>
  <si>
    <t>K3:4</t>
  </si>
  <si>
    <t>K3:5</t>
  </si>
  <si>
    <t>K3:6</t>
  </si>
  <si>
    <t>K3:7</t>
  </si>
  <si>
    <t>K3:8</t>
  </si>
  <si>
    <t>K4:1</t>
  </si>
  <si>
    <t>K4:2</t>
  </si>
  <si>
    <t>K4:3</t>
  </si>
  <si>
    <t>K4:4</t>
  </si>
  <si>
    <t>K4:5</t>
  </si>
  <si>
    <t>K4:6</t>
  </si>
  <si>
    <t>K4:7</t>
  </si>
  <si>
    <t>K5:1</t>
  </si>
  <si>
    <t>K5:2</t>
  </si>
  <si>
    <t>K5:3</t>
  </si>
  <si>
    <t>K5:4</t>
  </si>
  <si>
    <t>K5:5</t>
  </si>
  <si>
    <t>K5:6</t>
  </si>
  <si>
    <t>M1:1</t>
  </si>
  <si>
    <t>M1:2</t>
  </si>
  <si>
    <t>M1:3</t>
  </si>
  <si>
    <t>M1:4</t>
  </si>
  <si>
    <t>M1:5</t>
  </si>
  <si>
    <t>M1:6</t>
  </si>
  <si>
    <t>M1:7</t>
  </si>
  <si>
    <t>M1:8</t>
  </si>
  <si>
    <t>M2:1</t>
  </si>
  <si>
    <t>M2:2</t>
  </si>
  <si>
    <t>M2:3</t>
  </si>
  <si>
    <t>M2:4</t>
  </si>
  <si>
    <t>M2:5</t>
  </si>
  <si>
    <t>M2:6</t>
  </si>
  <si>
    <t>M2:7</t>
  </si>
  <si>
    <t>M2:8</t>
  </si>
  <si>
    <t>M3:1</t>
  </si>
  <si>
    <t>M3:2</t>
  </si>
  <si>
    <t>M3:3</t>
  </si>
  <si>
    <t>M3:4</t>
  </si>
  <si>
    <t>M3:5</t>
  </si>
  <si>
    <t>M3:6</t>
  </si>
  <si>
    <t>M3:7</t>
  </si>
  <si>
    <t>M3:8</t>
  </si>
  <si>
    <t>M4:1</t>
  </si>
  <si>
    <t>M4:2</t>
  </si>
  <si>
    <t>M4:3</t>
  </si>
  <si>
    <t>M4:4</t>
  </si>
  <si>
    <t>M4:5</t>
  </si>
  <si>
    <t>M4:6</t>
  </si>
  <si>
    <t>M4:7</t>
  </si>
  <si>
    <t>M4:8</t>
  </si>
  <si>
    <t>M5:1</t>
  </si>
  <si>
    <t>M5:2</t>
  </si>
  <si>
    <t>M5:3</t>
  </si>
  <si>
    <t>M5:4</t>
  </si>
  <si>
    <t>M5:5</t>
  </si>
  <si>
    <t>M5:6</t>
  </si>
  <si>
    <t>M5:7</t>
  </si>
  <si>
    <t>M5:8</t>
  </si>
  <si>
    <t>N1:1</t>
  </si>
  <si>
    <t>N1:2</t>
  </si>
  <si>
    <t>N1:3</t>
  </si>
  <si>
    <t>N1:4</t>
  </si>
  <si>
    <t>N1:5</t>
  </si>
  <si>
    <t>N1:6</t>
  </si>
  <si>
    <t>N1:7</t>
  </si>
  <si>
    <t>N1:8</t>
  </si>
  <si>
    <t>N2:1</t>
  </si>
  <si>
    <t>N2:2</t>
  </si>
  <si>
    <t>N2:3</t>
  </si>
  <si>
    <t>N2:4</t>
  </si>
  <si>
    <t>N2:5</t>
  </si>
  <si>
    <t>N2:6</t>
  </si>
  <si>
    <t>N2:7</t>
  </si>
  <si>
    <t>N2:8</t>
  </si>
  <si>
    <t>N3:1</t>
  </si>
  <si>
    <t>N3:2</t>
  </si>
  <si>
    <t>N3:3</t>
  </si>
  <si>
    <t>N3:4</t>
  </si>
  <si>
    <t>N3:5</t>
  </si>
  <si>
    <t>N3:6</t>
  </si>
  <si>
    <t>N3:7</t>
  </si>
  <si>
    <t>N3:8</t>
  </si>
  <si>
    <t>N4:1</t>
  </si>
  <si>
    <t>N4:2</t>
  </si>
  <si>
    <t>N4:3</t>
  </si>
  <si>
    <t>N4:4</t>
  </si>
  <si>
    <t>N4:5</t>
  </si>
  <si>
    <t>N4:6</t>
  </si>
  <si>
    <t>N4:7</t>
  </si>
  <si>
    <t>N4:8</t>
  </si>
  <si>
    <t>N5:1</t>
  </si>
  <si>
    <t>N5:2</t>
  </si>
  <si>
    <t>N5:3</t>
  </si>
  <si>
    <t>N5:4</t>
  </si>
  <si>
    <t>N5:5</t>
  </si>
  <si>
    <t>N5:6</t>
  </si>
  <si>
    <t>Row-Table:Plant</t>
  </si>
  <si>
    <t>PhenoAbbv</t>
  </si>
  <si>
    <t>CODE</t>
  </si>
  <si>
    <t>Date</t>
  </si>
  <si>
    <t>1. south MOTHER</t>
  </si>
  <si>
    <t>2. north MOTHER</t>
  </si>
  <si>
    <t>3. west MINIMOM</t>
  </si>
  <si>
    <t>4. east MINIMOM</t>
  </si>
  <si>
    <t>SOUTH</t>
  </si>
  <si>
    <t>Minimom</t>
  </si>
  <si>
    <t>WEST</t>
  </si>
  <si>
    <t>TABLE</t>
  </si>
  <si>
    <t>bounce location</t>
  </si>
  <si>
    <t>bounce strain</t>
  </si>
  <si>
    <t>ROOM</t>
  </si>
  <si>
    <t>Tag</t>
  </si>
  <si>
    <t>Strain</t>
  </si>
  <si>
    <t>Hold</t>
  </si>
  <si>
    <t>Group</t>
  </si>
  <si>
    <t>Group Type</t>
  </si>
  <si>
    <t>Group Date</t>
  </si>
  <si>
    <t>Phase Date</t>
  </si>
  <si>
    <t>Harvested</t>
  </si>
  <si>
    <t>MOTHER</t>
  </si>
  <si>
    <t>Clone</t>
  </si>
  <si>
    <t>OROB ORO BLANCO</t>
  </si>
  <si>
    <t>GFSD GRAPEFRUIT SOUR DREAM</t>
  </si>
  <si>
    <t>POTN THE POTION</t>
  </si>
  <si>
    <t>SUNL SUNSHINE LIME</t>
  </si>
  <si>
    <t>92CK 92 COOKIES</t>
  </si>
  <si>
    <t>KOKO</t>
  </si>
  <si>
    <t>SOUR SUPER SOUR ORANGE</t>
  </si>
  <si>
    <t>SKNK SENSI SKUNK</t>
  </si>
  <si>
    <t>JACK JACK HERER</t>
  </si>
  <si>
    <t>PLAN PLATA NUBE</t>
  </si>
  <si>
    <t>STR8 STRAIGHT SAUCE</t>
  </si>
  <si>
    <t>YZUP YUZU PURPLE</t>
  </si>
  <si>
    <t>NYFL NYC FLO</t>
  </si>
  <si>
    <t>KING KINGS MUSTACHE</t>
  </si>
  <si>
    <t>MINIMOM</t>
  </si>
  <si>
    <t>NL#5 NORTHERN LIGHTS #5</t>
  </si>
  <si>
    <t>Seed</t>
  </si>
  <si>
    <t>PINE PINEAPPLE UPSIDE DOWN CAKE</t>
  </si>
  <si>
    <t>DURP DURBAN POISON</t>
  </si>
  <si>
    <t>LDOS LEMON DOSIDOS</t>
  </si>
  <si>
    <t>VEG</t>
  </si>
  <si>
    <t>DITO DOSIDOS X GELATO</t>
  </si>
  <si>
    <t>FIRE CHEM FUEGO</t>
  </si>
  <si>
    <t>TITZ RAINBOW GREASE</t>
  </si>
  <si>
    <t>CHWY GUMBO</t>
  </si>
  <si>
    <t>1A4070000000065000077213</t>
  </si>
  <si>
    <t>MINI VEG</t>
  </si>
  <si>
    <t>1A4070000000065000077216</t>
  </si>
  <si>
    <t>1A4070000000065000077217</t>
  </si>
  <si>
    <t>1A4070000000065000077221</t>
  </si>
  <si>
    <t>1A4070000000065000077222</t>
  </si>
  <si>
    <t>1A4070000000065000077223</t>
  </si>
  <si>
    <t>1A4070000000065000077227</t>
  </si>
  <si>
    <t>1A4070000000065000077230</t>
  </si>
  <si>
    <t>1A4070000000065000077231</t>
  </si>
  <si>
    <t>1A4070000000065000077234</t>
  </si>
  <si>
    <t>1A4070000000065000077235</t>
  </si>
  <si>
    <t>1A4070000000065000077236</t>
  </si>
  <si>
    <t>1A4070000000065000077237</t>
  </si>
  <si>
    <t>1A4070000000065000077238</t>
  </si>
  <si>
    <t>1A4070000000065000077239</t>
  </si>
  <si>
    <t>1A4070000000065000075718</t>
  </si>
  <si>
    <t>1A4070000000065000075719</t>
  </si>
  <si>
    <t>1A4070000000065000075720</t>
  </si>
  <si>
    <t>1A4070000000065000075725</t>
  </si>
  <si>
    <t>1A4070000000065000075726</t>
  </si>
  <si>
    <t>1A4070000000065000075727</t>
  </si>
  <si>
    <t>1A4070000000065000075729</t>
  </si>
  <si>
    <t>1A4070000000065000075731</t>
  </si>
  <si>
    <t>1A4070000000065000075733</t>
  </si>
  <si>
    <t>1A4070000000065000075735</t>
  </si>
  <si>
    <t>1A4070000000065000075736</t>
  </si>
  <si>
    <t>1A4070000000065000075737</t>
  </si>
  <si>
    <t>1A4070000000065000075738</t>
  </si>
  <si>
    <t>1A4070000000065000075739</t>
  </si>
  <si>
    <t>1A4070000000065000075740</t>
  </si>
  <si>
    <t>1A4070000000065000075741</t>
  </si>
  <si>
    <t>1A4070000000065000075742</t>
  </si>
  <si>
    <t>1A4070000000065000075743</t>
  </si>
  <si>
    <t>1A4070000000065000075744</t>
  </si>
  <si>
    <t>1A4070000000065000075745</t>
  </si>
  <si>
    <t>1A4070000000065000075746</t>
  </si>
  <si>
    <t>1A4070000000065000075747</t>
  </si>
  <si>
    <t>1A4070000000065000075748</t>
  </si>
  <si>
    <t>1A4070000000065000075749</t>
  </si>
  <si>
    <t>1A4070000000065000075750</t>
  </si>
  <si>
    <t>1A4070000000065000075751</t>
  </si>
  <si>
    <t>1A4070000000065000075752</t>
  </si>
  <si>
    <t>1A4070000000065000075754</t>
  </si>
  <si>
    <t>1A4070000000065000075755</t>
  </si>
  <si>
    <t>1A4070000000065000075756</t>
  </si>
  <si>
    <t>1A4070000000065000075757</t>
  </si>
  <si>
    <t>1A4070000000065000075758</t>
  </si>
  <si>
    <t>1A4070000000065000075759</t>
  </si>
  <si>
    <t>1A4070000000065000075760</t>
  </si>
  <si>
    <t>1A4070000000065000075761</t>
  </si>
  <si>
    <t>1A4070000000065000075762</t>
  </si>
  <si>
    <t>1A4070000000065000075763</t>
  </si>
  <si>
    <t>1A4070000000065000075764</t>
  </si>
  <si>
    <t>1A4070000000065000075765</t>
  </si>
  <si>
    <t>1A4070000000065000075767</t>
  </si>
  <si>
    <t>1A4070000000065000075768</t>
  </si>
  <si>
    <t>1A4070000000065000075769</t>
  </si>
  <si>
    <t>1A4070000000065000075771</t>
  </si>
  <si>
    <t>1A4070000000065000075772</t>
  </si>
  <si>
    <t>1A4070000000065000075773</t>
  </si>
  <si>
    <t>1A4070000000065000075774</t>
  </si>
  <si>
    <t>1A4070000000065000075775</t>
  </si>
  <si>
    <t>1A4070000000065000075776</t>
  </si>
  <si>
    <t>1A4070000000065000075778</t>
  </si>
  <si>
    <t>1A4070000000065000075779</t>
  </si>
  <si>
    <t>1A4070000000065000075780</t>
  </si>
  <si>
    <t>1A4070000000065000075781</t>
  </si>
  <si>
    <t>1A4070000000065000075782</t>
  </si>
  <si>
    <t>1A4070000000065000075783</t>
  </si>
  <si>
    <t>1A4070000000065000075784</t>
  </si>
  <si>
    <t>1A4070000000065000075785</t>
  </si>
  <si>
    <t>1A4070000000065000075786</t>
  </si>
  <si>
    <t>1A4070000000065000075787</t>
  </si>
  <si>
    <t>1A4070000000065000075788</t>
  </si>
  <si>
    <t>1A4070000000065000075790</t>
  </si>
  <si>
    <t>1A4070000000065000075791</t>
  </si>
  <si>
    <t>1A4070000000065000075792</t>
  </si>
  <si>
    <t>1A4070000000065000075793</t>
  </si>
  <si>
    <t>1A4070000000065000075795</t>
  </si>
  <si>
    <t>1A4070000000065000075797</t>
  </si>
  <si>
    <t>1A4070000000065000075798</t>
  </si>
  <si>
    <t>1A4070000000065000075799</t>
  </si>
  <si>
    <t>1A4070000000065000075800</t>
  </si>
  <si>
    <t>1A4070000000065000075801</t>
  </si>
  <si>
    <t>1A4070000000065000075802</t>
  </si>
  <si>
    <t>1A4070000000065000075803</t>
  </si>
  <si>
    <t>1A4070000000065000075804</t>
  </si>
  <si>
    <t>1A4070000000065000075806</t>
  </si>
  <si>
    <t>1A4070000000065000075807</t>
  </si>
  <si>
    <t>1A4070000000065000075808</t>
  </si>
  <si>
    <t>1A4070000000065000075809</t>
  </si>
  <si>
    <t>1A4070000000065000075810</t>
  </si>
  <si>
    <t>1A4070000000065000075811</t>
  </si>
  <si>
    <t>1A4070000000065000075814</t>
  </si>
  <si>
    <t>1A4070000000065000075815</t>
  </si>
  <si>
    <t>1A4070000000065000075816</t>
  </si>
  <si>
    <t>1A4070000000065000075817</t>
  </si>
  <si>
    <t>1A4070000000065000075818</t>
  </si>
  <si>
    <t>1A4070000000065000075820</t>
  </si>
  <si>
    <t>1A4070000000065000075821</t>
  </si>
  <si>
    <t>1A4070000000065000075822</t>
  </si>
  <si>
    <t>1A4070000000065000075824</t>
  </si>
  <si>
    <t>1A4070000000065000075825</t>
  </si>
  <si>
    <t>1A4070000000065000075826</t>
  </si>
  <si>
    <t>1A4070000000065000075827</t>
  </si>
  <si>
    <t>1A4070000000065000075828</t>
  </si>
  <si>
    <t>1A4070000000065000075829</t>
  </si>
  <si>
    <t>1A4070000000065000075830</t>
  </si>
  <si>
    <t>1A4070000000065000075831</t>
  </si>
  <si>
    <t>1A4070000000065000075832</t>
  </si>
  <si>
    <t>1A4070000000065000075833</t>
  </si>
  <si>
    <t>1A4070000000065000075333</t>
  </si>
  <si>
    <t>1A4070000000065000075334</t>
  </si>
  <si>
    <t>1A4070000000065000075335</t>
  </si>
  <si>
    <t>1A4070000000065000075336</t>
  </si>
  <si>
    <t>1A4070000000065000075338</t>
  </si>
  <si>
    <t>1A4070000000065000075343</t>
  </si>
  <si>
    <t>1A4070000000065000075344</t>
  </si>
  <si>
    <t>1A4070000000065000075345</t>
  </si>
  <si>
    <t>1A4070000000065000075346</t>
  </si>
  <si>
    <t>1A4070000000065000075348</t>
  </si>
  <si>
    <t>1A4070000000065000075350</t>
  </si>
  <si>
    <t>1A4070000000065000075354</t>
  </si>
  <si>
    <t>1A4070000000065000075357</t>
  </si>
  <si>
    <t>1A4070000000065000075358</t>
  </si>
  <si>
    <t>1A4070000000065000075362</t>
  </si>
  <si>
    <t>1A4070000000065000075363</t>
  </si>
  <si>
    <t>1A4070000000065000075364</t>
  </si>
  <si>
    <t>1A4070000000065000075365</t>
  </si>
  <si>
    <t>1A4070000000065000075366</t>
  </si>
  <si>
    <t>1A4070000000065000075367</t>
  </si>
  <si>
    <t>1A4070000000065000075369</t>
  </si>
  <si>
    <t>1A4070000000065000075372</t>
  </si>
  <si>
    <t>1A4070000000065000075373</t>
  </si>
  <si>
    <t>1A4070000000065000075376</t>
  </si>
  <si>
    <t>1A4070000000065000075377</t>
  </si>
  <si>
    <t>1A4070000000065000075378</t>
  </si>
  <si>
    <t>1A4070000000065000075379</t>
  </si>
  <si>
    <t>1A4070000000065000075381</t>
  </si>
  <si>
    <t>1A4070000000065000075382</t>
  </si>
  <si>
    <t>1A4070000000065000075383</t>
  </si>
  <si>
    <t>1A4070000000065000075384</t>
  </si>
  <si>
    <t>1A4070000000065000075387</t>
  </si>
  <si>
    <t>1A4070000000065000075389</t>
  </si>
  <si>
    <t>1A4070000000065000075390</t>
  </si>
  <si>
    <t>1A4070000000065000075391</t>
  </si>
  <si>
    <t>1A4070000000065000075393</t>
  </si>
  <si>
    <t>1A4070000000065000075394</t>
  </si>
  <si>
    <t>1A4070000000065000075395</t>
  </si>
  <si>
    <t>1A4070000000065000075396</t>
  </si>
  <si>
    <t>1A4070000000065000075397</t>
  </si>
  <si>
    <t>1A4070000000065000075398</t>
  </si>
  <si>
    <t>1A4070000000065000075399</t>
  </si>
  <si>
    <t>1A4070000000065000075401</t>
  </si>
  <si>
    <t>1A4070000000065000075403</t>
  </si>
  <si>
    <t>1A4070000000065000075404</t>
  </si>
  <si>
    <t>1A4070000000065000075406</t>
  </si>
  <si>
    <t>1A4070000000065000075408</t>
  </si>
  <si>
    <t>1A4070000000065000075409</t>
  </si>
  <si>
    <t>1A4070000000065000075834</t>
  </si>
  <si>
    <t>1A4070000000065000075835</t>
  </si>
  <si>
    <t>1A4070000000065000075837</t>
  </si>
  <si>
    <t>1A4070000000065000075838</t>
  </si>
  <si>
    <t>1A4070000000065000075839</t>
  </si>
  <si>
    <t>1A4070000000065000075840</t>
  </si>
  <si>
    <t>1A4070000000065000075841</t>
  </si>
  <si>
    <t>1A4070000000065000075842</t>
  </si>
  <si>
    <t>1A4070000000065000075843</t>
  </si>
  <si>
    <t>1A4070000000065000075844</t>
  </si>
  <si>
    <t>1A4070000000065000075845</t>
  </si>
  <si>
    <t>1A4070000000065000075847</t>
  </si>
  <si>
    <t>1A4070000000065000075850</t>
  </si>
  <si>
    <t>1A4070000000065000075851</t>
  </si>
  <si>
    <t>1A4070000000065000075852</t>
  </si>
  <si>
    <t>1A4070000000065000075853</t>
  </si>
  <si>
    <t>1A4070000000065000075854</t>
  </si>
  <si>
    <t>1A4070000000065000075855</t>
  </si>
  <si>
    <t>1A4070000000065000075856</t>
  </si>
  <si>
    <t>1A4070000000065000075857</t>
  </si>
  <si>
    <t>1A4070000000065000075858</t>
  </si>
  <si>
    <t>1A4070000000065000075859</t>
  </si>
  <si>
    <t>1A4070000000065000075860</t>
  </si>
  <si>
    <t>1A4070000000065000075861</t>
  </si>
  <si>
    <t>1A4070000000065000075862</t>
  </si>
  <si>
    <t>1A4070000000065000075864</t>
  </si>
  <si>
    <t>1A4070000000065000075865</t>
  </si>
  <si>
    <t>1A4070000000065000075866</t>
  </si>
  <si>
    <t>1A4070000000065000075867</t>
  </si>
  <si>
    <t>1A4070000000065000075868</t>
  </si>
  <si>
    <t>1A4070000000065000075869</t>
  </si>
  <si>
    <t>1A4070000000065000075870</t>
  </si>
  <si>
    <t>1A4070000000065000075872</t>
  </si>
  <si>
    <t>1A4070000000065000075873</t>
  </si>
  <si>
    <t>1A4070000000065000075875</t>
  </si>
  <si>
    <t>1A4070000000065000075876</t>
  </si>
  <si>
    <t>1A4070000000065000075877</t>
  </si>
  <si>
    <t>1A4070000000065000075878</t>
  </si>
  <si>
    <t>1A4070000000065000075879</t>
  </si>
  <si>
    <t>1A4070000000065000075880</t>
  </si>
  <si>
    <t>1A4070000000065000075881</t>
  </si>
  <si>
    <t>1A4070000000065000075882</t>
  </si>
  <si>
    <t>1A4070000000065000075883</t>
  </si>
  <si>
    <t>1A4070000000065000075884</t>
  </si>
  <si>
    <t>1A4070000000065000075885</t>
  </si>
  <si>
    <t>1A4070000000065000075886</t>
  </si>
  <si>
    <t>1A4070000000065000075887</t>
  </si>
  <si>
    <t>1A4070000000065000075888</t>
  </si>
  <si>
    <t>1A4070000000065000075889</t>
  </si>
  <si>
    <t>1A4070000000065000075890</t>
  </si>
  <si>
    <t>1A4070000000065000075891</t>
  </si>
  <si>
    <t>1A4070000000065000075892</t>
  </si>
  <si>
    <t>1A4070000000065000075893</t>
  </si>
  <si>
    <t>1A4070000000065000075894</t>
  </si>
  <si>
    <t>1A4070000000065000075897</t>
  </si>
  <si>
    <t>1A4070000000065000075898</t>
  </si>
  <si>
    <t>1A4070000000065000075899</t>
  </si>
  <si>
    <t>1A4070000000065000075900</t>
  </si>
  <si>
    <t>1A4070000000065000075901</t>
  </si>
  <si>
    <t>1A4070000000065000075902</t>
  </si>
  <si>
    <t>1A4070000000065000075903</t>
  </si>
  <si>
    <t>1A4070000000065000075905</t>
  </si>
  <si>
    <t>1A4070000000065000075908</t>
  </si>
  <si>
    <t>1A4070000000065000075909</t>
  </si>
  <si>
    <t>1A4070000000065000075910</t>
  </si>
  <si>
    <t>1A4070000000065000075911</t>
  </si>
  <si>
    <t>1A4070000000065000075912</t>
  </si>
  <si>
    <t>1A4070000000065000075913</t>
  </si>
  <si>
    <t>1A4070000000065000075915</t>
  </si>
  <si>
    <t>1A4070000000065000075916</t>
  </si>
  <si>
    <t>1A4070000000065000075917</t>
  </si>
  <si>
    <t>1A4070000000065000075918</t>
  </si>
  <si>
    <t>1A4070000000065000075919</t>
  </si>
  <si>
    <t>1A4070000000065000075920</t>
  </si>
  <si>
    <t>1A4070000000065000075921</t>
  </si>
  <si>
    <t>1A4070000000065000075922</t>
  </si>
  <si>
    <t>1A4070000000065000075924</t>
  </si>
  <si>
    <t>1A4070000000065000075925</t>
  </si>
  <si>
    <t>1A4070000000065000075926</t>
  </si>
  <si>
    <t>1A4070000000065000075927</t>
  </si>
  <si>
    <t>1A4070000000065000075929</t>
  </si>
  <si>
    <t>1A4070000000065000075930</t>
  </si>
  <si>
    <t>1A4070000000065000075931</t>
  </si>
  <si>
    <t>1A4070000000065000075932</t>
  </si>
  <si>
    <t>1A4070000000065000075935</t>
  </si>
  <si>
    <t>1A4070000000065000075936</t>
  </si>
  <si>
    <t>1A4070000000065000075937</t>
  </si>
  <si>
    <t>1A4070000000065000075938</t>
  </si>
  <si>
    <t>1A4070000000065000075939</t>
  </si>
  <si>
    <t>1A4070000000065000075940</t>
  </si>
  <si>
    <t>1A4070000000065000075941</t>
  </si>
  <si>
    <t>1A4070000000065000075942</t>
  </si>
  <si>
    <t>1A4070000000065000075944</t>
  </si>
  <si>
    <t>1A4070000000065000075945</t>
  </si>
  <si>
    <t>1A4070000000065000075947</t>
  </si>
  <si>
    <t>1A4070000000065000075948</t>
  </si>
  <si>
    <t>1A4070000000065000075949</t>
  </si>
  <si>
    <t>1A4070000000065000075950</t>
  </si>
  <si>
    <t>1A4070000000065000075951</t>
  </si>
  <si>
    <t>1A4070000000065000075952</t>
  </si>
  <si>
    <t>1A4070000000065000075953</t>
  </si>
  <si>
    <t>1A4070000000065000075954</t>
  </si>
  <si>
    <t>1A4070000000065000075955</t>
  </si>
  <si>
    <t>1A4070000000065000075956</t>
  </si>
  <si>
    <t>1A4070000000065000075957</t>
  </si>
  <si>
    <t>1A4070000000065000075959</t>
  </si>
  <si>
    <t>1A4070000000065000075960</t>
  </si>
  <si>
    <t>1A4070000000065000075961</t>
  </si>
  <si>
    <t>1A4070000000065000075962</t>
  </si>
  <si>
    <t>1A4070000000065000075963</t>
  </si>
  <si>
    <t>1A4070000000065000075964</t>
  </si>
  <si>
    <t>1A4070000000065000075965</t>
  </si>
  <si>
    <t>1A4070000000065000075967</t>
  </si>
  <si>
    <t>1A4070000000065000075968</t>
  </si>
  <si>
    <t>1A4070000000065000075969</t>
  </si>
  <si>
    <t>1A4070000000065000075970</t>
  </si>
  <si>
    <t>1A4070000000065000075971</t>
  </si>
  <si>
    <t>1A4070000000065000075972</t>
  </si>
  <si>
    <t>1A4070000000065000075973</t>
  </si>
  <si>
    <t>1A4070000000065000075974</t>
  </si>
  <si>
    <t>1A4070000000065000075975</t>
  </si>
  <si>
    <t>1A4070000000065000075976</t>
  </si>
  <si>
    <t>1A4070000000065000075977</t>
  </si>
  <si>
    <t>1A4070000000065000075978</t>
  </si>
  <si>
    <t>1A4070000000065000075979</t>
  </si>
  <si>
    <t>1A4070000000065000075980</t>
  </si>
  <si>
    <t>1A4070000000065000075981</t>
  </si>
  <si>
    <t>1A4070000000065000075982</t>
  </si>
  <si>
    <t>1A4070000000065000075983</t>
  </si>
  <si>
    <t>1A4070000000065000075984</t>
  </si>
  <si>
    <t>1A4070000000065000075985</t>
  </si>
  <si>
    <t>1A4070000000065000075986</t>
  </si>
  <si>
    <t>1A4070000000065000075988</t>
  </si>
  <si>
    <t>1A4070000000065000075989</t>
  </si>
  <si>
    <t>1A4070000000065000075990</t>
  </si>
  <si>
    <t>1A4070000000065000075991</t>
  </si>
  <si>
    <t>1A4070000000065000075992</t>
  </si>
  <si>
    <t>1A4070000000065000075993</t>
  </si>
  <si>
    <t>1A4070000000065000075994</t>
  </si>
  <si>
    <t>1A4070000000065000075995</t>
  </si>
  <si>
    <t>1A4070000000065000075996</t>
  </si>
  <si>
    <t>1A4070000000065000075997</t>
  </si>
  <si>
    <t>1A4070000000065000076000</t>
  </si>
  <si>
    <t>1A4070000000065000076002</t>
  </si>
  <si>
    <t>1A4070000000065000076003</t>
  </si>
  <si>
    <t>1A4070000000065000076004</t>
  </si>
  <si>
    <t>1A4070000000065000076005</t>
  </si>
  <si>
    <t>1A4070000000065000076006</t>
  </si>
  <si>
    <t>1A4070000000065000076007</t>
  </si>
  <si>
    <t>1A4070000000065000076008</t>
  </si>
  <si>
    <t>1A4070000000065000076009</t>
  </si>
  <si>
    <t>1A4070000000065000076010</t>
  </si>
  <si>
    <t>1A4070000000065000076011</t>
  </si>
  <si>
    <t>1A4070000000065000076012</t>
  </si>
  <si>
    <t>1A4070000000065000076013</t>
  </si>
  <si>
    <t>1A4070000000065000076014</t>
  </si>
  <si>
    <t>1A4070000000065000076015</t>
  </si>
  <si>
    <t>1A4070000000065000076017</t>
  </si>
  <si>
    <t>1A4070000000065000076018</t>
  </si>
  <si>
    <t>1A4070000000065000076019</t>
  </si>
  <si>
    <t>1A4070000000065000076020</t>
  </si>
  <si>
    <t>1A4070000000065000076021</t>
  </si>
  <si>
    <t>1A4070000000065000076022</t>
  </si>
  <si>
    <t>1A4070000000065000076023</t>
  </si>
  <si>
    <t>1A4070000000065000076024</t>
  </si>
  <si>
    <t>1A4070000000065000076025</t>
  </si>
  <si>
    <t>1A4070000000065000076026</t>
  </si>
  <si>
    <t>1A4070000000065000076027</t>
  </si>
  <si>
    <t>1A4070000000065000076028</t>
  </si>
  <si>
    <t>1A4070000000065000076029</t>
  </si>
  <si>
    <t>1A4070000000065000076031</t>
  </si>
  <si>
    <t>1A4070000000065000076032</t>
  </si>
  <si>
    <t>1A4070000000065000076033</t>
  </si>
  <si>
    <t>1A4070000000065000076036</t>
  </si>
  <si>
    <t>1A4070000000065000076037</t>
  </si>
  <si>
    <t>1A4070000000065000076039</t>
  </si>
  <si>
    <t>1A4070000000065000076042</t>
  </si>
  <si>
    <t>1A4070000000065000076045</t>
  </si>
  <si>
    <t>1A4070000000065000076046</t>
  </si>
  <si>
    <t>1A4070000000065000076047</t>
  </si>
  <si>
    <t>1A4070000000065000076048</t>
  </si>
  <si>
    <t>1A4070000000065000076050</t>
  </si>
  <si>
    <t>1A4070000000065000076051</t>
  </si>
  <si>
    <t>1A4070000000065000076052</t>
  </si>
  <si>
    <t>1A4070000000065000076053</t>
  </si>
  <si>
    <t>1A4070000000065000076054</t>
  </si>
  <si>
    <t>1A4070000000065000076056</t>
  </si>
  <si>
    <t>1A4070000000065000076057</t>
  </si>
  <si>
    <t>1A4070000000065000076058</t>
  </si>
  <si>
    <t>1A4070000000065000076059</t>
  </si>
  <si>
    <t>1A4070000000065000076061</t>
  </si>
  <si>
    <t>1A4070000000065000076062</t>
  </si>
  <si>
    <t>1A4070000000065000076063</t>
  </si>
  <si>
    <t>1A4070000000065000076064</t>
  </si>
  <si>
    <t>1A4070000000065000076065</t>
  </si>
  <si>
    <t>1A4070000000065000076066</t>
  </si>
  <si>
    <t>1A4070000000065000076067</t>
  </si>
  <si>
    <t>1A4070000000065000076068</t>
  </si>
  <si>
    <t>1A4070000000065000076070</t>
  </si>
  <si>
    <t>1A4070000000065000076071</t>
  </si>
  <si>
    <t>1A4070000000065000076072</t>
  </si>
  <si>
    <t>1A4070000000065000076073</t>
  </si>
  <si>
    <t>1A4070000000065000076074</t>
  </si>
  <si>
    <t>1A4070000000065000076075</t>
  </si>
  <si>
    <t>1A4070000000065000076076</t>
  </si>
  <si>
    <t>1A4070000000065000076077</t>
  </si>
  <si>
    <t>1A4070000000065000077240</t>
  </si>
  <si>
    <t>1A4070000000065000077242</t>
  </si>
  <si>
    <t>1A4070000000065000077243</t>
  </si>
  <si>
    <t>1A4070000000065000077248</t>
  </si>
  <si>
    <t>1A4070000000065000077250</t>
  </si>
  <si>
    <t>1A4070000000065000077251</t>
  </si>
  <si>
    <t>1A4070000000065000077252</t>
  </si>
  <si>
    <t>1A4070000000065000077254</t>
  </si>
  <si>
    <t>1A4070000000065000077256</t>
  </si>
  <si>
    <t>1A4070000000065000077258</t>
  </si>
  <si>
    <t>1A4070000000065000077259</t>
  </si>
  <si>
    <t>1A4070000000065000077263</t>
  </si>
  <si>
    <t>1A4070000000065000077266</t>
  </si>
  <si>
    <t>1A4070000000065000077268</t>
  </si>
  <si>
    <t>1A4070000000065000077270</t>
  </si>
  <si>
    <t>1A4070000000065000077272</t>
  </si>
  <si>
    <t>1A4070000000065000077273</t>
  </si>
  <si>
    <t>1A4070000000065000077275</t>
  </si>
  <si>
    <t>1A4070000000065000076092</t>
  </si>
  <si>
    <t>1A4070000000065000076124</t>
  </si>
  <si>
    <t>1A4070000000065000076132</t>
  </si>
  <si>
    <t>1A4070000000065000076133</t>
  </si>
  <si>
    <t>1A4070000000065000076139</t>
  </si>
  <si>
    <t>1A4070000000065000076147</t>
  </si>
  <si>
    <t>1A4070000000065000076148</t>
  </si>
  <si>
    <t>1A4070000000065000076149</t>
  </si>
  <si>
    <t>1A4070000000065000076150</t>
  </si>
  <si>
    <t>1A4070000000065000076152</t>
  </si>
  <si>
    <t>1A4070000000065000076153</t>
  </si>
  <si>
    <t>1A4070000000065000076158</t>
  </si>
  <si>
    <t>1A4070000000065000076159</t>
  </si>
  <si>
    <t>1A4070000000065000076160</t>
  </si>
  <si>
    <t>1A4070000000065000076163</t>
  </si>
  <si>
    <t>1A4070000000065000076164</t>
  </si>
  <si>
    <t>1A4070000000065000076165</t>
  </si>
  <si>
    <t>1A4070000000065000076166</t>
  </si>
  <si>
    <t>1A4070000000065000076170</t>
  </si>
  <si>
    <t>1A4070000000065000076171</t>
  </si>
  <si>
    <t>1A4070000000065000076172</t>
  </si>
  <si>
    <t>1A4070000000065000076173</t>
  </si>
  <si>
    <t>1A4070000000065000076174</t>
  </si>
  <si>
    <t>1A4070000000065000076175</t>
  </si>
  <si>
    <t>1A4070000000065000076180</t>
  </si>
  <si>
    <t>1A4070000000065000076181</t>
  </si>
  <si>
    <t>1A4070000000065000076182</t>
  </si>
  <si>
    <t>1A4070000000065000076184</t>
  </si>
  <si>
    <t>1A4070000000065000076186</t>
  </si>
  <si>
    <t>1A4070000000065000076187</t>
  </si>
  <si>
    <t>1A4070000000065000076188</t>
  </si>
  <si>
    <t>1A4070000000065000076189</t>
  </si>
  <si>
    <t>1A4070000000065000076191</t>
  </si>
  <si>
    <t>1A4070000000065000076193</t>
  </si>
  <si>
    <t>1A4070000000065000076194</t>
  </si>
  <si>
    <t>1A4070000000065000076195</t>
  </si>
  <si>
    <t>1A4070000000065000076196</t>
  </si>
  <si>
    <t>1A4070000000065000076197</t>
  </si>
  <si>
    <t>1A4070000000065000076198</t>
  </si>
  <si>
    <t>1A4070000000065000076199</t>
  </si>
  <si>
    <t>1A4070000000065000076200</t>
  </si>
  <si>
    <t>1A4070000000065000076203</t>
  </si>
  <si>
    <t>1A4070000000065000076204</t>
  </si>
  <si>
    <t>1A4070000000065000076205</t>
  </si>
  <si>
    <t>1A4070000000065000076206</t>
  </si>
  <si>
    <t>1A4070000000065000076207</t>
  </si>
  <si>
    <t>1A4070000000065000076208</t>
  </si>
  <si>
    <t>1A4070000000065000076209</t>
  </si>
  <si>
    <t>1A4070000000065000076211</t>
  </si>
  <si>
    <t>1A4070000000065000076212</t>
  </si>
  <si>
    <t>1A4070000000065000076213</t>
  </si>
  <si>
    <t>1A4070000000065000076214</t>
  </si>
  <si>
    <t>1A4070000000065000076215</t>
  </si>
  <si>
    <t>1A4070000000065000076216</t>
  </si>
  <si>
    <t>1A4070000000065000076217</t>
  </si>
  <si>
    <t>1A4070000000065000076218</t>
  </si>
  <si>
    <t>1A4070000000065000076219</t>
  </si>
  <si>
    <t>1A4070000000065000076220</t>
  </si>
  <si>
    <t>1A4070000000065000076221</t>
  </si>
  <si>
    <t>1A4070000000065000076224</t>
  </si>
  <si>
    <t>1A4070000000065000076225</t>
  </si>
  <si>
    <t>1A4070000000065000076226</t>
  </si>
  <si>
    <t>1A4070000000065000076227</t>
  </si>
  <si>
    <t>1A4070000000065000076228</t>
  </si>
  <si>
    <t>1A4070000000065000076229</t>
  </si>
  <si>
    <t>1A4070000000065000076230</t>
  </si>
  <si>
    <t>1A4070000000065000076232</t>
  </si>
  <si>
    <t>1A4070000000065000076234</t>
  </si>
  <si>
    <t>1A4070000000065000076235</t>
  </si>
  <si>
    <t>1A4070000000065000076236</t>
  </si>
  <si>
    <t>1A4070000000065000076237</t>
  </si>
  <si>
    <t>1A4070000000065000076238</t>
  </si>
  <si>
    <t>1A4070000000065000076241</t>
  </si>
  <si>
    <t>1A4070000000065000076242</t>
  </si>
  <si>
    <t>1A4070000000065000076244</t>
  </si>
  <si>
    <t>1A4070000000065000076245</t>
  </si>
  <si>
    <t>1A4070000000065000076246</t>
  </si>
  <si>
    <t>1A4070000000065000076249</t>
  </si>
  <si>
    <t>1A4070000000065000076252</t>
  </si>
  <si>
    <t>1A4070000000065000076253</t>
  </si>
  <si>
    <t>1A4070000000065000076256</t>
  </si>
  <si>
    <t>1A4070000000065000076257</t>
  </si>
  <si>
    <t>1A4070000000065000076259</t>
  </si>
  <si>
    <t>1A4070000000065000076260</t>
  </si>
  <si>
    <t>1A4070000000065000076261</t>
  </si>
  <si>
    <t>1A4070000000065000076262</t>
  </si>
  <si>
    <t>1A4070000000065000076263</t>
  </si>
  <si>
    <t>1A4070000000065000076265</t>
  </si>
  <si>
    <t>1A4070000000065000076266</t>
  </si>
  <si>
    <t>1A4070000000065000076269</t>
  </si>
  <si>
    <t>1A4070000000065000076270</t>
  </si>
  <si>
    <t>1A4070000000065000076272</t>
  </si>
  <si>
    <t>1A4070000000065000076273</t>
  </si>
  <si>
    <t>1A4070000000065000076274</t>
  </si>
  <si>
    <t>1A4070000000065000076275</t>
  </si>
  <si>
    <t>1A4070000000065000076276</t>
  </si>
  <si>
    <t>1A4070000000065000076277</t>
  </si>
  <si>
    <t>1A4070000000065000076280</t>
  </si>
  <si>
    <t>1A4070000000065000076281</t>
  </si>
  <si>
    <t>1A4070000000065000076282</t>
  </si>
  <si>
    <t>1A4070000000065000076283</t>
  </si>
  <si>
    <t>1A4070000000065000076284</t>
  </si>
  <si>
    <t>1A4070000000065000076285</t>
  </si>
  <si>
    <t>1A4070000000065000076286</t>
  </si>
  <si>
    <t>1A4070000000065000076287</t>
  </si>
  <si>
    <t>1A4070000000065000076288</t>
  </si>
  <si>
    <t>1A4070000000065000076289</t>
  </si>
  <si>
    <t>1A4070000000065000076294</t>
  </si>
  <si>
    <t>1A4070000000065000076295</t>
  </si>
  <si>
    <t>1A4070000000065000076297</t>
  </si>
  <si>
    <t>1A4070000000065000076299</t>
  </si>
  <si>
    <t>1A4070000000065000076300</t>
  </si>
  <si>
    <t>1A4070000000065000076302</t>
  </si>
  <si>
    <t>1A4070000000065000076304</t>
  </si>
  <si>
    <t>1A4070000000065000076306</t>
  </si>
  <si>
    <t>1A4070000000065000076307</t>
  </si>
  <si>
    <t>1A4070000000065000076308</t>
  </si>
  <si>
    <t>1A4070000000065000076309</t>
  </si>
  <si>
    <t>1A4070000000065000076310</t>
  </si>
  <si>
    <t>1A4070000000065000076312</t>
  </si>
  <si>
    <t>1A4070000000065000076313</t>
  </si>
  <si>
    <t>1A4070000000065000076314</t>
  </si>
  <si>
    <t>1A4070000000065000076315</t>
  </si>
  <si>
    <t>1A4070000000065000076316</t>
  </si>
  <si>
    <t>1A4070000000065000076317</t>
  </si>
  <si>
    <t>1A4070000000065000076318</t>
  </si>
  <si>
    <t>1A4070000000065000076319</t>
  </si>
  <si>
    <t>1A4070000000065000076321</t>
  </si>
  <si>
    <t>1A4070000000065000076323</t>
  </si>
  <si>
    <t>1A4070000000065000076324</t>
  </si>
  <si>
    <t>1A4070000000065000076328</t>
  </si>
  <si>
    <t>1A4070000000065000076329</t>
  </si>
  <si>
    <t>1A4070000000065000076331</t>
  </si>
  <si>
    <t>1A4070000000065000076332</t>
  </si>
  <si>
    <t>1A4070000000065000076335</t>
  </si>
  <si>
    <t>1A4070000000065000076336</t>
  </si>
  <si>
    <t>1A4070000000065000076337</t>
  </si>
  <si>
    <t>1A4070000000065000076338</t>
  </si>
  <si>
    <t>1A4070000000065000076339</t>
  </si>
  <si>
    <t>1A4070000000065000076340</t>
  </si>
  <si>
    <t>1A4070000000065000076341</t>
  </si>
  <si>
    <t>1A4070000000065000076343</t>
  </si>
  <si>
    <t>1A4070000000065000076344</t>
  </si>
  <si>
    <t>1A4070000000065000076345</t>
  </si>
  <si>
    <t>1A4070000000065000076347</t>
  </si>
  <si>
    <t>1A4070000000065000076348</t>
  </si>
  <si>
    <t>1A4070000000065000076349</t>
  </si>
  <si>
    <t>1A4070000000065000076350</t>
  </si>
  <si>
    <t>1A4070000000065000076351</t>
  </si>
  <si>
    <t>1A4070000000065000076352</t>
  </si>
  <si>
    <t>1A4070000000065000076354</t>
  </si>
  <si>
    <t>1A4070000000065000076355</t>
  </si>
  <si>
    <t>1A4070000000065000076356</t>
  </si>
  <si>
    <t>1A4070000000065000076357</t>
  </si>
  <si>
    <t>1A4070000000065000076358</t>
  </si>
  <si>
    <t>1A4070000000065000076359</t>
  </si>
  <si>
    <t>1A4070000000065000076360</t>
  </si>
  <si>
    <t>1A4070000000065000076361</t>
  </si>
  <si>
    <t>1A4070000000065000076363</t>
  </si>
  <si>
    <t>1A4070000000065000076364</t>
  </si>
  <si>
    <t>1A4070000000065000076365</t>
  </si>
  <si>
    <t>1A4070000000065000077312</t>
  </si>
  <si>
    <t>1A4070000000065000077313</t>
  </si>
  <si>
    <t>1A4070000000065000077314</t>
  </si>
  <si>
    <t>1A4070000000065000077316</t>
  </si>
  <si>
    <t>1A4070000000065000077320</t>
  </si>
  <si>
    <t>1A4070000000065000077323</t>
  </si>
  <si>
    <t>1A4070000000065000077324</t>
  </si>
  <si>
    <t>1A4070000000065000077325</t>
  </si>
  <si>
    <t>1A4070000000065000077326</t>
  </si>
  <si>
    <t>1A4070000000065000077327</t>
  </si>
  <si>
    <t>1A4070000000065000077328</t>
  </si>
  <si>
    <t>1A4070000000065000077329</t>
  </si>
  <si>
    <t>1A4070000000065000077330</t>
  </si>
  <si>
    <t>1A4070000000065000077331</t>
  </si>
  <si>
    <t>1A4070000000065000077332</t>
  </si>
  <si>
    <t>1A4070000000065000077334</t>
  </si>
  <si>
    <t>1A4070000000065000077335</t>
  </si>
  <si>
    <t>1A4070000000065000077337</t>
  </si>
  <si>
    <t>1A4070000000065000077338</t>
  </si>
  <si>
    <t>1A4070000000065000077341</t>
  </si>
  <si>
    <t>1A4070000000065000077343</t>
  </si>
  <si>
    <t>1A4070000000065000077344</t>
  </si>
  <si>
    <t>1A4070000000065000077346</t>
  </si>
  <si>
    <t>1A4070000000065000077278</t>
  </si>
  <si>
    <t>1A4070000000065000077279</t>
  </si>
  <si>
    <t>1A4070000000065000077281</t>
  </si>
  <si>
    <t>1A4070000000065000077284</t>
  </si>
  <si>
    <t>1A4070000000065000077285</t>
  </si>
  <si>
    <t>1A4070000000065000077286</t>
  </si>
  <si>
    <t>1A4070000000065000077288</t>
  </si>
  <si>
    <t>1A4070000000065000077292</t>
  </si>
  <si>
    <t>1A4070000000065000077293</t>
  </si>
  <si>
    <t>1A4070000000065000077295</t>
  </si>
  <si>
    <t>1A4070000000065000077297</t>
  </si>
  <si>
    <t>1A4070000000065000077298</t>
  </si>
  <si>
    <t>1A4070000000065000077300</t>
  </si>
  <si>
    <t>1A4070000000065000077301</t>
  </si>
  <si>
    <t>1A4070000000065000077302</t>
  </si>
  <si>
    <t>1A4070000000065000077306</t>
  </si>
  <si>
    <t>1A4070000000065000077308</t>
  </si>
  <si>
    <t>1A4070000000065000077311</t>
  </si>
  <si>
    <t>1A4070000000065000076366</t>
  </si>
  <si>
    <t>1A4070000000065000076367</t>
  </si>
  <si>
    <t>1A4070000000065000076368</t>
  </si>
  <si>
    <t>1A4070000000065000076369</t>
  </si>
  <si>
    <t>1A4070000000065000076371</t>
  </si>
  <si>
    <t>1A4070000000065000076372</t>
  </si>
  <si>
    <t>1A4070000000065000076373</t>
  </si>
  <si>
    <t>1A4070000000065000076374</t>
  </si>
  <si>
    <t>1A4070000000065000076375</t>
  </si>
  <si>
    <t>1A4070000000065000076376</t>
  </si>
  <si>
    <t>1A4070000000065000076377</t>
  </si>
  <si>
    <t>1A4070000000065000076378</t>
  </si>
  <si>
    <t>1A4070000000065000076379</t>
  </si>
  <si>
    <t>1A4070000000065000076380</t>
  </si>
  <si>
    <t>1A4070000000065000076381</t>
  </si>
  <si>
    <t>1A4070000000065000076382</t>
  </si>
  <si>
    <t>1A4070000000065000076383</t>
  </si>
  <si>
    <t>1A4070000000065000076385</t>
  </si>
  <si>
    <t>1A4070000000065000076386</t>
  </si>
  <si>
    <t>1A4070000000065000076387</t>
  </si>
  <si>
    <t>1A4070000000065000076388</t>
  </si>
  <si>
    <t>1A4070000000065000076389</t>
  </si>
  <si>
    <t>1A4070000000065000076390</t>
  </si>
  <si>
    <t>1A4070000000065000076391</t>
  </si>
  <si>
    <t>1A4070000000065000076392</t>
  </si>
  <si>
    <t>1A4070000000065000076393</t>
  </si>
  <si>
    <t>1A4070000000065000076394</t>
  </si>
  <si>
    <t>1A4070000000065000076395</t>
  </si>
  <si>
    <t>1A4070000000065000076396</t>
  </si>
  <si>
    <t>1A4070000000065000076397</t>
  </si>
  <si>
    <t>1A4070000000065000076400</t>
  </si>
  <si>
    <t>1A4070000000065000076401</t>
  </si>
  <si>
    <t>1A4070000000065000076402</t>
  </si>
  <si>
    <t>1A4070000000065000076403</t>
  </si>
  <si>
    <t>1A4070000000065000076404</t>
  </si>
  <si>
    <t>1A4070000000065000076405</t>
  </si>
  <si>
    <t>1A4070000000065000076406</t>
  </si>
  <si>
    <t>1A4070000000065000076407</t>
  </si>
  <si>
    <t>1A4070000000065000076408</t>
  </si>
  <si>
    <t>1A4070000000065000076409</t>
  </si>
  <si>
    <t>1A4070000000065000076410</t>
  </si>
  <si>
    <t>1A4070000000065000076411</t>
  </si>
  <si>
    <t>1A4070000000065000076412</t>
  </si>
  <si>
    <t>1A4070000000065000076413</t>
  </si>
  <si>
    <t>1A4070000000065000076414</t>
  </si>
  <si>
    <t>1A4070000000065000076415</t>
  </si>
  <si>
    <t>1A4070000000065000076416</t>
  </si>
  <si>
    <t>1A4070000000065000076417</t>
  </si>
  <si>
    <t>1A4070000000065000076418</t>
  </si>
  <si>
    <t>1A4070000000065000076419</t>
  </si>
  <si>
    <t>1A4070000000065000076420</t>
  </si>
  <si>
    <t>1A4070000000065000076421</t>
  </si>
  <si>
    <t>1A4070000000065000076422</t>
  </si>
  <si>
    <t>1A4070000000065000076423</t>
  </si>
  <si>
    <t>1A4070000000065000076424</t>
  </si>
  <si>
    <t>1A4070000000065000076425</t>
  </si>
  <si>
    <t>1A4070000000065000076426</t>
  </si>
  <si>
    <t>1A4070000000065000076427</t>
  </si>
  <si>
    <t>1A4070000000065000076428</t>
  </si>
  <si>
    <t>1A4070000000065000076429</t>
  </si>
  <si>
    <t>1A4070000000065000076430</t>
  </si>
  <si>
    <t>1A4070000000065000076431</t>
  </si>
  <si>
    <t>1A4070000000065000076432</t>
  </si>
  <si>
    <t>1A4070000000065000076433</t>
  </si>
  <si>
    <t>1A4070000000065000076434</t>
  </si>
  <si>
    <t>1A4070000000065000076435</t>
  </si>
  <si>
    <t>1A4070000000065000076436</t>
  </si>
  <si>
    <t>1A4070000000065000076437</t>
  </si>
  <si>
    <t>1A4070000000065000076438</t>
  </si>
  <si>
    <t>1A4070000000065000076439</t>
  </si>
  <si>
    <t>1A4070000000065000076440</t>
  </si>
  <si>
    <t>1A4070000000065000076441</t>
  </si>
  <si>
    <t>1A4070000000065000076443</t>
  </si>
  <si>
    <t>1A4070000000065000076444</t>
  </si>
  <si>
    <t>1A4070000000065000076445</t>
  </si>
  <si>
    <t>1A4070000000065000076446</t>
  </si>
  <si>
    <t>1A4070000000065000076447</t>
  </si>
  <si>
    <t>1A4070000000065000076448</t>
  </si>
  <si>
    <t>1A4070000000065000076449</t>
  </si>
  <si>
    <t>1A4070000000065000076450</t>
  </si>
  <si>
    <t>1A4070000000065000076451</t>
  </si>
  <si>
    <t>1A4070000000065000076452</t>
  </si>
  <si>
    <t>1A4070000000065000076453</t>
  </si>
  <si>
    <t>1A4070000000065000076454</t>
  </si>
  <si>
    <t>1A4070000000065000076455</t>
  </si>
  <si>
    <t>1A4070000000065000076456</t>
  </si>
  <si>
    <t>1A4070000000065000076457</t>
  </si>
  <si>
    <t>1A4070000000065000076458</t>
  </si>
  <si>
    <t>1A4070000000065000076459</t>
  </si>
  <si>
    <t>1A4070000000065000076460</t>
  </si>
  <si>
    <t>1A4070000000065000076461</t>
  </si>
  <si>
    <t>1A4070000000065000076462</t>
  </si>
  <si>
    <t>1A4070000000065000076463</t>
  </si>
  <si>
    <t>1A4070000000065000076464</t>
  </si>
  <si>
    <t>1A4070000000065000076465</t>
  </si>
  <si>
    <t>1A4070000000065000076466</t>
  </si>
  <si>
    <t>1A4070000000065000076467</t>
  </si>
  <si>
    <t>1A4070000000065000076469</t>
  </si>
  <si>
    <t>1A4070000000065000076470</t>
  </si>
  <si>
    <t>1A4070000000065000076471</t>
  </si>
  <si>
    <t>1A4070000000065000076472</t>
  </si>
  <si>
    <t>1A4070000000065000076473</t>
  </si>
  <si>
    <t>1A4070000000065000076474</t>
  </si>
  <si>
    <t>1A4070000000065000076475</t>
  </si>
  <si>
    <t>1A4070000000065000076476</t>
  </si>
  <si>
    <t>1A4070000000065000076477</t>
  </si>
  <si>
    <t>1A4070000000065000076478</t>
  </si>
  <si>
    <t>1A4070000000065000076479</t>
  </si>
  <si>
    <t>1A4070000000065000076480</t>
  </si>
  <si>
    <t>1A4070000000065000076481</t>
  </si>
  <si>
    <t>1A4070000000065000076482</t>
  </si>
  <si>
    <t>1A4070000000065000076483</t>
  </si>
  <si>
    <t>1A4070000000065000076484</t>
  </si>
  <si>
    <t>1A4070000000065000076485</t>
  </si>
  <si>
    <t>1A4070000000065000076486</t>
  </si>
  <si>
    <t>1A4070000000065000076487</t>
  </si>
  <si>
    <t>1A4070000000065000076488</t>
  </si>
  <si>
    <t>1A4070000000065000076489</t>
  </si>
  <si>
    <t>1A4070000000065000076490</t>
  </si>
  <si>
    <t>1A4070000000065000076491</t>
  </si>
  <si>
    <t>1A4070000000065000076492</t>
  </si>
  <si>
    <t>1A4070000000065000076493</t>
  </si>
  <si>
    <t>1A4070000000065000076494</t>
  </si>
  <si>
    <t>1A4070000000065000076495</t>
  </si>
  <si>
    <t>1A4070000000065000076496</t>
  </si>
  <si>
    <t>1A4070000000065000076497</t>
  </si>
  <si>
    <t>1A4070000000065000076498</t>
  </si>
  <si>
    <t>1A4070000000065000076499</t>
  </si>
  <si>
    <t>1A4070000000065000076500</t>
  </si>
  <si>
    <t>1A4070000000065000076501</t>
  </si>
  <si>
    <t>1A4070000000065000076502</t>
  </si>
  <si>
    <t>1A4070000000065000076505</t>
  </si>
  <si>
    <t>1A4070000000065000076506</t>
  </si>
  <si>
    <t>1A4070000000065000076507</t>
  </si>
  <si>
    <t>1A4070000000065000076508</t>
  </si>
  <si>
    <t>1A4070000000065000076509</t>
  </si>
  <si>
    <t>1A4070000000065000076510</t>
  </si>
  <si>
    <t>1A4070000000065000076511</t>
  </si>
  <si>
    <t>1A4070000000065000076512</t>
  </si>
  <si>
    <t>1A4070000000065000076513</t>
  </si>
  <si>
    <t>1A4070000000065000076514</t>
  </si>
  <si>
    <t>1A4070000000065000076515</t>
  </si>
  <si>
    <t>1A4070000000065000076516</t>
  </si>
  <si>
    <t>1A4070000000065000076518</t>
  </si>
  <si>
    <t>1A4070000000065000076519</t>
  </si>
  <si>
    <t>1A4070000000065000075411</t>
  </si>
  <si>
    <t>1A4070000000065000075412</t>
  </si>
  <si>
    <t>1A4070000000065000075413</t>
  </si>
  <si>
    <t>1A4070000000065000075414</t>
  </si>
  <si>
    <t>1A4070000000065000075415</t>
  </si>
  <si>
    <t>1A4070000000065000075418</t>
  </si>
  <si>
    <t>1A4070000000065000075419</t>
  </si>
  <si>
    <t>1A4070000000065000075420</t>
  </si>
  <si>
    <t>1A4070000000065000075421</t>
  </si>
  <si>
    <t>1A4070000000065000075422</t>
  </si>
  <si>
    <t>1A4070000000065000075424</t>
  </si>
  <si>
    <t>1A4070000000065000075425</t>
  </si>
  <si>
    <t>1A4070000000065000075426</t>
  </si>
  <si>
    <t>1A4070000000065000075427</t>
  </si>
  <si>
    <t>1A4070000000065000075428</t>
  </si>
  <si>
    <t>1A4070000000065000075429</t>
  </si>
  <si>
    <t>1A4070000000065000075430</t>
  </si>
  <si>
    <t>1A4070000000065000075431</t>
  </si>
  <si>
    <t>1A4070000000065000075432</t>
  </si>
  <si>
    <t>1A4070000000065000075434</t>
  </si>
  <si>
    <t>1A4070000000065000075435</t>
  </si>
  <si>
    <t>1A4070000000065000075436</t>
  </si>
  <si>
    <t>1A4070000000065000075437</t>
  </si>
  <si>
    <t>1A4070000000065000075438</t>
  </si>
  <si>
    <t>1A4070000000065000075439</t>
  </si>
  <si>
    <t>1A4070000000065000075440</t>
  </si>
  <si>
    <t>1A4070000000065000075441</t>
  </si>
  <si>
    <t>1A4070000000065000075443</t>
  </si>
  <si>
    <t>1A4070000000065000075444</t>
  </si>
  <si>
    <t>1A4070000000065000075445</t>
  </si>
  <si>
    <t>1A4070000000065000075446</t>
  </si>
  <si>
    <t>1A4070000000065000075447</t>
  </si>
  <si>
    <t>1A4070000000065000075448</t>
  </si>
  <si>
    <t>1A4070000000065000075449</t>
  </si>
  <si>
    <t>1A4070000000065000075451</t>
  </si>
  <si>
    <t>1A4070000000065000075454</t>
  </si>
  <si>
    <t>1A4070000000065000075455</t>
  </si>
  <si>
    <t>1A4070000000065000075456</t>
  </si>
  <si>
    <t>1A4070000000065000075457</t>
  </si>
  <si>
    <t>1A4070000000065000075458</t>
  </si>
  <si>
    <t>1A4070000000065000075459</t>
  </si>
  <si>
    <t>1A4070000000065000075461</t>
  </si>
  <si>
    <t>1A4070000000065000075462</t>
  </si>
  <si>
    <t>1A4070000000065000075463</t>
  </si>
  <si>
    <t>1A4070000000065000075464</t>
  </si>
  <si>
    <t>1A4070000000065000075465</t>
  </si>
  <si>
    <t>1A4070000000065000075466</t>
  </si>
  <si>
    <t>1A4070000000065000075467</t>
  </si>
  <si>
    <t>1A4070000000065000075468</t>
  </si>
  <si>
    <t>1A4070000000065000075469</t>
  </si>
  <si>
    <t>1A4070000000065000075471</t>
  </si>
  <si>
    <t>1A4070000000065000075472</t>
  </si>
  <si>
    <t>1A4070000000065000075474</t>
  </si>
  <si>
    <t>1A4070000000065000075475</t>
  </si>
  <si>
    <t>1A4070000000065000075476</t>
  </si>
  <si>
    <t>1A4070000000065000075477</t>
  </si>
  <si>
    <t>1A4070000000065000075478</t>
  </si>
  <si>
    <t>1A4070000000065000075479</t>
  </si>
  <si>
    <t>1A4070000000065000075480</t>
  </si>
  <si>
    <t>1A4070000000065000075481</t>
  </si>
  <si>
    <t>1A4070000000065000075484</t>
  </si>
  <si>
    <t>1A4070000000065000075485</t>
  </si>
  <si>
    <t>1A4070000000065000075486</t>
  </si>
  <si>
    <t>1A4070000000065000075487</t>
  </si>
  <si>
    <t>1A4070000000065000075488</t>
  </si>
  <si>
    <t>1A4070000000065000075489</t>
  </si>
  <si>
    <t>1A4070000000065000075490</t>
  </si>
  <si>
    <t>1A4070000000065000075491</t>
  </si>
  <si>
    <t>1A4070000000065000075492</t>
  </si>
  <si>
    <t>1A4070000000065000075493</t>
  </si>
  <si>
    <t>1A4070000000065000075494</t>
  </si>
  <si>
    <t>1A4070000000065000075495</t>
  </si>
  <si>
    <t>1A4070000000065000075496</t>
  </si>
  <si>
    <t>1A4070000000065000075497</t>
  </si>
  <si>
    <t>1A4070000000065000075498</t>
  </si>
  <si>
    <t>1A4070000000065000075499</t>
  </si>
  <si>
    <t>1A4070000000065000075500</t>
  </si>
  <si>
    <t>1A4070000000065000075501</t>
  </si>
  <si>
    <t>1A4070000000065000075502</t>
  </si>
  <si>
    <t>1A4070000000065000075503</t>
  </si>
  <si>
    <t>1A4070000000065000075504</t>
  </si>
  <si>
    <t>1A4070000000065000075505</t>
  </si>
  <si>
    <t>1A4070000000065000075506</t>
  </si>
  <si>
    <t>1A4070000000065000075507</t>
  </si>
  <si>
    <t>1A4070000000065000076520</t>
  </si>
  <si>
    <t>1A4070000000065000076522</t>
  </si>
  <si>
    <t>1A4070000000065000076523</t>
  </si>
  <si>
    <t>1A4070000000065000076524</t>
  </si>
  <si>
    <t>1A4070000000065000076526</t>
  </si>
  <si>
    <t>1A4070000000065000076527</t>
  </si>
  <si>
    <t>1A4070000000065000076528</t>
  </si>
  <si>
    <t>1A4070000000065000076530</t>
  </si>
  <si>
    <t>1A4070000000065000076532</t>
  </si>
  <si>
    <t>1A4070000000065000076533</t>
  </si>
  <si>
    <t>1A4070000000065000076534</t>
  </si>
  <si>
    <t>1A4070000000065000076535</t>
  </si>
  <si>
    <t>1A4070000000065000076536</t>
  </si>
  <si>
    <t>1A4070000000065000076537</t>
  </si>
  <si>
    <t>1A4070000000065000076538</t>
  </si>
  <si>
    <t>1A4070000000065000076539</t>
  </si>
  <si>
    <t>1A4070000000065000076540</t>
  </si>
  <si>
    <t>1A4070000000065000076541</t>
  </si>
  <si>
    <t>1A4070000000065000076542</t>
  </si>
  <si>
    <t>1A4070000000065000076543</t>
  </si>
  <si>
    <t>1A4070000000065000076544</t>
  </si>
  <si>
    <t>1A4070000000065000076545</t>
  </si>
  <si>
    <t>1A4070000000065000076546</t>
  </si>
  <si>
    <t>1A4070000000065000076548</t>
  </si>
  <si>
    <t>1A4070000000065000076549</t>
  </si>
  <si>
    <t>1A4070000000065000076550</t>
  </si>
  <si>
    <t>1A4070000000065000076551</t>
  </si>
  <si>
    <t>1A4070000000065000076552</t>
  </si>
  <si>
    <t>1A4070000000065000076555</t>
  </si>
  <si>
    <t>1A4070000000065000076556</t>
  </si>
  <si>
    <t>1A4070000000065000076557</t>
  </si>
  <si>
    <t>1A4070000000065000076558</t>
  </si>
  <si>
    <t>1A4070000000065000076559</t>
  </si>
  <si>
    <t>1A4070000000065000076560</t>
  </si>
  <si>
    <t>1A4070000000065000076561</t>
  </si>
  <si>
    <t>1A4070000000065000076562</t>
  </si>
  <si>
    <t>1A4070000000065000076563</t>
  </si>
  <si>
    <t>1A4070000000065000076564</t>
  </si>
  <si>
    <t>1A4070000000065000076566</t>
  </si>
  <si>
    <t>1A4070000000065000076567</t>
  </si>
  <si>
    <t>1A4070000000065000076568</t>
  </si>
  <si>
    <t>1A4070000000065000076569</t>
  </si>
  <si>
    <t>1A4070000000065000076570</t>
  </si>
  <si>
    <t>1A4070000000065000076571</t>
  </si>
  <si>
    <t>1A4070000000065000076572</t>
  </si>
  <si>
    <t>1A4070000000065000076573</t>
  </si>
  <si>
    <t>1A4070000000065000076574</t>
  </si>
  <si>
    <t>1A4070000000065000076575</t>
  </si>
  <si>
    <t>1A4070000000065000076576</t>
  </si>
  <si>
    <t>1A4070000000065000076577</t>
  </si>
  <si>
    <t>1A4070000000065000076578</t>
  </si>
  <si>
    <t>1A4070000000065000076580</t>
  </si>
  <si>
    <t>1A4070000000065000076581</t>
  </si>
  <si>
    <t>1A4070000000065000076582</t>
  </si>
  <si>
    <t>1A4070000000065000076584</t>
  </si>
  <si>
    <t>1A4070000000065000076585</t>
  </si>
  <si>
    <t>1A4070000000065000076586</t>
  </si>
  <si>
    <t>1A4070000000065000076587</t>
  </si>
  <si>
    <t>1A4070000000065000076588</t>
  </si>
  <si>
    <t>1A4070000000065000076589</t>
  </si>
  <si>
    <t>1A4070000000065000076590</t>
  </si>
  <si>
    <t>1A4070000000065000076591</t>
  </si>
  <si>
    <t>1A4070000000065000076593</t>
  </si>
  <si>
    <t>1A4070000000065000076595</t>
  </si>
  <si>
    <t>1A4070000000065000076596</t>
  </si>
  <si>
    <t>1A4070000000065000076597</t>
  </si>
  <si>
    <t>1A4070000000065000076598</t>
  </si>
  <si>
    <t>1A4070000000065000076599</t>
  </si>
  <si>
    <t>1A4070000000065000076600</t>
  </si>
  <si>
    <t>1A4070000000065000076601</t>
  </si>
  <si>
    <t>1A4070000000065000076602</t>
  </si>
  <si>
    <t>1A4070000000065000076603</t>
  </si>
  <si>
    <t>1A4070000000065000076604</t>
  </si>
  <si>
    <t>1A4070000000065000076606</t>
  </si>
  <si>
    <t>1A4070000000065000076607</t>
  </si>
  <si>
    <t>1A4070000000065000076608</t>
  </si>
  <si>
    <t>1A4070000000065000076610</t>
  </si>
  <si>
    <t>1A4070000000065000076611</t>
  </si>
  <si>
    <t>1A4070000000065000076612</t>
  </si>
  <si>
    <t>1A4070000000065000076613</t>
  </si>
  <si>
    <t>1A4070000000065000076614</t>
  </si>
  <si>
    <t>1A4070000000065000076615</t>
  </si>
  <si>
    <t>1A4070000000065000076616</t>
  </si>
  <si>
    <t>1A4070000000065000076617</t>
  </si>
  <si>
    <t>1A4070000000065000076618</t>
  </si>
  <si>
    <t>1A4070000000065000076619</t>
  </si>
  <si>
    <t>1A4070000000065000076620</t>
  </si>
  <si>
    <t>1A4070000000065000076621</t>
  </si>
  <si>
    <t>1A4070000000065000076622</t>
  </si>
  <si>
    <t>1A4070000000065000076623</t>
  </si>
  <si>
    <t>1A4070000000065000076624</t>
  </si>
  <si>
    <t>1A4070000000065000076625</t>
  </si>
  <si>
    <t>1A4070000000065000076626</t>
  </si>
  <si>
    <t>1A4070000000065000076627</t>
  </si>
  <si>
    <t>1A4070000000065000076628</t>
  </si>
  <si>
    <t>1A4070000000065000076629</t>
  </si>
  <si>
    <t>1A4070000000065000076630</t>
  </si>
  <si>
    <t>1A4070000000065000076631</t>
  </si>
  <si>
    <t>1A4070000000065000076632</t>
  </si>
  <si>
    <t>1A4070000000065000076633</t>
  </si>
  <si>
    <t>1A4070000000065000076634</t>
  </si>
  <si>
    <t>1A4070000000065000076635</t>
  </si>
  <si>
    <t>1A4070000000065000076636</t>
  </si>
  <si>
    <t>1A4070000000065000076637</t>
  </si>
  <si>
    <t>1A4070000000065000076638</t>
  </si>
  <si>
    <t>1A4070000000065000076640</t>
  </si>
  <si>
    <t>1A4070000000065000076642</t>
  </si>
  <si>
    <t>1A4070000000065000076643</t>
  </si>
  <si>
    <t>1A4070000000065000076644</t>
  </si>
  <si>
    <t>1A4070000000065000076646</t>
  </si>
  <si>
    <t>1A4070000000065000076647</t>
  </si>
  <si>
    <t>1A4070000000065000076648</t>
  </si>
  <si>
    <t>1A4070000000065000076649</t>
  </si>
  <si>
    <t>1A4070000000065000076650</t>
  </si>
  <si>
    <t>1A4070000000065000076651</t>
  </si>
  <si>
    <t>1A4070000000065000076653</t>
  </si>
  <si>
    <t>1A4070000000065000076654</t>
  </si>
  <si>
    <t>1A4070000000065000076655</t>
  </si>
  <si>
    <t>1A4070000000065000076656</t>
  </si>
  <si>
    <t>1A4070000000065000076657</t>
  </si>
  <si>
    <t>1A4070000000065000076658</t>
  </si>
  <si>
    <t>1A4070000000065000076659</t>
  </si>
  <si>
    <t>1A4070000000065000076660</t>
  </si>
  <si>
    <t>1A4070000000065000076661</t>
  </si>
  <si>
    <t>1A4070000000065000076663</t>
  </si>
  <si>
    <t>1A4070000000065000076664</t>
  </si>
  <si>
    <t>1A4070000000065000076665</t>
  </si>
  <si>
    <t>1A4070000000065000076666</t>
  </si>
  <si>
    <t>1A4070000000065000076667</t>
  </si>
  <si>
    <t>1A4070000000065000076669</t>
  </si>
  <si>
    <t>1A4070000000065000076670</t>
  </si>
  <si>
    <t>1A4070000000065000076671</t>
  </si>
  <si>
    <t>1A4070000000065000076672</t>
  </si>
  <si>
    <t>1A4070000000065000076673</t>
  </si>
  <si>
    <t>1A4070000000065000076674</t>
  </si>
  <si>
    <t>1A4070000000065000076675</t>
  </si>
  <si>
    <t>1A4070000000065000076676</t>
  </si>
  <si>
    <t>1A4070000000065000076677</t>
  </si>
  <si>
    <t>1A4070000000065000076678</t>
  </si>
  <si>
    <t>1A4070000000065000076679</t>
  </si>
  <si>
    <t>1A4070000000065000076680</t>
  </si>
  <si>
    <t>1A4070000000065000076681</t>
  </si>
  <si>
    <t>1A4070000000065000076682</t>
  </si>
  <si>
    <t>1A4070000000065000076683</t>
  </si>
  <si>
    <t>1A4070000000065000076684</t>
  </si>
  <si>
    <t>1A4070000000065000076685</t>
  </si>
  <si>
    <t>1A4070000000065000076686</t>
  </si>
  <si>
    <t>1A4070000000065000076687</t>
  </si>
  <si>
    <t>1A4070000000065000076688</t>
  </si>
  <si>
    <t>1A4070000000065000076689</t>
  </si>
  <si>
    <t>1A4070000000065000076690</t>
  </si>
  <si>
    <t>1A4070000000065000076691</t>
  </si>
  <si>
    <t>1A4070000000065000076692</t>
  </si>
  <si>
    <t>1A4070000000065000076693</t>
  </si>
  <si>
    <t>1A4070000000065000076694</t>
  </si>
  <si>
    <t>1A4070000000065000076695</t>
  </si>
  <si>
    <t>1A4070000000065000076696</t>
  </si>
  <si>
    <t>1A4070000000065000076697</t>
  </si>
  <si>
    <t>1A4070000000065000076698</t>
  </si>
  <si>
    <t>1A4070000000065000076699</t>
  </si>
  <si>
    <t>1A4070000000065000076700</t>
  </si>
  <si>
    <t>1A4070000000065000076701</t>
  </si>
  <si>
    <t>1A4070000000065000076702</t>
  </si>
  <si>
    <t>1A4070000000065000076703</t>
  </si>
  <si>
    <t>1A4070000000065000076704</t>
  </si>
  <si>
    <t>1A4070000000065000076705</t>
  </si>
  <si>
    <t>1A4070000000065000076706</t>
  </si>
  <si>
    <t>1A4070000000065000076707</t>
  </si>
  <si>
    <t>1A4070000000065000076708</t>
  </si>
  <si>
    <t>1A4070000000065000076709</t>
  </si>
  <si>
    <t>1A4070000000065000076710</t>
  </si>
  <si>
    <t>1A4070000000065000076711</t>
  </si>
  <si>
    <t>1A4070000000065000076712</t>
  </si>
  <si>
    <t>1A4070000000065000076713</t>
  </si>
  <si>
    <t>1A4070000000065000076714</t>
  </si>
  <si>
    <t>1A4070000000065000076715</t>
  </si>
  <si>
    <t>1A4070000000065000076719</t>
  </si>
  <si>
    <t>1A4070000000065000076720</t>
  </si>
  <si>
    <t>1A4070000000065000076721</t>
  </si>
  <si>
    <t>1A4070000000065000076722</t>
  </si>
  <si>
    <t>1A4070000000065000076723</t>
  </si>
  <si>
    <t>1A4070000000065000076724</t>
  </si>
  <si>
    <t>1A4070000000065000076725</t>
  </si>
  <si>
    <t>1A4070000000065000076727</t>
  </si>
  <si>
    <t>1A4070000000065000076728</t>
  </si>
  <si>
    <t>1A4070000000065000076729</t>
  </si>
  <si>
    <t>1A4070000000065000076730</t>
  </si>
  <si>
    <t>1A4070000000065000076732</t>
  </si>
  <si>
    <t>1A4070000000065000076733</t>
  </si>
  <si>
    <t>1A4070000000065000076734</t>
  </si>
  <si>
    <t>1A4070000000065000076735</t>
  </si>
  <si>
    <t>1A4070000000065000076736</t>
  </si>
  <si>
    <t>1A4070000000065000076737</t>
  </si>
  <si>
    <t>1A4070000000065000076738</t>
  </si>
  <si>
    <t>1A4070000000065000076739</t>
  </si>
  <si>
    <t>1A4070000000065000076740</t>
  </si>
  <si>
    <t>1A4070000000065000076741</t>
  </si>
  <si>
    <t>1A4070000000065000076742</t>
  </si>
  <si>
    <t>1A4070000000065000076743</t>
  </si>
  <si>
    <t>1A4070000000065000076744</t>
  </si>
  <si>
    <t>1A4070000000065000076745</t>
  </si>
  <si>
    <t>1A4070000000065000076746</t>
  </si>
  <si>
    <t>1A4070000000065000076747</t>
  </si>
  <si>
    <t>1A4070000000065000076748</t>
  </si>
  <si>
    <t>1A4070000000065000076749</t>
  </si>
  <si>
    <t>1A4070000000065000076750</t>
  </si>
  <si>
    <t>1A4070000000065000076751</t>
  </si>
  <si>
    <t>1A4070000000065000076752</t>
  </si>
  <si>
    <t>1A4070000000065000076753</t>
  </si>
  <si>
    <t>1A4070000000065000076754</t>
  </si>
  <si>
    <t>1A4070000000065000076755</t>
  </si>
  <si>
    <t>1A4070000000065000076756</t>
  </si>
  <si>
    <t>1A4070000000065000076757</t>
  </si>
  <si>
    <t>1A4070000000065000076758</t>
  </si>
  <si>
    <t>1A4070000000065000076759</t>
  </si>
  <si>
    <t>1A4070000000065000076760</t>
  </si>
  <si>
    <t>1A4070000000065000076761</t>
  </si>
  <si>
    <t>1A4070000000065000076762</t>
  </si>
  <si>
    <t>1A4070000000065000076763</t>
  </si>
  <si>
    <t>1A4070000000065000076764</t>
  </si>
  <si>
    <t>1A4070000000065000076765</t>
  </si>
  <si>
    <t>1A4070000000065000076766</t>
  </si>
  <si>
    <t>1A4070000000065000076767</t>
  </si>
  <si>
    <t>1A4070000000065000076768</t>
  </si>
  <si>
    <t>1A4070000000065000076769</t>
  </si>
  <si>
    <t>1A4070000000065000076770</t>
  </si>
  <si>
    <t>1A4070000000065000076771</t>
  </si>
  <si>
    <t>1A4070000000065000076772</t>
  </si>
  <si>
    <t>1A4070000000065000076773</t>
  </si>
  <si>
    <t>1A4070000000065000076774</t>
  </si>
  <si>
    <t>1A4070000000065000076775</t>
  </si>
  <si>
    <t>1A4070000000065000076776</t>
  </si>
  <si>
    <t>1A4070000000065000076777</t>
  </si>
  <si>
    <t>1A4070000000065000076778</t>
  </si>
  <si>
    <t>1A4070000000065000076779</t>
  </si>
  <si>
    <t>1A4070000000065000076780</t>
  </si>
  <si>
    <t>1A4070000000065000076781</t>
  </si>
  <si>
    <t>1A4070000000065000076782</t>
  </si>
  <si>
    <t>1A4070000000065000076783</t>
  </si>
  <si>
    <t>1A4070000000065000076784</t>
  </si>
  <si>
    <t>1A4070000000065000076785</t>
  </si>
  <si>
    <t>1A4070000000065000076786</t>
  </si>
  <si>
    <t>1A4070000000065000076787</t>
  </si>
  <si>
    <t>1A4070000000065000076788</t>
  </si>
  <si>
    <t>1A4070000000065000076789</t>
  </si>
  <si>
    <t>1A4070000000065000076790</t>
  </si>
  <si>
    <t>1A4070000000065000076791</t>
  </si>
  <si>
    <t>1A4070000000065000076792</t>
  </si>
  <si>
    <t>1A4070000000065000076793</t>
  </si>
  <si>
    <t>1A4070000000065000076794</t>
  </si>
  <si>
    <t>1A4070000000065000076795</t>
  </si>
  <si>
    <t>1A4070000000065000076796</t>
  </si>
  <si>
    <t>1A4070000000065000076797</t>
  </si>
  <si>
    <t>1A4070000000065000076798</t>
  </si>
  <si>
    <t>1A4070000000065000076799</t>
  </si>
  <si>
    <t>1A4070000000065000076800</t>
  </si>
  <si>
    <t>1A4070000000065000076801</t>
  </si>
  <si>
    <t>1A4070000000065000077348</t>
  </si>
  <si>
    <t>1A4070000000065000077349</t>
  </si>
  <si>
    <t>1A4070000000065000077350</t>
  </si>
  <si>
    <t>1A4070000000065000077351</t>
  </si>
  <si>
    <t>1A4070000000065000077352</t>
  </si>
  <si>
    <t>1A4070000000065000077353</t>
  </si>
  <si>
    <t>1A4070000000065000077354</t>
  </si>
  <si>
    <t>1A4070000000065000077355</t>
  </si>
  <si>
    <t>1A4070000000065000077356</t>
  </si>
  <si>
    <t>1A4070000000065000077357</t>
  </si>
  <si>
    <t>1A4070000000065000077358</t>
  </si>
  <si>
    <t>1A4070000000065000077359</t>
  </si>
  <si>
    <t>1A4070000000065000077360</t>
  </si>
  <si>
    <t>1A4070000000065000077361</t>
  </si>
  <si>
    <t>1A4070000000065000077363</t>
  </si>
  <si>
    <t>1A4070000000065000077364</t>
  </si>
  <si>
    <t>1A4070000000065000077365</t>
  </si>
  <si>
    <t>1A4070000000065000077366</t>
  </si>
  <si>
    <t>1A4070000000065000077367</t>
  </si>
  <si>
    <t>1A4070000000065000077368</t>
  </si>
  <si>
    <t>1A4070000000065000077369</t>
  </si>
  <si>
    <t>1A4070000000065000077370</t>
  </si>
  <si>
    <t>1A4070000000065000077371</t>
  </si>
  <si>
    <t>1A4070000000065000077372</t>
  </si>
  <si>
    <t>1A4070000000065000077373</t>
  </si>
  <si>
    <t>1A4070000000065000077374</t>
  </si>
  <si>
    <t>1A4070000000065000077375</t>
  </si>
  <si>
    <t>1A4070000000065000077376</t>
  </si>
  <si>
    <t>1A4070000000065000077378</t>
  </si>
  <si>
    <t>1A4070000000065000077379</t>
  </si>
  <si>
    <t>1A4070000000065000077380</t>
  </si>
  <si>
    <t>1A4070000000065000077381</t>
  </si>
  <si>
    <t>1A4070000000065000077382</t>
  </si>
  <si>
    <t>1A4070000000065000076802</t>
  </si>
  <si>
    <t>1A4070000000065000076803</t>
  </si>
  <si>
    <t>1A4070000000065000076804</t>
  </si>
  <si>
    <t>1A4070000000065000076805</t>
  </si>
  <si>
    <t>1A4070000000065000076806</t>
  </si>
  <si>
    <t>1A4070000000065000076807</t>
  </si>
  <si>
    <t>1A4070000000065000076808</t>
  </si>
  <si>
    <t>1A4070000000065000076809</t>
  </si>
  <si>
    <t>1A4070000000065000076810</t>
  </si>
  <si>
    <t>1A4070000000065000076811</t>
  </si>
  <si>
    <t>1A4070000000065000076812</t>
  </si>
  <si>
    <t>1A4070000000065000076813</t>
  </si>
  <si>
    <t>1A4070000000065000076814</t>
  </si>
  <si>
    <t>1A4070000000065000076815</t>
  </si>
  <si>
    <t>1A4070000000065000076816</t>
  </si>
  <si>
    <t>1A4070000000065000076817</t>
  </si>
  <si>
    <t>1A4070000000065000076818</t>
  </si>
  <si>
    <t>1A4070000000065000076819</t>
  </si>
  <si>
    <t>1A4070000000065000076820</t>
  </si>
  <si>
    <t>1A4070000000065000076821</t>
  </si>
  <si>
    <t>1A4070000000065000076823</t>
  </si>
  <si>
    <t>1A4070000000065000076824</t>
  </si>
  <si>
    <t>1A4070000000065000076825</t>
  </si>
  <si>
    <t>1A4070000000065000076826</t>
  </si>
  <si>
    <t>1A4070000000065000076827</t>
  </si>
  <si>
    <t>1A4070000000065000076828</t>
  </si>
  <si>
    <t>1A4070000000065000076829</t>
  </si>
  <si>
    <t>1A4070000000065000076831</t>
  </si>
  <si>
    <t>1A4070000000065000076832</t>
  </si>
  <si>
    <t>1A4070000000065000076833</t>
  </si>
  <si>
    <t>1A4070000000065000076834</t>
  </si>
  <si>
    <t>1A4070000000065000076835</t>
  </si>
  <si>
    <t>1A4070000000065000076836</t>
  </si>
  <si>
    <t>1A4070000000065000076837</t>
  </si>
  <si>
    <t>1A4070000000065000076838</t>
  </si>
  <si>
    <t>1A4070000000065000076840</t>
  </si>
  <si>
    <t>1A4070000000065000076842</t>
  </si>
  <si>
    <t>1A4070000000065000076843</t>
  </si>
  <si>
    <t>1A4070000000065000076844</t>
  </si>
  <si>
    <t>1A4070000000065000076845</t>
  </si>
  <si>
    <t>1A4070000000065000076846</t>
  </si>
  <si>
    <t>1A4070000000065000076847</t>
  </si>
  <si>
    <t>1A4070000000065000076848</t>
  </si>
  <si>
    <t>1A4070000000065000076849</t>
  </si>
  <si>
    <t>1A4070000000065000076850</t>
  </si>
  <si>
    <t>1A4070000000065000076851</t>
  </si>
  <si>
    <t>1A4070000000065000076852</t>
  </si>
  <si>
    <t>1A4070000000065000076853</t>
  </si>
  <si>
    <t>1A4070000000065000076854</t>
  </si>
  <si>
    <t>1A4070000000065000076855</t>
  </si>
  <si>
    <t>1A4070000000065000076856</t>
  </si>
  <si>
    <t>1A4070000000065000076857</t>
  </si>
  <si>
    <t>1A4070000000065000076858</t>
  </si>
  <si>
    <t>1A4070000000065000076859</t>
  </si>
  <si>
    <t>1A4070000000065000076860</t>
  </si>
  <si>
    <t>1A4070000000065000076861</t>
  </si>
  <si>
    <t>1A4070000000065000076862</t>
  </si>
  <si>
    <t>1A4070000000065000076863</t>
  </si>
  <si>
    <t>1A4070000000065000076864</t>
  </si>
  <si>
    <t>1A4070000000065000076865</t>
  </si>
  <si>
    <t>1A4070000000065000076866</t>
  </si>
  <si>
    <t>1A4070000000065000076867</t>
  </si>
  <si>
    <t>1A4070000000065000076868</t>
  </si>
  <si>
    <t>1A4070000000065000076869</t>
  </si>
  <si>
    <t>1A4070000000065000076870</t>
  </si>
  <si>
    <t>1A4070000000065000076871</t>
  </si>
  <si>
    <t>1A4070000000065000076872</t>
  </si>
  <si>
    <t>1A4070000000065000076874</t>
  </si>
  <si>
    <t>1A4070000000065000076875</t>
  </si>
  <si>
    <t>1A4070000000065000076876</t>
  </si>
  <si>
    <t>1A4070000000065000076877</t>
  </si>
  <si>
    <t>1A4070000000065000076878</t>
  </si>
  <si>
    <t>1A4070000000065000076879</t>
  </si>
  <si>
    <t>1A4070000000065000076880</t>
  </si>
  <si>
    <t>1A4070000000065000076881</t>
  </si>
  <si>
    <t>1A4070000000065000076882</t>
  </si>
  <si>
    <t>1A4070000000065000076884</t>
  </si>
  <si>
    <t>1A4070000000065000076885</t>
  </si>
  <si>
    <t>1A4070000000065000076886</t>
  </si>
  <si>
    <t>1A4070000000065000076887</t>
  </si>
  <si>
    <t>1A4070000000065000076888</t>
  </si>
  <si>
    <t>1A4070000000065000076889</t>
  </si>
  <si>
    <t>1A4070000000065000076892</t>
  </si>
  <si>
    <t>1A4070000000065000076893</t>
  </si>
  <si>
    <t>1A4070000000065000076894</t>
  </si>
  <si>
    <t>1A4070000000065000076895</t>
  </si>
  <si>
    <t>1A4070000000065000076896</t>
  </si>
  <si>
    <t>1A4070000000065000076897</t>
  </si>
  <si>
    <t>1A4070000000065000076899</t>
  </si>
  <si>
    <t>1A4070000000065000076900</t>
  </si>
  <si>
    <t>1A4070000000065000076901</t>
  </si>
  <si>
    <t>1A4070000000065000076902</t>
  </si>
  <si>
    <t>1A4070000000065000076903</t>
  </si>
  <si>
    <t>1A4070000000065000076904</t>
  </si>
  <si>
    <t>1A4070000000065000076905</t>
  </si>
  <si>
    <t>1A4070000000065000076906</t>
  </si>
  <si>
    <t>1A4070000000065000076907</t>
  </si>
  <si>
    <t>1A4070000000065000076908</t>
  </si>
  <si>
    <t>1A4070000000065000076909</t>
  </si>
  <si>
    <t>1A4070000000065000076910</t>
  </si>
  <si>
    <t>1A4070000000065000076911</t>
  </si>
  <si>
    <t>1A4070000000065000076912</t>
  </si>
  <si>
    <t>1A4070000000065000076913</t>
  </si>
  <si>
    <t>1A4070000000065000076914</t>
  </si>
  <si>
    <t>1A4070000000065000076915</t>
  </si>
  <si>
    <t>1A4070000000065000076916</t>
  </si>
  <si>
    <t>1A4070000000065000076917</t>
  </si>
  <si>
    <t>1A4070000000065000076918</t>
  </si>
  <si>
    <t>1A4070000000065000076919</t>
  </si>
  <si>
    <t>1A4070000000065000076920</t>
  </si>
  <si>
    <t>1A4070000000065000076921</t>
  </si>
  <si>
    <t>1A4070000000065000076922</t>
  </si>
  <si>
    <t>1A4070000000065000076923</t>
  </si>
  <si>
    <t>1A4070000000065000076924</t>
  </si>
  <si>
    <t>1A4070000000065000076925</t>
  </si>
  <si>
    <t>1A4070000000065000076927</t>
  </si>
  <si>
    <t>1A4070000000065000076929</t>
  </si>
  <si>
    <t>1A4070000000065000076930</t>
  </si>
  <si>
    <t>1A4070000000065000076931</t>
  </si>
  <si>
    <t>1A4070000000065000076932</t>
  </si>
  <si>
    <t>1A4070000000065000076933</t>
  </si>
  <si>
    <t>1A4070000000065000076934</t>
  </si>
  <si>
    <t>1A4070000000065000076935</t>
  </si>
  <si>
    <t>1A4070000000065000076936</t>
  </si>
  <si>
    <t>1A4070000000065000076937</t>
  </si>
  <si>
    <t>1A4070000000065000076938</t>
  </si>
  <si>
    <t>1A4070000000065000076939</t>
  </si>
  <si>
    <t>1A4070000000065000076940</t>
  </si>
  <si>
    <t>1A4070000000065000076941</t>
  </si>
  <si>
    <t>1A4070000000065000076942</t>
  </si>
  <si>
    <t>1A4070000000065000076944</t>
  </si>
  <si>
    <t>1A4070000000065000076945</t>
  </si>
  <si>
    <t>1A4070000000065000076946</t>
  </si>
  <si>
    <t>1A4070000000065000076947</t>
  </si>
  <si>
    <t>1A4070000000065000076948</t>
  </si>
  <si>
    <t>1A4070000000065000076949</t>
  </si>
  <si>
    <t>1A4070000000065000076950</t>
  </si>
  <si>
    <t>1A4070000000065000076951</t>
  </si>
  <si>
    <t>1A4070000000065000076952</t>
  </si>
  <si>
    <t>1A4070000000065000076953</t>
  </si>
  <si>
    <t>1A4070000000065000076954</t>
  </si>
  <si>
    <t>1A4070000000065000076955</t>
  </si>
  <si>
    <t>1A4070000000065000076956</t>
  </si>
  <si>
    <t>1A4070000000065000076957</t>
  </si>
  <si>
    <t>1A4070000000065000076958</t>
  </si>
  <si>
    <t>1A4070000000065000076959</t>
  </si>
  <si>
    <t>1A4070000000065000076960</t>
  </si>
  <si>
    <t>1A4070000000065000076961</t>
  </si>
  <si>
    <t>1A4070000000065000076962</t>
  </si>
  <si>
    <t>1A4070000000065000076963</t>
  </si>
  <si>
    <t>1A4070000000065000076964</t>
  </si>
  <si>
    <t>1A4070000000065000076965</t>
  </si>
  <si>
    <t>1A4070000000065000076966</t>
  </si>
  <si>
    <t>1A4070000000065000076967</t>
  </si>
  <si>
    <t>1A4070000000065000076969</t>
  </si>
  <si>
    <t>1A4070000000065000076970</t>
  </si>
  <si>
    <t>1A4070000000065000076971</t>
  </si>
  <si>
    <t>1A4070000000065000076972</t>
  </si>
  <si>
    <t>1A4070000000065000076973</t>
  </si>
  <si>
    <t>1A4070000000065000076974</t>
  </si>
  <si>
    <t>1A4070000000065000076975</t>
  </si>
  <si>
    <t>1A4070000000065000076976</t>
  </si>
  <si>
    <t>1A4070000000065000076978</t>
  </si>
  <si>
    <t>1A4070000000065000076979</t>
  </si>
  <si>
    <t>1A4070000000065000076981</t>
  </si>
  <si>
    <t>1A4070000000065000076982</t>
  </si>
  <si>
    <t>1A4070000000065000076983</t>
  </si>
  <si>
    <t>1A4070000000065000076984</t>
  </si>
  <si>
    <t>1A4070000000065000076985</t>
  </si>
  <si>
    <t>1A4070000000065000076987</t>
  </si>
  <si>
    <t>1A4070000000065000076988</t>
  </si>
  <si>
    <t>1A4070000000065000076989</t>
  </si>
  <si>
    <t>1A4070000000065000076990</t>
  </si>
  <si>
    <t>1A4070000000065000076992</t>
  </si>
  <si>
    <t>1A4070000000065000076993</t>
  </si>
  <si>
    <t>1A4070000000065000076994</t>
  </si>
  <si>
    <t>1A4070000000065000076995</t>
  </si>
  <si>
    <t>1A4070000000065000076996</t>
  </si>
  <si>
    <t>1A4070000000065000076997</t>
  </si>
  <si>
    <t>1A4070000000065000076998</t>
  </si>
  <si>
    <t>1A4070000000065000076999</t>
  </si>
  <si>
    <t>1A4070000000065000077001</t>
  </si>
  <si>
    <t>1A4070000000065000077002</t>
  </si>
  <si>
    <t>1A4070000000065000077003</t>
  </si>
  <si>
    <t>1A4070000000065000077005</t>
  </si>
  <si>
    <t>1A4070000000065000077006</t>
  </si>
  <si>
    <t>1A4070000000065000077007</t>
  </si>
  <si>
    <t>1A4070000000065000077008</t>
  </si>
  <si>
    <t>1A4070000000065000077009</t>
  </si>
  <si>
    <t>1A4070000000065000077011</t>
  </si>
  <si>
    <t>1A4070000000065000077012</t>
  </si>
  <si>
    <t>1A4070000000065000077013</t>
  </si>
  <si>
    <t>1A4070000000065000077014</t>
  </si>
  <si>
    <t>1A4070000000065000077016</t>
  </si>
  <si>
    <t>1A4070000000065000077017</t>
  </si>
  <si>
    <t>1A4070000000065000077018</t>
  </si>
  <si>
    <t>1A4070000000065000077021</t>
  </si>
  <si>
    <t>1A4070000000065000077022</t>
  </si>
  <si>
    <t>1A4070000000065000077023</t>
  </si>
  <si>
    <t>1A4070000000065000077024</t>
  </si>
  <si>
    <t>1A4070000000065000077025</t>
  </si>
  <si>
    <t>1A4070000000065000077026</t>
  </si>
  <si>
    <t>1A4070000000065000077027</t>
  </si>
  <si>
    <t>1A4070000000065000077028</t>
  </si>
  <si>
    <t>1A4070000000065000077029</t>
  </si>
  <si>
    <t>1A4070000000065000077030</t>
  </si>
  <si>
    <t>1A4070000000065000077031</t>
  </si>
  <si>
    <t>1A4070000000065000077033</t>
  </si>
  <si>
    <t>1A4070000000065000077034</t>
  </si>
  <si>
    <t>1A4070000000065000077035</t>
  </si>
  <si>
    <t>1A4070000000065000077036</t>
  </si>
  <si>
    <t>1A4070000000065000077037</t>
  </si>
  <si>
    <t>1A4070000000065000077038</t>
  </si>
  <si>
    <t>1A4070000000065000077040</t>
  </si>
  <si>
    <t>1A4070000000065000077041</t>
  </si>
  <si>
    <t>1A4070000000065000077042</t>
  </si>
  <si>
    <t>1A4070000000065000077045</t>
  </si>
  <si>
    <t>1A4070000000065000077046</t>
  </si>
  <si>
    <t>1A4070000000065000077047</t>
  </si>
  <si>
    <t>1A4070000000065000077048</t>
  </si>
  <si>
    <t>1A4070000000065000077049</t>
  </si>
  <si>
    <t>1A4070000000065000077050</t>
  </si>
  <si>
    <t>1A4070000000065000077051</t>
  </si>
  <si>
    <t>1A4070000000065000077052</t>
  </si>
  <si>
    <t>1A4070000000065000077053</t>
  </si>
  <si>
    <t>1A4070000000065000077054</t>
  </si>
  <si>
    <t>1A4070000000065000077055</t>
  </si>
  <si>
    <t>1A4070000000065000077056</t>
  </si>
  <si>
    <t>1A4070000000065000077057</t>
  </si>
  <si>
    <t>1A4070000000065000077058</t>
  </si>
  <si>
    <t>1A4070000000065000077059</t>
  </si>
  <si>
    <t>1A4070000000065000077060</t>
  </si>
  <si>
    <t>1A4070000000065000077061</t>
  </si>
  <si>
    <t>1A4070000000065000077062</t>
  </si>
  <si>
    <t>1A4070000000065000077063</t>
  </si>
  <si>
    <t>1A4070000000065000077064</t>
  </si>
  <si>
    <t>1A4070000000065000077065</t>
  </si>
  <si>
    <t>1A4070000000065000077066</t>
  </si>
  <si>
    <t>1A4070000000065000077067</t>
  </si>
  <si>
    <t>1A4070000000065000077068</t>
  </si>
  <si>
    <t>1A4070000000065000077069</t>
  </si>
  <si>
    <t>1A4070000000065000077071</t>
  </si>
  <si>
    <t>1A4070000000065000077072</t>
  </si>
  <si>
    <t>1A4070000000065000077073</t>
  </si>
  <si>
    <t>1A4070000000065000077074</t>
  </si>
  <si>
    <t>1A4070000000065000077075</t>
  </si>
  <si>
    <t>1A4070000000065000077076</t>
  </si>
  <si>
    <t>1A4070000000065000077077</t>
  </si>
  <si>
    <t>1A4070000000065000077078</t>
  </si>
  <si>
    <t>1A4070000000065000077079</t>
  </si>
  <si>
    <t>1A4070000000065000077080</t>
  </si>
  <si>
    <t>1A4070000000065000077081</t>
  </si>
  <si>
    <t>1A4070000000065000077082</t>
  </si>
  <si>
    <t>1A4070000000065000077083</t>
  </si>
  <si>
    <t>1A4070000000065000077084</t>
  </si>
  <si>
    <t>1A4070000000065000077085</t>
  </si>
  <si>
    <t>1A4070000000065000077086</t>
  </si>
  <si>
    <t>1A4070000000065000077087</t>
  </si>
  <si>
    <t>1A4070000000065000077088</t>
  </si>
  <si>
    <t>1A4070000000065000077089</t>
  </si>
  <si>
    <t>1A4070000000065000077090</t>
  </si>
  <si>
    <t>1A4070000000065000077091</t>
  </si>
  <si>
    <t>1A4070000000065000077092</t>
  </si>
  <si>
    <t>1A4070000000065000077093</t>
  </si>
  <si>
    <t>1A4070000000065000077094</t>
  </si>
  <si>
    <t>1A4070000000065000077095</t>
  </si>
  <si>
    <t>1A4070000000065000077096</t>
  </si>
  <si>
    <t>1A4070000000065000077098</t>
  </si>
  <si>
    <t>1A4070000000065000077100</t>
  </si>
  <si>
    <t>1A4070000000065000077101</t>
  </si>
  <si>
    <t>1A4070000000065000077102</t>
  </si>
  <si>
    <t>1A4070000000065000077103</t>
  </si>
  <si>
    <t>1A4070000000065000077104</t>
  </si>
  <si>
    <t>1A4070000000065000077105</t>
  </si>
  <si>
    <t>1A4070000000065000077106</t>
  </si>
  <si>
    <t>1A4070000000065000077107</t>
  </si>
  <si>
    <t>1A4070000000065000077108</t>
  </si>
  <si>
    <t>1A4070000000065000077109</t>
  </si>
  <si>
    <t>1A4070000000065000077110</t>
  </si>
  <si>
    <t>1A4070000000065000077111</t>
  </si>
  <si>
    <t>1A4070000000065000077112</t>
  </si>
  <si>
    <t>1A4070000000065000077113</t>
  </si>
  <si>
    <t>1A4070000000065000077114</t>
  </si>
  <si>
    <t>1A4070000000065000077115</t>
  </si>
  <si>
    <t>1A4070000000065000077116</t>
  </si>
  <si>
    <t>1A4070000000065000077117</t>
  </si>
  <si>
    <t>1A4070000000065000077118</t>
  </si>
  <si>
    <t>1A4070000000065000077119</t>
  </si>
  <si>
    <t>1A4070000000065000077120</t>
  </si>
  <si>
    <t>1A4070000000065000077121</t>
  </si>
  <si>
    <t>1A4070000000065000077122</t>
  </si>
  <si>
    <t>1A4070000000065000077123</t>
  </si>
  <si>
    <t>1A4070000000065000077124</t>
  </si>
  <si>
    <t>1A4070000000065000077125</t>
  </si>
  <si>
    <t>1A4070000000065000077127</t>
  </si>
  <si>
    <t>1A4070000000065000077128</t>
  </si>
  <si>
    <t>1A4070000000065000077130</t>
  </si>
  <si>
    <t>1A4070000000065000077131</t>
  </si>
  <si>
    <t>1A4070000000065000077132</t>
  </si>
  <si>
    <t>1A4070000000065000077133</t>
  </si>
  <si>
    <t>1A4070000000065000077134</t>
  </si>
  <si>
    <t>1A4070000000065000077136</t>
  </si>
  <si>
    <t>1A4070000000065000077137</t>
  </si>
  <si>
    <t>1A4070000000065000077138</t>
  </si>
  <si>
    <t>1A4070000000065000077139</t>
  </si>
  <si>
    <t>1A4070000000065000077140</t>
  </si>
  <si>
    <t>1A4070000000065000077141</t>
  </si>
  <si>
    <t>1A4070000000065000077143</t>
  </si>
  <si>
    <t>1A4070000000065000077144</t>
  </si>
  <si>
    <t>1A4070000000065000077146</t>
  </si>
  <si>
    <t>1A4070000000065000077149</t>
  </si>
  <si>
    <t>1A4070000000065000077150</t>
  </si>
  <si>
    <t>1A4070000000065000077151</t>
  </si>
  <si>
    <t>1A4070000000065000077152</t>
  </si>
  <si>
    <t>1A4070000000065000077153</t>
  </si>
  <si>
    <t>1A4070000000065000077154</t>
  </si>
  <si>
    <t>1A4070000000065000077155</t>
  </si>
  <si>
    <t>1A4070000000065000077156</t>
  </si>
  <si>
    <t>1A4070000000065000077157</t>
  </si>
  <si>
    <t>1A4070000000065000077158</t>
  </si>
  <si>
    <t>1A4070000000065000077159</t>
  </si>
  <si>
    <t>1A4070000000065000077160</t>
  </si>
  <si>
    <t>1A4070000000065000077161</t>
  </si>
  <si>
    <t>1A4070000000065000077162</t>
  </si>
  <si>
    <t>1A4070000000065000077163</t>
  </si>
  <si>
    <t>1A4070000000065000077165</t>
  </si>
  <si>
    <t>1A4070000000065000077166</t>
  </si>
  <si>
    <t>1A4070000000065000077167</t>
  </si>
  <si>
    <t>1A4070000000065000077168</t>
  </si>
  <si>
    <t>1A4070000000065000077169</t>
  </si>
  <si>
    <t>1A4070000000065000077170</t>
  </si>
  <si>
    <t>1A4070000000065000077171</t>
  </si>
  <si>
    <t>1A4070000000065000077172</t>
  </si>
  <si>
    <t>1A4070000000065000077173</t>
  </si>
  <si>
    <t>1A4070000000065000077174</t>
  </si>
  <si>
    <t>1A4070000000065000077175</t>
  </si>
  <si>
    <t>1A4070000000065000077176</t>
  </si>
  <si>
    <t>1A4070000000065000077177</t>
  </si>
  <si>
    <t>1A4070000000065000077178</t>
  </si>
  <si>
    <t>1A4070000000065000077179</t>
  </si>
  <si>
    <t>1A4070000000065000077180</t>
  </si>
  <si>
    <t>1A4070000000065000077181</t>
  </si>
  <si>
    <t>1A4070000000065000077182</t>
  </si>
  <si>
    <t>1A4070000000065000077183</t>
  </si>
  <si>
    <t>1A4070000000065000077184</t>
  </si>
  <si>
    <t>1A4070000000065000077185</t>
  </si>
  <si>
    <t>1A4070000000065000077186</t>
  </si>
  <si>
    <t>1A4070000000065000077187</t>
  </si>
  <si>
    <t>1A4070000000065000077188</t>
  </si>
  <si>
    <t>1A4070000000065000077189</t>
  </si>
  <si>
    <t>1A4070000000065000077190</t>
  </si>
  <si>
    <t>1A4070000000065000077191</t>
  </si>
  <si>
    <t>1A4070000000065000077192</t>
  </si>
  <si>
    <t>1A4070000000065000077193</t>
  </si>
  <si>
    <t>1A4070000000065000077194</t>
  </si>
  <si>
    <t>1A4070000000065000077195</t>
  </si>
  <si>
    <t>1A4070000000065000077196</t>
  </si>
  <si>
    <t>1A4070000000065000077197</t>
  </si>
  <si>
    <t>1A4070000000065000077198</t>
  </si>
  <si>
    <t>1A4070000000065000077199</t>
  </si>
  <si>
    <t>1A4070000000065000077200</t>
  </si>
  <si>
    <t>1A4070000000065000077201</t>
  </si>
  <si>
    <t>1A4070000000065000077202</t>
  </si>
  <si>
    <t>1A4070000000065000077203</t>
  </si>
  <si>
    <t>1A4070000000065000077204</t>
  </si>
  <si>
    <t>1A4070000000065000077205</t>
  </si>
  <si>
    <t>1A4070000000065000077206</t>
  </si>
  <si>
    <t>1A4070000000065000077207</t>
  </si>
  <si>
    <t>1A4070000000065000077208</t>
  </si>
  <si>
    <t>1A4070000000065000077209</t>
  </si>
  <si>
    <t>1A4070000000065000077210</t>
  </si>
  <si>
    <t>1A4070000000065000077211</t>
  </si>
  <si>
    <t>1A4070000000065000077212</t>
  </si>
  <si>
    <t>1A4070000000065000077383</t>
  </si>
  <si>
    <t>1A4070000000065000077384</t>
  </si>
  <si>
    <t>1A4070000000065000077385</t>
  </si>
  <si>
    <t>1A4070000000065000077386</t>
  </si>
  <si>
    <t>1A4070000000065000077387</t>
  </si>
  <si>
    <t>1A4070000000065000077389</t>
  </si>
  <si>
    <t>1A4070000000065000077390</t>
  </si>
  <si>
    <t>1A4070000000065000077391</t>
  </si>
  <si>
    <t>1A4070000000065000077393</t>
  </si>
  <si>
    <t>1A4070000000065000077394</t>
  </si>
  <si>
    <t>1A4070000000065000077395</t>
  </si>
  <si>
    <t>1A4070000000065000077398</t>
  </si>
  <si>
    <t>1A4070000000065000077399</t>
  </si>
  <si>
    <t>1A4070000000065000077401</t>
  </si>
  <si>
    <t>1A4070000000065000077402</t>
  </si>
  <si>
    <t>1A4070000000065000077403</t>
  </si>
  <si>
    <t>1A4070000000065000077404</t>
  </si>
  <si>
    <t>1A4070000000065000077406</t>
  </si>
  <si>
    <t>1A4070000000065000077407</t>
  </si>
  <si>
    <t>1A4070000000065000077408</t>
  </si>
  <si>
    <t>1A4070000000065000077410</t>
  </si>
  <si>
    <t>1A4070000000065000075510</t>
  </si>
  <si>
    <t>1A4070000000065000075511</t>
  </si>
  <si>
    <t>1A4070000000065000075512</t>
  </si>
  <si>
    <t>1A4070000000065000075513</t>
  </si>
  <si>
    <t>1A4070000000065000075514</t>
  </si>
  <si>
    <t>1A4070000000065000075516</t>
  </si>
  <si>
    <t>1A4070000000065000075517</t>
  </si>
  <si>
    <t>1A4070000000065000075519</t>
  </si>
  <si>
    <t>1A4070000000065000075521</t>
  </si>
  <si>
    <t>1A4070000000065000075524</t>
  </si>
  <si>
    <t>1A4070000000065000075528</t>
  </si>
  <si>
    <t>1A4070000000065000075532</t>
  </si>
  <si>
    <t>1A4070000000065000075533</t>
  </si>
  <si>
    <t>1A4070000000065000075536</t>
  </si>
  <si>
    <t>1A4070000000065000075537</t>
  </si>
  <si>
    <t>1A4070000000065000075538</t>
  </si>
  <si>
    <t>1A4070000000065000075539</t>
  </si>
  <si>
    <t>1A4070000000065000075541</t>
  </si>
  <si>
    <t>1A4070000000065000075542</t>
  </si>
  <si>
    <t>1A4070000000065000075544</t>
  </si>
  <si>
    <t>1A4070000000065000075545</t>
  </si>
  <si>
    <t>1A4070000000065000075546</t>
  </si>
  <si>
    <t>1A4070000000065000075547</t>
  </si>
  <si>
    <t>1A4070000000065000075548</t>
  </si>
  <si>
    <t>1A4070000000065000075550</t>
  </si>
  <si>
    <t>1A4070000000065000075551</t>
  </si>
  <si>
    <t>1A4070000000065000075552</t>
  </si>
  <si>
    <t>1A4070000000065000075553</t>
  </si>
  <si>
    <t>1A4070000000065000075556</t>
  </si>
  <si>
    <t>1A4070000000065000075559</t>
  </si>
  <si>
    <t>1A4070000000065000075560</t>
  </si>
  <si>
    <t>1A4070000000065000075561</t>
  </si>
  <si>
    <t>1A4070000000065000075563</t>
  </si>
  <si>
    <t>1A4070000000065000075564</t>
  </si>
  <si>
    <t>1A4070000000065000075566</t>
  </si>
  <si>
    <t>1A4070000000065000075570</t>
  </si>
  <si>
    <t>1A4070000000065000075572</t>
  </si>
  <si>
    <t>1A4070000000065000075574</t>
  </si>
  <si>
    <t>1A4070000000065000075575</t>
  </si>
  <si>
    <t>1A4070000000065000075576</t>
  </si>
  <si>
    <t>1A4070000000065000075577</t>
  </si>
  <si>
    <t>1A4070000000065000075578</t>
  </si>
  <si>
    <t>1A4070000000065000075580</t>
  </si>
  <si>
    <t>1A4070000000065000075581</t>
  </si>
  <si>
    <t>1A4070000000065000075582</t>
  </si>
  <si>
    <t>1A4070000000065000075583</t>
  </si>
  <si>
    <t>1A4070000000065000075584</t>
  </si>
  <si>
    <t>1A4070000000065000075585</t>
  </si>
  <si>
    <t>1A4070000000065000075586</t>
  </si>
  <si>
    <t>1A4070000000065000075587</t>
  </si>
  <si>
    <t>1A4070000000065000075589</t>
  </si>
  <si>
    <t>1A4070000000065000075591</t>
  </si>
  <si>
    <t>1A4070000000065000075593</t>
  </si>
  <si>
    <t>1A4070000000065000075594</t>
  </si>
  <si>
    <t>1A4070000000065000075595</t>
  </si>
  <si>
    <t>1A4070000000065000075596</t>
  </si>
  <si>
    <t>1A4070000000065000075598</t>
  </si>
  <si>
    <t>1A4070000000065000075599</t>
  </si>
  <si>
    <t>1A4070000000065000075600</t>
  </si>
  <si>
    <t>1A4070000000065000075601</t>
  </si>
  <si>
    <t>1A4070000000065000075604</t>
  </si>
  <si>
    <t>1A4070000000065000075605</t>
  </si>
  <si>
    <t>1A4070000000065000075607</t>
  </si>
  <si>
    <t>1A4070000000065000075608</t>
  </si>
  <si>
    <t>1A4070000000065000075609</t>
  </si>
  <si>
    <t>1A4070000000065000075610</t>
  </si>
  <si>
    <t>1A4070000000065000075611</t>
  </si>
  <si>
    <t>1A4070000000065000075613</t>
  </si>
  <si>
    <t>1A4070000000065000075614</t>
  </si>
  <si>
    <t>1A4070000000065000075615</t>
  </si>
  <si>
    <t>1A4070000000065000075617</t>
  </si>
  <si>
    <t>1A4070000000065000075623</t>
  </si>
  <si>
    <t>1A4070000000065000075628</t>
  </si>
  <si>
    <t>1A4070000000065000075630</t>
  </si>
  <si>
    <t>1A4070000000065000075631</t>
  </si>
  <si>
    <t>1A4070000000065000075634</t>
  </si>
  <si>
    <t>1A4070000000065000075635</t>
  </si>
  <si>
    <t>1A4070000000065000075636</t>
  </si>
  <si>
    <t>1A4070000000065000075637</t>
  </si>
  <si>
    <t>1A4070000000065000075638</t>
  </si>
  <si>
    <t>1A4070000000065000075639</t>
  </si>
  <si>
    <t>1A4070000000065000075640</t>
  </si>
  <si>
    <t>1A4070000000065000075641</t>
  </si>
  <si>
    <t>1A4070000000065000075642</t>
  </si>
  <si>
    <t>1A4070000000065000075643</t>
  </si>
  <si>
    <t>1A4070000000065000075644</t>
  </si>
  <si>
    <t>1A4070000000065000075645</t>
  </si>
  <si>
    <t>1A4070000000065000075646</t>
  </si>
  <si>
    <t>1A4070000000065000075647</t>
  </si>
  <si>
    <t>1A4070000000065000075648</t>
  </si>
  <si>
    <t>1A4070000000065000075649</t>
  </si>
  <si>
    <t>1A4070000000065000075650</t>
  </si>
  <si>
    <t>1A4070000000065000075651</t>
  </si>
  <si>
    <t>1A4070000000065000075652</t>
  </si>
  <si>
    <t>1A4070000000065000075653</t>
  </si>
  <si>
    <t>1A4070000000065000075654</t>
  </si>
  <si>
    <t>1A4070000000065000075655</t>
  </si>
  <si>
    <t>1A4070000000065000075656</t>
  </si>
  <si>
    <t>1A4070000000065000075658</t>
  </si>
  <si>
    <t>1A4070000000065000075659</t>
  </si>
  <si>
    <t>1A4070000000065000075660</t>
  </si>
  <si>
    <t>1A4070000000065000075661</t>
  </si>
  <si>
    <t>1A4070000000065000075662</t>
  </si>
  <si>
    <t>1A4070000000065000075663</t>
  </si>
  <si>
    <t>1A4070000000065000075664</t>
  </si>
  <si>
    <t>1A4070000000065000075665</t>
  </si>
  <si>
    <t>1A4070000000065000075666</t>
  </si>
  <si>
    <t>1A4070000000065000075668</t>
  </si>
  <si>
    <t>1A4070000000065000075669</t>
  </si>
  <si>
    <t>1A4070000000065000075670</t>
  </si>
  <si>
    <t>1A4070000000065000075671</t>
  </si>
  <si>
    <t>1A4070000000065000075672</t>
  </si>
  <si>
    <t>1A4070000000065000075674</t>
  </si>
  <si>
    <t>1A4070000000065000075675</t>
  </si>
  <si>
    <t>1A4070000000065000075676</t>
  </si>
  <si>
    <t>1A4070000000065000075677</t>
  </si>
  <si>
    <t>1A4070000000065000075678</t>
  </si>
  <si>
    <t>1A4070000000065000075679</t>
  </si>
  <si>
    <t>1A4070000000065000075680</t>
  </si>
  <si>
    <t>1A4070000000065000075681</t>
  </si>
  <si>
    <t>1A4070000000065000075682</t>
  </si>
  <si>
    <t>1A4070000000065000075683</t>
  </si>
  <si>
    <t>1A4070000000065000075686</t>
  </si>
  <si>
    <t>1A4070000000065000075687</t>
  </si>
  <si>
    <t>1A4070000000065000075688</t>
  </si>
  <si>
    <t>1A4070000000065000075689</t>
  </si>
  <si>
    <t>1A4070000000065000075690</t>
  </si>
  <si>
    <t>1A4070000000065000075692</t>
  </si>
  <si>
    <t>1A4070000000065000075693</t>
  </si>
  <si>
    <t>1A4070000000065000075694</t>
  </si>
  <si>
    <t>1A4070000000065000075695</t>
  </si>
  <si>
    <t>1A4070000000065000075696</t>
  </si>
  <si>
    <t>1A4070000000065000075698</t>
  </si>
  <si>
    <t>1A4070000000065000075699</t>
  </si>
  <si>
    <t>1A4070000000065000075700</t>
  </si>
  <si>
    <t>1A4070000000065000075701</t>
  </si>
  <si>
    <t>1A4070000000065000075702</t>
  </si>
  <si>
    <t>1A4070000000065000075703</t>
  </si>
  <si>
    <t>1A4070000000065000075704</t>
  </si>
  <si>
    <t>1A4070000000065000075705</t>
  </si>
  <si>
    <t>1A4070000000065000075706</t>
  </si>
  <si>
    <t>1A4070000000065000075707</t>
  </si>
  <si>
    <t>1A4070000000065000075708</t>
  </si>
  <si>
    <t>1A4070000000065000075709</t>
  </si>
  <si>
    <t>1A4070000000065000075710</t>
  </si>
  <si>
    <t>1A4070000000065000075711</t>
  </si>
  <si>
    <t>1A4070000000065000075712</t>
  </si>
  <si>
    <t>1A4070000000065000075713</t>
  </si>
  <si>
    <t>1A4070000000065000075714</t>
  </si>
  <si>
    <t>1A4070000000065000075715</t>
  </si>
  <si>
    <t>1A4070000000065000075716</t>
  </si>
  <si>
    <t>1A4070000000065000075717</t>
  </si>
  <si>
    <t>1A4070000000065000074864</t>
  </si>
  <si>
    <t>1A4070000000065000074866</t>
  </si>
  <si>
    <t>1A4070000000065000074867</t>
  </si>
  <si>
    <t>1A4070000000065000074868</t>
  </si>
  <si>
    <t>1A4070000000065000074869</t>
  </si>
  <si>
    <t>1A4070000000065000074870</t>
  </si>
  <si>
    <t>1A4070000000065000074871</t>
  </si>
  <si>
    <t>1A4070000000065000074872</t>
  </si>
  <si>
    <t>1A4070000000065000074873</t>
  </si>
  <si>
    <t>1A4070000000065000074875</t>
  </si>
  <si>
    <t>1A4070000000065000074876</t>
  </si>
  <si>
    <t>1A4070000000065000074877</t>
  </si>
  <si>
    <t>1A4070000000065000074878</t>
  </si>
  <si>
    <t>1A4070000000065000074879</t>
  </si>
  <si>
    <t>1A4070000000065000074880</t>
  </si>
  <si>
    <t>1A4070000000065000074881</t>
  </si>
  <si>
    <t>1A4070000000065000074882</t>
  </si>
  <si>
    <t>1A4070000000065000074883</t>
  </si>
  <si>
    <t>1A4070000000065000074884</t>
  </si>
  <si>
    <t>1A4070000000065000074885</t>
  </si>
  <si>
    <t>1A4070000000065000074887</t>
  </si>
  <si>
    <t>1A4070000000065000074888</t>
  </si>
  <si>
    <t>1A4070000000065000074889</t>
  </si>
  <si>
    <t>1A4070000000065000074890</t>
  </si>
  <si>
    <t>1A4070000000065000074891</t>
  </si>
  <si>
    <t>1A4070000000065000074892</t>
  </si>
  <si>
    <t>1A4070000000065000074893</t>
  </si>
  <si>
    <t>1A4070000000065000074894</t>
  </si>
  <si>
    <t>1A4070000000065000074895</t>
  </si>
  <si>
    <t>1A4070000000065000074896</t>
  </si>
  <si>
    <t>1A4070000000065000074897</t>
  </si>
  <si>
    <t>1A4070000000065000074898</t>
  </si>
  <si>
    <t>1A4070000000065000074899</t>
  </si>
  <si>
    <t>1A4070000000065000074900</t>
  </si>
  <si>
    <t>1A4070000000065000074901</t>
  </si>
  <si>
    <t>1A4070000000065000074902</t>
  </si>
  <si>
    <t>1A4070000000065000074903</t>
  </si>
  <si>
    <t>1A4070000000065000074904</t>
  </si>
  <si>
    <t>1A4070000000065000074905</t>
  </si>
  <si>
    <t>1A4070000000065000074906</t>
  </si>
  <si>
    <t>1A4070000000065000074907</t>
  </si>
  <si>
    <t>1A4070000000065000074908</t>
  </si>
  <si>
    <t>1A4070000000065000074909</t>
  </si>
  <si>
    <t>1A4070000000065000074910</t>
  </si>
  <si>
    <t>1A4070000000065000074911</t>
  </si>
  <si>
    <t>1A4070000000065000074913</t>
  </si>
  <si>
    <t>1A4070000000065000074914</t>
  </si>
  <si>
    <t>1A4070000000065000074915</t>
  </si>
  <si>
    <t>1A4070000000065000074916</t>
  </si>
  <si>
    <t>1A4070000000065000074917</t>
  </si>
  <si>
    <t>1A4070000000065000074919</t>
  </si>
  <si>
    <t>1A4070000000065000074920</t>
  </si>
  <si>
    <t>1A4070000000065000074921</t>
  </si>
  <si>
    <t>1A4070000000065000074922</t>
  </si>
  <si>
    <t>1A4070000000065000074924</t>
  </si>
  <si>
    <t>1A4070000000065000074925</t>
  </si>
  <si>
    <t>1A4070000000065000074926</t>
  </si>
  <si>
    <t>1A4070000000065000074927</t>
  </si>
  <si>
    <t>1A4070000000065000074928</t>
  </si>
  <si>
    <t>1A4070000000065000074929</t>
  </si>
  <si>
    <t>1A4070000000065000074930</t>
  </si>
  <si>
    <t>1A4070000000065000074931</t>
  </si>
  <si>
    <t>1A4070000000065000074932</t>
  </si>
  <si>
    <t>1A4070000000065000074934</t>
  </si>
  <si>
    <t>1A4070000000065000074935</t>
  </si>
  <si>
    <t>1A4070000000065000074936</t>
  </si>
  <si>
    <t>1A4070000000065000074937</t>
  </si>
  <si>
    <t>1A4070000000065000074938</t>
  </si>
  <si>
    <t>1A4070000000065000074939</t>
  </si>
  <si>
    <t>1A4070000000065000074940</t>
  </si>
  <si>
    <t>1A4070000000065000074941</t>
  </si>
  <si>
    <t>1A4070000000065000074942</t>
  </si>
  <si>
    <t>1A4070000000065000074943</t>
  </si>
  <si>
    <t>1A4070000000065000074944</t>
  </si>
  <si>
    <t>1A4070000000065000074945</t>
  </si>
  <si>
    <t>1A4070000000065000074946</t>
  </si>
  <si>
    <t>1A4070000000065000074947</t>
  </si>
  <si>
    <t>1A4070000000065000074948</t>
  </si>
  <si>
    <t>1A4070000000065000074949</t>
  </si>
  <si>
    <t>1A4070000000065000074950</t>
  </si>
  <si>
    <t>1A4070000000065000074952</t>
  </si>
  <si>
    <t>1A4070000000065000074953</t>
  </si>
  <si>
    <t>1A4070000000065000074954</t>
  </si>
  <si>
    <t>1A4070000000065000074955</t>
  </si>
  <si>
    <t>1A4070000000065000074956</t>
  </si>
  <si>
    <t>1A4070000000065000074957</t>
  </si>
  <si>
    <t>1A4070000000065000074958</t>
  </si>
  <si>
    <t>1A4070000000065000074959</t>
  </si>
  <si>
    <t>1A4070000000065000074960</t>
  </si>
  <si>
    <t>1A4070000000065000074961</t>
  </si>
  <si>
    <t>1A4070000000065000074962</t>
  </si>
  <si>
    <t>1A4070000000065000074964</t>
  </si>
  <si>
    <t>1A4070000000065000074965</t>
  </si>
  <si>
    <t>1A4070000000065000074967</t>
  </si>
  <si>
    <t>1A4070000000065000074968</t>
  </si>
  <si>
    <t>1A4070000000065000074969</t>
  </si>
  <si>
    <t>1A4070000000065000074970</t>
  </si>
  <si>
    <t>1A4070000000065000074971</t>
  </si>
  <si>
    <t>1A4070000000065000074972</t>
  </si>
  <si>
    <t>1A4070000000065000074973</t>
  </si>
  <si>
    <t>1A4070000000065000074974</t>
  </si>
  <si>
    <t>1A4070000000065000074975</t>
  </si>
  <si>
    <t>1A4070000000065000074976</t>
  </si>
  <si>
    <t>1A4070000000065000074977</t>
  </si>
  <si>
    <t>1A4070000000065000074978</t>
  </si>
  <si>
    <t>1A4070000000065000074979</t>
  </si>
  <si>
    <t>1A4070000000065000074980</t>
  </si>
  <si>
    <t>1A4070000000065000074981</t>
  </si>
  <si>
    <t>1A4070000000065000074982</t>
  </si>
  <si>
    <t>1A4070000000065000074983</t>
  </si>
  <si>
    <t>1A4070000000065000074984</t>
  </si>
  <si>
    <t>1A4070000000065000074985</t>
  </si>
  <si>
    <t>1A4070000000065000074986</t>
  </si>
  <si>
    <t>1A4070000000065000074988</t>
  </si>
  <si>
    <t>1A4070000000065000074989</t>
  </si>
  <si>
    <t>1A4070000000065000074990</t>
  </si>
  <si>
    <t>1A4070000000065000074991</t>
  </si>
  <si>
    <t>1A4070000000065000074992</t>
  </si>
  <si>
    <t>1A4070000000065000074993</t>
  </si>
  <si>
    <t>1A4070000000065000074994</t>
  </si>
  <si>
    <t>1A4070000000065000075001</t>
  </si>
  <si>
    <t>1A4070000000065000075002</t>
  </si>
  <si>
    <t>1A4070000000065000075003</t>
  </si>
  <si>
    <t>1A4070000000065000075004</t>
  </si>
  <si>
    <t>1A4070000000065000075005</t>
  </si>
  <si>
    <t>1A4070000000065000075006</t>
  </si>
  <si>
    <t>1A4070000000065000075007</t>
  </si>
  <si>
    <t>1A4070000000065000075009</t>
  </si>
  <si>
    <t>1A4070000000065000075010</t>
  </si>
  <si>
    <t>1A4070000000065000075011</t>
  </si>
  <si>
    <t>1A4070000000065000075012</t>
  </si>
  <si>
    <t>1A4070000000065000075013</t>
  </si>
  <si>
    <t>1A4070000000065000075014</t>
  </si>
  <si>
    <t>1A4070000000065000075015</t>
  </si>
  <si>
    <t>1A4070000000065000075016</t>
  </si>
  <si>
    <t>1A4070000000065000075017</t>
  </si>
  <si>
    <t>1A4070000000065000075018</t>
  </si>
  <si>
    <t>1A4070000000065000075019</t>
  </si>
  <si>
    <t>1A4070000000065000075020</t>
  </si>
  <si>
    <t>1A4070000000065000075021</t>
  </si>
  <si>
    <t>1A4070000000065000075022</t>
  </si>
  <si>
    <t>1A4070000000065000075023</t>
  </si>
  <si>
    <t>1A4070000000065000075024</t>
  </si>
  <si>
    <t>1A4070000000065000075025</t>
  </si>
  <si>
    <t>1A4070000000065000075026</t>
  </si>
  <si>
    <t>1A4070000000065000075027</t>
  </si>
  <si>
    <t>1A4070000000065000075028</t>
  </si>
  <si>
    <t>1A4070000000065000075029</t>
  </si>
  <si>
    <t>1A4070000000065000075030</t>
  </si>
  <si>
    <t>1A4070000000065000075031</t>
  </si>
  <si>
    <t>1A4070000000065000075032</t>
  </si>
  <si>
    <t>1A4070000000065000075033</t>
  </si>
  <si>
    <t>1A4070000000065000075034</t>
  </si>
  <si>
    <t>1A4070000000065000075035</t>
  </si>
  <si>
    <t>1A4070000000065000075036</t>
  </si>
  <si>
    <t>1A4070000000065000075037</t>
  </si>
  <si>
    <t>1A4070000000065000075038</t>
  </si>
  <si>
    <t>1A4070000000065000075039</t>
  </si>
  <si>
    <t>1A4070000000065000075040</t>
  </si>
  <si>
    <t>1A4070000000065000075041</t>
  </si>
  <si>
    <t>1A4070000000065000075042</t>
  </si>
  <si>
    <t>1A4070000000065000075043</t>
  </si>
  <si>
    <t>1A4070000000065000075044</t>
  </si>
  <si>
    <t>1A4070000000065000075045</t>
  </si>
  <si>
    <t>1A4070000000065000075046</t>
  </si>
  <si>
    <t>1A4070000000065000075047</t>
  </si>
  <si>
    <t>1A4070000000065000075048</t>
  </si>
  <si>
    <t>1A4070000000065000075049</t>
  </si>
  <si>
    <t>1A4070000000065000075050</t>
  </si>
  <si>
    <t>1A4070000000065000075051</t>
  </si>
  <si>
    <t>1A4070000000065000075052</t>
  </si>
  <si>
    <t>1A4070000000065000075053</t>
  </si>
  <si>
    <t>1A4070000000065000075054</t>
  </si>
  <si>
    <t>1A4070000000065000075056</t>
  </si>
  <si>
    <t>1A4070000000065000075059</t>
  </si>
  <si>
    <t>1A4070000000065000075060</t>
  </si>
  <si>
    <t>1A4070000000065000075061</t>
  </si>
  <si>
    <t>1A4070000000065000075062</t>
  </si>
  <si>
    <t>1A4070000000065000075063</t>
  </si>
  <si>
    <t>1A4070000000065000075064</t>
  </si>
  <si>
    <t>1A4070000000065000075065</t>
  </si>
  <si>
    <t>1A4070000000065000075069</t>
  </si>
  <si>
    <t>1A4070000000065000075070</t>
  </si>
  <si>
    <t>1A4070000000065000075071</t>
  </si>
  <si>
    <t>1A4070000000065000075073</t>
  </si>
  <si>
    <t>1A4070000000065000075076</t>
  </si>
  <si>
    <t>1A4070000000065000075077</t>
  </si>
  <si>
    <t>1A4070000000065000075078</t>
  </si>
  <si>
    <t>1A4070000000065000075079</t>
  </si>
  <si>
    <t>1A4070000000065000075080</t>
  </si>
  <si>
    <t>1A4070000000065000075081</t>
  </si>
  <si>
    <t>1A4070000000065000075082</t>
  </si>
  <si>
    <t>1A4070000000065000075083</t>
  </si>
  <si>
    <t>1A4070000000065000075084</t>
  </si>
  <si>
    <t>1A4070000000065000075085</t>
  </si>
  <si>
    <t>1A4070000000065000075087</t>
  </si>
  <si>
    <t>1A4070000000065000075088</t>
  </si>
  <si>
    <t>1A4070000000065000075089</t>
  </si>
  <si>
    <t>1A4070000000065000075090</t>
  </si>
  <si>
    <t>1A4070000000065000075091</t>
  </si>
  <si>
    <t>1A4070000000065000075092</t>
  </si>
  <si>
    <t>1A4070000000065000075093</t>
  </si>
  <si>
    <t>1A4070000000065000075094</t>
  </si>
  <si>
    <t>1A4070000000065000075095</t>
  </si>
  <si>
    <t>1A4070000000065000075096</t>
  </si>
  <si>
    <t>1A4070000000065000075097</t>
  </si>
  <si>
    <t>1A4070000000065000075098</t>
  </si>
  <si>
    <t>1A4070000000065000075099</t>
  </si>
  <si>
    <t>1A4070000000065000075100</t>
  </si>
  <si>
    <t>1A4070000000065000075102</t>
  </si>
  <si>
    <t>1A4070000000065000075103</t>
  </si>
  <si>
    <t>1A4070000000065000075104</t>
  </si>
  <si>
    <t>1A4070000000065000075105</t>
  </si>
  <si>
    <t>1A4070000000065000075106</t>
  </si>
  <si>
    <t>1A4070000000065000075107</t>
  </si>
  <si>
    <t>1A4070000000065000075108</t>
  </si>
  <si>
    <t>1A4070000000065000075109</t>
  </si>
  <si>
    <t>1A4070000000065000075110</t>
  </si>
  <si>
    <t>1A4070000000065000075111</t>
  </si>
  <si>
    <t>1A4070000000065000075112</t>
  </si>
  <si>
    <t>1A4070000000065000075113</t>
  </si>
  <si>
    <t>1A4070000000065000075114</t>
  </si>
  <si>
    <t>1A4070000000065000075115</t>
  </si>
  <si>
    <t>1A4070000000065000075116</t>
  </si>
  <si>
    <t>1A4070000000065000075117</t>
  </si>
  <si>
    <t>1A4070000000065000075118</t>
  </si>
  <si>
    <t>1A4070000000065000075119</t>
  </si>
  <si>
    <t>1A4070000000065000075121</t>
  </si>
  <si>
    <t>1A4070000000065000075122</t>
  </si>
  <si>
    <t>1A4070000000065000075123</t>
  </si>
  <si>
    <t>1A4070000000065000075124</t>
  </si>
  <si>
    <t>1A4070000000065000075125</t>
  </si>
  <si>
    <t>1A4070000000065000075126</t>
  </si>
  <si>
    <t>1A4070000000065000075127</t>
  </si>
  <si>
    <t>1A4070000000065000075128</t>
  </si>
  <si>
    <t>1A4070000000065000075129</t>
  </si>
  <si>
    <t>1A4070000000065000075130</t>
  </si>
  <si>
    <t>1A4070000000065000075145</t>
  </si>
  <si>
    <t>1A4070000000065000075146</t>
  </si>
  <si>
    <t>1A4070000000065000075147</t>
  </si>
  <si>
    <t>1A4070000000065000075148</t>
  </si>
  <si>
    <t>1A4070000000065000075149</t>
  </si>
  <si>
    <t>1A4070000000065000075150</t>
  </si>
  <si>
    <t>1A4070000000065000075151</t>
  </si>
  <si>
    <t>1A4070000000065000075152</t>
  </si>
  <si>
    <t>1A4070000000065000075153</t>
  </si>
  <si>
    <t>1A4070000000065000075154</t>
  </si>
  <si>
    <t>1A4070000000065000075155</t>
  </si>
  <si>
    <t>1A4070000000065000075156</t>
  </si>
  <si>
    <t>1A4070000000065000075157</t>
  </si>
  <si>
    <t>1A4070000000065000075158</t>
  </si>
  <si>
    <t>1A4070000000065000075159</t>
  </si>
  <si>
    <t>1A4070000000065000075160</t>
  </si>
  <si>
    <t>1A4070000000065000075161</t>
  </si>
  <si>
    <t>1A4070000000065000075163</t>
  </si>
  <si>
    <t>1A4070000000065000075164</t>
  </si>
  <si>
    <t>1A4070000000065000075165</t>
  </si>
  <si>
    <t>1A4070000000065000075166</t>
  </si>
  <si>
    <t>1A4070000000065000075168</t>
  </si>
  <si>
    <t>1A4070000000065000075169</t>
  </si>
  <si>
    <t>1A4070000000065000075170</t>
  </si>
  <si>
    <t>1A4070000000065000075171</t>
  </si>
  <si>
    <t>1A4070000000065000075172</t>
  </si>
  <si>
    <t>1A4070000000065000075173</t>
  </si>
  <si>
    <t>1A4070000000065000075174</t>
  </si>
  <si>
    <t>1A4070000000065000075175</t>
  </si>
  <si>
    <t>1A4070000000065000075176</t>
  </si>
  <si>
    <t>1A4070000000065000075177</t>
  </si>
  <si>
    <t>1A4070000000065000075178</t>
  </si>
  <si>
    <t>1A4070000000065000075179</t>
  </si>
  <si>
    <t>1A4070000000065000075181</t>
  </si>
  <si>
    <t>1A4070000000065000075182</t>
  </si>
  <si>
    <t>1A4070000000065000075183</t>
  </si>
  <si>
    <t>1A4070000000065000075184</t>
  </si>
  <si>
    <t>1A4070000000065000075185</t>
  </si>
  <si>
    <t>1A4070000000065000075186</t>
  </si>
  <si>
    <t>1A4070000000065000075187</t>
  </si>
  <si>
    <t>1A4070000000065000075188</t>
  </si>
  <si>
    <t>1A4070000000065000075189</t>
  </si>
  <si>
    <t>1A4070000000065000075190</t>
  </si>
  <si>
    <t>1A4070000000065000075191</t>
  </si>
  <si>
    <t>1A4070000000065000075192</t>
  </si>
  <si>
    <t>1A4070000000065000075193</t>
  </si>
  <si>
    <t>1A4070000000065000075194</t>
  </si>
  <si>
    <t>1A4070000000065000075195</t>
  </si>
  <si>
    <t>1A4070000000065000075196</t>
  </si>
  <si>
    <t>1A4070000000065000075197</t>
  </si>
  <si>
    <t>1A4070000000065000075198</t>
  </si>
  <si>
    <t>1A4070000000065000075199</t>
  </si>
  <si>
    <t>1A4070000000065000075200</t>
  </si>
  <si>
    <t>1A4070000000065000075202</t>
  </si>
  <si>
    <t>1A4070000000065000075203</t>
  </si>
  <si>
    <t>1A4070000000065000075205</t>
  </si>
  <si>
    <t>1A4070000000065000075206</t>
  </si>
  <si>
    <t>1A4070000000065000075207</t>
  </si>
  <si>
    <t>1A4070000000065000075208</t>
  </si>
  <si>
    <t>1A4070000000065000075209</t>
  </si>
  <si>
    <t>1A4070000000065000075210</t>
  </si>
  <si>
    <t>1A4070000000065000075211</t>
  </si>
  <si>
    <t>1A4070000000065000075212</t>
  </si>
  <si>
    <t>1A4070000000065000075213</t>
  </si>
  <si>
    <t>1A4070000000065000075214</t>
  </si>
  <si>
    <t>1A4070000000065000075215</t>
  </si>
  <si>
    <t>1A4070000000065000075216</t>
  </si>
  <si>
    <t>1A4070000000065000075217</t>
  </si>
  <si>
    <t>1A4070000000065000075218</t>
  </si>
  <si>
    <t>1A4070000000065000075220</t>
  </si>
  <si>
    <t>1A4070000000065000075221</t>
  </si>
  <si>
    <t>1A4070000000065000075222</t>
  </si>
  <si>
    <t>1A4070000000065000075223</t>
  </si>
  <si>
    <t>1A4070000000065000075224</t>
  </si>
  <si>
    <t>1A4070000000065000075225</t>
  </si>
  <si>
    <t>1A4070000000065000075226</t>
  </si>
  <si>
    <t>1A4070000000065000075227</t>
  </si>
  <si>
    <t>1A4070000000065000075228</t>
  </si>
  <si>
    <t>1A4070000000065000075229</t>
  </si>
  <si>
    <t>1A4070000000065000075230</t>
  </si>
  <si>
    <t>1A4070000000065000075231</t>
  </si>
  <si>
    <t>1A4070000000065000075232</t>
  </si>
  <si>
    <t>1A4070000000065000075233</t>
  </si>
  <si>
    <t>1A4070000000065000075234</t>
  </si>
  <si>
    <t>1A4070000000065000075235</t>
  </si>
  <si>
    <t>1A4070000000065000075236</t>
  </si>
  <si>
    <t>1A4070000000065000075237</t>
  </si>
  <si>
    <t>1A4070000000065000075238</t>
  </si>
  <si>
    <t>1A4070000000065000075239</t>
  </si>
  <si>
    <t>1A4070000000065000075240</t>
  </si>
  <si>
    <t>1A4070000000065000075241</t>
  </si>
  <si>
    <t>1A4070000000065000075242</t>
  </si>
  <si>
    <t>1A4070000000065000075243</t>
  </si>
  <si>
    <t>1A4070000000065000075244</t>
  </si>
  <si>
    <t>1A4070000000065000075245</t>
  </si>
  <si>
    <t>1A4070000000065000075246</t>
  </si>
  <si>
    <t>1A4070000000065000075247</t>
  </si>
  <si>
    <t>1A4070000000065000075249</t>
  </si>
  <si>
    <t>1A4070000000065000075250</t>
  </si>
  <si>
    <t>1A4070000000065000075251</t>
  </si>
  <si>
    <t>1A4070000000065000075253</t>
  </si>
  <si>
    <t>1A4070000000065000075254</t>
  </si>
  <si>
    <t>1A4070000000065000075255</t>
  </si>
  <si>
    <t>1A4070000000065000075256</t>
  </si>
  <si>
    <t>1A4070000000065000075257</t>
  </si>
  <si>
    <t>1A4070000000065000075258</t>
  </si>
  <si>
    <t>1A4070000000065000075259</t>
  </si>
  <si>
    <t>1A4070000000065000075260</t>
  </si>
  <si>
    <t>1A4070000000065000075261</t>
  </si>
  <si>
    <t>1A4070000000065000075262</t>
  </si>
  <si>
    <t>1A4070000000065000075263</t>
  </si>
  <si>
    <t>1A4070000000065000075264</t>
  </si>
  <si>
    <t>1A4070000000065000075265</t>
  </si>
  <si>
    <t>1A4070000000065000075267</t>
  </si>
  <si>
    <t>1A4070000000065000075268</t>
  </si>
  <si>
    <t>1A4070000000065000075269</t>
  </si>
  <si>
    <t>1A4070000000065000075270</t>
  </si>
  <si>
    <t>1A4070000000065000075271</t>
  </si>
  <si>
    <t>1A4070000000065000075272</t>
  </si>
  <si>
    <t>1A4070000000065000075273</t>
  </si>
  <si>
    <t>1A4070000000065000075274</t>
  </si>
  <si>
    <t>1A4070000000065000075275</t>
  </si>
  <si>
    <t>1A4070000000065000075276</t>
  </si>
  <si>
    <t>1A4070000000065000075277</t>
  </si>
  <si>
    <t>1A4070000000065000075278</t>
  </si>
  <si>
    <t>1A4070000000065000075279</t>
  </si>
  <si>
    <t>1A4070000000065000075281</t>
  </si>
  <si>
    <t>1A4070000000065000075282</t>
  </si>
  <si>
    <t>1A4070000000065000075283</t>
  </si>
  <si>
    <t>1A4070000000065000075284</t>
  </si>
  <si>
    <t>1A4070000000065000075285</t>
  </si>
  <si>
    <t>1A4070000000065000075286</t>
  </si>
  <si>
    <t>1A4070000000065000075287</t>
  </si>
  <si>
    <t>1A4070000000065000075288</t>
  </si>
  <si>
    <t>1A4070000000065000075289</t>
  </si>
  <si>
    <t>1A4070000000065000075290</t>
  </si>
  <si>
    <t>1A4070000000065000075291</t>
  </si>
  <si>
    <t>1A4070000000065000075292</t>
  </si>
  <si>
    <t>1A4070000000065000075293</t>
  </si>
  <si>
    <t>1A4070000000065000075294</t>
  </si>
  <si>
    <t>1A4070000000065000075295</t>
  </si>
  <si>
    <t>1A4070000000065000075296</t>
  </si>
  <si>
    <t>1A4070000000065000075297</t>
  </si>
  <si>
    <t>1A4070000000065000075298</t>
  </si>
  <si>
    <t>1A4070000000065000075299</t>
  </si>
  <si>
    <t>1A4070000000065000075300</t>
  </si>
  <si>
    <t>1A4070000000065000075301</t>
  </si>
  <si>
    <t>1A4070000000065000075302</t>
  </si>
  <si>
    <t>1A4070000000065000075303</t>
  </si>
  <si>
    <t>1A4070000000065000075304</t>
  </si>
  <si>
    <t>1A4070000000065000075305</t>
  </si>
  <si>
    <t>1A4070000000065000075306</t>
  </si>
  <si>
    <t>1A4070000000065000075307</t>
  </si>
  <si>
    <t>1A4070000000065000075308</t>
  </si>
  <si>
    <t>1A4070000000065000075309</t>
  </si>
  <si>
    <t>1A4070000000065000075310</t>
  </si>
  <si>
    <t>1A4070000000065000075311</t>
  </si>
  <si>
    <t>1A4070000000065000075312</t>
  </si>
  <si>
    <t>1A4070000000065000075313</t>
  </si>
  <si>
    <t>1A4070000000065000075314</t>
  </si>
  <si>
    <t>1A4070000000065000075315</t>
  </si>
  <si>
    <t>1A4070000000065000075316</t>
  </si>
  <si>
    <t>1A4070000000065000075317</t>
  </si>
  <si>
    <t>1A4070000000065000075318</t>
  </si>
  <si>
    <t>1A4070000000065000075319</t>
  </si>
  <si>
    <t>1A4070000000065000075320</t>
  </si>
  <si>
    <t>1A4070000000065000075321</t>
  </si>
  <si>
    <t>1A4070000000065000075322</t>
  </si>
  <si>
    <t>1A4070000000065000075323</t>
  </si>
  <si>
    <t>1A4070000000065000075324</t>
  </si>
  <si>
    <t>1A4070000000065000075325</t>
  </si>
  <si>
    <t>1A4070000000065000075326</t>
  </si>
  <si>
    <t>1A4070000000065000075327</t>
  </si>
  <si>
    <t>1A4070000000065000075328</t>
  </si>
  <si>
    <t>LOCATION MATCH?</t>
  </si>
  <si>
    <t>STRAIN MATCH?</t>
  </si>
  <si>
    <t>GFSD189</t>
  </si>
  <si>
    <t>GFSD189.066232</t>
  </si>
  <si>
    <t>match</t>
  </si>
  <si>
    <t>GFSD</t>
  </si>
  <si>
    <t>DURP006</t>
  </si>
  <si>
    <t>DURP006.067513</t>
  </si>
  <si>
    <t>DURP</t>
  </si>
  <si>
    <t>LDOS040</t>
  </si>
  <si>
    <t>LDOS040.070892</t>
  </si>
  <si>
    <t>LDOS</t>
  </si>
  <si>
    <t>SOUR007</t>
  </si>
  <si>
    <t>SOUR007.064827</t>
  </si>
  <si>
    <t>SOUR</t>
  </si>
  <si>
    <t>PLAN004</t>
  </si>
  <si>
    <t>PLAN004.063583</t>
  </si>
  <si>
    <t>PLAN</t>
  </si>
  <si>
    <t>POTN017</t>
  </si>
  <si>
    <t>POTN017.065414</t>
  </si>
  <si>
    <t>POTN</t>
  </si>
  <si>
    <t>PLAN004.066658</t>
  </si>
  <si>
    <t>92CK119</t>
  </si>
  <si>
    <t>92CK</t>
  </si>
  <si>
    <t>PLAN004.066654</t>
  </si>
  <si>
    <t>KOKO030</t>
  </si>
  <si>
    <t>KOKO030.064928</t>
  </si>
  <si>
    <t>92CK082</t>
  </si>
  <si>
    <t>92CK082.061785</t>
  </si>
  <si>
    <t>MABK007.050656</t>
  </si>
  <si>
    <t>MABK</t>
  </si>
  <si>
    <t>LDOS040.070812</t>
  </si>
  <si>
    <t>STR8014</t>
  </si>
  <si>
    <t>STR8014.066659</t>
  </si>
  <si>
    <t>STR8</t>
  </si>
  <si>
    <t>SOUR002</t>
  </si>
  <si>
    <t>SOUR002.064822</t>
  </si>
  <si>
    <t>NL#5011</t>
  </si>
  <si>
    <t>NL#5011.067497</t>
  </si>
  <si>
    <t>NL#5</t>
  </si>
  <si>
    <t>STR8017</t>
  </si>
  <si>
    <t>STR8017.066665</t>
  </si>
  <si>
    <t>YZUP003</t>
  </si>
  <si>
    <t>YZUP</t>
  </si>
  <si>
    <t>92CK119.064884</t>
  </si>
  <si>
    <t>PLAN008</t>
  </si>
  <si>
    <t>PLAN008.066652</t>
  </si>
  <si>
    <t>92CK119.064896</t>
  </si>
  <si>
    <t>92CK119.062694</t>
  </si>
  <si>
    <t>NYFL014</t>
  </si>
  <si>
    <t>NYFL014.065784</t>
  </si>
  <si>
    <t>NYFL</t>
  </si>
  <si>
    <t>KOKO011</t>
  </si>
  <si>
    <t>KOKO011.061677</t>
  </si>
  <si>
    <t>KOKO011.064916</t>
  </si>
  <si>
    <t>MABK007.053401</t>
  </si>
  <si>
    <t>OROB</t>
  </si>
  <si>
    <t>JACK021</t>
  </si>
  <si>
    <t>JACK021.063896</t>
  </si>
  <si>
    <t>JACK</t>
  </si>
  <si>
    <t>NL#5002</t>
  </si>
  <si>
    <t>NL#5002.067506</t>
  </si>
  <si>
    <t>GFSD189.066268</t>
  </si>
  <si>
    <t>STR8014.066666</t>
  </si>
  <si>
    <t>PLAN008.066657</t>
  </si>
  <si>
    <t>GFSD207.056812</t>
  </si>
  <si>
    <t>PINE001</t>
  </si>
  <si>
    <t>PINE001.067493</t>
  </si>
  <si>
    <t>PINE</t>
  </si>
  <si>
    <t>SUNL016.064901</t>
  </si>
  <si>
    <t>SUNL</t>
  </si>
  <si>
    <t>SOUR002.062002</t>
  </si>
  <si>
    <t>NYFL014.065723</t>
  </si>
  <si>
    <t>OROB054.065289</t>
  </si>
  <si>
    <t>KOKO011.061697</t>
  </si>
  <si>
    <t>KOKO030.064927</t>
  </si>
  <si>
    <t>STR8017.066663</t>
  </si>
  <si>
    <t>92CK082.057264</t>
  </si>
  <si>
    <t>STR8014.064618</t>
  </si>
  <si>
    <t>JACK021.063907</t>
  </si>
  <si>
    <t>STR8014.066661</t>
  </si>
  <si>
    <t>NYFL014.065721</t>
  </si>
  <si>
    <t>92CK119.064886</t>
  </si>
  <si>
    <t>SKNK</t>
  </si>
  <si>
    <t>MISMATCH</t>
  </si>
  <si>
    <t>SOUR002.064823</t>
  </si>
  <si>
    <t>YZUP003.065105</t>
  </si>
  <si>
    <t>92CK119.064897</t>
  </si>
  <si>
    <t>SOUR011</t>
  </si>
  <si>
    <t>MABK007.053439</t>
  </si>
  <si>
    <t>OROB054.065286</t>
  </si>
  <si>
    <t>OROB054.061793</t>
  </si>
  <si>
    <t>KOKO011.064917</t>
  </si>
  <si>
    <t>STR8014.066660</t>
  </si>
  <si>
    <t>PINE004</t>
  </si>
  <si>
    <t>PINE004.067487</t>
  </si>
  <si>
    <t>NL#5007</t>
  </si>
  <si>
    <t>NL#5007.067503</t>
  </si>
  <si>
    <t>92CK119.064895</t>
  </si>
  <si>
    <t>PLAN017</t>
  </si>
  <si>
    <t>PLAN017.064872</t>
  </si>
  <si>
    <t>STR8017.064392</t>
  </si>
  <si>
    <t>92CK082.057241</t>
  </si>
  <si>
    <t>92CK082.057242</t>
  </si>
  <si>
    <t>SUNL006.057443</t>
  </si>
  <si>
    <t>SUNL006.071364</t>
  </si>
  <si>
    <t>PLAN017.064875</t>
  </si>
  <si>
    <t>KING002</t>
  </si>
  <si>
    <t>KING002.066453</t>
  </si>
  <si>
    <t>KING</t>
  </si>
  <si>
    <t>SOUR011.061974</t>
  </si>
  <si>
    <t>SUNL016.064900</t>
  </si>
  <si>
    <t>KOKO030.061410</t>
  </si>
  <si>
    <t>STR8017.066662</t>
  </si>
  <si>
    <t>NL#5013</t>
  </si>
  <si>
    <t>NL#5013.067495</t>
  </si>
  <si>
    <t>SUNL006.071254</t>
  </si>
  <si>
    <t>PLAN017.064874</t>
  </si>
  <si>
    <t>SOUR011.064818</t>
  </si>
  <si>
    <t>PLAN004.063582</t>
  </si>
  <si>
    <t>STR8017.064465</t>
  </si>
  <si>
    <t>MABK007.053395</t>
  </si>
  <si>
    <t>92CK082.061783</t>
  </si>
  <si>
    <t>PINE002</t>
  </si>
  <si>
    <t>PINE002.067492</t>
  </si>
  <si>
    <t>KING002.066419</t>
  </si>
  <si>
    <t>SOUR011.064817</t>
  </si>
  <si>
    <t>NL#5009</t>
  </si>
  <si>
    <t>NL#5009.067499</t>
  </si>
  <si>
    <t>MABK007.053451</t>
  </si>
  <si>
    <t>STR8017.066664</t>
  </si>
  <si>
    <t>STR8014.074178</t>
  </si>
  <si>
    <t>GFSD189.072946</t>
  </si>
  <si>
    <t>STR8014.074144</t>
  </si>
  <si>
    <t>GFSD189.072965</t>
  </si>
  <si>
    <t>PLAN008.072656</t>
  </si>
  <si>
    <t>STR8014.074180</t>
  </si>
  <si>
    <t>SUNL006.074209</t>
  </si>
  <si>
    <t>STR8017.072710</t>
  </si>
  <si>
    <t>PLAN017.074014</t>
  </si>
  <si>
    <t>SUNL006.074227</t>
  </si>
  <si>
    <t>STR8017.072751</t>
  </si>
  <si>
    <t>PLAN004.073952</t>
  </si>
  <si>
    <t>LDOS040.073657</t>
  </si>
  <si>
    <t>SOUR011.072833</t>
  </si>
  <si>
    <t>POTN017.074122</t>
  </si>
  <si>
    <t>PLAN004.073951</t>
  </si>
  <si>
    <t>POTN017.074095</t>
  </si>
  <si>
    <t>PLAN004.073885</t>
  </si>
  <si>
    <t>SOUR011.072765</t>
  </si>
  <si>
    <t>LDOS040.073665</t>
  </si>
  <si>
    <t>KOKO030.074529</t>
  </si>
  <si>
    <t>KOKO011.072557</t>
  </si>
  <si>
    <t>92CK119.073334</t>
  </si>
  <si>
    <t>POTN017.074052</t>
  </si>
  <si>
    <t>POTN017.074036</t>
  </si>
  <si>
    <t>KOKO011.072347</t>
  </si>
  <si>
    <t>92CK119.073207</t>
  </si>
  <si>
    <t>SUNL016.074566</t>
  </si>
  <si>
    <t>JACK021.071514</t>
  </si>
  <si>
    <t>SUNL016.074278</t>
  </si>
  <si>
    <t>92CK119.073174</t>
  </si>
  <si>
    <t>PLAN004.066653</t>
  </si>
  <si>
    <t>PLAN008.066656</t>
  </si>
  <si>
    <t>DITO003</t>
  </si>
  <si>
    <t>DITO003.074619</t>
  </si>
  <si>
    <t>DITO</t>
  </si>
  <si>
    <t>DITO009</t>
  </si>
  <si>
    <t>DITO009.074611</t>
  </si>
  <si>
    <t>DITO011</t>
  </si>
  <si>
    <t>DITO011.074613</t>
  </si>
  <si>
    <t>DITO004</t>
  </si>
  <si>
    <t>DITO004.074618</t>
  </si>
  <si>
    <t>DURP001</t>
  </si>
  <si>
    <t>DURP001.067508</t>
  </si>
  <si>
    <t>TITZ005</t>
  </si>
  <si>
    <t>TITZ005.074628</t>
  </si>
  <si>
    <t>TITZ</t>
  </si>
  <si>
    <t>????004</t>
  </si>
  <si>
    <t>????004.074624</t>
  </si>
  <si>
    <t>????</t>
  </si>
  <si>
    <t>TITZ002</t>
  </si>
  <si>
    <t>TITZ002.074640</t>
  </si>
  <si>
    <t>DITO007</t>
  </si>
  <si>
    <t>DITO007.074615</t>
  </si>
  <si>
    <t>TITZ004</t>
  </si>
  <si>
    <t>TITZ004.074641</t>
  </si>
  <si>
    <t>DITO006</t>
  </si>
  <si>
    <t>DITO006.074616</t>
  </si>
  <si>
    <t>DITO002</t>
  </si>
  <si>
    <t>DITO002.074621</t>
  </si>
  <si>
    <t>TITZ006</t>
  </si>
  <si>
    <t>TITZ006.074629</t>
  </si>
  <si>
    <t>DITO001</t>
  </si>
  <si>
    <t>DITO001.074620</t>
  </si>
  <si>
    <t>DITO005</t>
  </si>
  <si>
    <t>DITO005.074617</t>
  </si>
  <si>
    <t>CHWY001</t>
  </si>
  <si>
    <t>CHWY001.050664</t>
  </si>
  <si>
    <t>CHWY</t>
  </si>
  <si>
    <t>FIRE003</t>
  </si>
  <si>
    <t>FIRE003.075135</t>
  </si>
  <si>
    <t>FIRE</t>
  </si>
  <si>
    <t>DURP005</t>
  </si>
  <si>
    <t>DURP005.067512</t>
  </si>
  <si>
    <t>????003</t>
  </si>
  <si>
    <t>????003.074623</t>
  </si>
  <si>
    <t>GFSD207.069899</t>
  </si>
  <si>
    <t>FIRE010</t>
  </si>
  <si>
    <t>FIRE010.075141</t>
  </si>
  <si>
    <t>SOUR007.070523</t>
  </si>
  <si>
    <t>GFSD207.069904</t>
  </si>
  <si>
    <t>SOUR007.070524</t>
  </si>
  <si>
    <t>SOUR007.070532</t>
  </si>
  <si>
    <t>SOUR007.070525</t>
  </si>
  <si>
    <t>SOUR007.070522</t>
  </si>
  <si>
    <t>FIRE004</t>
  </si>
  <si>
    <t>FIRE004.075133</t>
  </si>
  <si>
    <t>GFSD189.069883</t>
  </si>
  <si>
    <t>TITZ003</t>
  </si>
  <si>
    <t>TITZ003.074631</t>
  </si>
  <si>
    <t>DURP003</t>
  </si>
  <si>
    <t>DURP003.067511</t>
  </si>
  <si>
    <t>FIRE005</t>
  </si>
  <si>
    <t>FIRE005.075136</t>
  </si>
  <si>
    <t>SOUR007.070536</t>
  </si>
  <si>
    <t>SUNL006.071336</t>
  </si>
  <si>
    <t>GFSD189.069811</t>
  </si>
  <si>
    <t>GFSD189.069821</t>
  </si>
  <si>
    <t>DITO008</t>
  </si>
  <si>
    <t>DITO008.074610</t>
  </si>
  <si>
    <t>GFSD207.069898</t>
  </si>
  <si>
    <t>TITZ001</t>
  </si>
  <si>
    <t>TITZ001.074630</t>
  </si>
  <si>
    <t>PINE015</t>
  </si>
  <si>
    <t>PINE015.067475</t>
  </si>
  <si>
    <t>FIRE001</t>
  </si>
  <si>
    <t>FIRE001.074642</t>
  </si>
  <si>
    <t>FIRE007</t>
  </si>
  <si>
    <t>FIRE007.075138</t>
  </si>
  <si>
    <t>FIRE011</t>
  </si>
  <si>
    <t>FIRE011.075142</t>
  </si>
  <si>
    <t>FIRE012</t>
  </si>
  <si>
    <t>FIRE012.075143</t>
  </si>
  <si>
    <t>CHWY002</t>
  </si>
  <si>
    <t>CHWY002.074627</t>
  </si>
  <si>
    <t>PINE018</t>
  </si>
  <si>
    <t>PINE018.067484</t>
  </si>
  <si>
    <t>GFSD207.069902</t>
  </si>
  <si>
    <t>GFSD207.069897</t>
  </si>
  <si>
    <t>SUNL006.071331</t>
  </si>
  <si>
    <t>SUNL006.071300</t>
  </si>
  <si>
    <t>SUNL006.071357</t>
  </si>
  <si>
    <t>DURP004</t>
  </si>
  <si>
    <t>DURP004.067510</t>
  </si>
  <si>
    <t>PINE022</t>
  </si>
  <si>
    <t>PINE022.067485</t>
  </si>
  <si>
    <t>KING002.071476</t>
  </si>
  <si>
    <t>NL#5001</t>
  </si>
  <si>
    <t>NL#5001.067504</t>
  </si>
  <si>
    <t>KING002.071486</t>
  </si>
  <si>
    <t>KING002.071480</t>
  </si>
  <si>
    <t>KING002.071490</t>
  </si>
  <si>
    <t>KING002.071489</t>
  </si>
  <si>
    <t>KING002.071482</t>
  </si>
  <si>
    <t>NYFL014.069959</t>
  </si>
  <si>
    <t>LDOS040.070820</t>
  </si>
  <si>
    <t>SUNL016.071403</t>
  </si>
  <si>
    <t>NYFL014.069954</t>
  </si>
  <si>
    <t>YZUP003.070582</t>
  </si>
  <si>
    <t>YZUP003.070635</t>
  </si>
  <si>
    <t>YZUP003.070649</t>
  </si>
  <si>
    <t>YZUP003.070654</t>
  </si>
  <si>
    <t>SUNL016.071454</t>
  </si>
  <si>
    <t>YZUP003.070546</t>
  </si>
  <si>
    <t>LDOS040.070809</t>
  </si>
  <si>
    <t>YZUP003.070604</t>
  </si>
  <si>
    <t xml:space="preserve">    Scroll below table for corresponding maps.</t>
  </si>
  <si>
    <t>SOUTH MOM</t>
  </si>
  <si>
    <t>NORTH MOM</t>
  </si>
  <si>
    <t>...</t>
  </si>
  <si>
    <t>DOOR</t>
  </si>
  <si>
    <t>MINIVEG</t>
  </si>
  <si>
    <t>VEG SIDE</t>
  </si>
  <si>
    <t>WALL SIDE</t>
  </si>
  <si>
    <t>EAST</t>
  </si>
  <si>
    <t>STR8014.074178,        GFSD189.072946,        STR8014.074144,        GFSD189.072965,        PLAN008.072656,        STR8014.074180,        SUNL006.074209,        STR8017.072710</t>
  </si>
  <si>
    <t>PLAN017.074014,        SUNL006.074227,        STR8017.072751,        PLAN004.073952,        LDOS040.073657,        SOUR011.072833,        POTN017.074122,        PLAN004.073951</t>
  </si>
  <si>
    <t>POTN017.074095,        PLAN004.073885,        SOUR011.072765,        LDOS040.073665,        KOKO030.074529,        KOKO011.072557,        92CK119.073334,        POTN017.074052</t>
  </si>
  <si>
    <t>POTN017.074036,        KOKO011.072347,        92CK119.073207,        SUNL016.074566,        JACK021.071514,        SUNL016.074278,        92CK119.073174</t>
  </si>
  <si>
    <t>PLAN004.066653,        PLAN008.066656</t>
  </si>
  <si>
    <t/>
  </si>
  <si>
    <t>TITZ001.074630,        PINE015.067475,        FIRE001.074642,        FIRE007.075138,        FIRE011.075142,        FIRE012.075143,        CHWY002.074627,        PINE018.067484</t>
  </si>
  <si>
    <t>GFSD207.069902,        GFSD207.069897,        SUNL006.071331,        SUNL006.071300,        SUNL006.071357,        DURP004.067510,        PINE022.067485,        KING002.071476</t>
  </si>
  <si>
    <t>NL#5001.067504,        KING002.071486,        KING002.071480,        KING002.071490,        KING002.071489,        KING002.071482,        NYFL014.069959,        LDOS040.070820</t>
  </si>
  <si>
    <t>SUNL016.071403,        NYFL014.069954,        YZUP003.070582,        YZUP003.070635,        YZUP003.070649,        YZUP003.070654</t>
  </si>
  <si>
    <t>SUNL016.071454,        YZUP003.070546,        LDOS040.070809,        YZUP003.070604</t>
  </si>
  <si>
    <t>DITO003.074619,        DITO009.074611,        DITO011.074613,        DITO004.074618,        DURP001.067508,        TITZ005.074628,        ????004.074624,        TITZ002.074640</t>
  </si>
  <si>
    <t>DITO007.074615,        TITZ004.074641,        DITO006.074616,        DITO002.074621,        TITZ006.074629,        DITO001.074620,        DITO005.074617,        CHWY001.050664</t>
  </si>
  <si>
    <t>FIRE003.075135,        DURP005.067512,        ????003.074623,        GFSD207.069899,        FIRE010.075141,        SOUR007.070523,        GFSD207.069904,        SOUR007.070524</t>
  </si>
  <si>
    <t>SOUR007.070532,        SOUR007.070525,        SOUR007.070522,        FIRE004.075133,        GFSD189.069883,        TITZ003.074631,        DURP003.067511,        FIRE005.075136</t>
  </si>
  <si>
    <t>SOUR007.070536,        SUNL006.071336,        GFSD189.069811,        GFSD189.069821,        DITO008.074610,        GFSD207.069898</t>
  </si>
  <si>
    <t>Mother</t>
  </si>
  <si>
    <t>Scan metrc and pheno tags in the order of the workbook (south mom, north mom, west minimom, east minimom - in alphabetical and numerical order).</t>
  </si>
  <si>
    <t>CloneBarcode</t>
  </si>
  <si>
    <t>date</t>
  </si>
  <si>
    <t>metrc match</t>
  </si>
  <si>
    <t>status</t>
  </si>
  <si>
    <t>1A4070000000065000019632</t>
  </si>
  <si>
    <t>92CK008</t>
  </si>
  <si>
    <t>1A4070000000065000034996</t>
  </si>
  <si>
    <t>1A4070000000065000019647</t>
  </si>
  <si>
    <t>1A4070000000065000024414</t>
  </si>
  <si>
    <t>1A4070000000065000024354</t>
  </si>
  <si>
    <t>92CK083</t>
  </si>
  <si>
    <t>1A4070000000065000020144</t>
  </si>
  <si>
    <t>92CK088</t>
  </si>
  <si>
    <t>92CK088.024292</t>
  </si>
  <si>
    <t>92CK090.024360</t>
  </si>
  <si>
    <t>ALAW002.031265</t>
  </si>
  <si>
    <t>ALAW002.031281</t>
  </si>
  <si>
    <t>ALAW002.031253</t>
  </si>
  <si>
    <t>APLD004.031255</t>
  </si>
  <si>
    <t>APLD004.031274</t>
  </si>
  <si>
    <t>APLD004.031264</t>
  </si>
  <si>
    <t>1A4070000000065000021524</t>
  </si>
  <si>
    <t>BBGM004</t>
  </si>
  <si>
    <t>1A4070000000065000021525</t>
  </si>
  <si>
    <t>BBGM004.029459</t>
  </si>
  <si>
    <t>BBGM004.029452</t>
  </si>
  <si>
    <t>1A4070000000065000021527</t>
  </si>
  <si>
    <t>BBGM007</t>
  </si>
  <si>
    <t>1A4070000000065000026252</t>
  </si>
  <si>
    <t>BBGM007.026270</t>
  </si>
  <si>
    <t>1A4070000000065000021526</t>
  </si>
  <si>
    <t>BBGM009</t>
  </si>
  <si>
    <t>1A4070000000065000021528</t>
  </si>
  <si>
    <t>1A4070000000065000026276</t>
  </si>
  <si>
    <t>BBGM009.026276</t>
  </si>
  <si>
    <t>BBGM009.026284</t>
  </si>
  <si>
    <t>BGCH006.021533</t>
  </si>
  <si>
    <t>BGCH006.021532</t>
  </si>
  <si>
    <t>BGCH009.021531</t>
  </si>
  <si>
    <t>BGCH010.033662</t>
  </si>
  <si>
    <t>BGCH010.033664</t>
  </si>
  <si>
    <t>1A4070000000065000019198</t>
  </si>
  <si>
    <t>BMKO011</t>
  </si>
  <si>
    <t>BMKO011.032185</t>
  </si>
  <si>
    <t>BMKO011.030563</t>
  </si>
  <si>
    <t>BMKO011.030570</t>
  </si>
  <si>
    <t>CADR028.031244</t>
  </si>
  <si>
    <t>CADR028.031241</t>
  </si>
  <si>
    <t>CADR036.031243</t>
  </si>
  <si>
    <t>CADR036.031262</t>
  </si>
  <si>
    <t>CADR060.031372</t>
  </si>
  <si>
    <t>CADR065.031384</t>
  </si>
  <si>
    <t>CADR065.031259</t>
  </si>
  <si>
    <t>CADR098.031242</t>
  </si>
  <si>
    <t>CADR098.031366</t>
  </si>
  <si>
    <t>CADR107.031386</t>
  </si>
  <si>
    <t>CADR107.031270</t>
  </si>
  <si>
    <t>CHST007.031350</t>
  </si>
  <si>
    <t>CHST007.031352</t>
  </si>
  <si>
    <t>CHST008.031353</t>
  </si>
  <si>
    <t>CHST008.031354</t>
  </si>
  <si>
    <t>CLSE024.019694</t>
  </si>
  <si>
    <t>1A4070000000065000019427</t>
  </si>
  <si>
    <t>CTEN016</t>
  </si>
  <si>
    <t>CTEN016.031404</t>
  </si>
  <si>
    <t>1A4070000000065000019443</t>
  </si>
  <si>
    <t>CTEN024</t>
  </si>
  <si>
    <t>CTEN024.031426</t>
  </si>
  <si>
    <t>DD22002.033645</t>
  </si>
  <si>
    <t>DD22002.033646</t>
  </si>
  <si>
    <t>1A4070000000065000019499</t>
  </si>
  <si>
    <t>DD22005</t>
  </si>
  <si>
    <t>DD22005.032327</t>
  </si>
  <si>
    <t>DD22008.033647</t>
  </si>
  <si>
    <t>DD22008.033648</t>
  </si>
  <si>
    <t>1A4070000000065000019474</t>
  </si>
  <si>
    <t>DD22009</t>
  </si>
  <si>
    <t>DD22009.032392</t>
  </si>
  <si>
    <t>1A4070000000065000019473</t>
  </si>
  <si>
    <t>DD22010</t>
  </si>
  <si>
    <t>DD22010.032316</t>
  </si>
  <si>
    <t>DD22016.019468</t>
  </si>
  <si>
    <t>DD22016.032370</t>
  </si>
  <si>
    <t>1A4070000000065000014214</t>
  </si>
  <si>
    <t>DRMC001</t>
  </si>
  <si>
    <t>1A4070000000065000020817</t>
  </si>
  <si>
    <t>DRMC001.033096</t>
  </si>
  <si>
    <t>1A4070000000065000024947</t>
  </si>
  <si>
    <t>DRMC004</t>
  </si>
  <si>
    <t>DRMC004.024970</t>
  </si>
  <si>
    <t>DRMC004.024947</t>
  </si>
  <si>
    <t>DRMC004.024977</t>
  </si>
  <si>
    <t>DRMC004.024966</t>
  </si>
  <si>
    <t>DRMC004.032999</t>
  </si>
  <si>
    <t>DRMC022.020829</t>
  </si>
  <si>
    <t>DRMC022.033149</t>
  </si>
  <si>
    <t>1A4070000000065000020830</t>
  </si>
  <si>
    <t>DRMC034</t>
  </si>
  <si>
    <t>DRMC034.033133</t>
  </si>
  <si>
    <t>DSLD010.031275</t>
  </si>
  <si>
    <t>DSLD010.031375</t>
  </si>
  <si>
    <t>DSLD015.031374</t>
  </si>
  <si>
    <t>DSLD015.031254</t>
  </si>
  <si>
    <t>DSLD016.031261</t>
  </si>
  <si>
    <t>DSLD016.031271</t>
  </si>
  <si>
    <t>1A4070000000065000016935</t>
  </si>
  <si>
    <t>ELBB019</t>
  </si>
  <si>
    <t>ELBB019.031315</t>
  </si>
  <si>
    <t>ELBB019.031318</t>
  </si>
  <si>
    <t>1A4070000000065000016960</t>
  </si>
  <si>
    <t>ELBB020</t>
  </si>
  <si>
    <t>1A4070000000065000031320</t>
  </si>
  <si>
    <t>1A4070000000065000031321</t>
  </si>
  <si>
    <t>ELBB020.031321</t>
  </si>
  <si>
    <t>ELBB020.031320</t>
  </si>
  <si>
    <t>1A4070000000065000016922</t>
  </si>
  <si>
    <t>ELBB031</t>
  </si>
  <si>
    <t>1A4070000000065000031316</t>
  </si>
  <si>
    <t>ELBB031.031316</t>
  </si>
  <si>
    <t>ELBB031.031322</t>
  </si>
  <si>
    <t>1A4070000000065000016921</t>
  </si>
  <si>
    <t>ELBB036</t>
  </si>
  <si>
    <t>1A4070000000065000031317</t>
  </si>
  <si>
    <t>1A4070000000065000031319</t>
  </si>
  <si>
    <t>ELBB036.031319</t>
  </si>
  <si>
    <t>ELBB036.031317</t>
  </si>
  <si>
    <t>FLOG004.033639</t>
  </si>
  <si>
    <t>FLOG004.033638</t>
  </si>
  <si>
    <t>GFSD014.033653</t>
  </si>
  <si>
    <t>GFSD014.033654</t>
  </si>
  <si>
    <t>GFSD028.020482</t>
  </si>
  <si>
    <t>GFSD241.033625</t>
  </si>
  <si>
    <t>GFSD241.033624</t>
  </si>
  <si>
    <t>GLTR002.031381</t>
  </si>
  <si>
    <t>GLTR002.031382</t>
  </si>
  <si>
    <t>GLTR002.031383</t>
  </si>
  <si>
    <t>GLTR002.031245</t>
  </si>
  <si>
    <t>1A4070000000065000025379</t>
  </si>
  <si>
    <t>HAMA013</t>
  </si>
  <si>
    <t>HAMA013.025367</t>
  </si>
  <si>
    <t>HAMA013.032404</t>
  </si>
  <si>
    <t>HAMA021.025423</t>
  </si>
  <si>
    <t>HAMA021.025414</t>
  </si>
  <si>
    <t>HNDU003.026693</t>
  </si>
  <si>
    <t>HNDU003.026692</t>
  </si>
  <si>
    <t>HTWV003.031376</t>
  </si>
  <si>
    <t>HTWV003.031268</t>
  </si>
  <si>
    <t>HTWV016.031380</t>
  </si>
  <si>
    <t>HTWV016.031278</t>
  </si>
  <si>
    <t>INCP016.031251</t>
  </si>
  <si>
    <t>INCP016.031258</t>
  </si>
  <si>
    <t>1A4070000000065000019190</t>
  </si>
  <si>
    <t>ISLA010</t>
  </si>
  <si>
    <t>ISLA010.032226</t>
  </si>
  <si>
    <t>ISLA010.030753</t>
  </si>
  <si>
    <t>ISLA010.030775</t>
  </si>
  <si>
    <t>1A4070000000065000016791</t>
  </si>
  <si>
    <t>JK99007</t>
  </si>
  <si>
    <t>1A4070000000065000031349</t>
  </si>
  <si>
    <t>JK99007.031349</t>
  </si>
  <si>
    <t>JK99007.031341</t>
  </si>
  <si>
    <t>1A4070000000065000016826</t>
  </si>
  <si>
    <t>JK99030</t>
  </si>
  <si>
    <t>JK99030.031344</t>
  </si>
  <si>
    <t>JK99030.031340</t>
  </si>
  <si>
    <t>1A4070000000065000016777</t>
  </si>
  <si>
    <t>JK99042</t>
  </si>
  <si>
    <t>JK99042.031343</t>
  </si>
  <si>
    <t>1A4070000000065000016769</t>
  </si>
  <si>
    <t>JK99058</t>
  </si>
  <si>
    <t>JK99058.031345</t>
  </si>
  <si>
    <t>JK99058.031346</t>
  </si>
  <si>
    <t>1A4070000000065000016776</t>
  </si>
  <si>
    <t>JK99064</t>
  </si>
  <si>
    <t>1A4070000000065000031342</t>
  </si>
  <si>
    <t>JK99064.031342</t>
  </si>
  <si>
    <t>JK99064.031347</t>
  </si>
  <si>
    <t>1A4070000000065000016778</t>
  </si>
  <si>
    <t>JK99075</t>
  </si>
  <si>
    <t>JK99075.031348</t>
  </si>
  <si>
    <t>1A4070000000065000025805</t>
  </si>
  <si>
    <t>KING002.025805</t>
  </si>
  <si>
    <t>KING002.025808</t>
  </si>
  <si>
    <t>KING008.025849</t>
  </si>
  <si>
    <t>KING008.025863</t>
  </si>
  <si>
    <t>KLFR014.030873</t>
  </si>
  <si>
    <t>KLFR014.030872</t>
  </si>
  <si>
    <t>KLFR047.021152</t>
  </si>
  <si>
    <t>KLFR047.030887</t>
  </si>
  <si>
    <t>KLFR047.030896</t>
  </si>
  <si>
    <t>KLFR055.033658</t>
  </si>
  <si>
    <t>KLFR055.033657</t>
  </si>
  <si>
    <t>KLFR055.030808</t>
  </si>
  <si>
    <t>KLFR055.030830</t>
  </si>
  <si>
    <t>1A4070000000065000021158</t>
  </si>
  <si>
    <t>KLFR056</t>
  </si>
  <si>
    <t>KLFR056.030840</t>
  </si>
  <si>
    <t>KLFR056.030848</t>
  </si>
  <si>
    <t>KNMK001.031267</t>
  </si>
  <si>
    <t>KNMK001.031280</t>
  </si>
  <si>
    <t>KOF3027.031324</t>
  </si>
  <si>
    <t>KOF3027.031325</t>
  </si>
  <si>
    <t>KOF3027.031326</t>
  </si>
  <si>
    <t>KOF3027.031323</t>
  </si>
  <si>
    <t>KOIX034.033634</t>
  </si>
  <si>
    <t>KOIX054.033633</t>
  </si>
  <si>
    <t>1A4070000000065000021512</t>
  </si>
  <si>
    <t>1A4070000000065000021513</t>
  </si>
  <si>
    <t>1A4070000000065000031361</t>
  </si>
  <si>
    <t>KOKO011.031361</t>
  </si>
  <si>
    <t>KOKO012.031364</t>
  </si>
  <si>
    <t>KOKO012.031363</t>
  </si>
  <si>
    <t>1A4070000000065000021510</t>
  </si>
  <si>
    <t>1A4070000000065000021511</t>
  </si>
  <si>
    <t>KOKO030.031365</t>
  </si>
  <si>
    <t>KOKO030.031360</t>
  </si>
  <si>
    <t>KORN004.025660</t>
  </si>
  <si>
    <t>KORN004.025674</t>
  </si>
  <si>
    <t>KORN004.025667</t>
  </si>
  <si>
    <t>KORN044.031377</t>
  </si>
  <si>
    <t>KORN044.031257</t>
  </si>
  <si>
    <t>1A4070000000065000019294</t>
  </si>
  <si>
    <t>LDOS018</t>
  </si>
  <si>
    <t>LDOS018.032467</t>
  </si>
  <si>
    <t>1A4070000000065000019291</t>
  </si>
  <si>
    <t>LDOS024</t>
  </si>
  <si>
    <t>LDOS024.032440</t>
  </si>
  <si>
    <t>1A4070000000065000019284</t>
  </si>
  <si>
    <t>LDOS025</t>
  </si>
  <si>
    <t>LDOS025.032484</t>
  </si>
  <si>
    <t>1A4070000000065000019280</t>
  </si>
  <si>
    <t>LDOS040.025039</t>
  </si>
  <si>
    <t>LDOS040.032501</t>
  </si>
  <si>
    <t>1A4070000000065000019278</t>
  </si>
  <si>
    <t>LDOS041</t>
  </si>
  <si>
    <t>LDOS041.032599</t>
  </si>
  <si>
    <t>1A4070000000065000019271</t>
  </si>
  <si>
    <t>LDOS049</t>
  </si>
  <si>
    <t>LDOS049.032624</t>
  </si>
  <si>
    <t>MABK007.031368</t>
  </si>
  <si>
    <t>MABK007.031277</t>
  </si>
  <si>
    <t>MABK008.031279</t>
  </si>
  <si>
    <t>MABK008.031282</t>
  </si>
  <si>
    <t>MABK008.031266</t>
  </si>
  <si>
    <t>MAYR007.031378</t>
  </si>
  <si>
    <t>MAYR007.031260</t>
  </si>
  <si>
    <t>1A4070000000065000031356</t>
  </si>
  <si>
    <t>MDGE001</t>
  </si>
  <si>
    <t>MDGE001.031356</t>
  </si>
  <si>
    <t>MDGE001.031358</t>
  </si>
  <si>
    <t>1A4070000000065000018255</t>
  </si>
  <si>
    <t>NYFL004</t>
  </si>
  <si>
    <t>NYFL004.031330</t>
  </si>
  <si>
    <t>NYFL004.031327</t>
  </si>
  <si>
    <t>1A4070000000065000018254</t>
  </si>
  <si>
    <t>NYFL014.031328</t>
  </si>
  <si>
    <t>1A4070000000065000021208</t>
  </si>
  <si>
    <t>ONED017</t>
  </si>
  <si>
    <t>ONED017.033537</t>
  </si>
  <si>
    <t>ONED026.033414</t>
  </si>
  <si>
    <t>ONED026.021191</t>
  </si>
  <si>
    <t>ONED037.033652</t>
  </si>
  <si>
    <t>ONED037.033660</t>
  </si>
  <si>
    <t>ONED037.033650</t>
  </si>
  <si>
    <t>ONED038.033659</t>
  </si>
  <si>
    <t>1A4070000000065000021190</t>
  </si>
  <si>
    <t>ONED041</t>
  </si>
  <si>
    <t>ONED041.033388</t>
  </si>
  <si>
    <t>ONED047.033643</t>
  </si>
  <si>
    <t>ONED047.033642</t>
  </si>
  <si>
    <t>1A4070000000065000020378</t>
  </si>
  <si>
    <t>OROB028</t>
  </si>
  <si>
    <t>OROB028.031846</t>
  </si>
  <si>
    <t>OROB036.031896</t>
  </si>
  <si>
    <t>1A4070000000065000020391</t>
  </si>
  <si>
    <t>OROB038</t>
  </si>
  <si>
    <t>OROB038.031931</t>
  </si>
  <si>
    <t>1A4070000000065000025627</t>
  </si>
  <si>
    <t>OROB047</t>
  </si>
  <si>
    <t>OROB047.025627</t>
  </si>
  <si>
    <t>OROB047.025624</t>
  </si>
  <si>
    <t>1A4070000000065000025601</t>
  </si>
  <si>
    <t>1A4070000000065000025620</t>
  </si>
  <si>
    <t>1A4070000000065000021412</t>
  </si>
  <si>
    <t>PHGW020</t>
  </si>
  <si>
    <t>PHGW020.030986</t>
  </si>
  <si>
    <t>PHGW020.030972</t>
  </si>
  <si>
    <t>PHGW023.030951</t>
  </si>
  <si>
    <t>PHGW023.030957</t>
  </si>
  <si>
    <t>PLAN012.021389</t>
  </si>
  <si>
    <t>PLAN017.033631</t>
  </si>
  <si>
    <t>PLAN017.033630</t>
  </si>
  <si>
    <t>PLAN027.033635</t>
  </si>
  <si>
    <t>PLAN037.033636</t>
  </si>
  <si>
    <t>PNDA004.032891</t>
  </si>
  <si>
    <t>PNDA004.026489</t>
  </si>
  <si>
    <t>1A4070000000065000018410</t>
  </si>
  <si>
    <t>PNDA005</t>
  </si>
  <si>
    <t>PNDA005.026525</t>
  </si>
  <si>
    <t>PNDA005.032857</t>
  </si>
  <si>
    <t>PNDA007.032798</t>
  </si>
  <si>
    <t>PNDA007.030095</t>
  </si>
  <si>
    <t>1A4070000000065000018441</t>
  </si>
  <si>
    <t>PNDA008</t>
  </si>
  <si>
    <t>PNDA008.032901</t>
  </si>
  <si>
    <t>1A4070000000065000017036</t>
  </si>
  <si>
    <t>POLO012</t>
  </si>
  <si>
    <t>1A4070000000065000029307</t>
  </si>
  <si>
    <t>POLO012.029307</t>
  </si>
  <si>
    <t>POLO012.029299</t>
  </si>
  <si>
    <t>1A4070000000065000017043</t>
  </si>
  <si>
    <t>POLO028</t>
  </si>
  <si>
    <t>POLO028.029296</t>
  </si>
  <si>
    <t>POLO028.029285</t>
  </si>
  <si>
    <t>1A4070000000065000017063</t>
  </si>
  <si>
    <t>POLO046</t>
  </si>
  <si>
    <t>POLO046.032164</t>
  </si>
  <si>
    <t>POLO046.029349</t>
  </si>
  <si>
    <t>POLO046.029343</t>
  </si>
  <si>
    <t>1A4070000000065000024696</t>
  </si>
  <si>
    <t>RBOG002</t>
  </si>
  <si>
    <t>RBOG002.024696</t>
  </si>
  <si>
    <t>RBOG002.024683</t>
  </si>
  <si>
    <t>RBOG002.024670</t>
  </si>
  <si>
    <t>RPLY005.031273</t>
  </si>
  <si>
    <t>RPLY005.031263</t>
  </si>
  <si>
    <t>RPLY008.031269</t>
  </si>
  <si>
    <t>RPLY008.031373</t>
  </si>
  <si>
    <t>1A4070000000065000019174</t>
  </si>
  <si>
    <t>SECF009</t>
  </si>
  <si>
    <t>1A4070000000065000031337</t>
  </si>
  <si>
    <t>SECF009.031337</t>
  </si>
  <si>
    <t>SECF009.031339</t>
  </si>
  <si>
    <t>SECF017.031338</t>
  </si>
  <si>
    <t>SECF017.031387</t>
  </si>
  <si>
    <t>STR8009.030417</t>
  </si>
  <si>
    <t>STR8009.030419</t>
  </si>
  <si>
    <t>1A4070000000065000018571</t>
  </si>
  <si>
    <t>STR8014.032647</t>
  </si>
  <si>
    <t>STR8014.030393</t>
  </si>
  <si>
    <t>STR8014.030396</t>
  </si>
  <si>
    <t>1A4070000000065000018595</t>
  </si>
  <si>
    <t>STR8017.030454</t>
  </si>
  <si>
    <t>STR8017.030476</t>
  </si>
  <si>
    <t>1A4070000000065000019203</t>
  </si>
  <si>
    <t>STRC017</t>
  </si>
  <si>
    <t>STRC017.019203</t>
  </si>
  <si>
    <t>STRC017.031335</t>
  </si>
  <si>
    <t>STRC017.031333</t>
  </si>
  <si>
    <t>STRC017.034995</t>
  </si>
  <si>
    <t>1A4070000000065000019204</t>
  </si>
  <si>
    <t>STRC018</t>
  </si>
  <si>
    <t>STRC018.031331</t>
  </si>
  <si>
    <t>STRC018.031332</t>
  </si>
  <si>
    <t>1A4070000000065000019202</t>
  </si>
  <si>
    <t>STRC022</t>
  </si>
  <si>
    <t>1A4070000000065000031334</t>
  </si>
  <si>
    <t>STRC022.031336</t>
  </si>
  <si>
    <t>STRC022.031334</t>
  </si>
  <si>
    <t>SUNL005.031945</t>
  </si>
  <si>
    <t>SUNL006.031963</t>
  </si>
  <si>
    <t>SUNL008.032097</t>
  </si>
  <si>
    <t>1A4070000000065000009922</t>
  </si>
  <si>
    <t>SUNL011</t>
  </si>
  <si>
    <t>SUNL011.032040</t>
  </si>
  <si>
    <t>SUNL013.031997</t>
  </si>
  <si>
    <t>1A4070000000065000020267</t>
  </si>
  <si>
    <t>SUNL016.032020</t>
  </si>
  <si>
    <t>SUNL018.032085</t>
  </si>
  <si>
    <t>1A4070000000065000020290</t>
  </si>
  <si>
    <t>SUNL019</t>
  </si>
  <si>
    <t>SUNL019.032047</t>
  </si>
  <si>
    <t>TAHL001.031252</t>
  </si>
  <si>
    <t>TAHL001.031256</t>
  </si>
  <si>
    <t>TAHL005.031272</t>
  </si>
  <si>
    <t>1A4070000000065000020676</t>
  </si>
  <si>
    <t>TAHP003</t>
  </si>
  <si>
    <t>TAHP003.029529</t>
  </si>
  <si>
    <t>TAHP003.029532</t>
  </si>
  <si>
    <t>TAHP005.031276</t>
  </si>
  <si>
    <t>TAHP005.031385</t>
  </si>
  <si>
    <t>1A4070000000065000024924</t>
  </si>
  <si>
    <t>TDLW019</t>
  </si>
  <si>
    <t>TDLW019.024922</t>
  </si>
  <si>
    <t>TDLW019.024924</t>
  </si>
  <si>
    <t>TDLW019.024931</t>
  </si>
  <si>
    <t>TDLW019.024936</t>
  </si>
  <si>
    <t>VLVT023.033628</t>
  </si>
  <si>
    <t>VLVT023.033626</t>
  </si>
  <si>
    <t>1A4070000000065000010870</t>
  </si>
  <si>
    <t>1A4070000000065000024734</t>
  </si>
  <si>
    <t>1A4070000000065000024754</t>
  </si>
  <si>
    <t>1A4070000000065000010865</t>
  </si>
  <si>
    <t>YZUP005</t>
  </si>
  <si>
    <t>1A4070000000065000024774</t>
  </si>
  <si>
    <t>1A40700000000650000024329</t>
  </si>
  <si>
    <t>92CK066</t>
  </si>
  <si>
    <t>1A40700000000650000019647</t>
  </si>
  <si>
    <t>1A40700000000650000024414</t>
  </si>
  <si>
    <t>1A40700000000650000024354</t>
  </si>
  <si>
    <t>1A40700000000650000020144</t>
  </si>
  <si>
    <t>1A40700000000650000024292</t>
  </si>
  <si>
    <t>1A40700000000650000024360</t>
  </si>
  <si>
    <t>92CK090</t>
  </si>
  <si>
    <t>ALAW002.031372</t>
  </si>
  <si>
    <t>ALAW002.031373</t>
  </si>
  <si>
    <t>ALAW002.031374</t>
  </si>
  <si>
    <t>1A40700000000650000021524</t>
  </si>
  <si>
    <t>1A40700000000650000021525</t>
  </si>
  <si>
    <t>BBGM004.040743</t>
  </si>
  <si>
    <t>BBGM004.040744</t>
  </si>
  <si>
    <t>BBGM004.040746</t>
  </si>
  <si>
    <t>BBGM004.040749</t>
  </si>
  <si>
    <t>BBGM004.040748</t>
  </si>
  <si>
    <t>BBGM004.040747</t>
  </si>
  <si>
    <t>BBGM004.040750</t>
  </si>
  <si>
    <t>BBGM004.040745</t>
  </si>
  <si>
    <t>1A40700000000650000021527</t>
  </si>
  <si>
    <t>1A40700000000650000026252</t>
  </si>
  <si>
    <t>1A40700000000650000026270</t>
  </si>
  <si>
    <t>BBGM007.040753</t>
  </si>
  <si>
    <t>BBGM007.040754</t>
  </si>
  <si>
    <t>BBGM007.040751</t>
  </si>
  <si>
    <t>BBGM007.040752</t>
  </si>
  <si>
    <t>BBGM007.040755</t>
  </si>
  <si>
    <t>BBGM007.040757</t>
  </si>
  <si>
    <t>BBGM007.040756</t>
  </si>
  <si>
    <t>1A40700000000650000021526</t>
  </si>
  <si>
    <t>1A40700000000650000021528</t>
  </si>
  <si>
    <t>1A40700000000650000026276</t>
  </si>
  <si>
    <t>1A40700000000650000026284</t>
  </si>
  <si>
    <t>BHZD002.036077</t>
  </si>
  <si>
    <t>BHZD002.036099</t>
  </si>
  <si>
    <t>BHZD002.036075</t>
  </si>
  <si>
    <t>BHZD002.036072</t>
  </si>
  <si>
    <t>BHZD008.036116</t>
  </si>
  <si>
    <t>BHZD008.036122</t>
  </si>
  <si>
    <t>BHZD008.036114</t>
  </si>
  <si>
    <t>BHZD008.036115</t>
  </si>
  <si>
    <t>1A40700000000650000019198</t>
  </si>
  <si>
    <t>CADR028.040723</t>
  </si>
  <si>
    <t>CADR028.031277</t>
  </si>
  <si>
    <t>CADR028.031278</t>
  </si>
  <si>
    <t>CADR036.031281</t>
  </si>
  <si>
    <t>CADR036.031282</t>
  </si>
  <si>
    <t>CADR060.031241</t>
  </si>
  <si>
    <t>CADR065.031274</t>
  </si>
  <si>
    <t>CADR065.031273</t>
  </si>
  <si>
    <t>CADR098.040724</t>
  </si>
  <si>
    <t>CADR098.040725</t>
  </si>
  <si>
    <t>CADR098.040726</t>
  </si>
  <si>
    <t>CADR098.040730</t>
  </si>
  <si>
    <t>CADR098.040741</t>
  </si>
  <si>
    <t>CADR098.040742</t>
  </si>
  <si>
    <t>CADR098.040729</t>
  </si>
  <si>
    <t>CADR098.031265</t>
  </si>
  <si>
    <t>CADR098.031264</t>
  </si>
  <si>
    <t>CADR107.031269</t>
  </si>
  <si>
    <t>CADR107.031268</t>
  </si>
  <si>
    <t>1A40700000000650000031350</t>
  </si>
  <si>
    <t>CHST007</t>
  </si>
  <si>
    <t>1A40700000000650000031352</t>
  </si>
  <si>
    <t>1A40700000000650000019499</t>
  </si>
  <si>
    <t>1A40700000000650000019474</t>
  </si>
  <si>
    <t>1A40700000000650000019468</t>
  </si>
  <si>
    <t>DD22016</t>
  </si>
  <si>
    <t>1A40700000000650000014214</t>
  </si>
  <si>
    <t>1A40700000000650000020817</t>
  </si>
  <si>
    <t>1A40700000000650000020842</t>
  </si>
  <si>
    <t>1A40700000000650000024947</t>
  </si>
  <si>
    <t>1A40700000000650000024966</t>
  </si>
  <si>
    <t>1A40700000000650000024970</t>
  </si>
  <si>
    <t>1A40700000000650000024977</t>
  </si>
  <si>
    <t>1A40700000000650000020829</t>
  </si>
  <si>
    <t>DRMC022</t>
  </si>
  <si>
    <t>1A40700000000650000020830</t>
  </si>
  <si>
    <t>DSLD010.031254</t>
  </si>
  <si>
    <t>DSLD010.031253</t>
  </si>
  <si>
    <t>1A40700000000650000031275</t>
  </si>
  <si>
    <t>DSLD015</t>
  </si>
  <si>
    <t>1A40700000000650000031276</t>
  </si>
  <si>
    <t>DSLD016.031280</t>
  </si>
  <si>
    <t>DSLD016.031279</t>
  </si>
  <si>
    <t>1A40700000000650000016389</t>
  </si>
  <si>
    <t>GFSD159</t>
  </si>
  <si>
    <t>1A40700000000650000025367</t>
  </si>
  <si>
    <t>1A40700000000650000025379</t>
  </si>
  <si>
    <t>1A40700000000650000025414</t>
  </si>
  <si>
    <t>HAMA021</t>
  </si>
  <si>
    <t>1A40700000000650000025423</t>
  </si>
  <si>
    <t>1A40700000000650000026692</t>
  </si>
  <si>
    <t>HNDU003</t>
  </si>
  <si>
    <t>1A40700000000650000026693</t>
  </si>
  <si>
    <t>HTWV003.031244</t>
  </si>
  <si>
    <t>HTWV003.031261</t>
  </si>
  <si>
    <t>HTWV016.031243</t>
  </si>
  <si>
    <t>HTWV016.031242</t>
  </si>
  <si>
    <t>1A40700000000650000019190</t>
  </si>
  <si>
    <t>ISLA010.036135</t>
  </si>
  <si>
    <t>1A40700000000650000031341</t>
  </si>
  <si>
    <t>1A40700000000650000031349</t>
  </si>
  <si>
    <t>1A40700000000650000031340</t>
  </si>
  <si>
    <t>1A40700000000650000031344</t>
  </si>
  <si>
    <t>1A40700000000650000031343</t>
  </si>
  <si>
    <t>1A40700000000650000031345</t>
  </si>
  <si>
    <t>1A40700000000650000031346</t>
  </si>
  <si>
    <t>1A40700000000650000031342</t>
  </si>
  <si>
    <t>1A40700000000650000031347</t>
  </si>
  <si>
    <t>1A40700000000650000031348</t>
  </si>
  <si>
    <t>1A40700000000650000025805</t>
  </si>
  <si>
    <t>1A40700000000650000025808</t>
  </si>
  <si>
    <t>1A40700000000650000025849</t>
  </si>
  <si>
    <t>KING008</t>
  </si>
  <si>
    <t>1A40700000000650000025863</t>
  </si>
  <si>
    <t>KNMK001.031266</t>
  </si>
  <si>
    <t>KOIX007.038139</t>
  </si>
  <si>
    <t>KOIX034.033633</t>
  </si>
  <si>
    <t>1A40700000000650000021512</t>
  </si>
  <si>
    <t>1A40700000000650000021513</t>
  </si>
  <si>
    <t>1A40700000000650000031361</t>
  </si>
  <si>
    <t>1A40700000000650000031362</t>
  </si>
  <si>
    <t>1A40700000000650000031363</t>
  </si>
  <si>
    <t>KOKO012</t>
  </si>
  <si>
    <t>1A40700000000650000031364</t>
  </si>
  <si>
    <t>1A40700000000650000021510</t>
  </si>
  <si>
    <t>1A40700000000650000021511</t>
  </si>
  <si>
    <t>1A40700000000650000031360</t>
  </si>
  <si>
    <t>1A40700000000650000031365</t>
  </si>
  <si>
    <t>1A40700000000650000019294</t>
  </si>
  <si>
    <t>1A40700000000650000019291</t>
  </si>
  <si>
    <t>1A40700000000650000019284</t>
  </si>
  <si>
    <t>1A40700000000650000019280</t>
  </si>
  <si>
    <t>1A40700000000650000025039</t>
  </si>
  <si>
    <t>1A40700000000650000019278</t>
  </si>
  <si>
    <t>1A40700000000650000019271</t>
  </si>
  <si>
    <t>MABK007.031376</t>
  </si>
  <si>
    <t>MABK008.031377</t>
  </si>
  <si>
    <t>MABK008.031378</t>
  </si>
  <si>
    <t>MABK008.031375</t>
  </si>
  <si>
    <t>MAYR007.031255</t>
  </si>
  <si>
    <t>MAYR007.031256</t>
  </si>
  <si>
    <t>1A40700000000650000031356</t>
  </si>
  <si>
    <t>1A40700000000650000031358</t>
  </si>
  <si>
    <t>1A40700000000650000031327</t>
  </si>
  <si>
    <t>1A40700000000650000031330</t>
  </si>
  <si>
    <t>1A40700000000650000018254</t>
  </si>
  <si>
    <t>1A40700000000650000031328</t>
  </si>
  <si>
    <t>1A40700000000650000021190</t>
  </si>
  <si>
    <t>1A40700000000650000020378</t>
  </si>
  <si>
    <t>1A40700000000650000025624</t>
  </si>
  <si>
    <t>1A40700000000650000025627</t>
  </si>
  <si>
    <t>1A40700000000650000025601</t>
  </si>
  <si>
    <t>1A40700000000650000025620</t>
  </si>
  <si>
    <t>1A40700000000650000021412</t>
  </si>
  <si>
    <t>1A40700000000650000021413</t>
  </si>
  <si>
    <t>PHGW023</t>
  </si>
  <si>
    <t>PLAN027.033636</t>
  </si>
  <si>
    <t>PLKO004.035869</t>
  </si>
  <si>
    <t>PLKO005.034396</t>
  </si>
  <si>
    <t>PLKO025.034435</t>
  </si>
  <si>
    <t>PLKO030.034412</t>
  </si>
  <si>
    <t>1A40700000000650000026489</t>
  </si>
  <si>
    <t>PNDA004</t>
  </si>
  <si>
    <t>1A40700000000650000030095</t>
  </si>
  <si>
    <t>PNDA007</t>
  </si>
  <si>
    <t>1A40700000000650000018441</t>
  </si>
  <si>
    <t>1A40700000000650000029299</t>
  </si>
  <si>
    <t>1A40700000000650000029307</t>
  </si>
  <si>
    <t>1A40700000000650000029343</t>
  </si>
  <si>
    <t>1A40700000000650000029349</t>
  </si>
  <si>
    <t>POTN010.034335</t>
  </si>
  <si>
    <t>1A40700000000650000024670</t>
  </si>
  <si>
    <t>1A40700000000650000024683</t>
  </si>
  <si>
    <t>1A40700000000650000024696</t>
  </si>
  <si>
    <t>RPLY005.031270</t>
  </si>
  <si>
    <t>RPLY005.031271</t>
  </si>
  <si>
    <t>RPLY008.031262</t>
  </si>
  <si>
    <t>RPLY008.031263</t>
  </si>
  <si>
    <t>1A40700000000650000019174</t>
  </si>
  <si>
    <t>1A40700000000650000031337</t>
  </si>
  <si>
    <t>1A40700000000650000031339</t>
  </si>
  <si>
    <t>1A40700000000650000019171</t>
  </si>
  <si>
    <t>SECF017</t>
  </si>
  <si>
    <t>1A40700000000650000031338</t>
  </si>
  <si>
    <t>1A40700000000650000018591</t>
  </si>
  <si>
    <t>STR8009</t>
  </si>
  <si>
    <t>1A40700000000650000018595</t>
  </si>
  <si>
    <t>1A40700000000650000030454</t>
  </si>
  <si>
    <t>1A40700000000650000031333</t>
  </si>
  <si>
    <t>1A40700000000650000031335</t>
  </si>
  <si>
    <t>1A40700000000650000031331</t>
  </si>
  <si>
    <t>1A40700000000650000031332</t>
  </si>
  <si>
    <t>1A40700000000650000031334</t>
  </si>
  <si>
    <t>1A40700000000650000031336</t>
  </si>
  <si>
    <t>1A40700000000650000009922</t>
  </si>
  <si>
    <t>1A40700000000650000031251</t>
  </si>
  <si>
    <t>TAHL001</t>
  </si>
  <si>
    <t>TAHL003.031272</t>
  </si>
  <si>
    <t>1A40700000000650000031368</t>
  </si>
  <si>
    <t>TAHP005</t>
  </si>
  <si>
    <t>TAHP005.031366</t>
  </si>
  <si>
    <t>1A40700000000650000024922</t>
  </si>
  <si>
    <t>1A40700000000650000024924</t>
  </si>
  <si>
    <t>1A40700000000650000024931</t>
  </si>
  <si>
    <t>1A40700000000650000024734</t>
  </si>
  <si>
    <t>1A40700000000650000024754</t>
  </si>
  <si>
    <t>1A40700000000650000024770</t>
  </si>
  <si>
    <t>1A40700000000650000024774</t>
  </si>
  <si>
    <t>1A40700000000650000031372</t>
  </si>
  <si>
    <t>ALAW002</t>
  </si>
  <si>
    <t>1A40700000000650000031373</t>
  </si>
  <si>
    <t>1A40700000000650000031374</t>
  </si>
  <si>
    <t>1A40700000000650000029452</t>
  </si>
  <si>
    <t>1A40700000000650000029459</t>
  </si>
  <si>
    <t>1A40700000000650000030563</t>
  </si>
  <si>
    <t>1A40700000000650000030570</t>
  </si>
  <si>
    <t>1A40700000000650000031277</t>
  </si>
  <si>
    <t>CADR028</t>
  </si>
  <si>
    <t>1A40700000000650000031278</t>
  </si>
  <si>
    <t>1A40700000000650000031281</t>
  </si>
  <si>
    <t>CADR036</t>
  </si>
  <si>
    <t>1A40700000000650000031282</t>
  </si>
  <si>
    <t>1A40700000000650000031241</t>
  </si>
  <si>
    <t>CADR060</t>
  </si>
  <si>
    <t>1A40700000000650000031273</t>
  </si>
  <si>
    <t>CADR065</t>
  </si>
  <si>
    <t>1A40700000000650000031274</t>
  </si>
  <si>
    <t>1A40700000000650000031264</t>
  </si>
  <si>
    <t>CADR098</t>
  </si>
  <si>
    <t>1A40700000000650000031265</t>
  </si>
  <si>
    <t>1A40700000000650000031268</t>
  </si>
  <si>
    <t>CADR107</t>
  </si>
  <si>
    <t>1A40700000000650000031269</t>
  </si>
  <si>
    <t>1A40700000000650000031353</t>
  </si>
  <si>
    <t>CHST008</t>
  </si>
  <si>
    <t>1A40700000000650000031354</t>
  </si>
  <si>
    <t>1A40700000000650000033648</t>
  </si>
  <si>
    <t>DD22008</t>
  </si>
  <si>
    <t>1A40700000000650000031253</t>
  </si>
  <si>
    <t>DSLD010</t>
  </si>
  <si>
    <t>1A40700000000650000031254</t>
  </si>
  <si>
    <t>1A40700000000650000031279</t>
  </si>
  <si>
    <t>DSLD016</t>
  </si>
  <si>
    <t>1A40700000000650000031280</t>
  </si>
  <si>
    <t>1A40700000000650000031244</t>
  </si>
  <si>
    <t>HTWV003</t>
  </si>
  <si>
    <t>1A40700000000650000031261</t>
  </si>
  <si>
    <t>1A40700000000650000031242</t>
  </si>
  <si>
    <t>HTWV016</t>
  </si>
  <si>
    <t>1A40700000000650000031243</t>
  </si>
  <si>
    <t>1A40700000000650000030753</t>
  </si>
  <si>
    <t>1A40700000000650000030775</t>
  </si>
  <si>
    <t>1A40700000000650000030872</t>
  </si>
  <si>
    <t>KLFR014</t>
  </si>
  <si>
    <t>1A40700000000650000030873</t>
  </si>
  <si>
    <t>1A40700000000650000030887</t>
  </si>
  <si>
    <t>KLFR047</t>
  </si>
  <si>
    <t>1A40700000000650000030896</t>
  </si>
  <si>
    <t>1A40700000000650000030808</t>
  </si>
  <si>
    <t>KLFR055</t>
  </si>
  <si>
    <t>1A40700000000650000030830</t>
  </si>
  <si>
    <t>1A40700000000650000030840</t>
  </si>
  <si>
    <t>1A40700000000650000030848</t>
  </si>
  <si>
    <t>1A40700000000650000031266</t>
  </si>
  <si>
    <t>KNMK001</t>
  </si>
  <si>
    <t>1A40700000000650000031267</t>
  </si>
  <si>
    <t>1A40700000000650000031376</t>
  </si>
  <si>
    <t>1A40700000000650000031379</t>
  </si>
  <si>
    <t>1A40700000000650000031380</t>
  </si>
  <si>
    <t>1A40700000000650000031375</t>
  </si>
  <si>
    <t>MABK008</t>
  </si>
  <si>
    <t>1A40700000000650000031377</t>
  </si>
  <si>
    <t>1A40700000000650000031378</t>
  </si>
  <si>
    <t>1A40700000000650000031255</t>
  </si>
  <si>
    <t>MAYR007</t>
  </si>
  <si>
    <t>1A40700000000650000031256</t>
  </si>
  <si>
    <t>1A40700000000650000030972</t>
  </si>
  <si>
    <t>1A40700000000650000030986</t>
  </si>
  <si>
    <t>1A40700000000650000030957</t>
  </si>
  <si>
    <t>1A40700000000650000031387</t>
  </si>
  <si>
    <t>1A40700000000650000030417</t>
  </si>
  <si>
    <t>1A40700000000650000030419</t>
  </si>
  <si>
    <t>1A40700000000650000030393</t>
  </si>
  <si>
    <t>1A40700000000650000030396</t>
  </si>
  <si>
    <t>1A40700000000650000030476</t>
  </si>
  <si>
    <t>1A40700000000650000034995</t>
  </si>
  <si>
    <t>1A40700000000650000031252</t>
  </si>
  <si>
    <t>1A40700000000650000031272</t>
  </si>
  <si>
    <t>TAHL003</t>
  </si>
  <si>
    <t>1A40700000000650000029529</t>
  </si>
  <si>
    <t>1A40700000000650000029532</t>
  </si>
  <si>
    <t>1A40700000000650000031366</t>
  </si>
  <si>
    <t>92CK066.040826</t>
  </si>
  <si>
    <t>92CK066.040834</t>
  </si>
  <si>
    <t>92CK083.040909</t>
  </si>
  <si>
    <t>92CK083.040907</t>
  </si>
  <si>
    <t>92CK088.040930</t>
  </si>
  <si>
    <t>92CK088.040932</t>
  </si>
  <si>
    <t>92CK090.040967</t>
  </si>
  <si>
    <t>92CK090.040972</t>
  </si>
  <si>
    <t>92CK116.040580</t>
  </si>
  <si>
    <t>92CK116.040579</t>
  </si>
  <si>
    <t>92CK119.040632</t>
  </si>
  <si>
    <t>92CK119.040631</t>
  </si>
  <si>
    <t>BBGM009.041092</t>
  </si>
  <si>
    <t>BBGM009.041103</t>
  </si>
  <si>
    <t>BGCH003.040578</t>
  </si>
  <si>
    <t>BGCH003.040577</t>
  </si>
  <si>
    <t>BGCH006.040582</t>
  </si>
  <si>
    <t>BGCH006.040586</t>
  </si>
  <si>
    <t>BGCH006.040581</t>
  </si>
  <si>
    <t>BGCH006.040585</t>
  </si>
  <si>
    <t>BGCH007.040541</t>
  </si>
  <si>
    <t>BGCH007.040544</t>
  </si>
  <si>
    <t>BGCH007.040543</t>
  </si>
  <si>
    <t>BGCH007.040542</t>
  </si>
  <si>
    <t>BGCH009.040576</t>
  </si>
  <si>
    <t>BGCH009.040511</t>
  </si>
  <si>
    <t>BGCH009.040575</t>
  </si>
  <si>
    <t>BGCH009.040512</t>
  </si>
  <si>
    <t>1A40700000000650000033662</t>
  </si>
  <si>
    <t>BGCH010</t>
  </si>
  <si>
    <t>1A40700000000650000033664</t>
  </si>
  <si>
    <t>BGCH013.038502</t>
  </si>
  <si>
    <t>BGCH013.038503</t>
  </si>
  <si>
    <t>BGCH013.040590</t>
  </si>
  <si>
    <t>BGCH013.040589</t>
  </si>
  <si>
    <t>BGCH014.040574</t>
  </si>
  <si>
    <t>BGCH014.040573</t>
  </si>
  <si>
    <t>BHZD002.035877</t>
  </si>
  <si>
    <t>BHZD002.035878</t>
  </si>
  <si>
    <t>BHZD008.040568</t>
  </si>
  <si>
    <t>BHZD008.040567</t>
  </si>
  <si>
    <t>1A40700000000650000032185</t>
  </si>
  <si>
    <t>CADR028.040720</t>
  </si>
  <si>
    <t>CADR028.040721</t>
  </si>
  <si>
    <t>CADR036.040701</t>
  </si>
  <si>
    <t>CADR036.040703</t>
  </si>
  <si>
    <t>CADR065.040643</t>
  </si>
  <si>
    <t>CADR065.040641</t>
  </si>
  <si>
    <t>CADR107.040681</t>
  </si>
  <si>
    <t>CADR107.040676</t>
  </si>
  <si>
    <t>CLSE001.040519</t>
  </si>
  <si>
    <t>CLSE001.040520</t>
  </si>
  <si>
    <t>CLSE024.040569</t>
  </si>
  <si>
    <t>CLSE024.040570</t>
  </si>
  <si>
    <t>CLSE033.040533</t>
  </si>
  <si>
    <t>CLSE033.040534</t>
  </si>
  <si>
    <t>CLSE035.040535</t>
  </si>
  <si>
    <t>CLSE035.040536</t>
  </si>
  <si>
    <t>CLSE037.040525</t>
  </si>
  <si>
    <t>CLSE037.040526</t>
  </si>
  <si>
    <t>CLSE059.040564</t>
  </si>
  <si>
    <t>CLSE059.040563</t>
  </si>
  <si>
    <t>CTEN016.038755</t>
  </si>
  <si>
    <t>CTEN024.038767</t>
  </si>
  <si>
    <t>1A40700000000650000032327</t>
  </si>
  <si>
    <t>1A40700000000650000033647</t>
  </si>
  <si>
    <t>1A40700000000650000032392</t>
  </si>
  <si>
    <t>1A40700000000650000032316</t>
  </si>
  <si>
    <t>1A40700000000650000032370</t>
  </si>
  <si>
    <t>1A40700000000650000033096</t>
  </si>
  <si>
    <t>1A40700000000650000032999</t>
  </si>
  <si>
    <t>1A40700000000650000033149</t>
  </si>
  <si>
    <t>FLOG001.040571</t>
  </si>
  <si>
    <t>FLOG001.040572</t>
  </si>
  <si>
    <t>1A40700000000650000033638</t>
  </si>
  <si>
    <t>FLOG004</t>
  </si>
  <si>
    <t>1A40700000000650000033639</t>
  </si>
  <si>
    <t>FLOG045.040532</t>
  </si>
  <si>
    <t>FLOG045.040531</t>
  </si>
  <si>
    <t>FLOG048.040551</t>
  </si>
  <si>
    <t>FLOG048.040552</t>
  </si>
  <si>
    <t>FLVR001.035880</t>
  </si>
  <si>
    <t>FLVR001.035879</t>
  </si>
  <si>
    <t>1A40700000000650000033653</t>
  </si>
  <si>
    <t>GFSD014</t>
  </si>
  <si>
    <t>1A40700000000650000033654</t>
  </si>
  <si>
    <t>GFSD028.038501</t>
  </si>
  <si>
    <t>GFSD028.038500</t>
  </si>
  <si>
    <t>GFSD159.041534</t>
  </si>
  <si>
    <t>GFSD159.041531</t>
  </si>
  <si>
    <t>GFSD187.040759</t>
  </si>
  <si>
    <t>GFSD187.040758</t>
  </si>
  <si>
    <t>GFSD189.040612</t>
  </si>
  <si>
    <t>GFSD189.040611</t>
  </si>
  <si>
    <t>GFSD193.040546</t>
  </si>
  <si>
    <t>GFSD193.040545</t>
  </si>
  <si>
    <t>GFSD207.040562</t>
  </si>
  <si>
    <t>1A40700000000650000032404</t>
  </si>
  <si>
    <t>1A40700000000650000032226</t>
  </si>
  <si>
    <t>KING002.042851</t>
  </si>
  <si>
    <t>KING002.042870</t>
  </si>
  <si>
    <t>KING008.042887</t>
  </si>
  <si>
    <t>KING008.042878</t>
  </si>
  <si>
    <t>1A40700000000650000033657</t>
  </si>
  <si>
    <t>1A40700000000650000033658</t>
  </si>
  <si>
    <t>KOIX004.040555</t>
  </si>
  <si>
    <t>KOIX004.040556</t>
  </si>
  <si>
    <t>KOIX007.040619</t>
  </si>
  <si>
    <t>KOIX007.040620</t>
  </si>
  <si>
    <t>KOIX015.040613</t>
  </si>
  <si>
    <t>KOIX015.040614</t>
  </si>
  <si>
    <t>KOIX017.040529</t>
  </si>
  <si>
    <t>KOIX017.040530</t>
  </si>
  <si>
    <t>KOIX029.040549</t>
  </si>
  <si>
    <t>KOIX029.040550</t>
  </si>
  <si>
    <t>KOIX032.040609</t>
  </si>
  <si>
    <t>KOIX032.040610</t>
  </si>
  <si>
    <t>1A40700000000650000033633</t>
  </si>
  <si>
    <t>KOIX034</t>
  </si>
  <si>
    <t>1A40700000000650000033634</t>
  </si>
  <si>
    <t>1A40700000000650000032467</t>
  </si>
  <si>
    <t>1A40700000000650000032440</t>
  </si>
  <si>
    <t>1A40700000000650000032501</t>
  </si>
  <si>
    <t>MDGE001.041336</t>
  </si>
  <si>
    <t>MDGE001.041383</t>
  </si>
  <si>
    <t>NYFL004.041974</t>
  </si>
  <si>
    <t>NYFL004.041982</t>
  </si>
  <si>
    <t>NYFL011.040554</t>
  </si>
  <si>
    <t>NYFL011.040553</t>
  </si>
  <si>
    <t>NYFL014.042018</t>
  </si>
  <si>
    <t>NYFL014.042025</t>
  </si>
  <si>
    <t>1A40700000000650000033660</t>
  </si>
  <si>
    <t>ONED037</t>
  </si>
  <si>
    <t>1A40700000000650000033388</t>
  </si>
  <si>
    <t>ONED048.040502</t>
  </si>
  <si>
    <t>ONED048.040491</t>
  </si>
  <si>
    <t>ONED051.038505</t>
  </si>
  <si>
    <t>ONED051.035876</t>
  </si>
  <si>
    <t>ONED051.035875</t>
  </si>
  <si>
    <t>ONED051.038504</t>
  </si>
  <si>
    <t>PHGW020.043023</t>
  </si>
  <si>
    <t>PHGW020.043032</t>
  </si>
  <si>
    <t>PHGW023.041820</t>
  </si>
  <si>
    <t>PHGW023.041821</t>
  </si>
  <si>
    <t>PLAN004.040547</t>
  </si>
  <si>
    <t>PLAN004.040548</t>
  </si>
  <si>
    <t>PLAN008.040636</t>
  </si>
  <si>
    <t>PLAN008.040635</t>
  </si>
  <si>
    <t>PLAN012.040760</t>
  </si>
  <si>
    <t>PLAN012.040761</t>
  </si>
  <si>
    <t>1A40700000000650000033631</t>
  </si>
  <si>
    <t>PLAN026.040623</t>
  </si>
  <si>
    <t>PLAN026.040624</t>
  </si>
  <si>
    <t>PLKO005.040513</t>
  </si>
  <si>
    <t>PLKO005.040514</t>
  </si>
  <si>
    <t>PLKO025.040559</t>
  </si>
  <si>
    <t>PLKO025.040560</t>
  </si>
  <si>
    <t>PLKO030.040538</t>
  </si>
  <si>
    <t>PLKO030.040537</t>
  </si>
  <si>
    <t>POLO028.039049</t>
  </si>
  <si>
    <t>1A40700000000650000032164</t>
  </si>
  <si>
    <t>1A40700000000650000034335</t>
  </si>
  <si>
    <t>POTN010</t>
  </si>
  <si>
    <t>POTN010.040597</t>
  </si>
  <si>
    <t>POTN010.040598</t>
  </si>
  <si>
    <t>POTN011.040503</t>
  </si>
  <si>
    <t>POTN011.040504</t>
  </si>
  <si>
    <t>POTN017.038499</t>
  </si>
  <si>
    <t>POTN017.038498</t>
  </si>
  <si>
    <t>POTN025.040225</t>
  </si>
  <si>
    <t>POTN025.040229</t>
  </si>
  <si>
    <t>POTN028.040593</t>
  </si>
  <si>
    <t>POTN028.040594</t>
  </si>
  <si>
    <t>1A40700000000650000032647</t>
  </si>
  <si>
    <t>1A40700000000650000031945</t>
  </si>
  <si>
    <t>SUNL005</t>
  </si>
  <si>
    <t>1A40700000000650000031963</t>
  </si>
  <si>
    <t>1A40700000000650000032097</t>
  </si>
  <si>
    <t>SUNL008</t>
  </si>
  <si>
    <t>1A40700000000650000032040</t>
  </si>
  <si>
    <t>1A40700000000650000031997</t>
  </si>
  <si>
    <t>SUNL013</t>
  </si>
  <si>
    <t>1A40700000000650000032020</t>
  </si>
  <si>
    <t>1A40700000000650000032047</t>
  </si>
  <si>
    <t>SWTS006.040510</t>
  </si>
  <si>
    <t>SWTS006.040599</t>
  </si>
  <si>
    <t>SWTS006.040600</t>
  </si>
  <si>
    <t>SWTS006.040509</t>
  </si>
  <si>
    <t>SWTS019.040528</t>
  </si>
  <si>
    <t>SWTS019.040557</t>
  </si>
  <si>
    <t>SWTS019.040565</t>
  </si>
  <si>
    <t>SWTS019.040566</t>
  </si>
  <si>
    <t>SWTS019.040558</t>
  </si>
  <si>
    <t>SWTS019.040527</t>
  </si>
  <si>
    <t>SWTS024.040595</t>
  </si>
  <si>
    <t>SWTS024.040596</t>
  </si>
  <si>
    <t>SWTS027.040604</t>
  </si>
  <si>
    <t>SWTS027.040603</t>
  </si>
  <si>
    <t>SWTS027.040591</t>
  </si>
  <si>
    <t>SWTS027.040592</t>
  </si>
  <si>
    <t>SWTS029.040507</t>
  </si>
  <si>
    <t>SWTS029.040540</t>
  </si>
  <si>
    <t>SWTS029.040539</t>
  </si>
  <si>
    <t>SWTS029.040508</t>
  </si>
  <si>
    <t>SWTS035.040615</t>
  </si>
  <si>
    <t>SWTS035.040616</t>
  </si>
  <si>
    <t>SWTS035.040518</t>
  </si>
  <si>
    <t>SWTS035.040517</t>
  </si>
  <si>
    <t>SWTS037.040605</t>
  </si>
  <si>
    <t>SWTS037.040606</t>
  </si>
  <si>
    <t>SWTS037.040618</t>
  </si>
  <si>
    <t>SWTS037.040617</t>
  </si>
  <si>
    <t>92CK008.045566</t>
  </si>
  <si>
    <t>92CK008.045567</t>
  </si>
  <si>
    <t>92CK088.045542</t>
  </si>
  <si>
    <t>92CK088.045543</t>
  </si>
  <si>
    <t>BBGM004.045538</t>
  </si>
  <si>
    <t>BBGM007.045548</t>
  </si>
  <si>
    <t>BBGM007.045549</t>
  </si>
  <si>
    <t>BBGM009.045544</t>
  </si>
  <si>
    <t>BBGM009.045545</t>
  </si>
  <si>
    <t>BMKO011.045512</t>
  </si>
  <si>
    <t>BMKO011.045513</t>
  </si>
  <si>
    <t>CTEN016.045535</t>
  </si>
  <si>
    <t>CTEN016.045534</t>
  </si>
  <si>
    <t>CTEN024.045514</t>
  </si>
  <si>
    <t>CTEN024.045515</t>
  </si>
  <si>
    <t>DD22005.045550</t>
  </si>
  <si>
    <t>DD22005.045551</t>
  </si>
  <si>
    <t>DD22009.045510</t>
  </si>
  <si>
    <t>DD22009.045511</t>
  </si>
  <si>
    <t>DD22010.045554</t>
  </si>
  <si>
    <t>DD22010.045555</t>
  </si>
  <si>
    <t>DD22016.045516</t>
  </si>
  <si>
    <t>DD22016.045517</t>
  </si>
  <si>
    <t>DRMC001.045499</t>
  </si>
  <si>
    <t>DRMC001.045498</t>
  </si>
  <si>
    <t>DRMC004.045561</t>
  </si>
  <si>
    <t>DRMC004.045560</t>
  </si>
  <si>
    <t>DRMC022.045527</t>
  </si>
  <si>
    <t>DRMC022.045526</t>
  </si>
  <si>
    <t>DRMC034.045541</t>
  </si>
  <si>
    <t>DRMC034.045540</t>
  </si>
  <si>
    <t>ISLA010.045497</t>
  </si>
  <si>
    <t>ISLA010.045496</t>
  </si>
  <si>
    <t>KOKO011.045494</t>
  </si>
  <si>
    <t>KOKO011.045495</t>
  </si>
  <si>
    <t>KOKO030.045507</t>
  </si>
  <si>
    <t>KOKO030.045506</t>
  </si>
  <si>
    <t>LDOS018.045562</t>
  </si>
  <si>
    <t>LDOS018.045563</t>
  </si>
  <si>
    <t>LDOS024.045552</t>
  </si>
  <si>
    <t>LDOS024.045553</t>
  </si>
  <si>
    <t>LDOS025.045501</t>
  </si>
  <si>
    <t>LDOS025.045500</t>
  </si>
  <si>
    <t>LDOS040.045518</t>
  </si>
  <si>
    <t>LDOS040.045519</t>
  </si>
  <si>
    <t>LDOS041.045524</t>
  </si>
  <si>
    <t>LDOS041.045525</t>
  </si>
  <si>
    <t>LDOS049.045521</t>
  </si>
  <si>
    <t>LDOS049.045520</t>
  </si>
  <si>
    <t>NYFL014.045547</t>
  </si>
  <si>
    <t>NYFL014.045546</t>
  </si>
  <si>
    <t>ONED026.045539</t>
  </si>
  <si>
    <t>ONED041.045565</t>
  </si>
  <si>
    <t>ONED041.045564</t>
  </si>
  <si>
    <t>OROB028.045508</t>
  </si>
  <si>
    <t>OROB028.045509</t>
  </si>
  <si>
    <t>OROB038.045503</t>
  </si>
  <si>
    <t>OROB038.045502</t>
  </si>
  <si>
    <t>PHGW020.045530</t>
  </si>
  <si>
    <t>PHGW020.045531</t>
  </si>
  <si>
    <t>PHGW023.045492</t>
  </si>
  <si>
    <t>PHGW023.045493</t>
  </si>
  <si>
    <t>SECF009.045490</t>
  </si>
  <si>
    <t>SECF009.045491</t>
  </si>
  <si>
    <t>SECF017.045528</t>
  </si>
  <si>
    <t>SECF017.045529</t>
  </si>
  <si>
    <t>STR8014.045536</t>
  </si>
  <si>
    <t>STR8017.045489</t>
  </si>
  <si>
    <t>STRC017.045556</t>
  </si>
  <si>
    <t>STRC017.045557</t>
  </si>
  <si>
    <t>STRC018.045522</t>
  </si>
  <si>
    <t>STRC018.045523</t>
  </si>
  <si>
    <t>STRC022.045558</t>
  </si>
  <si>
    <t>STRC022.045559</t>
  </si>
  <si>
    <t>SUNL008.045533</t>
  </si>
  <si>
    <t>SUNL008.045532</t>
  </si>
  <si>
    <t>SUNL011.045571</t>
  </si>
  <si>
    <t>SUNL011.045570</t>
  </si>
  <si>
    <t>SUNL016.045504</t>
  </si>
  <si>
    <t>SUNL016.045505</t>
  </si>
  <si>
    <t>SUNL019.045568</t>
  </si>
  <si>
    <t>SUNL019.045569</t>
  </si>
  <si>
    <t>1A40700000000650000040631</t>
  </si>
  <si>
    <t>1A40700000000650000040632</t>
  </si>
  <si>
    <t>1A40700000000650000040743</t>
  </si>
  <si>
    <t>1A40700000000650000040750</t>
  </si>
  <si>
    <t>BBGM004.043532</t>
  </si>
  <si>
    <t>BBGM004.043577</t>
  </si>
  <si>
    <t>1A40700000000650000040751</t>
  </si>
  <si>
    <t>1A40700000000650000040755</t>
  </si>
  <si>
    <t>1A40700000000650000040757</t>
  </si>
  <si>
    <t>BBGM007.043469</t>
  </si>
  <si>
    <t>BBGM007.043468</t>
  </si>
  <si>
    <t>1A40700000000650000035877</t>
  </si>
  <si>
    <t>BHZD002</t>
  </si>
  <si>
    <t>1A40700000000650000035878</t>
  </si>
  <si>
    <t>1A40700000000650000036072</t>
  </si>
  <si>
    <t>1A40700000000650000036075</t>
  </si>
  <si>
    <t>1A40700000000650000036077</t>
  </si>
  <si>
    <t>1A40700000000650000036099</t>
  </si>
  <si>
    <t>BHZD002.048092</t>
  </si>
  <si>
    <t>BHZD002.048094</t>
  </si>
  <si>
    <t>1A40700000000650000036114</t>
  </si>
  <si>
    <t>BHZD008</t>
  </si>
  <si>
    <t>1A40700000000650000036115</t>
  </si>
  <si>
    <t>1A40700000000650000036116</t>
  </si>
  <si>
    <t>1A40700000000650000036122</t>
  </si>
  <si>
    <t>1A40700000000650000040567</t>
  </si>
  <si>
    <t>1A40700000000650000040568</t>
  </si>
  <si>
    <t>BHZD008.048075</t>
  </si>
  <si>
    <t>BHZD008.048074</t>
  </si>
  <si>
    <t>BMKO011.045073</t>
  </si>
  <si>
    <t>BMKO011.045083</t>
  </si>
  <si>
    <t>BMKO011.045131</t>
  </si>
  <si>
    <t>BMKO011.045110</t>
  </si>
  <si>
    <t>1A40700000000650000040720</t>
  </si>
  <si>
    <t>1A40700000000650000040721</t>
  </si>
  <si>
    <t>1A40700000000650000040701</t>
  </si>
  <si>
    <t>1A40700000000650000040703</t>
  </si>
  <si>
    <t>1A40700000000650000040641</t>
  </si>
  <si>
    <t>1A40700000000650000040643</t>
  </si>
  <si>
    <t>1A40700000000650000040730</t>
  </si>
  <si>
    <t>1A40700000000650000040742</t>
  </si>
  <si>
    <t>1A40700000000650000040676</t>
  </si>
  <si>
    <t>1A40700000000650000040681</t>
  </si>
  <si>
    <t>1A40700000000650000038755</t>
  </si>
  <si>
    <t>1A40700000000650000038767</t>
  </si>
  <si>
    <t>1A40700000000650000040572</t>
  </si>
  <si>
    <t>FLOG001</t>
  </si>
  <si>
    <t>1A40700000000650000035879</t>
  </si>
  <si>
    <t>FLVR001</t>
  </si>
  <si>
    <t>1A40700000000650000035880</t>
  </si>
  <si>
    <t>HAMA013.043839</t>
  </si>
  <si>
    <t>HAMA013.043900</t>
  </si>
  <si>
    <t>HAMA013.043831</t>
  </si>
  <si>
    <t>HTWV003.048069</t>
  </si>
  <si>
    <t>HTWV003.048070</t>
  </si>
  <si>
    <t>HTWV003.048071</t>
  </si>
  <si>
    <t>HTWV016.048066</t>
  </si>
  <si>
    <t>HTWV016.048068</t>
  </si>
  <si>
    <t>1A40700000000650000036135</t>
  </si>
  <si>
    <t>JACK021.045576</t>
  </si>
  <si>
    <t>JK99007.048100</t>
  </si>
  <si>
    <t>JK99007.048101</t>
  </si>
  <si>
    <t>JK99007.048099</t>
  </si>
  <si>
    <t>JK99030.048089</t>
  </si>
  <si>
    <t>JK99030.048090</t>
  </si>
  <si>
    <t>JK99042.048087</t>
  </si>
  <si>
    <t>JK99042.048086</t>
  </si>
  <si>
    <t>JK99042.048088</t>
  </si>
  <si>
    <t>JK99058.048102</t>
  </si>
  <si>
    <t>JK99058.048103</t>
  </si>
  <si>
    <t>JK99058.048104</t>
  </si>
  <si>
    <t>JK99064.048106</t>
  </si>
  <si>
    <t>JK99064.048105</t>
  </si>
  <si>
    <t>JK99064.048085</t>
  </si>
  <si>
    <t>JK99075.048097</t>
  </si>
  <si>
    <t>JK99075.048098</t>
  </si>
  <si>
    <t>KING002.045296</t>
  </si>
  <si>
    <t>KING002.045282</t>
  </si>
  <si>
    <t>KING002.045278</t>
  </si>
  <si>
    <t>KING002.045289</t>
  </si>
  <si>
    <t>KOIX007.048053</t>
  </si>
  <si>
    <t>KOIX007.048055</t>
  </si>
  <si>
    <t>KOIX007.048054</t>
  </si>
  <si>
    <t>KOIX034.048072</t>
  </si>
  <si>
    <t>KOIX034.048073</t>
  </si>
  <si>
    <t>KOKO012.048079</t>
  </si>
  <si>
    <t>KOKO012.048081</t>
  </si>
  <si>
    <t>KOKO012.048080</t>
  </si>
  <si>
    <t>MAUI003.045574</t>
  </si>
  <si>
    <t>NYFL014.044415</t>
  </si>
  <si>
    <t>1A40700000000650000033414</t>
  </si>
  <si>
    <t>ONED026</t>
  </si>
  <si>
    <t>1A40700000000650000033650</t>
  </si>
  <si>
    <t>1A40700000000650000033652</t>
  </si>
  <si>
    <t>1A40700000000650000033659</t>
  </si>
  <si>
    <t>ONED038</t>
  </si>
  <si>
    <t>1A40700000000650000040491</t>
  </si>
  <si>
    <t>ONED048</t>
  </si>
  <si>
    <t>1A40700000000650000040502</t>
  </si>
  <si>
    <t>1A40700000000650000035875</t>
  </si>
  <si>
    <t>ONED051</t>
  </si>
  <si>
    <t>1A40700000000650000035876</t>
  </si>
  <si>
    <t>1A40700000000650000038504</t>
  </si>
  <si>
    <t>1A40700000000650000038505</t>
  </si>
  <si>
    <t>1A40700000000650000040760</t>
  </si>
  <si>
    <t>PLAN012</t>
  </si>
  <si>
    <t>1A40700000000650000033630</t>
  </si>
  <si>
    <t>PLAN017.044211</t>
  </si>
  <si>
    <t>PLAN017.044201</t>
  </si>
  <si>
    <t>PLAN017.044188</t>
  </si>
  <si>
    <t>1A40700000000650000040623</t>
  </si>
  <si>
    <t>PLAN026</t>
  </si>
  <si>
    <t>1A40700000000650000040624</t>
  </si>
  <si>
    <t>1A40700000000650000035869</t>
  </si>
  <si>
    <t>PLKO004</t>
  </si>
  <si>
    <t>PLKO004.048056</t>
  </si>
  <si>
    <t>PLKO004.048057</t>
  </si>
  <si>
    <t>PLKO004.048058</t>
  </si>
  <si>
    <t>1A40700000000650000040513</t>
  </si>
  <si>
    <t>PLKO005</t>
  </si>
  <si>
    <t>1A40700000000650000034435</t>
  </si>
  <si>
    <t>PLKO025</t>
  </si>
  <si>
    <t>1A40700000000650000040538</t>
  </si>
  <si>
    <t>PLKO030</t>
  </si>
  <si>
    <t>1A40700000000650000034412</t>
  </si>
  <si>
    <t>POLO046.044124</t>
  </si>
  <si>
    <t>POLO046.044105</t>
  </si>
  <si>
    <t>POLO046.044130</t>
  </si>
  <si>
    <t>POLO046.048059</t>
  </si>
  <si>
    <t>POLO046.048060</t>
  </si>
  <si>
    <t>1A40700000000650000040597</t>
  </si>
  <si>
    <t>1A40700000000650000040598</t>
  </si>
  <si>
    <t>1A40700000000650000040503</t>
  </si>
  <si>
    <t>POTN011</t>
  </si>
  <si>
    <t>1A40700000000650000040504</t>
  </si>
  <si>
    <t>1A40700000000650000038498</t>
  </si>
  <si>
    <t>1A40700000000650000038499</t>
  </si>
  <si>
    <t>1A40700000000650000040225</t>
  </si>
  <si>
    <t>POTN025</t>
  </si>
  <si>
    <t>1A40700000000650000040229</t>
  </si>
  <si>
    <t>1A40700000000650000040593</t>
  </si>
  <si>
    <t>POTN028</t>
  </si>
  <si>
    <t>1A40700000000650000040594</t>
  </si>
  <si>
    <t>RBOG002.048076</t>
  </si>
  <si>
    <t>RBOG002.048077</t>
  </si>
  <si>
    <t>RBOG002.048078</t>
  </si>
  <si>
    <t>SECF017.048020</t>
  </si>
  <si>
    <t>SECF017.048019</t>
  </si>
  <si>
    <t>SOUR001.048118</t>
  </si>
  <si>
    <t>SOUR003.048120</t>
  </si>
  <si>
    <t>SOUR004.048121</t>
  </si>
  <si>
    <t>SOUR006.048122</t>
  </si>
  <si>
    <t>SOUR007.048123</t>
  </si>
  <si>
    <t>SOUR008.048124</t>
  </si>
  <si>
    <t>SOUR009.048125</t>
  </si>
  <si>
    <t>SOUR010.048126</t>
  </si>
  <si>
    <t>SOUR012.048128</t>
  </si>
  <si>
    <t>SUNL005.048049</t>
  </si>
  <si>
    <t>SUNL005.048048</t>
  </si>
  <si>
    <t>SUNL005.048050</t>
  </si>
  <si>
    <t>SUNL006.048030</t>
  </si>
  <si>
    <t>SUNL006.048031</t>
  </si>
  <si>
    <t>SUNL006.048051</t>
  </si>
  <si>
    <t>YZUP005.048083</t>
  </si>
  <si>
    <t>YZUP005.048082</t>
  </si>
  <si>
    <t>YZUP005.048084</t>
  </si>
  <si>
    <t>1A40700000000650000040577</t>
  </si>
  <si>
    <t>BGCH003</t>
  </si>
  <si>
    <t>1A40700000000650000040578</t>
  </si>
  <si>
    <t>1A40700000000650000040581</t>
  </si>
  <si>
    <t>BGCH006</t>
  </si>
  <si>
    <t>1A40700000000650000040582</t>
  </si>
  <si>
    <t>1A40700000000650000040585</t>
  </si>
  <si>
    <t>1A40700000000650000040586</t>
  </si>
  <si>
    <t>1A40700000000650000040541</t>
  </si>
  <si>
    <t>BGCH007</t>
  </si>
  <si>
    <t>1A40700000000650000040542</t>
  </si>
  <si>
    <t>1A40700000000650000040543</t>
  </si>
  <si>
    <t>1A40700000000650000040544</t>
  </si>
  <si>
    <t>1A40700000000650000040511</t>
  </si>
  <si>
    <t>BGCH009</t>
  </si>
  <si>
    <t>1A40700000000650000040512</t>
  </si>
  <si>
    <t>1A40700000000650000040575</t>
  </si>
  <si>
    <t>1A40700000000650000040576</t>
  </si>
  <si>
    <t>1A40700000000650000038502</t>
  </si>
  <si>
    <t>BGCH013</t>
  </si>
  <si>
    <t>1A40700000000650000038503</t>
  </si>
  <si>
    <t>1A40700000000650000040589</t>
  </si>
  <si>
    <t>1A40700000000650000040590</t>
  </si>
  <si>
    <t>1A40700000000650000040573</t>
  </si>
  <si>
    <t>BGCH014</t>
  </si>
  <si>
    <t>1A40700000000650000040574</t>
  </si>
  <si>
    <t>1A40700000000650000040571</t>
  </si>
  <si>
    <t>1A40700000000650000040531</t>
  </si>
  <si>
    <t>FLOG045</t>
  </si>
  <si>
    <t>1A40700000000650000040532</t>
  </si>
  <si>
    <t>1A40700000000650000040551</t>
  </si>
  <si>
    <t>FLOG048</t>
  </si>
  <si>
    <t>1A40700000000650000040552</t>
  </si>
  <si>
    <t>1A40700000000650000040556</t>
  </si>
  <si>
    <t>KOIX004</t>
  </si>
  <si>
    <t>1A40700000000650000038139</t>
  </si>
  <si>
    <t>KOIX007</t>
  </si>
  <si>
    <t>1A40700000000650000040619</t>
  </si>
  <si>
    <t>1A40700000000650000040620</t>
  </si>
  <si>
    <t>1A40700000000650000040613</t>
  </si>
  <si>
    <t>KOIX015</t>
  </si>
  <si>
    <t>1A40700000000650000040614</t>
  </si>
  <si>
    <t>1A40700000000650000040529</t>
  </si>
  <si>
    <t>KOIX017</t>
  </si>
  <si>
    <t>1A40700000000650000040530</t>
  </si>
  <si>
    <t>1A40700000000650000040609</t>
  </si>
  <si>
    <t>KOIX032</t>
  </si>
  <si>
    <t>1A40700000000650000040610</t>
  </si>
  <si>
    <t>1A40700000000650000040547</t>
  </si>
  <si>
    <t>1A40700000000650000040548</t>
  </si>
  <si>
    <t>1A40700000000650000040635</t>
  </si>
  <si>
    <t>1A40700000000650000040636</t>
  </si>
  <si>
    <t>1A40700000000650000040761</t>
  </si>
  <si>
    <t>1A40700000000650000034396</t>
  </si>
  <si>
    <t>1A40700000000650000040514</t>
  </si>
  <si>
    <t>1A40700000000650000040559</t>
  </si>
  <si>
    <t>1A40700000000650000040560</t>
  </si>
  <si>
    <t>1A40700000000650000040537</t>
  </si>
  <si>
    <t>1A40700000000650000040510</t>
  </si>
  <si>
    <t>SWTS006</t>
  </si>
  <si>
    <t>1A40700000000650000040599</t>
  </si>
  <si>
    <t>1A40700000000650000040600</t>
  </si>
  <si>
    <t>1A40700000000650000040591</t>
  </si>
  <si>
    <t>SWTS027</t>
  </si>
  <si>
    <t>1A40700000000650000040592</t>
  </si>
  <si>
    <t>1A40700000000650000040604</t>
  </si>
  <si>
    <t>BBGM004.050630</t>
  </si>
  <si>
    <t>BBGM004.050629</t>
  </si>
  <si>
    <t>HTWV003.050650</t>
  </si>
  <si>
    <t>HTWV003.050649</t>
  </si>
  <si>
    <t>HTWV016.050651</t>
  </si>
  <si>
    <t>HTWV016.050653</t>
  </si>
  <si>
    <t>JK99007.050601</t>
  </si>
  <si>
    <t>JK99007.050602</t>
  </si>
  <si>
    <t>JK99064.050600</t>
  </si>
  <si>
    <t>KOKO011.050611</t>
  </si>
  <si>
    <t>KOKO012.050608</t>
  </si>
  <si>
    <t>KOKO012.050609</t>
  </si>
  <si>
    <t>KOKO030.050606</t>
  </si>
  <si>
    <t>MABK007.050655</t>
  </si>
  <si>
    <t>MABK008.050658</t>
  </si>
  <si>
    <t>MABK008.050657</t>
  </si>
  <si>
    <t>MAYR007.050593</t>
  </si>
  <si>
    <t>MAYR007.050594</t>
  </si>
  <si>
    <t>OROB047.050634</t>
  </si>
  <si>
    <t>OROB047.050635</t>
  </si>
  <si>
    <t>OROB054.050625</t>
  </si>
  <si>
    <t>POLO046.050616</t>
  </si>
  <si>
    <t>POLO046.050617</t>
  </si>
  <si>
    <t>RBOG002.050583</t>
  </si>
  <si>
    <t>RBOG002.050584</t>
  </si>
  <si>
    <t>SECF009.050618</t>
  </si>
  <si>
    <t>SECF009.050619</t>
  </si>
  <si>
    <t>SECF017.050621</t>
  </si>
  <si>
    <t>SECF017.050622</t>
  </si>
  <si>
    <t>STRC017.050627</t>
  </si>
  <si>
    <t>STRC017.050626</t>
  </si>
  <si>
    <t>STRC018.050646</t>
  </si>
  <si>
    <t>STRC018.050644</t>
  </si>
  <si>
    <t>STRC022.050632</t>
  </si>
  <si>
    <t>STRC022.050631</t>
  </si>
  <si>
    <t>YZUP003.050642</t>
  </si>
  <si>
    <t>YZUP005.050643</t>
  </si>
  <si>
    <t>YZUP005.050639</t>
  </si>
  <si>
    <t>92CK119.050438</t>
  </si>
  <si>
    <t>1A40700000000650000040519</t>
  </si>
  <si>
    <t>CLSE001</t>
  </si>
  <si>
    <t>1A40700000000650000040570</t>
  </si>
  <si>
    <t>CLSE024</t>
  </si>
  <si>
    <t>1A40700000000650000040533</t>
  </si>
  <si>
    <t>CLSE033</t>
  </si>
  <si>
    <t>1A40700000000650000040534</t>
  </si>
  <si>
    <t>1A40700000000650000040535</t>
  </si>
  <si>
    <t>CLSE035</t>
  </si>
  <si>
    <t>1A40700000000650000040536</t>
  </si>
  <si>
    <t>1A40700000000650000040525</t>
  </si>
  <si>
    <t>CLSE037</t>
  </si>
  <si>
    <t>1A40700000000650000040526</t>
  </si>
  <si>
    <t>1A40700000000650000040563</t>
  </si>
  <si>
    <t>CLSE059</t>
  </si>
  <si>
    <t>1A40700000000650000040564</t>
  </si>
  <si>
    <t>DD22005.053152</t>
  </si>
  <si>
    <t>DD22005.053151</t>
  </si>
  <si>
    <t>DD22008.053149</t>
  </si>
  <si>
    <t>DD22008.053148</t>
  </si>
  <si>
    <t>DD22009.050561</t>
  </si>
  <si>
    <t>DD22009.050562</t>
  </si>
  <si>
    <t>DD22009.053146</t>
  </si>
  <si>
    <t>DD22009.053147</t>
  </si>
  <si>
    <t>DD22016.050579</t>
  </si>
  <si>
    <t>DD22016.050580</t>
  </si>
  <si>
    <t>DD22016.053154</t>
  </si>
  <si>
    <t>DD22016.053155</t>
  </si>
  <si>
    <t>DRMC001.053169</t>
  </si>
  <si>
    <t>DRMC001.053171</t>
  </si>
  <si>
    <t>DRMC004.053174</t>
  </si>
  <si>
    <t>DRMC004.053172</t>
  </si>
  <si>
    <t>DRMC022.053166</t>
  </si>
  <si>
    <t>DRMC022.053167</t>
  </si>
  <si>
    <t>DSLD010.050578</t>
  </si>
  <si>
    <t>DSLD010.050577</t>
  </si>
  <si>
    <t>DSLD015.050574</t>
  </si>
  <si>
    <t>DSLD015.050575</t>
  </si>
  <si>
    <t>DSLD016.050572</t>
  </si>
  <si>
    <t>DSLD016.050571</t>
  </si>
  <si>
    <t>GFSD014.053192</t>
  </si>
  <si>
    <t>GFSD014.053194</t>
  </si>
  <si>
    <t>1A40700000000650000038500</t>
  </si>
  <si>
    <t>GFSD028</t>
  </si>
  <si>
    <t>1A40700000000650000038501</t>
  </si>
  <si>
    <t>1A40700000000650000041534</t>
  </si>
  <si>
    <t>1A40700000000650000040758</t>
  </si>
  <si>
    <t>GFSD187</t>
  </si>
  <si>
    <t>1A40700000000650000040759</t>
  </si>
  <si>
    <t>1A40700000000650000040611</t>
  </si>
  <si>
    <t>1A40700000000650000040612</t>
  </si>
  <si>
    <t>1A40700000000650000040545</t>
  </si>
  <si>
    <t>GFSD193</t>
  </si>
  <si>
    <t>1A40700000000650000040546</t>
  </si>
  <si>
    <t>1A40700000000650000040561</t>
  </si>
  <si>
    <t>1A40700000000650000040562</t>
  </si>
  <si>
    <t>HAMA013.050566</t>
  </si>
  <si>
    <t>HAMA013.050568</t>
  </si>
  <si>
    <t>HAMA021.050569</t>
  </si>
  <si>
    <t>HAMA021.050570</t>
  </si>
  <si>
    <t>HTWV003.053209</t>
  </si>
  <si>
    <t>HTWV003.053211</t>
  </si>
  <si>
    <t>HTWV016.053207</t>
  </si>
  <si>
    <t>HTWV016.053206</t>
  </si>
  <si>
    <t>JACK021.053218</t>
  </si>
  <si>
    <t>JACK021.053221</t>
  </si>
  <si>
    <t>JACK021.053220</t>
  </si>
  <si>
    <t>JK99042.050596</t>
  </si>
  <si>
    <t>JK99042.050595</t>
  </si>
  <si>
    <t>JK99064.050598</t>
  </si>
  <si>
    <t>KING002.050587</t>
  </si>
  <si>
    <t>KING008.050589</t>
  </si>
  <si>
    <t>KING008.050591</t>
  </si>
  <si>
    <t>KNMK001.050564</t>
  </si>
  <si>
    <t>KNMK001.050565</t>
  </si>
  <si>
    <t>1A40700000000650000040555</t>
  </si>
  <si>
    <t>KOIX034.053212</t>
  </si>
  <si>
    <t>KOIX034.053214</t>
  </si>
  <si>
    <t>LDOS040.053189</t>
  </si>
  <si>
    <t>1A40700000000650000040553</t>
  </si>
  <si>
    <t>NYFL011</t>
  </si>
  <si>
    <t>1A40700000000650000040554</t>
  </si>
  <si>
    <t>OROB047.053215</t>
  </si>
  <si>
    <t>OROB047.053216</t>
  </si>
  <si>
    <t>OROB054.053197</t>
  </si>
  <si>
    <t>1A40700000000650000039049</t>
  </si>
  <si>
    <t>POLO046.053175</t>
  </si>
  <si>
    <t>POLO046.053176</t>
  </si>
  <si>
    <t>RBOG002.053157</t>
  </si>
  <si>
    <t>RBOG002.053158</t>
  </si>
  <si>
    <t>SECF017.053181</t>
  </si>
  <si>
    <t>SECF017.053182</t>
  </si>
  <si>
    <t>SKNK001.053222</t>
  </si>
  <si>
    <t>SKNK002.053223</t>
  </si>
  <si>
    <t>SKNK003.053224</t>
  </si>
  <si>
    <t>SKNK004.053225</t>
  </si>
  <si>
    <t>SKNK005.053226</t>
  </si>
  <si>
    <t>SKNK006.053228</t>
  </si>
  <si>
    <t>SKNK007.053227</t>
  </si>
  <si>
    <t>SKNK009.053229</t>
  </si>
  <si>
    <t>SKNK010.053230</t>
  </si>
  <si>
    <t>SKNK011.053231</t>
  </si>
  <si>
    <t>SKNK012.053232</t>
  </si>
  <si>
    <t>SKNK013.053233</t>
  </si>
  <si>
    <t>SKNK014.053234</t>
  </si>
  <si>
    <t>STR8014.053178</t>
  </si>
  <si>
    <t>STRC017.053188</t>
  </si>
  <si>
    <t>STRC017.053187</t>
  </si>
  <si>
    <t>STRC018.053184</t>
  </si>
  <si>
    <t>STRC018.053205</t>
  </si>
  <si>
    <t>STRC022.053203</t>
  </si>
  <si>
    <t>STRC022.053202</t>
  </si>
  <si>
    <t>1A40700000000650000040509</t>
  </si>
  <si>
    <t>1A40700000000650000040595</t>
  </si>
  <si>
    <t>SWTS024</t>
  </si>
  <si>
    <t>1A40700000000650000040517</t>
  </si>
  <si>
    <t>SWTS035</t>
  </si>
  <si>
    <t>1A40700000000650000040518</t>
  </si>
  <si>
    <t>1A40700000000650000040615</t>
  </si>
  <si>
    <t>1A40700000000650000040616</t>
  </si>
  <si>
    <t>TAHL001.053160</t>
  </si>
  <si>
    <t>TAHL001.053161</t>
  </si>
  <si>
    <t>TAHL003.053164</t>
  </si>
  <si>
    <t>TAHL003.053165</t>
  </si>
  <si>
    <t>YZUP003.053201</t>
  </si>
  <si>
    <t>1A40700000000650000040826</t>
  </si>
  <si>
    <t>1A40700000000650000040834</t>
  </si>
  <si>
    <t>92CK082.053265</t>
  </si>
  <si>
    <t>92CK082.053267</t>
  </si>
  <si>
    <t>92CK082.053266</t>
  </si>
  <si>
    <t>1A40700000000650000040907</t>
  </si>
  <si>
    <t>1A40700000000650000040909</t>
  </si>
  <si>
    <t>1A40700000000650000040930</t>
  </si>
  <si>
    <t>1A40700000000650000040932</t>
  </si>
  <si>
    <t>1A40700000000650000043468</t>
  </si>
  <si>
    <t>1A40700000000650000041092</t>
  </si>
  <si>
    <t>1A40700000000650000041103</t>
  </si>
  <si>
    <t>BHZD008.053235</t>
  </si>
  <si>
    <t>BHZD008.053236</t>
  </si>
  <si>
    <t>1A40700000000650000045534</t>
  </si>
  <si>
    <t>1A40700000000650000045499</t>
  </si>
  <si>
    <t>1A40700000000650000045560</t>
  </si>
  <si>
    <t>1A40700000000650000041531</t>
  </si>
  <si>
    <t>GFSD159.053258</t>
  </si>
  <si>
    <t>GFSD159.053257</t>
  </si>
  <si>
    <t>1A40700000000650000043900</t>
  </si>
  <si>
    <t>ISLA010.053270</t>
  </si>
  <si>
    <t>ISLA010.053269</t>
  </si>
  <si>
    <t>JK99007.053245</t>
  </si>
  <si>
    <t>JK99007.053246</t>
  </si>
  <si>
    <t>1A40700000000650000042851</t>
  </si>
  <si>
    <t>1A40700000000650000042870</t>
  </si>
  <si>
    <t>1A40700000000650000042878</t>
  </si>
  <si>
    <t>1A40700000000650000042887</t>
  </si>
  <si>
    <t>KLFR055.048039</t>
  </si>
  <si>
    <t>KLFR056.048033</t>
  </si>
  <si>
    <t>1A40700000000650000045494</t>
  </si>
  <si>
    <t>1A40700000000650000045495</t>
  </si>
  <si>
    <t>KOKO012.053263</t>
  </si>
  <si>
    <t>KOKO012.053264</t>
  </si>
  <si>
    <t>1A40700000000650000045506</t>
  </si>
  <si>
    <t>1A40700000000650000045507</t>
  </si>
  <si>
    <t>1A40700000000650000045562</t>
  </si>
  <si>
    <t>1A40700000000650000045563</t>
  </si>
  <si>
    <t>1A40700000000650000045552</t>
  </si>
  <si>
    <t>1A40700000000650000045553</t>
  </si>
  <si>
    <t>LDOS024.053243</t>
  </si>
  <si>
    <t>LDOS024.053242</t>
  </si>
  <si>
    <t>1A40700000000650000045518</t>
  </si>
  <si>
    <t>1A40700000000650000045519</t>
  </si>
  <si>
    <t>1A40700000000650000045520</t>
  </si>
  <si>
    <t>1A40700000000650000045521</t>
  </si>
  <si>
    <t>1A40700000000650000041336</t>
  </si>
  <si>
    <t>1A40700000000650000041383</t>
  </si>
  <si>
    <t>1A40700000000650000041974</t>
  </si>
  <si>
    <t>1A40700000000650000041982</t>
  </si>
  <si>
    <t>NYFL011.053260</t>
  </si>
  <si>
    <t>NYFL011.053259</t>
  </si>
  <si>
    <t>1A40700000000650000042018</t>
  </si>
  <si>
    <t>1A40700000000650000042025</t>
  </si>
  <si>
    <t>1A40700000000650000045565</t>
  </si>
  <si>
    <t>1A40700000000650000043023</t>
  </si>
  <si>
    <t>1A40700000000650000043032</t>
  </si>
  <si>
    <t>1A40700000000650000041820</t>
  </si>
  <si>
    <t>1A40700000000650000041821</t>
  </si>
  <si>
    <t>POLO028.053253</t>
  </si>
  <si>
    <t>POLO028.053255</t>
  </si>
  <si>
    <t>1A40700000000650000044124</t>
  </si>
  <si>
    <t>STR8009.048061</t>
  </si>
  <si>
    <t>STR8009.048062</t>
  </si>
  <si>
    <t>STR8009.048041</t>
  </si>
  <si>
    <t>STR8014.048047</t>
  </si>
  <si>
    <t>1A40700000000650000045489</t>
  </si>
  <si>
    <t>STR8017.048042</t>
  </si>
  <si>
    <t>1A40700000000650000045522</t>
  </si>
  <si>
    <t>1A40700000000650000045558</t>
  </si>
  <si>
    <t>1A40700000000650000045559</t>
  </si>
  <si>
    <t>SUNL006.053247</t>
  </si>
  <si>
    <t>SUNL006.053248</t>
  </si>
  <si>
    <t>SUNL013.053250</t>
  </si>
  <si>
    <t>SUNL013.053251</t>
  </si>
  <si>
    <t>SUNL013.053252</t>
  </si>
  <si>
    <t>1A40700000000650000045504</t>
  </si>
  <si>
    <t>1A40700000000650000045505</t>
  </si>
  <si>
    <t>1A40700000000650000045568</t>
  </si>
  <si>
    <t>1A40700000000650000045569</t>
  </si>
  <si>
    <t>SWTS035.053238</t>
  </si>
  <si>
    <t>SWTS035.053239</t>
  </si>
  <si>
    <t>SWTS035.053240</t>
  </si>
  <si>
    <t>92CK082.057410</t>
  </si>
  <si>
    <t>92CK082.057411</t>
  </si>
  <si>
    <t>92CK082.057409</t>
  </si>
  <si>
    <t>92CK083.054954</t>
  </si>
  <si>
    <t>92CK083.054944</t>
  </si>
  <si>
    <t>92CK083.054930</t>
  </si>
  <si>
    <t>92CK083.054955</t>
  </si>
  <si>
    <t>92CK083.054947</t>
  </si>
  <si>
    <t>92CK083.054946</t>
  </si>
  <si>
    <t>92CK083.054948</t>
  </si>
  <si>
    <t>92CK083.054952</t>
  </si>
  <si>
    <t>BBGM004.057421</t>
  </si>
  <si>
    <t>BBGM004.057422</t>
  </si>
  <si>
    <t>BBGM004.057423</t>
  </si>
  <si>
    <t>BBGM004.057420</t>
  </si>
  <si>
    <t>BBGM007.050776</t>
  </si>
  <si>
    <t>BBGM007.050692</t>
  </si>
  <si>
    <t>BBGM007.050683</t>
  </si>
  <si>
    <t>BBGM007.050721</t>
  </si>
  <si>
    <t>BGCH007.053754</t>
  </si>
  <si>
    <t>BGCH007.053806</t>
  </si>
  <si>
    <t>BGCH007.053812</t>
  </si>
  <si>
    <t>BGCH007.053764</t>
  </si>
  <si>
    <t>BGCH010.053857</t>
  </si>
  <si>
    <t>BGCH010.053848</t>
  </si>
  <si>
    <t>BGCH010.053839</t>
  </si>
  <si>
    <t>BGCH010.053860</t>
  </si>
  <si>
    <t>BGCH014.053911</t>
  </si>
  <si>
    <t>BGCH014.053915</t>
  </si>
  <si>
    <t>BGCH014.053889</t>
  </si>
  <si>
    <t>BGCH014.053886</t>
  </si>
  <si>
    <t>BHZD002.054680</t>
  </si>
  <si>
    <t>BHZD002.054690</t>
  </si>
  <si>
    <t>BHZD002.057425</t>
  </si>
  <si>
    <t>BHZD002.054669</t>
  </si>
  <si>
    <t>BHZD002.054677</t>
  </si>
  <si>
    <t>BHZD002.057427</t>
  </si>
  <si>
    <t>BHZD008.057428</t>
  </si>
  <si>
    <t>BHZD008.057429</t>
  </si>
  <si>
    <t>BHZD008.057430</t>
  </si>
  <si>
    <t>BMKO011.057416</t>
  </si>
  <si>
    <t>BMKO011.057419</t>
  </si>
  <si>
    <t>BMKO011.057418</t>
  </si>
  <si>
    <t>BMKO011.057417</t>
  </si>
  <si>
    <t>CADR060.057407</t>
  </si>
  <si>
    <t>CADR060.057406</t>
  </si>
  <si>
    <t>CADR060.057405</t>
  </si>
  <si>
    <t>CADR060.057408</t>
  </si>
  <si>
    <t>DD22005.057399</t>
  </si>
  <si>
    <t>DD22005.057398</t>
  </si>
  <si>
    <t>DD22005.057400</t>
  </si>
  <si>
    <t>DRMC004.057451</t>
  </si>
  <si>
    <t>DRMC004.057453</t>
  </si>
  <si>
    <t>DRMC004.057452</t>
  </si>
  <si>
    <t>GFSD159.053980</t>
  </si>
  <si>
    <t>GFSD159.053940</t>
  </si>
  <si>
    <t>GFSD159.053950</t>
  </si>
  <si>
    <t>GFSD159.057379</t>
  </si>
  <si>
    <t>GFSD159.057380</t>
  </si>
  <si>
    <t>GFSD159.057381</t>
  </si>
  <si>
    <t>GFSD159.053951</t>
  </si>
  <si>
    <t>GFSD159.053931</t>
  </si>
  <si>
    <t>GFSD159.053926</t>
  </si>
  <si>
    <t>GFSD159.053928</t>
  </si>
  <si>
    <t>GFSD159.057378</t>
  </si>
  <si>
    <t>GFSD187.054054</t>
  </si>
  <si>
    <t>GFSD187.054019</t>
  </si>
  <si>
    <t>GFSD187.054060</t>
  </si>
  <si>
    <t>GFSD187.054041</t>
  </si>
  <si>
    <t>GFSD187.057373</t>
  </si>
  <si>
    <t>GFSD187.057371</t>
  </si>
  <si>
    <t>GFSD187.057372</t>
  </si>
  <si>
    <t>GFSD187.057370</t>
  </si>
  <si>
    <t>GFSD189.053985</t>
  </si>
  <si>
    <t>GFSD193.057374</t>
  </si>
  <si>
    <t>GFSD193.057377</t>
  </si>
  <si>
    <t>GFSD193.057376</t>
  </si>
  <si>
    <t>GFSD193.057375</t>
  </si>
  <si>
    <t>HAMA021.057394</t>
  </si>
  <si>
    <t>HAMA021.057397</t>
  </si>
  <si>
    <t>HAMA021.057396</t>
  </si>
  <si>
    <t>ISLA010.057414</t>
  </si>
  <si>
    <t>ISLA010.057413</t>
  </si>
  <si>
    <t>ISLA010.057415</t>
  </si>
  <si>
    <t>ISLA010.057412</t>
  </si>
  <si>
    <t>KOIX004.057437</t>
  </si>
  <si>
    <t>KOIX004.057436</t>
  </si>
  <si>
    <t>KOIX004.057434</t>
  </si>
  <si>
    <t>KOIX004.057435</t>
  </si>
  <si>
    <t>KOIX007.057438</t>
  </si>
  <si>
    <t>KOIX007.057440</t>
  </si>
  <si>
    <t>KOIX007.057441</t>
  </si>
  <si>
    <t>LDOS024.057389</t>
  </si>
  <si>
    <t>LDOS024.057388</t>
  </si>
  <si>
    <t>LDOS024.057386</t>
  </si>
  <si>
    <t>LDOS040.057390</t>
  </si>
  <si>
    <t>LDOS040.057392</t>
  </si>
  <si>
    <t>LDOS040.057391</t>
  </si>
  <si>
    <t>MABK008.053342</t>
  </si>
  <si>
    <t>MABK008.053353</t>
  </si>
  <si>
    <t>NYFL011.057384</t>
  </si>
  <si>
    <t>NYFL011.057383</t>
  </si>
  <si>
    <t>NYFL011.057382</t>
  </si>
  <si>
    <t>NYFL011.055641</t>
  </si>
  <si>
    <t>NYFL011.055607</t>
  </si>
  <si>
    <t>NYFL011.055643</t>
  </si>
  <si>
    <t>NYFL011.057385</t>
  </si>
  <si>
    <t>PLAN004.054311</t>
  </si>
  <si>
    <t>PLAN004.054367</t>
  </si>
  <si>
    <t>PLAN008.054107</t>
  </si>
  <si>
    <t>PLAN008.054135</t>
  </si>
  <si>
    <t>PLAN008.054094</t>
  </si>
  <si>
    <t>PLKO004.057404</t>
  </si>
  <si>
    <t>PLKO004.057401</t>
  </si>
  <si>
    <t>PLKO004.057402</t>
  </si>
  <si>
    <t>PLKO004.057403</t>
  </si>
  <si>
    <t>PLKO030.053714</t>
  </si>
  <si>
    <t>PLKO030.053637</t>
  </si>
  <si>
    <t>PLKO030.053713</t>
  </si>
  <si>
    <t>PLKO030.053648</t>
  </si>
  <si>
    <t>POLO028.053317</t>
  </si>
  <si>
    <t>POLO028.053325</t>
  </si>
  <si>
    <t>POLO028.053322</t>
  </si>
  <si>
    <t>POLO028.053254</t>
  </si>
  <si>
    <t>POLO028.053316</t>
  </si>
  <si>
    <t>POLO028.053306</t>
  </si>
  <si>
    <t>POLO028.053324</t>
  </si>
  <si>
    <t>POLO028.053321</t>
  </si>
  <si>
    <t>POLO028.053323</t>
  </si>
  <si>
    <t>SOUR002.053298</t>
  </si>
  <si>
    <t>SOUR011.053294</t>
  </si>
  <si>
    <t>STRC203.045557</t>
  </si>
  <si>
    <t>SUNL011.057449</t>
  </si>
  <si>
    <t>SUNL011.057450</t>
  </si>
  <si>
    <t>SUNL011.057446</t>
  </si>
  <si>
    <t>SUNL011.057448</t>
  </si>
  <si>
    <t>SWTS006.055237</t>
  </si>
  <si>
    <t>SWTS006.055255</t>
  </si>
  <si>
    <t>SWTS006.055199</t>
  </si>
  <si>
    <t>SWTS006.055251</t>
  </si>
  <si>
    <t>SWTS024.055272</t>
  </si>
  <si>
    <t>SWTS024.055271</t>
  </si>
  <si>
    <t>SWTS024.055275</t>
  </si>
  <si>
    <t>SWTS024.055286</t>
  </si>
  <si>
    <t>SWTS024.055279</t>
  </si>
  <si>
    <t>SWTS024.055284</t>
  </si>
  <si>
    <t>SWTS027.055105</t>
  </si>
  <si>
    <t>SWTS027.055160</t>
  </si>
  <si>
    <t>SWTS027.055076</t>
  </si>
  <si>
    <t>SWTS027.055032</t>
  </si>
  <si>
    <t>SWTS035.055341</t>
  </si>
  <si>
    <t>1A4070000000065000045572</t>
  </si>
  <si>
    <t>1A4070000000065000045573</t>
  </si>
  <si>
    <t>1A4070000000065000045543</t>
  </si>
  <si>
    <t>1A4070000000065000050425</t>
  </si>
  <si>
    <t>1A4070000000065000043532</t>
  </si>
  <si>
    <t>1A4070000000065000043577</t>
  </si>
  <si>
    <t>1A4070000000065000045538</t>
  </si>
  <si>
    <t>1A4070000000065000050630</t>
  </si>
  <si>
    <t>1A4070000000065000043469</t>
  </si>
  <si>
    <t>1A4070000000065000045548</t>
  </si>
  <si>
    <t>1A4070000000065000045549</t>
  </si>
  <si>
    <t>1A4070000000065000045545</t>
  </si>
  <si>
    <t>1A4070000000065000048092</t>
  </si>
  <si>
    <t>1A4070000000065000048094</t>
  </si>
  <si>
    <t>1A4070000000065000048074</t>
  </si>
  <si>
    <t>1A4070000000065000048075</t>
  </si>
  <si>
    <t>1A4070000000065000045073</t>
  </si>
  <si>
    <t>1A4070000000065000045083</t>
  </si>
  <si>
    <t>1A4070000000065000045110</t>
  </si>
  <si>
    <t>1A4070000000065000045131</t>
  </si>
  <si>
    <t>1A4070000000065000045512</t>
  </si>
  <si>
    <t>1A4070000000065000045513</t>
  </si>
  <si>
    <t>1A4070000000065000045550</t>
  </si>
  <si>
    <t>1A4070000000065000045551</t>
  </si>
  <si>
    <t>1A4070000000065000053149</t>
  </si>
  <si>
    <t>1A4070000000065000045510</t>
  </si>
  <si>
    <t>1A4070000000065000050562</t>
  </si>
  <si>
    <t>1A4070000000065000045517</t>
  </si>
  <si>
    <t>1A4070000000065000045498</t>
  </si>
  <si>
    <t>1A4070000000065000045561</t>
  </si>
  <si>
    <t>1A4070000000065000045541</t>
  </si>
  <si>
    <t>1A4070000000065000050577</t>
  </si>
  <si>
    <t>1A4070000000065000050578</t>
  </si>
  <si>
    <t>1A4070000000065000050571</t>
  </si>
  <si>
    <t>1A4070000000065000050572</t>
  </si>
  <si>
    <t>1A4070000000065000043831</t>
  </si>
  <si>
    <t>1A4070000000065000043839</t>
  </si>
  <si>
    <t>1A4070000000065000050568</t>
  </si>
  <si>
    <t>1A4070000000065000048069</t>
  </si>
  <si>
    <t>1A4070000000065000048070</t>
  </si>
  <si>
    <t>1A4070000000065000048071</t>
  </si>
  <si>
    <t>1A4070000000065000050649</t>
  </si>
  <si>
    <t>1A4070000000065000053211</t>
  </si>
  <si>
    <t>1A4070000000065000048066</t>
  </si>
  <si>
    <t>1A4070000000065000048068</t>
  </si>
  <si>
    <t>1A4070000000065000050651</t>
  </si>
  <si>
    <t>1A4070000000065000050653</t>
  </si>
  <si>
    <t>1A4070000000065000045496</t>
  </si>
  <si>
    <t>1A4070000000065000045497</t>
  </si>
  <si>
    <t>1A4070000000065000045576</t>
  </si>
  <si>
    <t>1A4070000000065000048099</t>
  </si>
  <si>
    <t>1A4070000000065000048100</t>
  </si>
  <si>
    <t>1A4070000000065000048101</t>
  </si>
  <si>
    <t>1A4070000000065000050601</t>
  </si>
  <si>
    <t>1A4070000000065000050602</t>
  </si>
  <si>
    <t>1A4070000000065000048089</t>
  </si>
  <si>
    <t>1A4070000000065000048090</t>
  </si>
  <si>
    <t>1A4070000000065000048086</t>
  </si>
  <si>
    <t>1A4070000000065000048087</t>
  </si>
  <si>
    <t>1A4070000000065000048085</t>
  </si>
  <si>
    <t>1A4070000000065000048105</t>
  </si>
  <si>
    <t>1A4070000000065000048106</t>
  </si>
  <si>
    <t>1A4070000000065000050600</t>
  </si>
  <si>
    <t>1A4070000000065000045278</t>
  </si>
  <si>
    <t>1A4070000000065000045289</t>
  </si>
  <si>
    <t>1A4070000000065000048033</t>
  </si>
  <si>
    <t>1A4070000000065000050564</t>
  </si>
  <si>
    <t>1A4070000000065000048053</t>
  </si>
  <si>
    <t>1A4070000000065000048054</t>
  </si>
  <si>
    <t>1A4070000000065000048055</t>
  </si>
  <si>
    <t>1A4070000000065000048072</t>
  </si>
  <si>
    <t>1A4070000000065000048073</t>
  </si>
  <si>
    <t>1A4070000000065000050611</t>
  </si>
  <si>
    <t>1A4070000000065000050613</t>
  </si>
  <si>
    <t>1A4070000000065000048079</t>
  </si>
  <si>
    <t>1A4070000000065000048080</t>
  </si>
  <si>
    <t>1A4070000000065000048081</t>
  </si>
  <si>
    <t>1A4070000000065000050609</t>
  </si>
  <si>
    <t>1A4070000000065000050605</t>
  </si>
  <si>
    <t>1A4070000000065000050606</t>
  </si>
  <si>
    <t>1A4070000000065000045500</t>
  </si>
  <si>
    <t>1A4070000000065000053189</t>
  </si>
  <si>
    <t>1A4070000000065000045524</t>
  </si>
  <si>
    <t>1A4070000000065000045525</t>
  </si>
  <si>
    <t>1A4070000000065000050593</t>
  </si>
  <si>
    <t>1A4070000000065000050594</t>
  </si>
  <si>
    <t>1A4070000000065000044411</t>
  </si>
  <si>
    <t>1A4070000000065000044413</t>
  </si>
  <si>
    <t>1A4070000000065000044415</t>
  </si>
  <si>
    <t>1A4070000000065000045546</t>
  </si>
  <si>
    <t>1A4070000000065000045547</t>
  </si>
  <si>
    <t>1A4070000000065000045564</t>
  </si>
  <si>
    <t>1A4070000000065000045503</t>
  </si>
  <si>
    <t>1A4070000000065000050634</t>
  </si>
  <si>
    <t>1A4070000000065000050624</t>
  </si>
  <si>
    <t>1A4070000000065000050625</t>
  </si>
  <si>
    <t>1A4070000000065000045530</t>
  </si>
  <si>
    <t>1A4070000000065000045531</t>
  </si>
  <si>
    <t>1A4070000000065000045492</t>
  </si>
  <si>
    <t>1A4070000000065000045493</t>
  </si>
  <si>
    <t>1A4070000000065000044188</t>
  </si>
  <si>
    <t>1A4070000000065000044211</t>
  </si>
  <si>
    <t>1A4070000000065000048056</t>
  </si>
  <si>
    <t>1A4070000000065000048057</t>
  </si>
  <si>
    <t>1A4070000000065000048058</t>
  </si>
  <si>
    <t>1A4070000000065000044105</t>
  </si>
  <si>
    <t>1A4070000000065000048060</t>
  </si>
  <si>
    <t>1A4070000000065000050617</t>
  </si>
  <si>
    <t>1A4070000000065000048076</t>
  </si>
  <si>
    <t>1A4070000000065000048077</t>
  </si>
  <si>
    <t>1A4070000000065000048078</t>
  </si>
  <si>
    <t>1A4070000000065000045490</t>
  </si>
  <si>
    <t>1A4070000000065000045491</t>
  </si>
  <si>
    <t>1A4070000000065000045529</t>
  </si>
  <si>
    <t>1A4070000000065000048019</t>
  </si>
  <si>
    <t>1A4070000000065000048020</t>
  </si>
  <si>
    <t>1A4070000000065000048119</t>
  </si>
  <si>
    <t>1A4070000000065000048121</t>
  </si>
  <si>
    <t>SOUR004</t>
  </si>
  <si>
    <t>1A4070000000065000048127</t>
  </si>
  <si>
    <t>1A4070000000065000048061</t>
  </si>
  <si>
    <t>1A4070000000065000048062</t>
  </si>
  <si>
    <t>1A4070000000065000045536</t>
  </si>
  <si>
    <t>1A4070000000065000045537</t>
  </si>
  <si>
    <t>1A4070000000065000048046</t>
  </si>
  <si>
    <t>1A4070000000065000048047</t>
  </si>
  <si>
    <t>1A4070000000065000045488</t>
  </si>
  <si>
    <t>1A4070000000065000048042</t>
  </si>
  <si>
    <t>1A4070000000065000048043</t>
  </si>
  <si>
    <t>1A4070000000065000045556</t>
  </si>
  <si>
    <t>1A4070000000065000045557</t>
  </si>
  <si>
    <t>1A4070000000065000048030</t>
  </si>
  <si>
    <t>1A4070000000065000048031</t>
  </si>
  <si>
    <t>1A4070000000065000048051</t>
  </si>
  <si>
    <t>1A4070000000065000045570</t>
  </si>
  <si>
    <t>1A4070000000065000045571</t>
  </si>
  <si>
    <t>1A4070000000065000048063</t>
  </si>
  <si>
    <t>1A4070000000065000048064</t>
  </si>
  <si>
    <t>1A4070000000065000050641</t>
  </si>
  <si>
    <t>1A4070000000065000050642</t>
  </si>
  <si>
    <t>1A4070000000065000053201</t>
  </si>
  <si>
    <t>1A4070000000065000050643</t>
  </si>
  <si>
    <t>92CK066.057287</t>
  </si>
  <si>
    <t>92CK066.057309</t>
  </si>
  <si>
    <t>BBGM004.058414</t>
  </si>
  <si>
    <t>DSLD010.057193</t>
  </si>
  <si>
    <t>DSLD010.057200</t>
  </si>
  <si>
    <t>DSLD015.057171</t>
  </si>
  <si>
    <t>HAMA013.058832</t>
  </si>
  <si>
    <t>HTWV003.060062</t>
  </si>
  <si>
    <t>HTWV003.060041</t>
  </si>
  <si>
    <t>HTWV003.060097</t>
  </si>
  <si>
    <t>HTWV016.060180</t>
  </si>
  <si>
    <t>HTWV016.060137</t>
  </si>
  <si>
    <t>JK99064.060479</t>
  </si>
  <si>
    <t>KOIX007.059577</t>
  </si>
  <si>
    <t>LDOS018.058565</t>
  </si>
  <si>
    <t>LDOS018.058572</t>
  </si>
  <si>
    <t>LDOS041.058600</t>
  </si>
  <si>
    <t>LDOS041.058596</t>
  </si>
  <si>
    <t>MDGE001.060189</t>
  </si>
  <si>
    <t>MDGE001.060187</t>
  </si>
  <si>
    <t>MDGE001.060185</t>
  </si>
  <si>
    <t>MDGE001.060190</t>
  </si>
  <si>
    <t>NYFL004.058099</t>
  </si>
  <si>
    <t>NYFL014.059522</t>
  </si>
  <si>
    <t>PHGW020.059221</t>
  </si>
  <si>
    <t>PHGW023.059302</t>
  </si>
  <si>
    <t>SECF009.060413</t>
  </si>
  <si>
    <t>SKNK007.057104</t>
  </si>
  <si>
    <t>SKNK012.057124</t>
  </si>
  <si>
    <t>SOUR002.057080</t>
  </si>
  <si>
    <t>SOUR011.057033</t>
  </si>
  <si>
    <t>STRC022.059742</t>
  </si>
  <si>
    <t>SUNL016.057600</t>
  </si>
  <si>
    <t>1A4070000000065000053265</t>
  </si>
  <si>
    <t>1A4070000000065000053266</t>
  </si>
  <si>
    <t>1A4070000000065000053267</t>
  </si>
  <si>
    <t>1A4070000000065000050629</t>
  </si>
  <si>
    <t>1A4070000000065000053754</t>
  </si>
  <si>
    <t>1A4070000000065000053848</t>
  </si>
  <si>
    <t>1A4070000000065000053886</t>
  </si>
  <si>
    <t>1A4070000000065000054669</t>
  </si>
  <si>
    <t>1A4070000000065000054677</t>
  </si>
  <si>
    <t>1A4070000000065000054680</t>
  </si>
  <si>
    <t>1A4070000000065000054690</t>
  </si>
  <si>
    <t>1A4070000000065000053151</t>
  </si>
  <si>
    <t>1A4070000000065000053152</t>
  </si>
  <si>
    <t>1A4070000000065000050579</t>
  </si>
  <si>
    <t>1A4070000000065000053154</t>
  </si>
  <si>
    <t>1A4070000000065000053155</t>
  </si>
  <si>
    <t>1A4070000000065000053169</t>
  </si>
  <si>
    <t>1A4070000000065000053171</t>
  </si>
  <si>
    <t>DSLD010.064840</t>
  </si>
  <si>
    <t>DSLD010.064842</t>
  </si>
  <si>
    <t>DSLD010.064841</t>
  </si>
  <si>
    <t>DSLD010.064843</t>
  </si>
  <si>
    <t>DSLD015.060714</t>
  </si>
  <si>
    <t>DSLD015.064837</t>
  </si>
  <si>
    <t>DSLD015.064838</t>
  </si>
  <si>
    <t>DSLD015.064836</t>
  </si>
  <si>
    <t>DSLD015.064839</t>
  </si>
  <si>
    <t>DSLD016.060818</t>
  </si>
  <si>
    <t>DSLD016.060807</t>
  </si>
  <si>
    <t>DSLD016.060810</t>
  </si>
  <si>
    <t>DSLD016.064832</t>
  </si>
  <si>
    <t>DSLD016.064833</t>
  </si>
  <si>
    <t>DSLD016.064831</t>
  </si>
  <si>
    <t>DSLD016.064835</t>
  </si>
  <si>
    <t>DSLD016.064834</t>
  </si>
  <si>
    <t>1A4070000000065000053192</t>
  </si>
  <si>
    <t>1A4070000000065000053194</t>
  </si>
  <si>
    <t>GFSD014.061150</t>
  </si>
  <si>
    <t>GFSD014.061162</t>
  </si>
  <si>
    <t>GFSD014.064861</t>
  </si>
  <si>
    <t>GFSD014.064860</t>
  </si>
  <si>
    <t>GFSD014.064862</t>
  </si>
  <si>
    <t>GFSD014.064863</t>
  </si>
  <si>
    <t>1A4070000000065000053992</t>
  </si>
  <si>
    <t>HAMA021.064854</t>
  </si>
  <si>
    <t>HAMA021.064855</t>
  </si>
  <si>
    <t>HAMA021.064853</t>
  </si>
  <si>
    <t>1A4070000000065000053209</t>
  </si>
  <si>
    <t>HTWV003.061788</t>
  </si>
  <si>
    <t>HTWV003.061789</t>
  </si>
  <si>
    <t>1A4070000000065000053217</t>
  </si>
  <si>
    <t>1A4070000000065000053218</t>
  </si>
  <si>
    <t>1A4070000000065000053219</t>
  </si>
  <si>
    <t>1A4070000000065000053220</t>
  </si>
  <si>
    <t>1A4070000000065000053221</t>
  </si>
  <si>
    <t>JK99030.064887</t>
  </si>
  <si>
    <t>JK99030.064889</t>
  </si>
  <si>
    <t>JK99030.064890</t>
  </si>
  <si>
    <t>JK99030.064888</t>
  </si>
  <si>
    <t>1A4070000000065000050588</t>
  </si>
  <si>
    <t>KING008.064904</t>
  </si>
  <si>
    <t>KING008.064902</t>
  </si>
  <si>
    <t>KING008.064903</t>
  </si>
  <si>
    <t>KING008.064905</t>
  </si>
  <si>
    <t>KLFR055.064891</t>
  </si>
  <si>
    <t>KLFR055.064894</t>
  </si>
  <si>
    <t>KLFR055.064893</t>
  </si>
  <si>
    <t>KLFR055.064892</t>
  </si>
  <si>
    <t>KOIX007.062172</t>
  </si>
  <si>
    <t>1A4070000000065000053212</t>
  </si>
  <si>
    <t>1A4070000000065000053214</t>
  </si>
  <si>
    <t>KOKO011.064915</t>
  </si>
  <si>
    <t>1A4070000000065000053263</t>
  </si>
  <si>
    <t>KOKO030.061379</t>
  </si>
  <si>
    <t>KOKO030.064913</t>
  </si>
  <si>
    <t>KOKO030.064914</t>
  </si>
  <si>
    <t>KOKO030.064926</t>
  </si>
  <si>
    <t>KOKO030.064929</t>
  </si>
  <si>
    <t>1A4070000000065000053242</t>
  </si>
  <si>
    <t>1A4070000000065000053243</t>
  </si>
  <si>
    <t>1A4070000000065000057386</t>
  </si>
  <si>
    <t>LDOS025.060858</t>
  </si>
  <si>
    <t>LDOS025.064856</t>
  </si>
  <si>
    <t>LDOS025.064857</t>
  </si>
  <si>
    <t>LDOS025.064858</t>
  </si>
  <si>
    <t>LDOS025.064859</t>
  </si>
  <si>
    <t>1A4070000000065000053190</t>
  </si>
  <si>
    <t>1A4070000000065000057392</t>
  </si>
  <si>
    <t>ONED026.064881</t>
  </si>
  <si>
    <t>ONED026.064880</t>
  </si>
  <si>
    <t>ONED026.064882</t>
  </si>
  <si>
    <t>OROB054.061791</t>
  </si>
  <si>
    <t>1A4070000000065000054318</t>
  </si>
  <si>
    <t>1A4070000000065000054367</t>
  </si>
  <si>
    <t>1A4070000000065000054381</t>
  </si>
  <si>
    <t>1A4070000000065000054094</t>
  </si>
  <si>
    <t>1A4070000000065000054144</t>
  </si>
  <si>
    <t>1A4070000000065000050618</t>
  </si>
  <si>
    <t>SKNK004.062977</t>
  </si>
  <si>
    <t>SKNK004.064802</t>
  </si>
  <si>
    <t>1A4070000000065000053226</t>
  </si>
  <si>
    <t>SKNK005</t>
  </si>
  <si>
    <t>SKNK005.063000</t>
  </si>
  <si>
    <t>SKNK005.064795</t>
  </si>
  <si>
    <t>SKNK005.064786</t>
  </si>
  <si>
    <t>SKNK005.064792</t>
  </si>
  <si>
    <t>SKNK005.064807</t>
  </si>
  <si>
    <t>SKNK007.064793</t>
  </si>
  <si>
    <t>SKNK007.064788</t>
  </si>
  <si>
    <t>SKNK007.064809</t>
  </si>
  <si>
    <t>SKNK009.064798</t>
  </si>
  <si>
    <t>SKNK009.064787</t>
  </si>
  <si>
    <t>1A4070000000065000053232</t>
  </si>
  <si>
    <t>SKNK012</t>
  </si>
  <si>
    <t>SKNK012.061745</t>
  </si>
  <si>
    <t>SKNK012.061748</t>
  </si>
  <si>
    <t>SKNK012.063012</t>
  </si>
  <si>
    <t>SKNK012.063006</t>
  </si>
  <si>
    <t>SKNK012.064794</t>
  </si>
  <si>
    <t>SKNK012.064797</t>
  </si>
  <si>
    <t>SKNK012.064806</t>
  </si>
  <si>
    <t>SKNK012.064791</t>
  </si>
  <si>
    <t>SKNK012.064804</t>
  </si>
  <si>
    <t>SKNK012.064803</t>
  </si>
  <si>
    <t>SKNK012.064796</t>
  </si>
  <si>
    <t>SKNK012.064808</t>
  </si>
  <si>
    <t>SKNK012.064810</t>
  </si>
  <si>
    <t>SKNK012.064799</t>
  </si>
  <si>
    <t>SKNK012.064815</t>
  </si>
  <si>
    <t>SKNK012.064816</t>
  </si>
  <si>
    <t>SKNK012.064789</t>
  </si>
  <si>
    <t>SKNK012.064790</t>
  </si>
  <si>
    <t>SKNK012.064801</t>
  </si>
  <si>
    <t>SKNK012.064800</t>
  </si>
  <si>
    <t>SKNK012.064811</t>
  </si>
  <si>
    <t>SKNK012.064812</t>
  </si>
  <si>
    <t>SKNK012.064813</t>
  </si>
  <si>
    <t>1A4070000000065000053298</t>
  </si>
  <si>
    <t>SOUR002.064821</t>
  </si>
  <si>
    <t>SOUR004.062014</t>
  </si>
  <si>
    <t>SOUR004.064828</t>
  </si>
  <si>
    <t>SOUR004.064829</t>
  </si>
  <si>
    <t>SOUR004.064830</t>
  </si>
  <si>
    <t>1A4070000000065000048123</t>
  </si>
  <si>
    <t>SOUR007.064825</t>
  </si>
  <si>
    <t>SOUR007.064826</t>
  </si>
  <si>
    <t>1A4070000000065000053294</t>
  </si>
  <si>
    <t>SOUR011.064819</t>
  </si>
  <si>
    <t>1A4070000000065000053178</t>
  </si>
  <si>
    <t>1A4070000000065000053180</t>
  </si>
  <si>
    <t>STRC022.064906</t>
  </si>
  <si>
    <t>STRC022.064907</t>
  </si>
  <si>
    <t>1A4070000000065000053249</t>
  </si>
  <si>
    <t>1A4070000000065000057600</t>
  </si>
  <si>
    <t>1A4070000000065000053160</t>
  </si>
  <si>
    <t>1A4070000000065000053161</t>
  </si>
  <si>
    <t>TAHL001.062770</t>
  </si>
  <si>
    <t>TAHL001.064844</t>
  </si>
  <si>
    <t>TAHL001.064845</t>
  </si>
  <si>
    <t>TAHL001.064847</t>
  </si>
  <si>
    <t>TAHL001.064846</t>
  </si>
  <si>
    <t>1A4070000000065000053164</t>
  </si>
  <si>
    <t>1A4070000000065000053165</t>
  </si>
  <si>
    <t>TAHL003.062721</t>
  </si>
  <si>
    <t>TAHL003.064849</t>
  </si>
  <si>
    <t>TAHL003.064851</t>
  </si>
  <si>
    <t>TAHL003.064848</t>
  </si>
  <si>
    <t>TAHL003.064850</t>
  </si>
  <si>
    <t>1A4070000000065000053200</t>
  </si>
  <si>
    <t>YZUP005.061114</t>
  </si>
  <si>
    <t>YZUP005.064909</t>
  </si>
  <si>
    <t>YZUP005.064910</t>
  </si>
  <si>
    <t>YZUP005.064911</t>
  </si>
  <si>
    <t>YZUP005.064912</t>
  </si>
  <si>
    <t>1A4070000000065000057421</t>
  </si>
  <si>
    <t>1A4070000000065000057422</t>
  </si>
  <si>
    <t>1A4070000000065000053764</t>
  </si>
  <si>
    <t>1A4070000000065000053812</t>
  </si>
  <si>
    <t>1A4070000000065000053839</t>
  </si>
  <si>
    <t>1A4070000000065000053857</t>
  </si>
  <si>
    <t>1A4070000000065000057425</t>
  </si>
  <si>
    <t>1A4070000000065000057398</t>
  </si>
  <si>
    <t>1A4070000000065000057400</t>
  </si>
  <si>
    <t>DLSD016.064835</t>
  </si>
  <si>
    <t>DRMC001.063852</t>
  </si>
  <si>
    <t>DRMC001.063847</t>
  </si>
  <si>
    <t>DRMC001.063854</t>
  </si>
  <si>
    <t>DRMC001.063846</t>
  </si>
  <si>
    <t>DRMC001.066668</t>
  </si>
  <si>
    <t>DRMC001.066670</t>
  </si>
  <si>
    <t>DRMC001.066667</t>
  </si>
  <si>
    <t>DRMC001.066669</t>
  </si>
  <si>
    <t>DSLD010.067215</t>
  </si>
  <si>
    <t>DSLD010.067217</t>
  </si>
  <si>
    <t>DSLD010.067216</t>
  </si>
  <si>
    <t>DSLD010.067218</t>
  </si>
  <si>
    <t>DSLD016.067211</t>
  </si>
  <si>
    <t>DSLD016.067214</t>
  </si>
  <si>
    <t>DSLD016.067213</t>
  </si>
  <si>
    <t>DSLD016.067212</t>
  </si>
  <si>
    <t>DURP002.067509</t>
  </si>
  <si>
    <t>1A4070000000065000053985</t>
  </si>
  <si>
    <t>1A4070000000065000053987</t>
  </si>
  <si>
    <t>1A4070000000065000057374</t>
  </si>
  <si>
    <t>1A4070000000065000057435</t>
  </si>
  <si>
    <t>1A4070000000065000057436</t>
  </si>
  <si>
    <t>1A4070000000065000057437</t>
  </si>
  <si>
    <t>1A4070000000065000057388</t>
  </si>
  <si>
    <t>1A4070000000065000057389</t>
  </si>
  <si>
    <t>1A4070000000065000045'0&amp;</t>
  </si>
  <si>
    <t>1A4070000000065000057390</t>
  </si>
  <si>
    <t>1A4070000000065000057391</t>
  </si>
  <si>
    <t>NL#5003.067507</t>
  </si>
  <si>
    <t>NL#5004.067501</t>
  </si>
  <si>
    <t>NL#5005.067500</t>
  </si>
  <si>
    <t>NL#5006.067502</t>
  </si>
  <si>
    <t>NL#5008.067505</t>
  </si>
  <si>
    <t>NL#5010.067498</t>
  </si>
  <si>
    <t>NL#5012.067496</t>
  </si>
  <si>
    <t>NL#5014.067494</t>
  </si>
  <si>
    <t>PINE003.067486</t>
  </si>
  <si>
    <t>PINE005.067488</t>
  </si>
  <si>
    <t>PINE006.067489</t>
  </si>
  <si>
    <t>PINE007.067490</t>
  </si>
  <si>
    <t>PINE008.067491</t>
  </si>
  <si>
    <t>PINE009.067474</t>
  </si>
  <si>
    <t>PINE010.067477</t>
  </si>
  <si>
    <t>PINE011.067481</t>
  </si>
  <si>
    <t>PINE012.067482</t>
  </si>
  <si>
    <t>PINE014.067473</t>
  </si>
  <si>
    <t>PINE016.067479</t>
  </si>
  <si>
    <t>PINE017.067483</t>
  </si>
  <si>
    <t>PINE019.067472</t>
  </si>
  <si>
    <t>PINE020.067476</t>
  </si>
  <si>
    <t>PINE021.067480</t>
  </si>
  <si>
    <t>PINE023.067478</t>
  </si>
  <si>
    <t>PLAN004.066655</t>
  </si>
  <si>
    <t>1A4070000000065000057432</t>
  </si>
  <si>
    <t>SECF009.066671</t>
  </si>
  <si>
    <t>SECF009.066672</t>
  </si>
  <si>
    <t>SECF017.064189</t>
  </si>
  <si>
    <t>SECF017.064192</t>
  </si>
  <si>
    <t>SECF017.064210</t>
  </si>
  <si>
    <t>SECF017.064248</t>
  </si>
  <si>
    <t>SKNK005.064886</t>
  </si>
  <si>
    <t>SKNK009.064807</t>
  </si>
  <si>
    <t>SOUR002.055765</t>
  </si>
  <si>
    <t>STR8014.064619</t>
  </si>
  <si>
    <t>SUNL013.063638</t>
  </si>
  <si>
    <t>1A4070000000065000053915</t>
  </si>
  <si>
    <t>1A4070000000065000060041</t>
  </si>
  <si>
    <t>1A4070000000065000060062</t>
  </si>
  <si>
    <t>1A4070000000065000060097</t>
  </si>
  <si>
    <t>1A4070000000065000061788</t>
  </si>
  <si>
    <t>1A4070000000065000058866</t>
  </si>
  <si>
    <t>1A4070000000065000064926</t>
  </si>
  <si>
    <t>1A4070000000065000064929</t>
  </si>
  <si>
    <t>LDOS024.066924</t>
  </si>
  <si>
    <t>1A4070000000065000058586</t>
  </si>
  <si>
    <t>1A4070000000065000058600</t>
  </si>
  <si>
    <t>NYFL004.065620</t>
  </si>
  <si>
    <t>NYFL011.065643</t>
  </si>
  <si>
    <t>SECF017.063854</t>
  </si>
  <si>
    <t>1A4070000000065000057124</t>
  </si>
  <si>
    <t>1A4070000000065000061748</t>
  </si>
  <si>
    <t>1A4070000000065000063006</t>
  </si>
  <si>
    <t>1A4070000000065000063012</t>
  </si>
  <si>
    <t>1A4070000000065000064791</t>
  </si>
  <si>
    <t>1A4070000000065000064794</t>
  </si>
  <si>
    <t>1A4070000000065000064797</t>
  </si>
  <si>
    <t>1A4070000000065000064806</t>
  </si>
  <si>
    <t>1A4070000000065000057033</t>
  </si>
  <si>
    <t>1A4070000000065000057447</t>
  </si>
  <si>
    <t>1A4070000000065000054007</t>
  </si>
  <si>
    <t>1A4070000000065000057375</t>
  </si>
  <si>
    <t>1A4070000000065000057376</t>
  </si>
  <si>
    <t>1A4070000000065000060222</t>
  </si>
  <si>
    <t>1A4070000000065000061379</t>
  </si>
  <si>
    <t>1A4070000000065000060858</t>
  </si>
  <si>
    <t>1A4070000000065000064856</t>
  </si>
  <si>
    <t>1A4070000000065000064858</t>
  </si>
  <si>
    <t>1A4070000000065000057448</t>
  </si>
  <si>
    <t>1A4070000000065000057449</t>
  </si>
  <si>
    <t>1A4070000000065000057450</t>
  </si>
  <si>
    <t>????002.074622</t>
  </si>
  <si>
    <t>DITO010.074612</t>
  </si>
  <si>
    <t>DITO012.074614</t>
  </si>
  <si>
    <t>FIRE002.075134</t>
  </si>
  <si>
    <t>FIRE006.075137</t>
  </si>
  <si>
    <t>FIRE008.075139</t>
  </si>
  <si>
    <t>FIRE009.075140</t>
  </si>
  <si>
    <t>FIRE013.075144</t>
  </si>
  <si>
    <t>1A4070000000065000064863</t>
  </si>
  <si>
    <t>1A4070000000065000064862</t>
  </si>
  <si>
    <t>1A4070000000065000061150</t>
  </si>
  <si>
    <t>1A4070000000065000057377</t>
  </si>
  <si>
    <t>1A4070000000065000064859</t>
  </si>
  <si>
    <t>1A4070000000065000064857</t>
  </si>
  <si>
    <t>1A4070000000065000057393</t>
  </si>
  <si>
    <t>1A4070000000065000058596</t>
  </si>
  <si>
    <t>1A4070000000065000057446</t>
  </si>
  <si>
    <t>1A4070000000065000079981</t>
  </si>
  <si>
    <t>1A4070000000065000079971</t>
  </si>
  <si>
    <t>1A4070000000065000079974</t>
  </si>
  <si>
    <t>1A4070000000065000079975</t>
  </si>
  <si>
    <t>1A4070000000065000079976</t>
  </si>
  <si>
    <t>1A4070000000065000079977</t>
  </si>
  <si>
    <t>1A4070000000065000079979</t>
  </si>
  <si>
    <t>1A4070000000065000079980</t>
  </si>
  <si>
    <t>1A4070000000065000079988</t>
  </si>
  <si>
    <t>1A4070000000065000079982</t>
  </si>
  <si>
    <t>1A4070000000065000079983</t>
  </si>
  <si>
    <t>1A4070000000065000079984</t>
  </si>
  <si>
    <t>1A4070000000065000079985</t>
  </si>
  <si>
    <t>1A4070000000065000079986</t>
  </si>
  <si>
    <t>1A4070000000065000079987</t>
  </si>
  <si>
    <t>1A4070000000065000079990</t>
  </si>
  <si>
    <t>1A4070000000065000079992</t>
  </si>
  <si>
    <t>1A4070000000065000079994</t>
  </si>
  <si>
    <t>viridian</t>
  </si>
  <si>
    <t>metrc</t>
  </si>
  <si>
    <t>is in viridian?</t>
  </si>
  <si>
    <t>is in metrc?</t>
  </si>
  <si>
    <t>1A4070000000065000078783</t>
  </si>
  <si>
    <t>1A4070000000065000078789</t>
  </si>
  <si>
    <t>1A4070000000065000078790</t>
  </si>
  <si>
    <t>1A4070000000065000078791</t>
  </si>
  <si>
    <t>1A4070000000065000078792</t>
  </si>
  <si>
    <t>1A4070000000065000078793</t>
  </si>
  <si>
    <t>1A4070000000065000078794</t>
  </si>
  <si>
    <t>1A4070000000065000078795</t>
  </si>
  <si>
    <t>1A4070000000065000078796</t>
  </si>
  <si>
    <t>1A4070000000065000078797</t>
  </si>
  <si>
    <t>1A4070000000065000078798</t>
  </si>
  <si>
    <t>1A4070000000065000078799</t>
  </si>
  <si>
    <t>1A4070000000065000078800</t>
  </si>
  <si>
    <t>1A4070000000065000078801</t>
  </si>
  <si>
    <t>1A4070000000065000078802</t>
  </si>
  <si>
    <t>1A4070000000065000078803</t>
  </si>
  <si>
    <t>1A4070000000065000078804</t>
  </si>
  <si>
    <t>1A4070000000065000078805</t>
  </si>
  <si>
    <t>1A4070000000065000078806</t>
  </si>
  <si>
    <t>1A4070000000065000078807</t>
  </si>
  <si>
    <t>1A4070000000065000078808</t>
  </si>
  <si>
    <t>1A4070000000065000078809</t>
  </si>
  <si>
    <t>1A4070000000065000078810</t>
  </si>
  <si>
    <t>1A4070000000065000078812</t>
  </si>
  <si>
    <t>1A4070000000065000078813</t>
  </si>
  <si>
    <t>1A4070000000065000078814</t>
  </si>
  <si>
    <t>1A4070000000065000078815</t>
  </si>
  <si>
    <t>1A4070000000065000078816</t>
  </si>
  <si>
    <t>1A4070000000065000078817</t>
  </si>
  <si>
    <t>1A4070000000065000078818</t>
  </si>
  <si>
    <t>1A4070000000065000078819</t>
  </si>
  <si>
    <t>1A4070000000065000078820</t>
  </si>
  <si>
    <t>1A4070000000065000078822</t>
  </si>
  <si>
    <t>1A4070000000065000078823</t>
  </si>
  <si>
    <t>1A4070000000065000078824</t>
  </si>
  <si>
    <t>1A4070000000065000078825</t>
  </si>
  <si>
    <t>1A4070000000065000078826</t>
  </si>
  <si>
    <t>1A4070000000065000078827</t>
  </si>
  <si>
    <t>1A4070000000065000078828</t>
  </si>
  <si>
    <t>1A4070000000065000078829</t>
  </si>
  <si>
    <t>1A4070000000065000078830</t>
  </si>
  <si>
    <t>1A4070000000065000078831</t>
  </si>
  <si>
    <t>1A4070000000065000078832</t>
  </si>
  <si>
    <t>1A4070000000065000078833</t>
  </si>
  <si>
    <t>1A4070000000065000078834</t>
  </si>
  <si>
    <t>1A4070000000065000078835</t>
  </si>
  <si>
    <t>1A4070000000065000078836</t>
  </si>
  <si>
    <t>1A4070000000065000078837</t>
  </si>
  <si>
    <t>1A4070000000065000078838</t>
  </si>
  <si>
    <t>1A4070000000065000078839</t>
  </si>
  <si>
    <t>1A4070000000065000078840</t>
  </si>
  <si>
    <t>1A4070000000065000078841</t>
  </si>
  <si>
    <t>1A4070000000065000078842</t>
  </si>
  <si>
    <t>1A4070000000065000078843</t>
  </si>
  <si>
    <t>1A4070000000065000078844</t>
  </si>
  <si>
    <t>1A4070000000065000078845</t>
  </si>
  <si>
    <t>1A4070000000065000078846</t>
  </si>
  <si>
    <t>1A4070000000065000078847</t>
  </si>
  <si>
    <t>1A4070000000065000078848</t>
  </si>
  <si>
    <t>1A4070000000065000078849</t>
  </si>
  <si>
    <t>1A4070000000065000078850</t>
  </si>
  <si>
    <t>1A4070000000065000078851</t>
  </si>
  <si>
    <t>1A4070000000065000078852</t>
  </si>
  <si>
    <t>1A4070000000065000078853</t>
  </si>
  <si>
    <t>1A4070000000065000078854</t>
  </si>
  <si>
    <t>1A4070000000065000078855</t>
  </si>
  <si>
    <t>1A4070000000065000078856</t>
  </si>
  <si>
    <t>1A4070000000065000078857</t>
  </si>
  <si>
    <t>1A4070000000065000078858</t>
  </si>
  <si>
    <t>1A4070000000065000078859</t>
  </si>
  <si>
    <t>1A4070000000065000078860</t>
  </si>
  <si>
    <t>1A4070000000065000078861</t>
  </si>
  <si>
    <t>1A4070000000065000078862</t>
  </si>
  <si>
    <t>1A4070000000065000078863</t>
  </si>
  <si>
    <t>1A4070000000065000078864</t>
  </si>
  <si>
    <t>1A4070000000065000078865</t>
  </si>
  <si>
    <t>1A4070000000065000078866</t>
  </si>
  <si>
    <t>1A4070000000065000078867</t>
  </si>
  <si>
    <t>1A4070000000065000078868</t>
  </si>
  <si>
    <t>1A4070000000065000078869</t>
  </si>
  <si>
    <t>1A4070000000065000078870</t>
  </si>
  <si>
    <t>1A4070000000065000078871</t>
  </si>
  <si>
    <t>1A4070000000065000078872</t>
  </si>
  <si>
    <t>1A4070000000065000078873</t>
  </si>
  <si>
    <t>1A4070000000065000078874</t>
  </si>
  <si>
    <t>1A4070000000065000078875</t>
  </si>
  <si>
    <t>1A4070000000065000078877</t>
  </si>
  <si>
    <t>1A4070000000065000078878</t>
  </si>
  <si>
    <t>1A4070000000065000078879</t>
  </si>
  <si>
    <t>1A4070000000065000078880</t>
  </si>
  <si>
    <t>1A4070000000065000078881</t>
  </si>
  <si>
    <t>1A4070000000065000078882</t>
  </si>
  <si>
    <t>1A4070000000065000078883</t>
  </si>
  <si>
    <t>1A4070000000065000078884</t>
  </si>
  <si>
    <t>1A4070000000065000078885</t>
  </si>
  <si>
    <t>1A4070000000065000078886</t>
  </si>
  <si>
    <t>1A4070000000065000078887</t>
  </si>
  <si>
    <t>1A4070000000065000078888</t>
  </si>
  <si>
    <t>1A4070000000065000078889</t>
  </si>
  <si>
    <t>1A4070000000065000078890</t>
  </si>
  <si>
    <t>1A4070000000065000078891</t>
  </si>
  <si>
    <t>1A4070000000065000078892</t>
  </si>
  <si>
    <t>1A4070000000065000078893</t>
  </si>
  <si>
    <t>1A4070000000065000078894</t>
  </si>
  <si>
    <t>1A4070000000065000078895</t>
  </si>
  <si>
    <t>1A4070000000065000078896</t>
  </si>
  <si>
    <t>1A4070000000065000078897</t>
  </si>
  <si>
    <t>1A4070000000065000078898</t>
  </si>
  <si>
    <t>1A4070000000065000078899</t>
  </si>
  <si>
    <t>1A4070000000065000078900</t>
  </si>
  <si>
    <t>1A4070000000065000078901</t>
  </si>
  <si>
    <t>1A4070000000065000078902</t>
  </si>
  <si>
    <t>1A4070000000065000078903</t>
  </si>
  <si>
    <t>1A4070000000065000078904</t>
  </si>
  <si>
    <t>1A4070000000065000078905</t>
  </si>
  <si>
    <t>1A4070000000065000078906</t>
  </si>
  <si>
    <t>1A4070000000065000078907</t>
  </si>
  <si>
    <t>1A4070000000065000078908</t>
  </si>
  <si>
    <t>1A4070000000065000078909</t>
  </si>
  <si>
    <t>1A4070000000065000078910</t>
  </si>
  <si>
    <t>1A4070000000065000078911</t>
  </si>
  <si>
    <t>1A4070000000065000078912</t>
  </si>
  <si>
    <t>1A4070000000065000078913</t>
  </si>
  <si>
    <t>1A4070000000065000078914</t>
  </si>
  <si>
    <t>1A4070000000065000078915</t>
  </si>
  <si>
    <t>1A4070000000065000078916</t>
  </si>
  <si>
    <t>1A4070000000065000078917</t>
  </si>
  <si>
    <t>1A4070000000065000078918</t>
  </si>
  <si>
    <t>1A4070000000065000078919</t>
  </si>
  <si>
    <t>1A4070000000065000078920</t>
  </si>
  <si>
    <t>1A4070000000065000078921</t>
  </si>
  <si>
    <t>1A4070000000065000078922</t>
  </si>
  <si>
    <t>1A4070000000065000078923</t>
  </si>
  <si>
    <t>1A4070000000065000078924</t>
  </si>
  <si>
    <t>1A4070000000065000078925</t>
  </si>
  <si>
    <t>1A4070000000065000078926</t>
  </si>
  <si>
    <t>1A4070000000065000078927</t>
  </si>
  <si>
    <t>1A4070000000065000078928</t>
  </si>
  <si>
    <t>1A4070000000065000078929</t>
  </si>
  <si>
    <t>1A4070000000065000078930</t>
  </si>
  <si>
    <t>1A4070000000065000078931</t>
  </si>
  <si>
    <t>1A4070000000065000078932</t>
  </si>
  <si>
    <t>1A4070000000065000078933</t>
  </si>
  <si>
    <t>1A4070000000065000078934</t>
  </si>
  <si>
    <t>1A4070000000065000078935</t>
  </si>
  <si>
    <t>1A4070000000065000078936</t>
  </si>
  <si>
    <t>1A4070000000065000078937</t>
  </si>
  <si>
    <t>1A4070000000065000078938</t>
  </si>
  <si>
    <t>1A4070000000065000078939</t>
  </si>
  <si>
    <t>1A4070000000065000078940</t>
  </si>
  <si>
    <t>1A4070000000065000078941</t>
  </si>
  <si>
    <t>1A4070000000065000078942</t>
  </si>
  <si>
    <t>1A4070000000065000078943</t>
  </si>
  <si>
    <t>1A4070000000065000078944</t>
  </si>
  <si>
    <t>1A4070000000065000078945</t>
  </si>
  <si>
    <t>1A4070000000065000078946</t>
  </si>
  <si>
    <t>1A4070000000065000078947</t>
  </si>
  <si>
    <t>1A4070000000065000078948</t>
  </si>
  <si>
    <t>1A4070000000065000078949</t>
  </si>
  <si>
    <t>1A4070000000065000078950</t>
  </si>
  <si>
    <t>1A4070000000065000078951</t>
  </si>
  <si>
    <t>1A4070000000065000078952</t>
  </si>
  <si>
    <t>1A4070000000065000078953</t>
  </si>
  <si>
    <t>1A4070000000065000078954</t>
  </si>
  <si>
    <t>1A4070000000065000078955</t>
  </si>
  <si>
    <t>1A4070000000065000078956</t>
  </si>
  <si>
    <t>1A4070000000065000078957</t>
  </si>
  <si>
    <t>1A4070000000065000078958</t>
  </si>
  <si>
    <t>1A4070000000065000078959</t>
  </si>
  <si>
    <t>1A4070000000065000078960</t>
  </si>
  <si>
    <t>1A4070000000065000078961</t>
  </si>
  <si>
    <t>1A4070000000065000078962</t>
  </si>
  <si>
    <t>1A4070000000065000078963</t>
  </si>
  <si>
    <t>1A4070000000065000078964</t>
  </si>
  <si>
    <t>1A4070000000065000078965</t>
  </si>
  <si>
    <t>1A4070000000065000078966</t>
  </si>
  <si>
    <t>1A4070000000065000078967</t>
  </si>
  <si>
    <t>1A4070000000065000078968</t>
  </si>
  <si>
    <t>1A4070000000065000078969</t>
  </si>
  <si>
    <t>1A4070000000065000078970</t>
  </si>
  <si>
    <t>1A4070000000065000078971</t>
  </si>
  <si>
    <t>1A4070000000065000078972</t>
  </si>
  <si>
    <t>1A4070000000065000078973</t>
  </si>
  <si>
    <t>1A4070000000065000078974</t>
  </si>
  <si>
    <t>1A4070000000065000078975</t>
  </si>
  <si>
    <t>1A4070000000065000078976</t>
  </si>
  <si>
    <t>1A4070000000065000078977</t>
  </si>
  <si>
    <t>1A4070000000065000078979</t>
  </si>
  <si>
    <t>1A4070000000065000078980</t>
  </si>
  <si>
    <t>1A4070000000065000078981</t>
  </si>
  <si>
    <t>1A4070000000065000078982</t>
  </si>
  <si>
    <t>1A4070000000065000078983</t>
  </si>
  <si>
    <t>1A4070000000065000078984</t>
  </si>
  <si>
    <t>1A4070000000065000078985</t>
  </si>
  <si>
    <t>1A4070000000065000078986</t>
  </si>
  <si>
    <t>1A4070000000065000078987</t>
  </si>
  <si>
    <t>1A4070000000065000078988</t>
  </si>
  <si>
    <t>1A4070000000065000078989</t>
  </si>
  <si>
    <t>1A4070000000065000078990</t>
  </si>
  <si>
    <t>1A4070000000065000078991</t>
  </si>
  <si>
    <t>1A4070000000065000078992</t>
  </si>
  <si>
    <t>1A4070000000065000078993</t>
  </si>
  <si>
    <t>1A4070000000065000078994</t>
  </si>
  <si>
    <t>1A4070000000065000078995</t>
  </si>
  <si>
    <t>1A4070000000065000078996</t>
  </si>
  <si>
    <t>1A4070000000065000078997</t>
  </si>
  <si>
    <t>1A4070000000065000078999</t>
  </si>
  <si>
    <t>1A4070000000065000079000</t>
  </si>
  <si>
    <t>1A4070000000065000079001</t>
  </si>
  <si>
    <t>1A4070000000065000079002</t>
  </si>
  <si>
    <t>1A4070000000065000079003</t>
  </si>
  <si>
    <t>1A4070000000065000079004</t>
  </si>
  <si>
    <t>1A4070000000065000079005</t>
  </si>
  <si>
    <t>1A4070000000065000079006</t>
  </si>
  <si>
    <t>1A4070000000065000079007</t>
  </si>
  <si>
    <t>1A4070000000065000079008</t>
  </si>
  <si>
    <t>1A4070000000065000079009</t>
  </si>
  <si>
    <t>1A4070000000065000079010</t>
  </si>
  <si>
    <t>1A4070000000065000079011</t>
  </si>
  <si>
    <t>1A4070000000065000079012</t>
  </si>
  <si>
    <t>1A4070000000065000079013</t>
  </si>
  <si>
    <t>1A4070000000065000079014</t>
  </si>
  <si>
    <t>1A4070000000065000079015</t>
  </si>
  <si>
    <t>1A4070000000065000079016</t>
  </si>
  <si>
    <t>1A4070000000065000079017</t>
  </si>
  <si>
    <t>1A4070000000065000079018</t>
  </si>
  <si>
    <t>1A4070000000065000079019</t>
  </si>
  <si>
    <t>1A4070000000065000079020</t>
  </si>
  <si>
    <t>1A4070000000065000079021</t>
  </si>
  <si>
    <t>1A4070000000065000079022</t>
  </si>
  <si>
    <t>1A4070000000065000079023</t>
  </si>
  <si>
    <t>1A4070000000065000079024</t>
  </si>
  <si>
    <t>1A4070000000065000079025</t>
  </si>
  <si>
    <t>1A4070000000065000079026</t>
  </si>
  <si>
    <t>1A4070000000065000079027</t>
  </si>
  <si>
    <t>1A4070000000065000079028</t>
  </si>
  <si>
    <t>1A4070000000065000079029</t>
  </si>
  <si>
    <t>1A4070000000065000079030</t>
  </si>
  <si>
    <t>1A4070000000065000079031</t>
  </si>
  <si>
    <t>1A4070000000065000079699</t>
  </si>
  <si>
    <t>1A4070000000065000079700</t>
  </si>
  <si>
    <t>1A4070000000065000079701</t>
  </si>
  <si>
    <t>1A4070000000065000079702</t>
  </si>
  <si>
    <t>1A4070000000065000079703</t>
  </si>
  <si>
    <t>1A4070000000065000079704</t>
  </si>
  <si>
    <t>1A4070000000065000079705</t>
  </si>
  <si>
    <t>1A4070000000065000079706</t>
  </si>
  <si>
    <t>1A4070000000065000079707</t>
  </si>
  <si>
    <t>1A4070000000065000079711</t>
  </si>
  <si>
    <t>1A4070000000065000079713</t>
  </si>
  <si>
    <t>1A4070000000065000079715</t>
  </si>
  <si>
    <t>1A4070000000065000079716</t>
  </si>
  <si>
    <t>1A4070000000065000079717</t>
  </si>
  <si>
    <t>1A4070000000065000079720</t>
  </si>
  <si>
    <t>1A4070000000065000079721</t>
  </si>
  <si>
    <t>1A4070000000065000079724</t>
  </si>
  <si>
    <t>1A4070000000065000079725</t>
  </si>
  <si>
    <t>1A4070000000065000079726</t>
  </si>
  <si>
    <t>1A4070000000065000079727</t>
  </si>
  <si>
    <t>1A4070000000065000079728</t>
  </si>
  <si>
    <t>1A4070000000065000079032</t>
  </si>
  <si>
    <t>1A4070000000065000079033</t>
  </si>
  <si>
    <t>1A4070000000065000079034</t>
  </si>
  <si>
    <t>1A4070000000065000079035</t>
  </si>
  <si>
    <t>1A4070000000065000079036</t>
  </si>
  <si>
    <t>1A4070000000065000079037</t>
  </si>
  <si>
    <t>1A4070000000065000079038</t>
  </si>
  <si>
    <t>1A4070000000065000079039</t>
  </si>
  <si>
    <t>1A4070000000065000079040</t>
  </si>
  <si>
    <t>1A4070000000065000079041</t>
  </si>
  <si>
    <t>1A4070000000065000079042</t>
  </si>
  <si>
    <t>1A4070000000065000079043</t>
  </si>
  <si>
    <t>1A4070000000065000079044</t>
  </si>
  <si>
    <t>1A4070000000065000079046</t>
  </si>
  <si>
    <t>1A4070000000065000079047</t>
  </si>
  <si>
    <t>1A4070000000065000079048</t>
  </si>
  <si>
    <t>1A4070000000065000079049</t>
  </si>
  <si>
    <t>1A4070000000065000079050</t>
  </si>
  <si>
    <t>1A4070000000065000079051</t>
  </si>
  <si>
    <t>1A4070000000065000079052</t>
  </si>
  <si>
    <t>1A4070000000065000079053</t>
  </si>
  <si>
    <t>1A4070000000065000079054</t>
  </si>
  <si>
    <t>1A4070000000065000079055</t>
  </si>
  <si>
    <t>1A4070000000065000079056</t>
  </si>
  <si>
    <t>1A4070000000065000079058</t>
  </si>
  <si>
    <t>1A4070000000065000079061</t>
  </si>
  <si>
    <t>1A4070000000065000079062</t>
  </si>
  <si>
    <t>1A4070000000065000079063</t>
  </si>
  <si>
    <t>1A4070000000065000079064</t>
  </si>
  <si>
    <t>1A4070000000065000079067</t>
  </si>
  <si>
    <t>1A4070000000065000079068</t>
  </si>
  <si>
    <t>1A4070000000065000079069</t>
  </si>
  <si>
    <t>1A4070000000065000079070</t>
  </si>
  <si>
    <t>1A4070000000065000079071</t>
  </si>
  <si>
    <t>1A4070000000065000079072</t>
  </si>
  <si>
    <t>1A4070000000065000079073</t>
  </si>
  <si>
    <t>1A4070000000065000079074</t>
  </si>
  <si>
    <t>1A4070000000065000079076</t>
  </si>
  <si>
    <t>1A4070000000065000079078</t>
  </si>
  <si>
    <t>1A4070000000065000079079</t>
  </si>
  <si>
    <t>1A4070000000065000079080</t>
  </si>
  <si>
    <t>1A4070000000065000079081</t>
  </si>
  <si>
    <t>1A4070000000065000079082</t>
  </si>
  <si>
    <t>1A4070000000065000079083</t>
  </si>
  <si>
    <t>1A4070000000065000079084</t>
  </si>
  <si>
    <t>1A4070000000065000079086</t>
  </si>
  <si>
    <t>1A4070000000065000079087</t>
  </si>
  <si>
    <t>1A4070000000065000079088</t>
  </si>
  <si>
    <t>1A4070000000065000079089</t>
  </si>
  <si>
    <t>1A4070000000065000079090</t>
  </si>
  <si>
    <t>1A4070000000065000079091</t>
  </si>
  <si>
    <t>1A4070000000065000079092</t>
  </si>
  <si>
    <t>1A4070000000065000079093</t>
  </si>
  <si>
    <t>1A4070000000065000079094</t>
  </si>
  <si>
    <t>1A4070000000065000079095</t>
  </si>
  <si>
    <t>1A4070000000065000079096</t>
  </si>
  <si>
    <t>1A4070000000065000079097</t>
  </si>
  <si>
    <t>1A4070000000065000079098</t>
  </si>
  <si>
    <t>1A4070000000065000079099</t>
  </si>
  <si>
    <t>1A4070000000065000079100</t>
  </si>
  <si>
    <t>1A4070000000065000079101</t>
  </si>
  <si>
    <t>1A4070000000065000079102</t>
  </si>
  <si>
    <t>1A4070000000065000079103</t>
  </si>
  <si>
    <t>1A4070000000065000079104</t>
  </si>
  <si>
    <t>1A4070000000065000079105</t>
  </si>
  <si>
    <t>1A4070000000065000079106</t>
  </si>
  <si>
    <t>1A4070000000065000079107</t>
  </si>
  <si>
    <t>1A4070000000065000079108</t>
  </si>
  <si>
    <t>1A4070000000065000079109</t>
  </si>
  <si>
    <t>1A4070000000065000079110</t>
  </si>
  <si>
    <t>1A4070000000065000079111</t>
  </si>
  <si>
    <t>1A4070000000065000079112</t>
  </si>
  <si>
    <t>1A4070000000065000079113</t>
  </si>
  <si>
    <t>1A4070000000065000079114</t>
  </si>
  <si>
    <t>1A4070000000065000079115</t>
  </si>
  <si>
    <t>1A4070000000065000079116</t>
  </si>
  <si>
    <t>1A4070000000065000079117</t>
  </si>
  <si>
    <t>1A4070000000065000079118</t>
  </si>
  <si>
    <t>1A4070000000065000079119</t>
  </si>
  <si>
    <t>1A4070000000065000079120</t>
  </si>
  <si>
    <t>1A4070000000065000079121</t>
  </si>
  <si>
    <t>1A4070000000065000079122</t>
  </si>
  <si>
    <t>1A4070000000065000079123</t>
  </si>
  <si>
    <t>1A4070000000065000079124</t>
  </si>
  <si>
    <t>1A4070000000065000079125</t>
  </si>
  <si>
    <t>1A4070000000065000079126</t>
  </si>
  <si>
    <t>1A4070000000065000079127</t>
  </si>
  <si>
    <t>1A4070000000065000079128</t>
  </si>
  <si>
    <t>1A4070000000065000079129</t>
  </si>
  <si>
    <t>1A4070000000065000079130</t>
  </si>
  <si>
    <t>1A4070000000065000079131</t>
  </si>
  <si>
    <t>1A4070000000065000079132</t>
  </si>
  <si>
    <t>1A4070000000065000079133</t>
  </si>
  <si>
    <t>1A4070000000065000079134</t>
  </si>
  <si>
    <t>1A4070000000065000079135</t>
  </si>
  <si>
    <t>1A4070000000065000079137</t>
  </si>
  <si>
    <t>1A4070000000065000079138</t>
  </si>
  <si>
    <t>1A4070000000065000079139</t>
  </si>
  <si>
    <t>1A4070000000065000079140</t>
  </si>
  <si>
    <t>1A4070000000065000079141</t>
  </si>
  <si>
    <t>1A4070000000065000079142</t>
  </si>
  <si>
    <t>1A4070000000065000079143</t>
  </si>
  <si>
    <t>1A4070000000065000079144</t>
  </si>
  <si>
    <t>1A4070000000065000079145</t>
  </si>
  <si>
    <t>1A4070000000065000079146</t>
  </si>
  <si>
    <t>1A4070000000065000079147</t>
  </si>
  <si>
    <t>1A4070000000065000079148</t>
  </si>
  <si>
    <t>1A4070000000065000079149</t>
  </si>
  <si>
    <t>1A4070000000065000079150</t>
  </si>
  <si>
    <t>1A4070000000065000079151</t>
  </si>
  <si>
    <t>1A4070000000065000079152</t>
  </si>
  <si>
    <t>1A4070000000065000079153</t>
  </si>
  <si>
    <t>1A4070000000065000079154</t>
  </si>
  <si>
    <t>1A4070000000065000079155</t>
  </si>
  <si>
    <t>1A4070000000065000079156</t>
  </si>
  <si>
    <t>1A4070000000065000079157</t>
  </si>
  <si>
    <t>1A4070000000065000079158</t>
  </si>
  <si>
    <t>1A4070000000065000079159</t>
  </si>
  <si>
    <t>1A4070000000065000079160</t>
  </si>
  <si>
    <t>1A4070000000065000079161</t>
  </si>
  <si>
    <t>1A4070000000065000079162</t>
  </si>
  <si>
    <t>1A4070000000065000079163</t>
  </si>
  <si>
    <t>1A4070000000065000079164</t>
  </si>
  <si>
    <t>1A4070000000065000079165</t>
  </si>
  <si>
    <t>1A4070000000065000079166</t>
  </si>
  <si>
    <t>1A4070000000065000079168</t>
  </si>
  <si>
    <t>1A4070000000065000079169</t>
  </si>
  <si>
    <t>1A4070000000065000079170</t>
  </si>
  <si>
    <t>1A4070000000065000079171</t>
  </si>
  <si>
    <t>1A4070000000065000079172</t>
  </si>
  <si>
    <t>1A4070000000065000079173</t>
  </si>
  <si>
    <t>1A4070000000065000079176</t>
  </si>
  <si>
    <t>1A4070000000065000079177</t>
  </si>
  <si>
    <t>1A4070000000065000079178</t>
  </si>
  <si>
    <t>1A4070000000065000079179</t>
  </si>
  <si>
    <t>1A4070000000065000079183</t>
  </si>
  <si>
    <t>1A4070000000065000079184</t>
  </si>
  <si>
    <t>1A4070000000065000079185</t>
  </si>
  <si>
    <t>1A4070000000065000079186</t>
  </si>
  <si>
    <t>1A4070000000065000079187</t>
  </si>
  <si>
    <t>1A4070000000065000079188</t>
  </si>
  <si>
    <t>1A4070000000065000079189</t>
  </si>
  <si>
    <t>1A4070000000065000079190</t>
  </si>
  <si>
    <t>1A4070000000065000079191</t>
  </si>
  <si>
    <t>1A4070000000065000079192</t>
  </si>
  <si>
    <t>1A4070000000065000079193</t>
  </si>
  <si>
    <t>1A4070000000065000079194</t>
  </si>
  <si>
    <t>1A4070000000065000079195</t>
  </si>
  <si>
    <t>1A4070000000065000079196</t>
  </si>
  <si>
    <t>1A4070000000065000079197</t>
  </si>
  <si>
    <t>1A4070000000065000079198</t>
  </si>
  <si>
    <t>1A4070000000065000079199</t>
  </si>
  <si>
    <t>1A4070000000065000079200</t>
  </si>
  <si>
    <t>1A4070000000065000079201</t>
  </si>
  <si>
    <t>1A4070000000065000079202</t>
  </si>
  <si>
    <t>1A4070000000065000079203</t>
  </si>
  <si>
    <t>1A4070000000065000079204</t>
  </si>
  <si>
    <t>1A4070000000065000079206</t>
  </si>
  <si>
    <t>1A4070000000065000079207</t>
  </si>
  <si>
    <t>1A4070000000065000079208</t>
  </si>
  <si>
    <t>1A4070000000065000079210</t>
  </si>
  <si>
    <t>1A4070000000065000079212</t>
  </si>
  <si>
    <t>1A4070000000065000079213</t>
  </si>
  <si>
    <t>1A4070000000065000079214</t>
  </si>
  <si>
    <t>1A4070000000065000079215</t>
  </si>
  <si>
    <t>1A4070000000065000079216</t>
  </si>
  <si>
    <t>1A4070000000065000079217</t>
  </si>
  <si>
    <t>1A4070000000065000079218</t>
  </si>
  <si>
    <t>1A4070000000065000079219</t>
  </si>
  <si>
    <t>1A4070000000065000079220</t>
  </si>
  <si>
    <t>1A4070000000065000079221</t>
  </si>
  <si>
    <t>1A4070000000065000079222</t>
  </si>
  <si>
    <t>1A4070000000065000079225</t>
  </si>
  <si>
    <t>1A4070000000065000079226</t>
  </si>
  <si>
    <t>1A4070000000065000079227</t>
  </si>
  <si>
    <t>1A4070000000065000079228</t>
  </si>
  <si>
    <t>1A4070000000065000079229</t>
  </si>
  <si>
    <t>1A4070000000065000079230</t>
  </si>
  <si>
    <t>1A4070000000065000079231</t>
  </si>
  <si>
    <t>1A4070000000065000079232</t>
  </si>
  <si>
    <t>1A4070000000065000079233</t>
  </si>
  <si>
    <t>1A4070000000065000079234</t>
  </si>
  <si>
    <t>1A4070000000065000079236</t>
  </si>
  <si>
    <t>1A4070000000065000079237</t>
  </si>
  <si>
    <t>1A4070000000065000079238</t>
  </si>
  <si>
    <t>1A4070000000065000079239</t>
  </si>
  <si>
    <t>1A4070000000065000079240</t>
  </si>
  <si>
    <t>1A4070000000065000079241</t>
  </si>
  <si>
    <t>1A4070000000065000079242</t>
  </si>
  <si>
    <t>1A4070000000065000079243</t>
  </si>
  <si>
    <t>1A4070000000065000079244</t>
  </si>
  <si>
    <t>1A4070000000065000079246</t>
  </si>
  <si>
    <t>1A4070000000065000079247</t>
  </si>
  <si>
    <t>1A4070000000065000079248</t>
  </si>
  <si>
    <t>1A4070000000065000079249</t>
  </si>
  <si>
    <t>1A4070000000065000079250</t>
  </si>
  <si>
    <t>1A4070000000065000079251</t>
  </si>
  <si>
    <t>1A4070000000065000079252</t>
  </si>
  <si>
    <t>1A4070000000065000079253</t>
  </si>
  <si>
    <t>1A4070000000065000079254</t>
  </si>
  <si>
    <t>1A4070000000065000079255</t>
  </si>
  <si>
    <t>1A4070000000065000079256</t>
  </si>
  <si>
    <t>1A4070000000065000079257</t>
  </si>
  <si>
    <t>1A4070000000065000079258</t>
  </si>
  <si>
    <t>1A4070000000065000079259</t>
  </si>
  <si>
    <t>1A4070000000065000079260</t>
  </si>
  <si>
    <t>1A4070000000065000079261</t>
  </si>
  <si>
    <t>1A4070000000065000079262</t>
  </si>
  <si>
    <t>1A4070000000065000079263</t>
  </si>
  <si>
    <t>1A4070000000065000079264</t>
  </si>
  <si>
    <t>1A4070000000065000079265</t>
  </si>
  <si>
    <t>1A4070000000065000079266</t>
  </si>
  <si>
    <t>1A4070000000065000079267</t>
  </si>
  <si>
    <t>1A4070000000065000079268</t>
  </si>
  <si>
    <t>1A4070000000065000079269</t>
  </si>
  <si>
    <t>1A4070000000065000079270</t>
  </si>
  <si>
    <t>1A4070000000065000079271</t>
  </si>
  <si>
    <t>1A4070000000065000079272</t>
  </si>
  <si>
    <t>1A4070000000065000079273</t>
  </si>
  <si>
    <t>1A4070000000065000079275</t>
  </si>
  <si>
    <t>1A4070000000065000079277</t>
  </si>
  <si>
    <t>1A4070000000065000079278</t>
  </si>
  <si>
    <t>1A4070000000065000079279</t>
  </si>
  <si>
    <t>1A4070000000065000079280</t>
  </si>
  <si>
    <t>1A4070000000065000079281</t>
  </si>
  <si>
    <t>1A4070000000065000079282</t>
  </si>
  <si>
    <t>1A4070000000065000079284</t>
  </si>
  <si>
    <t>1A4070000000065000079286</t>
  </si>
  <si>
    <t>1A4070000000065000079287</t>
  </si>
  <si>
    <t>1A4070000000065000079288</t>
  </si>
  <si>
    <t>1A4070000000065000079289</t>
  </si>
  <si>
    <t>1A4070000000065000079290</t>
  </si>
  <si>
    <t>1A4070000000065000079291</t>
  </si>
  <si>
    <t>1A4070000000065000079292</t>
  </si>
  <si>
    <t>1A4070000000065000079293</t>
  </si>
  <si>
    <t>1A4070000000065000079294</t>
  </si>
  <si>
    <t>1A4070000000065000079295</t>
  </si>
  <si>
    <t>1A4070000000065000079296</t>
  </si>
  <si>
    <t>1A4070000000065000079297</t>
  </si>
  <si>
    <t>1A4070000000065000079298</t>
  </si>
  <si>
    <t>1A4070000000065000079299</t>
  </si>
  <si>
    <t>1A4070000000065000079300</t>
  </si>
  <si>
    <t>1A4070000000065000079301</t>
  </si>
  <si>
    <t>1A4070000000065000079302</t>
  </si>
  <si>
    <t>1A4070000000065000079303</t>
  </si>
  <si>
    <t>1A4070000000065000079304</t>
  </si>
  <si>
    <t>1A4070000000065000079306</t>
  </si>
  <si>
    <t>1A4070000000065000079308</t>
  </si>
  <si>
    <t>1A4070000000065000079309</t>
  </si>
  <si>
    <t>1A4070000000065000079310</t>
  </si>
  <si>
    <t>1A4070000000065000079311</t>
  </si>
  <si>
    <t>1A4070000000065000079313</t>
  </si>
  <si>
    <t>1A4070000000065000079673</t>
  </si>
  <si>
    <t>1A4070000000065000079679</t>
  </si>
  <si>
    <t>1A4070000000065000079681</t>
  </si>
  <si>
    <t>1A4070000000065000079686</t>
  </si>
  <si>
    <t>1A4070000000065000079688</t>
  </si>
  <si>
    <t>1A4070000000065000079689</t>
  </si>
  <si>
    <t>1A4070000000065000079690</t>
  </si>
  <si>
    <t>1A4070000000065000079731</t>
  </si>
  <si>
    <t>1A4070000000065000079733</t>
  </si>
  <si>
    <t>1A4070000000065000079734</t>
  </si>
  <si>
    <t>1A4070000000065000079735</t>
  </si>
  <si>
    <t>1A4070000000065000079743</t>
  </si>
  <si>
    <t>1A4070000000065000079745</t>
  </si>
  <si>
    <t>1A4070000000065000079746</t>
  </si>
  <si>
    <t>1A4070000000065000079749</t>
  </si>
  <si>
    <t>1A4070000000065000079752</t>
  </si>
  <si>
    <t>1A4070000000065000079754</t>
  </si>
  <si>
    <t>1A4070000000065000079755</t>
  </si>
  <si>
    <t>1A4070000000065000079756</t>
  </si>
  <si>
    <t>1A4070000000065000079758</t>
  </si>
  <si>
    <t>1A4070000000065000079759</t>
  </si>
  <si>
    <t>1A4070000000065000079771</t>
  </si>
  <si>
    <t>1A4070000000065000079778</t>
  </si>
  <si>
    <t>1A4070000000065000079784</t>
  </si>
  <si>
    <t>1A4070000000065000079785</t>
  </si>
  <si>
    <t>1A4070000000065000079786</t>
  </si>
  <si>
    <t>1A4070000000065000079787</t>
  </si>
  <si>
    <t>1A4070000000065000079788</t>
  </si>
  <si>
    <t>1A4070000000065000079792</t>
  </si>
  <si>
    <t>1A4070000000065000079793</t>
  </si>
  <si>
    <t>1A4070000000065000079795</t>
  </si>
  <si>
    <t>1A4070000000065000079798</t>
  </si>
  <si>
    <t>1A4070000000065000079799</t>
  </si>
  <si>
    <t>1A4070000000065000079808</t>
  </si>
  <si>
    <t>1A4070000000065000079809</t>
  </si>
  <si>
    <t>1A4070000000065000079820</t>
  </si>
  <si>
    <t>1A4070000000065000079821</t>
  </si>
  <si>
    <t>1A4070000000065000079823</t>
  </si>
  <si>
    <t>1A4070000000065000079825</t>
  </si>
  <si>
    <t>1A4070000000065000079826</t>
  </si>
  <si>
    <t>1A4070000000065000079827</t>
  </si>
  <si>
    <t>1A4070000000065000079830</t>
  </si>
  <si>
    <t>1A4070000000065000079836</t>
  </si>
  <si>
    <t>1A4070000000065000079843</t>
  </si>
  <si>
    <t>1A4070000000065000079850</t>
  </si>
  <si>
    <t>1A4070000000065000079851</t>
  </si>
  <si>
    <t>1A4070000000065000079853</t>
  </si>
  <si>
    <t>1A4070000000065000079854</t>
  </si>
  <si>
    <t>1A4070000000065000079855</t>
  </si>
  <si>
    <t>1A4070000000065000079961</t>
  </si>
  <si>
    <t>1A4070000000065000079965</t>
  </si>
  <si>
    <t>1A4070000000065000078174</t>
  </si>
  <si>
    <t>1A4070000000065000078175</t>
  </si>
  <si>
    <t>1A4070000000065000078176</t>
  </si>
  <si>
    <t>1A4070000000065000078177</t>
  </si>
  <si>
    <t>1A4070000000065000078178</t>
  </si>
  <si>
    <t>1A4070000000065000078179</t>
  </si>
  <si>
    <t>1A4070000000065000078180</t>
  </si>
  <si>
    <t>1A4070000000065000078181</t>
  </si>
  <si>
    <t>1A4070000000065000078182</t>
  </si>
  <si>
    <t>1A4070000000065000078183</t>
  </si>
  <si>
    <t>1A4070000000065000078184</t>
  </si>
  <si>
    <t>1A4070000000065000078185</t>
  </si>
  <si>
    <t>1A4070000000065000078186</t>
  </si>
  <si>
    <t>1A4070000000065000078187</t>
  </si>
  <si>
    <t>1A4070000000065000078188</t>
  </si>
  <si>
    <t>1A4070000000065000078189</t>
  </si>
  <si>
    <t>1A4070000000065000078190</t>
  </si>
  <si>
    <t>1A4070000000065000078191</t>
  </si>
  <si>
    <t>1A4070000000065000078192</t>
  </si>
  <si>
    <t>1A4070000000065000078193</t>
  </si>
  <si>
    <t>1A4070000000065000078194</t>
  </si>
  <si>
    <t>1A4070000000065000078195</t>
  </si>
  <si>
    <t>1A4070000000065000078196</t>
  </si>
  <si>
    <t>1A4070000000065000078197</t>
  </si>
  <si>
    <t>1A4070000000065000078198</t>
  </si>
  <si>
    <t>1A4070000000065000078199</t>
  </si>
  <si>
    <t>1A4070000000065000078201</t>
  </si>
  <si>
    <t>1A4070000000065000078202</t>
  </si>
  <si>
    <t>1A4070000000065000078203</t>
  </si>
  <si>
    <t>1A4070000000065000078204</t>
  </si>
  <si>
    <t>1A4070000000065000078205</t>
  </si>
  <si>
    <t>1A4070000000065000078206</t>
  </si>
  <si>
    <t>1A4070000000065000078207</t>
  </si>
  <si>
    <t>1A4070000000065000078208</t>
  </si>
  <si>
    <t>1A4070000000065000078209</t>
  </si>
  <si>
    <t>1A4070000000065000078210</t>
  </si>
  <si>
    <t>1A4070000000065000078211</t>
  </si>
  <si>
    <t>1A4070000000065000078212</t>
  </si>
  <si>
    <t>1A4070000000065000078213</t>
  </si>
  <si>
    <t>1A4070000000065000078214</t>
  </si>
  <si>
    <t>1A4070000000065000078215</t>
  </si>
  <si>
    <t>1A4070000000065000078216</t>
  </si>
  <si>
    <t>1A4070000000065000078217</t>
  </si>
  <si>
    <t>1A4070000000065000078218</t>
  </si>
  <si>
    <t>1A4070000000065000078219</t>
  </si>
  <si>
    <t>1A4070000000065000078220</t>
  </si>
  <si>
    <t>1A4070000000065000078221</t>
  </si>
  <si>
    <t>1A4070000000065000078222</t>
  </si>
  <si>
    <t>1A4070000000065000078223</t>
  </si>
  <si>
    <t>1A4070000000065000078224</t>
  </si>
  <si>
    <t>1A4070000000065000078225</t>
  </si>
  <si>
    <t>1A4070000000065000078226</t>
  </si>
  <si>
    <t>1A4070000000065000078227</t>
  </si>
  <si>
    <t>1A4070000000065000078228</t>
  </si>
  <si>
    <t>1A4070000000065000078229</t>
  </si>
  <si>
    <t>1A4070000000065000078230</t>
  </si>
  <si>
    <t>1A4070000000065000078231</t>
  </si>
  <si>
    <t>1A4070000000065000078232</t>
  </si>
  <si>
    <t>1A4070000000065000078233</t>
  </si>
  <si>
    <t>1A4070000000065000078234</t>
  </si>
  <si>
    <t>1A4070000000065000078235</t>
  </si>
  <si>
    <t>1A4070000000065000078236</t>
  </si>
  <si>
    <t>1A4070000000065000078237</t>
  </si>
  <si>
    <t>1A4070000000065000078238</t>
  </si>
  <si>
    <t>1A4070000000065000078239</t>
  </si>
  <si>
    <t>1A4070000000065000078240</t>
  </si>
  <si>
    <t>1A4070000000065000078241</t>
  </si>
  <si>
    <t>1A4070000000065000078242</t>
  </si>
  <si>
    <t>1A4070000000065000078243</t>
  </si>
  <si>
    <t>1A4070000000065000078245</t>
  </si>
  <si>
    <t>1A4070000000065000078246</t>
  </si>
  <si>
    <t>1A4070000000065000078247</t>
  </si>
  <si>
    <t>1A4070000000065000078248</t>
  </si>
  <si>
    <t>1A4070000000065000078249</t>
  </si>
  <si>
    <t>1A4070000000065000078250</t>
  </si>
  <si>
    <t>1A4070000000065000078251</t>
  </si>
  <si>
    <t>1A4070000000065000078252</t>
  </si>
  <si>
    <t>1A4070000000065000078253</t>
  </si>
  <si>
    <t>1A4070000000065000078254</t>
  </si>
  <si>
    <t>1A4070000000065000078255</t>
  </si>
  <si>
    <t>1A4070000000065000078257</t>
  </si>
  <si>
    <t>1A4070000000065000078258</t>
  </si>
  <si>
    <t>1A4070000000065000078259</t>
  </si>
  <si>
    <t>1A4070000000065000078260</t>
  </si>
  <si>
    <t>1A4070000000065000078261</t>
  </si>
  <si>
    <t>1A4070000000065000078262</t>
  </si>
  <si>
    <t>1A4070000000065000078263</t>
  </si>
  <si>
    <t>1A4070000000065000078264</t>
  </si>
  <si>
    <t>1A4070000000065000078265</t>
  </si>
  <si>
    <t>1A4070000000065000078266</t>
  </si>
  <si>
    <t>1A4070000000065000078267</t>
  </si>
  <si>
    <t>1A4070000000065000078268</t>
  </si>
  <si>
    <t>1A4070000000065000078269</t>
  </si>
  <si>
    <t>1A4070000000065000078271</t>
  </si>
  <si>
    <t>1A4070000000065000078272</t>
  </si>
  <si>
    <t>1A4070000000065000078273</t>
  </si>
  <si>
    <t>1A4070000000065000078274</t>
  </si>
  <si>
    <t>1A4070000000065000078275</t>
  </si>
  <si>
    <t>1A4070000000065000078276</t>
  </si>
  <si>
    <t>1A4070000000065000078277</t>
  </si>
  <si>
    <t>1A4070000000065000078279</t>
  </si>
  <si>
    <t>1A4070000000065000078280</t>
  </si>
  <si>
    <t>1A4070000000065000078281</t>
  </si>
  <si>
    <t>1A4070000000065000078282</t>
  </si>
  <si>
    <t>1A4070000000065000078283</t>
  </si>
  <si>
    <t>1A4070000000065000078284</t>
  </si>
  <si>
    <t>1A4070000000065000078285</t>
  </si>
  <si>
    <t>1A4070000000065000078286</t>
  </si>
  <si>
    <t>1A4070000000065000078287</t>
  </si>
  <si>
    <t>1A4070000000065000078288</t>
  </si>
  <si>
    <t>1A4070000000065000078289</t>
  </si>
  <si>
    <t>1A4070000000065000078290</t>
  </si>
  <si>
    <t>1A4070000000065000078291</t>
  </si>
  <si>
    <t>1A4070000000065000078292</t>
  </si>
  <si>
    <t>1A4070000000065000078293</t>
  </si>
  <si>
    <t>1A4070000000065000078294</t>
  </si>
  <si>
    <t>1A4070000000065000078295</t>
  </si>
  <si>
    <t>1A4070000000065000078296</t>
  </si>
  <si>
    <t>1A4070000000065000078297</t>
  </si>
  <si>
    <t>1A4070000000065000078298</t>
  </si>
  <si>
    <t>1A4070000000065000078299</t>
  </si>
  <si>
    <t>1A4070000000065000078300</t>
  </si>
  <si>
    <t>1A4070000000065000078301</t>
  </si>
  <si>
    <t>1A4070000000065000078302</t>
  </si>
  <si>
    <t>1A4070000000065000078303</t>
  </si>
  <si>
    <t>1A4070000000065000078304</t>
  </si>
  <si>
    <t>1A4070000000065000078305</t>
  </si>
  <si>
    <t>1A4070000000065000078306</t>
  </si>
  <si>
    <t>1A4070000000065000078307</t>
  </si>
  <si>
    <t>1A4070000000065000078308</t>
  </si>
  <si>
    <t>1A4070000000065000078309</t>
  </si>
  <si>
    <t>1A4070000000065000078310</t>
  </si>
  <si>
    <t>1A4070000000065000078311</t>
  </si>
  <si>
    <t>1A4070000000065000078312</t>
  </si>
  <si>
    <t>1A4070000000065000078313</t>
  </si>
  <si>
    <t>1A4070000000065000078314</t>
  </si>
  <si>
    <t>1A4070000000065000078315</t>
  </si>
  <si>
    <t>1A4070000000065000078316</t>
  </si>
  <si>
    <t>1A4070000000065000078317</t>
  </si>
  <si>
    <t>1A4070000000065000078318</t>
  </si>
  <si>
    <t>1A4070000000065000078319</t>
  </si>
  <si>
    <t>1A4070000000065000078321</t>
  </si>
  <si>
    <t>1A4070000000065000078322</t>
  </si>
  <si>
    <t>1A4070000000065000078323</t>
  </si>
  <si>
    <t>1A4070000000065000078324</t>
  </si>
  <si>
    <t>1A4070000000065000078325</t>
  </si>
  <si>
    <t>1A4070000000065000078326</t>
  </si>
  <si>
    <t>1A4070000000065000078327</t>
  </si>
  <si>
    <t>1A4070000000065000078328</t>
  </si>
  <si>
    <t>1A4070000000065000078329</t>
  </si>
  <si>
    <t>1A4070000000065000078330</t>
  </si>
  <si>
    <t>1A4070000000065000078331</t>
  </si>
  <si>
    <t>1A4070000000065000078332</t>
  </si>
  <si>
    <t>1A4070000000065000078333</t>
  </si>
  <si>
    <t>1A4070000000065000078334</t>
  </si>
  <si>
    <t>1A4070000000065000078335</t>
  </si>
  <si>
    <t>1A4070000000065000078336</t>
  </si>
  <si>
    <t>1A4070000000065000078337</t>
  </si>
  <si>
    <t>1A4070000000065000078338</t>
  </si>
  <si>
    <t>1A4070000000065000078339</t>
  </si>
  <si>
    <t>1A4070000000065000078340</t>
  </si>
  <si>
    <t>1A4070000000065000078341</t>
  </si>
  <si>
    <t>1A4070000000065000078342</t>
  </si>
  <si>
    <t>1A4070000000065000078343</t>
  </si>
  <si>
    <t>1A4070000000065000078344</t>
  </si>
  <si>
    <t>1A4070000000065000078345</t>
  </si>
  <si>
    <t>1A4070000000065000078346</t>
  </si>
  <si>
    <t>1A4070000000065000078347</t>
  </si>
  <si>
    <t>1A4070000000065000078348</t>
  </si>
  <si>
    <t>1A4070000000065000078349</t>
  </si>
  <si>
    <t>1A4070000000065000078350</t>
  </si>
  <si>
    <t>1A4070000000065000078351</t>
  </si>
  <si>
    <t>1A4070000000065000078352</t>
  </si>
  <si>
    <t>1A4070000000065000078353</t>
  </si>
  <si>
    <t>1A4070000000065000078354</t>
  </si>
  <si>
    <t>1A4070000000065000078355</t>
  </si>
  <si>
    <t>1A4070000000065000078356</t>
  </si>
  <si>
    <t>1A4070000000065000078357</t>
  </si>
  <si>
    <t>1A4070000000065000078358</t>
  </si>
  <si>
    <t>1A4070000000065000078359</t>
  </si>
  <si>
    <t>1A4070000000065000078360</t>
  </si>
  <si>
    <t>1A4070000000065000078361</t>
  </si>
  <si>
    <t>1A4070000000065000078362</t>
  </si>
  <si>
    <t>1A4070000000065000078363</t>
  </si>
  <si>
    <t>1A4070000000065000078364</t>
  </si>
  <si>
    <t>1A4070000000065000078365</t>
  </si>
  <si>
    <t>1A4070000000065000078366</t>
  </si>
  <si>
    <t>1A4070000000065000078367</t>
  </si>
  <si>
    <t>1A4070000000065000078368</t>
  </si>
  <si>
    <t>1A4070000000065000078369</t>
  </si>
  <si>
    <t>1A4070000000065000078370</t>
  </si>
  <si>
    <t>1A4070000000065000078371</t>
  </si>
  <si>
    <t>1A4070000000065000078372</t>
  </si>
  <si>
    <t>1A4070000000065000078373</t>
  </si>
  <si>
    <t>1A4070000000065000078374</t>
  </si>
  <si>
    <t>1A4070000000065000078375</t>
  </si>
  <si>
    <t>1A4070000000065000078376</t>
  </si>
  <si>
    <t>1A4070000000065000078377</t>
  </si>
  <si>
    <t>1A4070000000065000078378</t>
  </si>
  <si>
    <t>1A4070000000065000078379</t>
  </si>
  <si>
    <t>1A4070000000065000078380</t>
  </si>
  <si>
    <t>1A4070000000065000078381</t>
  </si>
  <si>
    <t>1A4070000000065000078382</t>
  </si>
  <si>
    <t>1A4070000000065000078383</t>
  </si>
  <si>
    <t>1A4070000000065000078384</t>
  </si>
  <si>
    <t>1A4070000000065000078385</t>
  </si>
  <si>
    <t>1A4070000000065000078386</t>
  </si>
  <si>
    <t>1A4070000000065000078387</t>
  </si>
  <si>
    <t>1A4070000000065000078388</t>
  </si>
  <si>
    <t>1A4070000000065000078389</t>
  </si>
  <si>
    <t>1A4070000000065000078390</t>
  </si>
  <si>
    <t>1A4070000000065000078391</t>
  </si>
  <si>
    <t>1A4070000000065000078392</t>
  </si>
  <si>
    <t>1A4070000000065000078393</t>
  </si>
  <si>
    <t>1A4070000000065000078394</t>
  </si>
  <si>
    <t>1A4070000000065000078395</t>
  </si>
  <si>
    <t>1A4070000000065000078396</t>
  </si>
  <si>
    <t>1A4070000000065000078397</t>
  </si>
  <si>
    <t>1A4070000000065000078398</t>
  </si>
  <si>
    <t>1A4070000000065000078399</t>
  </si>
  <si>
    <t>1A4070000000065000078400</t>
  </si>
  <si>
    <t>1A4070000000065000078401</t>
  </si>
  <si>
    <t>1A4070000000065000078402</t>
  </si>
  <si>
    <t>1A4070000000065000078403</t>
  </si>
  <si>
    <t>1A4070000000065000078404</t>
  </si>
  <si>
    <t>1A4070000000065000078405</t>
  </si>
  <si>
    <t>1A4070000000065000078406</t>
  </si>
  <si>
    <t>1A4070000000065000078407</t>
  </si>
  <si>
    <t>1A4070000000065000078408</t>
  </si>
  <si>
    <t>1A4070000000065000078409</t>
  </si>
  <si>
    <t>1A4070000000065000078410</t>
  </si>
  <si>
    <t>1A4070000000065000078411</t>
  </si>
  <si>
    <t>1A4070000000065000078412</t>
  </si>
  <si>
    <t>1A4070000000065000078413</t>
  </si>
  <si>
    <t>1A4070000000065000078414</t>
  </si>
  <si>
    <t>1A4070000000065000078415</t>
  </si>
  <si>
    <t>1A4070000000065000078416</t>
  </si>
  <si>
    <t>1A4070000000065000078417</t>
  </si>
  <si>
    <t>1A4070000000065000078418</t>
  </si>
  <si>
    <t>1A4070000000065000078419</t>
  </si>
  <si>
    <t>1A4070000000065000078420</t>
  </si>
  <si>
    <t>1A4070000000065000078421</t>
  </si>
  <si>
    <t>1A4070000000065000078422</t>
  </si>
  <si>
    <t>1A4070000000065000078423</t>
  </si>
  <si>
    <t>1A4070000000065000078424</t>
  </si>
  <si>
    <t>1A4070000000065000078425</t>
  </si>
  <si>
    <t>1A4070000000065000078426</t>
  </si>
  <si>
    <t>1A4070000000065000078427</t>
  </si>
  <si>
    <t>1A4070000000065000078428</t>
  </si>
  <si>
    <t>1A4070000000065000078429</t>
  </si>
  <si>
    <t>1A4070000000065000078430</t>
  </si>
  <si>
    <t>1A4070000000065000078431</t>
  </si>
  <si>
    <t>1A4070000000065000078432</t>
  </si>
  <si>
    <t>1A4070000000065000078433</t>
  </si>
  <si>
    <t>1A4070000000065000078434</t>
  </si>
  <si>
    <t>1A4070000000065000078435</t>
  </si>
  <si>
    <t>1A4070000000065000078436</t>
  </si>
  <si>
    <t>1A4070000000065000078437</t>
  </si>
  <si>
    <t>1A4070000000065000078438</t>
  </si>
  <si>
    <t>1A4070000000065000078439</t>
  </si>
  <si>
    <t>1A4070000000065000078440</t>
  </si>
  <si>
    <t>1A4070000000065000078441</t>
  </si>
  <si>
    <t>1A4070000000065000078443</t>
  </si>
  <si>
    <t>1A4070000000065000078444</t>
  </si>
  <si>
    <t>1A4070000000065000078445</t>
  </si>
  <si>
    <t>1A4070000000065000078446</t>
  </si>
  <si>
    <t>1A4070000000065000078447</t>
  </si>
  <si>
    <t>1A4070000000065000078448</t>
  </si>
  <si>
    <t>1A4070000000065000078449</t>
  </si>
  <si>
    <t>1A4070000000065000078450</t>
  </si>
  <si>
    <t>1A4070000000065000078451</t>
  </si>
  <si>
    <t>1A4070000000065000078452</t>
  </si>
  <si>
    <t>1A4070000000065000078453</t>
  </si>
  <si>
    <t>1A4070000000065000078454</t>
  </si>
  <si>
    <t>1A4070000000065000078455</t>
  </si>
  <si>
    <t>1A4070000000065000078456</t>
  </si>
  <si>
    <t>1A4070000000065000078457</t>
  </si>
  <si>
    <t>1A4070000000065000078458</t>
  </si>
  <si>
    <t>1A4070000000065000078459</t>
  </si>
  <si>
    <t>1A4070000000065000078460</t>
  </si>
  <si>
    <t>1A4070000000065000078461</t>
  </si>
  <si>
    <t>1A4070000000065000078462</t>
  </si>
  <si>
    <t>1A4070000000065000078463</t>
  </si>
  <si>
    <t>1A4070000000065000078464</t>
  </si>
  <si>
    <t>1A4070000000065000078465</t>
  </si>
  <si>
    <t>1A4070000000065000078466</t>
  </si>
  <si>
    <t>1A4070000000065000078467</t>
  </si>
  <si>
    <t>1A4070000000065000078468</t>
  </si>
  <si>
    <t>1A4070000000065000078469</t>
  </si>
  <si>
    <t>1A4070000000065000078470</t>
  </si>
  <si>
    <t>1A4070000000065000078471</t>
  </si>
  <si>
    <t>1A4070000000065000078472</t>
  </si>
  <si>
    <t>1A4070000000065000078473</t>
  </si>
  <si>
    <t>1A4070000000065000078474</t>
  </si>
  <si>
    <t>1A4070000000065000078475</t>
  </si>
  <si>
    <t>1A4070000000065000078476</t>
  </si>
  <si>
    <t>1A4070000000065000078477</t>
  </si>
  <si>
    <t>1A4070000000065000078478</t>
  </si>
  <si>
    <t>1A4070000000065000078479</t>
  </si>
  <si>
    <t>1A4070000000065000078481</t>
  </si>
  <si>
    <t>1A4070000000065000078482</t>
  </si>
  <si>
    <t>1A4070000000065000078483</t>
  </si>
  <si>
    <t>1A4070000000065000078484</t>
  </si>
  <si>
    <t>1A4070000000065000078485</t>
  </si>
  <si>
    <t>1A4070000000065000078486</t>
  </si>
  <si>
    <t>1A4070000000065000078487</t>
  </si>
  <si>
    <t>1A4070000000065000078488</t>
  </si>
  <si>
    <t>1A4070000000065000078489</t>
  </si>
  <si>
    <t>1A4070000000065000078490</t>
  </si>
  <si>
    <t>1A4070000000065000078491</t>
  </si>
  <si>
    <t>1A4070000000065000078492</t>
  </si>
  <si>
    <t>1A4070000000065000078493</t>
  </si>
  <si>
    <t>1A4070000000065000078494</t>
  </si>
  <si>
    <t>1A4070000000065000078495</t>
  </si>
  <si>
    <t>1A4070000000065000078496</t>
  </si>
  <si>
    <t>1A4070000000065000078497</t>
  </si>
  <si>
    <t>1A4070000000065000078498</t>
  </si>
  <si>
    <t>1A4070000000065000078499</t>
  </si>
  <si>
    <t>1A4070000000065000078500</t>
  </si>
  <si>
    <t>1A4070000000065000078501</t>
  </si>
  <si>
    <t>1A4070000000065000078502</t>
  </si>
  <si>
    <t>1A4070000000065000078503</t>
  </si>
  <si>
    <t>1A4070000000065000078504</t>
  </si>
  <si>
    <t>1A4070000000065000077441</t>
  </si>
  <si>
    <t>1A4070000000065000077442</t>
  </si>
  <si>
    <t>1A4070000000065000077443</t>
  </si>
  <si>
    <t>1A4070000000065000077445</t>
  </si>
  <si>
    <t>1A4070000000065000077446</t>
  </si>
  <si>
    <t>1A4070000000065000077447</t>
  </si>
  <si>
    <t>1A4070000000065000077448</t>
  </si>
  <si>
    <t>1A4070000000065000077449</t>
  </si>
  <si>
    <t>1A4070000000065000077450</t>
  </si>
  <si>
    <t>1A4070000000065000077451</t>
  </si>
  <si>
    <t>1A4070000000065000077453</t>
  </si>
  <si>
    <t>1A4070000000065000077454</t>
  </si>
  <si>
    <t>1A4070000000065000077455</t>
  </si>
  <si>
    <t>1A4070000000065000077456</t>
  </si>
  <si>
    <t>1A4070000000065000077457</t>
  </si>
  <si>
    <t>1A4070000000065000077458</t>
  </si>
  <si>
    <t>1A4070000000065000077459</t>
  </si>
  <si>
    <t>1A4070000000065000077460</t>
  </si>
  <si>
    <t>1A4070000000065000077461</t>
  </si>
  <si>
    <t>1A4070000000065000077463</t>
  </si>
  <si>
    <t>1A4070000000065000077464</t>
  </si>
  <si>
    <t>1A4070000000065000077465</t>
  </si>
  <si>
    <t>1A4070000000065000077466</t>
  </si>
  <si>
    <t>1A4070000000065000077467</t>
  </si>
  <si>
    <t>1A4070000000065000077468</t>
  </si>
  <si>
    <t>1A4070000000065000077470</t>
  </si>
  <si>
    <t>1A4070000000065000077471</t>
  </si>
  <si>
    <t>1A4070000000065000077473</t>
  </si>
  <si>
    <t>1A4070000000065000077474</t>
  </si>
  <si>
    <t>1A4070000000065000077475</t>
  </si>
  <si>
    <t>1A4070000000065000077476</t>
  </si>
  <si>
    <t>1A4070000000065000077477</t>
  </si>
  <si>
    <t>1A4070000000065000077478</t>
  </si>
  <si>
    <t>1A4070000000065000077479</t>
  </si>
  <si>
    <t>1A4070000000065000077480</t>
  </si>
  <si>
    <t>1A4070000000065000077481</t>
  </si>
  <si>
    <t>1A4070000000065000077482</t>
  </si>
  <si>
    <t>1A4070000000065000077483</t>
  </si>
  <si>
    <t>1A4070000000065000077484</t>
  </si>
  <si>
    <t>1A4070000000065000077485</t>
  </si>
  <si>
    <t>1A4070000000065000077486</t>
  </si>
  <si>
    <t>1A4070000000065000077487</t>
  </si>
  <si>
    <t>1A4070000000065000077488</t>
  </si>
  <si>
    <t>1A4070000000065000077489</t>
  </si>
  <si>
    <t>1A4070000000065000077490</t>
  </si>
  <si>
    <t>1A4070000000065000077491</t>
  </si>
  <si>
    <t>1A4070000000065000077492</t>
  </si>
  <si>
    <t>1A4070000000065000077493</t>
  </si>
  <si>
    <t>1A4070000000065000077494</t>
  </si>
  <si>
    <t>1A4070000000065000077495</t>
  </si>
  <si>
    <t>1A4070000000065000077496</t>
  </si>
  <si>
    <t>1A4070000000065000077497</t>
  </si>
  <si>
    <t>1A4070000000065000077498</t>
  </si>
  <si>
    <t>1A4070000000065000077499</t>
  </si>
  <si>
    <t>1A4070000000065000077500</t>
  </si>
  <si>
    <t>1A4070000000065000077501</t>
  </si>
  <si>
    <t>1A4070000000065000077502</t>
  </si>
  <si>
    <t>1A4070000000065000077503</t>
  </si>
  <si>
    <t>1A4070000000065000077504</t>
  </si>
  <si>
    <t>1A4070000000065000077505</t>
  </si>
  <si>
    <t>1A4070000000065000077506</t>
  </si>
  <si>
    <t>1A4070000000065000077507</t>
  </si>
  <si>
    <t>1A4070000000065000077508</t>
  </si>
  <si>
    <t>1A4070000000065000077509</t>
  </si>
  <si>
    <t>1A4070000000065000077510</t>
  </si>
  <si>
    <t>1A4070000000065000077511</t>
  </si>
  <si>
    <t>1A4070000000065000077512</t>
  </si>
  <si>
    <t>1A4070000000065000077513</t>
  </si>
  <si>
    <t>1A4070000000065000077514</t>
  </si>
  <si>
    <t>1A4070000000065000077515</t>
  </si>
  <si>
    <t>1A4070000000065000077516</t>
  </si>
  <si>
    <t>1A4070000000065000077517</t>
  </si>
  <si>
    <t>1A4070000000065000077518</t>
  </si>
  <si>
    <t>1A4070000000065000077519</t>
  </si>
  <si>
    <t>1A4070000000065000077520</t>
  </si>
  <si>
    <t>1A4070000000065000077521</t>
  </si>
  <si>
    <t>1A4070000000065000077522</t>
  </si>
  <si>
    <t>1A4070000000065000077523</t>
  </si>
  <si>
    <t>1A4070000000065000077524</t>
  </si>
  <si>
    <t>1A4070000000065000077525</t>
  </si>
  <si>
    <t>1A4070000000065000077526</t>
  </si>
  <si>
    <t>1A4070000000065000077527</t>
  </si>
  <si>
    <t>1A4070000000065000077528</t>
  </si>
  <si>
    <t>1A4070000000065000077529</t>
  </si>
  <si>
    <t>1A4070000000065000077530</t>
  </si>
  <si>
    <t>1A4070000000065000077531</t>
  </si>
  <si>
    <t>1A4070000000065000077532</t>
  </si>
  <si>
    <t>1A4070000000065000077533</t>
  </si>
  <si>
    <t>1A4070000000065000077534</t>
  </si>
  <si>
    <t>1A4070000000065000077535</t>
  </si>
  <si>
    <t>1A4070000000065000077536</t>
  </si>
  <si>
    <t>1A4070000000065000077537</t>
  </si>
  <si>
    <t>1A4070000000065000077538</t>
  </si>
  <si>
    <t>1A4070000000065000077539</t>
  </si>
  <si>
    <t>1A4070000000065000077540</t>
  </si>
  <si>
    <t>1A4070000000065000077541</t>
  </si>
  <si>
    <t>1A4070000000065000077542</t>
  </si>
  <si>
    <t>1A4070000000065000077543</t>
  </si>
  <si>
    <t>1A4070000000065000077544</t>
  </si>
  <si>
    <t>1A4070000000065000077545</t>
  </si>
  <si>
    <t>1A4070000000065000077546</t>
  </si>
  <si>
    <t>1A4070000000065000077547</t>
  </si>
  <si>
    <t>1A4070000000065000077548</t>
  </si>
  <si>
    <t>1A4070000000065000077549</t>
  </si>
  <si>
    <t>1A4070000000065000077550</t>
  </si>
  <si>
    <t>1A4070000000065000077551</t>
  </si>
  <si>
    <t>1A4070000000065000077552</t>
  </si>
  <si>
    <t>1A4070000000065000077553</t>
  </si>
  <si>
    <t>1A4070000000065000077554</t>
  </si>
  <si>
    <t>1A4070000000065000077555</t>
  </si>
  <si>
    <t>1A4070000000065000077556</t>
  </si>
  <si>
    <t>1A4070000000065000077557</t>
  </si>
  <si>
    <t>1A4070000000065000077558</t>
  </si>
  <si>
    <t>1A4070000000065000077559</t>
  </si>
  <si>
    <t>1A4070000000065000077560</t>
  </si>
  <si>
    <t>1A4070000000065000077561</t>
  </si>
  <si>
    <t>1A4070000000065000077562</t>
  </si>
  <si>
    <t>1A4070000000065000077563</t>
  </si>
  <si>
    <t>1A4070000000065000077564</t>
  </si>
  <si>
    <t>1A4070000000065000077565</t>
  </si>
  <si>
    <t>1A4070000000065000077566</t>
  </si>
  <si>
    <t>1A4070000000065000077567</t>
  </si>
  <si>
    <t>1A4070000000065000077568</t>
  </si>
  <si>
    <t>1A4070000000065000077569</t>
  </si>
  <si>
    <t>1A4070000000065000077570</t>
  </si>
  <si>
    <t>1A4070000000065000077571</t>
  </si>
  <si>
    <t>1A4070000000065000077572</t>
  </si>
  <si>
    <t>1A4070000000065000077573</t>
  </si>
  <si>
    <t>1A4070000000065000077574</t>
  </si>
  <si>
    <t>1A4070000000065000077576</t>
  </si>
  <si>
    <t>1A4070000000065000077577</t>
  </si>
  <si>
    <t>1A4070000000065000077578</t>
  </si>
  <si>
    <t>1A4070000000065000077579</t>
  </si>
  <si>
    <t>1A4070000000065000077580</t>
  </si>
  <si>
    <t>1A4070000000065000077581</t>
  </si>
  <si>
    <t>1A4070000000065000077582</t>
  </si>
  <si>
    <t>1A4070000000065000077583</t>
  </si>
  <si>
    <t>1A4070000000065000077584</t>
  </si>
  <si>
    <t>1A4070000000065000077585</t>
  </si>
  <si>
    <t>1A4070000000065000077586</t>
  </si>
  <si>
    <t>1A4070000000065000077587</t>
  </si>
  <si>
    <t>1A4070000000065000077588</t>
  </si>
  <si>
    <t>1A4070000000065000077589</t>
  </si>
  <si>
    <t>1A4070000000065000077590</t>
  </si>
  <si>
    <t>1A4070000000065000077591</t>
  </si>
  <si>
    <t>1A4070000000065000077592</t>
  </si>
  <si>
    <t>1A4070000000065000077593</t>
  </si>
  <si>
    <t>1A4070000000065000077594</t>
  </si>
  <si>
    <t>1A4070000000065000077597</t>
  </si>
  <si>
    <t>1A4070000000065000077598</t>
  </si>
  <si>
    <t>1A4070000000065000077599</t>
  </si>
  <si>
    <t>1A4070000000065000077600</t>
  </si>
  <si>
    <t>1A4070000000065000077601</t>
  </si>
  <si>
    <t>1A4070000000065000077602</t>
  </si>
  <si>
    <t>1A4070000000065000077603</t>
  </si>
  <si>
    <t>1A4070000000065000077604</t>
  </si>
  <si>
    <t>1A4070000000065000077605</t>
  </si>
  <si>
    <t>1A4070000000065000077606</t>
  </si>
  <si>
    <t>1A4070000000065000077607</t>
  </si>
  <si>
    <t>1A4070000000065000077608</t>
  </si>
  <si>
    <t>1A4070000000065000077609</t>
  </si>
  <si>
    <t>1A4070000000065000077610</t>
  </si>
  <si>
    <t>1A4070000000065000077611</t>
  </si>
  <si>
    <t>1A4070000000065000077612</t>
  </si>
  <si>
    <t>1A4070000000065000077613</t>
  </si>
  <si>
    <t>1A4070000000065000077614</t>
  </si>
  <si>
    <t>1A4070000000065000077615</t>
  </si>
  <si>
    <t>1A4070000000065000077616</t>
  </si>
  <si>
    <t>1A4070000000065000077617</t>
  </si>
  <si>
    <t>1A4070000000065000077618</t>
  </si>
  <si>
    <t>1A4070000000065000077619</t>
  </si>
  <si>
    <t>1A4070000000065000077620</t>
  </si>
  <si>
    <t>1A4070000000065000077621</t>
  </si>
  <si>
    <t>1A4070000000065000077622</t>
  </si>
  <si>
    <t>1A4070000000065000077623</t>
  </si>
  <si>
    <t>1A4070000000065000077624</t>
  </si>
  <si>
    <t>1A4070000000065000077625</t>
  </si>
  <si>
    <t>1A4070000000065000077626</t>
  </si>
  <si>
    <t>1A4070000000065000077627</t>
  </si>
  <si>
    <t>1A4070000000065000077628</t>
  </si>
  <si>
    <t>1A4070000000065000077629</t>
  </si>
  <si>
    <t>1A4070000000065000077630</t>
  </si>
  <si>
    <t>1A4070000000065000077631</t>
  </si>
  <si>
    <t>1A4070000000065000077632</t>
  </si>
  <si>
    <t>1A4070000000065000077633</t>
  </si>
  <si>
    <t>1A4070000000065000077634</t>
  </si>
  <si>
    <t>1A4070000000065000077635</t>
  </si>
  <si>
    <t>1A4070000000065000077636</t>
  </si>
  <si>
    <t>1A4070000000065000077637</t>
  </si>
  <si>
    <t>1A4070000000065000077638</t>
  </si>
  <si>
    <t>1A4070000000065000077639</t>
  </si>
  <si>
    <t>1A4070000000065000077640</t>
  </si>
  <si>
    <t>1A4070000000065000077641</t>
  </si>
  <si>
    <t>1A4070000000065000077642</t>
  </si>
  <si>
    <t>1A4070000000065000077643</t>
  </si>
  <si>
    <t>1A4070000000065000077644</t>
  </si>
  <si>
    <t>1A4070000000065000077645</t>
  </si>
  <si>
    <t>1A4070000000065000077646</t>
  </si>
  <si>
    <t>1A4070000000065000077647</t>
  </si>
  <si>
    <t>1A4070000000065000077648</t>
  </si>
  <si>
    <t>1A4070000000065000077649</t>
  </si>
  <si>
    <t>1A4070000000065000077650</t>
  </si>
  <si>
    <t>1A4070000000065000077651</t>
  </si>
  <si>
    <t>1A4070000000065000077652</t>
  </si>
  <si>
    <t>1A4070000000065000077653</t>
  </si>
  <si>
    <t>1A4070000000065000077654</t>
  </si>
  <si>
    <t>1A4070000000065000077655</t>
  </si>
  <si>
    <t>1A4070000000065000077656</t>
  </si>
  <si>
    <t>1A4070000000065000077657</t>
  </si>
  <si>
    <t>1A4070000000065000077658</t>
  </si>
  <si>
    <t>1A4070000000065000077659</t>
  </si>
  <si>
    <t>1A4070000000065000077660</t>
  </si>
  <si>
    <t>1A4070000000065000077661</t>
  </si>
  <si>
    <t>1A4070000000065000077662</t>
  </si>
  <si>
    <t>1A4070000000065000077663</t>
  </si>
  <si>
    <t>1A4070000000065000077665</t>
  </si>
  <si>
    <t>1A4070000000065000077666</t>
  </si>
  <si>
    <t>1A4070000000065000077667</t>
  </si>
  <si>
    <t>1A4070000000065000077668</t>
  </si>
  <si>
    <t>1A4070000000065000077669</t>
  </si>
  <si>
    <t>1A4070000000065000077670</t>
  </si>
  <si>
    <t>1A4070000000065000077671</t>
  </si>
  <si>
    <t>1A4070000000065000077672</t>
  </si>
  <si>
    <t>1A4070000000065000077673</t>
  </si>
  <si>
    <t>1A4070000000065000077674</t>
  </si>
  <si>
    <t>1A4070000000065000077675</t>
  </si>
  <si>
    <t>1A4070000000065000077676</t>
  </si>
  <si>
    <t>1A4070000000065000077677</t>
  </si>
  <si>
    <t>1A4070000000065000077678</t>
  </si>
  <si>
    <t>1A4070000000065000077679</t>
  </si>
  <si>
    <t>1A4070000000065000077680</t>
  </si>
  <si>
    <t>1A4070000000065000077681</t>
  </si>
  <si>
    <t>1A4070000000065000077682</t>
  </si>
  <si>
    <t>1A4070000000065000077683</t>
  </si>
  <si>
    <t>1A4070000000065000077684</t>
  </si>
  <si>
    <t>1A4070000000065000077685</t>
  </si>
  <si>
    <t>1A4070000000065000077686</t>
  </si>
  <si>
    <t>1A4070000000065000077687</t>
  </si>
  <si>
    <t>1A4070000000065000077688</t>
  </si>
  <si>
    <t>1A4070000000065000077689</t>
  </si>
  <si>
    <t>1A4070000000065000077690</t>
  </si>
  <si>
    <t>1A4070000000065000077692</t>
  </si>
  <si>
    <t>1A4070000000065000077693</t>
  </si>
  <si>
    <t>1A4070000000065000077694</t>
  </si>
  <si>
    <t>1A4070000000065000077695</t>
  </si>
  <si>
    <t>1A4070000000065000077696</t>
  </si>
  <si>
    <t>1A4070000000065000077697</t>
  </si>
  <si>
    <t>1A4070000000065000077698</t>
  </si>
  <si>
    <t>1A4070000000065000077699</t>
  </si>
  <si>
    <t>1A4070000000065000077700</t>
  </si>
  <si>
    <t>1A4070000000065000077701</t>
  </si>
  <si>
    <t>1A4070000000065000077702</t>
  </si>
  <si>
    <t>1A4070000000065000077703</t>
  </si>
  <si>
    <t>1A4070000000065000077704</t>
  </si>
  <si>
    <t>1A4070000000065000077706</t>
  </si>
  <si>
    <t>1A4070000000065000077707</t>
  </si>
  <si>
    <t>1A4070000000065000077708</t>
  </si>
  <si>
    <t>1A4070000000065000077709</t>
  </si>
  <si>
    <t>1A4070000000065000077710</t>
  </si>
  <si>
    <t>1A4070000000065000077711</t>
  </si>
  <si>
    <t>1A4070000000065000077712</t>
  </si>
  <si>
    <t>1A4070000000065000077713</t>
  </si>
  <si>
    <t>1A4070000000065000077714</t>
  </si>
  <si>
    <t>1A4070000000065000077715</t>
  </si>
  <si>
    <t>1A4070000000065000077716</t>
  </si>
  <si>
    <t>1A4070000000065000077717</t>
  </si>
  <si>
    <t>1A4070000000065000077718</t>
  </si>
  <si>
    <t>1A4070000000065000077719</t>
  </si>
  <si>
    <t>1A4070000000065000077720</t>
  </si>
  <si>
    <t>1A4070000000065000077721</t>
  </si>
  <si>
    <t>1A4070000000065000077722</t>
  </si>
  <si>
    <t>1A4070000000065000077723</t>
  </si>
  <si>
    <t>1A4070000000065000077724</t>
  </si>
  <si>
    <t>1A4070000000065000077725</t>
  </si>
  <si>
    <t>1A4070000000065000077726</t>
  </si>
  <si>
    <t>1A4070000000065000077727</t>
  </si>
  <si>
    <t>1A4070000000065000077728</t>
  </si>
  <si>
    <t>1A4070000000065000077729</t>
  </si>
  <si>
    <t>1A4070000000065000077730</t>
  </si>
  <si>
    <t>1A4070000000065000077731</t>
  </si>
  <si>
    <t>1A4070000000065000077732</t>
  </si>
  <si>
    <t>1A4070000000065000077733</t>
  </si>
  <si>
    <t>1A4070000000065000077734</t>
  </si>
  <si>
    <t>1A4070000000065000077735</t>
  </si>
  <si>
    <t>1A4070000000065000077736</t>
  </si>
  <si>
    <t>1A4070000000065000077737</t>
  </si>
  <si>
    <t>1A4070000000065000077738</t>
  </si>
  <si>
    <t>1A4070000000065000077739</t>
  </si>
  <si>
    <t>1A4070000000065000077740</t>
  </si>
  <si>
    <t>1A4070000000065000077741</t>
  </si>
  <si>
    <t>1A4070000000065000077742</t>
  </si>
  <si>
    <t>1A4070000000065000077743</t>
  </si>
  <si>
    <t>1A4070000000065000077744</t>
  </si>
  <si>
    <t>1A4070000000065000077745</t>
  </si>
  <si>
    <t>1A4070000000065000077746</t>
  </si>
  <si>
    <t>1A4070000000065000077747</t>
  </si>
  <si>
    <t>1A4070000000065000077748</t>
  </si>
  <si>
    <t>1A4070000000065000077749</t>
  </si>
  <si>
    <t>1A4070000000065000077750</t>
  </si>
  <si>
    <t>1A4070000000065000077751</t>
  </si>
  <si>
    <t>1A4070000000065000077752</t>
  </si>
  <si>
    <t>1A4070000000065000077753</t>
  </si>
  <si>
    <t>1A4070000000065000077754</t>
  </si>
  <si>
    <t>1A4070000000065000079860</t>
  </si>
  <si>
    <t>1A4070000000065000079862</t>
  </si>
  <si>
    <t>1A4070000000065000079863</t>
  </si>
  <si>
    <t>1A4070000000065000079864</t>
  </si>
  <si>
    <t>1A4070000000065000079870</t>
  </si>
  <si>
    <t>1A4070000000065000079877</t>
  </si>
  <si>
    <t>1A4070000000065000079879</t>
  </si>
  <si>
    <t>1A4070000000065000079881</t>
  </si>
  <si>
    <t>1A4070000000065000079882</t>
  </si>
  <si>
    <t>1A4070000000065000079888</t>
  </si>
  <si>
    <t>1A4070000000065000079889</t>
  </si>
  <si>
    <t>1A4070000000065000079890</t>
  </si>
  <si>
    <t>1A4070000000065000079897</t>
  </si>
  <si>
    <t>1A4070000000065000079899</t>
  </si>
  <si>
    <t>1A4070000000065000079901</t>
  </si>
  <si>
    <t>1A4070000000065000079902</t>
  </si>
  <si>
    <t>1A4070000000065000079903</t>
  </si>
  <si>
    <t>1A4070000000065000079906</t>
  </si>
  <si>
    <t>1A4070000000065000079909</t>
  </si>
  <si>
    <t>1A4070000000065000079911</t>
  </si>
  <si>
    <t>1A4070000000065000079922</t>
  </si>
  <si>
    <t>1A4070000000065000079923</t>
  </si>
  <si>
    <t>1A4070000000065000079924</t>
  </si>
  <si>
    <t>1A4070000000065000079927</t>
  </si>
  <si>
    <t>1A4070000000065000079928</t>
  </si>
  <si>
    <t>1A4070000000065000079929</t>
  </si>
  <si>
    <t>1A4070000000065000079931</t>
  </si>
  <si>
    <t>1A4070000000065000079933</t>
  </si>
  <si>
    <t>1A4070000000065000079935</t>
  </si>
  <si>
    <t>1A4070000000065000079938</t>
  </si>
  <si>
    <t>1A4070000000065000079939</t>
  </si>
  <si>
    <t>1A4070000000065000079943</t>
  </si>
  <si>
    <t>1A4070000000065000079944</t>
  </si>
  <si>
    <t>1A4070000000065000079945</t>
  </si>
  <si>
    <t>1A4070000000065000079947</t>
  </si>
  <si>
    <t>1A4070000000065000079950</t>
  </si>
  <si>
    <t>1A4070000000065000079952</t>
  </si>
  <si>
    <t>1A4070000000065000078505</t>
  </si>
  <si>
    <t>1A4070000000065000078506</t>
  </si>
  <si>
    <t>1A4070000000065000078507</t>
  </si>
  <si>
    <t>1A4070000000065000078508</t>
  </si>
  <si>
    <t>1A4070000000065000078509</t>
  </si>
  <si>
    <t>1A4070000000065000078510</t>
  </si>
  <si>
    <t>1A4070000000065000078511</t>
  </si>
  <si>
    <t>1A4070000000065000078512</t>
  </si>
  <si>
    <t>1A4070000000065000078513</t>
  </si>
  <si>
    <t>1A4070000000065000078514</t>
  </si>
  <si>
    <t>1A4070000000065000078515</t>
  </si>
  <si>
    <t>1A4070000000065000078516</t>
  </si>
  <si>
    <t>1A4070000000065000078517</t>
  </si>
  <si>
    <t>1A4070000000065000078518</t>
  </si>
  <si>
    <t>1A4070000000065000078519</t>
  </si>
  <si>
    <t>1A4070000000065000078520</t>
  </si>
  <si>
    <t>1A4070000000065000078521</t>
  </si>
  <si>
    <t>1A4070000000065000078522</t>
  </si>
  <si>
    <t>1A4070000000065000078523</t>
  </si>
  <si>
    <t>1A4070000000065000078524</t>
  </si>
  <si>
    <t>1A4070000000065000078525</t>
  </si>
  <si>
    <t>1A4070000000065000078527</t>
  </si>
  <si>
    <t>1A4070000000065000078528</t>
  </si>
  <si>
    <t>1A4070000000065000078529</t>
  </si>
  <si>
    <t>1A4070000000065000078530</t>
  </si>
  <si>
    <t>1A4070000000065000078531</t>
  </si>
  <si>
    <t>1A4070000000065000078532</t>
  </si>
  <si>
    <t>1A4070000000065000078533</t>
  </si>
  <si>
    <t>1A4070000000065000078534</t>
  </si>
  <si>
    <t>1A4070000000065000078535</t>
  </si>
  <si>
    <t>1A4070000000065000078536</t>
  </si>
  <si>
    <t>1A4070000000065000078537</t>
  </si>
  <si>
    <t>1A4070000000065000078538</t>
  </si>
  <si>
    <t>1A4070000000065000078539</t>
  </si>
  <si>
    <t>1A4070000000065000078540</t>
  </si>
  <si>
    <t>1A4070000000065000078541</t>
  </si>
  <si>
    <t>1A4070000000065000078542</t>
  </si>
  <si>
    <t>1A4070000000065000078543</t>
  </si>
  <si>
    <t>1A4070000000065000078544</t>
  </si>
  <si>
    <t>1A4070000000065000078545</t>
  </si>
  <si>
    <t>1A4070000000065000078546</t>
  </si>
  <si>
    <t>1A4070000000065000078547</t>
  </si>
  <si>
    <t>1A4070000000065000078548</t>
  </si>
  <si>
    <t>1A4070000000065000078549</t>
  </si>
  <si>
    <t>1A4070000000065000078550</t>
  </si>
  <si>
    <t>1A4070000000065000078551</t>
  </si>
  <si>
    <t>1A4070000000065000078552</t>
  </si>
  <si>
    <t>1A4070000000065000078553</t>
  </si>
  <si>
    <t>1A4070000000065000078554</t>
  </si>
  <si>
    <t>1A4070000000065000078555</t>
  </si>
  <si>
    <t>1A4070000000065000078556</t>
  </si>
  <si>
    <t>1A4070000000065000078557</t>
  </si>
  <si>
    <t>1A4070000000065000078558</t>
  </si>
  <si>
    <t>1A4070000000065000078559</t>
  </si>
  <si>
    <t>1A4070000000065000078560</t>
  </si>
  <si>
    <t>1A4070000000065000078561</t>
  </si>
  <si>
    <t>1A4070000000065000078562</t>
  </si>
  <si>
    <t>1A4070000000065000078563</t>
  </si>
  <si>
    <t>1A4070000000065000078564</t>
  </si>
  <si>
    <t>1A4070000000065000078565</t>
  </si>
  <si>
    <t>1A4070000000065000078566</t>
  </si>
  <si>
    <t>1A4070000000065000078567</t>
  </si>
  <si>
    <t>1A4070000000065000078568</t>
  </si>
  <si>
    <t>1A4070000000065000078569</t>
  </si>
  <si>
    <t>1A4070000000065000078570</t>
  </si>
  <si>
    <t>1A4070000000065000078571</t>
  </si>
  <si>
    <t>1A4070000000065000078572</t>
  </si>
  <si>
    <t>1A4070000000065000078573</t>
  </si>
  <si>
    <t>1A4070000000065000078574</t>
  </si>
  <si>
    <t>1A4070000000065000078575</t>
  </si>
  <si>
    <t>1A4070000000065000078576</t>
  </si>
  <si>
    <t>1A4070000000065000078577</t>
  </si>
  <si>
    <t>1A4070000000065000078579</t>
  </si>
  <si>
    <t>1A4070000000065000078580</t>
  </si>
  <si>
    <t>1A4070000000065000078581</t>
  </si>
  <si>
    <t>1A4070000000065000078582</t>
  </si>
  <si>
    <t>1A4070000000065000078583</t>
  </si>
  <si>
    <t>1A4070000000065000078584</t>
  </si>
  <si>
    <t>1A4070000000065000078585</t>
  </si>
  <si>
    <t>1A4070000000065000078586</t>
  </si>
  <si>
    <t>1A4070000000065000078587</t>
  </si>
  <si>
    <t>1A4070000000065000078588</t>
  </si>
  <si>
    <t>1A4070000000065000078589</t>
  </si>
  <si>
    <t>1A4070000000065000078590</t>
  </si>
  <si>
    <t>1A4070000000065000078591</t>
  </si>
  <si>
    <t>1A4070000000065000078592</t>
  </si>
  <si>
    <t>1A4070000000065000078593</t>
  </si>
  <si>
    <t>1A4070000000065000078594</t>
  </si>
  <si>
    <t>1A4070000000065000078595</t>
  </si>
  <si>
    <t>1A4070000000065000078596</t>
  </si>
  <si>
    <t>1A4070000000065000078597</t>
  </si>
  <si>
    <t>1A4070000000065000078598</t>
  </si>
  <si>
    <t>1A4070000000065000078599</t>
  </si>
  <si>
    <t>1A4070000000065000078600</t>
  </si>
  <si>
    <t>1A4070000000065000078601</t>
  </si>
  <si>
    <t>1A4070000000065000078602</t>
  </si>
  <si>
    <t>1A4070000000065000078603</t>
  </si>
  <si>
    <t>1A4070000000065000078604</t>
  </si>
  <si>
    <t>1A4070000000065000078605</t>
  </si>
  <si>
    <t>1A4070000000065000078606</t>
  </si>
  <si>
    <t>1A4070000000065000078607</t>
  </si>
  <si>
    <t>1A4070000000065000078608</t>
  </si>
  <si>
    <t>1A4070000000065000078609</t>
  </si>
  <si>
    <t>1A4070000000065000078610</t>
  </si>
  <si>
    <t>1A4070000000065000078611</t>
  </si>
  <si>
    <t>1A4070000000065000078612</t>
  </si>
  <si>
    <t>1A4070000000065000078613</t>
  </si>
  <si>
    <t>1A4070000000065000078614</t>
  </si>
  <si>
    <t>1A4070000000065000078615</t>
  </si>
  <si>
    <t>1A4070000000065000078616</t>
  </si>
  <si>
    <t>1A4070000000065000078617</t>
  </si>
  <si>
    <t>1A4070000000065000078618</t>
  </si>
  <si>
    <t>1A4070000000065000078619</t>
  </si>
  <si>
    <t>1A4070000000065000078620</t>
  </si>
  <si>
    <t>1A4070000000065000078621</t>
  </si>
  <si>
    <t>1A4070000000065000078622</t>
  </si>
  <si>
    <t>1A4070000000065000078623</t>
  </si>
  <si>
    <t>1A4070000000065000078624</t>
  </si>
  <si>
    <t>1A4070000000065000078626</t>
  </si>
  <si>
    <t>1A4070000000065000078627</t>
  </si>
  <si>
    <t>1A4070000000065000078628</t>
  </si>
  <si>
    <t>1A4070000000065000078629</t>
  </si>
  <si>
    <t>1A4070000000065000078630</t>
  </si>
  <si>
    <t>1A4070000000065000078631</t>
  </si>
  <si>
    <t>1A4070000000065000078632</t>
  </si>
  <si>
    <t>1A4070000000065000078633</t>
  </si>
  <si>
    <t>1A4070000000065000078634</t>
  </si>
  <si>
    <t>1A4070000000065000078635</t>
  </si>
  <si>
    <t>1A4070000000065000078636</t>
  </si>
  <si>
    <t>1A4070000000065000078637</t>
  </si>
  <si>
    <t>1A4070000000065000078638</t>
  </si>
  <si>
    <t>1A4070000000065000078639</t>
  </si>
  <si>
    <t>1A4070000000065000078640</t>
  </si>
  <si>
    <t>1A4070000000065000078641</t>
  </si>
  <si>
    <t>1A4070000000065000078642</t>
  </si>
  <si>
    <t>1A4070000000065000078643</t>
  </si>
  <si>
    <t>1A4070000000065000078644</t>
  </si>
  <si>
    <t>1A4070000000065000078645</t>
  </si>
  <si>
    <t>1A4070000000065000078646</t>
  </si>
  <si>
    <t>1A4070000000065000078647</t>
  </si>
  <si>
    <t>1A4070000000065000078648</t>
  </si>
  <si>
    <t>1A4070000000065000078649</t>
  </si>
  <si>
    <t>1A4070000000065000078651</t>
  </si>
  <si>
    <t>1A4070000000065000078652</t>
  </si>
  <si>
    <t>1A4070000000065000078653</t>
  </si>
  <si>
    <t>1A4070000000065000078654</t>
  </si>
  <si>
    <t>1A4070000000065000078655</t>
  </si>
  <si>
    <t>1A4070000000065000078656</t>
  </si>
  <si>
    <t>1A4070000000065000078657</t>
  </si>
  <si>
    <t>1A4070000000065000078658</t>
  </si>
  <si>
    <t>1A4070000000065000078659</t>
  </si>
  <si>
    <t>1A4070000000065000078660</t>
  </si>
  <si>
    <t>1A4070000000065000078661</t>
  </si>
  <si>
    <t>1A4070000000065000078662</t>
  </si>
  <si>
    <t>1A4070000000065000078663</t>
  </si>
  <si>
    <t>1A4070000000065000078664</t>
  </si>
  <si>
    <t>1A4070000000065000078665</t>
  </si>
  <si>
    <t>1A4070000000065000078666</t>
  </si>
  <si>
    <t>1A4070000000065000078667</t>
  </si>
  <si>
    <t>1A4070000000065000078668</t>
  </si>
  <si>
    <t>1A4070000000065000078669</t>
  </si>
  <si>
    <t>1A4070000000065000078670</t>
  </si>
  <si>
    <t>1A4070000000065000078671</t>
  </si>
  <si>
    <t>1A4070000000065000078672</t>
  </si>
  <si>
    <t>1A4070000000065000078673</t>
  </si>
  <si>
    <t>1A4070000000065000078674</t>
  </si>
  <si>
    <t>1A4070000000065000078675</t>
  </si>
  <si>
    <t>1A4070000000065000078676</t>
  </si>
  <si>
    <t>1A4070000000065000078677</t>
  </si>
  <si>
    <t>1A4070000000065000078678</t>
  </si>
  <si>
    <t>1A4070000000065000078679</t>
  </si>
  <si>
    <t>1A4070000000065000078680</t>
  </si>
  <si>
    <t>1A4070000000065000078681</t>
  </si>
  <si>
    <t>1A4070000000065000078682</t>
  </si>
  <si>
    <t>1A4070000000065000078683</t>
  </si>
  <si>
    <t>1A4070000000065000078684</t>
  </si>
  <si>
    <t>1A4070000000065000078685</t>
  </si>
  <si>
    <t>1A4070000000065000078686</t>
  </si>
  <si>
    <t>1A4070000000065000078687</t>
  </si>
  <si>
    <t>1A4070000000065000078688</t>
  </si>
  <si>
    <t>1A4070000000065000078689</t>
  </si>
  <si>
    <t>1A4070000000065000078690</t>
  </si>
  <si>
    <t>1A4070000000065000078691</t>
  </si>
  <si>
    <t>1A4070000000065000078692</t>
  </si>
  <si>
    <t>1A4070000000065000078693</t>
  </si>
  <si>
    <t>1A4070000000065000078694</t>
  </si>
  <si>
    <t>1A4070000000065000078695</t>
  </si>
  <si>
    <t>1A4070000000065000078696</t>
  </si>
  <si>
    <t>1A4070000000065000078697</t>
  </si>
  <si>
    <t>1A4070000000065000078698</t>
  </si>
  <si>
    <t>1A4070000000065000078699</t>
  </si>
  <si>
    <t>1A4070000000065000078700</t>
  </si>
  <si>
    <t>1A4070000000065000078701</t>
  </si>
  <si>
    <t>1A4070000000065000078702</t>
  </si>
  <si>
    <t>1A4070000000065000078703</t>
  </si>
  <si>
    <t>1A4070000000065000078704</t>
  </si>
  <si>
    <t>1A4070000000065000078705</t>
  </si>
  <si>
    <t>1A4070000000065000078706</t>
  </si>
  <si>
    <t>1A4070000000065000078707</t>
  </si>
  <si>
    <t>1A4070000000065000078708</t>
  </si>
  <si>
    <t>1A4070000000065000078710</t>
  </si>
  <si>
    <t>1A4070000000065000078711</t>
  </si>
  <si>
    <t>1A4070000000065000078712</t>
  </si>
  <si>
    <t>1A4070000000065000078713</t>
  </si>
  <si>
    <t>1A4070000000065000078714</t>
  </si>
  <si>
    <t>1A4070000000065000078715</t>
  </si>
  <si>
    <t>1A4070000000065000078716</t>
  </si>
  <si>
    <t>1A4070000000065000078717</t>
  </si>
  <si>
    <t>1A4070000000065000078718</t>
  </si>
  <si>
    <t>1A4070000000065000078719</t>
  </si>
  <si>
    <t>1A4070000000065000078720</t>
  </si>
  <si>
    <t>1A4070000000065000078721</t>
  </si>
  <si>
    <t>1A4070000000065000078722</t>
  </si>
  <si>
    <t>1A4070000000065000078723</t>
  </si>
  <si>
    <t>1A4070000000065000078724</t>
  </si>
  <si>
    <t>1A4070000000065000078725</t>
  </si>
  <si>
    <t>1A4070000000065000078726</t>
  </si>
  <si>
    <t>1A4070000000065000078727</t>
  </si>
  <si>
    <t>1A4070000000065000078728</t>
  </si>
  <si>
    <t>1A4070000000065000078729</t>
  </si>
  <si>
    <t>1A4070000000065000078730</t>
  </si>
  <si>
    <t>1A4070000000065000078731</t>
  </si>
  <si>
    <t>1A4070000000065000078732</t>
  </si>
  <si>
    <t>1A4070000000065000078733</t>
  </si>
  <si>
    <t>1A4070000000065000078734</t>
  </si>
  <si>
    <t>1A4070000000065000078735</t>
  </si>
  <si>
    <t>1A4070000000065000078736</t>
  </si>
  <si>
    <t>1A4070000000065000078737</t>
  </si>
  <si>
    <t>1A4070000000065000078739</t>
  </si>
  <si>
    <t>1A4070000000065000078740</t>
  </si>
  <si>
    <t>1A4070000000065000078741</t>
  </si>
  <si>
    <t>1A4070000000065000078742</t>
  </si>
  <si>
    <t>1A4070000000065000078743</t>
  </si>
  <si>
    <t>1A4070000000065000078744</t>
  </si>
  <si>
    <t>1A4070000000065000078745</t>
  </si>
  <si>
    <t>1A4070000000065000078746</t>
  </si>
  <si>
    <t>1A4070000000065000078747</t>
  </si>
  <si>
    <t>1A4070000000065000078748</t>
  </si>
  <si>
    <t>1A4070000000065000078749</t>
  </si>
  <si>
    <t>1A4070000000065000078750</t>
  </si>
  <si>
    <t>1A4070000000065000078751</t>
  </si>
  <si>
    <t>1A4070000000065000078752</t>
  </si>
  <si>
    <t>1A4070000000065000078753</t>
  </si>
  <si>
    <t>1A4070000000065000078754</t>
  </si>
  <si>
    <t>1A4070000000065000078755</t>
  </si>
  <si>
    <t>1A4070000000065000078756</t>
  </si>
  <si>
    <t>1A4070000000065000078757</t>
  </si>
  <si>
    <t>1A4070000000065000078758</t>
  </si>
  <si>
    <t>1A4070000000065000078759</t>
  </si>
  <si>
    <t>1A4070000000065000078760</t>
  </si>
  <si>
    <t>1A4070000000065000078761</t>
  </si>
  <si>
    <t>1A4070000000065000078762</t>
  </si>
  <si>
    <t>1A4070000000065000078763</t>
  </si>
  <si>
    <t>1A4070000000065000078764</t>
  </si>
  <si>
    <t>1A4070000000065000078765</t>
  </si>
  <si>
    <t>1A4070000000065000078766</t>
  </si>
  <si>
    <t>1A4070000000065000078767</t>
  </si>
  <si>
    <t>1A4070000000065000078768</t>
  </si>
  <si>
    <t>1A4070000000065000078769</t>
  </si>
  <si>
    <t>1A4070000000065000078770</t>
  </si>
  <si>
    <t>1A4070000000065000078771</t>
  </si>
  <si>
    <t>1A4070000000065000078772</t>
  </si>
  <si>
    <t>1A4070000000065000078773</t>
  </si>
  <si>
    <t>1A4070000000065000078774</t>
  </si>
  <si>
    <t>1A4070000000065000078775</t>
  </si>
  <si>
    <t>1A4070000000065000078777</t>
  </si>
  <si>
    <t>1A4070000000065000078778</t>
  </si>
  <si>
    <t>1A4070000000065000078779</t>
  </si>
  <si>
    <t>1A4070000000065000078780</t>
  </si>
  <si>
    <t>1A4070000000065000078781</t>
  </si>
  <si>
    <t>1A4070000000065000078782</t>
  </si>
  <si>
    <t>1A4070000000065000078784</t>
  </si>
  <si>
    <t>1A4070000000065000078785</t>
  </si>
  <si>
    <t>1A4070000000065000078786</t>
  </si>
  <si>
    <t>1A4070000000065000078787</t>
  </si>
  <si>
    <t>1A4070000000065000078788</t>
  </si>
  <si>
    <t>1A4070000000065000079691</t>
  </si>
  <si>
    <t>1A4070000000065000079692</t>
  </si>
  <si>
    <t>1A4070000000065000079693</t>
  </si>
  <si>
    <t>1A4070000000065000079694</t>
  </si>
  <si>
    <t>1A4070000000065000079696</t>
  </si>
  <si>
    <t>1A4070000000065000079698</t>
  </si>
  <si>
    <t>1A4070000000065000079314</t>
  </si>
  <si>
    <t>1A4070000000065000079315</t>
  </si>
  <si>
    <t>1A4070000000065000079316</t>
  </si>
  <si>
    <t>1A4070000000065000079317</t>
  </si>
  <si>
    <t>1A4070000000065000079318</t>
  </si>
  <si>
    <t>1A4070000000065000079319</t>
  </si>
  <si>
    <t>1A4070000000065000079320</t>
  </si>
  <si>
    <t>1A4070000000065000079321</t>
  </si>
  <si>
    <t>1A4070000000065000079322</t>
  </si>
  <si>
    <t>1A4070000000065000079323</t>
  </si>
  <si>
    <t>1A4070000000065000079324</t>
  </si>
  <si>
    <t>1A4070000000065000079325</t>
  </si>
  <si>
    <t>1A4070000000065000079327</t>
  </si>
  <si>
    <t>1A4070000000065000079328</t>
  </si>
  <si>
    <t>1A4070000000065000079329</t>
  </si>
  <si>
    <t>1A4070000000065000079330</t>
  </si>
  <si>
    <t>1A4070000000065000079331</t>
  </si>
  <si>
    <t>1A4070000000065000079332</t>
  </si>
  <si>
    <t>1A4070000000065000079333</t>
  </si>
  <si>
    <t>1A4070000000065000079334</t>
  </si>
  <si>
    <t>1A4070000000065000079335</t>
  </si>
  <si>
    <t>1A4070000000065000079336</t>
  </si>
  <si>
    <t>1A4070000000065000079337</t>
  </si>
  <si>
    <t>1A4070000000065000079338</t>
  </si>
  <si>
    <t>1A4070000000065000079339</t>
  </si>
  <si>
    <t>1A4070000000065000079340</t>
  </si>
  <si>
    <t>1A4070000000065000079341</t>
  </si>
  <si>
    <t>1A4070000000065000079342</t>
  </si>
  <si>
    <t>1A4070000000065000079343</t>
  </si>
  <si>
    <t>1A4070000000065000079344</t>
  </si>
  <si>
    <t>1A4070000000065000079345</t>
  </si>
  <si>
    <t>1A4070000000065000079346</t>
  </si>
  <si>
    <t>1A4070000000065000079347</t>
  </si>
  <si>
    <t>1A4070000000065000079348</t>
  </si>
  <si>
    <t>1A4070000000065000079349</t>
  </si>
  <si>
    <t>1A4070000000065000079350</t>
  </si>
  <si>
    <t>1A4070000000065000079351</t>
  </si>
  <si>
    <t>1A4070000000065000079352</t>
  </si>
  <si>
    <t>1A4070000000065000079353</t>
  </si>
  <si>
    <t>1A4070000000065000079354</t>
  </si>
  <si>
    <t>1A4070000000065000079355</t>
  </si>
  <si>
    <t>1A4070000000065000079356</t>
  </si>
  <si>
    <t>1A4070000000065000079357</t>
  </si>
  <si>
    <t>1A4070000000065000079358</t>
  </si>
  <si>
    <t>1A4070000000065000079359</t>
  </si>
  <si>
    <t>1A4070000000065000079360</t>
  </si>
  <si>
    <t>1A4070000000065000079361</t>
  </si>
  <si>
    <t>1A4070000000065000079362</t>
  </si>
  <si>
    <t>1A4070000000065000079363</t>
  </si>
  <si>
    <t>1A4070000000065000079364</t>
  </si>
  <si>
    <t>1A4070000000065000079365</t>
  </si>
  <si>
    <t>1A4070000000065000079366</t>
  </si>
  <si>
    <t>1A4070000000065000079367</t>
  </si>
  <si>
    <t>1A4070000000065000079368</t>
  </si>
  <si>
    <t>1A4070000000065000079369</t>
  </si>
  <si>
    <t>1A4070000000065000079370</t>
  </si>
  <si>
    <t>1A4070000000065000079371</t>
  </si>
  <si>
    <t>1A4070000000065000079373</t>
  </si>
  <si>
    <t>1A4070000000065000079374</t>
  </si>
  <si>
    <t>1A4070000000065000079375</t>
  </si>
  <si>
    <t>1A4070000000065000079376</t>
  </si>
  <si>
    <t>1A4070000000065000079377</t>
  </si>
  <si>
    <t>1A4070000000065000079379</t>
  </si>
  <si>
    <t>1A4070000000065000079380</t>
  </si>
  <si>
    <t>1A4070000000065000079381</t>
  </si>
  <si>
    <t>1A4070000000065000079382</t>
  </si>
  <si>
    <t>1A4070000000065000079383</t>
  </si>
  <si>
    <t>1A4070000000065000079384</t>
  </si>
  <si>
    <t>1A4070000000065000079385</t>
  </si>
  <si>
    <t>1A4070000000065000079386</t>
  </si>
  <si>
    <t>1A4070000000065000079387</t>
  </si>
  <si>
    <t>1A4070000000065000079388</t>
  </si>
  <si>
    <t>1A4070000000065000079389</t>
  </si>
  <si>
    <t>1A4070000000065000079390</t>
  </si>
  <si>
    <t>1A4070000000065000079391</t>
  </si>
  <si>
    <t>1A4070000000065000079392</t>
  </si>
  <si>
    <t>1A4070000000065000079393</t>
  </si>
  <si>
    <t>1A4070000000065000079394</t>
  </si>
  <si>
    <t>1A4070000000065000079395</t>
  </si>
  <si>
    <t>1A4070000000065000079396</t>
  </si>
  <si>
    <t>1A4070000000065000079397</t>
  </si>
  <si>
    <t>1A4070000000065000079398</t>
  </si>
  <si>
    <t>1A4070000000065000079399</t>
  </si>
  <si>
    <t>1A4070000000065000079400</t>
  </si>
  <si>
    <t>1A4070000000065000079401</t>
  </si>
  <si>
    <t>1A4070000000065000079402</t>
  </si>
  <si>
    <t>1A4070000000065000079403</t>
  </si>
  <si>
    <t>1A4070000000065000079404</t>
  </si>
  <si>
    <t>1A4070000000065000079405</t>
  </si>
  <si>
    <t>1A4070000000065000079406</t>
  </si>
  <si>
    <t>1A4070000000065000079407</t>
  </si>
  <si>
    <t>1A4070000000065000079408</t>
  </si>
  <si>
    <t>1A4070000000065000079409</t>
  </si>
  <si>
    <t>1A4070000000065000079410</t>
  </si>
  <si>
    <t>1A4070000000065000079411</t>
  </si>
  <si>
    <t>1A4070000000065000079412</t>
  </si>
  <si>
    <t>1A4070000000065000079413</t>
  </si>
  <si>
    <t>1A4070000000065000079414</t>
  </si>
  <si>
    <t>1A4070000000065000079415</t>
  </si>
  <si>
    <t>1A4070000000065000079416</t>
  </si>
  <si>
    <t>1A4070000000065000079417</t>
  </si>
  <si>
    <t>1A4070000000065000079418</t>
  </si>
  <si>
    <t>1A4070000000065000079419</t>
  </si>
  <si>
    <t>1A4070000000065000079420</t>
  </si>
  <si>
    <t>1A4070000000065000079421</t>
  </si>
  <si>
    <t>1A4070000000065000079422</t>
  </si>
  <si>
    <t>1A4070000000065000079423</t>
  </si>
  <si>
    <t>1A4070000000065000079424</t>
  </si>
  <si>
    <t>1A4070000000065000079425</t>
  </si>
  <si>
    <t>1A4070000000065000079426</t>
  </si>
  <si>
    <t>1A4070000000065000079427</t>
  </si>
  <si>
    <t>1A4070000000065000079428</t>
  </si>
  <si>
    <t>1A4070000000065000079429</t>
  </si>
  <si>
    <t>1A4070000000065000079430</t>
  </si>
  <si>
    <t>1A4070000000065000079431</t>
  </si>
  <si>
    <t>1A4070000000065000079432</t>
  </si>
  <si>
    <t>1A4070000000065000079433</t>
  </si>
  <si>
    <t>1A4070000000065000079434</t>
  </si>
  <si>
    <t>1A4070000000065000079435</t>
  </si>
  <si>
    <t>1A4070000000065000079436</t>
  </si>
  <si>
    <t>1A4070000000065000079437</t>
  </si>
  <si>
    <t>1A4070000000065000079438</t>
  </si>
  <si>
    <t>1A4070000000065000079439</t>
  </si>
  <si>
    <t>1A4070000000065000079440</t>
  </si>
  <si>
    <t>1A4070000000065000079441</t>
  </si>
  <si>
    <t>1A4070000000065000079442</t>
  </si>
  <si>
    <t>1A4070000000065000079443</t>
  </si>
  <si>
    <t>1A4070000000065000079444</t>
  </si>
  <si>
    <t>1A4070000000065000079445</t>
  </si>
  <si>
    <t>1A4070000000065000079446</t>
  </si>
  <si>
    <t>1A4070000000065000079447</t>
  </si>
  <si>
    <t>1A4070000000065000079448</t>
  </si>
  <si>
    <t>1A4070000000065000079449</t>
  </si>
  <si>
    <t>1A4070000000065000079450</t>
  </si>
  <si>
    <t>1A4070000000065000079451</t>
  </si>
  <si>
    <t>1A4070000000065000079452</t>
  </si>
  <si>
    <t>1A4070000000065000079453</t>
  </si>
  <si>
    <t>1A4070000000065000079455</t>
  </si>
  <si>
    <t>1A4070000000065000079456</t>
  </si>
  <si>
    <t>1A4070000000065000079457</t>
  </si>
  <si>
    <t>1A4070000000065000079458</t>
  </si>
  <si>
    <t>1A4070000000065000079459</t>
  </si>
  <si>
    <t>1A4070000000065000079460</t>
  </si>
  <si>
    <t>1A4070000000065000079461</t>
  </si>
  <si>
    <t>1A4070000000065000079462</t>
  </si>
  <si>
    <t>1A4070000000065000079463</t>
  </si>
  <si>
    <t>1A4070000000065000079464</t>
  </si>
  <si>
    <t>1A4070000000065000079465</t>
  </si>
  <si>
    <t>1A4070000000065000079466</t>
  </si>
  <si>
    <t>1A4070000000065000079467</t>
  </si>
  <si>
    <t>1A4070000000065000079468</t>
  </si>
  <si>
    <t>1A4070000000065000079469</t>
  </si>
  <si>
    <t>1A4070000000065000079470</t>
  </si>
  <si>
    <t>1A4070000000065000079471</t>
  </si>
  <si>
    <t>1A4070000000065000079472</t>
  </si>
  <si>
    <t>1A4070000000065000079473</t>
  </si>
  <si>
    <t>1A4070000000065000079474</t>
  </si>
  <si>
    <t>1A4070000000065000079475</t>
  </si>
  <si>
    <t>1A4070000000065000079476</t>
  </si>
  <si>
    <t>1A4070000000065000079478</t>
  </si>
  <si>
    <t>1A4070000000065000079479</t>
  </si>
  <si>
    <t>1A4070000000065000079480</t>
  </si>
  <si>
    <t>1A4070000000065000079482</t>
  </si>
  <si>
    <t>1A4070000000065000079483</t>
  </si>
  <si>
    <t>1A4070000000065000079484</t>
  </si>
  <si>
    <t>1A4070000000065000079485</t>
  </si>
  <si>
    <t>1A4070000000065000079486</t>
  </si>
  <si>
    <t>1A4070000000065000079487</t>
  </si>
  <si>
    <t>1A4070000000065000079488</t>
  </si>
  <si>
    <t>1A4070000000065000079489</t>
  </si>
  <si>
    <t>1A4070000000065000079490</t>
  </si>
  <si>
    <t>1A4070000000065000079491</t>
  </si>
  <si>
    <t>1A4070000000065000079492</t>
  </si>
  <si>
    <t>1A4070000000065000079493</t>
  </si>
  <si>
    <t>1A4070000000065000079494</t>
  </si>
  <si>
    <t>1A4070000000065000079495</t>
  </si>
  <si>
    <t>1A4070000000065000079496</t>
  </si>
  <si>
    <t>1A4070000000065000079497</t>
  </si>
  <si>
    <t>1A4070000000065000079498</t>
  </si>
  <si>
    <t>1A4070000000065000079499</t>
  </si>
  <si>
    <t>1A4070000000065000079500</t>
  </si>
  <si>
    <t>1A4070000000065000079501</t>
  </si>
  <si>
    <t>1A4070000000065000079502</t>
  </si>
  <si>
    <t>1A4070000000065000079503</t>
  </si>
  <si>
    <t>1A4070000000065000079504</t>
  </si>
  <si>
    <t>1A4070000000065000079505</t>
  </si>
  <si>
    <t>1A4070000000065000079506</t>
  </si>
  <si>
    <t>1A4070000000065000079507</t>
  </si>
  <si>
    <t>1A4070000000065000079508</t>
  </si>
  <si>
    <t>1A4070000000065000079509</t>
  </si>
  <si>
    <t>1A4070000000065000079510</t>
  </si>
  <si>
    <t>1A4070000000065000079511</t>
  </si>
  <si>
    <t>1A4070000000065000079512</t>
  </si>
  <si>
    <t>1A4070000000065000079513</t>
  </si>
  <si>
    <t>1A4070000000065000079514</t>
  </si>
  <si>
    <t>1A4070000000065000079515</t>
  </si>
  <si>
    <t>1A4070000000065000079516</t>
  </si>
  <si>
    <t>1A4070000000065000079517</t>
  </si>
  <si>
    <t>1A4070000000065000079518</t>
  </si>
  <si>
    <t>1A4070000000065000079519</t>
  </si>
  <si>
    <t>1A4070000000065000079520</t>
  </si>
  <si>
    <t>1A4070000000065000079521</t>
  </si>
  <si>
    <t>1A4070000000065000079522</t>
  </si>
  <si>
    <t>1A4070000000065000079523</t>
  </si>
  <si>
    <t>1A4070000000065000079524</t>
  </si>
  <si>
    <t>1A4070000000065000079525</t>
  </si>
  <si>
    <t>1A4070000000065000079526</t>
  </si>
  <si>
    <t>1A4070000000065000079527</t>
  </si>
  <si>
    <t>1A4070000000065000079528</t>
  </si>
  <si>
    <t>1A4070000000065000079529</t>
  </si>
  <si>
    <t>1A4070000000065000079530</t>
  </si>
  <si>
    <t>1A4070000000065000079531</t>
  </si>
  <si>
    <t>1A4070000000065000079532</t>
  </si>
  <si>
    <t>1A4070000000065000079533</t>
  </si>
  <si>
    <t>1A4070000000065000079534</t>
  </si>
  <si>
    <t>1A4070000000065000079535</t>
  </si>
  <si>
    <t>1A4070000000065000079536</t>
  </si>
  <si>
    <t>1A4070000000065000079537</t>
  </si>
  <si>
    <t>1A4070000000065000079538</t>
  </si>
  <si>
    <t>1A4070000000065000079539</t>
  </si>
  <si>
    <t>1A4070000000065000079540</t>
  </si>
  <si>
    <t>1A4070000000065000079541</t>
  </si>
  <si>
    <t>1A4070000000065000079542</t>
  </si>
  <si>
    <t>1A4070000000065000079543</t>
  </si>
  <si>
    <t>1A4070000000065000079544</t>
  </si>
  <si>
    <t>1A4070000000065000079545</t>
  </si>
  <si>
    <t>1A4070000000065000079547</t>
  </si>
  <si>
    <t>1A4070000000065000079548</t>
  </si>
  <si>
    <t>1A4070000000065000079549</t>
  </si>
  <si>
    <t>1A4070000000065000079550</t>
  </si>
  <si>
    <t>1A4070000000065000079551</t>
  </si>
  <si>
    <t>1A4070000000065000079552</t>
  </si>
  <si>
    <t>1A4070000000065000079553</t>
  </si>
  <si>
    <t>1A4070000000065000079554</t>
  </si>
  <si>
    <t>1A4070000000065000079555</t>
  </si>
  <si>
    <t>1A4070000000065000079556</t>
  </si>
  <si>
    <t>1A4070000000065000079558</t>
  </si>
  <si>
    <t>1A4070000000065000079560</t>
  </si>
  <si>
    <t>1A4070000000065000079561</t>
  </si>
  <si>
    <t>1A4070000000065000079562</t>
  </si>
  <si>
    <t>1A4070000000065000079563</t>
  </si>
  <si>
    <t>1A4070000000065000079564</t>
  </si>
  <si>
    <t>1A4070000000065000079565</t>
  </si>
  <si>
    <t>1A4070000000065000079566</t>
  </si>
  <si>
    <t>1A4070000000065000079567</t>
  </si>
  <si>
    <t>1A4070000000065000077755</t>
  </si>
  <si>
    <t>1A4070000000065000077756</t>
  </si>
  <si>
    <t>1A4070000000065000077757</t>
  </si>
  <si>
    <t>1A4070000000065000077758</t>
  </si>
  <si>
    <t>1A4070000000065000077759</t>
  </si>
  <si>
    <t>1A4070000000065000077760</t>
  </si>
  <si>
    <t>1A4070000000065000077761</t>
  </si>
  <si>
    <t>1A4070000000065000077762</t>
  </si>
  <si>
    <t>1A4070000000065000077763</t>
  </si>
  <si>
    <t>1A4070000000065000077764</t>
  </si>
  <si>
    <t>1A4070000000065000077766</t>
  </si>
  <si>
    <t>1A4070000000065000077767</t>
  </si>
  <si>
    <t>1A4070000000065000077769</t>
  </si>
  <si>
    <t>1A4070000000065000077770</t>
  </si>
  <si>
    <t>1A4070000000065000077771</t>
  </si>
  <si>
    <t>1A4070000000065000077772</t>
  </si>
  <si>
    <t>1A4070000000065000077773</t>
  </si>
  <si>
    <t>1A4070000000065000077774</t>
  </si>
  <si>
    <t>1A4070000000065000077775</t>
  </si>
  <si>
    <t>1A4070000000065000077776</t>
  </si>
  <si>
    <t>1A4070000000065000077777</t>
  </si>
  <si>
    <t>1A4070000000065000077778</t>
  </si>
  <si>
    <t>1A4070000000065000077779</t>
  </si>
  <si>
    <t>1A4070000000065000077780</t>
  </si>
  <si>
    <t>1A4070000000065000077781</t>
  </si>
  <si>
    <t>1A4070000000065000077782</t>
  </si>
  <si>
    <t>1A4070000000065000077783</t>
  </si>
  <si>
    <t>1A4070000000065000077784</t>
  </si>
  <si>
    <t>1A4070000000065000077785</t>
  </si>
  <si>
    <t>1A4070000000065000077786</t>
  </si>
  <si>
    <t>1A4070000000065000077787</t>
  </si>
  <si>
    <t>1A4070000000065000077788</t>
  </si>
  <si>
    <t>1A4070000000065000077789</t>
  </si>
  <si>
    <t>1A4070000000065000077790</t>
  </si>
  <si>
    <t>1A4070000000065000077791</t>
  </si>
  <si>
    <t>1A4070000000065000077792</t>
  </si>
  <si>
    <t>1A4070000000065000077793</t>
  </si>
  <si>
    <t>1A4070000000065000077794</t>
  </si>
  <si>
    <t>1A4070000000065000077795</t>
  </si>
  <si>
    <t>1A4070000000065000077796</t>
  </si>
  <si>
    <t>1A4070000000065000077797</t>
  </si>
  <si>
    <t>1A4070000000065000077798</t>
  </si>
  <si>
    <t>1A4070000000065000077799</t>
  </si>
  <si>
    <t>1A4070000000065000077800</t>
  </si>
  <si>
    <t>1A4070000000065000077801</t>
  </si>
  <si>
    <t>1A4070000000065000077802</t>
  </si>
  <si>
    <t>1A4070000000065000077803</t>
  </si>
  <si>
    <t>1A4070000000065000077804</t>
  </si>
  <si>
    <t>1A4070000000065000077805</t>
  </si>
  <si>
    <t>1A4070000000065000077806</t>
  </si>
  <si>
    <t>1A4070000000065000077807</t>
  </si>
  <si>
    <t>1A4070000000065000077808</t>
  </si>
  <si>
    <t>1A4070000000065000077809</t>
  </si>
  <si>
    <t>1A4070000000065000077810</t>
  </si>
  <si>
    <t>1A4070000000065000077811</t>
  </si>
  <si>
    <t>1A4070000000065000077812</t>
  </si>
  <si>
    <t>1A4070000000065000077813</t>
  </si>
  <si>
    <t>1A4070000000065000077814</t>
  </si>
  <si>
    <t>1A4070000000065000077815</t>
  </si>
  <si>
    <t>1A4070000000065000077816</t>
  </si>
  <si>
    <t>1A4070000000065000077817</t>
  </si>
  <si>
    <t>1A4070000000065000077818</t>
  </si>
  <si>
    <t>1A4070000000065000077819</t>
  </si>
  <si>
    <t>1A4070000000065000077820</t>
  </si>
  <si>
    <t>1A4070000000065000077821</t>
  </si>
  <si>
    <t>1A4070000000065000077822</t>
  </si>
  <si>
    <t>1A4070000000065000077823</t>
  </si>
  <si>
    <t>1A4070000000065000077824</t>
  </si>
  <si>
    <t>1A4070000000065000077825</t>
  </si>
  <si>
    <t>1A4070000000065000077826</t>
  </si>
  <si>
    <t>1A4070000000065000077827</t>
  </si>
  <si>
    <t>1A4070000000065000077828</t>
  </si>
  <si>
    <t>1A4070000000065000077829</t>
  </si>
  <si>
    <t>1A4070000000065000077830</t>
  </si>
  <si>
    <t>1A4070000000065000077831</t>
  </si>
  <si>
    <t>1A4070000000065000077832</t>
  </si>
  <si>
    <t>1A4070000000065000077833</t>
  </si>
  <si>
    <t>1A4070000000065000077834</t>
  </si>
  <si>
    <t>1A4070000000065000077835</t>
  </si>
  <si>
    <t>1A4070000000065000077836</t>
  </si>
  <si>
    <t>1A4070000000065000077837</t>
  </si>
  <si>
    <t>1A4070000000065000077838</t>
  </si>
  <si>
    <t>1A4070000000065000077839</t>
  </si>
  <si>
    <t>1A4070000000065000077840</t>
  </si>
  <si>
    <t>1A4070000000065000077841</t>
  </si>
  <si>
    <t>1A4070000000065000077842</t>
  </si>
  <si>
    <t>1A4070000000065000077843</t>
  </si>
  <si>
    <t>1A4070000000065000077845</t>
  </si>
  <si>
    <t>1A4070000000065000077846</t>
  </si>
  <si>
    <t>1A4070000000065000077847</t>
  </si>
  <si>
    <t>1A4070000000065000077848</t>
  </si>
  <si>
    <t>1A4070000000065000077849</t>
  </si>
  <si>
    <t>1A4070000000065000077850</t>
  </si>
  <si>
    <t>1A4070000000065000077851</t>
  </si>
  <si>
    <t>1A4070000000065000077852</t>
  </si>
  <si>
    <t>1A4070000000065000077853</t>
  </si>
  <si>
    <t>1A4070000000065000077854</t>
  </si>
  <si>
    <t>1A4070000000065000077855</t>
  </si>
  <si>
    <t>1A4070000000065000077856</t>
  </si>
  <si>
    <t>1A4070000000065000077857</t>
  </si>
  <si>
    <t>1A4070000000065000077858</t>
  </si>
  <si>
    <t>1A4070000000065000077859</t>
  </si>
  <si>
    <t>1A4070000000065000077860</t>
  </si>
  <si>
    <t>1A4070000000065000077861</t>
  </si>
  <si>
    <t>1A4070000000065000077862</t>
  </si>
  <si>
    <t>1A4070000000065000077863</t>
  </si>
  <si>
    <t>1A4070000000065000077864</t>
  </si>
  <si>
    <t>1A4070000000065000077865</t>
  </si>
  <si>
    <t>1A4070000000065000077866</t>
  </si>
  <si>
    <t>1A4070000000065000077867</t>
  </si>
  <si>
    <t>1A4070000000065000077868</t>
  </si>
  <si>
    <t>1A4070000000065000077869</t>
  </si>
  <si>
    <t>1A4070000000065000077870</t>
  </si>
  <si>
    <t>1A4070000000065000077871</t>
  </si>
  <si>
    <t>1A4070000000065000077872</t>
  </si>
  <si>
    <t>1A4070000000065000077873</t>
  </si>
  <si>
    <t>1A4070000000065000077874</t>
  </si>
  <si>
    <t>1A4070000000065000077875</t>
  </si>
  <si>
    <t>1A4070000000065000077876</t>
  </si>
  <si>
    <t>1A4070000000065000077877</t>
  </si>
  <si>
    <t>1A4070000000065000077878</t>
  </si>
  <si>
    <t>1A4070000000065000077879</t>
  </si>
  <si>
    <t>1A4070000000065000077880</t>
  </si>
  <si>
    <t>1A4070000000065000077881</t>
  </si>
  <si>
    <t>1A4070000000065000077882</t>
  </si>
  <si>
    <t>1A4070000000065000077883</t>
  </si>
  <si>
    <t>1A4070000000065000077884</t>
  </si>
  <si>
    <t>1A4070000000065000077885</t>
  </si>
  <si>
    <t>1A4070000000065000077886</t>
  </si>
  <si>
    <t>1A4070000000065000077887</t>
  </si>
  <si>
    <t>1A4070000000065000077888</t>
  </si>
  <si>
    <t>1A4070000000065000077889</t>
  </si>
  <si>
    <t>1A4070000000065000077890</t>
  </si>
  <si>
    <t>1A4070000000065000077891</t>
  </si>
  <si>
    <t>1A4070000000065000077892</t>
  </si>
  <si>
    <t>1A4070000000065000077893</t>
  </si>
  <si>
    <t>1A4070000000065000077894</t>
  </si>
  <si>
    <t>1A4070000000065000077895</t>
  </si>
  <si>
    <t>1A4070000000065000077896</t>
  </si>
  <si>
    <t>1A4070000000065000077897</t>
  </si>
  <si>
    <t>1A4070000000065000077898</t>
  </si>
  <si>
    <t>1A4070000000065000077899</t>
  </si>
  <si>
    <t>1A4070000000065000077900</t>
  </si>
  <si>
    <t>1A4070000000065000077901</t>
  </si>
  <si>
    <t>1A4070000000065000077902</t>
  </si>
  <si>
    <t>1A4070000000065000077903</t>
  </si>
  <si>
    <t>1A4070000000065000077904</t>
  </si>
  <si>
    <t>1A4070000000065000077905</t>
  </si>
  <si>
    <t>1A4070000000065000077906</t>
  </si>
  <si>
    <t>1A4070000000065000077907</t>
  </si>
  <si>
    <t>1A4070000000065000077908</t>
  </si>
  <si>
    <t>1A4070000000065000077909</t>
  </si>
  <si>
    <t>1A4070000000065000077910</t>
  </si>
  <si>
    <t>1A4070000000065000077911</t>
  </si>
  <si>
    <t>1A4070000000065000077912</t>
  </si>
  <si>
    <t>1A4070000000065000077913</t>
  </si>
  <si>
    <t>1A4070000000065000077914</t>
  </si>
  <si>
    <t>1A4070000000065000077915</t>
  </si>
  <si>
    <t>1A4070000000065000077916</t>
  </si>
  <si>
    <t>1A4070000000065000077917</t>
  </si>
  <si>
    <t>1A4070000000065000077918</t>
  </si>
  <si>
    <t>1A4070000000065000077919</t>
  </si>
  <si>
    <t>1A4070000000065000077920</t>
  </si>
  <si>
    <t>1A4070000000065000077921</t>
  </si>
  <si>
    <t>1A4070000000065000077922</t>
  </si>
  <si>
    <t>1A4070000000065000077923</t>
  </si>
  <si>
    <t>1A4070000000065000077924</t>
  </si>
  <si>
    <t>1A4070000000065000077925</t>
  </si>
  <si>
    <t>1A4070000000065000077926</t>
  </si>
  <si>
    <t>1A4070000000065000077927</t>
  </si>
  <si>
    <t>1A4070000000065000077928</t>
  </si>
  <si>
    <t>1A4070000000065000077929</t>
  </si>
  <si>
    <t>1A4070000000065000077931</t>
  </si>
  <si>
    <t>1A4070000000065000077932</t>
  </si>
  <si>
    <t>1A4070000000065000077933</t>
  </si>
  <si>
    <t>1A4070000000065000077934</t>
  </si>
  <si>
    <t>1A4070000000065000077935</t>
  </si>
  <si>
    <t>1A4070000000065000077936</t>
  </si>
  <si>
    <t>1A4070000000065000077937</t>
  </si>
  <si>
    <t>1A4070000000065000077938</t>
  </si>
  <si>
    <t>1A4070000000065000077939</t>
  </si>
  <si>
    <t>1A4070000000065000077940</t>
  </si>
  <si>
    <t>1A4070000000065000077941</t>
  </si>
  <si>
    <t>1A4070000000065000077942</t>
  </si>
  <si>
    <t>1A4070000000065000077943</t>
  </si>
  <si>
    <t>1A4070000000065000077944</t>
  </si>
  <si>
    <t>1A4070000000065000077945</t>
  </si>
  <si>
    <t>1A4070000000065000077946</t>
  </si>
  <si>
    <t>1A4070000000065000077947</t>
  </si>
  <si>
    <t>1A4070000000065000077948</t>
  </si>
  <si>
    <t>1A4070000000065000077949</t>
  </si>
  <si>
    <t>1A4070000000065000077950</t>
  </si>
  <si>
    <t>1A4070000000065000077951</t>
  </si>
  <si>
    <t>1A4070000000065000077952</t>
  </si>
  <si>
    <t>1A4070000000065000077953</t>
  </si>
  <si>
    <t>1A4070000000065000077954</t>
  </si>
  <si>
    <t>1A4070000000065000077955</t>
  </si>
  <si>
    <t>1A4070000000065000077956</t>
  </si>
  <si>
    <t>1A4070000000065000077957</t>
  </si>
  <si>
    <t>1A4070000000065000077958</t>
  </si>
  <si>
    <t>1A4070000000065000077959</t>
  </si>
  <si>
    <t>1A4070000000065000077960</t>
  </si>
  <si>
    <t>1A4070000000065000077961</t>
  </si>
  <si>
    <t>1A4070000000065000077962</t>
  </si>
  <si>
    <t>1A4070000000065000077964</t>
  </si>
  <si>
    <t>1A4070000000065000077965</t>
  </si>
  <si>
    <t>1A4070000000065000077966</t>
  </si>
  <si>
    <t>1A4070000000065000077967</t>
  </si>
  <si>
    <t>1A4070000000065000077968</t>
  </si>
  <si>
    <t>1A4070000000065000079568</t>
  </si>
  <si>
    <t>1A4070000000065000079569</t>
  </si>
  <si>
    <t>1A4070000000065000079570</t>
  </si>
  <si>
    <t>1A4070000000065000079571</t>
  </si>
  <si>
    <t>1A4070000000065000079572</t>
  </si>
  <si>
    <t>1A4070000000065000079573</t>
  </si>
  <si>
    <t>1A4070000000065000079574</t>
  </si>
  <si>
    <t>1A4070000000065000079575</t>
  </si>
  <si>
    <t>1A4070000000065000079576</t>
  </si>
  <si>
    <t>1A4070000000065000079577</t>
  </si>
  <si>
    <t>1A4070000000065000079578</t>
  </si>
  <si>
    <t>1A4070000000065000079579</t>
  </si>
  <si>
    <t>1A4070000000065000079580</t>
  </si>
  <si>
    <t>1A4070000000065000079581</t>
  </si>
  <si>
    <t>1A4070000000065000079582</t>
  </si>
  <si>
    <t>1A4070000000065000079583</t>
  </si>
  <si>
    <t>1A4070000000065000079584</t>
  </si>
  <si>
    <t>1A4070000000065000079585</t>
  </si>
  <si>
    <t>1A4070000000065000079586</t>
  </si>
  <si>
    <t>1A4070000000065000079587</t>
  </si>
  <si>
    <t>1A4070000000065000079588</t>
  </si>
  <si>
    <t>1A4070000000065000079589</t>
  </si>
  <si>
    <t>1A4070000000065000079590</t>
  </si>
  <si>
    <t>1A4070000000065000079591</t>
  </si>
  <si>
    <t>1A4070000000065000079592</t>
  </si>
  <si>
    <t>1A4070000000065000079593</t>
  </si>
  <si>
    <t>1A4070000000065000079594</t>
  </si>
  <si>
    <t>1A4070000000065000079595</t>
  </si>
  <si>
    <t>1A4070000000065000079596</t>
  </si>
  <si>
    <t>1A4070000000065000079597</t>
  </si>
  <si>
    <t>1A4070000000065000079598</t>
  </si>
  <si>
    <t>1A4070000000065000079599</t>
  </si>
  <si>
    <t>1A4070000000065000079600</t>
  </si>
  <si>
    <t>1A4070000000065000079601</t>
  </si>
  <si>
    <t>1A4070000000065000079602</t>
  </si>
  <si>
    <t>1A4070000000065000079603</t>
  </si>
  <si>
    <t>1A4070000000065000079604</t>
  </si>
  <si>
    <t>1A4070000000065000079605</t>
  </si>
  <si>
    <t>1A4070000000065000079606</t>
  </si>
  <si>
    <t>1A4070000000065000079607</t>
  </si>
  <si>
    <t>1A4070000000065000079608</t>
  </si>
  <si>
    <t>1A4070000000065000079609</t>
  </si>
  <si>
    <t>1A4070000000065000079610</t>
  </si>
  <si>
    <t>1A4070000000065000079611</t>
  </si>
  <si>
    <t>1A4070000000065000079612</t>
  </si>
  <si>
    <t>1A4070000000065000079613</t>
  </si>
  <si>
    <t>1A4070000000065000079614</t>
  </si>
  <si>
    <t>1A4070000000065000079615</t>
  </si>
  <si>
    <t>1A4070000000065000079616</t>
  </si>
  <si>
    <t>1A4070000000065000079617</t>
  </si>
  <si>
    <t>1A4070000000065000079618</t>
  </si>
  <si>
    <t>1A4070000000065000079619</t>
  </si>
  <si>
    <t>1A4070000000065000079620</t>
  </si>
  <si>
    <t>1A4070000000065000079622</t>
  </si>
  <si>
    <t>1A4070000000065000079623</t>
  </si>
  <si>
    <t>1A4070000000065000079624</t>
  </si>
  <si>
    <t>1A4070000000065000079625</t>
  </si>
  <si>
    <t>1A4070000000065000079626</t>
  </si>
  <si>
    <t>1A4070000000065000079627</t>
  </si>
  <si>
    <t>1A4070000000065000079628</t>
  </si>
  <si>
    <t>1A4070000000065000079629</t>
  </si>
  <si>
    <t>1A4070000000065000079630</t>
  </si>
  <si>
    <t>1A4070000000065000079631</t>
  </si>
  <si>
    <t>1A4070000000065000079632</t>
  </si>
  <si>
    <t>1A4070000000065000079633</t>
  </si>
  <si>
    <t>1A4070000000065000079634</t>
  </si>
  <si>
    <t>1A4070000000065000079635</t>
  </si>
  <si>
    <t>1A4070000000065000079636</t>
  </si>
  <si>
    <t>1A4070000000065000079637</t>
  </si>
  <si>
    <t>1A4070000000065000079638</t>
  </si>
  <si>
    <t>1A4070000000065000079639</t>
  </si>
  <si>
    <t>1A4070000000065000079640</t>
  </si>
  <si>
    <t>1A4070000000065000079641</t>
  </si>
  <si>
    <t>1A4070000000065000079642</t>
  </si>
  <si>
    <t>1A4070000000065000079643</t>
  </si>
  <si>
    <t>1A4070000000065000079644</t>
  </si>
  <si>
    <t>1A4070000000065000079645</t>
  </si>
  <si>
    <t>1A4070000000065000079646</t>
  </si>
  <si>
    <t>1A4070000000065000079647</t>
  </si>
  <si>
    <t>1A4070000000065000079648</t>
  </si>
  <si>
    <t>1A4070000000065000079649</t>
  </si>
  <si>
    <t>1A4070000000065000079650</t>
  </si>
  <si>
    <t>1A4070000000065000079651</t>
  </si>
  <si>
    <t>1A4070000000065000079652</t>
  </si>
  <si>
    <t>1A4070000000065000079653</t>
  </si>
  <si>
    <t>1A4070000000065000079654</t>
  </si>
  <si>
    <t>1A4070000000065000079655</t>
  </si>
  <si>
    <t>1A4070000000065000079656</t>
  </si>
  <si>
    <t>1A4070000000065000079657</t>
  </si>
  <si>
    <t>1A4070000000065000079658</t>
  </si>
  <si>
    <t>1A4070000000065000079659</t>
  </si>
  <si>
    <t>1A4070000000065000079660</t>
  </si>
  <si>
    <t>1A4070000000065000079661</t>
  </si>
  <si>
    <t>1A4070000000065000079662</t>
  </si>
  <si>
    <t>1A4070000000065000079663</t>
  </si>
  <si>
    <t>1A4070000000065000079664</t>
  </si>
  <si>
    <t>1A4070000000065000079665</t>
  </si>
  <si>
    <t>1A4070000000065000079666</t>
  </si>
  <si>
    <t>1A4070000000065000079667</t>
  </si>
  <si>
    <t>1A4070000000065000079668</t>
  </si>
  <si>
    <t>1A4070000000065000079669</t>
  </si>
  <si>
    <t>1A4070000000065000079670</t>
  </si>
  <si>
    <t>1A4070000000065000079671</t>
  </si>
  <si>
    <t>1A4070000000065000079674</t>
  </si>
  <si>
    <t>1A4070000000065000079675</t>
  </si>
  <si>
    <t>1A4070000000065000079676</t>
  </si>
  <si>
    <t>1A4070000000065000079677</t>
  </si>
  <si>
    <t>1A4070000000065000079678</t>
  </si>
  <si>
    <t>1A4070000000065000077963</t>
  </si>
  <si>
    <t>1A4070000000065000077970</t>
  </si>
  <si>
    <t>1A4070000000065000077971</t>
  </si>
  <si>
    <t>1A4070000000065000077972</t>
  </si>
  <si>
    <t>1A4070000000065000077973</t>
  </si>
  <si>
    <t>1A4070000000065000077974</t>
  </si>
  <si>
    <t>1A4070000000065000077975</t>
  </si>
  <si>
    <t>1A4070000000065000077976</t>
  </si>
  <si>
    <t>1A4070000000065000077977</t>
  </si>
  <si>
    <t>1A4070000000065000077978</t>
  </si>
  <si>
    <t>1A4070000000065000077979</t>
  </si>
  <si>
    <t>1A4070000000065000077980</t>
  </si>
  <si>
    <t>1A4070000000065000077981</t>
  </si>
  <si>
    <t>1A4070000000065000077982</t>
  </si>
  <si>
    <t>1A4070000000065000077983</t>
  </si>
  <si>
    <t>1A4070000000065000077984</t>
  </si>
  <si>
    <t>1A4070000000065000077985</t>
  </si>
  <si>
    <t>1A4070000000065000077986</t>
  </si>
  <si>
    <t>1A4070000000065000077987</t>
  </si>
  <si>
    <t>1A4070000000065000077988</t>
  </si>
  <si>
    <t>1A4070000000065000077989</t>
  </si>
  <si>
    <t>1A4070000000065000077990</t>
  </si>
  <si>
    <t>1A4070000000065000077991</t>
  </si>
  <si>
    <t>1A4070000000065000077992</t>
  </si>
  <si>
    <t>1A4070000000065000077993</t>
  </si>
  <si>
    <t>1A4070000000065000077994</t>
  </si>
  <si>
    <t>1A4070000000065000077995</t>
  </si>
  <si>
    <t>1A4070000000065000077996</t>
  </si>
  <si>
    <t>1A4070000000065000077997</t>
  </si>
  <si>
    <t>1A4070000000065000077998</t>
  </si>
  <si>
    <t>1A4070000000065000077999</t>
  </si>
  <si>
    <t>1A4070000000065000078000</t>
  </si>
  <si>
    <t>1A4070000000065000078001</t>
  </si>
  <si>
    <t>1A4070000000065000078002</t>
  </si>
  <si>
    <t>1A4070000000065000078003</t>
  </si>
  <si>
    <t>1A4070000000065000078004</t>
  </si>
  <si>
    <t>1A4070000000065000078005</t>
  </si>
  <si>
    <t>1A4070000000065000078006</t>
  </si>
  <si>
    <t>1A4070000000065000078007</t>
  </si>
  <si>
    <t>1A4070000000065000078008</t>
  </si>
  <si>
    <t>1A4070000000065000078009</t>
  </si>
  <si>
    <t>1A4070000000065000078010</t>
  </si>
  <si>
    <t>1A4070000000065000078011</t>
  </si>
  <si>
    <t>1A4070000000065000078012</t>
  </si>
  <si>
    <t>1A4070000000065000078013</t>
  </si>
  <si>
    <t>1A4070000000065000078014</t>
  </si>
  <si>
    <t>1A4070000000065000078015</t>
  </si>
  <si>
    <t>1A4070000000065000078016</t>
  </si>
  <si>
    <t>1A4070000000065000078017</t>
  </si>
  <si>
    <t>1A4070000000065000078019</t>
  </si>
  <si>
    <t>1A4070000000065000078020</t>
  </si>
  <si>
    <t>1A4070000000065000078021</t>
  </si>
  <si>
    <t>1A4070000000065000078022</t>
  </si>
  <si>
    <t>1A4070000000065000078023</t>
  </si>
  <si>
    <t>1A4070000000065000078024</t>
  </si>
  <si>
    <t>1A4070000000065000078025</t>
  </si>
  <si>
    <t>1A4070000000065000078026</t>
  </si>
  <si>
    <t>1A4070000000065000078027</t>
  </si>
  <si>
    <t>1A4070000000065000078028</t>
  </si>
  <si>
    <t>1A4070000000065000078029</t>
  </si>
  <si>
    <t>1A4070000000065000078030</t>
  </si>
  <si>
    <t>1A4070000000065000078031</t>
  </si>
  <si>
    <t>1A4070000000065000078032</t>
  </si>
  <si>
    <t>1A4070000000065000078033</t>
  </si>
  <si>
    <t>1A4070000000065000078034</t>
  </si>
  <si>
    <t>1A4070000000065000078035</t>
  </si>
  <si>
    <t>1A4070000000065000078036</t>
  </si>
  <si>
    <t>1A4070000000065000078037</t>
  </si>
  <si>
    <t>1A4070000000065000078038</t>
  </si>
  <si>
    <t>1A4070000000065000078039</t>
  </si>
  <si>
    <t>1A4070000000065000078040</t>
  </si>
  <si>
    <t>1A4070000000065000078041</t>
  </si>
  <si>
    <t>1A4070000000065000078042</t>
  </si>
  <si>
    <t>1A4070000000065000078043</t>
  </si>
  <si>
    <t>1A4070000000065000078044</t>
  </si>
  <si>
    <t>1A4070000000065000078045</t>
  </si>
  <si>
    <t>1A4070000000065000078046</t>
  </si>
  <si>
    <t>1A4070000000065000078047</t>
  </si>
  <si>
    <t>1A4070000000065000078048</t>
  </si>
  <si>
    <t>1A4070000000065000078049</t>
  </si>
  <si>
    <t>1A4070000000065000078050</t>
  </si>
  <si>
    <t>1A4070000000065000078051</t>
  </si>
  <si>
    <t>1A4070000000065000078052</t>
  </si>
  <si>
    <t>1A4070000000065000078053</t>
  </si>
  <si>
    <t>1A4070000000065000078054</t>
  </si>
  <si>
    <t>1A4070000000065000078055</t>
  </si>
  <si>
    <t>1A4070000000065000078056</t>
  </si>
  <si>
    <t>1A4070000000065000078057</t>
  </si>
  <si>
    <t>1A4070000000065000078058</t>
  </si>
  <si>
    <t>1A4070000000065000078059</t>
  </si>
  <si>
    <t>1A4070000000065000078060</t>
  </si>
  <si>
    <t>1A4070000000065000078061</t>
  </si>
  <si>
    <t>1A4070000000065000078063</t>
  </si>
  <si>
    <t>1A4070000000065000078064</t>
  </si>
  <si>
    <t>1A4070000000065000078065</t>
  </si>
  <si>
    <t>1A4070000000065000078066</t>
  </si>
  <si>
    <t>1A4070000000065000078067</t>
  </si>
  <si>
    <t>1A4070000000065000078068</t>
  </si>
  <si>
    <t>1A4070000000065000078069</t>
  </si>
  <si>
    <t>1A4070000000065000078070</t>
  </si>
  <si>
    <t>1A4070000000065000078071</t>
  </si>
  <si>
    <t>1A4070000000065000078072</t>
  </si>
  <si>
    <t>1A4070000000065000078073</t>
  </si>
  <si>
    <t>1A4070000000065000078074</t>
  </si>
  <si>
    <t>1A4070000000065000078075</t>
  </si>
  <si>
    <t>1A4070000000065000078076</t>
  </si>
  <si>
    <t>1A4070000000065000078077</t>
  </si>
  <si>
    <t>1A4070000000065000078078</t>
  </si>
  <si>
    <t>1A4070000000065000078079</t>
  </si>
  <si>
    <t>1A4070000000065000078080</t>
  </si>
  <si>
    <t>1A4070000000065000078081</t>
  </si>
  <si>
    <t>1A4070000000065000078082</t>
  </si>
  <si>
    <t>1A4070000000065000078083</t>
  </si>
  <si>
    <t>1A4070000000065000078084</t>
  </si>
  <si>
    <t>1A4070000000065000078085</t>
  </si>
  <si>
    <t>1A4070000000065000078086</t>
  </si>
  <si>
    <t>1A4070000000065000078087</t>
  </si>
  <si>
    <t>1A4070000000065000078089</t>
  </si>
  <si>
    <t>1A4070000000065000078090</t>
  </si>
  <si>
    <t>1A4070000000065000078091</t>
  </si>
  <si>
    <t>1A4070000000065000078092</t>
  </si>
  <si>
    <t>1A4070000000065000078093</t>
  </si>
  <si>
    <t>1A4070000000065000078094</t>
  </si>
  <si>
    <t>1A4070000000065000078095</t>
  </si>
  <si>
    <t>1A4070000000065000078096</t>
  </si>
  <si>
    <t>1A4070000000065000078097</t>
  </si>
  <si>
    <t>1A4070000000065000078098</t>
  </si>
  <si>
    <t>1A4070000000065000078099</t>
  </si>
  <si>
    <t>1A4070000000065000078100</t>
  </si>
  <si>
    <t>1A4070000000065000078101</t>
  </si>
  <si>
    <t>1A4070000000065000078102</t>
  </si>
  <si>
    <t>1A4070000000065000078103</t>
  </si>
  <si>
    <t>1A4070000000065000078104</t>
  </si>
  <si>
    <t>1A4070000000065000078105</t>
  </si>
  <si>
    <t>1A4070000000065000078106</t>
  </si>
  <si>
    <t>1A4070000000065000078107</t>
  </si>
  <si>
    <t>1A4070000000065000078108</t>
  </si>
  <si>
    <t>1A4070000000065000078109</t>
  </si>
  <si>
    <t>1A4070000000065000078110</t>
  </si>
  <si>
    <t>1A4070000000065000078111</t>
  </si>
  <si>
    <t>1A4070000000065000078112</t>
  </si>
  <si>
    <t>1A4070000000065000078113</t>
  </si>
  <si>
    <t>1A4070000000065000078114</t>
  </si>
  <si>
    <t>1A4070000000065000078115</t>
  </si>
  <si>
    <t>1A4070000000065000078117</t>
  </si>
  <si>
    <t>1A4070000000065000078118</t>
  </si>
  <si>
    <t>1A4070000000065000078119</t>
  </si>
  <si>
    <t>1A4070000000065000078120</t>
  </si>
  <si>
    <t>1A4070000000065000078121</t>
  </si>
  <si>
    <t>1A4070000000065000078122</t>
  </si>
  <si>
    <t>1A4070000000065000078123</t>
  </si>
  <si>
    <t>1A4070000000065000078124</t>
  </si>
  <si>
    <t>1A4070000000065000078125</t>
  </si>
  <si>
    <t>1A4070000000065000078126</t>
  </si>
  <si>
    <t>1A4070000000065000078127</t>
  </si>
  <si>
    <t>1A4070000000065000078128</t>
  </si>
  <si>
    <t>1A4070000000065000078129</t>
  </si>
  <si>
    <t>1A4070000000065000078130</t>
  </si>
  <si>
    <t>1A4070000000065000078131</t>
  </si>
  <si>
    <t>1A4070000000065000078132</t>
  </si>
  <si>
    <t>1A4070000000065000078133</t>
  </si>
  <si>
    <t>1A4070000000065000078134</t>
  </si>
  <si>
    <t>1A4070000000065000078135</t>
  </si>
  <si>
    <t>1A4070000000065000078136</t>
  </si>
  <si>
    <t>1A4070000000065000078137</t>
  </si>
  <si>
    <t>1A4070000000065000078138</t>
  </si>
  <si>
    <t>1A4070000000065000078139</t>
  </si>
  <si>
    <t>1A4070000000065000078140</t>
  </si>
  <si>
    <t>1A4070000000065000078141</t>
  </si>
  <si>
    <t>1A4070000000065000078142</t>
  </si>
  <si>
    <t>1A4070000000065000078143</t>
  </si>
  <si>
    <t>1A4070000000065000078144</t>
  </si>
  <si>
    <t>1A4070000000065000078145</t>
  </si>
  <si>
    <t>1A4070000000065000078146</t>
  </si>
  <si>
    <t>1A4070000000065000078147</t>
  </si>
  <si>
    <t>1A4070000000065000078148</t>
  </si>
  <si>
    <t>1A4070000000065000078149</t>
  </si>
  <si>
    <t>1A4070000000065000078150</t>
  </si>
  <si>
    <t>1A4070000000065000078151</t>
  </si>
  <si>
    <t>1A4070000000065000078152</t>
  </si>
  <si>
    <t>1A4070000000065000078153</t>
  </si>
  <si>
    <t>1A4070000000065000078154</t>
  </si>
  <si>
    <t>1A4070000000065000078155</t>
  </si>
  <si>
    <t>1A4070000000065000078156</t>
  </si>
  <si>
    <t>1A4070000000065000078157</t>
  </si>
  <si>
    <t>1A4070000000065000078158</t>
  </si>
  <si>
    <t>1A4070000000065000078159</t>
  </si>
  <si>
    <t>1A4070000000065000078160</t>
  </si>
  <si>
    <t>1A4070000000065000078161</t>
  </si>
  <si>
    <t>1A4070000000065000078162</t>
  </si>
  <si>
    <t>1A4070000000065000078163</t>
  </si>
  <si>
    <t>1A4070000000065000078164</t>
  </si>
  <si>
    <t>1A4070000000065000078165</t>
  </si>
  <si>
    <t>1A4070000000065000078166</t>
  </si>
  <si>
    <t>1A4070000000065000078167</t>
  </si>
  <si>
    <t>1A4070000000065000078169</t>
  </si>
  <si>
    <t>1A4070000000065000078170</t>
  </si>
  <si>
    <t>1A4070000000065000078171</t>
  </si>
  <si>
    <t>1A4070000000065000078172</t>
  </si>
  <si>
    <t>1A4070000000065000078173</t>
  </si>
  <si>
    <t>all veg</t>
  </si>
  <si>
    <t>LCKE LARRY CAKE</t>
  </si>
  <si>
    <t>JMAC JUNGLE MAC</t>
  </si>
  <si>
    <t>MSTR Mr. E</t>
  </si>
  <si>
    <t>RAIN RAINBOW GREASE</t>
  </si>
  <si>
    <t>loc</t>
  </si>
  <si>
    <t>mom scan</t>
  </si>
  <si>
    <t>is in mom room?</t>
  </si>
  <si>
    <t>20147 SOUR</t>
  </si>
  <si>
    <t>MSTR003</t>
  </si>
  <si>
    <t>JMAC013</t>
  </si>
  <si>
    <t>TITZ004.079988</t>
  </si>
  <si>
    <t>RAIN</t>
  </si>
  <si>
    <t>MSTR003.079981</t>
  </si>
  <si>
    <t>MSTR</t>
  </si>
  <si>
    <t>JMAC002</t>
  </si>
  <si>
    <t>JMAC002.079987</t>
  </si>
  <si>
    <t>JMAC</t>
  </si>
  <si>
    <t>LCKE004</t>
  </si>
  <si>
    <t>LCKE004.079974</t>
  </si>
  <si>
    <t>LCKE</t>
  </si>
  <si>
    <t>JMAC009</t>
  </si>
  <si>
    <t>JMAC009.079985</t>
  </si>
  <si>
    <t>JMAC007</t>
  </si>
  <si>
    <t>JMAC007.079984</t>
  </si>
  <si>
    <t>JMAC006</t>
  </si>
  <si>
    <t>JMAC006.079994</t>
  </si>
  <si>
    <t>DURP003.077221</t>
  </si>
  <si>
    <t>JMAC016</t>
  </si>
  <si>
    <t>JMAC016.079990</t>
  </si>
  <si>
    <t>PINE015.077298</t>
  </si>
  <si>
    <t>LCKE008</t>
  </si>
  <si>
    <t>LCKE008.079979</t>
  </si>
  <si>
    <t>LCKE003</t>
  </si>
  <si>
    <t>LCKE003.079971</t>
  </si>
  <si>
    <t>LCKE001</t>
  </si>
  <si>
    <t>LCKE001.079976</t>
  </si>
  <si>
    <t>JMAC011</t>
  </si>
  <si>
    <t>JMAC011.079992</t>
  </si>
  <si>
    <t>LCKE009</t>
  </si>
  <si>
    <t>LCKE009.079975</t>
  </si>
  <si>
    <t>JMAC013.079983</t>
  </si>
  <si>
    <t>LCKE011</t>
  </si>
  <si>
    <t>LCKE011.079980</t>
  </si>
  <si>
    <t>JMAC004</t>
  </si>
  <si>
    <t>JMAC004.079986</t>
  </si>
  <si>
    <t>LCKE007</t>
  </si>
  <si>
    <t>LCKE007.079977</t>
  </si>
  <si>
    <t>JMAC014</t>
  </si>
  <si>
    <t>JMAC014.079982</t>
  </si>
  <si>
    <t>DURP001.077217</t>
  </si>
  <si>
    <t>DURP006.077235</t>
  </si>
  <si>
    <t>NL#5001.077243</t>
  </si>
  <si>
    <t>NL#5011.077266</t>
  </si>
  <si>
    <t>PINE018.077301</t>
  </si>
  <si>
    <t>NL#5013.077272</t>
  </si>
  <si>
    <t>PINE022.077311</t>
  </si>
  <si>
    <t>STR8014.076811</t>
  </si>
  <si>
    <t>NL#5009.077263</t>
  </si>
  <si>
    <t>PINE004.077292</t>
  </si>
  <si>
    <t>NL#5002.077248</t>
  </si>
  <si>
    <t>SOUR011.076532</t>
  </si>
  <si>
    <t>NL#5007.077254</t>
  </si>
  <si>
    <t>PINE002.077285</t>
  </si>
  <si>
    <t>PLAN008.076506</t>
  </si>
  <si>
    <t>STR8014.076868</t>
  </si>
  <si>
    <t>PLAN008.076488</t>
  </si>
  <si>
    <t>SOUR011.076526</t>
  </si>
  <si>
    <t>PINE001.077281</t>
  </si>
  <si>
    <t>KOKO011.076046</t>
  </si>
  <si>
    <t>OROB054.076315</t>
  </si>
  <si>
    <t>KOKO011.076057</t>
  </si>
  <si>
    <t>92CK119.075273</t>
  </si>
  <si>
    <t>OROB054.076347</t>
  </si>
  <si>
    <t>OROB054.076211</t>
  </si>
  <si>
    <t>92CK119.075289</t>
  </si>
  <si>
    <t>92CK119.075239</t>
  </si>
  <si>
    <t>DITO004.074618,        DITO003.074619,        STR8014.074178,        DITO009.074611,        CHWY001.050664,        DURP001.067508</t>
  </si>
  <si>
    <t>STR8014.074144,        STR8014.074180,        GFSD189.072965,        GFSD189.072946,        SUNL006.074209,        PLAN004.073951</t>
  </si>
  <si>
    <t>PLAN004.073952,        SOUR011.072765,        SOUR011.072833,        POTN017.074122,        PLAN004.073885,        SUNL006.074227</t>
  </si>
  <si>
    <t>92CK119.073334,        JACK021.071514,        PLAN008.072656,        92CK119.073207,        LDOS040.073665,        POTN017.074052</t>
  </si>
  <si>
    <t>STR8017.072751,        SUNL016.074566,        POTN017.074036,        92CK119.073174,        KOKO011.072557,        SUNL016.074278</t>
  </si>
  <si>
    <t>JMAC002.079987,        LCKE004.079974,        JMAC009.079985,        JMAC007.079984,        JMAC006.079994,        DURP003.077221,        JMAC016.079990,        PINE015.077298,        LCKE008.079979,        LCKE003.079971,        LCKE001.079976,        JMAC011.079992,        LCKE009.079975,        JMAC013.079983,        LCKE011.079980,        JMAC004.079986,        LCKE007.079977,        JMAC014.079982</t>
  </si>
  <si>
    <t>DURP001.077217,        DURP006.077235,        NL#5001.077243,        NL#5011.077266,        PINE018.077301,        NL#5013.077272,        PINE022.077311,        STR8014.076811,        NL#5009.077263,        PINE004.077292</t>
  </si>
  <si>
    <t>NL#5002.077248,        SOUR011.076532,        NL#5007.077254,        PINE002.077285,        PLAN008.076506,        STR8014.076868,        PLAN008.076488,        SOUR011.076526,        PINE001.077281,        KOKO011.076046</t>
  </si>
  <si>
    <t>OROB054.076315,        KOKO011.076057,        92CK119.075273,        OROB054.076347,        OROB054.076211,        92CK119.075289,        POTN017.074095,        92CK119.075239</t>
  </si>
  <si>
    <t>NYFL014.069959,        STR8017.072710,        YZUP003.070635,        LDOS040.070820,        YZUP003.070604,        YZUP003.070649</t>
  </si>
  <si>
    <t>DURP005.067512,        TITZ002.074640,        DITO011.074613,        PINE015.067475,        TITZ005.074628,        GFSD189.069811,        TITZ004.079988</t>
  </si>
  <si>
    <t>DITO007.074615,        FIRE003.075135,        DITO005.074617,        DITO006.074616,        DITO002.074621,        FIRE010.075141,        TITZ003.074631</t>
  </si>
  <si>
    <t>DITO008.074610,        FIRE005.075136,        MSTR003.079981,        GFSD207.069899,        SOUR007.070522,        SOUR007.070532,        DITO001.074620,        SOUR007.070524</t>
  </si>
  <si>
    <t>KING002.071486,        SOUR007.070523,        TITZ006.074629,        KING002.071490,        FIRE007.075138,        SUNL006.071336,        FIRE004.075133</t>
  </si>
  <si>
    <t>GFSD207.069897,        KING002.071480,        SUNL006.071300,        GFSD207.069902,        LDOS040.073657,        KOKO011.072347,        SUNL016.071403,        FIRE001.074642</t>
  </si>
  <si>
    <t>…</t>
  </si>
  <si>
    <t>1A4070000000065000081200</t>
  </si>
  <si>
    <t>1A4070000000065000081241</t>
  </si>
  <si>
    <t>1A4070000000065000081333</t>
  </si>
  <si>
    <t>1A4070000000065000081384</t>
  </si>
  <si>
    <t>20168 GFSD</t>
  </si>
  <si>
    <t>1A4070000000065000081417</t>
  </si>
  <si>
    <t>1A4070000000065000081420</t>
  </si>
  <si>
    <t>1A4070000000065000081443</t>
  </si>
  <si>
    <t>1A4070000000065000081484</t>
  </si>
  <si>
    <t>1A4070000000065000081493</t>
  </si>
  <si>
    <t>1A4070000000065000081524</t>
  </si>
  <si>
    <t>1A4070000000065000081606</t>
  </si>
  <si>
    <t>1A4070000000065000080104</t>
  </si>
  <si>
    <t>1A4070000000065000080207</t>
  </si>
  <si>
    <t>1A4070000000065000080211</t>
  </si>
  <si>
    <t>1A4070000000065000081628</t>
  </si>
  <si>
    <t>1A4070000000065000081758</t>
  </si>
  <si>
    <t>1A4070000000065000081861</t>
  </si>
  <si>
    <t>1A4070000000065000081970</t>
  </si>
  <si>
    <t>1A4070000000065000081992</t>
  </si>
  <si>
    <t>1A4070000000065000080258</t>
  </si>
  <si>
    <t>1A4070000000065000080352</t>
  </si>
  <si>
    <t>1A4070000000065000080359</t>
  </si>
  <si>
    <t>1A4070000000065000080382</t>
  </si>
  <si>
    <t>1A4070000000065000082013</t>
  </si>
  <si>
    <t>1A4070000000065000082041</t>
  </si>
  <si>
    <t>1A4070000000065000082090</t>
  </si>
  <si>
    <t>1A4070000000065000080485</t>
  </si>
  <si>
    <t>1A4070000000065000080493</t>
  </si>
  <si>
    <t>1A4070000000065000080763</t>
  </si>
  <si>
    <t>.</t>
  </si>
  <si>
    <t>STR8014.079516</t>
  </si>
  <si>
    <t>GFSD207.079108</t>
  </si>
  <si>
    <t>STR8014.079478</t>
  </si>
  <si>
    <t>GFSD189.079090</t>
  </si>
  <si>
    <t>SOUR007.079429</t>
  </si>
  <si>
    <t>GFSD189.079058</t>
  </si>
  <si>
    <t>GFSD207.079165</t>
  </si>
  <si>
    <t>PLAN004.078633</t>
  </si>
  <si>
    <t>KING002.079260</t>
  </si>
  <si>
    <t>SUNL006.079656</t>
  </si>
  <si>
    <t>PLAN004.078605</t>
  </si>
  <si>
    <t>SUNL006.079577</t>
  </si>
  <si>
    <t>POTN017.079698</t>
  </si>
  <si>
    <t>KOKO011.079679</t>
  </si>
  <si>
    <t>NYFL014.078283</t>
  </si>
  <si>
    <t>NYFL014.078362</t>
  </si>
  <si>
    <t>SUNL016.077833</t>
  </si>
  <si>
    <t>KOKO011.079686</t>
  </si>
  <si>
    <t>KOKO011.079681</t>
  </si>
  <si>
    <t>YZUP003.078124</t>
  </si>
  <si>
    <t>SUNL016.077901</t>
  </si>
  <si>
    <t>YZUP003.078169</t>
  </si>
  <si>
    <t>DURP001.077217,        DURP003.077221,        DITO003.074619,        PINE015.077298,        ...,        NL#5001.077243</t>
  </si>
  <si>
    <t>STR8014.074144,        STR8014.074180,        SOUR011.072833,        GFSD189.072946,        PLAN004.073951,        DITO009.074611</t>
  </si>
  <si>
    <t>PLAN004.073885,        POTN017.074122,        PLAN004.073952,        SUNL006.074209,        LDOS040.073665,        SUNL006.074227</t>
  </si>
  <si>
    <t>POTN017.074052,        92CK119.073207,        SUNL006.071336,        DITO005.074617,        POTN017.074036,        SOUR007.070523</t>
  </si>
  <si>
    <t>92CK119.075273,        STR8017.072751,        92CK119.075289,        KOKO011.072557,        FIRE001.074642,        92CK119.073174</t>
  </si>
  <si>
    <t>TITZ002.074640,        ...,        ...,        ...,        ...,        ...,        ...,        ...,        ...,        ...,        DITO011.074613,        NL#5013.077272,        SOUR011.076532,        NL#5007.077254,        ...,        ...,        DURP006.077235,        ...</t>
  </si>
  <si>
    <t>STR8014.076811,        ...,        NL#5009.077263,        NL#5002.077248,        SOUR011.076526,        TITZ006.074629,        STR8014.076868,        TITZ005.074628,        PINE001.077281,        ...</t>
  </si>
  <si>
    <t>PINE002.077285,        ...,        NL#5011.077266,        FIRE010.075141,        STR8017.072710,        FIRE005.075136,        TITZ003.074631,        KOKO011.076046,        PLAN008.076488,        ...</t>
  </si>
  <si>
    <t>POTN017.074095,        OROB054.076315,        FIRE007.075138,        OROB054.076347,        DITO001.074620,        PLAN008.076506,        FIRE004.075133,        KOKO011.076057</t>
  </si>
  <si>
    <t>DITO008.074610,        DITO007.074615,        DITO002.074621,        MSTR003.079981,        OROB054.076211,        92CK119.075239</t>
  </si>
  <si>
    <t>STR8014.079516,        GFSD207.079108,        STR8014.079478,        GFSD189.079090,        SOUR007.079429,        GFSD189.079058,        GFSD207.079165</t>
  </si>
  <si>
    <t>PLAN004.078633,        KING002.079260,        SUNL006.079656,        PLAN004.078605,        SUNL006.079577,        POTN017.079698,        KOKO011.079679</t>
  </si>
  <si>
    <t>NYFL014.078283,        NYFL014.078362,        SUNL016.077833,        KOKO011.079686,        KOKO011.079681,        YZUP003.078124,        SUNL016.077901,        YZUP003.078169</t>
  </si>
  <si>
    <t>JMAC006.079994,        JMAC002.079987,        JMAC004.079986,        JMAC013.079983,        JMAC014.079982,        JMAC009.079985,        JMAC011.079992</t>
  </si>
  <si>
    <t>LCKE011.079980,        LCKE001.079976,        LCKE007.079977,        LCKE004.079974,        TITZ004.079988,        LCKE003.079971,        LCKE008.079979,        FIRE003.075135</t>
  </si>
  <si>
    <t>Refresh the pivot table in "PIVOT" sheet.</t>
  </si>
  <si>
    <t>1A4070000000065000080860</t>
  </si>
  <si>
    <t>durp001</t>
  </si>
  <si>
    <t>durp001.077217</t>
  </si>
  <si>
    <t>durp003</t>
  </si>
  <si>
    <t>durp003.077221</t>
  </si>
  <si>
    <t>dito003</t>
  </si>
  <si>
    <t>dito003.074619</t>
  </si>
  <si>
    <t>pine015</t>
  </si>
  <si>
    <t>pine015.077298</t>
  </si>
  <si>
    <t>gfsd189</t>
  </si>
  <si>
    <t>gfsd189.072946</t>
  </si>
  <si>
    <t>nl#5001</t>
  </si>
  <si>
    <t>nl#5001.077243</t>
  </si>
  <si>
    <t>gfsd189.072965</t>
  </si>
  <si>
    <t>pine022</t>
  </si>
  <si>
    <t>pine022.077311</t>
  </si>
  <si>
    <t>SOUR007.079409</t>
  </si>
  <si>
    <t>KING002.079189</t>
  </si>
  <si>
    <t>KING002.079185</t>
  </si>
  <si>
    <t>POTN017.079693</t>
  </si>
  <si>
    <t>KOKO011.079673</t>
  </si>
  <si>
    <t>NYFL014.078295</t>
  </si>
  <si>
    <t>OROB054.077701</t>
  </si>
  <si>
    <t>OROB054.077717</t>
  </si>
  <si>
    <t>20189 DURP</t>
  </si>
  <si>
    <t>1A4070000000065000084607</t>
  </si>
  <si>
    <t>1A4070000000065000084611</t>
  </si>
  <si>
    <t>20189 GFSD</t>
  </si>
  <si>
    <t>1A4070000000065000082526</t>
  </si>
  <si>
    <t>1A4070000000065000082552</t>
  </si>
  <si>
    <t>20189 KING</t>
  </si>
  <si>
    <t>1A4070000000065000082645</t>
  </si>
  <si>
    <t>1A4070000000065000082646</t>
  </si>
  <si>
    <t>1A4070000000065000082659</t>
  </si>
  <si>
    <t>20189 KOKO</t>
  </si>
  <si>
    <t>1A4070000000065000084343</t>
  </si>
  <si>
    <t>1A4070000000065000084551</t>
  </si>
  <si>
    <t>20189 LDOS</t>
  </si>
  <si>
    <t>1A4070000000065000083299</t>
  </si>
  <si>
    <t>1A4070000000065000083310</t>
  </si>
  <si>
    <t>1A4070000000065000083342</t>
  </si>
  <si>
    <t>1A4070000000065000083423</t>
  </si>
  <si>
    <t>1A4070000000065000084623</t>
  </si>
  <si>
    <t>1A4070000000065000084630</t>
  </si>
  <si>
    <t>1A4070000000065000084678</t>
  </si>
  <si>
    <t>1A4070000000065000084709</t>
  </si>
  <si>
    <t>20189 NYFL</t>
  </si>
  <si>
    <t>1A4070000000065000083541</t>
  </si>
  <si>
    <t>1A4070000000065000083576</t>
  </si>
  <si>
    <t>1A4070000000065000083587</t>
  </si>
  <si>
    <t>20189 OROB</t>
  </si>
  <si>
    <t>1A4070000000065000084169</t>
  </si>
  <si>
    <t>1A4070000000065000084291</t>
  </si>
  <si>
    <t>1A4070000000065000082821</t>
  </si>
  <si>
    <t>1A4070000000065000082971</t>
  </si>
  <si>
    <t>20189 SOUR</t>
  </si>
  <si>
    <t>1A4070000000065000083630</t>
  </si>
  <si>
    <t>1A4070000000065000083656</t>
  </si>
  <si>
    <t>1A4070000000065000084742</t>
  </si>
  <si>
    <t>20189 STR8</t>
  </si>
  <si>
    <t>1A4070000000065000083814</t>
  </si>
  <si>
    <t>1A4070000000065000083955</t>
  </si>
  <si>
    <t>1A4070000000065000084021</t>
  </si>
  <si>
    <t>20189 SUNL</t>
  </si>
  <si>
    <t>1A4070000000065000083129</t>
  </si>
  <si>
    <t>1A4070000000065000083206</t>
  </si>
  <si>
    <t>1A4070000000065000084092</t>
  </si>
  <si>
    <t>STR8014.082041</t>
  </si>
  <si>
    <t>STR8014.082013</t>
  </si>
  <si>
    <t>GFSD189.081420</t>
  </si>
  <si>
    <t>STR8014.082090</t>
  </si>
  <si>
    <t>GFSD189.081417</t>
  </si>
  <si>
    <t>GFSD189.081484</t>
  </si>
  <si>
    <t>SOUR011.080382</t>
  </si>
  <si>
    <t>KING002.081524</t>
  </si>
  <si>
    <t>GFSD189.081443</t>
  </si>
  <si>
    <t>SOUR011.080258</t>
  </si>
  <si>
    <t>KING002.081606</t>
  </si>
  <si>
    <t>PLAN004.081758</t>
  </si>
  <si>
    <t>PLAN004.081628</t>
  </si>
  <si>
    <t>KING002.081493</t>
  </si>
  <si>
    <t>SOUR011.080352</t>
  </si>
  <si>
    <t>SOUR011.080359</t>
  </si>
  <si>
    <t>POTN017.081861</t>
  </si>
  <si>
    <t>SUNL016.080485</t>
  </si>
  <si>
    <t>OROB054.080211</t>
  </si>
  <si>
    <t>OROB054.080104</t>
  </si>
  <si>
    <t>POTN017.081970</t>
  </si>
  <si>
    <t>POTN017.081992</t>
  </si>
  <si>
    <t>SUNL016.080493</t>
  </si>
  <si>
    <t>92CK119.081384</t>
  </si>
  <si>
    <t>92CK119.081200</t>
  </si>
  <si>
    <t>OROB054.080207</t>
  </si>
  <si>
    <t>92CK119.081333</t>
  </si>
  <si>
    <t>92CK119.081241</t>
  </si>
  <si>
    <t>YZUP003.080860</t>
  </si>
  <si>
    <t>YZUP003.080763</t>
  </si>
  <si>
    <t>NYFL014.078363</t>
  </si>
  <si>
    <t>????003.079981</t>
  </si>
  <si>
    <t>STR8014.082041,        STR8014.082013,        GFSD189.081420,        STR8014.082090,        GFSD189.081417,        GFSD189.081484,        SOUR011.080382,        KING002.081524,        GFSD189.081443,        SOUR011.080258</t>
  </si>
  <si>
    <t>KING002.081606,        PLAN004.081758,        PLAN004.081628,        KING002.081493,        SOUR011.080352,        SOUR011.080359,        POTN017.081861,        SUNL016.080485,        OROB054.080211,        OROB054.080104</t>
  </si>
  <si>
    <t>POTN017.081970,        POTN017.081992,        SUNL016.080493,        92CK119.081384,        92CK119.081200,        OROB054.080207,        92CK119.081333,        92CK119.081241,        YZUP003.080860,        YZUP003.080763</t>
  </si>
  <si>
    <t>PINE002.077285,        NL#5002.077248,        STR8014.076868,        TITZ006.074629,        TITZ005.074628,        SOUR011.076526,        FIRE010.075141,        NL#5011.077266</t>
  </si>
  <si>
    <t>TITZ003.074631,        FIRE005.075136,        FIRE004.075133,        DITO001.074620,        PINE001.077281,        PLAN008.076488</t>
  </si>
  <si>
    <t>PINE015.077298,        DURP003.077221,        DURP001.077217,        DITO003.074619,        TITZ002.074640,        GFSD189.072965,        DITO011.074613,        GFSD189.072946</t>
  </si>
  <si>
    <t>NL#5013.077272,        PINE022.077311,        NL#5001.077243,        DURP006.077235,        NL#5007.077254,        SOUR011.076532,        STR8014.076811,        NL#5009.077263</t>
  </si>
  <si>
    <t>LCKE007.079977,        LCKE001.079976,        KOKO011.079679,        KOKO011.079673,        SUNL016.077901,        OROB054.077701,        KOKO011.079681,        YZUP003.078169</t>
  </si>
  <si>
    <t>LCKE004.079974,        LCKE003.079971,        TITZ004.079988,        LCKE008.079979,        FIRE007.075138,        OROB054.077717</t>
  </si>
  <si>
    <t>KOKO011.076046,        DITO008.074610,        STR8017.072710,        ????003.079981,        DITO002.074621,        DITO007.074615</t>
  </si>
  <si>
    <t>SOUR007.079429,        GFSD189.079090,        STR8014.079516,        SOUR007.079409,        GFSD207.079108,        KING002.079185,        KING002.079260,        KING002.079189</t>
  </si>
  <si>
    <t>GFSD207.079165,        GFSD189.079058,        JMAC006.079994,        STR8014.079478,        JMAC013.079983,        JMAC002.079987,        JMAC014.079982,        JMAC004.079986</t>
  </si>
  <si>
    <t>JMAC007.079984,        SUNL006.079656,        JMAC016.079990,        JMAC011.079992,        SUNL006.079577,        JMAC009.079985</t>
  </si>
  <si>
    <t>NYFL014.078283,        PLAN004.078633,        POTN017.079693,        PLAN004.078605,        POTN017.079698,        NYFL014.078295</t>
  </si>
  <si>
    <t>LCKE011.079980,        FIRE003.075135,        YZUP003.078124,        NYFL014.078363,        SUNL016.077833,        KOKO011.079686</t>
  </si>
  <si>
    <t>(Multiple Items)</t>
  </si>
  <si>
    <t>yzup003</t>
  </si>
  <si>
    <t>yzup003.070604</t>
  </si>
  <si>
    <t>S(UR011</t>
  </si>
  <si>
    <t>S(UR011.072765</t>
  </si>
  <si>
    <t>NL#5002.084623</t>
  </si>
  <si>
    <t>PLAN004.082971</t>
  </si>
  <si>
    <t>DURP006.084607</t>
  </si>
  <si>
    <t>GFSD189.082526</t>
  </si>
  <si>
    <t>DURP006.084611</t>
  </si>
  <si>
    <t>GFSD189.082552</t>
  </si>
  <si>
    <t>NL#5011.084709</t>
  </si>
  <si>
    <t>KING002.082645</t>
  </si>
  <si>
    <t>NL#5009.084678</t>
  </si>
  <si>
    <t>KING002.082659</t>
  </si>
  <si>
    <t>NL#5007.084630</t>
  </si>
  <si>
    <t>LDOS040.083310</t>
  </si>
  <si>
    <t>PLAN004.082821</t>
  </si>
  <si>
    <t>KING002.082646</t>
  </si>
  <si>
    <t>SUNL006.083206</t>
  </si>
  <si>
    <t>SOUR011.083656</t>
  </si>
  <si>
    <t>SOUR011.084742</t>
  </si>
  <si>
    <t>LDOS040.083423</t>
  </si>
  <si>
    <t>SUNL006.083129</t>
  </si>
  <si>
    <t>STR8017.084021</t>
  </si>
  <si>
    <t>SOUR011.083630</t>
  </si>
  <si>
    <t>YZUP003.084092</t>
  </si>
  <si>
    <t>LDOS040.083342</t>
  </si>
  <si>
    <t>LDOS040.083299</t>
  </si>
  <si>
    <t>NYFL014.083541</t>
  </si>
  <si>
    <t>NYFL014.083576</t>
  </si>
  <si>
    <t>STR8017.083814</t>
  </si>
  <si>
    <t>KOKO011.084551</t>
  </si>
  <si>
    <t>NYFL014.083587</t>
  </si>
  <si>
    <t>KOKO011.084343</t>
  </si>
  <si>
    <t>OROB054.084169</t>
  </si>
  <si>
    <t>OROB054.084291</t>
  </si>
  <si>
    <t>STR8017.083955</t>
  </si>
  <si>
    <t>KING002.081606,        KING002.081493,        SOUR011.080352,        SOUR011.080359,        PLAN004.081628,        SUNL016.080485,        POTN017.081861,        OROB054.080104</t>
  </si>
  <si>
    <t>92CK119.081241,        92CK119.081384,        POTN017.081992,        OROB054.080207,        92CK119.081333,        YZUP003.080860,        POTN017.081970,        YZUP003.080763</t>
  </si>
  <si>
    <t>KOKO011.079673,        POTN017.079693,        OROB054.080211,        LCKE007.079977,        LCKE004.079974,        KOKO011.079679</t>
  </si>
  <si>
    <t>KOKO011.079681,        SUNL016.077901,        YZUP003.078169,        LCKE003.079971,        OROB054.077717,        LCKE008.079979</t>
  </si>
  <si>
    <t>OROB054.084169,        OROB054.084291,        PLAN004.081758,        STR8017.083955,        KING002.079260,        DITO011.074613,        JMAC006.079994,        STR8014.079478</t>
  </si>
  <si>
    <t>DURP003.077221,        GFSD189.079090,        DURP001.077217,        PINE015.077298,        DITO003.074619,        KING002.079185,        SOUR007.079409,        KING002.079189</t>
  </si>
  <si>
    <t>20210 CHWY</t>
  </si>
  <si>
    <t>1A4070000000065000087172</t>
  </si>
  <si>
    <t>20210 DITO</t>
  </si>
  <si>
    <t>1A4070000000065000087213</t>
  </si>
  <si>
    <t>1A4070000000065000087369</t>
  </si>
  <si>
    <t>20210 FIRE</t>
  </si>
  <si>
    <t>1A4070000000065000087249</t>
  </si>
  <si>
    <t>1A4070000000065000087259</t>
  </si>
  <si>
    <t>1A4070000000065000087295</t>
  </si>
  <si>
    <t>1A4070000000065000086079</t>
  </si>
  <si>
    <t>20210 KING</t>
  </si>
  <si>
    <t>1A4070000000065000086114</t>
  </si>
  <si>
    <t>1A4070000000065000086127</t>
  </si>
  <si>
    <t>1A4070000000065000086152</t>
  </si>
  <si>
    <t>20210 NYFL</t>
  </si>
  <si>
    <t>1A4070000000065000085294</t>
  </si>
  <si>
    <t>1A4070000000065000085392</t>
  </si>
  <si>
    <t>20210 PINE</t>
  </si>
  <si>
    <t>1A4070000000065000087095</t>
  </si>
  <si>
    <t>1A4070000000065000087102</t>
  </si>
  <si>
    <t>1A4070000000065000087122</t>
  </si>
  <si>
    <t>1A4070000000065000087149</t>
  </si>
  <si>
    <t>20210 RAIN</t>
  </si>
  <si>
    <t>1A4070000000065000087302</t>
  </si>
  <si>
    <t>1A4070000000065000087312</t>
  </si>
  <si>
    <t>1A4070000000065000087322</t>
  </si>
  <si>
    <t>1A4070000000065000087330</t>
  </si>
  <si>
    <t>20210 SOUR</t>
  </si>
  <si>
    <t>1A4070000000065000085728</t>
  </si>
  <si>
    <t>1A4070000000065000085800</t>
  </si>
  <si>
    <t>1A4070000000065000086558</t>
  </si>
  <si>
    <t>1A4070000000065000086622</t>
  </si>
  <si>
    <t>20210 SUNL</t>
  </si>
  <si>
    <t>1A4070000000065000085869</t>
  </si>
  <si>
    <t>1A4070000000065000085876</t>
  </si>
  <si>
    <t>1A4070000000065000086965</t>
  </si>
  <si>
    <t>1A4070000000065000087012</t>
  </si>
  <si>
    <t>1A4070000000065000087030</t>
  </si>
  <si>
    <t>1A4070000000065000087046</t>
  </si>
  <si>
    <t>1A4070000000065000086156</t>
  </si>
  <si>
    <t>20210 PLAN</t>
  </si>
  <si>
    <t>1A4070000000065000086230</t>
  </si>
  <si>
    <t>1A4070000000065000086272</t>
  </si>
  <si>
    <t>1A4070000000065000086293</t>
  </si>
  <si>
    <t>1A4070000000065000086331</t>
  </si>
  <si>
    <t>20210 STR8</t>
  </si>
  <si>
    <t>1A4070000000065000086791</t>
  </si>
  <si>
    <t>1A4070000000065000086891</t>
  </si>
  <si>
    <t>20210 92CK</t>
  </si>
  <si>
    <t>1A4070000000065000084895</t>
  </si>
  <si>
    <t>1A4070000000065000085061</t>
  </si>
  <si>
    <t>20210 GFSD</t>
  </si>
  <si>
    <t>1A4070000000065000085989</t>
  </si>
  <si>
    <t>1A4070000000065000085997</t>
  </si>
  <si>
    <t>1A4070000000065000086035</t>
  </si>
  <si>
    <t>20210 KOKO</t>
  </si>
  <si>
    <t>1A4070000000065000085079</t>
  </si>
  <si>
    <t>20210 OROB</t>
  </si>
  <si>
    <t>1A4070000000065000085500</t>
  </si>
  <si>
    <t>1A4070000000065000085566</t>
  </si>
  <si>
    <t>DD22005.074122</t>
  </si>
  <si>
    <t>Column1</t>
  </si>
  <si>
    <t>Column2</t>
  </si>
  <si>
    <t>JMAC004.079986,        JMAC007.079984,        JMAC009.079985,        JMAC014.079982,        JMAC013.079983,        SUNL006.079577,        GFSD207.079165</t>
  </si>
  <si>
    <t>(lookup values for mom map are hidden in rows below)</t>
  </si>
  <si>
    <t>Replace "METRC" table with updated information via METRC CSV download of all plants in "vegetative" tab.</t>
  </si>
  <si>
    <t>Copy the last dated sheet and rename it with date that the scan is updated. Clear all old data from new renamed sheet.</t>
  </si>
  <si>
    <t>SOUR011.080382,        KING002.081524,        GFSD189.081443,        GFSD189.081484,        SOUR011.080258,        GFSD189.081420,        GFSD189.081417,        STR8014.082013,        STR8014.082090,        STR8014.082041</t>
  </si>
  <si>
    <t>NL#5002.084623,        DURP006.084607,        GFSD189.082526,        DURP006.084611,        GFSD189.082552,        NL#5011.084709,        KING002.082645,        NL#5009.084678,        KING002.082659,        PLAN004.082971</t>
  </si>
  <si>
    <t>NL#5007.084630,        PLAN004.082821,        KING002.082646,        SUNL006.083206,        SOUR011.083656,        SOUR011.084742,        LDOS040.083423,        SUNL006.083129,        STR8017.084021,        LDOS040.083310</t>
  </si>
  <si>
    <t>SOUR011.083630,        LDOS040.083342,        LDOS040.083299,        NYFL014.083541,        NYFL014.083576,        STR8017.083814,        KOKO011.084551,        NYFL014.083587,        KOKO011.084343,        YZUP003.084092</t>
  </si>
  <si>
    <r>
      <t xml:space="preserve">From The "Map Workbook" tab, copy-paste the box </t>
    </r>
    <r>
      <rPr>
        <b/>
        <i/>
        <sz val="12"/>
        <color theme="3"/>
        <rFont val="Calibri"/>
        <family val="2"/>
        <scheme val="minor"/>
      </rPr>
      <t>as values</t>
    </r>
    <r>
      <rPr>
        <b/>
        <sz val="12"/>
        <color theme="3"/>
        <rFont val="Calibri"/>
        <family val="2"/>
        <scheme val="minor"/>
      </rPr>
      <t xml:space="preserve"> into the blank mother map box in the dated sheet.</t>
    </r>
  </si>
  <si>
    <t>1A4070000000065000082267</t>
  </si>
  <si>
    <t>RAIN006.074629</t>
  </si>
  <si>
    <t>RAIN005.074628</t>
  </si>
  <si>
    <t>1A4070000000065000087417</t>
  </si>
  <si>
    <t>1A4070000000065000087414</t>
  </si>
  <si>
    <t>1A4070000000065000087410</t>
  </si>
  <si>
    <t>1A4070000000065000087403</t>
  </si>
  <si>
    <t>1A4070000000065000087420</t>
  </si>
  <si>
    <t>1A4070000000065000087493</t>
  </si>
  <si>
    <t>DOSI DOSIDOS</t>
  </si>
  <si>
    <t>20231 92CK</t>
  </si>
  <si>
    <t>1A4070000000065000087571</t>
  </si>
  <si>
    <t>1A4070000000065000087763</t>
  </si>
  <si>
    <t>20231 DURP</t>
  </si>
  <si>
    <t>1A4070000000065000089939</t>
  </si>
  <si>
    <t>1A4070000000065000089941</t>
  </si>
  <si>
    <t>1A4070000000065000089943</t>
  </si>
  <si>
    <t>1A4070000000065000089944</t>
  </si>
  <si>
    <t>20231 GFSD</t>
  </si>
  <si>
    <t>1A4070000000065000089671</t>
  </si>
  <si>
    <t>20231 JMAC</t>
  </si>
  <si>
    <t>1A4070000000065000089972</t>
  </si>
  <si>
    <t>1A4070000000065000089977</t>
  </si>
  <si>
    <t>1A4070000000065000089979</t>
  </si>
  <si>
    <t>1A4070000000065000089988</t>
  </si>
  <si>
    <t>1A4070000000065000089991</t>
  </si>
  <si>
    <t>1A4070000000065000089999</t>
  </si>
  <si>
    <t>1A4070000000065000090012</t>
  </si>
  <si>
    <t>1A4070000000065000090016</t>
  </si>
  <si>
    <t>1A4070000000065000090026</t>
  </si>
  <si>
    <t>20231 KING</t>
  </si>
  <si>
    <t>1A4070000000065000089787</t>
  </si>
  <si>
    <t>1A4070000000065000089810</t>
  </si>
  <si>
    <t>20231 KOKO</t>
  </si>
  <si>
    <t>1A4070000000065000088978</t>
  </si>
  <si>
    <t>20231 LCKE</t>
  </si>
  <si>
    <t>1A4070000000065000090042</t>
  </si>
  <si>
    <t>1A4070000000065000090050</t>
  </si>
  <si>
    <t>1A4070000000065000090055</t>
  </si>
  <si>
    <t>1A4070000000065000090064</t>
  </si>
  <si>
    <t>1A4070000000065000090071</t>
  </si>
  <si>
    <t>1A4070000000065000090079</t>
  </si>
  <si>
    <t>20231 LDOS</t>
  </si>
  <si>
    <t>1A4070000000065000089128</t>
  </si>
  <si>
    <t>1A4070000000065000089187</t>
  </si>
  <si>
    <t>1A4070000000065000089221</t>
  </si>
  <si>
    <t>1A4070000000065000089246</t>
  </si>
  <si>
    <t>20231 NYFL</t>
  </si>
  <si>
    <t>1A4070000000065000088699</t>
  </si>
  <si>
    <t>1A4070000000065000088753</t>
  </si>
  <si>
    <t>1A4070000000065000088808</t>
  </si>
  <si>
    <t>20231 OROB</t>
  </si>
  <si>
    <t>1A4070000000065000087990</t>
  </si>
  <si>
    <t>1A4070000000065000089838</t>
  </si>
  <si>
    <t>20231 PINE</t>
  </si>
  <si>
    <t>1A4070000000065000089858</t>
  </si>
  <si>
    <t>1A4070000000065000089922</t>
  </si>
  <si>
    <t>20231 SOUR</t>
  </si>
  <si>
    <t>1A4070000000065000089257</t>
  </si>
  <si>
    <t>20231 STR8</t>
  </si>
  <si>
    <t>1A4070000000065000088132</t>
  </si>
  <si>
    <t>1A4070000000065000088248</t>
  </si>
  <si>
    <t>1A4070000000065000088362</t>
  </si>
  <si>
    <t>20231 SUNL</t>
  </si>
  <si>
    <t>1A4070000000065000088473</t>
  </si>
  <si>
    <t>1A4070000000065000088574</t>
  </si>
  <si>
    <t>20210 DOSI</t>
  </si>
  <si>
    <t>DD022.0</t>
  </si>
  <si>
    <t>DD022.0.082267</t>
  </si>
  <si>
    <t>DOSI</t>
  </si>
  <si>
    <t>DITO009.087213</t>
  </si>
  <si>
    <t>STR8014.086891</t>
  </si>
  <si>
    <t>RAIN006</t>
  </si>
  <si>
    <t>RAIN006.087330</t>
  </si>
  <si>
    <t>KING002.086152</t>
  </si>
  <si>
    <t>SOUR007.086622</t>
  </si>
  <si>
    <t>SUNL006.087012</t>
  </si>
  <si>
    <t>RAIN005</t>
  </si>
  <si>
    <t>RAIN005.087322</t>
  </si>
  <si>
    <t>PLAN008.086331</t>
  </si>
  <si>
    <t>PINE002.087149</t>
  </si>
  <si>
    <t>GFSD189.085989</t>
  </si>
  <si>
    <t>FIRE012.087259</t>
  </si>
  <si>
    <t>TITZ003.087312</t>
  </si>
  <si>
    <t>STR8014.086791</t>
  </si>
  <si>
    <t>SOUR007.086558</t>
  </si>
  <si>
    <t>KING002.086114</t>
  </si>
  <si>
    <t>SUNL006.087046</t>
  </si>
  <si>
    <t>KING002.086127</t>
  </si>
  <si>
    <t>SUNL006.087030</t>
  </si>
  <si>
    <t>KING002.086079</t>
  </si>
  <si>
    <t>PLAN008.086156</t>
  </si>
  <si>
    <t>SUNL006.086965</t>
  </si>
  <si>
    <t>PLAN008.086272</t>
  </si>
  <si>
    <t>GFSD189.085997</t>
  </si>
  <si>
    <t>DITO001.087369</t>
  </si>
  <si>
    <t>PLAN008.086230</t>
  </si>
  <si>
    <t>FIRE007.087295</t>
  </si>
  <si>
    <t>TITZ001.087302</t>
  </si>
  <si>
    <t>PLAN008.086293</t>
  </si>
  <si>
    <t>DD22005.087417</t>
  </si>
  <si>
    <t>DD22005.087414</t>
  </si>
  <si>
    <t>DD22005.087410</t>
  </si>
  <si>
    <t>DD22005.087403</t>
  </si>
  <si>
    <t>DD22005.087420</t>
  </si>
  <si>
    <t>SOUR011.085728</t>
  </si>
  <si>
    <t>PINE001.087122</t>
  </si>
  <si>
    <t>GFSD189.086035</t>
  </si>
  <si>
    <t>CHWY001.087172</t>
  </si>
  <si>
    <t>PINE001.087095</t>
  </si>
  <si>
    <t>NYFL014.085392</t>
  </si>
  <si>
    <t>FIRE001.087249</t>
  </si>
  <si>
    <t>NYFL014.085294</t>
  </si>
  <si>
    <t>PINE001.087102</t>
  </si>
  <si>
    <t>POTN017.087493</t>
  </si>
  <si>
    <t>SOUR011.085800</t>
  </si>
  <si>
    <t>92CK119.084895</t>
  </si>
  <si>
    <t>92CK119.085061</t>
  </si>
  <si>
    <t>SUNL016.085876</t>
  </si>
  <si>
    <t>SUNL016.085869</t>
  </si>
  <si>
    <t>OROB054.085566</t>
  </si>
  <si>
    <t>KOKO011.085079</t>
  </si>
  <si>
    <t>OROB054.085500</t>
  </si>
  <si>
    <t>SOUR011.080382,        KING002.081524,        GFSD189.081443,        GFSD189.081417,        SOUR011.080258,        SOUR011.080352,        STR8014.082090,        GFSD189.081420</t>
  </si>
  <si>
    <t>STR8014.082013,        STR8014.082041,        KING002.081493,        SOUR011.080359,        NYFL014.083576,        NYFL014.083587,        STR8017.084021,        92CK119.081241</t>
  </si>
  <si>
    <t>PLAN004.081628,        SUNL016.080485,        KOKO011.084343,        92CK119.081384,        OROB054.080207,        KOKO011.084551</t>
  </si>
  <si>
    <t>YZUP003.084092,        OROB054.080104,        POTN017.081861,        92CK119.081333,        YZUP003.080860</t>
  </si>
  <si>
    <t>STR8017.083814,        YZUP003.080763,        POTN017.081992,        POTN017.081970</t>
  </si>
  <si>
    <t>DURP006.084607,        GFSD189.082526,        NL#5002.084623,        DURP006.084611,        GFSD189.082552,        GFSD189.079090,        KING002.082659,        NL#5011.084709</t>
  </si>
  <si>
    <t>NL#5007.084630,        KING002.079185,        SOUR011.083656,        PLAN004.082821,        SOUR011.083630,        KING002.079189,        SOUR007.079409,        GFSD189.072965</t>
  </si>
  <si>
    <t>JMAC002.079987,        STR8014.079516,        GFSD189.079058,        SUNL006.083129,        LDOS040.083299,        GFSD189.081484</t>
  </si>
  <si>
    <t>NL#5009.084678,        SOUR007.079429,        KING002.082645,        SUNL006.083206,        LDOS040.083310</t>
  </si>
  <si>
    <t>LDOS040.083423,        NYFL014.083541,        SOUR011.084742,        PLAN004.082971,        LDOS040.083342</t>
  </si>
  <si>
    <t>Count of METRC</t>
  </si>
  <si>
    <t>RAIN003.074631</t>
  </si>
  <si>
    <t>RAIN001.074630</t>
  </si>
  <si>
    <t>DOSI005</t>
  </si>
  <si>
    <t>DOSI005.082267</t>
  </si>
  <si>
    <t>DOSI005.087417</t>
  </si>
  <si>
    <t>DOSI005.087414</t>
  </si>
  <si>
    <t>DOSI005.087410</t>
  </si>
  <si>
    <t>DOSI005.087403</t>
  </si>
  <si>
    <t>DOSI005.087420</t>
  </si>
  <si>
    <t>RAIN001</t>
  </si>
  <si>
    <t>RAIN003</t>
  </si>
  <si>
    <t>RAIN003.087312</t>
  </si>
  <si>
    <t>RAIN001.087302</t>
  </si>
  <si>
    <t>DITO009.087213,        STR8014.086891,        RAIN006.087330,        KING002.086152,        SOUR007.086622,        SUNL006.087012,        RAIN005.087322,        PLAN008.086331,        PINE002.087149,        GFSD189.085989,        FIRE012.087259,        RAIN003.087312</t>
  </si>
  <si>
    <t>DOMO DOMINION G</t>
  </si>
  <si>
    <t>20238 DOMO</t>
  </si>
  <si>
    <t>1A4070000000065000090082</t>
  </si>
  <si>
    <t>1A4070000000065000090083</t>
  </si>
  <si>
    <t>1A4070000000065000090084</t>
  </si>
  <si>
    <t>1A4070000000065000090085</t>
  </si>
  <si>
    <t>1A4070000000065000090086</t>
  </si>
  <si>
    <t>1A4070000000065000090087</t>
  </si>
  <si>
    <t>1A4070000000065000090090</t>
  </si>
  <si>
    <t>1A4070000000065000090091</t>
  </si>
  <si>
    <t>1A4070000000065000090092</t>
  </si>
  <si>
    <t>1A4070000000065000090094</t>
  </si>
  <si>
    <t>HELL Hell on Wheels</t>
  </si>
  <si>
    <t>20238 HELL</t>
  </si>
  <si>
    <t>1A4070000000065000090095</t>
  </si>
  <si>
    <t>1A4070000000065000090096</t>
  </si>
  <si>
    <t>1A4070000000065000090099</t>
  </si>
  <si>
    <t>SCRM SATIVA SCREAM</t>
  </si>
  <si>
    <t>20238 SCRM</t>
  </si>
  <si>
    <t>1A4070000000065000090102</t>
  </si>
  <si>
    <t>1A4070000000065000090103</t>
  </si>
  <si>
    <t>1A4070000000065000090104</t>
  </si>
  <si>
    <t>20238 CHIP</t>
  </si>
  <si>
    <t>1A4070000000065000090105</t>
  </si>
  <si>
    <t>JMAC002.089999,        JMAC007.089979,        DURP006.089939,        DURP006.089944,        DURP006.089943,        JMAC006.089991,        DURP006.089941,        JMAC011.089988,        JMAC014.090026</t>
  </si>
  <si>
    <t>JMAC009.090016,        KING002.089810,        GFSD189.089671,        JMAC013.090012,        JMAC016.089972,        KING002.089787,        JMAC004.089977,        PINE001.089922,        LCKE011.090071,        LCKE004.090079</t>
  </si>
  <si>
    <t>LCKE008.090064,        PINE001.089838,        LCKE007.090050,        NYFL014.088699,        PINE001.089858,        LCKE001.090055,        LCKE003.090042,        SOUR011.089257,        SUNL016.088574,        NYFL014.088753</t>
  </si>
  <si>
    <t>LDOS040.089187,        NYFL014.088808,        LDOS040.089246,        SUNL016.088473,        92CK119.087763,        LDOS040.089221,        LDOS040.089128,        STR8017.088362,        92CK119.087571,        OROB054.087990</t>
  </si>
  <si>
    <t>KOKO011.088978,        STR8017.088132,        GFSD189.086035,        STR8017.088248,        PINE001.087122,        NYFL014.085392,        PINE001.087095,        PINE001.087102</t>
  </si>
  <si>
    <t>DOMO014.090091,        DOMO013.090090,        DOMO011.090086,        DOMO012.090087,        DOMO006.090083,        DOMO003.090082,        DOMO010.090085,        DOMO004.090092,        DOMO007.090084</t>
  </si>
  <si>
    <t>HELL006.090095,        SCRM002.090102,        HELL002.090096,        HELL001.090094,        HELL004.090099,        CHIP001.090104,        CHIP002.090105,        SCRM003.090103</t>
  </si>
  <si>
    <t>RAIN006.087330,        SOUR007.086622,        KING002.086114,        RAIN005.087322,        PINE002.087149,        STR8014.086791,        DURP006.084607,        KING002.086127</t>
  </si>
  <si>
    <t>GFSD189.082526,        SUNL006.087046,        DOSI005.087420,        DURP006.084611,        KING002.082659,        GFSD189.082552</t>
  </si>
  <si>
    <t>NL#5011.084709,        NYFL014.085294,        NYFL014.083541,        NL#5007.084630,        LDOS040.083299,        SOUR011.084742</t>
  </si>
  <si>
    <t>DITO009.087213,        STR8014.086891,        KING002.086152,        SUNL006.087012,        GFSD189.085989,        RAIN003.087312,        FIRE012.087259,        SUNL006.087030</t>
  </si>
  <si>
    <t>20252 92CK</t>
  </si>
  <si>
    <t>1A4070000000065000091726</t>
  </si>
  <si>
    <t>1A4070000000065000091735</t>
  </si>
  <si>
    <t>20252 DURP</t>
  </si>
  <si>
    <t>1A4070000000065000090232</t>
  </si>
  <si>
    <t>1A4070000000065000090244</t>
  </si>
  <si>
    <t>20252 FIRE</t>
  </si>
  <si>
    <t>1A4070000000065000090158</t>
  </si>
  <si>
    <t>1A4070000000065000090167</t>
  </si>
  <si>
    <t>1A4070000000065000090182</t>
  </si>
  <si>
    <t>20252 GFSD</t>
  </si>
  <si>
    <t>1A4070000000065000090564</t>
  </si>
  <si>
    <t>1A4070000000065000090583</t>
  </si>
  <si>
    <t>1A4070000000065000090626</t>
  </si>
  <si>
    <t>1A4070000000065000090694</t>
  </si>
  <si>
    <t>20252 KOKO</t>
  </si>
  <si>
    <t>1A4070000000065000092343</t>
  </si>
  <si>
    <t>20252 LDOS</t>
  </si>
  <si>
    <t>1A4070000000065000091417</t>
  </si>
  <si>
    <t>1A4070000000065000091478</t>
  </si>
  <si>
    <t>20252 NYFL</t>
  </si>
  <si>
    <t>1A4070000000065000091335</t>
  </si>
  <si>
    <t>1A4070000000065000091342</t>
  </si>
  <si>
    <t>20252 OROB</t>
  </si>
  <si>
    <t>1A4070000000065000092036</t>
  </si>
  <si>
    <t>20252 PLAN</t>
  </si>
  <si>
    <t>1A4070000000065000090307</t>
  </si>
  <si>
    <t>1A4070000000065000090309</t>
  </si>
  <si>
    <t>1A4070000000065000090310</t>
  </si>
  <si>
    <t>20252 SOUR</t>
  </si>
  <si>
    <t>1A4070000000065000091161</t>
  </si>
  <si>
    <t>20252 STR8</t>
  </si>
  <si>
    <t>1A4070000000065000090919</t>
  </si>
  <si>
    <t>1A4070000000065000090996</t>
  </si>
  <si>
    <t>20252 SUNL</t>
  </si>
  <si>
    <t>1A4070000000065000092159</t>
  </si>
  <si>
    <t>20252 DITO</t>
  </si>
  <si>
    <t>1A4070000000065000090123</t>
  </si>
  <si>
    <t>1A4070000000065000090129</t>
  </si>
  <si>
    <t>1A4070000000065000090132</t>
  </si>
  <si>
    <t>1A4070000000065000090133</t>
  </si>
  <si>
    <t>20252 PINE</t>
  </si>
  <si>
    <t>1A4070000000065000090276</t>
  </si>
  <si>
    <t>20252 RAIN</t>
  </si>
  <si>
    <t>1A4070000000065000090191</t>
  </si>
  <si>
    <t>1A4070000000065000090209</t>
  </si>
  <si>
    <t>1A4070000000065000090220</t>
  </si>
  <si>
    <t>1A4070000000065000090221</t>
  </si>
  <si>
    <t>JMAC002.089999</t>
  </si>
  <si>
    <t>JMAC007.089979</t>
  </si>
  <si>
    <t>DURP006.089939</t>
  </si>
  <si>
    <t>DURP006.089944</t>
  </si>
  <si>
    <t>DURP006.089943</t>
  </si>
  <si>
    <t>JMAC006.089991</t>
  </si>
  <si>
    <t>DURP006.089941</t>
  </si>
  <si>
    <t>JMAC011.089988</t>
  </si>
  <si>
    <t>JMAC014.090026</t>
  </si>
  <si>
    <t>JMAC009.090016</t>
  </si>
  <si>
    <t>KING002.089810</t>
  </si>
  <si>
    <t>GFSD189.089671</t>
  </si>
  <si>
    <t>JMAC013.090012</t>
  </si>
  <si>
    <t>JMAC016.089972</t>
  </si>
  <si>
    <t>KING002.089787</t>
  </si>
  <si>
    <t>JMAC004.089977</t>
  </si>
  <si>
    <t>PINE001.089922</t>
  </si>
  <si>
    <t>LCKE011.090071</t>
  </si>
  <si>
    <t>LCKE004.090079</t>
  </si>
  <si>
    <t>LCKE008.090064</t>
  </si>
  <si>
    <t>PINE001.089838</t>
  </si>
  <si>
    <t>LCKE007.090050</t>
  </si>
  <si>
    <t>NYFL014.088699</t>
  </si>
  <si>
    <t>PINE001.089858</t>
  </si>
  <si>
    <t>LCKE001.090055</t>
  </si>
  <si>
    <t>LCKE003.090042</t>
  </si>
  <si>
    <t>SOUR011.089257</t>
  </si>
  <si>
    <t>SUNL016.088574</t>
  </si>
  <si>
    <t>NYFL014.088753</t>
  </si>
  <si>
    <t>LDOS040.089187</t>
  </si>
  <si>
    <t>NYFL014.088808</t>
  </si>
  <si>
    <t>LDOS040.089246</t>
  </si>
  <si>
    <t>SUNL016.088473</t>
  </si>
  <si>
    <t>92CK119.087763</t>
  </si>
  <si>
    <t>LDOS040.089221</t>
  </si>
  <si>
    <t>LDOS040.089128</t>
  </si>
  <si>
    <t>STR8017.088362</t>
  </si>
  <si>
    <t>92CK119.087571</t>
  </si>
  <si>
    <t>OROB054.087990</t>
  </si>
  <si>
    <t>KOKO011.088978</t>
  </si>
  <si>
    <t>STR8017.088132</t>
  </si>
  <si>
    <t>STR8017.088248</t>
  </si>
  <si>
    <t>DOMO014</t>
  </si>
  <si>
    <t>DOMO014.090091</t>
  </si>
  <si>
    <t>DOMO</t>
  </si>
  <si>
    <t>DOMO013</t>
  </si>
  <si>
    <t>DOMO013.090090</t>
  </si>
  <si>
    <t>DOMO011</t>
  </si>
  <si>
    <t>DOMO011.090086</t>
  </si>
  <si>
    <t>DOMO012</t>
  </si>
  <si>
    <t>DOMO012.090087</t>
  </si>
  <si>
    <t>DOMO006</t>
  </si>
  <si>
    <t>DOMO006.090083</t>
  </si>
  <si>
    <t>DOMO003</t>
  </si>
  <si>
    <t>DOMO003.090082</t>
  </si>
  <si>
    <t>DOMO010</t>
  </si>
  <si>
    <t>DOMO010.090085</t>
  </si>
  <si>
    <t>DOMO004</t>
  </si>
  <si>
    <t>DOMO004.090092</t>
  </si>
  <si>
    <t>DOMO007</t>
  </si>
  <si>
    <t>DOMO007.090084</t>
  </si>
  <si>
    <t>HELL006</t>
  </si>
  <si>
    <t>HELL006.090095</t>
  </si>
  <si>
    <t>HELL</t>
  </si>
  <si>
    <t>SCRM002</t>
  </si>
  <si>
    <t>SCRM002.090102</t>
  </si>
  <si>
    <t>SCRM</t>
  </si>
  <si>
    <t>HELL002</t>
  </si>
  <si>
    <t>HELL002.090096</t>
  </si>
  <si>
    <t>HELL001</t>
  </si>
  <si>
    <t>HELL001.090094</t>
  </si>
  <si>
    <t>HELL004</t>
  </si>
  <si>
    <t>HELL004.090099</t>
  </si>
  <si>
    <t>CHIP001</t>
  </si>
  <si>
    <t>CHIP001.090104</t>
  </si>
  <si>
    <t>CHPS</t>
  </si>
  <si>
    <t>CHIP002</t>
  </si>
  <si>
    <t>CHIP002.090105</t>
  </si>
  <si>
    <t>SCRM003</t>
  </si>
  <si>
    <t>SCRM003.090103</t>
  </si>
  <si>
    <t>AL1-01:01</t>
  </si>
  <si>
    <t>AL1-01:02</t>
  </si>
  <si>
    <t>AL1-01:03</t>
  </si>
  <si>
    <t>AL1-01:04</t>
  </si>
  <si>
    <t>AL1-02:01</t>
  </si>
  <si>
    <t>AL1-02:02</t>
  </si>
  <si>
    <t>AL1-02:03</t>
  </si>
  <si>
    <t>AL1-02:04</t>
  </si>
  <si>
    <t>AL1-03:01</t>
  </si>
  <si>
    <t>AL1-03:02</t>
  </si>
  <si>
    <t>AL1-03:03</t>
  </si>
  <si>
    <t>AL1-03:04</t>
  </si>
  <si>
    <t>AL2-01:01</t>
  </si>
  <si>
    <t>AL2-01:02</t>
  </si>
  <si>
    <t>AL2-01:03</t>
  </si>
  <si>
    <t>AL2-01:04</t>
  </si>
  <si>
    <t>AL2-02:01</t>
  </si>
  <si>
    <t>AL2-02:02</t>
  </si>
  <si>
    <t>AL2-02:03</t>
  </si>
  <si>
    <t>AL2-02:04</t>
  </si>
  <si>
    <t>AL2-03:01</t>
  </si>
  <si>
    <t>AL2-03:02</t>
  </si>
  <si>
    <t>AL2-03:03</t>
  </si>
  <si>
    <t>AL2-03:04</t>
  </si>
  <si>
    <t>AL2-04:01</t>
  </si>
  <si>
    <t>AL2-04:02</t>
  </si>
  <si>
    <t>AL2-04:03</t>
  </si>
  <si>
    <t>AL2-04:04</t>
  </si>
  <si>
    <t>AL2-05:01</t>
  </si>
  <si>
    <t>AL2-05:02</t>
  </si>
  <si>
    <t>AL2-05:03</t>
  </si>
  <si>
    <t>AL2-05:04</t>
  </si>
  <si>
    <t>AL2-06:01</t>
  </si>
  <si>
    <t>AL2-06:02</t>
  </si>
  <si>
    <t>AL2-06:03</t>
  </si>
  <si>
    <t>AL2-06:04</t>
  </si>
  <si>
    <t>BL1-01:01</t>
  </si>
  <si>
    <t>BL1-01:02</t>
  </si>
  <si>
    <t>BL1-01:03</t>
  </si>
  <si>
    <t>BL1-01:04</t>
  </si>
  <si>
    <t>BL1-02:01</t>
  </si>
  <si>
    <t>BL1-02:02</t>
  </si>
  <si>
    <t>BL1-02:03</t>
  </si>
  <si>
    <t>BL1-02:04</t>
  </si>
  <si>
    <t>BL1-03:01</t>
  </si>
  <si>
    <t>BL1-03:02</t>
  </si>
  <si>
    <t>BL1-03:03</t>
  </si>
  <si>
    <t>BL1-03:04</t>
  </si>
  <si>
    <t>BL2-01:01</t>
  </si>
  <si>
    <t>BL2-01:02</t>
  </si>
  <si>
    <t>BL2-01:03</t>
  </si>
  <si>
    <t>BL2-01:04</t>
  </si>
  <si>
    <t>BL2-02:01</t>
  </si>
  <si>
    <t>BL2-02:02</t>
  </si>
  <si>
    <t>BL2-02:03</t>
  </si>
  <si>
    <t>BL2-02:04</t>
  </si>
  <si>
    <t>BL2-03:01</t>
  </si>
  <si>
    <t>BL2-03:02</t>
  </si>
  <si>
    <t>BL2-03:03</t>
  </si>
  <si>
    <t>BL2-03:04</t>
  </si>
  <si>
    <t>BL2-04:01</t>
  </si>
  <si>
    <t>BL2-04:02</t>
  </si>
  <si>
    <t>BL2-04:03</t>
  </si>
  <si>
    <t>BL2-04:04</t>
  </si>
  <si>
    <t>BL2-05:01</t>
  </si>
  <si>
    <t>BL2-05:02</t>
  </si>
  <si>
    <t>BL2-05:03</t>
  </si>
  <si>
    <t>BL2-05:04</t>
  </si>
  <si>
    <t>BL2-06:01</t>
  </si>
  <si>
    <t>BL2-06:02</t>
  </si>
  <si>
    <t>BL2-06:03</t>
  </si>
  <si>
    <t>BL2-06:04</t>
  </si>
  <si>
    <t>CL1-01:01</t>
  </si>
  <si>
    <t>CL1-01:02</t>
  </si>
  <si>
    <t>CL1-01:03</t>
  </si>
  <si>
    <t>CL1-01:04</t>
  </si>
  <si>
    <t>CL1-02:01</t>
  </si>
  <si>
    <t>CL1-02:02</t>
  </si>
  <si>
    <t>CL1-02:03</t>
  </si>
  <si>
    <t>CL1-02:04</t>
  </si>
  <si>
    <t>CL1-03:01</t>
  </si>
  <si>
    <t>CL1-03:02</t>
  </si>
  <si>
    <t>CL1-03:03</t>
  </si>
  <si>
    <t>CL1-03:04</t>
  </si>
  <si>
    <t>CL2-01:01</t>
  </si>
  <si>
    <t>CL2-01:02</t>
  </si>
  <si>
    <t>CL2-01:03</t>
  </si>
  <si>
    <t>CL2-01:04</t>
  </si>
  <si>
    <t>CL2-02:01</t>
  </si>
  <si>
    <t>CL2-02:02</t>
  </si>
  <si>
    <t>CL2-02:03</t>
  </si>
  <si>
    <t>CL2-02:04</t>
  </si>
  <si>
    <t>CL2-03:01</t>
  </si>
  <si>
    <t>CL2-03:02</t>
  </si>
  <si>
    <t>CL2-03:03</t>
  </si>
  <si>
    <t>CL2-03:04</t>
  </si>
  <si>
    <t>CL2-04:01</t>
  </si>
  <si>
    <t>CL2-04:02</t>
  </si>
  <si>
    <t>CL2-04:03</t>
  </si>
  <si>
    <t>CL2-04:04</t>
  </si>
  <si>
    <t>CL2-05:01</t>
  </si>
  <si>
    <t>CL2-05:02</t>
  </si>
  <si>
    <t>CL2-05:03</t>
  </si>
  <si>
    <t>CL2-05:04</t>
  </si>
  <si>
    <t>CL2-06:01</t>
  </si>
  <si>
    <t>CL2-06:02</t>
  </si>
  <si>
    <t>CL2-06:03</t>
  </si>
  <si>
    <t>CL2-06:04</t>
  </si>
  <si>
    <t>DL1-01:01</t>
  </si>
  <si>
    <t>DL1-01:02</t>
  </si>
  <si>
    <t>DL1-01:03</t>
  </si>
  <si>
    <t>DL1-01:04</t>
  </si>
  <si>
    <t>DL1-02:01</t>
  </si>
  <si>
    <t>DL1-02:02</t>
  </si>
  <si>
    <t>DL1-02:03</t>
  </si>
  <si>
    <t>DL1-02:04</t>
  </si>
  <si>
    <t>DL1-03:01</t>
  </si>
  <si>
    <t>DL1-03:02</t>
  </si>
  <si>
    <t>DL1-03:03</t>
  </si>
  <si>
    <t>DL1-03:04</t>
  </si>
  <si>
    <t>DL2-01:01</t>
  </si>
  <si>
    <t>DL2-01:02</t>
  </si>
  <si>
    <t>DL2-01:03</t>
  </si>
  <si>
    <t>DL2-01:04</t>
  </si>
  <si>
    <t>DL2-02:01</t>
  </si>
  <si>
    <t>DL2-02:02</t>
  </si>
  <si>
    <t>DL2-02:03</t>
  </si>
  <si>
    <t>DL2-02:04</t>
  </si>
  <si>
    <t>DL2-03:01</t>
  </si>
  <si>
    <t>DL2-03:02</t>
  </si>
  <si>
    <t>DL2-03:03</t>
  </si>
  <si>
    <t>DL2-03:04</t>
  </si>
  <si>
    <t>DL2-04:01</t>
  </si>
  <si>
    <t>DL2-04:02</t>
  </si>
  <si>
    <t>DL2-04:03</t>
  </si>
  <si>
    <t>DL2-04:04</t>
  </si>
  <si>
    <t>DL2-05:01</t>
  </si>
  <si>
    <t>DL2-05:02</t>
  </si>
  <si>
    <t>DL2-05:03</t>
  </si>
  <si>
    <t>DL2-05:04</t>
  </si>
  <si>
    <t>DL2-06:01</t>
  </si>
  <si>
    <t>DL2-06:02</t>
  </si>
  <si>
    <t>DL2-06:03</t>
  </si>
  <si>
    <t>DL2-06:04</t>
  </si>
  <si>
    <t>AL1</t>
  </si>
  <si>
    <t>BL1</t>
  </si>
  <si>
    <t>CL1</t>
  </si>
  <si>
    <t>DL1</t>
  </si>
  <si>
    <t>AL2</t>
  </si>
  <si>
    <t>BL2</t>
  </si>
  <si>
    <t>CL2</t>
  </si>
  <si>
    <t>DL2</t>
  </si>
  <si>
    <t>KL</t>
  </si>
  <si>
    <t>ML</t>
  </si>
  <si>
    <t>NL</t>
  </si>
  <si>
    <t>OL</t>
  </si>
  <si>
    <t>AL1-01</t>
  </si>
  <si>
    <t>AL1-02</t>
  </si>
  <si>
    <t>AL1-03</t>
  </si>
  <si>
    <t>BL1-01</t>
  </si>
  <si>
    <t>BL1-02</t>
  </si>
  <si>
    <t>BL1-03</t>
  </si>
  <si>
    <t>CL1-01</t>
  </si>
  <si>
    <t>CL1-02</t>
  </si>
  <si>
    <t>CL1-03</t>
  </si>
  <si>
    <t>DL1-01</t>
  </si>
  <si>
    <t>DL1-02</t>
  </si>
  <si>
    <t>DL1-03</t>
  </si>
  <si>
    <t>AL2-01</t>
  </si>
  <si>
    <t>AL2-02</t>
  </si>
  <si>
    <t>AL2-03</t>
  </si>
  <si>
    <t>AL2-04</t>
  </si>
  <si>
    <t>AL2-05</t>
  </si>
  <si>
    <t>AL2-06</t>
  </si>
  <si>
    <t>BL2-01</t>
  </si>
  <si>
    <t>BL2-02</t>
  </si>
  <si>
    <t>BL2-03</t>
  </si>
  <si>
    <t>BL2-04</t>
  </si>
  <si>
    <t>BL2-05</t>
  </si>
  <si>
    <t>BL2-06</t>
  </si>
  <si>
    <t>CL2-01</t>
  </si>
  <si>
    <t>CL2-02</t>
  </si>
  <si>
    <t>CL2-03</t>
  </si>
  <si>
    <t>CL2-04</t>
  </si>
  <si>
    <t>CL2-05</t>
  </si>
  <si>
    <t>CL2-06</t>
  </si>
  <si>
    <t>DL2-01</t>
  </si>
  <si>
    <t>DL2-02</t>
  </si>
  <si>
    <t>DL2-03</t>
  </si>
  <si>
    <t>DL2-04</t>
  </si>
  <si>
    <t>DL2-05</t>
  </si>
  <si>
    <t>DL2-06</t>
  </si>
  <si>
    <t>KL1</t>
  </si>
  <si>
    <t>KL2</t>
  </si>
  <si>
    <t>KL3</t>
  </si>
  <si>
    <t>KL4</t>
  </si>
  <si>
    <t>KL5</t>
  </si>
  <si>
    <t>ML1</t>
  </si>
  <si>
    <t>ML2</t>
  </si>
  <si>
    <t>ML3</t>
  </si>
  <si>
    <t>ML4</t>
  </si>
  <si>
    <t>ML5</t>
  </si>
  <si>
    <t>NL1</t>
  </si>
  <si>
    <t>NL2</t>
  </si>
  <si>
    <t>NL3</t>
  </si>
  <si>
    <t>NL4</t>
  </si>
  <si>
    <t>NL5</t>
  </si>
  <si>
    <t>OL1</t>
  </si>
  <si>
    <t>OL2</t>
  </si>
  <si>
    <t>OL3</t>
  </si>
  <si>
    <t>OL4</t>
  </si>
  <si>
    <t>OL5</t>
  </si>
  <si>
    <t>fix old loc codes:</t>
  </si>
  <si>
    <t xml:space="preserve"> =IF([@[bounce location]]="MOTHER",CONCAT(LEFT([@[Row-Table:Plant]],1),"L",MID([@[Row-Table:Plant]],2,2),"0",MID([@[Row-Table:Plant]],4,2),"0",RIGHT([@[Row-Table:Plant]],1)),CONCAT(LEFT([@[Row-Table:Plant]],1),"L",MID([@[Row-Table:Plant]],2,1),"-0",MID([@[Row-Table:Plant]],4,1)))</t>
  </si>
  <si>
    <t>LOC</t>
  </si>
  <si>
    <t>C26</t>
  </si>
  <si>
    <t>C27</t>
  </si>
  <si>
    <t>C28</t>
  </si>
  <si>
    <t>C29</t>
  </si>
  <si>
    <t>C30</t>
  </si>
  <si>
    <t>C31</t>
  </si>
  <si>
    <t>C32</t>
  </si>
  <si>
    <t>C33</t>
  </si>
  <si>
    <t>C34</t>
  </si>
  <si>
    <t>C35</t>
  </si>
  <si>
    <t>C36</t>
  </si>
  <si>
    <t>C37</t>
  </si>
  <si>
    <t>C38</t>
  </si>
  <si>
    <t>C39</t>
  </si>
  <si>
    <t>C40</t>
  </si>
  <si>
    <t>C41</t>
  </si>
  <si>
    <t>C42</t>
  </si>
  <si>
    <t>C43</t>
  </si>
  <si>
    <t>C44</t>
  </si>
  <si>
    <t>C45</t>
  </si>
  <si>
    <t>Clone Round</t>
  </si>
  <si>
    <t>Julian Code</t>
  </si>
  <si>
    <t>Clone Date</t>
  </si>
  <si>
    <t>ref</t>
  </si>
  <si>
    <t>C46</t>
  </si>
  <si>
    <t>C47</t>
  </si>
  <si>
    <t>C48</t>
  </si>
  <si>
    <t>C49</t>
  </si>
  <si>
    <t>C50</t>
  </si>
  <si>
    <t>C51</t>
  </si>
  <si>
    <t>C52</t>
  </si>
  <si>
    <t>C53</t>
  </si>
  <si>
    <t>C54</t>
  </si>
  <si>
    <t>C55</t>
  </si>
  <si>
    <t>C56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</si>
  <si>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</si>
  <si>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</si>
  <si>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</si>
  <si>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</si>
  <si>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</si>
  <si>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</si>
  <si>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</si>
  <si>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</si>
  <si>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</si>
  <si>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</si>
  <si>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</si>
  <si>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</si>
  <si>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</si>
  <si>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</si>
  <si>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</si>
  <si>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</si>
  <si>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</si>
  <si>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</si>
  <si>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</si>
  <si>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</si>
  <si>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</si>
  <si>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</si>
  <si>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</si>
  <si>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</si>
  <si>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</si>
  <si>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next clone round</t>
  </si>
  <si>
    <t>days between</t>
  </si>
  <si>
    <t>today</t>
  </si>
  <si>
    <t>C82</t>
  </si>
  <si>
    <t>C83</t>
  </si>
  <si>
    <t>C84</t>
  </si>
  <si>
    <t>C85</t>
  </si>
  <si>
    <t>C86</t>
  </si>
  <si>
    <t>C87</t>
  </si>
  <si>
    <t>C88</t>
  </si>
  <si>
    <t>C89</t>
  </si>
  <si>
    <t>C90</t>
  </si>
  <si>
    <t>C91</t>
  </si>
  <si>
    <t>C92</t>
  </si>
  <si>
    <t>C93</t>
  </si>
  <si>
    <t>C94</t>
  </si>
  <si>
    <t>C95</t>
  </si>
  <si>
    <t>C96</t>
  </si>
  <si>
    <t>C97</t>
  </si>
  <si>
    <t>C98</t>
  </si>
  <si>
    <t>C99</t>
  </si>
  <si>
    <t>Check to make sure any past scan data is properly copied and saved into a separate, dated tab, and that the scan record was updated with the last scan.</t>
  </si>
  <si>
    <t>SCAN INTO THIS COLUMN</t>
  </si>
  <si>
    <t>C25</t>
  </si>
  <si>
    <t>C24</t>
  </si>
  <si>
    <t>C23</t>
  </si>
  <si>
    <t>C22</t>
  </si>
  <si>
    <t>C21</t>
  </si>
  <si>
    <t>C20</t>
  </si>
  <si>
    <t>C19</t>
  </si>
  <si>
    <t>C18</t>
  </si>
  <si>
    <t>generation of mom (from current Mom Book)</t>
  </si>
  <si>
    <t>S08</t>
  </si>
  <si>
    <t>S07</t>
  </si>
  <si>
    <t>S09</t>
  </si>
  <si>
    <t>MO_AL1-01:01</t>
  </si>
  <si>
    <t>MO_AL1-01:02</t>
  </si>
  <si>
    <t>MO_AL1-01:03</t>
  </si>
  <si>
    <t>MO_AL1-01:04</t>
  </si>
  <si>
    <t>MO_AL1-02:01</t>
  </si>
  <si>
    <t>MO_AL1-02:02</t>
  </si>
  <si>
    <t>MO_AL1-02:03</t>
  </si>
  <si>
    <t>MO_AL1-02:04</t>
  </si>
  <si>
    <t>MO_AL1-03:01</t>
  </si>
  <si>
    <t>MO_AL1-03:04</t>
  </si>
  <si>
    <t>MO_AL2-01:01</t>
  </si>
  <si>
    <t>MO_AL2-01:02</t>
  </si>
  <si>
    <t>MO_AL2-01:03</t>
  </si>
  <si>
    <t>MO_AL2-01:04</t>
  </si>
  <si>
    <t>MO_AL2-02:01</t>
  </si>
  <si>
    <t>MO_AL2-02:02</t>
  </si>
  <si>
    <t>MO_AL2-02:03</t>
  </si>
  <si>
    <t>MO_AL2-02:04</t>
  </si>
  <si>
    <t>MO_AL2-03:01</t>
  </si>
  <si>
    <t>MO_AL2-03:02</t>
  </si>
  <si>
    <t>MO_AL2-03:03</t>
  </si>
  <si>
    <t>MO_AL2-03:04</t>
  </si>
  <si>
    <t>MO_AL2-04:01</t>
  </si>
  <si>
    <t>MO_AL2-04:02</t>
  </si>
  <si>
    <t>MO_AL2-04:04</t>
  </si>
  <si>
    <t>MO_AL2-05:01</t>
  </si>
  <si>
    <t>MO_AL2-05:04</t>
  </si>
  <si>
    <t>MO_AL2-06:01</t>
  </si>
  <si>
    <t>MO_AL2-06:04</t>
  </si>
  <si>
    <t>MO_BL1-01:01</t>
  </si>
  <si>
    <t>MO_BL1-01:02</t>
  </si>
  <si>
    <t>MO_BL1-01:03</t>
  </si>
  <si>
    <t>MO_BL1-01:04</t>
  </si>
  <si>
    <t>MO_BL1-02:01</t>
  </si>
  <si>
    <t>MO_BL1-02:02</t>
  </si>
  <si>
    <t>MO_BL1-02:03</t>
  </si>
  <si>
    <t>MO_BL1-02:04</t>
  </si>
  <si>
    <t>MO_BL1-03:01</t>
  </si>
  <si>
    <t>MO_BL1-03:04</t>
  </si>
  <si>
    <t>MO_BL2-01:01</t>
  </si>
  <si>
    <t>MO_BL2-01:02</t>
  </si>
  <si>
    <t>MO_BL2-01:03</t>
  </si>
  <si>
    <t>MO_BL2-01:04</t>
  </si>
  <si>
    <t>MO_BL2-02:01</t>
  </si>
  <si>
    <t>MO_BL2-02:02</t>
  </si>
  <si>
    <t>MO_BL2-02:03</t>
  </si>
  <si>
    <t>MO_BL2-02:04</t>
  </si>
  <si>
    <t>MO_BL2-03:01</t>
  </si>
  <si>
    <t>MO_BL2-03:02</t>
  </si>
  <si>
    <t>MO_BL2-03:03</t>
  </si>
  <si>
    <t>MO_BL2-03:04</t>
  </si>
  <si>
    <t>MO_BL2-04:01</t>
  </si>
  <si>
    <t>MO_BL2-04:04</t>
  </si>
  <si>
    <t>MO_BL2-05:01</t>
  </si>
  <si>
    <t>MO_BL2-05:04</t>
  </si>
  <si>
    <t>MO_BL2-06:01</t>
  </si>
  <si>
    <t>MO_BL2-06:04</t>
  </si>
  <si>
    <t>MO_CL1-01:01</t>
  </si>
  <si>
    <t>MO_CL1-01:02</t>
  </si>
  <si>
    <t>MO_CL1-01:03</t>
  </si>
  <si>
    <t>MO_CL1-01:04</t>
  </si>
  <si>
    <t>MO_CL1-02:01</t>
  </si>
  <si>
    <t>MO_CL1-02:02</t>
  </si>
  <si>
    <t>MO_CL1-02:03</t>
  </si>
  <si>
    <t>MO_CL1-02:04</t>
  </si>
  <si>
    <t>MO_CL1-03:01</t>
  </si>
  <si>
    <t>MO_CL1-03:04</t>
  </si>
  <si>
    <t>MO_CL2-01:01</t>
  </si>
  <si>
    <t>MO_CL2-01:02</t>
  </si>
  <si>
    <t>MO_CL2-01:03</t>
  </si>
  <si>
    <t>MO_CL2-01:04</t>
  </si>
  <si>
    <t>MO_CL2-02:01</t>
  </si>
  <si>
    <t>MO_CL2-02:02</t>
  </si>
  <si>
    <t>MO_CL2-02:03</t>
  </si>
  <si>
    <t>MO_CL2-02:04</t>
  </si>
  <si>
    <t>MO_CL2-03:01</t>
  </si>
  <si>
    <t>MO_CL2-03:02</t>
  </si>
  <si>
    <t>MO_CL2-03:03</t>
  </si>
  <si>
    <t>MO_CL2-03:04</t>
  </si>
  <si>
    <t>MO_CL2-04:01</t>
  </si>
  <si>
    <t>MO_CL2-04:02</t>
  </si>
  <si>
    <t>MO_CL2-04:04</t>
  </si>
  <si>
    <t>MO_CL2-05:01</t>
  </si>
  <si>
    <t>MO_CL2-06:01</t>
  </si>
  <si>
    <t>MO_CL2-06:04</t>
  </si>
  <si>
    <t>MO_DL1-01:01</t>
  </si>
  <si>
    <t>MO_DL1-01:02</t>
  </si>
  <si>
    <t>MO_DL1-01:03</t>
  </si>
  <si>
    <t>MO_DL1-01:04</t>
  </si>
  <si>
    <t>MO_DL1-02:01</t>
  </si>
  <si>
    <t>MO_DL1-02:02</t>
  </si>
  <si>
    <t>MO_DL1-02:03</t>
  </si>
  <si>
    <t>MO_DL1-02:04</t>
  </si>
  <si>
    <t>MO_DL1-03:01</t>
  </si>
  <si>
    <t>MO_DL1-03:04</t>
  </si>
  <si>
    <t>MO_DL2-01:01</t>
  </si>
  <si>
    <t>MO_DL2-01:02</t>
  </si>
  <si>
    <t>MO_DL2-01:03</t>
  </si>
  <si>
    <t>MO_DL2-01:04</t>
  </si>
  <si>
    <t>MO_DL2-02:01</t>
  </si>
  <si>
    <t>MO_DL2-02:02</t>
  </si>
  <si>
    <t>MO_DL2-02:03</t>
  </si>
  <si>
    <t>MO_DL2-02:04</t>
  </si>
  <si>
    <t>MO_DL2-03:01</t>
  </si>
  <si>
    <t>MO_DL2-03:02</t>
  </si>
  <si>
    <t>MO_DL2-03:03</t>
  </si>
  <si>
    <t>MO_DL2-03:04</t>
  </si>
  <si>
    <t>MO_DL2-04:01</t>
  </si>
  <si>
    <t>MO_DL2-04:03</t>
  </si>
  <si>
    <t>MO_DL2-04:04</t>
  </si>
  <si>
    <t>MO_DL2-05:01</t>
  </si>
  <si>
    <t>MO_DL2-05:04</t>
  </si>
  <si>
    <t>MO_DL2-06:01</t>
  </si>
  <si>
    <t>MO_DL2-06:04</t>
  </si>
  <si>
    <t>MM_KL1-01</t>
  </si>
  <si>
    <t>MM_KL1-02</t>
  </si>
  <si>
    <t>MM_KL1-03</t>
  </si>
  <si>
    <t>MM_KL1-04</t>
  </si>
  <si>
    <t>MM_KL1-05</t>
  </si>
  <si>
    <t>MM_KL1-06</t>
  </si>
  <si>
    <t>MM_KL1-07</t>
  </si>
  <si>
    <t>MM_KL1-08</t>
  </si>
  <si>
    <t>MM_KL1-09</t>
  </si>
  <si>
    <t>MM_KL2-01</t>
  </si>
  <si>
    <t>MM_KL2-02</t>
  </si>
  <si>
    <t>MM_KL2-03</t>
  </si>
  <si>
    <t>MM_KL2-04</t>
  </si>
  <si>
    <t>MM_KL2-05</t>
  </si>
  <si>
    <t>MM_KL2-06</t>
  </si>
  <si>
    <t>MM_KL2-07</t>
  </si>
  <si>
    <t>MM_KL2-08</t>
  </si>
  <si>
    <t>MM_KL2-09</t>
  </si>
  <si>
    <t>MM_KL2-10</t>
  </si>
  <si>
    <t>MM_KL3-01</t>
  </si>
  <si>
    <t>MM_KL3-02</t>
  </si>
  <si>
    <t>MM_KL3-03</t>
  </si>
  <si>
    <t>MM_KL3-04</t>
  </si>
  <si>
    <t>MM_KL3-05</t>
  </si>
  <si>
    <t>MM_KL3-06</t>
  </si>
  <si>
    <t>MM_KL3-07</t>
  </si>
  <si>
    <t>MM_KL3-08</t>
  </si>
  <si>
    <t>MM_KL3-09</t>
  </si>
  <si>
    <t>MM_KL3-10</t>
  </si>
  <si>
    <t>MM_KL4-01</t>
  </si>
  <si>
    <t>MM_KL4-02</t>
  </si>
  <si>
    <t>MM_KL4-03</t>
  </si>
  <si>
    <t>MM_KL4-04</t>
  </si>
  <si>
    <t>MM_KL4-05</t>
  </si>
  <si>
    <t>MM_KL4-06</t>
  </si>
  <si>
    <t>MM_KL4-07</t>
  </si>
  <si>
    <t>MM_KL4-08</t>
  </si>
  <si>
    <t>MM_KL4-09</t>
  </si>
  <si>
    <t>MM_KL4-10</t>
  </si>
  <si>
    <t>MM_KL5-01</t>
  </si>
  <si>
    <t>MM_KL5-02</t>
  </si>
  <si>
    <t>MM_KL5-03</t>
  </si>
  <si>
    <t>MM_KL5-04</t>
  </si>
  <si>
    <t>MM_KL5-05</t>
  </si>
  <si>
    <t>MM_KL5-06</t>
  </si>
  <si>
    <t>MM_KL5-07</t>
  </si>
  <si>
    <t>MM_KL5-08</t>
  </si>
  <si>
    <t>MM_ML1-01</t>
  </si>
  <si>
    <t>MM_ML1-02</t>
  </si>
  <si>
    <t>MM_ML1-03</t>
  </si>
  <si>
    <t>MM_ML1-04</t>
  </si>
  <si>
    <t>MM_ML1-05</t>
  </si>
  <si>
    <t>MM_ML1-06</t>
  </si>
  <si>
    <t>MM_ML1-07</t>
  </si>
  <si>
    <t>MM_ML1-08</t>
  </si>
  <si>
    <t>MM_ML2-01</t>
  </si>
  <si>
    <t>MM_ML2-02</t>
  </si>
  <si>
    <t>MM_ML2-03</t>
  </si>
  <si>
    <t>MM_ML2-04</t>
  </si>
  <si>
    <t>MM_ML2-05</t>
  </si>
  <si>
    <t>MM_ML2-06</t>
  </si>
  <si>
    <t>MM_ML2-07</t>
  </si>
  <si>
    <t>MM_ML2-08</t>
  </si>
  <si>
    <t>MM_ML3-01</t>
  </si>
  <si>
    <t>MM_ML3-02</t>
  </si>
  <si>
    <t>MM_ML3-03</t>
  </si>
  <si>
    <t>MM_ML3-04</t>
  </si>
  <si>
    <t>MM_ML3-05</t>
  </si>
  <si>
    <t>MM_ML3-06</t>
  </si>
  <si>
    <t>MM_ML3-07</t>
  </si>
  <si>
    <t>MM_ML3-08</t>
  </si>
  <si>
    <t>MM_ML4-01</t>
  </si>
  <si>
    <t>MM_ML4-02</t>
  </si>
  <si>
    <t>MM_ML4-03</t>
  </si>
  <si>
    <t>MM_ML4-04</t>
  </si>
  <si>
    <t>MM_ML4-05</t>
  </si>
  <si>
    <t>MM_ML4-06</t>
  </si>
  <si>
    <t>MM_ML5-01</t>
  </si>
  <si>
    <t>MM_ML5-02</t>
  </si>
  <si>
    <t>MM_ML5-03</t>
  </si>
  <si>
    <t>MM_ML5-04</t>
  </si>
  <si>
    <t>MM_ML5-05</t>
  </si>
  <si>
    <t>MM_ML5-06</t>
  </si>
  <si>
    <t>MM_NL1-01</t>
  </si>
  <si>
    <t>MM_NL1-02</t>
  </si>
  <si>
    <t>MM_NL1-03</t>
  </si>
  <si>
    <t>MM_NL1-04</t>
  </si>
  <si>
    <t>MM_NL1-05</t>
  </si>
  <si>
    <t>MM_NL1-06</t>
  </si>
  <si>
    <t>MM_NL1-07</t>
  </si>
  <si>
    <t>MM_NL1-08</t>
  </si>
  <si>
    <t>MM_NL1-09</t>
  </si>
  <si>
    <t>MM_NL2-01</t>
  </si>
  <si>
    <t>MM_NL2-02</t>
  </si>
  <si>
    <t>MM_NL2-03</t>
  </si>
  <si>
    <t>MM_NL2-04</t>
  </si>
  <si>
    <t>MM_NL2-05</t>
  </si>
  <si>
    <t>MM_NL2-06</t>
  </si>
  <si>
    <t>MM_NL2-07</t>
  </si>
  <si>
    <t>MM_NL2-08</t>
  </si>
  <si>
    <t>MM_NL3-01</t>
  </si>
  <si>
    <t>MM_NL3-02</t>
  </si>
  <si>
    <t>MM_NL3-03</t>
  </si>
  <si>
    <t>MM_NL3-04</t>
  </si>
  <si>
    <t>MM_NL3-05</t>
  </si>
  <si>
    <t>MM_NL3-06</t>
  </si>
  <si>
    <t>MM_NL3-07</t>
  </si>
  <si>
    <t>MM_NL3-08</t>
  </si>
  <si>
    <t>MM_NL4-01</t>
  </si>
  <si>
    <t>MM_NL4-02</t>
  </si>
  <si>
    <t>MM_NL4-03</t>
  </si>
  <si>
    <t>MM_NL4-04</t>
  </si>
  <si>
    <t>MM_NL4-05</t>
  </si>
  <si>
    <t>MM_NL4-06</t>
  </si>
  <si>
    <t>MM_NL5-01</t>
  </si>
  <si>
    <t>MM_NL5-02</t>
  </si>
  <si>
    <t>MM_NL5-03</t>
  </si>
  <si>
    <t>MM_NL5-04</t>
  </si>
  <si>
    <t>MM_NL5-05</t>
  </si>
  <si>
    <t>MM_NL5-06</t>
  </si>
  <si>
    <t>MO_BL1-03:02</t>
  </si>
  <si>
    <t>MO_BL1-03:03</t>
  </si>
  <si>
    <t>MO_BL2-04:02</t>
  </si>
  <si>
    <t>MO_BL2-04:03</t>
  </si>
  <si>
    <t>MO_BL2-05:02</t>
  </si>
  <si>
    <t>MO_BL2-05:03</t>
  </si>
  <si>
    <t>MO_BL2-06:02</t>
  </si>
  <si>
    <t>MO_BL2-06:03</t>
  </si>
  <si>
    <t>MO_CL2-05:04</t>
  </si>
  <si>
    <t>MO_DL1-03:02</t>
  </si>
  <si>
    <t>MO_DL1-03:03</t>
  </si>
  <si>
    <t>MO_DL2-04:02</t>
  </si>
  <si>
    <t>MO_DL2-05:02</t>
  </si>
  <si>
    <t>MO_DL2-05:03</t>
  </si>
  <si>
    <t>MO_DL2-06:02</t>
  </si>
  <si>
    <t>MO_DL2-06:03</t>
  </si>
  <si>
    <t>MM_ML4-07</t>
  </si>
  <si>
    <t>MM_ML5-07</t>
  </si>
  <si>
    <t>MM_ML5-08</t>
  </si>
  <si>
    <t>MM_NL2-09</t>
  </si>
  <si>
    <t>MM_NL3-09</t>
  </si>
  <si>
    <t>MM_NL4-07</t>
  </si>
  <si>
    <t>MM_NL4-08</t>
  </si>
  <si>
    <t>MM_ML1-09</t>
  </si>
  <si>
    <t>MM_ML2-09</t>
  </si>
  <si>
    <t>MM_ML3-09</t>
  </si>
  <si>
    <t>MM_ML4-08</t>
  </si>
  <si>
    <t>MM_ML4-09</t>
  </si>
  <si>
    <t>MO_AL2-05:02</t>
  </si>
  <si>
    <t>MM_NL5-07</t>
  </si>
  <si>
    <t>MM_NL5-08</t>
  </si>
  <si>
    <t>MM_ML1-10</t>
  </si>
  <si>
    <t>MM_ML1-11</t>
  </si>
  <si>
    <t>MM_ML1-12</t>
  </si>
  <si>
    <t>MM_ML2-10</t>
  </si>
  <si>
    <t>MM_ML3-10</t>
  </si>
  <si>
    <t>MM_ML4-10</t>
  </si>
  <si>
    <t>MM_ML5-10</t>
  </si>
  <si>
    <t>MM_KL1-10</t>
  </si>
  <si>
    <t>MM_KL1-11</t>
  </si>
  <si>
    <t>MM_KL1-12</t>
  </si>
  <si>
    <t>MM_KL1-13</t>
  </si>
  <si>
    <t>MM_KL1-14</t>
  </si>
  <si>
    <t>MM_KL1-15</t>
  </si>
  <si>
    <t>MM_KL1-16</t>
  </si>
  <si>
    <t>MM_KL1-17</t>
  </si>
  <si>
    <t>MM_KL1-18</t>
  </si>
  <si>
    <t>MM_KL1-19</t>
  </si>
  <si>
    <t>MM_KL1-20</t>
  </si>
  <si>
    <t>MM_KL1-21</t>
  </si>
  <si>
    <t>MM_KL1-22</t>
  </si>
  <si>
    <t>MM_KL1-23</t>
  </si>
  <si>
    <t>MM_KL1-24</t>
  </si>
  <si>
    <t>MM_KL1-25</t>
  </si>
  <si>
    <t>MM_KL1-26</t>
  </si>
  <si>
    <t>MM_KL1-27</t>
  </si>
  <si>
    <t>MM_KL1-28</t>
  </si>
  <si>
    <t>MM_KL1-29</t>
  </si>
  <si>
    <t>MM_KL1-30</t>
  </si>
  <si>
    <t>MM_KL2-11</t>
  </si>
  <si>
    <t>MM_KL2-12</t>
  </si>
  <si>
    <t>MM_KL2-13</t>
  </si>
  <si>
    <t>MM_KL2-14</t>
  </si>
  <si>
    <t>MM_KL2-15</t>
  </si>
  <si>
    <t>MM_KL2-16</t>
  </si>
  <si>
    <t>MM_KL2-17</t>
  </si>
  <si>
    <t>MM_KL2-18</t>
  </si>
  <si>
    <t>MM_KL2-19</t>
  </si>
  <si>
    <t>MM_KL2-20</t>
  </si>
  <si>
    <t>MM_KL2-21</t>
  </si>
  <si>
    <t>MM_KL2-22</t>
  </si>
  <si>
    <t>MM_KL2-23</t>
  </si>
  <si>
    <t>MM_KL2-24</t>
  </si>
  <si>
    <t>MM_KL2-25</t>
  </si>
  <si>
    <t>MM_KL2-26</t>
  </si>
  <si>
    <t>MM_KL2-27</t>
  </si>
  <si>
    <t>MM_KL2-28</t>
  </si>
  <si>
    <t>MM_KL2-29</t>
  </si>
  <si>
    <t>MM_KL2-30</t>
  </si>
  <si>
    <t>MM_KL3-11</t>
  </si>
  <si>
    <t>MM_KL3-12</t>
  </si>
  <si>
    <t>MM_KL3-13</t>
  </si>
  <si>
    <t>MM_KL3-14</t>
  </si>
  <si>
    <t>MM_KL3-15</t>
  </si>
  <si>
    <t>MM_KL3-16</t>
  </si>
  <si>
    <t>MM_KL3-17</t>
  </si>
  <si>
    <t>MM_KL3-18</t>
  </si>
  <si>
    <t>MM_KL3-19</t>
  </si>
  <si>
    <t>MM_KL3-20</t>
  </si>
  <si>
    <t>MM_KL3-21</t>
  </si>
  <si>
    <t>MM_KL3-22</t>
  </si>
  <si>
    <t>MM_KL3-23</t>
  </si>
  <si>
    <t>MM_KL3-24</t>
  </si>
  <si>
    <t>MM_KL3-25</t>
  </si>
  <si>
    <t>MM_KL3-26</t>
  </si>
  <si>
    <t>MM_KL3-27</t>
  </si>
  <si>
    <t>MM_KL3-28</t>
  </si>
  <si>
    <t>MM_KL3-29</t>
  </si>
  <si>
    <t>MM_KL3-30</t>
  </si>
  <si>
    <t>MM_KL4-11</t>
  </si>
  <si>
    <t>MM_KL4-12</t>
  </si>
  <si>
    <t>MM_KL4-13</t>
  </si>
  <si>
    <t>MM_KL4-14</t>
  </si>
  <si>
    <t>MM_KL4-15</t>
  </si>
  <si>
    <t>MM_KL4-16</t>
  </si>
  <si>
    <t>MM_KL4-17</t>
  </si>
  <si>
    <t>MM_KL4-18</t>
  </si>
  <si>
    <t>MM_KL4-19</t>
  </si>
  <si>
    <t>MM_KL4-20</t>
  </si>
  <si>
    <t>MM_KL4-21</t>
  </si>
  <si>
    <t>MM_KL4-22</t>
  </si>
  <si>
    <t>MM_KL4-23</t>
  </si>
  <si>
    <t>MM_KL4-24</t>
  </si>
  <si>
    <t>MM_KL4-25</t>
  </si>
  <si>
    <t>MM_KL4-26</t>
  </si>
  <si>
    <t>MM_KL4-27</t>
  </si>
  <si>
    <t>MM_KL4-28</t>
  </si>
  <si>
    <t>MM_KL4-29</t>
  </si>
  <si>
    <t>MM_KL4-30</t>
  </si>
  <si>
    <t>MM_KL5-09</t>
  </si>
  <si>
    <t>MM_KL5-10</t>
  </si>
  <si>
    <t>MM_KL5-11</t>
  </si>
  <si>
    <t>MM_KL5-12</t>
  </si>
  <si>
    <t>MM_KL5-13</t>
  </si>
  <si>
    <t>MM_KL5-14</t>
  </si>
  <si>
    <t>MM_KL5-15</t>
  </si>
  <si>
    <t>MM_KL5-16</t>
  </si>
  <si>
    <t>MM_KL5-17</t>
  </si>
  <si>
    <t>MM_KL5-18</t>
  </si>
  <si>
    <t>MM_KL5-19</t>
  </si>
  <si>
    <t>MM_KL5-20</t>
  </si>
  <si>
    <t>MM_KL5-21</t>
  </si>
  <si>
    <t>MM_KL5-22</t>
  </si>
  <si>
    <t>MM_KL5-23</t>
  </si>
  <si>
    <t>MM_KL5-24</t>
  </si>
  <si>
    <t>MM_KL5-25</t>
  </si>
  <si>
    <t>MM_KL5-26</t>
  </si>
  <si>
    <t>MM_KL5-27</t>
  </si>
  <si>
    <t>MM_KL5-28</t>
  </si>
  <si>
    <t>MM_KL5-29</t>
  </si>
  <si>
    <t>MM_KL5-30</t>
  </si>
  <si>
    <t>MM_ML1-13</t>
  </si>
  <si>
    <t>MM_ML1-14</t>
  </si>
  <si>
    <t>MM_ML1-15</t>
  </si>
  <si>
    <t>MM_ML1-16</t>
  </si>
  <si>
    <t>MM_ML1-17</t>
  </si>
  <si>
    <t>MM_ML1-18</t>
  </si>
  <si>
    <t>MM_ML1-19</t>
  </si>
  <si>
    <t>MM_ML1-20</t>
  </si>
  <si>
    <t>MM_ML1-21</t>
  </si>
  <si>
    <t>MM_ML1-22</t>
  </si>
  <si>
    <t>MM_ML1-23</t>
  </si>
  <si>
    <t>MM_ML1-24</t>
  </si>
  <si>
    <t>MM_ML1-25</t>
  </si>
  <si>
    <t>MM_ML1-26</t>
  </si>
  <si>
    <t>MM_ML1-27</t>
  </si>
  <si>
    <t>MM_ML1-28</t>
  </si>
  <si>
    <t>MM_ML1-29</t>
  </si>
  <si>
    <t>MM_ML1-30</t>
  </si>
  <si>
    <t>MM_ML2-11</t>
  </si>
  <si>
    <t>MM_ML2-12</t>
  </si>
  <si>
    <t>MM_ML2-13</t>
  </si>
  <si>
    <t>MM_ML2-14</t>
  </si>
  <si>
    <t>MM_ML2-15</t>
  </si>
  <si>
    <t>MM_ML2-16</t>
  </si>
  <si>
    <t>MM_ML2-17</t>
  </si>
  <si>
    <t>MM_ML2-18</t>
  </si>
  <si>
    <t>MM_ML2-19</t>
  </si>
  <si>
    <t>MM_ML2-20</t>
  </si>
  <si>
    <t>MM_ML2-21</t>
  </si>
  <si>
    <t>MM_ML2-22</t>
  </si>
  <si>
    <t>MM_ML2-23</t>
  </si>
  <si>
    <t>MM_ML2-24</t>
  </si>
  <si>
    <t>MM_ML2-25</t>
  </si>
  <si>
    <t>MM_ML2-26</t>
  </si>
  <si>
    <t>MM_ML2-27</t>
  </si>
  <si>
    <t>MM_ML2-28</t>
  </si>
  <si>
    <t>MM_ML2-29</t>
  </si>
  <si>
    <t>MM_ML2-30</t>
  </si>
  <si>
    <t>MM_ML3-11</t>
  </si>
  <si>
    <t>MM_ML3-12</t>
  </si>
  <si>
    <t>MM_ML3-13</t>
  </si>
  <si>
    <t>MM_ML3-14</t>
  </si>
  <si>
    <t>MM_ML3-15</t>
  </si>
  <si>
    <t>MM_ML3-16</t>
  </si>
  <si>
    <t>MM_ML3-17</t>
  </si>
  <si>
    <t>MM_ML3-18</t>
  </si>
  <si>
    <t>MM_ML3-19</t>
  </si>
  <si>
    <t>MM_ML3-20</t>
  </si>
  <si>
    <t>MM_ML3-21</t>
  </si>
  <si>
    <t>MM_ML3-22</t>
  </si>
  <si>
    <t>MM_ML3-23</t>
  </si>
  <si>
    <t>MM_ML3-24</t>
  </si>
  <si>
    <t>MM_ML3-25</t>
  </si>
  <si>
    <t>MM_ML3-26</t>
  </si>
  <si>
    <t>MM_ML3-27</t>
  </si>
  <si>
    <t>MM_ML3-28</t>
  </si>
  <si>
    <t>MM_ML3-29</t>
  </si>
  <si>
    <t>MM_ML3-30</t>
  </si>
  <si>
    <t>MM_ML4-11</t>
  </si>
  <si>
    <t>MM_ML4-12</t>
  </si>
  <si>
    <t>MM_ML4-13</t>
  </si>
  <si>
    <t>MM_ML4-14</t>
  </si>
  <si>
    <t>MM_ML4-15</t>
  </si>
  <si>
    <t>MM_ML4-16</t>
  </si>
  <si>
    <t>MM_ML4-17</t>
  </si>
  <si>
    <t>MM_ML4-18</t>
  </si>
  <si>
    <t>MM_ML4-19</t>
  </si>
  <si>
    <t>MM_ML4-20</t>
  </si>
  <si>
    <t>MM_ML4-21</t>
  </si>
  <si>
    <t>MM_ML4-22</t>
  </si>
  <si>
    <t>MM_ML4-23</t>
  </si>
  <si>
    <t>MM_ML4-24</t>
  </si>
  <si>
    <t>MM_ML4-25</t>
  </si>
  <si>
    <t>MM_ML4-26</t>
  </si>
  <si>
    <t>MM_ML4-27</t>
  </si>
  <si>
    <t>MM_ML4-28</t>
  </si>
  <si>
    <t>MM_ML4-29</t>
  </si>
  <si>
    <t>MM_ML4-30</t>
  </si>
  <si>
    <t>MM_ML5-09</t>
  </si>
  <si>
    <t>MM_ML5-11</t>
  </si>
  <si>
    <t>MM_ML5-12</t>
  </si>
  <si>
    <t>MM_ML5-13</t>
  </si>
  <si>
    <t>MM_ML5-14</t>
  </si>
  <si>
    <t>MM_ML5-15</t>
  </si>
  <si>
    <t>MM_ML5-16</t>
  </si>
  <si>
    <t>MM_ML5-17</t>
  </si>
  <si>
    <t>MM_ML5-18</t>
  </si>
  <si>
    <t>MM_ML5-19</t>
  </si>
  <si>
    <t>MM_ML5-20</t>
  </si>
  <si>
    <t>MM_ML5-21</t>
  </si>
  <si>
    <t>MM_ML5-22</t>
  </si>
  <si>
    <t>MM_ML5-23</t>
  </si>
  <si>
    <t>MM_ML5-24</t>
  </si>
  <si>
    <t>MM_ML5-25</t>
  </si>
  <si>
    <t>MM_ML5-26</t>
  </si>
  <si>
    <t>MM_ML5-27</t>
  </si>
  <si>
    <t>MM_ML5-28</t>
  </si>
  <si>
    <t>MM_ML5-29</t>
  </si>
  <si>
    <t>MM_ML5-30</t>
  </si>
  <si>
    <t>MM_NL1-10</t>
  </si>
  <si>
    <t>MM_NL1-11</t>
  </si>
  <si>
    <t>MM_NL1-12</t>
  </si>
  <si>
    <t>MM_NL1-13</t>
  </si>
  <si>
    <t>MM_NL1-14</t>
  </si>
  <si>
    <t>MM_NL1-15</t>
  </si>
  <si>
    <t>MM_NL1-16</t>
  </si>
  <si>
    <t>MM_NL1-17</t>
  </si>
  <si>
    <t>MM_NL1-18</t>
  </si>
  <si>
    <t>MM_NL1-19</t>
  </si>
  <si>
    <t>MM_NL1-20</t>
  </si>
  <si>
    <t>MM_NL1-21</t>
  </si>
  <si>
    <t>MM_NL1-22</t>
  </si>
  <si>
    <t>MM_NL1-23</t>
  </si>
  <si>
    <t>MM_NL1-24</t>
  </si>
  <si>
    <t>MM_NL1-25</t>
  </si>
  <si>
    <t>MM_NL1-26</t>
  </si>
  <si>
    <t>MM_NL1-27</t>
  </si>
  <si>
    <t>MM_NL1-28</t>
  </si>
  <si>
    <t>MM_NL1-29</t>
  </si>
  <si>
    <t>MM_NL1-30</t>
  </si>
  <si>
    <t>MM_NL2-10</t>
  </si>
  <si>
    <t>MM_NL2-11</t>
  </si>
  <si>
    <t>MM_NL2-12</t>
  </si>
  <si>
    <t>MM_NL2-13</t>
  </si>
  <si>
    <t>MM_NL2-14</t>
  </si>
  <si>
    <t>MM_NL2-15</t>
  </si>
  <si>
    <t>MM_NL2-16</t>
  </si>
  <si>
    <t>MM_NL2-17</t>
  </si>
  <si>
    <t>MM_NL2-18</t>
  </si>
  <si>
    <t>MM_NL2-19</t>
  </si>
  <si>
    <t>MM_NL2-20</t>
  </si>
  <si>
    <t>MM_NL2-21</t>
  </si>
  <si>
    <t>MM_NL2-22</t>
  </si>
  <si>
    <t>MM_NL2-23</t>
  </si>
  <si>
    <t>MM_NL2-24</t>
  </si>
  <si>
    <t>MM_NL2-25</t>
  </si>
  <si>
    <t>MM_NL2-26</t>
  </si>
  <si>
    <t>MM_NL2-27</t>
  </si>
  <si>
    <t>MM_NL2-28</t>
  </si>
  <si>
    <t>MM_NL2-29</t>
  </si>
  <si>
    <t>MM_NL2-30</t>
  </si>
  <si>
    <t>MM_NL3-10</t>
  </si>
  <si>
    <t>MM_NL3-11</t>
  </si>
  <si>
    <t>MM_NL3-12</t>
  </si>
  <si>
    <t>MM_NL3-13</t>
  </si>
  <si>
    <t>MM_NL3-14</t>
  </si>
  <si>
    <t>MM_NL3-15</t>
  </si>
  <si>
    <t>MM_NL3-16</t>
  </si>
  <si>
    <t>MM_NL3-17</t>
  </si>
  <si>
    <t>MM_NL3-18</t>
  </si>
  <si>
    <t>MM_NL3-19</t>
  </si>
  <si>
    <t>MM_NL3-20</t>
  </si>
  <si>
    <t>MM_NL3-21</t>
  </si>
  <si>
    <t>MM_NL3-22</t>
  </si>
  <si>
    <t>MM_NL3-23</t>
  </si>
  <si>
    <t>MM_NL3-24</t>
  </si>
  <si>
    <t>MM_NL3-25</t>
  </si>
  <si>
    <t>MM_NL3-26</t>
  </si>
  <si>
    <t>MM_NL3-27</t>
  </si>
  <si>
    <t>MM_NL3-28</t>
  </si>
  <si>
    <t>MM_NL3-29</t>
  </si>
  <si>
    <t>MM_NL3-30</t>
  </si>
  <si>
    <t>MM_NL4-09</t>
  </si>
  <si>
    <t>MM_NL4-10</t>
  </si>
  <si>
    <t>MM_NL4-11</t>
  </si>
  <si>
    <t>MM_NL4-12</t>
  </si>
  <si>
    <t>MM_NL4-13</t>
  </si>
  <si>
    <t>MM_NL4-14</t>
  </si>
  <si>
    <t>MM_NL4-15</t>
  </si>
  <si>
    <t>MM_NL4-16</t>
  </si>
  <si>
    <t>MM_NL4-17</t>
  </si>
  <si>
    <t>MM_NL4-18</t>
  </si>
  <si>
    <t>MM_NL4-19</t>
  </si>
  <si>
    <t>MM_NL4-20</t>
  </si>
  <si>
    <t>MM_NL4-21</t>
  </si>
  <si>
    <t>MM_NL4-22</t>
  </si>
  <si>
    <t>MM_NL4-23</t>
  </si>
  <si>
    <t>MM_NL4-24</t>
  </si>
  <si>
    <t>MM_NL4-25</t>
  </si>
  <si>
    <t>MM_NL4-26</t>
  </si>
  <si>
    <t>MM_NL4-27</t>
  </si>
  <si>
    <t>MM_NL4-28</t>
  </si>
  <si>
    <t>MM_NL4-29</t>
  </si>
  <si>
    <t>MM_NL4-30</t>
  </si>
  <si>
    <t>MM_NL5-09</t>
  </si>
  <si>
    <t>MM_NL5-10</t>
  </si>
  <si>
    <t>MM_NL5-11</t>
  </si>
  <si>
    <t>MM_NL5-12</t>
  </si>
  <si>
    <t>MM_NL5-13</t>
  </si>
  <si>
    <t>MM_NL5-14</t>
  </si>
  <si>
    <t>MM_NL5-15</t>
  </si>
  <si>
    <t>MM_NL5-16</t>
  </si>
  <si>
    <t>MM_NL5-17</t>
  </si>
  <si>
    <t>MM_NL5-18</t>
  </si>
  <si>
    <t>MM_NL5-19</t>
  </si>
  <si>
    <t>MM_NL5-20</t>
  </si>
  <si>
    <t>MM_NL5-21</t>
  </si>
  <si>
    <t>MM_NL5-22</t>
  </si>
  <si>
    <t>MM_NL5-23</t>
  </si>
  <si>
    <t>MM_NL5-24</t>
  </si>
  <si>
    <t>MM_NL5-25</t>
  </si>
  <si>
    <t>MM_NL5-26</t>
  </si>
  <si>
    <t>MM_NL5-27</t>
  </si>
  <si>
    <t>MM_NL5-28</t>
  </si>
  <si>
    <t>MM_NL5-29</t>
  </si>
  <si>
    <t>MM_NL5-30</t>
  </si>
  <si>
    <t>MM_OL1-01</t>
  </si>
  <si>
    <t>MM_OL1-02</t>
  </si>
  <si>
    <t>MM_OL1-03</t>
  </si>
  <si>
    <t>MM_OL1-04</t>
  </si>
  <si>
    <t>MM_OL1-05</t>
  </si>
  <si>
    <t>MM_OL1-06</t>
  </si>
  <si>
    <t>MM_OL1-07</t>
  </si>
  <si>
    <t>MM_OL1-08</t>
  </si>
  <si>
    <t>MM_OL1-09</t>
  </si>
  <si>
    <t>MM_OL1-10</t>
  </si>
  <si>
    <t>MM_OL1-11</t>
  </si>
  <si>
    <t>MM_OL1-12</t>
  </si>
  <si>
    <t>MM_OL1-13</t>
  </si>
  <si>
    <t>MM_OL1-14</t>
  </si>
  <si>
    <t>MM_OL1-15</t>
  </si>
  <si>
    <t>MM_OL1-16</t>
  </si>
  <si>
    <t>MM_OL1-17</t>
  </si>
  <si>
    <t>MM_OL1-18</t>
  </si>
  <si>
    <t>MM_OL1-19</t>
  </si>
  <si>
    <t>MM_OL1-20</t>
  </si>
  <si>
    <t>MM_OL1-21</t>
  </si>
  <si>
    <t>MM_OL1-22</t>
  </si>
  <si>
    <t>MM_OL1-23</t>
  </si>
  <si>
    <t>MM_OL1-24</t>
  </si>
  <si>
    <t>MM_OL2-01</t>
  </si>
  <si>
    <t>MM_OL2-02</t>
  </si>
  <si>
    <t>MM_OL2-03</t>
  </si>
  <si>
    <t>MM_OL2-04</t>
  </si>
  <si>
    <t>MM_OL2-05</t>
  </si>
  <si>
    <t>MM_OL2-06</t>
  </si>
  <si>
    <t>MM_OL2-07</t>
  </si>
  <si>
    <t>MM_OL2-08</t>
  </si>
  <si>
    <t>MM_OL2-09</t>
  </si>
  <si>
    <t>MM_OL2-10</t>
  </si>
  <si>
    <t>MM_OL2-11</t>
  </si>
  <si>
    <t>MM_OL2-12</t>
  </si>
  <si>
    <t>MM_OL2-13</t>
  </si>
  <si>
    <t>MM_OL2-14</t>
  </si>
  <si>
    <t>MM_OL2-15</t>
  </si>
  <si>
    <t>MM_OL2-16</t>
  </si>
  <si>
    <t>MM_OL2-17</t>
  </si>
  <si>
    <t>MM_OL2-18</t>
  </si>
  <si>
    <t>MM_OL2-19</t>
  </si>
  <si>
    <t>MM_OL2-20</t>
  </si>
  <si>
    <t>MM_OL2-21</t>
  </si>
  <si>
    <t>MM_OL2-22</t>
  </si>
  <si>
    <t>MM_OL2-23</t>
  </si>
  <si>
    <t>MM_OL2-24</t>
  </si>
  <si>
    <t>MM_OL3-01</t>
  </si>
  <si>
    <t>MM_OL3-02</t>
  </si>
  <si>
    <t>MM_OL3-03</t>
  </si>
  <si>
    <t>MM_OL3-04</t>
  </si>
  <si>
    <t>MM_OL3-05</t>
  </si>
  <si>
    <t>MM_OL3-06</t>
  </si>
  <si>
    <t>MM_OL3-07</t>
  </si>
  <si>
    <t>MM_OL3-08</t>
  </si>
  <si>
    <t>MM_OL3-09</t>
  </si>
  <si>
    <t>MM_OL3-10</t>
  </si>
  <si>
    <t>MM_OL3-11</t>
  </si>
  <si>
    <t>MM_OL3-12</t>
  </si>
  <si>
    <t>MM_OL3-13</t>
  </si>
  <si>
    <t>MM_OL3-14</t>
  </si>
  <si>
    <t>MM_OL3-15</t>
  </si>
  <si>
    <t>MM_OL3-16</t>
  </si>
  <si>
    <t>MM_OL3-17</t>
  </si>
  <si>
    <t>MM_OL3-18</t>
  </si>
  <si>
    <t>MM_OL3-19</t>
  </si>
  <si>
    <t>MM_OL3-20</t>
  </si>
  <si>
    <t>MM_OL3-21</t>
  </si>
  <si>
    <t>MM_OL3-22</t>
  </si>
  <si>
    <t>MM_OL3-23</t>
  </si>
  <si>
    <t>MM_OL3-24</t>
  </si>
  <si>
    <t>MM_OL4-01</t>
  </si>
  <si>
    <t>MM_OL4-02</t>
  </si>
  <si>
    <t>MM_OL4-03</t>
  </si>
  <si>
    <t>MM_OL4-04</t>
  </si>
  <si>
    <t>MM_OL4-05</t>
  </si>
  <si>
    <t>MM_OL4-06</t>
  </si>
  <si>
    <t>MM_OL4-07</t>
  </si>
  <si>
    <t>MM_OL4-08</t>
  </si>
  <si>
    <t>MM_OL4-09</t>
  </si>
  <si>
    <t>MM_OL4-10</t>
  </si>
  <si>
    <t>MM_OL4-11</t>
  </si>
  <si>
    <t>MM_OL4-12</t>
  </si>
  <si>
    <t>MM_OL4-13</t>
  </si>
  <si>
    <t>MM_OL4-14</t>
  </si>
  <si>
    <t>MM_OL4-15</t>
  </si>
  <si>
    <t>MM_OL4-16</t>
  </si>
  <si>
    <t>MM_OL4-17</t>
  </si>
  <si>
    <t>MM_OL4-18</t>
  </si>
  <si>
    <t>MM_OL4-19</t>
  </si>
  <si>
    <t>MM_OL4-20</t>
  </si>
  <si>
    <t>MM_OL4-21</t>
  </si>
  <si>
    <t>MM_OL4-22</t>
  </si>
  <si>
    <t>MM_OL4-23</t>
  </si>
  <si>
    <t>MM_OL4-24</t>
  </si>
  <si>
    <t>MM_OL5-01</t>
  </si>
  <si>
    <t>MM_OL5-02</t>
  </si>
  <si>
    <t>MM_OL5-03</t>
  </si>
  <si>
    <t>MM_OL5-04</t>
  </si>
  <si>
    <t>MM_OL5-05</t>
  </si>
  <si>
    <t>MM_OL5-06</t>
  </si>
  <si>
    <t>MM_OL5-07</t>
  </si>
  <si>
    <t>MM_OL5-08</t>
  </si>
  <si>
    <t>MM_OL5-09</t>
  </si>
  <si>
    <t>MM_OL5-10</t>
  </si>
  <si>
    <t>MM_OL5-11</t>
  </si>
  <si>
    <t>MM_OL5-12</t>
  </si>
  <si>
    <t>MM_OL5-13</t>
  </si>
  <si>
    <t>MM_OL5-14</t>
  </si>
  <si>
    <t>MM_OL5-15</t>
  </si>
  <si>
    <t>MM_OL5-16</t>
  </si>
  <si>
    <t>MM_OL5-17</t>
  </si>
  <si>
    <t>MM_OL5-18</t>
  </si>
  <si>
    <t>MM_OL5-19</t>
  </si>
  <si>
    <t>MM_OL5-20</t>
  </si>
  <si>
    <t>MM_OL5-21</t>
  </si>
  <si>
    <t>MM_OL5-22</t>
  </si>
  <si>
    <t>MM_OL5-23</t>
  </si>
  <si>
    <t>MM_OL5-24</t>
  </si>
  <si>
    <t>MO_AL1-03:02</t>
  </si>
  <si>
    <t>MO_AL1-03:03</t>
  </si>
  <si>
    <t>MO_CL1-03:02</t>
  </si>
  <si>
    <t>MO_CL1-03:03</t>
  </si>
  <si>
    <t>MO_AL2-04:03</t>
  </si>
  <si>
    <t>MO_AL2-05:03</t>
  </si>
  <si>
    <t>MO_AL2-06:02</t>
  </si>
  <si>
    <t>MO_AL2-06:03</t>
  </si>
  <si>
    <t>MO_CL2-04:03</t>
  </si>
  <si>
    <t>MO_CL2-05:02</t>
  </si>
  <si>
    <t>MO_CL2-05:03</t>
  </si>
  <si>
    <t>MO_CL2-06:02</t>
  </si>
  <si>
    <t>MO_CL2-06:03</t>
  </si>
  <si>
    <t>Check scan for errors. Do not move any rows or data around in the scan workbook.</t>
  </si>
  <si>
    <t>Copy whole table from your new dated sheet into the scan record for future reference. You may need to open other documents, such as the mom book, for formulas to pull information from.</t>
  </si>
  <si>
    <t>MATERNAL PLANT SCAN HOW-TO AND CHECKLIST</t>
  </si>
  <si>
    <t>From the scan workbook, clear any filter present, and all values from ONLY THE TAGS (green) COLUMN. This will empty the "TABLE" sheet, and therefore, the "Map Workbook". No need to touch the  "TABLE" sheet until later.</t>
  </si>
  <si>
    <r>
      <t>Filter out empty spaces from the "TABLE", and copy-paste the whole table</t>
    </r>
    <r>
      <rPr>
        <b/>
        <i/>
        <sz val="12"/>
        <color theme="3"/>
        <rFont val="Calibri"/>
        <family val="2"/>
        <scheme val="minor"/>
      </rPr>
      <t xml:space="preserve"> as values </t>
    </r>
    <r>
      <rPr>
        <b/>
        <sz val="12"/>
        <color theme="3"/>
        <rFont val="Calibri"/>
        <family val="2"/>
        <scheme val="minor"/>
      </rPr>
      <t>into the empty table in the new dated tab.</t>
    </r>
  </si>
  <si>
    <t>Check "TABLE" sheet for mismatches in location or strain names, and correct these in METRC if needed, updating the "METRC" sheet after any changes online. You may also need to open other workbooks, such as the mom book, for the formulas to pull information from.</t>
  </si>
  <si>
    <t>LOCATION</t>
  </si>
  <si>
    <t>CHIP WAYWARD CHIPS</t>
  </si>
  <si>
    <t>20273 92CK</t>
  </si>
  <si>
    <t>1A4070000000065000092840</t>
  </si>
  <si>
    <t>1A4070000000065000093035</t>
  </si>
  <si>
    <t>20273 GFSD</t>
  </si>
  <si>
    <t>1A4070000000065000094426</t>
  </si>
  <si>
    <t>20273 KOKO</t>
  </si>
  <si>
    <t>1A4070000000065000093306</t>
  </si>
  <si>
    <t>20273 LDOS</t>
  </si>
  <si>
    <t>1A4070000000065000093426</t>
  </si>
  <si>
    <t>1A4070000000065000093533</t>
  </si>
  <si>
    <t>20273 NYFL</t>
  </si>
  <si>
    <t>1A4070000000065000093577</t>
  </si>
  <si>
    <t>1A4070000000065000093627</t>
  </si>
  <si>
    <t>20273 OROB</t>
  </si>
  <si>
    <t>1A4070000000065000093811</t>
  </si>
  <si>
    <t>20273 PINE</t>
  </si>
  <si>
    <t>1A4070000000065000094717</t>
  </si>
  <si>
    <t>1A4070000000065000094733</t>
  </si>
  <si>
    <t>20273 PLAN</t>
  </si>
  <si>
    <t>1A4070000000065000094496</t>
  </si>
  <si>
    <t>1A4070000000065000094527</t>
  </si>
  <si>
    <t>20273 SOUR</t>
  </si>
  <si>
    <t>1A4070000000065000094117</t>
  </si>
  <si>
    <t>20273 STR8</t>
  </si>
  <si>
    <t>1A4070000000065000093986</t>
  </si>
  <si>
    <t>1A4070000000065000093996</t>
  </si>
  <si>
    <t>20273 SUNL</t>
  </si>
  <si>
    <t>1A4070000000065000094833</t>
  </si>
  <si>
    <t>1A4070000000065000094837</t>
  </si>
  <si>
    <t>1A4070000000065000094878</t>
  </si>
  <si>
    <t>1A4070000000065000094932</t>
  </si>
  <si>
    <t>BERT LIME SHERBET</t>
  </si>
  <si>
    <t>20273 BERT</t>
  </si>
  <si>
    <t>1A4070000000065000093114</t>
  </si>
  <si>
    <t>1A4070000000065000094236</t>
  </si>
  <si>
    <t>BLDS SOUR BLUE DIESEL</t>
  </si>
  <si>
    <t>20273 BLDS</t>
  </si>
  <si>
    <t>1A4070000000065000094286</t>
  </si>
  <si>
    <t>1A4070000000065000094307</t>
  </si>
  <si>
    <t>1A4070000000065000094309</t>
  </si>
  <si>
    <t>SHRM SCHROMULAN</t>
  </si>
  <si>
    <t>20273 SHRM</t>
  </si>
  <si>
    <t>1A4070000000065000094589</t>
  </si>
  <si>
    <t>1A4070000000065000094615</t>
  </si>
  <si>
    <t>CHIP</t>
  </si>
  <si>
    <t>DURP006.090232</t>
  </si>
  <si>
    <t>DURP006.090244</t>
  </si>
  <si>
    <t>STR8014.090919</t>
  </si>
  <si>
    <t>STR8014.090996</t>
  </si>
  <si>
    <t>FIRE012.090182</t>
  </si>
  <si>
    <t>GFSD207.090564</t>
  </si>
  <si>
    <t>RAIN005.090220</t>
  </si>
  <si>
    <t>SOUR011.091161</t>
  </si>
  <si>
    <t>GFSD207.090694</t>
  </si>
  <si>
    <t>RAIN006.090209</t>
  </si>
  <si>
    <t>GFSD207.090583</t>
  </si>
  <si>
    <t>GFSD207.090626</t>
  </si>
  <si>
    <t>RAIN001.090191</t>
  </si>
  <si>
    <t>DITO007.090133</t>
  </si>
  <si>
    <t>NYFL014.091335</t>
  </si>
  <si>
    <t>RAIN003.090221</t>
  </si>
  <si>
    <t>PLAN008.090309</t>
  </si>
  <si>
    <t>NYFL014.091342</t>
  </si>
  <si>
    <t>FIRE007.090167</t>
  </si>
  <si>
    <t>DITO001.090123</t>
  </si>
  <si>
    <t>DITO007.090129</t>
  </si>
  <si>
    <t>PINE001.090276</t>
  </si>
  <si>
    <t>PLAN008.090310</t>
  </si>
  <si>
    <t>PLAN008.090307</t>
  </si>
  <si>
    <t>LDOS040.091478</t>
  </si>
  <si>
    <t>DITO007.090132</t>
  </si>
  <si>
    <t>LDOS040.091417</t>
  </si>
  <si>
    <t>FIRE001.090158</t>
  </si>
  <si>
    <t>92CK119.091726</t>
  </si>
  <si>
    <t>SUNL016.092159</t>
  </si>
  <si>
    <t>KOKO011.092343</t>
  </si>
  <si>
    <t>92CK119.091735</t>
  </si>
  <si>
    <t>OROB054.092036</t>
  </si>
  <si>
    <t>JMAC002.089999,        DURP006.089939,        JMAC007.089979,        DURP006.089943,        DURP006.089944,        DURP006.089941,        GFSD189.089671,        KING002.089787,        JMAC011.089988,        JMAC014.090026</t>
  </si>
  <si>
    <t>JMAC006.089991,        JMAC009.090016,        KING002.089810,        JMAC013.090012,        JMAC016.089972,        JMAC004.089977,        PINE001.087095,        PINE001.089858</t>
  </si>
  <si>
    <t>PINE001.087102,        SOUR011.089257,        SUNL016.088574,        NYFL014.088753,        LCKE011.090071,        SUNL016.088473,        LCKE008.090064,        LDOS040.089221</t>
  </si>
  <si>
    <t>LCKE007.090050,        LCKE001.090055,        LDOS040.089128,        LDOS040.089187,        LDOS040.089246,        NYFL014.085392,        STR8017.088132,        OROB054.087990</t>
  </si>
  <si>
    <t>LCKE003.090042,        92CK119.087763,        92CK119.087571,        STR8017.088362,        KOKO011.088978,        STR8017.088248</t>
  </si>
  <si>
    <t>DURP006.090232,        DURP006.090244,        STR8014.090919,        STR8014.090996,        FIRE012.090182,        GFSD207.090564,        RAIN005.090220,        SOUR011.091161,        GFSD207.090694,        RAIN006.090209,        GFSD207.090583,        GFSD207.090626</t>
  </si>
  <si>
    <t>RAIN001.090191,        DITO007.090133,        NYFL014.091335,        RAIN003.090221,        PLAN008.090309,        NYFL014.091342,        FIRE007.090167,        DITO001.090123,        DITO007.090129,        PINE001.090276,        PLAN008.090310,        PLAN008.090307</t>
  </si>
  <si>
    <t>LDOS040.091478,        DITO007.090132,        LDOS040.091417,        FIRE001.090158,        92CK119.091726,        SUNL016.092159,        KOKO011.092343,        92CK119.091735,        PINE001.087122,        OROB054.092036</t>
  </si>
  <si>
    <t>SCRM003.090103,        NYFL014.088808,        NYFL014.088699,        PINE001.089922,        PINE001.089838,        LCKE004.090079,        SCRM002.090102,        HELL002.090096</t>
  </si>
  <si>
    <t>DOMO007.090084,        HELL001.090094,        DOMO003.090082,        DOMO006.090083,        DOMO012.090087,        DOMO004.090092,        DOMO014.090091,        DOMO011.090086</t>
  </si>
  <si>
    <t>DITO009.087213,        STR8014.086891,        KING002.086152,        HELL006.090095,        SOUR007.086622,        FIRE012.087259,        KING002.086114,        SUNL006.087012</t>
  </si>
  <si>
    <t>1A4070000000065000097665</t>
  </si>
  <si>
    <t>20294 BERT</t>
  </si>
  <si>
    <t>1A4070000000065000097666</t>
  </si>
  <si>
    <t>1A4070000000065000097667</t>
  </si>
  <si>
    <t>1A4070000000065000097668</t>
  </si>
  <si>
    <t>1A4070000000065000097669</t>
  </si>
  <si>
    <t>1A4070000000065000097670</t>
  </si>
  <si>
    <t>1A4070000000065000097671</t>
  </si>
  <si>
    <t>1A4070000000065000097672</t>
  </si>
  <si>
    <t>1A4070000000065000097673</t>
  </si>
  <si>
    <t>1A4070000000065000097674</t>
  </si>
  <si>
    <t>1A4070000000065000097676</t>
  </si>
  <si>
    <t>1A4070000000065000097677</t>
  </si>
  <si>
    <t>1A4070000000065000097678</t>
  </si>
  <si>
    <t>1A4070000000065000097679</t>
  </si>
  <si>
    <t>1A4070000000065000097680</t>
  </si>
  <si>
    <t>1A4070000000065000097681</t>
  </si>
  <si>
    <t>1A4070000000065000097682</t>
  </si>
  <si>
    <t>1A4070000000065000097683</t>
  </si>
  <si>
    <t>1A4070000000065000097684</t>
  </si>
  <si>
    <t>1A4070000000065000097685</t>
  </si>
  <si>
    <t>1A4070000000065000097686</t>
  </si>
  <si>
    <t>1A4070000000065000097687</t>
  </si>
  <si>
    <t>1A4070000000065000097688</t>
  </si>
  <si>
    <t>1A4070000000065000097689</t>
  </si>
  <si>
    <t>1A4070000000065000097690</t>
  </si>
  <si>
    <t>1A4070000000065000097691</t>
  </si>
  <si>
    <t>1A4070000000065000097692</t>
  </si>
  <si>
    <t>1A4070000000065000097693</t>
  </si>
  <si>
    <t>1A4070000000065000097694</t>
  </si>
  <si>
    <t>1A4070000000065000097695</t>
  </si>
  <si>
    <t>1A4070000000065000097696</t>
  </si>
  <si>
    <t>1A4070000000065000097697</t>
  </si>
  <si>
    <t>1A4070000000065000097698</t>
  </si>
  <si>
    <t>1A4070000000065000097699</t>
  </si>
  <si>
    <t>1A4070000000065000097700</t>
  </si>
  <si>
    <t>1A4070000000065000097701</t>
  </si>
  <si>
    <t>1A4070000000065000097702</t>
  </si>
  <si>
    <t>1A4070000000065000097703</t>
  </si>
  <si>
    <t>1A4070000000065000097704</t>
  </si>
  <si>
    <t>1A4070000000065000097705</t>
  </si>
  <si>
    <t>1A4070000000065000097706</t>
  </si>
  <si>
    <t>1A4070000000065000097707</t>
  </si>
  <si>
    <t>1A4070000000065000097708</t>
  </si>
  <si>
    <t>1A4070000000065000097711</t>
  </si>
  <si>
    <t>1A4070000000065000097712</t>
  </si>
  <si>
    <t>1A4070000000065000097713</t>
  </si>
  <si>
    <t>1A4070000000065000097714</t>
  </si>
  <si>
    <t>1A4070000000065000097715</t>
  </si>
  <si>
    <t>1A4070000000065000097716</t>
  </si>
  <si>
    <t>1A4070000000065000097717</t>
  </si>
  <si>
    <t>1A4070000000065000097718</t>
  </si>
  <si>
    <t>1A4070000000065000097719</t>
  </si>
  <si>
    <t>1A4070000000065000097721</t>
  </si>
  <si>
    <t>1A4070000000065000097722</t>
  </si>
  <si>
    <t>1A4070000000065000097723</t>
  </si>
  <si>
    <t>1A4070000000065000097724</t>
  </si>
  <si>
    <t>1A4070000000065000097725</t>
  </si>
  <si>
    <t>1A4070000000065000097726</t>
  </si>
  <si>
    <t>1A4070000000065000097727</t>
  </si>
  <si>
    <t>1A4070000000065000097728</t>
  </si>
  <si>
    <t>1A4070000000065000097729</t>
  </si>
  <si>
    <t>1A4070000000065000097731</t>
  </si>
  <si>
    <t>1A4070000000065000097732</t>
  </si>
  <si>
    <t>1A4070000000065000097733</t>
  </si>
  <si>
    <t>1A4070000000065000097734</t>
  </si>
  <si>
    <t>1A4070000000065000097735</t>
  </si>
  <si>
    <t>1A4070000000065000097736</t>
  </si>
  <si>
    <t>1A4070000000065000097737</t>
  </si>
  <si>
    <t>1A4070000000065000097738</t>
  </si>
  <si>
    <t>1A4070000000065000097739</t>
  </si>
  <si>
    <t>1A4070000000065000097740</t>
  </si>
  <si>
    <t>1A4070000000065000097741</t>
  </si>
  <si>
    <t>1A4070000000065000097742</t>
  </si>
  <si>
    <t>1A4070000000065000097743</t>
  </si>
  <si>
    <t>1A4070000000065000097744</t>
  </si>
  <si>
    <t>1A4070000000065000097745</t>
  </si>
  <si>
    <t>1A4070000000065000097746</t>
  </si>
  <si>
    <t>1A4070000000065000097747</t>
  </si>
  <si>
    <t>1A4070000000065000097748</t>
  </si>
  <si>
    <t>1A4070000000065000097749</t>
  </si>
  <si>
    <t>1A4070000000065000097750</t>
  </si>
  <si>
    <t>1A4070000000065000097751</t>
  </si>
  <si>
    <t>1A4070000000065000097752</t>
  </si>
  <si>
    <t>1A4070000000065000097754</t>
  </si>
  <si>
    <t>1A4070000000065000097755</t>
  </si>
  <si>
    <t>1A4070000000065000097756</t>
  </si>
  <si>
    <t>1A4070000000065000097757</t>
  </si>
  <si>
    <t>1A4070000000065000097758</t>
  </si>
  <si>
    <t>1A4070000000065000097759</t>
  </si>
  <si>
    <t>1A4070000000065000097760</t>
  </si>
  <si>
    <t>1A4070000000065000097761</t>
  </si>
  <si>
    <t>1A4070000000065000097762</t>
  </si>
  <si>
    <t>1A4070000000065000097763</t>
  </si>
  <si>
    <t>1A4070000000065000097765</t>
  </si>
  <si>
    <t>1A4070000000065000097766</t>
  </si>
  <si>
    <t>1A4070000000065000097768</t>
  </si>
  <si>
    <t>1A4070000000065000097769</t>
  </si>
  <si>
    <t>1A4070000000065000097770</t>
  </si>
  <si>
    <t>1A4070000000065000097771</t>
  </si>
  <si>
    <t>1A4070000000065000097772</t>
  </si>
  <si>
    <t>1A4070000000065000097773</t>
  </si>
  <si>
    <t>1A4070000000065000097774</t>
  </si>
  <si>
    <t>1A4070000000065000097775</t>
  </si>
  <si>
    <t>1A4070000000065000097776</t>
  </si>
  <si>
    <t>1A4070000000065000097777</t>
  </si>
  <si>
    <t>1A4070000000065000097778</t>
  </si>
  <si>
    <t>1A4070000000065000097779</t>
  </si>
  <si>
    <t>1A4070000000065000097780</t>
  </si>
  <si>
    <t>1A4070000000065000097781</t>
  </si>
  <si>
    <t>1A4070000000065000097782</t>
  </si>
  <si>
    <t>1A4070000000065000097783</t>
  </si>
  <si>
    <t>1A4070000000065000097784</t>
  </si>
  <si>
    <t>1A4070000000065000097786</t>
  </si>
  <si>
    <t>1A4070000000065000097787</t>
  </si>
  <si>
    <t>1A4070000000065000097788</t>
  </si>
  <si>
    <t>1A4070000000065000097789</t>
  </si>
  <si>
    <t>1A4070000000065000097790</t>
  </si>
  <si>
    <t>1A4070000000065000097791</t>
  </si>
  <si>
    <t>1A4070000000065000097792</t>
  </si>
  <si>
    <t>1A4070000000065000097793</t>
  </si>
  <si>
    <t>1A4070000000065000097794</t>
  </si>
  <si>
    <t>1A4070000000065000097795</t>
  </si>
  <si>
    <t>1A4070000000065000097796</t>
  </si>
  <si>
    <t>1A4070000000065000097797</t>
  </si>
  <si>
    <t>1A4070000000065000097798</t>
  </si>
  <si>
    <t>1A4070000000065000097799</t>
  </si>
  <si>
    <t>1A4070000000065000097800</t>
  </si>
  <si>
    <t>1A4070000000065000097801</t>
  </si>
  <si>
    <t>1A4070000000065000097802</t>
  </si>
  <si>
    <t>1A4070000000065000097803</t>
  </si>
  <si>
    <t>1A4070000000065000097804</t>
  </si>
  <si>
    <t>1A4070000000065000097805</t>
  </si>
  <si>
    <t>1A4070000000065000097806</t>
  </si>
  <si>
    <t>1A4070000000065000097808</t>
  </si>
  <si>
    <t>1A4070000000065000097809</t>
  </si>
  <si>
    <t>1A4070000000065000097810</t>
  </si>
  <si>
    <t>1A4070000000065000097811</t>
  </si>
  <si>
    <t>1A4070000000065000097812</t>
  </si>
  <si>
    <t>1A4070000000065000097813</t>
  </si>
  <si>
    <t>1A4070000000065000097814</t>
  </si>
  <si>
    <t>1A4070000000065000097815</t>
  </si>
  <si>
    <t>1A4070000000065000097816</t>
  </si>
  <si>
    <t>1A4070000000065000097817</t>
  </si>
  <si>
    <t>1A4070000000065000097820</t>
  </si>
  <si>
    <t>1A4070000000065000097824</t>
  </si>
  <si>
    <t>1A4070000000065000097825</t>
  </si>
  <si>
    <t>1A4070000000065000097826</t>
  </si>
  <si>
    <t>1A4070000000065000097827</t>
  </si>
  <si>
    <t>1A4070000000065000097828</t>
  </si>
  <si>
    <t>1A4070000000065000097829</t>
  </si>
  <si>
    <t>1A4070000000065000097830</t>
  </si>
  <si>
    <t>1A4070000000065000097832</t>
  </si>
  <si>
    <t>1A4070000000065000097833</t>
  </si>
  <si>
    <t>1A4070000000065000097834</t>
  </si>
  <si>
    <t>1A4070000000065000097835</t>
  </si>
  <si>
    <t>1A4070000000065000097836</t>
  </si>
  <si>
    <t>1A4070000000065000097837</t>
  </si>
  <si>
    <t>1A4070000000065000097838</t>
  </si>
  <si>
    <t>1A4070000000065000097840</t>
  </si>
  <si>
    <t>1A4070000000065000097841</t>
  </si>
  <si>
    <t>1A4070000000065000097844</t>
  </si>
  <si>
    <t>1A4070000000065000097845</t>
  </si>
  <si>
    <t>1A4070000000065000097846</t>
  </si>
  <si>
    <t>1A4070000000065000097847</t>
  </si>
  <si>
    <t>1A4070000000065000097848</t>
  </si>
  <si>
    <t>1A4070000000065000097849</t>
  </si>
  <si>
    <t>1A4070000000065000097850</t>
  </si>
  <si>
    <t>1A4070000000065000097851</t>
  </si>
  <si>
    <t>1A4070000000065000097856</t>
  </si>
  <si>
    <t>1A4070000000065000097857</t>
  </si>
  <si>
    <t>1A4070000000065000097858</t>
  </si>
  <si>
    <t>1A4070000000065000097859</t>
  </si>
  <si>
    <t>1A4070000000065000097860</t>
  </si>
  <si>
    <t>1A4070000000065000097861</t>
  </si>
  <si>
    <t>1A4070000000065000097862</t>
  </si>
  <si>
    <t>1A4070000000065000097864</t>
  </si>
  <si>
    <t>1A4070000000065000097865</t>
  </si>
  <si>
    <t>1A4070000000065000097867</t>
  </si>
  <si>
    <t>1A4070000000065000097868</t>
  </si>
  <si>
    <t>1A4070000000065000097869</t>
  </si>
  <si>
    <t>1A4070000000065000097870</t>
  </si>
  <si>
    <t>1A4070000000065000097871</t>
  </si>
  <si>
    <t>1A4070000000065000097872</t>
  </si>
  <si>
    <t>1A4070000000065000097873</t>
  </si>
  <si>
    <t>1A4070000000065000097874</t>
  </si>
  <si>
    <t>1A4070000000065000097876</t>
  </si>
  <si>
    <t>1A4070000000065000097877</t>
  </si>
  <si>
    <t>1A4070000000065000097878</t>
  </si>
  <si>
    <t>1A4070000000065000097879</t>
  </si>
  <si>
    <t>1A4070000000065000097880</t>
  </si>
  <si>
    <t>1A4070000000065000097881</t>
  </si>
  <si>
    <t>1A4070000000065000097882</t>
  </si>
  <si>
    <t>1A4070000000065000097884</t>
  </si>
  <si>
    <t>1A4070000000065000097886</t>
  </si>
  <si>
    <t>1A4070000000065000097887</t>
  </si>
  <si>
    <t>1A4070000000065000097888</t>
  </si>
  <si>
    <t>1A4070000000065000097890</t>
  </si>
  <si>
    <t>1A4070000000065000097891</t>
  </si>
  <si>
    <t>1A4070000000065000097892</t>
  </si>
  <si>
    <t>1A4070000000065000097893</t>
  </si>
  <si>
    <t>1A4070000000065000097895</t>
  </si>
  <si>
    <t>1A4070000000065000097897</t>
  </si>
  <si>
    <t>1A4070000000065000097898</t>
  </si>
  <si>
    <t>1A4070000000065000097899</t>
  </si>
  <si>
    <t>1A4070000000065000097900</t>
  </si>
  <si>
    <t>1A4070000000065000097901</t>
  </si>
  <si>
    <t>1A4070000000065000097902</t>
  </si>
  <si>
    <t>1A4070000000065000097903</t>
  </si>
  <si>
    <t>1A4070000000065000097905</t>
  </si>
  <si>
    <t>1A4070000000065000097907</t>
  </si>
  <si>
    <t>1A4070000000065000097908</t>
  </si>
  <si>
    <t>1A4070000000065000097909</t>
  </si>
  <si>
    <t>1A4070000000065000097910</t>
  </si>
  <si>
    <t>1A4070000000065000097911</t>
  </si>
  <si>
    <t>1A4070000000065000097912</t>
  </si>
  <si>
    <t>1A4070000000065000097913</t>
  </si>
  <si>
    <t>1A4070000000065000097914</t>
  </si>
  <si>
    <t>1A4070000000065000097915</t>
  </si>
  <si>
    <t>1A4070000000065000097917</t>
  </si>
  <si>
    <t>1A4070000000065000097920</t>
  </si>
  <si>
    <t>1A4070000000065000097921</t>
  </si>
  <si>
    <t>1A4070000000065000097922</t>
  </si>
  <si>
    <t>1A4070000000065000097923</t>
  </si>
  <si>
    <t>1A4070000000065000097924</t>
  </si>
  <si>
    <t>1A4070000000065000097925</t>
  </si>
  <si>
    <t>1A4070000000065000097926</t>
  </si>
  <si>
    <t>1A4070000000065000097927</t>
  </si>
  <si>
    <t>1A4070000000065000097929</t>
  </si>
  <si>
    <t>1A4070000000065000097931</t>
  </si>
  <si>
    <t>1A4070000000065000097932</t>
  </si>
  <si>
    <t>1A4070000000065000097933</t>
  </si>
  <si>
    <t>1A4070000000065000097934</t>
  </si>
  <si>
    <t>1A4070000000065000097935</t>
  </si>
  <si>
    <t>1A4070000000065000097936</t>
  </si>
  <si>
    <t>1A4070000000065000097937</t>
  </si>
  <si>
    <t>1A4070000000065000097938</t>
  </si>
  <si>
    <t>1A4070000000065000097939</t>
  </si>
  <si>
    <t>1A4070000000065000097942</t>
  </si>
  <si>
    <t>1A4070000000065000097943</t>
  </si>
  <si>
    <t>1A4070000000065000097944</t>
  </si>
  <si>
    <t>1A4070000000065000097945</t>
  </si>
  <si>
    <t>1A4070000000065000097946</t>
  </si>
  <si>
    <t>1A4070000000065000097947</t>
  </si>
  <si>
    <t>1A4070000000065000097948</t>
  </si>
  <si>
    <t>1A4070000000065000097949</t>
  </si>
  <si>
    <t>1A4070000000065000097950</t>
  </si>
  <si>
    <t>1A4070000000065000095430</t>
  </si>
  <si>
    <t>20294 CHIP</t>
  </si>
  <si>
    <t>1A4070000000065000095431</t>
  </si>
  <si>
    <t>1A4070000000065000095432</t>
  </si>
  <si>
    <t>1A4070000000065000095433</t>
  </si>
  <si>
    <t>1A4070000000065000095434</t>
  </si>
  <si>
    <t>1A4070000000065000095490</t>
  </si>
  <si>
    <t>20294 DITO</t>
  </si>
  <si>
    <t>1A4070000000065000095491</t>
  </si>
  <si>
    <t>1A4070000000065000095492</t>
  </si>
  <si>
    <t>1A4070000000065000095493</t>
  </si>
  <si>
    <t>1A4070000000065000095494</t>
  </si>
  <si>
    <t>1A4070000000065000095495</t>
  </si>
  <si>
    <t>1A4070000000065000095496</t>
  </si>
  <si>
    <t>1A4070000000065000095497</t>
  </si>
  <si>
    <t>1A4070000000065000095499</t>
  </si>
  <si>
    <t>1A4070000000065000095500</t>
  </si>
  <si>
    <t>1A4070000000065000095501</t>
  </si>
  <si>
    <t>1A4070000000065000095502</t>
  </si>
  <si>
    <t>1A4070000000065000095503</t>
  </si>
  <si>
    <t>1A4070000000065000095504</t>
  </si>
  <si>
    <t>1A4070000000065000095505</t>
  </si>
  <si>
    <t>1A4070000000065000095506</t>
  </si>
  <si>
    <t>1A4070000000065000095507</t>
  </si>
  <si>
    <t>1A4070000000065000095508</t>
  </si>
  <si>
    <t>1A4070000000065000095509</t>
  </si>
  <si>
    <t>1A4070000000065000095510</t>
  </si>
  <si>
    <t>1A4070000000065000095511</t>
  </si>
  <si>
    <t>1A4070000000065000095512</t>
  </si>
  <si>
    <t>1A4070000000065000095513</t>
  </si>
  <si>
    <t>1A4070000000065000095514</t>
  </si>
  <si>
    <t>1A4070000000065000095515</t>
  </si>
  <si>
    <t>1A4070000000065000095516</t>
  </si>
  <si>
    <t>1A4070000000065000095517</t>
  </si>
  <si>
    <t>1A4070000000065000095518</t>
  </si>
  <si>
    <t>1A4070000000065000095519</t>
  </si>
  <si>
    <t>1A4070000000065000095520</t>
  </si>
  <si>
    <t>1A4070000000065000095521</t>
  </si>
  <si>
    <t>1A4070000000065000095522</t>
  </si>
  <si>
    <t>1A4070000000065000095523</t>
  </si>
  <si>
    <t>1A4070000000065000095524</t>
  </si>
  <si>
    <t>1A4070000000065000095525</t>
  </si>
  <si>
    <t>1A4070000000065000095526</t>
  </si>
  <si>
    <t>1A4070000000065000095527</t>
  </si>
  <si>
    <t>1A4070000000065000095528</t>
  </si>
  <si>
    <t>1A4070000000065000095529</t>
  </si>
  <si>
    <t>1A4070000000065000095530</t>
  </si>
  <si>
    <t>1A4070000000065000095531</t>
  </si>
  <si>
    <t>1A4070000000065000095532</t>
  </si>
  <si>
    <t>1A4070000000065000095533</t>
  </si>
  <si>
    <t>1A4070000000065000095534</t>
  </si>
  <si>
    <t>1A4070000000065000095535</t>
  </si>
  <si>
    <t>1A4070000000065000095536</t>
  </si>
  <si>
    <t>1A4070000000065000095537</t>
  </si>
  <si>
    <t>1A4070000000065000095538</t>
  </si>
  <si>
    <t>1A4070000000065000095539</t>
  </si>
  <si>
    <t>1A4070000000065000095540</t>
  </si>
  <si>
    <t>1A4070000000065000095541</t>
  </si>
  <si>
    <t>1A4070000000065000095542</t>
  </si>
  <si>
    <t>1A4070000000065000095543</t>
  </si>
  <si>
    <t>1A4070000000065000095544</t>
  </si>
  <si>
    <t>1A4070000000065000095545</t>
  </si>
  <si>
    <t>1A4070000000065000095546</t>
  </si>
  <si>
    <t>1A4070000000065000095547</t>
  </si>
  <si>
    <t>1A4070000000065000095548</t>
  </si>
  <si>
    <t>1A4070000000065000095549</t>
  </si>
  <si>
    <t>1A4070000000065000095550</t>
  </si>
  <si>
    <t>1A4070000000065000095551</t>
  </si>
  <si>
    <t>1A4070000000065000095552</t>
  </si>
  <si>
    <t>1A4070000000065000095553</t>
  </si>
  <si>
    <t>1A4070000000065000095554</t>
  </si>
  <si>
    <t>1A4070000000065000095555</t>
  </si>
  <si>
    <t>1A4070000000065000095556</t>
  </si>
  <si>
    <t>1A4070000000065000095557</t>
  </si>
  <si>
    <t>1A4070000000065000095558</t>
  </si>
  <si>
    <t>1A4070000000065000095559</t>
  </si>
  <si>
    <t>1A4070000000065000095560</t>
  </si>
  <si>
    <t>1A4070000000065000095561</t>
  </si>
  <si>
    <t>1A4070000000065000095562</t>
  </si>
  <si>
    <t>1A4070000000065000095563</t>
  </si>
  <si>
    <t>1A4070000000065000095435</t>
  </si>
  <si>
    <t>20294 DOMO</t>
  </si>
  <si>
    <t>1A4070000000065000095436</t>
  </si>
  <si>
    <t>1A4070000000065000095437</t>
  </si>
  <si>
    <t>1A4070000000065000095438</t>
  </si>
  <si>
    <t>1A4070000000065000095439</t>
  </si>
  <si>
    <t>1A4070000000065000095441</t>
  </si>
  <si>
    <t>1A4070000000065000095442</t>
  </si>
  <si>
    <t>1A4070000000065000095443</t>
  </si>
  <si>
    <t>1A4070000000065000095444</t>
  </si>
  <si>
    <t>1A4070000000065000095445</t>
  </si>
  <si>
    <t>1A4070000000065000095446</t>
  </si>
  <si>
    <t>1A4070000000065000095447</t>
  </si>
  <si>
    <t>1A4070000000065000095448</t>
  </si>
  <si>
    <t>1A4070000000065000095449</t>
  </si>
  <si>
    <t>1A4070000000065000095455</t>
  </si>
  <si>
    <t>1A4070000000065000095456</t>
  </si>
  <si>
    <t>1A4070000000065000095457</t>
  </si>
  <si>
    <t>1A4070000000065000095458</t>
  </si>
  <si>
    <t>1A4070000000065000095459</t>
  </si>
  <si>
    <t>1A4070000000065000095460</t>
  </si>
  <si>
    <t>1A4070000000065000095461</t>
  </si>
  <si>
    <t>1A4070000000065000095462</t>
  </si>
  <si>
    <t>1A4070000000065000095468</t>
  </si>
  <si>
    <t>1A4070000000065000095469</t>
  </si>
  <si>
    <t>1A4070000000065000095470</t>
  </si>
  <si>
    <t>1A4070000000065000095471</t>
  </si>
  <si>
    <t>1A4070000000065000095905</t>
  </si>
  <si>
    <t>20294 DOSI</t>
  </si>
  <si>
    <t>1A4070000000065000095906</t>
  </si>
  <si>
    <t>1A4070000000065000095907</t>
  </si>
  <si>
    <t>1A4070000000065000095908</t>
  </si>
  <si>
    <t>1A4070000000065000095909</t>
  </si>
  <si>
    <t>1A4070000000065000095910</t>
  </si>
  <si>
    <t>1A4070000000065000095911</t>
  </si>
  <si>
    <t>1A4070000000065000095912</t>
  </si>
  <si>
    <t>1A4070000000065000095913</t>
  </si>
  <si>
    <t>1A4070000000065000095914</t>
  </si>
  <si>
    <t>1A4070000000065000095915</t>
  </si>
  <si>
    <t>1A4070000000065000095916</t>
  </si>
  <si>
    <t>1A4070000000065000095917</t>
  </si>
  <si>
    <t>1A4070000000065000095918</t>
  </si>
  <si>
    <t>1A4070000000065000095919</t>
  </si>
  <si>
    <t>1A4070000000065000095920</t>
  </si>
  <si>
    <t>1A4070000000065000095921</t>
  </si>
  <si>
    <t>1A4070000000065000095922</t>
  </si>
  <si>
    <t>1A4070000000065000095923</t>
  </si>
  <si>
    <t>1A4070000000065000095924</t>
  </si>
  <si>
    <t>1A4070000000065000095925</t>
  </si>
  <si>
    <t>1A4070000000065000095926</t>
  </si>
  <si>
    <t>1A4070000000065000095927</t>
  </si>
  <si>
    <t>1A4070000000065000095928</t>
  </si>
  <si>
    <t>1A4070000000065000095929</t>
  </si>
  <si>
    <t>1A4070000000065000095930</t>
  </si>
  <si>
    <t>1A4070000000065000095931</t>
  </si>
  <si>
    <t>1A4070000000065000095932</t>
  </si>
  <si>
    <t>1A4070000000065000095933</t>
  </si>
  <si>
    <t>1A4070000000065000095934</t>
  </si>
  <si>
    <t>1A4070000000065000095935</t>
  </si>
  <si>
    <t>1A4070000000065000095936</t>
  </si>
  <si>
    <t>1A4070000000065000095937</t>
  </si>
  <si>
    <t>1A4070000000065000095938</t>
  </si>
  <si>
    <t>1A4070000000065000095939</t>
  </si>
  <si>
    <t>1A4070000000065000095940</t>
  </si>
  <si>
    <t>1A4070000000065000095941</t>
  </si>
  <si>
    <t>1A4070000000065000095942</t>
  </si>
  <si>
    <t>1A4070000000065000095943</t>
  </si>
  <si>
    <t>1A4070000000065000095944</t>
  </si>
  <si>
    <t>1A4070000000065000095945</t>
  </si>
  <si>
    <t>1A4070000000065000095946</t>
  </si>
  <si>
    <t>1A4070000000065000095947</t>
  </si>
  <si>
    <t>1A4070000000065000095948</t>
  </si>
  <si>
    <t>1A4070000000065000095949</t>
  </si>
  <si>
    <t>1A4070000000065000095950</t>
  </si>
  <si>
    <t>1A4070000000065000095951</t>
  </si>
  <si>
    <t>1A4070000000065000095952</t>
  </si>
  <si>
    <t>1A4070000000065000095953</t>
  </si>
  <si>
    <t>1A4070000000065000095954</t>
  </si>
  <si>
    <t>1A4070000000065000095955</t>
  </si>
  <si>
    <t>1A4070000000065000095956</t>
  </si>
  <si>
    <t>1A4070000000065000095957</t>
  </si>
  <si>
    <t>1A4070000000065000095958</t>
  </si>
  <si>
    <t>1A4070000000065000095959</t>
  </si>
  <si>
    <t>1A4070000000065000095960</t>
  </si>
  <si>
    <t>1A4070000000065000095961</t>
  </si>
  <si>
    <t>1A4070000000065000095962</t>
  </si>
  <si>
    <t>1A4070000000065000095963</t>
  </si>
  <si>
    <t>1A4070000000065000095964</t>
  </si>
  <si>
    <t>1A4070000000065000095965</t>
  </si>
  <si>
    <t>1A4070000000065000095966</t>
  </si>
  <si>
    <t>1A4070000000065000095967</t>
  </si>
  <si>
    <t>1A4070000000065000095968</t>
  </si>
  <si>
    <t>1A4070000000065000095969</t>
  </si>
  <si>
    <t>1A4070000000065000095970</t>
  </si>
  <si>
    <t>1A4070000000065000095972</t>
  </si>
  <si>
    <t>1A4070000000065000095973</t>
  </si>
  <si>
    <t>1A4070000000065000095974</t>
  </si>
  <si>
    <t>1A4070000000065000095975</t>
  </si>
  <si>
    <t>1A4070000000065000095976</t>
  </si>
  <si>
    <t>1A4070000000065000095977</t>
  </si>
  <si>
    <t>1A4070000000065000095978</t>
  </si>
  <si>
    <t>1A4070000000065000095979</t>
  </si>
  <si>
    <t>1A4070000000065000095980</t>
  </si>
  <si>
    <t>1A4070000000065000095981</t>
  </si>
  <si>
    <t>1A4070000000065000095982</t>
  </si>
  <si>
    <t>1A4070000000065000095983</t>
  </si>
  <si>
    <t>1A4070000000065000095984</t>
  </si>
  <si>
    <t>1A4070000000065000095985</t>
  </si>
  <si>
    <t>1A4070000000065000095986</t>
  </si>
  <si>
    <t>1A4070000000065000095987</t>
  </si>
  <si>
    <t>1A4070000000065000095988</t>
  </si>
  <si>
    <t>1A4070000000065000095989</t>
  </si>
  <si>
    <t>1A4070000000065000095990</t>
  </si>
  <si>
    <t>1A4070000000065000095991</t>
  </si>
  <si>
    <t>1A4070000000065000095992</t>
  </si>
  <si>
    <t>1A4070000000065000095993</t>
  </si>
  <si>
    <t>1A4070000000065000095994</t>
  </si>
  <si>
    <t>1A4070000000065000095995</t>
  </si>
  <si>
    <t>1A4070000000065000095996</t>
  </si>
  <si>
    <t>1A4070000000065000095997</t>
  </si>
  <si>
    <t>1A4070000000065000095998</t>
  </si>
  <si>
    <t>1A4070000000065000095999</t>
  </si>
  <si>
    <t>1A4070000000065000096000</t>
  </si>
  <si>
    <t>1A4070000000065000096001</t>
  </si>
  <si>
    <t>1A4070000000065000096002</t>
  </si>
  <si>
    <t>1A4070000000065000096003</t>
  </si>
  <si>
    <t>1A4070000000065000096004</t>
  </si>
  <si>
    <t>1A4070000000065000096005</t>
  </si>
  <si>
    <t>1A4070000000065000096006</t>
  </si>
  <si>
    <t>1A4070000000065000096007</t>
  </si>
  <si>
    <t>1A4070000000065000096008</t>
  </si>
  <si>
    <t>1A4070000000065000096009</t>
  </si>
  <si>
    <t>1A4070000000065000096010</t>
  </si>
  <si>
    <t>1A4070000000065000096011</t>
  </si>
  <si>
    <t>1A4070000000065000096012</t>
  </si>
  <si>
    <t>1A4070000000065000096013</t>
  </si>
  <si>
    <t>1A4070000000065000096014</t>
  </si>
  <si>
    <t>1A4070000000065000096477</t>
  </si>
  <si>
    <t>20294 GFSD</t>
  </si>
  <si>
    <t>1A4070000000065000096479</t>
  </si>
  <si>
    <t>1A4070000000065000096480</t>
  </si>
  <si>
    <t>1A4070000000065000096481</t>
  </si>
  <si>
    <t>1A4070000000065000096482</t>
  </si>
  <si>
    <t>1A4070000000065000096483</t>
  </si>
  <si>
    <t>1A4070000000065000096484</t>
  </si>
  <si>
    <t>1A4070000000065000096485</t>
  </si>
  <si>
    <t>1A4070000000065000096486</t>
  </si>
  <si>
    <t>1A4070000000065000096487</t>
  </si>
  <si>
    <t>1A4070000000065000096488</t>
  </si>
  <si>
    <t>1A4070000000065000096489</t>
  </si>
  <si>
    <t>1A4070000000065000096490</t>
  </si>
  <si>
    <t>1A4070000000065000096491</t>
  </si>
  <si>
    <t>1A4070000000065000096492</t>
  </si>
  <si>
    <t>1A4070000000065000096493</t>
  </si>
  <si>
    <t>1A4070000000065000096494</t>
  </si>
  <si>
    <t>1A4070000000065000096495</t>
  </si>
  <si>
    <t>1A4070000000065000096496</t>
  </si>
  <si>
    <t>1A4070000000065000096497</t>
  </si>
  <si>
    <t>1A4070000000065000096498</t>
  </si>
  <si>
    <t>1A4070000000065000096499</t>
  </si>
  <si>
    <t>1A4070000000065000096500</t>
  </si>
  <si>
    <t>1A4070000000065000096501</t>
  </si>
  <si>
    <t>1A4070000000065000096502</t>
  </si>
  <si>
    <t>1A4070000000065000096503</t>
  </si>
  <si>
    <t>1A4070000000065000096504</t>
  </si>
  <si>
    <t>1A4070000000065000096505</t>
  </si>
  <si>
    <t>1A4070000000065000096506</t>
  </si>
  <si>
    <t>1A4070000000065000096507</t>
  </si>
  <si>
    <t>1A4070000000065000096508</t>
  </si>
  <si>
    <t>1A4070000000065000096509</t>
  </si>
  <si>
    <t>1A4070000000065000096510</t>
  </si>
  <si>
    <t>1A4070000000065000096511</t>
  </si>
  <si>
    <t>1A4070000000065000096512</t>
  </si>
  <si>
    <t>1A4070000000065000096513</t>
  </si>
  <si>
    <t>1A4070000000065000096514</t>
  </si>
  <si>
    <t>1A4070000000065000096515</t>
  </si>
  <si>
    <t>1A4070000000065000096516</t>
  </si>
  <si>
    <t>1A4070000000065000096517</t>
  </si>
  <si>
    <t>1A4070000000065000096518</t>
  </si>
  <si>
    <t>1A4070000000065000096519</t>
  </si>
  <si>
    <t>1A4070000000065000096520</t>
  </si>
  <si>
    <t>1A4070000000065000096521</t>
  </si>
  <si>
    <t>1A4070000000065000096522</t>
  </si>
  <si>
    <t>1A4070000000065000096523</t>
  </si>
  <si>
    <t>1A4070000000065000096524</t>
  </si>
  <si>
    <t>1A4070000000065000096525</t>
  </si>
  <si>
    <t>1A4070000000065000096526</t>
  </si>
  <si>
    <t>1A4070000000065000096527</t>
  </si>
  <si>
    <t>1A4070000000065000096528</t>
  </si>
  <si>
    <t>1A4070000000065000096529</t>
  </si>
  <si>
    <t>1A4070000000065000096530</t>
  </si>
  <si>
    <t>1A4070000000065000096531</t>
  </si>
  <si>
    <t>1A4070000000065000096532</t>
  </si>
  <si>
    <t>1A4070000000065000096533</t>
  </si>
  <si>
    <t>1A4070000000065000096534</t>
  </si>
  <si>
    <t>1A4070000000065000096535</t>
  </si>
  <si>
    <t>1A4070000000065000096536</t>
  </si>
  <si>
    <t>1A4070000000065000096537</t>
  </si>
  <si>
    <t>1A4070000000065000096538</t>
  </si>
  <si>
    <t>1A4070000000065000096539</t>
  </si>
  <si>
    <t>1A4070000000065000096540</t>
  </si>
  <si>
    <t>1A4070000000065000096541</t>
  </si>
  <si>
    <t>1A4070000000065000096543</t>
  </si>
  <si>
    <t>1A4070000000065000096544</t>
  </si>
  <si>
    <t>1A4070000000065000096545</t>
  </si>
  <si>
    <t>1A4070000000065000096546</t>
  </si>
  <si>
    <t>1A4070000000065000096547</t>
  </si>
  <si>
    <t>1A4070000000065000096548</t>
  </si>
  <si>
    <t>1A4070000000065000096550</t>
  </si>
  <si>
    <t>1A4070000000065000096551</t>
  </si>
  <si>
    <t>1A4070000000065000096552</t>
  </si>
  <si>
    <t>1A4070000000065000096553</t>
  </si>
  <si>
    <t>1A4070000000065000096554</t>
  </si>
  <si>
    <t>1A4070000000065000096555</t>
  </si>
  <si>
    <t>1A4070000000065000096556</t>
  </si>
  <si>
    <t>1A4070000000065000096557</t>
  </si>
  <si>
    <t>1A4070000000065000096558</t>
  </si>
  <si>
    <t>1A4070000000065000096559</t>
  </si>
  <si>
    <t>1A4070000000065000096560</t>
  </si>
  <si>
    <t>1A4070000000065000096561</t>
  </si>
  <si>
    <t>1A4070000000065000096562</t>
  </si>
  <si>
    <t>1A4070000000065000096563</t>
  </si>
  <si>
    <t>1A4070000000065000096564</t>
  </si>
  <si>
    <t>1A4070000000065000096565</t>
  </si>
  <si>
    <t>1A4070000000065000096566</t>
  </si>
  <si>
    <t>1A4070000000065000096567</t>
  </si>
  <si>
    <t>1A4070000000065000096568</t>
  </si>
  <si>
    <t>1A4070000000065000096569</t>
  </si>
  <si>
    <t>1A4070000000065000096570</t>
  </si>
  <si>
    <t>1A4070000000065000096571</t>
  </si>
  <si>
    <t>1A4070000000065000096572</t>
  </si>
  <si>
    <t>1A4070000000065000096573</t>
  </si>
  <si>
    <t>1A4070000000065000096574</t>
  </si>
  <si>
    <t>1A4070000000065000096575</t>
  </si>
  <si>
    <t>1A4070000000065000096576</t>
  </si>
  <si>
    <t>1A4070000000065000096577</t>
  </si>
  <si>
    <t>1A4070000000065000096578</t>
  </si>
  <si>
    <t>1A4070000000065000096579</t>
  </si>
  <si>
    <t>1A4070000000065000096580</t>
  </si>
  <si>
    <t>1A4070000000065000096581</t>
  </si>
  <si>
    <t>1A4070000000065000096582</t>
  </si>
  <si>
    <t>1A4070000000065000096583</t>
  </si>
  <si>
    <t>1A4070000000065000096584</t>
  </si>
  <si>
    <t>1A4070000000065000096585</t>
  </si>
  <si>
    <t>1A4070000000065000096586</t>
  </si>
  <si>
    <t>1A4070000000065000096588</t>
  </si>
  <si>
    <t>1A4070000000065000096589</t>
  </si>
  <si>
    <t>1A4070000000065000096590</t>
  </si>
  <si>
    <t>1A4070000000065000096591</t>
  </si>
  <si>
    <t>1A4070000000065000096592</t>
  </si>
  <si>
    <t>1A4070000000065000096593</t>
  </si>
  <si>
    <t>1A4070000000065000096594</t>
  </si>
  <si>
    <t>1A4070000000065000096595</t>
  </si>
  <si>
    <t>1A4070000000065000096597</t>
  </si>
  <si>
    <t>1A4070000000065000096598</t>
  </si>
  <si>
    <t>1A4070000000065000096599</t>
  </si>
  <si>
    <t>1A4070000000065000096600</t>
  </si>
  <si>
    <t>1A4070000000065000096601</t>
  </si>
  <si>
    <t>1A4070000000065000096602</t>
  </si>
  <si>
    <t>1A4070000000065000096603</t>
  </si>
  <si>
    <t>1A4070000000065000096604</t>
  </si>
  <si>
    <t>1A4070000000065000096605</t>
  </si>
  <si>
    <t>1A4070000000065000096606</t>
  </si>
  <si>
    <t>1A4070000000065000096607</t>
  </si>
  <si>
    <t>1A4070000000065000096608</t>
  </si>
  <si>
    <t>1A4070000000065000096609</t>
  </si>
  <si>
    <t>1A4070000000065000096610</t>
  </si>
  <si>
    <t>1A4070000000065000096611</t>
  </si>
  <si>
    <t>1A4070000000065000096612</t>
  </si>
  <si>
    <t>1A4070000000065000096613</t>
  </si>
  <si>
    <t>1A4070000000065000096614</t>
  </si>
  <si>
    <t>1A4070000000065000096615</t>
  </si>
  <si>
    <t>1A4070000000065000096616</t>
  </si>
  <si>
    <t>1A4070000000065000096617</t>
  </si>
  <si>
    <t>1A4070000000065000096618</t>
  </si>
  <si>
    <t>1A4070000000065000096619</t>
  </si>
  <si>
    <t>1A4070000000065000096620</t>
  </si>
  <si>
    <t>1A4070000000065000096621</t>
  </si>
  <si>
    <t>1A4070000000065000096622</t>
  </si>
  <si>
    <t>1A4070000000065000096623</t>
  </si>
  <si>
    <t>1A4070000000065000096624</t>
  </si>
  <si>
    <t>1A4070000000065000096625</t>
  </si>
  <si>
    <t>1A4070000000065000096626</t>
  </si>
  <si>
    <t>1A4070000000065000096627</t>
  </si>
  <si>
    <t>1A4070000000065000096628</t>
  </si>
  <si>
    <t>1A4070000000065000096629</t>
  </si>
  <si>
    <t>1A4070000000065000096630</t>
  </si>
  <si>
    <t>1A4070000000065000096631</t>
  </si>
  <si>
    <t>1A4070000000065000096632</t>
  </si>
  <si>
    <t>1A4070000000065000096633</t>
  </si>
  <si>
    <t>1A4070000000065000096634</t>
  </si>
  <si>
    <t>1A4070000000065000096635</t>
  </si>
  <si>
    <t>1A4070000000065000096636</t>
  </si>
  <si>
    <t>1A4070000000065000096637</t>
  </si>
  <si>
    <t>1A4070000000065000096638</t>
  </si>
  <si>
    <t>1A4070000000065000096639</t>
  </si>
  <si>
    <t>1A4070000000065000096641</t>
  </si>
  <si>
    <t>1A4070000000065000096642</t>
  </si>
  <si>
    <t>1A4070000000065000096643</t>
  </si>
  <si>
    <t>1A4070000000065000096644</t>
  </si>
  <si>
    <t>1A4070000000065000096645</t>
  </si>
  <si>
    <t>1A4070000000065000096646</t>
  </si>
  <si>
    <t>1A4070000000065000096647</t>
  </si>
  <si>
    <t>1A4070000000065000096648</t>
  </si>
  <si>
    <t>1A4070000000065000096649</t>
  </si>
  <si>
    <t>1A4070000000065000096650</t>
  </si>
  <si>
    <t>1A4070000000065000096651</t>
  </si>
  <si>
    <t>1A4070000000065000096652</t>
  </si>
  <si>
    <t>1A4070000000065000096653</t>
  </si>
  <si>
    <t>1A4070000000065000096654</t>
  </si>
  <si>
    <t>1A4070000000065000096655</t>
  </si>
  <si>
    <t>1A4070000000065000096656</t>
  </si>
  <si>
    <t>1A4070000000065000096657</t>
  </si>
  <si>
    <t>1A4070000000065000096658</t>
  </si>
  <si>
    <t>1A4070000000065000096659</t>
  </si>
  <si>
    <t>1A4070000000065000096660</t>
  </si>
  <si>
    <t>1A4070000000065000096661</t>
  </si>
  <si>
    <t>1A4070000000065000096662</t>
  </si>
  <si>
    <t>1A4070000000065000096663</t>
  </si>
  <si>
    <t>1A4070000000065000096664</t>
  </si>
  <si>
    <t>1A4070000000065000096665</t>
  </si>
  <si>
    <t>1A4070000000065000096666</t>
  </si>
  <si>
    <t>1A4070000000065000096667</t>
  </si>
  <si>
    <t>1A4070000000065000096668</t>
  </si>
  <si>
    <t>1A4070000000065000096669</t>
  </si>
  <si>
    <t>1A4070000000065000096670</t>
  </si>
  <si>
    <t>1A4070000000065000096671</t>
  </si>
  <si>
    <t>1A4070000000065000096672</t>
  </si>
  <si>
    <t>1A4070000000065000096673</t>
  </si>
  <si>
    <t>1A4070000000065000096675</t>
  </si>
  <si>
    <t>1A4070000000065000096677</t>
  </si>
  <si>
    <t>1A4070000000065000096678</t>
  </si>
  <si>
    <t>1A4070000000065000096679</t>
  </si>
  <si>
    <t>1A4070000000065000096680</t>
  </si>
  <si>
    <t>1A4070000000065000096681</t>
  </si>
  <si>
    <t>1A4070000000065000096682</t>
  </si>
  <si>
    <t>1A4070000000065000096684</t>
  </si>
  <si>
    <t>1A4070000000065000096685</t>
  </si>
  <si>
    <t>1A4070000000065000095806</t>
  </si>
  <si>
    <t>20294 KING</t>
  </si>
  <si>
    <t>1A4070000000065000095807</t>
  </si>
  <si>
    <t>1A4070000000065000095808</t>
  </si>
  <si>
    <t>1A4070000000065000095809</t>
  </si>
  <si>
    <t>1A4070000000065000095810</t>
  </si>
  <si>
    <t>1A4070000000065000095811</t>
  </si>
  <si>
    <t>1A4070000000065000095812</t>
  </si>
  <si>
    <t>1A4070000000065000095813</t>
  </si>
  <si>
    <t>1A4070000000065000095814</t>
  </si>
  <si>
    <t>1A4070000000065000095815</t>
  </si>
  <si>
    <t>1A4070000000065000095816</t>
  </si>
  <si>
    <t>1A4070000000065000095817</t>
  </si>
  <si>
    <t>1A4070000000065000095818</t>
  </si>
  <si>
    <t>1A4070000000065000095819</t>
  </si>
  <si>
    <t>1A4070000000065000095820</t>
  </si>
  <si>
    <t>1A4070000000065000095821</t>
  </si>
  <si>
    <t>1A4070000000065000095822</t>
  </si>
  <si>
    <t>1A4070000000065000095823</t>
  </si>
  <si>
    <t>1A4070000000065000095824</t>
  </si>
  <si>
    <t>1A4070000000065000095825</t>
  </si>
  <si>
    <t>1A4070000000065000095826</t>
  </si>
  <si>
    <t>1A4070000000065000095827</t>
  </si>
  <si>
    <t>1A4070000000065000095828</t>
  </si>
  <si>
    <t>1A4070000000065000095829</t>
  </si>
  <si>
    <t>1A4070000000065000095830</t>
  </si>
  <si>
    <t>1A4070000000065000095831</t>
  </si>
  <si>
    <t>1A4070000000065000095832</t>
  </si>
  <si>
    <t>1A4070000000065000095833</t>
  </si>
  <si>
    <t>1A4070000000065000095834</t>
  </si>
  <si>
    <t>1A4070000000065000095835</t>
  </si>
  <si>
    <t>1A4070000000065000095836</t>
  </si>
  <si>
    <t>1A4070000000065000095837</t>
  </si>
  <si>
    <t>1A4070000000065000095838</t>
  </si>
  <si>
    <t>1A4070000000065000095839</t>
  </si>
  <si>
    <t>1A4070000000065000095840</t>
  </si>
  <si>
    <t>1A4070000000065000095841</t>
  </si>
  <si>
    <t>1A4070000000065000095842</t>
  </si>
  <si>
    <t>1A4070000000065000095843</t>
  </si>
  <si>
    <t>1A4070000000065000095844</t>
  </si>
  <si>
    <t>1A4070000000065000095845</t>
  </si>
  <si>
    <t>1A4070000000065000095846</t>
  </si>
  <si>
    <t>1A4070000000065000095847</t>
  </si>
  <si>
    <t>1A4070000000065000095848</t>
  </si>
  <si>
    <t>1A4070000000065000095849</t>
  </si>
  <si>
    <t>1A4070000000065000095850</t>
  </si>
  <si>
    <t>1A4070000000065000095851</t>
  </si>
  <si>
    <t>1A4070000000065000095852</t>
  </si>
  <si>
    <t>1A4070000000065000095853</t>
  </si>
  <si>
    <t>1A4070000000065000095854</t>
  </si>
  <si>
    <t>1A4070000000065000095855</t>
  </si>
  <si>
    <t>1A4070000000065000095856</t>
  </si>
  <si>
    <t>1A4070000000065000095857</t>
  </si>
  <si>
    <t>1A4070000000065000095858</t>
  </si>
  <si>
    <t>1A4070000000065000095859</t>
  </si>
  <si>
    <t>1A4070000000065000095860</t>
  </si>
  <si>
    <t>1A4070000000065000095861</t>
  </si>
  <si>
    <t>1A4070000000065000095862</t>
  </si>
  <si>
    <t>1A4070000000065000095863</t>
  </si>
  <si>
    <t>1A4070000000065000095864</t>
  </si>
  <si>
    <t>1A4070000000065000095865</t>
  </si>
  <si>
    <t>1A4070000000065000095866</t>
  </si>
  <si>
    <t>1A4070000000065000095867</t>
  </si>
  <si>
    <t>1A4070000000065000095868</t>
  </si>
  <si>
    <t>1A4070000000065000095869</t>
  </si>
  <si>
    <t>1A4070000000065000095870</t>
  </si>
  <si>
    <t>1A4070000000065000095871</t>
  </si>
  <si>
    <t>1A4070000000065000095872</t>
  </si>
  <si>
    <t>1A4070000000065000095873</t>
  </si>
  <si>
    <t>1A4070000000065000095874</t>
  </si>
  <si>
    <t>1A4070000000065000095875</t>
  </si>
  <si>
    <t>1A4070000000065000095876</t>
  </si>
  <si>
    <t>1A4070000000065000095877</t>
  </si>
  <si>
    <t>1A4070000000065000095878</t>
  </si>
  <si>
    <t>1A4070000000065000095879</t>
  </si>
  <si>
    <t>1A4070000000065000095880</t>
  </si>
  <si>
    <t>1A4070000000065000095881</t>
  </si>
  <si>
    <t>1A4070000000065000095882</t>
  </si>
  <si>
    <t>1A4070000000065000095883</t>
  </si>
  <si>
    <t>1A4070000000065000095884</t>
  </si>
  <si>
    <t>1A4070000000065000095885</t>
  </si>
  <si>
    <t>1A4070000000065000095886</t>
  </si>
  <si>
    <t>1A4070000000065000095887</t>
  </si>
  <si>
    <t>1A4070000000065000095888</t>
  </si>
  <si>
    <t>1A4070000000065000095889</t>
  </si>
  <si>
    <t>1A4070000000065000095890</t>
  </si>
  <si>
    <t>1A4070000000065000095891</t>
  </si>
  <si>
    <t>1A4070000000065000095892</t>
  </si>
  <si>
    <t>1A4070000000065000095893</t>
  </si>
  <si>
    <t>1A4070000000065000095894</t>
  </si>
  <si>
    <t>1A4070000000065000095895</t>
  </si>
  <si>
    <t>1A4070000000065000095896</t>
  </si>
  <si>
    <t>1A4070000000065000095897</t>
  </si>
  <si>
    <t>1A4070000000065000095898</t>
  </si>
  <si>
    <t>1A4070000000065000095899</t>
  </si>
  <si>
    <t>1A4070000000065000095900</t>
  </si>
  <si>
    <t>1A4070000000065000095901</t>
  </si>
  <si>
    <t>1A4070000000065000095902</t>
  </si>
  <si>
    <t>1A4070000000065000095903</t>
  </si>
  <si>
    <t>1A4070000000065000095904</t>
  </si>
  <si>
    <t>1A4070000000065000096829</t>
  </si>
  <si>
    <t>20294 KOKO</t>
  </si>
  <si>
    <t>1A4070000000065000096830</t>
  </si>
  <si>
    <t>1A4070000000065000096831</t>
  </si>
  <si>
    <t>1A4070000000065000096832</t>
  </si>
  <si>
    <t>1A4070000000065000096833</t>
  </si>
  <si>
    <t>1A4070000000065000096834</t>
  </si>
  <si>
    <t>1A4070000000065000096835</t>
  </si>
  <si>
    <t>1A4070000000065000096836</t>
  </si>
  <si>
    <t>1A4070000000065000096837</t>
  </si>
  <si>
    <t>1A4070000000065000096838</t>
  </si>
  <si>
    <t>1A4070000000065000096839</t>
  </si>
  <si>
    <t>1A4070000000065000096840</t>
  </si>
  <si>
    <t>1A4070000000065000096841</t>
  </si>
  <si>
    <t>1A4070000000065000096842</t>
  </si>
  <si>
    <t>1A4070000000065000096843</t>
  </si>
  <si>
    <t>1A4070000000065000096844</t>
  </si>
  <si>
    <t>1A4070000000065000096845</t>
  </si>
  <si>
    <t>1A4070000000065000096846</t>
  </si>
  <si>
    <t>1A4070000000065000096847</t>
  </si>
  <si>
    <t>1A4070000000065000096848</t>
  </si>
  <si>
    <t>1A4070000000065000096849</t>
  </si>
  <si>
    <t>1A4070000000065000096850</t>
  </si>
  <si>
    <t>1A4070000000065000096851</t>
  </si>
  <si>
    <t>1A4070000000065000096852</t>
  </si>
  <si>
    <t>1A4070000000065000096853</t>
  </si>
  <si>
    <t>1A4070000000065000096854</t>
  </si>
  <si>
    <t>1A4070000000065000096855</t>
  </si>
  <si>
    <t>1A4070000000065000096856</t>
  </si>
  <si>
    <t>1A4070000000065000096857</t>
  </si>
  <si>
    <t>1A4070000000065000096858</t>
  </si>
  <si>
    <t>1A4070000000065000096859</t>
  </si>
  <si>
    <t>1A4070000000065000096860</t>
  </si>
  <si>
    <t>1A4070000000065000096861</t>
  </si>
  <si>
    <t>1A4070000000065000096862</t>
  </si>
  <si>
    <t>1A4070000000065000096863</t>
  </si>
  <si>
    <t>1A4070000000065000096864</t>
  </si>
  <si>
    <t>1A4070000000065000096865</t>
  </si>
  <si>
    <t>1A4070000000065000096866</t>
  </si>
  <si>
    <t>1A4070000000065000096867</t>
  </si>
  <si>
    <t>1A4070000000065000096868</t>
  </si>
  <si>
    <t>1A4070000000065000096869</t>
  </si>
  <si>
    <t>1A4070000000065000096870</t>
  </si>
  <si>
    <t>1A4070000000065000096871</t>
  </si>
  <si>
    <t>1A4070000000065000096872</t>
  </si>
  <si>
    <t>1A4070000000065000096874</t>
  </si>
  <si>
    <t>1A4070000000065000096875</t>
  </si>
  <si>
    <t>1A4070000000065000096876</t>
  </si>
  <si>
    <t>1A4070000000065000096877</t>
  </si>
  <si>
    <t>1A4070000000065000096878</t>
  </si>
  <si>
    <t>1A4070000000065000096879</t>
  </si>
  <si>
    <t>1A4070000000065000096880</t>
  </si>
  <si>
    <t>1A4070000000065000096881</t>
  </si>
  <si>
    <t>1A4070000000065000096882</t>
  </si>
  <si>
    <t>1A4070000000065000096883</t>
  </si>
  <si>
    <t>1A4070000000065000096884</t>
  </si>
  <si>
    <t>1A4070000000065000096885</t>
  </si>
  <si>
    <t>1A4070000000065000096886</t>
  </si>
  <si>
    <t>1A4070000000065000096887</t>
  </si>
  <si>
    <t>1A4070000000065000096888</t>
  </si>
  <si>
    <t>1A4070000000065000096889</t>
  </si>
  <si>
    <t>1A4070000000065000096890</t>
  </si>
  <si>
    <t>1A4070000000065000096891</t>
  </si>
  <si>
    <t>1A4070000000065000096892</t>
  </si>
  <si>
    <t>1A4070000000065000096893</t>
  </si>
  <si>
    <t>1A4070000000065000096894</t>
  </si>
  <si>
    <t>1A4070000000065000096895</t>
  </si>
  <si>
    <t>1A4070000000065000096896</t>
  </si>
  <si>
    <t>1A4070000000065000096897</t>
  </si>
  <si>
    <t>1A4070000000065000096898</t>
  </si>
  <si>
    <t>1A4070000000065000096899</t>
  </si>
  <si>
    <t>1A4070000000065000096900</t>
  </si>
  <si>
    <t>1A4070000000065000096901</t>
  </si>
  <si>
    <t>1A4070000000065000096902</t>
  </si>
  <si>
    <t>1A4070000000065000096903</t>
  </si>
  <si>
    <t>1A4070000000065000096904</t>
  </si>
  <si>
    <t>1A4070000000065000096905</t>
  </si>
  <si>
    <t>1A4070000000065000096907</t>
  </si>
  <si>
    <t>1A4070000000065000096908</t>
  </si>
  <si>
    <t>1A4070000000065000096909</t>
  </si>
  <si>
    <t>1A4070000000065000096910</t>
  </si>
  <si>
    <t>1A4070000000065000096911</t>
  </si>
  <si>
    <t>1A4070000000065000096912</t>
  </si>
  <si>
    <t>1A4070000000065000096913</t>
  </si>
  <si>
    <t>1A4070000000065000096914</t>
  </si>
  <si>
    <t>1A4070000000065000096915</t>
  </si>
  <si>
    <t>1A4070000000065000096916</t>
  </si>
  <si>
    <t>1A4070000000065000096917</t>
  </si>
  <si>
    <t>1A4070000000065000096918</t>
  </si>
  <si>
    <t>1A4070000000065000096919</t>
  </si>
  <si>
    <t>1A4070000000065000096920</t>
  </si>
  <si>
    <t>1A4070000000065000096921</t>
  </si>
  <si>
    <t>1A4070000000065000096922</t>
  </si>
  <si>
    <t>1A4070000000065000096923</t>
  </si>
  <si>
    <t>1A4070000000065000096924</t>
  </si>
  <si>
    <t>1A4070000000065000096925</t>
  </si>
  <si>
    <t>1A4070000000065000096926</t>
  </si>
  <si>
    <t>1A4070000000065000096927</t>
  </si>
  <si>
    <t>1A4070000000065000096928</t>
  </si>
  <si>
    <t>1A4070000000065000096929</t>
  </si>
  <si>
    <t>1A4070000000065000096930</t>
  </si>
  <si>
    <t>1A4070000000065000096931</t>
  </si>
  <si>
    <t>1A4070000000065000096932</t>
  </si>
  <si>
    <t>1A4070000000065000096933</t>
  </si>
  <si>
    <t>1A4070000000065000096934</t>
  </si>
  <si>
    <t>1A4070000000065000096935</t>
  </si>
  <si>
    <t>1A4070000000065000096936</t>
  </si>
  <si>
    <t>1A4070000000065000096937</t>
  </si>
  <si>
    <t>1A4070000000065000096938</t>
  </si>
  <si>
    <t>1A4070000000065000096939</t>
  </si>
  <si>
    <t>1A4070000000065000096940</t>
  </si>
  <si>
    <t>1A4070000000065000096941</t>
  </si>
  <si>
    <t>1A4070000000065000096942</t>
  </si>
  <si>
    <t>1A4070000000065000096943</t>
  </si>
  <si>
    <t>1A4070000000065000096944</t>
  </si>
  <si>
    <t>1A4070000000065000096945</t>
  </si>
  <si>
    <t>1A4070000000065000096946</t>
  </si>
  <si>
    <t>1A4070000000065000096947</t>
  </si>
  <si>
    <t>1A4070000000065000096948</t>
  </si>
  <si>
    <t>1A4070000000065000096949</t>
  </si>
  <si>
    <t>1A4070000000065000097214</t>
  </si>
  <si>
    <t>20294 LDOS</t>
  </si>
  <si>
    <t>1A4070000000065000097215</t>
  </si>
  <si>
    <t>1A4070000000065000097216</t>
  </si>
  <si>
    <t>1A4070000000065000097217</t>
  </si>
  <si>
    <t>1A4070000000065000097218</t>
  </si>
  <si>
    <t>1A4070000000065000097219</t>
  </si>
  <si>
    <t>1A4070000000065000097220</t>
  </si>
  <si>
    <t>1A4070000000065000097221</t>
  </si>
  <si>
    <t>1A4070000000065000097222</t>
  </si>
  <si>
    <t>1A4070000000065000097224</t>
  </si>
  <si>
    <t>1A4070000000065000097225</t>
  </si>
  <si>
    <t>1A4070000000065000097226</t>
  </si>
  <si>
    <t>1A4070000000065000097227</t>
  </si>
  <si>
    <t>1A4070000000065000097228</t>
  </si>
  <si>
    <t>1A4070000000065000097229</t>
  </si>
  <si>
    <t>1A4070000000065000097230</t>
  </si>
  <si>
    <t>1A4070000000065000097231</t>
  </si>
  <si>
    <t>1A4070000000065000097232</t>
  </si>
  <si>
    <t>1A4070000000065000097233</t>
  </si>
  <si>
    <t>1A4070000000065000097234</t>
  </si>
  <si>
    <t>1A4070000000065000097235</t>
  </si>
  <si>
    <t>1A4070000000065000097236</t>
  </si>
  <si>
    <t>1A4070000000065000097237</t>
  </si>
  <si>
    <t>1A4070000000065000097238</t>
  </si>
  <si>
    <t>1A4070000000065000097239</t>
  </si>
  <si>
    <t>1A4070000000065000097240</t>
  </si>
  <si>
    <t>1A4070000000065000097241</t>
  </si>
  <si>
    <t>1A4070000000065000097242</t>
  </si>
  <si>
    <t>1A4070000000065000097243</t>
  </si>
  <si>
    <t>1A4070000000065000097244</t>
  </si>
  <si>
    <t>1A4070000000065000097245</t>
  </si>
  <si>
    <t>1A4070000000065000097248</t>
  </si>
  <si>
    <t>1A4070000000065000097249</t>
  </si>
  <si>
    <t>1A4070000000065000097250</t>
  </si>
  <si>
    <t>1A4070000000065000097251</t>
  </si>
  <si>
    <t>1A4070000000065000097252</t>
  </si>
  <si>
    <t>1A4070000000065000097253</t>
  </si>
  <si>
    <t>1A4070000000065000097254</t>
  </si>
  <si>
    <t>1A4070000000065000097255</t>
  </si>
  <si>
    <t>1A4070000000065000097257</t>
  </si>
  <si>
    <t>1A4070000000065000097259</t>
  </si>
  <si>
    <t>1A4070000000065000097260</t>
  </si>
  <si>
    <t>1A4070000000065000097261</t>
  </si>
  <si>
    <t>1A4070000000065000097262</t>
  </si>
  <si>
    <t>1A4070000000065000097263</t>
  </si>
  <si>
    <t>1A4070000000065000097264</t>
  </si>
  <si>
    <t>1A4070000000065000097265</t>
  </si>
  <si>
    <t>1A4070000000065000097266</t>
  </si>
  <si>
    <t>1A4070000000065000097267</t>
  </si>
  <si>
    <t>1A4070000000065000097268</t>
  </si>
  <si>
    <t>1A4070000000065000097270</t>
  </si>
  <si>
    <t>1A4070000000065000097271</t>
  </si>
  <si>
    <t>1A4070000000065000097272</t>
  </si>
  <si>
    <t>1A4070000000065000097273</t>
  </si>
  <si>
    <t>1A4070000000065000097274</t>
  </si>
  <si>
    <t>1A4070000000065000097275</t>
  </si>
  <si>
    <t>1A4070000000065000097276</t>
  </si>
  <si>
    <t>1A4070000000065000097278</t>
  </si>
  <si>
    <t>1A4070000000065000097279</t>
  </si>
  <si>
    <t>1A4070000000065000097281</t>
  </si>
  <si>
    <t>1A4070000000065000097282</t>
  </si>
  <si>
    <t>1A4070000000065000097283</t>
  </si>
  <si>
    <t>1A4070000000065000097284</t>
  </si>
  <si>
    <t>1A4070000000065000097285</t>
  </si>
  <si>
    <t>1A4070000000065000097286</t>
  </si>
  <si>
    <t>1A4070000000065000097287</t>
  </si>
  <si>
    <t>1A4070000000065000097288</t>
  </si>
  <si>
    <t>1A4070000000065000097289</t>
  </si>
  <si>
    <t>1A4070000000065000097290</t>
  </si>
  <si>
    <t>1A4070000000065000097291</t>
  </si>
  <si>
    <t>1A4070000000065000097292</t>
  </si>
  <si>
    <t>1A4070000000065000097293</t>
  </si>
  <si>
    <t>1A4070000000065000097294</t>
  </si>
  <si>
    <t>1A4070000000065000097295</t>
  </si>
  <si>
    <t>1A4070000000065000097296</t>
  </si>
  <si>
    <t>1A4070000000065000097297</t>
  </si>
  <si>
    <t>1A4070000000065000097298</t>
  </si>
  <si>
    <t>1A4070000000065000097299</t>
  </si>
  <si>
    <t>1A4070000000065000097300</t>
  </si>
  <si>
    <t>1A4070000000065000097301</t>
  </si>
  <si>
    <t>1A4070000000065000097302</t>
  </si>
  <si>
    <t>1A4070000000065000097303</t>
  </si>
  <si>
    <t>1A4070000000065000097304</t>
  </si>
  <si>
    <t>1A4070000000065000097305</t>
  </si>
  <si>
    <t>1A4070000000065000097306</t>
  </si>
  <si>
    <t>1A4070000000065000097307</t>
  </si>
  <si>
    <t>1A4070000000065000097308</t>
  </si>
  <si>
    <t>1A4070000000065000097309</t>
  </si>
  <si>
    <t>1A4070000000065000097310</t>
  </si>
  <si>
    <t>1A4070000000065000097311</t>
  </si>
  <si>
    <t>1A4070000000065000097312</t>
  </si>
  <si>
    <t>1A4070000000065000097313</t>
  </si>
  <si>
    <t>1A4070000000065000097314</t>
  </si>
  <si>
    <t>1A4070000000065000097315</t>
  </si>
  <si>
    <t>1A4070000000065000097316</t>
  </si>
  <si>
    <t>1A4070000000065000097317</t>
  </si>
  <si>
    <t>1A4070000000065000097318</t>
  </si>
  <si>
    <t>1A4070000000065000097319</t>
  </si>
  <si>
    <t>1A4070000000065000097320</t>
  </si>
  <si>
    <t>1A4070000000065000097321</t>
  </si>
  <si>
    <t>1A4070000000065000097322</t>
  </si>
  <si>
    <t>1A4070000000065000097323</t>
  </si>
  <si>
    <t>1A4070000000065000097325</t>
  </si>
  <si>
    <t>1A4070000000065000097326</t>
  </si>
  <si>
    <t>1A4070000000065000097327</t>
  </si>
  <si>
    <t>1A4070000000065000097328</t>
  </si>
  <si>
    <t>1A4070000000065000097329</t>
  </si>
  <si>
    <t>1A4070000000065000097330</t>
  </si>
  <si>
    <t>1A4070000000065000097331</t>
  </si>
  <si>
    <t>1A4070000000065000097332</t>
  </si>
  <si>
    <t>1A4070000000065000097333</t>
  </si>
  <si>
    <t>1A4070000000065000097334</t>
  </si>
  <si>
    <t>1A4070000000065000097335</t>
  </si>
  <si>
    <t>1A4070000000065000097336</t>
  </si>
  <si>
    <t>1A4070000000065000097337</t>
  </si>
  <si>
    <t>1A4070000000065000097338</t>
  </si>
  <si>
    <t>1A4070000000065000097339</t>
  </si>
  <si>
    <t>1A4070000000065000097340</t>
  </si>
  <si>
    <t>1A4070000000065000097341</t>
  </si>
  <si>
    <t>1A4070000000065000097342</t>
  </si>
  <si>
    <t>1A4070000000065000097343</t>
  </si>
  <si>
    <t>1A4070000000065000097344</t>
  </si>
  <si>
    <t>1A4070000000065000097346</t>
  </si>
  <si>
    <t>1A4070000000065000097347</t>
  </si>
  <si>
    <t>1A4070000000065000097348</t>
  </si>
  <si>
    <t>1A4070000000065000097349</t>
  </si>
  <si>
    <t>1A4070000000065000097350</t>
  </si>
  <si>
    <t>1A4070000000065000097351</t>
  </si>
  <si>
    <t>1A4070000000065000097352</t>
  </si>
  <si>
    <t>1A4070000000065000097353</t>
  </si>
  <si>
    <t>1A4070000000065000097354</t>
  </si>
  <si>
    <t>1A4070000000065000097355</t>
  </si>
  <si>
    <t>1A4070000000065000097356</t>
  </si>
  <si>
    <t>1A4070000000065000097357</t>
  </si>
  <si>
    <t>1A4070000000065000097358</t>
  </si>
  <si>
    <t>1A4070000000065000097359</t>
  </si>
  <si>
    <t>1A4070000000065000097360</t>
  </si>
  <si>
    <t>1A4070000000065000097361</t>
  </si>
  <si>
    <t>1A4070000000065000097362</t>
  </si>
  <si>
    <t>1A4070000000065000097363</t>
  </si>
  <si>
    <t>1A4070000000065000097364</t>
  </si>
  <si>
    <t>1A4070000000065000097365</t>
  </si>
  <si>
    <t>1A4070000000065000097366</t>
  </si>
  <si>
    <t>1A4070000000065000097367</t>
  </si>
  <si>
    <t>1A4070000000065000097368</t>
  </si>
  <si>
    <t>1A4070000000065000097370</t>
  </si>
  <si>
    <t>1A4070000000065000097371</t>
  </si>
  <si>
    <t>1A4070000000065000097372</t>
  </si>
  <si>
    <t>1A4070000000065000097373</t>
  </si>
  <si>
    <t>1A4070000000065000097374</t>
  </si>
  <si>
    <t>1A4070000000065000097375</t>
  </si>
  <si>
    <t>1A4070000000065000097376</t>
  </si>
  <si>
    <t>1A4070000000065000097377</t>
  </si>
  <si>
    <t>1A4070000000065000097380</t>
  </si>
  <si>
    <t>1A4070000000065000097381</t>
  </si>
  <si>
    <t>1A4070000000065000097382</t>
  </si>
  <si>
    <t>1A4070000000065000097383</t>
  </si>
  <si>
    <t>1A4070000000065000097384</t>
  </si>
  <si>
    <t>1A4070000000065000097385</t>
  </si>
  <si>
    <t>1A4070000000065000097386</t>
  </si>
  <si>
    <t>1A4070000000065000097387</t>
  </si>
  <si>
    <t>1A4070000000065000097388</t>
  </si>
  <si>
    <t>1A4070000000065000097389</t>
  </si>
  <si>
    <t>1A4070000000065000097390</t>
  </si>
  <si>
    <t>20294 NYFL</t>
  </si>
  <si>
    <t>1A4070000000065000097391</t>
  </si>
  <si>
    <t>1A4070000000065000097392</t>
  </si>
  <si>
    <t>1A4070000000065000097393</t>
  </si>
  <si>
    <t>1A4070000000065000097394</t>
  </si>
  <si>
    <t>1A4070000000065000097395</t>
  </si>
  <si>
    <t>1A4070000000065000097396</t>
  </si>
  <si>
    <t>1A4070000000065000097397</t>
  </si>
  <si>
    <t>1A4070000000065000097398</t>
  </si>
  <si>
    <t>1A4070000000065000097399</t>
  </si>
  <si>
    <t>1A4070000000065000097400</t>
  </si>
  <si>
    <t>1A4070000000065000097401</t>
  </si>
  <si>
    <t>1A4070000000065000097402</t>
  </si>
  <si>
    <t>1A4070000000065000097403</t>
  </si>
  <si>
    <t>1A4070000000065000097404</t>
  </si>
  <si>
    <t>1A4070000000065000097405</t>
  </si>
  <si>
    <t>1A4070000000065000097406</t>
  </si>
  <si>
    <t>1A4070000000065000097407</t>
  </si>
  <si>
    <t>1A4070000000065000097408</t>
  </si>
  <si>
    <t>1A4070000000065000097409</t>
  </si>
  <si>
    <t>1A4070000000065000097410</t>
  </si>
  <si>
    <t>1A4070000000065000097411</t>
  </si>
  <si>
    <t>1A4070000000065000097412</t>
  </si>
  <si>
    <t>1A4070000000065000097413</t>
  </si>
  <si>
    <t>1A4070000000065000097414</t>
  </si>
  <si>
    <t>1A4070000000065000097415</t>
  </si>
  <si>
    <t>1A4070000000065000097416</t>
  </si>
  <si>
    <t>1A4070000000065000097417</t>
  </si>
  <si>
    <t>1A4070000000065000097418</t>
  </si>
  <si>
    <t>1A4070000000065000097419</t>
  </si>
  <si>
    <t>1A4070000000065000097420</t>
  </si>
  <si>
    <t>1A4070000000065000097421</t>
  </si>
  <si>
    <t>1A4070000000065000097422</t>
  </si>
  <si>
    <t>1A4070000000065000097423</t>
  </si>
  <si>
    <t>1A4070000000065000097424</t>
  </si>
  <si>
    <t>1A4070000000065000097425</t>
  </si>
  <si>
    <t>1A4070000000065000097426</t>
  </si>
  <si>
    <t>1A4070000000065000097427</t>
  </si>
  <si>
    <t>1A4070000000065000097428</t>
  </si>
  <si>
    <t>1A4070000000065000097429</t>
  </si>
  <si>
    <t>1A4070000000065000097430</t>
  </si>
  <si>
    <t>1A4070000000065000097431</t>
  </si>
  <si>
    <t>1A4070000000065000097432</t>
  </si>
  <si>
    <t>1A4070000000065000097433</t>
  </si>
  <si>
    <t>1A4070000000065000097434</t>
  </si>
  <si>
    <t>1A4070000000065000097435</t>
  </si>
  <si>
    <t>1A4070000000065000097436</t>
  </si>
  <si>
    <t>1A4070000000065000097437</t>
  </si>
  <si>
    <t>1A4070000000065000097438</t>
  </si>
  <si>
    <t>1A4070000000065000097439</t>
  </si>
  <si>
    <t>1A4070000000065000097440</t>
  </si>
  <si>
    <t>1A4070000000065000097441</t>
  </si>
  <si>
    <t>1A4070000000065000097442</t>
  </si>
  <si>
    <t>1A4070000000065000097443</t>
  </si>
  <si>
    <t>1A4070000000065000097444</t>
  </si>
  <si>
    <t>1A4070000000065000097445</t>
  </si>
  <si>
    <t>1A4070000000065000097446</t>
  </si>
  <si>
    <t>1A4070000000065000097447</t>
  </si>
  <si>
    <t>1A4070000000065000097448</t>
  </si>
  <si>
    <t>1A4070000000065000097449</t>
  </si>
  <si>
    <t>1A4070000000065000097450</t>
  </si>
  <si>
    <t>1A4070000000065000097451</t>
  </si>
  <si>
    <t>1A4070000000065000097452</t>
  </si>
  <si>
    <t>1A4070000000065000097453</t>
  </si>
  <si>
    <t>1A4070000000065000097454</t>
  </si>
  <si>
    <t>1A4070000000065000097455</t>
  </si>
  <si>
    <t>1A4070000000065000097456</t>
  </si>
  <si>
    <t>1A4070000000065000097457</t>
  </si>
  <si>
    <t>1A4070000000065000097458</t>
  </si>
  <si>
    <t>1A4070000000065000097459</t>
  </si>
  <si>
    <t>1A4070000000065000097460</t>
  </si>
  <si>
    <t>1A4070000000065000097461</t>
  </si>
  <si>
    <t>1A4070000000065000097462</t>
  </si>
  <si>
    <t>1A4070000000065000097463</t>
  </si>
  <si>
    <t>1A4070000000065000097464</t>
  </si>
  <si>
    <t>1A4070000000065000097465</t>
  </si>
  <si>
    <t>1A4070000000065000097466</t>
  </si>
  <si>
    <t>1A4070000000065000097467</t>
  </si>
  <si>
    <t>1A4070000000065000097468</t>
  </si>
  <si>
    <t>1A4070000000065000097469</t>
  </si>
  <si>
    <t>1A4070000000065000097470</t>
  </si>
  <si>
    <t>1A4070000000065000097471</t>
  </si>
  <si>
    <t>1A4070000000065000097472</t>
  </si>
  <si>
    <t>1A4070000000065000097473</t>
  </si>
  <si>
    <t>1A4070000000065000097474</t>
  </si>
  <si>
    <t>1A4070000000065000097475</t>
  </si>
  <si>
    <t>1A4070000000065000097476</t>
  </si>
  <si>
    <t>1A4070000000065000097477</t>
  </si>
  <si>
    <t>1A4070000000065000097479</t>
  </si>
  <si>
    <t>1A4070000000065000097480</t>
  </si>
  <si>
    <t>1A4070000000065000097481</t>
  </si>
  <si>
    <t>1A4070000000065000097482</t>
  </si>
  <si>
    <t>1A4070000000065000097483</t>
  </si>
  <si>
    <t>1A4070000000065000097484</t>
  </si>
  <si>
    <t>1A4070000000065000097485</t>
  </si>
  <si>
    <t>1A4070000000065000097486</t>
  </si>
  <si>
    <t>1A4070000000065000097487</t>
  </si>
  <si>
    <t>1A4070000000065000097488</t>
  </si>
  <si>
    <t>1A4070000000065000097489</t>
  </si>
  <si>
    <t>1A4070000000065000097490</t>
  </si>
  <si>
    <t>1A4070000000065000097491</t>
  </si>
  <si>
    <t>1A4070000000065000097492</t>
  </si>
  <si>
    <t>1A4070000000065000097493</t>
  </si>
  <si>
    <t>1A4070000000065000097494</t>
  </si>
  <si>
    <t>1A4070000000065000097495</t>
  </si>
  <si>
    <t>1A4070000000065000097496</t>
  </si>
  <si>
    <t>1A4070000000065000097497</t>
  </si>
  <si>
    <t>1A4070000000065000097498</t>
  </si>
  <si>
    <t>1A4070000000065000097499</t>
  </si>
  <si>
    <t>1A4070000000065000097501</t>
  </si>
  <si>
    <t>1A4070000000065000097502</t>
  </si>
  <si>
    <t>1A4070000000065000097503</t>
  </si>
  <si>
    <t>1A4070000000065000097504</t>
  </si>
  <si>
    <t>1A4070000000065000097505</t>
  </si>
  <si>
    <t>1A4070000000065000097506</t>
  </si>
  <si>
    <t>1A4070000000065000097507</t>
  </si>
  <si>
    <t>1A4070000000065000097508</t>
  </si>
  <si>
    <t>1A4070000000065000097509</t>
  </si>
  <si>
    <t>1A4070000000065000097510</t>
  </si>
  <si>
    <t>1A4070000000065000097511</t>
  </si>
  <si>
    <t>1A4070000000065000097512</t>
  </si>
  <si>
    <t>1A4070000000065000097513</t>
  </si>
  <si>
    <t>1A4070000000065000097514</t>
  </si>
  <si>
    <t>1A4070000000065000097515</t>
  </si>
  <si>
    <t>1A4070000000065000097516</t>
  </si>
  <si>
    <t>1A4070000000065000097517</t>
  </si>
  <si>
    <t>1A4070000000065000097518</t>
  </si>
  <si>
    <t>1A4070000000065000097519</t>
  </si>
  <si>
    <t>1A4070000000065000097520</t>
  </si>
  <si>
    <t>1A4070000000065000097521</t>
  </si>
  <si>
    <t>1A4070000000065000097522</t>
  </si>
  <si>
    <t>1A4070000000065000097523</t>
  </si>
  <si>
    <t>1A4070000000065000097524</t>
  </si>
  <si>
    <t>1A4070000000065000097525</t>
  </si>
  <si>
    <t>1A4070000000065000097526</t>
  </si>
  <si>
    <t>1A4070000000065000097527</t>
  </si>
  <si>
    <t>1A4070000000065000097528</t>
  </si>
  <si>
    <t>1A4070000000065000097529</t>
  </si>
  <si>
    <t>1A4070000000065000097530</t>
  </si>
  <si>
    <t>1A4070000000065000097531</t>
  </si>
  <si>
    <t>1A4070000000065000097532</t>
  </si>
  <si>
    <t>1A4070000000065000097533</t>
  </si>
  <si>
    <t>1A4070000000065000097534</t>
  </si>
  <si>
    <t>1A4070000000065000097535</t>
  </si>
  <si>
    <t>1A4070000000065000097536</t>
  </si>
  <si>
    <t>1A4070000000065000097537</t>
  </si>
  <si>
    <t>1A4070000000065000097538</t>
  </si>
  <si>
    <t>1A4070000000065000097539</t>
  </si>
  <si>
    <t>1A4070000000065000097540</t>
  </si>
  <si>
    <t>1A4070000000065000097541</t>
  </si>
  <si>
    <t>1A4070000000065000097542</t>
  </si>
  <si>
    <t>1A4070000000065000097543</t>
  </si>
  <si>
    <t>1A4070000000065000097544</t>
  </si>
  <si>
    <t>1A4070000000065000097545</t>
  </si>
  <si>
    <t>1A4070000000065000097546</t>
  </si>
  <si>
    <t>1A4070000000065000097547</t>
  </si>
  <si>
    <t>1A4070000000065000097548</t>
  </si>
  <si>
    <t>1A4070000000065000097549</t>
  </si>
  <si>
    <t>1A4070000000065000097550</t>
  </si>
  <si>
    <t>1A4070000000065000097551</t>
  </si>
  <si>
    <t>1A4070000000065000097552</t>
  </si>
  <si>
    <t>1A4070000000065000097553</t>
  </si>
  <si>
    <t>1A4070000000065000097554</t>
  </si>
  <si>
    <t>1A4070000000065000097556</t>
  </si>
  <si>
    <t>1A4070000000065000097557</t>
  </si>
  <si>
    <t>1A4070000000065000097558</t>
  </si>
  <si>
    <t>1A4070000000065000097559</t>
  </si>
  <si>
    <t>1A4070000000065000097560</t>
  </si>
  <si>
    <t>1A4070000000065000097561</t>
  </si>
  <si>
    <t>1A4070000000065000097562</t>
  </si>
  <si>
    <t>1A4070000000065000097563</t>
  </si>
  <si>
    <t>1A4070000000065000097564</t>
  </si>
  <si>
    <t>1A4070000000065000097565</t>
  </si>
  <si>
    <t>1A4070000000065000097566</t>
  </si>
  <si>
    <t>1A4070000000065000097567</t>
  </si>
  <si>
    <t>1A4070000000065000097568</t>
  </si>
  <si>
    <t>1A4070000000065000097569</t>
  </si>
  <si>
    <t>1A4070000000065000097570</t>
  </si>
  <si>
    <t>1A4070000000065000097571</t>
  </si>
  <si>
    <t>1A4070000000065000097572</t>
  </si>
  <si>
    <t>1A4070000000065000097573</t>
  </si>
  <si>
    <t>1A4070000000065000097574</t>
  </si>
  <si>
    <t>1A4070000000065000097575</t>
  </si>
  <si>
    <t>1A4070000000065000097577</t>
  </si>
  <si>
    <t>1A4070000000065000097578</t>
  </si>
  <si>
    <t>1A4070000000065000097579</t>
  </si>
  <si>
    <t>1A4070000000065000097580</t>
  </si>
  <si>
    <t>1A4070000000065000097581</t>
  </si>
  <si>
    <t>1A4070000000065000097583</t>
  </si>
  <si>
    <t>1A4070000000065000097584</t>
  </si>
  <si>
    <t>1A4070000000065000097585</t>
  </si>
  <si>
    <t>1A4070000000065000097586</t>
  </si>
  <si>
    <t>1A4070000000065000097587</t>
  </si>
  <si>
    <t>1A4070000000065000097588</t>
  </si>
  <si>
    <t>1A4070000000065000097589</t>
  </si>
  <si>
    <t>1A4070000000065000097590</t>
  </si>
  <si>
    <t>1A4070000000065000097591</t>
  </si>
  <si>
    <t>1A4070000000065000097592</t>
  </si>
  <si>
    <t>1A4070000000065000097593</t>
  </si>
  <si>
    <t>1A4070000000065000097594</t>
  </si>
  <si>
    <t>1A4070000000065000097595</t>
  </si>
  <si>
    <t>1A4070000000065000097596</t>
  </si>
  <si>
    <t>1A4070000000065000097597</t>
  </si>
  <si>
    <t>1A4070000000065000097598</t>
  </si>
  <si>
    <t>1A4070000000065000097599</t>
  </si>
  <si>
    <t>1A4070000000065000097600</t>
  </si>
  <si>
    <t>1A4070000000065000097601</t>
  </si>
  <si>
    <t>1A4070000000065000097602</t>
  </si>
  <si>
    <t>1A4070000000065000097603</t>
  </si>
  <si>
    <t>1A4070000000065000097604</t>
  </si>
  <si>
    <t>1A4070000000065000097605</t>
  </si>
  <si>
    <t>1A4070000000065000097606</t>
  </si>
  <si>
    <t>1A4070000000065000097607</t>
  </si>
  <si>
    <t>1A4070000000065000097608</t>
  </si>
  <si>
    <t>1A4070000000065000097609</t>
  </si>
  <si>
    <t>1A4070000000065000097611</t>
  </si>
  <si>
    <t>1A4070000000065000097612</t>
  </si>
  <si>
    <t>1A4070000000065000097613</t>
  </si>
  <si>
    <t>1A4070000000065000097614</t>
  </si>
  <si>
    <t>1A4070000000065000097615</t>
  </si>
  <si>
    <t>1A4070000000065000097616</t>
  </si>
  <si>
    <t>1A4070000000065000097617</t>
  </si>
  <si>
    <t>1A4070000000065000097618</t>
  </si>
  <si>
    <t>1A4070000000065000097619</t>
  </si>
  <si>
    <t>1A4070000000065000097620</t>
  </si>
  <si>
    <t>1A4070000000065000097623</t>
  </si>
  <si>
    <t>1A4070000000065000097624</t>
  </si>
  <si>
    <t>1A4070000000065000097625</t>
  </si>
  <si>
    <t>1A4070000000065000097626</t>
  </si>
  <si>
    <t>1A4070000000065000097627</t>
  </si>
  <si>
    <t>1A4070000000065000097628</t>
  </si>
  <si>
    <t>1A4070000000065000097629</t>
  </si>
  <si>
    <t>1A4070000000065000097631</t>
  </si>
  <si>
    <t>1A4070000000065000097632</t>
  </si>
  <si>
    <t>1A4070000000065000097633</t>
  </si>
  <si>
    <t>1A4070000000065000097634</t>
  </si>
  <si>
    <t>1A4070000000065000097635</t>
  </si>
  <si>
    <t>1A4070000000065000097636</t>
  </si>
  <si>
    <t>1A4070000000065000097637</t>
  </si>
  <si>
    <t>1A4070000000065000097638</t>
  </si>
  <si>
    <t>1A4070000000065000097639</t>
  </si>
  <si>
    <t>1A4070000000065000097643</t>
  </si>
  <si>
    <t>1A4070000000065000097644</t>
  </si>
  <si>
    <t>1A4070000000065000097645</t>
  </si>
  <si>
    <t>1A4070000000065000097646</t>
  </si>
  <si>
    <t>1A4070000000065000097649</t>
  </si>
  <si>
    <t>1A4070000000065000097650</t>
  </si>
  <si>
    <t>1A4070000000065000097654</t>
  </si>
  <si>
    <t>1A4070000000065000097655</t>
  </si>
  <si>
    <t>1A4070000000065000097656</t>
  </si>
  <si>
    <t>1A4070000000065000097658</t>
  </si>
  <si>
    <t>1A4070000000065000097659</t>
  </si>
  <si>
    <t>1A4070000000065000097660</t>
  </si>
  <si>
    <t>1A4070000000065000097661</t>
  </si>
  <si>
    <t>1A4070000000065000097664</t>
  </si>
  <si>
    <t>1A4070000000065000096950</t>
  </si>
  <si>
    <t>20294 OROB</t>
  </si>
  <si>
    <t>1A4070000000065000096951</t>
  </si>
  <si>
    <t>1A4070000000065000096952</t>
  </si>
  <si>
    <t>1A4070000000065000096953</t>
  </si>
  <si>
    <t>1A4070000000065000096954</t>
  </si>
  <si>
    <t>1A4070000000065000096955</t>
  </si>
  <si>
    <t>1A4070000000065000096956</t>
  </si>
  <si>
    <t>1A4070000000065000096957</t>
  </si>
  <si>
    <t>1A4070000000065000096958</t>
  </si>
  <si>
    <t>1A4070000000065000096959</t>
  </si>
  <si>
    <t>1A4070000000065000096960</t>
  </si>
  <si>
    <t>1A4070000000065000096962</t>
  </si>
  <si>
    <t>1A4070000000065000096963</t>
  </si>
  <si>
    <t>1A4070000000065000096964</t>
  </si>
  <si>
    <t>1A4070000000065000096965</t>
  </si>
  <si>
    <t>1A4070000000065000096966</t>
  </si>
  <si>
    <t>1A4070000000065000096967</t>
  </si>
  <si>
    <t>1A4070000000065000096968</t>
  </si>
  <si>
    <t>1A4070000000065000096969</t>
  </si>
  <si>
    <t>1A4070000000065000096970</t>
  </si>
  <si>
    <t>1A4070000000065000096971</t>
  </si>
  <si>
    <t>1A4070000000065000096972</t>
  </si>
  <si>
    <t>1A4070000000065000096973</t>
  </si>
  <si>
    <t>1A4070000000065000096974</t>
  </si>
  <si>
    <t>1A4070000000065000096975</t>
  </si>
  <si>
    <t>1A4070000000065000096976</t>
  </si>
  <si>
    <t>1A4070000000065000096977</t>
  </si>
  <si>
    <t>1A4070000000065000096978</t>
  </si>
  <si>
    <t>1A4070000000065000096979</t>
  </si>
  <si>
    <t>1A4070000000065000096980</t>
  </si>
  <si>
    <t>1A4070000000065000096981</t>
  </si>
  <si>
    <t>1A4070000000065000096983</t>
  </si>
  <si>
    <t>1A4070000000065000096984</t>
  </si>
  <si>
    <t>1A4070000000065000096985</t>
  </si>
  <si>
    <t>1A4070000000065000096986</t>
  </si>
  <si>
    <t>1A4070000000065000096987</t>
  </si>
  <si>
    <t>1A4070000000065000096988</t>
  </si>
  <si>
    <t>1A4070000000065000096989</t>
  </si>
  <si>
    <t>1A4070000000065000096990</t>
  </si>
  <si>
    <t>1A4070000000065000096991</t>
  </si>
  <si>
    <t>1A4070000000065000096992</t>
  </si>
  <si>
    <t>1A4070000000065000096993</t>
  </si>
  <si>
    <t>1A4070000000065000096994</t>
  </si>
  <si>
    <t>1A4070000000065000096995</t>
  </si>
  <si>
    <t>1A4070000000065000096996</t>
  </si>
  <si>
    <t>1A4070000000065000096997</t>
  </si>
  <si>
    <t>1A4070000000065000096998</t>
  </si>
  <si>
    <t>1A4070000000065000096999</t>
  </si>
  <si>
    <t>1A4070000000065000097000</t>
  </si>
  <si>
    <t>1A4070000000065000097001</t>
  </si>
  <si>
    <t>1A4070000000065000097002</t>
  </si>
  <si>
    <t>1A4070000000065000097003</t>
  </si>
  <si>
    <t>1A4070000000065000097005</t>
  </si>
  <si>
    <t>1A4070000000065000097006</t>
  </si>
  <si>
    <t>1A4070000000065000097007</t>
  </si>
  <si>
    <t>1A4070000000065000097008</t>
  </si>
  <si>
    <t>1A4070000000065000097009</t>
  </si>
  <si>
    <t>1A4070000000065000097010</t>
  </si>
  <si>
    <t>1A4070000000065000097011</t>
  </si>
  <si>
    <t>1A4070000000065000097012</t>
  </si>
  <si>
    <t>1A4070000000065000097013</t>
  </si>
  <si>
    <t>1A4070000000065000097014</t>
  </si>
  <si>
    <t>1A4070000000065000097015</t>
  </si>
  <si>
    <t>1A4070000000065000097016</t>
  </si>
  <si>
    <t>1A4070000000065000097017</t>
  </si>
  <si>
    <t>1A4070000000065000097018</t>
  </si>
  <si>
    <t>1A4070000000065000097019</t>
  </si>
  <si>
    <t>1A4070000000065000097020</t>
  </si>
  <si>
    <t>1A4070000000065000097021</t>
  </si>
  <si>
    <t>1A4070000000065000097022</t>
  </si>
  <si>
    <t>1A4070000000065000097023</t>
  </si>
  <si>
    <t>1A4070000000065000097024</t>
  </si>
  <si>
    <t>1A4070000000065000097025</t>
  </si>
  <si>
    <t>1A4070000000065000097026</t>
  </si>
  <si>
    <t>1A4070000000065000097027</t>
  </si>
  <si>
    <t>1A4070000000065000097028</t>
  </si>
  <si>
    <t>1A4070000000065000097029</t>
  </si>
  <si>
    <t>1A4070000000065000097030</t>
  </si>
  <si>
    <t>1A4070000000065000097031</t>
  </si>
  <si>
    <t>1A4070000000065000097032</t>
  </si>
  <si>
    <t>1A4070000000065000097033</t>
  </si>
  <si>
    <t>1A4070000000065000097034</t>
  </si>
  <si>
    <t>1A4070000000065000097035</t>
  </si>
  <si>
    <t>1A4070000000065000097036</t>
  </si>
  <si>
    <t>1A4070000000065000097037</t>
  </si>
  <si>
    <t>1A4070000000065000097038</t>
  </si>
  <si>
    <t>1A4070000000065000097039</t>
  </si>
  <si>
    <t>1A4070000000065000097040</t>
  </si>
  <si>
    <t>1A4070000000065000097041</t>
  </si>
  <si>
    <t>1A4070000000065000097042</t>
  </si>
  <si>
    <t>1A4070000000065000097043</t>
  </si>
  <si>
    <t>1A4070000000065000097044</t>
  </si>
  <si>
    <t>1A4070000000065000097045</t>
  </si>
  <si>
    <t>1A4070000000065000097046</t>
  </si>
  <si>
    <t>1A4070000000065000097047</t>
  </si>
  <si>
    <t>1A4070000000065000097049</t>
  </si>
  <si>
    <t>1A4070000000065000097050</t>
  </si>
  <si>
    <t>1A4070000000065000097051</t>
  </si>
  <si>
    <t>1A4070000000065000097052</t>
  </si>
  <si>
    <t>1A4070000000065000097053</t>
  </si>
  <si>
    <t>1A4070000000065000097054</t>
  </si>
  <si>
    <t>1A4070000000065000097055</t>
  </si>
  <si>
    <t>1A4070000000065000097056</t>
  </si>
  <si>
    <t>1A4070000000065000097057</t>
  </si>
  <si>
    <t>1A4070000000065000097058</t>
  </si>
  <si>
    <t>1A4070000000065000095652</t>
  </si>
  <si>
    <t>20294 PINE</t>
  </si>
  <si>
    <t>1A4070000000065000095653</t>
  </si>
  <si>
    <t>1A4070000000065000095654</t>
  </si>
  <si>
    <t>1A4070000000065000095655</t>
  </si>
  <si>
    <t>1A4070000000065000095656</t>
  </si>
  <si>
    <t>1A4070000000065000095657</t>
  </si>
  <si>
    <t>1A4070000000065000095658</t>
  </si>
  <si>
    <t>1A4070000000065000095659</t>
  </si>
  <si>
    <t>1A4070000000065000095660</t>
  </si>
  <si>
    <t>1A4070000000065000095662</t>
  </si>
  <si>
    <t>1A4070000000065000095663</t>
  </si>
  <si>
    <t>1A4070000000065000095664</t>
  </si>
  <si>
    <t>1A4070000000065000095665</t>
  </si>
  <si>
    <t>1A4070000000065000095666</t>
  </si>
  <si>
    <t>1A4070000000065000095667</t>
  </si>
  <si>
    <t>1A4070000000065000095668</t>
  </si>
  <si>
    <t>1A4070000000065000095669</t>
  </si>
  <si>
    <t>1A4070000000065000095670</t>
  </si>
  <si>
    <t>1A4070000000065000095671</t>
  </si>
  <si>
    <t>1A4070000000065000095672</t>
  </si>
  <si>
    <t>1A4070000000065000095673</t>
  </si>
  <si>
    <t>1A4070000000065000095674</t>
  </si>
  <si>
    <t>1A4070000000065000095675</t>
  </si>
  <si>
    <t>1A4070000000065000095676</t>
  </si>
  <si>
    <t>1A4070000000065000095677</t>
  </si>
  <si>
    <t>1A4070000000065000095678</t>
  </si>
  <si>
    <t>1A4070000000065000095679</t>
  </si>
  <si>
    <t>1A4070000000065000095680</t>
  </si>
  <si>
    <t>1A4070000000065000095681</t>
  </si>
  <si>
    <t>1A4070000000065000095682</t>
  </si>
  <si>
    <t>1A4070000000065000095683</t>
  </si>
  <si>
    <t>1A4070000000065000095684</t>
  </si>
  <si>
    <t>1A4070000000065000095685</t>
  </si>
  <si>
    <t>1A4070000000065000095686</t>
  </si>
  <si>
    <t>1A4070000000065000095687</t>
  </si>
  <si>
    <t>1A4070000000065000095688</t>
  </si>
  <si>
    <t>1A4070000000065000095689</t>
  </si>
  <si>
    <t>1A4070000000065000095690</t>
  </si>
  <si>
    <t>1A4070000000065000095691</t>
  </si>
  <si>
    <t>1A4070000000065000095692</t>
  </si>
  <si>
    <t>1A4070000000065000095693</t>
  </si>
  <si>
    <t>1A4070000000065000095694</t>
  </si>
  <si>
    <t>1A4070000000065000095695</t>
  </si>
  <si>
    <t>1A4070000000065000095696</t>
  </si>
  <si>
    <t>1A4070000000065000095697</t>
  </si>
  <si>
    <t>1A4070000000065000095698</t>
  </si>
  <si>
    <t>1A4070000000065000095699</t>
  </si>
  <si>
    <t>1A4070000000065000095700</t>
  </si>
  <si>
    <t>1A4070000000065000095701</t>
  </si>
  <si>
    <t>1A4070000000065000095702</t>
  </si>
  <si>
    <t>1A4070000000065000095703</t>
  </si>
  <si>
    <t>1A4070000000065000095704</t>
  </si>
  <si>
    <t>1A4070000000065000095705</t>
  </si>
  <si>
    <t>1A4070000000065000095706</t>
  </si>
  <si>
    <t>1A4070000000065000095707</t>
  </si>
  <si>
    <t>1A4070000000065000095708</t>
  </si>
  <si>
    <t>1A4070000000065000095709</t>
  </si>
  <si>
    <t>1A4070000000065000095710</t>
  </si>
  <si>
    <t>1A4070000000065000095711</t>
  </si>
  <si>
    <t>1A4070000000065000095712</t>
  </si>
  <si>
    <t>1A4070000000065000095713</t>
  </si>
  <si>
    <t>1A4070000000065000095714</t>
  </si>
  <si>
    <t>1A4070000000065000095715</t>
  </si>
  <si>
    <t>1A4070000000065000095716</t>
  </si>
  <si>
    <t>1A4070000000065000095717</t>
  </si>
  <si>
    <t>1A4070000000065000095718</t>
  </si>
  <si>
    <t>1A4070000000065000095719</t>
  </si>
  <si>
    <t>1A4070000000065000095720</t>
  </si>
  <si>
    <t>1A4070000000065000095721</t>
  </si>
  <si>
    <t>1A4070000000065000095722</t>
  </si>
  <si>
    <t>1A4070000000065000095723</t>
  </si>
  <si>
    <t>1A4070000000065000095724</t>
  </si>
  <si>
    <t>1A4070000000065000095725</t>
  </si>
  <si>
    <t>1A4070000000065000095726</t>
  </si>
  <si>
    <t>1A4070000000065000095727</t>
  </si>
  <si>
    <t>1A4070000000065000095728</t>
  </si>
  <si>
    <t>1A4070000000065000095729</t>
  </si>
  <si>
    <t>1A4070000000065000095730</t>
  </si>
  <si>
    <t>1A4070000000065000095731</t>
  </si>
  <si>
    <t>1A4070000000065000095732</t>
  </si>
  <si>
    <t>1A4070000000065000095733</t>
  </si>
  <si>
    <t>1A4070000000065000095734</t>
  </si>
  <si>
    <t>1A4070000000065000095735</t>
  </si>
  <si>
    <t>1A4070000000065000095736</t>
  </si>
  <si>
    <t>1A4070000000065000095737</t>
  </si>
  <si>
    <t>1A4070000000065000095738</t>
  </si>
  <si>
    <t>1A4070000000065000095739</t>
  </si>
  <si>
    <t>1A4070000000065000095740</t>
  </si>
  <si>
    <t>1A4070000000065000095741</t>
  </si>
  <si>
    <t>1A4070000000065000095742</t>
  </si>
  <si>
    <t>1A4070000000065000095743</t>
  </si>
  <si>
    <t>1A4070000000065000095744</t>
  </si>
  <si>
    <t>1A4070000000065000095745</t>
  </si>
  <si>
    <t>1A4070000000065000095746</t>
  </si>
  <si>
    <t>1A4070000000065000095747</t>
  </si>
  <si>
    <t>1A4070000000065000095748</t>
  </si>
  <si>
    <t>1A4070000000065000095749</t>
  </si>
  <si>
    <t>1A4070000000065000095750</t>
  </si>
  <si>
    <t>1A4070000000065000095751</t>
  </si>
  <si>
    <t>1A4070000000065000095752</t>
  </si>
  <si>
    <t>1A4070000000065000095753</t>
  </si>
  <si>
    <t>1A4070000000065000095754</t>
  </si>
  <si>
    <t>1A4070000000065000095755</t>
  </si>
  <si>
    <t>1A4070000000065000095756</t>
  </si>
  <si>
    <t>1A4070000000065000095757</t>
  </si>
  <si>
    <t>1A4070000000065000095758</t>
  </si>
  <si>
    <t>1A4070000000065000095759</t>
  </si>
  <si>
    <t>1A4070000000065000095760</t>
  </si>
  <si>
    <t>1A4070000000065000095761</t>
  </si>
  <si>
    <t>1A4070000000065000095762</t>
  </si>
  <si>
    <t>1A4070000000065000095763</t>
  </si>
  <si>
    <t>1A4070000000065000095764</t>
  </si>
  <si>
    <t>1A4070000000065000095765</t>
  </si>
  <si>
    <t>1A4070000000065000095766</t>
  </si>
  <si>
    <t>1A4070000000065000095767</t>
  </si>
  <si>
    <t>1A4070000000065000095768</t>
  </si>
  <si>
    <t>1A4070000000065000095769</t>
  </si>
  <si>
    <t>1A4070000000065000095770</t>
  </si>
  <si>
    <t>1A4070000000065000095771</t>
  </si>
  <si>
    <t>1A4070000000065000095772</t>
  </si>
  <si>
    <t>1A4070000000065000095773</t>
  </si>
  <si>
    <t>1A4070000000065000095774</t>
  </si>
  <si>
    <t>1A4070000000065000095775</t>
  </si>
  <si>
    <t>1A4070000000065000095776</t>
  </si>
  <si>
    <t>1A4070000000065000095777</t>
  </si>
  <si>
    <t>1A4070000000065000095778</t>
  </si>
  <si>
    <t>1A4070000000065000095779</t>
  </si>
  <si>
    <t>1A4070000000065000095780</t>
  </si>
  <si>
    <t>1A4070000000065000095781</t>
  </si>
  <si>
    <t>1A4070000000065000095782</t>
  </si>
  <si>
    <t>1A4070000000065000095783</t>
  </si>
  <si>
    <t>1A4070000000065000095784</t>
  </si>
  <si>
    <t>1A4070000000065000095785</t>
  </si>
  <si>
    <t>1A4070000000065000095786</t>
  </si>
  <si>
    <t>1A4070000000065000095787</t>
  </si>
  <si>
    <t>1A4070000000065000095788</t>
  </si>
  <si>
    <t>1A4070000000065000095789</t>
  </si>
  <si>
    <t>1A4070000000065000095790</t>
  </si>
  <si>
    <t>1A4070000000065000095791</t>
  </si>
  <si>
    <t>1A4070000000065000095792</t>
  </si>
  <si>
    <t>1A4070000000065000095793</t>
  </si>
  <si>
    <t>1A4070000000065000095794</t>
  </si>
  <si>
    <t>1A4070000000065000095795</t>
  </si>
  <si>
    <t>1A4070000000065000095796</t>
  </si>
  <si>
    <t>1A4070000000065000095797</t>
  </si>
  <si>
    <t>1A4070000000065000095798</t>
  </si>
  <si>
    <t>1A4070000000065000095799</t>
  </si>
  <si>
    <t>1A4070000000065000095800</t>
  </si>
  <si>
    <t>1A4070000000065000095801</t>
  </si>
  <si>
    <t>1A4070000000065000095802</t>
  </si>
  <si>
    <t>1A4070000000065000095803</t>
  </si>
  <si>
    <t>1A4070000000065000095804</t>
  </si>
  <si>
    <t>1A4070000000065000095805</t>
  </si>
  <si>
    <t>1A4070000000065000095421</t>
  </si>
  <si>
    <t>20294 SCRM</t>
  </si>
  <si>
    <t>1A4070000000065000095422</t>
  </si>
  <si>
    <t>1A4070000000065000095423</t>
  </si>
  <si>
    <t>1A4070000000065000095424</t>
  </si>
  <si>
    <t>1A4070000000065000095425</t>
  </si>
  <si>
    <t>1A4070000000065000095426</t>
  </si>
  <si>
    <t>1A4070000000065000095427</t>
  </si>
  <si>
    <t>1A4070000000065000095428</t>
  </si>
  <si>
    <t>1A4070000000065000095429</t>
  </si>
  <si>
    <t>1A4070000000065000096686</t>
  </si>
  <si>
    <t>20294 SOUR</t>
  </si>
  <si>
    <t>1A4070000000065000096687</t>
  </si>
  <si>
    <t>1A4070000000065000096688</t>
  </si>
  <si>
    <t>1A4070000000065000096689</t>
  </si>
  <si>
    <t>1A4070000000065000096690</t>
  </si>
  <si>
    <t>1A4070000000065000096691</t>
  </si>
  <si>
    <t>1A4070000000065000096692</t>
  </si>
  <si>
    <t>1A4070000000065000096693</t>
  </si>
  <si>
    <t>1A4070000000065000096694</t>
  </si>
  <si>
    <t>1A4070000000065000096695</t>
  </si>
  <si>
    <t>1A4070000000065000096696</t>
  </si>
  <si>
    <t>1A4070000000065000096698</t>
  </si>
  <si>
    <t>1A4070000000065000096699</t>
  </si>
  <si>
    <t>1A4070000000065000096700</t>
  </si>
  <si>
    <t>1A4070000000065000096701</t>
  </si>
  <si>
    <t>1A4070000000065000096702</t>
  </si>
  <si>
    <t>1A4070000000065000096703</t>
  </si>
  <si>
    <t>1A4070000000065000096704</t>
  </si>
  <si>
    <t>1A4070000000065000096705</t>
  </si>
  <si>
    <t>1A4070000000065000096706</t>
  </si>
  <si>
    <t>1A4070000000065000096708</t>
  </si>
  <si>
    <t>1A4070000000065000096709</t>
  </si>
  <si>
    <t>1A4070000000065000096710</t>
  </si>
  <si>
    <t>1A4070000000065000096711</t>
  </si>
  <si>
    <t>1A4070000000065000096712</t>
  </si>
  <si>
    <t>1A4070000000065000096713</t>
  </si>
  <si>
    <t>1A4070000000065000096714</t>
  </si>
  <si>
    <t>1A4070000000065000096715</t>
  </si>
  <si>
    <t>1A4070000000065000096716</t>
  </si>
  <si>
    <t>1A4070000000065000096717</t>
  </si>
  <si>
    <t>1A4070000000065000096718</t>
  </si>
  <si>
    <t>1A4070000000065000096719</t>
  </si>
  <si>
    <t>1A4070000000065000096720</t>
  </si>
  <si>
    <t>1A4070000000065000096721</t>
  </si>
  <si>
    <t>1A4070000000065000096722</t>
  </si>
  <si>
    <t>1A4070000000065000096723</t>
  </si>
  <si>
    <t>1A4070000000065000096724</t>
  </si>
  <si>
    <t>1A4070000000065000096725</t>
  </si>
  <si>
    <t>1A4070000000065000096726</t>
  </si>
  <si>
    <t>1A4070000000065000096727</t>
  </si>
  <si>
    <t>1A4070000000065000096728</t>
  </si>
  <si>
    <t>1A4070000000065000096729</t>
  </si>
  <si>
    <t>1A4070000000065000096730</t>
  </si>
  <si>
    <t>1A4070000000065000096732</t>
  </si>
  <si>
    <t>1A4070000000065000096733</t>
  </si>
  <si>
    <t>1A4070000000065000096734</t>
  </si>
  <si>
    <t>1A4070000000065000096736</t>
  </si>
  <si>
    <t>1A4070000000065000096737</t>
  </si>
  <si>
    <t>1A4070000000065000096738</t>
  </si>
  <si>
    <t>1A4070000000065000096739</t>
  </si>
  <si>
    <t>1A4070000000065000096740</t>
  </si>
  <si>
    <t>1A4070000000065000096741</t>
  </si>
  <si>
    <t>1A4070000000065000096742</t>
  </si>
  <si>
    <t>1A4070000000065000096743</t>
  </si>
  <si>
    <t>1A4070000000065000096744</t>
  </si>
  <si>
    <t>1A4070000000065000096745</t>
  </si>
  <si>
    <t>1A4070000000065000096746</t>
  </si>
  <si>
    <t>1A4070000000065000096747</t>
  </si>
  <si>
    <t>1A4070000000065000096748</t>
  </si>
  <si>
    <t>1A4070000000065000096749</t>
  </si>
  <si>
    <t>1A4070000000065000096750</t>
  </si>
  <si>
    <t>1A4070000000065000096751</t>
  </si>
  <si>
    <t>1A4070000000065000096752</t>
  </si>
  <si>
    <t>1A4070000000065000096753</t>
  </si>
  <si>
    <t>1A4070000000065000096754</t>
  </si>
  <si>
    <t>1A4070000000065000096755</t>
  </si>
  <si>
    <t>1A4070000000065000096756</t>
  </si>
  <si>
    <t>1A4070000000065000096757</t>
  </si>
  <si>
    <t>1A4070000000065000096758</t>
  </si>
  <si>
    <t>1A4070000000065000096759</t>
  </si>
  <si>
    <t>1A4070000000065000096760</t>
  </si>
  <si>
    <t>1A4070000000065000096761</t>
  </si>
  <si>
    <t>1A4070000000065000096762</t>
  </si>
  <si>
    <t>1A4070000000065000096764</t>
  </si>
  <si>
    <t>1A4070000000065000096765</t>
  </si>
  <si>
    <t>1A4070000000065000096766</t>
  </si>
  <si>
    <t>1A4070000000065000096767</t>
  </si>
  <si>
    <t>1A4070000000065000096768</t>
  </si>
  <si>
    <t>1A4070000000065000096769</t>
  </si>
  <si>
    <t>1A4070000000065000096770</t>
  </si>
  <si>
    <t>1A4070000000065000096771</t>
  </si>
  <si>
    <t>1A4070000000065000096772</t>
  </si>
  <si>
    <t>1A4070000000065000096773</t>
  </si>
  <si>
    <t>1A4070000000065000096774</t>
  </si>
  <si>
    <t>1A4070000000065000096775</t>
  </si>
  <si>
    <t>1A4070000000065000096776</t>
  </si>
  <si>
    <t>1A4070000000065000096778</t>
  </si>
  <si>
    <t>1A4070000000065000096779</t>
  </si>
  <si>
    <t>1A4070000000065000096780</t>
  </si>
  <si>
    <t>1A4070000000065000096781</t>
  </si>
  <si>
    <t>1A4070000000065000096782</t>
  </si>
  <si>
    <t>1A4070000000065000096783</t>
  </si>
  <si>
    <t>1A4070000000065000096784</t>
  </si>
  <si>
    <t>1A4070000000065000096785</t>
  </si>
  <si>
    <t>1A4070000000065000096786</t>
  </si>
  <si>
    <t>1A4070000000065000096787</t>
  </si>
  <si>
    <t>1A4070000000065000096788</t>
  </si>
  <si>
    <t>1A4070000000065000096789</t>
  </si>
  <si>
    <t>1A4070000000065000096790</t>
  </si>
  <si>
    <t>1A4070000000065000096791</t>
  </si>
  <si>
    <t>1A4070000000065000096792</t>
  </si>
  <si>
    <t>1A4070000000065000096793</t>
  </si>
  <si>
    <t>1A4070000000065000096794</t>
  </si>
  <si>
    <t>1A4070000000065000096795</t>
  </si>
  <si>
    <t>1A4070000000065000096796</t>
  </si>
  <si>
    <t>1A4070000000065000096797</t>
  </si>
  <si>
    <t>1A4070000000065000096798</t>
  </si>
  <si>
    <t>1A4070000000065000096799</t>
  </si>
  <si>
    <t>1A4070000000065000096800</t>
  </si>
  <si>
    <t>1A4070000000065000096801</t>
  </si>
  <si>
    <t>1A4070000000065000096802</t>
  </si>
  <si>
    <t>1A4070000000065000096803</t>
  </si>
  <si>
    <t>1A4070000000065000096804</t>
  </si>
  <si>
    <t>1A4070000000065000096805</t>
  </si>
  <si>
    <t>1A4070000000065000096806</t>
  </si>
  <si>
    <t>1A4070000000065000096809</t>
  </si>
  <si>
    <t>1A4070000000065000096810</t>
  </si>
  <si>
    <t>1A4070000000065000096811</t>
  </si>
  <si>
    <t>1A4070000000065000096812</t>
  </si>
  <si>
    <t>1A4070000000065000096813</t>
  </si>
  <si>
    <t>1A4070000000065000096814</t>
  </si>
  <si>
    <t>1A4070000000065000096815</t>
  </si>
  <si>
    <t>1A4070000000065000096816</t>
  </si>
  <si>
    <t>1A4070000000065000096817</t>
  </si>
  <si>
    <t>1A4070000000065000096819</t>
  </si>
  <si>
    <t>1A4070000000065000096820</t>
  </si>
  <si>
    <t>1A4070000000065000096821</t>
  </si>
  <si>
    <t>1A4070000000065000096822</t>
  </si>
  <si>
    <t>1A4070000000065000096823</t>
  </si>
  <si>
    <t>1A4070000000065000096824</t>
  </si>
  <si>
    <t>1A4070000000065000096825</t>
  </si>
  <si>
    <t>1A4070000000065000096826</t>
  </si>
  <si>
    <t>1A4070000000065000096827</t>
  </si>
  <si>
    <t>1A4070000000065000096828</t>
  </si>
  <si>
    <t>1A4070000000065000097060</t>
  </si>
  <si>
    <t>20294 STR8</t>
  </si>
  <si>
    <t>1A4070000000065000097061</t>
  </si>
  <si>
    <t>1A4070000000065000097062</t>
  </si>
  <si>
    <t>1A4070000000065000097063</t>
  </si>
  <si>
    <t>1A4070000000065000097064</t>
  </si>
  <si>
    <t>1A4070000000065000097065</t>
  </si>
  <si>
    <t>1A4070000000065000097066</t>
  </si>
  <si>
    <t>1A4070000000065000097067</t>
  </si>
  <si>
    <t>1A4070000000065000097068</t>
  </si>
  <si>
    <t>1A4070000000065000097069</t>
  </si>
  <si>
    <t>1A4070000000065000097070</t>
  </si>
  <si>
    <t>1A4070000000065000097071</t>
  </si>
  <si>
    <t>1A4070000000065000097072</t>
  </si>
  <si>
    <t>1A4070000000065000097073</t>
  </si>
  <si>
    <t>1A4070000000065000097074</t>
  </si>
  <si>
    <t>1A4070000000065000097075</t>
  </si>
  <si>
    <t>1A4070000000065000097076</t>
  </si>
  <si>
    <t>1A4070000000065000097077</t>
  </si>
  <si>
    <t>1A4070000000065000097078</t>
  </si>
  <si>
    <t>1A4070000000065000097079</t>
  </si>
  <si>
    <t>1A4070000000065000097080</t>
  </si>
  <si>
    <t>1A4070000000065000097082</t>
  </si>
  <si>
    <t>1A4070000000065000097083</t>
  </si>
  <si>
    <t>1A4070000000065000097084</t>
  </si>
  <si>
    <t>1A4070000000065000097085</t>
  </si>
  <si>
    <t>1A4070000000065000097086</t>
  </si>
  <si>
    <t>1A4070000000065000097087</t>
  </si>
  <si>
    <t>1A4070000000065000097088</t>
  </si>
  <si>
    <t>1A4070000000065000097089</t>
  </si>
  <si>
    <t>1A4070000000065000097090</t>
  </si>
  <si>
    <t>1A4070000000065000097091</t>
  </si>
  <si>
    <t>1A4070000000065000097092</t>
  </si>
  <si>
    <t>1A4070000000065000097093</t>
  </si>
  <si>
    <t>1A4070000000065000097094</t>
  </si>
  <si>
    <t>1A4070000000065000097095</t>
  </si>
  <si>
    <t>1A4070000000065000097096</t>
  </si>
  <si>
    <t>1A4070000000065000097097</t>
  </si>
  <si>
    <t>1A4070000000065000097098</t>
  </si>
  <si>
    <t>1A4070000000065000097099</t>
  </si>
  <si>
    <t>1A4070000000065000097100</t>
  </si>
  <si>
    <t>1A4070000000065000097101</t>
  </si>
  <si>
    <t>1A4070000000065000097102</t>
  </si>
  <si>
    <t>1A4070000000065000097103</t>
  </si>
  <si>
    <t>1A4070000000065000097104</t>
  </si>
  <si>
    <t>1A4070000000065000097105</t>
  </si>
  <si>
    <t>1A4070000000065000097106</t>
  </si>
  <si>
    <t>1A4070000000065000097107</t>
  </si>
  <si>
    <t>1A4070000000065000097108</t>
  </si>
  <si>
    <t>1A4070000000065000097109</t>
  </si>
  <si>
    <t>1A4070000000065000097110</t>
  </si>
  <si>
    <t>1A4070000000065000097111</t>
  </si>
  <si>
    <t>1A4070000000065000097112</t>
  </si>
  <si>
    <t>1A4070000000065000097113</t>
  </si>
  <si>
    <t>1A4070000000065000097114</t>
  </si>
  <si>
    <t>1A4070000000065000097116</t>
  </si>
  <si>
    <t>1A4070000000065000097117</t>
  </si>
  <si>
    <t>1A4070000000065000097118</t>
  </si>
  <si>
    <t>1A4070000000065000097119</t>
  </si>
  <si>
    <t>1A4070000000065000097120</t>
  </si>
  <si>
    <t>1A4070000000065000097121</t>
  </si>
  <si>
    <t>1A4070000000065000097122</t>
  </si>
  <si>
    <t>1A4070000000065000097123</t>
  </si>
  <si>
    <t>1A4070000000065000097124</t>
  </si>
  <si>
    <t>1A4070000000065000097125</t>
  </si>
  <si>
    <t>1A4070000000065000097126</t>
  </si>
  <si>
    <t>1A4070000000065000097127</t>
  </si>
  <si>
    <t>1A4070000000065000097128</t>
  </si>
  <si>
    <t>1A4070000000065000097129</t>
  </si>
  <si>
    <t>1A4070000000065000097130</t>
  </si>
  <si>
    <t>1A4070000000065000097131</t>
  </si>
  <si>
    <t>1A4070000000065000097132</t>
  </si>
  <si>
    <t>1A4070000000065000097133</t>
  </si>
  <si>
    <t>1A4070000000065000097134</t>
  </si>
  <si>
    <t>1A4070000000065000097135</t>
  </si>
  <si>
    <t>1A4070000000065000097136</t>
  </si>
  <si>
    <t>1A4070000000065000097139</t>
  </si>
  <si>
    <t>1A4070000000065000097140</t>
  </si>
  <si>
    <t>1A4070000000065000097141</t>
  </si>
  <si>
    <t>1A4070000000065000097142</t>
  </si>
  <si>
    <t>1A4070000000065000097143</t>
  </si>
  <si>
    <t>1A4070000000065000097144</t>
  </si>
  <si>
    <t>1A4070000000065000097145</t>
  </si>
  <si>
    <t>1A4070000000065000097146</t>
  </si>
  <si>
    <t>1A4070000000065000097147</t>
  </si>
  <si>
    <t>1A4070000000065000097148</t>
  </si>
  <si>
    <t>1A4070000000065000097149</t>
  </si>
  <si>
    <t>1A4070000000065000097150</t>
  </si>
  <si>
    <t>1A4070000000065000097151</t>
  </si>
  <si>
    <t>1A4070000000065000097152</t>
  </si>
  <si>
    <t>1A4070000000065000097153</t>
  </si>
  <si>
    <t>1A4070000000065000097154</t>
  </si>
  <si>
    <t>1A4070000000065000097155</t>
  </si>
  <si>
    <t>1A4070000000065000097156</t>
  </si>
  <si>
    <t>1A4070000000065000097157</t>
  </si>
  <si>
    <t>1A4070000000065000097158</t>
  </si>
  <si>
    <t>1A4070000000065000097159</t>
  </si>
  <si>
    <t>1A4070000000065000097160</t>
  </si>
  <si>
    <t>1A4070000000065000097161</t>
  </si>
  <si>
    <t>1A4070000000065000097162</t>
  </si>
  <si>
    <t>1A4070000000065000097163</t>
  </si>
  <si>
    <t>1A4070000000065000097164</t>
  </si>
  <si>
    <t>1A4070000000065000097165</t>
  </si>
  <si>
    <t>1A4070000000065000097166</t>
  </si>
  <si>
    <t>1A4070000000065000097167</t>
  </si>
  <si>
    <t>1A4070000000065000097168</t>
  </si>
  <si>
    <t>1A4070000000065000097171</t>
  </si>
  <si>
    <t>1A4070000000065000097172</t>
  </si>
  <si>
    <t>1A4070000000065000097173</t>
  </si>
  <si>
    <t>1A4070000000065000097174</t>
  </si>
  <si>
    <t>1A4070000000065000097175</t>
  </si>
  <si>
    <t>1A4070000000065000097176</t>
  </si>
  <si>
    <t>1A4070000000065000097177</t>
  </si>
  <si>
    <t>1A4070000000065000097178</t>
  </si>
  <si>
    <t>1A4070000000065000097179</t>
  </si>
  <si>
    <t>1A4070000000065000097180</t>
  </si>
  <si>
    <t>1A4070000000065000097181</t>
  </si>
  <si>
    <t>1A4070000000065000097182</t>
  </si>
  <si>
    <t>1A4070000000065000097183</t>
  </si>
  <si>
    <t>1A4070000000065000097184</t>
  </si>
  <si>
    <t>1A4070000000065000097185</t>
  </si>
  <si>
    <t>1A4070000000065000097186</t>
  </si>
  <si>
    <t>1A4070000000065000097187</t>
  </si>
  <si>
    <t>1A4070000000065000097188</t>
  </si>
  <si>
    <t>1A4070000000065000097189</t>
  </si>
  <si>
    <t>1A4070000000065000097190</t>
  </si>
  <si>
    <t>1A4070000000065000097191</t>
  </si>
  <si>
    <t>1A4070000000065000097192</t>
  </si>
  <si>
    <t>1A4070000000065000097194</t>
  </si>
  <si>
    <t>1A4070000000065000097195</t>
  </si>
  <si>
    <t>1A4070000000065000097196</t>
  </si>
  <si>
    <t>1A4070000000065000097197</t>
  </si>
  <si>
    <t>1A4070000000065000097198</t>
  </si>
  <si>
    <t>1A4070000000065000097199</t>
  </si>
  <si>
    <t>1A4070000000065000097200</t>
  </si>
  <si>
    <t>1A4070000000065000097201</t>
  </si>
  <si>
    <t>1A4070000000065000097202</t>
  </si>
  <si>
    <t>1A4070000000065000097204</t>
  </si>
  <si>
    <t>1A4070000000065000097205</t>
  </si>
  <si>
    <t>1A4070000000065000097206</t>
  </si>
  <si>
    <t>1A4070000000065000097207</t>
  </si>
  <si>
    <t>1A4070000000065000097208</t>
  </si>
  <si>
    <t>1A4070000000065000097209</t>
  </si>
  <si>
    <t>1A4070000000065000097210</t>
  </si>
  <si>
    <t>1A4070000000065000097211</t>
  </si>
  <si>
    <t>1A4070000000065000097212</t>
  </si>
  <si>
    <t>1A4070000000065000097213</t>
  </si>
  <si>
    <t>1A4070000000065000095564</t>
  </si>
  <si>
    <t>20294 SUNL</t>
  </si>
  <si>
    <t>1A4070000000065000095565</t>
  </si>
  <si>
    <t>1A4070000000065000095566</t>
  </si>
  <si>
    <t>1A4070000000065000095567</t>
  </si>
  <si>
    <t>1A4070000000065000095568</t>
  </si>
  <si>
    <t>1A4070000000065000095569</t>
  </si>
  <si>
    <t>1A4070000000065000095570</t>
  </si>
  <si>
    <t>1A4070000000065000095571</t>
  </si>
  <si>
    <t>1A4070000000065000095572</t>
  </si>
  <si>
    <t>1A4070000000065000095573</t>
  </si>
  <si>
    <t>1A4070000000065000095574</t>
  </si>
  <si>
    <t>1A4070000000065000095575</t>
  </si>
  <si>
    <t>1A4070000000065000095576</t>
  </si>
  <si>
    <t>1A4070000000065000095577</t>
  </si>
  <si>
    <t>1A4070000000065000095578</t>
  </si>
  <si>
    <t>1A4070000000065000095579</t>
  </si>
  <si>
    <t>1A4070000000065000095580</t>
  </si>
  <si>
    <t>1A4070000000065000095581</t>
  </si>
  <si>
    <t>1A4070000000065000095582</t>
  </si>
  <si>
    <t>1A4070000000065000095583</t>
  </si>
  <si>
    <t>1A4070000000065000095584</t>
  </si>
  <si>
    <t>1A4070000000065000095585</t>
  </si>
  <si>
    <t>1A4070000000065000095586</t>
  </si>
  <si>
    <t>1A4070000000065000095587</t>
  </si>
  <si>
    <t>1A4070000000065000095588</t>
  </si>
  <si>
    <t>1A4070000000065000095589</t>
  </si>
  <si>
    <t>1A4070000000065000095590</t>
  </si>
  <si>
    <t>1A4070000000065000095591</t>
  </si>
  <si>
    <t>1A4070000000065000095592</t>
  </si>
  <si>
    <t>1A4070000000065000095593</t>
  </si>
  <si>
    <t>1A4070000000065000095594</t>
  </si>
  <si>
    <t>1A4070000000065000095595</t>
  </si>
  <si>
    <t>1A4070000000065000095596</t>
  </si>
  <si>
    <t>1A4070000000065000095597</t>
  </si>
  <si>
    <t>1A4070000000065000095598</t>
  </si>
  <si>
    <t>1A4070000000065000095599</t>
  </si>
  <si>
    <t>1A4070000000065000095600</t>
  </si>
  <si>
    <t>1A4070000000065000095601</t>
  </si>
  <si>
    <t>1A4070000000065000095602</t>
  </si>
  <si>
    <t>1A4070000000065000095603</t>
  </si>
  <si>
    <t>1A4070000000065000095604</t>
  </si>
  <si>
    <t>1A4070000000065000095605</t>
  </si>
  <si>
    <t>1A4070000000065000095606</t>
  </si>
  <si>
    <t>1A4070000000065000095607</t>
  </si>
  <si>
    <t>1A4070000000065000095608</t>
  </si>
  <si>
    <t>1A4070000000065000095609</t>
  </si>
  <si>
    <t>1A4070000000065000095610</t>
  </si>
  <si>
    <t>1A4070000000065000095611</t>
  </si>
  <si>
    <t>1A4070000000065000095612</t>
  </si>
  <si>
    <t>1A4070000000065000095613</t>
  </si>
  <si>
    <t>1A4070000000065000095614</t>
  </si>
  <si>
    <t>1A4070000000065000095615</t>
  </si>
  <si>
    <t>1A4070000000065000095616</t>
  </si>
  <si>
    <t>1A4070000000065000095617</t>
  </si>
  <si>
    <t>1A4070000000065000095618</t>
  </si>
  <si>
    <t>1A4070000000065000095619</t>
  </si>
  <si>
    <t>1A4070000000065000095620</t>
  </si>
  <si>
    <t>1A4070000000065000095621</t>
  </si>
  <si>
    <t>1A4070000000065000095622</t>
  </si>
  <si>
    <t>1A4070000000065000095623</t>
  </si>
  <si>
    <t>1A4070000000065000095624</t>
  </si>
  <si>
    <t>1A4070000000065000095625</t>
  </si>
  <si>
    <t>1A4070000000065000095626</t>
  </si>
  <si>
    <t>1A4070000000065000095627</t>
  </si>
  <si>
    <t>1A4070000000065000095628</t>
  </si>
  <si>
    <t>1A4070000000065000095629</t>
  </si>
  <si>
    <t>1A4070000000065000095630</t>
  </si>
  <si>
    <t>1A4070000000065000095631</t>
  </si>
  <si>
    <t>1A4070000000065000095632</t>
  </si>
  <si>
    <t>1A4070000000065000095633</t>
  </si>
  <si>
    <t>1A4070000000065000095634</t>
  </si>
  <si>
    <t>1A4070000000065000095635</t>
  </si>
  <si>
    <t>1A4070000000065000095636</t>
  </si>
  <si>
    <t>1A4070000000065000095637</t>
  </si>
  <si>
    <t>1A4070000000065000095638</t>
  </si>
  <si>
    <t>1A4070000000065000095639</t>
  </si>
  <si>
    <t>1A4070000000065000095640</t>
  </si>
  <si>
    <t>1A4070000000065000095641</t>
  </si>
  <si>
    <t>1A4070000000065000095642</t>
  </si>
  <si>
    <t>1A4070000000065000095643</t>
  </si>
  <si>
    <t>1A4070000000065000095644</t>
  </si>
  <si>
    <t>1A4070000000065000095645</t>
  </si>
  <si>
    <t>1A4070000000065000095646</t>
  </si>
  <si>
    <t>1A4070000000065000095647</t>
  </si>
  <si>
    <t>1A4070000000065000095648</t>
  </si>
  <si>
    <t>1A4070000000065000095649</t>
  </si>
  <si>
    <t>1A4070000000065000095650</t>
  </si>
  <si>
    <t>1A4070000000065000095651</t>
  </si>
  <si>
    <t>1A4070000000065000096015</t>
  </si>
  <si>
    <t>20294 BLDS</t>
  </si>
  <si>
    <t>1A4070000000065000096016</t>
  </si>
  <si>
    <t>1A4070000000065000096017</t>
  </si>
  <si>
    <t>1A4070000000065000096018</t>
  </si>
  <si>
    <t>1A4070000000065000096019</t>
  </si>
  <si>
    <t>1A4070000000065000096020</t>
  </si>
  <si>
    <t>1A4070000000065000096021</t>
  </si>
  <si>
    <t>1A4070000000065000096022</t>
  </si>
  <si>
    <t>1A4070000000065000096023</t>
  </si>
  <si>
    <t>1A4070000000065000096024</t>
  </si>
  <si>
    <t>1A4070000000065000096025</t>
  </si>
  <si>
    <t>1A4070000000065000096026</t>
  </si>
  <si>
    <t>1A4070000000065000096027</t>
  </si>
  <si>
    <t>1A4070000000065000096028</t>
  </si>
  <si>
    <t>1A4070000000065000096029</t>
  </si>
  <si>
    <t>1A4070000000065000096030</t>
  </si>
  <si>
    <t>1A4070000000065000096031</t>
  </si>
  <si>
    <t>1A4070000000065000096032</t>
  </si>
  <si>
    <t>1A4070000000065000096033</t>
  </si>
  <si>
    <t>1A4070000000065000096034</t>
  </si>
  <si>
    <t>1A4070000000065000096035</t>
  </si>
  <si>
    <t>1A4070000000065000096038</t>
  </si>
  <si>
    <t>1A4070000000065000096039</t>
  </si>
  <si>
    <t>1A4070000000065000096040</t>
  </si>
  <si>
    <t>1A4070000000065000096041</t>
  </si>
  <si>
    <t>1A4070000000065000096042</t>
  </si>
  <si>
    <t>1A4070000000065000096043</t>
  </si>
  <si>
    <t>1A4070000000065000096044</t>
  </si>
  <si>
    <t>1A4070000000065000096045</t>
  </si>
  <si>
    <t>1A4070000000065000096046</t>
  </si>
  <si>
    <t>1A4070000000065000096047</t>
  </si>
  <si>
    <t>1A4070000000065000096048</t>
  </si>
  <si>
    <t>1A4070000000065000096049</t>
  </si>
  <si>
    <t>1A4070000000065000096050</t>
  </si>
  <si>
    <t>1A4070000000065000096051</t>
  </si>
  <si>
    <t>1A4070000000065000096052</t>
  </si>
  <si>
    <t>1A4070000000065000096053</t>
  </si>
  <si>
    <t>1A4070000000065000096054</t>
  </si>
  <si>
    <t>1A4070000000065000096055</t>
  </si>
  <si>
    <t>1A4070000000065000096056</t>
  </si>
  <si>
    <t>1A4070000000065000096057</t>
  </si>
  <si>
    <t>1A4070000000065000096058</t>
  </si>
  <si>
    <t>1A4070000000065000096059</t>
  </si>
  <si>
    <t>1A4070000000065000096060</t>
  </si>
  <si>
    <t>1A4070000000065000096061</t>
  </si>
  <si>
    <t>1A4070000000065000096062</t>
  </si>
  <si>
    <t>1A4070000000065000096063</t>
  </si>
  <si>
    <t>1A4070000000065000096064</t>
  </si>
  <si>
    <t>1A4070000000065000096065</t>
  </si>
  <si>
    <t>1A4070000000065000096066</t>
  </si>
  <si>
    <t>1A4070000000065000096067</t>
  </si>
  <si>
    <t>1A4070000000065000096068</t>
  </si>
  <si>
    <t>1A4070000000065000096070</t>
  </si>
  <si>
    <t>1A4070000000065000096071</t>
  </si>
  <si>
    <t>1A4070000000065000096072</t>
  </si>
  <si>
    <t>1A4070000000065000096073</t>
  </si>
  <si>
    <t>1A4070000000065000096074</t>
  </si>
  <si>
    <t>1A4070000000065000096075</t>
  </si>
  <si>
    <t>1A4070000000065000096076</t>
  </si>
  <si>
    <t>1A4070000000065000096077</t>
  </si>
  <si>
    <t>1A4070000000065000096078</t>
  </si>
  <si>
    <t>1A4070000000065000096079</t>
  </si>
  <si>
    <t>1A4070000000065000096081</t>
  </si>
  <si>
    <t>1A4070000000065000096082</t>
  </si>
  <si>
    <t>1A4070000000065000096083</t>
  </si>
  <si>
    <t>1A4070000000065000096084</t>
  </si>
  <si>
    <t>1A4070000000065000096085</t>
  </si>
  <si>
    <t>1A4070000000065000096086</t>
  </si>
  <si>
    <t>1A4070000000065000096087</t>
  </si>
  <si>
    <t>1A4070000000065000096088</t>
  </si>
  <si>
    <t>1A4070000000065000096089</t>
  </si>
  <si>
    <t>1A4070000000065000096090</t>
  </si>
  <si>
    <t>1A4070000000065000096091</t>
  </si>
  <si>
    <t>1A4070000000065000096092</t>
  </si>
  <si>
    <t>1A4070000000065000096093</t>
  </si>
  <si>
    <t>1A4070000000065000096094</t>
  </si>
  <si>
    <t>1A4070000000065000096095</t>
  </si>
  <si>
    <t>1A4070000000065000096096</t>
  </si>
  <si>
    <t>1A4070000000065000096097</t>
  </si>
  <si>
    <t>1A4070000000065000096098</t>
  </si>
  <si>
    <t>1A4070000000065000096099</t>
  </si>
  <si>
    <t>1A4070000000065000096100</t>
  </si>
  <si>
    <t>1A4070000000065000096102</t>
  </si>
  <si>
    <t>1A4070000000065000096103</t>
  </si>
  <si>
    <t>1A4070000000065000096104</t>
  </si>
  <si>
    <t>1A4070000000065000096105</t>
  </si>
  <si>
    <t>1A4070000000065000096106</t>
  </si>
  <si>
    <t>1A4070000000065000096107</t>
  </si>
  <si>
    <t>1A4070000000065000096108</t>
  </si>
  <si>
    <t>1A4070000000065000096109</t>
  </si>
  <si>
    <t>1A4070000000065000096110</t>
  </si>
  <si>
    <t>1A4070000000065000096111</t>
  </si>
  <si>
    <t>1A4070000000065000096112</t>
  </si>
  <si>
    <t>1A4070000000065000096113</t>
  </si>
  <si>
    <t>1A4070000000065000096114</t>
  </si>
  <si>
    <t>1A4070000000065000096115</t>
  </si>
  <si>
    <t>1A4070000000065000096116</t>
  </si>
  <si>
    <t>1A4070000000065000096117</t>
  </si>
  <si>
    <t>1A4070000000065000096118</t>
  </si>
  <si>
    <t>1A4070000000065000096119</t>
  </si>
  <si>
    <t>1A4070000000065000096120</t>
  </si>
  <si>
    <t>1A4070000000065000096121</t>
  </si>
  <si>
    <t>1A4070000000065000096122</t>
  </si>
  <si>
    <t>1A4070000000065000096123</t>
  </si>
  <si>
    <t>1A4070000000065000096124</t>
  </si>
  <si>
    <t>1A4070000000065000096125</t>
  </si>
  <si>
    <t>1A4070000000065000096126</t>
  </si>
  <si>
    <t>1A4070000000065000096127</t>
  </si>
  <si>
    <t>1A4070000000065000096128</t>
  </si>
  <si>
    <t>1A4070000000065000096129</t>
  </si>
  <si>
    <t>1A4070000000065000096130</t>
  </si>
  <si>
    <t>1A4070000000065000096131</t>
  </si>
  <si>
    <t>1A4070000000065000096132</t>
  </si>
  <si>
    <t>1A4070000000065000096133</t>
  </si>
  <si>
    <t>1A4070000000065000096136</t>
  </si>
  <si>
    <t>1A4070000000065000096138</t>
  </si>
  <si>
    <t>1A4070000000065000096139</t>
  </si>
  <si>
    <t>1A4070000000065000096140</t>
  </si>
  <si>
    <t>1A4070000000065000096141</t>
  </si>
  <si>
    <t>1A4070000000065000096142</t>
  </si>
  <si>
    <t>1A4070000000065000096143</t>
  </si>
  <si>
    <t>1A4070000000065000096144</t>
  </si>
  <si>
    <t>1A4070000000065000096145</t>
  </si>
  <si>
    <t>1A4070000000065000096146</t>
  </si>
  <si>
    <t>1A4070000000065000096147</t>
  </si>
  <si>
    <t>1A4070000000065000096148</t>
  </si>
  <si>
    <t>1A4070000000065000096150</t>
  </si>
  <si>
    <t>1A4070000000065000096151</t>
  </si>
  <si>
    <t>1A4070000000065000096152</t>
  </si>
  <si>
    <t>1A4070000000065000096153</t>
  </si>
  <si>
    <t>1A4070000000065000096154</t>
  </si>
  <si>
    <t>1A4070000000065000096155</t>
  </si>
  <si>
    <t>1A4070000000065000096156</t>
  </si>
  <si>
    <t>1A4070000000065000096157</t>
  </si>
  <si>
    <t>1A4070000000065000096158</t>
  </si>
  <si>
    <t>1A4070000000065000096159</t>
  </si>
  <si>
    <t>1A4070000000065000096160</t>
  </si>
  <si>
    <t>1A4070000000065000096161</t>
  </si>
  <si>
    <t>1A4070000000065000096162</t>
  </si>
  <si>
    <t>1A4070000000065000096163</t>
  </si>
  <si>
    <t>1A4070000000065000096164</t>
  </si>
  <si>
    <t>1A4070000000065000096165</t>
  </si>
  <si>
    <t>1A4070000000065000096167</t>
  </si>
  <si>
    <t>1A4070000000065000096168</t>
  </si>
  <si>
    <t>1A4070000000065000096169</t>
  </si>
  <si>
    <t>1A4070000000065000096170</t>
  </si>
  <si>
    <t>1A4070000000065000096171</t>
  </si>
  <si>
    <t>1A4070000000065000096172</t>
  </si>
  <si>
    <t>1A4070000000065000096173</t>
  </si>
  <si>
    <t>1A4070000000065000096174</t>
  </si>
  <si>
    <t>1A4070000000065000096175</t>
  </si>
  <si>
    <t>1A4070000000065000096176</t>
  </si>
  <si>
    <t>1A4070000000065000096177</t>
  </si>
  <si>
    <t>1A4070000000065000095472</t>
  </si>
  <si>
    <t>20294 HELL</t>
  </si>
  <si>
    <t>1A4070000000065000095473</t>
  </si>
  <si>
    <t>1A4070000000065000095474</t>
  </si>
  <si>
    <t>1A4070000000065000095475</t>
  </si>
  <si>
    <t>1A4070000000065000095476</t>
  </si>
  <si>
    <t>1A4070000000065000095477</t>
  </si>
  <si>
    <t>1A4070000000065000095478</t>
  </si>
  <si>
    <t>1A4070000000065000095479</t>
  </si>
  <si>
    <t>1A4070000000065000095480</t>
  </si>
  <si>
    <t>1A4070000000065000095481</t>
  </si>
  <si>
    <t>1A4070000000065000095483</t>
  </si>
  <si>
    <t>1A4070000000065000095484</t>
  </si>
  <si>
    <t>1A4070000000065000095485</t>
  </si>
  <si>
    <t>1A4070000000065000095486</t>
  </si>
  <si>
    <t>1A4070000000065000095487</t>
  </si>
  <si>
    <t>1A4070000000065000095488</t>
  </si>
  <si>
    <t>1A4070000000065000095489</t>
  </si>
  <si>
    <t>1A4070000000065000096345</t>
  </si>
  <si>
    <t>20294 SHRM.2</t>
  </si>
  <si>
    <t>1A4070000000065000096347</t>
  </si>
  <si>
    <t>1A4070000000065000096348</t>
  </si>
  <si>
    <t>1A4070000000065000096349</t>
  </si>
  <si>
    <t>1A4070000000065000096350</t>
  </si>
  <si>
    <t>1A4070000000065000096351</t>
  </si>
  <si>
    <t>1A4070000000065000096352</t>
  </si>
  <si>
    <t>1A4070000000065000096353</t>
  </si>
  <si>
    <t>1A4070000000065000096354</t>
  </si>
  <si>
    <t>1A4070000000065000096355</t>
  </si>
  <si>
    <t>1A4070000000065000096356</t>
  </si>
  <si>
    <t>1A4070000000065000096357</t>
  </si>
  <si>
    <t>1A4070000000065000096358</t>
  </si>
  <si>
    <t>1A4070000000065000096359</t>
  </si>
  <si>
    <t>1A4070000000065000096360</t>
  </si>
  <si>
    <t>1A4070000000065000096361</t>
  </si>
  <si>
    <t>1A4070000000065000096362</t>
  </si>
  <si>
    <t>1A4070000000065000096363</t>
  </si>
  <si>
    <t>1A4070000000065000096364</t>
  </si>
  <si>
    <t>1A4070000000065000096365</t>
  </si>
  <si>
    <t>1A4070000000065000096366</t>
  </si>
  <si>
    <t>1A4070000000065000096367</t>
  </si>
  <si>
    <t>1A4070000000065000096368</t>
  </si>
  <si>
    <t>1A4070000000065000096369</t>
  </si>
  <si>
    <t>1A4070000000065000096370</t>
  </si>
  <si>
    <t>1A4070000000065000096371</t>
  </si>
  <si>
    <t>1A4070000000065000096372</t>
  </si>
  <si>
    <t>1A4070000000065000096373</t>
  </si>
  <si>
    <t>1A4070000000065000096374</t>
  </si>
  <si>
    <t>1A4070000000065000096375</t>
  </si>
  <si>
    <t>1A4070000000065000096376</t>
  </si>
  <si>
    <t>1A4070000000065000096377</t>
  </si>
  <si>
    <t>1A4070000000065000096378</t>
  </si>
  <si>
    <t>1A4070000000065000096379</t>
  </si>
  <si>
    <t>1A4070000000065000096380</t>
  </si>
  <si>
    <t>1A4070000000065000096381</t>
  </si>
  <si>
    <t>1A4070000000065000096382</t>
  </si>
  <si>
    <t>1A4070000000065000096383</t>
  </si>
  <si>
    <t>1A4070000000065000096384</t>
  </si>
  <si>
    <t>1A4070000000065000096385</t>
  </si>
  <si>
    <t>1A4070000000065000096386</t>
  </si>
  <si>
    <t>1A4070000000065000096387</t>
  </si>
  <si>
    <t>1A4070000000065000096389</t>
  </si>
  <si>
    <t>1A4070000000065000096391</t>
  </si>
  <si>
    <t>1A4070000000065000096392</t>
  </si>
  <si>
    <t>1A4070000000065000096393</t>
  </si>
  <si>
    <t>1A4070000000065000096394</t>
  </si>
  <si>
    <t>1A4070000000065000096395</t>
  </si>
  <si>
    <t>1A4070000000065000096396</t>
  </si>
  <si>
    <t>1A4070000000065000096397</t>
  </si>
  <si>
    <t>1A4070000000065000096398</t>
  </si>
  <si>
    <t>1A4070000000065000096399</t>
  </si>
  <si>
    <t>1A4070000000065000096400</t>
  </si>
  <si>
    <t>1A4070000000065000096401</t>
  </si>
  <si>
    <t>1A4070000000065000096402</t>
  </si>
  <si>
    <t>1A4070000000065000096403</t>
  </si>
  <si>
    <t>1A4070000000065000096404</t>
  </si>
  <si>
    <t>1A4070000000065000096405</t>
  </si>
  <si>
    <t>1A4070000000065000096406</t>
  </si>
  <si>
    <t>1A4070000000065000096407</t>
  </si>
  <si>
    <t>1A4070000000065000096408</t>
  </si>
  <si>
    <t>1A4070000000065000096409</t>
  </si>
  <si>
    <t>1A4070000000065000096411</t>
  </si>
  <si>
    <t>1A4070000000065000096412</t>
  </si>
  <si>
    <t>1A4070000000065000096413</t>
  </si>
  <si>
    <t>1A4070000000065000096414</t>
  </si>
  <si>
    <t>1A4070000000065000096415</t>
  </si>
  <si>
    <t>1A4070000000065000096416</t>
  </si>
  <si>
    <t>1A4070000000065000096417</t>
  </si>
  <si>
    <t>1A4070000000065000096418</t>
  </si>
  <si>
    <t>1A4070000000065000096419</t>
  </si>
  <si>
    <t>1A4070000000065000096420</t>
  </si>
  <si>
    <t>1A4070000000065000096421</t>
  </si>
  <si>
    <t>1A4070000000065000096422</t>
  </si>
  <si>
    <t>1A4070000000065000096423</t>
  </si>
  <si>
    <t>1A4070000000065000096424</t>
  </si>
  <si>
    <t>1A4070000000065000096425</t>
  </si>
  <si>
    <t>1A4070000000065000096426</t>
  </si>
  <si>
    <t>1A4070000000065000096427</t>
  </si>
  <si>
    <t>1A4070000000065000096428</t>
  </si>
  <si>
    <t>1A4070000000065000096429</t>
  </si>
  <si>
    <t>1A4070000000065000096430</t>
  </si>
  <si>
    <t>1A4070000000065000096431</t>
  </si>
  <si>
    <t>1A4070000000065000096433</t>
  </si>
  <si>
    <t>1A4070000000065000096434</t>
  </si>
  <si>
    <t>1A4070000000065000096435</t>
  </si>
  <si>
    <t>1A4070000000065000096436</t>
  </si>
  <si>
    <t>1A4070000000065000096437</t>
  </si>
  <si>
    <t>1A4070000000065000096438</t>
  </si>
  <si>
    <t>1A4070000000065000096439</t>
  </si>
  <si>
    <t>1A4070000000065000096440</t>
  </si>
  <si>
    <t>1A4070000000065000096441</t>
  </si>
  <si>
    <t>1A4070000000065000096442</t>
  </si>
  <si>
    <t>1A4070000000065000096444</t>
  </si>
  <si>
    <t>1A4070000000065000096445</t>
  </si>
  <si>
    <t>1A4070000000065000096446</t>
  </si>
  <si>
    <t>1A4070000000065000096447</t>
  </si>
  <si>
    <t>1A4070000000065000096448</t>
  </si>
  <si>
    <t>1A4070000000065000096449</t>
  </si>
  <si>
    <t>1A4070000000065000096450</t>
  </si>
  <si>
    <t>1A4070000000065000096451</t>
  </si>
  <si>
    <t>1A4070000000065000096452</t>
  </si>
  <si>
    <t>1A4070000000065000096453</t>
  </si>
  <si>
    <t>1A4070000000065000096454</t>
  </si>
  <si>
    <t>1A4070000000065000096455</t>
  </si>
  <si>
    <t>1A4070000000065000096456</t>
  </si>
  <si>
    <t>1A4070000000065000096457</t>
  </si>
  <si>
    <t>1A4070000000065000096458</t>
  </si>
  <si>
    <t>1A4070000000065000096459</t>
  </si>
  <si>
    <t>1A4070000000065000096460</t>
  </si>
  <si>
    <t>1A4070000000065000096461</t>
  </si>
  <si>
    <t>1A4070000000065000096462</t>
  </si>
  <si>
    <t>1A4070000000065000096463</t>
  </si>
  <si>
    <t>1A4070000000065000096464</t>
  </si>
  <si>
    <t>1A4070000000065000096465</t>
  </si>
  <si>
    <t>1A4070000000065000096466</t>
  </si>
  <si>
    <t>1A4070000000065000096467</t>
  </si>
  <si>
    <t>1A4070000000065000096468</t>
  </si>
  <si>
    <t>1A4070000000065000096469</t>
  </si>
  <si>
    <t>1A4070000000065000096470</t>
  </si>
  <si>
    <t>1A4070000000065000096471</t>
  </si>
  <si>
    <t>1A4070000000065000096472</t>
  </si>
  <si>
    <t>1A4070000000065000096473</t>
  </si>
  <si>
    <t>1A4070000000065000096474</t>
  </si>
  <si>
    <t>1A4070000000065000096475</t>
  </si>
  <si>
    <t>1A4070000000065000096476</t>
  </si>
  <si>
    <t>1A4070000000065000098730</t>
  </si>
  <si>
    <t>TNZN TENZIN KUSH X ANCIENT OG</t>
  </si>
  <si>
    <t>20301 TNZN</t>
  </si>
  <si>
    <t>1A4070000000065000098731</t>
  </si>
  <si>
    <t>1A4070000000065000098732</t>
  </si>
  <si>
    <t>1A4070000000065000098735</t>
  </si>
  <si>
    <t>1A4070000000065000098736</t>
  </si>
  <si>
    <t>1A4070000000065000098737</t>
  </si>
  <si>
    <t>1A4070000000065000098738</t>
  </si>
  <si>
    <t>1A4070000000065000098740</t>
  </si>
  <si>
    <t>1A4070000000065000098741</t>
  </si>
  <si>
    <t>1A4070000000065000098742</t>
  </si>
  <si>
    <t>1A4070000000065000098744</t>
  </si>
  <si>
    <t>1A4070000000065000098745</t>
  </si>
  <si>
    <t>1A4070000000065000098746</t>
  </si>
  <si>
    <t>1A4070000000065000098747</t>
  </si>
  <si>
    <t>1A4070000000065000098748</t>
  </si>
  <si>
    <t>1A4070000000065000098750</t>
  </si>
  <si>
    <t>1A4070000000065000098751</t>
  </si>
  <si>
    <t>HEAD MAX HEAD ROOM</t>
  </si>
  <si>
    <t>20301 HEAD</t>
  </si>
  <si>
    <t>1A4070000000065000098753</t>
  </si>
  <si>
    <t>1A4070000000065000098754</t>
  </si>
  <si>
    <t>1A4070000000065000098756</t>
  </si>
  <si>
    <t>1A4070000000065000098757</t>
  </si>
  <si>
    <t>1A4070000000065000098760</t>
  </si>
  <si>
    <t>DOMO012.SEED</t>
  </si>
  <si>
    <t>SCRM003.SEED</t>
  </si>
  <si>
    <t>BLDS207.079108</t>
  </si>
  <si>
    <t>SHRM014</t>
  </si>
  <si>
    <t>BLDS207.069904</t>
  </si>
  <si>
    <t>BLDS207.079165</t>
  </si>
  <si>
    <t>BLDS207.069902</t>
  </si>
  <si>
    <t>BERT016.077901</t>
  </si>
  <si>
    <t>HELL002.SEED</t>
  </si>
  <si>
    <t>HELL004.SEED</t>
  </si>
  <si>
    <t>CHIP001.SEED</t>
  </si>
  <si>
    <t>DOMO014.SEED</t>
  </si>
  <si>
    <t>DURP006.</t>
  </si>
  <si>
    <t>DOMO011.SEED</t>
  </si>
  <si>
    <t>DOMO007.SEED</t>
  </si>
  <si>
    <t>DOMO004.SEED</t>
  </si>
  <si>
    <t>DOMO003.SEED</t>
  </si>
  <si>
    <t>DOMO006.SEED</t>
  </si>
  <si>
    <t>SCRM002.SEED</t>
  </si>
  <si>
    <t>HELL006.SEED</t>
  </si>
  <si>
    <t>HELL001.SEED</t>
  </si>
  <si>
    <t>BLDS207</t>
  </si>
  <si>
    <t>BLDS207.094286</t>
  </si>
  <si>
    <t>BLDS</t>
  </si>
  <si>
    <t>SHRM014.094589</t>
  </si>
  <si>
    <t>SHRM</t>
  </si>
  <si>
    <t>SUNL006.094837</t>
  </si>
  <si>
    <t>BLDS207.094309</t>
  </si>
  <si>
    <t>BLDS207.094307</t>
  </si>
  <si>
    <t>BLDS207.094236</t>
  </si>
  <si>
    <t>GFSD189.094426</t>
  </si>
  <si>
    <t>SHRM014.094615</t>
  </si>
  <si>
    <t>SUNL006.094932</t>
  </si>
  <si>
    <t>SOUR011.094117</t>
  </si>
  <si>
    <t>SUNL006.094833</t>
  </si>
  <si>
    <t>PLAN008.094496</t>
  </si>
  <si>
    <t>SUNL006.094878</t>
  </si>
  <si>
    <t>PINE001.094717</t>
  </si>
  <si>
    <t>PINE001.094733</t>
  </si>
  <si>
    <t>NYFL014.093627</t>
  </si>
  <si>
    <t>PLAN008.094527</t>
  </si>
  <si>
    <t>NYFL014.093577</t>
  </si>
  <si>
    <t>LDOS040.093533</t>
  </si>
  <si>
    <t>92CK119.093035</t>
  </si>
  <si>
    <t>BERT016</t>
  </si>
  <si>
    <t>BERT016.093114</t>
  </si>
  <si>
    <t>BERT</t>
  </si>
  <si>
    <t>92CK119.092840</t>
  </si>
  <si>
    <t>OROB054.093811</t>
  </si>
  <si>
    <t>KOKO011.093306</t>
  </si>
  <si>
    <t>STR8017.093996</t>
  </si>
  <si>
    <t>LDOS040.093426</t>
  </si>
  <si>
    <t>STR8017.093986</t>
  </si>
  <si>
    <t>JMAC002.089999,        DOMO012.090087,        DITO009.087213,        DURP006.089944,        JMAC007.089979,        DURP006.089939,        KING002.089787,        DURP006.089943</t>
  </si>
  <si>
    <t>STR8014.086891,        DURP006.089941,        GFSD189.089671,        JMAC014.090026,        SOUR007.086622,        JMAC009.090016,        KING002.089810,        JMAC006.089991</t>
  </si>
  <si>
    <t>PINE001.089858,        JMAC011.089988,        JMAC013.090012,        SUNL006.087012,        JMAC004.089977,        JMAC016.089972</t>
  </si>
  <si>
    <t>PINE001.087122,        NYFL014.088699,        PINE001.087095,        SUNL016.088473,        KOKO011.092343,        SUNL016.088574</t>
  </si>
  <si>
    <t>SCRM003.090103,        LCKE001.090055,        LDOS040.089221,        LCKE011.090071,        LCKE008.090064,        STR8017.088132</t>
  </si>
  <si>
    <t>DOMO014.090091,        DURP006.090244,        DURP006.090232,        GFSD207.090564,        STR8014.090996,        GFSD207.090583,        RAIN005.090220,        STR8014.090919</t>
  </si>
  <si>
    <t>GFSD207.090694,        DOMO011.090086,        DOMO007.090084,        DOMO004.090092,        SOUR011.091161,        DOMO003.090082,        KING002.086152</t>
  </si>
  <si>
    <t>DOMO006.090083,        FIRE007.090167,        DITO007.090133,        GFSD207.090626,        PINE001.090276,        RAIN001.090191,        PLAN008.090310</t>
  </si>
  <si>
    <t>KING002.086079,        PLAN008.090307,        GFSD189.085989,        SCRM002.090102,        SUNL006.087046,        KING002.086114</t>
  </si>
  <si>
    <t>HELL006.090095,        PLAN008.090309,        DITO007.090129,        NYFL014.091342,        NYFL014.091335,        HELL001.090094</t>
  </si>
  <si>
    <t>BLDS207.094286,        SHRM014.094589,        SUNL006.094837,        BLDS207.094309,        BLDS207.094307,        BLDS207.094236,        GFSD189.094426,        SHRM014.094615,        SUNL006.094932,        SOUR011.094117</t>
  </si>
  <si>
    <t>1A4070000000065000100946</t>
  </si>
  <si>
    <t>20315 92CK</t>
  </si>
  <si>
    <t>1A4070000000065000100947</t>
  </si>
  <si>
    <t>1A4070000000065000100948</t>
  </si>
  <si>
    <t>1A4070000000065000100949</t>
  </si>
  <si>
    <t>1A4070000000065000100950</t>
  </si>
  <si>
    <t>1A4070000000065000100951</t>
  </si>
  <si>
    <t>1A4070000000065000100952</t>
  </si>
  <si>
    <t>1A4070000000065000100953</t>
  </si>
  <si>
    <t>1A4070000000065000100954</t>
  </si>
  <si>
    <t>1A4070000000065000100955</t>
  </si>
  <si>
    <t>1A4070000000065000100956</t>
  </si>
  <si>
    <t>1A4070000000065000100957</t>
  </si>
  <si>
    <t>1A4070000000065000100958</t>
  </si>
  <si>
    <t>1A4070000000065000100959</t>
  </si>
  <si>
    <t>1A4070000000065000100960</t>
  </si>
  <si>
    <t>1A4070000000065000100961</t>
  </si>
  <si>
    <t>1A4070000000065000100962</t>
  </si>
  <si>
    <t>1A4070000000065000100963</t>
  </si>
  <si>
    <t>1A4070000000065000100964</t>
  </si>
  <si>
    <t>1A4070000000065000100965</t>
  </si>
  <si>
    <t>1A4070000000065000100966</t>
  </si>
  <si>
    <t>1A4070000000065000100967</t>
  </si>
  <si>
    <t>1A4070000000065000100968</t>
  </si>
  <si>
    <t>1A4070000000065000100969</t>
  </si>
  <si>
    <t>1A4070000000065000100970</t>
  </si>
  <si>
    <t>1A4070000000065000100971</t>
  </si>
  <si>
    <t>1A4070000000065000100972</t>
  </si>
  <si>
    <t>1A4070000000065000100973</t>
  </si>
  <si>
    <t>1A4070000000065000100974</t>
  </si>
  <si>
    <t>1A4070000000065000100975</t>
  </si>
  <si>
    <t>1A4070000000065000100976</t>
  </si>
  <si>
    <t>1A4070000000065000100977</t>
  </si>
  <si>
    <t>1A4070000000065000100978</t>
  </si>
  <si>
    <t>1A4070000000065000100979</t>
  </si>
  <si>
    <t>1A4070000000065000100980</t>
  </si>
  <si>
    <t>1A4070000000065000100981</t>
  </si>
  <si>
    <t>1A4070000000065000100982</t>
  </si>
  <si>
    <t>1A4070000000065000100983</t>
  </si>
  <si>
    <t>1A4070000000065000100984</t>
  </si>
  <si>
    <t>1A4070000000065000100985</t>
  </si>
  <si>
    <t>1A4070000000065000100986</t>
  </si>
  <si>
    <t>1A4070000000065000100987</t>
  </si>
  <si>
    <t>1A4070000000065000100988</t>
  </si>
  <si>
    <t>1A4070000000065000100989</t>
  </si>
  <si>
    <t>1A4070000000065000100990</t>
  </si>
  <si>
    <t>1A4070000000065000100991</t>
  </si>
  <si>
    <t>1A4070000000065000100992</t>
  </si>
  <si>
    <t>1A4070000000065000100993</t>
  </si>
  <si>
    <t>1A4070000000065000100994</t>
  </si>
  <si>
    <t>1A4070000000065000100995</t>
  </si>
  <si>
    <t>1A4070000000065000100996</t>
  </si>
  <si>
    <t>1A4070000000065000100997</t>
  </si>
  <si>
    <t>1A4070000000065000100998</t>
  </si>
  <si>
    <t>1A4070000000065000100999</t>
  </si>
  <si>
    <t>1A4070000000065000101000</t>
  </si>
  <si>
    <t>1A4070000000065000101001</t>
  </si>
  <si>
    <t>1A4070000000065000101002</t>
  </si>
  <si>
    <t>1A4070000000065000101003</t>
  </si>
  <si>
    <t>1A4070000000065000101004</t>
  </si>
  <si>
    <t>1A4070000000065000101005</t>
  </si>
  <si>
    <t>1A4070000000065000101006</t>
  </si>
  <si>
    <t>1A4070000000065000101007</t>
  </si>
  <si>
    <t>1A4070000000065000101008</t>
  </si>
  <si>
    <t>1A4070000000065000101009</t>
  </si>
  <si>
    <t>1A4070000000065000101010</t>
  </si>
  <si>
    <t>1A4070000000065000101011</t>
  </si>
  <si>
    <t>1A4070000000065000101012</t>
  </si>
  <si>
    <t>1A4070000000065000101013</t>
  </si>
  <si>
    <t>1A4070000000065000101014</t>
  </si>
  <si>
    <t>1A4070000000065000101015</t>
  </si>
  <si>
    <t>1A4070000000065000101016</t>
  </si>
  <si>
    <t>1A4070000000065000101017</t>
  </si>
  <si>
    <t>1A4070000000065000101018</t>
  </si>
  <si>
    <t>1A4070000000065000101019</t>
  </si>
  <si>
    <t>1A4070000000065000101020</t>
  </si>
  <si>
    <t>1A4070000000065000101021</t>
  </si>
  <si>
    <t>1A4070000000065000101022</t>
  </si>
  <si>
    <t>1A4070000000065000101023</t>
  </si>
  <si>
    <t>1A4070000000065000101024</t>
  </si>
  <si>
    <t>1A4070000000065000101025</t>
  </si>
  <si>
    <t>1A4070000000065000101026</t>
  </si>
  <si>
    <t>1A4070000000065000101027</t>
  </si>
  <si>
    <t>1A4070000000065000101028</t>
  </si>
  <si>
    <t>1A4070000000065000101029</t>
  </si>
  <si>
    <t>1A4070000000065000101030</t>
  </si>
  <si>
    <t>1A4070000000065000101031</t>
  </si>
  <si>
    <t>1A4070000000065000101032</t>
  </si>
  <si>
    <t>1A4070000000065000101033</t>
  </si>
  <si>
    <t>1A4070000000065000101034</t>
  </si>
  <si>
    <t>1A4070000000065000101035</t>
  </si>
  <si>
    <t>1A4070000000065000101036</t>
  </si>
  <si>
    <t>1A4070000000065000101037</t>
  </si>
  <si>
    <t>1A4070000000065000101038</t>
  </si>
  <si>
    <t>1A4070000000065000101039</t>
  </si>
  <si>
    <t>1A4070000000065000101040</t>
  </si>
  <si>
    <t>1A4070000000065000101041</t>
  </si>
  <si>
    <t>1A4070000000065000101042</t>
  </si>
  <si>
    <t>1A4070000000065000101043</t>
  </si>
  <si>
    <t>1A4070000000065000101044</t>
  </si>
  <si>
    <t>1A4070000000065000101045</t>
  </si>
  <si>
    <t>1A4070000000065000101046</t>
  </si>
  <si>
    <t>1A4070000000065000101047</t>
  </si>
  <si>
    <t>1A4070000000065000101048</t>
  </si>
  <si>
    <t>1A4070000000065000101049</t>
  </si>
  <si>
    <t>1A4070000000065000101050</t>
  </si>
  <si>
    <t>1A4070000000065000101051</t>
  </si>
  <si>
    <t>1A4070000000065000101052</t>
  </si>
  <si>
    <t>1A4070000000065000101053</t>
  </si>
  <si>
    <t>1A4070000000065000101054</t>
  </si>
  <si>
    <t>1A4070000000065000101055</t>
  </si>
  <si>
    <t>1A4070000000065000101056</t>
  </si>
  <si>
    <t>1A4070000000065000101057</t>
  </si>
  <si>
    <t>1A4070000000065000101058</t>
  </si>
  <si>
    <t>1A4070000000065000101059</t>
  </si>
  <si>
    <t>1A4070000000065000101060</t>
  </si>
  <si>
    <t>1A4070000000065000101061</t>
  </si>
  <si>
    <t>1A4070000000065000101062</t>
  </si>
  <si>
    <t>1A4070000000065000101063</t>
  </si>
  <si>
    <t>1A4070000000065000101064</t>
  </si>
  <si>
    <t>1A4070000000065000101065</t>
  </si>
  <si>
    <t>1A4070000000065000101066</t>
  </si>
  <si>
    <t>1A4070000000065000101067</t>
  </si>
  <si>
    <t>1A4070000000065000101068</t>
  </si>
  <si>
    <t>1A4070000000065000101069</t>
  </si>
  <si>
    <t>1A4070000000065000101070</t>
  </si>
  <si>
    <t>1A4070000000065000101071</t>
  </si>
  <si>
    <t>1A4070000000065000101072</t>
  </si>
  <si>
    <t>1A4070000000065000101073</t>
  </si>
  <si>
    <t>1A4070000000065000101074</t>
  </si>
  <si>
    <t>1A4070000000065000101075</t>
  </si>
  <si>
    <t>1A4070000000065000101076</t>
  </si>
  <si>
    <t>1A4070000000065000101077</t>
  </si>
  <si>
    <t>1A4070000000065000101078</t>
  </si>
  <si>
    <t>1A4070000000065000101079</t>
  </si>
  <si>
    <t>1A4070000000065000101080</t>
  </si>
  <si>
    <t>1A4070000000065000101081</t>
  </si>
  <si>
    <t>1A4070000000065000101082</t>
  </si>
  <si>
    <t>1A4070000000065000101083</t>
  </si>
  <si>
    <t>1A4070000000065000101084</t>
  </si>
  <si>
    <t>1A4070000000065000101085</t>
  </si>
  <si>
    <t>1A4070000000065000101086</t>
  </si>
  <si>
    <t>1A4070000000065000101087</t>
  </si>
  <si>
    <t>1A4070000000065000101088</t>
  </si>
  <si>
    <t>1A4070000000065000101089</t>
  </si>
  <si>
    <t>1A4070000000065000101282</t>
  </si>
  <si>
    <t>1A4070000000065000101283</t>
  </si>
  <si>
    <t>1A4070000000065000101284</t>
  </si>
  <si>
    <t>1A4070000000065000101285</t>
  </si>
  <si>
    <t>1A4070000000065000101286</t>
  </si>
  <si>
    <t>1A4070000000065000101287</t>
  </si>
  <si>
    <t>1A4070000000065000101288</t>
  </si>
  <si>
    <t>1A4070000000065000101289</t>
  </si>
  <si>
    <t>1A4070000000065000099081</t>
  </si>
  <si>
    <t>20315 DOSI</t>
  </si>
  <si>
    <t>1A4070000000065000099082</t>
  </si>
  <si>
    <t>1A4070000000065000099083</t>
  </si>
  <si>
    <t>1A4070000000065000099084</t>
  </si>
  <si>
    <t>1A4070000000065000099085</t>
  </si>
  <si>
    <t>1A4070000000065000099086</t>
  </si>
  <si>
    <t>1A4070000000065000099087</t>
  </si>
  <si>
    <t>1A4070000000065000099088</t>
  </si>
  <si>
    <t>1A4070000000065000099089</t>
  </si>
  <si>
    <t>1A4070000000065000099090</t>
  </si>
  <si>
    <t>1A4070000000065000099091</t>
  </si>
  <si>
    <t>1A4070000000065000099092</t>
  </si>
  <si>
    <t>1A4070000000065000099093</t>
  </si>
  <si>
    <t>1A4070000000065000099094</t>
  </si>
  <si>
    <t>1A4070000000065000099095</t>
  </si>
  <si>
    <t>1A4070000000065000099096</t>
  </si>
  <si>
    <t>1A4070000000065000099097</t>
  </si>
  <si>
    <t>1A4070000000065000099098</t>
  </si>
  <si>
    <t>1A4070000000065000099099</t>
  </si>
  <si>
    <t>1A4070000000065000099100</t>
  </si>
  <si>
    <t>1A4070000000065000099101</t>
  </si>
  <si>
    <t>1A4070000000065000099102</t>
  </si>
  <si>
    <t>1A4070000000065000099103</t>
  </si>
  <si>
    <t>1A4070000000065000099104</t>
  </si>
  <si>
    <t>1A4070000000065000099105</t>
  </si>
  <si>
    <t>1A4070000000065000099106</t>
  </si>
  <si>
    <t>1A4070000000065000099107</t>
  </si>
  <si>
    <t>1A4070000000065000099108</t>
  </si>
  <si>
    <t>1A4070000000065000099109</t>
  </si>
  <si>
    <t>1A4070000000065000099110</t>
  </si>
  <si>
    <t>1A4070000000065000099111</t>
  </si>
  <si>
    <t>1A4070000000065000099112</t>
  </si>
  <si>
    <t>1A4070000000065000099113</t>
  </si>
  <si>
    <t>1A4070000000065000099114</t>
  </si>
  <si>
    <t>1A4070000000065000099115</t>
  </si>
  <si>
    <t>1A4070000000065000099116</t>
  </si>
  <si>
    <t>1A4070000000065000099117</t>
  </si>
  <si>
    <t>1A4070000000065000099118</t>
  </si>
  <si>
    <t>1A4070000000065000099119</t>
  </si>
  <si>
    <t>1A4070000000065000099120</t>
  </si>
  <si>
    <t>1A4070000000065000099121</t>
  </si>
  <si>
    <t>1A4070000000065000099122</t>
  </si>
  <si>
    <t>1A4070000000065000099123</t>
  </si>
  <si>
    <t>1A4070000000065000099124</t>
  </si>
  <si>
    <t>1A4070000000065000099125</t>
  </si>
  <si>
    <t>1A4070000000065000099126</t>
  </si>
  <si>
    <t>1A4070000000065000099127</t>
  </si>
  <si>
    <t>1A4070000000065000099128</t>
  </si>
  <si>
    <t>1A4070000000065000099129</t>
  </si>
  <si>
    <t>1A4070000000065000099130</t>
  </si>
  <si>
    <t>1A4070000000065000099131</t>
  </si>
  <si>
    <t>1A4070000000065000099132</t>
  </si>
  <si>
    <t>1A4070000000065000099133</t>
  </si>
  <si>
    <t>1A4070000000065000099134</t>
  </si>
  <si>
    <t>1A4070000000065000099135</t>
  </si>
  <si>
    <t>1A4070000000065000099136</t>
  </si>
  <si>
    <t>1A4070000000065000099137</t>
  </si>
  <si>
    <t>1A4070000000065000099138</t>
  </si>
  <si>
    <t>1A4070000000065000099139</t>
  </si>
  <si>
    <t>1A4070000000065000099140</t>
  </si>
  <si>
    <t>1A4070000000065000099141</t>
  </si>
  <si>
    <t>1A4070000000065000099142</t>
  </si>
  <si>
    <t>1A4070000000065000099143</t>
  </si>
  <si>
    <t>1A4070000000065000099144</t>
  </si>
  <si>
    <t>1A4070000000065000099145</t>
  </si>
  <si>
    <t>1A4070000000065000099146</t>
  </si>
  <si>
    <t>1A4070000000065000099147</t>
  </si>
  <si>
    <t>1A4070000000065000099148</t>
  </si>
  <si>
    <t>1A4070000000065000099149</t>
  </si>
  <si>
    <t>1A4070000000065000099151</t>
  </si>
  <si>
    <t>1A4070000000065000099152</t>
  </si>
  <si>
    <t>1A4070000000065000099153</t>
  </si>
  <si>
    <t>1A4070000000065000099154</t>
  </si>
  <si>
    <t>1A4070000000065000099155</t>
  </si>
  <si>
    <t>1A4070000000065000099156</t>
  </si>
  <si>
    <t>1A4070000000065000099157</t>
  </si>
  <si>
    <t>1A4070000000065000099158</t>
  </si>
  <si>
    <t>1A4070000000065000099159</t>
  </si>
  <si>
    <t>1A4070000000065000099160</t>
  </si>
  <si>
    <t>1A4070000000065000099161</t>
  </si>
  <si>
    <t>1A4070000000065000099162</t>
  </si>
  <si>
    <t>1A4070000000065000099163</t>
  </si>
  <si>
    <t>1A4070000000065000099164</t>
  </si>
  <si>
    <t>1A4070000000065000099165</t>
  </si>
  <si>
    <t>1A4070000000065000099166</t>
  </si>
  <si>
    <t>1A4070000000065000099167</t>
  </si>
  <si>
    <t>1A4070000000065000099168</t>
  </si>
  <si>
    <t>1A4070000000065000099169</t>
  </si>
  <si>
    <t>1A4070000000065000099170</t>
  </si>
  <si>
    <t>1A4070000000065000099171</t>
  </si>
  <si>
    <t>1A4070000000065000099172</t>
  </si>
  <si>
    <t>1A4070000000065000099173</t>
  </si>
  <si>
    <t>1A4070000000065000099174</t>
  </si>
  <si>
    <t>1A4070000000065000099175</t>
  </si>
  <si>
    <t>1A4070000000065000099176</t>
  </si>
  <si>
    <t>1A4070000000065000099177</t>
  </si>
  <si>
    <t>1A4070000000065000099178</t>
  </si>
  <si>
    <t>1A4070000000065000099179</t>
  </si>
  <si>
    <t>1A4070000000065000099180</t>
  </si>
  <si>
    <t>1A4070000000065000099181</t>
  </si>
  <si>
    <t>1A4070000000065000099182</t>
  </si>
  <si>
    <t>1A4070000000065000099183</t>
  </si>
  <si>
    <t>1A4070000000065000099184</t>
  </si>
  <si>
    <t>1A4070000000065000099185</t>
  </si>
  <si>
    <t>1A4070000000065000099186</t>
  </si>
  <si>
    <t>1A4070000000065000099187</t>
  </si>
  <si>
    <t>1A4070000000065000099188</t>
  </si>
  <si>
    <t>1A4070000000065000099189</t>
  </si>
  <si>
    <t>1A4070000000065000099190</t>
  </si>
  <si>
    <t>1A4070000000065000099191</t>
  </si>
  <si>
    <t>1A4070000000065000099192</t>
  </si>
  <si>
    <t>1A4070000000065000099193</t>
  </si>
  <si>
    <t>1A4070000000065000099194</t>
  </si>
  <si>
    <t>1A4070000000065000099195</t>
  </si>
  <si>
    <t>1A4070000000065000099196</t>
  </si>
  <si>
    <t>1A4070000000065000099197</t>
  </si>
  <si>
    <t>1A4070000000065000099198</t>
  </si>
  <si>
    <t>1A4070000000065000099199</t>
  </si>
  <si>
    <t>1A4070000000065000099200</t>
  </si>
  <si>
    <t>1A4070000000065000099201</t>
  </si>
  <si>
    <t>1A4070000000065000099202</t>
  </si>
  <si>
    <t>1A4070000000065000099203</t>
  </si>
  <si>
    <t>1A4070000000065000099204</t>
  </si>
  <si>
    <t>1A4070000000065000099205</t>
  </si>
  <si>
    <t>1A4070000000065000099206</t>
  </si>
  <si>
    <t>1A4070000000065000099207</t>
  </si>
  <si>
    <t>1A4070000000065000099208</t>
  </si>
  <si>
    <t>1A4070000000065000099209</t>
  </si>
  <si>
    <t>1A4070000000065000099210</t>
  </si>
  <si>
    <t>1A4070000000065000099211</t>
  </si>
  <si>
    <t>1A4070000000065000099212</t>
  </si>
  <si>
    <t>1A4070000000065000098893</t>
  </si>
  <si>
    <t>20315 DURP</t>
  </si>
  <si>
    <t>1A4070000000065000098894</t>
  </si>
  <si>
    <t>1A4070000000065000098895</t>
  </si>
  <si>
    <t>1A4070000000065000098896</t>
  </si>
  <si>
    <t>1A4070000000065000098897</t>
  </si>
  <si>
    <t>1A4070000000065000098898</t>
  </si>
  <si>
    <t>1A4070000000065000098899</t>
  </si>
  <si>
    <t>1A4070000000065000098900</t>
  </si>
  <si>
    <t>1A4070000000065000098901</t>
  </si>
  <si>
    <t>1A4070000000065000098902</t>
  </si>
  <si>
    <t>1A4070000000065000098903</t>
  </si>
  <si>
    <t>1A4070000000065000098904</t>
  </si>
  <si>
    <t>1A4070000000065000098905</t>
  </si>
  <si>
    <t>1A4070000000065000098906</t>
  </si>
  <si>
    <t>1A4070000000065000098907</t>
  </si>
  <si>
    <t>1A4070000000065000098908</t>
  </si>
  <si>
    <t>1A4070000000065000098909</t>
  </si>
  <si>
    <t>1A4070000000065000098910</t>
  </si>
  <si>
    <t>1A4070000000065000098911</t>
  </si>
  <si>
    <t>1A4070000000065000098912</t>
  </si>
  <si>
    <t>1A4070000000065000098913</t>
  </si>
  <si>
    <t>1A4070000000065000098914</t>
  </si>
  <si>
    <t>1A4070000000065000098915</t>
  </si>
  <si>
    <t>1A4070000000065000098916</t>
  </si>
  <si>
    <t>1A4070000000065000098917</t>
  </si>
  <si>
    <t>1A4070000000065000098918</t>
  </si>
  <si>
    <t>1A4070000000065000098919</t>
  </si>
  <si>
    <t>1A4070000000065000098920</t>
  </si>
  <si>
    <t>1A4070000000065000098921</t>
  </si>
  <si>
    <t>1A4070000000065000098922</t>
  </si>
  <si>
    <t>1A4070000000065000098923</t>
  </si>
  <si>
    <t>1A4070000000065000098924</t>
  </si>
  <si>
    <t>1A4070000000065000098925</t>
  </si>
  <si>
    <t>1A4070000000065000098926</t>
  </si>
  <si>
    <t>1A4070000000065000098927</t>
  </si>
  <si>
    <t>1A4070000000065000098928</t>
  </si>
  <si>
    <t>1A4070000000065000098929</t>
  </si>
  <si>
    <t>1A4070000000065000098930</t>
  </si>
  <si>
    <t>1A4070000000065000098931</t>
  </si>
  <si>
    <t>1A4070000000065000098932</t>
  </si>
  <si>
    <t>1A4070000000065000098933</t>
  </si>
  <si>
    <t>1A4070000000065000098934</t>
  </si>
  <si>
    <t>1A4070000000065000098935</t>
  </si>
  <si>
    <t>1A4070000000065000098936</t>
  </si>
  <si>
    <t>1A4070000000065000098937</t>
  </si>
  <si>
    <t>1A4070000000065000098938</t>
  </si>
  <si>
    <t>1A4070000000065000098939</t>
  </si>
  <si>
    <t>1A4070000000065000098940</t>
  </si>
  <si>
    <t>1A4070000000065000098941</t>
  </si>
  <si>
    <t>1A4070000000065000098942</t>
  </si>
  <si>
    <t>1A4070000000065000098943</t>
  </si>
  <si>
    <t>1A4070000000065000098944</t>
  </si>
  <si>
    <t>1A4070000000065000098945</t>
  </si>
  <si>
    <t>1A4070000000065000098946</t>
  </si>
  <si>
    <t>1A4070000000065000098947</t>
  </si>
  <si>
    <t>1A4070000000065000098948</t>
  </si>
  <si>
    <t>1A4070000000065000098949</t>
  </si>
  <si>
    <t>1A4070000000065000098950</t>
  </si>
  <si>
    <t>1A4070000000065000098951</t>
  </si>
  <si>
    <t>1A4070000000065000098952</t>
  </si>
  <si>
    <t>1A4070000000065000098953</t>
  </si>
  <si>
    <t>1A4070000000065000098954</t>
  </si>
  <si>
    <t>1A4070000000065000098955</t>
  </si>
  <si>
    <t>1A4070000000065000098867</t>
  </si>
  <si>
    <t>20315 FIRE</t>
  </si>
  <si>
    <t>1A4070000000065000098868</t>
  </si>
  <si>
    <t>1A4070000000065000098869</t>
  </si>
  <si>
    <t>1A4070000000065000098870</t>
  </si>
  <si>
    <t>1A4070000000065000098871</t>
  </si>
  <si>
    <t>1A4070000000065000098872</t>
  </si>
  <si>
    <t>1A4070000000065000098873</t>
  </si>
  <si>
    <t>1A4070000000065000098874</t>
  </si>
  <si>
    <t>1A4070000000065000098875</t>
  </si>
  <si>
    <t>1A4070000000065000098876</t>
  </si>
  <si>
    <t>1A4070000000065000098877</t>
  </si>
  <si>
    <t>1A4070000000065000098878</t>
  </si>
  <si>
    <t>1A4070000000065000098879</t>
  </si>
  <si>
    <t>1A4070000000065000098880</t>
  </si>
  <si>
    <t>1A4070000000065000098881</t>
  </si>
  <si>
    <t>1A4070000000065000098882</t>
  </si>
  <si>
    <t>1A4070000000065000098883</t>
  </si>
  <si>
    <t>1A4070000000065000098884</t>
  </si>
  <si>
    <t>1A4070000000065000098885</t>
  </si>
  <si>
    <t>1A4070000000065000098886</t>
  </si>
  <si>
    <t>1A4070000000065000098887</t>
  </si>
  <si>
    <t>1A4070000000065000098888</t>
  </si>
  <si>
    <t>1A4070000000065000098889</t>
  </si>
  <si>
    <t>1A4070000000065000098890</t>
  </si>
  <si>
    <t>1A4070000000065000098891</t>
  </si>
  <si>
    <t>1A4070000000065000098892</t>
  </si>
  <si>
    <t>1A4070000000065000099514</t>
  </si>
  <si>
    <t>20315 GFSD</t>
  </si>
  <si>
    <t>1A4070000000065000099515</t>
  </si>
  <si>
    <t>1A4070000000065000099516</t>
  </si>
  <si>
    <t>1A4070000000065000099517</t>
  </si>
  <si>
    <t>1A4070000000065000099518</t>
  </si>
  <si>
    <t>1A4070000000065000099519</t>
  </si>
  <si>
    <t>1A4070000000065000099520</t>
  </si>
  <si>
    <t>1A4070000000065000099521</t>
  </si>
  <si>
    <t>1A4070000000065000099522</t>
  </si>
  <si>
    <t>1A4070000000065000099523</t>
  </si>
  <si>
    <t>1A4070000000065000099524</t>
  </si>
  <si>
    <t>1A4070000000065000099525</t>
  </si>
  <si>
    <t>1A4070000000065000099526</t>
  </si>
  <si>
    <t>1A4070000000065000099527</t>
  </si>
  <si>
    <t>1A4070000000065000099528</t>
  </si>
  <si>
    <t>1A4070000000065000099529</t>
  </si>
  <si>
    <t>1A4070000000065000099530</t>
  </si>
  <si>
    <t>1A4070000000065000099531</t>
  </si>
  <si>
    <t>1A4070000000065000099532</t>
  </si>
  <si>
    <t>1A4070000000065000099533</t>
  </si>
  <si>
    <t>1A4070000000065000099534</t>
  </si>
  <si>
    <t>1A4070000000065000099535</t>
  </si>
  <si>
    <t>1A4070000000065000099536</t>
  </si>
  <si>
    <t>1A4070000000065000099537</t>
  </si>
  <si>
    <t>1A4070000000065000099538</t>
  </si>
  <si>
    <t>1A4070000000065000099539</t>
  </si>
  <si>
    <t>1A4070000000065000099540</t>
  </si>
  <si>
    <t>1A4070000000065000099541</t>
  </si>
  <si>
    <t>1A4070000000065000099542</t>
  </si>
  <si>
    <t>1A4070000000065000099543</t>
  </si>
  <si>
    <t>1A4070000000065000099544</t>
  </si>
  <si>
    <t>1A4070000000065000099545</t>
  </si>
  <si>
    <t>1A4070000000065000099546</t>
  </si>
  <si>
    <t>1A4070000000065000099547</t>
  </si>
  <si>
    <t>1A4070000000065000099548</t>
  </si>
  <si>
    <t>1A4070000000065000099549</t>
  </si>
  <si>
    <t>1A4070000000065000099550</t>
  </si>
  <si>
    <t>1A4070000000065000099551</t>
  </si>
  <si>
    <t>1A4070000000065000099552</t>
  </si>
  <si>
    <t>1A4070000000065000099553</t>
  </si>
  <si>
    <t>1A4070000000065000099554</t>
  </si>
  <si>
    <t>1A4070000000065000099555</t>
  </si>
  <si>
    <t>1A4070000000065000099556</t>
  </si>
  <si>
    <t>1A4070000000065000099557</t>
  </si>
  <si>
    <t>1A4070000000065000099558</t>
  </si>
  <si>
    <t>1A4070000000065000099559</t>
  </si>
  <si>
    <t>1A4070000000065000099560</t>
  </si>
  <si>
    <t>1A4070000000065000099561</t>
  </si>
  <si>
    <t>1A4070000000065000099562</t>
  </si>
  <si>
    <t>1A4070000000065000099563</t>
  </si>
  <si>
    <t>1A4070000000065000099564</t>
  </si>
  <si>
    <t>1A4070000000065000099565</t>
  </si>
  <si>
    <t>1A4070000000065000099566</t>
  </si>
  <si>
    <t>1A4070000000065000099567</t>
  </si>
  <si>
    <t>1A4070000000065000099568</t>
  </si>
  <si>
    <t>1A4070000000065000099569</t>
  </si>
  <si>
    <t>1A4070000000065000099570</t>
  </si>
  <si>
    <t>1A4070000000065000099571</t>
  </si>
  <si>
    <t>1A4070000000065000099572</t>
  </si>
  <si>
    <t>1A4070000000065000099573</t>
  </si>
  <si>
    <t>1A4070000000065000099574</t>
  </si>
  <si>
    <t>1A4070000000065000099575</t>
  </si>
  <si>
    <t>1A4070000000065000099576</t>
  </si>
  <si>
    <t>1A4070000000065000099577</t>
  </si>
  <si>
    <t>1A4070000000065000099578</t>
  </si>
  <si>
    <t>1A4070000000065000099579</t>
  </si>
  <si>
    <t>1A4070000000065000099580</t>
  </si>
  <si>
    <t>1A4070000000065000099581</t>
  </si>
  <si>
    <t>1A4070000000065000099582</t>
  </si>
  <si>
    <t>1A4070000000065000099583</t>
  </si>
  <si>
    <t>1A4070000000065000099584</t>
  </si>
  <si>
    <t>1A4070000000065000099585</t>
  </si>
  <si>
    <t>1A4070000000065000099586</t>
  </si>
  <si>
    <t>1A4070000000065000099587</t>
  </si>
  <si>
    <t>1A4070000000065000099588</t>
  </si>
  <si>
    <t>1A4070000000065000099589</t>
  </si>
  <si>
    <t>1A4070000000065000099590</t>
  </si>
  <si>
    <t>1A4070000000065000099591</t>
  </si>
  <si>
    <t>1A4070000000065000099592</t>
  </si>
  <si>
    <t>1A4070000000065000099593</t>
  </si>
  <si>
    <t>1A4070000000065000099594</t>
  </si>
  <si>
    <t>1A4070000000065000099595</t>
  </si>
  <si>
    <t>1A4070000000065000099596</t>
  </si>
  <si>
    <t>1A4070000000065000099597</t>
  </si>
  <si>
    <t>1A4070000000065000099598</t>
  </si>
  <si>
    <t>1A4070000000065000099599</t>
  </si>
  <si>
    <t>1A4070000000065000099600</t>
  </si>
  <si>
    <t>1A4070000000065000099601</t>
  </si>
  <si>
    <t>1A4070000000065000099602</t>
  </si>
  <si>
    <t>1A4070000000065000099603</t>
  </si>
  <si>
    <t>1A4070000000065000099604</t>
  </si>
  <si>
    <t>1A4070000000065000099605</t>
  </si>
  <si>
    <t>1A4070000000065000099606</t>
  </si>
  <si>
    <t>1A4070000000065000099607</t>
  </si>
  <si>
    <t>1A4070000000065000099608</t>
  </si>
  <si>
    <t>1A4070000000065000099609</t>
  </si>
  <si>
    <t>1A4070000000065000099610</t>
  </si>
  <si>
    <t>1A4070000000065000099611</t>
  </si>
  <si>
    <t>1A4070000000065000099612</t>
  </si>
  <si>
    <t>1A4070000000065000099613</t>
  </si>
  <si>
    <t>1A4070000000065000099614</t>
  </si>
  <si>
    <t>1A4070000000065000099615</t>
  </si>
  <si>
    <t>1A4070000000065000099616</t>
  </si>
  <si>
    <t>1A4070000000065000099617</t>
  </si>
  <si>
    <t>1A4070000000065000099618</t>
  </si>
  <si>
    <t>1A4070000000065000099619</t>
  </si>
  <si>
    <t>1A4070000000065000099620</t>
  </si>
  <si>
    <t>1A4070000000065000099621</t>
  </si>
  <si>
    <t>1A4070000000065000099622</t>
  </si>
  <si>
    <t>1A4070000000065000099623</t>
  </si>
  <si>
    <t>1A4070000000065000099624</t>
  </si>
  <si>
    <t>1A4070000000065000099625</t>
  </si>
  <si>
    <t>1A4070000000065000099626</t>
  </si>
  <si>
    <t>1A4070000000065000099627</t>
  </si>
  <si>
    <t>1A4070000000065000099628</t>
  </si>
  <si>
    <t>1A4070000000065000099629</t>
  </si>
  <si>
    <t>1A4070000000065000099630</t>
  </si>
  <si>
    <t>1A4070000000065000099631</t>
  </si>
  <si>
    <t>1A4070000000065000099632</t>
  </si>
  <si>
    <t>1A4070000000065000099633</t>
  </si>
  <si>
    <t>1A4070000000065000099634</t>
  </si>
  <si>
    <t>1A4070000000065000099635</t>
  </si>
  <si>
    <t>1A4070000000065000099636</t>
  </si>
  <si>
    <t>1A4070000000065000099637</t>
  </si>
  <si>
    <t>1A4070000000065000099638</t>
  </si>
  <si>
    <t>1A4070000000065000099639</t>
  </si>
  <si>
    <t>1A4070000000065000099640</t>
  </si>
  <si>
    <t>1A4070000000065000099641</t>
  </si>
  <si>
    <t>1A4070000000065000099642</t>
  </si>
  <si>
    <t>1A4070000000065000099643</t>
  </si>
  <si>
    <t>1A4070000000065000099644</t>
  </si>
  <si>
    <t>1A4070000000065000099645</t>
  </si>
  <si>
    <t>1A4070000000065000099646</t>
  </si>
  <si>
    <t>1A4070000000065000099647</t>
  </si>
  <si>
    <t>1A4070000000065000099648</t>
  </si>
  <si>
    <t>1A4070000000065000099649</t>
  </si>
  <si>
    <t>1A4070000000065000099650</t>
  </si>
  <si>
    <t>1A4070000000065000099651</t>
  </si>
  <si>
    <t>1A4070000000065000099652</t>
  </si>
  <si>
    <t>1A4070000000065000099653</t>
  </si>
  <si>
    <t>1A4070000000065000099654</t>
  </si>
  <si>
    <t>1A4070000000065000099655</t>
  </si>
  <si>
    <t>1A4070000000065000099656</t>
  </si>
  <si>
    <t>1A4070000000065000099657</t>
  </si>
  <si>
    <t>1A4070000000065000099658</t>
  </si>
  <si>
    <t>1A4070000000065000099659</t>
  </si>
  <si>
    <t>1A4070000000065000099660</t>
  </si>
  <si>
    <t>1A4070000000065000099661</t>
  </si>
  <si>
    <t>1A4070000000065000099662</t>
  </si>
  <si>
    <t>1A4070000000065000099663</t>
  </si>
  <si>
    <t>1A4070000000065000099664</t>
  </si>
  <si>
    <t>1A4070000000065000099665</t>
  </si>
  <si>
    <t>1A4070000000065000099666</t>
  </si>
  <si>
    <t>1A4070000000065000099667</t>
  </si>
  <si>
    <t>1A4070000000065000099668</t>
  </si>
  <si>
    <t>1A4070000000065000099669</t>
  </si>
  <si>
    <t>1A4070000000065000099670</t>
  </si>
  <si>
    <t>1A4070000000065000099671</t>
  </si>
  <si>
    <t>1A4070000000065000099672</t>
  </si>
  <si>
    <t>1A4070000000065000099673</t>
  </si>
  <si>
    <t>1A4070000000065000099674</t>
  </si>
  <si>
    <t>1A4070000000065000099675</t>
  </si>
  <si>
    <t>1A4070000000065000099676</t>
  </si>
  <si>
    <t>1A4070000000065000099677</t>
  </si>
  <si>
    <t>1A4070000000065000099678</t>
  </si>
  <si>
    <t>1A4070000000065000099679</t>
  </si>
  <si>
    <t>1A4070000000065000099680</t>
  </si>
  <si>
    <t>1A4070000000065000099681</t>
  </si>
  <si>
    <t>1A4070000000065000099682</t>
  </si>
  <si>
    <t>1A4070000000065000099683</t>
  </si>
  <si>
    <t>1A4070000000065000099684</t>
  </si>
  <si>
    <t>1A4070000000065000099685</t>
  </si>
  <si>
    <t>1A4070000000065000099686</t>
  </si>
  <si>
    <t>1A4070000000065000099687</t>
  </si>
  <si>
    <t>1A4070000000065000099688</t>
  </si>
  <si>
    <t>1A4070000000065000099689</t>
  </si>
  <si>
    <t>1A4070000000065000099690</t>
  </si>
  <si>
    <t>1A4070000000065000099691</t>
  </si>
  <si>
    <t>1A4070000000065000099692</t>
  </si>
  <si>
    <t>1A4070000000065000099693</t>
  </si>
  <si>
    <t>1A4070000000065000099694</t>
  </si>
  <si>
    <t>1A4070000000065000099695</t>
  </si>
  <si>
    <t>1A4070000000065000099696</t>
  </si>
  <si>
    <t>1A4070000000065000099697</t>
  </si>
  <si>
    <t>1A4070000000065000099698</t>
  </si>
  <si>
    <t>1A4070000000065000099699</t>
  </si>
  <si>
    <t>1A4070000000065000099700</t>
  </si>
  <si>
    <t>1A4070000000065000098761</t>
  </si>
  <si>
    <t>20315 JMAC</t>
  </si>
  <si>
    <t>1A4070000000065000098762</t>
  </si>
  <si>
    <t>1A4070000000065000098763</t>
  </si>
  <si>
    <t>1A4070000000065000098764</t>
  </si>
  <si>
    <t>1A4070000000065000098765</t>
  </si>
  <si>
    <t>1A4070000000065000098766</t>
  </si>
  <si>
    <t>1A4070000000065000098767</t>
  </si>
  <si>
    <t>1A4070000000065000098768</t>
  </si>
  <si>
    <t>1A4070000000065000098769</t>
  </si>
  <si>
    <t>1A4070000000065000098770</t>
  </si>
  <si>
    <t>1A4070000000065000098771</t>
  </si>
  <si>
    <t>1A4070000000065000098772</t>
  </si>
  <si>
    <t>1A4070000000065000098773</t>
  </si>
  <si>
    <t>1A4070000000065000098774</t>
  </si>
  <si>
    <t>1A4070000000065000098775</t>
  </si>
  <si>
    <t>1A4070000000065000098776</t>
  </si>
  <si>
    <t>1A4070000000065000098777</t>
  </si>
  <si>
    <t>1A4070000000065000098778</t>
  </si>
  <si>
    <t>1A4070000000065000098779</t>
  </si>
  <si>
    <t>1A4070000000065000098780</t>
  </si>
  <si>
    <t>1A4070000000065000098781</t>
  </si>
  <si>
    <t>1A4070000000065000098782</t>
  </si>
  <si>
    <t>1A4070000000065000098783</t>
  </si>
  <si>
    <t>1A4070000000065000098784</t>
  </si>
  <si>
    <t>1A4070000000065000098785</t>
  </si>
  <si>
    <t>1A4070000000065000098786</t>
  </si>
  <si>
    <t>1A4070000000065000098787</t>
  </si>
  <si>
    <t>1A4070000000065000098788</t>
  </si>
  <si>
    <t>1A4070000000065000098789</t>
  </si>
  <si>
    <t>1A4070000000065000098790</t>
  </si>
  <si>
    <t>1A4070000000065000098791</t>
  </si>
  <si>
    <t>1A4070000000065000098792</t>
  </si>
  <si>
    <t>1A4070000000065000098793</t>
  </si>
  <si>
    <t>1A4070000000065000098794</t>
  </si>
  <si>
    <t>1A4070000000065000098795</t>
  </si>
  <si>
    <t>1A4070000000065000098796</t>
  </si>
  <si>
    <t>1A4070000000065000098797</t>
  </si>
  <si>
    <t>1A4070000000065000098798</t>
  </si>
  <si>
    <t>1A4070000000065000098799</t>
  </si>
  <si>
    <t>1A4070000000065000098800</t>
  </si>
  <si>
    <t>1A4070000000065000098801</t>
  </si>
  <si>
    <t>1A4070000000065000098802</t>
  </si>
  <si>
    <t>1A4070000000065000098803</t>
  </si>
  <si>
    <t>1A4070000000065000098804</t>
  </si>
  <si>
    <t>1A4070000000065000098805</t>
  </si>
  <si>
    <t>1A4070000000065000098806</t>
  </si>
  <si>
    <t>1A4070000000065000098807</t>
  </si>
  <si>
    <t>1A4070000000065000098808</t>
  </si>
  <si>
    <t>1A4070000000065000098809</t>
  </si>
  <si>
    <t>1A4070000000065000098810</t>
  </si>
  <si>
    <t>1A4070000000065000098811</t>
  </si>
  <si>
    <t>1A4070000000065000098812</t>
  </si>
  <si>
    <t>1A4070000000065000098813</t>
  </si>
  <si>
    <t>1A4070000000065000098814</t>
  </si>
  <si>
    <t>1A4070000000065000098815</t>
  </si>
  <si>
    <t>1A4070000000065000098816</t>
  </si>
  <si>
    <t>1A4070000000065000098817</t>
  </si>
  <si>
    <t>1A4070000000065000098818</t>
  </si>
  <si>
    <t>1A4070000000065000098819</t>
  </si>
  <si>
    <t>1A4070000000065000098820</t>
  </si>
  <si>
    <t>1A4070000000065000098821</t>
  </si>
  <si>
    <t>1A4070000000065000098822</t>
  </si>
  <si>
    <t>1A4070000000065000100620</t>
  </si>
  <si>
    <t>20315 KOKO</t>
  </si>
  <si>
    <t>1A4070000000065000100621</t>
  </si>
  <si>
    <t>1A4070000000065000100622</t>
  </si>
  <si>
    <t>1A4070000000065000100623</t>
  </si>
  <si>
    <t>1A4070000000065000100624</t>
  </si>
  <si>
    <t>1A4070000000065000100625</t>
  </si>
  <si>
    <t>1A4070000000065000100626</t>
  </si>
  <si>
    <t>1A4070000000065000100627</t>
  </si>
  <si>
    <t>1A4070000000065000100628</t>
  </si>
  <si>
    <t>1A4070000000065000100629</t>
  </si>
  <si>
    <t>1A4070000000065000100630</t>
  </si>
  <si>
    <t>1A4070000000065000100631</t>
  </si>
  <si>
    <t>1A4070000000065000100632</t>
  </si>
  <si>
    <t>1A4070000000065000100633</t>
  </si>
  <si>
    <t>1A4070000000065000100634</t>
  </si>
  <si>
    <t>1A4070000000065000100635</t>
  </si>
  <si>
    <t>1A4070000000065000100636</t>
  </si>
  <si>
    <t>1A4070000000065000100637</t>
  </si>
  <si>
    <t>1A4070000000065000100638</t>
  </si>
  <si>
    <t>1A4070000000065000100639</t>
  </si>
  <si>
    <t>1A4070000000065000100640</t>
  </si>
  <si>
    <t>1A4070000000065000100641</t>
  </si>
  <si>
    <t>1A4070000000065000100642</t>
  </si>
  <si>
    <t>1A4070000000065000100643</t>
  </si>
  <si>
    <t>1A4070000000065000100644</t>
  </si>
  <si>
    <t>1A4070000000065000100645</t>
  </si>
  <si>
    <t>1A4070000000065000100646</t>
  </si>
  <si>
    <t>1A4070000000065000100647</t>
  </si>
  <si>
    <t>1A4070000000065000100648</t>
  </si>
  <si>
    <t>1A4070000000065000100649</t>
  </si>
  <si>
    <t>1A4070000000065000100650</t>
  </si>
  <si>
    <t>1A4070000000065000100651</t>
  </si>
  <si>
    <t>1A4070000000065000100652</t>
  </si>
  <si>
    <t>1A4070000000065000100653</t>
  </si>
  <si>
    <t>1A4070000000065000100654</t>
  </si>
  <si>
    <t>1A4070000000065000100655</t>
  </si>
  <si>
    <t>1A4070000000065000100656</t>
  </si>
  <si>
    <t>1A4070000000065000100657</t>
  </si>
  <si>
    <t>1A4070000000065000100658</t>
  </si>
  <si>
    <t>1A4070000000065000100659</t>
  </si>
  <si>
    <t>1A4070000000065000100660</t>
  </si>
  <si>
    <t>1A4070000000065000100661</t>
  </si>
  <si>
    <t>1A4070000000065000100662</t>
  </si>
  <si>
    <t>1A4070000000065000100663</t>
  </si>
  <si>
    <t>1A4070000000065000100664</t>
  </si>
  <si>
    <t>1A4070000000065000100665</t>
  </si>
  <si>
    <t>1A4070000000065000100666</t>
  </si>
  <si>
    <t>1A4070000000065000100667</t>
  </si>
  <si>
    <t>1A4070000000065000100668</t>
  </si>
  <si>
    <t>1A4070000000065000100669</t>
  </si>
  <si>
    <t>1A4070000000065000100670</t>
  </si>
  <si>
    <t>1A4070000000065000100671</t>
  </si>
  <si>
    <t>1A4070000000065000100672</t>
  </si>
  <si>
    <t>1A4070000000065000100673</t>
  </si>
  <si>
    <t>1A4070000000065000100674</t>
  </si>
  <si>
    <t>1A4070000000065000100675</t>
  </si>
  <si>
    <t>1A4070000000065000100676</t>
  </si>
  <si>
    <t>1A4070000000065000100677</t>
  </si>
  <si>
    <t>1A4070000000065000100678</t>
  </si>
  <si>
    <t>1A4070000000065000100679</t>
  </si>
  <si>
    <t>1A4070000000065000100680</t>
  </si>
  <si>
    <t>1A4070000000065000100681</t>
  </si>
  <si>
    <t>1A4070000000065000100682</t>
  </si>
  <si>
    <t>1A4070000000065000100683</t>
  </si>
  <si>
    <t>1A4070000000065000100684</t>
  </si>
  <si>
    <t>1A4070000000065000100685</t>
  </si>
  <si>
    <t>1A4070000000065000100686</t>
  </si>
  <si>
    <t>1A4070000000065000100687</t>
  </si>
  <si>
    <t>1A4070000000065000100688</t>
  </si>
  <si>
    <t>1A4070000000065000100689</t>
  </si>
  <si>
    <t>1A4070000000065000100690</t>
  </si>
  <si>
    <t>1A4070000000065000100691</t>
  </si>
  <si>
    <t>1A4070000000065000100692</t>
  </si>
  <si>
    <t>1A4070000000065000100693</t>
  </si>
  <si>
    <t>1A4070000000065000100694</t>
  </si>
  <si>
    <t>1A4070000000065000100695</t>
  </si>
  <si>
    <t>1A4070000000065000100696</t>
  </si>
  <si>
    <t>1A4070000000065000100697</t>
  </si>
  <si>
    <t>1A4070000000065000100698</t>
  </si>
  <si>
    <t>1A4070000000065000100699</t>
  </si>
  <si>
    <t>1A4070000000065000100700</t>
  </si>
  <si>
    <t>1A4070000000065000100701</t>
  </si>
  <si>
    <t>1A4070000000065000100702</t>
  </si>
  <si>
    <t>1A4070000000065000100703</t>
  </si>
  <si>
    <t>1A4070000000065000100704</t>
  </si>
  <si>
    <t>1A4070000000065000100705</t>
  </si>
  <si>
    <t>1A4070000000065000100706</t>
  </si>
  <si>
    <t>1A4070000000065000100707</t>
  </si>
  <si>
    <t>1A4070000000065000100708</t>
  </si>
  <si>
    <t>1A4070000000065000100709</t>
  </si>
  <si>
    <t>1A4070000000065000100710</t>
  </si>
  <si>
    <t>1A4070000000065000100711</t>
  </si>
  <si>
    <t>1A4070000000065000100712</t>
  </si>
  <si>
    <t>1A4070000000065000100713</t>
  </si>
  <si>
    <t>1A4070000000065000100714</t>
  </si>
  <si>
    <t>1A4070000000065000100715</t>
  </si>
  <si>
    <t>1A4070000000065000100716</t>
  </si>
  <si>
    <t>1A4070000000065000100717</t>
  </si>
  <si>
    <t>1A4070000000065000100718</t>
  </si>
  <si>
    <t>1A4070000000065000100719</t>
  </si>
  <si>
    <t>1A4070000000065000100720</t>
  </si>
  <si>
    <t>1A4070000000065000100721</t>
  </si>
  <si>
    <t>1A4070000000065000100722</t>
  </si>
  <si>
    <t>1A4070000000065000100723</t>
  </si>
  <si>
    <t>1A4070000000065000100724</t>
  </si>
  <si>
    <t>1A4070000000065000100725</t>
  </si>
  <si>
    <t>1A4070000000065000100726</t>
  </si>
  <si>
    <t>1A4070000000065000100727</t>
  </si>
  <si>
    <t>1A4070000000065000100728</t>
  </si>
  <si>
    <t>1A4070000000065000100729</t>
  </si>
  <si>
    <t>1A4070000000065000100730</t>
  </si>
  <si>
    <t>1A4070000000065000100731</t>
  </si>
  <si>
    <t>1A4070000000065000100732</t>
  </si>
  <si>
    <t>1A4070000000065000100733</t>
  </si>
  <si>
    <t>1A4070000000065000100734</t>
  </si>
  <si>
    <t>1A4070000000065000100735</t>
  </si>
  <si>
    <t>1A4070000000065000100736</t>
  </si>
  <si>
    <t>1A4070000000065000100737</t>
  </si>
  <si>
    <t>1A4070000000065000100738</t>
  </si>
  <si>
    <t>1A4070000000065000100739</t>
  </si>
  <si>
    <t>1A4070000000065000100740</t>
  </si>
  <si>
    <t>1A4070000000065000100741</t>
  </si>
  <si>
    <t>1A4070000000065000100742</t>
  </si>
  <si>
    <t>1A4070000000065000100743</t>
  </si>
  <si>
    <t>1A4070000000065000100744</t>
  </si>
  <si>
    <t>1A4070000000065000100745</t>
  </si>
  <si>
    <t>1A4070000000065000100746</t>
  </si>
  <si>
    <t>1A4070000000065000100747</t>
  </si>
  <si>
    <t>1A4070000000065000100748</t>
  </si>
  <si>
    <t>1A4070000000065000100749</t>
  </si>
  <si>
    <t>1A4070000000065000100750</t>
  </si>
  <si>
    <t>1A4070000000065000100751</t>
  </si>
  <si>
    <t>1A4070000000065000100752</t>
  </si>
  <si>
    <t>1A4070000000065000100753</t>
  </si>
  <si>
    <t>1A4070000000065000100754</t>
  </si>
  <si>
    <t>1A4070000000065000100755</t>
  </si>
  <si>
    <t>1A4070000000065000100756</t>
  </si>
  <si>
    <t>1A4070000000065000100757</t>
  </si>
  <si>
    <t>1A4070000000065000100758</t>
  </si>
  <si>
    <t>1A4070000000065000100759</t>
  </si>
  <si>
    <t>1A4070000000065000100760</t>
  </si>
  <si>
    <t>1A4070000000065000100761</t>
  </si>
  <si>
    <t>1A4070000000065000100762</t>
  </si>
  <si>
    <t>1A4070000000065000100763</t>
  </si>
  <si>
    <t>1A4070000000065000100764</t>
  </si>
  <si>
    <t>1A4070000000065000100765</t>
  </si>
  <si>
    <t>1A4070000000065000100766</t>
  </si>
  <si>
    <t>1A4070000000065000100767</t>
  </si>
  <si>
    <t>1A4070000000065000100768</t>
  </si>
  <si>
    <t>1A4070000000065000100769</t>
  </si>
  <si>
    <t>1A4070000000065000100770</t>
  </si>
  <si>
    <t>1A4070000000065000100771</t>
  </si>
  <si>
    <t>1A4070000000065000100772</t>
  </si>
  <si>
    <t>1A4070000000065000100773</t>
  </si>
  <si>
    <t>1A4070000000065000100774</t>
  </si>
  <si>
    <t>1A4070000000065000100775</t>
  </si>
  <si>
    <t>1A4070000000065000100776</t>
  </si>
  <si>
    <t>1A4070000000065000100777</t>
  </si>
  <si>
    <t>1A4070000000065000098823</t>
  </si>
  <si>
    <t>20315 LCKE</t>
  </si>
  <si>
    <t>1A4070000000065000098824</t>
  </si>
  <si>
    <t>1A4070000000065000098825</t>
  </si>
  <si>
    <t>1A4070000000065000098826</t>
  </si>
  <si>
    <t>1A4070000000065000098827</t>
  </si>
  <si>
    <t>1A4070000000065000098828</t>
  </si>
  <si>
    <t>1A4070000000065000098829</t>
  </si>
  <si>
    <t>1A4070000000065000098830</t>
  </si>
  <si>
    <t>1A4070000000065000098831</t>
  </si>
  <si>
    <t>1A4070000000065000098832</t>
  </si>
  <si>
    <t>1A4070000000065000098833</t>
  </si>
  <si>
    <t>1A4070000000065000098834</t>
  </si>
  <si>
    <t>1A4070000000065000098835</t>
  </si>
  <si>
    <t>1A4070000000065000098836</t>
  </si>
  <si>
    <t>1A4070000000065000098837</t>
  </si>
  <si>
    <t>1A4070000000065000098838</t>
  </si>
  <si>
    <t>1A4070000000065000098839</t>
  </si>
  <si>
    <t>1A4070000000065000098840</t>
  </si>
  <si>
    <t>1A4070000000065000098841</t>
  </si>
  <si>
    <t>1A4070000000065000098842</t>
  </si>
  <si>
    <t>1A4070000000065000098843</t>
  </si>
  <si>
    <t>1A4070000000065000098844</t>
  </si>
  <si>
    <t>1A4070000000065000098845</t>
  </si>
  <si>
    <t>1A4070000000065000098846</t>
  </si>
  <si>
    <t>1A4070000000065000098847</t>
  </si>
  <si>
    <t>1A4070000000065000098848</t>
  </si>
  <si>
    <t>1A4070000000065000098849</t>
  </si>
  <si>
    <t>1A4070000000065000098850</t>
  </si>
  <si>
    <t>1A4070000000065000098851</t>
  </si>
  <si>
    <t>1A4070000000065000098852</t>
  </si>
  <si>
    <t>1A4070000000065000098853</t>
  </si>
  <si>
    <t>1A4070000000065000098854</t>
  </si>
  <si>
    <t>1A4070000000065000098855</t>
  </si>
  <si>
    <t>1A4070000000065000098856</t>
  </si>
  <si>
    <t>1A4070000000065000098857</t>
  </si>
  <si>
    <t>1A4070000000065000098858</t>
  </si>
  <si>
    <t>1A4070000000065000098859</t>
  </si>
  <si>
    <t>1A4070000000065000098860</t>
  </si>
  <si>
    <t>1A4070000000065000098861</t>
  </si>
  <si>
    <t>1A4070000000065000098862</t>
  </si>
  <si>
    <t>1A4070000000065000098863</t>
  </si>
  <si>
    <t>1A4070000000065000098864</t>
  </si>
  <si>
    <t>1A4070000000065000098865</t>
  </si>
  <si>
    <t>1A4070000000065000098866</t>
  </si>
  <si>
    <t>1A4070000000065000101091</t>
  </si>
  <si>
    <t>20315 OROB</t>
  </si>
  <si>
    <t>1A4070000000065000101092</t>
  </si>
  <si>
    <t>1A4070000000065000101093</t>
  </si>
  <si>
    <t>1A4070000000065000101094</t>
  </si>
  <si>
    <t>1A4070000000065000101095</t>
  </si>
  <si>
    <t>1A4070000000065000101096</t>
  </si>
  <si>
    <t>1A4070000000065000101097</t>
  </si>
  <si>
    <t>1A4070000000065000101098</t>
  </si>
  <si>
    <t>1A4070000000065000101099</t>
  </si>
  <si>
    <t>1A4070000000065000101100</t>
  </si>
  <si>
    <t>1A4070000000065000101101</t>
  </si>
  <si>
    <t>1A4070000000065000101102</t>
  </si>
  <si>
    <t>1A4070000000065000101103</t>
  </si>
  <si>
    <t>1A4070000000065000101104</t>
  </si>
  <si>
    <t>1A4070000000065000101105</t>
  </si>
  <si>
    <t>1A4070000000065000101106</t>
  </si>
  <si>
    <t>1A4070000000065000101107</t>
  </si>
  <si>
    <t>1A4070000000065000101108</t>
  </si>
  <si>
    <t>1A4070000000065000101109</t>
  </si>
  <si>
    <t>1A4070000000065000101110</t>
  </si>
  <si>
    <t>1A4070000000065000101111</t>
  </si>
  <si>
    <t>1A4070000000065000101112</t>
  </si>
  <si>
    <t>1A4070000000065000101113</t>
  </si>
  <si>
    <t>1A4070000000065000101114</t>
  </si>
  <si>
    <t>1A4070000000065000101115</t>
  </si>
  <si>
    <t>1A4070000000065000101116</t>
  </si>
  <si>
    <t>1A4070000000065000101117</t>
  </si>
  <si>
    <t>1A4070000000065000101118</t>
  </si>
  <si>
    <t>1A4070000000065000101119</t>
  </si>
  <si>
    <t>1A4070000000065000101120</t>
  </si>
  <si>
    <t>1A4070000000065000101121</t>
  </si>
  <si>
    <t>1A4070000000065000101122</t>
  </si>
  <si>
    <t>1A4070000000065000101123</t>
  </si>
  <si>
    <t>1A4070000000065000101124</t>
  </si>
  <si>
    <t>1A4070000000065000101125</t>
  </si>
  <si>
    <t>1A4070000000065000101126</t>
  </si>
  <si>
    <t>1A4070000000065000101127</t>
  </si>
  <si>
    <t>1A4070000000065000101128</t>
  </si>
  <si>
    <t>1A4070000000065000101129</t>
  </si>
  <si>
    <t>1A4070000000065000101130</t>
  </si>
  <si>
    <t>1A4070000000065000101131</t>
  </si>
  <si>
    <t>1A4070000000065000101132</t>
  </si>
  <si>
    <t>1A4070000000065000101133</t>
  </si>
  <si>
    <t>1A4070000000065000101134</t>
  </si>
  <si>
    <t>1A4070000000065000101135</t>
  </si>
  <si>
    <t>1A4070000000065000101136</t>
  </si>
  <si>
    <t>1A4070000000065000101137</t>
  </si>
  <si>
    <t>1A4070000000065000101138</t>
  </si>
  <si>
    <t>1A4070000000065000101139</t>
  </si>
  <si>
    <t>1A4070000000065000101140</t>
  </si>
  <si>
    <t>1A4070000000065000101141</t>
  </si>
  <si>
    <t>1A4070000000065000101142</t>
  </si>
  <si>
    <t>1A4070000000065000101143</t>
  </si>
  <si>
    <t>1A4070000000065000101144</t>
  </si>
  <si>
    <t>1A4070000000065000101145</t>
  </si>
  <si>
    <t>1A4070000000065000101146</t>
  </si>
  <si>
    <t>1A4070000000065000101147</t>
  </si>
  <si>
    <t>1A4070000000065000101148</t>
  </si>
  <si>
    <t>1A4070000000065000101149</t>
  </si>
  <si>
    <t>1A4070000000065000101150</t>
  </si>
  <si>
    <t>1A4070000000065000101151</t>
  </si>
  <si>
    <t>1A4070000000065000101152</t>
  </si>
  <si>
    <t>1A4070000000065000101153</t>
  </si>
  <si>
    <t>1A4070000000065000101154</t>
  </si>
  <si>
    <t>1A4070000000065000101155</t>
  </si>
  <si>
    <t>1A4070000000065000101156</t>
  </si>
  <si>
    <t>1A4070000000065000101157</t>
  </si>
  <si>
    <t>1A4070000000065000101158</t>
  </si>
  <si>
    <t>1A4070000000065000101159</t>
  </si>
  <si>
    <t>1A4070000000065000101160</t>
  </si>
  <si>
    <t>1A4070000000065000101161</t>
  </si>
  <si>
    <t>1A4070000000065000101162</t>
  </si>
  <si>
    <t>1A4070000000065000101163</t>
  </si>
  <si>
    <t>1A4070000000065000101164</t>
  </si>
  <si>
    <t>1A4070000000065000101165</t>
  </si>
  <si>
    <t>1A4070000000065000101166</t>
  </si>
  <si>
    <t>1A4070000000065000101167</t>
  </si>
  <si>
    <t>1A4070000000065000101168</t>
  </si>
  <si>
    <t>1A4070000000065000101169</t>
  </si>
  <si>
    <t>1A4070000000065000101170</t>
  </si>
  <si>
    <t>1A4070000000065000101171</t>
  </si>
  <si>
    <t>1A4070000000065000101172</t>
  </si>
  <si>
    <t>1A4070000000065000101173</t>
  </si>
  <si>
    <t>1A4070000000065000101174</t>
  </si>
  <si>
    <t>1A4070000000065000101175</t>
  </si>
  <si>
    <t>1A4070000000065000101176</t>
  </si>
  <si>
    <t>1A4070000000065000101177</t>
  </si>
  <si>
    <t>1A4070000000065000101178</t>
  </si>
  <si>
    <t>1A4070000000065000101179</t>
  </si>
  <si>
    <t>1A4070000000065000101180</t>
  </si>
  <si>
    <t>1A4070000000065000101181</t>
  </si>
  <si>
    <t>1A4070000000065000101182</t>
  </si>
  <si>
    <t>1A4070000000065000101183</t>
  </si>
  <si>
    <t>1A4070000000065000101184</t>
  </si>
  <si>
    <t>1A4070000000065000101185</t>
  </si>
  <si>
    <t>1A4070000000065000101186</t>
  </si>
  <si>
    <t>1A4070000000065000101187</t>
  </si>
  <si>
    <t>1A4070000000065000101188</t>
  </si>
  <si>
    <t>1A4070000000065000101189</t>
  </si>
  <si>
    <t>1A4070000000065000101190</t>
  </si>
  <si>
    <t>1A4070000000065000101191</t>
  </si>
  <si>
    <t>1A4070000000065000101192</t>
  </si>
  <si>
    <t>1A4070000000065000101193</t>
  </si>
  <si>
    <t>1A4070000000065000101194</t>
  </si>
  <si>
    <t>1A4070000000065000101195</t>
  </si>
  <si>
    <t>1A4070000000065000101196</t>
  </si>
  <si>
    <t>1A4070000000065000101197</t>
  </si>
  <si>
    <t>1A4070000000065000101198</t>
  </si>
  <si>
    <t>1A4070000000065000101199</t>
  </si>
  <si>
    <t>1A4070000000065000101200</t>
  </si>
  <si>
    <t>1A4070000000065000101201</t>
  </si>
  <si>
    <t>1A4070000000065000101202</t>
  </si>
  <si>
    <t>1A4070000000065000101203</t>
  </si>
  <si>
    <t>1A4070000000065000101204</t>
  </si>
  <si>
    <t>1A4070000000065000101205</t>
  </si>
  <si>
    <t>1A4070000000065000101206</t>
  </si>
  <si>
    <t>1A4070000000065000101207</t>
  </si>
  <si>
    <t>1A4070000000065000101208</t>
  </si>
  <si>
    <t>1A4070000000065000101209</t>
  </si>
  <si>
    <t>1A4070000000065000101210</t>
  </si>
  <si>
    <t>1A4070000000065000101211</t>
  </si>
  <si>
    <t>1A4070000000065000101212</t>
  </si>
  <si>
    <t>1A4070000000065000101213</t>
  </si>
  <si>
    <t>1A4070000000065000101214</t>
  </si>
  <si>
    <t>1A4070000000065000101215</t>
  </si>
  <si>
    <t>1A4070000000065000101216</t>
  </si>
  <si>
    <t>1A4070000000065000101217</t>
  </si>
  <si>
    <t>1A4070000000065000101218</t>
  </si>
  <si>
    <t>1A4070000000065000101219</t>
  </si>
  <si>
    <t>1A4070000000065000101220</t>
  </si>
  <si>
    <t>1A4070000000065000101221</t>
  </si>
  <si>
    <t>1A4070000000065000101222</t>
  </si>
  <si>
    <t>1A4070000000065000101223</t>
  </si>
  <si>
    <t>1A4070000000065000101224</t>
  </si>
  <si>
    <t>1A4070000000065000101225</t>
  </si>
  <si>
    <t>1A4070000000065000101226</t>
  </si>
  <si>
    <t>1A4070000000065000101227</t>
  </si>
  <si>
    <t>1A4070000000065000101228</t>
  </si>
  <si>
    <t>1A4070000000065000101229</t>
  </si>
  <si>
    <t>1A4070000000065000101230</t>
  </si>
  <si>
    <t>1A4070000000065000101231</t>
  </si>
  <si>
    <t>1A4070000000065000101232</t>
  </si>
  <si>
    <t>1A4070000000065000101233</t>
  </si>
  <si>
    <t>1A4070000000065000101234</t>
  </si>
  <si>
    <t>1A4070000000065000101235</t>
  </si>
  <si>
    <t>1A4070000000065000101236</t>
  </si>
  <si>
    <t>1A4070000000065000101237</t>
  </si>
  <si>
    <t>1A4070000000065000101238</t>
  </si>
  <si>
    <t>1A4070000000065000101239</t>
  </si>
  <si>
    <t>1A4070000000065000101240</t>
  </si>
  <si>
    <t>1A4070000000065000101241</t>
  </si>
  <si>
    <t>1A4070000000065000101242</t>
  </si>
  <si>
    <t>1A4070000000065000101243</t>
  </si>
  <si>
    <t>1A4070000000065000101244</t>
  </si>
  <si>
    <t>1A4070000000065000101245</t>
  </si>
  <si>
    <t>1A4070000000065000101246</t>
  </si>
  <si>
    <t>1A4070000000065000101247</t>
  </si>
  <si>
    <t>1A4070000000065000101248</t>
  </si>
  <si>
    <t>1A4070000000065000101249</t>
  </si>
  <si>
    <t>1A4070000000065000101250</t>
  </si>
  <si>
    <t>1A4070000000065000101251</t>
  </si>
  <si>
    <t>1A4070000000065000101252</t>
  </si>
  <si>
    <t>1A4070000000065000101253</t>
  </si>
  <si>
    <t>1A4070000000065000101254</t>
  </si>
  <si>
    <t>1A4070000000065000101255</t>
  </si>
  <si>
    <t>1A4070000000065000101256</t>
  </si>
  <si>
    <t>1A4070000000065000101257</t>
  </si>
  <si>
    <t>1A4070000000065000101258</t>
  </si>
  <si>
    <t>1A4070000000065000101259</t>
  </si>
  <si>
    <t>1A4070000000065000099701</t>
  </si>
  <si>
    <t>20315 PINE</t>
  </si>
  <si>
    <t>1A4070000000065000099702</t>
  </si>
  <si>
    <t>1A4070000000065000099703</t>
  </si>
  <si>
    <t>1A4070000000065000099704</t>
  </si>
  <si>
    <t>1A4070000000065000099705</t>
  </si>
  <si>
    <t>1A4070000000065000099706</t>
  </si>
  <si>
    <t>1A4070000000065000099707</t>
  </si>
  <si>
    <t>1A4070000000065000099708</t>
  </si>
  <si>
    <t>1A4070000000065000099709</t>
  </si>
  <si>
    <t>1A4070000000065000099710</t>
  </si>
  <si>
    <t>1A4070000000065000099711</t>
  </si>
  <si>
    <t>1A4070000000065000099712</t>
  </si>
  <si>
    <t>1A4070000000065000099713</t>
  </si>
  <si>
    <t>1A4070000000065000099714</t>
  </si>
  <si>
    <t>1A4070000000065000099715</t>
  </si>
  <si>
    <t>1A4070000000065000099716</t>
  </si>
  <si>
    <t>1A4070000000065000099717</t>
  </si>
  <si>
    <t>1A4070000000065000099718</t>
  </si>
  <si>
    <t>1A4070000000065000099719</t>
  </si>
  <si>
    <t>1A4070000000065000099720</t>
  </si>
  <si>
    <t>1A4070000000065000099721</t>
  </si>
  <si>
    <t>1A4070000000065000099722</t>
  </si>
  <si>
    <t>1A4070000000065000099723</t>
  </si>
  <si>
    <t>1A4070000000065000099724</t>
  </si>
  <si>
    <t>1A4070000000065000099725</t>
  </si>
  <si>
    <t>1A4070000000065000099726</t>
  </si>
  <si>
    <t>1A4070000000065000099727</t>
  </si>
  <si>
    <t>1A4070000000065000099728</t>
  </si>
  <si>
    <t>1A4070000000065000099729</t>
  </si>
  <si>
    <t>1A4070000000065000099730</t>
  </si>
  <si>
    <t>1A4070000000065000099731</t>
  </si>
  <si>
    <t>1A4070000000065000099732</t>
  </si>
  <si>
    <t>1A4070000000065000099733</t>
  </si>
  <si>
    <t>1A4070000000065000099734</t>
  </si>
  <si>
    <t>1A4070000000065000099735</t>
  </si>
  <si>
    <t>1A4070000000065000099736</t>
  </si>
  <si>
    <t>1A4070000000065000099737</t>
  </si>
  <si>
    <t>1A4070000000065000099738</t>
  </si>
  <si>
    <t>1A4070000000065000099739</t>
  </si>
  <si>
    <t>1A4070000000065000099740</t>
  </si>
  <si>
    <t>1A4070000000065000099741</t>
  </si>
  <si>
    <t>1A4070000000065000099742</t>
  </si>
  <si>
    <t>1A4070000000065000099743</t>
  </si>
  <si>
    <t>1A4070000000065000099744</t>
  </si>
  <si>
    <t>1A4070000000065000099745</t>
  </si>
  <si>
    <t>1A4070000000065000099746</t>
  </si>
  <si>
    <t>1A4070000000065000099747</t>
  </si>
  <si>
    <t>1A4070000000065000099748</t>
  </si>
  <si>
    <t>1A4070000000065000099749</t>
  </si>
  <si>
    <t>1A4070000000065000099750</t>
  </si>
  <si>
    <t>1A4070000000065000099751</t>
  </si>
  <si>
    <t>1A4070000000065000099752</t>
  </si>
  <si>
    <t>1A4070000000065000099753</t>
  </si>
  <si>
    <t>1A4070000000065000099754</t>
  </si>
  <si>
    <t>1A4070000000065000099755</t>
  </si>
  <si>
    <t>1A4070000000065000099756</t>
  </si>
  <si>
    <t>1A4070000000065000099757</t>
  </si>
  <si>
    <t>1A4070000000065000099758</t>
  </si>
  <si>
    <t>1A4070000000065000099759</t>
  </si>
  <si>
    <t>1A4070000000065000099760</t>
  </si>
  <si>
    <t>1A4070000000065000099761</t>
  </si>
  <si>
    <t>1A4070000000065000099762</t>
  </si>
  <si>
    <t>1A4070000000065000099763</t>
  </si>
  <si>
    <t>1A4070000000065000099764</t>
  </si>
  <si>
    <t>1A4070000000065000099766</t>
  </si>
  <si>
    <t>1A4070000000065000099767</t>
  </si>
  <si>
    <t>1A4070000000065000099768</t>
  </si>
  <si>
    <t>1A4070000000065000099769</t>
  </si>
  <si>
    <t>1A4070000000065000099770</t>
  </si>
  <si>
    <t>1A4070000000065000099771</t>
  </si>
  <si>
    <t>1A4070000000065000099772</t>
  </si>
  <si>
    <t>1A4070000000065000099773</t>
  </si>
  <si>
    <t>1A4070000000065000099774</t>
  </si>
  <si>
    <t>1A4070000000065000099775</t>
  </si>
  <si>
    <t>1A4070000000065000099776</t>
  </si>
  <si>
    <t>1A4070000000065000099777</t>
  </si>
  <si>
    <t>1A4070000000065000099778</t>
  </si>
  <si>
    <t>1A4070000000065000099779</t>
  </si>
  <si>
    <t>1A4070000000065000099780</t>
  </si>
  <si>
    <t>1A4070000000065000099781</t>
  </si>
  <si>
    <t>1A4070000000065000099782</t>
  </si>
  <si>
    <t>1A4070000000065000099783</t>
  </si>
  <si>
    <t>1A4070000000065000099784</t>
  </si>
  <si>
    <t>1A4070000000065000099785</t>
  </si>
  <si>
    <t>1A4070000000065000099786</t>
  </si>
  <si>
    <t>1A4070000000065000099787</t>
  </si>
  <si>
    <t>1A4070000000065000099788</t>
  </si>
  <si>
    <t>1A4070000000065000099789</t>
  </si>
  <si>
    <t>1A4070000000065000099790</t>
  </si>
  <si>
    <t>1A4070000000065000099791</t>
  </si>
  <si>
    <t>1A4070000000065000099792</t>
  </si>
  <si>
    <t>1A4070000000065000099793</t>
  </si>
  <si>
    <t>1A4070000000065000099794</t>
  </si>
  <si>
    <t>1A4070000000065000099795</t>
  </si>
  <si>
    <t>1A4070000000065000099796</t>
  </si>
  <si>
    <t>1A4070000000065000099797</t>
  </si>
  <si>
    <t>1A4070000000065000099798</t>
  </si>
  <si>
    <t>1A4070000000065000099799</t>
  </si>
  <si>
    <t>1A4070000000065000099800</t>
  </si>
  <si>
    <t>1A4070000000065000099801</t>
  </si>
  <si>
    <t>1A4070000000065000099802</t>
  </si>
  <si>
    <t>1A4070000000065000099803</t>
  </si>
  <si>
    <t>1A4070000000065000099804</t>
  </si>
  <si>
    <t>1A4070000000065000099805</t>
  </si>
  <si>
    <t>1A4070000000065000099806</t>
  </si>
  <si>
    <t>1A4070000000065000099807</t>
  </si>
  <si>
    <t>1A4070000000065000099808</t>
  </si>
  <si>
    <t>1A4070000000065000099809</t>
  </si>
  <si>
    <t>1A4070000000065000099810</t>
  </si>
  <si>
    <t>1A4070000000065000099811</t>
  </si>
  <si>
    <t>1A4070000000065000099812</t>
  </si>
  <si>
    <t>1A4070000000065000099813</t>
  </si>
  <si>
    <t>1A4070000000065000099814</t>
  </si>
  <si>
    <t>1A4070000000065000099815</t>
  </si>
  <si>
    <t>1A4070000000065000099816</t>
  </si>
  <si>
    <t>1A4070000000065000099817</t>
  </si>
  <si>
    <t>1A4070000000065000099818</t>
  </si>
  <si>
    <t>1A4070000000065000099819</t>
  </si>
  <si>
    <t>1A4070000000065000099820</t>
  </si>
  <si>
    <t>1A4070000000065000099821</t>
  </si>
  <si>
    <t>1A4070000000065000099822</t>
  </si>
  <si>
    <t>1A4070000000065000099823</t>
  </si>
  <si>
    <t>1A4070000000065000099824</t>
  </si>
  <si>
    <t>1A4070000000065000099825</t>
  </si>
  <si>
    <t>1A4070000000065000099826</t>
  </si>
  <si>
    <t>1A4070000000065000099827</t>
  </si>
  <si>
    <t>1A4070000000065000099828</t>
  </si>
  <si>
    <t>1A4070000000065000099829</t>
  </si>
  <si>
    <t>1A4070000000065000099830</t>
  </si>
  <si>
    <t>1A4070000000065000099831</t>
  </si>
  <si>
    <t>1A4070000000065000099832</t>
  </si>
  <si>
    <t>1A4070000000065000099833</t>
  </si>
  <si>
    <t>1A4070000000065000099834</t>
  </si>
  <si>
    <t>1A4070000000065000099835</t>
  </si>
  <si>
    <t>1A4070000000065000099836</t>
  </si>
  <si>
    <t>1A4070000000065000099837</t>
  </si>
  <si>
    <t>1A4070000000065000099838</t>
  </si>
  <si>
    <t>1A4070000000065000099839</t>
  </si>
  <si>
    <t>1A4070000000065000099840</t>
  </si>
  <si>
    <t>1A4070000000065000099841</t>
  </si>
  <si>
    <t>1A4070000000065000099842</t>
  </si>
  <si>
    <t>1A4070000000065000099843</t>
  </si>
  <si>
    <t>1A4070000000065000099844</t>
  </si>
  <si>
    <t>1A4070000000065000099845</t>
  </si>
  <si>
    <t>1A4070000000065000099846</t>
  </si>
  <si>
    <t>1A4070000000065000099847</t>
  </si>
  <si>
    <t>1A4070000000065000099848</t>
  </si>
  <si>
    <t>1A4070000000065000099849</t>
  </si>
  <si>
    <t>1A4070000000065000099850</t>
  </si>
  <si>
    <t>1A4070000000065000099851</t>
  </si>
  <si>
    <t>1A4070000000065000099852</t>
  </si>
  <si>
    <t>1A4070000000065000099853</t>
  </si>
  <si>
    <t>1A4070000000065000099854</t>
  </si>
  <si>
    <t>1A4070000000065000099855</t>
  </si>
  <si>
    <t>1A4070000000065000099856</t>
  </si>
  <si>
    <t>1A4070000000065000099857</t>
  </si>
  <si>
    <t>1A4070000000065000099858</t>
  </si>
  <si>
    <t>1A4070000000065000099859</t>
  </si>
  <si>
    <t>1A4070000000065000099860</t>
  </si>
  <si>
    <t>1A4070000000065000099861</t>
  </si>
  <si>
    <t>1A4070000000065000099862</t>
  </si>
  <si>
    <t>1A4070000000065000099863</t>
  </si>
  <si>
    <t>1A4070000000065000099864</t>
  </si>
  <si>
    <t>1A4070000000065000099865</t>
  </si>
  <si>
    <t>1A4070000000065000099866</t>
  </si>
  <si>
    <t>1A4070000000065000099867</t>
  </si>
  <si>
    <t>1A4070000000065000099868</t>
  </si>
  <si>
    <t>1A4070000000065000099869</t>
  </si>
  <si>
    <t>1A4070000000065000099870</t>
  </si>
  <si>
    <t>20315 PLAN</t>
  </si>
  <si>
    <t>1A4070000000065000099871</t>
  </si>
  <si>
    <t>1A4070000000065000099872</t>
  </si>
  <si>
    <t>1A4070000000065000099873</t>
  </si>
  <si>
    <t>1A4070000000065000099874</t>
  </si>
  <si>
    <t>1A4070000000065000099875</t>
  </si>
  <si>
    <t>1A4070000000065000099876</t>
  </si>
  <si>
    <t>1A4070000000065000099877</t>
  </si>
  <si>
    <t>1A4070000000065000099878</t>
  </si>
  <si>
    <t>1A4070000000065000099879</t>
  </si>
  <si>
    <t>1A4070000000065000099880</t>
  </si>
  <si>
    <t>1A4070000000065000099881</t>
  </si>
  <si>
    <t>1A4070000000065000099882</t>
  </si>
  <si>
    <t>1A4070000000065000099883</t>
  </si>
  <si>
    <t>1A4070000000065000099884</t>
  </si>
  <si>
    <t>1A4070000000065000099885</t>
  </si>
  <si>
    <t>1A4070000000065000099886</t>
  </si>
  <si>
    <t>1A4070000000065000099887</t>
  </si>
  <si>
    <t>1A4070000000065000099888</t>
  </si>
  <si>
    <t>1A4070000000065000099889</t>
  </si>
  <si>
    <t>1A4070000000065000099890</t>
  </si>
  <si>
    <t>1A4070000000065000099891</t>
  </si>
  <si>
    <t>1A4070000000065000099892</t>
  </si>
  <si>
    <t>1A4070000000065000099893</t>
  </si>
  <si>
    <t>1A4070000000065000099894</t>
  </si>
  <si>
    <t>1A4070000000065000099895</t>
  </si>
  <si>
    <t>1A4070000000065000099896</t>
  </si>
  <si>
    <t>1A4070000000065000099897</t>
  </si>
  <si>
    <t>1A4070000000065000099898</t>
  </si>
  <si>
    <t>1A4070000000065000099899</t>
  </si>
  <si>
    <t>1A4070000000065000099900</t>
  </si>
  <si>
    <t>1A4070000000065000099901</t>
  </si>
  <si>
    <t>1A4070000000065000099902</t>
  </si>
  <si>
    <t>1A4070000000065000099903</t>
  </si>
  <si>
    <t>1A4070000000065000099904</t>
  </si>
  <si>
    <t>1A4070000000065000099905</t>
  </si>
  <si>
    <t>1A4070000000065000099906</t>
  </si>
  <si>
    <t>1A4070000000065000099907</t>
  </si>
  <si>
    <t>1A4070000000065000099908</t>
  </si>
  <si>
    <t>1A4070000000065000099909</t>
  </si>
  <si>
    <t>1A4070000000065000099910</t>
  </si>
  <si>
    <t>1A4070000000065000099911</t>
  </si>
  <si>
    <t>1A4070000000065000099912</t>
  </si>
  <si>
    <t>1A4070000000065000099913</t>
  </si>
  <si>
    <t>1A4070000000065000099914</t>
  </si>
  <si>
    <t>1A4070000000065000099915</t>
  </si>
  <si>
    <t>1A4070000000065000099916</t>
  </si>
  <si>
    <t>1A4070000000065000099917</t>
  </si>
  <si>
    <t>1A4070000000065000099918</t>
  </si>
  <si>
    <t>1A4070000000065000099919</t>
  </si>
  <si>
    <t>1A4070000000065000099920</t>
  </si>
  <si>
    <t>1A4070000000065000099921</t>
  </si>
  <si>
    <t>1A4070000000065000099922</t>
  </si>
  <si>
    <t>1A4070000000065000099923</t>
  </si>
  <si>
    <t>1A4070000000065000099924</t>
  </si>
  <si>
    <t>1A4070000000065000099925</t>
  </si>
  <si>
    <t>1A4070000000065000099926</t>
  </si>
  <si>
    <t>1A4070000000065000099927</t>
  </si>
  <si>
    <t>1A4070000000065000099928</t>
  </si>
  <si>
    <t>1A4070000000065000099929</t>
  </si>
  <si>
    <t>1A4070000000065000099930</t>
  </si>
  <si>
    <t>1A4070000000065000099931</t>
  </si>
  <si>
    <t>1A4070000000065000099932</t>
  </si>
  <si>
    <t>1A4070000000065000099933</t>
  </si>
  <si>
    <t>1A4070000000065000099934</t>
  </si>
  <si>
    <t>1A4070000000065000099935</t>
  </si>
  <si>
    <t>1A4070000000065000099936</t>
  </si>
  <si>
    <t>1A4070000000065000099937</t>
  </si>
  <si>
    <t>1A4070000000065000099938</t>
  </si>
  <si>
    <t>1A4070000000065000099939</t>
  </si>
  <si>
    <t>1A4070000000065000099940</t>
  </si>
  <si>
    <t>1A4070000000065000099941</t>
  </si>
  <si>
    <t>1A4070000000065000099942</t>
  </si>
  <si>
    <t>1A4070000000065000099943</t>
  </si>
  <si>
    <t>1A4070000000065000099944</t>
  </si>
  <si>
    <t>1A4070000000065000099945</t>
  </si>
  <si>
    <t>1A4070000000065000099946</t>
  </si>
  <si>
    <t>1A4070000000065000099947</t>
  </si>
  <si>
    <t>1A4070000000065000099948</t>
  </si>
  <si>
    <t>1A4070000000065000099949</t>
  </si>
  <si>
    <t>1A4070000000065000099950</t>
  </si>
  <si>
    <t>1A4070000000065000099951</t>
  </si>
  <si>
    <t>1A4070000000065000099952</t>
  </si>
  <si>
    <t>1A4070000000065000099953</t>
  </si>
  <si>
    <t>1A4070000000065000099954</t>
  </si>
  <si>
    <t>1A4070000000065000099955</t>
  </si>
  <si>
    <t>1A4070000000065000099956</t>
  </si>
  <si>
    <t>1A4070000000065000099957</t>
  </si>
  <si>
    <t>1A4070000000065000099958</t>
  </si>
  <si>
    <t>1A4070000000065000099959</t>
  </si>
  <si>
    <t>1A4070000000065000099960</t>
  </si>
  <si>
    <t>1A4070000000065000099961</t>
  </si>
  <si>
    <t>1A4070000000065000099962</t>
  </si>
  <si>
    <t>1A4070000000065000099963</t>
  </si>
  <si>
    <t>1A4070000000065000099964</t>
  </si>
  <si>
    <t>1A4070000000065000099965</t>
  </si>
  <si>
    <t>1A4070000000065000099966</t>
  </si>
  <si>
    <t>1A4070000000065000099967</t>
  </si>
  <si>
    <t>1A4070000000065000099968</t>
  </si>
  <si>
    <t>1A4070000000065000099969</t>
  </si>
  <si>
    <t>1A4070000000065000099970</t>
  </si>
  <si>
    <t>1A4070000000065000099971</t>
  </si>
  <si>
    <t>1A4070000000065000099972</t>
  </si>
  <si>
    <t>1A4070000000065000099973</t>
  </si>
  <si>
    <t>1A4070000000065000099974</t>
  </si>
  <si>
    <t>1A4070000000065000099975</t>
  </si>
  <si>
    <t>1A4070000000065000099976</t>
  </si>
  <si>
    <t>1A4070000000065000099977</t>
  </si>
  <si>
    <t>1A4070000000065000099978</t>
  </si>
  <si>
    <t>1A4070000000065000099979</t>
  </si>
  <si>
    <t>1A4070000000065000099980</t>
  </si>
  <si>
    <t>1A4070000000065000099981</t>
  </si>
  <si>
    <t>1A4070000000065000099982</t>
  </si>
  <si>
    <t>1A4070000000065000099983</t>
  </si>
  <si>
    <t>1A4070000000065000099984</t>
  </si>
  <si>
    <t>1A4070000000065000099985</t>
  </si>
  <si>
    <t>1A4070000000065000099986</t>
  </si>
  <si>
    <t>1A4070000000065000099987</t>
  </si>
  <si>
    <t>1A4070000000065000099988</t>
  </si>
  <si>
    <t>1A4070000000065000099989</t>
  </si>
  <si>
    <t>1A4070000000065000099990</t>
  </si>
  <si>
    <t>1A4070000000065000099991</t>
  </si>
  <si>
    <t>1A4070000000065000099992</t>
  </si>
  <si>
    <t>1A4070000000065000099993</t>
  </si>
  <si>
    <t>1A4070000000065000099994</t>
  </si>
  <si>
    <t>1A4070000000065000099995</t>
  </si>
  <si>
    <t>1A4070000000065000099996</t>
  </si>
  <si>
    <t>1A4070000000065000099997</t>
  </si>
  <si>
    <t>1A4070000000065000099998</t>
  </si>
  <si>
    <t>1A4070000000065000099999</t>
  </si>
  <si>
    <t>1A4070000000065000100000</t>
  </si>
  <si>
    <t>1A4070000000065000100001</t>
  </si>
  <si>
    <t>1A4070000000065000100002</t>
  </si>
  <si>
    <t>1A4070000000065000100003</t>
  </si>
  <si>
    <t>1A4070000000065000100004</t>
  </si>
  <si>
    <t>1A4070000000065000100005</t>
  </si>
  <si>
    <t>1A4070000000065000100006</t>
  </si>
  <si>
    <t>1A4070000000065000100007</t>
  </si>
  <si>
    <t>1A4070000000065000100008</t>
  </si>
  <si>
    <t>1A4070000000065000100009</t>
  </si>
  <si>
    <t>1A4070000000065000100010</t>
  </si>
  <si>
    <t>1A4070000000065000100011</t>
  </si>
  <si>
    <t>1A4070000000065000100012</t>
  </si>
  <si>
    <t>1A4070000000065000100013</t>
  </si>
  <si>
    <t>1A4070000000065000100014</t>
  </si>
  <si>
    <t>1A4070000000065000100015</t>
  </si>
  <si>
    <t>1A4070000000065000100016</t>
  </si>
  <si>
    <t>1A4070000000065000100017</t>
  </si>
  <si>
    <t>1A4070000000065000100018</t>
  </si>
  <si>
    <t>1A4070000000065000100019</t>
  </si>
  <si>
    <t>1A4070000000065000100020</t>
  </si>
  <si>
    <t>1A4070000000065000100021</t>
  </si>
  <si>
    <t>1A4070000000065000100022</t>
  </si>
  <si>
    <t>1A4070000000065000100023</t>
  </si>
  <si>
    <t>1A4070000000065000100024</t>
  </si>
  <si>
    <t>1A4070000000065000098956</t>
  </si>
  <si>
    <t>20315 RAIN</t>
  </si>
  <si>
    <t>1A4070000000065000098957</t>
  </si>
  <si>
    <t>1A4070000000065000098958</t>
  </si>
  <si>
    <t>1A4070000000065000098959</t>
  </si>
  <si>
    <t>1A4070000000065000098960</t>
  </si>
  <si>
    <t>1A4070000000065000098961</t>
  </si>
  <si>
    <t>1A4070000000065000098962</t>
  </si>
  <si>
    <t>1A4070000000065000098963</t>
  </si>
  <si>
    <t>1A4070000000065000098964</t>
  </si>
  <si>
    <t>1A4070000000065000098965</t>
  </si>
  <si>
    <t>1A4070000000065000098966</t>
  </si>
  <si>
    <t>1A4070000000065000098967</t>
  </si>
  <si>
    <t>1A4070000000065000098968</t>
  </si>
  <si>
    <t>1A4070000000065000098969</t>
  </si>
  <si>
    <t>1A4070000000065000098970</t>
  </si>
  <si>
    <t>1A4070000000065000098971</t>
  </si>
  <si>
    <t>1A4070000000065000098972</t>
  </si>
  <si>
    <t>1A4070000000065000098973</t>
  </si>
  <si>
    <t>1A4070000000065000098974</t>
  </si>
  <si>
    <t>1A4070000000065000098975</t>
  </si>
  <si>
    <t>1A4070000000065000098976</t>
  </si>
  <si>
    <t>1A4070000000065000098977</t>
  </si>
  <si>
    <t>1A4070000000065000098978</t>
  </si>
  <si>
    <t>1A4070000000065000098979</t>
  </si>
  <si>
    <t>1A4070000000065000098980</t>
  </si>
  <si>
    <t>1A4070000000065000098981</t>
  </si>
  <si>
    <t>1A4070000000065000098982</t>
  </si>
  <si>
    <t>1A4070000000065000098983</t>
  </si>
  <si>
    <t>1A4070000000065000098985</t>
  </si>
  <si>
    <t>1A4070000000065000098986</t>
  </si>
  <si>
    <t>1A4070000000065000098987</t>
  </si>
  <si>
    <t>1A4070000000065000098988</t>
  </si>
  <si>
    <t>1A4070000000065000098989</t>
  </si>
  <si>
    <t>1A4070000000065000098990</t>
  </si>
  <si>
    <t>1A4070000000065000098991</t>
  </si>
  <si>
    <t>1A4070000000065000098992</t>
  </si>
  <si>
    <t>1A4070000000065000098993</t>
  </si>
  <si>
    <t>1A4070000000065000098994</t>
  </si>
  <si>
    <t>1A4070000000065000098995</t>
  </si>
  <si>
    <t>1A4070000000065000098996</t>
  </si>
  <si>
    <t>1A4070000000065000098997</t>
  </si>
  <si>
    <t>1A4070000000065000098998</t>
  </si>
  <si>
    <t>1A4070000000065000098999</t>
  </si>
  <si>
    <t>1A4070000000065000099000</t>
  </si>
  <si>
    <t>1A4070000000065000099001</t>
  </si>
  <si>
    <t>1A4070000000065000099002</t>
  </si>
  <si>
    <t>1A4070000000065000099003</t>
  </si>
  <si>
    <t>1A4070000000065000099004</t>
  </si>
  <si>
    <t>1A4070000000065000099005</t>
  </si>
  <si>
    <t>1A4070000000065000099006</t>
  </si>
  <si>
    <t>1A4070000000065000099007</t>
  </si>
  <si>
    <t>1A4070000000065000099008</t>
  </si>
  <si>
    <t>1A4070000000065000099009</t>
  </si>
  <si>
    <t>1A4070000000065000099010</t>
  </si>
  <si>
    <t>1A4070000000065000099011</t>
  </si>
  <si>
    <t>1A4070000000065000099012</t>
  </si>
  <si>
    <t>1A4070000000065000099013</t>
  </si>
  <si>
    <t>1A4070000000065000099014</t>
  </si>
  <si>
    <t>1A4070000000065000099015</t>
  </si>
  <si>
    <t>1A4070000000065000099016</t>
  </si>
  <si>
    <t>1A4070000000065000099017</t>
  </si>
  <si>
    <t>1A4070000000065000099018</t>
  </si>
  <si>
    <t>1A4070000000065000099019</t>
  </si>
  <si>
    <t>1A4070000000065000099020</t>
  </si>
  <si>
    <t>1A4070000000065000099021</t>
  </si>
  <si>
    <t>1A4070000000065000099022</t>
  </si>
  <si>
    <t>1A4070000000065000099023</t>
  </si>
  <si>
    <t>1A4070000000065000099024</t>
  </si>
  <si>
    <t>1A4070000000065000099025</t>
  </si>
  <si>
    <t>1A4070000000065000099026</t>
  </si>
  <si>
    <t>1A4070000000065000099027</t>
  </si>
  <si>
    <t>1A4070000000065000099028</t>
  </si>
  <si>
    <t>1A4070000000065000099029</t>
  </si>
  <si>
    <t>1A4070000000065000099030</t>
  </si>
  <si>
    <t>1A4070000000065000099031</t>
  </si>
  <si>
    <t>1A4070000000065000099032</t>
  </si>
  <si>
    <t>1A4070000000065000099033</t>
  </si>
  <si>
    <t>1A4070000000065000099034</t>
  </si>
  <si>
    <t>1A4070000000065000099035</t>
  </si>
  <si>
    <t>1A4070000000065000099036</t>
  </si>
  <si>
    <t>1A4070000000065000099037</t>
  </si>
  <si>
    <t>1A4070000000065000099038</t>
  </si>
  <si>
    <t>1A4070000000065000099039</t>
  </si>
  <si>
    <t>1A4070000000065000099040</t>
  </si>
  <si>
    <t>1A4070000000065000099041</t>
  </si>
  <si>
    <t>1A4070000000065000099042</t>
  </si>
  <si>
    <t>1A4070000000065000099043</t>
  </si>
  <si>
    <t>1A4070000000065000099044</t>
  </si>
  <si>
    <t>1A4070000000065000099045</t>
  </si>
  <si>
    <t>1A4070000000065000099046</t>
  </si>
  <si>
    <t>1A4070000000065000099047</t>
  </si>
  <si>
    <t>1A4070000000065000099048</t>
  </si>
  <si>
    <t>1A4070000000065000099049</t>
  </si>
  <si>
    <t>1A4070000000065000099050</t>
  </si>
  <si>
    <t>1A4070000000065000099051</t>
  </si>
  <si>
    <t>1A4070000000065000099052</t>
  </si>
  <si>
    <t>1A4070000000065000099053</t>
  </si>
  <si>
    <t>1A4070000000065000099054</t>
  </si>
  <si>
    <t>1A4070000000065000099055</t>
  </si>
  <si>
    <t>1A4070000000065000099056</t>
  </si>
  <si>
    <t>1A4070000000065000099057</t>
  </si>
  <si>
    <t>1A4070000000065000099058</t>
  </si>
  <si>
    <t>1A4070000000065000099059</t>
  </si>
  <si>
    <t>1A4070000000065000099060</t>
  </si>
  <si>
    <t>1A4070000000065000099061</t>
  </si>
  <si>
    <t>1A4070000000065000099062</t>
  </si>
  <si>
    <t>1A4070000000065000099063</t>
  </si>
  <si>
    <t>1A4070000000065000099064</t>
  </si>
  <si>
    <t>1A4070000000065000099065</t>
  </si>
  <si>
    <t>1A4070000000065000099066</t>
  </si>
  <si>
    <t>1A4070000000065000099067</t>
  </si>
  <si>
    <t>1A4070000000065000099068</t>
  </si>
  <si>
    <t>1A4070000000065000099069</t>
  </si>
  <si>
    <t>1A4070000000065000099070</t>
  </si>
  <si>
    <t>1A4070000000065000099071</t>
  </si>
  <si>
    <t>1A4070000000065000099072</t>
  </si>
  <si>
    <t>1A4070000000065000099073</t>
  </si>
  <si>
    <t>1A4070000000065000099074</t>
  </si>
  <si>
    <t>1A4070000000065000099075</t>
  </si>
  <si>
    <t>1A4070000000065000099076</t>
  </si>
  <si>
    <t>1A4070000000065000099077</t>
  </si>
  <si>
    <t>1A4070000000065000099078</t>
  </si>
  <si>
    <t>1A4070000000065000099079</t>
  </si>
  <si>
    <t>1A4070000000065000099080</t>
  </si>
  <si>
    <t>1A4070000000065000100025</t>
  </si>
  <si>
    <t>20315 SOUR</t>
  </si>
  <si>
    <t>1A4070000000065000100026</t>
  </si>
  <si>
    <t>1A4070000000065000100027</t>
  </si>
  <si>
    <t>1A4070000000065000100028</t>
  </si>
  <si>
    <t>1A4070000000065000100029</t>
  </si>
  <si>
    <t>1A4070000000065000100030</t>
  </si>
  <si>
    <t>1A4070000000065000100031</t>
  </si>
  <si>
    <t>1A4070000000065000100032</t>
  </si>
  <si>
    <t>1A4070000000065000100033</t>
  </si>
  <si>
    <t>1A4070000000065000100034</t>
  </si>
  <si>
    <t>1A4070000000065000100035</t>
  </si>
  <si>
    <t>1A4070000000065000100036</t>
  </si>
  <si>
    <t>1A4070000000065000100037</t>
  </si>
  <si>
    <t>1A4070000000065000100038</t>
  </si>
  <si>
    <t>1A4070000000065000100039</t>
  </si>
  <si>
    <t>1A4070000000065000100040</t>
  </si>
  <si>
    <t>1A4070000000065000100041</t>
  </si>
  <si>
    <t>1A4070000000065000100042</t>
  </si>
  <si>
    <t>1A4070000000065000100043</t>
  </si>
  <si>
    <t>1A4070000000065000100044</t>
  </si>
  <si>
    <t>1A4070000000065000100045</t>
  </si>
  <si>
    <t>1A4070000000065000100046</t>
  </si>
  <si>
    <t>1A4070000000065000100047</t>
  </si>
  <si>
    <t>1A4070000000065000100048</t>
  </si>
  <si>
    <t>1A4070000000065000100049</t>
  </si>
  <si>
    <t>1A4070000000065000100050</t>
  </si>
  <si>
    <t>1A4070000000065000100051</t>
  </si>
  <si>
    <t>1A4070000000065000100052</t>
  </si>
  <si>
    <t>1A4070000000065000100053</t>
  </si>
  <si>
    <t>1A4070000000065000100054</t>
  </si>
  <si>
    <t>1A4070000000065000100055</t>
  </si>
  <si>
    <t>1A4070000000065000100056</t>
  </si>
  <si>
    <t>1A4070000000065000100057</t>
  </si>
  <si>
    <t>1A4070000000065000100058</t>
  </si>
  <si>
    <t>1A4070000000065000100059</t>
  </si>
  <si>
    <t>1A4070000000065000100060</t>
  </si>
  <si>
    <t>1A4070000000065000100061</t>
  </si>
  <si>
    <t>1A4070000000065000100062</t>
  </si>
  <si>
    <t>1A4070000000065000100063</t>
  </si>
  <si>
    <t>1A4070000000065000100064</t>
  </si>
  <si>
    <t>1A4070000000065000100065</t>
  </si>
  <si>
    <t>1A4070000000065000100066</t>
  </si>
  <si>
    <t>1A4070000000065000100067</t>
  </si>
  <si>
    <t>1A4070000000065000100068</t>
  </si>
  <si>
    <t>1A4070000000065000100069</t>
  </si>
  <si>
    <t>1A4070000000065000100070</t>
  </si>
  <si>
    <t>1A4070000000065000100071</t>
  </si>
  <si>
    <t>1A4070000000065000100072</t>
  </si>
  <si>
    <t>1A4070000000065000100073</t>
  </si>
  <si>
    <t>1A4070000000065000100074</t>
  </si>
  <si>
    <t>1A4070000000065000100075</t>
  </si>
  <si>
    <t>1A4070000000065000100076</t>
  </si>
  <si>
    <t>1A4070000000065000100077</t>
  </si>
  <si>
    <t>1A4070000000065000100078</t>
  </si>
  <si>
    <t>1A4070000000065000100079</t>
  </si>
  <si>
    <t>1A4070000000065000100080</t>
  </si>
  <si>
    <t>1A4070000000065000100081</t>
  </si>
  <si>
    <t>1A4070000000065000100082</t>
  </si>
  <si>
    <t>1A4070000000065000100083</t>
  </si>
  <si>
    <t>1A4070000000065000100084</t>
  </si>
  <si>
    <t>1A4070000000065000100085</t>
  </si>
  <si>
    <t>1A4070000000065000100086</t>
  </si>
  <si>
    <t>1A4070000000065000100087</t>
  </si>
  <si>
    <t>1A4070000000065000100088</t>
  </si>
  <si>
    <t>1A4070000000065000100089</t>
  </si>
  <si>
    <t>1A4070000000065000100090</t>
  </si>
  <si>
    <t>1A4070000000065000100091</t>
  </si>
  <si>
    <t>1A4070000000065000100092</t>
  </si>
  <si>
    <t>1A4070000000065000100093</t>
  </si>
  <si>
    <t>1A4070000000065000100094</t>
  </si>
  <si>
    <t>1A4070000000065000100095</t>
  </si>
  <si>
    <t>1A4070000000065000100096</t>
  </si>
  <si>
    <t>1A4070000000065000100097</t>
  </si>
  <si>
    <t>1A4070000000065000100098</t>
  </si>
  <si>
    <t>1A4070000000065000100099</t>
  </si>
  <si>
    <t>1A4070000000065000100100</t>
  </si>
  <si>
    <t>1A4070000000065000100101</t>
  </si>
  <si>
    <t>1A4070000000065000100102</t>
  </si>
  <si>
    <t>1A4070000000065000100103</t>
  </si>
  <si>
    <t>1A4070000000065000100104</t>
  </si>
  <si>
    <t>1A4070000000065000100105</t>
  </si>
  <si>
    <t>1A4070000000065000100106</t>
  </si>
  <si>
    <t>1A4070000000065000100107</t>
  </si>
  <si>
    <t>1A4070000000065000100108</t>
  </si>
  <si>
    <t>1A4070000000065000100109</t>
  </si>
  <si>
    <t>1A4070000000065000100110</t>
  </si>
  <si>
    <t>1A4070000000065000100111</t>
  </si>
  <si>
    <t>1A4070000000065000100112</t>
  </si>
  <si>
    <t>1A4070000000065000100113</t>
  </si>
  <si>
    <t>1A4070000000065000100114</t>
  </si>
  <si>
    <t>1A4070000000065000100115</t>
  </si>
  <si>
    <t>1A4070000000065000100116</t>
  </si>
  <si>
    <t>1A4070000000065000100117</t>
  </si>
  <si>
    <t>1A4070000000065000100118</t>
  </si>
  <si>
    <t>1A4070000000065000100119</t>
  </si>
  <si>
    <t>1A4070000000065000100120</t>
  </si>
  <si>
    <t>1A4070000000065000100121</t>
  </si>
  <si>
    <t>1A4070000000065000100122</t>
  </si>
  <si>
    <t>1A4070000000065000100123</t>
  </si>
  <si>
    <t>1A4070000000065000100124</t>
  </si>
  <si>
    <t>1A4070000000065000100125</t>
  </si>
  <si>
    <t>1A4070000000065000100126</t>
  </si>
  <si>
    <t>1A4070000000065000100127</t>
  </si>
  <si>
    <t>1A4070000000065000100128</t>
  </si>
  <si>
    <t>1A4070000000065000100129</t>
  </si>
  <si>
    <t>1A4070000000065000100130</t>
  </si>
  <si>
    <t>1A4070000000065000100131</t>
  </si>
  <si>
    <t>1A4070000000065000100132</t>
  </si>
  <si>
    <t>1A4070000000065000100133</t>
  </si>
  <si>
    <t>1A4070000000065000100134</t>
  </si>
  <si>
    <t>1A4070000000065000100135</t>
  </si>
  <si>
    <t>1A4070000000065000100136</t>
  </si>
  <si>
    <t>1A4070000000065000100137</t>
  </si>
  <si>
    <t>1A4070000000065000100138</t>
  </si>
  <si>
    <t>1A4070000000065000100139</t>
  </si>
  <si>
    <t>1A4070000000065000100140</t>
  </si>
  <si>
    <t>1A4070000000065000100141</t>
  </si>
  <si>
    <t>1A4070000000065000100142</t>
  </si>
  <si>
    <t>1A4070000000065000100143</t>
  </si>
  <si>
    <t>1A4070000000065000100144</t>
  </si>
  <si>
    <t>1A4070000000065000100145</t>
  </si>
  <si>
    <t>1A4070000000065000100146</t>
  </si>
  <si>
    <t>1A4070000000065000100147</t>
  </si>
  <si>
    <t>1A4070000000065000100148</t>
  </si>
  <si>
    <t>1A4070000000065000100149</t>
  </si>
  <si>
    <t>1A4070000000065000100150</t>
  </si>
  <si>
    <t>1A4070000000065000100151</t>
  </si>
  <si>
    <t>1A4070000000065000100152</t>
  </si>
  <si>
    <t>1A4070000000065000100153</t>
  </si>
  <si>
    <t>1A4070000000065000100154</t>
  </si>
  <si>
    <t>1A4070000000065000100155</t>
  </si>
  <si>
    <t>1A4070000000065000100156</t>
  </si>
  <si>
    <t>1A4070000000065000100157</t>
  </si>
  <si>
    <t>1A4070000000065000100158</t>
  </si>
  <si>
    <t>1A4070000000065000100159</t>
  </si>
  <si>
    <t>1A4070000000065000100160</t>
  </si>
  <si>
    <t>1A4070000000065000100161</t>
  </si>
  <si>
    <t>1A4070000000065000100162</t>
  </si>
  <si>
    <t>1A4070000000065000100163</t>
  </si>
  <si>
    <t>1A4070000000065000100164</t>
  </si>
  <si>
    <t>1A4070000000065000100165</t>
  </si>
  <si>
    <t>1A4070000000065000100166</t>
  </si>
  <si>
    <t>1A4070000000065000100167</t>
  </si>
  <si>
    <t>1A4070000000065000100168</t>
  </si>
  <si>
    <t>1A4070000000065000100169</t>
  </si>
  <si>
    <t>1A4070000000065000100170</t>
  </si>
  <si>
    <t>1A4070000000065000100171</t>
  </si>
  <si>
    <t>1A4070000000065000100172</t>
  </si>
  <si>
    <t>1A4070000000065000100173</t>
  </si>
  <si>
    <t>1A4070000000065000100174</t>
  </si>
  <si>
    <t>1A4070000000065000100175</t>
  </si>
  <si>
    <t>1A4070000000065000100176</t>
  </si>
  <si>
    <t>1A4070000000065000100177</t>
  </si>
  <si>
    <t>1A4070000000065000100178</t>
  </si>
  <si>
    <t>1A4070000000065000100179</t>
  </si>
  <si>
    <t>1A4070000000065000100180</t>
  </si>
  <si>
    <t>1A4070000000065000100181</t>
  </si>
  <si>
    <t>1A4070000000065000100182</t>
  </si>
  <si>
    <t>1A4070000000065000100183</t>
  </si>
  <si>
    <t>1A4070000000065000100184</t>
  </si>
  <si>
    <t>1A4070000000065000100185</t>
  </si>
  <si>
    <t>1A4070000000065000100186</t>
  </si>
  <si>
    <t>1A4070000000065000100187</t>
  </si>
  <si>
    <t>1A4070000000065000100188</t>
  </si>
  <si>
    <t>1A4070000000065000100189</t>
  </si>
  <si>
    <t>1A4070000000065000100190</t>
  </si>
  <si>
    <t>1A4070000000065000100191</t>
  </si>
  <si>
    <t>1A4070000000065000100192</t>
  </si>
  <si>
    <t>1A4070000000065000100193</t>
  </si>
  <si>
    <t>1A4070000000065000100194</t>
  </si>
  <si>
    <t>1A4070000000065000100195</t>
  </si>
  <si>
    <t>1A4070000000065000100196</t>
  </si>
  <si>
    <t>1A4070000000065000100197</t>
  </si>
  <si>
    <t>1A4070000000065000100198</t>
  </si>
  <si>
    <t>1A4070000000065000100199</t>
  </si>
  <si>
    <t>1A4070000000065000100200</t>
  </si>
  <si>
    <t>1A4070000000065000100201</t>
  </si>
  <si>
    <t>1A4070000000065000100202</t>
  </si>
  <si>
    <t>1A4070000000065000100203</t>
  </si>
  <si>
    <t>1A4070000000065000100204</t>
  </si>
  <si>
    <t>1A4070000000065000100205</t>
  </si>
  <si>
    <t>1A4070000000065000100206</t>
  </si>
  <si>
    <t>1A4070000000065000100207</t>
  </si>
  <si>
    <t>1A4070000000065000100208</t>
  </si>
  <si>
    <t>1A4070000000065000100209</t>
  </si>
  <si>
    <t>1A4070000000065000100210</t>
  </si>
  <si>
    <t>1A4070000000065000100211</t>
  </si>
  <si>
    <t>1A4070000000065000100212</t>
  </si>
  <si>
    <t>1A4070000000065000100213</t>
  </si>
  <si>
    <t>1A4070000000065000100214</t>
  </si>
  <si>
    <t>1A4070000000065000100215</t>
  </si>
  <si>
    <t>1A4070000000065000100216</t>
  </si>
  <si>
    <t>1A4070000000065000100217</t>
  </si>
  <si>
    <t>1A4070000000065000100218</t>
  </si>
  <si>
    <t>1A4070000000065000100219</t>
  </si>
  <si>
    <t>1A4070000000065000100220</t>
  </si>
  <si>
    <t>1A4070000000065000100221</t>
  </si>
  <si>
    <t>1A4070000000065000100222</t>
  </si>
  <si>
    <t>1A4070000000065000100223</t>
  </si>
  <si>
    <t>1A4070000000065000100224</t>
  </si>
  <si>
    <t>1A4070000000065000100225</t>
  </si>
  <si>
    <t>1A4070000000065000100226</t>
  </si>
  <si>
    <t>1A4070000000065000100227</t>
  </si>
  <si>
    <t>1A4070000000065000100228</t>
  </si>
  <si>
    <t>1A4070000000065000100229</t>
  </si>
  <si>
    <t>1A4070000000065000100230</t>
  </si>
  <si>
    <t>1A4070000000065000100231</t>
  </si>
  <si>
    <t>1A4070000000065000100232</t>
  </si>
  <si>
    <t>1A4070000000065000100233</t>
  </si>
  <si>
    <t>1A4070000000065000100234</t>
  </si>
  <si>
    <t>1A4070000000065000100235</t>
  </si>
  <si>
    <t>1A4070000000065000100236</t>
  </si>
  <si>
    <t>1A4070000000065000100237</t>
  </si>
  <si>
    <t>1A4070000000065000100238</t>
  </si>
  <si>
    <t>1A4070000000065000100239</t>
  </si>
  <si>
    <t>1A4070000000065000100240</t>
  </si>
  <si>
    <t>1A4070000000065000100241</t>
  </si>
  <si>
    <t>1A4070000000065000100242</t>
  </si>
  <si>
    <t>1A4070000000065000100243</t>
  </si>
  <si>
    <t>1A4070000000065000100244</t>
  </si>
  <si>
    <t>1A4070000000065000100245</t>
  </si>
  <si>
    <t>1A4070000000065000100246</t>
  </si>
  <si>
    <t>1A4070000000065000100247</t>
  </si>
  <si>
    <t>1A4070000000065000100248</t>
  </si>
  <si>
    <t>1A4070000000065000100249</t>
  </si>
  <si>
    <t>1A4070000000065000100250</t>
  </si>
  <si>
    <t>1A4070000000065000100251</t>
  </si>
  <si>
    <t>1A4070000000065000100252</t>
  </si>
  <si>
    <t>1A4070000000065000100253</t>
  </si>
  <si>
    <t>1A4070000000065000100254</t>
  </si>
  <si>
    <t>1A4070000000065000100255</t>
  </si>
  <si>
    <t>1A4070000000065000100256</t>
  </si>
  <si>
    <t>1A4070000000065000100257</t>
  </si>
  <si>
    <t>1A4070000000065000100258</t>
  </si>
  <si>
    <t>1A4070000000065000100259</t>
  </si>
  <si>
    <t>1A4070000000065000100260</t>
  </si>
  <si>
    <t>1A4070000000065000100261</t>
  </si>
  <si>
    <t>1A4070000000065000100262</t>
  </si>
  <si>
    <t>1A4070000000065000100263</t>
  </si>
  <si>
    <t>1A4070000000065000100264</t>
  </si>
  <si>
    <t>1A4070000000065000100265</t>
  </si>
  <si>
    <t>1A4070000000065000100266</t>
  </si>
  <si>
    <t>1A4070000000065000100267</t>
  </si>
  <si>
    <t>1A4070000000065000100268</t>
  </si>
  <si>
    <t>1A4070000000065000100269</t>
  </si>
  <si>
    <t>1A4070000000065000100270</t>
  </si>
  <si>
    <t>1A4070000000065000100271</t>
  </si>
  <si>
    <t>1A4070000000065000100272</t>
  </si>
  <si>
    <t>1A4070000000065000100273</t>
  </si>
  <si>
    <t>1A4070000000065000100274</t>
  </si>
  <si>
    <t>1A4070000000065000100275</t>
  </si>
  <si>
    <t>1A4070000000065000100276</t>
  </si>
  <si>
    <t>1A4070000000065000100277</t>
  </si>
  <si>
    <t>1A4070000000065000100278</t>
  </si>
  <si>
    <t>1A4070000000065000100279</t>
  </si>
  <si>
    <t>1A4070000000065000100280</t>
  </si>
  <si>
    <t>1A4070000000065000100281</t>
  </si>
  <si>
    <t>1A4070000000065000100282</t>
  </si>
  <si>
    <t>1A4070000000065000100283</t>
  </si>
  <si>
    <t>1A4070000000065000100284</t>
  </si>
  <si>
    <t>1A4070000000065000100285</t>
  </si>
  <si>
    <t>1A4070000000065000100286</t>
  </si>
  <si>
    <t>1A4070000000065000100287</t>
  </si>
  <si>
    <t>1A4070000000065000100288</t>
  </si>
  <si>
    <t>1A4070000000065000100289</t>
  </si>
  <si>
    <t>1A4070000000065000100290</t>
  </si>
  <si>
    <t>1A4070000000065000100291</t>
  </si>
  <si>
    <t>1A4070000000065000100292</t>
  </si>
  <si>
    <t>1A4070000000065000100293</t>
  </si>
  <si>
    <t>1A4070000000065000100294</t>
  </si>
  <si>
    <t>1A4070000000065000100295</t>
  </si>
  <si>
    <t>1A4070000000065000100296</t>
  </si>
  <si>
    <t>1A4070000000065000100297</t>
  </si>
  <si>
    <t>1A4070000000065000100298</t>
  </si>
  <si>
    <t>1A4070000000065000100299</t>
  </si>
  <si>
    <t>1A4070000000065000100300</t>
  </si>
  <si>
    <t>1A4070000000065000100301</t>
  </si>
  <si>
    <t>1A4070000000065000100302</t>
  </si>
  <si>
    <t>1A4070000000065000100303</t>
  </si>
  <si>
    <t>1A4070000000065000100304</t>
  </si>
  <si>
    <t>1A4070000000065000100305</t>
  </si>
  <si>
    <t>1A4070000000065000100306</t>
  </si>
  <si>
    <t>1A4070000000065000100307</t>
  </si>
  <si>
    <t>1A4070000000065000100308</t>
  </si>
  <si>
    <t>1A4070000000065000100309</t>
  </si>
  <si>
    <t>1A4070000000065000100310</t>
  </si>
  <si>
    <t>1A4070000000065000100311</t>
  </si>
  <si>
    <t>1A4070000000065000100312</t>
  </si>
  <si>
    <t>1A4070000000065000100313</t>
  </si>
  <si>
    <t>1A4070000000065000100314</t>
  </si>
  <si>
    <t>1A4070000000065000100315</t>
  </si>
  <si>
    <t>1A4070000000065000100316</t>
  </si>
  <si>
    <t>1A4070000000065000100317</t>
  </si>
  <si>
    <t>1A4070000000065000100318</t>
  </si>
  <si>
    <t>1A4070000000065000100319</t>
  </si>
  <si>
    <t>1A4070000000065000100320</t>
  </si>
  <si>
    <t>1A4070000000065000100321</t>
  </si>
  <si>
    <t>1A4070000000065000100322</t>
  </si>
  <si>
    <t>1A4070000000065000100323</t>
  </si>
  <si>
    <t>1A4070000000065000100324</t>
  </si>
  <si>
    <t>1A4070000000065000100325</t>
  </si>
  <si>
    <t>1A4070000000065000100778</t>
  </si>
  <si>
    <t>20315 STR8</t>
  </si>
  <si>
    <t>1A4070000000065000100779</t>
  </si>
  <si>
    <t>1A4070000000065000100780</t>
  </si>
  <si>
    <t>1A4070000000065000100781</t>
  </si>
  <si>
    <t>1A4070000000065000100782</t>
  </si>
  <si>
    <t>1A4070000000065000100783</t>
  </si>
  <si>
    <t>1A4070000000065000100784</t>
  </si>
  <si>
    <t>1A4070000000065000100785</t>
  </si>
  <si>
    <t>1A4070000000065000100786</t>
  </si>
  <si>
    <t>1A4070000000065000100787</t>
  </si>
  <si>
    <t>1A4070000000065000100788</t>
  </si>
  <si>
    <t>1A4070000000065000100789</t>
  </si>
  <si>
    <t>1A4070000000065000100790</t>
  </si>
  <si>
    <t>1A4070000000065000100791</t>
  </si>
  <si>
    <t>1A4070000000065000100792</t>
  </si>
  <si>
    <t>1A4070000000065000100793</t>
  </si>
  <si>
    <t>1A4070000000065000100794</t>
  </si>
  <si>
    <t>1A4070000000065000100795</t>
  </si>
  <si>
    <t>1A4070000000065000100796</t>
  </si>
  <si>
    <t>1A4070000000065000100797</t>
  </si>
  <si>
    <t>1A4070000000065000100798</t>
  </si>
  <si>
    <t>1A4070000000065000100799</t>
  </si>
  <si>
    <t>1A4070000000065000100800</t>
  </si>
  <si>
    <t>1A4070000000065000100801</t>
  </si>
  <si>
    <t>1A4070000000065000100802</t>
  </si>
  <si>
    <t>1A4070000000065000100803</t>
  </si>
  <si>
    <t>1A4070000000065000100804</t>
  </si>
  <si>
    <t>1A4070000000065000100805</t>
  </si>
  <si>
    <t>1A4070000000065000100806</t>
  </si>
  <si>
    <t>1A4070000000065000100807</t>
  </si>
  <si>
    <t>1A4070000000065000100808</t>
  </si>
  <si>
    <t>1A4070000000065000100809</t>
  </si>
  <si>
    <t>1A4070000000065000100810</t>
  </si>
  <si>
    <t>1A4070000000065000100811</t>
  </si>
  <si>
    <t>1A4070000000065000100812</t>
  </si>
  <si>
    <t>1A4070000000065000100813</t>
  </si>
  <si>
    <t>1A4070000000065000100814</t>
  </si>
  <si>
    <t>1A4070000000065000100815</t>
  </si>
  <si>
    <t>1A4070000000065000100816</t>
  </si>
  <si>
    <t>1A4070000000065000100817</t>
  </si>
  <si>
    <t>1A4070000000065000100818</t>
  </si>
  <si>
    <t>1A4070000000065000100819</t>
  </si>
  <si>
    <t>1A4070000000065000100820</t>
  </si>
  <si>
    <t>1A4070000000065000100821</t>
  </si>
  <si>
    <t>1A4070000000065000100822</t>
  </si>
  <si>
    <t>1A4070000000065000100823</t>
  </si>
  <si>
    <t>1A4070000000065000100824</t>
  </si>
  <si>
    <t>1A4070000000065000100825</t>
  </si>
  <si>
    <t>1A4070000000065000100826</t>
  </si>
  <si>
    <t>1A4070000000065000100827</t>
  </si>
  <si>
    <t>1A4070000000065000100828</t>
  </si>
  <si>
    <t>1A4070000000065000100829</t>
  </si>
  <si>
    <t>1A4070000000065000100830</t>
  </si>
  <si>
    <t>1A4070000000065000100831</t>
  </si>
  <si>
    <t>1A4070000000065000100832</t>
  </si>
  <si>
    <t>1A4070000000065000100833</t>
  </si>
  <si>
    <t>1A4070000000065000100834</t>
  </si>
  <si>
    <t>1A4070000000065000100835</t>
  </si>
  <si>
    <t>1A4070000000065000100836</t>
  </si>
  <si>
    <t>1A4070000000065000100837</t>
  </si>
  <si>
    <t>1A4070000000065000100838</t>
  </si>
  <si>
    <t>1A4070000000065000100839</t>
  </si>
  <si>
    <t>1A4070000000065000100840</t>
  </si>
  <si>
    <t>1A4070000000065000100841</t>
  </si>
  <si>
    <t>1A4070000000065000100842</t>
  </si>
  <si>
    <t>1A4070000000065000100843</t>
  </si>
  <si>
    <t>1A4070000000065000100844</t>
  </si>
  <si>
    <t>1A4070000000065000100845</t>
  </si>
  <si>
    <t>1A4070000000065000100846</t>
  </si>
  <si>
    <t>1A4070000000065000100847</t>
  </si>
  <si>
    <t>1A4070000000065000100848</t>
  </si>
  <si>
    <t>1A4070000000065000100849</t>
  </si>
  <si>
    <t>1A4070000000065000100850</t>
  </si>
  <si>
    <t>1A4070000000065000100851</t>
  </si>
  <si>
    <t>1A4070000000065000100852</t>
  </si>
  <si>
    <t>1A4070000000065000100853</t>
  </si>
  <si>
    <t>1A4070000000065000100854</t>
  </si>
  <si>
    <t>1A4070000000065000100855</t>
  </si>
  <si>
    <t>1A4070000000065000100856</t>
  </si>
  <si>
    <t>1A4070000000065000100857</t>
  </si>
  <si>
    <t>1A4070000000065000100858</t>
  </si>
  <si>
    <t>1A4070000000065000100859</t>
  </si>
  <si>
    <t>1A4070000000065000100860</t>
  </si>
  <si>
    <t>1A4070000000065000100861</t>
  </si>
  <si>
    <t>1A4070000000065000100862</t>
  </si>
  <si>
    <t>1A4070000000065000100863</t>
  </si>
  <si>
    <t>1A4070000000065000100864</t>
  </si>
  <si>
    <t>1A4070000000065000100865</t>
  </si>
  <si>
    <t>1A4070000000065000100866</t>
  </si>
  <si>
    <t>1A4070000000065000100867</t>
  </si>
  <si>
    <t>1A4070000000065000100868</t>
  </si>
  <si>
    <t>1A4070000000065000100869</t>
  </si>
  <si>
    <t>1A4070000000065000100870</t>
  </si>
  <si>
    <t>1A4070000000065000100871</t>
  </si>
  <si>
    <t>1A4070000000065000100872</t>
  </si>
  <si>
    <t>1A4070000000065000100873</t>
  </si>
  <si>
    <t>1A4070000000065000100874</t>
  </si>
  <si>
    <t>1A4070000000065000100875</t>
  </si>
  <si>
    <t>1A4070000000065000100876</t>
  </si>
  <si>
    <t>1A4070000000065000100877</t>
  </si>
  <si>
    <t>1A4070000000065000100878</t>
  </si>
  <si>
    <t>1A4070000000065000100879</t>
  </si>
  <si>
    <t>1A4070000000065000100880</t>
  </si>
  <si>
    <t>1A4070000000065000100881</t>
  </si>
  <si>
    <t>1A4070000000065000100882</t>
  </si>
  <si>
    <t>1A4070000000065000100883</t>
  </si>
  <si>
    <t>1A4070000000065000100884</t>
  </si>
  <si>
    <t>1A4070000000065000100885</t>
  </si>
  <si>
    <t>1A4070000000065000100886</t>
  </si>
  <si>
    <t>1A4070000000065000100887</t>
  </si>
  <si>
    <t>1A4070000000065000100888</t>
  </si>
  <si>
    <t>1A4070000000065000100889</t>
  </si>
  <si>
    <t>1A4070000000065000100890</t>
  </si>
  <si>
    <t>1A4070000000065000100891</t>
  </si>
  <si>
    <t>1A4070000000065000100892</t>
  </si>
  <si>
    <t>1A4070000000065000100893</t>
  </si>
  <si>
    <t>1A4070000000065000100894</t>
  </si>
  <si>
    <t>1A4070000000065000100895</t>
  </si>
  <si>
    <t>1A4070000000065000100896</t>
  </si>
  <si>
    <t>1A4070000000065000100897</t>
  </si>
  <si>
    <t>1A4070000000065000100898</t>
  </si>
  <si>
    <t>1A4070000000065000100899</t>
  </si>
  <si>
    <t>1A4070000000065000100900</t>
  </si>
  <si>
    <t>1A4070000000065000100901</t>
  </si>
  <si>
    <t>1A4070000000065000100902</t>
  </si>
  <si>
    <t>1A4070000000065000100903</t>
  </si>
  <si>
    <t>1A4070000000065000100904</t>
  </si>
  <si>
    <t>1A4070000000065000100905</t>
  </si>
  <si>
    <t>1A4070000000065000100906</t>
  </si>
  <si>
    <t>1A4070000000065000100907</t>
  </si>
  <si>
    <t>1A4070000000065000100908</t>
  </si>
  <si>
    <t>1A4070000000065000100909</t>
  </si>
  <si>
    <t>1A4070000000065000100910</t>
  </si>
  <si>
    <t>1A4070000000065000100911</t>
  </si>
  <si>
    <t>1A4070000000065000100912</t>
  </si>
  <si>
    <t>1A4070000000065000100913</t>
  </si>
  <si>
    <t>1A4070000000065000100914</t>
  </si>
  <si>
    <t>1A4070000000065000100915</t>
  </si>
  <si>
    <t>1A4070000000065000100916</t>
  </si>
  <si>
    <t>1A4070000000065000100917</t>
  </si>
  <si>
    <t>1A4070000000065000100918</t>
  </si>
  <si>
    <t>1A4070000000065000100919</t>
  </si>
  <si>
    <t>1A4070000000065000100920</t>
  </si>
  <si>
    <t>1A4070000000065000100921</t>
  </si>
  <si>
    <t>1A4070000000065000100922</t>
  </si>
  <si>
    <t>1A4070000000065000100923</t>
  </si>
  <si>
    <t>1A4070000000065000100924</t>
  </si>
  <si>
    <t>1A4070000000065000100925</t>
  </si>
  <si>
    <t>1A4070000000065000100926</t>
  </si>
  <si>
    <t>1A4070000000065000100927</t>
  </si>
  <si>
    <t>1A4070000000065000100928</t>
  </si>
  <si>
    <t>1A4070000000065000100929</t>
  </si>
  <si>
    <t>1A4070000000065000100930</t>
  </si>
  <si>
    <t>1A4070000000065000100931</t>
  </si>
  <si>
    <t>1A4070000000065000100932</t>
  </si>
  <si>
    <t>1A4070000000065000100933</t>
  </si>
  <si>
    <t>1A4070000000065000100934</t>
  </si>
  <si>
    <t>1A4070000000065000100935</t>
  </si>
  <si>
    <t>1A4070000000065000100936</t>
  </si>
  <si>
    <t>1A4070000000065000100937</t>
  </si>
  <si>
    <t>1A4070000000065000100938</t>
  </si>
  <si>
    <t>1A4070000000065000100939</t>
  </si>
  <si>
    <t>1A4070000000065000100940</t>
  </si>
  <si>
    <t>1A4070000000065000100941</t>
  </si>
  <si>
    <t>1A4070000000065000100942</t>
  </si>
  <si>
    <t>1A4070000000065000100943</t>
  </si>
  <si>
    <t>1A4070000000065000100944</t>
  </si>
  <si>
    <t>1A4070000000065000100945</t>
  </si>
  <si>
    <t>1A4070000000065000101090</t>
  </si>
  <si>
    <t>1A4070000000065000101290</t>
  </si>
  <si>
    <t>1A4070000000065000099213</t>
  </si>
  <si>
    <t>20315 SUNL</t>
  </si>
  <si>
    <t>1A4070000000065000099214</t>
  </si>
  <si>
    <t>1A4070000000065000099215</t>
  </si>
  <si>
    <t>1A4070000000065000099216</t>
  </si>
  <si>
    <t>1A4070000000065000099217</t>
  </si>
  <si>
    <t>1A4070000000065000099218</t>
  </si>
  <si>
    <t>1A4070000000065000099219</t>
  </si>
  <si>
    <t>1A4070000000065000099220</t>
  </si>
  <si>
    <t>1A4070000000065000099221</t>
  </si>
  <si>
    <t>1A4070000000065000099222</t>
  </si>
  <si>
    <t>1A4070000000065000099223</t>
  </si>
  <si>
    <t>1A4070000000065000099224</t>
  </si>
  <si>
    <t>1A4070000000065000099225</t>
  </si>
  <si>
    <t>1A4070000000065000099226</t>
  </si>
  <si>
    <t>1A4070000000065000099227</t>
  </si>
  <si>
    <t>1A4070000000065000099228</t>
  </si>
  <si>
    <t>1A4070000000065000099229</t>
  </si>
  <si>
    <t>1A4070000000065000099230</t>
  </si>
  <si>
    <t>1A4070000000065000099231</t>
  </si>
  <si>
    <t>1A4070000000065000099232</t>
  </si>
  <si>
    <t>1A4070000000065000099233</t>
  </si>
  <si>
    <t>1A4070000000065000099234</t>
  </si>
  <si>
    <t>1A4070000000065000099235</t>
  </si>
  <si>
    <t>1A4070000000065000099236</t>
  </si>
  <si>
    <t>1A4070000000065000099237</t>
  </si>
  <si>
    <t>1A4070000000065000099238</t>
  </si>
  <si>
    <t>1A4070000000065000099239</t>
  </si>
  <si>
    <t>1A4070000000065000099240</t>
  </si>
  <si>
    <t>1A4070000000065000099241</t>
  </si>
  <si>
    <t>1A4070000000065000099242</t>
  </si>
  <si>
    <t>1A4070000000065000099243</t>
  </si>
  <si>
    <t>1A4070000000065000099244</t>
  </si>
  <si>
    <t>1A4070000000065000099245</t>
  </si>
  <si>
    <t>1A4070000000065000099246</t>
  </si>
  <si>
    <t>1A4070000000065000099247</t>
  </si>
  <si>
    <t>1A4070000000065000099248</t>
  </si>
  <si>
    <t>1A4070000000065000099249</t>
  </si>
  <si>
    <t>1A4070000000065000099250</t>
  </si>
  <si>
    <t>1A4070000000065000099251</t>
  </si>
  <si>
    <t>1A4070000000065000099252</t>
  </si>
  <si>
    <t>1A4070000000065000099253</t>
  </si>
  <si>
    <t>1A4070000000065000099254</t>
  </si>
  <si>
    <t>1A4070000000065000099255</t>
  </si>
  <si>
    <t>1A4070000000065000099256</t>
  </si>
  <si>
    <t>1A4070000000065000099257</t>
  </si>
  <si>
    <t>1A4070000000065000099258</t>
  </si>
  <si>
    <t>1A4070000000065000099259</t>
  </si>
  <si>
    <t>1A4070000000065000099260</t>
  </si>
  <si>
    <t>1A4070000000065000099261</t>
  </si>
  <si>
    <t>1A4070000000065000099262</t>
  </si>
  <si>
    <t>1A4070000000065000099263</t>
  </si>
  <si>
    <t>1A4070000000065000099264</t>
  </si>
  <si>
    <t>1A4070000000065000099265</t>
  </si>
  <si>
    <t>1A4070000000065000099266</t>
  </si>
  <si>
    <t>1A4070000000065000099267</t>
  </si>
  <si>
    <t>1A4070000000065000099268</t>
  </si>
  <si>
    <t>1A4070000000065000099269</t>
  </si>
  <si>
    <t>1A4070000000065000099270</t>
  </si>
  <si>
    <t>1A4070000000065000099271</t>
  </si>
  <si>
    <t>1A4070000000065000099272</t>
  </si>
  <si>
    <t>1A4070000000065000099273</t>
  </si>
  <si>
    <t>1A4070000000065000099274</t>
  </si>
  <si>
    <t>1A4070000000065000099275</t>
  </si>
  <si>
    <t>1A4070000000065000099276</t>
  </si>
  <si>
    <t>1A4070000000065000099277</t>
  </si>
  <si>
    <t>1A4070000000065000099278</t>
  </si>
  <si>
    <t>1A4070000000065000099279</t>
  </si>
  <si>
    <t>1A4070000000065000099280</t>
  </si>
  <si>
    <t>1A4070000000065000099281</t>
  </si>
  <si>
    <t>1A4070000000065000099282</t>
  </si>
  <si>
    <t>1A4070000000065000099283</t>
  </si>
  <si>
    <t>1A4070000000065000099284</t>
  </si>
  <si>
    <t>1A4070000000065000099285</t>
  </si>
  <si>
    <t>1A4070000000065000099286</t>
  </si>
  <si>
    <t>1A4070000000065000099287</t>
  </si>
  <si>
    <t>1A4070000000065000099288</t>
  </si>
  <si>
    <t>1A4070000000065000099289</t>
  </si>
  <si>
    <t>1A4070000000065000099290</t>
  </si>
  <si>
    <t>1A4070000000065000099291</t>
  </si>
  <si>
    <t>1A4070000000065000099292</t>
  </si>
  <si>
    <t>1A4070000000065000099293</t>
  </si>
  <si>
    <t>1A4070000000065000099294</t>
  </si>
  <si>
    <t>1A4070000000065000099295</t>
  </si>
  <si>
    <t>1A4070000000065000099296</t>
  </si>
  <si>
    <t>1A4070000000065000099297</t>
  </si>
  <si>
    <t>1A4070000000065000099298</t>
  </si>
  <si>
    <t>1A4070000000065000099299</t>
  </si>
  <si>
    <t>1A4070000000065000099300</t>
  </si>
  <si>
    <t>1A4070000000065000099301</t>
  </si>
  <si>
    <t>1A4070000000065000099302</t>
  </si>
  <si>
    <t>1A4070000000065000099303</t>
  </si>
  <si>
    <t>1A4070000000065000099304</t>
  </si>
  <si>
    <t>1A4070000000065000099305</t>
  </si>
  <si>
    <t>1A4070000000065000099306</t>
  </si>
  <si>
    <t>1A4070000000065000099307</t>
  </si>
  <si>
    <t>1A4070000000065000099308</t>
  </si>
  <si>
    <t>1A4070000000065000099309</t>
  </si>
  <si>
    <t>1A4070000000065000099310</t>
  </si>
  <si>
    <t>1A4070000000065000099311</t>
  </si>
  <si>
    <t>1A4070000000065000099312</t>
  </si>
  <si>
    <t>1A4070000000065000099313</t>
  </si>
  <si>
    <t>1A4070000000065000099314</t>
  </si>
  <si>
    <t>1A4070000000065000099315</t>
  </si>
  <si>
    <t>1A4070000000065000099316</t>
  </si>
  <si>
    <t>1A4070000000065000099317</t>
  </si>
  <si>
    <t>1A4070000000065000099318</t>
  </si>
  <si>
    <t>1A4070000000065000099319</t>
  </si>
  <si>
    <t>1A4070000000065000099320</t>
  </si>
  <si>
    <t>1A4070000000065000099321</t>
  </si>
  <si>
    <t>1A4070000000065000099322</t>
  </si>
  <si>
    <t>1A4070000000065000099323</t>
  </si>
  <si>
    <t>1A4070000000065000099324</t>
  </si>
  <si>
    <t>1A4070000000065000099325</t>
  </si>
  <si>
    <t>1A4070000000065000099326</t>
  </si>
  <si>
    <t>1A4070000000065000099327</t>
  </si>
  <si>
    <t>1A4070000000065000099328</t>
  </si>
  <si>
    <t>1A4070000000065000099329</t>
  </si>
  <si>
    <t>1A4070000000065000099330</t>
  </si>
  <si>
    <t>1A4070000000065000099331</t>
  </si>
  <si>
    <t>1A4070000000065000099332</t>
  </si>
  <si>
    <t>1A4070000000065000099333</t>
  </si>
  <si>
    <t>1A4070000000065000099334</t>
  </si>
  <si>
    <t>1A4070000000065000099335</t>
  </si>
  <si>
    <t>1A4070000000065000099336</t>
  </si>
  <si>
    <t>1A4070000000065000099337</t>
  </si>
  <si>
    <t>1A4070000000065000099338</t>
  </si>
  <si>
    <t>1A4070000000065000099339</t>
  </si>
  <si>
    <t>1A4070000000065000099340</t>
  </si>
  <si>
    <t>1A4070000000065000099341</t>
  </si>
  <si>
    <t>1A4070000000065000099342</t>
  </si>
  <si>
    <t>1A4070000000065000099343</t>
  </si>
  <si>
    <t>1A4070000000065000099344</t>
  </si>
  <si>
    <t>1A4070000000065000099345</t>
  </si>
  <si>
    <t>1A4070000000065000099346</t>
  </si>
  <si>
    <t>1A4070000000065000099347</t>
  </si>
  <si>
    <t>1A4070000000065000099348</t>
  </si>
  <si>
    <t>1A4070000000065000099349</t>
  </si>
  <si>
    <t>1A4070000000065000099350</t>
  </si>
  <si>
    <t>1A4070000000065000099351</t>
  </si>
  <si>
    <t>1A4070000000065000099352</t>
  </si>
  <si>
    <t>1A4070000000065000099353</t>
  </si>
  <si>
    <t>1A4070000000065000099354</t>
  </si>
  <si>
    <t>1A4070000000065000099355</t>
  </si>
  <si>
    <t>1A4070000000065000099356</t>
  </si>
  <si>
    <t>1A4070000000065000099357</t>
  </si>
  <si>
    <t>1A4070000000065000099358</t>
  </si>
  <si>
    <t>1A4070000000065000099359</t>
  </si>
  <si>
    <t>1A4070000000065000099360</t>
  </si>
  <si>
    <t>1A4070000000065000099361</t>
  </si>
  <si>
    <t>1A4070000000065000099362</t>
  </si>
  <si>
    <t>1A4070000000065000099363</t>
  </si>
  <si>
    <t>1A4070000000065000099364</t>
  </si>
  <si>
    <t>1A4070000000065000099365</t>
  </si>
  <si>
    <t>1A4070000000065000099366</t>
  </si>
  <si>
    <t>1A4070000000065000099367</t>
  </si>
  <si>
    <t>1A4070000000065000099368</t>
  </si>
  <si>
    <t>1A4070000000065000099369</t>
  </si>
  <si>
    <t>1A4070000000065000099370</t>
  </si>
  <si>
    <t>1A4070000000065000099371</t>
  </si>
  <si>
    <t>1A4070000000065000099372</t>
  </si>
  <si>
    <t>1A4070000000065000099373</t>
  </si>
  <si>
    <t>1A4070000000065000099374</t>
  </si>
  <si>
    <t>1A4070000000065000099375</t>
  </si>
  <si>
    <t>1A4070000000065000099376</t>
  </si>
  <si>
    <t>1A4070000000065000099377</t>
  </si>
  <si>
    <t>1A4070000000065000099378</t>
  </si>
  <si>
    <t>1A4070000000065000099379</t>
  </si>
  <si>
    <t>1A4070000000065000099380</t>
  </si>
  <si>
    <t>1A4070000000065000099381</t>
  </si>
  <si>
    <t>1A4070000000065000099382</t>
  </si>
  <si>
    <t>1A4070000000065000099383</t>
  </si>
  <si>
    <t>1A4070000000065000099384</t>
  </si>
  <si>
    <t>1A4070000000065000099385</t>
  </si>
  <si>
    <t>1A4070000000065000099386</t>
  </si>
  <si>
    <t>1A4070000000065000099387</t>
  </si>
  <si>
    <t>1A4070000000065000099388</t>
  </si>
  <si>
    <t>1A4070000000065000099389</t>
  </si>
  <si>
    <t>1A4070000000065000099390</t>
  </si>
  <si>
    <t>1A4070000000065000099391</t>
  </si>
  <si>
    <t>1A4070000000065000099392</t>
  </si>
  <si>
    <t>1A4070000000065000099393</t>
  </si>
  <si>
    <t>1A4070000000065000099394</t>
  </si>
  <si>
    <t>1A4070000000065000099395</t>
  </si>
  <si>
    <t>1A4070000000065000099396</t>
  </si>
  <si>
    <t>1A4070000000065000100326</t>
  </si>
  <si>
    <t>20315 BERT</t>
  </si>
  <si>
    <t>1A4070000000065000100327</t>
  </si>
  <si>
    <t>1A4070000000065000100328</t>
  </si>
  <si>
    <t>1A4070000000065000100329</t>
  </si>
  <si>
    <t>1A4070000000065000100330</t>
  </si>
  <si>
    <t>1A4070000000065000100331</t>
  </si>
  <si>
    <t>1A4070000000065000100332</t>
  </si>
  <si>
    <t>1A4070000000065000100333</t>
  </si>
  <si>
    <t>1A4070000000065000100334</t>
  </si>
  <si>
    <t>1A4070000000065000100335</t>
  </si>
  <si>
    <t>1A4070000000065000100336</t>
  </si>
  <si>
    <t>1A4070000000065000100337</t>
  </si>
  <si>
    <t>1A4070000000065000100338</t>
  </si>
  <si>
    <t>1A4070000000065000100339</t>
  </si>
  <si>
    <t>1A4070000000065000100340</t>
  </si>
  <si>
    <t>1A4070000000065000100341</t>
  </si>
  <si>
    <t>1A4070000000065000100342</t>
  </si>
  <si>
    <t>1A4070000000065000100343</t>
  </si>
  <si>
    <t>1A4070000000065000100344</t>
  </si>
  <si>
    <t>1A4070000000065000100345</t>
  </si>
  <si>
    <t>1A4070000000065000100346</t>
  </si>
  <si>
    <t>1A4070000000065000100347</t>
  </si>
  <si>
    <t>1A4070000000065000100348</t>
  </si>
  <si>
    <t>1A4070000000065000100349</t>
  </si>
  <si>
    <t>1A4070000000065000100350</t>
  </si>
  <si>
    <t>1A4070000000065000100351</t>
  </si>
  <si>
    <t>1A4070000000065000100352</t>
  </si>
  <si>
    <t>1A4070000000065000100353</t>
  </si>
  <si>
    <t>1A4070000000065000100354</t>
  </si>
  <si>
    <t>1A4070000000065000100355</t>
  </si>
  <si>
    <t>1A4070000000065000100356</t>
  </si>
  <si>
    <t>1A4070000000065000100357</t>
  </si>
  <si>
    <t>1A4070000000065000100358</t>
  </si>
  <si>
    <t>1A4070000000065000100359</t>
  </si>
  <si>
    <t>1A4070000000065000100360</t>
  </si>
  <si>
    <t>1A4070000000065000100361</t>
  </si>
  <si>
    <t>1A4070000000065000100362</t>
  </si>
  <si>
    <t>1A4070000000065000100363</t>
  </si>
  <si>
    <t>1A4070000000065000100364</t>
  </si>
  <si>
    <t>1A4070000000065000100365</t>
  </si>
  <si>
    <t>1A4070000000065000100366</t>
  </si>
  <si>
    <t>1A4070000000065000100367</t>
  </si>
  <si>
    <t>1A4070000000065000100368</t>
  </si>
  <si>
    <t>1A4070000000065000100369</t>
  </si>
  <si>
    <t>1A4070000000065000100370</t>
  </si>
  <si>
    <t>1A4070000000065000100371</t>
  </si>
  <si>
    <t>1A4070000000065000100372</t>
  </si>
  <si>
    <t>1A4070000000065000100373</t>
  </si>
  <si>
    <t>1A4070000000065000100374</t>
  </si>
  <si>
    <t>1A4070000000065000100375</t>
  </si>
  <si>
    <t>1A4070000000065000100376</t>
  </si>
  <si>
    <t>1A4070000000065000100377</t>
  </si>
  <si>
    <t>1A4070000000065000100378</t>
  </si>
  <si>
    <t>1A4070000000065000100379</t>
  </si>
  <si>
    <t>1A4070000000065000100380</t>
  </si>
  <si>
    <t>1A4070000000065000100381</t>
  </si>
  <si>
    <t>1A4070000000065000100382</t>
  </si>
  <si>
    <t>1A4070000000065000100383</t>
  </si>
  <si>
    <t>1A4070000000065000100384</t>
  </si>
  <si>
    <t>1A4070000000065000100385</t>
  </si>
  <si>
    <t>1A4070000000065000100386</t>
  </si>
  <si>
    <t>1A4070000000065000100387</t>
  </si>
  <si>
    <t>1A4070000000065000100388</t>
  </si>
  <si>
    <t>1A4070000000065000100389</t>
  </si>
  <si>
    <t>1A4070000000065000100390</t>
  </si>
  <si>
    <t>1A4070000000065000100391</t>
  </si>
  <si>
    <t>1A4070000000065000100392</t>
  </si>
  <si>
    <t>1A4070000000065000100393</t>
  </si>
  <si>
    <t>1A4070000000065000100394</t>
  </si>
  <si>
    <t>1A4070000000065000100395</t>
  </si>
  <si>
    <t>1A4070000000065000100396</t>
  </si>
  <si>
    <t>1A4070000000065000100397</t>
  </si>
  <si>
    <t>1A4070000000065000100398</t>
  </si>
  <si>
    <t>1A4070000000065000100399</t>
  </si>
  <si>
    <t>1A4070000000065000100400</t>
  </si>
  <si>
    <t>1A4070000000065000100401</t>
  </si>
  <si>
    <t>1A4070000000065000100402</t>
  </si>
  <si>
    <t>1A4070000000065000100403</t>
  </si>
  <si>
    <t>1A4070000000065000100404</t>
  </si>
  <si>
    <t>1A4070000000065000100405</t>
  </si>
  <si>
    <t>1A4070000000065000100406</t>
  </si>
  <si>
    <t>1A4070000000065000100407</t>
  </si>
  <si>
    <t>1A4070000000065000100408</t>
  </si>
  <si>
    <t>1A4070000000065000100409</t>
  </si>
  <si>
    <t>1A4070000000065000100410</t>
  </si>
  <si>
    <t>1A4070000000065000100411</t>
  </si>
  <si>
    <t>1A4070000000065000100412</t>
  </si>
  <si>
    <t>1A4070000000065000100413</t>
  </si>
  <si>
    <t>1A4070000000065000100414</t>
  </si>
  <si>
    <t>1A4070000000065000100415</t>
  </si>
  <si>
    <t>1A4070000000065000100416</t>
  </si>
  <si>
    <t>1A4070000000065000100417</t>
  </si>
  <si>
    <t>1A4070000000065000100418</t>
  </si>
  <si>
    <t>1A4070000000065000100419</t>
  </si>
  <si>
    <t>1A4070000000065000100420</t>
  </si>
  <si>
    <t>1A4070000000065000100421</t>
  </si>
  <si>
    <t>1A4070000000065000100422</t>
  </si>
  <si>
    <t>1A4070000000065000100423</t>
  </si>
  <si>
    <t>1A4070000000065000100424</t>
  </si>
  <si>
    <t>1A4070000000065000100425</t>
  </si>
  <si>
    <t>1A4070000000065000100426</t>
  </si>
  <si>
    <t>1A4070000000065000100427</t>
  </si>
  <si>
    <t>1A4070000000065000100428</t>
  </si>
  <si>
    <t>1A4070000000065000100429</t>
  </si>
  <si>
    <t>1A4070000000065000100430</t>
  </si>
  <si>
    <t>1A4070000000065000100431</t>
  </si>
  <si>
    <t>1A4070000000065000100432</t>
  </si>
  <si>
    <t>1A4070000000065000100433</t>
  </si>
  <si>
    <t>1A4070000000065000100434</t>
  </si>
  <si>
    <t>1A4070000000065000100435</t>
  </si>
  <si>
    <t>1A4070000000065000100436</t>
  </si>
  <si>
    <t>1A4070000000065000100437</t>
  </si>
  <si>
    <t>1A4070000000065000100438</t>
  </si>
  <si>
    <t>1A4070000000065000100439</t>
  </si>
  <si>
    <t>1A4070000000065000100440</t>
  </si>
  <si>
    <t>1A4070000000065000100441</t>
  </si>
  <si>
    <t>1A4070000000065000100442</t>
  </si>
  <si>
    <t>1A4070000000065000100443</t>
  </si>
  <si>
    <t>1A4070000000065000100444</t>
  </si>
  <si>
    <t>1A4070000000065000100445</t>
  </si>
  <si>
    <t>1A4070000000065000100446</t>
  </si>
  <si>
    <t>1A4070000000065000100447</t>
  </si>
  <si>
    <t>1A4070000000065000100448</t>
  </si>
  <si>
    <t>1A4070000000065000100449</t>
  </si>
  <si>
    <t>1A4070000000065000100450</t>
  </si>
  <si>
    <t>1A4070000000065000100451</t>
  </si>
  <si>
    <t>1A4070000000065000100452</t>
  </si>
  <si>
    <t>1A4070000000065000100453</t>
  </si>
  <si>
    <t>1A4070000000065000100454</t>
  </si>
  <si>
    <t>1A4070000000065000100455</t>
  </si>
  <si>
    <t>1A4070000000065000100456</t>
  </si>
  <si>
    <t>1A4070000000065000100457</t>
  </si>
  <si>
    <t>1A4070000000065000100458</t>
  </si>
  <si>
    <t>1A4070000000065000100459</t>
  </si>
  <si>
    <t>1A4070000000065000100460</t>
  </si>
  <si>
    <t>1A4070000000065000100461</t>
  </si>
  <si>
    <t>1A4070000000065000100462</t>
  </si>
  <si>
    <t>1A4070000000065000100463</t>
  </si>
  <si>
    <t>1A4070000000065000100464</t>
  </si>
  <si>
    <t>1A4070000000065000100465</t>
  </si>
  <si>
    <t>1A4070000000065000100466</t>
  </si>
  <si>
    <t>1A4070000000065000100467</t>
  </si>
  <si>
    <t>1A4070000000065000100468</t>
  </si>
  <si>
    <t>1A4070000000065000100469</t>
  </si>
  <si>
    <t>1A4070000000065000100470</t>
  </si>
  <si>
    <t>1A4070000000065000100471</t>
  </si>
  <si>
    <t>1A4070000000065000100472</t>
  </si>
  <si>
    <t>1A4070000000065000100473</t>
  </si>
  <si>
    <t>1A4070000000065000100474</t>
  </si>
  <si>
    <t>1A4070000000065000100475</t>
  </si>
  <si>
    <t>1A4070000000065000100476</t>
  </si>
  <si>
    <t>1A4070000000065000100477</t>
  </si>
  <si>
    <t>1A4070000000065000100478</t>
  </si>
  <si>
    <t>1A4070000000065000100479</t>
  </si>
  <si>
    <t>1A4070000000065000100480</t>
  </si>
  <si>
    <t>1A4070000000065000100481</t>
  </si>
  <si>
    <t>1A4070000000065000100482</t>
  </si>
  <si>
    <t>1A4070000000065000100483</t>
  </si>
  <si>
    <t>1A4070000000065000100484</t>
  </si>
  <si>
    <t>1A4070000000065000100485</t>
  </si>
  <si>
    <t>1A4070000000065000100486</t>
  </si>
  <si>
    <t>1A4070000000065000100487</t>
  </si>
  <si>
    <t>1A4070000000065000100488</t>
  </si>
  <si>
    <t>1A4070000000065000100489</t>
  </si>
  <si>
    <t>1A4070000000065000100490</t>
  </si>
  <si>
    <t>1A4070000000065000100491</t>
  </si>
  <si>
    <t>1A4070000000065000100492</t>
  </si>
  <si>
    <t>1A4070000000065000100493</t>
  </si>
  <si>
    <t>1A4070000000065000100494</t>
  </si>
  <si>
    <t>1A4070000000065000100495</t>
  </si>
  <si>
    <t>1A4070000000065000100496</t>
  </si>
  <si>
    <t>1A4070000000065000100497</t>
  </si>
  <si>
    <t>1A4070000000065000100498</t>
  </si>
  <si>
    <t>1A4070000000065000100499</t>
  </si>
  <si>
    <t>1A4070000000065000100500</t>
  </si>
  <si>
    <t>1A4070000000065000100501</t>
  </si>
  <si>
    <t>1A4070000000065000100502</t>
  </si>
  <si>
    <t>1A4070000000065000100503</t>
  </si>
  <si>
    <t>1A4070000000065000100504</t>
  </si>
  <si>
    <t>1A4070000000065000100505</t>
  </si>
  <si>
    <t>1A4070000000065000100506</t>
  </si>
  <si>
    <t>1A4070000000065000100507</t>
  </si>
  <si>
    <t>1A4070000000065000100508</t>
  </si>
  <si>
    <t>1A4070000000065000100509</t>
  </si>
  <si>
    <t>1A4070000000065000100510</t>
  </si>
  <si>
    <t>1A4070000000065000100511</t>
  </si>
  <si>
    <t>1A4070000000065000100512</t>
  </si>
  <si>
    <t>1A4070000000065000100513</t>
  </si>
  <si>
    <t>1A4070000000065000100514</t>
  </si>
  <si>
    <t>1A4070000000065000100515</t>
  </si>
  <si>
    <t>1A4070000000065000100516</t>
  </si>
  <si>
    <t>1A4070000000065000100517</t>
  </si>
  <si>
    <t>1A4070000000065000100518</t>
  </si>
  <si>
    <t>1A4070000000065000100519</t>
  </si>
  <si>
    <t>1A4070000000065000100520</t>
  </si>
  <si>
    <t>1A4070000000065000100521</t>
  </si>
  <si>
    <t>1A4070000000065000100522</t>
  </si>
  <si>
    <t>1A4070000000065000100523</t>
  </si>
  <si>
    <t>1A4070000000065000100524</t>
  </si>
  <si>
    <t>1A4070000000065000100525</t>
  </si>
  <si>
    <t>1A4070000000065000100526</t>
  </si>
  <si>
    <t>1A4070000000065000100527</t>
  </si>
  <si>
    <t>1A4070000000065000100528</t>
  </si>
  <si>
    <t>1A4070000000065000100529</t>
  </si>
  <si>
    <t>1A4070000000065000100530</t>
  </si>
  <si>
    <t>1A4070000000065000100531</t>
  </si>
  <si>
    <t>1A4070000000065000100532</t>
  </si>
  <si>
    <t>1A4070000000065000100533</t>
  </si>
  <si>
    <t>1A4070000000065000100534</t>
  </si>
  <si>
    <t>1A4070000000065000100535</t>
  </si>
  <si>
    <t>1A4070000000065000100536</t>
  </si>
  <si>
    <t>1A4070000000065000100537</t>
  </si>
  <si>
    <t>1A4070000000065000100538</t>
  </si>
  <si>
    <t>1A4070000000065000100539</t>
  </si>
  <si>
    <t>1A4070000000065000100540</t>
  </si>
  <si>
    <t>1A4070000000065000100541</t>
  </si>
  <si>
    <t>1A4070000000065000100542</t>
  </si>
  <si>
    <t>1A4070000000065000100543</t>
  </si>
  <si>
    <t>1A4070000000065000100544</t>
  </si>
  <si>
    <t>1A4070000000065000100545</t>
  </si>
  <si>
    <t>1A4070000000065000100546</t>
  </si>
  <si>
    <t>1A4070000000065000100547</t>
  </si>
  <si>
    <t>1A4070000000065000100548</t>
  </si>
  <si>
    <t>1A4070000000065000100549</t>
  </si>
  <si>
    <t>1A4070000000065000100550</t>
  </si>
  <si>
    <t>1A4070000000065000100551</t>
  </si>
  <si>
    <t>1A4070000000065000100552</t>
  </si>
  <si>
    <t>1A4070000000065000100553</t>
  </si>
  <si>
    <t>1A4070000000065000100554</t>
  </si>
  <si>
    <t>1A4070000000065000100555</t>
  </si>
  <si>
    <t>1A4070000000065000100556</t>
  </si>
  <si>
    <t>1A4070000000065000100557</t>
  </si>
  <si>
    <t>1A4070000000065000100558</t>
  </si>
  <si>
    <t>1A4070000000065000100559</t>
  </si>
  <si>
    <t>1A4070000000065000100560</t>
  </si>
  <si>
    <t>1A4070000000065000100561</t>
  </si>
  <si>
    <t>1A4070000000065000100562</t>
  </si>
  <si>
    <t>1A4070000000065000100563</t>
  </si>
  <si>
    <t>1A4070000000065000100564</t>
  </si>
  <si>
    <t>1A4070000000065000100565</t>
  </si>
  <si>
    <t>1A4070000000065000100566</t>
  </si>
  <si>
    <t>1A4070000000065000100567</t>
  </si>
  <si>
    <t>1A4070000000065000100568</t>
  </si>
  <si>
    <t>1A4070000000065000100569</t>
  </si>
  <si>
    <t>1A4070000000065000100570</t>
  </si>
  <si>
    <t>1A4070000000065000100571</t>
  </si>
  <si>
    <t>1A4070000000065000100572</t>
  </si>
  <si>
    <t>1A4070000000065000100573</t>
  </si>
  <si>
    <t>1A4070000000065000100574</t>
  </si>
  <si>
    <t>1A4070000000065000100575</t>
  </si>
  <si>
    <t>1A4070000000065000100576</t>
  </si>
  <si>
    <t>1A4070000000065000100577</t>
  </si>
  <si>
    <t>1A4070000000065000100578</t>
  </si>
  <si>
    <t>1A4070000000065000100579</t>
  </si>
  <si>
    <t>1A4070000000065000100580</t>
  </si>
  <si>
    <t>1A4070000000065000100581</t>
  </si>
  <si>
    <t>1A4070000000065000100582</t>
  </si>
  <si>
    <t>1A4070000000065000100583</t>
  </si>
  <si>
    <t>1A4070000000065000100584</t>
  </si>
  <si>
    <t>1A4070000000065000100585</t>
  </si>
  <si>
    <t>1A4070000000065000100586</t>
  </si>
  <si>
    <t>1A4070000000065000100587</t>
  </si>
  <si>
    <t>1A4070000000065000100588</t>
  </si>
  <si>
    <t>1A4070000000065000100589</t>
  </si>
  <si>
    <t>1A4070000000065000100590</t>
  </si>
  <si>
    <t>1A4070000000065000100591</t>
  </si>
  <si>
    <t>1A4070000000065000100592</t>
  </si>
  <si>
    <t>1A4070000000065000100593</t>
  </si>
  <si>
    <t>1A4070000000065000100594</t>
  </si>
  <si>
    <t>1A4070000000065000100595</t>
  </si>
  <si>
    <t>1A4070000000065000100596</t>
  </si>
  <si>
    <t>1A4070000000065000100597</t>
  </si>
  <si>
    <t>1A4070000000065000100598</t>
  </si>
  <si>
    <t>1A4070000000065000100599</t>
  </si>
  <si>
    <t>1A4070000000065000100600</t>
  </si>
  <si>
    <t>1A4070000000065000100601</t>
  </si>
  <si>
    <t>1A4070000000065000100602</t>
  </si>
  <si>
    <t>1A4070000000065000100603</t>
  </si>
  <si>
    <t>1A4070000000065000100604</t>
  </si>
  <si>
    <t>1A4070000000065000100605</t>
  </si>
  <si>
    <t>1A4070000000065000100606</t>
  </si>
  <si>
    <t>1A4070000000065000100607</t>
  </si>
  <si>
    <t>1A4070000000065000100608</t>
  </si>
  <si>
    <t>1A4070000000065000100609</t>
  </si>
  <si>
    <t>1A4070000000065000100610</t>
  </si>
  <si>
    <t>1A4070000000065000100611</t>
  </si>
  <si>
    <t>1A4070000000065000100612</t>
  </si>
  <si>
    <t>1A4070000000065000100613</t>
  </si>
  <si>
    <t>1A4070000000065000100614</t>
  </si>
  <si>
    <t>1A4070000000065000100615</t>
  </si>
  <si>
    <t>1A4070000000065000100616</t>
  </si>
  <si>
    <t>1A4070000000065000100617</t>
  </si>
  <si>
    <t>1A4070000000065000100618</t>
  </si>
  <si>
    <t>1A4070000000065000100619</t>
  </si>
  <si>
    <t>1A4070000000065000101260</t>
  </si>
  <si>
    <t>1A4070000000065000101261</t>
  </si>
  <si>
    <t>1A4070000000065000101262</t>
  </si>
  <si>
    <t>1A4070000000065000101263</t>
  </si>
  <si>
    <t>1A4070000000065000101264</t>
  </si>
  <si>
    <t>1A4070000000065000101265</t>
  </si>
  <si>
    <t>1A4070000000065000101266</t>
  </si>
  <si>
    <t>1A4070000000065000101267</t>
  </si>
  <si>
    <t>1A4070000000065000101268</t>
  </si>
  <si>
    <t>1A4070000000065000101270</t>
  </si>
  <si>
    <t>1A4070000000065000101271</t>
  </si>
  <si>
    <t>1A4070000000065000101272</t>
  </si>
  <si>
    <t>1A4070000000065000101273</t>
  </si>
  <si>
    <t>1A4070000000065000101274</t>
  </si>
  <si>
    <t>1A4070000000065000101275</t>
  </si>
  <si>
    <t>1A4070000000065000101276</t>
  </si>
  <si>
    <t>1A4070000000065000101277</t>
  </si>
  <si>
    <t>1A4070000000065000101278</t>
  </si>
  <si>
    <t>1A4070000000065000101279</t>
  </si>
  <si>
    <t>1A4070000000065000101280</t>
  </si>
  <si>
    <t>1A4070000000065000101281</t>
  </si>
  <si>
    <t>1A4070000000065000099397</t>
  </si>
  <si>
    <t>20315 BLDS</t>
  </si>
  <si>
    <t>1A4070000000065000099398</t>
  </si>
  <si>
    <t>1A4070000000065000099399</t>
  </si>
  <si>
    <t>1A4070000000065000099400</t>
  </si>
  <si>
    <t>1A4070000000065000099401</t>
  </si>
  <si>
    <t>1A4070000000065000099402</t>
  </si>
  <si>
    <t>1A4070000000065000099403</t>
  </si>
  <si>
    <t>1A4070000000065000099404</t>
  </si>
  <si>
    <t>1A4070000000065000099405</t>
  </si>
  <si>
    <t>1A4070000000065000099406</t>
  </si>
  <si>
    <t>1A4070000000065000099407</t>
  </si>
  <si>
    <t>1A4070000000065000099408</t>
  </si>
  <si>
    <t>1A4070000000065000099409</t>
  </si>
  <si>
    <t>1A4070000000065000099410</t>
  </si>
  <si>
    <t>1A4070000000065000099411</t>
  </si>
  <si>
    <t>1A4070000000065000099412</t>
  </si>
  <si>
    <t>1A4070000000065000099413</t>
  </si>
  <si>
    <t>1A4070000000065000099414</t>
  </si>
  <si>
    <t>1A4070000000065000099415</t>
  </si>
  <si>
    <t>1A4070000000065000099416</t>
  </si>
  <si>
    <t>1A4070000000065000099417</t>
  </si>
  <si>
    <t>1A4070000000065000099418</t>
  </si>
  <si>
    <t>1A4070000000065000099419</t>
  </si>
  <si>
    <t>1A4070000000065000099420</t>
  </si>
  <si>
    <t>1A4070000000065000099421</t>
  </si>
  <si>
    <t>1A4070000000065000099422</t>
  </si>
  <si>
    <t>1A4070000000065000099423</t>
  </si>
  <si>
    <t>1A4070000000065000099424</t>
  </si>
  <si>
    <t>1A4070000000065000099425</t>
  </si>
  <si>
    <t>1A4070000000065000099426</t>
  </si>
  <si>
    <t>1A4070000000065000099427</t>
  </si>
  <si>
    <t>1A4070000000065000099428</t>
  </si>
  <si>
    <t>1A4070000000065000099429</t>
  </si>
  <si>
    <t>1A4070000000065000099430</t>
  </si>
  <si>
    <t>1A4070000000065000099431</t>
  </si>
  <si>
    <t>1A4070000000065000099432</t>
  </si>
  <si>
    <t>1A4070000000065000099433</t>
  </si>
  <si>
    <t>1A4070000000065000099434</t>
  </si>
  <si>
    <t>1A4070000000065000099435</t>
  </si>
  <si>
    <t>1A4070000000065000099436</t>
  </si>
  <si>
    <t>1A4070000000065000099437</t>
  </si>
  <si>
    <t>1A4070000000065000099438</t>
  </si>
  <si>
    <t>1A4070000000065000099439</t>
  </si>
  <si>
    <t>1A4070000000065000099440</t>
  </si>
  <si>
    <t>1A4070000000065000099441</t>
  </si>
  <si>
    <t>1A4070000000065000099442</t>
  </si>
  <si>
    <t>1A4070000000065000099443</t>
  </si>
  <si>
    <t>1A4070000000065000099444</t>
  </si>
  <si>
    <t>1A4070000000065000099445</t>
  </si>
  <si>
    <t>1A4070000000065000099446</t>
  </si>
  <si>
    <t>1A4070000000065000099447</t>
  </si>
  <si>
    <t>1A4070000000065000099448</t>
  </si>
  <si>
    <t>1A4070000000065000099449</t>
  </si>
  <si>
    <t>1A4070000000065000099450</t>
  </si>
  <si>
    <t>1A4070000000065000099451</t>
  </si>
  <si>
    <t>1A4070000000065000099452</t>
  </si>
  <si>
    <t>1A4070000000065000099453</t>
  </si>
  <si>
    <t>1A4070000000065000099454</t>
  </si>
  <si>
    <t>1A4070000000065000099455</t>
  </si>
  <si>
    <t>1A4070000000065000099456</t>
  </si>
  <si>
    <t>1A4070000000065000099457</t>
  </si>
  <si>
    <t>1A4070000000065000099458</t>
  </si>
  <si>
    <t>1A4070000000065000099459</t>
  </si>
  <si>
    <t>1A4070000000065000099460</t>
  </si>
  <si>
    <t>1A4070000000065000099461</t>
  </si>
  <si>
    <t>1A4070000000065000099462</t>
  </si>
  <si>
    <t>1A4070000000065000099463</t>
  </si>
  <si>
    <t>1A4070000000065000099464</t>
  </si>
  <si>
    <t>1A4070000000065000099465</t>
  </si>
  <si>
    <t>1A4070000000065000099466</t>
  </si>
  <si>
    <t>1A4070000000065000099467</t>
  </si>
  <si>
    <t>1A4070000000065000099468</t>
  </si>
  <si>
    <t>1A4070000000065000099469</t>
  </si>
  <si>
    <t>1A4070000000065000099470</t>
  </si>
  <si>
    <t>1A4070000000065000099471</t>
  </si>
  <si>
    <t>1A4070000000065000099472</t>
  </si>
  <si>
    <t>1A4070000000065000099473</t>
  </si>
  <si>
    <t>1A4070000000065000099474</t>
  </si>
  <si>
    <t>1A4070000000065000099475</t>
  </si>
  <si>
    <t>1A4070000000065000099476</t>
  </si>
  <si>
    <t>1A4070000000065000099477</t>
  </si>
  <si>
    <t>1A4070000000065000099478</t>
  </si>
  <si>
    <t>1A4070000000065000099479</t>
  </si>
  <si>
    <t>1A4070000000065000099480</t>
  </si>
  <si>
    <t>1A4070000000065000099481</t>
  </si>
  <si>
    <t>1A4070000000065000099482</t>
  </si>
  <si>
    <t>1A4070000000065000099483</t>
  </si>
  <si>
    <t>1A4070000000065000099484</t>
  </si>
  <si>
    <t>1A4070000000065000099485</t>
  </si>
  <si>
    <t>1A4070000000065000099486</t>
  </si>
  <si>
    <t>1A4070000000065000099487</t>
  </si>
  <si>
    <t>1A4070000000065000099488</t>
  </si>
  <si>
    <t>1A4070000000065000099489</t>
  </si>
  <si>
    <t>1A4070000000065000099490</t>
  </si>
  <si>
    <t>1A4070000000065000099491</t>
  </si>
  <si>
    <t>1A4070000000065000099492</t>
  </si>
  <si>
    <t>1A4070000000065000099493</t>
  </si>
  <si>
    <t>1A4070000000065000099494</t>
  </si>
  <si>
    <t>1A4070000000065000099495</t>
  </si>
  <si>
    <t>1A4070000000065000099496</t>
  </si>
  <si>
    <t>1A4070000000065000099497</t>
  </si>
  <si>
    <t>1A4070000000065000099498</t>
  </si>
  <si>
    <t>1A4070000000065000099499</t>
  </si>
  <si>
    <t>1A4070000000065000099500</t>
  </si>
  <si>
    <t>1A4070000000065000099501</t>
  </si>
  <si>
    <t>1A4070000000065000099502</t>
  </si>
  <si>
    <t>1A4070000000065000099503</t>
  </si>
  <si>
    <t>1A4070000000065000099504</t>
  </si>
  <si>
    <t>1A4070000000065000099505</t>
  </si>
  <si>
    <t>1A4070000000065000099506</t>
  </si>
  <si>
    <t>1A4070000000065000099507</t>
  </si>
  <si>
    <t>1A4070000000065000099508</t>
  </si>
  <si>
    <t>1A4070000000065000099509</t>
  </si>
  <si>
    <t>1A4070000000065000099510</t>
  </si>
  <si>
    <t>1A4070000000065000099511</t>
  </si>
  <si>
    <t>1A4070000000065000099512</t>
  </si>
  <si>
    <t>1A4070000000065000099513</t>
  </si>
  <si>
    <t>TNZN006.SEED</t>
  </si>
  <si>
    <t>TNZN009.SEED</t>
  </si>
  <si>
    <t>HEAD010.SEED</t>
  </si>
  <si>
    <t>TNZN007.SEED</t>
  </si>
  <si>
    <t>TNZN018.SEED</t>
  </si>
  <si>
    <t>TNZN003.SEED</t>
  </si>
  <si>
    <t>TNZN012.SEED</t>
  </si>
  <si>
    <t>TNZN015.SEED</t>
  </si>
  <si>
    <t>TNZN013.SEED</t>
  </si>
  <si>
    <t>BLDS207.069899</t>
  </si>
  <si>
    <t>SHRM014.086791</t>
  </si>
  <si>
    <t>SHRM014.082041</t>
  </si>
  <si>
    <t>TNZN001.SEED</t>
  </si>
  <si>
    <t>TNZN016.SEED</t>
  </si>
  <si>
    <t>HEAD009.SEED</t>
  </si>
  <si>
    <t>TNZN017.SEED</t>
  </si>
  <si>
    <t>TNZN021.SEED</t>
  </si>
  <si>
    <t>HEAD003.SEED</t>
  </si>
  <si>
    <t>HEAD004.SEED</t>
  </si>
  <si>
    <t>HEAD007.SEED</t>
  </si>
  <si>
    <t>TNZN011.SEED</t>
  </si>
  <si>
    <t>BLDS207.096094</t>
  </si>
  <si>
    <t>BLDS207.096032</t>
  </si>
  <si>
    <t>SHRM014.096406</t>
  </si>
  <si>
    <t>DOSI005.096002</t>
  </si>
  <si>
    <t>DOSI005.095951</t>
  </si>
  <si>
    <t>KING002.095866</t>
  </si>
  <si>
    <t>SHRM014.096350</t>
  </si>
  <si>
    <t>KING002.095811</t>
  </si>
  <si>
    <t>SHRM014.096460</t>
  </si>
  <si>
    <t>BLDS207.096030</t>
  </si>
  <si>
    <t>SUNL006.095617</t>
  </si>
  <si>
    <t>SHRM014.096362</t>
  </si>
  <si>
    <t>GFSD189.096662</t>
  </si>
  <si>
    <t>GFSD189.096615</t>
  </si>
  <si>
    <t>DOSI005.095921</t>
  </si>
  <si>
    <t>SOUR007.096714</t>
  </si>
  <si>
    <t>SUNL006.095579</t>
  </si>
  <si>
    <t>DOSI005.096009</t>
  </si>
  <si>
    <t>SOUR007.096691</t>
  </si>
  <si>
    <t>DOSI005.095965</t>
  </si>
  <si>
    <t>DITO001.095493</t>
  </si>
  <si>
    <t>DITO001.095501</t>
  </si>
  <si>
    <t>DITO007.095517</t>
  </si>
  <si>
    <t>DITO007.095534</t>
  </si>
  <si>
    <t>BERT016.097703</t>
  </si>
  <si>
    <t>TNZN006</t>
  </si>
  <si>
    <t>TNZN006.098735</t>
  </si>
  <si>
    <t>TNZN</t>
  </si>
  <si>
    <t>TNZN009</t>
  </si>
  <si>
    <t>TNZN009.098738</t>
  </si>
  <si>
    <t>TNZN007</t>
  </si>
  <si>
    <t>TNZN007.098736</t>
  </si>
  <si>
    <t>HEAD010</t>
  </si>
  <si>
    <t>HEAD010.098757</t>
  </si>
  <si>
    <t>HEAD</t>
  </si>
  <si>
    <t>HEAD003</t>
  </si>
  <si>
    <t>HEAD003.098753</t>
  </si>
  <si>
    <t>TNZN018</t>
  </si>
  <si>
    <t>TNZN018.098747</t>
  </si>
  <si>
    <t>TNZN003</t>
  </si>
  <si>
    <t>TNZN003.098732</t>
  </si>
  <si>
    <t>TNZN015</t>
  </si>
  <si>
    <t>TNZN015.098744</t>
  </si>
  <si>
    <t>TNZN012</t>
  </si>
  <si>
    <t>TNZN012.098741</t>
  </si>
  <si>
    <t>TNZN001</t>
  </si>
  <si>
    <t>TNZN001.098730</t>
  </si>
  <si>
    <t>TNZN013</t>
  </si>
  <si>
    <t>TNZN013.098742</t>
  </si>
  <si>
    <t>TNZN016</t>
  </si>
  <si>
    <t>TNZN016.098745</t>
  </si>
  <si>
    <t>HEAD009</t>
  </si>
  <si>
    <t>HEAD009.098756</t>
  </si>
  <si>
    <t>TNZN017</t>
  </si>
  <si>
    <t>TNZN017.098746</t>
  </si>
  <si>
    <t>TNZN021</t>
  </si>
  <si>
    <t>TNZN021.098750</t>
  </si>
  <si>
    <t>HEAD004</t>
  </si>
  <si>
    <t>HEAD004.098754</t>
  </si>
  <si>
    <t>HEAD007</t>
  </si>
  <si>
    <t>HEAD007.098760</t>
  </si>
  <si>
    <t>TNZN011</t>
  </si>
  <si>
    <t>TNZN011.098740</t>
  </si>
  <si>
    <t>BLDS207.096094,        BLDS207.096032,        SHRM014.096406,        DOSI005.096002,        DOSI005.095951,        KING002.095866,        SHRM014.096350,        KING002.095811,        SHRM014.096460,        BLDS207.096030,        SUNL006.095617</t>
  </si>
  <si>
    <t>SHRM014.096362,        GFSD189.096662,        GFSD189.096615,        DOSI005.095921,        SOUR007.096714,        SUNL006.095579,        DOSI005.096009,        SOUR007.096691,        DOSI005.095965,        DITO001.095493</t>
  </si>
  <si>
    <t>DITO001.095501,        DITO007.095517,        DITO007.095534,        KING002.089810,        BERT016.097703,        STR8017.093996,        SOUR007.086622,        BERT016.093114,        DITO001.090123</t>
  </si>
  <si>
    <t>PLAN008.090309,        NYFL014.088808,        KOKO011.092343,        OROB054.093811,        PLAN008.090310,        LDOS040.091478,        PINE001.087122</t>
  </si>
  <si>
    <t>LDOS040.091417,        OROB054.092036,        92CK119.091735,        LCKE008.090064,        SUNL016.092159,        LCKE011.090071</t>
  </si>
  <si>
    <t>BLDS207.094309,        SHRM014.094589,        BLDS207.094286,        SOUR011.094117,        DURP006.090244,        SHRM014.094615,        BLDS207.094307,        DURP006.090232,        DOMO011.090086,        SUNL006.094837</t>
  </si>
  <si>
    <t>RAIN005.090220,        DOMO007.090084,        SUNL006.094932,        PLAN008.094496,        SUNL006.094833,        SOUR011.091161,        SUNL006.094878,        PINE001.094717</t>
  </si>
  <si>
    <t>FIRE007.090167,        PINE001.094733,        LDOS040.093426,        RAIN001.090191,        NYFL014.088753,        NYFL014.093577,        SCRM002.090102,        NYFL014.093627</t>
  </si>
  <si>
    <t>PLAN008.094527,        LDOS040.093533,        PINE001.090276,        NYFL014.091335,        KOKO011.093306,        SUNL006.087046,        STR8017.093986</t>
  </si>
  <si>
    <t>92CK119.092840,        92CK119.093035,        PINE001.089858,        NYFL014.091342,        NYFL014.088699,        PLAN008.090307</t>
  </si>
  <si>
    <t>TNZN006.098735,        TNZN009.098738,        TNZN007.098736,        HEAD010.098757,        HEAD003.098753,        TNZN018.098747,        TNZN003.098732,        DOMO014.090091,        TNZN015.098744,        TNZN012.098741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</si>
</sst>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rgb="FF3F3F76"/>
      <name val="Calibri"/>
      <family val="2"/>
      <scheme val="minor"/>
    </font>
    <font>
      <b/>
      <sz val="11"/>
      <color theme="0"/>
      <name val="Calibri"/>
      <family val="2"/>
      <scheme val="minor"/>
    </font>
    <font>
      <b/>
      <sz val="11"/>
      <color theme="1"/>
      <name val="Calibri"/>
      <family val="2"/>
      <scheme val="minor"/>
    </font>
    <font>
      <sz val="11"/>
      <color rgb="FFFFFFFF"/>
      <name val="Calibri"/>
      <family val="2"/>
      <scheme val="minor"/>
    </font>
    <font>
      <b/>
      <sz val="11"/>
      <color theme="3"/>
      <name val="Calibri"/>
      <family val="2"/>
      <scheme val="minor"/>
    </font>
    <font>
      <b/>
      <sz val="12"/>
      <color theme="3"/>
      <name val="Calibri"/>
      <family val="2"/>
      <scheme val="minor"/>
    </font>
    <font>
      <b/>
      <sz val="16"/>
      <color theme="0"/>
      <name val="Calibri"/>
      <family val="2"/>
      <scheme val="minor"/>
    </font>
    <font>
      <sz val="9"/>
      <color theme="1"/>
      <name val="Calibri"/>
      <family val="2"/>
      <scheme val="minor"/>
    </font>
    <font>
      <sz val="8"/>
      <name val="Calibri"/>
      <family val="2"/>
      <scheme val="minor"/>
    </font>
    <font>
      <b/>
      <sz val="11"/>
      <color rgb="FFFA7D00"/>
      <name val="Calibri"/>
      <family val="2"/>
      <scheme val="minor"/>
    </font>
    <font>
      <sz val="11"/>
      <color indexed="8"/>
      <name val="Calibri"/>
      <family val="2"/>
    </font>
    <font>
      <b/>
      <i/>
      <sz val="12"/>
      <color theme="3"/>
      <name val="Calibri"/>
      <family val="2"/>
      <scheme val="minor"/>
    </font>
    <font>
      <sz val="11"/>
      <color rgb="FF000000"/>
      <name val="Calibri"/>
      <family val="2"/>
    </font>
  </fonts>
  <fills count="19">
    <fill>
      <patternFill patternType="none"/>
    </fill>
    <fill>
      <patternFill patternType="gray125"/>
    </fill>
    <fill>
      <patternFill patternType="solid">
        <fgColor rgb="FFFFCC99"/>
      </patternFill>
    </fill>
    <fill>
      <patternFill patternType="solid">
        <fgColor theme="1"/>
        <bgColor theme="1"/>
      </patternFill>
    </fill>
    <fill>
      <patternFill patternType="solid">
        <fgColor rgb="FF7A7A7A"/>
      </patternFill>
    </fill>
    <fill>
      <patternFill patternType="solid">
        <fgColor rgb="FF002060"/>
        <bgColor indexed="64"/>
      </patternFill>
    </fill>
    <fill>
      <patternFill patternType="solid">
        <fgColor rgb="FF0070C0"/>
        <bgColor indexed="64"/>
      </patternFill>
    </fill>
    <fill>
      <patternFill patternType="solid">
        <fgColor rgb="FFC00000"/>
        <bgColor indexed="64"/>
      </patternFill>
    </fill>
    <fill>
      <patternFill patternType="solid">
        <fgColor theme="7" tint="0.39997558519241921"/>
        <bgColor indexed="64"/>
      </patternFill>
    </fill>
    <fill>
      <patternFill patternType="solid">
        <fgColor rgb="FFA5A5A5"/>
      </patternFill>
    </fill>
    <fill>
      <patternFill patternType="solid">
        <fgColor theme="4" tint="0.79998168889431442"/>
        <bgColor theme="4" tint="0.79998168889431442"/>
      </patternFill>
    </fill>
    <fill>
      <patternFill patternType="solid">
        <fgColor theme="2" tint="-0.249977111117893"/>
        <bgColor indexed="64"/>
      </patternFill>
    </fill>
    <fill>
      <patternFill patternType="solid">
        <fgColor theme="2" tint="-0.499984740745262"/>
        <bgColor indexed="64"/>
      </patternFill>
    </fill>
    <fill>
      <patternFill patternType="solid">
        <fgColor theme="9" tint="-0.249977111117893"/>
        <bgColor indexed="64"/>
      </patternFill>
    </fill>
    <fill>
      <patternFill patternType="solid">
        <fgColor theme="1"/>
        <bgColor indexed="64"/>
      </patternFill>
    </fill>
    <fill>
      <patternFill patternType="solid">
        <fgColor theme="4" tint="0.59999389629810485"/>
        <bgColor indexed="64"/>
      </patternFill>
    </fill>
    <fill>
      <patternFill patternType="solid">
        <fgColor rgb="FFFFFF00"/>
        <bgColor indexed="64"/>
      </patternFill>
    </fill>
    <fill>
      <patternFill patternType="solid">
        <fgColor rgb="FF7A7A7A"/>
        <bgColor indexed="64"/>
      </patternFill>
    </fill>
    <fill>
      <patternFill patternType="solid">
        <fgColor theme="5" tint="-0.249977111117893"/>
        <bgColor indexed="64"/>
      </patternFill>
    </fill>
  </fills>
  <borders count="42">
    <border>
      <left/>
      <right/>
      <top/>
      <bottom/>
      <diagonal/>
    </border>
    <border>
      <left style="thin">
        <color rgb="FF7F7F7F"/>
      </left>
      <right style="thin">
        <color rgb="FF7F7F7F"/>
      </right>
      <top style="thin">
        <color rgb="FF7F7F7F"/>
      </top>
      <bottom style="thin">
        <color rgb="FF7F7F7F"/>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bottom/>
      <diagonal/>
    </border>
    <border>
      <left/>
      <right style="thin">
        <color theme="4" tint="0.39997558519241921"/>
      </right>
      <top style="thin">
        <color theme="4" tint="0.39997558519241921"/>
      </top>
      <bottom/>
      <diagonal/>
    </border>
    <border>
      <left style="thin">
        <color rgb="FF7F7F7F"/>
      </left>
      <right style="thin">
        <color rgb="FF7F7F7F"/>
      </right>
      <top style="thin">
        <color rgb="FF7F7F7F"/>
      </top>
      <bottom/>
      <diagonal/>
    </border>
    <border>
      <left/>
      <right/>
      <top style="thin">
        <color theme="1"/>
      </top>
      <bottom/>
      <diagonal/>
    </border>
    <border>
      <left/>
      <right/>
      <top/>
      <bottom style="thin">
        <color indexed="64"/>
      </bottom>
      <diagonal/>
    </border>
    <border>
      <left style="thin">
        <color indexed="64"/>
      </left>
      <right/>
      <top/>
      <bottom/>
      <diagonal/>
    </border>
    <border>
      <left style="thin">
        <color indexed="64"/>
      </left>
      <right/>
      <top style="thin">
        <color theme="1"/>
      </top>
      <bottom/>
      <diagonal/>
    </border>
    <border>
      <left/>
      <right style="thin">
        <color indexed="64"/>
      </right>
      <top/>
      <bottom/>
      <diagonal/>
    </border>
    <border>
      <left/>
      <right style="thin">
        <color indexed="64"/>
      </right>
      <top style="thin">
        <color theme="1"/>
      </top>
      <bottom/>
      <diagonal/>
    </border>
    <border>
      <left style="thin">
        <color indexed="64"/>
      </left>
      <right style="thin">
        <color indexed="64"/>
      </right>
      <top style="thin">
        <color theme="1"/>
      </top>
      <bottom/>
      <diagonal/>
    </border>
    <border>
      <left/>
      <right/>
      <top/>
      <bottom style="medium">
        <color theme="4" tint="0.39997558519241921"/>
      </bottom>
      <diagonal/>
    </border>
    <border>
      <left style="double">
        <color rgb="FF3F3F3F"/>
      </left>
      <right style="double">
        <color rgb="FF3F3F3F"/>
      </right>
      <top style="double">
        <color rgb="FF3F3F3F"/>
      </top>
      <bottom style="double">
        <color rgb="FF3F3F3F"/>
      </bottom>
      <diagonal/>
    </border>
    <border>
      <left/>
      <right style="thin">
        <color indexed="64"/>
      </right>
      <top/>
      <bottom style="thin">
        <color indexed="64"/>
      </bottom>
      <diagonal/>
    </border>
    <border>
      <left/>
      <right style="dotted">
        <color indexed="64"/>
      </right>
      <top/>
      <bottom/>
      <diagonal/>
    </border>
    <border>
      <left style="medium">
        <color indexed="64"/>
      </left>
      <right style="dotted">
        <color indexed="64"/>
      </right>
      <top style="medium">
        <color indexed="64"/>
      </top>
      <bottom style="dotted">
        <color indexed="64"/>
      </bottom>
      <diagonal/>
    </border>
    <border>
      <left style="dotted">
        <color indexed="64"/>
      </left>
      <right/>
      <top style="medium">
        <color indexed="64"/>
      </top>
      <bottom style="dotted">
        <color indexed="64"/>
      </bottom>
      <diagonal/>
    </border>
    <border>
      <left style="dotted">
        <color indexed="64"/>
      </left>
      <right style="medium">
        <color indexed="64"/>
      </right>
      <top style="medium">
        <color indexed="64"/>
      </top>
      <bottom style="dotted">
        <color indexed="64"/>
      </bottom>
      <diagonal/>
    </border>
    <border>
      <left/>
      <right style="dotted">
        <color indexed="64"/>
      </right>
      <top style="medium">
        <color indexed="64"/>
      </top>
      <bottom style="dotted">
        <color indexed="64"/>
      </bottom>
      <diagonal/>
    </border>
    <border>
      <left style="medium">
        <color indexed="64"/>
      </left>
      <right style="dotted">
        <color indexed="64"/>
      </right>
      <top style="dotted">
        <color indexed="64"/>
      </top>
      <bottom style="medium">
        <color indexed="64"/>
      </bottom>
      <diagonal/>
    </border>
    <border>
      <left style="dotted">
        <color indexed="64"/>
      </left>
      <right/>
      <top style="dotted">
        <color indexed="64"/>
      </top>
      <bottom style="medium">
        <color indexed="64"/>
      </bottom>
      <diagonal/>
    </border>
    <border>
      <left style="dotted">
        <color indexed="64"/>
      </left>
      <right style="medium">
        <color indexed="64"/>
      </right>
      <top style="dotted">
        <color indexed="64"/>
      </top>
      <bottom style="medium">
        <color indexed="64"/>
      </bottom>
      <diagonal/>
    </border>
    <border>
      <left/>
      <right style="dotted">
        <color indexed="64"/>
      </right>
      <top style="dotted">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theme="4" tint="0.39997558519241921"/>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theme="4" tint="0.39997558519241921"/>
      </top>
      <bottom style="thin">
        <color theme="4" tint="0.39997558519241921"/>
      </bottom>
      <diagonal/>
    </border>
  </borders>
  <cellStyleXfs count="5">
    <xf numFmtId="0" fontId="0" fillId="0" borderId="0"/>
    <xf numFmtId="0" fontId="1" fillId="2" borderId="1" applyNumberFormat="0" applyAlignment="0" applyProtection="0"/>
    <xf numFmtId="0" fontId="5" fillId="0" borderId="16" applyNumberFormat="0" applyFill="0" applyAlignment="0" applyProtection="0"/>
    <xf numFmtId="0" fontId="2" fillId="9" borderId="17" applyNumberFormat="0" applyAlignment="0" applyProtection="0"/>
    <xf numFmtId="0" fontId="11" fillId="0" borderId="0"/>
  </cellStyleXfs>
  <cellXfs count="144">
    <xf numFmtId="0" fontId="0" fillId="0" borderId="0" xfId="0"/>
    <xf numFmtId="0" fontId="0" fillId="0" borderId="4" xfId="0" applyBorder="1"/>
    <xf numFmtId="0" fontId="0" fillId="0" borderId="2" xfId="0" applyBorder="1"/>
    <xf numFmtId="0" fontId="0" fillId="0" borderId="3" xfId="0" applyBorder="1"/>
    <xf numFmtId="0" fontId="0" fillId="0" borderId="5" xfId="0" applyBorder="1"/>
    <xf numFmtId="0" fontId="0" fillId="0" borderId="0" xfId="0" applyAlignment="1">
      <alignment horizontal="center"/>
    </xf>
    <xf numFmtId="0" fontId="0" fillId="0" borderId="6" xfId="0" applyBorder="1"/>
    <xf numFmtId="0" fontId="0" fillId="0" borderId="2" xfId="0" applyNumberFormat="1" applyFont="1" applyFill="1" applyBorder="1"/>
    <xf numFmtId="0" fontId="0" fillId="0" borderId="2" xfId="0" applyFont="1" applyFill="1" applyBorder="1"/>
    <xf numFmtId="1" fontId="0" fillId="0" borderId="2" xfId="0" applyNumberFormat="1" applyFont="1" applyFill="1" applyBorder="1"/>
    <xf numFmtId="0" fontId="0" fillId="0" borderId="5" xfId="0" applyNumberFormat="1" applyFont="1" applyFill="1" applyBorder="1"/>
    <xf numFmtId="0" fontId="0" fillId="0" borderId="5" xfId="0" applyFont="1" applyFill="1" applyBorder="1"/>
    <xf numFmtId="1" fontId="0" fillId="0" borderId="5" xfId="0" applyNumberFormat="1" applyFont="1" applyFill="1" applyBorder="1"/>
    <xf numFmtId="0" fontId="0" fillId="0" borderId="0" xfId="0" applyBorder="1"/>
    <xf numFmtId="0" fontId="0" fillId="0" borderId="9" xfId="0" applyFont="1" applyBorder="1"/>
    <xf numFmtId="14" fontId="0" fillId="0" borderId="0" xfId="0" applyNumberFormat="1"/>
    <xf numFmtId="0" fontId="0" fillId="0" borderId="10" xfId="0" applyBorder="1"/>
    <xf numFmtId="0" fontId="0" fillId="0" borderId="0" xfId="0" applyAlignment="1">
      <alignment wrapText="1"/>
    </xf>
    <xf numFmtId="0" fontId="0" fillId="0" borderId="0" xfId="0" applyNumberFormat="1"/>
    <xf numFmtId="0" fontId="0" fillId="0" borderId="0" xfId="0" applyAlignment="1"/>
    <xf numFmtId="0" fontId="0" fillId="0" borderId="11" xfId="0" applyBorder="1"/>
    <xf numFmtId="14" fontId="0" fillId="0" borderId="13" xfId="0" applyNumberFormat="1" applyBorder="1"/>
    <xf numFmtId="0" fontId="0" fillId="5" borderId="0" xfId="0" applyFill="1" applyAlignment="1">
      <alignment wrapText="1"/>
    </xf>
    <xf numFmtId="0" fontId="0" fillId="6" borderId="0" xfId="0" applyFill="1" applyAlignment="1">
      <alignment wrapText="1"/>
    </xf>
    <xf numFmtId="0" fontId="0" fillId="0" borderId="13" xfId="0" applyNumberFormat="1" applyBorder="1"/>
    <xf numFmtId="0" fontId="0" fillId="7" borderId="0" xfId="0" applyFill="1" applyAlignment="1">
      <alignment wrapText="1"/>
    </xf>
    <xf numFmtId="0" fontId="0" fillId="0" borderId="6" xfId="0" applyFill="1" applyBorder="1"/>
    <xf numFmtId="0" fontId="0" fillId="0" borderId="12" xfId="0" applyFont="1" applyBorder="1"/>
    <xf numFmtId="14" fontId="0" fillId="0" borderId="14" xfId="0" applyNumberFormat="1" applyFont="1" applyBorder="1"/>
    <xf numFmtId="0" fontId="0" fillId="0" borderId="15" xfId="0" applyFont="1" applyBorder="1"/>
    <xf numFmtId="0" fontId="0" fillId="0" borderId="9" xfId="0" applyNumberFormat="1" applyFont="1" applyBorder="1"/>
    <xf numFmtId="0" fontId="0" fillId="0" borderId="14" xfId="0" applyNumberFormat="1" applyFont="1" applyBorder="1"/>
    <xf numFmtId="0" fontId="2" fillId="3" borderId="0" xfId="0" applyFont="1" applyFill="1" applyBorder="1" applyAlignment="1">
      <alignment wrapText="1"/>
    </xf>
    <xf numFmtId="0" fontId="2" fillId="6" borderId="0" xfId="0" applyFont="1" applyFill="1" applyBorder="1" applyAlignment="1">
      <alignment wrapText="1"/>
    </xf>
    <xf numFmtId="0" fontId="2" fillId="5" borderId="0" xfId="0" applyFont="1" applyFill="1" applyBorder="1" applyAlignment="1">
      <alignment wrapText="1"/>
    </xf>
    <xf numFmtId="0" fontId="0" fillId="0" borderId="18" xfId="0" applyBorder="1" applyAlignment="1">
      <alignment wrapText="1"/>
    </xf>
    <xf numFmtId="0" fontId="0" fillId="0" borderId="19" xfId="0" applyBorder="1" applyAlignment="1">
      <alignment wrapText="1"/>
    </xf>
    <xf numFmtId="0" fontId="0" fillId="0" borderId="20" xfId="0" applyBorder="1" applyAlignment="1">
      <alignment wrapText="1"/>
    </xf>
    <xf numFmtId="0" fontId="0" fillId="0" borderId="21" xfId="0" applyBorder="1" applyAlignment="1">
      <alignment wrapText="1"/>
    </xf>
    <xf numFmtId="0" fontId="0" fillId="0" borderId="22" xfId="0"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0" fillId="0" borderId="0" xfId="0" applyAlignment="1">
      <alignment horizontal="right"/>
    </xf>
    <xf numFmtId="0" fontId="0" fillId="0" borderId="0" xfId="0" applyAlignment="1">
      <alignment vertical="center" wrapText="1"/>
    </xf>
    <xf numFmtId="0" fontId="0" fillId="11" borderId="0" xfId="0" applyNumberFormat="1" applyFill="1"/>
    <xf numFmtId="0" fontId="2" fillId="12" borderId="2" xfId="0" applyFont="1" applyFill="1" applyBorder="1"/>
    <xf numFmtId="0" fontId="2" fillId="12" borderId="2" xfId="0" applyFont="1" applyFill="1" applyBorder="1" applyAlignment="1">
      <alignment horizontal="center"/>
    </xf>
    <xf numFmtId="0" fontId="2" fillId="12" borderId="3" xfId="0" applyFont="1" applyFill="1" applyBorder="1"/>
    <xf numFmtId="0" fontId="2" fillId="13" borderId="8" xfId="1" applyFont="1" applyFill="1" applyBorder="1"/>
    <xf numFmtId="0" fontId="0" fillId="0" borderId="2" xfId="0" applyBorder="1" applyAlignment="1">
      <alignment horizontal="right"/>
    </xf>
    <xf numFmtId="0" fontId="0" fillId="0" borderId="5" xfId="0" applyBorder="1" applyAlignment="1">
      <alignment horizontal="right"/>
    </xf>
    <xf numFmtId="0" fontId="0" fillId="0" borderId="2" xfId="0" applyFont="1" applyFill="1" applyBorder="1" applyAlignment="1">
      <alignment horizontal="right"/>
    </xf>
    <xf numFmtId="0" fontId="0" fillId="0" borderId="5" xfId="0" applyFont="1" applyFill="1" applyBorder="1" applyAlignment="1">
      <alignment horizontal="right"/>
    </xf>
    <xf numFmtId="0" fontId="0" fillId="0" borderId="29" xfId="0" applyBorder="1"/>
    <xf numFmtId="0" fontId="0" fillId="0" borderId="29" xfId="0" applyNumberFormat="1" applyFont="1" applyFill="1" applyBorder="1"/>
    <xf numFmtId="0" fontId="5" fillId="0" borderId="16" xfId="2" applyAlignment="1">
      <alignment horizontal="left" vertical="top"/>
    </xf>
    <xf numFmtId="0" fontId="5" fillId="0" borderId="16" xfId="2"/>
    <xf numFmtId="0" fontId="0" fillId="14" borderId="0" xfId="0" applyFill="1" applyAlignment="1">
      <alignment wrapText="1"/>
    </xf>
    <xf numFmtId="0" fontId="0" fillId="15" borderId="0" xfId="0" applyFill="1" applyAlignment="1">
      <alignment wrapText="1"/>
    </xf>
    <xf numFmtId="0" fontId="0" fillId="10" borderId="0" xfId="0" applyFill="1"/>
    <xf numFmtId="14" fontId="0" fillId="10" borderId="0" xfId="0" applyNumberFormat="1" applyFill="1"/>
    <xf numFmtId="14" fontId="0" fillId="0" borderId="2" xfId="0" applyNumberFormat="1" applyBorder="1"/>
    <xf numFmtId="0" fontId="0" fillId="0" borderId="7" xfId="0" applyBorder="1"/>
    <xf numFmtId="14" fontId="0" fillId="0" borderId="5" xfId="0" applyNumberFormat="1" applyBorder="1"/>
    <xf numFmtId="0" fontId="0" fillId="10" borderId="3" xfId="0" applyFill="1" applyBorder="1"/>
    <xf numFmtId="14" fontId="0" fillId="10" borderId="2" xfId="0" applyNumberFormat="1" applyFill="1" applyBorder="1"/>
    <xf numFmtId="14" fontId="0" fillId="10" borderId="5" xfId="0" applyNumberFormat="1" applyFill="1" applyBorder="1"/>
    <xf numFmtId="0" fontId="0" fillId="10" borderId="7" xfId="0" applyFill="1" applyBorder="1"/>
    <xf numFmtId="0" fontId="0" fillId="16" borderId="0" xfId="0" applyFill="1"/>
    <xf numFmtId="14" fontId="0" fillId="16" borderId="0" xfId="0" applyNumberFormat="1" applyFill="1"/>
    <xf numFmtId="0" fontId="5" fillId="0" borderId="16" xfId="2" applyAlignment="1"/>
    <xf numFmtId="0" fontId="6" fillId="0" borderId="16" xfId="2" applyFont="1" applyAlignment="1"/>
    <xf numFmtId="0" fontId="0" fillId="0" borderId="0" xfId="0"/>
    <xf numFmtId="0" fontId="0" fillId="0" borderId="0" xfId="0"/>
    <xf numFmtId="0" fontId="4" fillId="4" borderId="0" xfId="0" applyFont="1" applyFill="1"/>
    <xf numFmtId="0" fontId="0" fillId="0" borderId="0" xfId="0"/>
    <xf numFmtId="14" fontId="0" fillId="0" borderId="0" xfId="0" applyNumberFormat="1"/>
    <xf numFmtId="0" fontId="0" fillId="0" borderId="6" xfId="0" applyNumberFormat="1" applyBorder="1"/>
    <xf numFmtId="0" fontId="0" fillId="0" borderId="0" xfId="0" applyFont="1" applyBorder="1"/>
    <xf numFmtId="0" fontId="0" fillId="0" borderId="0" xfId="0" applyNumberFormat="1" applyFont="1" applyBorder="1"/>
    <xf numFmtId="0" fontId="0" fillId="0" borderId="11" xfId="0" applyFont="1" applyBorder="1"/>
    <xf numFmtId="14" fontId="0" fillId="0" borderId="13" xfId="0" applyNumberFormat="1" applyFont="1" applyBorder="1"/>
    <xf numFmtId="0" fontId="0" fillId="0" borderId="6" xfId="0" applyFont="1" applyBorder="1"/>
    <xf numFmtId="0" fontId="0" fillId="0" borderId="13" xfId="0" applyNumberFormat="1" applyFont="1" applyBorder="1"/>
    <xf numFmtId="0" fontId="0" fillId="0" borderId="28" xfId="0" applyBorder="1" applyAlignment="1">
      <alignment vertical="center" wrapText="1"/>
    </xf>
    <xf numFmtId="0" fontId="8" fillId="0" borderId="28" xfId="0" applyFont="1" applyBorder="1" applyAlignment="1">
      <alignment vertical="center" wrapText="1"/>
    </xf>
    <xf numFmtId="0" fontId="0" fillId="0" borderId="0" xfId="0" applyFill="1" applyBorder="1"/>
    <xf numFmtId="0" fontId="0" fillId="0" borderId="28" xfId="0" applyBorder="1" applyAlignment="1">
      <alignment wrapText="1"/>
    </xf>
    <xf numFmtId="0" fontId="0" fillId="0" borderId="0" xfId="0"/>
    <xf numFmtId="14" fontId="0" fillId="0" borderId="0" xfId="0" applyNumberFormat="1"/>
    <xf numFmtId="0" fontId="0" fillId="0" borderId="0" xfId="0" pivotButton="1"/>
    <xf numFmtId="0" fontId="4" fillId="17" borderId="0" xfId="0" applyFont="1" applyFill="1"/>
    <xf numFmtId="0" fontId="0" fillId="0" borderId="30" xfId="0" applyBorder="1"/>
    <xf numFmtId="0" fontId="0" fillId="0" borderId="31" xfId="0" applyBorder="1"/>
    <xf numFmtId="0" fontId="0" fillId="0" borderId="32" xfId="0" applyBorder="1"/>
    <xf numFmtId="0" fontId="0" fillId="0" borderId="33" xfId="0" applyBorder="1"/>
    <xf numFmtId="0" fontId="0" fillId="0" borderId="0" xfId="0" applyBorder="1" applyAlignment="1">
      <alignment horizontal="right"/>
    </xf>
    <xf numFmtId="0" fontId="0" fillId="0" borderId="34" xfId="0" applyBorder="1"/>
    <xf numFmtId="0" fontId="0" fillId="0" borderId="0" xfId="0" applyBorder="1" applyAlignment="1">
      <alignment wrapText="1"/>
    </xf>
    <xf numFmtId="0" fontId="0" fillId="0" borderId="0" xfId="0" applyBorder="1" applyAlignment="1"/>
    <xf numFmtId="0" fontId="0" fillId="0" borderId="35" xfId="0" applyBorder="1"/>
    <xf numFmtId="0" fontId="0" fillId="0" borderId="36" xfId="0" applyBorder="1"/>
    <xf numFmtId="0" fontId="0" fillId="0" borderId="37" xfId="0" applyBorder="1"/>
    <xf numFmtId="0" fontId="0" fillId="0" borderId="0" xfId="0" applyBorder="1" applyAlignment="1">
      <alignment horizontal="center" vertical="center"/>
    </xf>
    <xf numFmtId="0" fontId="0" fillId="0" borderId="36" xfId="0" applyBorder="1" applyAlignment="1">
      <alignment vertical="center" wrapText="1"/>
    </xf>
    <xf numFmtId="0" fontId="0" fillId="0" borderId="0" xfId="0" applyBorder="1" applyAlignment="1">
      <alignment vertical="center" wrapText="1"/>
    </xf>
    <xf numFmtId="0" fontId="0" fillId="0" borderId="0" xfId="0" applyBorder="1" applyAlignment="1">
      <alignment vertical="center"/>
    </xf>
    <xf numFmtId="0" fontId="0" fillId="0" borderId="38" xfId="0" applyBorder="1" applyAlignment="1">
      <alignment vertical="center" wrapText="1"/>
    </xf>
    <xf numFmtId="0" fontId="0" fillId="0" borderId="39" xfId="0" applyBorder="1" applyAlignment="1">
      <alignment vertical="center" wrapText="1"/>
    </xf>
    <xf numFmtId="0" fontId="0" fillId="0" borderId="40" xfId="0" applyBorder="1" applyAlignment="1">
      <alignment vertical="center" wrapText="1"/>
    </xf>
    <xf numFmtId="0" fontId="0" fillId="0" borderId="0" xfId="0" applyBorder="1" applyAlignment="1">
      <alignment horizontal="right" vertical="center" wrapText="1"/>
    </xf>
    <xf numFmtId="0" fontId="0" fillId="0" borderId="0" xfId="0" applyBorder="1" applyAlignment="1">
      <alignment horizontal="right" wrapText="1"/>
    </xf>
    <xf numFmtId="0" fontId="11" fillId="0" borderId="20" xfId="4" applyBorder="1" applyAlignment="1">
      <alignment wrapText="1"/>
    </xf>
    <xf numFmtId="0" fontId="11" fillId="0" borderId="21" xfId="4" applyBorder="1" applyAlignment="1">
      <alignment wrapText="1"/>
    </xf>
    <xf numFmtId="0" fontId="11" fillId="0" borderId="22" xfId="4" applyBorder="1" applyAlignment="1">
      <alignment wrapText="1"/>
    </xf>
    <xf numFmtId="0" fontId="11" fillId="0" borderId="0" xfId="4" applyBorder="1" applyAlignment="1">
      <alignment wrapText="1"/>
    </xf>
    <xf numFmtId="0" fontId="11" fillId="0" borderId="23" xfId="4" applyBorder="1" applyAlignment="1">
      <alignment wrapText="1"/>
    </xf>
    <xf numFmtId="0" fontId="11" fillId="0" borderId="24" xfId="4" applyBorder="1" applyAlignment="1">
      <alignment wrapText="1"/>
    </xf>
    <xf numFmtId="0" fontId="11" fillId="0" borderId="25" xfId="4" applyBorder="1" applyAlignment="1">
      <alignment wrapText="1"/>
    </xf>
    <xf numFmtId="0" fontId="11" fillId="0" borderId="26" xfId="4" applyBorder="1" applyAlignment="1">
      <alignment wrapText="1"/>
    </xf>
    <xf numFmtId="0" fontId="11" fillId="0" borderId="27" xfId="4" applyBorder="1" applyAlignment="1">
      <alignment wrapText="1"/>
    </xf>
    <xf numFmtId="0" fontId="13" fillId="0" borderId="0" xfId="0" applyNumberFormat="1" applyFont="1" applyBorder="1"/>
    <xf numFmtId="0" fontId="2" fillId="6" borderId="0" xfId="0" applyFont="1" applyFill="1" applyAlignment="1">
      <alignment wrapText="1"/>
    </xf>
    <xf numFmtId="0" fontId="0" fillId="0" borderId="15" xfId="0" applyFont="1" applyFill="1" applyBorder="1"/>
    <xf numFmtId="0" fontId="0" fillId="0" borderId="6" xfId="0" applyFont="1" applyFill="1" applyBorder="1"/>
    <xf numFmtId="0" fontId="0" fillId="0" borderId="6" xfId="0" applyNumberFormat="1" applyFont="1" applyBorder="1"/>
    <xf numFmtId="0" fontId="13" fillId="0" borderId="0" xfId="0" applyNumberFormat="1" applyFont="1"/>
    <xf numFmtId="0" fontId="0" fillId="0" borderId="41" xfId="0" applyBorder="1"/>
    <xf numFmtId="0" fontId="0" fillId="0" borderId="41" xfId="0" applyNumberFormat="1" applyFont="1" applyFill="1" applyBorder="1"/>
    <xf numFmtId="0" fontId="2" fillId="18" borderId="0" xfId="0" applyFont="1" applyFill="1" applyAlignment="1">
      <alignment wrapText="1"/>
    </xf>
    <xf numFmtId="0" fontId="2" fillId="13" borderId="0" xfId="0" applyFont="1" applyFill="1" applyAlignment="1">
      <alignment wrapText="1"/>
    </xf>
    <xf numFmtId="0" fontId="6" fillId="0" borderId="16" xfId="2" applyFont="1" applyAlignment="1">
      <alignment wrapText="1"/>
    </xf>
    <xf numFmtId="0" fontId="0" fillId="0" borderId="0" xfId="0"/>
    <xf numFmtId="14" fontId="0" fillId="0" borderId="0" xfId="0" applyNumberFormat="1"/>
    <xf numFmtId="0" fontId="0" fillId="0" borderId="15" xfId="0" applyNumberFormat="1" applyFont="1" applyBorder="1"/>
    <xf numFmtId="0" fontId="7" fillId="9" borderId="17" xfId="3" applyFont="1" applyAlignment="1">
      <alignment horizontal="left" vertical="center"/>
    </xf>
    <xf numFmtId="0" fontId="3" fillId="8" borderId="0" xfId="0" applyFont="1" applyFill="1" applyAlignment="1">
      <alignment horizontal="left" vertical="center"/>
    </xf>
    <xf numFmtId="0" fontId="0" fillId="0" borderId="0" xfId="0" applyAlignment="1">
      <alignment horizontal="center" wrapText="1"/>
    </xf>
    <xf numFmtId="0" fontId="0" fillId="0" borderId="0" xfId="0" applyAlignment="1">
      <alignment horizontal="center"/>
    </xf>
    <xf numFmtId="0" fontId="0" fillId="0" borderId="28" xfId="0" applyBorder="1" applyAlignment="1">
      <alignment horizontal="center" vertical="center" wrapText="1"/>
    </xf>
    <xf numFmtId="0" fontId="13" fillId="0" borderId="9" xfId="0" applyNumberFormat="1" applyFont="1" applyBorder="1"/>
  </cellXfs>
  <cellStyles count="5">
    <cellStyle name="Check Cell" xfId="3" builtinId="23"/>
    <cellStyle name="Heading 3" xfId="2" builtinId="18"/>
    <cellStyle name="Input" xfId="1" builtinId="20"/>
    <cellStyle name="Normal" xfId="0" builtinId="0"/>
    <cellStyle name="Normal_8.26.2020" xfId="4" xr:uid="{BDE3906A-A865-4D9D-A8DC-14394C213989}"/>
  </cellStyles>
  <dxfs count="362">
    <dxf>
      <font>
        <b val="0"/>
        <i val="0"/>
        <strike val="0"/>
        <condense val="0"/>
        <extend val="0"/>
        <outline val="0"/>
        <shadow val="0"/>
        <u val="none"/>
        <vertAlign val="baseline"/>
        <sz val="11"/>
        <color theme="1"/>
        <name val="Calibri"/>
        <family val="2"/>
        <scheme val="minor"/>
      </font>
      <numFmt numFmtId="19" formatCode="m/d/yyyy"/>
      <border diagonalUp="0" diagonalDown="0">
        <left/>
        <right style="thin">
          <color indexed="64"/>
        </right>
        <top/>
        <bottom/>
        <vertical/>
        <horizontal/>
      </border>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19" formatCode="m/d/yyyy"/>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theme="1"/>
        </top>
        <bottom/>
        <vertical/>
        <horizontal/>
      </border>
    </dxf>
    <dxf>
      <border outline="0">
        <right style="thin">
          <color theme="1"/>
        </right>
        <top style="thin">
          <color theme="1"/>
        </top>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indexed="64"/>
          <bgColor rgb="FF0070C0"/>
        </patternFill>
      </fill>
      <alignment horizontal="general"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theme="0"/>
      </font>
      <fill>
        <patternFill>
          <bgColor rgb="FFC00000"/>
        </patternFill>
      </fill>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19" formatCode="m/d/yyyy"/>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theme="1"/>
        </top>
        <bottom/>
        <vertical/>
        <horizontal/>
      </border>
    </dxf>
    <dxf>
      <border outline="0">
        <right style="thin">
          <color rgb="FF000000"/>
        </right>
        <top style="thin">
          <color rgb="FF000000"/>
        </top>
      </border>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0"/>
        <name val="Calibri"/>
        <family val="2"/>
        <scheme val="minor"/>
      </font>
      <fill>
        <patternFill patternType="solid">
          <fgColor indexed="64"/>
          <bgColor rgb="FF0070C0"/>
        </patternFill>
      </fill>
      <alignment horizontal="general"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theme="0"/>
      </font>
      <fill>
        <patternFill>
          <bgColor rgb="FFC00000"/>
        </patternFill>
      </fill>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19" formatCode="m/d/yyyy"/>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theme="1"/>
        </top>
        <bottom/>
        <vertical/>
        <horizontal/>
      </border>
    </dxf>
    <dxf>
      <border outline="0">
        <right style="thin">
          <color rgb="FF000000"/>
        </right>
        <top style="thin">
          <color rgb="FF000000"/>
        </top>
      </border>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0"/>
        <name val="Calibri"/>
        <family val="2"/>
        <scheme val="minor"/>
      </font>
      <fill>
        <patternFill patternType="solid">
          <fgColor indexed="64"/>
          <bgColor rgb="FF0070C0"/>
        </patternFill>
      </fill>
      <alignment horizontal="general"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theme="0"/>
      </font>
      <fill>
        <patternFill>
          <bgColor rgb="FFC00000"/>
        </patternFill>
      </fill>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19" formatCode="m/d/yyyy"/>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theme="1"/>
        </top>
        <bottom/>
        <vertical/>
        <horizontal/>
      </border>
    </dxf>
    <dxf>
      <border outline="0">
        <right style="thin">
          <color rgb="FF000000"/>
        </right>
        <top style="thin">
          <color rgb="FF000000"/>
        </top>
      </border>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0"/>
        <name val="Calibri"/>
        <family val="2"/>
        <scheme val="minor"/>
      </font>
      <fill>
        <patternFill patternType="solid">
          <fgColor indexed="64"/>
          <bgColor rgb="FF0070C0"/>
        </patternFill>
      </fill>
      <alignment horizontal="general" vertical="bottom" textRotation="0" wrapText="1" indent="0" justifyLastLine="0" shrinkToFit="0" readingOrder="0"/>
    </dxf>
    <dxf>
      <font>
        <color rgb="FF9C5700"/>
      </font>
      <fill>
        <patternFill>
          <bgColor rgb="FFFFEB9C"/>
        </patternFill>
      </fill>
    </dxf>
    <dxf>
      <font>
        <color rgb="FF9C5700"/>
      </font>
      <fill>
        <patternFill>
          <bgColor rgb="FFFFEB9C"/>
        </patternFill>
      </fill>
    </dxf>
    <dxf>
      <font>
        <color theme="0"/>
      </font>
      <fill>
        <patternFill>
          <bgColor rgb="FFC00000"/>
        </patternFill>
      </fill>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19" formatCode="m/d/yyyy"/>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theme="1"/>
        </top>
        <bottom/>
        <vertical/>
        <horizontal/>
      </border>
    </dxf>
    <dxf>
      <border outline="0">
        <right style="thin">
          <color rgb="FF000000"/>
        </right>
        <top style="thin">
          <color rgb="FF000000"/>
        </top>
      </border>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0"/>
        <name val="Calibri"/>
        <family val="2"/>
        <scheme val="minor"/>
      </font>
      <fill>
        <patternFill patternType="solid">
          <fgColor indexed="64"/>
          <bgColor rgb="FF0070C0"/>
        </patternFill>
      </fill>
      <alignment horizontal="general" vertical="bottom" textRotation="0" wrapText="1" indent="0" justifyLastLine="0" shrinkToFit="0" readingOrder="0"/>
    </dxf>
    <dxf>
      <font>
        <color theme="0"/>
      </font>
      <fill>
        <patternFill>
          <bgColor rgb="FFC0000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19" formatCode="m/d/yyyy"/>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theme="1"/>
        </top>
        <bottom/>
        <vertical/>
        <horizontal/>
      </border>
    </dxf>
    <dxf>
      <border outline="0">
        <right style="thin">
          <color rgb="FF000000"/>
        </right>
        <top style="thin">
          <color rgb="FF000000"/>
        </top>
      </border>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0"/>
        <name val="Calibri"/>
        <family val="2"/>
        <scheme val="minor"/>
      </font>
      <fill>
        <patternFill patternType="solid">
          <fgColor indexed="64"/>
          <bgColor rgb="FF0070C0"/>
        </patternFill>
      </fill>
      <alignment horizontal="general" vertical="bottom" textRotation="0" wrapText="1" indent="0" justifyLastLine="0" shrinkToFit="0" readingOrder="0"/>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theme="0"/>
      </font>
      <fill>
        <patternFill>
          <bgColor rgb="FFC00000"/>
        </patternFill>
      </fill>
    </dxf>
    <dxf>
      <font>
        <b val="0"/>
        <i val="0"/>
        <strike val="0"/>
        <condense val="0"/>
        <extend val="0"/>
        <outline val="0"/>
        <shadow val="0"/>
        <u val="none"/>
        <vertAlign val="baseline"/>
        <sz val="11"/>
        <color rgb="FF000000"/>
        <name val="Calibri"/>
        <family val="2"/>
        <scheme val="none"/>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theme="1"/>
        <name val="Calibri"/>
        <family val="2"/>
        <scheme val="minor"/>
      </font>
      <numFmt numFmtId="0" formatCode="General"/>
      <border diagonalUp="0" diagonalDown="0">
        <left/>
        <right style="thin">
          <color indexed="64"/>
        </right>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19" formatCode="m/d/yyyy"/>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theme="1"/>
        </top>
        <bottom/>
        <vertical/>
        <horizontal/>
      </border>
    </dxf>
    <dxf>
      <border outline="0">
        <right style="thin">
          <color rgb="FF000000"/>
        </right>
        <top style="thin">
          <color rgb="FF000000"/>
        </top>
      </border>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0"/>
        <name val="Calibri"/>
        <family val="2"/>
        <scheme val="minor"/>
      </font>
      <fill>
        <patternFill patternType="solid">
          <fgColor indexed="64"/>
          <bgColor rgb="FF0070C0"/>
        </patternFill>
      </fill>
      <alignment horizontal="general" vertical="bottom" textRotation="0" wrapText="1" indent="0" justifyLastLine="0" shrinkToFit="0" readingOrder="0"/>
    </dxf>
    <dxf>
      <font>
        <color theme="0"/>
      </font>
      <fill>
        <patternFill>
          <bgColor rgb="FFC0000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b val="0"/>
        <i val="0"/>
        <strike val="0"/>
        <condense val="0"/>
        <extend val="0"/>
        <outline val="0"/>
        <shadow val="0"/>
        <u val="none"/>
        <vertAlign val="baseline"/>
        <sz val="11"/>
        <color rgb="FF000000"/>
        <name val="Calibri"/>
        <family val="2"/>
        <scheme val="none"/>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19" formatCode="m/d/yyyy"/>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theme="1"/>
        </top>
        <bottom/>
        <vertical/>
        <horizontal/>
      </border>
    </dxf>
    <dxf>
      <border outline="0">
        <right style="thin">
          <color rgb="FF000000"/>
        </right>
        <top style="thin">
          <color rgb="FF000000"/>
        </top>
      </border>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0"/>
        <name val="Calibri"/>
        <family val="2"/>
        <scheme val="minor"/>
      </font>
      <fill>
        <patternFill patternType="solid">
          <fgColor indexed="64"/>
          <bgColor rgb="FF0070C0"/>
        </patternFill>
      </fill>
      <alignment horizontal="general" vertical="bottom" textRotation="0" wrapText="1" indent="0" justifyLastLine="0" shrinkToFit="0" readingOrder="0"/>
    </dxf>
    <dxf>
      <font>
        <color theme="0"/>
      </font>
      <fill>
        <patternFill>
          <bgColor rgb="FFC0000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theme="0"/>
      </font>
      <fill>
        <patternFill>
          <bgColor rgb="FFC00000"/>
        </patternFill>
      </fill>
    </dxf>
    <dxf>
      <font>
        <b val="0"/>
        <i val="0"/>
        <strike val="0"/>
        <condense val="0"/>
        <extend val="0"/>
        <outline val="0"/>
        <shadow val="0"/>
        <u val="none"/>
        <vertAlign val="baseline"/>
        <sz val="11"/>
        <color rgb="FF000000"/>
        <name val="Calibri"/>
        <family val="2"/>
        <scheme val="none"/>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19" formatCode="m/d/yyyy"/>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theme="1"/>
        </top>
        <bottom/>
        <vertical/>
        <horizontal/>
      </border>
    </dxf>
    <dxf>
      <border outline="0">
        <right style="thin">
          <color rgb="FF000000"/>
        </right>
        <top style="thin">
          <color rgb="FF000000"/>
        </top>
      </border>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0"/>
        <name val="Calibri"/>
        <family val="2"/>
        <scheme val="minor"/>
      </font>
      <fill>
        <patternFill patternType="solid">
          <fgColor indexed="64"/>
          <bgColor rgb="FF0070C0"/>
        </patternFill>
      </fill>
      <alignment horizontal="general" vertical="bottom" textRotation="0" wrapText="1" indent="0" justifyLastLine="0" shrinkToFit="0" readingOrder="0"/>
    </dxf>
    <dxf>
      <font>
        <color theme="0"/>
      </font>
      <fill>
        <patternFill>
          <bgColor rgb="FFC0000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theme="0"/>
      </font>
      <fill>
        <patternFill>
          <bgColor rgb="FFC00000"/>
        </patternFill>
      </fill>
    </dxf>
    <dxf>
      <font>
        <b val="0"/>
        <i val="0"/>
        <strike val="0"/>
        <condense val="0"/>
        <extend val="0"/>
        <outline val="0"/>
        <shadow val="0"/>
        <u val="none"/>
        <vertAlign val="baseline"/>
        <sz val="11"/>
        <color rgb="FF000000"/>
        <name val="Calibri"/>
        <family val="2"/>
        <scheme val="none"/>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19" formatCode="m/d/yyyy"/>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theme="1"/>
        </top>
        <bottom/>
        <vertical/>
        <horizontal/>
      </border>
    </dxf>
    <dxf>
      <border outline="0">
        <right style="thin">
          <color rgb="FF000000"/>
        </right>
        <top style="thin">
          <color rgb="FF000000"/>
        </top>
      </border>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0"/>
        <name val="Calibri"/>
        <family val="2"/>
        <scheme val="minor"/>
      </font>
      <fill>
        <patternFill patternType="solid">
          <fgColor indexed="64"/>
          <bgColor rgb="FF0070C0"/>
        </patternFill>
      </fill>
      <alignment horizontal="general" vertical="bottom" textRotation="0" wrapText="1" indent="0" justifyLastLine="0" shrinkToFit="0" readingOrder="0"/>
    </dxf>
    <dxf>
      <font>
        <color theme="0"/>
      </font>
      <fill>
        <patternFill>
          <bgColor rgb="FFC0000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b val="0"/>
        <i val="0"/>
        <strike val="0"/>
        <condense val="0"/>
        <extend val="0"/>
        <outline val="0"/>
        <shadow val="0"/>
        <u val="none"/>
        <vertAlign val="baseline"/>
        <sz val="11"/>
        <color rgb="FF000000"/>
        <name val="Calibri"/>
        <family val="2"/>
        <scheme val="none"/>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theme="1"/>
        </top>
        <bottom/>
        <vertical/>
        <horizontal/>
      </border>
    </dxf>
    <dxf>
      <border outline="0">
        <right style="thin">
          <color rgb="FF000000"/>
        </right>
        <top style="thin">
          <color rgb="FF000000"/>
        </top>
      </border>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0"/>
        <name val="Calibri"/>
        <family val="2"/>
        <scheme val="minor"/>
      </font>
      <fill>
        <patternFill patternType="solid">
          <fgColor indexed="64"/>
          <bgColor rgb="FF0070C0"/>
        </patternFill>
      </fill>
      <alignment horizontal="general" vertical="bottom" textRotation="0" wrapText="1" indent="0" justifyLastLine="0" shrinkToFit="0" readingOrder="0"/>
    </dxf>
    <dxf>
      <font>
        <color theme="0"/>
      </font>
      <fill>
        <patternFill>
          <bgColor rgb="FFC0000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numFmt numFmtId="19" formatCode="m/d/yyyy"/>
    </dxf>
    <dxf>
      <numFmt numFmtId="19" formatCode="m/d/yyyy"/>
    </dxf>
    <dxf>
      <numFmt numFmtId="19" formatCode="m/d/yyyy"/>
    </dxf>
    <dxf>
      <numFmt numFmtId="0" formatCode="General"/>
    </dxf>
    <dxf>
      <font>
        <color rgb="FF9C0006"/>
      </font>
      <fill>
        <patternFill>
          <bgColor rgb="FFFFC7CE"/>
        </patternFill>
      </fill>
    </dxf>
    <dxf>
      <font>
        <b val="0"/>
        <i val="0"/>
        <strike val="0"/>
        <condense val="0"/>
        <extend val="0"/>
        <outline val="0"/>
        <shadow val="0"/>
        <u val="none"/>
        <vertAlign val="baseline"/>
        <sz val="11"/>
        <color rgb="FF000000"/>
        <name val="Calibri"/>
        <family val="2"/>
        <scheme val="none"/>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theme="1"/>
        <name val="Calibri"/>
        <family val="2"/>
        <scheme val="minor"/>
      </font>
      <numFmt numFmtId="0" formatCode="General"/>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19" formatCode="m/d/yyyy"/>
      <border diagonalUp="0" diagonalDown="0">
        <left/>
        <right style="thin">
          <color indexed="64"/>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theme="1"/>
        </top>
        <bottom/>
        <vertical/>
        <horizontal/>
      </border>
    </dxf>
    <dxf>
      <border outline="0">
        <right style="thin">
          <color rgb="FF000000"/>
        </right>
        <top style="thin">
          <color rgb="FF000000"/>
        </top>
      </border>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0"/>
        <name val="Calibri"/>
        <family val="2"/>
        <scheme val="minor"/>
      </font>
      <fill>
        <patternFill patternType="solid">
          <fgColor indexed="64"/>
          <bgColor rgb="FF0070C0"/>
        </patternFill>
      </fill>
      <alignment horizontal="general" vertical="bottom" textRotation="0" wrapText="1" indent="0" justifyLastLine="0" shrinkToFit="0" readingOrder="0"/>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theme="0"/>
      </font>
      <fill>
        <patternFill>
          <bgColor rgb="FFC00000"/>
        </patternFill>
      </fill>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border diagonalUp="0" diagonalDown="0">
        <left/>
        <right style="thin">
          <color indexed="64"/>
        </right>
        <top/>
        <bottom/>
        <vertical/>
        <horizontal/>
      </border>
    </dxf>
    <dxf>
      <numFmt numFmtId="0" formatCode="General"/>
    </dxf>
    <dxf>
      <numFmt numFmtId="0" formatCode="General"/>
      <border diagonalUp="0" diagonalDown="0">
        <left style="thin">
          <color indexed="64"/>
        </left>
        <right style="thin">
          <color indexed="64"/>
        </right>
        <top/>
        <bottom/>
        <vertical/>
        <horizontal/>
      </border>
    </dxf>
    <dxf>
      <numFmt numFmtId="19" formatCode="m/d/yyyy"/>
      <border diagonalUp="0" diagonalDown="0">
        <left/>
        <right style="thin">
          <color indexed="64"/>
        </right>
        <top/>
        <bottom/>
        <vertical/>
        <horizontal/>
      </border>
    </dxf>
    <dxf>
      <numFmt numFmtId="0" formatCode="General"/>
    </dxf>
    <dxf>
      <numFmt numFmtId="0" formatCode="General"/>
    </dxf>
    <dxf>
      <numFmt numFmtId="0" formatCode="General"/>
    </dxf>
    <dxf>
      <numFmt numFmtId="0" formatCode="General"/>
      <fill>
        <patternFill>
          <fgColor indexed="64"/>
          <bgColor theme="2" tint="-0.249977111117893"/>
        </patternFill>
      </fill>
    </dxf>
    <dxf>
      <alignment horizontal="general" vertical="bottom" textRotation="0" wrapText="1" indent="0" justifyLastLine="0" shrinkToFit="0" readingOrder="0"/>
    </dxf>
    <dxf>
      <font>
        <color theme="0"/>
      </font>
      <fill>
        <patternFill>
          <bgColor rgb="FFC00000"/>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border diagonalUp="0" diagonalDown="0">
        <left style="thin">
          <color indexed="64"/>
        </left>
        <right/>
        <top style="thin">
          <color theme="4" tint="0.39997558519241921"/>
        </top>
        <bottom style="thin">
          <color theme="4" tint="0.39997558519241921"/>
        </bottom>
        <vertic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border diagonalUp="0" diagonalDown="0">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border diagonalUp="0" diagonalDown="0">
        <left style="thin">
          <color indexed="64"/>
        </left>
        <right style="thin">
          <color indexed="64"/>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righ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border outline="0">
        <left style="thin">
          <color theme="4" tint="0.39997558519241921"/>
        </left>
        <right style="thin">
          <color theme="4" tint="0.39997558519241921"/>
        </right>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0"/>
        <name val="Calibri"/>
        <family val="2"/>
        <scheme val="minor"/>
      </font>
      <fill>
        <patternFill patternType="none">
          <fgColor indexed="64"/>
          <bgColor auto="1"/>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9" formatCode="m/d/yyyy"/>
    </dxf>
    <dxf>
      <numFmt numFmtId="19" formatCode="m/d/yyyy"/>
    </dxf>
    <dxf>
      <font>
        <b val="0"/>
        <i val="0"/>
        <strike val="0"/>
        <condense val="0"/>
        <extend val="0"/>
        <outline val="0"/>
        <shadow val="0"/>
        <u val="none"/>
        <vertAlign val="baseline"/>
        <sz val="11"/>
        <color rgb="FFFFFFFF"/>
        <name val="Calibri"/>
        <family val="2"/>
        <scheme val="minor"/>
      </font>
      <fill>
        <patternFill patternType="solid">
          <fgColor indexed="64"/>
          <bgColor rgb="FF7A7A7A"/>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2.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oneCell">
    <xdr:from>
      <xdr:col>3</xdr:col>
      <xdr:colOff>311150</xdr:colOff>
      <xdr:row>5</xdr:row>
      <xdr:rowOff>0</xdr:rowOff>
    </xdr:from>
    <xdr:to>
      <xdr:col>4</xdr:col>
      <xdr:colOff>336550</xdr:colOff>
      <xdr:row>18</xdr:row>
      <xdr:rowOff>130175</xdr:rowOff>
    </xdr:to>
    <mc:AlternateContent xmlns:mc="http://schemas.openxmlformats.org/markup-compatibility/2006" xmlns:a14="http://schemas.microsoft.com/office/drawing/2010/main">
      <mc:Choice Requires="a14">
        <xdr:graphicFrame macro="">
          <xdr:nvGraphicFramePr>
            <xdr:cNvPr id="2" name="METRC">
              <a:extLst>
                <a:ext uri="{FF2B5EF4-FFF2-40B4-BE49-F238E27FC236}">
                  <a16:creationId xmlns:a16="http://schemas.microsoft.com/office/drawing/2014/main" id="{947E2224-1E43-4AD6-B017-00CBCDB99D9C}"/>
                </a:ext>
              </a:extLst>
            </xdr:cNvPr>
            <xdr:cNvGraphicFramePr/>
          </xdr:nvGraphicFramePr>
          <xdr:xfrm>
            <a:off x="0" y="0"/>
            <a:ext cx="0" cy="0"/>
          </xdr:xfrm>
          <a:graphic>
            <a:graphicData uri="http://schemas.microsoft.com/office/drawing/2010/slicer">
              <sle:slicer xmlns:sle="http://schemas.microsoft.com/office/drawing/2010/slicer" name="METRC"/>
            </a:graphicData>
          </a:graphic>
        </xdr:graphicFrame>
      </mc:Choice>
      <mc:Fallback xmlns="">
        <xdr:sp macro="" textlink="">
          <xdr:nvSpPr>
            <xdr:cNvPr id="0" name=""/>
            <xdr:cNvSpPr>
              <a:spLocks noTextEdit="1"/>
            </xdr:cNvSpPr>
          </xdr:nvSpPr>
          <xdr:spPr>
            <a:xfrm>
              <a:off x="3416300" y="920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ultivation/Records/2020/Mom%20book%2010-13-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ultivation/Records/2020/Mom%20Book%20Activ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35"/>
      <sheetName val="Strain ABBV list"/>
      <sheetName val="Sheet2"/>
      <sheetName val="Pheno locations"/>
      <sheetName val="C36"/>
      <sheetName val="Sheet5"/>
      <sheetName val="C36 PROPOSED MAP"/>
      <sheetName val="MOM ACTIVE"/>
      <sheetName val="Cutting estimate lookup"/>
      <sheetName val="To clone"/>
      <sheetName val="METRC DUMP 4-28-20"/>
      <sheetName val="MOM Clone rounds"/>
      <sheetName val="MOM Dead Pool"/>
      <sheetName val="PM INDEX"/>
      <sheetName val="Generation table"/>
      <sheetName val="Mom book 10-13-2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in ABBV list"/>
      <sheetName val="Sheet2"/>
      <sheetName val="Pheno locations"/>
      <sheetName val="Clone Targets"/>
      <sheetName val="C38 PROPOSED MAP"/>
      <sheetName val="MOM ACTIVE"/>
      <sheetName val="Cutting estimate lookup"/>
      <sheetName val="To clone"/>
      <sheetName val="METRC DUMP 4-28-20"/>
      <sheetName val="MOM Clone rounds"/>
      <sheetName val="MOM Dead Pool"/>
      <sheetName val="PM INDEX"/>
      <sheetName val="Generation table"/>
      <sheetName val="MOM BOOK LEGAC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nah Blice" refreshedDate="44179.472186226849" backgroundQuery="1" createdVersion="6" refreshedVersion="6" minRefreshableVersion="3" recordCount="0" supportSubquery="1" supportAdvancedDrill="1" xr:uid="{F1D83176-225B-400F-AA93-AC23AE3808C7}">
  <cacheSource type="external" connectionId="1"/>
  <cacheFields count="5">
    <cacheField name="[TABLE].[bounce location].[bounce location]" caption="bounce location" numFmtId="0" hierarchy="7" level="1">
      <sharedItems count="3">
        <s v="MINIMOM"/>
        <s v="MOTHER"/>
        <s v="VEG"/>
      </sharedItems>
    </cacheField>
    <cacheField name="[TABLE].[METRC].[METRC]" caption="METRC" numFmtId="0" hierarchy="2" level="1">
      <sharedItems containsSemiMixedTypes="0" containsNonDate="0" containsString="0"/>
    </cacheField>
    <cacheField name="[TABLE].[PhenoAbbv].[PhenoAbbv]" caption="PhenoAbbv" numFmtId="0" hierarchy="3" level="1">
      <sharedItems count="23">
        <s v="92CK119"/>
        <s v="CHWY001"/>
        <s v="DITO001"/>
        <s v="DITO009"/>
        <s v="DOSI005"/>
        <s v="DURP006"/>
        <s v="FIRE007"/>
        <s v="GFSD189"/>
        <s v="KING002"/>
        <s v="KOKO011"/>
        <s v="LDOS040"/>
        <s v="NYFL014"/>
        <s v="OROB054"/>
        <s v="PINE001"/>
        <s v="PLAN008"/>
        <s v="RAIN001"/>
        <s v="RAIN005"/>
        <s v="SOUR007"/>
        <s v="SOUR011"/>
        <s v="STR8014"/>
        <s v="STR8017"/>
        <s v="SUNL006"/>
        <s v="SUNL016"/>
      </sharedItems>
    </cacheField>
    <cacheField name="[Measures].[Count of METRC]" caption="Count of METRC" numFmtId="0" hierarchy="15" level="32767"/>
    <cacheField name="[TABLE].[LOC].[LOC]" caption="LOC" numFmtId="0" hierarchy="1" level="1">
      <sharedItems count="73">
        <s v="MO_BL2-05:03"/>
        <s v="MO_CL2-05:03"/>
        <s v="MO_AL2-02:01"/>
        <s v="MM_ML3-04"/>
        <s v="MO_AL1-02:04"/>
        <s v="MO_AL2-05:02"/>
        <s v="MO_BL2-04:02"/>
        <s v="MO_CL2-01:03"/>
        <s v="MO_CL2-02:04"/>
        <s v="MO_AL2-01:04"/>
        <s v="MO_DL2-01:02"/>
        <s v="MO_BL2-03:03"/>
        <s v="MO_AL1-01:01"/>
        <s v="MO_AL1-01:03"/>
        <s v="MO_BL1-01:02"/>
        <s v="MO_BL2-01:02"/>
        <s v="MO_BL2-02:04"/>
        <s v="MO_DL1-01:04"/>
        <s v="MO_DL2-01:01"/>
        <s v="MM_ML5-04"/>
        <s v="MM_ML5-05"/>
        <s v="MO_AL1-01:04"/>
        <s v="MO_BL2-01:04"/>
        <s v="MO_CL1-01:01"/>
        <s v="MO_DL2-01:03"/>
        <s v="MO_BL2-06:03"/>
        <s v="MO_CL2-06:04"/>
        <s v="MO_DL1-03:04"/>
        <s v="MO_AL2-04:04"/>
        <s v="MO_BL1-02:03"/>
        <s v="MO_BL2-04:04"/>
        <s v="MO_CL2-03:02"/>
        <s v="MO_BL2-03:02"/>
        <s v="MO_CL1-02:03"/>
        <s v="MO_CL2-03:01"/>
        <s v="MO_DL2-03:01"/>
        <s v="MO_DL2-04:02"/>
        <s v="MO_AL2-06:01"/>
        <s v="MO_BL1-03:03"/>
        <s v="MO_BL2-05:02"/>
        <s v="MO_CL1-03:02"/>
        <s v="MM_KL4-07"/>
        <s v="MO_AL2-02:04"/>
        <s v="MO_DL2-03:03"/>
        <s v="MO_BL2-06:02"/>
        <s v="MO_CL2-05:04"/>
        <s v="MO_CL2-06:01"/>
        <s v="MO_DL2-05:04"/>
        <s v="MO_DL2-06:03"/>
        <s v="MO_BL2-03:01"/>
        <s v="MO_DL2-01:04"/>
        <s v="MM_KL3-07"/>
        <s v="MO_AL2-01:01"/>
        <s v="MO_BL1-01:01"/>
        <s v="MO_DL1-01:03"/>
        <s v="MO_BL2-02:03"/>
        <s v="MO_CL1-02:04"/>
        <s v="MO_CL2-01:02"/>
        <s v="MO_DL2-02:04"/>
        <s v="MO_DL2-03:04"/>
        <s v="MM_ML4-07"/>
        <s v="MO_BL1-01:04"/>
        <s v="MO_AL1-03:04"/>
        <s v="MO_AL2-06:04"/>
        <s v="MO_CL1-03:03"/>
        <s v="MM_NL4-06"/>
        <s v="MO_CL1-01:04"/>
        <s v="MO_CL2-01:01"/>
        <s v="MO_CL2-02:03"/>
        <s v="MO_DL1-02:02"/>
        <s v="MO_DL2-02:02"/>
        <s v="MO_BL1-03:02"/>
        <s v="MO_DL1-03:02"/>
      </sharedItems>
    </cacheField>
  </cacheFields>
  <cacheHierarchies count="16">
    <cacheHierarchy uniqueName="[TABLE].[TABLE]" caption="TABLE" attribute="1" defaultMemberUniqueName="[TABLE].[TABLE].[All]" allUniqueName="[TABLE].[TABLE].[All]" dimensionUniqueName="[TABLE]" displayFolder="" count="0" memberValueDatatype="130" unbalanced="0"/>
    <cacheHierarchy uniqueName="[TABLE].[LOC]" caption="LOC" attribute="1" defaultMemberUniqueName="[TABLE].[LOC].[All]" allUniqueName="[TABLE].[LOC].[All]" dimensionUniqueName="[TABLE]" displayFolder="" count="2" memberValueDatatype="130" unbalanced="0">
      <fieldsUsage count="2">
        <fieldUsage x="-1"/>
        <fieldUsage x="4"/>
      </fieldsUsage>
    </cacheHierarchy>
    <cacheHierarchy uniqueName="[TABLE].[METRC]" caption="METRC" attribute="1" defaultMemberUniqueName="[TABLE].[METRC].[All]" allUniqueName="[TABLE].[METRC].[All]" dimensionUniqueName="[TABLE]" displayFolder="" count="2" memberValueDatatype="130" unbalanced="0">
      <fieldsUsage count="2">
        <fieldUsage x="-1"/>
        <fieldUsage x="1"/>
      </fieldsUsage>
    </cacheHierarchy>
    <cacheHierarchy uniqueName="[TABLE].[PhenoAbbv]" caption="PhenoAbbv" attribute="1" defaultMemberUniqueName="[TABLE].[PhenoAbbv].[All]" allUniqueName="[TABLE].[PhenoAbbv].[All]" dimensionUniqueName="[TABLE]" displayFolder="" count="2" memberValueDatatype="130" unbalanced="0">
      <fieldsUsage count="2">
        <fieldUsage x="-1"/>
        <fieldUsage x="2"/>
      </fieldsUsage>
    </cacheHierarchy>
    <cacheHierarchy uniqueName="[TABLE].[CODE]" caption="CODE" attribute="1" defaultMemberUniqueName="[TABLE].[CODE].[All]" allUniqueName="[TABLE].[CODE].[All]" dimensionUniqueName="[TABLE]" displayFolder="" count="0" memberValueDatatype="130" unbalanced="0"/>
    <cacheHierarchy uniqueName="[TABLE].[Date]" caption="Date" attribute="1" defaultMemberUniqueName="[TABLE].[Date].[All]" allUniqueName="[TABLE].[Date].[All]" dimensionUniqueName="[TABLE]" displayFolder="" count="0" memberValueDatatype="130" unbalanced="0"/>
    <cacheHierarchy uniqueName="[TABLE].[ROOM]" caption="ROOM" attribute="1" defaultMemberUniqueName="[TABLE].[ROOM].[All]" allUniqueName="[TABLE].[ROOM].[All]" dimensionUniqueName="[TABLE]" displayFolder="" count="0" memberValueDatatype="130" unbalanced="0"/>
    <cacheHierarchy uniqueName="[TABLE].[bounce location]" caption="bounce location" attribute="1" defaultMemberUniqueName="[TABLE].[bounce location].[All]" allUniqueName="[TABLE].[bounce location].[All]" dimensionUniqueName="[TABLE]" displayFolder="" count="2" memberValueDatatype="130" unbalanced="0">
      <fieldsUsage count="2">
        <fieldUsage x="-1"/>
        <fieldUsage x="0"/>
      </fieldsUsage>
    </cacheHierarchy>
    <cacheHierarchy uniqueName="[TABLE].[LOCATION MATCH?]" caption="LOCATION MATCH?" attribute="1" defaultMemberUniqueName="[TABLE].[LOCATION MATCH?].[All]" allUniqueName="[TABLE].[LOCATION MATCH?].[All]" dimensionUniqueName="[TABLE]" displayFolder="" count="0" memberValueDatatype="130" unbalanced="0"/>
    <cacheHierarchy uniqueName="[TABLE].[bounce strain]" caption="bounce strain" attribute="1" defaultMemberUniqueName="[TABLE].[bounce strain].[All]" allUniqueName="[TABLE].[bounce strain].[All]" dimensionUniqueName="[TABLE]" displayFolder="" count="0" memberValueDatatype="130" unbalanced="0"/>
    <cacheHierarchy uniqueName="[TABLE].[STRAIN MATCH?]" caption="STRAIN MATCH?" attribute="1" defaultMemberUniqueName="[TABLE].[STRAIN MATCH?].[All]" allUniqueName="[TABLE].[STRAIN MATCH?].[All]" dimensionUniqueName="[TABLE]" displayFolder="" count="0" memberValueDatatype="130" unbalanced="0"/>
    <cacheHierarchy uniqueName="[TABLE].[next clone round]" caption="next clone round" attribute="1" defaultMemberUniqueName="[TABLE].[next clone round].[All]" allUniqueName="[TABLE].[next clone round].[All]" dimensionUniqueName="[TABLE]" displayFolder="" count="0" memberValueDatatype="130" unbalanced="0"/>
    <cacheHierarchy uniqueName="[TABLE].[generation of mom (from current Mom Book)]" caption="generation of mom (from current Mom Book)" attribute="1" defaultMemberUniqueName="[TABLE].[generation of mom (from current Mom Book)].[All]" allUniqueName="[TABLE].[generation of mom (from current Mom Book)].[All]" dimensionUniqueName="[TABLE]" displayFolder="" count="0" memberValueDatatype="130" unbalanced="0"/>
    <cacheHierarchy uniqueName="[Measures].[__XL_Count TABLE]" caption="__XL_Count TABLE" measure="1" displayFolder="" measureGroup="TABLE" count="0" hidden="1"/>
    <cacheHierarchy uniqueName="[Measures].[__No measures defined]" caption="__No measures defined" measure="1" displayFolder="" count="0" hidden="1"/>
    <cacheHierarchy uniqueName="[Measures].[Count of METRC]" caption="Count of METRC" measure="1" displayFolder="" measureGroup="TABLE" count="0" oneField="1" hidden="1">
      <fieldsUsage count="1">
        <fieldUsage x="3"/>
      </fieldsUsage>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 uniqueName="[TABLE]" caption="TABLE"/>
  </dimensions>
  <measureGroups count="1">
    <measureGroup name="TABLE" caption="TABL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nah Blice" refreshedDate="44179.472181828707" backgroundQuery="1" createdVersion="3" refreshedVersion="6" minRefreshableVersion="3" recordCount="0" supportSubquery="1" supportAdvancedDrill="1" xr:uid="{3B5F1711-A8C4-42EB-9846-E809E5273423}">
  <cacheSource type="external" connectionId="1">
    <extLst>
      <ext xmlns:x14="http://schemas.microsoft.com/office/spreadsheetml/2009/9/main" uri="{F057638F-6D5F-4e77-A914-E7F072B9BCA8}">
        <x14:sourceConnection name="ThisWorkbookDataModel"/>
      </ext>
    </extLst>
  </cacheSource>
  <cacheFields count="0"/>
  <cacheHierarchies count="16">
    <cacheHierarchy uniqueName="[TABLE].[TABLE]" caption="TABLE" attribute="1" defaultMemberUniqueName="[TABLE].[TABLE].[All]" allUniqueName="[TABLE].[TABLE].[All]" dimensionUniqueName="[TABLE]" displayFolder="" count="0" memberValueDatatype="130" unbalanced="0"/>
    <cacheHierarchy uniqueName="[TABLE].[LOC]" caption="LOC" attribute="1" defaultMemberUniqueName="[TABLE].[LOC].[All]" allUniqueName="[TABLE].[LOC].[All]" dimensionUniqueName="[TABLE]" displayFolder="" count="0" memberValueDatatype="130" unbalanced="0"/>
    <cacheHierarchy uniqueName="[TABLE].[METRC]" caption="METRC" attribute="1" defaultMemberUniqueName="[TABLE].[METRC].[All]" allUniqueName="[TABLE].[METRC].[All]" dimensionUniqueName="[TABLE]" displayFolder="" count="2" memberValueDatatype="130" unbalanced="0"/>
    <cacheHierarchy uniqueName="[TABLE].[PhenoAbbv]" caption="PhenoAbbv" attribute="1" defaultMemberUniqueName="[TABLE].[PhenoAbbv].[All]" allUniqueName="[TABLE].[PhenoAbbv].[All]" dimensionUniqueName="[TABLE]" displayFolder="" count="0" memberValueDatatype="130" unbalanced="0"/>
    <cacheHierarchy uniqueName="[TABLE].[CODE]" caption="CODE" attribute="1" defaultMemberUniqueName="[TABLE].[CODE].[All]" allUniqueName="[TABLE].[CODE].[All]" dimensionUniqueName="[TABLE]" displayFolder="" count="0" memberValueDatatype="130" unbalanced="0"/>
    <cacheHierarchy uniqueName="[TABLE].[Date]" caption="Date" attribute="1" defaultMemberUniqueName="[TABLE].[Date].[All]" allUniqueName="[TABLE].[Date].[All]" dimensionUniqueName="[TABLE]" displayFolder="" count="0" memberValueDatatype="130" unbalanced="0"/>
    <cacheHierarchy uniqueName="[TABLE].[ROOM]" caption="ROOM" attribute="1" defaultMemberUniqueName="[TABLE].[ROOM].[All]" allUniqueName="[TABLE].[ROOM].[All]" dimensionUniqueName="[TABLE]" displayFolder="" count="0" memberValueDatatype="130" unbalanced="0"/>
    <cacheHierarchy uniqueName="[TABLE].[bounce location]" caption="bounce location" attribute="1" defaultMemberUniqueName="[TABLE].[bounce location].[All]" allUniqueName="[TABLE].[bounce location].[All]" dimensionUniqueName="[TABLE]" displayFolder="" count="0" memberValueDatatype="130" unbalanced="0"/>
    <cacheHierarchy uniqueName="[TABLE].[LOCATION MATCH?]" caption="LOCATION MATCH?" attribute="1" defaultMemberUniqueName="[TABLE].[LOCATION MATCH?].[All]" allUniqueName="[TABLE].[LOCATION MATCH?].[All]" dimensionUniqueName="[TABLE]" displayFolder="" count="0" memberValueDatatype="130" unbalanced="0"/>
    <cacheHierarchy uniqueName="[TABLE].[bounce strain]" caption="bounce strain" attribute="1" defaultMemberUniqueName="[TABLE].[bounce strain].[All]" allUniqueName="[TABLE].[bounce strain].[All]" dimensionUniqueName="[TABLE]" displayFolder="" count="0" memberValueDatatype="130" unbalanced="0"/>
    <cacheHierarchy uniqueName="[TABLE].[STRAIN MATCH?]" caption="STRAIN MATCH?" attribute="1" defaultMemberUniqueName="[TABLE].[STRAIN MATCH?].[All]" allUniqueName="[TABLE].[STRAIN MATCH?].[All]" dimensionUniqueName="[TABLE]" displayFolder="" count="0" memberValueDatatype="130" unbalanced="0"/>
    <cacheHierarchy uniqueName="[TABLE].[next clone round]" caption="next clone round" attribute="1" defaultMemberUniqueName="[TABLE].[next clone round].[All]" allUniqueName="[TABLE].[next clone round].[All]" dimensionUniqueName="[TABLE]" displayFolder="" count="0" memberValueDatatype="130" unbalanced="0"/>
    <cacheHierarchy uniqueName="[TABLE].[generation of mom (from current Mom Book)]" caption="generation of mom (from current Mom Book)" attribute="1" defaultMemberUniqueName="[TABLE].[generation of mom (from current Mom Book)].[All]" allUniqueName="[TABLE].[generation of mom (from current Mom Book)].[All]" dimensionUniqueName="[TABLE]" displayFolder="" count="0" memberValueDatatype="130" unbalanced="0"/>
    <cacheHierarchy uniqueName="[Measures].[__XL_Count TABLE]" caption="__XL_Count TABLE" measure="1" displayFolder="" measureGroup="TABLE" count="0" hidden="1"/>
    <cacheHierarchy uniqueName="[Measures].[__No measures defined]" caption="__No measures defined" measure="1" displayFolder="" count="0" hidden="1"/>
    <cacheHierarchy uniqueName="[Measures].[Count of METRC]" caption="Count of METRC" measure="1" displayFolder="" measureGroup="TABLE"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196119771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0B543E-69A8-4FEC-A48D-9BF411D47C73}" name="PivotTable3" cacheId="8"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compact="0" compactData="0" multipleFieldFilters="0">
  <location ref="A3:C76" firstHeaderRow="1" firstDataRow="1" firstDataCol="2" rowPageCount="1" colPageCount="1"/>
  <pivotFields count="5">
    <pivotField compact="0" allDrilled="1" outline="0" subtotalTop="0" showAll="0" dataSourceSort="1" defaultSubtotal="0" defaultAttributeDrillState="1">
      <items count="3">
        <item s="1" x="0"/>
        <item s="1" x="1"/>
        <item s="1" x="2"/>
      </items>
    </pivotField>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dataField="1" compact="0" outline="0" subtotalTop="0" showAll="0" defaultSubtotal="0"/>
    <pivotField axis="axisRow" compact="0" allDrilled="1" outline="0" subtotalTop="0" showAll="0" dataSourceSort="1" defaultSubtotal="0" defaultAttributeDrillState="1">
      <items count="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s>
    </pivotField>
  </pivotFields>
  <rowFields count="2">
    <field x="2"/>
    <field x="4"/>
  </rowFields>
  <rowItems count="73">
    <i>
      <x/>
      <x/>
    </i>
    <i>
      <x v="1"/>
      <x v="1"/>
    </i>
    <i>
      <x v="2"/>
      <x v="2"/>
    </i>
    <i>
      <x v="3"/>
      <x v="3"/>
    </i>
    <i>
      <x v="4"/>
      <x v="4"/>
    </i>
    <i r="1">
      <x v="5"/>
    </i>
    <i r="1">
      <x v="6"/>
    </i>
    <i r="1">
      <x v="7"/>
    </i>
    <i r="1">
      <x v="8"/>
    </i>
    <i>
      <x v="5"/>
      <x v="9"/>
    </i>
    <i r="1">
      <x v="10"/>
    </i>
    <i>
      <x v="6"/>
      <x v="11"/>
    </i>
    <i>
      <x v="7"/>
      <x v="12"/>
    </i>
    <i r="1">
      <x v="13"/>
    </i>
    <i r="1">
      <x v="14"/>
    </i>
    <i r="1">
      <x v="15"/>
    </i>
    <i r="1">
      <x v="16"/>
    </i>
    <i r="1">
      <x v="17"/>
    </i>
    <i r="1">
      <x v="18"/>
    </i>
    <i>
      <x v="8"/>
      <x v="19"/>
    </i>
    <i r="1">
      <x v="20"/>
    </i>
    <i r="1">
      <x v="21"/>
    </i>
    <i r="1">
      <x v="22"/>
    </i>
    <i r="1">
      <x v="23"/>
    </i>
    <i r="1">
      <x v="24"/>
    </i>
    <i>
      <x v="9"/>
      <x v="25"/>
    </i>
    <i r="1">
      <x v="26"/>
    </i>
    <i r="1">
      <x v="27"/>
    </i>
    <i>
      <x v="10"/>
      <x v="28"/>
    </i>
    <i r="1">
      <x v="29"/>
    </i>
    <i r="1">
      <x v="30"/>
    </i>
    <i r="1">
      <x v="31"/>
    </i>
    <i>
      <x v="11"/>
      <x v="32"/>
    </i>
    <i r="1">
      <x v="33"/>
    </i>
    <i r="1">
      <x v="34"/>
    </i>
    <i r="1">
      <x v="35"/>
    </i>
    <i r="1">
      <x v="36"/>
    </i>
    <i>
      <x v="12"/>
      <x v="37"/>
    </i>
    <i r="1">
      <x v="38"/>
    </i>
    <i r="1">
      <x v="39"/>
    </i>
    <i r="1">
      <x v="40"/>
    </i>
    <i>
      <x v="13"/>
      <x v="41"/>
    </i>
    <i r="1">
      <x v="42"/>
    </i>
    <i r="1">
      <x v="43"/>
    </i>
    <i>
      <x v="14"/>
      <x v="44"/>
    </i>
    <i r="1">
      <x v="45"/>
    </i>
    <i r="1">
      <x v="46"/>
    </i>
    <i r="1">
      <x v="47"/>
    </i>
    <i r="1">
      <x v="48"/>
    </i>
    <i>
      <x v="15"/>
      <x v="49"/>
    </i>
    <i>
      <x v="16"/>
      <x v="50"/>
    </i>
    <i>
      <x v="17"/>
      <x v="51"/>
    </i>
    <i r="1">
      <x v="52"/>
    </i>
    <i r="1">
      <x v="53"/>
    </i>
    <i r="1">
      <x v="54"/>
    </i>
    <i>
      <x v="18"/>
      <x v="55"/>
    </i>
    <i r="1">
      <x v="56"/>
    </i>
    <i r="1">
      <x v="57"/>
    </i>
    <i r="1">
      <x v="58"/>
    </i>
    <i r="1">
      <x v="59"/>
    </i>
    <i>
      <x v="19"/>
      <x v="60"/>
    </i>
    <i r="1">
      <x v="61"/>
    </i>
    <i>
      <x v="20"/>
      <x v="62"/>
    </i>
    <i r="1">
      <x v="63"/>
    </i>
    <i r="1">
      <x v="64"/>
    </i>
    <i>
      <x v="21"/>
      <x v="65"/>
    </i>
    <i r="1">
      <x v="66"/>
    </i>
    <i r="1">
      <x v="67"/>
    </i>
    <i r="1">
      <x v="68"/>
    </i>
    <i r="1">
      <x v="69"/>
    </i>
    <i r="1">
      <x v="70"/>
    </i>
    <i>
      <x v="22"/>
      <x v="71"/>
    </i>
    <i r="1">
      <x v="72"/>
    </i>
  </rowItems>
  <colItems count="1">
    <i/>
  </colItems>
  <pageFields count="1">
    <pageField fld="1" hier="2" name="[TABLE].[METRC].&amp;[1A4070000000065000050664]" cap="1A4070000000065000050664"/>
  </pageFields>
  <dataFields count="1">
    <dataField name="Count of METRC" fld="3" subtotal="count" baseField="0" baseItem="0"/>
  </dataFields>
  <pivotHierarchies count="16">
    <pivotHierarchy dragToData="1"/>
    <pivotHierarchy dragToData="1"/>
    <pivotHierarchy multipleItemSelectionAllowed="1" dragToData="1">
      <members count="73" level="1">
        <member name="[TABLE].[METRC].&amp;[1A4070000000065000079409]"/>
        <member name="[TABLE].[METRC].&amp;[1A4070000000065000079429]"/>
        <member name="[TABLE].[METRC].&amp;[1A4070000000065000081417]"/>
        <member name="[TABLE].[METRC].&amp;[1A4070000000065000081484]"/>
        <member name="[TABLE].[METRC].&amp;[1A4070000000065000082526]"/>
        <member name="[TABLE].[METRC].&amp;[1A4070000000065000082552]"/>
        <member name="[TABLE].[METRC].&amp;[1A4070000000065000082645]"/>
        <member name="[TABLE].[METRC].&amp;[1A4070000000065000082659]"/>
        <member name="[TABLE].[METRC].&amp;[1A4070000000065000083129]"/>
        <member name="[TABLE].[METRC].&amp;[1A4070000000065000083206]"/>
        <member name="[TABLE].[METRC].&amp;[1A4070000000065000083299]"/>
        <member name="[TABLE].[METRC].&amp;[1A4070000000065000083310]"/>
        <member name="[TABLE].[METRC].&amp;[1A4070000000065000083342]"/>
        <member name="[TABLE].[METRC].&amp;[1A4070000000065000083423]"/>
        <member name="[TABLE].[METRC].&amp;[1A4070000000065000083541]"/>
        <member name="[TABLE].[METRC].&amp;[1A4070000000065000083576]"/>
        <member name="[TABLE].[METRC].&amp;[1A4070000000065000083587]"/>
        <member name="[TABLE].[METRC].&amp;[1A4070000000065000083630]"/>
        <member name="[TABLE].[METRC].&amp;[1A4070000000065000083656]"/>
        <member name="[TABLE].[METRC].&amp;[1A4070000000065000083814]"/>
        <member name="[TABLE].[METRC].&amp;[1A4070000000065000083955]"/>
        <member name="[TABLE].[METRC].&amp;[1A4070000000065000084021]"/>
        <member name="[TABLE].[METRC].&amp;[1A4070000000065000084169]"/>
        <member name="[TABLE].[METRC].&amp;[1A4070000000065000084291]"/>
        <member name="[TABLE].[METRC].&amp;[1A4070000000065000084343]"/>
        <member name="[TABLE].[METRC].&amp;[1A4070000000065000084551]"/>
        <member name="[TABLE].[METRC].&amp;[1A4070000000065000084607]"/>
        <member name="[TABLE].[METRC].&amp;[1A4070000000065000084611]"/>
        <member name="[TABLE].[METRC].&amp;[1A4070000000065000084742]"/>
        <member name="[TABLE].[METRC].&amp;[1A4070000000065000084895]"/>
        <member name="[TABLE].[METRC].&amp;[1A4070000000065000085079]"/>
        <member name="[TABLE].[METRC].&amp;[1A4070000000065000085294]"/>
        <member name="[TABLE].[METRC].&amp;[1A4070000000065000085392]"/>
        <member name="[TABLE].[METRC].&amp;[1A4070000000065000085500]"/>
        <member name="[TABLE].[METRC].&amp;[1A4070000000065000085566]"/>
        <member name="[TABLE].[METRC].&amp;[1A4070000000065000085728]"/>
        <member name="[TABLE].[METRC].&amp;[1A4070000000065000085800]"/>
        <member name="[TABLE].[METRC].&amp;[1A4070000000065000085869]"/>
        <member name="[TABLE].[METRC].&amp;[1A4070000000065000085876]"/>
        <member name="[TABLE].[METRC].&amp;[1A4070000000065000085989]"/>
        <member name="[TABLE].[METRC].&amp;[1A4070000000065000085997]"/>
        <member name="[TABLE].[METRC].&amp;[1A4070000000065000086035]"/>
        <member name="[TABLE].[METRC].&amp;[1A4070000000065000086079]"/>
        <member name="[TABLE].[METRC].&amp;[1A4070000000065000086114]"/>
        <member name="[TABLE].[METRC].&amp;[1A4070000000065000086127]"/>
        <member name="[TABLE].[METRC].&amp;[1A4070000000065000086152]"/>
        <member name="[TABLE].[METRC].&amp;[1A4070000000065000086156]"/>
        <member name="[TABLE].[METRC].&amp;[1A4070000000065000086230]"/>
        <member name="[TABLE].[METRC].&amp;[1A4070000000065000086272]"/>
        <member name="[TABLE].[METRC].&amp;[1A4070000000065000086293]"/>
        <member name="[TABLE].[METRC].&amp;[1A4070000000065000086331]"/>
        <member name="[TABLE].[METRC].&amp;[1A4070000000065000086558]"/>
        <member name="[TABLE].[METRC].&amp;[1A4070000000065000086622]"/>
        <member name="[TABLE].[METRC].&amp;[1A4070000000065000086791]"/>
        <member name="[TABLE].[METRC].&amp;[1A4070000000065000086891]"/>
        <member name="[TABLE].[METRC].&amp;[1A4070000000065000086965]"/>
        <member name="[TABLE].[METRC].&amp;[1A4070000000065000087012]"/>
        <member name="[TABLE].[METRC].&amp;[1A4070000000065000087030]"/>
        <member name="[TABLE].[METRC].&amp;[1A4070000000065000087046]"/>
        <member name="[TABLE].[METRC].&amp;[1A4070000000065000087095]"/>
        <member name="[TABLE].[METRC].&amp;[1A4070000000065000087102]"/>
        <member name="[TABLE].[METRC].&amp;[1A4070000000065000087122]"/>
        <member name="[TABLE].[METRC].&amp;[1A4070000000065000087172]"/>
        <member name="[TABLE].[METRC].&amp;[1A4070000000065000087213]"/>
        <member name="[TABLE].[METRC].&amp;[1A4070000000065000087295]"/>
        <member name="[TABLE].[METRC].&amp;[1A4070000000065000087302]"/>
        <member name="[TABLE].[METRC].&amp;[1A4070000000065000087322]"/>
        <member name="[TABLE].[METRC].&amp;[1A4070000000065000087369]"/>
        <member name="[TABLE].[METRC].&amp;[1A4070000000065000087403]"/>
        <member name="[TABLE].[METRC].&amp;[1A4070000000065000087410]"/>
        <member name="[TABLE].[METRC].&amp;[1A4070000000065000087414]"/>
        <member name="[TABLE].[METRC].&amp;[1A4070000000065000087417]"/>
        <member name="[TABLE].[METRC].&amp;[1A407000000006500008742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3"/>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ternal Plants Scan and Map.xlsx!TABLE">
        <x15:activeTabTopLevelEntity name="[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TRC" xr10:uid="{84DB9280-0719-4262-A7C4-B403E9C79EBE}" sourceName="[TABLE].[METRC]">
  <pivotTables>
    <pivotTable tabId="11" name="PivotTable3"/>
  </pivotTables>
  <data>
    <olap pivotCacheId="1961197710">
      <levels count="2">
        <level uniqueName="[TABLE].[METRC].[(All)]" sourceCaption="(All)" count="0"/>
        <level uniqueName="[TABLE].[METRC].[METRC]" sourceCaption="METRC" count="229">
          <ranges>
            <range startItem="0">
              <i n="[TABLE].[METRC].&amp;[]" c=""/>
              <i n="[TABLE].[METRC].&amp;[1A4070000000065000079409]" c="1A4070000000065000079409"/>
              <i n="[TABLE].[METRC].&amp;[1A4070000000065000079429]" c="1A4070000000065000079429"/>
              <i n="[TABLE].[METRC].&amp;[1A4070000000065000081417]" c="1A4070000000065000081417"/>
              <i n="[TABLE].[METRC].&amp;[1A4070000000065000081484]" c="1A4070000000065000081484"/>
              <i n="[TABLE].[METRC].&amp;[1A4070000000065000082526]" c="1A4070000000065000082526"/>
              <i n="[TABLE].[METRC].&amp;[1A4070000000065000082552]" c="1A4070000000065000082552"/>
              <i n="[TABLE].[METRC].&amp;[1A4070000000065000082645]" c="1A4070000000065000082645"/>
              <i n="[TABLE].[METRC].&amp;[1A4070000000065000082659]" c="1A4070000000065000082659"/>
              <i n="[TABLE].[METRC].&amp;[1A4070000000065000083129]" c="1A4070000000065000083129"/>
              <i n="[TABLE].[METRC].&amp;[1A4070000000065000083206]" c="1A4070000000065000083206"/>
              <i n="[TABLE].[METRC].&amp;[1A4070000000065000083299]" c="1A4070000000065000083299"/>
              <i n="[TABLE].[METRC].&amp;[1A4070000000065000083310]" c="1A4070000000065000083310"/>
              <i n="[TABLE].[METRC].&amp;[1A4070000000065000083342]" c="1A4070000000065000083342"/>
              <i n="[TABLE].[METRC].&amp;[1A4070000000065000083423]" c="1A4070000000065000083423"/>
              <i n="[TABLE].[METRC].&amp;[1A4070000000065000083541]" c="1A4070000000065000083541"/>
              <i n="[TABLE].[METRC].&amp;[1A4070000000065000083576]" c="1A4070000000065000083576"/>
              <i n="[TABLE].[METRC].&amp;[1A4070000000065000083587]" c="1A4070000000065000083587"/>
              <i n="[TABLE].[METRC].&amp;[1A4070000000065000083630]" c="1A4070000000065000083630"/>
              <i n="[TABLE].[METRC].&amp;[1A4070000000065000083656]" c="1A4070000000065000083656"/>
              <i n="[TABLE].[METRC].&amp;[1A4070000000065000083814]" c="1A4070000000065000083814"/>
              <i n="[TABLE].[METRC].&amp;[1A4070000000065000083955]" c="1A4070000000065000083955"/>
              <i n="[TABLE].[METRC].&amp;[1A4070000000065000084021]" c="1A4070000000065000084021"/>
              <i n="[TABLE].[METRC].&amp;[1A4070000000065000084169]" c="1A4070000000065000084169"/>
              <i n="[TABLE].[METRC].&amp;[1A4070000000065000084291]" c="1A4070000000065000084291"/>
              <i n="[TABLE].[METRC].&amp;[1A4070000000065000084343]" c="1A4070000000065000084343"/>
              <i n="[TABLE].[METRC].&amp;[1A4070000000065000084551]" c="1A4070000000065000084551"/>
              <i n="[TABLE].[METRC].&amp;[1A4070000000065000084607]" c="1A4070000000065000084607"/>
              <i n="[TABLE].[METRC].&amp;[1A4070000000065000084611]" c="1A4070000000065000084611"/>
              <i n="[TABLE].[METRC].&amp;[1A4070000000065000084742]" c="1A4070000000065000084742"/>
              <i n="[TABLE].[METRC].&amp;[1A4070000000065000084895]" c="1A4070000000065000084895"/>
              <i n="[TABLE].[METRC].&amp;[1A4070000000065000085079]" c="1A4070000000065000085079"/>
              <i n="[TABLE].[METRC].&amp;[1A4070000000065000085294]" c="1A4070000000065000085294"/>
              <i n="[TABLE].[METRC].&amp;[1A4070000000065000085392]" c="1A4070000000065000085392"/>
              <i n="[TABLE].[METRC].&amp;[1A4070000000065000085500]" c="1A4070000000065000085500"/>
              <i n="[TABLE].[METRC].&amp;[1A4070000000065000085566]" c="1A4070000000065000085566"/>
              <i n="[TABLE].[METRC].&amp;[1A4070000000065000085728]" c="1A4070000000065000085728"/>
              <i n="[TABLE].[METRC].&amp;[1A4070000000065000085800]" c="1A4070000000065000085800"/>
              <i n="[TABLE].[METRC].&amp;[1A4070000000065000085869]" c="1A4070000000065000085869"/>
              <i n="[TABLE].[METRC].&amp;[1A4070000000065000085876]" c="1A4070000000065000085876"/>
              <i n="[TABLE].[METRC].&amp;[1A4070000000065000085989]" c="1A4070000000065000085989"/>
              <i n="[TABLE].[METRC].&amp;[1A4070000000065000085997]" c="1A4070000000065000085997"/>
              <i n="[TABLE].[METRC].&amp;[1A4070000000065000086035]" c="1A4070000000065000086035"/>
              <i n="[TABLE].[METRC].&amp;[1A4070000000065000086079]" c="1A4070000000065000086079"/>
              <i n="[TABLE].[METRC].&amp;[1A4070000000065000086114]" c="1A4070000000065000086114"/>
              <i n="[TABLE].[METRC].&amp;[1A4070000000065000086127]" c="1A4070000000065000086127"/>
              <i n="[TABLE].[METRC].&amp;[1A4070000000065000086152]" c="1A4070000000065000086152"/>
              <i n="[TABLE].[METRC].&amp;[1A4070000000065000086156]" c="1A4070000000065000086156"/>
              <i n="[TABLE].[METRC].&amp;[1A4070000000065000086230]" c="1A4070000000065000086230"/>
              <i n="[TABLE].[METRC].&amp;[1A4070000000065000086272]" c="1A4070000000065000086272"/>
              <i n="[TABLE].[METRC].&amp;[1A4070000000065000086293]" c="1A4070000000065000086293"/>
              <i n="[TABLE].[METRC].&amp;[1A4070000000065000086331]" c="1A4070000000065000086331"/>
              <i n="[TABLE].[METRC].&amp;[1A4070000000065000086558]" c="1A4070000000065000086558"/>
              <i n="[TABLE].[METRC].&amp;[1A4070000000065000086622]" c="1A4070000000065000086622"/>
              <i n="[TABLE].[METRC].&amp;[1A4070000000065000086791]" c="1A4070000000065000086791"/>
              <i n="[TABLE].[METRC].&amp;[1A4070000000065000086891]" c="1A4070000000065000086891"/>
              <i n="[TABLE].[METRC].&amp;[1A4070000000065000086965]" c="1A4070000000065000086965"/>
              <i n="[TABLE].[METRC].&amp;[1A4070000000065000087012]" c="1A4070000000065000087012"/>
              <i n="[TABLE].[METRC].&amp;[1A4070000000065000087030]" c="1A4070000000065000087030"/>
              <i n="[TABLE].[METRC].&amp;[1A4070000000065000087046]" c="1A4070000000065000087046"/>
              <i n="[TABLE].[METRC].&amp;[1A4070000000065000087095]" c="1A4070000000065000087095"/>
              <i n="[TABLE].[METRC].&amp;[1A4070000000065000087102]" c="1A4070000000065000087102"/>
              <i n="[TABLE].[METRC].&amp;[1A4070000000065000087122]" c="1A4070000000065000087122"/>
              <i n="[TABLE].[METRC].&amp;[1A4070000000065000087172]" c="1A4070000000065000087172"/>
              <i n="[TABLE].[METRC].&amp;[1A4070000000065000087213]" c="1A4070000000065000087213"/>
              <i n="[TABLE].[METRC].&amp;[1A4070000000065000087295]" c="1A4070000000065000087295"/>
              <i n="[TABLE].[METRC].&amp;[1A4070000000065000087302]" c="1A4070000000065000087302"/>
              <i n="[TABLE].[METRC].&amp;[1A4070000000065000087322]" c="1A4070000000065000087322"/>
              <i n="[TABLE].[METRC].&amp;[1A4070000000065000087369]" c="1A4070000000065000087369"/>
              <i n="[TABLE].[METRC].&amp;[1A4070000000065000087403]" c="1A4070000000065000087403"/>
              <i n="[TABLE].[METRC].&amp;[1A4070000000065000087410]" c="1A4070000000065000087410"/>
              <i n="[TABLE].[METRC].&amp;[1A4070000000065000087414]" c="1A4070000000065000087414"/>
              <i n="[TABLE].[METRC].&amp;[1A4070000000065000087417]" c="1A4070000000065000087417"/>
              <i n="[TABLE].[METRC].&amp;[1A4070000000065000087420]" c="1A4070000000065000087420"/>
              <i n="[TABLE].[METRC].&amp;[1A4070000000065000087571]" c="1A4070000000065000087571"/>
              <i n="[TABLE].[METRC].&amp;[1A4070000000065000087763]" c="1A4070000000065000087763"/>
              <i n="[TABLE].[METRC].&amp;[1A4070000000065000087990]" c="1A4070000000065000087990"/>
              <i n="[TABLE].[METRC].&amp;[1A4070000000065000088132]" c="1A4070000000065000088132"/>
              <i n="[TABLE].[METRC].&amp;[1A4070000000065000088248]" c="1A4070000000065000088248"/>
              <i n="[TABLE].[METRC].&amp;[1A4070000000065000088362]" c="1A4070000000065000088362"/>
              <i n="[TABLE].[METRC].&amp;[1A4070000000065000088473]" c="1A4070000000065000088473"/>
              <i n="[TABLE].[METRC].&amp;[1A4070000000065000088574]" c="1A4070000000065000088574"/>
              <i n="[TABLE].[METRC].&amp;[1A4070000000065000088699]" c="1A4070000000065000088699"/>
              <i n="[TABLE].[METRC].&amp;[1A4070000000065000088753]" c="1A4070000000065000088753"/>
              <i n="[TABLE].[METRC].&amp;[1A4070000000065000088808]" c="1A4070000000065000088808"/>
              <i n="[TABLE].[METRC].&amp;[1A4070000000065000088978]" c="1A4070000000065000088978"/>
              <i n="[TABLE].[METRC].&amp;[1A4070000000065000089128]" c="1A4070000000065000089128"/>
              <i n="[TABLE].[METRC].&amp;[1A4070000000065000089187]" c="1A4070000000065000089187"/>
              <i n="[TABLE].[METRC].&amp;[1A4070000000065000089221]" c="1A4070000000065000089221"/>
              <i n="[TABLE].[METRC].&amp;[1A4070000000065000089246]" c="1A4070000000065000089246"/>
              <i n="[TABLE].[METRC].&amp;[1A4070000000065000089257]" c="1A4070000000065000089257"/>
              <i n="[TABLE].[METRC].&amp;[1A4070000000065000089671]" c="1A4070000000065000089671"/>
              <i n="[TABLE].[METRC].&amp;[1A4070000000065000089787]" c="1A4070000000065000089787"/>
              <i n="[TABLE].[METRC].&amp;[1A4070000000065000089810]" c="1A4070000000065000089810"/>
              <i n="[TABLE].[METRC].&amp;[1A4070000000065000089838]" c="1A4070000000065000089838"/>
              <i n="[TABLE].[METRC].&amp;[1A4070000000065000089858]" c="1A4070000000065000089858"/>
              <i n="[TABLE].[METRC].&amp;[1A4070000000065000089922]" c="1A4070000000065000089922"/>
              <i n="[TABLE].[METRC].&amp;[1A4070000000065000089939]" c="1A4070000000065000089939"/>
              <i n="[TABLE].[METRC].&amp;[1A4070000000065000089941]" c="1A4070000000065000089941"/>
              <i n="[TABLE].[METRC].&amp;[1A4070000000065000089943]" c="1A4070000000065000089943"/>
              <i n="[TABLE].[METRC].&amp;[1A4070000000065000089944]" c="1A4070000000065000089944"/>
              <i n="[TABLE].[METRC].&amp;[1A4070000000065000089972]" c="1A4070000000065000089972"/>
              <i n="[TABLE].[METRC].&amp;[1A4070000000065000089977]" c="1A4070000000065000089977"/>
              <i n="[TABLE].[METRC].&amp;[1A4070000000065000089979]" c="1A4070000000065000089979"/>
              <i n="[TABLE].[METRC].&amp;[1A4070000000065000089988]" c="1A4070000000065000089988"/>
              <i n="[TABLE].[METRC].&amp;[1A4070000000065000089991]" c="1A4070000000065000089991"/>
              <i n="[TABLE].[METRC].&amp;[1A4070000000065000089999]" c="1A4070000000065000089999"/>
              <i n="[TABLE].[METRC].&amp;[1A4070000000065000090012]" c="1A4070000000065000090012"/>
              <i n="[TABLE].[METRC].&amp;[1A4070000000065000090016]" c="1A4070000000065000090016"/>
              <i n="[TABLE].[METRC].&amp;[1A4070000000065000090026]" c="1A4070000000065000090026"/>
              <i n="[TABLE].[METRC].&amp;[1A4070000000065000090042]" c="1A4070000000065000090042"/>
              <i n="[TABLE].[METRC].&amp;[1A4070000000065000090050]" c="1A4070000000065000090050"/>
              <i n="[TABLE].[METRC].&amp;[1A4070000000065000090055]" c="1A4070000000065000090055"/>
              <i n="[TABLE].[METRC].&amp;[1A4070000000065000090064]" c="1A4070000000065000090064"/>
              <i n="[TABLE].[METRC].&amp;[1A4070000000065000090071]" c="1A4070000000065000090071"/>
              <i n="[TABLE].[METRC].&amp;[1A4070000000065000090079]" c="1A4070000000065000090079"/>
              <i n="[TABLE].[METRC].&amp;[1A4070000000065000090082]" c="1A4070000000065000090082"/>
              <i n="[TABLE].[METRC].&amp;[1A4070000000065000090083]" c="1A4070000000065000090083"/>
              <i n="[TABLE].[METRC].&amp;[1A4070000000065000090084]" c="1A4070000000065000090084"/>
              <i n="[TABLE].[METRC].&amp;[1A4070000000065000090086]" c="1A4070000000065000090086"/>
              <i n="[TABLE].[METRC].&amp;[1A4070000000065000090087]" c="1A4070000000065000090087"/>
              <i n="[TABLE].[METRC].&amp;[1A4070000000065000090091]" c="1A4070000000065000090091"/>
              <i n="[TABLE].[METRC].&amp;[1A4070000000065000090092]" c="1A4070000000065000090092"/>
              <i n="[TABLE].[METRC].&amp;[1A4070000000065000090094]" c="1A4070000000065000090094"/>
              <i n="[TABLE].[METRC].&amp;[1A4070000000065000090095]" c="1A4070000000065000090095"/>
              <i n="[TABLE].[METRC].&amp;[1A4070000000065000090096]" c="1A4070000000065000090096"/>
              <i n="[TABLE].[METRC].&amp;[1A4070000000065000090099]" c="1A4070000000065000090099"/>
              <i n="[TABLE].[METRC].&amp;[1A4070000000065000090102]" c="1A4070000000065000090102"/>
              <i n="[TABLE].[METRC].&amp;[1A4070000000065000090103]" c="1A4070000000065000090103"/>
              <i n="[TABLE].[METRC].&amp;[1A4070000000065000090104]" c="1A4070000000065000090104"/>
              <i n="[TABLE].[METRC].&amp;[1A4070000000065000090123]" c="1A4070000000065000090123"/>
              <i n="[TABLE].[METRC].&amp;[1A4070000000065000090129]" c="1A4070000000065000090129"/>
              <i n="[TABLE].[METRC].&amp;[1A4070000000065000090132]" c="1A4070000000065000090132"/>
              <i n="[TABLE].[METRC].&amp;[1A4070000000065000090133]" c="1A4070000000065000090133"/>
              <i n="[TABLE].[METRC].&amp;[1A4070000000065000090167]" c="1A4070000000065000090167"/>
              <i n="[TABLE].[METRC].&amp;[1A4070000000065000090191]" c="1A4070000000065000090191"/>
              <i n="[TABLE].[METRC].&amp;[1A4070000000065000090220]" c="1A4070000000065000090220"/>
              <i n="[TABLE].[METRC].&amp;[1A4070000000065000090232]" c="1A4070000000065000090232"/>
              <i n="[TABLE].[METRC].&amp;[1A4070000000065000090244]" c="1A4070000000065000090244"/>
              <i n="[TABLE].[METRC].&amp;[1A4070000000065000090276]" c="1A4070000000065000090276"/>
              <i n="[TABLE].[METRC].&amp;[1A4070000000065000090307]" c="1A4070000000065000090307"/>
              <i n="[TABLE].[METRC].&amp;[1A4070000000065000090309]" c="1A4070000000065000090309"/>
              <i n="[TABLE].[METRC].&amp;[1A4070000000065000090310]" c="1A4070000000065000090310"/>
              <i n="[TABLE].[METRC].&amp;[1A4070000000065000090564]" c="1A4070000000065000090564"/>
              <i n="[TABLE].[METRC].&amp;[1A4070000000065000090583]" c="1A4070000000065000090583"/>
              <i n="[TABLE].[METRC].&amp;[1A4070000000065000090626]" c="1A4070000000065000090626"/>
              <i n="[TABLE].[METRC].&amp;[1A4070000000065000090694]" c="1A4070000000065000090694"/>
              <i n="[TABLE].[METRC].&amp;[1A4070000000065000090919]" c="1A4070000000065000090919"/>
              <i n="[TABLE].[METRC].&amp;[1A4070000000065000090996]" c="1A4070000000065000090996"/>
              <i n="[TABLE].[METRC].&amp;[1A4070000000065000091161]" c="1A4070000000065000091161"/>
              <i n="[TABLE].[METRC].&amp;[1A4070000000065000091335]" c="1A4070000000065000091335"/>
              <i n="[TABLE].[METRC].&amp;[1A4070000000065000091342]" c="1A4070000000065000091342"/>
              <i n="[TABLE].[METRC].&amp;[1A4070000000065000091417]" c="1A4070000000065000091417"/>
              <i n="[TABLE].[METRC].&amp;[1A4070000000065000091478]" c="1A4070000000065000091478"/>
              <i n="[TABLE].[METRC].&amp;[1A4070000000065000091726]" c="1A4070000000065000091726"/>
              <i n="[TABLE].[METRC].&amp;[1A4070000000065000091735]" c="1A4070000000065000091735"/>
              <i n="[TABLE].[METRC].&amp;[1A4070000000065000092036]" c="1A4070000000065000092036"/>
              <i n="[TABLE].[METRC].&amp;[1A4070000000065000092159]" c="1A4070000000065000092159"/>
              <i n="[TABLE].[METRC].&amp;[1A4070000000065000092343]" c="1A4070000000065000092343"/>
              <i n="[TABLE].[METRC].&amp;[1A4070000000065000092840]" c="1A4070000000065000092840"/>
              <i n="[TABLE].[METRC].&amp;[1A4070000000065000093035]" c="1A4070000000065000093035"/>
              <i n="[TABLE].[METRC].&amp;[1A4070000000065000093114]" c="1A4070000000065000093114"/>
              <i n="[TABLE].[METRC].&amp;[1A4070000000065000093306]" c="1A4070000000065000093306"/>
              <i n="[TABLE].[METRC].&amp;[1A4070000000065000093426]" c="1A4070000000065000093426"/>
              <i n="[TABLE].[METRC].&amp;[1A4070000000065000093533]" c="1A4070000000065000093533"/>
              <i n="[TABLE].[METRC].&amp;[1A4070000000065000093577]" c="1A4070000000065000093577"/>
              <i n="[TABLE].[METRC].&amp;[1A4070000000065000093627]" c="1A4070000000065000093627"/>
              <i n="[TABLE].[METRC].&amp;[1A4070000000065000093811]" c="1A4070000000065000093811"/>
              <i n="[TABLE].[METRC].&amp;[1A4070000000065000093986]" c="1A4070000000065000093986"/>
              <i n="[TABLE].[METRC].&amp;[1A4070000000065000093996]" c="1A4070000000065000093996"/>
              <i n="[TABLE].[METRC].&amp;[1A4070000000065000094117]" c="1A4070000000065000094117"/>
              <i n="[TABLE].[METRC].&amp;[1A4070000000065000094236]" c="1A4070000000065000094236"/>
              <i n="[TABLE].[METRC].&amp;[1A4070000000065000094286]" c="1A4070000000065000094286"/>
              <i n="[TABLE].[METRC].&amp;[1A4070000000065000094307]" c="1A4070000000065000094307"/>
              <i n="[TABLE].[METRC].&amp;[1A4070000000065000094309]" c="1A4070000000065000094309"/>
              <i n="[TABLE].[METRC].&amp;[1A4070000000065000094426]" c="1A4070000000065000094426"/>
              <i n="[TABLE].[METRC].&amp;[1A4070000000065000094496]" c="1A4070000000065000094496"/>
              <i n="[TABLE].[METRC].&amp;[1A4070000000065000094527]" c="1A4070000000065000094527"/>
              <i n="[TABLE].[METRC].&amp;[1A4070000000065000094589]" c="1A4070000000065000094589"/>
              <i n="[TABLE].[METRC].&amp;[1A4070000000065000094615]" c="1A4070000000065000094615"/>
              <i n="[TABLE].[METRC].&amp;[1A4070000000065000094717]" c="1A4070000000065000094717"/>
              <i n="[TABLE].[METRC].&amp;[1A4070000000065000094733]" c="1A4070000000065000094733"/>
              <i n="[TABLE].[METRC].&amp;[1A4070000000065000094833]" c="1A4070000000065000094833"/>
              <i n="[TABLE].[METRC].&amp;[1A4070000000065000094837]" c="1A4070000000065000094837"/>
              <i n="[TABLE].[METRC].&amp;[1A4070000000065000094878]" c="1A4070000000065000094878"/>
              <i n="[TABLE].[METRC].&amp;[1A4070000000065000094932]" c="1A4070000000065000094932"/>
              <i n="[TABLE].[METRC].&amp;[1A4070000000065000095493]" c="1A4070000000065000095493"/>
              <i n="[TABLE].[METRC].&amp;[1A4070000000065000095501]" c="1A4070000000065000095501"/>
              <i n="[TABLE].[METRC].&amp;[1A4070000000065000095517]" c="1A4070000000065000095517"/>
              <i n="[TABLE].[METRC].&amp;[1A4070000000065000095534]" c="1A4070000000065000095534"/>
              <i n="[TABLE].[METRC].&amp;[1A4070000000065000095579]" c="1A4070000000065000095579"/>
              <i n="[TABLE].[METRC].&amp;[1A4070000000065000095617]" c="1A4070000000065000095617"/>
              <i n="[TABLE].[METRC].&amp;[1A4070000000065000095811]" c="1A4070000000065000095811"/>
              <i n="[TABLE].[METRC].&amp;[1A4070000000065000095866]" c="1A4070000000065000095866"/>
              <i n="[TABLE].[METRC].&amp;[1A4070000000065000095921]" c="1A4070000000065000095921"/>
              <i n="[TABLE].[METRC].&amp;[1A4070000000065000095951]" c="1A4070000000065000095951"/>
              <i n="[TABLE].[METRC].&amp;[1A4070000000065000095965]" c="1A4070000000065000095965"/>
              <i n="[TABLE].[METRC].&amp;[1A4070000000065000096002]" c="1A4070000000065000096002"/>
              <i n="[TABLE].[METRC].&amp;[1A4070000000065000096009]" c="1A4070000000065000096009"/>
              <i n="[TABLE].[METRC].&amp;[1A4070000000065000096030]" c="1A4070000000065000096030"/>
              <i n="[TABLE].[METRC].&amp;[1A4070000000065000096032]" c="1A4070000000065000096032"/>
              <i n="[TABLE].[METRC].&amp;[1A4070000000065000096094]" c="1A4070000000065000096094"/>
              <i n="[TABLE].[METRC].&amp;[1A4070000000065000096350]" c="1A4070000000065000096350"/>
              <i n="[TABLE].[METRC].&amp;[1A4070000000065000096362]" c="1A4070000000065000096362"/>
              <i n="[TABLE].[METRC].&amp;[1A4070000000065000096406]" c="1A4070000000065000096406"/>
              <i n="[TABLE].[METRC].&amp;[1A4070000000065000096460]" c="1A4070000000065000096460"/>
              <i n="[TABLE].[METRC].&amp;[1A4070000000065000096615]" c="1A4070000000065000096615"/>
              <i n="[TABLE].[METRC].&amp;[1A4070000000065000096662]" c="1A4070000000065000096662"/>
              <i n="[TABLE].[METRC].&amp;[1A4070000000065000096691]" c="1A4070000000065000096691"/>
              <i n="[TABLE].[METRC].&amp;[1A4070000000065000096714]" c="1A4070000000065000096714"/>
              <i n="[TABLE].[METRC].&amp;[1A4070000000065000097703]" c="1A4070000000065000097703"/>
              <i n="[TABLE].[METRC].&amp;[1A4070000000065000098730]" c="1A4070000000065000098730"/>
              <i n="[TABLE].[METRC].&amp;[1A4070000000065000098732]" c="1A4070000000065000098732"/>
              <i n="[TABLE].[METRC].&amp;[1A4070000000065000098735]" c="1A4070000000065000098735"/>
              <i n="[TABLE].[METRC].&amp;[1A4070000000065000098736]" c="1A4070000000065000098736"/>
              <i n="[TABLE].[METRC].&amp;[1A4070000000065000098738]" c="1A4070000000065000098738"/>
              <i n="[TABLE].[METRC].&amp;[1A4070000000065000098740]" c="1A4070000000065000098740"/>
              <i n="[TABLE].[METRC].&amp;[1A4070000000065000098741]" c="1A4070000000065000098741"/>
              <i n="[TABLE].[METRC].&amp;[1A4070000000065000098742]" c="1A4070000000065000098742"/>
              <i n="[TABLE].[METRC].&amp;[1A4070000000065000098744]" c="1A4070000000065000098744"/>
              <i n="[TABLE].[METRC].&amp;[1A4070000000065000098745]" c="1A4070000000065000098745"/>
              <i n="[TABLE].[METRC].&amp;[1A4070000000065000098746]" c="1A4070000000065000098746"/>
              <i n="[TABLE].[METRC].&amp;[1A4070000000065000098747]" c="1A4070000000065000098747"/>
              <i n="[TABLE].[METRC].&amp;[1A4070000000065000098750]" c="1A4070000000065000098750"/>
              <i n="[TABLE].[METRC].&amp;[1A4070000000065000098753]" c="1A4070000000065000098753"/>
              <i n="[TABLE].[METRC].&amp;[1A4070000000065000098754]" c="1A4070000000065000098754"/>
              <i n="[TABLE].[METRC].&amp;[1A4070000000065000098756]" c="1A4070000000065000098756"/>
              <i n="[TABLE].[METRC].&amp;[1A4070000000065000098757]" c="1A4070000000065000098757"/>
              <i n="[TABLE].[METRC].&amp;[1A4070000000065000098760]" c="1A4070000000065000098760"/>
            </range>
          </ranges>
        </level>
      </levels>
      <selections count="73">
        <selection n="[TABLE].[METRC].&amp;[1A4070000000065000079409]"/>
        <selection n="[TABLE].[METRC].&amp;[1A4070000000065000079429]"/>
        <selection n="[TABLE].[METRC].&amp;[1A4070000000065000081417]"/>
        <selection n="[TABLE].[METRC].&amp;[1A4070000000065000081484]"/>
        <selection n="[TABLE].[METRC].&amp;[1A4070000000065000082526]"/>
        <selection n="[TABLE].[METRC].&amp;[1A4070000000065000082552]"/>
        <selection n="[TABLE].[METRC].&amp;[1A4070000000065000082645]"/>
        <selection n="[TABLE].[METRC].&amp;[1A4070000000065000082659]"/>
        <selection n="[TABLE].[METRC].&amp;[1A4070000000065000083129]"/>
        <selection n="[TABLE].[METRC].&amp;[1A4070000000065000083206]"/>
        <selection n="[TABLE].[METRC].&amp;[1A4070000000065000083299]"/>
        <selection n="[TABLE].[METRC].&amp;[1A4070000000065000083310]"/>
        <selection n="[TABLE].[METRC].&amp;[1A4070000000065000083342]"/>
        <selection n="[TABLE].[METRC].&amp;[1A4070000000065000083423]"/>
        <selection n="[TABLE].[METRC].&amp;[1A4070000000065000083541]"/>
        <selection n="[TABLE].[METRC].&amp;[1A4070000000065000083576]"/>
        <selection n="[TABLE].[METRC].&amp;[1A4070000000065000083587]"/>
        <selection n="[TABLE].[METRC].&amp;[1A4070000000065000083630]"/>
        <selection n="[TABLE].[METRC].&amp;[1A4070000000065000083656]"/>
        <selection n="[TABLE].[METRC].&amp;[1A4070000000065000083814]"/>
        <selection n="[TABLE].[METRC].&amp;[1A4070000000065000083955]"/>
        <selection n="[TABLE].[METRC].&amp;[1A4070000000065000084021]"/>
        <selection n="[TABLE].[METRC].&amp;[1A4070000000065000084169]"/>
        <selection n="[TABLE].[METRC].&amp;[1A4070000000065000084291]"/>
        <selection n="[TABLE].[METRC].&amp;[1A4070000000065000084343]"/>
        <selection n="[TABLE].[METRC].&amp;[1A4070000000065000084551]"/>
        <selection n="[TABLE].[METRC].&amp;[1A4070000000065000084607]"/>
        <selection n="[TABLE].[METRC].&amp;[1A4070000000065000084611]"/>
        <selection n="[TABLE].[METRC].&amp;[1A4070000000065000084742]"/>
        <selection n="[TABLE].[METRC].&amp;[1A4070000000065000084895]"/>
        <selection n="[TABLE].[METRC].&amp;[1A4070000000065000085079]"/>
        <selection n="[TABLE].[METRC].&amp;[1A4070000000065000085294]"/>
        <selection n="[TABLE].[METRC].&amp;[1A4070000000065000085392]"/>
        <selection n="[TABLE].[METRC].&amp;[1A4070000000065000085500]"/>
        <selection n="[TABLE].[METRC].&amp;[1A4070000000065000085566]"/>
        <selection n="[TABLE].[METRC].&amp;[1A4070000000065000085728]"/>
        <selection n="[TABLE].[METRC].&amp;[1A4070000000065000085800]"/>
        <selection n="[TABLE].[METRC].&amp;[1A4070000000065000085869]"/>
        <selection n="[TABLE].[METRC].&amp;[1A4070000000065000085876]"/>
        <selection n="[TABLE].[METRC].&amp;[1A4070000000065000085989]"/>
        <selection n="[TABLE].[METRC].&amp;[1A4070000000065000085997]"/>
        <selection n="[TABLE].[METRC].&amp;[1A4070000000065000086035]"/>
        <selection n="[TABLE].[METRC].&amp;[1A4070000000065000086079]"/>
        <selection n="[TABLE].[METRC].&amp;[1A4070000000065000086114]"/>
        <selection n="[TABLE].[METRC].&amp;[1A4070000000065000086127]"/>
        <selection n="[TABLE].[METRC].&amp;[1A4070000000065000086152]"/>
        <selection n="[TABLE].[METRC].&amp;[1A4070000000065000086156]"/>
        <selection n="[TABLE].[METRC].&amp;[1A4070000000065000086230]"/>
        <selection n="[TABLE].[METRC].&amp;[1A4070000000065000086272]"/>
        <selection n="[TABLE].[METRC].&amp;[1A4070000000065000086293]"/>
        <selection n="[TABLE].[METRC].&amp;[1A4070000000065000086331]"/>
        <selection n="[TABLE].[METRC].&amp;[1A4070000000065000086558]"/>
        <selection n="[TABLE].[METRC].&amp;[1A4070000000065000086622]"/>
        <selection n="[TABLE].[METRC].&amp;[1A4070000000065000086791]"/>
        <selection n="[TABLE].[METRC].&amp;[1A4070000000065000086891]"/>
        <selection n="[TABLE].[METRC].&amp;[1A4070000000065000086965]"/>
        <selection n="[TABLE].[METRC].&amp;[1A4070000000065000087012]"/>
        <selection n="[TABLE].[METRC].&amp;[1A4070000000065000087030]"/>
        <selection n="[TABLE].[METRC].&amp;[1A4070000000065000087046]"/>
        <selection n="[TABLE].[METRC].&amp;[1A4070000000065000087095]"/>
        <selection n="[TABLE].[METRC].&amp;[1A4070000000065000087102]"/>
        <selection n="[TABLE].[METRC].&amp;[1A4070000000065000087122]"/>
        <selection n="[TABLE].[METRC].&amp;[1A4070000000065000087172]"/>
        <selection n="[TABLE].[METRC].&amp;[1A4070000000065000087213]"/>
        <selection n="[TABLE].[METRC].&amp;[1A4070000000065000087295]"/>
        <selection n="[TABLE].[METRC].&amp;[1A4070000000065000087302]"/>
        <selection n="[TABLE].[METRC].&amp;[1A4070000000065000087322]"/>
        <selection n="[TABLE].[METRC].&amp;[1A4070000000065000087369]"/>
        <selection n="[TABLE].[METRC].&amp;[1A4070000000065000087403]"/>
        <selection n="[TABLE].[METRC].&amp;[1A4070000000065000087410]"/>
        <selection n="[TABLE].[METRC].&amp;[1A4070000000065000087414]"/>
        <selection n="[TABLE].[METRC].&amp;[1A4070000000065000087417]"/>
        <selection n="[TABLE].[METRC].&amp;[1A4070000000065000087420]"/>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TRC" xr10:uid="{3E76D54E-BD04-44B1-9C93-DABD1F89C7DC}" cache="Slicer_METRC" caption="METRC" startItem="42"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23FE9F9-E710-4E1F-B53E-656DAA7116DC}" name="Table6" displayName="Table6" ref="A1:K1048576" totalsRowShown="0" headerRowDxfId="361">
  <autoFilter ref="A1:K1048576" xr:uid="{A04C55B3-1C12-4EDB-BEB8-BE95F7AB851A}"/>
  <tableColumns count="11">
    <tableColumn id="1" xr3:uid="{4AD37B22-00BB-44EE-8F98-CD2F0E1AE8E0}" name="Tag"/>
    <tableColumn id="2" xr3:uid="{14B29A60-06DE-497E-9C80-2F883B8E7F8F}" name="Strain"/>
    <tableColumn id="3" xr3:uid="{A220EE9F-2252-4440-ADDF-4A949E3987FC}" name="Location"/>
    <tableColumn id="4" xr3:uid="{76BEA0AB-219A-4597-8E06-096706230976}" name="Hold"/>
    <tableColumn id="5" xr3:uid="{A43C6C0F-4D33-4A33-B0BE-1236B0C7D988}" name="Group"/>
    <tableColumn id="6" xr3:uid="{C56A1BB8-E479-4D02-9402-0FAFB338E71E}" name="Group Type"/>
    <tableColumn id="7" xr3:uid="{E306359C-F2E0-4053-BF2D-F96A9652529D}" name="Group Date" dataDxfId="360"/>
    <tableColumn id="8" xr3:uid="{D9FBBC0D-1798-4E80-81F5-5A7D3808C6AC}" name="Phase Date" dataDxfId="359"/>
    <tableColumn id="9" xr3:uid="{2A5C8D72-C927-4E2D-AD72-27558E946BB3}" name="Harvested"/>
    <tableColumn id="10" xr3:uid="{9BBB47E0-F6E9-4BA6-867F-0363668C7EE4}" name="Column1"/>
    <tableColumn id="11" xr3:uid="{518725AC-333D-470C-984E-42E5CC93807B}" name="Column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8BDB67-126C-47C9-A700-F4F28FC8D983}" name="ScanWorkbook" displayName="ScanWorkbook" ref="A1:L1429" totalsRowShown="0" headerRowDxfId="353" dataDxfId="352" tableBorderDxfId="351">
  <autoFilter ref="A1:L1429" xr:uid="{A61B0DED-37E1-4937-B098-56D5616E345D}"/>
  <sortState xmlns:xlrd2="http://schemas.microsoft.com/office/spreadsheetml/2017/richdata2" ref="A2:L1429">
    <sortCondition ref="L2:L1429"/>
    <sortCondition ref="E2:E1429"/>
    <sortCondition ref="D2:D1429"/>
  </sortState>
  <tableColumns count="12">
    <tableColumn id="1" xr3:uid="{EF918272-4C20-4B46-8714-D0E90974CCBF}" name="Table #" dataDxfId="350"/>
    <tableColumn id="2" xr3:uid="{35E285D5-8FEC-46C1-98C2-FA5B669C0423}" name="Row" dataDxfId="349"/>
    <tableColumn id="3" xr3:uid="{4DAFC80D-DA42-4938-9509-866E48BD4E1F}" name="SCAN INTO THIS COLUMN" dataDxfId="348"/>
    <tableColumn id="4" xr3:uid="{31A031BA-19CD-4D8A-9E82-5D39E81FE280}" name="Plant" dataDxfId="347"/>
    <tableColumn id="5" xr3:uid="{04931668-79C9-425F-97C6-CD5A3328B28E}" name="Table" dataDxfId="346"/>
    <tableColumn id="6" xr3:uid="{19028720-C125-4D51-B9E9-76551F9B29C9}" name="METRC" dataDxfId="345">
      <calculatedColumnFormula>IF(ISEVEN(ROW(ScanWorkbook[[#This Row],[SCAN INTO THIS COLUMN]])),C2,"")</calculatedColumnFormula>
    </tableColumn>
    <tableColumn id="7" xr3:uid="{17D58EF3-FEDA-49E5-ADF6-D1AD7F059EAF}" name="Pheno" dataDxfId="344">
      <calculatedColumnFormula>IF(ISEVEN(ROW(ScanWorkbook[[#This Row],[SCAN INTO THIS COLUMN]])),C3,"")</calculatedColumnFormula>
    </tableColumn>
    <tableColumn id="8" xr3:uid="{876F7B6E-9E68-484B-8EA2-4528E7477930}" name="Strain Abv" dataDxfId="343">
      <calculatedColumnFormula>LEFT(ScanWorkbook[[#This Row],[Pheno]],4)</calculatedColumnFormula>
    </tableColumn>
    <tableColumn id="9" xr3:uid="{73684C14-8406-4871-BA60-991D6CD121A4}" name="Pheno Abv" dataDxfId="342">
      <calculatedColumnFormula>IF(SUM(COUNTIF(ScanWorkbook[[#This Row],[Pheno]],{"*.*"})),LEFT(ScanWorkbook[[#This Row],[Pheno]],7),_xlfn.CONCAT(LEFT(ScanWorkbook[[#This Row],[Pheno]],4),RIGHT(ScanWorkbook[[#This Row],[Pheno]],3)))</calculatedColumnFormula>
    </tableColumn>
    <tableColumn id="12" xr3:uid="{F0DEDC18-49B8-45AF-82C0-D6A6F04866A3}" name="Location" dataDxfId="341"/>
    <tableColumn id="11" xr3:uid="{0A08D786-B11F-4233-B461-DC6181EDA8F5}" name="Clone Barcode" dataDxfId="340">
      <calculatedColumnFormula>IF(ScanWorkbook[[#This Row],[METRC]]=0,"",IF(ScanWorkbook[[#This Row],[METRC]]="","",_xlfn.CONCAT(ScanWorkbook[[#This Row],[Pheno Abv]],".",RIGHT(ScanWorkbook[[#This Row],[METRC]],6))))</calculatedColumnFormula>
    </tableColumn>
    <tableColumn id="10" xr3:uid="{0E9D91AF-7B9D-4AD2-8622-F972420082A2}" name="side" dataDxfId="339"/>
  </tableColumns>
  <tableStyleInfo name="TableStyleMedium1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B0D4622-29B2-42FF-9D42-4BEA245D2BEE}" name="TABLE" displayName="TABLE" ref="A1:M715" totalsRowShown="0" headerRowDxfId="337">
  <autoFilter ref="A1:M715" xr:uid="{C09CFE07-4D05-4B95-B78E-DF83366D424B}"/>
  <sortState xmlns:xlrd2="http://schemas.microsoft.com/office/spreadsheetml/2017/richdata2" ref="A2:K715">
    <sortCondition ref="B1:B229"/>
  </sortState>
  <tableColumns count="13">
    <tableColumn id="7" xr3:uid="{53C2C2C2-01AD-4940-B8D0-E840A5FCCF30}" name="TABLE" dataDxfId="336">
      <calculatedColumnFormula>MID(TABLE[[#This Row],[LOC]],4,3)</calculatedColumnFormula>
    </tableColumn>
    <tableColumn id="1" xr3:uid="{B15A0CEE-5E2E-44B5-B1CD-0E081175F0EC}" name="LOC"/>
    <tableColumn id="2" xr3:uid="{A14A0D05-6E5C-4E23-A264-5CC9EED866AB}" name="METRC" dataDxfId="335">
      <calculatedColumnFormula>_xlfn.IFNA(IF(TABLE[[#This Row],[CODE]]="","",IF(TABLE[[#This Row],[CODE]]="...","",_xlfn.CONCAT("1A4070000000065000",RIGHT(TABLE[[#This Row],[CODE]],6)))),"")</calculatedColumnFormula>
    </tableColumn>
    <tableColumn id="3" xr3:uid="{5F52BC1F-28E0-4354-8431-4DC71F52E635}" name="PhenoAbbv" dataDxfId="334">
      <calculatedColumnFormula array="1">_xlfn.IFNA(IF(SUM(COUNTIF(TABLE[[#This Row],[CODE]],{"*.*"})),LEFT(TABLE[[#This Row],[CODE]],7),_xlfn.CONCAT(LEFT(TABLE[[#This Row],[CODE]],4),RIGHT(TABLE[[#This Row],[CODE]],3))),"")</calculatedColumnFormula>
    </tableColumn>
    <tableColumn id="4" xr3:uid="{64F32696-B6E1-4441-ABD8-AE441C424355}" name="CODE" dataDxfId="333">
      <calculatedColumnFormula>IF(VLOOKUP(TABLE[[#This Row],[LOC]],ScanWorkbook[[Location]:[Clone Barcode]],2,FALSE)="...","",VLOOKUP(TABLE[[#This Row],[LOC]],ScanWorkbook[[Location]:[Clone Barcode]],2,FALSE))</calculatedColumnFormula>
    </tableColumn>
    <tableColumn id="5" xr3:uid="{62F2E41B-BA0C-4245-BE53-E2F2D9755773}" name="Date" dataDxfId="332">
      <calculatedColumnFormula>IF(TABLE[[#This Row],[METRC]]="","",TODAY())</calculatedColumnFormula>
    </tableColumn>
    <tableColumn id="6" xr3:uid="{118E7020-E626-40D3-9615-8F3CC38CB590}" name="ROOM" dataDxfId="331">
      <calculatedColumnFormula>_xlfn.IFNA(IF(TABLE[[#This Row],[METRC]]="","",VLOOKUP(TABLE[[#This Row],[LOC]],ScanWorkbook[[Location]:[side]],3,FALSE)),"")</calculatedColumnFormula>
    </tableColumn>
    <tableColumn id="8" xr3:uid="{3503AC0B-7126-4BEF-8A7B-3CD2F5C40206}" name="bounce location" dataDxfId="330">
      <calculatedColumnFormula>_xlfn.IFNA(IF(TABLE[[#This Row],[METRC]]="...","",VLOOKUP(TABLE[[#This Row],[METRC]],METRC!A:C,3,FALSE)),"")</calculatedColumnFormula>
    </tableColumn>
    <tableColumn id="11" xr3:uid="{31786247-351F-47F6-AA76-7674BB183B63}" name="LOCATION MATCH?" dataDxfId="329">
      <calculatedColumnFormula>IF(TABLE[[#This Row],[METRC]]="","",IF(TABLE[[#This Row],[METRC]]="...","",(IF(_xlfn.NUMBERVALUE(LEFT(TABLE[[#This Row],[ROOM]],1))&lt;=2,IF(RIGHT(TABLE[[#This Row],[ROOM]],6)=TABLE[[#This Row],[bounce location]],"match","MISMATCH"),IF(_xlfn.NUMBERVALUE(LEFT(TABLE[[#This Row],[ROOM]],1))&gt;2, IF(RIGHT(TABLE[[#This Row],[ROOM]],7)=TABLE[[#This Row],[bounce location]],"match","MISMATCH"),"MISMATCH")))))</calculatedColumnFormula>
    </tableColumn>
    <tableColumn id="9" xr3:uid="{786C1A00-0AF5-4460-A9D9-300D204A946B}" name="bounce strain" dataDxfId="328">
      <calculatedColumnFormula>_xlfn.IFNA(IF(TABLE[[#This Row],[METRC]]="...","",LEFT(VLOOKUP(TABLE[[#This Row],[METRC]],METRC!A:B,2,FALSE),4)),"")</calculatedColumnFormula>
    </tableColumn>
    <tableColumn id="10" xr3:uid="{90221144-C8CF-4465-8E89-8BF7D0A2A682}" name="STRAIN MATCH?" dataDxfId="327">
      <calculatedColumnFormula>IF(TABLE[[#This Row],[METRC]]="","",IF(TABLE[[#This Row],[METRC]]="...","",IF(TABLE[[#This Row],[bounce strain]]=LEFT(TABLE[[#This Row],[PhenoAbbv]],4),"match","MISMATCH")))</calculatedColumnFormula>
    </tableColumn>
    <tableColumn id="14" xr3:uid="{1BCB8A00-8B91-4578-9AAB-F51388F10461}" name="next clone round" dataDxfId="326">
      <calculatedColumnFormula>IF(TABLE[[#This Row],[Date]]="","",INDEX(nextcloneround[Clone Round],MATCH(TABLE[[#This Row],[Date]],nextcloneround[today],0)))</calculatedColumnFormula>
    </tableColumn>
    <tableColumn id="15" xr3:uid="{9F03644A-627D-4CBD-9002-6ACD4F0495B7}" name="generation of mom (from current Mom Book)" dataDxfId="325">
      <calculatedColumnFormula>_xlfn.IFNA(INDEX([2]!MOM[Generation],MATCH(TABLE[[#This Row],[METRC]],[2]!MOM[METRC 2],0)),"")</calculatedColumnFormula>
    </tableColumn>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5CE0217-358F-4FE9-B654-160F7193E5C6}" name="nextcloneround" displayName="nextcloneround" ref="A1:F75" totalsRowShown="0">
  <autoFilter ref="A1:F75" xr:uid="{181626C3-FD78-45EF-B2C6-3252C319FF1A}"/>
  <tableColumns count="6">
    <tableColumn id="1" xr3:uid="{EC95EFBA-7B65-4148-905B-9E07E9F0CF90}" name="Clone Round"/>
    <tableColumn id="2" xr3:uid="{AD4FB8FC-3D46-4A59-BF8C-4AA99EC19284}" name="Julian Code"/>
    <tableColumn id="3" xr3:uid="{42D2EF5C-B951-4D77-B0A5-230E79B4A70B}" name="Clone Date" dataDxfId="324"/>
    <tableColumn id="6" xr3:uid="{60D77F13-BE3A-4175-9111-EA8D722D6FEC}" name="days between" dataDxfId="323">
      <calculatedColumnFormula>_xlfn.NUMBERVALUE((TEXT(TODAY(),"yy")&amp;TEXT((TODAY()-DATEVALUE("1/1/"&amp;TEXT(TODAY(),"yy"))+1),"000"))-nextcloneround[[#This Row],[Julian Code]])</calculatedColumnFormula>
    </tableColumn>
    <tableColumn id="4" xr3:uid="{4CD950C2-6866-431D-BAB2-B970978A663B}" name="ref" dataDxfId="322">
      <calculatedColumnFormula>IF(AND(-21&lt;_xlfn.NUMBERVALUE((TEXT(TODAY(),"yy")&amp;TEXT((TODAY()-DATEVALUE("1/1/"&amp;TEXT(TODAY(),"yy"))+1),"000"))-nextcloneround[[#This Row],[Julian Code]]),_xlfn.NUMBERVALUE((TEXT(TODAY(),"yy")&amp;TEXT((TODAY()-DATEVALUE("1/1/"&amp;TEXT(TODAY(),"yy"))+1),"000"))-nextcloneround[[#This Row],[Julian Code]])&lt;0),"next clone round","")</calculatedColumnFormula>
    </tableColumn>
    <tableColumn id="7" xr3:uid="{B8C814BE-1771-4A1C-BBDE-6E1F893F1AD6}" name="today" dataDxfId="321">
      <calculatedColumnFormula>IF(nextcloneround[[#This Row],[ref]]="","",TODAY())</calculatedColumnFormula>
    </tableColumn>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4E7D4E-4566-483A-9E03-732E2F95E85F}" name="newscanrecord" displayName="newscanrecord" ref="A1:L2028" totalsRowShown="0" headerRowDxfId="301" dataDxfId="300" tableBorderDxfId="299">
  <autoFilter ref="A1:L2028" xr:uid="{116D88D4-5884-4298-B203-4373638D1FED}"/>
  <sortState xmlns:xlrd2="http://schemas.microsoft.com/office/spreadsheetml/2017/richdata2" ref="A2:L1800">
    <sortCondition ref="E1:E1800"/>
  </sortState>
  <tableColumns count="12">
    <tableColumn id="1" xr3:uid="{F7D4E2BE-7B96-4ECF-BB36-0290A5611836}" name="LOC" dataDxfId="298"/>
    <tableColumn id="2" xr3:uid="{ECA25A93-4396-4D43-957A-EE53E6EBD3A7}" name="METRC" dataDxfId="297"/>
    <tableColumn id="3" xr3:uid="{EF703536-824C-4129-825E-D77220503EC0}" name="PhenoAbbv" dataDxfId="296"/>
    <tableColumn id="4" xr3:uid="{2415E45D-A786-482D-ACD9-094789F13B20}" name="CODE" dataDxfId="295"/>
    <tableColumn id="5" xr3:uid="{C2D553DC-AB85-4339-949E-176C171D95BD}" name="Date" dataDxfId="294"/>
    <tableColumn id="6" xr3:uid="{96BBB64D-8F9A-47B5-A99C-CD31B98D6F9B}" name="ROOM" dataDxfId="293"/>
    <tableColumn id="7" xr3:uid="{8DE42AF9-1FE2-4B7C-B661-1C1CF72CA400}" name="bounce location" dataDxfId="292"/>
    <tableColumn id="8" xr3:uid="{C3AF4502-1124-4CB4-9FDF-C00224DB3AEA}" name="LOCATION MATCH?" dataDxfId="291"/>
    <tableColumn id="9" xr3:uid="{37A86C1E-942A-4A59-9AFC-1C9BB293E288}" name="bounce strain" dataDxfId="290"/>
    <tableColumn id="10" xr3:uid="{E4CE99F4-5AF2-4CBC-B3D2-7E9A964B966D}" name="STRAIN MATCH?" dataDxfId="289"/>
    <tableColumn id="11" xr3:uid="{5D36604F-300B-4BDC-9072-D4FF6A2204A6}" name="next clone round" dataDxfId="288"/>
    <tableColumn id="13" xr3:uid="{43EE9EAC-F9AA-4178-BCDC-77FC52D2AF26}" name="generation of mom (from current Mom Book)" dataDxfId="287">
      <calculatedColumnFormula>INDEX([1]!MOM[Generation],MATCH(newscanrecord[[#This Row],[METRC]],[1]!MOM[METRC 2],0))</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6C7E92F-F2E8-4B52-BE55-BF03F5CB1B9D}" name="RecordTable" displayName="RecordTable" ref="A1:F7012" totalsRowShown="0">
  <autoFilter ref="A1:F7012" xr:uid="{09BDC516-FE4D-4B3F-9D1E-2F11046C8E94}"/>
  <sortState xmlns:xlrd2="http://schemas.microsoft.com/office/spreadsheetml/2017/richdata2" ref="A2:F5374">
    <sortCondition ref="D1:D5374"/>
  </sortState>
  <tableColumns count="6">
    <tableColumn id="1" xr3:uid="{994BE508-FCFB-4A58-916C-617AFEA1950C}" name="METRC"/>
    <tableColumn id="2" xr3:uid="{221C2FF3-AF98-466A-BCBA-3AB5104328D8}" name="PhenoAbbv"/>
    <tableColumn id="4" xr3:uid="{1F9C14BA-59B1-412B-A330-7629F09580DB}" name="CloneBarcode" dataDxfId="285">
      <calculatedColumnFormula>_xlfn.CONCAT(RecordTable[[#This Row],[PhenoAbbv]],".",RIGHT(RecordTable[[#This Row],[METRC]],6))</calculatedColumnFormula>
    </tableColumn>
    <tableColumn id="3" xr3:uid="{15785106-943E-4B35-970C-6A62561182C0}" name="date" dataDxfId="284"/>
    <tableColumn id="6" xr3:uid="{50F56BEE-F049-4CA8-A357-65DE954BC543}" name="metrc match" dataDxfId="283">
      <calculatedColumnFormula>_xlfn.IFNA(IF(LEFT(VLOOKUP(RecordTable[[#This Row],[METRC]],METRC!A:B,2,FALSE),4)=LEFT(RecordTable[[#This Row],[CloneBarcode]],4),"match","MISMATCH"),"dead")</calculatedColumnFormula>
    </tableColumn>
    <tableColumn id="5" xr3:uid="{5D476CE5-F5F2-4F51-919F-98788DD7D229}" name="status" dataDxfId="282">
      <calculatedColumnFormula>_xlfn.IFNA(INDEX(Table6[[#All],[Location]],MATCH(RecordTable[[#This Row],[METRC]],Table6[Tag],0)),"DEAD")</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761C5DF6-A959-4BEC-A40A-1E7242748051}" name="Scan_6.9.202068910111213161718" displayName="Scan_6.9.202068910111213161718" ref="A4:L232" totalsRowShown="0" headerRowDxfId="269" dataDxfId="268" tableBorderDxfId="267">
  <autoFilter ref="A4:L232" xr:uid="{EC55D1D3-50AD-4F52-A19A-756F735221D8}"/>
  <tableColumns count="12">
    <tableColumn id="1" xr3:uid="{CC5BFF3C-C74B-415C-967D-71DF84B6DADA}" name="LOCATION" dataDxfId="266"/>
    <tableColumn id="2" xr3:uid="{A9959924-B3AC-4FAB-9E9E-85145FAF3269}" name="METRC" dataDxfId="265"/>
    <tableColumn id="3" xr3:uid="{C8892940-F1CF-49FC-9760-8175B0866D3D}" name="PhenoAbbv" dataDxfId="264"/>
    <tableColumn id="4" xr3:uid="{AA9C54C2-74B6-4A98-9B22-F752D7FAED4B}" name="CODE" dataDxfId="263"/>
    <tableColumn id="5" xr3:uid="{3C8BAEAE-3ABF-4FC6-99A9-42FA839057F5}" name="Date" dataDxfId="0"/>
    <tableColumn id="6" xr3:uid="{D595BA7F-4C98-4568-A50C-CD5D7C5854F1}" name="ROOM" dataDxfId="262"/>
    <tableColumn id="7" xr3:uid="{4BEB0FD9-9A07-4E17-9A68-1DF0B5EFAC70}" name="bounce location" dataDxfId="261"/>
    <tableColumn id="8" xr3:uid="{1000FD39-9601-4F50-A447-BB9E7DAC1C3E}" name="LOCATION MATCH?" dataDxfId="260"/>
    <tableColumn id="9" xr3:uid="{F9F31F9D-FA70-4BDE-9A4F-70B17DD320E1}" name="bounce strain" dataDxfId="259"/>
    <tableColumn id="10" xr3:uid="{EE2665D2-4CFB-46E2-8A93-E93D511BEC2D}" name="STRAIN MATCH?" dataDxfId="258"/>
    <tableColumn id="12" xr3:uid="{F64C38D8-A249-4FCB-BB63-7ECF53829464}" name="next clone round" dataDxfId="257"/>
    <tableColumn id="13" xr3:uid="{7E9FAF49-F374-46CE-A025-A1FCB96329A2}" name="generation of mom (from current Mom Book)" dataDxfId="256"/>
  </tableColumns>
  <tableStyleInfo name="TableStyleMedium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A7FF1D4-BA4B-46B0-8D31-9E2216168D01}" name="Scan_6.9.2020689101112131617" displayName="Scan_6.9.2020689101112131617" ref="A4:L216" totalsRowShown="0" headerRowDxfId="243" dataDxfId="242" tableBorderDxfId="241">
  <autoFilter ref="A4:L216" xr:uid="{EC55D1D3-50AD-4F52-A19A-756F735221D8}"/>
  <tableColumns count="12">
    <tableColumn id="1" xr3:uid="{A3953B81-6583-494F-BE09-C35BF19F377A}" name="LOCATION" dataDxfId="240"/>
    <tableColumn id="2" xr3:uid="{604E0BB9-D0B4-456A-A128-90A89520C085}" name="METRC" dataDxfId="239"/>
    <tableColumn id="3" xr3:uid="{519CE4BA-DEDC-4A1A-B668-1D972A3C15F0}" name="PhenoAbbv" dataDxfId="238"/>
    <tableColumn id="4" xr3:uid="{432CD747-3F9B-454A-BEC2-920C850FB87A}" name="CODE" dataDxfId="237"/>
    <tableColumn id="5" xr3:uid="{2CEFA0BE-6297-4733-BD5E-DEBE1048E322}" name="Date" dataDxfId="236"/>
    <tableColumn id="6" xr3:uid="{C40DA8F8-2B50-4DB1-8994-BB4CC8B765D4}" name="ROOM" dataDxfId="235"/>
    <tableColumn id="7" xr3:uid="{CEC59008-2CCB-4561-BEBA-B6DE7DDFA7BC}" name="bounce location" dataDxfId="234"/>
    <tableColumn id="8" xr3:uid="{83EECC01-F885-45CF-8C81-0C594299C262}" name="LOCATION MATCH?" dataDxfId="233"/>
    <tableColumn id="9" xr3:uid="{5A032A43-9BD1-4970-849B-BEA7576F001F}" name="bounce strain" dataDxfId="232"/>
    <tableColumn id="10" xr3:uid="{CED03164-AB3E-49B8-862D-E6430E618B19}" name="STRAIN MATCH?" dataDxfId="231"/>
    <tableColumn id="12" xr3:uid="{3FD36098-8893-4E70-81CB-B7F14D87BF97}" name="next clone round" dataDxfId="230"/>
    <tableColumn id="13" xr3:uid="{84AD11A8-29F6-48D1-8C5A-658C282B848B}" name="generation of mom (from current Mom Book)" dataDxfId="229"/>
  </tableColumns>
  <tableStyleInfo name="TableStyleMedium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10F883E-AC12-4229-97C7-4F6FAE0126E9}" name="Scan_6.9.20206891011121316" displayName="Scan_6.9.20206891011121316" ref="A4:L234" totalsRowShown="0" headerRowDxfId="215" dataDxfId="214" tableBorderDxfId="213">
  <autoFilter ref="A4:L234" xr:uid="{EC55D1D3-50AD-4F52-A19A-756F735221D8}"/>
  <tableColumns count="12">
    <tableColumn id="1" xr3:uid="{68170885-2A3F-4222-8F62-477123FD154C}" name="LOCATION" dataDxfId="212"/>
    <tableColumn id="2" xr3:uid="{74CA5D2E-9F34-4E54-BAE7-E71DCD10ED77}" name="METRC" dataDxfId="211"/>
    <tableColumn id="3" xr3:uid="{9B417352-31C7-443A-B833-265E7B947476}" name="PhenoAbbv" dataDxfId="210"/>
    <tableColumn id="4" xr3:uid="{1B485C45-249D-4061-9330-6B7E71928CD5}" name="CODE" dataDxfId="209"/>
    <tableColumn id="5" xr3:uid="{E1E1F380-F8C5-46C0-A536-1A5B136BD7F5}" name="Date" dataDxfId="208"/>
    <tableColumn id="6" xr3:uid="{1DB67E58-E04B-4105-8449-E7D144680C7A}" name="ROOM" dataDxfId="207"/>
    <tableColumn id="7" xr3:uid="{707DAE19-03DE-4CD1-926D-C806E358D653}" name="bounce location" dataDxfId="206"/>
    <tableColumn id="8" xr3:uid="{662B6D8F-68F3-4CA7-B51A-8B5A9D88DF6E}" name="LOCATION MATCH?" dataDxfId="205"/>
    <tableColumn id="9" xr3:uid="{F1CF98BF-3E50-4673-B7B2-CA52CEF0006B}" name="bounce strain" dataDxfId="204"/>
    <tableColumn id="10" xr3:uid="{5F20FCF2-4FEB-41A9-B058-4A9D9ED99E1C}" name="STRAIN MATCH?" dataDxfId="203"/>
    <tableColumn id="12" xr3:uid="{0CFC3EE7-C2E0-4506-8811-28D9594FBAC6}" name="next clone round" dataDxfId="202"/>
    <tableColumn id="13" xr3:uid="{00640A93-5017-4AF1-83CC-3EE7F2E7AB4E}" name="generation of mom (from current Mom Book)" dataDxfId="201"/>
  </tableColumns>
  <tableStyleInfo name="TableStyleMedium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8965840-2464-4EA5-BE50-AC6D8CD3B153}" name="Scan_6.9.202068910111213" displayName="Scan_6.9.202068910111213" ref="A4:L238" totalsRowShown="0" headerRowDxfId="187" dataDxfId="186" tableBorderDxfId="185">
  <autoFilter ref="A4:L238" xr:uid="{EC55D1D3-50AD-4F52-A19A-756F735221D8}"/>
  <tableColumns count="12">
    <tableColumn id="1" xr3:uid="{32844CAA-3E87-458F-844A-70B6AE42B0A4}" name="LOC" dataDxfId="184"/>
    <tableColumn id="2" xr3:uid="{1DE847A5-7942-4D50-81F2-107FD2461F36}" name="METRC" dataDxfId="183"/>
    <tableColumn id="3" xr3:uid="{58E0144C-19D5-4ABF-A402-D03B8A1C5A8C}" name="PhenoAbbv" dataDxfId="182"/>
    <tableColumn id="4" xr3:uid="{4A8D451A-08E3-40D7-81E9-1F51163F55CE}" name="CODE" dataDxfId="181"/>
    <tableColumn id="5" xr3:uid="{8DE4D068-180C-4C9E-AFAD-27FE84FA5126}" name="Date" dataDxfId="180"/>
    <tableColumn id="6" xr3:uid="{4815B7CB-3A2E-47A2-B75C-3DF75EFE206F}" name="ROOM" dataDxfId="179"/>
    <tableColumn id="7" xr3:uid="{86A952C3-1F97-4778-9F58-89413526DA89}" name="bounce location" dataDxfId="178"/>
    <tableColumn id="8" xr3:uid="{167F8F2F-05E9-4A62-A387-A300F46E6420}" name="LOCATION MATCH?" dataDxfId="177"/>
    <tableColumn id="9" xr3:uid="{BAE95DF1-03FC-4199-9E9F-0A7D060AF293}" name="bounce strain" dataDxfId="176"/>
    <tableColumn id="10" xr3:uid="{C375A301-2401-4597-87F6-7A9010E16900}" name="STRAIN MATCH?" dataDxfId="175"/>
    <tableColumn id="12" xr3:uid="{32B19847-D096-479E-A59F-47840BD02C0E}" name="next clone round" dataDxfId="174"/>
    <tableColumn id="13" xr3:uid="{CC60EA3F-DF9C-44C2-87B5-E45E56CD4679}" name="generation of mom (from current Mom Book)" dataDxfId="173"/>
  </tableColumns>
  <tableStyleInfo name="TableStyleMedium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D2A2487-8F97-4D09-A8A6-98E77F325214}" name="Scan_6.9.2020689101112" displayName="Scan_6.9.2020689101112" ref="A4:L229" totalsRowShown="0" headerRowDxfId="160" dataDxfId="159" tableBorderDxfId="158">
  <autoFilter ref="A4:L229" xr:uid="{EC55D1D3-50AD-4F52-A19A-756F735221D8}"/>
  <tableColumns count="12">
    <tableColumn id="1" xr3:uid="{D66BB47A-2AA9-4E71-AC1C-CB15D244DB3E}" name="LOC" dataDxfId="157"/>
    <tableColumn id="2" xr3:uid="{6348178C-7D9C-4D9E-8533-434777EA0607}" name="METRC" dataDxfId="156"/>
    <tableColumn id="3" xr3:uid="{1E151025-3BFC-43CB-964C-B42A6C774129}" name="PhenoAbbv" dataDxfId="155"/>
    <tableColumn id="4" xr3:uid="{40C1D043-956F-4221-986A-2F3F1174D085}" name="CODE" dataDxfId="154"/>
    <tableColumn id="5" xr3:uid="{A231BE5D-2D8E-4AC8-9E10-CDE9F06D514E}" name="Date" dataDxfId="153"/>
    <tableColumn id="6" xr3:uid="{51537E27-8519-4F53-8500-E5FF67848F7E}" name="ROOM" dataDxfId="152"/>
    <tableColumn id="7" xr3:uid="{2BB85682-98BC-403B-BB96-EA6A4BD85644}" name="bounce location" dataDxfId="151"/>
    <tableColumn id="8" xr3:uid="{3B530B11-D424-4BD6-A1C5-45ED3939AD73}" name="LOCATION MATCH?" dataDxfId="150"/>
    <tableColumn id="9" xr3:uid="{A7AD0E27-AC3E-4CD1-8103-16AF53CADDCA}" name="bounce strain" dataDxfId="149"/>
    <tableColumn id="10" xr3:uid="{707C9DF6-09CA-4821-9949-8579CE0CAA72}" name="STRAIN MATCH?" dataDxfId="148"/>
    <tableColumn id="13" xr3:uid="{A77B6223-DFD6-40BC-BA34-CA7C0260FB39}" name="next clone round" dataDxfId="147"/>
    <tableColumn id="11" xr3:uid="{36AC9528-44F3-48E9-B126-0AB885F3AC1E}" name="generation of mom (from current Mom Book)" dataDxfId="146">
      <calculatedColumnFormula>_xlfn.IFNA(INDEX([1]!MOM[Generation],MATCH(Scan_6.9.2020689101112[[#This Row],[METRC]],[1]!MOM[METRC 2],0)),"")</calculatedColumnFormula>
    </tableColumn>
  </tableColumns>
  <tableStyleInfo name="TableStyleMedium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80EA5F4-10F0-4CB5-B599-AECDAFC54D7E}" name="Scan_6.9.20206891011" displayName="Scan_6.9.20206891011" ref="A4:K232" totalsRowShown="0" headerRowDxfId="133" dataDxfId="132" tableBorderDxfId="131">
  <autoFilter ref="A4:K232" xr:uid="{EC55D1D3-50AD-4F52-A19A-756F735221D8}"/>
  <tableColumns count="11">
    <tableColumn id="1" xr3:uid="{73DCE5AD-63EF-421F-824D-79CC65E9238E}" name="LOC" dataDxfId="130"/>
    <tableColumn id="2" xr3:uid="{BEDE0504-822D-4C81-B055-A962A20AF44F}" name="METRC" dataDxfId="129"/>
    <tableColumn id="3" xr3:uid="{78001DB1-7AAD-434F-81F4-D917946BE9BF}" name="PhenoAbbv" dataDxfId="128"/>
    <tableColumn id="4" xr3:uid="{B25B5EA0-BA34-4E80-A09B-4BD708777F7E}" name="CODE" dataDxfId="127"/>
    <tableColumn id="5" xr3:uid="{77452C55-78F2-42FC-91BD-08B8B2DC09F6}" name="Date" dataDxfId="126"/>
    <tableColumn id="6" xr3:uid="{28567161-E3F9-41EF-91F3-8EECAE455DA3}" name="ROOM" dataDxfId="125"/>
    <tableColumn id="7" xr3:uid="{808D192F-2762-45E0-9ACB-4B8CBB28476C}" name="bounce location" dataDxfId="124"/>
    <tableColumn id="8" xr3:uid="{FE9B8D2F-6977-4D5A-BDEB-B5F350F0A343}" name="LOCATION MATCH?" dataDxfId="123"/>
    <tableColumn id="9" xr3:uid="{2B7E6985-7A49-4556-BC59-9397FF2B221D}" name="bounce strain" dataDxfId="122"/>
    <tableColumn id="10" xr3:uid="{40933AC9-7A41-45BD-BD61-4C76FE6F8575}" name="STRAIN MATCH?" dataDxfId="121"/>
    <tableColumn id="12" xr3:uid="{EB6C2AD0-1973-4B94-9B5E-88D408CA719A}" name="next clone round" dataDxfId="120"/>
  </tableColumns>
  <tableStyleInfo name="TableStyleMedium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BEE310F-191C-457B-AD27-A43D0F83589B}" name="Scan_6.9.202068910" displayName="Scan_6.9.202068910" ref="A4:K228" totalsRowShown="0" headerRowDxfId="106" dataDxfId="105" tableBorderDxfId="104">
  <autoFilter ref="A4:K228" xr:uid="{EC55D1D3-50AD-4F52-A19A-756F735221D8}"/>
  <tableColumns count="11">
    <tableColumn id="1" xr3:uid="{173B5E24-35A8-4A69-9B8F-D1FBFBA601E6}" name="LOC" dataDxfId="103"/>
    <tableColumn id="2" xr3:uid="{9B3CB85B-888B-4384-9F11-C9D600EC6197}" name="METRC" dataDxfId="102"/>
    <tableColumn id="3" xr3:uid="{67316203-6124-41A7-B97E-B27D228A97E4}" name="PhenoAbbv" dataDxfId="101"/>
    <tableColumn id="4" xr3:uid="{1F563215-7ADF-43C7-A55E-45AF9D55A172}" name="CODE" dataDxfId="100"/>
    <tableColumn id="5" xr3:uid="{ABFCEFBF-2B86-426F-B8E6-53DE13CD2704}" name="Date" dataDxfId="99"/>
    <tableColumn id="6" xr3:uid="{34283859-C9C7-428A-A445-4BE4B9C92865}" name="ROOM" dataDxfId="98"/>
    <tableColumn id="7" xr3:uid="{DC72FDDA-A1F1-42FC-8B6D-7EACCA248BE7}" name="bounce location" dataDxfId="97"/>
    <tableColumn id="8" xr3:uid="{2FC12F45-8081-4B89-9A9F-3F831F9D7C12}" name="LOCATION MATCH?" dataDxfId="96"/>
    <tableColumn id="9" xr3:uid="{A86BAF3B-3172-41C4-8CD2-6085102D3BD0}" name="bounce strain" dataDxfId="95"/>
    <tableColumn id="10" xr3:uid="{ECBDCB32-6D47-4D4C-9E9A-F79D4D95F18D}" name="STRAIN MATCH?" dataDxfId="94"/>
    <tableColumn id="12" xr3:uid="{98F5F22F-7304-46E1-A110-5F8A222C3224}" name="next clone round" dataDxfId="93"/>
  </tableColumns>
  <tableStyleInfo name="TableStyleMedium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1916D9F-D701-4DE7-B1CA-134F206B4BF5}" name="Scan_6.9.2020689" displayName="Scan_6.9.2020689" ref="A4:K228" totalsRowShown="0" headerRowDxfId="89" dataDxfId="88" tableBorderDxfId="87">
  <autoFilter ref="A4:K228" xr:uid="{EC55D1D3-50AD-4F52-A19A-756F735221D8}"/>
  <tableColumns count="11">
    <tableColumn id="1" xr3:uid="{D7FC946F-01C8-4A4B-87EC-BF26A46B81AE}" name="LOC" dataDxfId="86"/>
    <tableColumn id="2" xr3:uid="{86AF2F47-CD97-4FDA-95BB-14F1BC54F013}" name="METRC" dataDxfId="85"/>
    <tableColumn id="3" xr3:uid="{C6D2F6C4-8E6F-45AC-AEF9-DC92E07482DB}" name="PhenoAbbv" dataDxfId="84"/>
    <tableColumn id="4" xr3:uid="{E7F7A15D-4B49-4509-AF55-780CE92305A1}" name="CODE" dataDxfId="83"/>
    <tableColumn id="5" xr3:uid="{243BF8CF-CEC1-4F7B-BEC7-6CBBB2E5B1B2}" name="Date" dataDxfId="82"/>
    <tableColumn id="6" xr3:uid="{1E4672F0-C09D-4504-A6F8-00608F9F2831}" name="ROOM" dataDxfId="81"/>
    <tableColumn id="7" xr3:uid="{28B3F7DC-5C94-4BEF-9968-59E5CAD2CD77}" name="bounce location" dataDxfId="80"/>
    <tableColumn id="8" xr3:uid="{A3E5D9AB-FCAA-4E11-9EBE-DFB7BF4C9074}" name="LOCATION MATCH?" dataDxfId="79"/>
    <tableColumn id="9" xr3:uid="{FBA0BC30-F79B-413F-B5A8-7EBDE82EED60}" name="bounce strain" dataDxfId="78"/>
    <tableColumn id="10" xr3:uid="{653826D0-A6D1-40C7-9AF1-0A8F80861A43}" name="STRAIN MATCH?" dataDxfId="77"/>
    <tableColumn id="12" xr3:uid="{AA3CC46B-FD02-4048-BB6F-9F6D97409F4C}" name="next clone round" dataDxfId="76"/>
  </tableColumns>
  <tableStyleInfo name="TableStyleMedium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A8514C2-9777-475E-A48E-FDA601D7E882}" name="Scan_6.9.202068" displayName="Scan_6.9.202068" ref="A4:J199" totalsRowShown="0" headerRowDxfId="62" dataDxfId="61" tableBorderDxfId="60">
  <autoFilter ref="A4:J199" xr:uid="{EC55D1D3-50AD-4F52-A19A-756F735221D8}"/>
  <tableColumns count="10">
    <tableColumn id="1" xr3:uid="{B6453203-7FE8-45AB-8AC1-D7642C139144}" name="Row-Table:Plant" dataDxfId="59"/>
    <tableColumn id="2" xr3:uid="{D48B4C58-8738-4886-BF5B-55640FE0D3AD}" name="METRC" dataDxfId="58"/>
    <tableColumn id="3" xr3:uid="{5DB3CE99-9A56-4D83-931D-D827ADC28100}" name="PhenoAbbv" dataDxfId="57"/>
    <tableColumn id="4" xr3:uid="{7CB96FF8-2BB1-4AD1-9AB6-9D7C6C9EDE63}" name="CODE" dataDxfId="56"/>
    <tableColumn id="5" xr3:uid="{5D5682FF-4494-48AD-A7DE-DE8A003B04C1}" name="Date" dataDxfId="55"/>
    <tableColumn id="6" xr3:uid="{F26C92CA-CFCF-4550-A133-2870ED01D37D}" name="ROOM" dataDxfId="54"/>
    <tableColumn id="7" xr3:uid="{CFB9581A-C90B-44F8-A7CF-C5A15ED4C4AE}" name="bounce location" dataDxfId="53"/>
    <tableColumn id="8" xr3:uid="{C064F8ED-A371-438F-BF12-66DC1D4C6AB8}" name="LOCATION MATCH?" dataDxfId="52"/>
    <tableColumn id="9" xr3:uid="{DAC2407B-868E-414E-B32F-848B427E97D7}" name="bounce strain" dataDxfId="51"/>
    <tableColumn id="10" xr3:uid="{113A8AFF-4B77-47D0-9854-CD67009B82F5}" name="STRAIN MATCH?" dataDxfId="50"/>
  </tableColumns>
  <tableStyleInfo name="TableStyleMedium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17E2886-65A1-4168-9E92-5D463992F79D}" name="Scan_6.9.20206" displayName="Scan_6.9.20206" ref="A4:K226" totalsRowShown="0" headerRowDxfId="44" dataDxfId="43" tableBorderDxfId="42">
  <autoFilter ref="A4:K226" xr:uid="{EC55D1D3-50AD-4F52-A19A-756F735221D8}"/>
  <tableColumns count="11">
    <tableColumn id="1" xr3:uid="{F8BD31FA-536C-422D-AD83-59B3C6C14876}" name="LOC" dataDxfId="41"/>
    <tableColumn id="2" xr3:uid="{00BBEA52-FF38-4EF3-8D3F-4880F9D1FB1D}" name="METRC" dataDxfId="40"/>
    <tableColumn id="3" xr3:uid="{EC4D0642-22B9-4F10-A79D-A573EAC46269}" name="PhenoAbbv" dataDxfId="39"/>
    <tableColumn id="4" xr3:uid="{E06E2427-937E-4B0E-96DD-2629D592B0DC}" name="CODE" dataDxfId="38"/>
    <tableColumn id="5" xr3:uid="{D7A36003-3B2C-4EE9-A17A-ADB24F6AF95B}" name="Date" dataDxfId="37"/>
    <tableColumn id="6" xr3:uid="{781CB32F-2A74-4E84-ABE5-B60AE03F0101}" name="ROOM" dataDxfId="36"/>
    <tableColumn id="7" xr3:uid="{C0CDEABF-17C9-40D3-BCA1-0A28F0E3DA3F}" name="bounce location" dataDxfId="35"/>
    <tableColumn id="8" xr3:uid="{28EC339C-067B-4A87-9DEF-2BB7416921B5}" name="LOCATION MATCH?" dataDxfId="34"/>
    <tableColumn id="9" xr3:uid="{851C63F9-9B57-4C11-A722-5E459E76F1E1}" name="bounce strain" dataDxfId="33"/>
    <tableColumn id="10" xr3:uid="{1FED9EC5-CC24-4641-86C6-2CAECFCC0BE7}" name="STRAIN MATCH?" dataDxfId="32"/>
    <tableColumn id="11" xr3:uid="{AAD3DFE6-3FEF-403F-B217-5A7902773B38}" name="next clone round" dataDxfId="31"/>
  </tableColumns>
  <tableStyleInfo name="TableStyleMedium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26128F-B847-4BCF-96D7-828F11151C73}" name="Scan_6.9.2020" displayName="Scan_6.9.2020" ref="A4:J205" totalsRowShown="0" headerRowDxfId="17" dataDxfId="16" tableBorderDxfId="15">
  <autoFilter ref="A4:J205" xr:uid="{EC55D1D3-50AD-4F52-A19A-756F735221D8}"/>
  <tableColumns count="10">
    <tableColumn id="1" xr3:uid="{BCA30BC6-93F9-412D-97C7-EC8CDA35CA54}" name="Row-Table:Plant" dataDxfId="14"/>
    <tableColumn id="2" xr3:uid="{C9D67C7B-5A57-4405-BD44-205C023CFE10}" name="METRC" dataDxfId="13"/>
    <tableColumn id="3" xr3:uid="{1AF808E7-78E9-49DF-B25A-51266133FD91}" name="PhenoAbbv" dataDxfId="12"/>
    <tableColumn id="4" xr3:uid="{4AB768E8-AFE6-41A1-9E9F-746454F71902}" name="CODE" dataDxfId="11"/>
    <tableColumn id="5" xr3:uid="{E152B8C1-5BDB-42B0-BF1C-F2F7D6A50737}" name="Date" dataDxfId="10"/>
    <tableColumn id="6" xr3:uid="{0A29A2B6-D257-4530-8371-163E8A9B9D43}" name="ROOM" dataDxfId="9"/>
    <tableColumn id="7" xr3:uid="{4A9E715C-C936-4A9E-A610-580012A19290}" name="bounce location" dataDxfId="8"/>
    <tableColumn id="8" xr3:uid="{63EFE2FE-3232-45E5-9307-6F390E8A10C1}" name="LOCATION MATCH?" dataDxfId="7"/>
    <tableColumn id="9" xr3:uid="{4A640294-FB5D-472F-AC35-AC1255C5B699}" name="bounce strain" dataDxfId="6"/>
    <tableColumn id="10" xr3:uid="{B28C1616-AD6B-4DBD-99AA-3DB8E7AC3CAE}" name="STRAIN MATCH?" dataDxfId="5"/>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5.bin"/><Relationship Id="rId1" Type="http://schemas.openxmlformats.org/officeDocument/2006/relationships/pivotTable" Target="../pivotTables/pivotTable1.xml"/><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1F718-73BB-4938-AA89-6EEBF4D16210}">
  <dimension ref="A1:K5144"/>
  <sheetViews>
    <sheetView zoomScaleNormal="100" workbookViewId="0">
      <selection activeCell="C7" sqref="C7"/>
    </sheetView>
  </sheetViews>
  <sheetFormatPr defaultColWidth="8.85546875" defaultRowHeight="15" x14ac:dyDescent="0.25"/>
  <cols>
    <col min="1" max="1" width="26.5703125" style="91" bestFit="1" customWidth="1"/>
    <col min="2" max="2" width="31.7109375" style="91" bestFit="1" customWidth="1"/>
    <col min="3" max="3" width="33.42578125" style="91" customWidth="1"/>
    <col min="4" max="4" width="16" style="91" customWidth="1"/>
    <col min="5" max="5" width="12.7109375" style="91" bestFit="1" customWidth="1"/>
    <col min="6" max="6" width="10.7109375" style="91" bestFit="1" customWidth="1"/>
    <col min="7" max="8" width="57.7109375" style="91" bestFit="1" customWidth="1"/>
    <col min="9" max="9" width="9.7109375" style="91" bestFit="1" customWidth="1"/>
    <col min="10" max="16384" width="8.85546875" style="91"/>
  </cols>
  <sheetData>
    <row r="1" spans="1:11" x14ac:dyDescent="0.25">
      <c r="A1" s="77" t="s">
        <v>530</v>
      </c>
      <c r="B1" s="77" t="s">
        <v>531</v>
      </c>
      <c r="C1" s="77" t="s">
        <v>9</v>
      </c>
      <c r="D1" s="77" t="s">
        <v>532</v>
      </c>
      <c r="E1" s="77" t="s">
        <v>533</v>
      </c>
      <c r="F1" s="77" t="s">
        <v>534</v>
      </c>
      <c r="G1" s="77" t="s">
        <v>535</v>
      </c>
      <c r="H1" s="77" t="s">
        <v>536</v>
      </c>
      <c r="I1" s="77" t="s">
        <v>537</v>
      </c>
      <c r="J1" s="94" t="s">
        <v>7697</v>
      </c>
      <c r="K1" s="94" t="s">
        <v>7698</v>
      </c>
    </row>
    <row r="2" spans="1:11" x14ac:dyDescent="0.25">
      <c r="A2" s="135" t="s">
        <v>6646</v>
      </c>
      <c r="B2" s="135" t="s">
        <v>546</v>
      </c>
      <c r="C2" s="135" t="s">
        <v>538</v>
      </c>
      <c r="D2" s="135" t="b">
        <v>0</v>
      </c>
      <c r="E2" s="135" t="s">
        <v>7324</v>
      </c>
      <c r="F2" s="135" t="s">
        <v>539</v>
      </c>
      <c r="G2" s="136">
        <v>43977</v>
      </c>
      <c r="H2" s="136">
        <v>43998</v>
      </c>
      <c r="I2" s="135">
        <v>0</v>
      </c>
      <c r="J2" s="92"/>
    </row>
    <row r="3" spans="1:11" x14ac:dyDescent="0.25">
      <c r="A3" s="135" t="s">
        <v>6666</v>
      </c>
      <c r="B3" s="135" t="s">
        <v>546</v>
      </c>
      <c r="C3" s="135" t="s">
        <v>538</v>
      </c>
      <c r="D3" s="135" t="b">
        <v>0</v>
      </c>
      <c r="E3" s="135" t="s">
        <v>7324</v>
      </c>
      <c r="F3" s="135" t="s">
        <v>539</v>
      </c>
      <c r="G3" s="136">
        <v>43977</v>
      </c>
      <c r="H3" s="136">
        <v>43998</v>
      </c>
      <c r="I3" s="135">
        <v>0</v>
      </c>
      <c r="J3" s="92"/>
    </row>
    <row r="4" spans="1:11" x14ac:dyDescent="0.25">
      <c r="A4" s="135" t="s">
        <v>7414</v>
      </c>
      <c r="B4" s="135" t="s">
        <v>541</v>
      </c>
      <c r="C4" s="135" t="s">
        <v>538</v>
      </c>
      <c r="D4" s="135" t="b">
        <v>0</v>
      </c>
      <c r="E4" s="135" t="s">
        <v>7413</v>
      </c>
      <c r="F4" s="135" t="s">
        <v>539</v>
      </c>
      <c r="G4" s="136">
        <v>44004</v>
      </c>
      <c r="H4" s="136">
        <v>44018</v>
      </c>
      <c r="I4" s="135">
        <v>0</v>
      </c>
      <c r="J4" s="92"/>
    </row>
    <row r="5" spans="1:11" x14ac:dyDescent="0.25">
      <c r="A5" s="135" t="s">
        <v>7417</v>
      </c>
      <c r="B5" s="135" t="s">
        <v>541</v>
      </c>
      <c r="C5" s="135" t="s">
        <v>538</v>
      </c>
      <c r="D5" s="135" t="b">
        <v>0</v>
      </c>
      <c r="E5" s="135" t="s">
        <v>7413</v>
      </c>
      <c r="F5" s="135" t="s">
        <v>539</v>
      </c>
      <c r="G5" s="136">
        <v>44004</v>
      </c>
      <c r="H5" s="136">
        <v>44018</v>
      </c>
      <c r="I5" s="135">
        <v>0</v>
      </c>
      <c r="J5" s="92"/>
    </row>
    <row r="6" spans="1:11" x14ac:dyDescent="0.25">
      <c r="A6" s="135" t="s">
        <v>7503</v>
      </c>
      <c r="B6" s="135" t="s">
        <v>558</v>
      </c>
      <c r="C6" s="135" t="s">
        <v>538</v>
      </c>
      <c r="D6" s="135" t="b">
        <v>0</v>
      </c>
      <c r="E6" s="135" t="s">
        <v>7502</v>
      </c>
      <c r="F6" s="135" t="s">
        <v>539</v>
      </c>
      <c r="G6" s="136">
        <v>44025</v>
      </c>
      <c r="H6" s="136">
        <v>44040</v>
      </c>
      <c r="I6" s="135">
        <v>0</v>
      </c>
      <c r="J6" s="92"/>
    </row>
    <row r="7" spans="1:11" x14ac:dyDescent="0.25">
      <c r="A7" s="135" t="s">
        <v>7504</v>
      </c>
      <c r="B7" s="135" t="s">
        <v>558</v>
      </c>
      <c r="C7" s="135" t="s">
        <v>538</v>
      </c>
      <c r="D7" s="135" t="b">
        <v>0</v>
      </c>
      <c r="E7" s="135" t="s">
        <v>7502</v>
      </c>
      <c r="F7" s="135" t="s">
        <v>539</v>
      </c>
      <c r="G7" s="136">
        <v>44025</v>
      </c>
      <c r="H7" s="136">
        <v>44040</v>
      </c>
      <c r="I7" s="135">
        <v>0</v>
      </c>
      <c r="J7" s="92"/>
    </row>
    <row r="8" spans="1:11" x14ac:dyDescent="0.25">
      <c r="A8" s="135" t="s">
        <v>7506</v>
      </c>
      <c r="B8" s="135" t="s">
        <v>541</v>
      </c>
      <c r="C8" s="135" t="s">
        <v>538</v>
      </c>
      <c r="D8" s="135" t="b">
        <v>0</v>
      </c>
      <c r="E8" s="135" t="s">
        <v>7505</v>
      </c>
      <c r="F8" s="135" t="s">
        <v>539</v>
      </c>
      <c r="G8" s="136">
        <v>44025</v>
      </c>
      <c r="H8" s="136">
        <v>44040</v>
      </c>
      <c r="I8" s="135">
        <v>0</v>
      </c>
      <c r="J8" s="92"/>
    </row>
    <row r="9" spans="1:11" x14ac:dyDescent="0.25">
      <c r="A9" s="135" t="s">
        <v>7507</v>
      </c>
      <c r="B9" s="135" t="s">
        <v>541</v>
      </c>
      <c r="C9" s="135" t="s">
        <v>538</v>
      </c>
      <c r="D9" s="135" t="b">
        <v>0</v>
      </c>
      <c r="E9" s="135" t="s">
        <v>7505</v>
      </c>
      <c r="F9" s="135" t="s">
        <v>539</v>
      </c>
      <c r="G9" s="136">
        <v>44025</v>
      </c>
      <c r="H9" s="136">
        <v>44040</v>
      </c>
      <c r="I9" s="135">
        <v>0</v>
      </c>
      <c r="J9" s="92"/>
    </row>
    <row r="10" spans="1:11" x14ac:dyDescent="0.25">
      <c r="A10" s="135" t="s">
        <v>7509</v>
      </c>
      <c r="B10" s="135" t="s">
        <v>553</v>
      </c>
      <c r="C10" s="135" t="s">
        <v>538</v>
      </c>
      <c r="D10" s="135" t="b">
        <v>0</v>
      </c>
      <c r="E10" s="135" t="s">
        <v>7508</v>
      </c>
      <c r="F10" s="135" t="s">
        <v>539</v>
      </c>
      <c r="G10" s="136">
        <v>44025</v>
      </c>
      <c r="H10" s="136">
        <v>44040</v>
      </c>
      <c r="I10" s="135">
        <v>0</v>
      </c>
      <c r="J10" s="92"/>
    </row>
    <row r="11" spans="1:11" x14ac:dyDescent="0.25">
      <c r="A11" s="135" t="s">
        <v>7511</v>
      </c>
      <c r="B11" s="135" t="s">
        <v>553</v>
      </c>
      <c r="C11" s="135" t="s">
        <v>538</v>
      </c>
      <c r="D11" s="135" t="b">
        <v>0</v>
      </c>
      <c r="E11" s="135" t="s">
        <v>7508</v>
      </c>
      <c r="F11" s="135" t="s">
        <v>539</v>
      </c>
      <c r="G11" s="136">
        <v>44025</v>
      </c>
      <c r="H11" s="136">
        <v>44040</v>
      </c>
      <c r="I11" s="135">
        <v>0</v>
      </c>
      <c r="J11" s="92"/>
    </row>
    <row r="12" spans="1:11" x14ac:dyDescent="0.25">
      <c r="A12" s="135" t="s">
        <v>7513</v>
      </c>
      <c r="B12" s="135" t="s">
        <v>545</v>
      </c>
      <c r="C12" s="135" t="s">
        <v>538</v>
      </c>
      <c r="D12" s="135" t="b">
        <v>0</v>
      </c>
      <c r="E12" s="135" t="s">
        <v>7512</v>
      </c>
      <c r="F12" s="135" t="s">
        <v>539</v>
      </c>
      <c r="G12" s="136">
        <v>44025</v>
      </c>
      <c r="H12" s="136">
        <v>44040</v>
      </c>
      <c r="I12" s="135">
        <v>0</v>
      </c>
      <c r="J12" s="92"/>
    </row>
    <row r="13" spans="1:11" x14ac:dyDescent="0.25">
      <c r="A13" s="135" t="s">
        <v>7514</v>
      </c>
      <c r="B13" s="135" t="s">
        <v>545</v>
      </c>
      <c r="C13" s="135" t="s">
        <v>538</v>
      </c>
      <c r="D13" s="135" t="b">
        <v>0</v>
      </c>
      <c r="E13" s="135" t="s">
        <v>7512</v>
      </c>
      <c r="F13" s="135" t="s">
        <v>539</v>
      </c>
      <c r="G13" s="136">
        <v>44025</v>
      </c>
      <c r="H13" s="136">
        <v>44040</v>
      </c>
      <c r="I13" s="135">
        <v>0</v>
      </c>
      <c r="J13" s="92"/>
    </row>
    <row r="14" spans="1:11" x14ac:dyDescent="0.25">
      <c r="A14" s="135" t="s">
        <v>7516</v>
      </c>
      <c r="B14" s="135" t="s">
        <v>559</v>
      </c>
      <c r="C14" s="135" t="s">
        <v>538</v>
      </c>
      <c r="D14" s="135" t="b">
        <v>0</v>
      </c>
      <c r="E14" s="135" t="s">
        <v>7515</v>
      </c>
      <c r="F14" s="135" t="s">
        <v>539</v>
      </c>
      <c r="G14" s="136">
        <v>44025</v>
      </c>
      <c r="H14" s="136">
        <v>44040</v>
      </c>
      <c r="I14" s="135">
        <v>0</v>
      </c>
      <c r="J14" s="92"/>
    </row>
    <row r="15" spans="1:11" x14ac:dyDescent="0.25">
      <c r="A15" s="135" t="s">
        <v>7517</v>
      </c>
      <c r="B15" s="135" t="s">
        <v>559</v>
      </c>
      <c r="C15" s="135" t="s">
        <v>538</v>
      </c>
      <c r="D15" s="135" t="b">
        <v>0</v>
      </c>
      <c r="E15" s="135" t="s">
        <v>7515</v>
      </c>
      <c r="F15" s="135" t="s">
        <v>539</v>
      </c>
      <c r="G15" s="136">
        <v>44025</v>
      </c>
      <c r="H15" s="136">
        <v>44040</v>
      </c>
      <c r="I15" s="135">
        <v>0</v>
      </c>
      <c r="J15" s="92"/>
    </row>
    <row r="16" spans="1:11" x14ac:dyDescent="0.25">
      <c r="A16" s="135" t="s">
        <v>7518</v>
      </c>
      <c r="B16" s="135" t="s">
        <v>559</v>
      </c>
      <c r="C16" s="135" t="s">
        <v>538</v>
      </c>
      <c r="D16" s="135" t="b">
        <v>0</v>
      </c>
      <c r="E16" s="135" t="s">
        <v>7515</v>
      </c>
      <c r="F16" s="135" t="s">
        <v>539</v>
      </c>
      <c r="G16" s="136">
        <v>44025</v>
      </c>
      <c r="H16" s="136">
        <v>44040</v>
      </c>
      <c r="I16" s="135">
        <v>0</v>
      </c>
      <c r="J16" s="92"/>
    </row>
    <row r="17" spans="1:10" x14ac:dyDescent="0.25">
      <c r="A17" s="135" t="s">
        <v>7519</v>
      </c>
      <c r="B17" s="135" t="s">
        <v>559</v>
      </c>
      <c r="C17" s="135" t="s">
        <v>538</v>
      </c>
      <c r="D17" s="135" t="b">
        <v>0</v>
      </c>
      <c r="E17" s="135" t="s">
        <v>7515</v>
      </c>
      <c r="F17" s="135" t="s">
        <v>539</v>
      </c>
      <c r="G17" s="136">
        <v>44025</v>
      </c>
      <c r="H17" s="136">
        <v>44040</v>
      </c>
      <c r="I17" s="135">
        <v>0</v>
      </c>
      <c r="J17" s="92"/>
    </row>
    <row r="18" spans="1:10" x14ac:dyDescent="0.25">
      <c r="A18" s="135" t="s">
        <v>7525</v>
      </c>
      <c r="B18" s="135" t="s">
        <v>552</v>
      </c>
      <c r="C18" s="135" t="s">
        <v>538</v>
      </c>
      <c r="D18" s="135" t="b">
        <v>0</v>
      </c>
      <c r="E18" s="135" t="s">
        <v>7524</v>
      </c>
      <c r="F18" s="135" t="s">
        <v>539</v>
      </c>
      <c r="G18" s="136">
        <v>44025</v>
      </c>
      <c r="H18" s="136">
        <v>44040</v>
      </c>
      <c r="I18" s="135">
        <v>0</v>
      </c>
      <c r="J18" s="92"/>
    </row>
    <row r="19" spans="1:10" x14ac:dyDescent="0.25">
      <c r="A19" s="135" t="s">
        <v>7526</v>
      </c>
      <c r="B19" s="135" t="s">
        <v>552</v>
      </c>
      <c r="C19" s="135" t="s">
        <v>538</v>
      </c>
      <c r="D19" s="135" t="b">
        <v>0</v>
      </c>
      <c r="E19" s="135" t="s">
        <v>7524</v>
      </c>
      <c r="F19" s="135" t="s">
        <v>539</v>
      </c>
      <c r="G19" s="136">
        <v>44025</v>
      </c>
      <c r="H19" s="136">
        <v>44040</v>
      </c>
      <c r="I19" s="135">
        <v>0</v>
      </c>
      <c r="J19" s="92"/>
    </row>
    <row r="20" spans="1:10" x14ac:dyDescent="0.25">
      <c r="A20" s="135" t="s">
        <v>7527</v>
      </c>
      <c r="B20" s="135" t="s">
        <v>552</v>
      </c>
      <c r="C20" s="135" t="s">
        <v>538</v>
      </c>
      <c r="D20" s="135" t="b">
        <v>0</v>
      </c>
      <c r="E20" s="135" t="s">
        <v>7524</v>
      </c>
      <c r="F20" s="135" t="s">
        <v>539</v>
      </c>
      <c r="G20" s="136">
        <v>44025</v>
      </c>
      <c r="H20" s="136">
        <v>44040</v>
      </c>
      <c r="I20" s="135">
        <v>0</v>
      </c>
      <c r="J20" s="92"/>
    </row>
    <row r="21" spans="1:10" x14ac:dyDescent="0.25">
      <c r="A21" s="135" t="s">
        <v>7529</v>
      </c>
      <c r="B21" s="135" t="s">
        <v>540</v>
      </c>
      <c r="C21" s="135" t="s">
        <v>538</v>
      </c>
      <c r="D21" s="135" t="b">
        <v>0</v>
      </c>
      <c r="E21" s="135" t="s">
        <v>7528</v>
      </c>
      <c r="F21" s="135" t="s">
        <v>539</v>
      </c>
      <c r="G21" s="136">
        <v>44025</v>
      </c>
      <c r="H21" s="136">
        <v>44040</v>
      </c>
      <c r="I21" s="135">
        <v>0</v>
      </c>
      <c r="J21" s="92"/>
    </row>
    <row r="22" spans="1:10" x14ac:dyDescent="0.25">
      <c r="A22" s="135" t="s">
        <v>7530</v>
      </c>
      <c r="B22" s="135" t="s">
        <v>540</v>
      </c>
      <c r="C22" s="135" t="s">
        <v>538</v>
      </c>
      <c r="D22" s="135" t="b">
        <v>0</v>
      </c>
      <c r="E22" s="135" t="s">
        <v>7528</v>
      </c>
      <c r="F22" s="135" t="s">
        <v>539</v>
      </c>
      <c r="G22" s="136">
        <v>44025</v>
      </c>
      <c r="H22" s="136">
        <v>44040</v>
      </c>
      <c r="I22" s="135">
        <v>0</v>
      </c>
      <c r="J22" s="92"/>
    </row>
    <row r="23" spans="1:10" x14ac:dyDescent="0.25">
      <c r="A23" s="135" t="s">
        <v>7534</v>
      </c>
      <c r="B23" s="135" t="s">
        <v>546</v>
      </c>
      <c r="C23" s="135" t="s">
        <v>538</v>
      </c>
      <c r="D23" s="135" t="b">
        <v>0</v>
      </c>
      <c r="E23" s="135" t="s">
        <v>7533</v>
      </c>
      <c r="F23" s="135" t="s">
        <v>539</v>
      </c>
      <c r="G23" s="136">
        <v>44025</v>
      </c>
      <c r="H23" s="136">
        <v>44040</v>
      </c>
      <c r="I23" s="135">
        <v>0</v>
      </c>
      <c r="J23" s="92"/>
    </row>
    <row r="24" spans="1:10" x14ac:dyDescent="0.25">
      <c r="A24" s="135" t="s">
        <v>7535</v>
      </c>
      <c r="B24" s="135" t="s">
        <v>546</v>
      </c>
      <c r="C24" s="135" t="s">
        <v>538</v>
      </c>
      <c r="D24" s="135" t="b">
        <v>0</v>
      </c>
      <c r="E24" s="135" t="s">
        <v>7533</v>
      </c>
      <c r="F24" s="135" t="s">
        <v>539</v>
      </c>
      <c r="G24" s="136">
        <v>44025</v>
      </c>
      <c r="H24" s="136">
        <v>44040</v>
      </c>
      <c r="I24" s="135">
        <v>0</v>
      </c>
      <c r="J24" s="92"/>
    </row>
    <row r="25" spans="1:10" x14ac:dyDescent="0.25">
      <c r="A25" s="135" t="s">
        <v>7536</v>
      </c>
      <c r="B25" s="135" t="s">
        <v>546</v>
      </c>
      <c r="C25" s="135" t="s">
        <v>538</v>
      </c>
      <c r="D25" s="135" t="b">
        <v>0</v>
      </c>
      <c r="E25" s="135" t="s">
        <v>7533</v>
      </c>
      <c r="F25" s="135" t="s">
        <v>539</v>
      </c>
      <c r="G25" s="136">
        <v>44025</v>
      </c>
      <c r="H25" s="136">
        <v>44040</v>
      </c>
      <c r="I25" s="135">
        <v>0</v>
      </c>
      <c r="J25" s="92"/>
    </row>
    <row r="26" spans="1:10" x14ac:dyDescent="0.25">
      <c r="A26" s="135" t="s">
        <v>7538</v>
      </c>
      <c r="B26" s="135" t="s">
        <v>550</v>
      </c>
      <c r="C26" s="135" t="s">
        <v>538</v>
      </c>
      <c r="D26" s="135" t="b">
        <v>0</v>
      </c>
      <c r="E26" s="135" t="s">
        <v>7537</v>
      </c>
      <c r="F26" s="135" t="s">
        <v>539</v>
      </c>
      <c r="G26" s="136">
        <v>44025</v>
      </c>
      <c r="H26" s="136">
        <v>44040</v>
      </c>
      <c r="I26" s="135">
        <v>0</v>
      </c>
      <c r="J26" s="92"/>
    </row>
    <row r="27" spans="1:10" x14ac:dyDescent="0.25">
      <c r="A27" s="135" t="s">
        <v>7539</v>
      </c>
      <c r="B27" s="135" t="s">
        <v>550</v>
      </c>
      <c r="C27" s="135" t="s">
        <v>538</v>
      </c>
      <c r="D27" s="135" t="b">
        <v>0</v>
      </c>
      <c r="E27" s="135" t="s">
        <v>7537</v>
      </c>
      <c r="F27" s="135" t="s">
        <v>539</v>
      </c>
      <c r="G27" s="136">
        <v>44025</v>
      </c>
      <c r="H27" s="136">
        <v>44040</v>
      </c>
      <c r="I27" s="135">
        <v>0</v>
      </c>
      <c r="J27" s="92"/>
    </row>
    <row r="28" spans="1:10" x14ac:dyDescent="0.25">
      <c r="A28" s="135" t="s">
        <v>7540</v>
      </c>
      <c r="B28" s="135" t="s">
        <v>550</v>
      </c>
      <c r="C28" s="135" t="s">
        <v>538</v>
      </c>
      <c r="D28" s="135" t="b">
        <v>0</v>
      </c>
      <c r="E28" s="135" t="s">
        <v>7537</v>
      </c>
      <c r="F28" s="135" t="s">
        <v>539</v>
      </c>
      <c r="G28" s="136">
        <v>44025</v>
      </c>
      <c r="H28" s="136">
        <v>44040</v>
      </c>
      <c r="I28" s="135">
        <v>0</v>
      </c>
      <c r="J28" s="92"/>
    </row>
    <row r="29" spans="1:10" x14ac:dyDescent="0.25">
      <c r="A29" s="135" t="s">
        <v>7542</v>
      </c>
      <c r="B29" s="135" t="s">
        <v>543</v>
      </c>
      <c r="C29" s="135" t="s">
        <v>538</v>
      </c>
      <c r="D29" s="135" t="b">
        <v>0</v>
      </c>
      <c r="E29" s="135" t="s">
        <v>7541</v>
      </c>
      <c r="F29" s="135" t="s">
        <v>539</v>
      </c>
      <c r="G29" s="136">
        <v>44025</v>
      </c>
      <c r="H29" s="136">
        <v>44040</v>
      </c>
      <c r="I29" s="135">
        <v>0</v>
      </c>
      <c r="J29" s="92"/>
    </row>
    <row r="30" spans="1:10" x14ac:dyDescent="0.25">
      <c r="A30" s="135" t="s">
        <v>7543</v>
      </c>
      <c r="B30" s="135" t="s">
        <v>543</v>
      </c>
      <c r="C30" s="135" t="s">
        <v>538</v>
      </c>
      <c r="D30" s="135" t="b">
        <v>0</v>
      </c>
      <c r="E30" s="135" t="s">
        <v>7541</v>
      </c>
      <c r="F30" s="135" t="s">
        <v>539</v>
      </c>
      <c r="G30" s="136">
        <v>44025</v>
      </c>
      <c r="H30" s="136">
        <v>44040</v>
      </c>
      <c r="I30" s="135">
        <v>0</v>
      </c>
      <c r="J30" s="92"/>
    </row>
    <row r="31" spans="1:10" x14ac:dyDescent="0.25">
      <c r="A31" s="135" t="s">
        <v>7637</v>
      </c>
      <c r="B31" s="135" t="s">
        <v>564</v>
      </c>
      <c r="C31" s="135" t="s">
        <v>538</v>
      </c>
      <c r="D31" s="135" t="b">
        <v>0</v>
      </c>
      <c r="E31" s="135" t="s">
        <v>7636</v>
      </c>
      <c r="F31" s="135" t="s">
        <v>539</v>
      </c>
      <c r="G31" s="136">
        <v>44047</v>
      </c>
      <c r="H31" s="136">
        <v>44062</v>
      </c>
      <c r="I31" s="135">
        <v>0</v>
      </c>
      <c r="J31" s="92"/>
    </row>
    <row r="32" spans="1:10" x14ac:dyDescent="0.25">
      <c r="A32" s="135" t="s">
        <v>7639</v>
      </c>
      <c r="B32" s="135" t="s">
        <v>561</v>
      </c>
      <c r="C32" s="135" t="s">
        <v>554</v>
      </c>
      <c r="D32" s="135" t="b">
        <v>0</v>
      </c>
      <c r="E32" s="135" t="s">
        <v>7638</v>
      </c>
      <c r="F32" s="135" t="s">
        <v>539</v>
      </c>
      <c r="G32" s="136">
        <v>44047</v>
      </c>
      <c r="H32" s="136">
        <v>44060</v>
      </c>
      <c r="I32" s="135">
        <v>0</v>
      </c>
      <c r="J32" s="92"/>
    </row>
    <row r="33" spans="1:10" x14ac:dyDescent="0.25">
      <c r="A33" s="135" t="s">
        <v>7640</v>
      </c>
      <c r="B33" s="135" t="s">
        <v>561</v>
      </c>
      <c r="C33" s="135" t="s">
        <v>538</v>
      </c>
      <c r="D33" s="135" t="b">
        <v>0</v>
      </c>
      <c r="E33" s="135" t="s">
        <v>7638</v>
      </c>
      <c r="F33" s="135" t="s">
        <v>539</v>
      </c>
      <c r="G33" s="136">
        <v>44047</v>
      </c>
      <c r="H33" s="136">
        <v>44068</v>
      </c>
      <c r="I33" s="135">
        <v>0</v>
      </c>
      <c r="J33" s="92"/>
    </row>
    <row r="34" spans="1:10" x14ac:dyDescent="0.25">
      <c r="A34" s="135" t="s">
        <v>7644</v>
      </c>
      <c r="B34" s="135" t="s">
        <v>562</v>
      </c>
      <c r="C34" s="135" t="s">
        <v>538</v>
      </c>
      <c r="D34" s="135" t="b">
        <v>0</v>
      </c>
      <c r="E34" s="135" t="s">
        <v>7641</v>
      </c>
      <c r="F34" s="135" t="s">
        <v>539</v>
      </c>
      <c r="G34" s="136">
        <v>44047</v>
      </c>
      <c r="H34" s="136">
        <v>44060</v>
      </c>
      <c r="I34" s="135">
        <v>0</v>
      </c>
      <c r="J34" s="92"/>
    </row>
    <row r="35" spans="1:10" x14ac:dyDescent="0.25">
      <c r="A35" s="135" t="s">
        <v>7645</v>
      </c>
      <c r="B35" s="135" t="s">
        <v>553</v>
      </c>
      <c r="C35" s="135" t="s">
        <v>538</v>
      </c>
      <c r="D35" s="135" t="b">
        <v>0</v>
      </c>
      <c r="E35" s="135" t="s">
        <v>7646</v>
      </c>
      <c r="F35" s="135" t="s">
        <v>539</v>
      </c>
      <c r="G35" s="136">
        <v>44047</v>
      </c>
      <c r="H35" s="136">
        <v>44060</v>
      </c>
      <c r="I35" s="135">
        <v>0</v>
      </c>
      <c r="J35" s="92"/>
    </row>
    <row r="36" spans="1:10" x14ac:dyDescent="0.25">
      <c r="A36" s="135" t="s">
        <v>7647</v>
      </c>
      <c r="B36" s="135" t="s">
        <v>553</v>
      </c>
      <c r="C36" s="135" t="s">
        <v>554</v>
      </c>
      <c r="D36" s="135" t="b">
        <v>0</v>
      </c>
      <c r="E36" s="135" t="s">
        <v>7646</v>
      </c>
      <c r="F36" s="135" t="s">
        <v>539</v>
      </c>
      <c r="G36" s="136">
        <v>44047</v>
      </c>
      <c r="H36" s="136">
        <v>44060</v>
      </c>
      <c r="I36" s="135">
        <v>0</v>
      </c>
      <c r="J36" s="92"/>
    </row>
    <row r="37" spans="1:10" x14ac:dyDescent="0.25">
      <c r="A37" s="135" t="s">
        <v>7648</v>
      </c>
      <c r="B37" s="135" t="s">
        <v>553</v>
      </c>
      <c r="C37" s="135" t="s">
        <v>538</v>
      </c>
      <c r="D37" s="135" t="b">
        <v>0</v>
      </c>
      <c r="E37" s="135" t="s">
        <v>7646</v>
      </c>
      <c r="F37" s="135" t="s">
        <v>539</v>
      </c>
      <c r="G37" s="136">
        <v>44047</v>
      </c>
      <c r="H37" s="136">
        <v>44060</v>
      </c>
      <c r="I37" s="135">
        <v>0</v>
      </c>
      <c r="J37" s="92"/>
    </row>
    <row r="38" spans="1:10" x14ac:dyDescent="0.25">
      <c r="A38" s="135" t="s">
        <v>7649</v>
      </c>
      <c r="B38" s="135" t="s">
        <v>553</v>
      </c>
      <c r="C38" s="135" t="s">
        <v>554</v>
      </c>
      <c r="D38" s="135" t="b">
        <v>0</v>
      </c>
      <c r="E38" s="135" t="s">
        <v>7646</v>
      </c>
      <c r="F38" s="135" t="s">
        <v>539</v>
      </c>
      <c r="G38" s="136">
        <v>44047</v>
      </c>
      <c r="H38" s="136">
        <v>44060</v>
      </c>
      <c r="I38" s="135">
        <v>0</v>
      </c>
      <c r="J38" s="92"/>
    </row>
    <row r="39" spans="1:10" x14ac:dyDescent="0.25">
      <c r="A39" s="135" t="s">
        <v>7651</v>
      </c>
      <c r="B39" s="135" t="s">
        <v>552</v>
      </c>
      <c r="C39" s="135" t="s">
        <v>538</v>
      </c>
      <c r="D39" s="135" t="b">
        <v>0</v>
      </c>
      <c r="E39" s="135" t="s">
        <v>7650</v>
      </c>
      <c r="F39" s="135" t="s">
        <v>539</v>
      </c>
      <c r="G39" s="136">
        <v>44047</v>
      </c>
      <c r="H39" s="136">
        <v>44060</v>
      </c>
      <c r="I39" s="135">
        <v>0</v>
      </c>
      <c r="J39" s="92"/>
    </row>
    <row r="40" spans="1:10" x14ac:dyDescent="0.25">
      <c r="A40" s="135" t="s">
        <v>7652</v>
      </c>
      <c r="B40" s="135" t="s">
        <v>552</v>
      </c>
      <c r="C40" s="135" t="s">
        <v>538</v>
      </c>
      <c r="D40" s="135" t="b">
        <v>0</v>
      </c>
      <c r="E40" s="135" t="s">
        <v>7650</v>
      </c>
      <c r="F40" s="135" t="s">
        <v>539</v>
      </c>
      <c r="G40" s="136">
        <v>44047</v>
      </c>
      <c r="H40" s="136">
        <v>44060</v>
      </c>
      <c r="I40" s="135">
        <v>0</v>
      </c>
      <c r="J40" s="92"/>
    </row>
    <row r="41" spans="1:10" x14ac:dyDescent="0.25">
      <c r="A41" s="135" t="s">
        <v>7654</v>
      </c>
      <c r="B41" s="135" t="s">
        <v>557</v>
      </c>
      <c r="C41" s="135" t="s">
        <v>538</v>
      </c>
      <c r="D41" s="135" t="b">
        <v>0</v>
      </c>
      <c r="E41" s="135" t="s">
        <v>7653</v>
      </c>
      <c r="F41" s="135" t="s">
        <v>539</v>
      </c>
      <c r="G41" s="136">
        <v>44047</v>
      </c>
      <c r="H41" s="136">
        <v>44060</v>
      </c>
      <c r="I41" s="135">
        <v>0</v>
      </c>
      <c r="J41" s="92"/>
    </row>
    <row r="42" spans="1:10" x14ac:dyDescent="0.25">
      <c r="A42" s="135" t="s">
        <v>7655</v>
      </c>
      <c r="B42" s="135" t="s">
        <v>557</v>
      </c>
      <c r="C42" s="135" t="s">
        <v>538</v>
      </c>
      <c r="D42" s="135" t="b">
        <v>0</v>
      </c>
      <c r="E42" s="135" t="s">
        <v>7653</v>
      </c>
      <c r="F42" s="135" t="s">
        <v>539</v>
      </c>
      <c r="G42" s="136">
        <v>44047</v>
      </c>
      <c r="H42" s="136">
        <v>44060</v>
      </c>
      <c r="I42" s="135">
        <v>0</v>
      </c>
      <c r="J42" s="92"/>
    </row>
    <row r="43" spans="1:10" x14ac:dyDescent="0.25">
      <c r="A43" s="135" t="s">
        <v>7656</v>
      </c>
      <c r="B43" s="135" t="s">
        <v>557</v>
      </c>
      <c r="C43" s="135" t="s">
        <v>554</v>
      </c>
      <c r="D43" s="135" t="b">
        <v>0</v>
      </c>
      <c r="E43" s="135" t="s">
        <v>7653</v>
      </c>
      <c r="F43" s="135" t="s">
        <v>539</v>
      </c>
      <c r="G43" s="136">
        <v>44047</v>
      </c>
      <c r="H43" s="136">
        <v>44060</v>
      </c>
      <c r="I43" s="135">
        <v>0</v>
      </c>
      <c r="J43" s="92"/>
    </row>
    <row r="44" spans="1:10" x14ac:dyDescent="0.25">
      <c r="A44" s="135" t="s">
        <v>7659</v>
      </c>
      <c r="B44" s="135" t="s">
        <v>7320</v>
      </c>
      <c r="C44" s="135" t="s">
        <v>538</v>
      </c>
      <c r="D44" s="135" t="b">
        <v>0</v>
      </c>
      <c r="E44" s="135" t="s">
        <v>7658</v>
      </c>
      <c r="F44" s="135" t="s">
        <v>539</v>
      </c>
      <c r="G44" s="136">
        <v>44047</v>
      </c>
      <c r="H44" s="136">
        <v>44062</v>
      </c>
      <c r="I44" s="135">
        <v>0</v>
      </c>
      <c r="J44" s="92"/>
    </row>
    <row r="45" spans="1:10" x14ac:dyDescent="0.25">
      <c r="A45" s="135" t="s">
        <v>7661</v>
      </c>
      <c r="B45" s="135" t="s">
        <v>7320</v>
      </c>
      <c r="C45" s="135" t="s">
        <v>538</v>
      </c>
      <c r="D45" s="135" t="b">
        <v>0</v>
      </c>
      <c r="E45" s="135" t="s">
        <v>7658</v>
      </c>
      <c r="F45" s="135" t="s">
        <v>539</v>
      </c>
      <c r="G45" s="136">
        <v>44047</v>
      </c>
      <c r="H45" s="136">
        <v>44062</v>
      </c>
      <c r="I45" s="135">
        <v>0</v>
      </c>
      <c r="J45" s="92"/>
    </row>
    <row r="46" spans="1:10" x14ac:dyDescent="0.25">
      <c r="A46" s="135" t="s">
        <v>7664</v>
      </c>
      <c r="B46" s="135" t="s">
        <v>546</v>
      </c>
      <c r="C46" s="135" t="s">
        <v>538</v>
      </c>
      <c r="D46" s="135" t="b">
        <v>0</v>
      </c>
      <c r="E46" s="135" t="s">
        <v>7663</v>
      </c>
      <c r="F46" s="135" t="s">
        <v>539</v>
      </c>
      <c r="G46" s="136">
        <v>44047</v>
      </c>
      <c r="H46" s="136">
        <v>44060</v>
      </c>
      <c r="I46" s="135">
        <v>0</v>
      </c>
      <c r="J46" s="92"/>
    </row>
    <row r="47" spans="1:10" x14ac:dyDescent="0.25">
      <c r="A47" s="135" t="s">
        <v>7665</v>
      </c>
      <c r="B47" s="135" t="s">
        <v>546</v>
      </c>
      <c r="C47" s="135" t="s">
        <v>538</v>
      </c>
      <c r="D47" s="135" t="b">
        <v>0</v>
      </c>
      <c r="E47" s="135" t="s">
        <v>7663</v>
      </c>
      <c r="F47" s="135" t="s">
        <v>539</v>
      </c>
      <c r="G47" s="136">
        <v>44047</v>
      </c>
      <c r="H47" s="136">
        <v>44060</v>
      </c>
      <c r="I47" s="135">
        <v>0</v>
      </c>
      <c r="J47" s="92"/>
    </row>
    <row r="48" spans="1:10" x14ac:dyDescent="0.25">
      <c r="A48" s="135" t="s">
        <v>7666</v>
      </c>
      <c r="B48" s="135" t="s">
        <v>546</v>
      </c>
      <c r="C48" s="135" t="s">
        <v>538</v>
      </c>
      <c r="D48" s="135" t="b">
        <v>0</v>
      </c>
      <c r="E48" s="135" t="s">
        <v>7663</v>
      </c>
      <c r="F48" s="135" t="s">
        <v>539</v>
      </c>
      <c r="G48" s="136">
        <v>44047</v>
      </c>
      <c r="H48" s="136">
        <v>44060</v>
      </c>
      <c r="I48" s="135">
        <v>0</v>
      </c>
      <c r="J48" s="92"/>
    </row>
    <row r="49" spans="1:10" x14ac:dyDescent="0.25">
      <c r="A49" s="135" t="s">
        <v>7667</v>
      </c>
      <c r="B49" s="135" t="s">
        <v>546</v>
      </c>
      <c r="C49" s="135" t="s">
        <v>554</v>
      </c>
      <c r="D49" s="135" t="b">
        <v>0</v>
      </c>
      <c r="E49" s="135" t="s">
        <v>7663</v>
      </c>
      <c r="F49" s="135" t="s">
        <v>539</v>
      </c>
      <c r="G49" s="136">
        <v>44047</v>
      </c>
      <c r="H49" s="136">
        <v>44060</v>
      </c>
      <c r="I49" s="135">
        <v>0</v>
      </c>
      <c r="J49" s="92"/>
    </row>
    <row r="50" spans="1:10" x14ac:dyDescent="0.25">
      <c r="A50" s="135" t="s">
        <v>7669</v>
      </c>
      <c r="B50" s="135" t="s">
        <v>543</v>
      </c>
      <c r="C50" s="135" t="s">
        <v>538</v>
      </c>
      <c r="D50" s="135" t="b">
        <v>0</v>
      </c>
      <c r="E50" s="135" t="s">
        <v>7668</v>
      </c>
      <c r="F50" s="135" t="s">
        <v>539</v>
      </c>
      <c r="G50" s="136">
        <v>44047</v>
      </c>
      <c r="H50" s="136">
        <v>44060</v>
      </c>
      <c r="I50" s="135">
        <v>0</v>
      </c>
      <c r="J50" s="92"/>
    </row>
    <row r="51" spans="1:10" x14ac:dyDescent="0.25">
      <c r="A51" s="135" t="s">
        <v>7670</v>
      </c>
      <c r="B51" s="135" t="s">
        <v>543</v>
      </c>
      <c r="C51" s="135" t="s">
        <v>538</v>
      </c>
      <c r="D51" s="135" t="b">
        <v>0</v>
      </c>
      <c r="E51" s="135" t="s">
        <v>7668</v>
      </c>
      <c r="F51" s="135" t="s">
        <v>539</v>
      </c>
      <c r="G51" s="136">
        <v>44047</v>
      </c>
      <c r="H51" s="136">
        <v>44060</v>
      </c>
      <c r="I51" s="135">
        <v>0</v>
      </c>
      <c r="J51" s="92"/>
    </row>
    <row r="52" spans="1:10" x14ac:dyDescent="0.25">
      <c r="A52" s="135" t="s">
        <v>7671</v>
      </c>
      <c r="B52" s="135" t="s">
        <v>543</v>
      </c>
      <c r="C52" s="135" t="s">
        <v>538</v>
      </c>
      <c r="D52" s="135" t="b">
        <v>0</v>
      </c>
      <c r="E52" s="135" t="s">
        <v>7668</v>
      </c>
      <c r="F52" s="135" t="s">
        <v>539</v>
      </c>
      <c r="G52" s="136">
        <v>44047</v>
      </c>
      <c r="H52" s="136">
        <v>44060</v>
      </c>
      <c r="I52" s="135">
        <v>0</v>
      </c>
      <c r="J52" s="92"/>
    </row>
    <row r="53" spans="1:10" x14ac:dyDescent="0.25">
      <c r="A53" s="135" t="s">
        <v>7672</v>
      </c>
      <c r="B53" s="135" t="s">
        <v>543</v>
      </c>
      <c r="C53" s="135" t="s">
        <v>538</v>
      </c>
      <c r="D53" s="135" t="b">
        <v>0</v>
      </c>
      <c r="E53" s="135" t="s">
        <v>7668</v>
      </c>
      <c r="F53" s="135" t="s">
        <v>539</v>
      </c>
      <c r="G53" s="136">
        <v>44047</v>
      </c>
      <c r="H53" s="136">
        <v>44060</v>
      </c>
      <c r="I53" s="135">
        <v>0</v>
      </c>
      <c r="J53" s="92"/>
    </row>
    <row r="54" spans="1:10" x14ac:dyDescent="0.25">
      <c r="A54" s="135" t="s">
        <v>7673</v>
      </c>
      <c r="B54" s="135" t="s">
        <v>543</v>
      </c>
      <c r="C54" s="135" t="s">
        <v>538</v>
      </c>
      <c r="D54" s="135" t="b">
        <v>0</v>
      </c>
      <c r="E54" s="135" t="s">
        <v>7668</v>
      </c>
      <c r="F54" s="135" t="s">
        <v>539</v>
      </c>
      <c r="G54" s="136">
        <v>44047</v>
      </c>
      <c r="H54" s="136">
        <v>44060</v>
      </c>
      <c r="I54" s="135">
        <v>0</v>
      </c>
      <c r="J54" s="92"/>
    </row>
    <row r="55" spans="1:10" x14ac:dyDescent="0.25">
      <c r="A55" s="135" t="s">
        <v>7674</v>
      </c>
      <c r="B55" s="135" t="s">
        <v>543</v>
      </c>
      <c r="C55" s="135" t="s">
        <v>554</v>
      </c>
      <c r="D55" s="135" t="b">
        <v>0</v>
      </c>
      <c r="E55" s="135" t="s">
        <v>7668</v>
      </c>
      <c r="F55" s="135" t="s">
        <v>539</v>
      </c>
      <c r="G55" s="136">
        <v>44047</v>
      </c>
      <c r="H55" s="136">
        <v>44060</v>
      </c>
      <c r="I55" s="135">
        <v>0</v>
      </c>
      <c r="J55" s="92"/>
    </row>
    <row r="56" spans="1:10" x14ac:dyDescent="0.25">
      <c r="A56" s="135" t="s">
        <v>7675</v>
      </c>
      <c r="B56" s="135" t="s">
        <v>549</v>
      </c>
      <c r="C56" s="135" t="s">
        <v>538</v>
      </c>
      <c r="D56" s="135" t="b">
        <v>0</v>
      </c>
      <c r="E56" s="135" t="s">
        <v>7676</v>
      </c>
      <c r="F56" s="135" t="s">
        <v>539</v>
      </c>
      <c r="G56" s="136">
        <v>44047</v>
      </c>
      <c r="H56" s="136">
        <v>44060</v>
      </c>
      <c r="I56" s="135">
        <v>0</v>
      </c>
      <c r="J56" s="92"/>
    </row>
    <row r="57" spans="1:10" x14ac:dyDescent="0.25">
      <c r="A57" s="135" t="s">
        <v>7677</v>
      </c>
      <c r="B57" s="135" t="s">
        <v>549</v>
      </c>
      <c r="C57" s="135" t="s">
        <v>538</v>
      </c>
      <c r="D57" s="135" t="b">
        <v>0</v>
      </c>
      <c r="E57" s="135" t="s">
        <v>7676</v>
      </c>
      <c r="F57" s="135" t="s">
        <v>539</v>
      </c>
      <c r="G57" s="136">
        <v>44047</v>
      </c>
      <c r="H57" s="136">
        <v>44060</v>
      </c>
      <c r="I57" s="135">
        <v>0</v>
      </c>
      <c r="J57" s="92"/>
    </row>
    <row r="58" spans="1:10" x14ac:dyDescent="0.25">
      <c r="A58" s="135" t="s">
        <v>7678</v>
      </c>
      <c r="B58" s="135" t="s">
        <v>549</v>
      </c>
      <c r="C58" s="135" t="s">
        <v>538</v>
      </c>
      <c r="D58" s="135" t="b">
        <v>0</v>
      </c>
      <c r="E58" s="135" t="s">
        <v>7676</v>
      </c>
      <c r="F58" s="135" t="s">
        <v>539</v>
      </c>
      <c r="G58" s="136">
        <v>44047</v>
      </c>
      <c r="H58" s="136">
        <v>44060</v>
      </c>
      <c r="I58" s="135">
        <v>0</v>
      </c>
      <c r="J58" s="92"/>
    </row>
    <row r="59" spans="1:10" x14ac:dyDescent="0.25">
      <c r="A59" s="135" t="s">
        <v>7679</v>
      </c>
      <c r="B59" s="135" t="s">
        <v>549</v>
      </c>
      <c r="C59" s="135" t="s">
        <v>538</v>
      </c>
      <c r="D59" s="135" t="b">
        <v>0</v>
      </c>
      <c r="E59" s="135" t="s">
        <v>7676</v>
      </c>
      <c r="F59" s="135" t="s">
        <v>539</v>
      </c>
      <c r="G59" s="136">
        <v>44047</v>
      </c>
      <c r="H59" s="136">
        <v>44060</v>
      </c>
      <c r="I59" s="135">
        <v>0</v>
      </c>
      <c r="J59" s="92"/>
    </row>
    <row r="60" spans="1:10" x14ac:dyDescent="0.25">
      <c r="A60" s="135" t="s">
        <v>7680</v>
      </c>
      <c r="B60" s="135" t="s">
        <v>549</v>
      </c>
      <c r="C60" s="135" t="s">
        <v>538</v>
      </c>
      <c r="D60" s="135" t="b">
        <v>0</v>
      </c>
      <c r="E60" s="135" t="s">
        <v>7676</v>
      </c>
      <c r="F60" s="135" t="s">
        <v>539</v>
      </c>
      <c r="G60" s="136">
        <v>44047</v>
      </c>
      <c r="H60" s="136">
        <v>44060</v>
      </c>
      <c r="I60" s="135">
        <v>0</v>
      </c>
      <c r="J60" s="92"/>
    </row>
    <row r="61" spans="1:10" x14ac:dyDescent="0.25">
      <c r="A61" s="135" t="s">
        <v>7682</v>
      </c>
      <c r="B61" s="135" t="s">
        <v>550</v>
      </c>
      <c r="C61" s="135" t="s">
        <v>538</v>
      </c>
      <c r="D61" s="135" t="b">
        <v>0</v>
      </c>
      <c r="E61" s="135" t="s">
        <v>7681</v>
      </c>
      <c r="F61" s="135" t="s">
        <v>539</v>
      </c>
      <c r="G61" s="136">
        <v>44047</v>
      </c>
      <c r="H61" s="136">
        <v>44060</v>
      </c>
      <c r="I61" s="135">
        <v>0</v>
      </c>
      <c r="J61" s="92"/>
    </row>
    <row r="62" spans="1:10" x14ac:dyDescent="0.25">
      <c r="A62" s="135" t="s">
        <v>7683</v>
      </c>
      <c r="B62" s="135" t="s">
        <v>550</v>
      </c>
      <c r="C62" s="135" t="s">
        <v>554</v>
      </c>
      <c r="D62" s="135" t="b">
        <v>0</v>
      </c>
      <c r="E62" s="135" t="s">
        <v>7681</v>
      </c>
      <c r="F62" s="135" t="s">
        <v>539</v>
      </c>
      <c r="G62" s="136">
        <v>44047</v>
      </c>
      <c r="H62" s="136">
        <v>44060</v>
      </c>
      <c r="I62" s="135">
        <v>0</v>
      </c>
      <c r="J62" s="92"/>
    </row>
    <row r="63" spans="1:10" x14ac:dyDescent="0.25">
      <c r="A63" s="135" t="s">
        <v>7685</v>
      </c>
      <c r="B63" s="135" t="s">
        <v>544</v>
      </c>
      <c r="C63" s="135" t="s">
        <v>538</v>
      </c>
      <c r="D63" s="135" t="b">
        <v>0</v>
      </c>
      <c r="E63" s="135" t="s">
        <v>7684</v>
      </c>
      <c r="F63" s="135" t="s">
        <v>539</v>
      </c>
      <c r="G63" s="136">
        <v>44047</v>
      </c>
      <c r="H63" s="136">
        <v>44061</v>
      </c>
      <c r="I63" s="135">
        <v>0</v>
      </c>
      <c r="J63" s="92"/>
    </row>
    <row r="64" spans="1:10" x14ac:dyDescent="0.25">
      <c r="A64" s="135" t="s">
        <v>7688</v>
      </c>
      <c r="B64" s="135" t="s">
        <v>541</v>
      </c>
      <c r="C64" s="135" t="s">
        <v>538</v>
      </c>
      <c r="D64" s="135" t="b">
        <v>0</v>
      </c>
      <c r="E64" s="135" t="s">
        <v>7687</v>
      </c>
      <c r="F64" s="135" t="s">
        <v>539</v>
      </c>
      <c r="G64" s="136">
        <v>44047</v>
      </c>
      <c r="H64" s="136">
        <v>44060</v>
      </c>
      <c r="I64" s="135">
        <v>0</v>
      </c>
      <c r="J64" s="92"/>
    </row>
    <row r="65" spans="1:10" x14ac:dyDescent="0.25">
      <c r="A65" s="135" t="s">
        <v>7689</v>
      </c>
      <c r="B65" s="135" t="s">
        <v>541</v>
      </c>
      <c r="C65" s="135" t="s">
        <v>538</v>
      </c>
      <c r="D65" s="135" t="b">
        <v>0</v>
      </c>
      <c r="E65" s="135" t="s">
        <v>7687</v>
      </c>
      <c r="F65" s="135" t="s">
        <v>539</v>
      </c>
      <c r="G65" s="136">
        <v>44047</v>
      </c>
      <c r="H65" s="136">
        <v>44060</v>
      </c>
      <c r="I65" s="135">
        <v>0</v>
      </c>
      <c r="J65" s="92"/>
    </row>
    <row r="66" spans="1:10" x14ac:dyDescent="0.25">
      <c r="A66" s="135" t="s">
        <v>7690</v>
      </c>
      <c r="B66" s="135" t="s">
        <v>541</v>
      </c>
      <c r="C66" s="135" t="s">
        <v>538</v>
      </c>
      <c r="D66" s="135" t="b">
        <v>0</v>
      </c>
      <c r="E66" s="135" t="s">
        <v>7687</v>
      </c>
      <c r="F66" s="135" t="s">
        <v>539</v>
      </c>
      <c r="G66" s="136">
        <v>44047</v>
      </c>
      <c r="H66" s="136">
        <v>44060</v>
      </c>
      <c r="I66" s="135">
        <v>0</v>
      </c>
      <c r="J66" s="92"/>
    </row>
    <row r="67" spans="1:10" x14ac:dyDescent="0.25">
      <c r="A67" s="135" t="s">
        <v>7692</v>
      </c>
      <c r="B67" s="135" t="s">
        <v>545</v>
      </c>
      <c r="C67" s="135" t="s">
        <v>538</v>
      </c>
      <c r="D67" s="135" t="b">
        <v>0</v>
      </c>
      <c r="E67" s="135" t="s">
        <v>7691</v>
      </c>
      <c r="F67" s="135" t="s">
        <v>539</v>
      </c>
      <c r="G67" s="136">
        <v>44047</v>
      </c>
      <c r="H67" s="136">
        <v>44060</v>
      </c>
      <c r="I67" s="135">
        <v>0</v>
      </c>
      <c r="J67" s="92"/>
    </row>
    <row r="68" spans="1:10" x14ac:dyDescent="0.25">
      <c r="A68" s="135" t="s">
        <v>7694</v>
      </c>
      <c r="B68" s="135" t="s">
        <v>540</v>
      </c>
      <c r="C68" s="135" t="s">
        <v>538</v>
      </c>
      <c r="D68" s="135" t="b">
        <v>0</v>
      </c>
      <c r="E68" s="135" t="s">
        <v>7693</v>
      </c>
      <c r="F68" s="135" t="s">
        <v>539</v>
      </c>
      <c r="G68" s="136">
        <v>44047</v>
      </c>
      <c r="H68" s="136">
        <v>44060</v>
      </c>
      <c r="I68" s="135">
        <v>0</v>
      </c>
      <c r="J68" s="92"/>
    </row>
    <row r="69" spans="1:10" x14ac:dyDescent="0.25">
      <c r="A69" s="135" t="s">
        <v>7695</v>
      </c>
      <c r="B69" s="135" t="s">
        <v>540</v>
      </c>
      <c r="C69" s="135" t="s">
        <v>538</v>
      </c>
      <c r="D69" s="135" t="b">
        <v>0</v>
      </c>
      <c r="E69" s="135" t="s">
        <v>7693</v>
      </c>
      <c r="F69" s="135" t="s">
        <v>539</v>
      </c>
      <c r="G69" s="136">
        <v>44047</v>
      </c>
      <c r="H69" s="136">
        <v>44060</v>
      </c>
      <c r="I69" s="135">
        <v>0</v>
      </c>
      <c r="J69" s="92"/>
    </row>
    <row r="70" spans="1:10" x14ac:dyDescent="0.25">
      <c r="A70" s="135" t="s">
        <v>7719</v>
      </c>
      <c r="B70" s="135" t="s">
        <v>544</v>
      </c>
      <c r="C70" s="135" t="s">
        <v>538</v>
      </c>
      <c r="D70" s="135" t="b">
        <v>0</v>
      </c>
      <c r="E70" s="135" t="s">
        <v>7718</v>
      </c>
      <c r="F70" s="135" t="s">
        <v>539</v>
      </c>
      <c r="G70" s="136">
        <v>44078</v>
      </c>
      <c r="H70" s="136">
        <v>44083</v>
      </c>
      <c r="I70" s="135">
        <v>0</v>
      </c>
      <c r="J70" s="92"/>
    </row>
    <row r="71" spans="1:10" x14ac:dyDescent="0.25">
      <c r="A71" s="135" t="s">
        <v>7720</v>
      </c>
      <c r="B71" s="135" t="s">
        <v>544</v>
      </c>
      <c r="C71" s="135" t="s">
        <v>538</v>
      </c>
      <c r="D71" s="135" t="b">
        <v>0</v>
      </c>
      <c r="E71" s="135" t="s">
        <v>7718</v>
      </c>
      <c r="F71" s="135" t="s">
        <v>539</v>
      </c>
      <c r="G71" s="136">
        <v>44078</v>
      </c>
      <c r="H71" s="136">
        <v>44083</v>
      </c>
      <c r="I71" s="135">
        <v>0</v>
      </c>
      <c r="J71" s="92"/>
    </row>
    <row r="72" spans="1:10" x14ac:dyDescent="0.25">
      <c r="A72" s="135" t="s">
        <v>7722</v>
      </c>
      <c r="B72" s="135" t="s">
        <v>558</v>
      </c>
      <c r="C72" s="135" t="s">
        <v>554</v>
      </c>
      <c r="D72" s="135" t="b">
        <v>0</v>
      </c>
      <c r="E72" s="135" t="s">
        <v>7721</v>
      </c>
      <c r="F72" s="135" t="s">
        <v>539</v>
      </c>
      <c r="G72" s="136">
        <v>44078</v>
      </c>
      <c r="H72" s="136">
        <v>44083</v>
      </c>
      <c r="I72" s="135">
        <v>0</v>
      </c>
      <c r="J72" s="92"/>
    </row>
    <row r="73" spans="1:10" x14ac:dyDescent="0.25">
      <c r="A73" s="135" t="s">
        <v>7723</v>
      </c>
      <c r="B73" s="135" t="s">
        <v>558</v>
      </c>
      <c r="C73" s="135" t="s">
        <v>538</v>
      </c>
      <c r="D73" s="135" t="b">
        <v>0</v>
      </c>
      <c r="E73" s="135" t="s">
        <v>7721</v>
      </c>
      <c r="F73" s="135" t="s">
        <v>539</v>
      </c>
      <c r="G73" s="136">
        <v>44078</v>
      </c>
      <c r="H73" s="136">
        <v>44083</v>
      </c>
      <c r="I73" s="135">
        <v>0</v>
      </c>
      <c r="J73" s="92"/>
    </row>
    <row r="74" spans="1:10" x14ac:dyDescent="0.25">
      <c r="A74" s="135" t="s">
        <v>7724</v>
      </c>
      <c r="B74" s="135" t="s">
        <v>558</v>
      </c>
      <c r="C74" s="135" t="s">
        <v>554</v>
      </c>
      <c r="D74" s="135" t="b">
        <v>0</v>
      </c>
      <c r="E74" s="135" t="s">
        <v>7721</v>
      </c>
      <c r="F74" s="135" t="s">
        <v>539</v>
      </c>
      <c r="G74" s="136">
        <v>44078</v>
      </c>
      <c r="H74" s="136">
        <v>44083</v>
      </c>
      <c r="I74" s="135">
        <v>0</v>
      </c>
      <c r="J74" s="92"/>
    </row>
    <row r="75" spans="1:10" x14ac:dyDescent="0.25">
      <c r="A75" s="135" t="s">
        <v>7725</v>
      </c>
      <c r="B75" s="135" t="s">
        <v>558</v>
      </c>
      <c r="C75" s="135" t="s">
        <v>554</v>
      </c>
      <c r="D75" s="135" t="b">
        <v>0</v>
      </c>
      <c r="E75" s="135" t="s">
        <v>7721</v>
      </c>
      <c r="F75" s="135" t="s">
        <v>539</v>
      </c>
      <c r="G75" s="136">
        <v>44078</v>
      </c>
      <c r="H75" s="136">
        <v>44083</v>
      </c>
      <c r="I75" s="135">
        <v>0</v>
      </c>
      <c r="J75" s="92"/>
    </row>
    <row r="76" spans="1:10" x14ac:dyDescent="0.25">
      <c r="A76" s="135" t="s">
        <v>7727</v>
      </c>
      <c r="B76" s="135" t="s">
        <v>541</v>
      </c>
      <c r="C76" s="135" t="s">
        <v>554</v>
      </c>
      <c r="D76" s="135" t="b">
        <v>0</v>
      </c>
      <c r="E76" s="135" t="s">
        <v>7726</v>
      </c>
      <c r="F76" s="135" t="s">
        <v>539</v>
      </c>
      <c r="G76" s="136">
        <v>44078</v>
      </c>
      <c r="H76" s="136">
        <v>44083</v>
      </c>
      <c r="I76" s="135">
        <v>0</v>
      </c>
      <c r="J76" s="92"/>
    </row>
    <row r="77" spans="1:10" x14ac:dyDescent="0.25">
      <c r="A77" s="135" t="s">
        <v>7729</v>
      </c>
      <c r="B77" s="135" t="s">
        <v>7318</v>
      </c>
      <c r="C77" s="135" t="s">
        <v>538</v>
      </c>
      <c r="D77" s="135" t="b">
        <v>0</v>
      </c>
      <c r="E77" s="135" t="s">
        <v>7728</v>
      </c>
      <c r="F77" s="135" t="s">
        <v>539</v>
      </c>
      <c r="G77" s="136">
        <v>44078</v>
      </c>
      <c r="H77" s="136">
        <v>44083</v>
      </c>
      <c r="I77" s="135">
        <v>0</v>
      </c>
      <c r="J77" s="92"/>
    </row>
    <row r="78" spans="1:10" x14ac:dyDescent="0.25">
      <c r="A78" s="135" t="s">
        <v>7730</v>
      </c>
      <c r="B78" s="135" t="s">
        <v>7318</v>
      </c>
      <c r="C78" s="135" t="s">
        <v>538</v>
      </c>
      <c r="D78" s="135" t="b">
        <v>0</v>
      </c>
      <c r="E78" s="135" t="s">
        <v>7728</v>
      </c>
      <c r="F78" s="135" t="s">
        <v>539</v>
      </c>
      <c r="G78" s="136">
        <v>44078</v>
      </c>
      <c r="H78" s="136">
        <v>44083</v>
      </c>
      <c r="I78" s="135">
        <v>0</v>
      </c>
      <c r="J78" s="92"/>
    </row>
    <row r="79" spans="1:10" x14ac:dyDescent="0.25">
      <c r="A79" s="135" t="s">
        <v>7731</v>
      </c>
      <c r="B79" s="135" t="s">
        <v>7318</v>
      </c>
      <c r="C79" s="135" t="s">
        <v>554</v>
      </c>
      <c r="D79" s="135" t="b">
        <v>0</v>
      </c>
      <c r="E79" s="135" t="s">
        <v>7728</v>
      </c>
      <c r="F79" s="135" t="s">
        <v>539</v>
      </c>
      <c r="G79" s="136">
        <v>44078</v>
      </c>
      <c r="H79" s="136">
        <v>44083</v>
      </c>
      <c r="I79" s="135">
        <v>0</v>
      </c>
      <c r="J79" s="92"/>
    </row>
    <row r="80" spans="1:10" x14ac:dyDescent="0.25">
      <c r="A80" s="135" t="s">
        <v>7732</v>
      </c>
      <c r="B80" s="135" t="s">
        <v>7318</v>
      </c>
      <c r="C80" s="135" t="s">
        <v>538</v>
      </c>
      <c r="D80" s="135" t="b">
        <v>0</v>
      </c>
      <c r="E80" s="135" t="s">
        <v>7728</v>
      </c>
      <c r="F80" s="135" t="s">
        <v>539</v>
      </c>
      <c r="G80" s="136">
        <v>44078</v>
      </c>
      <c r="H80" s="136">
        <v>44083</v>
      </c>
      <c r="I80" s="135">
        <v>0</v>
      </c>
      <c r="J80" s="92"/>
    </row>
    <row r="81" spans="1:10" x14ac:dyDescent="0.25">
      <c r="A81" s="135" t="s">
        <v>7733</v>
      </c>
      <c r="B81" s="135" t="s">
        <v>7318</v>
      </c>
      <c r="C81" s="135" t="s">
        <v>538</v>
      </c>
      <c r="D81" s="135" t="b">
        <v>0</v>
      </c>
      <c r="E81" s="135" t="s">
        <v>7728</v>
      </c>
      <c r="F81" s="135" t="s">
        <v>539</v>
      </c>
      <c r="G81" s="136">
        <v>44078</v>
      </c>
      <c r="H81" s="136">
        <v>44083</v>
      </c>
      <c r="I81" s="135">
        <v>0</v>
      </c>
      <c r="J81" s="92"/>
    </row>
    <row r="82" spans="1:10" x14ac:dyDescent="0.25">
      <c r="A82" s="135" t="s">
        <v>7734</v>
      </c>
      <c r="B82" s="135" t="s">
        <v>7318</v>
      </c>
      <c r="C82" s="135" t="s">
        <v>554</v>
      </c>
      <c r="D82" s="135" t="b">
        <v>0</v>
      </c>
      <c r="E82" s="135" t="s">
        <v>7728</v>
      </c>
      <c r="F82" s="135" t="s">
        <v>539</v>
      </c>
      <c r="G82" s="136">
        <v>44078</v>
      </c>
      <c r="H82" s="136">
        <v>44083</v>
      </c>
      <c r="I82" s="135">
        <v>0</v>
      </c>
      <c r="J82" s="92"/>
    </row>
    <row r="83" spans="1:10" x14ac:dyDescent="0.25">
      <c r="A83" s="135" t="s">
        <v>7735</v>
      </c>
      <c r="B83" s="135" t="s">
        <v>7318</v>
      </c>
      <c r="C83" s="135" t="s">
        <v>538</v>
      </c>
      <c r="D83" s="135" t="b">
        <v>0</v>
      </c>
      <c r="E83" s="135" t="s">
        <v>7728</v>
      </c>
      <c r="F83" s="135" t="s">
        <v>539</v>
      </c>
      <c r="G83" s="136">
        <v>44078</v>
      </c>
      <c r="H83" s="136">
        <v>44083</v>
      </c>
      <c r="I83" s="135">
        <v>0</v>
      </c>
      <c r="J83" s="92"/>
    </row>
    <row r="84" spans="1:10" x14ac:dyDescent="0.25">
      <c r="A84" s="135" t="s">
        <v>7736</v>
      </c>
      <c r="B84" s="135" t="s">
        <v>7318</v>
      </c>
      <c r="C84" s="135" t="s">
        <v>538</v>
      </c>
      <c r="D84" s="135" t="b">
        <v>0</v>
      </c>
      <c r="E84" s="135" t="s">
        <v>7728</v>
      </c>
      <c r="F84" s="135" t="s">
        <v>539</v>
      </c>
      <c r="G84" s="136">
        <v>44078</v>
      </c>
      <c r="H84" s="136">
        <v>44083</v>
      </c>
      <c r="I84" s="135">
        <v>0</v>
      </c>
      <c r="J84" s="92"/>
    </row>
    <row r="85" spans="1:10" x14ac:dyDescent="0.25">
      <c r="A85" s="135" t="s">
        <v>7737</v>
      </c>
      <c r="B85" s="135" t="s">
        <v>7318</v>
      </c>
      <c r="C85" s="135" t="s">
        <v>538</v>
      </c>
      <c r="D85" s="135" t="b">
        <v>0</v>
      </c>
      <c r="E85" s="135" t="s">
        <v>7728</v>
      </c>
      <c r="F85" s="135" t="s">
        <v>539</v>
      </c>
      <c r="G85" s="136">
        <v>44078</v>
      </c>
      <c r="H85" s="136">
        <v>44083</v>
      </c>
      <c r="I85" s="135">
        <v>0</v>
      </c>
      <c r="J85" s="92"/>
    </row>
    <row r="86" spans="1:10" x14ac:dyDescent="0.25">
      <c r="A86" s="135" t="s">
        <v>7739</v>
      </c>
      <c r="B86" s="135" t="s">
        <v>553</v>
      </c>
      <c r="C86" s="135" t="s">
        <v>554</v>
      </c>
      <c r="D86" s="135" t="b">
        <v>0</v>
      </c>
      <c r="E86" s="135" t="s">
        <v>7738</v>
      </c>
      <c r="F86" s="135" t="s">
        <v>539</v>
      </c>
      <c r="G86" s="136">
        <v>44078</v>
      </c>
      <c r="H86" s="136">
        <v>44083</v>
      </c>
      <c r="I86" s="135">
        <v>0</v>
      </c>
      <c r="J86" s="92"/>
    </row>
    <row r="87" spans="1:10" x14ac:dyDescent="0.25">
      <c r="A87" s="135" t="s">
        <v>7740</v>
      </c>
      <c r="B87" s="135" t="s">
        <v>553</v>
      </c>
      <c r="C87" s="135" t="s">
        <v>554</v>
      </c>
      <c r="D87" s="135" t="b">
        <v>0</v>
      </c>
      <c r="E87" s="135" t="s">
        <v>7738</v>
      </c>
      <c r="F87" s="135" t="s">
        <v>539</v>
      </c>
      <c r="G87" s="136">
        <v>44078</v>
      </c>
      <c r="H87" s="136">
        <v>44083</v>
      </c>
      <c r="I87" s="135">
        <v>0</v>
      </c>
      <c r="J87" s="92"/>
    </row>
    <row r="88" spans="1:10" x14ac:dyDescent="0.25">
      <c r="A88" s="135" t="s">
        <v>7742</v>
      </c>
      <c r="B88" s="135" t="s">
        <v>545</v>
      </c>
      <c r="C88" s="135" t="s">
        <v>538</v>
      </c>
      <c r="D88" s="135" t="b">
        <v>0</v>
      </c>
      <c r="E88" s="135" t="s">
        <v>7741</v>
      </c>
      <c r="F88" s="135" t="s">
        <v>539</v>
      </c>
      <c r="G88" s="136">
        <v>44078</v>
      </c>
      <c r="H88" s="136">
        <v>44083</v>
      </c>
      <c r="I88" s="135">
        <v>0</v>
      </c>
      <c r="J88" s="92"/>
    </row>
    <row r="89" spans="1:10" x14ac:dyDescent="0.25">
      <c r="A89" s="135" t="s">
        <v>7744</v>
      </c>
      <c r="B89" s="135" t="s">
        <v>7317</v>
      </c>
      <c r="C89" s="135" t="s">
        <v>538</v>
      </c>
      <c r="D89" s="135" t="b">
        <v>0</v>
      </c>
      <c r="E89" s="135" t="s">
        <v>7743</v>
      </c>
      <c r="F89" s="135" t="s">
        <v>539</v>
      </c>
      <c r="G89" s="136">
        <v>44078</v>
      </c>
      <c r="H89" s="136">
        <v>44083</v>
      </c>
      <c r="I89" s="135">
        <v>0</v>
      </c>
      <c r="J89" s="92"/>
    </row>
    <row r="90" spans="1:10" x14ac:dyDescent="0.25">
      <c r="A90" s="135" t="s">
        <v>7745</v>
      </c>
      <c r="B90" s="135" t="s">
        <v>7317</v>
      </c>
      <c r="C90" s="135" t="s">
        <v>538</v>
      </c>
      <c r="D90" s="135" t="b">
        <v>0</v>
      </c>
      <c r="E90" s="135" t="s">
        <v>7743</v>
      </c>
      <c r="F90" s="135" t="s">
        <v>539</v>
      </c>
      <c r="G90" s="136">
        <v>44078</v>
      </c>
      <c r="H90" s="136">
        <v>44083</v>
      </c>
      <c r="I90" s="135">
        <v>0</v>
      </c>
      <c r="J90" s="92"/>
    </row>
    <row r="91" spans="1:10" x14ac:dyDescent="0.25">
      <c r="A91" s="135" t="s">
        <v>7746</v>
      </c>
      <c r="B91" s="135" t="s">
        <v>7317</v>
      </c>
      <c r="C91" s="135" t="s">
        <v>538</v>
      </c>
      <c r="D91" s="135" t="b">
        <v>0</v>
      </c>
      <c r="E91" s="135" t="s">
        <v>7743</v>
      </c>
      <c r="F91" s="135" t="s">
        <v>539</v>
      </c>
      <c r="G91" s="136">
        <v>44078</v>
      </c>
      <c r="H91" s="136">
        <v>44083</v>
      </c>
      <c r="I91" s="135">
        <v>0</v>
      </c>
      <c r="J91" s="92"/>
    </row>
    <row r="92" spans="1:10" x14ac:dyDescent="0.25">
      <c r="A92" s="135" t="s">
        <v>7747</v>
      </c>
      <c r="B92" s="135" t="s">
        <v>7317</v>
      </c>
      <c r="C92" s="135" t="s">
        <v>554</v>
      </c>
      <c r="D92" s="135" t="b">
        <v>0</v>
      </c>
      <c r="E92" s="135" t="s">
        <v>7743</v>
      </c>
      <c r="F92" s="135" t="s">
        <v>539</v>
      </c>
      <c r="G92" s="136">
        <v>44078</v>
      </c>
      <c r="H92" s="136">
        <v>44083</v>
      </c>
      <c r="I92" s="135">
        <v>0</v>
      </c>
      <c r="J92" s="92"/>
    </row>
    <row r="93" spans="1:10" x14ac:dyDescent="0.25">
      <c r="A93" s="135" t="s">
        <v>7748</v>
      </c>
      <c r="B93" s="135" t="s">
        <v>7317</v>
      </c>
      <c r="C93" s="135" t="s">
        <v>554</v>
      </c>
      <c r="D93" s="135" t="b">
        <v>0</v>
      </c>
      <c r="E93" s="135" t="s">
        <v>7743</v>
      </c>
      <c r="F93" s="135" t="s">
        <v>539</v>
      </c>
      <c r="G93" s="136">
        <v>44078</v>
      </c>
      <c r="H93" s="136">
        <v>44083</v>
      </c>
      <c r="I93" s="135">
        <v>0</v>
      </c>
      <c r="J93" s="92"/>
    </row>
    <row r="94" spans="1:10" x14ac:dyDescent="0.25">
      <c r="A94" s="135" t="s">
        <v>7749</v>
      </c>
      <c r="B94" s="135" t="s">
        <v>7317</v>
      </c>
      <c r="C94" s="135" t="s">
        <v>538</v>
      </c>
      <c r="D94" s="135" t="b">
        <v>0</v>
      </c>
      <c r="E94" s="135" t="s">
        <v>7743</v>
      </c>
      <c r="F94" s="135" t="s">
        <v>539</v>
      </c>
      <c r="G94" s="136">
        <v>44078</v>
      </c>
      <c r="H94" s="136">
        <v>44083</v>
      </c>
      <c r="I94" s="135">
        <v>0</v>
      </c>
      <c r="J94" s="92"/>
    </row>
    <row r="95" spans="1:10" x14ac:dyDescent="0.25">
      <c r="A95" s="135" t="s">
        <v>7751</v>
      </c>
      <c r="B95" s="135" t="s">
        <v>559</v>
      </c>
      <c r="C95" s="135" t="s">
        <v>538</v>
      </c>
      <c r="D95" s="135" t="b">
        <v>0</v>
      </c>
      <c r="E95" s="135" t="s">
        <v>7750</v>
      </c>
      <c r="F95" s="135" t="s">
        <v>539</v>
      </c>
      <c r="G95" s="136">
        <v>44078</v>
      </c>
      <c r="H95" s="136">
        <v>44083</v>
      </c>
      <c r="I95" s="135">
        <v>0</v>
      </c>
      <c r="J95" s="92"/>
    </row>
    <row r="96" spans="1:10" x14ac:dyDescent="0.25">
      <c r="A96" s="135" t="s">
        <v>7752</v>
      </c>
      <c r="B96" s="135" t="s">
        <v>559</v>
      </c>
      <c r="C96" s="135" t="s">
        <v>538</v>
      </c>
      <c r="D96" s="135" t="b">
        <v>0</v>
      </c>
      <c r="E96" s="135" t="s">
        <v>7750</v>
      </c>
      <c r="F96" s="135" t="s">
        <v>539</v>
      </c>
      <c r="G96" s="136">
        <v>44078</v>
      </c>
      <c r="H96" s="136">
        <v>44083</v>
      </c>
      <c r="I96" s="135">
        <v>0</v>
      </c>
      <c r="J96" s="92"/>
    </row>
    <row r="97" spans="1:10" x14ac:dyDescent="0.25">
      <c r="A97" s="135" t="s">
        <v>7753</v>
      </c>
      <c r="B97" s="135" t="s">
        <v>559</v>
      </c>
      <c r="C97" s="135" t="s">
        <v>538</v>
      </c>
      <c r="D97" s="135" t="b">
        <v>0</v>
      </c>
      <c r="E97" s="135" t="s">
        <v>7750</v>
      </c>
      <c r="F97" s="135" t="s">
        <v>539</v>
      </c>
      <c r="G97" s="136">
        <v>44078</v>
      </c>
      <c r="H97" s="136">
        <v>44083</v>
      </c>
      <c r="I97" s="135">
        <v>0</v>
      </c>
      <c r="J97" s="92"/>
    </row>
    <row r="98" spans="1:10" x14ac:dyDescent="0.25">
      <c r="A98" s="135" t="s">
        <v>7754</v>
      </c>
      <c r="B98" s="135" t="s">
        <v>559</v>
      </c>
      <c r="C98" s="135" t="s">
        <v>538</v>
      </c>
      <c r="D98" s="135" t="b">
        <v>0</v>
      </c>
      <c r="E98" s="135" t="s">
        <v>7750</v>
      </c>
      <c r="F98" s="135" t="s">
        <v>539</v>
      </c>
      <c r="G98" s="136">
        <v>44078</v>
      </c>
      <c r="H98" s="136">
        <v>44083</v>
      </c>
      <c r="I98" s="135">
        <v>0</v>
      </c>
      <c r="J98" s="92"/>
    </row>
    <row r="99" spans="1:10" x14ac:dyDescent="0.25">
      <c r="A99" s="135" t="s">
        <v>7756</v>
      </c>
      <c r="B99" s="135" t="s">
        <v>552</v>
      </c>
      <c r="C99" s="135" t="s">
        <v>554</v>
      </c>
      <c r="D99" s="135" t="b">
        <v>0</v>
      </c>
      <c r="E99" s="135" t="s">
        <v>7755</v>
      </c>
      <c r="F99" s="135" t="s">
        <v>539</v>
      </c>
      <c r="G99" s="136">
        <v>44078</v>
      </c>
      <c r="H99" s="136">
        <v>44083</v>
      </c>
      <c r="I99" s="135">
        <v>0</v>
      </c>
      <c r="J99" s="92"/>
    </row>
    <row r="100" spans="1:10" x14ac:dyDescent="0.25">
      <c r="A100" s="135" t="s">
        <v>7757</v>
      </c>
      <c r="B100" s="135" t="s">
        <v>552</v>
      </c>
      <c r="C100" s="135" t="s">
        <v>554</v>
      </c>
      <c r="D100" s="135" t="b">
        <v>0</v>
      </c>
      <c r="E100" s="135" t="s">
        <v>7755</v>
      </c>
      <c r="F100" s="135" t="s">
        <v>539</v>
      </c>
      <c r="G100" s="136">
        <v>44078</v>
      </c>
      <c r="H100" s="136">
        <v>44083</v>
      </c>
      <c r="I100" s="135">
        <v>0</v>
      </c>
      <c r="J100" s="92"/>
    </row>
    <row r="101" spans="1:10" x14ac:dyDescent="0.25">
      <c r="A101" s="135" t="s">
        <v>7758</v>
      </c>
      <c r="B101" s="135" t="s">
        <v>552</v>
      </c>
      <c r="C101" s="135" t="s">
        <v>554</v>
      </c>
      <c r="D101" s="135" t="b">
        <v>0</v>
      </c>
      <c r="E101" s="135" t="s">
        <v>7755</v>
      </c>
      <c r="F101" s="135" t="s">
        <v>539</v>
      </c>
      <c r="G101" s="136">
        <v>44078</v>
      </c>
      <c r="H101" s="136">
        <v>44083</v>
      </c>
      <c r="I101" s="135">
        <v>0</v>
      </c>
      <c r="J101" s="92"/>
    </row>
    <row r="102" spans="1:10" x14ac:dyDescent="0.25">
      <c r="A102" s="135" t="s">
        <v>7760</v>
      </c>
      <c r="B102" s="135" t="s">
        <v>540</v>
      </c>
      <c r="C102" s="135" t="s">
        <v>538</v>
      </c>
      <c r="D102" s="135" t="b">
        <v>0</v>
      </c>
      <c r="E102" s="135" t="s">
        <v>7759</v>
      </c>
      <c r="F102" s="135" t="s">
        <v>539</v>
      </c>
      <c r="G102" s="136">
        <v>44078</v>
      </c>
      <c r="H102" s="136">
        <v>44083</v>
      </c>
      <c r="I102" s="135">
        <v>0</v>
      </c>
      <c r="J102" s="92"/>
    </row>
    <row r="103" spans="1:10" x14ac:dyDescent="0.25">
      <c r="A103" s="135" t="s">
        <v>7761</v>
      </c>
      <c r="B103" s="135" t="s">
        <v>557</v>
      </c>
      <c r="C103" s="135" t="s">
        <v>538</v>
      </c>
      <c r="D103" s="135" t="b">
        <v>0</v>
      </c>
      <c r="E103" s="135" t="s">
        <v>7762</v>
      </c>
      <c r="F103" s="135" t="s">
        <v>539</v>
      </c>
      <c r="G103" s="136">
        <v>44078</v>
      </c>
      <c r="H103" s="136">
        <v>44083</v>
      </c>
      <c r="I103" s="135">
        <v>0</v>
      </c>
      <c r="J103" s="92"/>
    </row>
    <row r="104" spans="1:10" x14ac:dyDescent="0.25">
      <c r="A104" s="135" t="s">
        <v>7763</v>
      </c>
      <c r="B104" s="135" t="s">
        <v>557</v>
      </c>
      <c r="C104" s="135" t="s">
        <v>554</v>
      </c>
      <c r="D104" s="135" t="b">
        <v>0</v>
      </c>
      <c r="E104" s="135" t="s">
        <v>7762</v>
      </c>
      <c r="F104" s="135" t="s">
        <v>539</v>
      </c>
      <c r="G104" s="136">
        <v>44078</v>
      </c>
      <c r="H104" s="136">
        <v>44083</v>
      </c>
      <c r="I104" s="135">
        <v>0</v>
      </c>
      <c r="J104" s="92"/>
    </row>
    <row r="105" spans="1:10" x14ac:dyDescent="0.25">
      <c r="A105" s="135" t="s">
        <v>7764</v>
      </c>
      <c r="B105" s="135" t="s">
        <v>557</v>
      </c>
      <c r="C105" s="135" t="s">
        <v>538</v>
      </c>
      <c r="D105" s="135" t="b">
        <v>0</v>
      </c>
      <c r="E105" s="135" t="s">
        <v>7762</v>
      </c>
      <c r="F105" s="135" t="s">
        <v>539</v>
      </c>
      <c r="G105" s="136">
        <v>44078</v>
      </c>
      <c r="H105" s="136">
        <v>44083</v>
      </c>
      <c r="I105" s="135">
        <v>0</v>
      </c>
      <c r="J105" s="92"/>
    </row>
    <row r="106" spans="1:10" x14ac:dyDescent="0.25">
      <c r="A106" s="135" t="s">
        <v>7766</v>
      </c>
      <c r="B106" s="135" t="s">
        <v>546</v>
      </c>
      <c r="C106" s="135" t="s">
        <v>538</v>
      </c>
      <c r="D106" s="135" t="b">
        <v>0</v>
      </c>
      <c r="E106" s="135" t="s">
        <v>7765</v>
      </c>
      <c r="F106" s="135" t="s">
        <v>539</v>
      </c>
      <c r="G106" s="136">
        <v>44078</v>
      </c>
      <c r="H106" s="136">
        <v>44083</v>
      </c>
      <c r="I106" s="135">
        <v>0</v>
      </c>
      <c r="J106" s="92"/>
    </row>
    <row r="107" spans="1:10" x14ac:dyDescent="0.25">
      <c r="A107" s="135" t="s">
        <v>7768</v>
      </c>
      <c r="B107" s="135" t="s">
        <v>550</v>
      </c>
      <c r="C107" s="135" t="s">
        <v>538</v>
      </c>
      <c r="D107" s="135" t="b">
        <v>0</v>
      </c>
      <c r="E107" s="135" t="s">
        <v>7767</v>
      </c>
      <c r="F107" s="135" t="s">
        <v>539</v>
      </c>
      <c r="G107" s="136">
        <v>44078</v>
      </c>
      <c r="H107" s="136">
        <v>44083</v>
      </c>
      <c r="I107" s="135">
        <v>0</v>
      </c>
      <c r="J107" s="92"/>
    </row>
    <row r="108" spans="1:10" x14ac:dyDescent="0.25">
      <c r="A108" s="135" t="s">
        <v>7769</v>
      </c>
      <c r="B108" s="135" t="s">
        <v>550</v>
      </c>
      <c r="C108" s="135" t="s">
        <v>538</v>
      </c>
      <c r="D108" s="135" t="b">
        <v>0</v>
      </c>
      <c r="E108" s="135" t="s">
        <v>7767</v>
      </c>
      <c r="F108" s="135" t="s">
        <v>539</v>
      </c>
      <c r="G108" s="136">
        <v>44078</v>
      </c>
      <c r="H108" s="136">
        <v>44083</v>
      </c>
      <c r="I108" s="135">
        <v>0</v>
      </c>
      <c r="J108" s="92"/>
    </row>
    <row r="109" spans="1:10" x14ac:dyDescent="0.25">
      <c r="A109" s="135" t="s">
        <v>7770</v>
      </c>
      <c r="B109" s="135" t="s">
        <v>550</v>
      </c>
      <c r="C109" s="135" t="s">
        <v>538</v>
      </c>
      <c r="D109" s="135" t="b">
        <v>0</v>
      </c>
      <c r="E109" s="135" t="s">
        <v>7767</v>
      </c>
      <c r="F109" s="135" t="s">
        <v>539</v>
      </c>
      <c r="G109" s="136">
        <v>44078</v>
      </c>
      <c r="H109" s="136">
        <v>44083</v>
      </c>
      <c r="I109" s="135">
        <v>0</v>
      </c>
      <c r="J109" s="92"/>
    </row>
    <row r="110" spans="1:10" x14ac:dyDescent="0.25">
      <c r="A110" s="135" t="s">
        <v>7772</v>
      </c>
      <c r="B110" s="135" t="s">
        <v>543</v>
      </c>
      <c r="C110" s="135" t="s">
        <v>538</v>
      </c>
      <c r="D110" s="135" t="b">
        <v>0</v>
      </c>
      <c r="E110" s="135" t="s">
        <v>7771</v>
      </c>
      <c r="F110" s="135" t="s">
        <v>539</v>
      </c>
      <c r="G110" s="136">
        <v>44078</v>
      </c>
      <c r="H110" s="136">
        <v>44083</v>
      </c>
      <c r="I110" s="135">
        <v>0</v>
      </c>
      <c r="J110" s="92"/>
    </row>
    <row r="111" spans="1:10" x14ac:dyDescent="0.25">
      <c r="A111" s="135" t="s">
        <v>7773</v>
      </c>
      <c r="B111" s="135" t="s">
        <v>543</v>
      </c>
      <c r="C111" s="135" t="s">
        <v>538</v>
      </c>
      <c r="D111" s="135" t="b">
        <v>0</v>
      </c>
      <c r="E111" s="135" t="s">
        <v>7771</v>
      </c>
      <c r="F111" s="135" t="s">
        <v>539</v>
      </c>
      <c r="G111" s="136">
        <v>44078</v>
      </c>
      <c r="H111" s="136">
        <v>44083</v>
      </c>
      <c r="I111" s="135">
        <v>0</v>
      </c>
      <c r="J111" s="92"/>
    </row>
    <row r="112" spans="1:10" x14ac:dyDescent="0.25">
      <c r="A112" s="135" t="s">
        <v>7714</v>
      </c>
      <c r="B112" s="135" t="s">
        <v>7717</v>
      </c>
      <c r="C112" s="135" t="s">
        <v>538</v>
      </c>
      <c r="D112" s="135" t="b">
        <v>0</v>
      </c>
      <c r="E112" s="135" t="s">
        <v>7774</v>
      </c>
      <c r="F112" s="135" t="s">
        <v>539</v>
      </c>
      <c r="G112" s="136">
        <v>44040</v>
      </c>
      <c r="H112" s="136">
        <v>44060</v>
      </c>
      <c r="I112" s="135">
        <v>0</v>
      </c>
      <c r="J112" s="92"/>
    </row>
    <row r="113" spans="1:10" x14ac:dyDescent="0.25">
      <c r="A113" s="135" t="s">
        <v>7713</v>
      </c>
      <c r="B113" s="135" t="s">
        <v>7717</v>
      </c>
      <c r="C113" s="135" t="s">
        <v>538</v>
      </c>
      <c r="D113" s="135" t="b">
        <v>0</v>
      </c>
      <c r="E113" s="135" t="s">
        <v>7774</v>
      </c>
      <c r="F113" s="135" t="s">
        <v>539</v>
      </c>
      <c r="G113" s="136">
        <v>44040</v>
      </c>
      <c r="H113" s="136">
        <v>44060</v>
      </c>
      <c r="I113" s="135">
        <v>0</v>
      </c>
      <c r="J113" s="92"/>
    </row>
    <row r="114" spans="1:10" x14ac:dyDescent="0.25">
      <c r="A114" s="135" t="s">
        <v>7712</v>
      </c>
      <c r="B114" s="135" t="s">
        <v>7717</v>
      </c>
      <c r="C114" s="135" t="s">
        <v>538</v>
      </c>
      <c r="D114" s="135" t="b">
        <v>0</v>
      </c>
      <c r="E114" s="135" t="s">
        <v>7774</v>
      </c>
      <c r="F114" s="135" t="s">
        <v>539</v>
      </c>
      <c r="G114" s="136">
        <v>44040</v>
      </c>
      <c r="H114" s="136">
        <v>44060</v>
      </c>
      <c r="I114" s="135">
        <v>0</v>
      </c>
      <c r="J114" s="92"/>
    </row>
    <row r="115" spans="1:10" x14ac:dyDescent="0.25">
      <c r="A115" s="135" t="s">
        <v>7711</v>
      </c>
      <c r="B115" s="135" t="s">
        <v>7717</v>
      </c>
      <c r="C115" s="135" t="s">
        <v>538</v>
      </c>
      <c r="D115" s="135" t="b">
        <v>0</v>
      </c>
      <c r="E115" s="135" t="s">
        <v>7774</v>
      </c>
      <c r="F115" s="135" t="s">
        <v>539</v>
      </c>
      <c r="G115" s="136">
        <v>44040</v>
      </c>
      <c r="H115" s="136">
        <v>44060</v>
      </c>
      <c r="I115" s="135">
        <v>0</v>
      </c>
      <c r="J115" s="92"/>
    </row>
    <row r="116" spans="1:10" x14ac:dyDescent="0.25">
      <c r="A116" s="135" t="s">
        <v>7715</v>
      </c>
      <c r="B116" s="135" t="s">
        <v>7717</v>
      </c>
      <c r="C116" s="135" t="s">
        <v>538</v>
      </c>
      <c r="D116" s="135" t="b">
        <v>0</v>
      </c>
      <c r="E116" s="135" t="s">
        <v>7774</v>
      </c>
      <c r="F116" s="135" t="s">
        <v>539</v>
      </c>
      <c r="G116" s="136">
        <v>44040</v>
      </c>
      <c r="H116" s="136">
        <v>44060</v>
      </c>
      <c r="I116" s="135">
        <v>0</v>
      </c>
      <c r="J116" s="92"/>
    </row>
    <row r="117" spans="1:10" x14ac:dyDescent="0.25">
      <c r="A117" s="135" t="s">
        <v>7892</v>
      </c>
      <c r="B117" s="135" t="s">
        <v>544</v>
      </c>
      <c r="C117" s="135" t="s">
        <v>538</v>
      </c>
      <c r="D117" s="135" t="b">
        <v>0</v>
      </c>
      <c r="E117" s="135" t="s">
        <v>7891</v>
      </c>
      <c r="F117" s="135" t="s">
        <v>539</v>
      </c>
      <c r="G117" s="136">
        <v>44085</v>
      </c>
      <c r="H117" s="136">
        <v>44103</v>
      </c>
      <c r="I117" s="135">
        <v>0</v>
      </c>
      <c r="J117" s="92"/>
    </row>
    <row r="118" spans="1:10" x14ac:dyDescent="0.25">
      <c r="A118" s="135" t="s">
        <v>7893</v>
      </c>
      <c r="B118" s="135" t="s">
        <v>544</v>
      </c>
      <c r="C118" s="135" t="s">
        <v>554</v>
      </c>
      <c r="D118" s="135" t="b">
        <v>0</v>
      </c>
      <c r="E118" s="135" t="s">
        <v>7891</v>
      </c>
      <c r="F118" s="135" t="s">
        <v>539</v>
      </c>
      <c r="G118" s="136">
        <v>44085</v>
      </c>
      <c r="H118" s="136">
        <v>44103</v>
      </c>
      <c r="I118" s="135">
        <v>0</v>
      </c>
      <c r="J118" s="92"/>
    </row>
    <row r="119" spans="1:10" x14ac:dyDescent="0.25">
      <c r="A119" s="135" t="s">
        <v>7895</v>
      </c>
      <c r="B119" s="135" t="s">
        <v>558</v>
      </c>
      <c r="C119" s="135" t="s">
        <v>554</v>
      </c>
      <c r="D119" s="135" t="b">
        <v>0</v>
      </c>
      <c r="E119" s="135" t="s">
        <v>7894</v>
      </c>
      <c r="F119" s="135" t="s">
        <v>539</v>
      </c>
      <c r="G119" s="136">
        <v>44085</v>
      </c>
      <c r="H119" s="136">
        <v>44103</v>
      </c>
      <c r="I119" s="135">
        <v>0</v>
      </c>
      <c r="J119" s="92"/>
    </row>
    <row r="120" spans="1:10" x14ac:dyDescent="0.25">
      <c r="A120" s="135" t="s">
        <v>7896</v>
      </c>
      <c r="B120" s="135" t="s">
        <v>558</v>
      </c>
      <c r="C120" s="135" t="s">
        <v>554</v>
      </c>
      <c r="D120" s="135" t="b">
        <v>0</v>
      </c>
      <c r="E120" s="135" t="s">
        <v>7894</v>
      </c>
      <c r="F120" s="135" t="s">
        <v>539</v>
      </c>
      <c r="G120" s="136">
        <v>44085</v>
      </c>
      <c r="H120" s="136">
        <v>44103</v>
      </c>
      <c r="I120" s="135">
        <v>0</v>
      </c>
      <c r="J120" s="92"/>
    </row>
    <row r="121" spans="1:10" x14ac:dyDescent="0.25">
      <c r="A121" s="135" t="s">
        <v>7899</v>
      </c>
      <c r="B121" s="135" t="s">
        <v>562</v>
      </c>
      <c r="C121" s="135" t="s">
        <v>554</v>
      </c>
      <c r="D121" s="135" t="b">
        <v>0</v>
      </c>
      <c r="E121" s="135" t="s">
        <v>7897</v>
      </c>
      <c r="F121" s="135" t="s">
        <v>539</v>
      </c>
      <c r="G121" s="136">
        <v>44085</v>
      </c>
      <c r="H121" s="136">
        <v>44103</v>
      </c>
      <c r="I121" s="135">
        <v>0</v>
      </c>
      <c r="J121" s="92"/>
    </row>
    <row r="122" spans="1:10" x14ac:dyDescent="0.25">
      <c r="A122" s="135" t="s">
        <v>7902</v>
      </c>
      <c r="B122" s="135" t="s">
        <v>541</v>
      </c>
      <c r="C122" s="135" t="s">
        <v>554</v>
      </c>
      <c r="D122" s="135" t="b">
        <v>0</v>
      </c>
      <c r="E122" s="135" t="s">
        <v>7901</v>
      </c>
      <c r="F122" s="135" t="s">
        <v>539</v>
      </c>
      <c r="G122" s="136">
        <v>44085</v>
      </c>
      <c r="H122" s="136">
        <v>44103</v>
      </c>
      <c r="I122" s="135">
        <v>0</v>
      </c>
      <c r="J122" s="92"/>
    </row>
    <row r="123" spans="1:10" x14ac:dyDescent="0.25">
      <c r="A123" s="135" t="s">
        <v>7903</v>
      </c>
      <c r="B123" s="135" t="s">
        <v>541</v>
      </c>
      <c r="C123" s="135" t="s">
        <v>554</v>
      </c>
      <c r="D123" s="135" t="b">
        <v>0</v>
      </c>
      <c r="E123" s="135" t="s">
        <v>7901</v>
      </c>
      <c r="F123" s="135" t="s">
        <v>539</v>
      </c>
      <c r="G123" s="136">
        <v>44085</v>
      </c>
      <c r="H123" s="136">
        <v>44103</v>
      </c>
      <c r="I123" s="135">
        <v>0</v>
      </c>
      <c r="J123" s="92"/>
    </row>
    <row r="124" spans="1:10" x14ac:dyDescent="0.25">
      <c r="A124" s="135" t="s">
        <v>7904</v>
      </c>
      <c r="B124" s="135" t="s">
        <v>541</v>
      </c>
      <c r="C124" s="135" t="s">
        <v>538</v>
      </c>
      <c r="D124" s="135" t="b">
        <v>0</v>
      </c>
      <c r="E124" s="135" t="s">
        <v>7901</v>
      </c>
      <c r="F124" s="135" t="s">
        <v>539</v>
      </c>
      <c r="G124" s="136">
        <v>44085</v>
      </c>
      <c r="H124" s="136">
        <v>44103</v>
      </c>
      <c r="I124" s="135">
        <v>0</v>
      </c>
      <c r="J124" s="92"/>
    </row>
    <row r="125" spans="1:10" x14ac:dyDescent="0.25">
      <c r="A125" s="135" t="s">
        <v>7905</v>
      </c>
      <c r="B125" s="135" t="s">
        <v>541</v>
      </c>
      <c r="C125" s="135" t="s">
        <v>554</v>
      </c>
      <c r="D125" s="135" t="b">
        <v>0</v>
      </c>
      <c r="E125" s="135" t="s">
        <v>7901</v>
      </c>
      <c r="F125" s="135" t="s">
        <v>539</v>
      </c>
      <c r="G125" s="136">
        <v>44085</v>
      </c>
      <c r="H125" s="136">
        <v>44103</v>
      </c>
      <c r="I125" s="135">
        <v>0</v>
      </c>
      <c r="J125" s="92"/>
    </row>
    <row r="126" spans="1:10" x14ac:dyDescent="0.25">
      <c r="A126" s="135" t="s">
        <v>7907</v>
      </c>
      <c r="B126" s="135" t="s">
        <v>545</v>
      </c>
      <c r="C126" s="135" t="s">
        <v>554</v>
      </c>
      <c r="D126" s="135" t="b">
        <v>0</v>
      </c>
      <c r="E126" s="135" t="s">
        <v>7906</v>
      </c>
      <c r="F126" s="135" t="s">
        <v>539</v>
      </c>
      <c r="G126" s="136">
        <v>44085</v>
      </c>
      <c r="H126" s="136">
        <v>44103</v>
      </c>
      <c r="I126" s="135">
        <v>0</v>
      </c>
      <c r="J126" s="92"/>
    </row>
    <row r="127" spans="1:10" x14ac:dyDescent="0.25">
      <c r="A127" s="135" t="s">
        <v>7909</v>
      </c>
      <c r="B127" s="135" t="s">
        <v>559</v>
      </c>
      <c r="C127" s="135" t="s">
        <v>554</v>
      </c>
      <c r="D127" s="135" t="b">
        <v>0</v>
      </c>
      <c r="E127" s="135" t="s">
        <v>7908</v>
      </c>
      <c r="F127" s="135" t="s">
        <v>539</v>
      </c>
      <c r="G127" s="136">
        <v>44085</v>
      </c>
      <c r="H127" s="136">
        <v>44103</v>
      </c>
      <c r="I127" s="135">
        <v>0</v>
      </c>
      <c r="J127" s="92"/>
    </row>
    <row r="128" spans="1:10" x14ac:dyDescent="0.25">
      <c r="A128" s="135" t="s">
        <v>7910</v>
      </c>
      <c r="B128" s="135" t="s">
        <v>559</v>
      </c>
      <c r="C128" s="135" t="s">
        <v>554</v>
      </c>
      <c r="D128" s="135" t="b">
        <v>0</v>
      </c>
      <c r="E128" s="135" t="s">
        <v>7908</v>
      </c>
      <c r="F128" s="135" t="s">
        <v>539</v>
      </c>
      <c r="G128" s="136">
        <v>44085</v>
      </c>
      <c r="H128" s="136">
        <v>44103</v>
      </c>
      <c r="I128" s="135">
        <v>0</v>
      </c>
      <c r="J128" s="92"/>
    </row>
    <row r="129" spans="1:10" x14ac:dyDescent="0.25">
      <c r="A129" s="135" t="s">
        <v>7912</v>
      </c>
      <c r="B129" s="135" t="s">
        <v>552</v>
      </c>
      <c r="C129" s="135" t="s">
        <v>554</v>
      </c>
      <c r="D129" s="135" t="b">
        <v>0</v>
      </c>
      <c r="E129" s="135" t="s">
        <v>7911</v>
      </c>
      <c r="F129" s="135" t="s">
        <v>539</v>
      </c>
      <c r="G129" s="136">
        <v>44085</v>
      </c>
      <c r="H129" s="136">
        <v>44103</v>
      </c>
      <c r="I129" s="135">
        <v>0</v>
      </c>
      <c r="J129" s="92"/>
    </row>
    <row r="130" spans="1:10" x14ac:dyDescent="0.25">
      <c r="A130" s="135" t="s">
        <v>7913</v>
      </c>
      <c r="B130" s="135" t="s">
        <v>552</v>
      </c>
      <c r="C130" s="135" t="s">
        <v>554</v>
      </c>
      <c r="D130" s="135" t="b">
        <v>0</v>
      </c>
      <c r="E130" s="135" t="s">
        <v>7911</v>
      </c>
      <c r="F130" s="135" t="s">
        <v>539</v>
      </c>
      <c r="G130" s="136">
        <v>44085</v>
      </c>
      <c r="H130" s="136">
        <v>44103</v>
      </c>
      <c r="I130" s="135">
        <v>0</v>
      </c>
      <c r="J130" s="92"/>
    </row>
    <row r="131" spans="1:10" x14ac:dyDescent="0.25">
      <c r="A131" s="135" t="s">
        <v>7915</v>
      </c>
      <c r="B131" s="135" t="s">
        <v>540</v>
      </c>
      <c r="C131" s="135" t="s">
        <v>554</v>
      </c>
      <c r="D131" s="135" t="b">
        <v>0</v>
      </c>
      <c r="E131" s="135" t="s">
        <v>7914</v>
      </c>
      <c r="F131" s="135" t="s">
        <v>539</v>
      </c>
      <c r="G131" s="136">
        <v>44085</v>
      </c>
      <c r="H131" s="136">
        <v>44103</v>
      </c>
      <c r="I131" s="135">
        <v>0</v>
      </c>
      <c r="J131" s="92"/>
    </row>
    <row r="132" spans="1:10" x14ac:dyDescent="0.25">
      <c r="A132" s="135" t="s">
        <v>7917</v>
      </c>
      <c r="B132" s="135" t="s">
        <v>549</v>
      </c>
      <c r="C132" s="135" t="s">
        <v>554</v>
      </c>
      <c r="D132" s="135" t="b">
        <v>0</v>
      </c>
      <c r="E132" s="135" t="s">
        <v>7916</v>
      </c>
      <c r="F132" s="135" t="s">
        <v>539</v>
      </c>
      <c r="G132" s="136">
        <v>44085</v>
      </c>
      <c r="H132" s="136">
        <v>44103</v>
      </c>
      <c r="I132" s="135">
        <v>0</v>
      </c>
      <c r="J132" s="92"/>
    </row>
    <row r="133" spans="1:10" x14ac:dyDescent="0.25">
      <c r="A133" s="135" t="s">
        <v>7918</v>
      </c>
      <c r="B133" s="135" t="s">
        <v>549</v>
      </c>
      <c r="C133" s="135" t="s">
        <v>554</v>
      </c>
      <c r="D133" s="135" t="b">
        <v>0</v>
      </c>
      <c r="E133" s="135" t="s">
        <v>7916</v>
      </c>
      <c r="F133" s="135" t="s">
        <v>539</v>
      </c>
      <c r="G133" s="136">
        <v>44085</v>
      </c>
      <c r="H133" s="136">
        <v>44103</v>
      </c>
      <c r="I133" s="135">
        <v>0</v>
      </c>
      <c r="J133" s="92"/>
    </row>
    <row r="134" spans="1:10" x14ac:dyDescent="0.25">
      <c r="A134" s="135" t="s">
        <v>7919</v>
      </c>
      <c r="B134" s="135" t="s">
        <v>549</v>
      </c>
      <c r="C134" s="135" t="s">
        <v>554</v>
      </c>
      <c r="D134" s="135" t="b">
        <v>0</v>
      </c>
      <c r="E134" s="135" t="s">
        <v>7916</v>
      </c>
      <c r="F134" s="135" t="s">
        <v>539</v>
      </c>
      <c r="G134" s="136">
        <v>44085</v>
      </c>
      <c r="H134" s="136">
        <v>44103</v>
      </c>
      <c r="I134" s="135">
        <v>0</v>
      </c>
      <c r="J134" s="92"/>
    </row>
    <row r="135" spans="1:10" x14ac:dyDescent="0.25">
      <c r="A135" s="135" t="s">
        <v>7921</v>
      </c>
      <c r="B135" s="135" t="s">
        <v>546</v>
      </c>
      <c r="C135" s="135" t="s">
        <v>554</v>
      </c>
      <c r="D135" s="135" t="b">
        <v>0</v>
      </c>
      <c r="E135" s="135" t="s">
        <v>7920</v>
      </c>
      <c r="F135" s="135" t="s">
        <v>539</v>
      </c>
      <c r="G135" s="136">
        <v>44085</v>
      </c>
      <c r="H135" s="136">
        <v>44103</v>
      </c>
      <c r="I135" s="135">
        <v>0</v>
      </c>
      <c r="J135" s="92"/>
    </row>
    <row r="136" spans="1:10" x14ac:dyDescent="0.25">
      <c r="A136" s="135" t="s">
        <v>7923</v>
      </c>
      <c r="B136" s="135" t="s">
        <v>550</v>
      </c>
      <c r="C136" s="135" t="s">
        <v>554</v>
      </c>
      <c r="D136" s="135" t="b">
        <v>0</v>
      </c>
      <c r="E136" s="135" t="s">
        <v>7922</v>
      </c>
      <c r="F136" s="135" t="s">
        <v>539</v>
      </c>
      <c r="G136" s="136">
        <v>44085</v>
      </c>
      <c r="H136" s="136">
        <v>44103</v>
      </c>
      <c r="I136" s="135">
        <v>0</v>
      </c>
      <c r="J136" s="92"/>
    </row>
    <row r="137" spans="1:10" x14ac:dyDescent="0.25">
      <c r="A137" s="135" t="s">
        <v>7924</v>
      </c>
      <c r="B137" s="135" t="s">
        <v>550</v>
      </c>
      <c r="C137" s="135" t="s">
        <v>554</v>
      </c>
      <c r="D137" s="135" t="b">
        <v>0</v>
      </c>
      <c r="E137" s="135" t="s">
        <v>7922</v>
      </c>
      <c r="F137" s="135" t="s">
        <v>539</v>
      </c>
      <c r="G137" s="136">
        <v>44085</v>
      </c>
      <c r="H137" s="136">
        <v>44103</v>
      </c>
      <c r="I137" s="135">
        <v>0</v>
      </c>
      <c r="J137" s="92"/>
    </row>
    <row r="138" spans="1:10" x14ac:dyDescent="0.25">
      <c r="A138" s="135" t="s">
        <v>7926</v>
      </c>
      <c r="B138" s="135" t="s">
        <v>543</v>
      </c>
      <c r="C138" s="135" t="s">
        <v>554</v>
      </c>
      <c r="D138" s="135" t="b">
        <v>0</v>
      </c>
      <c r="E138" s="135" t="s">
        <v>7925</v>
      </c>
      <c r="F138" s="135" t="s">
        <v>539</v>
      </c>
      <c r="G138" s="136">
        <v>44085</v>
      </c>
      <c r="H138" s="136">
        <v>44103</v>
      </c>
      <c r="I138" s="135">
        <v>0</v>
      </c>
      <c r="J138" s="92"/>
    </row>
    <row r="139" spans="1:10" x14ac:dyDescent="0.25">
      <c r="A139" s="135" t="s">
        <v>7928</v>
      </c>
      <c r="B139" s="135" t="s">
        <v>561</v>
      </c>
      <c r="C139" s="135" t="s">
        <v>554</v>
      </c>
      <c r="D139" s="135" t="b">
        <v>0</v>
      </c>
      <c r="E139" s="135" t="s">
        <v>7927</v>
      </c>
      <c r="F139" s="135" t="s">
        <v>539</v>
      </c>
      <c r="G139" s="136">
        <v>44085</v>
      </c>
      <c r="H139" s="136">
        <v>44103</v>
      </c>
      <c r="I139" s="135">
        <v>0</v>
      </c>
      <c r="J139" s="92"/>
    </row>
    <row r="140" spans="1:10" x14ac:dyDescent="0.25">
      <c r="A140" s="135" t="s">
        <v>7929</v>
      </c>
      <c r="B140" s="135" t="s">
        <v>561</v>
      </c>
      <c r="C140" s="135" t="s">
        <v>538</v>
      </c>
      <c r="D140" s="135" t="b">
        <v>0</v>
      </c>
      <c r="E140" s="135" t="s">
        <v>7927</v>
      </c>
      <c r="F140" s="135" t="s">
        <v>539</v>
      </c>
      <c r="G140" s="136">
        <v>44085</v>
      </c>
      <c r="H140" s="136">
        <v>44103</v>
      </c>
      <c r="I140" s="135">
        <v>0</v>
      </c>
      <c r="J140" s="92"/>
    </row>
    <row r="141" spans="1:10" x14ac:dyDescent="0.25">
      <c r="A141" s="135" t="s">
        <v>7930</v>
      </c>
      <c r="B141" s="135" t="s">
        <v>561</v>
      </c>
      <c r="C141" s="135" t="s">
        <v>538</v>
      </c>
      <c r="D141" s="135" t="b">
        <v>0</v>
      </c>
      <c r="E141" s="135" t="s">
        <v>7927</v>
      </c>
      <c r="F141" s="135" t="s">
        <v>539</v>
      </c>
      <c r="G141" s="136">
        <v>44085</v>
      </c>
      <c r="H141" s="136">
        <v>44103</v>
      </c>
      <c r="I141" s="135">
        <v>0</v>
      </c>
      <c r="J141" s="92"/>
    </row>
    <row r="142" spans="1:10" x14ac:dyDescent="0.25">
      <c r="A142" s="135" t="s">
        <v>7931</v>
      </c>
      <c r="B142" s="135" t="s">
        <v>561</v>
      </c>
      <c r="C142" s="135" t="s">
        <v>554</v>
      </c>
      <c r="D142" s="135" t="b">
        <v>0</v>
      </c>
      <c r="E142" s="135" t="s">
        <v>7927</v>
      </c>
      <c r="F142" s="135" t="s">
        <v>539</v>
      </c>
      <c r="G142" s="136">
        <v>44085</v>
      </c>
      <c r="H142" s="136">
        <v>44103</v>
      </c>
      <c r="I142" s="135">
        <v>0</v>
      </c>
      <c r="J142" s="92"/>
    </row>
    <row r="143" spans="1:10" x14ac:dyDescent="0.25">
      <c r="A143" s="135" t="s">
        <v>7933</v>
      </c>
      <c r="B143" s="135" t="s">
        <v>557</v>
      </c>
      <c r="C143" s="135" t="s">
        <v>554</v>
      </c>
      <c r="D143" s="135" t="b">
        <v>0</v>
      </c>
      <c r="E143" s="135" t="s">
        <v>7932</v>
      </c>
      <c r="F143" s="135" t="s">
        <v>539</v>
      </c>
      <c r="G143" s="136">
        <v>44085</v>
      </c>
      <c r="H143" s="136">
        <v>44103</v>
      </c>
      <c r="I143" s="135">
        <v>0</v>
      </c>
      <c r="J143" s="92"/>
    </row>
    <row r="144" spans="1:10" x14ac:dyDescent="0.25">
      <c r="A144" s="135" t="s">
        <v>7935</v>
      </c>
      <c r="B144" s="135" t="s">
        <v>7320</v>
      </c>
      <c r="C144" s="135" t="s">
        <v>554</v>
      </c>
      <c r="D144" s="135" t="b">
        <v>0</v>
      </c>
      <c r="E144" s="135" t="s">
        <v>7934</v>
      </c>
      <c r="F144" s="135" t="s">
        <v>539</v>
      </c>
      <c r="G144" s="136">
        <v>44085</v>
      </c>
      <c r="H144" s="136">
        <v>44103</v>
      </c>
      <c r="I144" s="135">
        <v>0</v>
      </c>
      <c r="J144" s="92"/>
    </row>
    <row r="145" spans="1:10" x14ac:dyDescent="0.25">
      <c r="A145" s="135" t="s">
        <v>7937</v>
      </c>
      <c r="B145" s="135" t="s">
        <v>7320</v>
      </c>
      <c r="C145" s="135" t="s">
        <v>554</v>
      </c>
      <c r="D145" s="135" t="b">
        <v>0</v>
      </c>
      <c r="E145" s="135" t="s">
        <v>7934</v>
      </c>
      <c r="F145" s="135" t="s">
        <v>539</v>
      </c>
      <c r="G145" s="136">
        <v>44085</v>
      </c>
      <c r="H145" s="136">
        <v>44103</v>
      </c>
      <c r="I145" s="135">
        <v>0</v>
      </c>
      <c r="J145" s="92"/>
    </row>
    <row r="146" spans="1:10" x14ac:dyDescent="0.25">
      <c r="A146" s="135" t="s">
        <v>7858</v>
      </c>
      <c r="B146" s="135" t="s">
        <v>7856</v>
      </c>
      <c r="C146" s="135" t="s">
        <v>554</v>
      </c>
      <c r="D146" s="135" t="b">
        <v>0</v>
      </c>
      <c r="E146" s="135" t="s">
        <v>7857</v>
      </c>
      <c r="F146" s="135" t="s">
        <v>556</v>
      </c>
      <c r="G146" s="136">
        <v>44068</v>
      </c>
      <c r="H146" s="136">
        <v>44092</v>
      </c>
      <c r="I146" s="135">
        <v>0</v>
      </c>
      <c r="J146" s="92"/>
    </row>
    <row r="147" spans="1:10" x14ac:dyDescent="0.25">
      <c r="A147" s="135" t="s">
        <v>7859</v>
      </c>
      <c r="B147" s="135" t="s">
        <v>7856</v>
      </c>
      <c r="C147" s="135" t="s">
        <v>554</v>
      </c>
      <c r="D147" s="135" t="b">
        <v>0</v>
      </c>
      <c r="E147" s="135" t="s">
        <v>7857</v>
      </c>
      <c r="F147" s="135" t="s">
        <v>556</v>
      </c>
      <c r="G147" s="136">
        <v>44068</v>
      </c>
      <c r="H147" s="136">
        <v>44092</v>
      </c>
      <c r="I147" s="135">
        <v>0</v>
      </c>
      <c r="J147" s="92"/>
    </row>
    <row r="148" spans="1:10" x14ac:dyDescent="0.25">
      <c r="A148" s="135" t="s">
        <v>7860</v>
      </c>
      <c r="B148" s="135" t="s">
        <v>7856</v>
      </c>
      <c r="C148" s="135" t="s">
        <v>554</v>
      </c>
      <c r="D148" s="135" t="b">
        <v>0</v>
      </c>
      <c r="E148" s="135" t="s">
        <v>7857</v>
      </c>
      <c r="F148" s="135" t="s">
        <v>556</v>
      </c>
      <c r="G148" s="136">
        <v>44068</v>
      </c>
      <c r="H148" s="136">
        <v>44092</v>
      </c>
      <c r="I148" s="135">
        <v>0</v>
      </c>
      <c r="J148" s="92"/>
    </row>
    <row r="149" spans="1:10" x14ac:dyDescent="0.25">
      <c r="A149" s="135" t="s">
        <v>7862</v>
      </c>
      <c r="B149" s="135" t="s">
        <v>7856</v>
      </c>
      <c r="C149" s="135" t="s">
        <v>554</v>
      </c>
      <c r="D149" s="135" t="b">
        <v>0</v>
      </c>
      <c r="E149" s="135" t="s">
        <v>7857</v>
      </c>
      <c r="F149" s="135" t="s">
        <v>556</v>
      </c>
      <c r="G149" s="136">
        <v>44068</v>
      </c>
      <c r="H149" s="136">
        <v>44092</v>
      </c>
      <c r="I149" s="135">
        <v>0</v>
      </c>
      <c r="J149" s="92"/>
    </row>
    <row r="150" spans="1:10" x14ac:dyDescent="0.25">
      <c r="A150" s="135" t="s">
        <v>7863</v>
      </c>
      <c r="B150" s="135" t="s">
        <v>7856</v>
      </c>
      <c r="C150" s="135" t="s">
        <v>554</v>
      </c>
      <c r="D150" s="135" t="b">
        <v>0</v>
      </c>
      <c r="E150" s="135" t="s">
        <v>7857</v>
      </c>
      <c r="F150" s="135" t="s">
        <v>556</v>
      </c>
      <c r="G150" s="136">
        <v>44068</v>
      </c>
      <c r="H150" s="136">
        <v>44092</v>
      </c>
      <c r="I150" s="135">
        <v>0</v>
      </c>
      <c r="J150" s="92"/>
    </row>
    <row r="151" spans="1:10" x14ac:dyDescent="0.25">
      <c r="A151" s="135" t="s">
        <v>7865</v>
      </c>
      <c r="B151" s="135" t="s">
        <v>7856</v>
      </c>
      <c r="C151" s="135" t="s">
        <v>554</v>
      </c>
      <c r="D151" s="135" t="b">
        <v>0</v>
      </c>
      <c r="E151" s="135" t="s">
        <v>7857</v>
      </c>
      <c r="F151" s="135" t="s">
        <v>556</v>
      </c>
      <c r="G151" s="136">
        <v>44068</v>
      </c>
      <c r="H151" s="136">
        <v>44092</v>
      </c>
      <c r="I151" s="135">
        <v>0</v>
      </c>
      <c r="J151" s="92"/>
    </row>
    <row r="152" spans="1:10" x14ac:dyDescent="0.25">
      <c r="A152" s="135" t="s">
        <v>7866</v>
      </c>
      <c r="B152" s="135" t="s">
        <v>7856</v>
      </c>
      <c r="C152" s="135" t="s">
        <v>554</v>
      </c>
      <c r="D152" s="135" t="b">
        <v>0</v>
      </c>
      <c r="E152" s="135" t="s">
        <v>7857</v>
      </c>
      <c r="F152" s="135" t="s">
        <v>556</v>
      </c>
      <c r="G152" s="136">
        <v>44068</v>
      </c>
      <c r="H152" s="136">
        <v>44092</v>
      </c>
      <c r="I152" s="135">
        <v>0</v>
      </c>
      <c r="J152" s="92"/>
    </row>
    <row r="153" spans="1:10" x14ac:dyDescent="0.25">
      <c r="A153" s="135" t="s">
        <v>7867</v>
      </c>
      <c r="B153" s="135" t="s">
        <v>7868</v>
      </c>
      <c r="C153" s="135" t="s">
        <v>538</v>
      </c>
      <c r="D153" s="135" t="b">
        <v>0</v>
      </c>
      <c r="E153" s="135" t="s">
        <v>7869</v>
      </c>
      <c r="F153" s="135" t="s">
        <v>556</v>
      </c>
      <c r="G153" s="136">
        <v>44068</v>
      </c>
      <c r="H153" s="136">
        <v>44092</v>
      </c>
      <c r="I153" s="135">
        <v>0</v>
      </c>
      <c r="J153" s="92"/>
    </row>
    <row r="154" spans="1:10" x14ac:dyDescent="0.25">
      <c r="A154" s="135" t="s">
        <v>7870</v>
      </c>
      <c r="B154" s="135" t="s">
        <v>7868</v>
      </c>
      <c r="C154" s="135" t="s">
        <v>538</v>
      </c>
      <c r="D154" s="135" t="b">
        <v>0</v>
      </c>
      <c r="E154" s="135" t="s">
        <v>7869</v>
      </c>
      <c r="F154" s="135" t="s">
        <v>556</v>
      </c>
      <c r="G154" s="136">
        <v>44068</v>
      </c>
      <c r="H154" s="136">
        <v>44092</v>
      </c>
      <c r="I154" s="135">
        <v>0</v>
      </c>
      <c r="J154" s="92"/>
    </row>
    <row r="155" spans="1:10" x14ac:dyDescent="0.25">
      <c r="A155" s="135" t="s">
        <v>7871</v>
      </c>
      <c r="B155" s="135" t="s">
        <v>7868</v>
      </c>
      <c r="C155" s="135" t="s">
        <v>538</v>
      </c>
      <c r="D155" s="135" t="b">
        <v>0</v>
      </c>
      <c r="E155" s="135" t="s">
        <v>7869</v>
      </c>
      <c r="F155" s="135" t="s">
        <v>556</v>
      </c>
      <c r="G155" s="136">
        <v>44068</v>
      </c>
      <c r="H155" s="136">
        <v>44092</v>
      </c>
      <c r="I155" s="135">
        <v>0</v>
      </c>
      <c r="J155" s="92"/>
    </row>
    <row r="156" spans="1:10" x14ac:dyDescent="0.25">
      <c r="A156" s="135" t="s">
        <v>7872</v>
      </c>
      <c r="B156" s="135" t="s">
        <v>7868</v>
      </c>
      <c r="C156" s="135" t="s">
        <v>538</v>
      </c>
      <c r="D156" s="135" t="b">
        <v>0</v>
      </c>
      <c r="E156" s="135" t="s">
        <v>7869</v>
      </c>
      <c r="F156" s="135" t="s">
        <v>556</v>
      </c>
      <c r="G156" s="136">
        <v>44068</v>
      </c>
      <c r="H156" s="136">
        <v>44092</v>
      </c>
      <c r="I156" s="135">
        <v>0</v>
      </c>
      <c r="J156" s="92"/>
    </row>
    <row r="157" spans="1:10" x14ac:dyDescent="0.25">
      <c r="A157" s="135" t="s">
        <v>7875</v>
      </c>
      <c r="B157" s="135" t="s">
        <v>7873</v>
      </c>
      <c r="C157" s="135" t="s">
        <v>554</v>
      </c>
      <c r="D157" s="135" t="b">
        <v>0</v>
      </c>
      <c r="E157" s="135" t="s">
        <v>7874</v>
      </c>
      <c r="F157" s="135" t="s">
        <v>556</v>
      </c>
      <c r="G157" s="136">
        <v>44068</v>
      </c>
      <c r="H157" s="136">
        <v>44092</v>
      </c>
      <c r="I157" s="135">
        <v>0</v>
      </c>
      <c r="J157" s="92"/>
    </row>
    <row r="158" spans="1:10" x14ac:dyDescent="0.25">
      <c r="A158" s="135" t="s">
        <v>7876</v>
      </c>
      <c r="B158" s="135" t="s">
        <v>7873</v>
      </c>
      <c r="C158" s="135" t="s">
        <v>538</v>
      </c>
      <c r="D158" s="135" t="b">
        <v>0</v>
      </c>
      <c r="E158" s="135" t="s">
        <v>7874</v>
      </c>
      <c r="F158" s="135" t="s">
        <v>556</v>
      </c>
      <c r="G158" s="136">
        <v>44068</v>
      </c>
      <c r="H158" s="136">
        <v>44092</v>
      </c>
      <c r="I158" s="135">
        <v>0</v>
      </c>
      <c r="J158" s="92"/>
    </row>
    <row r="159" spans="1:10" x14ac:dyDescent="0.25">
      <c r="A159" s="135" t="s">
        <v>7877</v>
      </c>
      <c r="B159" s="135" t="s">
        <v>9050</v>
      </c>
      <c r="C159" s="135" t="s">
        <v>538</v>
      </c>
      <c r="D159" s="135" t="b">
        <v>0</v>
      </c>
      <c r="E159" s="135" t="s">
        <v>7878</v>
      </c>
      <c r="F159" s="135" t="s">
        <v>556</v>
      </c>
      <c r="G159" s="136">
        <v>44068</v>
      </c>
      <c r="H159" s="136">
        <v>44092</v>
      </c>
      <c r="I159" s="135">
        <v>0</v>
      </c>
      <c r="J159" s="92"/>
    </row>
    <row r="160" spans="1:10" x14ac:dyDescent="0.25">
      <c r="A160" s="135" t="s">
        <v>9052</v>
      </c>
      <c r="B160" s="135" t="s">
        <v>544</v>
      </c>
      <c r="C160" s="135" t="s">
        <v>554</v>
      </c>
      <c r="D160" s="135" t="b">
        <v>0</v>
      </c>
      <c r="E160" s="135" t="s">
        <v>9051</v>
      </c>
      <c r="F160" s="135" t="s">
        <v>539</v>
      </c>
      <c r="G160" s="136">
        <v>44106</v>
      </c>
      <c r="H160" s="136">
        <v>44123</v>
      </c>
      <c r="I160" s="135">
        <v>0</v>
      </c>
      <c r="J160" s="92"/>
    </row>
    <row r="161" spans="1:10" x14ac:dyDescent="0.25">
      <c r="A161" s="135" t="s">
        <v>9053</v>
      </c>
      <c r="B161" s="135" t="s">
        <v>544</v>
      </c>
      <c r="C161" s="135" t="s">
        <v>554</v>
      </c>
      <c r="D161" s="135" t="b">
        <v>0</v>
      </c>
      <c r="E161" s="135" t="s">
        <v>9051</v>
      </c>
      <c r="F161" s="135" t="s">
        <v>539</v>
      </c>
      <c r="G161" s="136">
        <v>44106</v>
      </c>
      <c r="H161" s="136">
        <v>44123</v>
      </c>
      <c r="I161" s="135">
        <v>0</v>
      </c>
      <c r="J161" s="92"/>
    </row>
    <row r="162" spans="1:10" x14ac:dyDescent="0.25">
      <c r="A162" s="135" t="s">
        <v>9055</v>
      </c>
      <c r="B162" s="135" t="s">
        <v>541</v>
      </c>
      <c r="C162" s="135" t="s">
        <v>554</v>
      </c>
      <c r="D162" s="135" t="b">
        <v>0</v>
      </c>
      <c r="E162" s="135" t="s">
        <v>9054</v>
      </c>
      <c r="F162" s="135" t="s">
        <v>539</v>
      </c>
      <c r="G162" s="136">
        <v>44106</v>
      </c>
      <c r="H162" s="136">
        <v>44123</v>
      </c>
      <c r="I162" s="135">
        <v>0</v>
      </c>
      <c r="J162" s="92"/>
    </row>
    <row r="163" spans="1:10" x14ac:dyDescent="0.25">
      <c r="A163" s="135" t="s">
        <v>9057</v>
      </c>
      <c r="B163" s="135" t="s">
        <v>545</v>
      </c>
      <c r="C163" s="135" t="s">
        <v>554</v>
      </c>
      <c r="D163" s="135" t="b">
        <v>0</v>
      </c>
      <c r="E163" s="135" t="s">
        <v>9056</v>
      </c>
      <c r="F163" s="135" t="s">
        <v>539</v>
      </c>
      <c r="G163" s="136">
        <v>44106</v>
      </c>
      <c r="H163" s="136">
        <v>44123</v>
      </c>
      <c r="I163" s="135">
        <v>0</v>
      </c>
      <c r="J163" s="92"/>
    </row>
    <row r="164" spans="1:10" x14ac:dyDescent="0.25">
      <c r="A164" s="135" t="s">
        <v>9059</v>
      </c>
      <c r="B164" s="135" t="s">
        <v>559</v>
      </c>
      <c r="C164" s="135" t="s">
        <v>554</v>
      </c>
      <c r="D164" s="135" t="b">
        <v>0</v>
      </c>
      <c r="E164" s="135" t="s">
        <v>9058</v>
      </c>
      <c r="F164" s="135" t="s">
        <v>539</v>
      </c>
      <c r="G164" s="136">
        <v>44106</v>
      </c>
      <c r="H164" s="136">
        <v>44123</v>
      </c>
      <c r="I164" s="135">
        <v>0</v>
      </c>
      <c r="J164" s="92"/>
    </row>
    <row r="165" spans="1:10" x14ac:dyDescent="0.25">
      <c r="A165" s="135" t="s">
        <v>9060</v>
      </c>
      <c r="B165" s="135" t="s">
        <v>559</v>
      </c>
      <c r="C165" s="135" t="s">
        <v>554</v>
      </c>
      <c r="D165" s="135" t="b">
        <v>0</v>
      </c>
      <c r="E165" s="135" t="s">
        <v>9058</v>
      </c>
      <c r="F165" s="135" t="s">
        <v>539</v>
      </c>
      <c r="G165" s="136">
        <v>44106</v>
      </c>
      <c r="H165" s="136">
        <v>44123</v>
      </c>
      <c r="I165" s="135">
        <v>0</v>
      </c>
      <c r="J165" s="92"/>
    </row>
    <row r="166" spans="1:10" x14ac:dyDescent="0.25">
      <c r="A166" s="135" t="s">
        <v>9062</v>
      </c>
      <c r="B166" s="135" t="s">
        <v>552</v>
      </c>
      <c r="C166" s="135" t="s">
        <v>554</v>
      </c>
      <c r="D166" s="135" t="b">
        <v>0</v>
      </c>
      <c r="E166" s="135" t="s">
        <v>9061</v>
      </c>
      <c r="F166" s="135" t="s">
        <v>539</v>
      </c>
      <c r="G166" s="136">
        <v>44106</v>
      </c>
      <c r="H166" s="136">
        <v>44123</v>
      </c>
      <c r="I166" s="135">
        <v>0</v>
      </c>
      <c r="J166" s="92"/>
    </row>
    <row r="167" spans="1:10" x14ac:dyDescent="0.25">
      <c r="A167" s="135" t="s">
        <v>9063</v>
      </c>
      <c r="B167" s="135" t="s">
        <v>552</v>
      </c>
      <c r="C167" s="135" t="s">
        <v>554</v>
      </c>
      <c r="D167" s="135" t="b">
        <v>0</v>
      </c>
      <c r="E167" s="135" t="s">
        <v>9061</v>
      </c>
      <c r="F167" s="135" t="s">
        <v>539</v>
      </c>
      <c r="G167" s="136">
        <v>44106</v>
      </c>
      <c r="H167" s="136">
        <v>44123</v>
      </c>
      <c r="I167" s="135">
        <v>0</v>
      </c>
      <c r="J167" s="92"/>
    </row>
    <row r="168" spans="1:10" x14ac:dyDescent="0.25">
      <c r="A168" s="135" t="s">
        <v>9065</v>
      </c>
      <c r="B168" s="135" t="s">
        <v>540</v>
      </c>
      <c r="C168" s="135" t="s">
        <v>554</v>
      </c>
      <c r="D168" s="135" t="b">
        <v>0</v>
      </c>
      <c r="E168" s="135" t="s">
        <v>9064</v>
      </c>
      <c r="F168" s="135" t="s">
        <v>539</v>
      </c>
      <c r="G168" s="136">
        <v>44106</v>
      </c>
      <c r="H168" s="136">
        <v>44123</v>
      </c>
      <c r="I168" s="135">
        <v>0</v>
      </c>
      <c r="J168" s="92"/>
    </row>
    <row r="169" spans="1:10" x14ac:dyDescent="0.25">
      <c r="A169" s="135" t="s">
        <v>9067</v>
      </c>
      <c r="B169" s="135" t="s">
        <v>557</v>
      </c>
      <c r="C169" s="135" t="s">
        <v>554</v>
      </c>
      <c r="D169" s="135" t="b">
        <v>0</v>
      </c>
      <c r="E169" s="135" t="s">
        <v>9066</v>
      </c>
      <c r="F169" s="135" t="s">
        <v>539</v>
      </c>
      <c r="G169" s="136">
        <v>44106</v>
      </c>
      <c r="H169" s="136">
        <v>44123</v>
      </c>
      <c r="I169" s="135">
        <v>0</v>
      </c>
      <c r="J169" s="92"/>
    </row>
    <row r="170" spans="1:10" x14ac:dyDescent="0.25">
      <c r="A170" s="135" t="s">
        <v>9068</v>
      </c>
      <c r="B170" s="135" t="s">
        <v>557</v>
      </c>
      <c r="C170" s="135" t="s">
        <v>554</v>
      </c>
      <c r="D170" s="135" t="b">
        <v>0</v>
      </c>
      <c r="E170" s="135" t="s">
        <v>9066</v>
      </c>
      <c r="F170" s="135" t="s">
        <v>539</v>
      </c>
      <c r="G170" s="136">
        <v>44106</v>
      </c>
      <c r="H170" s="136">
        <v>44123</v>
      </c>
      <c r="I170" s="135">
        <v>0</v>
      </c>
      <c r="J170" s="92"/>
    </row>
    <row r="171" spans="1:10" x14ac:dyDescent="0.25">
      <c r="A171" s="135" t="s">
        <v>9070</v>
      </c>
      <c r="B171" s="135" t="s">
        <v>549</v>
      </c>
      <c r="C171" s="135" t="s">
        <v>554</v>
      </c>
      <c r="D171" s="135" t="b">
        <v>0</v>
      </c>
      <c r="E171" s="135" t="s">
        <v>9069</v>
      </c>
      <c r="F171" s="135" t="s">
        <v>539</v>
      </c>
      <c r="G171" s="136">
        <v>44106</v>
      </c>
      <c r="H171" s="136">
        <v>44123</v>
      </c>
      <c r="I171" s="135">
        <v>0</v>
      </c>
      <c r="J171" s="92"/>
    </row>
    <row r="172" spans="1:10" x14ac:dyDescent="0.25">
      <c r="A172" s="135" t="s">
        <v>9071</v>
      </c>
      <c r="B172" s="135" t="s">
        <v>549</v>
      </c>
      <c r="C172" s="135" t="s">
        <v>554</v>
      </c>
      <c r="D172" s="135" t="b">
        <v>0</v>
      </c>
      <c r="E172" s="135" t="s">
        <v>9069</v>
      </c>
      <c r="F172" s="135" t="s">
        <v>539</v>
      </c>
      <c r="G172" s="136">
        <v>44106</v>
      </c>
      <c r="H172" s="136">
        <v>44123</v>
      </c>
      <c r="I172" s="135">
        <v>0</v>
      </c>
      <c r="J172" s="92"/>
    </row>
    <row r="173" spans="1:10" x14ac:dyDescent="0.25">
      <c r="A173" s="135" t="s">
        <v>9073</v>
      </c>
      <c r="B173" s="135" t="s">
        <v>546</v>
      </c>
      <c r="C173" s="135" t="s">
        <v>554</v>
      </c>
      <c r="D173" s="135" t="b">
        <v>0</v>
      </c>
      <c r="E173" s="135" t="s">
        <v>9072</v>
      </c>
      <c r="F173" s="135" t="s">
        <v>539</v>
      </c>
      <c r="G173" s="136">
        <v>44106</v>
      </c>
      <c r="H173" s="136">
        <v>44123</v>
      </c>
      <c r="I173" s="135">
        <v>0</v>
      </c>
      <c r="J173" s="92"/>
    </row>
    <row r="174" spans="1:10" x14ac:dyDescent="0.25">
      <c r="A174" s="135" t="s">
        <v>9075</v>
      </c>
      <c r="B174" s="135" t="s">
        <v>550</v>
      </c>
      <c r="C174" s="135" t="s">
        <v>554</v>
      </c>
      <c r="D174" s="135" t="b">
        <v>0</v>
      </c>
      <c r="E174" s="135" t="s">
        <v>9074</v>
      </c>
      <c r="F174" s="135" t="s">
        <v>539</v>
      </c>
      <c r="G174" s="136">
        <v>44106</v>
      </c>
      <c r="H174" s="136">
        <v>44123</v>
      </c>
      <c r="I174" s="135">
        <v>0</v>
      </c>
      <c r="J174" s="92"/>
    </row>
    <row r="175" spans="1:10" x14ac:dyDescent="0.25">
      <c r="A175" s="135" t="s">
        <v>9076</v>
      </c>
      <c r="B175" s="135" t="s">
        <v>550</v>
      </c>
      <c r="C175" s="135" t="s">
        <v>554</v>
      </c>
      <c r="D175" s="135" t="b">
        <v>0</v>
      </c>
      <c r="E175" s="135" t="s">
        <v>9074</v>
      </c>
      <c r="F175" s="135" t="s">
        <v>539</v>
      </c>
      <c r="G175" s="136">
        <v>44106</v>
      </c>
      <c r="H175" s="136">
        <v>44123</v>
      </c>
      <c r="I175" s="135">
        <v>0</v>
      </c>
      <c r="J175" s="92"/>
    </row>
    <row r="176" spans="1:10" x14ac:dyDescent="0.25">
      <c r="A176" s="135" t="s">
        <v>9078</v>
      </c>
      <c r="B176" s="135" t="s">
        <v>543</v>
      </c>
      <c r="C176" s="135" t="s">
        <v>554</v>
      </c>
      <c r="D176" s="135" t="b">
        <v>0</v>
      </c>
      <c r="E176" s="135" t="s">
        <v>9077</v>
      </c>
      <c r="F176" s="135" t="s">
        <v>539</v>
      </c>
      <c r="G176" s="136">
        <v>44106</v>
      </c>
      <c r="H176" s="136">
        <v>44123</v>
      </c>
      <c r="I176" s="135">
        <v>0</v>
      </c>
      <c r="J176" s="92"/>
    </row>
    <row r="177" spans="1:10" x14ac:dyDescent="0.25">
      <c r="A177" s="135" t="s">
        <v>9079</v>
      </c>
      <c r="B177" s="135" t="s">
        <v>543</v>
      </c>
      <c r="C177" s="135" t="s">
        <v>554</v>
      </c>
      <c r="D177" s="135" t="b">
        <v>0</v>
      </c>
      <c r="E177" s="135" t="s">
        <v>9077</v>
      </c>
      <c r="F177" s="135" t="s">
        <v>539</v>
      </c>
      <c r="G177" s="136">
        <v>44106</v>
      </c>
      <c r="H177" s="136">
        <v>44123</v>
      </c>
      <c r="I177" s="135">
        <v>0</v>
      </c>
      <c r="J177" s="92"/>
    </row>
    <row r="178" spans="1:10" x14ac:dyDescent="0.25">
      <c r="A178" s="135" t="s">
        <v>9080</v>
      </c>
      <c r="B178" s="135" t="s">
        <v>543</v>
      </c>
      <c r="C178" s="135" t="s">
        <v>554</v>
      </c>
      <c r="D178" s="135" t="b">
        <v>0</v>
      </c>
      <c r="E178" s="135" t="s">
        <v>9077</v>
      </c>
      <c r="F178" s="135" t="s">
        <v>539</v>
      </c>
      <c r="G178" s="136">
        <v>44106</v>
      </c>
      <c r="H178" s="136">
        <v>44123</v>
      </c>
      <c r="I178" s="135">
        <v>0</v>
      </c>
      <c r="J178" s="92"/>
    </row>
    <row r="179" spans="1:10" x14ac:dyDescent="0.25">
      <c r="A179" s="135" t="s">
        <v>9081</v>
      </c>
      <c r="B179" s="135" t="s">
        <v>543</v>
      </c>
      <c r="C179" s="135" t="s">
        <v>554</v>
      </c>
      <c r="D179" s="135" t="b">
        <v>0</v>
      </c>
      <c r="E179" s="135" t="s">
        <v>9077</v>
      </c>
      <c r="F179" s="135" t="s">
        <v>539</v>
      </c>
      <c r="G179" s="136">
        <v>44106</v>
      </c>
      <c r="H179" s="136">
        <v>44123</v>
      </c>
      <c r="I179" s="135">
        <v>0</v>
      </c>
      <c r="J179" s="92"/>
    </row>
    <row r="180" spans="1:10" x14ac:dyDescent="0.25">
      <c r="A180" s="135" t="s">
        <v>9084</v>
      </c>
      <c r="B180" s="135" t="s">
        <v>9082</v>
      </c>
      <c r="C180" s="135" t="s">
        <v>554</v>
      </c>
      <c r="D180" s="135" t="b">
        <v>0</v>
      </c>
      <c r="E180" s="135" t="s">
        <v>9083</v>
      </c>
      <c r="F180" s="135" t="s">
        <v>539</v>
      </c>
      <c r="G180" s="136">
        <v>44112</v>
      </c>
      <c r="H180" s="136">
        <v>44123</v>
      </c>
      <c r="I180" s="135">
        <v>0</v>
      </c>
      <c r="J180" s="92"/>
    </row>
    <row r="181" spans="1:10" x14ac:dyDescent="0.25">
      <c r="A181" s="135" t="s">
        <v>9085</v>
      </c>
      <c r="B181" s="135" t="s">
        <v>9086</v>
      </c>
      <c r="C181" s="135" t="s">
        <v>554</v>
      </c>
      <c r="D181" s="135" t="b">
        <v>0</v>
      </c>
      <c r="E181" s="135" t="s">
        <v>9087</v>
      </c>
      <c r="F181" s="135" t="s">
        <v>539</v>
      </c>
      <c r="G181" s="136">
        <v>44112</v>
      </c>
      <c r="H181" s="136">
        <v>44123</v>
      </c>
      <c r="I181" s="135">
        <v>0</v>
      </c>
      <c r="J181" s="92"/>
    </row>
    <row r="182" spans="1:10" x14ac:dyDescent="0.25">
      <c r="A182" s="135" t="s">
        <v>9088</v>
      </c>
      <c r="B182" s="135" t="s">
        <v>9086</v>
      </c>
      <c r="C182" s="135" t="s">
        <v>554</v>
      </c>
      <c r="D182" s="135" t="b">
        <v>0</v>
      </c>
      <c r="E182" s="135" t="s">
        <v>9087</v>
      </c>
      <c r="F182" s="135" t="s">
        <v>539</v>
      </c>
      <c r="G182" s="136">
        <v>44112</v>
      </c>
      <c r="H182" s="136">
        <v>44123</v>
      </c>
      <c r="I182" s="135">
        <v>0</v>
      </c>
      <c r="J182" s="92"/>
    </row>
    <row r="183" spans="1:10" x14ac:dyDescent="0.25">
      <c r="A183" s="135" t="s">
        <v>9089</v>
      </c>
      <c r="B183" s="135" t="s">
        <v>9086</v>
      </c>
      <c r="C183" s="135" t="s">
        <v>554</v>
      </c>
      <c r="D183" s="135" t="b">
        <v>0</v>
      </c>
      <c r="E183" s="135" t="s">
        <v>9087</v>
      </c>
      <c r="F183" s="135" t="s">
        <v>539</v>
      </c>
      <c r="G183" s="136">
        <v>44112</v>
      </c>
      <c r="H183" s="136">
        <v>44123</v>
      </c>
      <c r="I183" s="135">
        <v>0</v>
      </c>
      <c r="J183" s="92"/>
    </row>
    <row r="184" spans="1:10" x14ac:dyDescent="0.25">
      <c r="A184" s="135" t="s">
        <v>9090</v>
      </c>
      <c r="B184" s="135" t="s">
        <v>9086</v>
      </c>
      <c r="C184" s="135" t="s">
        <v>554</v>
      </c>
      <c r="D184" s="135" t="b">
        <v>0</v>
      </c>
      <c r="E184" s="135" t="s">
        <v>9087</v>
      </c>
      <c r="F184" s="135" t="s">
        <v>539</v>
      </c>
      <c r="G184" s="136">
        <v>44112</v>
      </c>
      <c r="H184" s="136">
        <v>44123</v>
      </c>
      <c r="I184" s="135">
        <v>0</v>
      </c>
      <c r="J184" s="92"/>
    </row>
    <row r="185" spans="1:10" x14ac:dyDescent="0.25">
      <c r="A185" s="135" t="s">
        <v>9093</v>
      </c>
      <c r="B185" s="135" t="s">
        <v>9091</v>
      </c>
      <c r="C185" s="135" t="s">
        <v>554</v>
      </c>
      <c r="D185" s="135" t="b">
        <v>0</v>
      </c>
      <c r="E185" s="135" t="s">
        <v>9092</v>
      </c>
      <c r="F185" s="135" t="s">
        <v>539</v>
      </c>
      <c r="G185" s="136">
        <v>44123</v>
      </c>
      <c r="H185" s="136">
        <v>44123</v>
      </c>
      <c r="I185" s="135">
        <v>0</v>
      </c>
      <c r="J185" s="92"/>
    </row>
    <row r="186" spans="1:10" x14ac:dyDescent="0.25">
      <c r="A186" s="135" t="s">
        <v>9094</v>
      </c>
      <c r="B186" s="135" t="s">
        <v>9091</v>
      </c>
      <c r="C186" s="135" t="s">
        <v>554</v>
      </c>
      <c r="D186" s="135" t="b">
        <v>0</v>
      </c>
      <c r="E186" s="135" t="s">
        <v>9092</v>
      </c>
      <c r="F186" s="135" t="s">
        <v>539</v>
      </c>
      <c r="G186" s="136">
        <v>44123</v>
      </c>
      <c r="H186" s="136">
        <v>44123</v>
      </c>
      <c r="I186" s="135">
        <v>0</v>
      </c>
      <c r="J186" s="92"/>
    </row>
    <row r="187" spans="1:10" x14ac:dyDescent="0.25">
      <c r="A187" s="135" t="s">
        <v>9140</v>
      </c>
      <c r="B187" s="135" t="s">
        <v>9082</v>
      </c>
      <c r="C187" s="135" t="s">
        <v>560</v>
      </c>
      <c r="D187" s="135" t="b">
        <v>0</v>
      </c>
      <c r="E187" s="135" t="s">
        <v>9141</v>
      </c>
      <c r="F187" s="135" t="s">
        <v>539</v>
      </c>
      <c r="G187" s="136">
        <v>44127</v>
      </c>
      <c r="H187" s="136">
        <v>44146</v>
      </c>
      <c r="I187" s="135">
        <v>0</v>
      </c>
      <c r="J187" s="92"/>
    </row>
    <row r="188" spans="1:10" x14ac:dyDescent="0.25">
      <c r="A188" s="135" t="s">
        <v>9142</v>
      </c>
      <c r="B188" s="135" t="s">
        <v>9082</v>
      </c>
      <c r="C188" s="135" t="s">
        <v>560</v>
      </c>
      <c r="D188" s="135" t="b">
        <v>0</v>
      </c>
      <c r="E188" s="135" t="s">
        <v>9141</v>
      </c>
      <c r="F188" s="135" t="s">
        <v>539</v>
      </c>
      <c r="G188" s="136">
        <v>44127</v>
      </c>
      <c r="H188" s="136">
        <v>44146</v>
      </c>
      <c r="I188" s="135">
        <v>0</v>
      </c>
      <c r="J188" s="92"/>
    </row>
    <row r="189" spans="1:10" x14ac:dyDescent="0.25">
      <c r="A189" s="135" t="s">
        <v>9143</v>
      </c>
      <c r="B189" s="135" t="s">
        <v>9082</v>
      </c>
      <c r="C189" s="135" t="s">
        <v>560</v>
      </c>
      <c r="D189" s="135" t="b">
        <v>0</v>
      </c>
      <c r="E189" s="135" t="s">
        <v>9141</v>
      </c>
      <c r="F189" s="135" t="s">
        <v>539</v>
      </c>
      <c r="G189" s="136">
        <v>44127</v>
      </c>
      <c r="H189" s="136">
        <v>44146</v>
      </c>
      <c r="I189" s="135">
        <v>0</v>
      </c>
      <c r="J189" s="92"/>
    </row>
    <row r="190" spans="1:10" x14ac:dyDescent="0.25">
      <c r="A190" s="135" t="s">
        <v>9144</v>
      </c>
      <c r="B190" s="135" t="s">
        <v>9082</v>
      </c>
      <c r="C190" s="135" t="s">
        <v>560</v>
      </c>
      <c r="D190" s="135" t="b">
        <v>0</v>
      </c>
      <c r="E190" s="135" t="s">
        <v>9141</v>
      </c>
      <c r="F190" s="135" t="s">
        <v>539</v>
      </c>
      <c r="G190" s="136">
        <v>44127</v>
      </c>
      <c r="H190" s="136">
        <v>44146</v>
      </c>
      <c r="I190" s="135">
        <v>0</v>
      </c>
      <c r="J190" s="92"/>
    </row>
    <row r="191" spans="1:10" x14ac:dyDescent="0.25">
      <c r="A191" s="135" t="s">
        <v>9145</v>
      </c>
      <c r="B191" s="135" t="s">
        <v>9082</v>
      </c>
      <c r="C191" s="135" t="s">
        <v>560</v>
      </c>
      <c r="D191" s="135" t="b">
        <v>0</v>
      </c>
      <c r="E191" s="135" t="s">
        <v>9141</v>
      </c>
      <c r="F191" s="135" t="s">
        <v>539</v>
      </c>
      <c r="G191" s="136">
        <v>44127</v>
      </c>
      <c r="H191" s="136">
        <v>44146</v>
      </c>
      <c r="I191" s="135">
        <v>0</v>
      </c>
      <c r="J191" s="92"/>
    </row>
    <row r="192" spans="1:10" x14ac:dyDescent="0.25">
      <c r="A192" s="135" t="s">
        <v>9146</v>
      </c>
      <c r="B192" s="135" t="s">
        <v>9082</v>
      </c>
      <c r="C192" s="135" t="s">
        <v>560</v>
      </c>
      <c r="D192" s="135" t="b">
        <v>0</v>
      </c>
      <c r="E192" s="135" t="s">
        <v>9141</v>
      </c>
      <c r="F192" s="135" t="s">
        <v>539</v>
      </c>
      <c r="G192" s="136">
        <v>44127</v>
      </c>
      <c r="H192" s="136">
        <v>44146</v>
      </c>
      <c r="I192" s="135">
        <v>0</v>
      </c>
      <c r="J192" s="92"/>
    </row>
    <row r="193" spans="1:10" x14ac:dyDescent="0.25">
      <c r="A193" s="135" t="s">
        <v>9147</v>
      </c>
      <c r="B193" s="135" t="s">
        <v>9082</v>
      </c>
      <c r="C193" s="135" t="s">
        <v>560</v>
      </c>
      <c r="D193" s="135" t="b">
        <v>0</v>
      </c>
      <c r="E193" s="135" t="s">
        <v>9141</v>
      </c>
      <c r="F193" s="135" t="s">
        <v>539</v>
      </c>
      <c r="G193" s="136">
        <v>44127</v>
      </c>
      <c r="H193" s="136">
        <v>44146</v>
      </c>
      <c r="I193" s="135">
        <v>0</v>
      </c>
      <c r="J193" s="92"/>
    </row>
    <row r="194" spans="1:10" x14ac:dyDescent="0.25">
      <c r="A194" s="135" t="s">
        <v>9148</v>
      </c>
      <c r="B194" s="135" t="s">
        <v>9082</v>
      </c>
      <c r="C194" s="135" t="s">
        <v>560</v>
      </c>
      <c r="D194" s="135" t="b">
        <v>0</v>
      </c>
      <c r="E194" s="135" t="s">
        <v>9141</v>
      </c>
      <c r="F194" s="135" t="s">
        <v>539</v>
      </c>
      <c r="G194" s="136">
        <v>44127</v>
      </c>
      <c r="H194" s="136">
        <v>44146</v>
      </c>
      <c r="I194" s="135">
        <v>0</v>
      </c>
      <c r="J194" s="92"/>
    </row>
    <row r="195" spans="1:10" x14ac:dyDescent="0.25">
      <c r="A195" s="135" t="s">
        <v>9149</v>
      </c>
      <c r="B195" s="135" t="s">
        <v>9082</v>
      </c>
      <c r="C195" s="135" t="s">
        <v>560</v>
      </c>
      <c r="D195" s="135" t="b">
        <v>0</v>
      </c>
      <c r="E195" s="135" t="s">
        <v>9141</v>
      </c>
      <c r="F195" s="135" t="s">
        <v>539</v>
      </c>
      <c r="G195" s="136">
        <v>44127</v>
      </c>
      <c r="H195" s="136">
        <v>44146</v>
      </c>
      <c r="I195" s="135">
        <v>0</v>
      </c>
      <c r="J195" s="92"/>
    </row>
    <row r="196" spans="1:10" x14ac:dyDescent="0.25">
      <c r="A196" s="135" t="s">
        <v>9150</v>
      </c>
      <c r="B196" s="135" t="s">
        <v>9082</v>
      </c>
      <c r="C196" s="135" t="s">
        <v>560</v>
      </c>
      <c r="D196" s="135" t="b">
        <v>0</v>
      </c>
      <c r="E196" s="135" t="s">
        <v>9141</v>
      </c>
      <c r="F196" s="135" t="s">
        <v>539</v>
      </c>
      <c r="G196" s="136">
        <v>44127</v>
      </c>
      <c r="H196" s="136">
        <v>44146</v>
      </c>
      <c r="I196" s="135">
        <v>0</v>
      </c>
      <c r="J196" s="92"/>
    </row>
    <row r="197" spans="1:10" x14ac:dyDescent="0.25">
      <c r="A197" s="135" t="s">
        <v>9151</v>
      </c>
      <c r="B197" s="135" t="s">
        <v>9082</v>
      </c>
      <c r="C197" s="135" t="s">
        <v>560</v>
      </c>
      <c r="D197" s="135" t="b">
        <v>0</v>
      </c>
      <c r="E197" s="135" t="s">
        <v>9141</v>
      </c>
      <c r="F197" s="135" t="s">
        <v>539</v>
      </c>
      <c r="G197" s="136">
        <v>44127</v>
      </c>
      <c r="H197" s="136">
        <v>44146</v>
      </c>
      <c r="I197" s="135">
        <v>0</v>
      </c>
      <c r="J197" s="92"/>
    </row>
    <row r="198" spans="1:10" x14ac:dyDescent="0.25">
      <c r="A198" s="135" t="s">
        <v>9152</v>
      </c>
      <c r="B198" s="135" t="s">
        <v>9082</v>
      </c>
      <c r="C198" s="135" t="s">
        <v>560</v>
      </c>
      <c r="D198" s="135" t="b">
        <v>0</v>
      </c>
      <c r="E198" s="135" t="s">
        <v>9141</v>
      </c>
      <c r="F198" s="135" t="s">
        <v>539</v>
      </c>
      <c r="G198" s="136">
        <v>44127</v>
      </c>
      <c r="H198" s="136">
        <v>44146</v>
      </c>
      <c r="I198" s="135">
        <v>0</v>
      </c>
      <c r="J198" s="92"/>
    </row>
    <row r="199" spans="1:10" x14ac:dyDescent="0.25">
      <c r="A199" s="135" t="s">
        <v>9153</v>
      </c>
      <c r="B199" s="135" t="s">
        <v>9082</v>
      </c>
      <c r="C199" s="135" t="s">
        <v>560</v>
      </c>
      <c r="D199" s="135" t="b">
        <v>0</v>
      </c>
      <c r="E199" s="135" t="s">
        <v>9141</v>
      </c>
      <c r="F199" s="135" t="s">
        <v>539</v>
      </c>
      <c r="G199" s="136">
        <v>44127</v>
      </c>
      <c r="H199" s="136">
        <v>44146</v>
      </c>
      <c r="I199" s="135">
        <v>0</v>
      </c>
      <c r="J199" s="92"/>
    </row>
    <row r="200" spans="1:10" x14ac:dyDescent="0.25">
      <c r="A200" s="135" t="s">
        <v>9154</v>
      </c>
      <c r="B200" s="135" t="s">
        <v>9082</v>
      </c>
      <c r="C200" s="135" t="s">
        <v>560</v>
      </c>
      <c r="D200" s="135" t="b">
        <v>0</v>
      </c>
      <c r="E200" s="135" t="s">
        <v>9141</v>
      </c>
      <c r="F200" s="135" t="s">
        <v>539</v>
      </c>
      <c r="G200" s="136">
        <v>44127</v>
      </c>
      <c r="H200" s="136">
        <v>44146</v>
      </c>
      <c r="I200" s="135">
        <v>0</v>
      </c>
      <c r="J200" s="92"/>
    </row>
    <row r="201" spans="1:10" x14ac:dyDescent="0.25">
      <c r="A201" s="135" t="s">
        <v>9155</v>
      </c>
      <c r="B201" s="135" t="s">
        <v>9082</v>
      </c>
      <c r="C201" s="135" t="s">
        <v>560</v>
      </c>
      <c r="D201" s="135" t="b">
        <v>0</v>
      </c>
      <c r="E201" s="135" t="s">
        <v>9141</v>
      </c>
      <c r="F201" s="135" t="s">
        <v>539</v>
      </c>
      <c r="G201" s="136">
        <v>44127</v>
      </c>
      <c r="H201" s="136">
        <v>44146</v>
      </c>
      <c r="I201" s="135">
        <v>0</v>
      </c>
      <c r="J201" s="92"/>
    </row>
    <row r="202" spans="1:10" x14ac:dyDescent="0.25">
      <c r="A202" s="135" t="s">
        <v>9156</v>
      </c>
      <c r="B202" s="135" t="s">
        <v>9082</v>
      </c>
      <c r="C202" s="135" t="s">
        <v>560</v>
      </c>
      <c r="D202" s="135" t="b">
        <v>0</v>
      </c>
      <c r="E202" s="135" t="s">
        <v>9141</v>
      </c>
      <c r="F202" s="135" t="s">
        <v>539</v>
      </c>
      <c r="G202" s="136">
        <v>44127</v>
      </c>
      <c r="H202" s="136">
        <v>44146</v>
      </c>
      <c r="I202" s="135">
        <v>0</v>
      </c>
      <c r="J202" s="92"/>
    </row>
    <row r="203" spans="1:10" x14ac:dyDescent="0.25">
      <c r="A203" s="135" t="s">
        <v>9157</v>
      </c>
      <c r="B203" s="135" t="s">
        <v>9082</v>
      </c>
      <c r="C203" s="135" t="s">
        <v>560</v>
      </c>
      <c r="D203" s="135" t="b">
        <v>0</v>
      </c>
      <c r="E203" s="135" t="s">
        <v>9141</v>
      </c>
      <c r="F203" s="135" t="s">
        <v>539</v>
      </c>
      <c r="G203" s="136">
        <v>44127</v>
      </c>
      <c r="H203" s="136">
        <v>44146</v>
      </c>
      <c r="I203" s="135">
        <v>0</v>
      </c>
      <c r="J203" s="92"/>
    </row>
    <row r="204" spans="1:10" x14ac:dyDescent="0.25">
      <c r="A204" s="135" t="s">
        <v>9158</v>
      </c>
      <c r="B204" s="135" t="s">
        <v>9082</v>
      </c>
      <c r="C204" s="135" t="s">
        <v>560</v>
      </c>
      <c r="D204" s="135" t="b">
        <v>0</v>
      </c>
      <c r="E204" s="135" t="s">
        <v>9141</v>
      </c>
      <c r="F204" s="135" t="s">
        <v>539</v>
      </c>
      <c r="G204" s="136">
        <v>44127</v>
      </c>
      <c r="H204" s="136">
        <v>44146</v>
      </c>
      <c r="I204" s="135">
        <v>0</v>
      </c>
      <c r="J204" s="92"/>
    </row>
    <row r="205" spans="1:10" x14ac:dyDescent="0.25">
      <c r="A205" s="135" t="s">
        <v>9159</v>
      </c>
      <c r="B205" s="135" t="s">
        <v>9082</v>
      </c>
      <c r="C205" s="135" t="s">
        <v>560</v>
      </c>
      <c r="D205" s="135" t="b">
        <v>0</v>
      </c>
      <c r="E205" s="135" t="s">
        <v>9141</v>
      </c>
      <c r="F205" s="135" t="s">
        <v>539</v>
      </c>
      <c r="G205" s="136">
        <v>44127</v>
      </c>
      <c r="H205" s="136">
        <v>44146</v>
      </c>
      <c r="I205" s="135">
        <v>0</v>
      </c>
      <c r="J205" s="92"/>
    </row>
    <row r="206" spans="1:10" x14ac:dyDescent="0.25">
      <c r="A206" s="135" t="s">
        <v>9160</v>
      </c>
      <c r="B206" s="135" t="s">
        <v>9082</v>
      </c>
      <c r="C206" s="135" t="s">
        <v>560</v>
      </c>
      <c r="D206" s="135" t="b">
        <v>0</v>
      </c>
      <c r="E206" s="135" t="s">
        <v>9141</v>
      </c>
      <c r="F206" s="135" t="s">
        <v>539</v>
      </c>
      <c r="G206" s="136">
        <v>44127</v>
      </c>
      <c r="H206" s="136">
        <v>44146</v>
      </c>
      <c r="I206" s="135">
        <v>0</v>
      </c>
      <c r="J206" s="92"/>
    </row>
    <row r="207" spans="1:10" x14ac:dyDescent="0.25">
      <c r="A207" s="135" t="s">
        <v>9161</v>
      </c>
      <c r="B207" s="135" t="s">
        <v>9082</v>
      </c>
      <c r="C207" s="135" t="s">
        <v>560</v>
      </c>
      <c r="D207" s="135" t="b">
        <v>0</v>
      </c>
      <c r="E207" s="135" t="s">
        <v>9141</v>
      </c>
      <c r="F207" s="135" t="s">
        <v>539</v>
      </c>
      <c r="G207" s="136">
        <v>44127</v>
      </c>
      <c r="H207" s="136">
        <v>44146</v>
      </c>
      <c r="I207" s="135">
        <v>0</v>
      </c>
      <c r="J207" s="92"/>
    </row>
    <row r="208" spans="1:10" x14ac:dyDescent="0.25">
      <c r="A208" s="135" t="s">
        <v>9162</v>
      </c>
      <c r="B208" s="135" t="s">
        <v>9082</v>
      </c>
      <c r="C208" s="135" t="s">
        <v>560</v>
      </c>
      <c r="D208" s="135" t="b">
        <v>0</v>
      </c>
      <c r="E208" s="135" t="s">
        <v>9141</v>
      </c>
      <c r="F208" s="135" t="s">
        <v>539</v>
      </c>
      <c r="G208" s="136">
        <v>44127</v>
      </c>
      <c r="H208" s="136">
        <v>44146</v>
      </c>
      <c r="I208" s="135">
        <v>0</v>
      </c>
      <c r="J208" s="92"/>
    </row>
    <row r="209" spans="1:10" x14ac:dyDescent="0.25">
      <c r="A209" s="135" t="s">
        <v>9163</v>
      </c>
      <c r="B209" s="135" t="s">
        <v>9082</v>
      </c>
      <c r="C209" s="135" t="s">
        <v>560</v>
      </c>
      <c r="D209" s="135" t="b">
        <v>0</v>
      </c>
      <c r="E209" s="135" t="s">
        <v>9141</v>
      </c>
      <c r="F209" s="135" t="s">
        <v>539</v>
      </c>
      <c r="G209" s="136">
        <v>44127</v>
      </c>
      <c r="H209" s="136">
        <v>44146</v>
      </c>
      <c r="I209" s="135">
        <v>0</v>
      </c>
      <c r="J209" s="92"/>
    </row>
    <row r="210" spans="1:10" x14ac:dyDescent="0.25">
      <c r="A210" s="135" t="s">
        <v>9164</v>
      </c>
      <c r="B210" s="135" t="s">
        <v>9082</v>
      </c>
      <c r="C210" s="135" t="s">
        <v>560</v>
      </c>
      <c r="D210" s="135" t="b">
        <v>0</v>
      </c>
      <c r="E210" s="135" t="s">
        <v>9141</v>
      </c>
      <c r="F210" s="135" t="s">
        <v>539</v>
      </c>
      <c r="G210" s="136">
        <v>44127</v>
      </c>
      <c r="H210" s="136">
        <v>44146</v>
      </c>
      <c r="I210" s="135">
        <v>0</v>
      </c>
      <c r="J210" s="92"/>
    </row>
    <row r="211" spans="1:10" x14ac:dyDescent="0.25">
      <c r="A211" s="135" t="s">
        <v>9165</v>
      </c>
      <c r="B211" s="135" t="s">
        <v>9082</v>
      </c>
      <c r="C211" s="135" t="s">
        <v>560</v>
      </c>
      <c r="D211" s="135" t="b">
        <v>0</v>
      </c>
      <c r="E211" s="135" t="s">
        <v>9141</v>
      </c>
      <c r="F211" s="135" t="s">
        <v>539</v>
      </c>
      <c r="G211" s="136">
        <v>44127</v>
      </c>
      <c r="H211" s="136">
        <v>44146</v>
      </c>
      <c r="I211" s="135">
        <v>0</v>
      </c>
      <c r="J211" s="92"/>
    </row>
    <row r="212" spans="1:10" x14ac:dyDescent="0.25">
      <c r="A212" s="135" t="s">
        <v>9166</v>
      </c>
      <c r="B212" s="135" t="s">
        <v>9082</v>
      </c>
      <c r="C212" s="135" t="s">
        <v>560</v>
      </c>
      <c r="D212" s="135" t="b">
        <v>0</v>
      </c>
      <c r="E212" s="135" t="s">
        <v>9141</v>
      </c>
      <c r="F212" s="135" t="s">
        <v>539</v>
      </c>
      <c r="G212" s="136">
        <v>44127</v>
      </c>
      <c r="H212" s="136">
        <v>44146</v>
      </c>
      <c r="I212" s="135">
        <v>0</v>
      </c>
      <c r="J212" s="92"/>
    </row>
    <row r="213" spans="1:10" x14ac:dyDescent="0.25">
      <c r="A213" s="135" t="s">
        <v>9167</v>
      </c>
      <c r="B213" s="135" t="s">
        <v>9082</v>
      </c>
      <c r="C213" s="135" t="s">
        <v>560</v>
      </c>
      <c r="D213" s="135" t="b">
        <v>0</v>
      </c>
      <c r="E213" s="135" t="s">
        <v>9141</v>
      </c>
      <c r="F213" s="135" t="s">
        <v>539</v>
      </c>
      <c r="G213" s="136">
        <v>44127</v>
      </c>
      <c r="H213" s="136">
        <v>44146</v>
      </c>
      <c r="I213" s="135">
        <v>0</v>
      </c>
      <c r="J213" s="92"/>
    </row>
    <row r="214" spans="1:10" x14ac:dyDescent="0.25">
      <c r="A214" s="135" t="s">
        <v>9168</v>
      </c>
      <c r="B214" s="135" t="s">
        <v>9082</v>
      </c>
      <c r="C214" s="135" t="s">
        <v>560</v>
      </c>
      <c r="D214" s="135" t="b">
        <v>0</v>
      </c>
      <c r="E214" s="135" t="s">
        <v>9141</v>
      </c>
      <c r="F214" s="135" t="s">
        <v>539</v>
      </c>
      <c r="G214" s="136">
        <v>44127</v>
      </c>
      <c r="H214" s="136">
        <v>44146</v>
      </c>
      <c r="I214" s="135">
        <v>0</v>
      </c>
      <c r="J214" s="92"/>
    </row>
    <row r="215" spans="1:10" x14ac:dyDescent="0.25">
      <c r="A215" s="135" t="s">
        <v>9169</v>
      </c>
      <c r="B215" s="135" t="s">
        <v>9082</v>
      </c>
      <c r="C215" s="135" t="s">
        <v>560</v>
      </c>
      <c r="D215" s="135" t="b">
        <v>0</v>
      </c>
      <c r="E215" s="135" t="s">
        <v>9141</v>
      </c>
      <c r="F215" s="135" t="s">
        <v>539</v>
      </c>
      <c r="G215" s="136">
        <v>44127</v>
      </c>
      <c r="H215" s="136">
        <v>44146</v>
      </c>
      <c r="I215" s="135">
        <v>0</v>
      </c>
      <c r="J215" s="92"/>
    </row>
    <row r="216" spans="1:10" x14ac:dyDescent="0.25">
      <c r="A216" s="135" t="s">
        <v>9170</v>
      </c>
      <c r="B216" s="135" t="s">
        <v>9082</v>
      </c>
      <c r="C216" s="135" t="s">
        <v>560</v>
      </c>
      <c r="D216" s="135" t="b">
        <v>0</v>
      </c>
      <c r="E216" s="135" t="s">
        <v>9141</v>
      </c>
      <c r="F216" s="135" t="s">
        <v>539</v>
      </c>
      <c r="G216" s="136">
        <v>44127</v>
      </c>
      <c r="H216" s="136">
        <v>44146</v>
      </c>
      <c r="I216" s="135">
        <v>0</v>
      </c>
      <c r="J216" s="92"/>
    </row>
    <row r="217" spans="1:10" x14ac:dyDescent="0.25">
      <c r="A217" s="135" t="s">
        <v>9171</v>
      </c>
      <c r="B217" s="135" t="s">
        <v>9082</v>
      </c>
      <c r="C217" s="135" t="s">
        <v>560</v>
      </c>
      <c r="D217" s="135" t="b">
        <v>0</v>
      </c>
      <c r="E217" s="135" t="s">
        <v>9141</v>
      </c>
      <c r="F217" s="135" t="s">
        <v>539</v>
      </c>
      <c r="G217" s="136">
        <v>44127</v>
      </c>
      <c r="H217" s="136">
        <v>44146</v>
      </c>
      <c r="I217" s="135">
        <v>0</v>
      </c>
      <c r="J217" s="92"/>
    </row>
    <row r="218" spans="1:10" x14ac:dyDescent="0.25">
      <c r="A218" s="135" t="s">
        <v>9172</v>
      </c>
      <c r="B218" s="135" t="s">
        <v>9082</v>
      </c>
      <c r="C218" s="135" t="s">
        <v>560</v>
      </c>
      <c r="D218" s="135" t="b">
        <v>0</v>
      </c>
      <c r="E218" s="135" t="s">
        <v>9141</v>
      </c>
      <c r="F218" s="135" t="s">
        <v>539</v>
      </c>
      <c r="G218" s="136">
        <v>44127</v>
      </c>
      <c r="H218" s="136">
        <v>44146</v>
      </c>
      <c r="I218" s="135">
        <v>0</v>
      </c>
      <c r="J218" s="92"/>
    </row>
    <row r="219" spans="1:10" x14ac:dyDescent="0.25">
      <c r="A219" s="135" t="s">
        <v>9173</v>
      </c>
      <c r="B219" s="135" t="s">
        <v>9082</v>
      </c>
      <c r="C219" s="135" t="s">
        <v>560</v>
      </c>
      <c r="D219" s="135" t="b">
        <v>0</v>
      </c>
      <c r="E219" s="135" t="s">
        <v>9141</v>
      </c>
      <c r="F219" s="135" t="s">
        <v>539</v>
      </c>
      <c r="G219" s="136">
        <v>44127</v>
      </c>
      <c r="H219" s="136">
        <v>44146</v>
      </c>
      <c r="I219" s="135">
        <v>0</v>
      </c>
      <c r="J219" s="92"/>
    </row>
    <row r="220" spans="1:10" x14ac:dyDescent="0.25">
      <c r="A220" s="135" t="s">
        <v>9174</v>
      </c>
      <c r="B220" s="135" t="s">
        <v>9082</v>
      </c>
      <c r="C220" s="135" t="s">
        <v>560</v>
      </c>
      <c r="D220" s="135" t="b">
        <v>0</v>
      </c>
      <c r="E220" s="135" t="s">
        <v>9141</v>
      </c>
      <c r="F220" s="135" t="s">
        <v>539</v>
      </c>
      <c r="G220" s="136">
        <v>44127</v>
      </c>
      <c r="H220" s="136">
        <v>44146</v>
      </c>
      <c r="I220" s="135">
        <v>0</v>
      </c>
      <c r="J220" s="92"/>
    </row>
    <row r="221" spans="1:10" x14ac:dyDescent="0.25">
      <c r="A221" s="135" t="s">
        <v>9175</v>
      </c>
      <c r="B221" s="135" t="s">
        <v>9082</v>
      </c>
      <c r="C221" s="135" t="s">
        <v>560</v>
      </c>
      <c r="D221" s="135" t="b">
        <v>0</v>
      </c>
      <c r="E221" s="135" t="s">
        <v>9141</v>
      </c>
      <c r="F221" s="135" t="s">
        <v>539</v>
      </c>
      <c r="G221" s="136">
        <v>44127</v>
      </c>
      <c r="H221" s="136">
        <v>44146</v>
      </c>
      <c r="I221" s="135">
        <v>0</v>
      </c>
      <c r="J221" s="92"/>
    </row>
    <row r="222" spans="1:10" x14ac:dyDescent="0.25">
      <c r="A222" s="135" t="s">
        <v>9176</v>
      </c>
      <c r="B222" s="135" t="s">
        <v>9082</v>
      </c>
      <c r="C222" s="135" t="s">
        <v>560</v>
      </c>
      <c r="D222" s="135" t="b">
        <v>0</v>
      </c>
      <c r="E222" s="135" t="s">
        <v>9141</v>
      </c>
      <c r="F222" s="135" t="s">
        <v>539</v>
      </c>
      <c r="G222" s="136">
        <v>44127</v>
      </c>
      <c r="H222" s="136">
        <v>44146</v>
      </c>
      <c r="I222" s="135">
        <v>0</v>
      </c>
      <c r="J222" s="92"/>
    </row>
    <row r="223" spans="1:10" x14ac:dyDescent="0.25">
      <c r="A223" s="135" t="s">
        <v>9177</v>
      </c>
      <c r="B223" s="135" t="s">
        <v>9082</v>
      </c>
      <c r="C223" s="135" t="s">
        <v>560</v>
      </c>
      <c r="D223" s="135" t="b">
        <v>0</v>
      </c>
      <c r="E223" s="135" t="s">
        <v>9141</v>
      </c>
      <c r="F223" s="135" t="s">
        <v>539</v>
      </c>
      <c r="G223" s="136">
        <v>44127</v>
      </c>
      <c r="H223" s="136">
        <v>44146</v>
      </c>
      <c r="I223" s="135">
        <v>0</v>
      </c>
      <c r="J223" s="92"/>
    </row>
    <row r="224" spans="1:10" x14ac:dyDescent="0.25">
      <c r="A224" s="135" t="s">
        <v>9178</v>
      </c>
      <c r="B224" s="135" t="s">
        <v>9082</v>
      </c>
      <c r="C224" s="135" t="s">
        <v>554</v>
      </c>
      <c r="D224" s="135" t="b">
        <v>0</v>
      </c>
      <c r="E224" s="135" t="s">
        <v>9141</v>
      </c>
      <c r="F224" s="135" t="s">
        <v>539</v>
      </c>
      <c r="G224" s="136">
        <v>44127</v>
      </c>
      <c r="H224" s="136">
        <v>44146</v>
      </c>
      <c r="I224" s="135">
        <v>0</v>
      </c>
      <c r="J224" s="92"/>
    </row>
    <row r="225" spans="1:10" x14ac:dyDescent="0.25">
      <c r="A225" s="135" t="s">
        <v>9179</v>
      </c>
      <c r="B225" s="135" t="s">
        <v>9082</v>
      </c>
      <c r="C225" s="135" t="s">
        <v>560</v>
      </c>
      <c r="D225" s="135" t="b">
        <v>0</v>
      </c>
      <c r="E225" s="135" t="s">
        <v>9141</v>
      </c>
      <c r="F225" s="135" t="s">
        <v>539</v>
      </c>
      <c r="G225" s="136">
        <v>44127</v>
      </c>
      <c r="H225" s="136">
        <v>44146</v>
      </c>
      <c r="I225" s="135">
        <v>0</v>
      </c>
      <c r="J225" s="92"/>
    </row>
    <row r="226" spans="1:10" x14ac:dyDescent="0.25">
      <c r="A226" s="135" t="s">
        <v>9180</v>
      </c>
      <c r="B226" s="135" t="s">
        <v>9082</v>
      </c>
      <c r="C226" s="135" t="s">
        <v>560</v>
      </c>
      <c r="D226" s="135" t="b">
        <v>0</v>
      </c>
      <c r="E226" s="135" t="s">
        <v>9141</v>
      </c>
      <c r="F226" s="135" t="s">
        <v>539</v>
      </c>
      <c r="G226" s="136">
        <v>44127</v>
      </c>
      <c r="H226" s="136">
        <v>44146</v>
      </c>
      <c r="I226" s="135">
        <v>0</v>
      </c>
      <c r="J226" s="92"/>
    </row>
    <row r="227" spans="1:10" x14ac:dyDescent="0.25">
      <c r="A227" s="135" t="s">
        <v>9181</v>
      </c>
      <c r="B227" s="135" t="s">
        <v>9082</v>
      </c>
      <c r="C227" s="135" t="s">
        <v>560</v>
      </c>
      <c r="D227" s="135" t="b">
        <v>0</v>
      </c>
      <c r="E227" s="135" t="s">
        <v>9141</v>
      </c>
      <c r="F227" s="135" t="s">
        <v>539</v>
      </c>
      <c r="G227" s="136">
        <v>44127</v>
      </c>
      <c r="H227" s="136">
        <v>44146</v>
      </c>
      <c r="I227" s="135">
        <v>0</v>
      </c>
      <c r="J227" s="92"/>
    </row>
    <row r="228" spans="1:10" x14ac:dyDescent="0.25">
      <c r="A228" s="135" t="s">
        <v>9182</v>
      </c>
      <c r="B228" s="135" t="s">
        <v>9082</v>
      </c>
      <c r="C228" s="135" t="s">
        <v>560</v>
      </c>
      <c r="D228" s="135" t="b">
        <v>0</v>
      </c>
      <c r="E228" s="135" t="s">
        <v>9141</v>
      </c>
      <c r="F228" s="135" t="s">
        <v>539</v>
      </c>
      <c r="G228" s="136">
        <v>44127</v>
      </c>
      <c r="H228" s="136">
        <v>44146</v>
      </c>
      <c r="I228" s="135">
        <v>0</v>
      </c>
      <c r="J228" s="92"/>
    </row>
    <row r="229" spans="1:10" x14ac:dyDescent="0.25">
      <c r="A229" s="135" t="s">
        <v>9183</v>
      </c>
      <c r="B229" s="135" t="s">
        <v>9082</v>
      </c>
      <c r="C229" s="135" t="s">
        <v>560</v>
      </c>
      <c r="D229" s="135" t="b">
        <v>0</v>
      </c>
      <c r="E229" s="135" t="s">
        <v>9141</v>
      </c>
      <c r="F229" s="135" t="s">
        <v>539</v>
      </c>
      <c r="G229" s="136">
        <v>44127</v>
      </c>
      <c r="H229" s="136">
        <v>44146</v>
      </c>
      <c r="I229" s="135">
        <v>0</v>
      </c>
      <c r="J229" s="92"/>
    </row>
    <row r="230" spans="1:10" x14ac:dyDescent="0.25">
      <c r="A230" s="135" t="s">
        <v>9184</v>
      </c>
      <c r="B230" s="135" t="s">
        <v>9082</v>
      </c>
      <c r="C230" s="135" t="s">
        <v>560</v>
      </c>
      <c r="D230" s="135" t="b">
        <v>0</v>
      </c>
      <c r="E230" s="135" t="s">
        <v>9141</v>
      </c>
      <c r="F230" s="135" t="s">
        <v>539</v>
      </c>
      <c r="G230" s="136">
        <v>44127</v>
      </c>
      <c r="H230" s="136">
        <v>44146</v>
      </c>
      <c r="I230" s="135">
        <v>0</v>
      </c>
      <c r="J230" s="92"/>
    </row>
    <row r="231" spans="1:10" x14ac:dyDescent="0.25">
      <c r="A231" s="135" t="s">
        <v>9185</v>
      </c>
      <c r="B231" s="135" t="s">
        <v>9082</v>
      </c>
      <c r="C231" s="135" t="s">
        <v>560</v>
      </c>
      <c r="D231" s="135" t="b">
        <v>0</v>
      </c>
      <c r="E231" s="135" t="s">
        <v>9141</v>
      </c>
      <c r="F231" s="135" t="s">
        <v>539</v>
      </c>
      <c r="G231" s="136">
        <v>44127</v>
      </c>
      <c r="H231" s="136">
        <v>44146</v>
      </c>
      <c r="I231" s="135">
        <v>0</v>
      </c>
      <c r="J231" s="92"/>
    </row>
    <row r="232" spans="1:10" x14ac:dyDescent="0.25">
      <c r="A232" s="135" t="s">
        <v>9186</v>
      </c>
      <c r="B232" s="135" t="s">
        <v>9082</v>
      </c>
      <c r="C232" s="135" t="s">
        <v>560</v>
      </c>
      <c r="D232" s="135" t="b">
        <v>0</v>
      </c>
      <c r="E232" s="135" t="s">
        <v>9141</v>
      </c>
      <c r="F232" s="135" t="s">
        <v>539</v>
      </c>
      <c r="G232" s="136">
        <v>44127</v>
      </c>
      <c r="H232" s="136">
        <v>44146</v>
      </c>
      <c r="I232" s="135">
        <v>0</v>
      </c>
      <c r="J232" s="92"/>
    </row>
    <row r="233" spans="1:10" x14ac:dyDescent="0.25">
      <c r="A233" s="135" t="s">
        <v>9187</v>
      </c>
      <c r="B233" s="135" t="s">
        <v>9082</v>
      </c>
      <c r="C233" s="135" t="s">
        <v>560</v>
      </c>
      <c r="D233" s="135" t="b">
        <v>0</v>
      </c>
      <c r="E233" s="135" t="s">
        <v>9141</v>
      </c>
      <c r="F233" s="135" t="s">
        <v>539</v>
      </c>
      <c r="G233" s="136">
        <v>44127</v>
      </c>
      <c r="H233" s="136">
        <v>44146</v>
      </c>
      <c r="I233" s="135">
        <v>0</v>
      </c>
      <c r="J233" s="92"/>
    </row>
    <row r="234" spans="1:10" x14ac:dyDescent="0.25">
      <c r="A234" s="135" t="s">
        <v>9188</v>
      </c>
      <c r="B234" s="135" t="s">
        <v>9082</v>
      </c>
      <c r="C234" s="135" t="s">
        <v>560</v>
      </c>
      <c r="D234" s="135" t="b">
        <v>0</v>
      </c>
      <c r="E234" s="135" t="s">
        <v>9141</v>
      </c>
      <c r="F234" s="135" t="s">
        <v>539</v>
      </c>
      <c r="G234" s="136">
        <v>44127</v>
      </c>
      <c r="H234" s="136">
        <v>44146</v>
      </c>
      <c r="I234" s="135">
        <v>0</v>
      </c>
      <c r="J234" s="92"/>
    </row>
    <row r="235" spans="1:10" x14ac:dyDescent="0.25">
      <c r="A235" s="135" t="s">
        <v>9189</v>
      </c>
      <c r="B235" s="135" t="s">
        <v>9082</v>
      </c>
      <c r="C235" s="135" t="s">
        <v>560</v>
      </c>
      <c r="D235" s="135" t="b">
        <v>0</v>
      </c>
      <c r="E235" s="135" t="s">
        <v>9141</v>
      </c>
      <c r="F235" s="135" t="s">
        <v>539</v>
      </c>
      <c r="G235" s="136">
        <v>44127</v>
      </c>
      <c r="H235" s="136">
        <v>44146</v>
      </c>
      <c r="I235" s="135">
        <v>0</v>
      </c>
      <c r="J235" s="92"/>
    </row>
    <row r="236" spans="1:10" x14ac:dyDescent="0.25">
      <c r="A236" s="135" t="s">
        <v>9190</v>
      </c>
      <c r="B236" s="135" t="s">
        <v>9082</v>
      </c>
      <c r="C236" s="135" t="s">
        <v>560</v>
      </c>
      <c r="D236" s="135" t="b">
        <v>0</v>
      </c>
      <c r="E236" s="135" t="s">
        <v>9141</v>
      </c>
      <c r="F236" s="135" t="s">
        <v>539</v>
      </c>
      <c r="G236" s="136">
        <v>44127</v>
      </c>
      <c r="H236" s="136">
        <v>44146</v>
      </c>
      <c r="I236" s="135">
        <v>0</v>
      </c>
      <c r="J236" s="92"/>
    </row>
    <row r="237" spans="1:10" x14ac:dyDescent="0.25">
      <c r="A237" s="135" t="s">
        <v>9191</v>
      </c>
      <c r="B237" s="135" t="s">
        <v>9082</v>
      </c>
      <c r="C237" s="135" t="s">
        <v>560</v>
      </c>
      <c r="D237" s="135" t="b">
        <v>0</v>
      </c>
      <c r="E237" s="135" t="s">
        <v>9141</v>
      </c>
      <c r="F237" s="135" t="s">
        <v>539</v>
      </c>
      <c r="G237" s="136">
        <v>44127</v>
      </c>
      <c r="H237" s="136">
        <v>44146</v>
      </c>
      <c r="I237" s="135">
        <v>0</v>
      </c>
      <c r="J237" s="92"/>
    </row>
    <row r="238" spans="1:10" x14ac:dyDescent="0.25">
      <c r="A238" s="135" t="s">
        <v>9192</v>
      </c>
      <c r="B238" s="135" t="s">
        <v>9082</v>
      </c>
      <c r="C238" s="135" t="s">
        <v>560</v>
      </c>
      <c r="D238" s="135" t="b">
        <v>0</v>
      </c>
      <c r="E238" s="135" t="s">
        <v>9141</v>
      </c>
      <c r="F238" s="135" t="s">
        <v>539</v>
      </c>
      <c r="G238" s="136">
        <v>44127</v>
      </c>
      <c r="H238" s="136">
        <v>44146</v>
      </c>
      <c r="I238" s="135">
        <v>0</v>
      </c>
      <c r="J238" s="92"/>
    </row>
    <row r="239" spans="1:10" x14ac:dyDescent="0.25">
      <c r="A239" s="135" t="s">
        <v>9193</v>
      </c>
      <c r="B239" s="135" t="s">
        <v>9082</v>
      </c>
      <c r="C239" s="135" t="s">
        <v>560</v>
      </c>
      <c r="D239" s="135" t="b">
        <v>0</v>
      </c>
      <c r="E239" s="135" t="s">
        <v>9141</v>
      </c>
      <c r="F239" s="135" t="s">
        <v>539</v>
      </c>
      <c r="G239" s="136">
        <v>44127</v>
      </c>
      <c r="H239" s="136">
        <v>44146</v>
      </c>
      <c r="I239" s="135">
        <v>0</v>
      </c>
      <c r="J239" s="92"/>
    </row>
    <row r="240" spans="1:10" x14ac:dyDescent="0.25">
      <c r="A240" s="135" t="s">
        <v>9194</v>
      </c>
      <c r="B240" s="135" t="s">
        <v>9082</v>
      </c>
      <c r="C240" s="135" t="s">
        <v>560</v>
      </c>
      <c r="D240" s="135" t="b">
        <v>0</v>
      </c>
      <c r="E240" s="135" t="s">
        <v>9141</v>
      </c>
      <c r="F240" s="135" t="s">
        <v>539</v>
      </c>
      <c r="G240" s="136">
        <v>44127</v>
      </c>
      <c r="H240" s="136">
        <v>44146</v>
      </c>
      <c r="I240" s="135">
        <v>0</v>
      </c>
      <c r="J240" s="92"/>
    </row>
    <row r="241" spans="1:10" x14ac:dyDescent="0.25">
      <c r="A241" s="135" t="s">
        <v>9195</v>
      </c>
      <c r="B241" s="135" t="s">
        <v>9082</v>
      </c>
      <c r="C241" s="135" t="s">
        <v>560</v>
      </c>
      <c r="D241" s="135" t="b">
        <v>0</v>
      </c>
      <c r="E241" s="135" t="s">
        <v>9141</v>
      </c>
      <c r="F241" s="135" t="s">
        <v>539</v>
      </c>
      <c r="G241" s="136">
        <v>44127</v>
      </c>
      <c r="H241" s="136">
        <v>44146</v>
      </c>
      <c r="I241" s="135">
        <v>0</v>
      </c>
      <c r="J241" s="92"/>
    </row>
    <row r="242" spans="1:10" x14ac:dyDescent="0.25">
      <c r="A242" s="135" t="s">
        <v>9196</v>
      </c>
      <c r="B242" s="135" t="s">
        <v>9082</v>
      </c>
      <c r="C242" s="135" t="s">
        <v>560</v>
      </c>
      <c r="D242" s="135" t="b">
        <v>0</v>
      </c>
      <c r="E242" s="135" t="s">
        <v>9141</v>
      </c>
      <c r="F242" s="135" t="s">
        <v>539</v>
      </c>
      <c r="G242" s="136">
        <v>44127</v>
      </c>
      <c r="H242" s="136">
        <v>44146</v>
      </c>
      <c r="I242" s="135">
        <v>0</v>
      </c>
      <c r="J242" s="92"/>
    </row>
    <row r="243" spans="1:10" x14ac:dyDescent="0.25">
      <c r="A243" s="135" t="s">
        <v>9197</v>
      </c>
      <c r="B243" s="135" t="s">
        <v>9082</v>
      </c>
      <c r="C243" s="135" t="s">
        <v>560</v>
      </c>
      <c r="D243" s="135" t="b">
        <v>0</v>
      </c>
      <c r="E243" s="135" t="s">
        <v>9141</v>
      </c>
      <c r="F243" s="135" t="s">
        <v>539</v>
      </c>
      <c r="G243" s="136">
        <v>44127</v>
      </c>
      <c r="H243" s="136">
        <v>44146</v>
      </c>
      <c r="I243" s="135">
        <v>0</v>
      </c>
      <c r="J243" s="92"/>
    </row>
    <row r="244" spans="1:10" x14ac:dyDescent="0.25">
      <c r="A244" s="135" t="s">
        <v>9198</v>
      </c>
      <c r="B244" s="135" t="s">
        <v>9082</v>
      </c>
      <c r="C244" s="135" t="s">
        <v>560</v>
      </c>
      <c r="D244" s="135" t="b">
        <v>0</v>
      </c>
      <c r="E244" s="135" t="s">
        <v>9141</v>
      </c>
      <c r="F244" s="135" t="s">
        <v>539</v>
      </c>
      <c r="G244" s="136">
        <v>44127</v>
      </c>
      <c r="H244" s="136">
        <v>44146</v>
      </c>
      <c r="I244" s="135">
        <v>0</v>
      </c>
      <c r="J244" s="92"/>
    </row>
    <row r="245" spans="1:10" x14ac:dyDescent="0.25">
      <c r="A245" s="135" t="s">
        <v>9199</v>
      </c>
      <c r="B245" s="135" t="s">
        <v>9082</v>
      </c>
      <c r="C245" s="135" t="s">
        <v>560</v>
      </c>
      <c r="D245" s="135" t="b">
        <v>0</v>
      </c>
      <c r="E245" s="135" t="s">
        <v>9141</v>
      </c>
      <c r="F245" s="135" t="s">
        <v>539</v>
      </c>
      <c r="G245" s="136">
        <v>44127</v>
      </c>
      <c r="H245" s="136">
        <v>44146</v>
      </c>
      <c r="I245" s="135">
        <v>0</v>
      </c>
      <c r="J245" s="92"/>
    </row>
    <row r="246" spans="1:10" x14ac:dyDescent="0.25">
      <c r="A246" s="135" t="s">
        <v>9200</v>
      </c>
      <c r="B246" s="135" t="s">
        <v>9082</v>
      </c>
      <c r="C246" s="135" t="s">
        <v>560</v>
      </c>
      <c r="D246" s="135" t="b">
        <v>0</v>
      </c>
      <c r="E246" s="135" t="s">
        <v>9141</v>
      </c>
      <c r="F246" s="135" t="s">
        <v>539</v>
      </c>
      <c r="G246" s="136">
        <v>44127</v>
      </c>
      <c r="H246" s="136">
        <v>44146</v>
      </c>
      <c r="I246" s="135">
        <v>0</v>
      </c>
      <c r="J246" s="92"/>
    </row>
    <row r="247" spans="1:10" x14ac:dyDescent="0.25">
      <c r="A247" s="135" t="s">
        <v>9201</v>
      </c>
      <c r="B247" s="135" t="s">
        <v>9082</v>
      </c>
      <c r="C247" s="135" t="s">
        <v>560</v>
      </c>
      <c r="D247" s="135" t="b">
        <v>0</v>
      </c>
      <c r="E247" s="135" t="s">
        <v>9141</v>
      </c>
      <c r="F247" s="135" t="s">
        <v>539</v>
      </c>
      <c r="G247" s="136">
        <v>44127</v>
      </c>
      <c r="H247" s="136">
        <v>44146</v>
      </c>
      <c r="I247" s="135">
        <v>0</v>
      </c>
      <c r="J247" s="92"/>
    </row>
    <row r="248" spans="1:10" x14ac:dyDescent="0.25">
      <c r="A248" s="135" t="s">
        <v>9202</v>
      </c>
      <c r="B248" s="135" t="s">
        <v>9082</v>
      </c>
      <c r="C248" s="135" t="s">
        <v>560</v>
      </c>
      <c r="D248" s="135" t="b">
        <v>0</v>
      </c>
      <c r="E248" s="135" t="s">
        <v>9141</v>
      </c>
      <c r="F248" s="135" t="s">
        <v>539</v>
      </c>
      <c r="G248" s="136">
        <v>44127</v>
      </c>
      <c r="H248" s="136">
        <v>44146</v>
      </c>
      <c r="I248" s="135">
        <v>0</v>
      </c>
      <c r="J248" s="92"/>
    </row>
    <row r="249" spans="1:10" x14ac:dyDescent="0.25">
      <c r="A249" s="135" t="s">
        <v>9203</v>
      </c>
      <c r="B249" s="135" t="s">
        <v>9082</v>
      </c>
      <c r="C249" s="135" t="s">
        <v>560</v>
      </c>
      <c r="D249" s="135" t="b">
        <v>0</v>
      </c>
      <c r="E249" s="135" t="s">
        <v>9141</v>
      </c>
      <c r="F249" s="135" t="s">
        <v>539</v>
      </c>
      <c r="G249" s="136">
        <v>44127</v>
      </c>
      <c r="H249" s="136">
        <v>44146</v>
      </c>
      <c r="I249" s="135">
        <v>0</v>
      </c>
      <c r="J249" s="92"/>
    </row>
    <row r="250" spans="1:10" x14ac:dyDescent="0.25">
      <c r="A250" s="135" t="s">
        <v>9204</v>
      </c>
      <c r="B250" s="135" t="s">
        <v>9082</v>
      </c>
      <c r="C250" s="135" t="s">
        <v>560</v>
      </c>
      <c r="D250" s="135" t="b">
        <v>0</v>
      </c>
      <c r="E250" s="135" t="s">
        <v>9141</v>
      </c>
      <c r="F250" s="135" t="s">
        <v>539</v>
      </c>
      <c r="G250" s="136">
        <v>44127</v>
      </c>
      <c r="H250" s="136">
        <v>44146</v>
      </c>
      <c r="I250" s="135">
        <v>0</v>
      </c>
      <c r="J250" s="92"/>
    </row>
    <row r="251" spans="1:10" x14ac:dyDescent="0.25">
      <c r="A251" s="135" t="s">
        <v>9205</v>
      </c>
      <c r="B251" s="135" t="s">
        <v>9082</v>
      </c>
      <c r="C251" s="135" t="s">
        <v>560</v>
      </c>
      <c r="D251" s="135" t="b">
        <v>0</v>
      </c>
      <c r="E251" s="135" t="s">
        <v>9141</v>
      </c>
      <c r="F251" s="135" t="s">
        <v>539</v>
      </c>
      <c r="G251" s="136">
        <v>44127</v>
      </c>
      <c r="H251" s="136">
        <v>44146</v>
      </c>
      <c r="I251" s="135">
        <v>0</v>
      </c>
      <c r="J251" s="92"/>
    </row>
    <row r="252" spans="1:10" x14ac:dyDescent="0.25">
      <c r="A252" s="135" t="s">
        <v>9206</v>
      </c>
      <c r="B252" s="135" t="s">
        <v>9082</v>
      </c>
      <c r="C252" s="135" t="s">
        <v>560</v>
      </c>
      <c r="D252" s="135" t="b">
        <v>0</v>
      </c>
      <c r="E252" s="135" t="s">
        <v>9141</v>
      </c>
      <c r="F252" s="135" t="s">
        <v>539</v>
      </c>
      <c r="G252" s="136">
        <v>44127</v>
      </c>
      <c r="H252" s="136">
        <v>44146</v>
      </c>
      <c r="I252" s="135">
        <v>0</v>
      </c>
      <c r="J252" s="92"/>
    </row>
    <row r="253" spans="1:10" x14ac:dyDescent="0.25">
      <c r="A253" s="135" t="s">
        <v>9207</v>
      </c>
      <c r="B253" s="135" t="s">
        <v>9082</v>
      </c>
      <c r="C253" s="135" t="s">
        <v>560</v>
      </c>
      <c r="D253" s="135" t="b">
        <v>0</v>
      </c>
      <c r="E253" s="135" t="s">
        <v>9141</v>
      </c>
      <c r="F253" s="135" t="s">
        <v>539</v>
      </c>
      <c r="G253" s="136">
        <v>44127</v>
      </c>
      <c r="H253" s="136">
        <v>44146</v>
      </c>
      <c r="I253" s="135">
        <v>0</v>
      </c>
      <c r="J253" s="92"/>
    </row>
    <row r="254" spans="1:10" x14ac:dyDescent="0.25">
      <c r="A254" s="135" t="s">
        <v>9208</v>
      </c>
      <c r="B254" s="135" t="s">
        <v>9082</v>
      </c>
      <c r="C254" s="135" t="s">
        <v>560</v>
      </c>
      <c r="D254" s="135" t="b">
        <v>0</v>
      </c>
      <c r="E254" s="135" t="s">
        <v>9141</v>
      </c>
      <c r="F254" s="135" t="s">
        <v>539</v>
      </c>
      <c r="G254" s="136">
        <v>44127</v>
      </c>
      <c r="H254" s="136">
        <v>44146</v>
      </c>
      <c r="I254" s="135">
        <v>0</v>
      </c>
      <c r="J254" s="92"/>
    </row>
    <row r="255" spans="1:10" x14ac:dyDescent="0.25">
      <c r="A255" s="135" t="s">
        <v>9209</v>
      </c>
      <c r="B255" s="135" t="s">
        <v>9082</v>
      </c>
      <c r="C255" s="135" t="s">
        <v>560</v>
      </c>
      <c r="D255" s="135" t="b">
        <v>0</v>
      </c>
      <c r="E255" s="135" t="s">
        <v>9141</v>
      </c>
      <c r="F255" s="135" t="s">
        <v>539</v>
      </c>
      <c r="G255" s="136">
        <v>44127</v>
      </c>
      <c r="H255" s="136">
        <v>44146</v>
      </c>
      <c r="I255" s="135">
        <v>0</v>
      </c>
      <c r="J255" s="92"/>
    </row>
    <row r="256" spans="1:10" x14ac:dyDescent="0.25">
      <c r="A256" s="135" t="s">
        <v>9210</v>
      </c>
      <c r="B256" s="135" t="s">
        <v>9082</v>
      </c>
      <c r="C256" s="135" t="s">
        <v>560</v>
      </c>
      <c r="D256" s="135" t="b">
        <v>0</v>
      </c>
      <c r="E256" s="135" t="s">
        <v>9141</v>
      </c>
      <c r="F256" s="135" t="s">
        <v>539</v>
      </c>
      <c r="G256" s="136">
        <v>44127</v>
      </c>
      <c r="H256" s="136">
        <v>44146</v>
      </c>
      <c r="I256" s="135">
        <v>0</v>
      </c>
      <c r="J256" s="92"/>
    </row>
    <row r="257" spans="1:10" x14ac:dyDescent="0.25">
      <c r="A257" s="135" t="s">
        <v>9211</v>
      </c>
      <c r="B257" s="135" t="s">
        <v>9082</v>
      </c>
      <c r="C257" s="135" t="s">
        <v>560</v>
      </c>
      <c r="D257" s="135" t="b">
        <v>0</v>
      </c>
      <c r="E257" s="135" t="s">
        <v>9141</v>
      </c>
      <c r="F257" s="135" t="s">
        <v>539</v>
      </c>
      <c r="G257" s="136">
        <v>44127</v>
      </c>
      <c r="H257" s="136">
        <v>44146</v>
      </c>
      <c r="I257" s="135">
        <v>0</v>
      </c>
      <c r="J257" s="92"/>
    </row>
    <row r="258" spans="1:10" x14ac:dyDescent="0.25">
      <c r="A258" s="135" t="s">
        <v>9212</v>
      </c>
      <c r="B258" s="135" t="s">
        <v>9082</v>
      </c>
      <c r="C258" s="135" t="s">
        <v>560</v>
      </c>
      <c r="D258" s="135" t="b">
        <v>0</v>
      </c>
      <c r="E258" s="135" t="s">
        <v>9141</v>
      </c>
      <c r="F258" s="135" t="s">
        <v>539</v>
      </c>
      <c r="G258" s="136">
        <v>44127</v>
      </c>
      <c r="H258" s="136">
        <v>44146</v>
      </c>
      <c r="I258" s="135">
        <v>0</v>
      </c>
      <c r="J258" s="92"/>
    </row>
    <row r="259" spans="1:10" x14ac:dyDescent="0.25">
      <c r="A259" s="135" t="s">
        <v>9213</v>
      </c>
      <c r="B259" s="135" t="s">
        <v>9082</v>
      </c>
      <c r="C259" s="135" t="s">
        <v>560</v>
      </c>
      <c r="D259" s="135" t="b">
        <v>0</v>
      </c>
      <c r="E259" s="135" t="s">
        <v>9141</v>
      </c>
      <c r="F259" s="135" t="s">
        <v>539</v>
      </c>
      <c r="G259" s="136">
        <v>44127</v>
      </c>
      <c r="H259" s="136">
        <v>44146</v>
      </c>
      <c r="I259" s="135">
        <v>0</v>
      </c>
      <c r="J259" s="92"/>
    </row>
    <row r="260" spans="1:10" x14ac:dyDescent="0.25">
      <c r="A260" s="135" t="s">
        <v>9214</v>
      </c>
      <c r="B260" s="135" t="s">
        <v>9082</v>
      </c>
      <c r="C260" s="135" t="s">
        <v>560</v>
      </c>
      <c r="D260" s="135" t="b">
        <v>0</v>
      </c>
      <c r="E260" s="135" t="s">
        <v>9141</v>
      </c>
      <c r="F260" s="135" t="s">
        <v>539</v>
      </c>
      <c r="G260" s="136">
        <v>44127</v>
      </c>
      <c r="H260" s="136">
        <v>44146</v>
      </c>
      <c r="I260" s="135">
        <v>0</v>
      </c>
      <c r="J260" s="92"/>
    </row>
    <row r="261" spans="1:10" x14ac:dyDescent="0.25">
      <c r="A261" s="135" t="s">
        <v>9215</v>
      </c>
      <c r="B261" s="135" t="s">
        <v>9082</v>
      </c>
      <c r="C261" s="135" t="s">
        <v>560</v>
      </c>
      <c r="D261" s="135" t="b">
        <v>0</v>
      </c>
      <c r="E261" s="135" t="s">
        <v>9141</v>
      </c>
      <c r="F261" s="135" t="s">
        <v>539</v>
      </c>
      <c r="G261" s="136">
        <v>44127</v>
      </c>
      <c r="H261" s="136">
        <v>44146</v>
      </c>
      <c r="I261" s="135">
        <v>0</v>
      </c>
      <c r="J261" s="92"/>
    </row>
    <row r="262" spans="1:10" x14ac:dyDescent="0.25">
      <c r="A262" s="135" t="s">
        <v>9216</v>
      </c>
      <c r="B262" s="135" t="s">
        <v>9082</v>
      </c>
      <c r="C262" s="135" t="s">
        <v>560</v>
      </c>
      <c r="D262" s="135" t="b">
        <v>0</v>
      </c>
      <c r="E262" s="135" t="s">
        <v>9141</v>
      </c>
      <c r="F262" s="135" t="s">
        <v>539</v>
      </c>
      <c r="G262" s="136">
        <v>44127</v>
      </c>
      <c r="H262" s="136">
        <v>44146</v>
      </c>
      <c r="I262" s="135">
        <v>0</v>
      </c>
      <c r="J262" s="92"/>
    </row>
    <row r="263" spans="1:10" x14ac:dyDescent="0.25">
      <c r="A263" s="135" t="s">
        <v>9217</v>
      </c>
      <c r="B263" s="135" t="s">
        <v>9082</v>
      </c>
      <c r="C263" s="135" t="s">
        <v>560</v>
      </c>
      <c r="D263" s="135" t="b">
        <v>0</v>
      </c>
      <c r="E263" s="135" t="s">
        <v>9141</v>
      </c>
      <c r="F263" s="135" t="s">
        <v>539</v>
      </c>
      <c r="G263" s="136">
        <v>44127</v>
      </c>
      <c r="H263" s="136">
        <v>44146</v>
      </c>
      <c r="I263" s="135">
        <v>0</v>
      </c>
      <c r="J263" s="92"/>
    </row>
    <row r="264" spans="1:10" x14ac:dyDescent="0.25">
      <c r="A264" s="135" t="s">
        <v>9218</v>
      </c>
      <c r="B264" s="135" t="s">
        <v>9082</v>
      </c>
      <c r="C264" s="135" t="s">
        <v>560</v>
      </c>
      <c r="D264" s="135" t="b">
        <v>0</v>
      </c>
      <c r="E264" s="135" t="s">
        <v>9141</v>
      </c>
      <c r="F264" s="135" t="s">
        <v>539</v>
      </c>
      <c r="G264" s="136">
        <v>44127</v>
      </c>
      <c r="H264" s="136">
        <v>44146</v>
      </c>
      <c r="I264" s="135">
        <v>0</v>
      </c>
      <c r="J264" s="92"/>
    </row>
    <row r="265" spans="1:10" x14ac:dyDescent="0.25">
      <c r="A265" s="135" t="s">
        <v>9219</v>
      </c>
      <c r="B265" s="135" t="s">
        <v>9082</v>
      </c>
      <c r="C265" s="135" t="s">
        <v>560</v>
      </c>
      <c r="D265" s="135" t="b">
        <v>0</v>
      </c>
      <c r="E265" s="135" t="s">
        <v>9141</v>
      </c>
      <c r="F265" s="135" t="s">
        <v>539</v>
      </c>
      <c r="G265" s="136">
        <v>44127</v>
      </c>
      <c r="H265" s="136">
        <v>44146</v>
      </c>
      <c r="I265" s="135">
        <v>0</v>
      </c>
      <c r="J265" s="92"/>
    </row>
    <row r="266" spans="1:10" x14ac:dyDescent="0.25">
      <c r="A266" s="135" t="s">
        <v>9220</v>
      </c>
      <c r="B266" s="135" t="s">
        <v>9082</v>
      </c>
      <c r="C266" s="135" t="s">
        <v>560</v>
      </c>
      <c r="D266" s="135" t="b">
        <v>0</v>
      </c>
      <c r="E266" s="135" t="s">
        <v>9141</v>
      </c>
      <c r="F266" s="135" t="s">
        <v>539</v>
      </c>
      <c r="G266" s="136">
        <v>44127</v>
      </c>
      <c r="H266" s="136">
        <v>44146</v>
      </c>
      <c r="I266" s="135">
        <v>0</v>
      </c>
      <c r="J266" s="92"/>
    </row>
    <row r="267" spans="1:10" x14ac:dyDescent="0.25">
      <c r="A267" s="135" t="s">
        <v>9221</v>
      </c>
      <c r="B267" s="135" t="s">
        <v>9082</v>
      </c>
      <c r="C267" s="135" t="s">
        <v>560</v>
      </c>
      <c r="D267" s="135" t="b">
        <v>0</v>
      </c>
      <c r="E267" s="135" t="s">
        <v>9141</v>
      </c>
      <c r="F267" s="135" t="s">
        <v>539</v>
      </c>
      <c r="G267" s="136">
        <v>44127</v>
      </c>
      <c r="H267" s="136">
        <v>44146</v>
      </c>
      <c r="I267" s="135">
        <v>0</v>
      </c>
      <c r="J267" s="92"/>
    </row>
    <row r="268" spans="1:10" x14ac:dyDescent="0.25">
      <c r="A268" s="135" t="s">
        <v>9222</v>
      </c>
      <c r="B268" s="135" t="s">
        <v>9082</v>
      </c>
      <c r="C268" s="135" t="s">
        <v>560</v>
      </c>
      <c r="D268" s="135" t="b">
        <v>0</v>
      </c>
      <c r="E268" s="135" t="s">
        <v>9141</v>
      </c>
      <c r="F268" s="135" t="s">
        <v>539</v>
      </c>
      <c r="G268" s="136">
        <v>44127</v>
      </c>
      <c r="H268" s="136">
        <v>44146</v>
      </c>
      <c r="I268" s="135">
        <v>0</v>
      </c>
      <c r="J268" s="92"/>
    </row>
    <row r="269" spans="1:10" x14ac:dyDescent="0.25">
      <c r="A269" s="135" t="s">
        <v>9223</v>
      </c>
      <c r="B269" s="135" t="s">
        <v>9082</v>
      </c>
      <c r="C269" s="135" t="s">
        <v>560</v>
      </c>
      <c r="D269" s="135" t="b">
        <v>0</v>
      </c>
      <c r="E269" s="135" t="s">
        <v>9141</v>
      </c>
      <c r="F269" s="135" t="s">
        <v>539</v>
      </c>
      <c r="G269" s="136">
        <v>44127</v>
      </c>
      <c r="H269" s="136">
        <v>44146</v>
      </c>
      <c r="I269" s="135">
        <v>0</v>
      </c>
      <c r="J269" s="92"/>
    </row>
    <row r="270" spans="1:10" x14ac:dyDescent="0.25">
      <c r="A270" s="135" t="s">
        <v>9224</v>
      </c>
      <c r="B270" s="135" t="s">
        <v>9082</v>
      </c>
      <c r="C270" s="135" t="s">
        <v>560</v>
      </c>
      <c r="D270" s="135" t="b">
        <v>0</v>
      </c>
      <c r="E270" s="135" t="s">
        <v>9141</v>
      </c>
      <c r="F270" s="135" t="s">
        <v>539</v>
      </c>
      <c r="G270" s="136">
        <v>44127</v>
      </c>
      <c r="H270" s="136">
        <v>44146</v>
      </c>
      <c r="I270" s="135">
        <v>0</v>
      </c>
      <c r="J270" s="92"/>
    </row>
    <row r="271" spans="1:10" x14ac:dyDescent="0.25">
      <c r="A271" s="135" t="s">
        <v>9225</v>
      </c>
      <c r="B271" s="135" t="s">
        <v>9082</v>
      </c>
      <c r="C271" s="135" t="s">
        <v>560</v>
      </c>
      <c r="D271" s="135" t="b">
        <v>0</v>
      </c>
      <c r="E271" s="135" t="s">
        <v>9141</v>
      </c>
      <c r="F271" s="135" t="s">
        <v>539</v>
      </c>
      <c r="G271" s="136">
        <v>44127</v>
      </c>
      <c r="H271" s="136">
        <v>44146</v>
      </c>
      <c r="I271" s="135">
        <v>0</v>
      </c>
      <c r="J271" s="92"/>
    </row>
    <row r="272" spans="1:10" x14ac:dyDescent="0.25">
      <c r="A272" s="135" t="s">
        <v>9226</v>
      </c>
      <c r="B272" s="135" t="s">
        <v>9082</v>
      </c>
      <c r="C272" s="135" t="s">
        <v>560</v>
      </c>
      <c r="D272" s="135" t="b">
        <v>0</v>
      </c>
      <c r="E272" s="135" t="s">
        <v>9141</v>
      </c>
      <c r="F272" s="135" t="s">
        <v>539</v>
      </c>
      <c r="G272" s="136">
        <v>44127</v>
      </c>
      <c r="H272" s="136">
        <v>44146</v>
      </c>
      <c r="I272" s="135">
        <v>0</v>
      </c>
      <c r="J272" s="92"/>
    </row>
    <row r="273" spans="1:10" x14ac:dyDescent="0.25">
      <c r="A273" s="135" t="s">
        <v>9227</v>
      </c>
      <c r="B273" s="135" t="s">
        <v>9082</v>
      </c>
      <c r="C273" s="135" t="s">
        <v>560</v>
      </c>
      <c r="D273" s="135" t="b">
        <v>0</v>
      </c>
      <c r="E273" s="135" t="s">
        <v>9141</v>
      </c>
      <c r="F273" s="135" t="s">
        <v>539</v>
      </c>
      <c r="G273" s="136">
        <v>44127</v>
      </c>
      <c r="H273" s="136">
        <v>44146</v>
      </c>
      <c r="I273" s="135">
        <v>0</v>
      </c>
      <c r="J273" s="92"/>
    </row>
    <row r="274" spans="1:10" x14ac:dyDescent="0.25">
      <c r="A274" s="135" t="s">
        <v>9228</v>
      </c>
      <c r="B274" s="135" t="s">
        <v>9082</v>
      </c>
      <c r="C274" s="135" t="s">
        <v>560</v>
      </c>
      <c r="D274" s="135" t="b">
        <v>0</v>
      </c>
      <c r="E274" s="135" t="s">
        <v>9141</v>
      </c>
      <c r="F274" s="135" t="s">
        <v>539</v>
      </c>
      <c r="G274" s="136">
        <v>44127</v>
      </c>
      <c r="H274" s="136">
        <v>44146</v>
      </c>
      <c r="I274" s="135">
        <v>0</v>
      </c>
      <c r="J274" s="92"/>
    </row>
    <row r="275" spans="1:10" x14ac:dyDescent="0.25">
      <c r="A275" s="135" t="s">
        <v>9229</v>
      </c>
      <c r="B275" s="135" t="s">
        <v>9082</v>
      </c>
      <c r="C275" s="135" t="s">
        <v>560</v>
      </c>
      <c r="D275" s="135" t="b">
        <v>0</v>
      </c>
      <c r="E275" s="135" t="s">
        <v>9141</v>
      </c>
      <c r="F275" s="135" t="s">
        <v>539</v>
      </c>
      <c r="G275" s="136">
        <v>44127</v>
      </c>
      <c r="H275" s="136">
        <v>44146</v>
      </c>
      <c r="I275" s="135">
        <v>0</v>
      </c>
      <c r="J275" s="92"/>
    </row>
    <row r="276" spans="1:10" x14ac:dyDescent="0.25">
      <c r="A276" s="135" t="s">
        <v>9230</v>
      </c>
      <c r="B276" s="135" t="s">
        <v>9082</v>
      </c>
      <c r="C276" s="135" t="s">
        <v>560</v>
      </c>
      <c r="D276" s="135" t="b">
        <v>0</v>
      </c>
      <c r="E276" s="135" t="s">
        <v>9141</v>
      </c>
      <c r="F276" s="135" t="s">
        <v>539</v>
      </c>
      <c r="G276" s="136">
        <v>44127</v>
      </c>
      <c r="H276" s="136">
        <v>44146</v>
      </c>
      <c r="I276" s="135">
        <v>0</v>
      </c>
      <c r="J276" s="92"/>
    </row>
    <row r="277" spans="1:10" x14ac:dyDescent="0.25">
      <c r="A277" s="135" t="s">
        <v>9231</v>
      </c>
      <c r="B277" s="135" t="s">
        <v>9082</v>
      </c>
      <c r="C277" s="135" t="s">
        <v>560</v>
      </c>
      <c r="D277" s="135" t="b">
        <v>0</v>
      </c>
      <c r="E277" s="135" t="s">
        <v>9141</v>
      </c>
      <c r="F277" s="135" t="s">
        <v>539</v>
      </c>
      <c r="G277" s="136">
        <v>44127</v>
      </c>
      <c r="H277" s="136">
        <v>44146</v>
      </c>
      <c r="I277" s="135">
        <v>0</v>
      </c>
      <c r="J277" s="92"/>
    </row>
    <row r="278" spans="1:10" x14ac:dyDescent="0.25">
      <c r="A278" s="135" t="s">
        <v>9232</v>
      </c>
      <c r="B278" s="135" t="s">
        <v>9082</v>
      </c>
      <c r="C278" s="135" t="s">
        <v>560</v>
      </c>
      <c r="D278" s="135" t="b">
        <v>0</v>
      </c>
      <c r="E278" s="135" t="s">
        <v>9141</v>
      </c>
      <c r="F278" s="135" t="s">
        <v>539</v>
      </c>
      <c r="G278" s="136">
        <v>44127</v>
      </c>
      <c r="H278" s="136">
        <v>44146</v>
      </c>
      <c r="I278" s="135">
        <v>0</v>
      </c>
      <c r="J278" s="92"/>
    </row>
    <row r="279" spans="1:10" x14ac:dyDescent="0.25">
      <c r="A279" s="135" t="s">
        <v>9233</v>
      </c>
      <c r="B279" s="135" t="s">
        <v>9082</v>
      </c>
      <c r="C279" s="135" t="s">
        <v>560</v>
      </c>
      <c r="D279" s="135" t="b">
        <v>0</v>
      </c>
      <c r="E279" s="135" t="s">
        <v>9141</v>
      </c>
      <c r="F279" s="135" t="s">
        <v>539</v>
      </c>
      <c r="G279" s="136">
        <v>44127</v>
      </c>
      <c r="H279" s="136">
        <v>44146</v>
      </c>
      <c r="I279" s="135">
        <v>0</v>
      </c>
      <c r="J279" s="92"/>
    </row>
    <row r="280" spans="1:10" x14ac:dyDescent="0.25">
      <c r="A280" s="135" t="s">
        <v>9234</v>
      </c>
      <c r="B280" s="135" t="s">
        <v>9082</v>
      </c>
      <c r="C280" s="135" t="s">
        <v>560</v>
      </c>
      <c r="D280" s="135" t="b">
        <v>0</v>
      </c>
      <c r="E280" s="135" t="s">
        <v>9141</v>
      </c>
      <c r="F280" s="135" t="s">
        <v>539</v>
      </c>
      <c r="G280" s="136">
        <v>44127</v>
      </c>
      <c r="H280" s="136">
        <v>44146</v>
      </c>
      <c r="I280" s="135">
        <v>0</v>
      </c>
      <c r="J280" s="92"/>
    </row>
    <row r="281" spans="1:10" x14ac:dyDescent="0.25">
      <c r="A281" s="135" t="s">
        <v>9235</v>
      </c>
      <c r="B281" s="135" t="s">
        <v>9082</v>
      </c>
      <c r="C281" s="135" t="s">
        <v>560</v>
      </c>
      <c r="D281" s="135" t="b">
        <v>0</v>
      </c>
      <c r="E281" s="135" t="s">
        <v>9141</v>
      </c>
      <c r="F281" s="135" t="s">
        <v>539</v>
      </c>
      <c r="G281" s="136">
        <v>44127</v>
      </c>
      <c r="H281" s="136">
        <v>44146</v>
      </c>
      <c r="I281" s="135">
        <v>0</v>
      </c>
      <c r="J281" s="92"/>
    </row>
    <row r="282" spans="1:10" x14ac:dyDescent="0.25">
      <c r="A282" s="135" t="s">
        <v>9236</v>
      </c>
      <c r="B282" s="135" t="s">
        <v>9082</v>
      </c>
      <c r="C282" s="135" t="s">
        <v>560</v>
      </c>
      <c r="D282" s="135" t="b">
        <v>0</v>
      </c>
      <c r="E282" s="135" t="s">
        <v>9141</v>
      </c>
      <c r="F282" s="135" t="s">
        <v>539</v>
      </c>
      <c r="G282" s="136">
        <v>44127</v>
      </c>
      <c r="H282" s="136">
        <v>44146</v>
      </c>
      <c r="I282" s="135">
        <v>0</v>
      </c>
      <c r="J282" s="92"/>
    </row>
    <row r="283" spans="1:10" x14ac:dyDescent="0.25">
      <c r="A283" s="135" t="s">
        <v>9237</v>
      </c>
      <c r="B283" s="135" t="s">
        <v>9082</v>
      </c>
      <c r="C283" s="135" t="s">
        <v>560</v>
      </c>
      <c r="D283" s="135" t="b">
        <v>0</v>
      </c>
      <c r="E283" s="135" t="s">
        <v>9141</v>
      </c>
      <c r="F283" s="135" t="s">
        <v>539</v>
      </c>
      <c r="G283" s="136">
        <v>44127</v>
      </c>
      <c r="H283" s="136">
        <v>44146</v>
      </c>
      <c r="I283" s="135">
        <v>0</v>
      </c>
      <c r="J283" s="92"/>
    </row>
    <row r="284" spans="1:10" x14ac:dyDescent="0.25">
      <c r="A284" s="135" t="s">
        <v>9238</v>
      </c>
      <c r="B284" s="135" t="s">
        <v>9082</v>
      </c>
      <c r="C284" s="135" t="s">
        <v>560</v>
      </c>
      <c r="D284" s="135" t="b">
        <v>0</v>
      </c>
      <c r="E284" s="135" t="s">
        <v>9141</v>
      </c>
      <c r="F284" s="135" t="s">
        <v>539</v>
      </c>
      <c r="G284" s="136">
        <v>44127</v>
      </c>
      <c r="H284" s="136">
        <v>44146</v>
      </c>
      <c r="I284" s="135">
        <v>0</v>
      </c>
      <c r="J284" s="92"/>
    </row>
    <row r="285" spans="1:10" x14ac:dyDescent="0.25">
      <c r="A285" s="135" t="s">
        <v>9239</v>
      </c>
      <c r="B285" s="135" t="s">
        <v>9082</v>
      </c>
      <c r="C285" s="135" t="s">
        <v>560</v>
      </c>
      <c r="D285" s="135" t="b">
        <v>0</v>
      </c>
      <c r="E285" s="135" t="s">
        <v>9141</v>
      </c>
      <c r="F285" s="135" t="s">
        <v>539</v>
      </c>
      <c r="G285" s="136">
        <v>44127</v>
      </c>
      <c r="H285" s="136">
        <v>44146</v>
      </c>
      <c r="I285" s="135">
        <v>0</v>
      </c>
      <c r="J285" s="92"/>
    </row>
    <row r="286" spans="1:10" x14ac:dyDescent="0.25">
      <c r="A286" s="135" t="s">
        <v>9240</v>
      </c>
      <c r="B286" s="135" t="s">
        <v>9082</v>
      </c>
      <c r="C286" s="135" t="s">
        <v>560</v>
      </c>
      <c r="D286" s="135" t="b">
        <v>0</v>
      </c>
      <c r="E286" s="135" t="s">
        <v>9141</v>
      </c>
      <c r="F286" s="135" t="s">
        <v>539</v>
      </c>
      <c r="G286" s="136">
        <v>44127</v>
      </c>
      <c r="H286" s="136">
        <v>44146</v>
      </c>
      <c r="I286" s="135">
        <v>0</v>
      </c>
      <c r="J286" s="92"/>
    </row>
    <row r="287" spans="1:10" x14ac:dyDescent="0.25">
      <c r="A287" s="135" t="s">
        <v>9241</v>
      </c>
      <c r="B287" s="135" t="s">
        <v>9082</v>
      </c>
      <c r="C287" s="135" t="s">
        <v>560</v>
      </c>
      <c r="D287" s="135" t="b">
        <v>0</v>
      </c>
      <c r="E287" s="135" t="s">
        <v>9141</v>
      </c>
      <c r="F287" s="135" t="s">
        <v>539</v>
      </c>
      <c r="G287" s="136">
        <v>44127</v>
      </c>
      <c r="H287" s="136">
        <v>44146</v>
      </c>
      <c r="I287" s="135">
        <v>0</v>
      </c>
      <c r="J287" s="92"/>
    </row>
    <row r="288" spans="1:10" x14ac:dyDescent="0.25">
      <c r="A288" s="135" t="s">
        <v>9242</v>
      </c>
      <c r="B288" s="135" t="s">
        <v>9082</v>
      </c>
      <c r="C288" s="135" t="s">
        <v>560</v>
      </c>
      <c r="D288" s="135" t="b">
        <v>0</v>
      </c>
      <c r="E288" s="135" t="s">
        <v>9141</v>
      </c>
      <c r="F288" s="135" t="s">
        <v>539</v>
      </c>
      <c r="G288" s="136">
        <v>44127</v>
      </c>
      <c r="H288" s="136">
        <v>44146</v>
      </c>
      <c r="I288" s="135">
        <v>0</v>
      </c>
      <c r="J288" s="92"/>
    </row>
    <row r="289" spans="1:10" x14ac:dyDescent="0.25">
      <c r="A289" s="135" t="s">
        <v>9243</v>
      </c>
      <c r="B289" s="135" t="s">
        <v>9082</v>
      </c>
      <c r="C289" s="135" t="s">
        <v>560</v>
      </c>
      <c r="D289" s="135" t="b">
        <v>0</v>
      </c>
      <c r="E289" s="135" t="s">
        <v>9141</v>
      </c>
      <c r="F289" s="135" t="s">
        <v>539</v>
      </c>
      <c r="G289" s="136">
        <v>44127</v>
      </c>
      <c r="H289" s="136">
        <v>44146</v>
      </c>
      <c r="I289" s="135">
        <v>0</v>
      </c>
      <c r="J289" s="92"/>
    </row>
    <row r="290" spans="1:10" x14ac:dyDescent="0.25">
      <c r="A290" s="135" t="s">
        <v>9244</v>
      </c>
      <c r="B290" s="135" t="s">
        <v>9082</v>
      </c>
      <c r="C290" s="135" t="s">
        <v>560</v>
      </c>
      <c r="D290" s="135" t="b">
        <v>0</v>
      </c>
      <c r="E290" s="135" t="s">
        <v>9141</v>
      </c>
      <c r="F290" s="135" t="s">
        <v>539</v>
      </c>
      <c r="G290" s="136">
        <v>44127</v>
      </c>
      <c r="H290" s="136">
        <v>44146</v>
      </c>
      <c r="I290" s="135">
        <v>0</v>
      </c>
      <c r="J290" s="92"/>
    </row>
    <row r="291" spans="1:10" x14ac:dyDescent="0.25">
      <c r="A291" s="135" t="s">
        <v>9245</v>
      </c>
      <c r="B291" s="135" t="s">
        <v>9082</v>
      </c>
      <c r="C291" s="135" t="s">
        <v>560</v>
      </c>
      <c r="D291" s="135" t="b">
        <v>0</v>
      </c>
      <c r="E291" s="135" t="s">
        <v>9141</v>
      </c>
      <c r="F291" s="135" t="s">
        <v>539</v>
      </c>
      <c r="G291" s="136">
        <v>44127</v>
      </c>
      <c r="H291" s="136">
        <v>44146</v>
      </c>
      <c r="I291" s="135">
        <v>0</v>
      </c>
      <c r="J291" s="92"/>
    </row>
    <row r="292" spans="1:10" x14ac:dyDescent="0.25">
      <c r="A292" s="135" t="s">
        <v>9246</v>
      </c>
      <c r="B292" s="135" t="s">
        <v>9082</v>
      </c>
      <c r="C292" s="135" t="s">
        <v>560</v>
      </c>
      <c r="D292" s="135" t="b">
        <v>0</v>
      </c>
      <c r="E292" s="135" t="s">
        <v>9141</v>
      </c>
      <c r="F292" s="135" t="s">
        <v>539</v>
      </c>
      <c r="G292" s="136">
        <v>44127</v>
      </c>
      <c r="H292" s="136">
        <v>44146</v>
      </c>
      <c r="I292" s="135">
        <v>0</v>
      </c>
      <c r="J292" s="92"/>
    </row>
    <row r="293" spans="1:10" x14ac:dyDescent="0.25">
      <c r="A293" s="135" t="s">
        <v>9247</v>
      </c>
      <c r="B293" s="135" t="s">
        <v>9082</v>
      </c>
      <c r="C293" s="135" t="s">
        <v>560</v>
      </c>
      <c r="D293" s="135" t="b">
        <v>0</v>
      </c>
      <c r="E293" s="135" t="s">
        <v>9141</v>
      </c>
      <c r="F293" s="135" t="s">
        <v>539</v>
      </c>
      <c r="G293" s="136">
        <v>44127</v>
      </c>
      <c r="H293" s="136">
        <v>44146</v>
      </c>
      <c r="I293" s="135">
        <v>0</v>
      </c>
      <c r="J293" s="92"/>
    </row>
    <row r="294" spans="1:10" x14ac:dyDescent="0.25">
      <c r="A294" s="135" t="s">
        <v>9248</v>
      </c>
      <c r="B294" s="135" t="s">
        <v>9082</v>
      </c>
      <c r="C294" s="135" t="s">
        <v>560</v>
      </c>
      <c r="D294" s="135" t="b">
        <v>0</v>
      </c>
      <c r="E294" s="135" t="s">
        <v>9141</v>
      </c>
      <c r="F294" s="135" t="s">
        <v>539</v>
      </c>
      <c r="G294" s="136">
        <v>44127</v>
      </c>
      <c r="H294" s="136">
        <v>44146</v>
      </c>
      <c r="I294" s="135">
        <v>0</v>
      </c>
      <c r="J294" s="92"/>
    </row>
    <row r="295" spans="1:10" x14ac:dyDescent="0.25">
      <c r="A295" s="135" t="s">
        <v>9249</v>
      </c>
      <c r="B295" s="135" t="s">
        <v>9082</v>
      </c>
      <c r="C295" s="135" t="s">
        <v>560</v>
      </c>
      <c r="D295" s="135" t="b">
        <v>0</v>
      </c>
      <c r="E295" s="135" t="s">
        <v>9141</v>
      </c>
      <c r="F295" s="135" t="s">
        <v>539</v>
      </c>
      <c r="G295" s="136">
        <v>44127</v>
      </c>
      <c r="H295" s="136">
        <v>44146</v>
      </c>
      <c r="I295" s="135">
        <v>0</v>
      </c>
      <c r="J295" s="92"/>
    </row>
    <row r="296" spans="1:10" x14ac:dyDescent="0.25">
      <c r="A296" s="135" t="s">
        <v>9250</v>
      </c>
      <c r="B296" s="135" t="s">
        <v>9082</v>
      </c>
      <c r="C296" s="135" t="s">
        <v>560</v>
      </c>
      <c r="D296" s="135" t="b">
        <v>0</v>
      </c>
      <c r="E296" s="135" t="s">
        <v>9141</v>
      </c>
      <c r="F296" s="135" t="s">
        <v>539</v>
      </c>
      <c r="G296" s="136">
        <v>44127</v>
      </c>
      <c r="H296" s="136">
        <v>44146</v>
      </c>
      <c r="I296" s="135">
        <v>0</v>
      </c>
      <c r="J296" s="92"/>
    </row>
    <row r="297" spans="1:10" x14ac:dyDescent="0.25">
      <c r="A297" s="135" t="s">
        <v>9251</v>
      </c>
      <c r="B297" s="135" t="s">
        <v>9082</v>
      </c>
      <c r="C297" s="135" t="s">
        <v>560</v>
      </c>
      <c r="D297" s="135" t="b">
        <v>0</v>
      </c>
      <c r="E297" s="135" t="s">
        <v>9141</v>
      </c>
      <c r="F297" s="135" t="s">
        <v>539</v>
      </c>
      <c r="G297" s="136">
        <v>44127</v>
      </c>
      <c r="H297" s="136">
        <v>44146</v>
      </c>
      <c r="I297" s="135">
        <v>0</v>
      </c>
      <c r="J297" s="92"/>
    </row>
    <row r="298" spans="1:10" x14ac:dyDescent="0.25">
      <c r="A298" s="135" t="s">
        <v>9252</v>
      </c>
      <c r="B298" s="135" t="s">
        <v>9082</v>
      </c>
      <c r="C298" s="135" t="s">
        <v>560</v>
      </c>
      <c r="D298" s="135" t="b">
        <v>0</v>
      </c>
      <c r="E298" s="135" t="s">
        <v>9141</v>
      </c>
      <c r="F298" s="135" t="s">
        <v>539</v>
      </c>
      <c r="G298" s="136">
        <v>44127</v>
      </c>
      <c r="H298" s="136">
        <v>44146</v>
      </c>
      <c r="I298" s="135">
        <v>0</v>
      </c>
      <c r="J298" s="92"/>
    </row>
    <row r="299" spans="1:10" x14ac:dyDescent="0.25">
      <c r="A299" s="135" t="s">
        <v>9253</v>
      </c>
      <c r="B299" s="135" t="s">
        <v>9082</v>
      </c>
      <c r="C299" s="135" t="s">
        <v>560</v>
      </c>
      <c r="D299" s="135" t="b">
        <v>0</v>
      </c>
      <c r="E299" s="135" t="s">
        <v>9141</v>
      </c>
      <c r="F299" s="135" t="s">
        <v>539</v>
      </c>
      <c r="G299" s="136">
        <v>44127</v>
      </c>
      <c r="H299" s="136">
        <v>44146</v>
      </c>
      <c r="I299" s="135">
        <v>0</v>
      </c>
      <c r="J299" s="92"/>
    </row>
    <row r="300" spans="1:10" x14ac:dyDescent="0.25">
      <c r="A300" s="135" t="s">
        <v>9254</v>
      </c>
      <c r="B300" s="135" t="s">
        <v>9082</v>
      </c>
      <c r="C300" s="135" t="s">
        <v>560</v>
      </c>
      <c r="D300" s="135" t="b">
        <v>0</v>
      </c>
      <c r="E300" s="135" t="s">
        <v>9141</v>
      </c>
      <c r="F300" s="135" t="s">
        <v>539</v>
      </c>
      <c r="G300" s="136">
        <v>44127</v>
      </c>
      <c r="H300" s="136">
        <v>44146</v>
      </c>
      <c r="I300" s="135">
        <v>0</v>
      </c>
      <c r="J300" s="92"/>
    </row>
    <row r="301" spans="1:10" x14ac:dyDescent="0.25">
      <c r="A301" s="135" t="s">
        <v>9255</v>
      </c>
      <c r="B301" s="135" t="s">
        <v>9082</v>
      </c>
      <c r="C301" s="135" t="s">
        <v>560</v>
      </c>
      <c r="D301" s="135" t="b">
        <v>0</v>
      </c>
      <c r="E301" s="135" t="s">
        <v>9141</v>
      </c>
      <c r="F301" s="135" t="s">
        <v>539</v>
      </c>
      <c r="G301" s="136">
        <v>44127</v>
      </c>
      <c r="H301" s="136">
        <v>44146</v>
      </c>
      <c r="I301" s="135">
        <v>0</v>
      </c>
      <c r="J301" s="92"/>
    </row>
    <row r="302" spans="1:10" x14ac:dyDescent="0.25">
      <c r="A302" s="135" t="s">
        <v>9256</v>
      </c>
      <c r="B302" s="135" t="s">
        <v>9082</v>
      </c>
      <c r="C302" s="135" t="s">
        <v>560</v>
      </c>
      <c r="D302" s="135" t="b">
        <v>0</v>
      </c>
      <c r="E302" s="135" t="s">
        <v>9141</v>
      </c>
      <c r="F302" s="135" t="s">
        <v>539</v>
      </c>
      <c r="G302" s="136">
        <v>44127</v>
      </c>
      <c r="H302" s="136">
        <v>44146</v>
      </c>
      <c r="I302" s="135">
        <v>0</v>
      </c>
      <c r="J302" s="92"/>
    </row>
    <row r="303" spans="1:10" x14ac:dyDescent="0.25">
      <c r="A303" s="135" t="s">
        <v>9257</v>
      </c>
      <c r="B303" s="135" t="s">
        <v>9082</v>
      </c>
      <c r="C303" s="135" t="s">
        <v>560</v>
      </c>
      <c r="D303" s="135" t="b">
        <v>0</v>
      </c>
      <c r="E303" s="135" t="s">
        <v>9141</v>
      </c>
      <c r="F303" s="135" t="s">
        <v>539</v>
      </c>
      <c r="G303" s="136">
        <v>44127</v>
      </c>
      <c r="H303" s="136">
        <v>44146</v>
      </c>
      <c r="I303" s="135">
        <v>0</v>
      </c>
      <c r="J303" s="92"/>
    </row>
    <row r="304" spans="1:10" x14ac:dyDescent="0.25">
      <c r="A304" s="135" t="s">
        <v>9258</v>
      </c>
      <c r="B304" s="135" t="s">
        <v>9082</v>
      </c>
      <c r="C304" s="135" t="s">
        <v>560</v>
      </c>
      <c r="D304" s="135" t="b">
        <v>0</v>
      </c>
      <c r="E304" s="135" t="s">
        <v>9141</v>
      </c>
      <c r="F304" s="135" t="s">
        <v>539</v>
      </c>
      <c r="G304" s="136">
        <v>44127</v>
      </c>
      <c r="H304" s="136">
        <v>44146</v>
      </c>
      <c r="I304" s="135">
        <v>0</v>
      </c>
      <c r="J304" s="92"/>
    </row>
    <row r="305" spans="1:10" x14ac:dyDescent="0.25">
      <c r="A305" s="135" t="s">
        <v>9259</v>
      </c>
      <c r="B305" s="135" t="s">
        <v>9082</v>
      </c>
      <c r="C305" s="135" t="s">
        <v>560</v>
      </c>
      <c r="D305" s="135" t="b">
        <v>0</v>
      </c>
      <c r="E305" s="135" t="s">
        <v>9141</v>
      </c>
      <c r="F305" s="135" t="s">
        <v>539</v>
      </c>
      <c r="G305" s="136">
        <v>44127</v>
      </c>
      <c r="H305" s="136">
        <v>44146</v>
      </c>
      <c r="I305" s="135">
        <v>0</v>
      </c>
      <c r="J305" s="92"/>
    </row>
    <row r="306" spans="1:10" x14ac:dyDescent="0.25">
      <c r="A306" s="135" t="s">
        <v>9260</v>
      </c>
      <c r="B306" s="135" t="s">
        <v>9082</v>
      </c>
      <c r="C306" s="135" t="s">
        <v>560</v>
      </c>
      <c r="D306" s="135" t="b">
        <v>0</v>
      </c>
      <c r="E306" s="135" t="s">
        <v>9141</v>
      </c>
      <c r="F306" s="135" t="s">
        <v>539</v>
      </c>
      <c r="G306" s="136">
        <v>44127</v>
      </c>
      <c r="H306" s="136">
        <v>44146</v>
      </c>
      <c r="I306" s="135">
        <v>0</v>
      </c>
      <c r="J306" s="92"/>
    </row>
    <row r="307" spans="1:10" x14ac:dyDescent="0.25">
      <c r="A307" s="135" t="s">
        <v>9261</v>
      </c>
      <c r="B307" s="135" t="s">
        <v>9082</v>
      </c>
      <c r="C307" s="135" t="s">
        <v>560</v>
      </c>
      <c r="D307" s="135" t="b">
        <v>0</v>
      </c>
      <c r="E307" s="135" t="s">
        <v>9141</v>
      </c>
      <c r="F307" s="135" t="s">
        <v>539</v>
      </c>
      <c r="G307" s="136">
        <v>44127</v>
      </c>
      <c r="H307" s="136">
        <v>44146</v>
      </c>
      <c r="I307" s="135">
        <v>0</v>
      </c>
      <c r="J307" s="92"/>
    </row>
    <row r="308" spans="1:10" x14ac:dyDescent="0.25">
      <c r="A308" s="135" t="s">
        <v>9262</v>
      </c>
      <c r="B308" s="135" t="s">
        <v>9082</v>
      </c>
      <c r="C308" s="135" t="s">
        <v>560</v>
      </c>
      <c r="D308" s="135" t="b">
        <v>0</v>
      </c>
      <c r="E308" s="135" t="s">
        <v>9141</v>
      </c>
      <c r="F308" s="135" t="s">
        <v>539</v>
      </c>
      <c r="G308" s="136">
        <v>44127</v>
      </c>
      <c r="H308" s="136">
        <v>44146</v>
      </c>
      <c r="I308" s="135">
        <v>0</v>
      </c>
      <c r="J308" s="92"/>
    </row>
    <row r="309" spans="1:10" x14ac:dyDescent="0.25">
      <c r="A309" s="135" t="s">
        <v>9263</v>
      </c>
      <c r="B309" s="135" t="s">
        <v>9082</v>
      </c>
      <c r="C309" s="135" t="s">
        <v>560</v>
      </c>
      <c r="D309" s="135" t="b">
        <v>0</v>
      </c>
      <c r="E309" s="135" t="s">
        <v>9141</v>
      </c>
      <c r="F309" s="135" t="s">
        <v>539</v>
      </c>
      <c r="G309" s="136">
        <v>44127</v>
      </c>
      <c r="H309" s="136">
        <v>44146</v>
      </c>
      <c r="I309" s="135">
        <v>0</v>
      </c>
      <c r="J309" s="92"/>
    </row>
    <row r="310" spans="1:10" x14ac:dyDescent="0.25">
      <c r="A310" s="135" t="s">
        <v>9264</v>
      </c>
      <c r="B310" s="135" t="s">
        <v>9082</v>
      </c>
      <c r="C310" s="135" t="s">
        <v>560</v>
      </c>
      <c r="D310" s="135" t="b">
        <v>0</v>
      </c>
      <c r="E310" s="135" t="s">
        <v>9141</v>
      </c>
      <c r="F310" s="135" t="s">
        <v>539</v>
      </c>
      <c r="G310" s="136">
        <v>44127</v>
      </c>
      <c r="H310" s="136">
        <v>44146</v>
      </c>
      <c r="I310" s="135">
        <v>0</v>
      </c>
      <c r="J310" s="92"/>
    </row>
    <row r="311" spans="1:10" x14ac:dyDescent="0.25">
      <c r="A311" s="135" t="s">
        <v>9265</v>
      </c>
      <c r="B311" s="135" t="s">
        <v>9082</v>
      </c>
      <c r="C311" s="135" t="s">
        <v>560</v>
      </c>
      <c r="D311" s="135" t="b">
        <v>0</v>
      </c>
      <c r="E311" s="135" t="s">
        <v>9141</v>
      </c>
      <c r="F311" s="135" t="s">
        <v>539</v>
      </c>
      <c r="G311" s="136">
        <v>44127</v>
      </c>
      <c r="H311" s="136">
        <v>44146</v>
      </c>
      <c r="I311" s="135">
        <v>0</v>
      </c>
      <c r="J311" s="92"/>
    </row>
    <row r="312" spans="1:10" x14ac:dyDescent="0.25">
      <c r="A312" s="135" t="s">
        <v>9266</v>
      </c>
      <c r="B312" s="135" t="s">
        <v>9082</v>
      </c>
      <c r="C312" s="135" t="s">
        <v>560</v>
      </c>
      <c r="D312" s="135" t="b">
        <v>0</v>
      </c>
      <c r="E312" s="135" t="s">
        <v>9141</v>
      </c>
      <c r="F312" s="135" t="s">
        <v>539</v>
      </c>
      <c r="G312" s="136">
        <v>44127</v>
      </c>
      <c r="H312" s="136">
        <v>44146</v>
      </c>
      <c r="I312" s="135">
        <v>0</v>
      </c>
      <c r="J312" s="92"/>
    </row>
    <row r="313" spans="1:10" x14ac:dyDescent="0.25">
      <c r="A313" s="135" t="s">
        <v>9267</v>
      </c>
      <c r="B313" s="135" t="s">
        <v>9082</v>
      </c>
      <c r="C313" s="135" t="s">
        <v>560</v>
      </c>
      <c r="D313" s="135" t="b">
        <v>0</v>
      </c>
      <c r="E313" s="135" t="s">
        <v>9141</v>
      </c>
      <c r="F313" s="135" t="s">
        <v>539</v>
      </c>
      <c r="G313" s="136">
        <v>44127</v>
      </c>
      <c r="H313" s="136">
        <v>44146</v>
      </c>
      <c r="I313" s="135">
        <v>0</v>
      </c>
      <c r="J313" s="92"/>
    </row>
    <row r="314" spans="1:10" x14ac:dyDescent="0.25">
      <c r="A314" s="135" t="s">
        <v>9268</v>
      </c>
      <c r="B314" s="135" t="s">
        <v>9082</v>
      </c>
      <c r="C314" s="135" t="s">
        <v>560</v>
      </c>
      <c r="D314" s="135" t="b">
        <v>0</v>
      </c>
      <c r="E314" s="135" t="s">
        <v>9141</v>
      </c>
      <c r="F314" s="135" t="s">
        <v>539</v>
      </c>
      <c r="G314" s="136">
        <v>44127</v>
      </c>
      <c r="H314" s="136">
        <v>44146</v>
      </c>
      <c r="I314" s="135">
        <v>0</v>
      </c>
      <c r="J314" s="92"/>
    </row>
    <row r="315" spans="1:10" x14ac:dyDescent="0.25">
      <c r="A315" s="135" t="s">
        <v>9269</v>
      </c>
      <c r="B315" s="135" t="s">
        <v>9082</v>
      </c>
      <c r="C315" s="135" t="s">
        <v>560</v>
      </c>
      <c r="D315" s="135" t="b">
        <v>0</v>
      </c>
      <c r="E315" s="135" t="s">
        <v>9141</v>
      </c>
      <c r="F315" s="135" t="s">
        <v>539</v>
      </c>
      <c r="G315" s="136">
        <v>44127</v>
      </c>
      <c r="H315" s="136">
        <v>44146</v>
      </c>
      <c r="I315" s="135">
        <v>0</v>
      </c>
      <c r="J315" s="92"/>
    </row>
    <row r="316" spans="1:10" x14ac:dyDescent="0.25">
      <c r="A316" s="135" t="s">
        <v>9270</v>
      </c>
      <c r="B316" s="135" t="s">
        <v>9082</v>
      </c>
      <c r="C316" s="135" t="s">
        <v>560</v>
      </c>
      <c r="D316" s="135" t="b">
        <v>0</v>
      </c>
      <c r="E316" s="135" t="s">
        <v>9141</v>
      </c>
      <c r="F316" s="135" t="s">
        <v>539</v>
      </c>
      <c r="G316" s="136">
        <v>44127</v>
      </c>
      <c r="H316" s="136">
        <v>44146</v>
      </c>
      <c r="I316" s="135">
        <v>0</v>
      </c>
      <c r="J316" s="92"/>
    </row>
    <row r="317" spans="1:10" x14ac:dyDescent="0.25">
      <c r="A317" s="135" t="s">
        <v>9271</v>
      </c>
      <c r="B317" s="135" t="s">
        <v>9082</v>
      </c>
      <c r="C317" s="135" t="s">
        <v>560</v>
      </c>
      <c r="D317" s="135" t="b">
        <v>0</v>
      </c>
      <c r="E317" s="135" t="s">
        <v>9141</v>
      </c>
      <c r="F317" s="135" t="s">
        <v>539</v>
      </c>
      <c r="G317" s="136">
        <v>44127</v>
      </c>
      <c r="H317" s="136">
        <v>44146</v>
      </c>
      <c r="I317" s="135">
        <v>0</v>
      </c>
      <c r="J317" s="92"/>
    </row>
    <row r="318" spans="1:10" x14ac:dyDescent="0.25">
      <c r="A318" s="135" t="s">
        <v>9272</v>
      </c>
      <c r="B318" s="135" t="s">
        <v>9082</v>
      </c>
      <c r="C318" s="135" t="s">
        <v>560</v>
      </c>
      <c r="D318" s="135" t="b">
        <v>0</v>
      </c>
      <c r="E318" s="135" t="s">
        <v>9141</v>
      </c>
      <c r="F318" s="135" t="s">
        <v>539</v>
      </c>
      <c r="G318" s="136">
        <v>44127</v>
      </c>
      <c r="H318" s="136">
        <v>44146</v>
      </c>
      <c r="I318" s="135">
        <v>0</v>
      </c>
      <c r="J318" s="92"/>
    </row>
    <row r="319" spans="1:10" x14ac:dyDescent="0.25">
      <c r="A319" s="135" t="s">
        <v>9273</v>
      </c>
      <c r="B319" s="135" t="s">
        <v>9082</v>
      </c>
      <c r="C319" s="135" t="s">
        <v>560</v>
      </c>
      <c r="D319" s="135" t="b">
        <v>0</v>
      </c>
      <c r="E319" s="135" t="s">
        <v>9141</v>
      </c>
      <c r="F319" s="135" t="s">
        <v>539</v>
      </c>
      <c r="G319" s="136">
        <v>44127</v>
      </c>
      <c r="H319" s="136">
        <v>44146</v>
      </c>
      <c r="I319" s="135">
        <v>0</v>
      </c>
      <c r="J319" s="92"/>
    </row>
    <row r="320" spans="1:10" x14ac:dyDescent="0.25">
      <c r="A320" s="135" t="s">
        <v>9274</v>
      </c>
      <c r="B320" s="135" t="s">
        <v>9082</v>
      </c>
      <c r="C320" s="135" t="s">
        <v>560</v>
      </c>
      <c r="D320" s="135" t="b">
        <v>0</v>
      </c>
      <c r="E320" s="135" t="s">
        <v>9141</v>
      </c>
      <c r="F320" s="135" t="s">
        <v>539</v>
      </c>
      <c r="G320" s="136">
        <v>44127</v>
      </c>
      <c r="H320" s="136">
        <v>44146</v>
      </c>
      <c r="I320" s="135">
        <v>0</v>
      </c>
      <c r="J320" s="92"/>
    </row>
    <row r="321" spans="1:10" x14ac:dyDescent="0.25">
      <c r="A321" s="135" t="s">
        <v>9275</v>
      </c>
      <c r="B321" s="135" t="s">
        <v>9082</v>
      </c>
      <c r="C321" s="135" t="s">
        <v>560</v>
      </c>
      <c r="D321" s="135" t="b">
        <v>0</v>
      </c>
      <c r="E321" s="135" t="s">
        <v>9141</v>
      </c>
      <c r="F321" s="135" t="s">
        <v>539</v>
      </c>
      <c r="G321" s="136">
        <v>44127</v>
      </c>
      <c r="H321" s="136">
        <v>44146</v>
      </c>
      <c r="I321" s="135">
        <v>0</v>
      </c>
      <c r="J321" s="92"/>
    </row>
    <row r="322" spans="1:10" x14ac:dyDescent="0.25">
      <c r="A322" s="135" t="s">
        <v>9276</v>
      </c>
      <c r="B322" s="135" t="s">
        <v>9082</v>
      </c>
      <c r="C322" s="135" t="s">
        <v>560</v>
      </c>
      <c r="D322" s="135" t="b">
        <v>0</v>
      </c>
      <c r="E322" s="135" t="s">
        <v>9141</v>
      </c>
      <c r="F322" s="135" t="s">
        <v>539</v>
      </c>
      <c r="G322" s="136">
        <v>44127</v>
      </c>
      <c r="H322" s="136">
        <v>44146</v>
      </c>
      <c r="I322" s="135">
        <v>0</v>
      </c>
      <c r="J322" s="92"/>
    </row>
    <row r="323" spans="1:10" x14ac:dyDescent="0.25">
      <c r="A323" s="135" t="s">
        <v>9277</v>
      </c>
      <c r="B323" s="135" t="s">
        <v>9082</v>
      </c>
      <c r="C323" s="135" t="s">
        <v>560</v>
      </c>
      <c r="D323" s="135" t="b">
        <v>0</v>
      </c>
      <c r="E323" s="135" t="s">
        <v>9141</v>
      </c>
      <c r="F323" s="135" t="s">
        <v>539</v>
      </c>
      <c r="G323" s="136">
        <v>44127</v>
      </c>
      <c r="H323" s="136">
        <v>44146</v>
      </c>
      <c r="I323" s="135">
        <v>0</v>
      </c>
      <c r="J323" s="92"/>
    </row>
    <row r="324" spans="1:10" x14ac:dyDescent="0.25">
      <c r="A324" s="135" t="s">
        <v>9278</v>
      </c>
      <c r="B324" s="135" t="s">
        <v>9082</v>
      </c>
      <c r="C324" s="135" t="s">
        <v>560</v>
      </c>
      <c r="D324" s="135" t="b">
        <v>0</v>
      </c>
      <c r="E324" s="135" t="s">
        <v>9141</v>
      </c>
      <c r="F324" s="135" t="s">
        <v>539</v>
      </c>
      <c r="G324" s="136">
        <v>44127</v>
      </c>
      <c r="H324" s="136">
        <v>44146</v>
      </c>
      <c r="I324" s="135">
        <v>0</v>
      </c>
      <c r="J324" s="92"/>
    </row>
    <row r="325" spans="1:10" x14ac:dyDescent="0.25">
      <c r="A325" s="135" t="s">
        <v>9279</v>
      </c>
      <c r="B325" s="135" t="s">
        <v>9082</v>
      </c>
      <c r="C325" s="135" t="s">
        <v>560</v>
      </c>
      <c r="D325" s="135" t="b">
        <v>0</v>
      </c>
      <c r="E325" s="135" t="s">
        <v>9141</v>
      </c>
      <c r="F325" s="135" t="s">
        <v>539</v>
      </c>
      <c r="G325" s="136">
        <v>44127</v>
      </c>
      <c r="H325" s="136">
        <v>44146</v>
      </c>
      <c r="I325" s="135">
        <v>0</v>
      </c>
      <c r="J325" s="92"/>
    </row>
    <row r="326" spans="1:10" x14ac:dyDescent="0.25">
      <c r="A326" s="135" t="s">
        <v>9280</v>
      </c>
      <c r="B326" s="135" t="s">
        <v>9082</v>
      </c>
      <c r="C326" s="135" t="s">
        <v>560</v>
      </c>
      <c r="D326" s="135" t="b">
        <v>0</v>
      </c>
      <c r="E326" s="135" t="s">
        <v>9141</v>
      </c>
      <c r="F326" s="135" t="s">
        <v>539</v>
      </c>
      <c r="G326" s="136">
        <v>44127</v>
      </c>
      <c r="H326" s="136">
        <v>44146</v>
      </c>
      <c r="I326" s="135">
        <v>0</v>
      </c>
      <c r="J326" s="92"/>
    </row>
    <row r="327" spans="1:10" x14ac:dyDescent="0.25">
      <c r="A327" s="135" t="s">
        <v>9281</v>
      </c>
      <c r="B327" s="135" t="s">
        <v>9082</v>
      </c>
      <c r="C327" s="135" t="s">
        <v>560</v>
      </c>
      <c r="D327" s="135" t="b">
        <v>0</v>
      </c>
      <c r="E327" s="135" t="s">
        <v>9141</v>
      </c>
      <c r="F327" s="135" t="s">
        <v>539</v>
      </c>
      <c r="G327" s="136">
        <v>44127</v>
      </c>
      <c r="H327" s="136">
        <v>44146</v>
      </c>
      <c r="I327" s="135">
        <v>0</v>
      </c>
      <c r="J327" s="92"/>
    </row>
    <row r="328" spans="1:10" x14ac:dyDescent="0.25">
      <c r="A328" s="135" t="s">
        <v>9282</v>
      </c>
      <c r="B328" s="135" t="s">
        <v>9082</v>
      </c>
      <c r="C328" s="135" t="s">
        <v>560</v>
      </c>
      <c r="D328" s="135" t="b">
        <v>0</v>
      </c>
      <c r="E328" s="135" t="s">
        <v>9141</v>
      </c>
      <c r="F328" s="135" t="s">
        <v>539</v>
      </c>
      <c r="G328" s="136">
        <v>44127</v>
      </c>
      <c r="H328" s="136">
        <v>44146</v>
      </c>
      <c r="I328" s="135">
        <v>0</v>
      </c>
      <c r="J328" s="92"/>
    </row>
    <row r="329" spans="1:10" x14ac:dyDescent="0.25">
      <c r="A329" s="135" t="s">
        <v>9283</v>
      </c>
      <c r="B329" s="135" t="s">
        <v>9082</v>
      </c>
      <c r="C329" s="135" t="s">
        <v>560</v>
      </c>
      <c r="D329" s="135" t="b">
        <v>0</v>
      </c>
      <c r="E329" s="135" t="s">
        <v>9141</v>
      </c>
      <c r="F329" s="135" t="s">
        <v>539</v>
      </c>
      <c r="G329" s="136">
        <v>44127</v>
      </c>
      <c r="H329" s="136">
        <v>44146</v>
      </c>
      <c r="I329" s="135">
        <v>0</v>
      </c>
      <c r="J329" s="92"/>
    </row>
    <row r="330" spans="1:10" x14ac:dyDescent="0.25">
      <c r="A330" s="135" t="s">
        <v>9284</v>
      </c>
      <c r="B330" s="135" t="s">
        <v>9082</v>
      </c>
      <c r="C330" s="135" t="s">
        <v>560</v>
      </c>
      <c r="D330" s="135" t="b">
        <v>0</v>
      </c>
      <c r="E330" s="135" t="s">
        <v>9141</v>
      </c>
      <c r="F330" s="135" t="s">
        <v>539</v>
      </c>
      <c r="G330" s="136">
        <v>44127</v>
      </c>
      <c r="H330" s="136">
        <v>44146</v>
      </c>
      <c r="I330" s="135">
        <v>0</v>
      </c>
      <c r="J330" s="92"/>
    </row>
    <row r="331" spans="1:10" x14ac:dyDescent="0.25">
      <c r="A331" s="135" t="s">
        <v>9285</v>
      </c>
      <c r="B331" s="135" t="s">
        <v>9082</v>
      </c>
      <c r="C331" s="135" t="s">
        <v>560</v>
      </c>
      <c r="D331" s="135" t="b">
        <v>0</v>
      </c>
      <c r="E331" s="135" t="s">
        <v>9141</v>
      </c>
      <c r="F331" s="135" t="s">
        <v>539</v>
      </c>
      <c r="G331" s="136">
        <v>44127</v>
      </c>
      <c r="H331" s="136">
        <v>44146</v>
      </c>
      <c r="I331" s="135">
        <v>0</v>
      </c>
      <c r="J331" s="92"/>
    </row>
    <row r="332" spans="1:10" x14ac:dyDescent="0.25">
      <c r="A332" s="135" t="s">
        <v>9286</v>
      </c>
      <c r="B332" s="135" t="s">
        <v>9082</v>
      </c>
      <c r="C332" s="135" t="s">
        <v>560</v>
      </c>
      <c r="D332" s="135" t="b">
        <v>0</v>
      </c>
      <c r="E332" s="135" t="s">
        <v>9141</v>
      </c>
      <c r="F332" s="135" t="s">
        <v>539</v>
      </c>
      <c r="G332" s="136">
        <v>44127</v>
      </c>
      <c r="H332" s="136">
        <v>44146</v>
      </c>
      <c r="I332" s="135">
        <v>0</v>
      </c>
      <c r="J332" s="92"/>
    </row>
    <row r="333" spans="1:10" x14ac:dyDescent="0.25">
      <c r="A333" s="135" t="s">
        <v>9287</v>
      </c>
      <c r="B333" s="135" t="s">
        <v>9082</v>
      </c>
      <c r="C333" s="135" t="s">
        <v>560</v>
      </c>
      <c r="D333" s="135" t="b">
        <v>0</v>
      </c>
      <c r="E333" s="135" t="s">
        <v>9141</v>
      </c>
      <c r="F333" s="135" t="s">
        <v>539</v>
      </c>
      <c r="G333" s="136">
        <v>44127</v>
      </c>
      <c r="H333" s="136">
        <v>44146</v>
      </c>
      <c r="I333" s="135">
        <v>0</v>
      </c>
      <c r="J333" s="92"/>
    </row>
    <row r="334" spans="1:10" x14ac:dyDescent="0.25">
      <c r="A334" s="135" t="s">
        <v>9288</v>
      </c>
      <c r="B334" s="135" t="s">
        <v>9082</v>
      </c>
      <c r="C334" s="135" t="s">
        <v>560</v>
      </c>
      <c r="D334" s="135" t="b">
        <v>0</v>
      </c>
      <c r="E334" s="135" t="s">
        <v>9141</v>
      </c>
      <c r="F334" s="135" t="s">
        <v>539</v>
      </c>
      <c r="G334" s="136">
        <v>44127</v>
      </c>
      <c r="H334" s="136">
        <v>44146</v>
      </c>
      <c r="I334" s="135">
        <v>0</v>
      </c>
      <c r="J334" s="92"/>
    </row>
    <row r="335" spans="1:10" x14ac:dyDescent="0.25">
      <c r="A335" s="135" t="s">
        <v>9289</v>
      </c>
      <c r="B335" s="135" t="s">
        <v>9082</v>
      </c>
      <c r="C335" s="135" t="s">
        <v>560</v>
      </c>
      <c r="D335" s="135" t="b">
        <v>0</v>
      </c>
      <c r="E335" s="135" t="s">
        <v>9141</v>
      </c>
      <c r="F335" s="135" t="s">
        <v>539</v>
      </c>
      <c r="G335" s="136">
        <v>44127</v>
      </c>
      <c r="H335" s="136">
        <v>44146</v>
      </c>
      <c r="I335" s="135">
        <v>0</v>
      </c>
      <c r="J335" s="92"/>
    </row>
    <row r="336" spans="1:10" x14ac:dyDescent="0.25">
      <c r="A336" s="135" t="s">
        <v>9290</v>
      </c>
      <c r="B336" s="135" t="s">
        <v>9082</v>
      </c>
      <c r="C336" s="135" t="s">
        <v>560</v>
      </c>
      <c r="D336" s="135" t="b">
        <v>0</v>
      </c>
      <c r="E336" s="135" t="s">
        <v>9141</v>
      </c>
      <c r="F336" s="135" t="s">
        <v>539</v>
      </c>
      <c r="G336" s="136">
        <v>44127</v>
      </c>
      <c r="H336" s="136">
        <v>44146</v>
      </c>
      <c r="I336" s="135">
        <v>0</v>
      </c>
      <c r="J336" s="92"/>
    </row>
    <row r="337" spans="1:10" x14ac:dyDescent="0.25">
      <c r="A337" s="135" t="s">
        <v>9291</v>
      </c>
      <c r="B337" s="135" t="s">
        <v>9082</v>
      </c>
      <c r="C337" s="135" t="s">
        <v>560</v>
      </c>
      <c r="D337" s="135" t="b">
        <v>0</v>
      </c>
      <c r="E337" s="135" t="s">
        <v>9141</v>
      </c>
      <c r="F337" s="135" t="s">
        <v>539</v>
      </c>
      <c r="G337" s="136">
        <v>44127</v>
      </c>
      <c r="H337" s="136">
        <v>44146</v>
      </c>
      <c r="I337" s="135">
        <v>0</v>
      </c>
      <c r="J337" s="92"/>
    </row>
    <row r="338" spans="1:10" x14ac:dyDescent="0.25">
      <c r="A338" s="135" t="s">
        <v>9292</v>
      </c>
      <c r="B338" s="135" t="s">
        <v>9082</v>
      </c>
      <c r="C338" s="135" t="s">
        <v>560</v>
      </c>
      <c r="D338" s="135" t="b">
        <v>0</v>
      </c>
      <c r="E338" s="135" t="s">
        <v>9141</v>
      </c>
      <c r="F338" s="135" t="s">
        <v>539</v>
      </c>
      <c r="G338" s="136">
        <v>44127</v>
      </c>
      <c r="H338" s="136">
        <v>44146</v>
      </c>
      <c r="I338" s="135">
        <v>0</v>
      </c>
      <c r="J338" s="92"/>
    </row>
    <row r="339" spans="1:10" x14ac:dyDescent="0.25">
      <c r="A339" s="135" t="s">
        <v>9293</v>
      </c>
      <c r="B339" s="135" t="s">
        <v>9082</v>
      </c>
      <c r="C339" s="135" t="s">
        <v>560</v>
      </c>
      <c r="D339" s="135" t="b">
        <v>0</v>
      </c>
      <c r="E339" s="135" t="s">
        <v>9141</v>
      </c>
      <c r="F339" s="135" t="s">
        <v>539</v>
      </c>
      <c r="G339" s="136">
        <v>44127</v>
      </c>
      <c r="H339" s="136">
        <v>44146</v>
      </c>
      <c r="I339" s="135">
        <v>0</v>
      </c>
      <c r="J339" s="92"/>
    </row>
    <row r="340" spans="1:10" x14ac:dyDescent="0.25">
      <c r="A340" s="135" t="s">
        <v>9294</v>
      </c>
      <c r="B340" s="135" t="s">
        <v>9082</v>
      </c>
      <c r="C340" s="135" t="s">
        <v>560</v>
      </c>
      <c r="D340" s="135" t="b">
        <v>0</v>
      </c>
      <c r="E340" s="135" t="s">
        <v>9141</v>
      </c>
      <c r="F340" s="135" t="s">
        <v>539</v>
      </c>
      <c r="G340" s="136">
        <v>44127</v>
      </c>
      <c r="H340" s="136">
        <v>44146</v>
      </c>
      <c r="I340" s="135">
        <v>0</v>
      </c>
      <c r="J340" s="92"/>
    </row>
    <row r="341" spans="1:10" x14ac:dyDescent="0.25">
      <c r="A341" s="135" t="s">
        <v>9295</v>
      </c>
      <c r="B341" s="135" t="s">
        <v>9082</v>
      </c>
      <c r="C341" s="135" t="s">
        <v>560</v>
      </c>
      <c r="D341" s="135" t="b">
        <v>0</v>
      </c>
      <c r="E341" s="135" t="s">
        <v>9141</v>
      </c>
      <c r="F341" s="135" t="s">
        <v>539</v>
      </c>
      <c r="G341" s="136">
        <v>44127</v>
      </c>
      <c r="H341" s="136">
        <v>44146</v>
      </c>
      <c r="I341" s="135">
        <v>0</v>
      </c>
      <c r="J341" s="92"/>
    </row>
    <row r="342" spans="1:10" x14ac:dyDescent="0.25">
      <c r="A342" s="135" t="s">
        <v>9296</v>
      </c>
      <c r="B342" s="135" t="s">
        <v>9082</v>
      </c>
      <c r="C342" s="135" t="s">
        <v>560</v>
      </c>
      <c r="D342" s="135" t="b">
        <v>0</v>
      </c>
      <c r="E342" s="135" t="s">
        <v>9141</v>
      </c>
      <c r="F342" s="135" t="s">
        <v>539</v>
      </c>
      <c r="G342" s="136">
        <v>44127</v>
      </c>
      <c r="H342" s="136">
        <v>44146</v>
      </c>
      <c r="I342" s="135">
        <v>0</v>
      </c>
      <c r="J342" s="92"/>
    </row>
    <row r="343" spans="1:10" x14ac:dyDescent="0.25">
      <c r="A343" s="135" t="s">
        <v>9297</v>
      </c>
      <c r="B343" s="135" t="s">
        <v>9082</v>
      </c>
      <c r="C343" s="135" t="s">
        <v>560</v>
      </c>
      <c r="D343" s="135" t="b">
        <v>0</v>
      </c>
      <c r="E343" s="135" t="s">
        <v>9141</v>
      </c>
      <c r="F343" s="135" t="s">
        <v>539</v>
      </c>
      <c r="G343" s="136">
        <v>44127</v>
      </c>
      <c r="H343" s="136">
        <v>44146</v>
      </c>
      <c r="I343" s="135">
        <v>0</v>
      </c>
      <c r="J343" s="92"/>
    </row>
    <row r="344" spans="1:10" x14ac:dyDescent="0.25">
      <c r="A344" s="135" t="s">
        <v>9298</v>
      </c>
      <c r="B344" s="135" t="s">
        <v>9082</v>
      </c>
      <c r="C344" s="135" t="s">
        <v>560</v>
      </c>
      <c r="D344" s="135" t="b">
        <v>0</v>
      </c>
      <c r="E344" s="135" t="s">
        <v>9141</v>
      </c>
      <c r="F344" s="135" t="s">
        <v>539</v>
      </c>
      <c r="G344" s="136">
        <v>44127</v>
      </c>
      <c r="H344" s="136">
        <v>44146</v>
      </c>
      <c r="I344" s="135">
        <v>0</v>
      </c>
      <c r="J344" s="92"/>
    </row>
    <row r="345" spans="1:10" x14ac:dyDescent="0.25">
      <c r="A345" s="135" t="s">
        <v>9299</v>
      </c>
      <c r="B345" s="135" t="s">
        <v>9082</v>
      </c>
      <c r="C345" s="135" t="s">
        <v>560</v>
      </c>
      <c r="D345" s="135" t="b">
        <v>0</v>
      </c>
      <c r="E345" s="135" t="s">
        <v>9141</v>
      </c>
      <c r="F345" s="135" t="s">
        <v>539</v>
      </c>
      <c r="G345" s="136">
        <v>44127</v>
      </c>
      <c r="H345" s="136">
        <v>44146</v>
      </c>
      <c r="I345" s="135">
        <v>0</v>
      </c>
      <c r="J345" s="92"/>
    </row>
    <row r="346" spans="1:10" x14ac:dyDescent="0.25">
      <c r="A346" s="135" t="s">
        <v>9300</v>
      </c>
      <c r="B346" s="135" t="s">
        <v>9082</v>
      </c>
      <c r="C346" s="135" t="s">
        <v>560</v>
      </c>
      <c r="D346" s="135" t="b">
        <v>0</v>
      </c>
      <c r="E346" s="135" t="s">
        <v>9141</v>
      </c>
      <c r="F346" s="135" t="s">
        <v>539</v>
      </c>
      <c r="G346" s="136">
        <v>44127</v>
      </c>
      <c r="H346" s="136">
        <v>44146</v>
      </c>
      <c r="I346" s="135">
        <v>0</v>
      </c>
      <c r="J346" s="92"/>
    </row>
    <row r="347" spans="1:10" x14ac:dyDescent="0.25">
      <c r="A347" s="135" t="s">
        <v>9301</v>
      </c>
      <c r="B347" s="135" t="s">
        <v>9082</v>
      </c>
      <c r="C347" s="135" t="s">
        <v>560</v>
      </c>
      <c r="D347" s="135" t="b">
        <v>0</v>
      </c>
      <c r="E347" s="135" t="s">
        <v>9141</v>
      </c>
      <c r="F347" s="135" t="s">
        <v>539</v>
      </c>
      <c r="G347" s="136">
        <v>44127</v>
      </c>
      <c r="H347" s="136">
        <v>44146</v>
      </c>
      <c r="I347" s="135">
        <v>0</v>
      </c>
      <c r="J347" s="92"/>
    </row>
    <row r="348" spans="1:10" x14ac:dyDescent="0.25">
      <c r="A348" s="135" t="s">
        <v>9302</v>
      </c>
      <c r="B348" s="135" t="s">
        <v>9082</v>
      </c>
      <c r="C348" s="135" t="s">
        <v>560</v>
      </c>
      <c r="D348" s="135" t="b">
        <v>0</v>
      </c>
      <c r="E348" s="135" t="s">
        <v>9141</v>
      </c>
      <c r="F348" s="135" t="s">
        <v>539</v>
      </c>
      <c r="G348" s="136">
        <v>44127</v>
      </c>
      <c r="H348" s="136">
        <v>44146</v>
      </c>
      <c r="I348" s="135">
        <v>0</v>
      </c>
      <c r="J348" s="92"/>
    </row>
    <row r="349" spans="1:10" x14ac:dyDescent="0.25">
      <c r="A349" s="135" t="s">
        <v>9303</v>
      </c>
      <c r="B349" s="135" t="s">
        <v>9082</v>
      </c>
      <c r="C349" s="135" t="s">
        <v>560</v>
      </c>
      <c r="D349" s="135" t="b">
        <v>0</v>
      </c>
      <c r="E349" s="135" t="s">
        <v>9141</v>
      </c>
      <c r="F349" s="135" t="s">
        <v>539</v>
      </c>
      <c r="G349" s="136">
        <v>44127</v>
      </c>
      <c r="H349" s="136">
        <v>44146</v>
      </c>
      <c r="I349" s="135">
        <v>0</v>
      </c>
      <c r="J349" s="92"/>
    </row>
    <row r="350" spans="1:10" x14ac:dyDescent="0.25">
      <c r="A350" s="135" t="s">
        <v>9304</v>
      </c>
      <c r="B350" s="135" t="s">
        <v>9082</v>
      </c>
      <c r="C350" s="135" t="s">
        <v>560</v>
      </c>
      <c r="D350" s="135" t="b">
        <v>0</v>
      </c>
      <c r="E350" s="135" t="s">
        <v>9141</v>
      </c>
      <c r="F350" s="135" t="s">
        <v>539</v>
      </c>
      <c r="G350" s="136">
        <v>44127</v>
      </c>
      <c r="H350" s="136">
        <v>44146</v>
      </c>
      <c r="I350" s="135">
        <v>0</v>
      </c>
      <c r="J350" s="92"/>
    </row>
    <row r="351" spans="1:10" x14ac:dyDescent="0.25">
      <c r="A351" s="135" t="s">
        <v>9305</v>
      </c>
      <c r="B351" s="135" t="s">
        <v>9082</v>
      </c>
      <c r="C351" s="135" t="s">
        <v>560</v>
      </c>
      <c r="D351" s="135" t="b">
        <v>0</v>
      </c>
      <c r="E351" s="135" t="s">
        <v>9141</v>
      </c>
      <c r="F351" s="135" t="s">
        <v>539</v>
      </c>
      <c r="G351" s="136">
        <v>44127</v>
      </c>
      <c r="H351" s="136">
        <v>44146</v>
      </c>
      <c r="I351" s="135">
        <v>0</v>
      </c>
      <c r="J351" s="92"/>
    </row>
    <row r="352" spans="1:10" x14ac:dyDescent="0.25">
      <c r="A352" s="135" t="s">
        <v>9306</v>
      </c>
      <c r="B352" s="135" t="s">
        <v>9082</v>
      </c>
      <c r="C352" s="135" t="s">
        <v>560</v>
      </c>
      <c r="D352" s="135" t="b">
        <v>0</v>
      </c>
      <c r="E352" s="135" t="s">
        <v>9141</v>
      </c>
      <c r="F352" s="135" t="s">
        <v>539</v>
      </c>
      <c r="G352" s="136">
        <v>44127</v>
      </c>
      <c r="H352" s="136">
        <v>44146</v>
      </c>
      <c r="I352" s="135">
        <v>0</v>
      </c>
      <c r="J352" s="92"/>
    </row>
    <row r="353" spans="1:10" x14ac:dyDescent="0.25">
      <c r="A353" s="135" t="s">
        <v>9307</v>
      </c>
      <c r="B353" s="135" t="s">
        <v>9082</v>
      </c>
      <c r="C353" s="135" t="s">
        <v>560</v>
      </c>
      <c r="D353" s="135" t="b">
        <v>0</v>
      </c>
      <c r="E353" s="135" t="s">
        <v>9141</v>
      </c>
      <c r="F353" s="135" t="s">
        <v>539</v>
      </c>
      <c r="G353" s="136">
        <v>44127</v>
      </c>
      <c r="H353" s="136">
        <v>44146</v>
      </c>
      <c r="I353" s="135">
        <v>0</v>
      </c>
      <c r="J353" s="92"/>
    </row>
    <row r="354" spans="1:10" x14ac:dyDescent="0.25">
      <c r="A354" s="135" t="s">
        <v>9308</v>
      </c>
      <c r="B354" s="135" t="s">
        <v>9082</v>
      </c>
      <c r="C354" s="135" t="s">
        <v>560</v>
      </c>
      <c r="D354" s="135" t="b">
        <v>0</v>
      </c>
      <c r="E354" s="135" t="s">
        <v>9141</v>
      </c>
      <c r="F354" s="135" t="s">
        <v>539</v>
      </c>
      <c r="G354" s="136">
        <v>44127</v>
      </c>
      <c r="H354" s="136">
        <v>44146</v>
      </c>
      <c r="I354" s="135">
        <v>0</v>
      </c>
      <c r="J354" s="92"/>
    </row>
    <row r="355" spans="1:10" x14ac:dyDescent="0.25">
      <c r="A355" s="135" t="s">
        <v>9309</v>
      </c>
      <c r="B355" s="135" t="s">
        <v>9082</v>
      </c>
      <c r="C355" s="135" t="s">
        <v>560</v>
      </c>
      <c r="D355" s="135" t="b">
        <v>0</v>
      </c>
      <c r="E355" s="135" t="s">
        <v>9141</v>
      </c>
      <c r="F355" s="135" t="s">
        <v>539</v>
      </c>
      <c r="G355" s="136">
        <v>44127</v>
      </c>
      <c r="H355" s="136">
        <v>44146</v>
      </c>
      <c r="I355" s="135">
        <v>0</v>
      </c>
      <c r="J355" s="92"/>
    </row>
    <row r="356" spans="1:10" x14ac:dyDescent="0.25">
      <c r="A356" s="135" t="s">
        <v>9310</v>
      </c>
      <c r="B356" s="135" t="s">
        <v>9082</v>
      </c>
      <c r="C356" s="135" t="s">
        <v>560</v>
      </c>
      <c r="D356" s="135" t="b">
        <v>0</v>
      </c>
      <c r="E356" s="135" t="s">
        <v>9141</v>
      </c>
      <c r="F356" s="135" t="s">
        <v>539</v>
      </c>
      <c r="G356" s="136">
        <v>44127</v>
      </c>
      <c r="H356" s="136">
        <v>44146</v>
      </c>
      <c r="I356" s="135">
        <v>0</v>
      </c>
      <c r="J356" s="92"/>
    </row>
    <row r="357" spans="1:10" x14ac:dyDescent="0.25">
      <c r="A357" s="135" t="s">
        <v>9311</v>
      </c>
      <c r="B357" s="135" t="s">
        <v>9082</v>
      </c>
      <c r="C357" s="135" t="s">
        <v>560</v>
      </c>
      <c r="D357" s="135" t="b">
        <v>0</v>
      </c>
      <c r="E357" s="135" t="s">
        <v>9141</v>
      </c>
      <c r="F357" s="135" t="s">
        <v>539</v>
      </c>
      <c r="G357" s="136">
        <v>44127</v>
      </c>
      <c r="H357" s="136">
        <v>44146</v>
      </c>
      <c r="I357" s="135">
        <v>0</v>
      </c>
      <c r="J357" s="92"/>
    </row>
    <row r="358" spans="1:10" x14ac:dyDescent="0.25">
      <c r="A358" s="135" t="s">
        <v>9312</v>
      </c>
      <c r="B358" s="135" t="s">
        <v>9082</v>
      </c>
      <c r="C358" s="135" t="s">
        <v>560</v>
      </c>
      <c r="D358" s="135" t="b">
        <v>0</v>
      </c>
      <c r="E358" s="135" t="s">
        <v>9141</v>
      </c>
      <c r="F358" s="135" t="s">
        <v>539</v>
      </c>
      <c r="G358" s="136">
        <v>44127</v>
      </c>
      <c r="H358" s="136">
        <v>44146</v>
      </c>
      <c r="I358" s="135">
        <v>0</v>
      </c>
      <c r="J358" s="92"/>
    </row>
    <row r="359" spans="1:10" x14ac:dyDescent="0.25">
      <c r="A359" s="135" t="s">
        <v>9313</v>
      </c>
      <c r="B359" s="135" t="s">
        <v>9082</v>
      </c>
      <c r="C359" s="135" t="s">
        <v>560</v>
      </c>
      <c r="D359" s="135" t="b">
        <v>0</v>
      </c>
      <c r="E359" s="135" t="s">
        <v>9141</v>
      </c>
      <c r="F359" s="135" t="s">
        <v>539</v>
      </c>
      <c r="G359" s="136">
        <v>44127</v>
      </c>
      <c r="H359" s="136">
        <v>44146</v>
      </c>
      <c r="I359" s="135">
        <v>0</v>
      </c>
      <c r="J359" s="92"/>
    </row>
    <row r="360" spans="1:10" x14ac:dyDescent="0.25">
      <c r="A360" s="135" t="s">
        <v>9314</v>
      </c>
      <c r="B360" s="135" t="s">
        <v>9082</v>
      </c>
      <c r="C360" s="135" t="s">
        <v>560</v>
      </c>
      <c r="D360" s="135" t="b">
        <v>0</v>
      </c>
      <c r="E360" s="135" t="s">
        <v>9141</v>
      </c>
      <c r="F360" s="135" t="s">
        <v>539</v>
      </c>
      <c r="G360" s="136">
        <v>44127</v>
      </c>
      <c r="H360" s="136">
        <v>44146</v>
      </c>
      <c r="I360" s="135">
        <v>0</v>
      </c>
      <c r="J360" s="92"/>
    </row>
    <row r="361" spans="1:10" x14ac:dyDescent="0.25">
      <c r="A361" s="135" t="s">
        <v>9315</v>
      </c>
      <c r="B361" s="135" t="s">
        <v>9082</v>
      </c>
      <c r="C361" s="135" t="s">
        <v>560</v>
      </c>
      <c r="D361" s="135" t="b">
        <v>0</v>
      </c>
      <c r="E361" s="135" t="s">
        <v>9141</v>
      </c>
      <c r="F361" s="135" t="s">
        <v>539</v>
      </c>
      <c r="G361" s="136">
        <v>44127</v>
      </c>
      <c r="H361" s="136">
        <v>44146</v>
      </c>
      <c r="I361" s="135">
        <v>0</v>
      </c>
      <c r="J361" s="92"/>
    </row>
    <row r="362" spans="1:10" x14ac:dyDescent="0.25">
      <c r="A362" s="135" t="s">
        <v>9316</v>
      </c>
      <c r="B362" s="135" t="s">
        <v>9082</v>
      </c>
      <c r="C362" s="135" t="s">
        <v>560</v>
      </c>
      <c r="D362" s="135" t="b">
        <v>0</v>
      </c>
      <c r="E362" s="135" t="s">
        <v>9141</v>
      </c>
      <c r="F362" s="135" t="s">
        <v>539</v>
      </c>
      <c r="G362" s="136">
        <v>44127</v>
      </c>
      <c r="H362" s="136">
        <v>44146</v>
      </c>
      <c r="I362" s="135">
        <v>0</v>
      </c>
      <c r="J362" s="92"/>
    </row>
    <row r="363" spans="1:10" x14ac:dyDescent="0.25">
      <c r="A363" s="135" t="s">
        <v>9317</v>
      </c>
      <c r="B363" s="135" t="s">
        <v>9082</v>
      </c>
      <c r="C363" s="135" t="s">
        <v>560</v>
      </c>
      <c r="D363" s="135" t="b">
        <v>0</v>
      </c>
      <c r="E363" s="135" t="s">
        <v>9141</v>
      </c>
      <c r="F363" s="135" t="s">
        <v>539</v>
      </c>
      <c r="G363" s="136">
        <v>44127</v>
      </c>
      <c r="H363" s="136">
        <v>44146</v>
      </c>
      <c r="I363" s="135">
        <v>0</v>
      </c>
      <c r="J363" s="92"/>
    </row>
    <row r="364" spans="1:10" x14ac:dyDescent="0.25">
      <c r="A364" s="135" t="s">
        <v>9318</v>
      </c>
      <c r="B364" s="135" t="s">
        <v>9082</v>
      </c>
      <c r="C364" s="135" t="s">
        <v>560</v>
      </c>
      <c r="D364" s="135" t="b">
        <v>0</v>
      </c>
      <c r="E364" s="135" t="s">
        <v>9141</v>
      </c>
      <c r="F364" s="135" t="s">
        <v>539</v>
      </c>
      <c r="G364" s="136">
        <v>44127</v>
      </c>
      <c r="H364" s="136">
        <v>44146</v>
      </c>
      <c r="I364" s="135">
        <v>0</v>
      </c>
      <c r="J364" s="92"/>
    </row>
    <row r="365" spans="1:10" x14ac:dyDescent="0.25">
      <c r="A365" s="135" t="s">
        <v>9319</v>
      </c>
      <c r="B365" s="135" t="s">
        <v>9082</v>
      </c>
      <c r="C365" s="135" t="s">
        <v>560</v>
      </c>
      <c r="D365" s="135" t="b">
        <v>0</v>
      </c>
      <c r="E365" s="135" t="s">
        <v>9141</v>
      </c>
      <c r="F365" s="135" t="s">
        <v>539</v>
      </c>
      <c r="G365" s="136">
        <v>44127</v>
      </c>
      <c r="H365" s="136">
        <v>44146</v>
      </c>
      <c r="I365" s="135">
        <v>0</v>
      </c>
      <c r="J365" s="92"/>
    </row>
    <row r="366" spans="1:10" x14ac:dyDescent="0.25">
      <c r="A366" s="135" t="s">
        <v>9320</v>
      </c>
      <c r="B366" s="135" t="s">
        <v>9082</v>
      </c>
      <c r="C366" s="135" t="s">
        <v>560</v>
      </c>
      <c r="D366" s="135" t="b">
        <v>0</v>
      </c>
      <c r="E366" s="135" t="s">
        <v>9141</v>
      </c>
      <c r="F366" s="135" t="s">
        <v>539</v>
      </c>
      <c r="G366" s="136">
        <v>44127</v>
      </c>
      <c r="H366" s="136">
        <v>44146</v>
      </c>
      <c r="I366" s="135">
        <v>0</v>
      </c>
      <c r="J366" s="92"/>
    </row>
    <row r="367" spans="1:10" x14ac:dyDescent="0.25">
      <c r="A367" s="135" t="s">
        <v>9321</v>
      </c>
      <c r="B367" s="135" t="s">
        <v>9082</v>
      </c>
      <c r="C367" s="135" t="s">
        <v>560</v>
      </c>
      <c r="D367" s="135" t="b">
        <v>0</v>
      </c>
      <c r="E367" s="135" t="s">
        <v>9141</v>
      </c>
      <c r="F367" s="135" t="s">
        <v>539</v>
      </c>
      <c r="G367" s="136">
        <v>44127</v>
      </c>
      <c r="H367" s="136">
        <v>44146</v>
      </c>
      <c r="I367" s="135">
        <v>0</v>
      </c>
      <c r="J367" s="92"/>
    </row>
    <row r="368" spans="1:10" x14ac:dyDescent="0.25">
      <c r="A368" s="135" t="s">
        <v>9322</v>
      </c>
      <c r="B368" s="135" t="s">
        <v>9082</v>
      </c>
      <c r="C368" s="135" t="s">
        <v>560</v>
      </c>
      <c r="D368" s="135" t="b">
        <v>0</v>
      </c>
      <c r="E368" s="135" t="s">
        <v>9141</v>
      </c>
      <c r="F368" s="135" t="s">
        <v>539</v>
      </c>
      <c r="G368" s="136">
        <v>44127</v>
      </c>
      <c r="H368" s="136">
        <v>44146</v>
      </c>
      <c r="I368" s="135">
        <v>0</v>
      </c>
      <c r="J368" s="92"/>
    </row>
    <row r="369" spans="1:10" x14ac:dyDescent="0.25">
      <c r="A369" s="135" t="s">
        <v>9323</v>
      </c>
      <c r="B369" s="135" t="s">
        <v>9082</v>
      </c>
      <c r="C369" s="135" t="s">
        <v>560</v>
      </c>
      <c r="D369" s="135" t="b">
        <v>0</v>
      </c>
      <c r="E369" s="135" t="s">
        <v>9141</v>
      </c>
      <c r="F369" s="135" t="s">
        <v>539</v>
      </c>
      <c r="G369" s="136">
        <v>44127</v>
      </c>
      <c r="H369" s="136">
        <v>44146</v>
      </c>
      <c r="I369" s="135">
        <v>0</v>
      </c>
      <c r="J369" s="92"/>
    </row>
    <row r="370" spans="1:10" x14ac:dyDescent="0.25">
      <c r="A370" s="135" t="s">
        <v>9324</v>
      </c>
      <c r="B370" s="135" t="s">
        <v>9082</v>
      </c>
      <c r="C370" s="135" t="s">
        <v>560</v>
      </c>
      <c r="D370" s="135" t="b">
        <v>0</v>
      </c>
      <c r="E370" s="135" t="s">
        <v>9141</v>
      </c>
      <c r="F370" s="135" t="s">
        <v>539</v>
      </c>
      <c r="G370" s="136">
        <v>44127</v>
      </c>
      <c r="H370" s="136">
        <v>44146</v>
      </c>
      <c r="I370" s="135">
        <v>0</v>
      </c>
      <c r="J370" s="92"/>
    </row>
    <row r="371" spans="1:10" x14ac:dyDescent="0.25">
      <c r="A371" s="135" t="s">
        <v>9325</v>
      </c>
      <c r="B371" s="135" t="s">
        <v>9082</v>
      </c>
      <c r="C371" s="135" t="s">
        <v>560</v>
      </c>
      <c r="D371" s="135" t="b">
        <v>0</v>
      </c>
      <c r="E371" s="135" t="s">
        <v>9141</v>
      </c>
      <c r="F371" s="135" t="s">
        <v>539</v>
      </c>
      <c r="G371" s="136">
        <v>44127</v>
      </c>
      <c r="H371" s="136">
        <v>44146</v>
      </c>
      <c r="I371" s="135">
        <v>0</v>
      </c>
      <c r="J371" s="92"/>
    </row>
    <row r="372" spans="1:10" x14ac:dyDescent="0.25">
      <c r="A372" s="135" t="s">
        <v>9326</v>
      </c>
      <c r="B372" s="135" t="s">
        <v>9082</v>
      </c>
      <c r="C372" s="135" t="s">
        <v>560</v>
      </c>
      <c r="D372" s="135" t="b">
        <v>0</v>
      </c>
      <c r="E372" s="135" t="s">
        <v>9141</v>
      </c>
      <c r="F372" s="135" t="s">
        <v>539</v>
      </c>
      <c r="G372" s="136">
        <v>44127</v>
      </c>
      <c r="H372" s="136">
        <v>44146</v>
      </c>
      <c r="I372" s="135">
        <v>0</v>
      </c>
      <c r="J372" s="92"/>
    </row>
    <row r="373" spans="1:10" x14ac:dyDescent="0.25">
      <c r="A373" s="135" t="s">
        <v>9327</v>
      </c>
      <c r="B373" s="135" t="s">
        <v>9082</v>
      </c>
      <c r="C373" s="135" t="s">
        <v>560</v>
      </c>
      <c r="D373" s="135" t="b">
        <v>0</v>
      </c>
      <c r="E373" s="135" t="s">
        <v>9141</v>
      </c>
      <c r="F373" s="135" t="s">
        <v>539</v>
      </c>
      <c r="G373" s="136">
        <v>44127</v>
      </c>
      <c r="H373" s="136">
        <v>44146</v>
      </c>
      <c r="I373" s="135">
        <v>0</v>
      </c>
      <c r="J373" s="92"/>
    </row>
    <row r="374" spans="1:10" x14ac:dyDescent="0.25">
      <c r="A374" s="135" t="s">
        <v>9328</v>
      </c>
      <c r="B374" s="135" t="s">
        <v>9082</v>
      </c>
      <c r="C374" s="135" t="s">
        <v>560</v>
      </c>
      <c r="D374" s="135" t="b">
        <v>0</v>
      </c>
      <c r="E374" s="135" t="s">
        <v>9141</v>
      </c>
      <c r="F374" s="135" t="s">
        <v>539</v>
      </c>
      <c r="G374" s="136">
        <v>44127</v>
      </c>
      <c r="H374" s="136">
        <v>44146</v>
      </c>
      <c r="I374" s="135">
        <v>0</v>
      </c>
      <c r="J374" s="92"/>
    </row>
    <row r="375" spans="1:10" x14ac:dyDescent="0.25">
      <c r="A375" s="135" t="s">
        <v>9329</v>
      </c>
      <c r="B375" s="135" t="s">
        <v>9082</v>
      </c>
      <c r="C375" s="135" t="s">
        <v>560</v>
      </c>
      <c r="D375" s="135" t="b">
        <v>0</v>
      </c>
      <c r="E375" s="135" t="s">
        <v>9141</v>
      </c>
      <c r="F375" s="135" t="s">
        <v>539</v>
      </c>
      <c r="G375" s="136">
        <v>44127</v>
      </c>
      <c r="H375" s="136">
        <v>44146</v>
      </c>
      <c r="I375" s="135">
        <v>0</v>
      </c>
      <c r="J375" s="92"/>
    </row>
    <row r="376" spans="1:10" x14ac:dyDescent="0.25">
      <c r="A376" s="135" t="s">
        <v>9330</v>
      </c>
      <c r="B376" s="135" t="s">
        <v>9082</v>
      </c>
      <c r="C376" s="135" t="s">
        <v>560</v>
      </c>
      <c r="D376" s="135" t="b">
        <v>0</v>
      </c>
      <c r="E376" s="135" t="s">
        <v>9141</v>
      </c>
      <c r="F376" s="135" t="s">
        <v>539</v>
      </c>
      <c r="G376" s="136">
        <v>44127</v>
      </c>
      <c r="H376" s="136">
        <v>44146</v>
      </c>
      <c r="I376" s="135">
        <v>0</v>
      </c>
      <c r="J376" s="92"/>
    </row>
    <row r="377" spans="1:10" x14ac:dyDescent="0.25">
      <c r="A377" s="135" t="s">
        <v>9331</v>
      </c>
      <c r="B377" s="135" t="s">
        <v>9082</v>
      </c>
      <c r="C377" s="135" t="s">
        <v>560</v>
      </c>
      <c r="D377" s="135" t="b">
        <v>0</v>
      </c>
      <c r="E377" s="135" t="s">
        <v>9141</v>
      </c>
      <c r="F377" s="135" t="s">
        <v>539</v>
      </c>
      <c r="G377" s="136">
        <v>44127</v>
      </c>
      <c r="H377" s="136">
        <v>44146</v>
      </c>
      <c r="I377" s="135">
        <v>0</v>
      </c>
      <c r="J377" s="92"/>
    </row>
    <row r="378" spans="1:10" x14ac:dyDescent="0.25">
      <c r="A378" s="135" t="s">
        <v>9332</v>
      </c>
      <c r="B378" s="135" t="s">
        <v>9082</v>
      </c>
      <c r="C378" s="135" t="s">
        <v>560</v>
      </c>
      <c r="D378" s="135" t="b">
        <v>0</v>
      </c>
      <c r="E378" s="135" t="s">
        <v>9141</v>
      </c>
      <c r="F378" s="135" t="s">
        <v>539</v>
      </c>
      <c r="G378" s="136">
        <v>44127</v>
      </c>
      <c r="H378" s="136">
        <v>44146</v>
      </c>
      <c r="I378" s="135">
        <v>0</v>
      </c>
      <c r="J378" s="92"/>
    </row>
    <row r="379" spans="1:10" x14ac:dyDescent="0.25">
      <c r="A379" s="135" t="s">
        <v>9333</v>
      </c>
      <c r="B379" s="135" t="s">
        <v>9082</v>
      </c>
      <c r="C379" s="135" t="s">
        <v>560</v>
      </c>
      <c r="D379" s="135" t="b">
        <v>0</v>
      </c>
      <c r="E379" s="135" t="s">
        <v>9141</v>
      </c>
      <c r="F379" s="135" t="s">
        <v>539</v>
      </c>
      <c r="G379" s="136">
        <v>44127</v>
      </c>
      <c r="H379" s="136">
        <v>44146</v>
      </c>
      <c r="I379" s="135">
        <v>0</v>
      </c>
      <c r="J379" s="92"/>
    </row>
    <row r="380" spans="1:10" x14ac:dyDescent="0.25">
      <c r="A380" s="135" t="s">
        <v>9334</v>
      </c>
      <c r="B380" s="135" t="s">
        <v>9082</v>
      </c>
      <c r="C380" s="135" t="s">
        <v>560</v>
      </c>
      <c r="D380" s="135" t="b">
        <v>0</v>
      </c>
      <c r="E380" s="135" t="s">
        <v>9141</v>
      </c>
      <c r="F380" s="135" t="s">
        <v>539</v>
      </c>
      <c r="G380" s="136">
        <v>44127</v>
      </c>
      <c r="H380" s="136">
        <v>44146</v>
      </c>
      <c r="I380" s="135">
        <v>0</v>
      </c>
      <c r="J380" s="92"/>
    </row>
    <row r="381" spans="1:10" x14ac:dyDescent="0.25">
      <c r="A381" s="135" t="s">
        <v>9335</v>
      </c>
      <c r="B381" s="135" t="s">
        <v>9082</v>
      </c>
      <c r="C381" s="135" t="s">
        <v>560</v>
      </c>
      <c r="D381" s="135" t="b">
        <v>0</v>
      </c>
      <c r="E381" s="135" t="s">
        <v>9141</v>
      </c>
      <c r="F381" s="135" t="s">
        <v>539</v>
      </c>
      <c r="G381" s="136">
        <v>44127</v>
      </c>
      <c r="H381" s="136">
        <v>44146</v>
      </c>
      <c r="I381" s="135">
        <v>0</v>
      </c>
      <c r="J381" s="92"/>
    </row>
    <row r="382" spans="1:10" x14ac:dyDescent="0.25">
      <c r="A382" s="135" t="s">
        <v>9336</v>
      </c>
      <c r="B382" s="135" t="s">
        <v>9082</v>
      </c>
      <c r="C382" s="135" t="s">
        <v>560</v>
      </c>
      <c r="D382" s="135" t="b">
        <v>0</v>
      </c>
      <c r="E382" s="135" t="s">
        <v>9141</v>
      </c>
      <c r="F382" s="135" t="s">
        <v>539</v>
      </c>
      <c r="G382" s="136">
        <v>44127</v>
      </c>
      <c r="H382" s="136">
        <v>44146</v>
      </c>
      <c r="I382" s="135">
        <v>0</v>
      </c>
      <c r="J382" s="92"/>
    </row>
    <row r="383" spans="1:10" x14ac:dyDescent="0.25">
      <c r="A383" s="135" t="s">
        <v>9337</v>
      </c>
      <c r="B383" s="135" t="s">
        <v>9082</v>
      </c>
      <c r="C383" s="135" t="s">
        <v>560</v>
      </c>
      <c r="D383" s="135" t="b">
        <v>0</v>
      </c>
      <c r="E383" s="135" t="s">
        <v>9141</v>
      </c>
      <c r="F383" s="135" t="s">
        <v>539</v>
      </c>
      <c r="G383" s="136">
        <v>44127</v>
      </c>
      <c r="H383" s="136">
        <v>44146</v>
      </c>
      <c r="I383" s="135">
        <v>0</v>
      </c>
      <c r="J383" s="92"/>
    </row>
    <row r="384" spans="1:10" x14ac:dyDescent="0.25">
      <c r="A384" s="135" t="s">
        <v>9338</v>
      </c>
      <c r="B384" s="135" t="s">
        <v>9082</v>
      </c>
      <c r="C384" s="135" t="s">
        <v>560</v>
      </c>
      <c r="D384" s="135" t="b">
        <v>0</v>
      </c>
      <c r="E384" s="135" t="s">
        <v>9141</v>
      </c>
      <c r="F384" s="135" t="s">
        <v>539</v>
      </c>
      <c r="G384" s="136">
        <v>44127</v>
      </c>
      <c r="H384" s="136">
        <v>44146</v>
      </c>
      <c r="I384" s="135">
        <v>0</v>
      </c>
      <c r="J384" s="92"/>
    </row>
    <row r="385" spans="1:10" x14ac:dyDescent="0.25">
      <c r="A385" s="135" t="s">
        <v>9339</v>
      </c>
      <c r="B385" s="135" t="s">
        <v>9082</v>
      </c>
      <c r="C385" s="135" t="s">
        <v>560</v>
      </c>
      <c r="D385" s="135" t="b">
        <v>0</v>
      </c>
      <c r="E385" s="135" t="s">
        <v>9141</v>
      </c>
      <c r="F385" s="135" t="s">
        <v>539</v>
      </c>
      <c r="G385" s="136">
        <v>44127</v>
      </c>
      <c r="H385" s="136">
        <v>44146</v>
      </c>
      <c r="I385" s="135">
        <v>0</v>
      </c>
      <c r="J385" s="92"/>
    </row>
    <row r="386" spans="1:10" x14ac:dyDescent="0.25">
      <c r="A386" s="135" t="s">
        <v>9340</v>
      </c>
      <c r="B386" s="135" t="s">
        <v>9082</v>
      </c>
      <c r="C386" s="135" t="s">
        <v>560</v>
      </c>
      <c r="D386" s="135" t="b">
        <v>0</v>
      </c>
      <c r="E386" s="135" t="s">
        <v>9141</v>
      </c>
      <c r="F386" s="135" t="s">
        <v>539</v>
      </c>
      <c r="G386" s="136">
        <v>44127</v>
      </c>
      <c r="H386" s="136">
        <v>44146</v>
      </c>
      <c r="I386" s="135">
        <v>0</v>
      </c>
      <c r="J386" s="92"/>
    </row>
    <row r="387" spans="1:10" x14ac:dyDescent="0.25">
      <c r="A387" s="135" t="s">
        <v>9341</v>
      </c>
      <c r="B387" s="135" t="s">
        <v>9082</v>
      </c>
      <c r="C387" s="135" t="s">
        <v>560</v>
      </c>
      <c r="D387" s="135" t="b">
        <v>0</v>
      </c>
      <c r="E387" s="135" t="s">
        <v>9141</v>
      </c>
      <c r="F387" s="135" t="s">
        <v>539</v>
      </c>
      <c r="G387" s="136">
        <v>44127</v>
      </c>
      <c r="H387" s="136">
        <v>44146</v>
      </c>
      <c r="I387" s="135">
        <v>0</v>
      </c>
      <c r="J387" s="92"/>
    </row>
    <row r="388" spans="1:10" x14ac:dyDescent="0.25">
      <c r="A388" s="135" t="s">
        <v>9342</v>
      </c>
      <c r="B388" s="135" t="s">
        <v>9082</v>
      </c>
      <c r="C388" s="135" t="s">
        <v>560</v>
      </c>
      <c r="D388" s="135" t="b">
        <v>0</v>
      </c>
      <c r="E388" s="135" t="s">
        <v>9141</v>
      </c>
      <c r="F388" s="135" t="s">
        <v>539</v>
      </c>
      <c r="G388" s="136">
        <v>44127</v>
      </c>
      <c r="H388" s="136">
        <v>44146</v>
      </c>
      <c r="I388" s="135">
        <v>0</v>
      </c>
      <c r="J388" s="92"/>
    </row>
    <row r="389" spans="1:10" x14ac:dyDescent="0.25">
      <c r="A389" s="135" t="s">
        <v>9343</v>
      </c>
      <c r="B389" s="135" t="s">
        <v>9082</v>
      </c>
      <c r="C389" s="135" t="s">
        <v>560</v>
      </c>
      <c r="D389" s="135" t="b">
        <v>0</v>
      </c>
      <c r="E389" s="135" t="s">
        <v>9141</v>
      </c>
      <c r="F389" s="135" t="s">
        <v>539</v>
      </c>
      <c r="G389" s="136">
        <v>44127</v>
      </c>
      <c r="H389" s="136">
        <v>44146</v>
      </c>
      <c r="I389" s="135">
        <v>0</v>
      </c>
      <c r="J389" s="92"/>
    </row>
    <row r="390" spans="1:10" x14ac:dyDescent="0.25">
      <c r="A390" s="135" t="s">
        <v>9344</v>
      </c>
      <c r="B390" s="135" t="s">
        <v>9082</v>
      </c>
      <c r="C390" s="135" t="s">
        <v>560</v>
      </c>
      <c r="D390" s="135" t="b">
        <v>0</v>
      </c>
      <c r="E390" s="135" t="s">
        <v>9141</v>
      </c>
      <c r="F390" s="135" t="s">
        <v>539</v>
      </c>
      <c r="G390" s="136">
        <v>44127</v>
      </c>
      <c r="H390" s="136">
        <v>44146</v>
      </c>
      <c r="I390" s="135">
        <v>0</v>
      </c>
      <c r="J390" s="92"/>
    </row>
    <row r="391" spans="1:10" x14ac:dyDescent="0.25">
      <c r="A391" s="135" t="s">
        <v>9345</v>
      </c>
      <c r="B391" s="135" t="s">
        <v>9082</v>
      </c>
      <c r="C391" s="135" t="s">
        <v>560</v>
      </c>
      <c r="D391" s="135" t="b">
        <v>0</v>
      </c>
      <c r="E391" s="135" t="s">
        <v>9141</v>
      </c>
      <c r="F391" s="135" t="s">
        <v>539</v>
      </c>
      <c r="G391" s="136">
        <v>44127</v>
      </c>
      <c r="H391" s="136">
        <v>44146</v>
      </c>
      <c r="I391" s="135">
        <v>0</v>
      </c>
      <c r="J391" s="92"/>
    </row>
    <row r="392" spans="1:10" x14ac:dyDescent="0.25">
      <c r="A392" s="135" t="s">
        <v>9346</v>
      </c>
      <c r="B392" s="135" t="s">
        <v>9082</v>
      </c>
      <c r="C392" s="135" t="s">
        <v>560</v>
      </c>
      <c r="D392" s="135" t="b">
        <v>0</v>
      </c>
      <c r="E392" s="135" t="s">
        <v>9141</v>
      </c>
      <c r="F392" s="135" t="s">
        <v>539</v>
      </c>
      <c r="G392" s="136">
        <v>44127</v>
      </c>
      <c r="H392" s="136">
        <v>44146</v>
      </c>
      <c r="I392" s="135">
        <v>0</v>
      </c>
      <c r="J392" s="92"/>
    </row>
    <row r="393" spans="1:10" x14ac:dyDescent="0.25">
      <c r="A393" s="135" t="s">
        <v>9347</v>
      </c>
      <c r="B393" s="135" t="s">
        <v>9082</v>
      </c>
      <c r="C393" s="135" t="s">
        <v>560</v>
      </c>
      <c r="D393" s="135" t="b">
        <v>0</v>
      </c>
      <c r="E393" s="135" t="s">
        <v>9141</v>
      </c>
      <c r="F393" s="135" t="s">
        <v>539</v>
      </c>
      <c r="G393" s="136">
        <v>44127</v>
      </c>
      <c r="H393" s="136">
        <v>44146</v>
      </c>
      <c r="I393" s="135">
        <v>0</v>
      </c>
      <c r="J393" s="92"/>
    </row>
    <row r="394" spans="1:10" x14ac:dyDescent="0.25">
      <c r="A394" s="135" t="s">
        <v>9348</v>
      </c>
      <c r="B394" s="135" t="s">
        <v>9082</v>
      </c>
      <c r="C394" s="135" t="s">
        <v>560</v>
      </c>
      <c r="D394" s="135" t="b">
        <v>0</v>
      </c>
      <c r="E394" s="135" t="s">
        <v>9141</v>
      </c>
      <c r="F394" s="135" t="s">
        <v>539</v>
      </c>
      <c r="G394" s="136">
        <v>44127</v>
      </c>
      <c r="H394" s="136">
        <v>44146</v>
      </c>
      <c r="I394" s="135">
        <v>0</v>
      </c>
      <c r="J394" s="92"/>
    </row>
    <row r="395" spans="1:10" x14ac:dyDescent="0.25">
      <c r="A395" s="135" t="s">
        <v>9349</v>
      </c>
      <c r="B395" s="135" t="s">
        <v>9082</v>
      </c>
      <c r="C395" s="135" t="s">
        <v>560</v>
      </c>
      <c r="D395" s="135" t="b">
        <v>0</v>
      </c>
      <c r="E395" s="135" t="s">
        <v>9141</v>
      </c>
      <c r="F395" s="135" t="s">
        <v>539</v>
      </c>
      <c r="G395" s="136">
        <v>44127</v>
      </c>
      <c r="H395" s="136">
        <v>44146</v>
      </c>
      <c r="I395" s="135">
        <v>0</v>
      </c>
      <c r="J395" s="92"/>
    </row>
    <row r="396" spans="1:10" x14ac:dyDescent="0.25">
      <c r="A396" s="135" t="s">
        <v>9350</v>
      </c>
      <c r="B396" s="135" t="s">
        <v>9082</v>
      </c>
      <c r="C396" s="135" t="s">
        <v>560</v>
      </c>
      <c r="D396" s="135" t="b">
        <v>0</v>
      </c>
      <c r="E396" s="135" t="s">
        <v>9141</v>
      </c>
      <c r="F396" s="135" t="s">
        <v>539</v>
      </c>
      <c r="G396" s="136">
        <v>44127</v>
      </c>
      <c r="H396" s="136">
        <v>44146</v>
      </c>
      <c r="I396" s="135">
        <v>0</v>
      </c>
      <c r="J396" s="92"/>
    </row>
    <row r="397" spans="1:10" x14ac:dyDescent="0.25">
      <c r="A397" s="135" t="s">
        <v>9351</v>
      </c>
      <c r="B397" s="135" t="s">
        <v>9082</v>
      </c>
      <c r="C397" s="135" t="s">
        <v>560</v>
      </c>
      <c r="D397" s="135" t="b">
        <v>0</v>
      </c>
      <c r="E397" s="135" t="s">
        <v>9141</v>
      </c>
      <c r="F397" s="135" t="s">
        <v>539</v>
      </c>
      <c r="G397" s="136">
        <v>44127</v>
      </c>
      <c r="H397" s="136">
        <v>44146</v>
      </c>
      <c r="I397" s="135">
        <v>0</v>
      </c>
      <c r="J397" s="92"/>
    </row>
    <row r="398" spans="1:10" x14ac:dyDescent="0.25">
      <c r="A398" s="135" t="s">
        <v>9352</v>
      </c>
      <c r="B398" s="135" t="s">
        <v>9082</v>
      </c>
      <c r="C398" s="135" t="s">
        <v>560</v>
      </c>
      <c r="D398" s="135" t="b">
        <v>0</v>
      </c>
      <c r="E398" s="135" t="s">
        <v>9141</v>
      </c>
      <c r="F398" s="135" t="s">
        <v>539</v>
      </c>
      <c r="G398" s="136">
        <v>44127</v>
      </c>
      <c r="H398" s="136">
        <v>44146</v>
      </c>
      <c r="I398" s="135">
        <v>0</v>
      </c>
      <c r="J398" s="92"/>
    </row>
    <row r="399" spans="1:10" x14ac:dyDescent="0.25">
      <c r="A399" s="135" t="s">
        <v>9353</v>
      </c>
      <c r="B399" s="135" t="s">
        <v>9082</v>
      </c>
      <c r="C399" s="135" t="s">
        <v>560</v>
      </c>
      <c r="D399" s="135" t="b">
        <v>0</v>
      </c>
      <c r="E399" s="135" t="s">
        <v>9141</v>
      </c>
      <c r="F399" s="135" t="s">
        <v>539</v>
      </c>
      <c r="G399" s="136">
        <v>44127</v>
      </c>
      <c r="H399" s="136">
        <v>44146</v>
      </c>
      <c r="I399" s="135">
        <v>0</v>
      </c>
      <c r="J399" s="92"/>
    </row>
    <row r="400" spans="1:10" x14ac:dyDescent="0.25">
      <c r="A400" s="135" t="s">
        <v>9354</v>
      </c>
      <c r="B400" s="135" t="s">
        <v>9082</v>
      </c>
      <c r="C400" s="135" t="s">
        <v>560</v>
      </c>
      <c r="D400" s="135" t="b">
        <v>0</v>
      </c>
      <c r="E400" s="135" t="s">
        <v>9141</v>
      </c>
      <c r="F400" s="135" t="s">
        <v>539</v>
      </c>
      <c r="G400" s="136">
        <v>44127</v>
      </c>
      <c r="H400" s="136">
        <v>44146</v>
      </c>
      <c r="I400" s="135">
        <v>0</v>
      </c>
      <c r="J400" s="92"/>
    </row>
    <row r="401" spans="1:10" x14ac:dyDescent="0.25">
      <c r="A401" s="135" t="s">
        <v>9355</v>
      </c>
      <c r="B401" s="135" t="s">
        <v>9082</v>
      </c>
      <c r="C401" s="135" t="s">
        <v>560</v>
      </c>
      <c r="D401" s="135" t="b">
        <v>0</v>
      </c>
      <c r="E401" s="135" t="s">
        <v>9141</v>
      </c>
      <c r="F401" s="135" t="s">
        <v>539</v>
      </c>
      <c r="G401" s="136">
        <v>44127</v>
      </c>
      <c r="H401" s="136">
        <v>44146</v>
      </c>
      <c r="I401" s="135">
        <v>0</v>
      </c>
      <c r="J401" s="92"/>
    </row>
    <row r="402" spans="1:10" x14ac:dyDescent="0.25">
      <c r="A402" s="135" t="s">
        <v>9356</v>
      </c>
      <c r="B402" s="135" t="s">
        <v>9082</v>
      </c>
      <c r="C402" s="135" t="s">
        <v>560</v>
      </c>
      <c r="D402" s="135" t="b">
        <v>0</v>
      </c>
      <c r="E402" s="135" t="s">
        <v>9141</v>
      </c>
      <c r="F402" s="135" t="s">
        <v>539</v>
      </c>
      <c r="G402" s="136">
        <v>44127</v>
      </c>
      <c r="H402" s="136">
        <v>44146</v>
      </c>
      <c r="I402" s="135">
        <v>0</v>
      </c>
      <c r="J402" s="92"/>
    </row>
    <row r="403" spans="1:10" x14ac:dyDescent="0.25">
      <c r="A403" s="135" t="s">
        <v>9357</v>
      </c>
      <c r="B403" s="135" t="s">
        <v>9082</v>
      </c>
      <c r="C403" s="135" t="s">
        <v>560</v>
      </c>
      <c r="D403" s="135" t="b">
        <v>0</v>
      </c>
      <c r="E403" s="135" t="s">
        <v>9141</v>
      </c>
      <c r="F403" s="135" t="s">
        <v>539</v>
      </c>
      <c r="G403" s="136">
        <v>44127</v>
      </c>
      <c r="H403" s="136">
        <v>44146</v>
      </c>
      <c r="I403" s="135">
        <v>0</v>
      </c>
      <c r="J403" s="92"/>
    </row>
    <row r="404" spans="1:10" x14ac:dyDescent="0.25">
      <c r="A404" s="135" t="s">
        <v>9358</v>
      </c>
      <c r="B404" s="135" t="s">
        <v>9082</v>
      </c>
      <c r="C404" s="135" t="s">
        <v>560</v>
      </c>
      <c r="D404" s="135" t="b">
        <v>0</v>
      </c>
      <c r="E404" s="135" t="s">
        <v>9141</v>
      </c>
      <c r="F404" s="135" t="s">
        <v>539</v>
      </c>
      <c r="G404" s="136">
        <v>44127</v>
      </c>
      <c r="H404" s="136">
        <v>44146</v>
      </c>
      <c r="I404" s="135">
        <v>0</v>
      </c>
      <c r="J404" s="92"/>
    </row>
    <row r="405" spans="1:10" x14ac:dyDescent="0.25">
      <c r="A405" s="135" t="s">
        <v>9359</v>
      </c>
      <c r="B405" s="135" t="s">
        <v>9082</v>
      </c>
      <c r="C405" s="135" t="s">
        <v>560</v>
      </c>
      <c r="D405" s="135" t="b">
        <v>0</v>
      </c>
      <c r="E405" s="135" t="s">
        <v>9141</v>
      </c>
      <c r="F405" s="135" t="s">
        <v>539</v>
      </c>
      <c r="G405" s="136">
        <v>44127</v>
      </c>
      <c r="H405" s="136">
        <v>44146</v>
      </c>
      <c r="I405" s="135">
        <v>0</v>
      </c>
      <c r="J405" s="92"/>
    </row>
    <row r="406" spans="1:10" x14ac:dyDescent="0.25">
      <c r="A406" s="135" t="s">
        <v>9360</v>
      </c>
      <c r="B406" s="135" t="s">
        <v>9082</v>
      </c>
      <c r="C406" s="135" t="s">
        <v>560</v>
      </c>
      <c r="D406" s="135" t="b">
        <v>0</v>
      </c>
      <c r="E406" s="135" t="s">
        <v>9141</v>
      </c>
      <c r="F406" s="135" t="s">
        <v>539</v>
      </c>
      <c r="G406" s="136">
        <v>44127</v>
      </c>
      <c r="H406" s="136">
        <v>44146</v>
      </c>
      <c r="I406" s="135">
        <v>0</v>
      </c>
      <c r="J406" s="92"/>
    </row>
    <row r="407" spans="1:10" x14ac:dyDescent="0.25">
      <c r="A407" s="135" t="s">
        <v>9361</v>
      </c>
      <c r="B407" s="135" t="s">
        <v>9082</v>
      </c>
      <c r="C407" s="135" t="s">
        <v>560</v>
      </c>
      <c r="D407" s="135" t="b">
        <v>0</v>
      </c>
      <c r="E407" s="135" t="s">
        <v>9141</v>
      </c>
      <c r="F407" s="135" t="s">
        <v>539</v>
      </c>
      <c r="G407" s="136">
        <v>44127</v>
      </c>
      <c r="H407" s="136">
        <v>44146</v>
      </c>
      <c r="I407" s="135">
        <v>0</v>
      </c>
      <c r="J407" s="92"/>
    </row>
    <row r="408" spans="1:10" x14ac:dyDescent="0.25">
      <c r="A408" s="135" t="s">
        <v>9362</v>
      </c>
      <c r="B408" s="135" t="s">
        <v>9082</v>
      </c>
      <c r="C408" s="135" t="s">
        <v>560</v>
      </c>
      <c r="D408" s="135" t="b">
        <v>0</v>
      </c>
      <c r="E408" s="135" t="s">
        <v>9141</v>
      </c>
      <c r="F408" s="135" t="s">
        <v>539</v>
      </c>
      <c r="G408" s="136">
        <v>44127</v>
      </c>
      <c r="H408" s="136">
        <v>44146</v>
      </c>
      <c r="I408" s="135">
        <v>0</v>
      </c>
      <c r="J408" s="92"/>
    </row>
    <row r="409" spans="1:10" x14ac:dyDescent="0.25">
      <c r="A409" s="135" t="s">
        <v>9363</v>
      </c>
      <c r="B409" s="135" t="s">
        <v>9082</v>
      </c>
      <c r="C409" s="135" t="s">
        <v>560</v>
      </c>
      <c r="D409" s="135" t="b">
        <v>0</v>
      </c>
      <c r="E409" s="135" t="s">
        <v>9141</v>
      </c>
      <c r="F409" s="135" t="s">
        <v>539</v>
      </c>
      <c r="G409" s="136">
        <v>44127</v>
      </c>
      <c r="H409" s="136">
        <v>44146</v>
      </c>
      <c r="I409" s="135">
        <v>0</v>
      </c>
      <c r="J409" s="92"/>
    </row>
    <row r="410" spans="1:10" x14ac:dyDescent="0.25">
      <c r="A410" s="135" t="s">
        <v>9364</v>
      </c>
      <c r="B410" s="135" t="s">
        <v>9082</v>
      </c>
      <c r="C410" s="135" t="s">
        <v>560</v>
      </c>
      <c r="D410" s="135" t="b">
        <v>0</v>
      </c>
      <c r="E410" s="135" t="s">
        <v>9141</v>
      </c>
      <c r="F410" s="135" t="s">
        <v>539</v>
      </c>
      <c r="G410" s="136">
        <v>44127</v>
      </c>
      <c r="H410" s="136">
        <v>44146</v>
      </c>
      <c r="I410" s="135">
        <v>0</v>
      </c>
      <c r="J410" s="92"/>
    </row>
    <row r="411" spans="1:10" x14ac:dyDescent="0.25">
      <c r="A411" s="135" t="s">
        <v>9365</v>
      </c>
      <c r="B411" s="135" t="s">
        <v>9082</v>
      </c>
      <c r="C411" s="135" t="s">
        <v>560</v>
      </c>
      <c r="D411" s="135" t="b">
        <v>0</v>
      </c>
      <c r="E411" s="135" t="s">
        <v>9141</v>
      </c>
      <c r="F411" s="135" t="s">
        <v>539</v>
      </c>
      <c r="G411" s="136">
        <v>44127</v>
      </c>
      <c r="H411" s="136">
        <v>44146</v>
      </c>
      <c r="I411" s="135">
        <v>0</v>
      </c>
      <c r="J411" s="92"/>
    </row>
    <row r="412" spans="1:10" x14ac:dyDescent="0.25">
      <c r="A412" s="135" t="s">
        <v>9366</v>
      </c>
      <c r="B412" s="135" t="s">
        <v>9082</v>
      </c>
      <c r="C412" s="135" t="s">
        <v>560</v>
      </c>
      <c r="D412" s="135" t="b">
        <v>0</v>
      </c>
      <c r="E412" s="135" t="s">
        <v>9141</v>
      </c>
      <c r="F412" s="135" t="s">
        <v>539</v>
      </c>
      <c r="G412" s="136">
        <v>44127</v>
      </c>
      <c r="H412" s="136">
        <v>44146</v>
      </c>
      <c r="I412" s="135">
        <v>0</v>
      </c>
      <c r="J412" s="92"/>
    </row>
    <row r="413" spans="1:10" x14ac:dyDescent="0.25">
      <c r="A413" s="135" t="s">
        <v>9367</v>
      </c>
      <c r="B413" s="135" t="s">
        <v>9082</v>
      </c>
      <c r="C413" s="135" t="s">
        <v>560</v>
      </c>
      <c r="D413" s="135" t="b">
        <v>0</v>
      </c>
      <c r="E413" s="135" t="s">
        <v>9141</v>
      </c>
      <c r="F413" s="135" t="s">
        <v>539</v>
      </c>
      <c r="G413" s="136">
        <v>44127</v>
      </c>
      <c r="H413" s="136">
        <v>44146</v>
      </c>
      <c r="I413" s="135">
        <v>0</v>
      </c>
      <c r="J413" s="92"/>
    </row>
    <row r="414" spans="1:10" x14ac:dyDescent="0.25">
      <c r="A414" s="135" t="s">
        <v>9368</v>
      </c>
      <c r="B414" s="135" t="s">
        <v>9082</v>
      </c>
      <c r="C414" s="135" t="s">
        <v>560</v>
      </c>
      <c r="D414" s="135" t="b">
        <v>0</v>
      </c>
      <c r="E414" s="135" t="s">
        <v>9141</v>
      </c>
      <c r="F414" s="135" t="s">
        <v>539</v>
      </c>
      <c r="G414" s="136">
        <v>44127</v>
      </c>
      <c r="H414" s="136">
        <v>44146</v>
      </c>
      <c r="I414" s="135">
        <v>0</v>
      </c>
      <c r="J414" s="92"/>
    </row>
    <row r="415" spans="1:10" x14ac:dyDescent="0.25">
      <c r="A415" s="135" t="s">
        <v>9369</v>
      </c>
      <c r="B415" s="135" t="s">
        <v>9082</v>
      </c>
      <c r="C415" s="135" t="s">
        <v>560</v>
      </c>
      <c r="D415" s="135" t="b">
        <v>0</v>
      </c>
      <c r="E415" s="135" t="s">
        <v>9141</v>
      </c>
      <c r="F415" s="135" t="s">
        <v>539</v>
      </c>
      <c r="G415" s="136">
        <v>44127</v>
      </c>
      <c r="H415" s="136">
        <v>44146</v>
      </c>
      <c r="I415" s="135">
        <v>0</v>
      </c>
      <c r="J415" s="92"/>
    </row>
    <row r="416" spans="1:10" x14ac:dyDescent="0.25">
      <c r="A416" s="135" t="s">
        <v>9370</v>
      </c>
      <c r="B416" s="135" t="s">
        <v>9082</v>
      </c>
      <c r="C416" s="135" t="s">
        <v>560</v>
      </c>
      <c r="D416" s="135" t="b">
        <v>0</v>
      </c>
      <c r="E416" s="135" t="s">
        <v>9141</v>
      </c>
      <c r="F416" s="135" t="s">
        <v>539</v>
      </c>
      <c r="G416" s="136">
        <v>44127</v>
      </c>
      <c r="H416" s="136">
        <v>44146</v>
      </c>
      <c r="I416" s="135">
        <v>0</v>
      </c>
      <c r="J416" s="92"/>
    </row>
    <row r="417" spans="1:10" x14ac:dyDescent="0.25">
      <c r="A417" s="135" t="s">
        <v>9371</v>
      </c>
      <c r="B417" s="135" t="s">
        <v>9082</v>
      </c>
      <c r="C417" s="135" t="s">
        <v>560</v>
      </c>
      <c r="D417" s="135" t="b">
        <v>0</v>
      </c>
      <c r="E417" s="135" t="s">
        <v>9141</v>
      </c>
      <c r="F417" s="135" t="s">
        <v>539</v>
      </c>
      <c r="G417" s="136">
        <v>44127</v>
      </c>
      <c r="H417" s="136">
        <v>44146</v>
      </c>
      <c r="I417" s="135">
        <v>0</v>
      </c>
      <c r="J417" s="92"/>
    </row>
    <row r="418" spans="1:10" x14ac:dyDescent="0.25">
      <c r="A418" s="135" t="s">
        <v>9372</v>
      </c>
      <c r="B418" s="135" t="s">
        <v>9082</v>
      </c>
      <c r="C418" s="135" t="s">
        <v>560</v>
      </c>
      <c r="D418" s="135" t="b">
        <v>0</v>
      </c>
      <c r="E418" s="135" t="s">
        <v>9141</v>
      </c>
      <c r="F418" s="135" t="s">
        <v>539</v>
      </c>
      <c r="G418" s="136">
        <v>44127</v>
      </c>
      <c r="H418" s="136">
        <v>44146</v>
      </c>
      <c r="I418" s="135">
        <v>0</v>
      </c>
      <c r="J418" s="92"/>
    </row>
    <row r="419" spans="1:10" x14ac:dyDescent="0.25">
      <c r="A419" s="135" t="s">
        <v>9373</v>
      </c>
      <c r="B419" s="135" t="s">
        <v>9082</v>
      </c>
      <c r="C419" s="135" t="s">
        <v>560</v>
      </c>
      <c r="D419" s="135" t="b">
        <v>0</v>
      </c>
      <c r="E419" s="135" t="s">
        <v>9141</v>
      </c>
      <c r="F419" s="135" t="s">
        <v>539</v>
      </c>
      <c r="G419" s="136">
        <v>44127</v>
      </c>
      <c r="H419" s="136">
        <v>44146</v>
      </c>
      <c r="I419" s="135">
        <v>0</v>
      </c>
      <c r="J419" s="92"/>
    </row>
    <row r="420" spans="1:10" x14ac:dyDescent="0.25">
      <c r="A420" s="135" t="s">
        <v>9374</v>
      </c>
      <c r="B420" s="135" t="s">
        <v>9082</v>
      </c>
      <c r="C420" s="135" t="s">
        <v>560</v>
      </c>
      <c r="D420" s="135" t="b">
        <v>0</v>
      </c>
      <c r="E420" s="135" t="s">
        <v>9141</v>
      </c>
      <c r="F420" s="135" t="s">
        <v>539</v>
      </c>
      <c r="G420" s="136">
        <v>44127</v>
      </c>
      <c r="H420" s="136">
        <v>44146</v>
      </c>
      <c r="I420" s="135">
        <v>0</v>
      </c>
      <c r="J420" s="92"/>
    </row>
    <row r="421" spans="1:10" x14ac:dyDescent="0.25">
      <c r="A421" s="135" t="s">
        <v>9375</v>
      </c>
      <c r="B421" s="135" t="s">
        <v>9082</v>
      </c>
      <c r="C421" s="135" t="s">
        <v>560</v>
      </c>
      <c r="D421" s="135" t="b">
        <v>0</v>
      </c>
      <c r="E421" s="135" t="s">
        <v>9141</v>
      </c>
      <c r="F421" s="135" t="s">
        <v>539</v>
      </c>
      <c r="G421" s="136">
        <v>44127</v>
      </c>
      <c r="H421" s="136">
        <v>44146</v>
      </c>
      <c r="I421" s="135">
        <v>0</v>
      </c>
      <c r="J421" s="92"/>
    </row>
    <row r="422" spans="1:10" x14ac:dyDescent="0.25">
      <c r="A422" s="135" t="s">
        <v>9376</v>
      </c>
      <c r="B422" s="135" t="s">
        <v>9082</v>
      </c>
      <c r="C422" s="135" t="s">
        <v>560</v>
      </c>
      <c r="D422" s="135" t="b">
        <v>0</v>
      </c>
      <c r="E422" s="135" t="s">
        <v>9141</v>
      </c>
      <c r="F422" s="135" t="s">
        <v>539</v>
      </c>
      <c r="G422" s="136">
        <v>44127</v>
      </c>
      <c r="H422" s="136">
        <v>44146</v>
      </c>
      <c r="I422" s="135">
        <v>0</v>
      </c>
      <c r="J422" s="92"/>
    </row>
    <row r="423" spans="1:10" x14ac:dyDescent="0.25">
      <c r="A423" s="135" t="s">
        <v>9377</v>
      </c>
      <c r="B423" s="135" t="s">
        <v>9082</v>
      </c>
      <c r="C423" s="135" t="s">
        <v>560</v>
      </c>
      <c r="D423" s="135" t="b">
        <v>0</v>
      </c>
      <c r="E423" s="135" t="s">
        <v>9141</v>
      </c>
      <c r="F423" s="135" t="s">
        <v>539</v>
      </c>
      <c r="G423" s="136">
        <v>44127</v>
      </c>
      <c r="H423" s="136">
        <v>44146</v>
      </c>
      <c r="I423" s="135">
        <v>0</v>
      </c>
      <c r="J423" s="92"/>
    </row>
    <row r="424" spans="1:10" x14ac:dyDescent="0.25">
      <c r="A424" s="135" t="s">
        <v>9378</v>
      </c>
      <c r="B424" s="135" t="s">
        <v>9082</v>
      </c>
      <c r="C424" s="135" t="s">
        <v>560</v>
      </c>
      <c r="D424" s="135" t="b">
        <v>0</v>
      </c>
      <c r="E424" s="135" t="s">
        <v>9141</v>
      </c>
      <c r="F424" s="135" t="s">
        <v>539</v>
      </c>
      <c r="G424" s="136">
        <v>44127</v>
      </c>
      <c r="H424" s="136">
        <v>44146</v>
      </c>
      <c r="I424" s="135">
        <v>0</v>
      </c>
      <c r="J424" s="92"/>
    </row>
    <row r="425" spans="1:10" x14ac:dyDescent="0.25">
      <c r="A425" s="135" t="s">
        <v>9379</v>
      </c>
      <c r="B425" s="135" t="s">
        <v>9082</v>
      </c>
      <c r="C425" s="135" t="s">
        <v>560</v>
      </c>
      <c r="D425" s="135" t="b">
        <v>0</v>
      </c>
      <c r="E425" s="135" t="s">
        <v>9141</v>
      </c>
      <c r="F425" s="135" t="s">
        <v>539</v>
      </c>
      <c r="G425" s="136">
        <v>44127</v>
      </c>
      <c r="H425" s="136">
        <v>44146</v>
      </c>
      <c r="I425" s="135">
        <v>0</v>
      </c>
      <c r="J425" s="92"/>
    </row>
    <row r="426" spans="1:10" x14ac:dyDescent="0.25">
      <c r="A426" s="135" t="s">
        <v>9380</v>
      </c>
      <c r="B426" s="135" t="s">
        <v>9082</v>
      </c>
      <c r="C426" s="135" t="s">
        <v>560</v>
      </c>
      <c r="D426" s="135" t="b">
        <v>0</v>
      </c>
      <c r="E426" s="135" t="s">
        <v>9141</v>
      </c>
      <c r="F426" s="135" t="s">
        <v>539</v>
      </c>
      <c r="G426" s="136">
        <v>44127</v>
      </c>
      <c r="H426" s="136">
        <v>44146</v>
      </c>
      <c r="I426" s="135">
        <v>0</v>
      </c>
      <c r="J426" s="92"/>
    </row>
    <row r="427" spans="1:10" x14ac:dyDescent="0.25">
      <c r="A427" s="135" t="s">
        <v>9381</v>
      </c>
      <c r="B427" s="135" t="s">
        <v>9082</v>
      </c>
      <c r="C427" s="135" t="s">
        <v>560</v>
      </c>
      <c r="D427" s="135" t="b">
        <v>0</v>
      </c>
      <c r="E427" s="135" t="s">
        <v>9141</v>
      </c>
      <c r="F427" s="135" t="s">
        <v>539</v>
      </c>
      <c r="G427" s="136">
        <v>44127</v>
      </c>
      <c r="H427" s="136">
        <v>44146</v>
      </c>
      <c r="I427" s="135">
        <v>0</v>
      </c>
      <c r="J427" s="92"/>
    </row>
    <row r="428" spans="1:10" x14ac:dyDescent="0.25">
      <c r="A428" s="135" t="s">
        <v>9382</v>
      </c>
      <c r="B428" s="135" t="s">
        <v>9082</v>
      </c>
      <c r="C428" s="135" t="s">
        <v>560</v>
      </c>
      <c r="D428" s="135" t="b">
        <v>0</v>
      </c>
      <c r="E428" s="135" t="s">
        <v>9141</v>
      </c>
      <c r="F428" s="135" t="s">
        <v>539</v>
      </c>
      <c r="G428" s="136">
        <v>44127</v>
      </c>
      <c r="H428" s="136">
        <v>44146</v>
      </c>
      <c r="I428" s="135">
        <v>0</v>
      </c>
      <c r="J428" s="92"/>
    </row>
    <row r="429" spans="1:10" x14ac:dyDescent="0.25">
      <c r="A429" s="135" t="s">
        <v>9383</v>
      </c>
      <c r="B429" s="135" t="s">
        <v>9082</v>
      </c>
      <c r="C429" s="135" t="s">
        <v>560</v>
      </c>
      <c r="D429" s="135" t="b">
        <v>0</v>
      </c>
      <c r="E429" s="135" t="s">
        <v>9141</v>
      </c>
      <c r="F429" s="135" t="s">
        <v>539</v>
      </c>
      <c r="G429" s="136">
        <v>44127</v>
      </c>
      <c r="H429" s="136">
        <v>44146</v>
      </c>
      <c r="I429" s="135">
        <v>0</v>
      </c>
      <c r="J429" s="92"/>
    </row>
    <row r="430" spans="1:10" x14ac:dyDescent="0.25">
      <c r="A430" s="135" t="s">
        <v>9384</v>
      </c>
      <c r="B430" s="135" t="s">
        <v>9082</v>
      </c>
      <c r="C430" s="135" t="s">
        <v>560</v>
      </c>
      <c r="D430" s="135" t="b">
        <v>0</v>
      </c>
      <c r="E430" s="135" t="s">
        <v>9141</v>
      </c>
      <c r="F430" s="135" t="s">
        <v>539</v>
      </c>
      <c r="G430" s="136">
        <v>44127</v>
      </c>
      <c r="H430" s="136">
        <v>44146</v>
      </c>
      <c r="I430" s="135">
        <v>0</v>
      </c>
      <c r="J430" s="92"/>
    </row>
    <row r="431" spans="1:10" x14ac:dyDescent="0.25">
      <c r="A431" s="135" t="s">
        <v>9385</v>
      </c>
      <c r="B431" s="135" t="s">
        <v>9082</v>
      </c>
      <c r="C431" s="135" t="s">
        <v>560</v>
      </c>
      <c r="D431" s="135" t="b">
        <v>0</v>
      </c>
      <c r="E431" s="135" t="s">
        <v>9141</v>
      </c>
      <c r="F431" s="135" t="s">
        <v>539</v>
      </c>
      <c r="G431" s="136">
        <v>44127</v>
      </c>
      <c r="H431" s="136">
        <v>44146</v>
      </c>
      <c r="I431" s="135">
        <v>0</v>
      </c>
      <c r="J431" s="92"/>
    </row>
    <row r="432" spans="1:10" x14ac:dyDescent="0.25">
      <c r="A432" s="135" t="s">
        <v>9386</v>
      </c>
      <c r="B432" s="135" t="s">
        <v>9082</v>
      </c>
      <c r="C432" s="135" t="s">
        <v>560</v>
      </c>
      <c r="D432" s="135" t="b">
        <v>0</v>
      </c>
      <c r="E432" s="135" t="s">
        <v>9141</v>
      </c>
      <c r="F432" s="135" t="s">
        <v>539</v>
      </c>
      <c r="G432" s="136">
        <v>44127</v>
      </c>
      <c r="H432" s="136">
        <v>44146</v>
      </c>
      <c r="I432" s="135">
        <v>0</v>
      </c>
      <c r="J432" s="92"/>
    </row>
    <row r="433" spans="1:10" x14ac:dyDescent="0.25">
      <c r="A433" s="135" t="s">
        <v>9387</v>
      </c>
      <c r="B433" s="135" t="s">
        <v>9050</v>
      </c>
      <c r="C433" s="135" t="s">
        <v>560</v>
      </c>
      <c r="D433" s="135" t="b">
        <v>0</v>
      </c>
      <c r="E433" s="135" t="s">
        <v>9388</v>
      </c>
      <c r="F433" s="135" t="s">
        <v>539</v>
      </c>
      <c r="G433" s="136">
        <v>44127</v>
      </c>
      <c r="H433" s="136">
        <v>44146</v>
      </c>
      <c r="I433" s="135">
        <v>0</v>
      </c>
      <c r="J433" s="92"/>
    </row>
    <row r="434" spans="1:10" x14ac:dyDescent="0.25">
      <c r="A434" s="135" t="s">
        <v>9389</v>
      </c>
      <c r="B434" s="135" t="s">
        <v>9050</v>
      </c>
      <c r="C434" s="135" t="s">
        <v>560</v>
      </c>
      <c r="D434" s="135" t="b">
        <v>0</v>
      </c>
      <c r="E434" s="135" t="s">
        <v>9388</v>
      </c>
      <c r="F434" s="135" t="s">
        <v>539</v>
      </c>
      <c r="G434" s="136">
        <v>44127</v>
      </c>
      <c r="H434" s="136">
        <v>44146</v>
      </c>
      <c r="I434" s="135">
        <v>0</v>
      </c>
      <c r="J434" s="92"/>
    </row>
    <row r="435" spans="1:10" x14ac:dyDescent="0.25">
      <c r="A435" s="135" t="s">
        <v>9390</v>
      </c>
      <c r="B435" s="135" t="s">
        <v>9050</v>
      </c>
      <c r="C435" s="135" t="s">
        <v>560</v>
      </c>
      <c r="D435" s="135" t="b">
        <v>0</v>
      </c>
      <c r="E435" s="135" t="s">
        <v>9388</v>
      </c>
      <c r="F435" s="135" t="s">
        <v>539</v>
      </c>
      <c r="G435" s="136">
        <v>44127</v>
      </c>
      <c r="H435" s="136">
        <v>44146</v>
      </c>
      <c r="I435" s="135">
        <v>0</v>
      </c>
      <c r="J435" s="92"/>
    </row>
    <row r="436" spans="1:10" x14ac:dyDescent="0.25">
      <c r="A436" s="135" t="s">
        <v>9391</v>
      </c>
      <c r="B436" s="135" t="s">
        <v>9050</v>
      </c>
      <c r="C436" s="135" t="s">
        <v>560</v>
      </c>
      <c r="D436" s="135" t="b">
        <v>0</v>
      </c>
      <c r="E436" s="135" t="s">
        <v>9388</v>
      </c>
      <c r="F436" s="135" t="s">
        <v>539</v>
      </c>
      <c r="G436" s="136">
        <v>44127</v>
      </c>
      <c r="H436" s="136">
        <v>44146</v>
      </c>
      <c r="I436" s="135">
        <v>0</v>
      </c>
      <c r="J436" s="92"/>
    </row>
    <row r="437" spans="1:10" x14ac:dyDescent="0.25">
      <c r="A437" s="135" t="s">
        <v>9392</v>
      </c>
      <c r="B437" s="135" t="s">
        <v>9050</v>
      </c>
      <c r="C437" s="135" t="s">
        <v>560</v>
      </c>
      <c r="D437" s="135" t="b">
        <v>0</v>
      </c>
      <c r="E437" s="135" t="s">
        <v>9388</v>
      </c>
      <c r="F437" s="135" t="s">
        <v>539</v>
      </c>
      <c r="G437" s="136">
        <v>44127</v>
      </c>
      <c r="H437" s="136">
        <v>44146</v>
      </c>
      <c r="I437" s="135">
        <v>0</v>
      </c>
      <c r="J437" s="92"/>
    </row>
    <row r="438" spans="1:10" x14ac:dyDescent="0.25">
      <c r="A438" s="135" t="s">
        <v>9393</v>
      </c>
      <c r="B438" s="135" t="s">
        <v>561</v>
      </c>
      <c r="C438" s="135" t="s">
        <v>560</v>
      </c>
      <c r="D438" s="135" t="b">
        <v>0</v>
      </c>
      <c r="E438" s="135" t="s">
        <v>9394</v>
      </c>
      <c r="F438" s="135" t="s">
        <v>539</v>
      </c>
      <c r="G438" s="136">
        <v>44127</v>
      </c>
      <c r="H438" s="136">
        <v>44146</v>
      </c>
      <c r="I438" s="135">
        <v>0</v>
      </c>
      <c r="J438" s="92"/>
    </row>
    <row r="439" spans="1:10" x14ac:dyDescent="0.25">
      <c r="A439" s="135" t="s">
        <v>9395</v>
      </c>
      <c r="B439" s="135" t="s">
        <v>561</v>
      </c>
      <c r="C439" s="135" t="s">
        <v>560</v>
      </c>
      <c r="D439" s="135" t="b">
        <v>0</v>
      </c>
      <c r="E439" s="135" t="s">
        <v>9394</v>
      </c>
      <c r="F439" s="135" t="s">
        <v>539</v>
      </c>
      <c r="G439" s="136">
        <v>44127</v>
      </c>
      <c r="H439" s="136">
        <v>44146</v>
      </c>
      <c r="I439" s="135">
        <v>0</v>
      </c>
      <c r="J439" s="92"/>
    </row>
    <row r="440" spans="1:10" x14ac:dyDescent="0.25">
      <c r="A440" s="135" t="s">
        <v>9396</v>
      </c>
      <c r="B440" s="135" t="s">
        <v>561</v>
      </c>
      <c r="C440" s="135" t="s">
        <v>560</v>
      </c>
      <c r="D440" s="135" t="b">
        <v>0</v>
      </c>
      <c r="E440" s="135" t="s">
        <v>9394</v>
      </c>
      <c r="F440" s="135" t="s">
        <v>539</v>
      </c>
      <c r="G440" s="136">
        <v>44127</v>
      </c>
      <c r="H440" s="136">
        <v>44146</v>
      </c>
      <c r="I440" s="135">
        <v>0</v>
      </c>
      <c r="J440" s="92"/>
    </row>
    <row r="441" spans="1:10" x14ac:dyDescent="0.25">
      <c r="A441" s="135" t="s">
        <v>9397</v>
      </c>
      <c r="B441" s="135" t="s">
        <v>561</v>
      </c>
      <c r="C441" s="135" t="s">
        <v>554</v>
      </c>
      <c r="D441" s="135" t="b">
        <v>0</v>
      </c>
      <c r="E441" s="135" t="s">
        <v>9394</v>
      </c>
      <c r="F441" s="135" t="s">
        <v>539</v>
      </c>
      <c r="G441" s="136">
        <v>44127</v>
      </c>
      <c r="H441" s="136">
        <v>44146</v>
      </c>
      <c r="I441" s="135">
        <v>0</v>
      </c>
      <c r="J441" s="92"/>
    </row>
    <row r="442" spans="1:10" x14ac:dyDescent="0.25">
      <c r="A442" s="135" t="s">
        <v>9398</v>
      </c>
      <c r="B442" s="135" t="s">
        <v>561</v>
      </c>
      <c r="C442" s="135" t="s">
        <v>560</v>
      </c>
      <c r="D442" s="135" t="b">
        <v>0</v>
      </c>
      <c r="E442" s="135" t="s">
        <v>9394</v>
      </c>
      <c r="F442" s="135" t="s">
        <v>539</v>
      </c>
      <c r="G442" s="136">
        <v>44127</v>
      </c>
      <c r="H442" s="136">
        <v>44146</v>
      </c>
      <c r="I442" s="135">
        <v>0</v>
      </c>
      <c r="J442" s="92"/>
    </row>
    <row r="443" spans="1:10" x14ac:dyDescent="0.25">
      <c r="A443" s="135" t="s">
        <v>9399</v>
      </c>
      <c r="B443" s="135" t="s">
        <v>561</v>
      </c>
      <c r="C443" s="135" t="s">
        <v>560</v>
      </c>
      <c r="D443" s="135" t="b">
        <v>0</v>
      </c>
      <c r="E443" s="135" t="s">
        <v>9394</v>
      </c>
      <c r="F443" s="135" t="s">
        <v>539</v>
      </c>
      <c r="G443" s="136">
        <v>44127</v>
      </c>
      <c r="H443" s="136">
        <v>44146</v>
      </c>
      <c r="I443" s="135">
        <v>0</v>
      </c>
      <c r="J443" s="92"/>
    </row>
    <row r="444" spans="1:10" x14ac:dyDescent="0.25">
      <c r="A444" s="135" t="s">
        <v>9400</v>
      </c>
      <c r="B444" s="135" t="s">
        <v>561</v>
      </c>
      <c r="C444" s="135" t="s">
        <v>560</v>
      </c>
      <c r="D444" s="135" t="b">
        <v>0</v>
      </c>
      <c r="E444" s="135" t="s">
        <v>9394</v>
      </c>
      <c r="F444" s="135" t="s">
        <v>539</v>
      </c>
      <c r="G444" s="136">
        <v>44127</v>
      </c>
      <c r="H444" s="136">
        <v>44146</v>
      </c>
      <c r="I444" s="135">
        <v>0</v>
      </c>
      <c r="J444" s="92"/>
    </row>
    <row r="445" spans="1:10" x14ac:dyDescent="0.25">
      <c r="A445" s="135" t="s">
        <v>9401</v>
      </c>
      <c r="B445" s="135" t="s">
        <v>561</v>
      </c>
      <c r="C445" s="135" t="s">
        <v>560</v>
      </c>
      <c r="D445" s="135" t="b">
        <v>0</v>
      </c>
      <c r="E445" s="135" t="s">
        <v>9394</v>
      </c>
      <c r="F445" s="135" t="s">
        <v>539</v>
      </c>
      <c r="G445" s="136">
        <v>44127</v>
      </c>
      <c r="H445" s="136">
        <v>44146</v>
      </c>
      <c r="I445" s="135">
        <v>0</v>
      </c>
      <c r="J445" s="92"/>
    </row>
    <row r="446" spans="1:10" x14ac:dyDescent="0.25">
      <c r="A446" s="135" t="s">
        <v>9402</v>
      </c>
      <c r="B446" s="135" t="s">
        <v>561</v>
      </c>
      <c r="C446" s="135" t="s">
        <v>560</v>
      </c>
      <c r="D446" s="135" t="b">
        <v>0</v>
      </c>
      <c r="E446" s="135" t="s">
        <v>9394</v>
      </c>
      <c r="F446" s="135" t="s">
        <v>539</v>
      </c>
      <c r="G446" s="136">
        <v>44127</v>
      </c>
      <c r="H446" s="136">
        <v>44146</v>
      </c>
      <c r="I446" s="135">
        <v>0</v>
      </c>
      <c r="J446" s="92"/>
    </row>
    <row r="447" spans="1:10" x14ac:dyDescent="0.25">
      <c r="A447" s="135" t="s">
        <v>9403</v>
      </c>
      <c r="B447" s="135" t="s">
        <v>561</v>
      </c>
      <c r="C447" s="135" t="s">
        <v>560</v>
      </c>
      <c r="D447" s="135" t="b">
        <v>0</v>
      </c>
      <c r="E447" s="135" t="s">
        <v>9394</v>
      </c>
      <c r="F447" s="135" t="s">
        <v>539</v>
      </c>
      <c r="G447" s="136">
        <v>44127</v>
      </c>
      <c r="H447" s="136">
        <v>44146</v>
      </c>
      <c r="I447" s="135">
        <v>0</v>
      </c>
      <c r="J447" s="92"/>
    </row>
    <row r="448" spans="1:10" x14ac:dyDescent="0.25">
      <c r="A448" s="135" t="s">
        <v>9404</v>
      </c>
      <c r="B448" s="135" t="s">
        <v>561</v>
      </c>
      <c r="C448" s="135" t="s">
        <v>554</v>
      </c>
      <c r="D448" s="135" t="b">
        <v>0</v>
      </c>
      <c r="E448" s="135" t="s">
        <v>9394</v>
      </c>
      <c r="F448" s="135" t="s">
        <v>539</v>
      </c>
      <c r="G448" s="136">
        <v>44127</v>
      </c>
      <c r="H448" s="136">
        <v>44146</v>
      </c>
      <c r="I448" s="135">
        <v>0</v>
      </c>
      <c r="J448" s="92"/>
    </row>
    <row r="449" spans="1:10" x14ac:dyDescent="0.25">
      <c r="A449" s="135" t="s">
        <v>9405</v>
      </c>
      <c r="B449" s="135" t="s">
        <v>561</v>
      </c>
      <c r="C449" s="135" t="s">
        <v>560</v>
      </c>
      <c r="D449" s="135" t="b">
        <v>0</v>
      </c>
      <c r="E449" s="135" t="s">
        <v>9394</v>
      </c>
      <c r="F449" s="135" t="s">
        <v>539</v>
      </c>
      <c r="G449" s="136">
        <v>44127</v>
      </c>
      <c r="H449" s="136">
        <v>44146</v>
      </c>
      <c r="I449" s="135">
        <v>0</v>
      </c>
      <c r="J449" s="92"/>
    </row>
    <row r="450" spans="1:10" x14ac:dyDescent="0.25">
      <c r="A450" s="135" t="s">
        <v>9406</v>
      </c>
      <c r="B450" s="135" t="s">
        <v>561</v>
      </c>
      <c r="C450" s="135" t="s">
        <v>560</v>
      </c>
      <c r="D450" s="135" t="b">
        <v>0</v>
      </c>
      <c r="E450" s="135" t="s">
        <v>9394</v>
      </c>
      <c r="F450" s="135" t="s">
        <v>539</v>
      </c>
      <c r="G450" s="136">
        <v>44127</v>
      </c>
      <c r="H450" s="136">
        <v>44146</v>
      </c>
      <c r="I450" s="135">
        <v>0</v>
      </c>
      <c r="J450" s="92"/>
    </row>
    <row r="451" spans="1:10" x14ac:dyDescent="0.25">
      <c r="A451" s="135" t="s">
        <v>9407</v>
      </c>
      <c r="B451" s="135" t="s">
        <v>561</v>
      </c>
      <c r="C451" s="135" t="s">
        <v>560</v>
      </c>
      <c r="D451" s="135" t="b">
        <v>0</v>
      </c>
      <c r="E451" s="135" t="s">
        <v>9394</v>
      </c>
      <c r="F451" s="135" t="s">
        <v>539</v>
      </c>
      <c r="G451" s="136">
        <v>44127</v>
      </c>
      <c r="H451" s="136">
        <v>44146</v>
      </c>
      <c r="I451" s="135">
        <v>0</v>
      </c>
      <c r="J451" s="92"/>
    </row>
    <row r="452" spans="1:10" x14ac:dyDescent="0.25">
      <c r="A452" s="135" t="s">
        <v>9408</v>
      </c>
      <c r="B452" s="135" t="s">
        <v>561</v>
      </c>
      <c r="C452" s="135" t="s">
        <v>560</v>
      </c>
      <c r="D452" s="135" t="b">
        <v>0</v>
      </c>
      <c r="E452" s="135" t="s">
        <v>9394</v>
      </c>
      <c r="F452" s="135" t="s">
        <v>539</v>
      </c>
      <c r="G452" s="136">
        <v>44127</v>
      </c>
      <c r="H452" s="136">
        <v>44146</v>
      </c>
      <c r="I452" s="135">
        <v>0</v>
      </c>
      <c r="J452" s="92"/>
    </row>
    <row r="453" spans="1:10" x14ac:dyDescent="0.25">
      <c r="A453" s="135" t="s">
        <v>9409</v>
      </c>
      <c r="B453" s="135" t="s">
        <v>561</v>
      </c>
      <c r="C453" s="135" t="s">
        <v>560</v>
      </c>
      <c r="D453" s="135" t="b">
        <v>0</v>
      </c>
      <c r="E453" s="135" t="s">
        <v>9394</v>
      </c>
      <c r="F453" s="135" t="s">
        <v>539</v>
      </c>
      <c r="G453" s="136">
        <v>44127</v>
      </c>
      <c r="H453" s="136">
        <v>44146</v>
      </c>
      <c r="I453" s="135">
        <v>0</v>
      </c>
      <c r="J453" s="92"/>
    </row>
    <row r="454" spans="1:10" x14ac:dyDescent="0.25">
      <c r="A454" s="135" t="s">
        <v>9410</v>
      </c>
      <c r="B454" s="135" t="s">
        <v>561</v>
      </c>
      <c r="C454" s="135" t="s">
        <v>560</v>
      </c>
      <c r="D454" s="135" t="b">
        <v>0</v>
      </c>
      <c r="E454" s="135" t="s">
        <v>9394</v>
      </c>
      <c r="F454" s="135" t="s">
        <v>539</v>
      </c>
      <c r="G454" s="136">
        <v>44127</v>
      </c>
      <c r="H454" s="136">
        <v>44146</v>
      </c>
      <c r="I454" s="135">
        <v>0</v>
      </c>
      <c r="J454" s="92"/>
    </row>
    <row r="455" spans="1:10" x14ac:dyDescent="0.25">
      <c r="A455" s="135" t="s">
        <v>9411</v>
      </c>
      <c r="B455" s="135" t="s">
        <v>561</v>
      </c>
      <c r="C455" s="135" t="s">
        <v>560</v>
      </c>
      <c r="D455" s="135" t="b">
        <v>0</v>
      </c>
      <c r="E455" s="135" t="s">
        <v>9394</v>
      </c>
      <c r="F455" s="135" t="s">
        <v>539</v>
      </c>
      <c r="G455" s="136">
        <v>44127</v>
      </c>
      <c r="H455" s="136">
        <v>44146</v>
      </c>
      <c r="I455" s="135">
        <v>0</v>
      </c>
      <c r="J455" s="92"/>
    </row>
    <row r="456" spans="1:10" x14ac:dyDescent="0.25">
      <c r="A456" s="135" t="s">
        <v>9412</v>
      </c>
      <c r="B456" s="135" t="s">
        <v>561</v>
      </c>
      <c r="C456" s="135" t="s">
        <v>560</v>
      </c>
      <c r="D456" s="135" t="b">
        <v>0</v>
      </c>
      <c r="E456" s="135" t="s">
        <v>9394</v>
      </c>
      <c r="F456" s="135" t="s">
        <v>539</v>
      </c>
      <c r="G456" s="136">
        <v>44127</v>
      </c>
      <c r="H456" s="136">
        <v>44146</v>
      </c>
      <c r="I456" s="135">
        <v>0</v>
      </c>
      <c r="J456" s="92"/>
    </row>
    <row r="457" spans="1:10" x14ac:dyDescent="0.25">
      <c r="A457" s="135" t="s">
        <v>9413</v>
      </c>
      <c r="B457" s="135" t="s">
        <v>561</v>
      </c>
      <c r="C457" s="135" t="s">
        <v>560</v>
      </c>
      <c r="D457" s="135" t="b">
        <v>0</v>
      </c>
      <c r="E457" s="135" t="s">
        <v>9394</v>
      </c>
      <c r="F457" s="135" t="s">
        <v>539</v>
      </c>
      <c r="G457" s="136">
        <v>44127</v>
      </c>
      <c r="H457" s="136">
        <v>44146</v>
      </c>
      <c r="I457" s="135">
        <v>0</v>
      </c>
      <c r="J457" s="92"/>
    </row>
    <row r="458" spans="1:10" x14ac:dyDescent="0.25">
      <c r="A458" s="135" t="s">
        <v>9414</v>
      </c>
      <c r="B458" s="135" t="s">
        <v>561</v>
      </c>
      <c r="C458" s="135" t="s">
        <v>560</v>
      </c>
      <c r="D458" s="135" t="b">
        <v>0</v>
      </c>
      <c r="E458" s="135" t="s">
        <v>9394</v>
      </c>
      <c r="F458" s="135" t="s">
        <v>539</v>
      </c>
      <c r="G458" s="136">
        <v>44127</v>
      </c>
      <c r="H458" s="136">
        <v>44146</v>
      </c>
      <c r="I458" s="135">
        <v>0</v>
      </c>
      <c r="J458" s="92"/>
    </row>
    <row r="459" spans="1:10" x14ac:dyDescent="0.25">
      <c r="A459" s="135" t="s">
        <v>9415</v>
      </c>
      <c r="B459" s="135" t="s">
        <v>561</v>
      </c>
      <c r="C459" s="135" t="s">
        <v>560</v>
      </c>
      <c r="D459" s="135" t="b">
        <v>0</v>
      </c>
      <c r="E459" s="135" t="s">
        <v>9394</v>
      </c>
      <c r="F459" s="135" t="s">
        <v>539</v>
      </c>
      <c r="G459" s="136">
        <v>44127</v>
      </c>
      <c r="H459" s="136">
        <v>44146</v>
      </c>
      <c r="I459" s="135">
        <v>0</v>
      </c>
      <c r="J459" s="92"/>
    </row>
    <row r="460" spans="1:10" x14ac:dyDescent="0.25">
      <c r="A460" s="135" t="s">
        <v>9416</v>
      </c>
      <c r="B460" s="135" t="s">
        <v>561</v>
      </c>
      <c r="C460" s="135" t="s">
        <v>560</v>
      </c>
      <c r="D460" s="135" t="b">
        <v>0</v>
      </c>
      <c r="E460" s="135" t="s">
        <v>9394</v>
      </c>
      <c r="F460" s="135" t="s">
        <v>539</v>
      </c>
      <c r="G460" s="136">
        <v>44127</v>
      </c>
      <c r="H460" s="136">
        <v>44146</v>
      </c>
      <c r="I460" s="135">
        <v>0</v>
      </c>
      <c r="J460" s="92"/>
    </row>
    <row r="461" spans="1:10" x14ac:dyDescent="0.25">
      <c r="A461" s="135" t="s">
        <v>9417</v>
      </c>
      <c r="B461" s="135" t="s">
        <v>561</v>
      </c>
      <c r="C461" s="135" t="s">
        <v>560</v>
      </c>
      <c r="D461" s="135" t="b">
        <v>0</v>
      </c>
      <c r="E461" s="135" t="s">
        <v>9394</v>
      </c>
      <c r="F461" s="135" t="s">
        <v>539</v>
      </c>
      <c r="G461" s="136">
        <v>44127</v>
      </c>
      <c r="H461" s="136">
        <v>44146</v>
      </c>
      <c r="I461" s="135">
        <v>0</v>
      </c>
      <c r="J461" s="92"/>
    </row>
    <row r="462" spans="1:10" x14ac:dyDescent="0.25">
      <c r="A462" s="135" t="s">
        <v>9418</v>
      </c>
      <c r="B462" s="135" t="s">
        <v>561</v>
      </c>
      <c r="C462" s="135" t="s">
        <v>560</v>
      </c>
      <c r="D462" s="135" t="b">
        <v>0</v>
      </c>
      <c r="E462" s="135" t="s">
        <v>9394</v>
      </c>
      <c r="F462" s="135" t="s">
        <v>539</v>
      </c>
      <c r="G462" s="136">
        <v>44127</v>
      </c>
      <c r="H462" s="136">
        <v>44146</v>
      </c>
      <c r="I462" s="135">
        <v>0</v>
      </c>
      <c r="J462" s="92"/>
    </row>
    <row r="463" spans="1:10" x14ac:dyDescent="0.25">
      <c r="A463" s="135" t="s">
        <v>9419</v>
      </c>
      <c r="B463" s="135" t="s">
        <v>561</v>
      </c>
      <c r="C463" s="135" t="s">
        <v>560</v>
      </c>
      <c r="D463" s="135" t="b">
        <v>0</v>
      </c>
      <c r="E463" s="135" t="s">
        <v>9394</v>
      </c>
      <c r="F463" s="135" t="s">
        <v>539</v>
      </c>
      <c r="G463" s="136">
        <v>44127</v>
      </c>
      <c r="H463" s="136">
        <v>44146</v>
      </c>
      <c r="I463" s="135">
        <v>0</v>
      </c>
      <c r="J463" s="92"/>
    </row>
    <row r="464" spans="1:10" x14ac:dyDescent="0.25">
      <c r="A464" s="135" t="s">
        <v>9420</v>
      </c>
      <c r="B464" s="135" t="s">
        <v>561</v>
      </c>
      <c r="C464" s="135" t="s">
        <v>554</v>
      </c>
      <c r="D464" s="135" t="b">
        <v>0</v>
      </c>
      <c r="E464" s="135" t="s">
        <v>9394</v>
      </c>
      <c r="F464" s="135" t="s">
        <v>539</v>
      </c>
      <c r="G464" s="136">
        <v>44127</v>
      </c>
      <c r="H464" s="136">
        <v>44146</v>
      </c>
      <c r="I464" s="135">
        <v>0</v>
      </c>
      <c r="J464" s="92"/>
    </row>
    <row r="465" spans="1:10" x14ac:dyDescent="0.25">
      <c r="A465" s="135" t="s">
        <v>9421</v>
      </c>
      <c r="B465" s="135" t="s">
        <v>561</v>
      </c>
      <c r="C465" s="135" t="s">
        <v>560</v>
      </c>
      <c r="D465" s="135" t="b">
        <v>0</v>
      </c>
      <c r="E465" s="135" t="s">
        <v>9394</v>
      </c>
      <c r="F465" s="135" t="s">
        <v>539</v>
      </c>
      <c r="G465" s="136">
        <v>44127</v>
      </c>
      <c r="H465" s="136">
        <v>44146</v>
      </c>
      <c r="I465" s="135">
        <v>0</v>
      </c>
      <c r="J465" s="92"/>
    </row>
    <row r="466" spans="1:10" x14ac:dyDescent="0.25">
      <c r="A466" s="135" t="s">
        <v>9422</v>
      </c>
      <c r="B466" s="135" t="s">
        <v>561</v>
      </c>
      <c r="C466" s="135" t="s">
        <v>560</v>
      </c>
      <c r="D466" s="135" t="b">
        <v>0</v>
      </c>
      <c r="E466" s="135" t="s">
        <v>9394</v>
      </c>
      <c r="F466" s="135" t="s">
        <v>539</v>
      </c>
      <c r="G466" s="136">
        <v>44127</v>
      </c>
      <c r="H466" s="136">
        <v>44146</v>
      </c>
      <c r="I466" s="135">
        <v>0</v>
      </c>
      <c r="J466" s="92"/>
    </row>
    <row r="467" spans="1:10" x14ac:dyDescent="0.25">
      <c r="A467" s="135" t="s">
        <v>9423</v>
      </c>
      <c r="B467" s="135" t="s">
        <v>561</v>
      </c>
      <c r="C467" s="135" t="s">
        <v>560</v>
      </c>
      <c r="D467" s="135" t="b">
        <v>0</v>
      </c>
      <c r="E467" s="135" t="s">
        <v>9394</v>
      </c>
      <c r="F467" s="135" t="s">
        <v>539</v>
      </c>
      <c r="G467" s="136">
        <v>44127</v>
      </c>
      <c r="H467" s="136">
        <v>44146</v>
      </c>
      <c r="I467" s="135">
        <v>0</v>
      </c>
      <c r="J467" s="92"/>
    </row>
    <row r="468" spans="1:10" x14ac:dyDescent="0.25">
      <c r="A468" s="135" t="s">
        <v>9424</v>
      </c>
      <c r="B468" s="135" t="s">
        <v>561</v>
      </c>
      <c r="C468" s="135" t="s">
        <v>560</v>
      </c>
      <c r="D468" s="135" t="b">
        <v>0</v>
      </c>
      <c r="E468" s="135" t="s">
        <v>9394</v>
      </c>
      <c r="F468" s="135" t="s">
        <v>539</v>
      </c>
      <c r="G468" s="136">
        <v>44127</v>
      </c>
      <c r="H468" s="136">
        <v>44146</v>
      </c>
      <c r="I468" s="135">
        <v>0</v>
      </c>
      <c r="J468" s="92"/>
    </row>
    <row r="469" spans="1:10" x14ac:dyDescent="0.25">
      <c r="A469" s="135" t="s">
        <v>9425</v>
      </c>
      <c r="B469" s="135" t="s">
        <v>561</v>
      </c>
      <c r="C469" s="135" t="s">
        <v>560</v>
      </c>
      <c r="D469" s="135" t="b">
        <v>0</v>
      </c>
      <c r="E469" s="135" t="s">
        <v>9394</v>
      </c>
      <c r="F469" s="135" t="s">
        <v>539</v>
      </c>
      <c r="G469" s="136">
        <v>44127</v>
      </c>
      <c r="H469" s="136">
        <v>44146</v>
      </c>
      <c r="I469" s="135">
        <v>0</v>
      </c>
      <c r="J469" s="92"/>
    </row>
    <row r="470" spans="1:10" x14ac:dyDescent="0.25">
      <c r="A470" s="135" t="s">
        <v>9426</v>
      </c>
      <c r="B470" s="135" t="s">
        <v>561</v>
      </c>
      <c r="C470" s="135" t="s">
        <v>560</v>
      </c>
      <c r="D470" s="135" t="b">
        <v>0</v>
      </c>
      <c r="E470" s="135" t="s">
        <v>9394</v>
      </c>
      <c r="F470" s="135" t="s">
        <v>539</v>
      </c>
      <c r="G470" s="136">
        <v>44127</v>
      </c>
      <c r="H470" s="136">
        <v>44146</v>
      </c>
      <c r="I470" s="135">
        <v>0</v>
      </c>
      <c r="J470" s="92"/>
    </row>
    <row r="471" spans="1:10" x14ac:dyDescent="0.25">
      <c r="A471" s="135" t="s">
        <v>9427</v>
      </c>
      <c r="B471" s="135" t="s">
        <v>561</v>
      </c>
      <c r="C471" s="135" t="s">
        <v>560</v>
      </c>
      <c r="D471" s="135" t="b">
        <v>0</v>
      </c>
      <c r="E471" s="135" t="s">
        <v>9394</v>
      </c>
      <c r="F471" s="135" t="s">
        <v>539</v>
      </c>
      <c r="G471" s="136">
        <v>44127</v>
      </c>
      <c r="H471" s="136">
        <v>44146</v>
      </c>
      <c r="I471" s="135">
        <v>0</v>
      </c>
      <c r="J471" s="92"/>
    </row>
    <row r="472" spans="1:10" x14ac:dyDescent="0.25">
      <c r="A472" s="135" t="s">
        <v>9428</v>
      </c>
      <c r="B472" s="135" t="s">
        <v>561</v>
      </c>
      <c r="C472" s="135" t="s">
        <v>560</v>
      </c>
      <c r="D472" s="135" t="b">
        <v>0</v>
      </c>
      <c r="E472" s="135" t="s">
        <v>9394</v>
      </c>
      <c r="F472" s="135" t="s">
        <v>539</v>
      </c>
      <c r="G472" s="136">
        <v>44127</v>
      </c>
      <c r="H472" s="136">
        <v>44146</v>
      </c>
      <c r="I472" s="135">
        <v>0</v>
      </c>
      <c r="J472" s="92"/>
    </row>
    <row r="473" spans="1:10" x14ac:dyDescent="0.25">
      <c r="A473" s="135" t="s">
        <v>9429</v>
      </c>
      <c r="B473" s="135" t="s">
        <v>561</v>
      </c>
      <c r="C473" s="135" t="s">
        <v>560</v>
      </c>
      <c r="D473" s="135" t="b">
        <v>0</v>
      </c>
      <c r="E473" s="135" t="s">
        <v>9394</v>
      </c>
      <c r="F473" s="135" t="s">
        <v>539</v>
      </c>
      <c r="G473" s="136">
        <v>44127</v>
      </c>
      <c r="H473" s="136">
        <v>44146</v>
      </c>
      <c r="I473" s="135">
        <v>0</v>
      </c>
      <c r="J473" s="92"/>
    </row>
    <row r="474" spans="1:10" x14ac:dyDescent="0.25">
      <c r="A474" s="135" t="s">
        <v>9430</v>
      </c>
      <c r="B474" s="135" t="s">
        <v>561</v>
      </c>
      <c r="C474" s="135" t="s">
        <v>560</v>
      </c>
      <c r="D474" s="135" t="b">
        <v>0</v>
      </c>
      <c r="E474" s="135" t="s">
        <v>9394</v>
      </c>
      <c r="F474" s="135" t="s">
        <v>539</v>
      </c>
      <c r="G474" s="136">
        <v>44127</v>
      </c>
      <c r="H474" s="136">
        <v>44146</v>
      </c>
      <c r="I474" s="135">
        <v>0</v>
      </c>
      <c r="J474" s="92"/>
    </row>
    <row r="475" spans="1:10" x14ac:dyDescent="0.25">
      <c r="A475" s="135" t="s">
        <v>9431</v>
      </c>
      <c r="B475" s="135" t="s">
        <v>561</v>
      </c>
      <c r="C475" s="135" t="s">
        <v>560</v>
      </c>
      <c r="D475" s="135" t="b">
        <v>0</v>
      </c>
      <c r="E475" s="135" t="s">
        <v>9394</v>
      </c>
      <c r="F475" s="135" t="s">
        <v>539</v>
      </c>
      <c r="G475" s="136">
        <v>44127</v>
      </c>
      <c r="H475" s="136">
        <v>44146</v>
      </c>
      <c r="I475" s="135">
        <v>0</v>
      </c>
      <c r="J475" s="92"/>
    </row>
    <row r="476" spans="1:10" x14ac:dyDescent="0.25">
      <c r="A476" s="135" t="s">
        <v>9432</v>
      </c>
      <c r="B476" s="135" t="s">
        <v>561</v>
      </c>
      <c r="C476" s="135" t="s">
        <v>560</v>
      </c>
      <c r="D476" s="135" t="b">
        <v>0</v>
      </c>
      <c r="E476" s="135" t="s">
        <v>9394</v>
      </c>
      <c r="F476" s="135" t="s">
        <v>539</v>
      </c>
      <c r="G476" s="136">
        <v>44127</v>
      </c>
      <c r="H476" s="136">
        <v>44146</v>
      </c>
      <c r="I476" s="135">
        <v>0</v>
      </c>
      <c r="J476" s="92"/>
    </row>
    <row r="477" spans="1:10" x14ac:dyDescent="0.25">
      <c r="A477" s="135" t="s">
        <v>9433</v>
      </c>
      <c r="B477" s="135" t="s">
        <v>561</v>
      </c>
      <c r="C477" s="135" t="s">
        <v>560</v>
      </c>
      <c r="D477" s="135" t="b">
        <v>0</v>
      </c>
      <c r="E477" s="135" t="s">
        <v>9394</v>
      </c>
      <c r="F477" s="135" t="s">
        <v>539</v>
      </c>
      <c r="G477" s="136">
        <v>44127</v>
      </c>
      <c r="H477" s="136">
        <v>44146</v>
      </c>
      <c r="I477" s="135">
        <v>0</v>
      </c>
      <c r="J477" s="92"/>
    </row>
    <row r="478" spans="1:10" x14ac:dyDescent="0.25">
      <c r="A478" s="135" t="s">
        <v>9434</v>
      </c>
      <c r="B478" s="135" t="s">
        <v>561</v>
      </c>
      <c r="C478" s="135" t="s">
        <v>560</v>
      </c>
      <c r="D478" s="135" t="b">
        <v>0</v>
      </c>
      <c r="E478" s="135" t="s">
        <v>9394</v>
      </c>
      <c r="F478" s="135" t="s">
        <v>539</v>
      </c>
      <c r="G478" s="136">
        <v>44127</v>
      </c>
      <c r="H478" s="136">
        <v>44146</v>
      </c>
      <c r="I478" s="135">
        <v>0</v>
      </c>
      <c r="J478" s="92"/>
    </row>
    <row r="479" spans="1:10" x14ac:dyDescent="0.25">
      <c r="A479" s="135" t="s">
        <v>9435</v>
      </c>
      <c r="B479" s="135" t="s">
        <v>561</v>
      </c>
      <c r="C479" s="135" t="s">
        <v>560</v>
      </c>
      <c r="D479" s="135" t="b">
        <v>0</v>
      </c>
      <c r="E479" s="135" t="s">
        <v>9394</v>
      </c>
      <c r="F479" s="135" t="s">
        <v>539</v>
      </c>
      <c r="G479" s="136">
        <v>44127</v>
      </c>
      <c r="H479" s="136">
        <v>44146</v>
      </c>
      <c r="I479" s="135">
        <v>0</v>
      </c>
      <c r="J479" s="92"/>
    </row>
    <row r="480" spans="1:10" x14ac:dyDescent="0.25">
      <c r="A480" s="135" t="s">
        <v>9436</v>
      </c>
      <c r="B480" s="135" t="s">
        <v>561</v>
      </c>
      <c r="C480" s="135" t="s">
        <v>560</v>
      </c>
      <c r="D480" s="135" t="b">
        <v>0</v>
      </c>
      <c r="E480" s="135" t="s">
        <v>9394</v>
      </c>
      <c r="F480" s="135" t="s">
        <v>539</v>
      </c>
      <c r="G480" s="136">
        <v>44127</v>
      </c>
      <c r="H480" s="136">
        <v>44146</v>
      </c>
      <c r="I480" s="135">
        <v>0</v>
      </c>
      <c r="J480" s="92"/>
    </row>
    <row r="481" spans="1:10" x14ac:dyDescent="0.25">
      <c r="A481" s="135" t="s">
        <v>9437</v>
      </c>
      <c r="B481" s="135" t="s">
        <v>561</v>
      </c>
      <c r="C481" s="135" t="s">
        <v>554</v>
      </c>
      <c r="D481" s="135" t="b">
        <v>0</v>
      </c>
      <c r="E481" s="135" t="s">
        <v>9394</v>
      </c>
      <c r="F481" s="135" t="s">
        <v>539</v>
      </c>
      <c r="G481" s="136">
        <v>44127</v>
      </c>
      <c r="H481" s="136">
        <v>44146</v>
      </c>
      <c r="I481" s="135">
        <v>0</v>
      </c>
      <c r="J481" s="92"/>
    </row>
    <row r="482" spans="1:10" x14ac:dyDescent="0.25">
      <c r="A482" s="135" t="s">
        <v>9438</v>
      </c>
      <c r="B482" s="135" t="s">
        <v>561</v>
      </c>
      <c r="C482" s="135" t="s">
        <v>560</v>
      </c>
      <c r="D482" s="135" t="b">
        <v>0</v>
      </c>
      <c r="E482" s="135" t="s">
        <v>9394</v>
      </c>
      <c r="F482" s="135" t="s">
        <v>539</v>
      </c>
      <c r="G482" s="136">
        <v>44127</v>
      </c>
      <c r="H482" s="136">
        <v>44146</v>
      </c>
      <c r="I482" s="135">
        <v>0</v>
      </c>
      <c r="J482" s="92"/>
    </row>
    <row r="483" spans="1:10" x14ac:dyDescent="0.25">
      <c r="A483" s="135" t="s">
        <v>9439</v>
      </c>
      <c r="B483" s="135" t="s">
        <v>561</v>
      </c>
      <c r="C483" s="135" t="s">
        <v>560</v>
      </c>
      <c r="D483" s="135" t="b">
        <v>0</v>
      </c>
      <c r="E483" s="135" t="s">
        <v>9394</v>
      </c>
      <c r="F483" s="135" t="s">
        <v>539</v>
      </c>
      <c r="G483" s="136">
        <v>44127</v>
      </c>
      <c r="H483" s="136">
        <v>44146</v>
      </c>
      <c r="I483" s="135">
        <v>0</v>
      </c>
      <c r="J483" s="92"/>
    </row>
    <row r="484" spans="1:10" x14ac:dyDescent="0.25">
      <c r="A484" s="135" t="s">
        <v>9440</v>
      </c>
      <c r="B484" s="135" t="s">
        <v>561</v>
      </c>
      <c r="C484" s="135" t="s">
        <v>560</v>
      </c>
      <c r="D484" s="135" t="b">
        <v>0</v>
      </c>
      <c r="E484" s="135" t="s">
        <v>9394</v>
      </c>
      <c r="F484" s="135" t="s">
        <v>539</v>
      </c>
      <c r="G484" s="136">
        <v>44127</v>
      </c>
      <c r="H484" s="136">
        <v>44146</v>
      </c>
      <c r="I484" s="135">
        <v>0</v>
      </c>
      <c r="J484" s="92"/>
    </row>
    <row r="485" spans="1:10" x14ac:dyDescent="0.25">
      <c r="A485" s="135" t="s">
        <v>9441</v>
      </c>
      <c r="B485" s="135" t="s">
        <v>561</v>
      </c>
      <c r="C485" s="135" t="s">
        <v>560</v>
      </c>
      <c r="D485" s="135" t="b">
        <v>0</v>
      </c>
      <c r="E485" s="135" t="s">
        <v>9394</v>
      </c>
      <c r="F485" s="135" t="s">
        <v>539</v>
      </c>
      <c r="G485" s="136">
        <v>44127</v>
      </c>
      <c r="H485" s="136">
        <v>44146</v>
      </c>
      <c r="I485" s="135">
        <v>0</v>
      </c>
      <c r="J485" s="92"/>
    </row>
    <row r="486" spans="1:10" x14ac:dyDescent="0.25">
      <c r="A486" s="135" t="s">
        <v>9442</v>
      </c>
      <c r="B486" s="135" t="s">
        <v>561</v>
      </c>
      <c r="C486" s="135" t="s">
        <v>560</v>
      </c>
      <c r="D486" s="135" t="b">
        <v>0</v>
      </c>
      <c r="E486" s="135" t="s">
        <v>9394</v>
      </c>
      <c r="F486" s="135" t="s">
        <v>539</v>
      </c>
      <c r="G486" s="136">
        <v>44127</v>
      </c>
      <c r="H486" s="136">
        <v>44146</v>
      </c>
      <c r="I486" s="135">
        <v>0</v>
      </c>
      <c r="J486" s="92"/>
    </row>
    <row r="487" spans="1:10" x14ac:dyDescent="0.25">
      <c r="A487" s="135" t="s">
        <v>9443</v>
      </c>
      <c r="B487" s="135" t="s">
        <v>561</v>
      </c>
      <c r="C487" s="135" t="s">
        <v>560</v>
      </c>
      <c r="D487" s="135" t="b">
        <v>0</v>
      </c>
      <c r="E487" s="135" t="s">
        <v>9394</v>
      </c>
      <c r="F487" s="135" t="s">
        <v>539</v>
      </c>
      <c r="G487" s="136">
        <v>44127</v>
      </c>
      <c r="H487" s="136">
        <v>44146</v>
      </c>
      <c r="I487" s="135">
        <v>0</v>
      </c>
      <c r="J487" s="92"/>
    </row>
    <row r="488" spans="1:10" x14ac:dyDescent="0.25">
      <c r="A488" s="135" t="s">
        <v>9444</v>
      </c>
      <c r="B488" s="135" t="s">
        <v>561</v>
      </c>
      <c r="C488" s="135" t="s">
        <v>560</v>
      </c>
      <c r="D488" s="135" t="b">
        <v>0</v>
      </c>
      <c r="E488" s="135" t="s">
        <v>9394</v>
      </c>
      <c r="F488" s="135" t="s">
        <v>539</v>
      </c>
      <c r="G488" s="136">
        <v>44127</v>
      </c>
      <c r="H488" s="136">
        <v>44146</v>
      </c>
      <c r="I488" s="135">
        <v>0</v>
      </c>
      <c r="J488" s="92"/>
    </row>
    <row r="489" spans="1:10" x14ac:dyDescent="0.25">
      <c r="A489" s="135" t="s">
        <v>9445</v>
      </c>
      <c r="B489" s="135" t="s">
        <v>561</v>
      </c>
      <c r="C489" s="135" t="s">
        <v>560</v>
      </c>
      <c r="D489" s="135" t="b">
        <v>0</v>
      </c>
      <c r="E489" s="135" t="s">
        <v>9394</v>
      </c>
      <c r="F489" s="135" t="s">
        <v>539</v>
      </c>
      <c r="G489" s="136">
        <v>44127</v>
      </c>
      <c r="H489" s="136">
        <v>44146</v>
      </c>
      <c r="I489" s="135">
        <v>0</v>
      </c>
      <c r="J489" s="92"/>
    </row>
    <row r="490" spans="1:10" x14ac:dyDescent="0.25">
      <c r="A490" s="135" t="s">
        <v>9446</v>
      </c>
      <c r="B490" s="135" t="s">
        <v>561</v>
      </c>
      <c r="C490" s="135" t="s">
        <v>560</v>
      </c>
      <c r="D490" s="135" t="b">
        <v>0</v>
      </c>
      <c r="E490" s="135" t="s">
        <v>9394</v>
      </c>
      <c r="F490" s="135" t="s">
        <v>539</v>
      </c>
      <c r="G490" s="136">
        <v>44127</v>
      </c>
      <c r="H490" s="136">
        <v>44146</v>
      </c>
      <c r="I490" s="135">
        <v>0</v>
      </c>
      <c r="J490" s="92"/>
    </row>
    <row r="491" spans="1:10" x14ac:dyDescent="0.25">
      <c r="A491" s="135" t="s">
        <v>9447</v>
      </c>
      <c r="B491" s="135" t="s">
        <v>561</v>
      </c>
      <c r="C491" s="135" t="s">
        <v>560</v>
      </c>
      <c r="D491" s="135" t="b">
        <v>0</v>
      </c>
      <c r="E491" s="135" t="s">
        <v>9394</v>
      </c>
      <c r="F491" s="135" t="s">
        <v>539</v>
      </c>
      <c r="G491" s="136">
        <v>44127</v>
      </c>
      <c r="H491" s="136">
        <v>44146</v>
      </c>
      <c r="I491" s="135">
        <v>0</v>
      </c>
      <c r="J491" s="92"/>
    </row>
    <row r="492" spans="1:10" x14ac:dyDescent="0.25">
      <c r="A492" s="135" t="s">
        <v>9448</v>
      </c>
      <c r="B492" s="135" t="s">
        <v>561</v>
      </c>
      <c r="C492" s="135" t="s">
        <v>560</v>
      </c>
      <c r="D492" s="135" t="b">
        <v>0</v>
      </c>
      <c r="E492" s="135" t="s">
        <v>9394</v>
      </c>
      <c r="F492" s="135" t="s">
        <v>539</v>
      </c>
      <c r="G492" s="136">
        <v>44127</v>
      </c>
      <c r="H492" s="136">
        <v>44146</v>
      </c>
      <c r="I492" s="135">
        <v>0</v>
      </c>
      <c r="J492" s="92"/>
    </row>
    <row r="493" spans="1:10" x14ac:dyDescent="0.25">
      <c r="A493" s="135" t="s">
        <v>9449</v>
      </c>
      <c r="B493" s="135" t="s">
        <v>561</v>
      </c>
      <c r="C493" s="135" t="s">
        <v>560</v>
      </c>
      <c r="D493" s="135" t="b">
        <v>0</v>
      </c>
      <c r="E493" s="135" t="s">
        <v>9394</v>
      </c>
      <c r="F493" s="135" t="s">
        <v>539</v>
      </c>
      <c r="G493" s="136">
        <v>44127</v>
      </c>
      <c r="H493" s="136">
        <v>44146</v>
      </c>
      <c r="I493" s="135">
        <v>0</v>
      </c>
      <c r="J493" s="92"/>
    </row>
    <row r="494" spans="1:10" x14ac:dyDescent="0.25">
      <c r="A494" s="135" t="s">
        <v>9450</v>
      </c>
      <c r="B494" s="135" t="s">
        <v>561</v>
      </c>
      <c r="C494" s="135" t="s">
        <v>560</v>
      </c>
      <c r="D494" s="135" t="b">
        <v>0</v>
      </c>
      <c r="E494" s="135" t="s">
        <v>9394</v>
      </c>
      <c r="F494" s="135" t="s">
        <v>539</v>
      </c>
      <c r="G494" s="136">
        <v>44127</v>
      </c>
      <c r="H494" s="136">
        <v>44146</v>
      </c>
      <c r="I494" s="135">
        <v>0</v>
      </c>
      <c r="J494" s="92"/>
    </row>
    <row r="495" spans="1:10" x14ac:dyDescent="0.25">
      <c r="A495" s="135" t="s">
        <v>9451</v>
      </c>
      <c r="B495" s="135" t="s">
        <v>561</v>
      </c>
      <c r="C495" s="135" t="s">
        <v>560</v>
      </c>
      <c r="D495" s="135" t="b">
        <v>0</v>
      </c>
      <c r="E495" s="135" t="s">
        <v>9394</v>
      </c>
      <c r="F495" s="135" t="s">
        <v>539</v>
      </c>
      <c r="G495" s="136">
        <v>44127</v>
      </c>
      <c r="H495" s="136">
        <v>44146</v>
      </c>
      <c r="I495" s="135">
        <v>0</v>
      </c>
      <c r="J495" s="92"/>
    </row>
    <row r="496" spans="1:10" x14ac:dyDescent="0.25">
      <c r="A496" s="135" t="s">
        <v>9452</v>
      </c>
      <c r="B496" s="135" t="s">
        <v>561</v>
      </c>
      <c r="C496" s="135" t="s">
        <v>560</v>
      </c>
      <c r="D496" s="135" t="b">
        <v>0</v>
      </c>
      <c r="E496" s="135" t="s">
        <v>9394</v>
      </c>
      <c r="F496" s="135" t="s">
        <v>539</v>
      </c>
      <c r="G496" s="136">
        <v>44127</v>
      </c>
      <c r="H496" s="136">
        <v>44146</v>
      </c>
      <c r="I496" s="135">
        <v>0</v>
      </c>
      <c r="J496" s="92"/>
    </row>
    <row r="497" spans="1:10" x14ac:dyDescent="0.25">
      <c r="A497" s="135" t="s">
        <v>9453</v>
      </c>
      <c r="B497" s="135" t="s">
        <v>561</v>
      </c>
      <c r="C497" s="135" t="s">
        <v>560</v>
      </c>
      <c r="D497" s="135" t="b">
        <v>0</v>
      </c>
      <c r="E497" s="135" t="s">
        <v>9394</v>
      </c>
      <c r="F497" s="135" t="s">
        <v>539</v>
      </c>
      <c r="G497" s="136">
        <v>44127</v>
      </c>
      <c r="H497" s="136">
        <v>44146</v>
      </c>
      <c r="I497" s="135">
        <v>0</v>
      </c>
      <c r="J497" s="92"/>
    </row>
    <row r="498" spans="1:10" x14ac:dyDescent="0.25">
      <c r="A498" s="135" t="s">
        <v>9454</v>
      </c>
      <c r="B498" s="135" t="s">
        <v>561</v>
      </c>
      <c r="C498" s="135" t="s">
        <v>560</v>
      </c>
      <c r="D498" s="135" t="b">
        <v>0</v>
      </c>
      <c r="E498" s="135" t="s">
        <v>9394</v>
      </c>
      <c r="F498" s="135" t="s">
        <v>539</v>
      </c>
      <c r="G498" s="136">
        <v>44127</v>
      </c>
      <c r="H498" s="136">
        <v>44146</v>
      </c>
      <c r="I498" s="135">
        <v>0</v>
      </c>
      <c r="J498" s="92"/>
    </row>
    <row r="499" spans="1:10" x14ac:dyDescent="0.25">
      <c r="A499" s="135" t="s">
        <v>9455</v>
      </c>
      <c r="B499" s="135" t="s">
        <v>561</v>
      </c>
      <c r="C499" s="135" t="s">
        <v>560</v>
      </c>
      <c r="D499" s="135" t="b">
        <v>0</v>
      </c>
      <c r="E499" s="135" t="s">
        <v>9394</v>
      </c>
      <c r="F499" s="135" t="s">
        <v>539</v>
      </c>
      <c r="G499" s="136">
        <v>44127</v>
      </c>
      <c r="H499" s="136">
        <v>44146</v>
      </c>
      <c r="I499" s="135">
        <v>0</v>
      </c>
      <c r="J499" s="92"/>
    </row>
    <row r="500" spans="1:10" x14ac:dyDescent="0.25">
      <c r="A500" s="135" t="s">
        <v>9456</v>
      </c>
      <c r="B500" s="135" t="s">
        <v>561</v>
      </c>
      <c r="C500" s="135" t="s">
        <v>560</v>
      </c>
      <c r="D500" s="135" t="b">
        <v>0</v>
      </c>
      <c r="E500" s="135" t="s">
        <v>9394</v>
      </c>
      <c r="F500" s="135" t="s">
        <v>539</v>
      </c>
      <c r="G500" s="136">
        <v>44127</v>
      </c>
      <c r="H500" s="136">
        <v>44146</v>
      </c>
      <c r="I500" s="135">
        <v>0</v>
      </c>
      <c r="J500" s="92"/>
    </row>
    <row r="501" spans="1:10" x14ac:dyDescent="0.25">
      <c r="A501" s="135" t="s">
        <v>9457</v>
      </c>
      <c r="B501" s="135" t="s">
        <v>561</v>
      </c>
      <c r="C501" s="135" t="s">
        <v>560</v>
      </c>
      <c r="D501" s="135" t="b">
        <v>0</v>
      </c>
      <c r="E501" s="135" t="s">
        <v>9394</v>
      </c>
      <c r="F501" s="135" t="s">
        <v>539</v>
      </c>
      <c r="G501" s="136">
        <v>44127</v>
      </c>
      <c r="H501" s="136">
        <v>44146</v>
      </c>
      <c r="I501" s="135">
        <v>0</v>
      </c>
      <c r="J501" s="92"/>
    </row>
    <row r="502" spans="1:10" x14ac:dyDescent="0.25">
      <c r="A502" s="135" t="s">
        <v>9458</v>
      </c>
      <c r="B502" s="135" t="s">
        <v>561</v>
      </c>
      <c r="C502" s="135" t="s">
        <v>560</v>
      </c>
      <c r="D502" s="135" t="b">
        <v>0</v>
      </c>
      <c r="E502" s="135" t="s">
        <v>9394</v>
      </c>
      <c r="F502" s="135" t="s">
        <v>539</v>
      </c>
      <c r="G502" s="136">
        <v>44127</v>
      </c>
      <c r="H502" s="136">
        <v>44146</v>
      </c>
      <c r="I502" s="135">
        <v>0</v>
      </c>
      <c r="J502" s="92"/>
    </row>
    <row r="503" spans="1:10" x14ac:dyDescent="0.25">
      <c r="A503" s="135" t="s">
        <v>9459</v>
      </c>
      <c r="B503" s="135" t="s">
        <v>561</v>
      </c>
      <c r="C503" s="135" t="s">
        <v>560</v>
      </c>
      <c r="D503" s="135" t="b">
        <v>0</v>
      </c>
      <c r="E503" s="135" t="s">
        <v>9394</v>
      </c>
      <c r="F503" s="135" t="s">
        <v>539</v>
      </c>
      <c r="G503" s="136">
        <v>44127</v>
      </c>
      <c r="H503" s="136">
        <v>44146</v>
      </c>
      <c r="I503" s="135">
        <v>0</v>
      </c>
      <c r="J503" s="92"/>
    </row>
    <row r="504" spans="1:10" x14ac:dyDescent="0.25">
      <c r="A504" s="135" t="s">
        <v>9460</v>
      </c>
      <c r="B504" s="135" t="s">
        <v>561</v>
      </c>
      <c r="C504" s="135" t="s">
        <v>560</v>
      </c>
      <c r="D504" s="135" t="b">
        <v>0</v>
      </c>
      <c r="E504" s="135" t="s">
        <v>9394</v>
      </c>
      <c r="F504" s="135" t="s">
        <v>539</v>
      </c>
      <c r="G504" s="136">
        <v>44127</v>
      </c>
      <c r="H504" s="136">
        <v>44146</v>
      </c>
      <c r="I504" s="135">
        <v>0</v>
      </c>
      <c r="J504" s="92"/>
    </row>
    <row r="505" spans="1:10" x14ac:dyDescent="0.25">
      <c r="A505" s="135" t="s">
        <v>9461</v>
      </c>
      <c r="B505" s="135" t="s">
        <v>561</v>
      </c>
      <c r="C505" s="135" t="s">
        <v>560</v>
      </c>
      <c r="D505" s="135" t="b">
        <v>0</v>
      </c>
      <c r="E505" s="135" t="s">
        <v>9394</v>
      </c>
      <c r="F505" s="135" t="s">
        <v>539</v>
      </c>
      <c r="G505" s="136">
        <v>44127</v>
      </c>
      <c r="H505" s="136">
        <v>44146</v>
      </c>
      <c r="I505" s="135">
        <v>0</v>
      </c>
      <c r="J505" s="92"/>
    </row>
    <row r="506" spans="1:10" x14ac:dyDescent="0.25">
      <c r="A506" s="135" t="s">
        <v>9462</v>
      </c>
      <c r="B506" s="135" t="s">
        <v>561</v>
      </c>
      <c r="C506" s="135" t="s">
        <v>560</v>
      </c>
      <c r="D506" s="135" t="b">
        <v>0</v>
      </c>
      <c r="E506" s="135" t="s">
        <v>9394</v>
      </c>
      <c r="F506" s="135" t="s">
        <v>539</v>
      </c>
      <c r="G506" s="136">
        <v>44127</v>
      </c>
      <c r="H506" s="136">
        <v>44146</v>
      </c>
      <c r="I506" s="135">
        <v>0</v>
      </c>
      <c r="J506" s="92"/>
    </row>
    <row r="507" spans="1:10" x14ac:dyDescent="0.25">
      <c r="A507" s="135" t="s">
        <v>9463</v>
      </c>
      <c r="B507" s="135" t="s">
        <v>561</v>
      </c>
      <c r="C507" s="135" t="s">
        <v>560</v>
      </c>
      <c r="D507" s="135" t="b">
        <v>0</v>
      </c>
      <c r="E507" s="135" t="s">
        <v>9394</v>
      </c>
      <c r="F507" s="135" t="s">
        <v>539</v>
      </c>
      <c r="G507" s="136">
        <v>44127</v>
      </c>
      <c r="H507" s="136">
        <v>44146</v>
      </c>
      <c r="I507" s="135">
        <v>0</v>
      </c>
      <c r="J507" s="92"/>
    </row>
    <row r="508" spans="1:10" x14ac:dyDescent="0.25">
      <c r="A508" s="135" t="s">
        <v>9464</v>
      </c>
      <c r="B508" s="135" t="s">
        <v>561</v>
      </c>
      <c r="C508" s="135" t="s">
        <v>560</v>
      </c>
      <c r="D508" s="135" t="b">
        <v>0</v>
      </c>
      <c r="E508" s="135" t="s">
        <v>9394</v>
      </c>
      <c r="F508" s="135" t="s">
        <v>539</v>
      </c>
      <c r="G508" s="136">
        <v>44127</v>
      </c>
      <c r="H508" s="136">
        <v>44146</v>
      </c>
      <c r="I508" s="135">
        <v>0</v>
      </c>
      <c r="J508" s="92"/>
    </row>
    <row r="509" spans="1:10" x14ac:dyDescent="0.25">
      <c r="A509" s="135" t="s">
        <v>9465</v>
      </c>
      <c r="B509" s="135" t="s">
        <v>561</v>
      </c>
      <c r="C509" s="135" t="s">
        <v>560</v>
      </c>
      <c r="D509" s="135" t="b">
        <v>0</v>
      </c>
      <c r="E509" s="135" t="s">
        <v>9394</v>
      </c>
      <c r="F509" s="135" t="s">
        <v>539</v>
      </c>
      <c r="G509" s="136">
        <v>44127</v>
      </c>
      <c r="H509" s="136">
        <v>44146</v>
      </c>
      <c r="I509" s="135">
        <v>0</v>
      </c>
      <c r="J509" s="92"/>
    </row>
    <row r="510" spans="1:10" x14ac:dyDescent="0.25">
      <c r="A510" s="135" t="s">
        <v>9466</v>
      </c>
      <c r="B510" s="135" t="s">
        <v>561</v>
      </c>
      <c r="C510" s="135" t="s">
        <v>560</v>
      </c>
      <c r="D510" s="135" t="b">
        <v>0</v>
      </c>
      <c r="E510" s="135" t="s">
        <v>9394</v>
      </c>
      <c r="F510" s="135" t="s">
        <v>539</v>
      </c>
      <c r="G510" s="136">
        <v>44127</v>
      </c>
      <c r="H510" s="136">
        <v>44146</v>
      </c>
      <c r="I510" s="135">
        <v>0</v>
      </c>
      <c r="J510" s="92"/>
    </row>
    <row r="511" spans="1:10" x14ac:dyDescent="0.25">
      <c r="A511" s="135" t="s">
        <v>9467</v>
      </c>
      <c r="B511" s="135" t="s">
        <v>7856</v>
      </c>
      <c r="C511" s="135" t="s">
        <v>560</v>
      </c>
      <c r="D511" s="135" t="b">
        <v>0</v>
      </c>
      <c r="E511" s="135" t="s">
        <v>9468</v>
      </c>
      <c r="F511" s="135" t="s">
        <v>539</v>
      </c>
      <c r="G511" s="136">
        <v>44127</v>
      </c>
      <c r="H511" s="136">
        <v>44146</v>
      </c>
      <c r="I511" s="135">
        <v>0</v>
      </c>
      <c r="J511" s="92"/>
    </row>
    <row r="512" spans="1:10" x14ac:dyDescent="0.25">
      <c r="A512" s="135" t="s">
        <v>9469</v>
      </c>
      <c r="B512" s="135" t="s">
        <v>7856</v>
      </c>
      <c r="C512" s="135" t="s">
        <v>560</v>
      </c>
      <c r="D512" s="135" t="b">
        <v>0</v>
      </c>
      <c r="E512" s="135" t="s">
        <v>9468</v>
      </c>
      <c r="F512" s="135" t="s">
        <v>539</v>
      </c>
      <c r="G512" s="136">
        <v>44127</v>
      </c>
      <c r="H512" s="136">
        <v>44146</v>
      </c>
      <c r="I512" s="135">
        <v>0</v>
      </c>
      <c r="J512" s="92"/>
    </row>
    <row r="513" spans="1:10" x14ac:dyDescent="0.25">
      <c r="A513" s="135" t="s">
        <v>9470</v>
      </c>
      <c r="B513" s="135" t="s">
        <v>7856</v>
      </c>
      <c r="C513" s="135" t="s">
        <v>560</v>
      </c>
      <c r="D513" s="135" t="b">
        <v>0</v>
      </c>
      <c r="E513" s="135" t="s">
        <v>9468</v>
      </c>
      <c r="F513" s="135" t="s">
        <v>539</v>
      </c>
      <c r="G513" s="136">
        <v>44127</v>
      </c>
      <c r="H513" s="136">
        <v>44146</v>
      </c>
      <c r="I513" s="135">
        <v>0</v>
      </c>
      <c r="J513" s="92"/>
    </row>
    <row r="514" spans="1:10" x14ac:dyDescent="0.25">
      <c r="A514" s="135" t="s">
        <v>9471</v>
      </c>
      <c r="B514" s="135" t="s">
        <v>7856</v>
      </c>
      <c r="C514" s="135" t="s">
        <v>560</v>
      </c>
      <c r="D514" s="135" t="b">
        <v>0</v>
      </c>
      <c r="E514" s="135" t="s">
        <v>9468</v>
      </c>
      <c r="F514" s="135" t="s">
        <v>539</v>
      </c>
      <c r="G514" s="136">
        <v>44127</v>
      </c>
      <c r="H514" s="136">
        <v>44146</v>
      </c>
      <c r="I514" s="135">
        <v>0</v>
      </c>
      <c r="J514" s="92"/>
    </row>
    <row r="515" spans="1:10" x14ac:dyDescent="0.25">
      <c r="A515" s="135" t="s">
        <v>9472</v>
      </c>
      <c r="B515" s="135" t="s">
        <v>7856</v>
      </c>
      <c r="C515" s="135" t="s">
        <v>560</v>
      </c>
      <c r="D515" s="135" t="b">
        <v>0</v>
      </c>
      <c r="E515" s="135" t="s">
        <v>9468</v>
      </c>
      <c r="F515" s="135" t="s">
        <v>539</v>
      </c>
      <c r="G515" s="136">
        <v>44127</v>
      </c>
      <c r="H515" s="136">
        <v>44146</v>
      </c>
      <c r="I515" s="135">
        <v>0</v>
      </c>
      <c r="J515" s="92"/>
    </row>
    <row r="516" spans="1:10" x14ac:dyDescent="0.25">
      <c r="A516" s="135" t="s">
        <v>9473</v>
      </c>
      <c r="B516" s="135" t="s">
        <v>7856</v>
      </c>
      <c r="C516" s="135" t="s">
        <v>560</v>
      </c>
      <c r="D516" s="135" t="b">
        <v>0</v>
      </c>
      <c r="E516" s="135" t="s">
        <v>9468</v>
      </c>
      <c r="F516" s="135" t="s">
        <v>539</v>
      </c>
      <c r="G516" s="136">
        <v>44127</v>
      </c>
      <c r="H516" s="136">
        <v>44146</v>
      </c>
      <c r="I516" s="135">
        <v>0</v>
      </c>
      <c r="J516" s="92"/>
    </row>
    <row r="517" spans="1:10" x14ac:dyDescent="0.25">
      <c r="A517" s="135" t="s">
        <v>9474</v>
      </c>
      <c r="B517" s="135" t="s">
        <v>7856</v>
      </c>
      <c r="C517" s="135" t="s">
        <v>560</v>
      </c>
      <c r="D517" s="135" t="b">
        <v>0</v>
      </c>
      <c r="E517" s="135" t="s">
        <v>9468</v>
      </c>
      <c r="F517" s="135" t="s">
        <v>539</v>
      </c>
      <c r="G517" s="136">
        <v>44127</v>
      </c>
      <c r="H517" s="136">
        <v>44146</v>
      </c>
      <c r="I517" s="135">
        <v>0</v>
      </c>
      <c r="J517" s="92"/>
    </row>
    <row r="518" spans="1:10" x14ac:dyDescent="0.25">
      <c r="A518" s="135" t="s">
        <v>9475</v>
      </c>
      <c r="B518" s="135" t="s">
        <v>7856</v>
      </c>
      <c r="C518" s="135" t="s">
        <v>560</v>
      </c>
      <c r="D518" s="135" t="b">
        <v>0</v>
      </c>
      <c r="E518" s="135" t="s">
        <v>9468</v>
      </c>
      <c r="F518" s="135" t="s">
        <v>539</v>
      </c>
      <c r="G518" s="136">
        <v>44127</v>
      </c>
      <c r="H518" s="136">
        <v>44146</v>
      </c>
      <c r="I518" s="135">
        <v>0</v>
      </c>
      <c r="J518" s="92"/>
    </row>
    <row r="519" spans="1:10" x14ac:dyDescent="0.25">
      <c r="A519" s="135" t="s">
        <v>9476</v>
      </c>
      <c r="B519" s="135" t="s">
        <v>7856</v>
      </c>
      <c r="C519" s="135" t="s">
        <v>560</v>
      </c>
      <c r="D519" s="135" t="b">
        <v>0</v>
      </c>
      <c r="E519" s="135" t="s">
        <v>9468</v>
      </c>
      <c r="F519" s="135" t="s">
        <v>539</v>
      </c>
      <c r="G519" s="136">
        <v>44127</v>
      </c>
      <c r="H519" s="136">
        <v>44146</v>
      </c>
      <c r="I519" s="135">
        <v>0</v>
      </c>
      <c r="J519" s="92"/>
    </row>
    <row r="520" spans="1:10" x14ac:dyDescent="0.25">
      <c r="A520" s="135" t="s">
        <v>9477</v>
      </c>
      <c r="B520" s="135" t="s">
        <v>7856</v>
      </c>
      <c r="C520" s="135" t="s">
        <v>560</v>
      </c>
      <c r="D520" s="135" t="b">
        <v>0</v>
      </c>
      <c r="E520" s="135" t="s">
        <v>9468</v>
      </c>
      <c r="F520" s="135" t="s">
        <v>539</v>
      </c>
      <c r="G520" s="136">
        <v>44127</v>
      </c>
      <c r="H520" s="136">
        <v>44146</v>
      </c>
      <c r="I520" s="135">
        <v>0</v>
      </c>
      <c r="J520" s="92"/>
    </row>
    <row r="521" spans="1:10" x14ac:dyDescent="0.25">
      <c r="A521" s="135" t="s">
        <v>9478</v>
      </c>
      <c r="B521" s="135" t="s">
        <v>7856</v>
      </c>
      <c r="C521" s="135" t="s">
        <v>560</v>
      </c>
      <c r="D521" s="135" t="b">
        <v>0</v>
      </c>
      <c r="E521" s="135" t="s">
        <v>9468</v>
      </c>
      <c r="F521" s="135" t="s">
        <v>539</v>
      </c>
      <c r="G521" s="136">
        <v>44127</v>
      </c>
      <c r="H521" s="136">
        <v>44146</v>
      </c>
      <c r="I521" s="135">
        <v>0</v>
      </c>
      <c r="J521" s="92"/>
    </row>
    <row r="522" spans="1:10" x14ac:dyDescent="0.25">
      <c r="A522" s="135" t="s">
        <v>9479</v>
      </c>
      <c r="B522" s="135" t="s">
        <v>7856</v>
      </c>
      <c r="C522" s="135" t="s">
        <v>560</v>
      </c>
      <c r="D522" s="135" t="b">
        <v>0</v>
      </c>
      <c r="E522" s="135" t="s">
        <v>9468</v>
      </c>
      <c r="F522" s="135" t="s">
        <v>539</v>
      </c>
      <c r="G522" s="136">
        <v>44127</v>
      </c>
      <c r="H522" s="136">
        <v>44146</v>
      </c>
      <c r="I522" s="135">
        <v>0</v>
      </c>
      <c r="J522" s="92"/>
    </row>
    <row r="523" spans="1:10" x14ac:dyDescent="0.25">
      <c r="A523" s="135" t="s">
        <v>9480</v>
      </c>
      <c r="B523" s="135" t="s">
        <v>7856</v>
      </c>
      <c r="C523" s="135" t="s">
        <v>560</v>
      </c>
      <c r="D523" s="135" t="b">
        <v>0</v>
      </c>
      <c r="E523" s="135" t="s">
        <v>9468</v>
      </c>
      <c r="F523" s="135" t="s">
        <v>539</v>
      </c>
      <c r="G523" s="136">
        <v>44127</v>
      </c>
      <c r="H523" s="136">
        <v>44146</v>
      </c>
      <c r="I523" s="135">
        <v>0</v>
      </c>
      <c r="J523" s="92"/>
    </row>
    <row r="524" spans="1:10" x14ac:dyDescent="0.25">
      <c r="A524" s="135" t="s">
        <v>9481</v>
      </c>
      <c r="B524" s="135" t="s">
        <v>7856</v>
      </c>
      <c r="C524" s="135" t="s">
        <v>560</v>
      </c>
      <c r="D524" s="135" t="b">
        <v>0</v>
      </c>
      <c r="E524" s="135" t="s">
        <v>9468</v>
      </c>
      <c r="F524" s="135" t="s">
        <v>539</v>
      </c>
      <c r="G524" s="136">
        <v>44127</v>
      </c>
      <c r="H524" s="136">
        <v>44146</v>
      </c>
      <c r="I524" s="135">
        <v>0</v>
      </c>
      <c r="J524" s="92"/>
    </row>
    <row r="525" spans="1:10" x14ac:dyDescent="0.25">
      <c r="A525" s="135" t="s">
        <v>9482</v>
      </c>
      <c r="B525" s="135" t="s">
        <v>7856</v>
      </c>
      <c r="C525" s="135" t="s">
        <v>560</v>
      </c>
      <c r="D525" s="135" t="b">
        <v>0</v>
      </c>
      <c r="E525" s="135" t="s">
        <v>9468</v>
      </c>
      <c r="F525" s="135" t="s">
        <v>539</v>
      </c>
      <c r="G525" s="136">
        <v>44127</v>
      </c>
      <c r="H525" s="136">
        <v>44146</v>
      </c>
      <c r="I525" s="135">
        <v>0</v>
      </c>
      <c r="J525" s="92"/>
    </row>
    <row r="526" spans="1:10" x14ac:dyDescent="0.25">
      <c r="A526" s="135" t="s">
        <v>9483</v>
      </c>
      <c r="B526" s="135" t="s">
        <v>7856</v>
      </c>
      <c r="C526" s="135" t="s">
        <v>560</v>
      </c>
      <c r="D526" s="135" t="b">
        <v>0</v>
      </c>
      <c r="E526" s="135" t="s">
        <v>9468</v>
      </c>
      <c r="F526" s="135" t="s">
        <v>539</v>
      </c>
      <c r="G526" s="136">
        <v>44127</v>
      </c>
      <c r="H526" s="136">
        <v>44146</v>
      </c>
      <c r="I526" s="135">
        <v>0</v>
      </c>
      <c r="J526" s="92"/>
    </row>
    <row r="527" spans="1:10" x14ac:dyDescent="0.25">
      <c r="A527" s="135" t="s">
        <v>9484</v>
      </c>
      <c r="B527" s="135" t="s">
        <v>7856</v>
      </c>
      <c r="C527" s="135" t="s">
        <v>560</v>
      </c>
      <c r="D527" s="135" t="b">
        <v>0</v>
      </c>
      <c r="E527" s="135" t="s">
        <v>9468</v>
      </c>
      <c r="F527" s="135" t="s">
        <v>539</v>
      </c>
      <c r="G527" s="136">
        <v>44127</v>
      </c>
      <c r="H527" s="136">
        <v>44146</v>
      </c>
      <c r="I527" s="135">
        <v>0</v>
      </c>
      <c r="J527" s="92"/>
    </row>
    <row r="528" spans="1:10" x14ac:dyDescent="0.25">
      <c r="A528" s="135" t="s">
        <v>9485</v>
      </c>
      <c r="B528" s="135" t="s">
        <v>7856</v>
      </c>
      <c r="C528" s="135" t="s">
        <v>560</v>
      </c>
      <c r="D528" s="135" t="b">
        <v>0</v>
      </c>
      <c r="E528" s="135" t="s">
        <v>9468</v>
      </c>
      <c r="F528" s="135" t="s">
        <v>539</v>
      </c>
      <c r="G528" s="136">
        <v>44127</v>
      </c>
      <c r="H528" s="136">
        <v>44146</v>
      </c>
      <c r="I528" s="135">
        <v>0</v>
      </c>
      <c r="J528" s="92"/>
    </row>
    <row r="529" spans="1:10" x14ac:dyDescent="0.25">
      <c r="A529" s="135" t="s">
        <v>9486</v>
      </c>
      <c r="B529" s="135" t="s">
        <v>7856</v>
      </c>
      <c r="C529" s="135" t="s">
        <v>560</v>
      </c>
      <c r="D529" s="135" t="b">
        <v>0</v>
      </c>
      <c r="E529" s="135" t="s">
        <v>9468</v>
      </c>
      <c r="F529" s="135" t="s">
        <v>539</v>
      </c>
      <c r="G529" s="136">
        <v>44127</v>
      </c>
      <c r="H529" s="136">
        <v>44146</v>
      </c>
      <c r="I529" s="135">
        <v>0</v>
      </c>
      <c r="J529" s="92"/>
    </row>
    <row r="530" spans="1:10" x14ac:dyDescent="0.25">
      <c r="A530" s="135" t="s">
        <v>9487</v>
      </c>
      <c r="B530" s="135" t="s">
        <v>7856</v>
      </c>
      <c r="C530" s="135" t="s">
        <v>560</v>
      </c>
      <c r="D530" s="135" t="b">
        <v>0</v>
      </c>
      <c r="E530" s="135" t="s">
        <v>9468</v>
      </c>
      <c r="F530" s="135" t="s">
        <v>539</v>
      </c>
      <c r="G530" s="136">
        <v>44127</v>
      </c>
      <c r="H530" s="136">
        <v>44146</v>
      </c>
      <c r="I530" s="135">
        <v>0</v>
      </c>
      <c r="J530" s="92"/>
    </row>
    <row r="531" spans="1:10" x14ac:dyDescent="0.25">
      <c r="A531" s="135" t="s">
        <v>9488</v>
      </c>
      <c r="B531" s="135" t="s">
        <v>7856</v>
      </c>
      <c r="C531" s="135" t="s">
        <v>560</v>
      </c>
      <c r="D531" s="135" t="b">
        <v>0</v>
      </c>
      <c r="E531" s="135" t="s">
        <v>9468</v>
      </c>
      <c r="F531" s="135" t="s">
        <v>539</v>
      </c>
      <c r="G531" s="136">
        <v>44127</v>
      </c>
      <c r="H531" s="136">
        <v>44146</v>
      </c>
      <c r="I531" s="135">
        <v>0</v>
      </c>
      <c r="J531" s="92"/>
    </row>
    <row r="532" spans="1:10" x14ac:dyDescent="0.25">
      <c r="A532" s="135" t="s">
        <v>9489</v>
      </c>
      <c r="B532" s="135" t="s">
        <v>7856</v>
      </c>
      <c r="C532" s="135" t="s">
        <v>560</v>
      </c>
      <c r="D532" s="135" t="b">
        <v>0</v>
      </c>
      <c r="E532" s="135" t="s">
        <v>9468</v>
      </c>
      <c r="F532" s="135" t="s">
        <v>539</v>
      </c>
      <c r="G532" s="136">
        <v>44127</v>
      </c>
      <c r="H532" s="136">
        <v>44146</v>
      </c>
      <c r="I532" s="135">
        <v>0</v>
      </c>
      <c r="J532" s="92"/>
    </row>
    <row r="533" spans="1:10" x14ac:dyDescent="0.25">
      <c r="A533" s="135" t="s">
        <v>9490</v>
      </c>
      <c r="B533" s="135" t="s">
        <v>7856</v>
      </c>
      <c r="C533" s="135" t="s">
        <v>560</v>
      </c>
      <c r="D533" s="135" t="b">
        <v>0</v>
      </c>
      <c r="E533" s="135" t="s">
        <v>9468</v>
      </c>
      <c r="F533" s="135" t="s">
        <v>539</v>
      </c>
      <c r="G533" s="136">
        <v>44127</v>
      </c>
      <c r="H533" s="136">
        <v>44146</v>
      </c>
      <c r="I533" s="135">
        <v>0</v>
      </c>
      <c r="J533" s="92"/>
    </row>
    <row r="534" spans="1:10" x14ac:dyDescent="0.25">
      <c r="A534" s="135" t="s">
        <v>9491</v>
      </c>
      <c r="B534" s="135" t="s">
        <v>7856</v>
      </c>
      <c r="C534" s="135" t="s">
        <v>560</v>
      </c>
      <c r="D534" s="135" t="b">
        <v>0</v>
      </c>
      <c r="E534" s="135" t="s">
        <v>9468</v>
      </c>
      <c r="F534" s="135" t="s">
        <v>539</v>
      </c>
      <c r="G534" s="136">
        <v>44127</v>
      </c>
      <c r="H534" s="136">
        <v>44146</v>
      </c>
      <c r="I534" s="135">
        <v>0</v>
      </c>
      <c r="J534" s="92"/>
    </row>
    <row r="535" spans="1:10" x14ac:dyDescent="0.25">
      <c r="A535" s="135" t="s">
        <v>9492</v>
      </c>
      <c r="B535" s="135" t="s">
        <v>7856</v>
      </c>
      <c r="C535" s="135" t="s">
        <v>560</v>
      </c>
      <c r="D535" s="135" t="b">
        <v>0</v>
      </c>
      <c r="E535" s="135" t="s">
        <v>9468</v>
      </c>
      <c r="F535" s="135" t="s">
        <v>539</v>
      </c>
      <c r="G535" s="136">
        <v>44127</v>
      </c>
      <c r="H535" s="136">
        <v>44146</v>
      </c>
      <c r="I535" s="135">
        <v>0</v>
      </c>
      <c r="J535" s="92"/>
    </row>
    <row r="536" spans="1:10" x14ac:dyDescent="0.25">
      <c r="A536" s="135" t="s">
        <v>9493</v>
      </c>
      <c r="B536" s="135" t="s">
        <v>7856</v>
      </c>
      <c r="C536" s="135" t="s">
        <v>560</v>
      </c>
      <c r="D536" s="135" t="b">
        <v>0</v>
      </c>
      <c r="E536" s="135" t="s">
        <v>9468</v>
      </c>
      <c r="F536" s="135" t="s">
        <v>539</v>
      </c>
      <c r="G536" s="136">
        <v>44127</v>
      </c>
      <c r="H536" s="136">
        <v>44146</v>
      </c>
      <c r="I536" s="135">
        <v>0</v>
      </c>
      <c r="J536" s="92"/>
    </row>
    <row r="537" spans="1:10" x14ac:dyDescent="0.25">
      <c r="A537" s="135" t="s">
        <v>9494</v>
      </c>
      <c r="B537" s="135" t="s">
        <v>7717</v>
      </c>
      <c r="C537" s="135" t="s">
        <v>560</v>
      </c>
      <c r="D537" s="135" t="b">
        <v>0</v>
      </c>
      <c r="E537" s="135" t="s">
        <v>9495</v>
      </c>
      <c r="F537" s="135" t="s">
        <v>539</v>
      </c>
      <c r="G537" s="136">
        <v>44127</v>
      </c>
      <c r="H537" s="136">
        <v>44146</v>
      </c>
      <c r="I537" s="135">
        <v>0</v>
      </c>
      <c r="J537" s="92"/>
    </row>
    <row r="538" spans="1:10" x14ac:dyDescent="0.25">
      <c r="A538" s="135" t="s">
        <v>9496</v>
      </c>
      <c r="B538" s="135" t="s">
        <v>7717</v>
      </c>
      <c r="C538" s="135" t="s">
        <v>560</v>
      </c>
      <c r="D538" s="135" t="b">
        <v>0</v>
      </c>
      <c r="E538" s="135" t="s">
        <v>9495</v>
      </c>
      <c r="F538" s="135" t="s">
        <v>539</v>
      </c>
      <c r="G538" s="136">
        <v>44127</v>
      </c>
      <c r="H538" s="136">
        <v>44146</v>
      </c>
      <c r="I538" s="135">
        <v>0</v>
      </c>
      <c r="J538" s="92"/>
    </row>
    <row r="539" spans="1:10" x14ac:dyDescent="0.25">
      <c r="A539" s="135" t="s">
        <v>9497</v>
      </c>
      <c r="B539" s="135" t="s">
        <v>7717</v>
      </c>
      <c r="C539" s="135" t="s">
        <v>560</v>
      </c>
      <c r="D539" s="135" t="b">
        <v>0</v>
      </c>
      <c r="E539" s="135" t="s">
        <v>9495</v>
      </c>
      <c r="F539" s="135" t="s">
        <v>539</v>
      </c>
      <c r="G539" s="136">
        <v>44127</v>
      </c>
      <c r="H539" s="136">
        <v>44146</v>
      </c>
      <c r="I539" s="135">
        <v>0</v>
      </c>
      <c r="J539" s="92"/>
    </row>
    <row r="540" spans="1:10" x14ac:dyDescent="0.25">
      <c r="A540" s="135" t="s">
        <v>9498</v>
      </c>
      <c r="B540" s="135" t="s">
        <v>7717</v>
      </c>
      <c r="C540" s="135" t="s">
        <v>560</v>
      </c>
      <c r="D540" s="135" t="b">
        <v>0</v>
      </c>
      <c r="E540" s="135" t="s">
        <v>9495</v>
      </c>
      <c r="F540" s="135" t="s">
        <v>539</v>
      </c>
      <c r="G540" s="136">
        <v>44127</v>
      </c>
      <c r="H540" s="136">
        <v>44146</v>
      </c>
      <c r="I540" s="135">
        <v>0</v>
      </c>
      <c r="J540" s="92"/>
    </row>
    <row r="541" spans="1:10" x14ac:dyDescent="0.25">
      <c r="A541" s="135" t="s">
        <v>9499</v>
      </c>
      <c r="B541" s="135" t="s">
        <v>7717</v>
      </c>
      <c r="C541" s="135" t="s">
        <v>560</v>
      </c>
      <c r="D541" s="135" t="b">
        <v>0</v>
      </c>
      <c r="E541" s="135" t="s">
        <v>9495</v>
      </c>
      <c r="F541" s="135" t="s">
        <v>539</v>
      </c>
      <c r="G541" s="136">
        <v>44127</v>
      </c>
      <c r="H541" s="136">
        <v>44146</v>
      </c>
      <c r="I541" s="135">
        <v>0</v>
      </c>
      <c r="J541" s="92"/>
    </row>
    <row r="542" spans="1:10" x14ac:dyDescent="0.25">
      <c r="A542" s="135" t="s">
        <v>9500</v>
      </c>
      <c r="B542" s="135" t="s">
        <v>7717</v>
      </c>
      <c r="C542" s="135" t="s">
        <v>560</v>
      </c>
      <c r="D542" s="135" t="b">
        <v>0</v>
      </c>
      <c r="E542" s="135" t="s">
        <v>9495</v>
      </c>
      <c r="F542" s="135" t="s">
        <v>539</v>
      </c>
      <c r="G542" s="136">
        <v>44127</v>
      </c>
      <c r="H542" s="136">
        <v>44146</v>
      </c>
      <c r="I542" s="135">
        <v>0</v>
      </c>
      <c r="J542" s="92"/>
    </row>
    <row r="543" spans="1:10" x14ac:dyDescent="0.25">
      <c r="A543" s="135" t="s">
        <v>9501</v>
      </c>
      <c r="B543" s="135" t="s">
        <v>7717</v>
      </c>
      <c r="C543" s="135" t="s">
        <v>560</v>
      </c>
      <c r="D543" s="135" t="b">
        <v>0</v>
      </c>
      <c r="E543" s="135" t="s">
        <v>9495</v>
      </c>
      <c r="F543" s="135" t="s">
        <v>539</v>
      </c>
      <c r="G543" s="136">
        <v>44127</v>
      </c>
      <c r="H543" s="136">
        <v>44146</v>
      </c>
      <c r="I543" s="135">
        <v>0</v>
      </c>
      <c r="J543" s="92"/>
    </row>
    <row r="544" spans="1:10" x14ac:dyDescent="0.25">
      <c r="A544" s="135" t="s">
        <v>9502</v>
      </c>
      <c r="B544" s="135" t="s">
        <v>7717</v>
      </c>
      <c r="C544" s="135" t="s">
        <v>560</v>
      </c>
      <c r="D544" s="135" t="b">
        <v>0</v>
      </c>
      <c r="E544" s="135" t="s">
        <v>9495</v>
      </c>
      <c r="F544" s="135" t="s">
        <v>539</v>
      </c>
      <c r="G544" s="136">
        <v>44127</v>
      </c>
      <c r="H544" s="136">
        <v>44146</v>
      </c>
      <c r="I544" s="135">
        <v>0</v>
      </c>
      <c r="J544" s="92"/>
    </row>
    <row r="545" spans="1:10" x14ac:dyDescent="0.25">
      <c r="A545" s="135" t="s">
        <v>9503</v>
      </c>
      <c r="B545" s="135" t="s">
        <v>7717</v>
      </c>
      <c r="C545" s="135" t="s">
        <v>560</v>
      </c>
      <c r="D545" s="135" t="b">
        <v>0</v>
      </c>
      <c r="E545" s="135" t="s">
        <v>9495</v>
      </c>
      <c r="F545" s="135" t="s">
        <v>539</v>
      </c>
      <c r="G545" s="136">
        <v>44127</v>
      </c>
      <c r="H545" s="136">
        <v>44146</v>
      </c>
      <c r="I545" s="135">
        <v>0</v>
      </c>
      <c r="J545" s="92"/>
    </row>
    <row r="546" spans="1:10" x14ac:dyDescent="0.25">
      <c r="A546" s="135" t="s">
        <v>9504</v>
      </c>
      <c r="B546" s="135" t="s">
        <v>7717</v>
      </c>
      <c r="C546" s="135" t="s">
        <v>560</v>
      </c>
      <c r="D546" s="135" t="b">
        <v>0</v>
      </c>
      <c r="E546" s="135" t="s">
        <v>9495</v>
      </c>
      <c r="F546" s="135" t="s">
        <v>539</v>
      </c>
      <c r="G546" s="136">
        <v>44127</v>
      </c>
      <c r="H546" s="136">
        <v>44146</v>
      </c>
      <c r="I546" s="135">
        <v>0</v>
      </c>
      <c r="J546" s="92"/>
    </row>
    <row r="547" spans="1:10" x14ac:dyDescent="0.25">
      <c r="A547" s="135" t="s">
        <v>9505</v>
      </c>
      <c r="B547" s="135" t="s">
        <v>7717</v>
      </c>
      <c r="C547" s="135" t="s">
        <v>560</v>
      </c>
      <c r="D547" s="135" t="b">
        <v>0</v>
      </c>
      <c r="E547" s="135" t="s">
        <v>9495</v>
      </c>
      <c r="F547" s="135" t="s">
        <v>539</v>
      </c>
      <c r="G547" s="136">
        <v>44127</v>
      </c>
      <c r="H547" s="136">
        <v>44146</v>
      </c>
      <c r="I547" s="135">
        <v>0</v>
      </c>
      <c r="J547" s="92"/>
    </row>
    <row r="548" spans="1:10" x14ac:dyDescent="0.25">
      <c r="A548" s="135" t="s">
        <v>9506</v>
      </c>
      <c r="B548" s="135" t="s">
        <v>7717</v>
      </c>
      <c r="C548" s="135" t="s">
        <v>560</v>
      </c>
      <c r="D548" s="135" t="b">
        <v>0</v>
      </c>
      <c r="E548" s="135" t="s">
        <v>9495</v>
      </c>
      <c r="F548" s="135" t="s">
        <v>539</v>
      </c>
      <c r="G548" s="136">
        <v>44127</v>
      </c>
      <c r="H548" s="136">
        <v>44146</v>
      </c>
      <c r="I548" s="135">
        <v>0</v>
      </c>
      <c r="J548" s="92"/>
    </row>
    <row r="549" spans="1:10" x14ac:dyDescent="0.25">
      <c r="A549" s="135" t="s">
        <v>9507</v>
      </c>
      <c r="B549" s="135" t="s">
        <v>7717</v>
      </c>
      <c r="C549" s="135" t="s">
        <v>560</v>
      </c>
      <c r="D549" s="135" t="b">
        <v>0</v>
      </c>
      <c r="E549" s="135" t="s">
        <v>9495</v>
      </c>
      <c r="F549" s="135" t="s">
        <v>539</v>
      </c>
      <c r="G549" s="136">
        <v>44127</v>
      </c>
      <c r="H549" s="136">
        <v>44146</v>
      </c>
      <c r="I549" s="135">
        <v>0</v>
      </c>
      <c r="J549" s="92"/>
    </row>
    <row r="550" spans="1:10" x14ac:dyDescent="0.25">
      <c r="A550" s="135" t="s">
        <v>9508</v>
      </c>
      <c r="B550" s="135" t="s">
        <v>7717</v>
      </c>
      <c r="C550" s="135" t="s">
        <v>560</v>
      </c>
      <c r="D550" s="135" t="b">
        <v>0</v>
      </c>
      <c r="E550" s="135" t="s">
        <v>9495</v>
      </c>
      <c r="F550" s="135" t="s">
        <v>539</v>
      </c>
      <c r="G550" s="136">
        <v>44127</v>
      </c>
      <c r="H550" s="136">
        <v>44146</v>
      </c>
      <c r="I550" s="135">
        <v>0</v>
      </c>
      <c r="J550" s="92"/>
    </row>
    <row r="551" spans="1:10" x14ac:dyDescent="0.25">
      <c r="A551" s="135" t="s">
        <v>9509</v>
      </c>
      <c r="B551" s="135" t="s">
        <v>7717</v>
      </c>
      <c r="C551" s="135" t="s">
        <v>560</v>
      </c>
      <c r="D551" s="135" t="b">
        <v>0</v>
      </c>
      <c r="E551" s="135" t="s">
        <v>9495</v>
      </c>
      <c r="F551" s="135" t="s">
        <v>539</v>
      </c>
      <c r="G551" s="136">
        <v>44127</v>
      </c>
      <c r="H551" s="136">
        <v>44146</v>
      </c>
      <c r="I551" s="135">
        <v>0</v>
      </c>
      <c r="J551" s="92"/>
    </row>
    <row r="552" spans="1:10" x14ac:dyDescent="0.25">
      <c r="A552" s="135" t="s">
        <v>9510</v>
      </c>
      <c r="B552" s="135" t="s">
        <v>7717</v>
      </c>
      <c r="C552" s="135" t="s">
        <v>560</v>
      </c>
      <c r="D552" s="135" t="b">
        <v>0</v>
      </c>
      <c r="E552" s="135" t="s">
        <v>9495</v>
      </c>
      <c r="F552" s="135" t="s">
        <v>539</v>
      </c>
      <c r="G552" s="136">
        <v>44127</v>
      </c>
      <c r="H552" s="136">
        <v>44146</v>
      </c>
      <c r="I552" s="135">
        <v>0</v>
      </c>
      <c r="J552" s="92"/>
    </row>
    <row r="553" spans="1:10" x14ac:dyDescent="0.25">
      <c r="A553" s="135" t="s">
        <v>9511</v>
      </c>
      <c r="B553" s="135" t="s">
        <v>7717</v>
      </c>
      <c r="C553" s="135" t="s">
        <v>554</v>
      </c>
      <c r="D553" s="135" t="b">
        <v>0</v>
      </c>
      <c r="E553" s="135" t="s">
        <v>9495</v>
      </c>
      <c r="F553" s="135" t="s">
        <v>539</v>
      </c>
      <c r="G553" s="136">
        <v>44127</v>
      </c>
      <c r="H553" s="136">
        <v>44146</v>
      </c>
      <c r="I553" s="135">
        <v>0</v>
      </c>
      <c r="J553" s="92"/>
    </row>
    <row r="554" spans="1:10" x14ac:dyDescent="0.25">
      <c r="A554" s="135" t="s">
        <v>9512</v>
      </c>
      <c r="B554" s="135" t="s">
        <v>7717</v>
      </c>
      <c r="C554" s="135" t="s">
        <v>560</v>
      </c>
      <c r="D554" s="135" t="b">
        <v>0</v>
      </c>
      <c r="E554" s="135" t="s">
        <v>9495</v>
      </c>
      <c r="F554" s="135" t="s">
        <v>539</v>
      </c>
      <c r="G554" s="136">
        <v>44127</v>
      </c>
      <c r="H554" s="136">
        <v>44146</v>
      </c>
      <c r="I554" s="135">
        <v>0</v>
      </c>
      <c r="J554" s="92"/>
    </row>
    <row r="555" spans="1:10" x14ac:dyDescent="0.25">
      <c r="A555" s="135" t="s">
        <v>9513</v>
      </c>
      <c r="B555" s="135" t="s">
        <v>7717</v>
      </c>
      <c r="C555" s="135" t="s">
        <v>560</v>
      </c>
      <c r="D555" s="135" t="b">
        <v>0</v>
      </c>
      <c r="E555" s="135" t="s">
        <v>9495</v>
      </c>
      <c r="F555" s="135" t="s">
        <v>539</v>
      </c>
      <c r="G555" s="136">
        <v>44127</v>
      </c>
      <c r="H555" s="136">
        <v>44146</v>
      </c>
      <c r="I555" s="135">
        <v>0</v>
      </c>
      <c r="J555" s="92"/>
    </row>
    <row r="556" spans="1:10" x14ac:dyDescent="0.25">
      <c r="A556" s="135" t="s">
        <v>9514</v>
      </c>
      <c r="B556" s="135" t="s">
        <v>7717</v>
      </c>
      <c r="C556" s="135" t="s">
        <v>560</v>
      </c>
      <c r="D556" s="135" t="b">
        <v>0</v>
      </c>
      <c r="E556" s="135" t="s">
        <v>9495</v>
      </c>
      <c r="F556" s="135" t="s">
        <v>539</v>
      </c>
      <c r="G556" s="136">
        <v>44127</v>
      </c>
      <c r="H556" s="136">
        <v>44146</v>
      </c>
      <c r="I556" s="135">
        <v>0</v>
      </c>
      <c r="J556" s="92"/>
    </row>
    <row r="557" spans="1:10" x14ac:dyDescent="0.25">
      <c r="A557" s="135" t="s">
        <v>9515</v>
      </c>
      <c r="B557" s="135" t="s">
        <v>7717</v>
      </c>
      <c r="C557" s="135" t="s">
        <v>560</v>
      </c>
      <c r="D557" s="135" t="b">
        <v>0</v>
      </c>
      <c r="E557" s="135" t="s">
        <v>9495</v>
      </c>
      <c r="F557" s="135" t="s">
        <v>539</v>
      </c>
      <c r="G557" s="136">
        <v>44127</v>
      </c>
      <c r="H557" s="136">
        <v>44146</v>
      </c>
      <c r="I557" s="135">
        <v>0</v>
      </c>
      <c r="J557" s="92"/>
    </row>
    <row r="558" spans="1:10" x14ac:dyDescent="0.25">
      <c r="A558" s="135" t="s">
        <v>9516</v>
      </c>
      <c r="B558" s="135" t="s">
        <v>7717</v>
      </c>
      <c r="C558" s="135" t="s">
        <v>560</v>
      </c>
      <c r="D558" s="135" t="b">
        <v>0</v>
      </c>
      <c r="E558" s="135" t="s">
        <v>9495</v>
      </c>
      <c r="F558" s="135" t="s">
        <v>539</v>
      </c>
      <c r="G558" s="136">
        <v>44127</v>
      </c>
      <c r="H558" s="136">
        <v>44146</v>
      </c>
      <c r="I558" s="135">
        <v>0</v>
      </c>
      <c r="J558" s="92"/>
    </row>
    <row r="559" spans="1:10" x14ac:dyDescent="0.25">
      <c r="A559" s="135" t="s">
        <v>9517</v>
      </c>
      <c r="B559" s="135" t="s">
        <v>7717</v>
      </c>
      <c r="C559" s="135" t="s">
        <v>560</v>
      </c>
      <c r="D559" s="135" t="b">
        <v>0</v>
      </c>
      <c r="E559" s="135" t="s">
        <v>9495</v>
      </c>
      <c r="F559" s="135" t="s">
        <v>539</v>
      </c>
      <c r="G559" s="136">
        <v>44127</v>
      </c>
      <c r="H559" s="136">
        <v>44146</v>
      </c>
      <c r="I559" s="135">
        <v>0</v>
      </c>
      <c r="J559" s="92"/>
    </row>
    <row r="560" spans="1:10" x14ac:dyDescent="0.25">
      <c r="A560" s="135" t="s">
        <v>9518</v>
      </c>
      <c r="B560" s="135" t="s">
        <v>7717</v>
      </c>
      <c r="C560" s="135" t="s">
        <v>560</v>
      </c>
      <c r="D560" s="135" t="b">
        <v>0</v>
      </c>
      <c r="E560" s="135" t="s">
        <v>9495</v>
      </c>
      <c r="F560" s="135" t="s">
        <v>539</v>
      </c>
      <c r="G560" s="136">
        <v>44127</v>
      </c>
      <c r="H560" s="136">
        <v>44146</v>
      </c>
      <c r="I560" s="135">
        <v>0</v>
      </c>
      <c r="J560" s="92"/>
    </row>
    <row r="561" spans="1:10" x14ac:dyDescent="0.25">
      <c r="A561" s="135" t="s">
        <v>9519</v>
      </c>
      <c r="B561" s="135" t="s">
        <v>7717</v>
      </c>
      <c r="C561" s="135" t="s">
        <v>560</v>
      </c>
      <c r="D561" s="135" t="b">
        <v>0</v>
      </c>
      <c r="E561" s="135" t="s">
        <v>9495</v>
      </c>
      <c r="F561" s="135" t="s">
        <v>539</v>
      </c>
      <c r="G561" s="136">
        <v>44127</v>
      </c>
      <c r="H561" s="136">
        <v>44146</v>
      </c>
      <c r="I561" s="135">
        <v>0</v>
      </c>
      <c r="J561" s="92"/>
    </row>
    <row r="562" spans="1:10" x14ac:dyDescent="0.25">
      <c r="A562" s="135" t="s">
        <v>9520</v>
      </c>
      <c r="B562" s="135" t="s">
        <v>7717</v>
      </c>
      <c r="C562" s="135" t="s">
        <v>560</v>
      </c>
      <c r="D562" s="135" t="b">
        <v>0</v>
      </c>
      <c r="E562" s="135" t="s">
        <v>9495</v>
      </c>
      <c r="F562" s="135" t="s">
        <v>539</v>
      </c>
      <c r="G562" s="136">
        <v>44127</v>
      </c>
      <c r="H562" s="136">
        <v>44146</v>
      </c>
      <c r="I562" s="135">
        <v>0</v>
      </c>
      <c r="J562" s="92"/>
    </row>
    <row r="563" spans="1:10" x14ac:dyDescent="0.25">
      <c r="A563" s="135" t="s">
        <v>9521</v>
      </c>
      <c r="B563" s="135" t="s">
        <v>7717</v>
      </c>
      <c r="C563" s="135" t="s">
        <v>560</v>
      </c>
      <c r="D563" s="135" t="b">
        <v>0</v>
      </c>
      <c r="E563" s="135" t="s">
        <v>9495</v>
      </c>
      <c r="F563" s="135" t="s">
        <v>539</v>
      </c>
      <c r="G563" s="136">
        <v>44127</v>
      </c>
      <c r="H563" s="136">
        <v>44146</v>
      </c>
      <c r="I563" s="135">
        <v>0</v>
      </c>
      <c r="J563" s="92"/>
    </row>
    <row r="564" spans="1:10" x14ac:dyDescent="0.25">
      <c r="A564" s="135" t="s">
        <v>9522</v>
      </c>
      <c r="B564" s="135" t="s">
        <v>7717</v>
      </c>
      <c r="C564" s="135" t="s">
        <v>560</v>
      </c>
      <c r="D564" s="135" t="b">
        <v>0</v>
      </c>
      <c r="E564" s="135" t="s">
        <v>9495</v>
      </c>
      <c r="F564" s="135" t="s">
        <v>539</v>
      </c>
      <c r="G564" s="136">
        <v>44127</v>
      </c>
      <c r="H564" s="136">
        <v>44146</v>
      </c>
      <c r="I564" s="135">
        <v>0</v>
      </c>
      <c r="J564" s="92"/>
    </row>
    <row r="565" spans="1:10" x14ac:dyDescent="0.25">
      <c r="A565" s="135" t="s">
        <v>9523</v>
      </c>
      <c r="B565" s="135" t="s">
        <v>7717</v>
      </c>
      <c r="C565" s="135" t="s">
        <v>560</v>
      </c>
      <c r="D565" s="135" t="b">
        <v>0</v>
      </c>
      <c r="E565" s="135" t="s">
        <v>9495</v>
      </c>
      <c r="F565" s="135" t="s">
        <v>539</v>
      </c>
      <c r="G565" s="136">
        <v>44127</v>
      </c>
      <c r="H565" s="136">
        <v>44146</v>
      </c>
      <c r="I565" s="135">
        <v>0</v>
      </c>
      <c r="J565" s="92"/>
    </row>
    <row r="566" spans="1:10" x14ac:dyDescent="0.25">
      <c r="A566" s="135" t="s">
        <v>9524</v>
      </c>
      <c r="B566" s="135" t="s">
        <v>7717</v>
      </c>
      <c r="C566" s="135" t="s">
        <v>560</v>
      </c>
      <c r="D566" s="135" t="b">
        <v>0</v>
      </c>
      <c r="E566" s="135" t="s">
        <v>9495</v>
      </c>
      <c r="F566" s="135" t="s">
        <v>539</v>
      </c>
      <c r="G566" s="136">
        <v>44127</v>
      </c>
      <c r="H566" s="136">
        <v>44146</v>
      </c>
      <c r="I566" s="135">
        <v>0</v>
      </c>
      <c r="J566" s="92"/>
    </row>
    <row r="567" spans="1:10" x14ac:dyDescent="0.25">
      <c r="A567" s="135" t="s">
        <v>9525</v>
      </c>
      <c r="B567" s="135" t="s">
        <v>7717</v>
      </c>
      <c r="C567" s="135" t="s">
        <v>560</v>
      </c>
      <c r="D567" s="135" t="b">
        <v>0</v>
      </c>
      <c r="E567" s="135" t="s">
        <v>9495</v>
      </c>
      <c r="F567" s="135" t="s">
        <v>539</v>
      </c>
      <c r="G567" s="136">
        <v>44127</v>
      </c>
      <c r="H567" s="136">
        <v>44146</v>
      </c>
      <c r="I567" s="135">
        <v>0</v>
      </c>
      <c r="J567" s="92"/>
    </row>
    <row r="568" spans="1:10" x14ac:dyDescent="0.25">
      <c r="A568" s="135" t="s">
        <v>9526</v>
      </c>
      <c r="B568" s="135" t="s">
        <v>7717</v>
      </c>
      <c r="C568" s="135" t="s">
        <v>560</v>
      </c>
      <c r="D568" s="135" t="b">
        <v>0</v>
      </c>
      <c r="E568" s="135" t="s">
        <v>9495</v>
      </c>
      <c r="F568" s="135" t="s">
        <v>539</v>
      </c>
      <c r="G568" s="136">
        <v>44127</v>
      </c>
      <c r="H568" s="136">
        <v>44146</v>
      </c>
      <c r="I568" s="135">
        <v>0</v>
      </c>
      <c r="J568" s="92"/>
    </row>
    <row r="569" spans="1:10" x14ac:dyDescent="0.25">
      <c r="A569" s="135" t="s">
        <v>9527</v>
      </c>
      <c r="B569" s="135" t="s">
        <v>7717</v>
      </c>
      <c r="C569" s="135" t="s">
        <v>560</v>
      </c>
      <c r="D569" s="135" t="b">
        <v>0</v>
      </c>
      <c r="E569" s="135" t="s">
        <v>9495</v>
      </c>
      <c r="F569" s="135" t="s">
        <v>539</v>
      </c>
      <c r="G569" s="136">
        <v>44127</v>
      </c>
      <c r="H569" s="136">
        <v>44146</v>
      </c>
      <c r="I569" s="135">
        <v>0</v>
      </c>
      <c r="J569" s="92"/>
    </row>
    <row r="570" spans="1:10" x14ac:dyDescent="0.25">
      <c r="A570" s="135" t="s">
        <v>9528</v>
      </c>
      <c r="B570" s="135" t="s">
        <v>7717</v>
      </c>
      <c r="C570" s="135" t="s">
        <v>560</v>
      </c>
      <c r="D570" s="135" t="b">
        <v>0</v>
      </c>
      <c r="E570" s="135" t="s">
        <v>9495</v>
      </c>
      <c r="F570" s="135" t="s">
        <v>539</v>
      </c>
      <c r="G570" s="136">
        <v>44127</v>
      </c>
      <c r="H570" s="136">
        <v>44146</v>
      </c>
      <c r="I570" s="135">
        <v>0</v>
      </c>
      <c r="J570" s="92"/>
    </row>
    <row r="571" spans="1:10" x14ac:dyDescent="0.25">
      <c r="A571" s="135" t="s">
        <v>9529</v>
      </c>
      <c r="B571" s="135" t="s">
        <v>7717</v>
      </c>
      <c r="C571" s="135" t="s">
        <v>560</v>
      </c>
      <c r="D571" s="135" t="b">
        <v>0</v>
      </c>
      <c r="E571" s="135" t="s">
        <v>9495</v>
      </c>
      <c r="F571" s="135" t="s">
        <v>539</v>
      </c>
      <c r="G571" s="136">
        <v>44127</v>
      </c>
      <c r="H571" s="136">
        <v>44146</v>
      </c>
      <c r="I571" s="135">
        <v>0</v>
      </c>
      <c r="J571" s="92"/>
    </row>
    <row r="572" spans="1:10" x14ac:dyDescent="0.25">
      <c r="A572" s="135" t="s">
        <v>9530</v>
      </c>
      <c r="B572" s="135" t="s">
        <v>7717</v>
      </c>
      <c r="C572" s="135" t="s">
        <v>560</v>
      </c>
      <c r="D572" s="135" t="b">
        <v>0</v>
      </c>
      <c r="E572" s="135" t="s">
        <v>9495</v>
      </c>
      <c r="F572" s="135" t="s">
        <v>539</v>
      </c>
      <c r="G572" s="136">
        <v>44127</v>
      </c>
      <c r="H572" s="136">
        <v>44146</v>
      </c>
      <c r="I572" s="135">
        <v>0</v>
      </c>
      <c r="J572" s="92"/>
    </row>
    <row r="573" spans="1:10" x14ac:dyDescent="0.25">
      <c r="A573" s="135" t="s">
        <v>9531</v>
      </c>
      <c r="B573" s="135" t="s">
        <v>7717</v>
      </c>
      <c r="C573" s="135" t="s">
        <v>560</v>
      </c>
      <c r="D573" s="135" t="b">
        <v>0</v>
      </c>
      <c r="E573" s="135" t="s">
        <v>9495</v>
      </c>
      <c r="F573" s="135" t="s">
        <v>539</v>
      </c>
      <c r="G573" s="136">
        <v>44127</v>
      </c>
      <c r="H573" s="136">
        <v>44146</v>
      </c>
      <c r="I573" s="135">
        <v>0</v>
      </c>
      <c r="J573" s="92"/>
    </row>
    <row r="574" spans="1:10" x14ac:dyDescent="0.25">
      <c r="A574" s="135" t="s">
        <v>9532</v>
      </c>
      <c r="B574" s="135" t="s">
        <v>7717</v>
      </c>
      <c r="C574" s="135" t="s">
        <v>560</v>
      </c>
      <c r="D574" s="135" t="b">
        <v>0</v>
      </c>
      <c r="E574" s="135" t="s">
        <v>9495</v>
      </c>
      <c r="F574" s="135" t="s">
        <v>539</v>
      </c>
      <c r="G574" s="136">
        <v>44127</v>
      </c>
      <c r="H574" s="136">
        <v>44146</v>
      </c>
      <c r="I574" s="135">
        <v>0</v>
      </c>
      <c r="J574" s="92"/>
    </row>
    <row r="575" spans="1:10" x14ac:dyDescent="0.25">
      <c r="A575" s="135" t="s">
        <v>9533</v>
      </c>
      <c r="B575" s="135" t="s">
        <v>7717</v>
      </c>
      <c r="C575" s="135" t="s">
        <v>560</v>
      </c>
      <c r="D575" s="135" t="b">
        <v>0</v>
      </c>
      <c r="E575" s="135" t="s">
        <v>9495</v>
      </c>
      <c r="F575" s="135" t="s">
        <v>539</v>
      </c>
      <c r="G575" s="136">
        <v>44127</v>
      </c>
      <c r="H575" s="136">
        <v>44146</v>
      </c>
      <c r="I575" s="135">
        <v>0</v>
      </c>
      <c r="J575" s="92"/>
    </row>
    <row r="576" spans="1:10" x14ac:dyDescent="0.25">
      <c r="A576" s="135" t="s">
        <v>9534</v>
      </c>
      <c r="B576" s="135" t="s">
        <v>7717</v>
      </c>
      <c r="C576" s="135" t="s">
        <v>560</v>
      </c>
      <c r="D576" s="135" t="b">
        <v>0</v>
      </c>
      <c r="E576" s="135" t="s">
        <v>9495</v>
      </c>
      <c r="F576" s="135" t="s">
        <v>539</v>
      </c>
      <c r="G576" s="136">
        <v>44127</v>
      </c>
      <c r="H576" s="136">
        <v>44146</v>
      </c>
      <c r="I576" s="135">
        <v>0</v>
      </c>
      <c r="J576" s="92"/>
    </row>
    <row r="577" spans="1:10" x14ac:dyDescent="0.25">
      <c r="A577" s="135" t="s">
        <v>9535</v>
      </c>
      <c r="B577" s="135" t="s">
        <v>7717</v>
      </c>
      <c r="C577" s="135" t="s">
        <v>560</v>
      </c>
      <c r="D577" s="135" t="b">
        <v>0</v>
      </c>
      <c r="E577" s="135" t="s">
        <v>9495</v>
      </c>
      <c r="F577" s="135" t="s">
        <v>539</v>
      </c>
      <c r="G577" s="136">
        <v>44127</v>
      </c>
      <c r="H577" s="136">
        <v>44146</v>
      </c>
      <c r="I577" s="135">
        <v>0</v>
      </c>
      <c r="J577" s="92"/>
    </row>
    <row r="578" spans="1:10" x14ac:dyDescent="0.25">
      <c r="A578" s="135" t="s">
        <v>9536</v>
      </c>
      <c r="B578" s="135" t="s">
        <v>7717</v>
      </c>
      <c r="C578" s="135" t="s">
        <v>560</v>
      </c>
      <c r="D578" s="135" t="b">
        <v>0</v>
      </c>
      <c r="E578" s="135" t="s">
        <v>9495</v>
      </c>
      <c r="F578" s="135" t="s">
        <v>539</v>
      </c>
      <c r="G578" s="136">
        <v>44127</v>
      </c>
      <c r="H578" s="136">
        <v>44146</v>
      </c>
      <c r="I578" s="135">
        <v>0</v>
      </c>
      <c r="J578" s="92"/>
    </row>
    <row r="579" spans="1:10" x14ac:dyDescent="0.25">
      <c r="A579" s="135" t="s">
        <v>9537</v>
      </c>
      <c r="B579" s="135" t="s">
        <v>7717</v>
      </c>
      <c r="C579" s="135" t="s">
        <v>560</v>
      </c>
      <c r="D579" s="135" t="b">
        <v>0</v>
      </c>
      <c r="E579" s="135" t="s">
        <v>9495</v>
      </c>
      <c r="F579" s="135" t="s">
        <v>539</v>
      </c>
      <c r="G579" s="136">
        <v>44127</v>
      </c>
      <c r="H579" s="136">
        <v>44146</v>
      </c>
      <c r="I579" s="135">
        <v>0</v>
      </c>
      <c r="J579" s="92"/>
    </row>
    <row r="580" spans="1:10" x14ac:dyDescent="0.25">
      <c r="A580" s="135" t="s">
        <v>9538</v>
      </c>
      <c r="B580" s="135" t="s">
        <v>7717</v>
      </c>
      <c r="C580" s="135" t="s">
        <v>560</v>
      </c>
      <c r="D580" s="135" t="b">
        <v>0</v>
      </c>
      <c r="E580" s="135" t="s">
        <v>9495</v>
      </c>
      <c r="F580" s="135" t="s">
        <v>539</v>
      </c>
      <c r="G580" s="136">
        <v>44127</v>
      </c>
      <c r="H580" s="136">
        <v>44146</v>
      </c>
      <c r="I580" s="135">
        <v>0</v>
      </c>
      <c r="J580" s="92"/>
    </row>
    <row r="581" spans="1:10" x14ac:dyDescent="0.25">
      <c r="A581" s="135" t="s">
        <v>9539</v>
      </c>
      <c r="B581" s="135" t="s">
        <v>7717</v>
      </c>
      <c r="C581" s="135" t="s">
        <v>560</v>
      </c>
      <c r="D581" s="135" t="b">
        <v>0</v>
      </c>
      <c r="E581" s="135" t="s">
        <v>9495</v>
      </c>
      <c r="F581" s="135" t="s">
        <v>539</v>
      </c>
      <c r="G581" s="136">
        <v>44127</v>
      </c>
      <c r="H581" s="136">
        <v>44146</v>
      </c>
      <c r="I581" s="135">
        <v>0</v>
      </c>
      <c r="J581" s="92"/>
    </row>
    <row r="582" spans="1:10" x14ac:dyDescent="0.25">
      <c r="A582" s="135" t="s">
        <v>9540</v>
      </c>
      <c r="B582" s="135" t="s">
        <v>7717</v>
      </c>
      <c r="C582" s="135" t="s">
        <v>560</v>
      </c>
      <c r="D582" s="135" t="b">
        <v>0</v>
      </c>
      <c r="E582" s="135" t="s">
        <v>9495</v>
      </c>
      <c r="F582" s="135" t="s">
        <v>539</v>
      </c>
      <c r="G582" s="136">
        <v>44127</v>
      </c>
      <c r="H582" s="136">
        <v>44146</v>
      </c>
      <c r="I582" s="135">
        <v>0</v>
      </c>
      <c r="J582" s="92"/>
    </row>
    <row r="583" spans="1:10" x14ac:dyDescent="0.25">
      <c r="A583" s="135" t="s">
        <v>9541</v>
      </c>
      <c r="B583" s="135" t="s">
        <v>7717</v>
      </c>
      <c r="C583" s="135" t="s">
        <v>554</v>
      </c>
      <c r="D583" s="135" t="b">
        <v>0</v>
      </c>
      <c r="E583" s="135" t="s">
        <v>9495</v>
      </c>
      <c r="F583" s="135" t="s">
        <v>539</v>
      </c>
      <c r="G583" s="136">
        <v>44127</v>
      </c>
      <c r="H583" s="136">
        <v>44146</v>
      </c>
      <c r="I583" s="135">
        <v>0</v>
      </c>
      <c r="J583" s="92"/>
    </row>
    <row r="584" spans="1:10" x14ac:dyDescent="0.25">
      <c r="A584" s="135" t="s">
        <v>9542</v>
      </c>
      <c r="B584" s="135" t="s">
        <v>7717</v>
      </c>
      <c r="C584" s="135" t="s">
        <v>560</v>
      </c>
      <c r="D584" s="135" t="b">
        <v>0</v>
      </c>
      <c r="E584" s="135" t="s">
        <v>9495</v>
      </c>
      <c r="F584" s="135" t="s">
        <v>539</v>
      </c>
      <c r="G584" s="136">
        <v>44127</v>
      </c>
      <c r="H584" s="136">
        <v>44146</v>
      </c>
      <c r="I584" s="135">
        <v>0</v>
      </c>
      <c r="J584" s="92"/>
    </row>
    <row r="585" spans="1:10" x14ac:dyDescent="0.25">
      <c r="A585" s="135" t="s">
        <v>9543</v>
      </c>
      <c r="B585" s="135" t="s">
        <v>7717</v>
      </c>
      <c r="C585" s="135" t="s">
        <v>560</v>
      </c>
      <c r="D585" s="135" t="b">
        <v>0</v>
      </c>
      <c r="E585" s="135" t="s">
        <v>9495</v>
      </c>
      <c r="F585" s="135" t="s">
        <v>539</v>
      </c>
      <c r="G585" s="136">
        <v>44127</v>
      </c>
      <c r="H585" s="136">
        <v>44146</v>
      </c>
      <c r="I585" s="135">
        <v>0</v>
      </c>
      <c r="J585" s="92"/>
    </row>
    <row r="586" spans="1:10" x14ac:dyDescent="0.25">
      <c r="A586" s="135" t="s">
        <v>9544</v>
      </c>
      <c r="B586" s="135" t="s">
        <v>7717</v>
      </c>
      <c r="C586" s="135" t="s">
        <v>560</v>
      </c>
      <c r="D586" s="135" t="b">
        <v>0</v>
      </c>
      <c r="E586" s="135" t="s">
        <v>9495</v>
      </c>
      <c r="F586" s="135" t="s">
        <v>539</v>
      </c>
      <c r="G586" s="136">
        <v>44127</v>
      </c>
      <c r="H586" s="136">
        <v>44146</v>
      </c>
      <c r="I586" s="135">
        <v>0</v>
      </c>
      <c r="J586" s="92"/>
    </row>
    <row r="587" spans="1:10" x14ac:dyDescent="0.25">
      <c r="A587" s="135" t="s">
        <v>9545</v>
      </c>
      <c r="B587" s="135" t="s">
        <v>7717</v>
      </c>
      <c r="C587" s="135" t="s">
        <v>560</v>
      </c>
      <c r="D587" s="135" t="b">
        <v>0</v>
      </c>
      <c r="E587" s="135" t="s">
        <v>9495</v>
      </c>
      <c r="F587" s="135" t="s">
        <v>539</v>
      </c>
      <c r="G587" s="136">
        <v>44127</v>
      </c>
      <c r="H587" s="136">
        <v>44146</v>
      </c>
      <c r="I587" s="135">
        <v>0</v>
      </c>
      <c r="J587" s="92"/>
    </row>
    <row r="588" spans="1:10" x14ac:dyDescent="0.25">
      <c r="A588" s="135" t="s">
        <v>9546</v>
      </c>
      <c r="B588" s="135" t="s">
        <v>7717</v>
      </c>
      <c r="C588" s="135" t="s">
        <v>560</v>
      </c>
      <c r="D588" s="135" t="b">
        <v>0</v>
      </c>
      <c r="E588" s="135" t="s">
        <v>9495</v>
      </c>
      <c r="F588" s="135" t="s">
        <v>539</v>
      </c>
      <c r="G588" s="136">
        <v>44127</v>
      </c>
      <c r="H588" s="136">
        <v>44146</v>
      </c>
      <c r="I588" s="135">
        <v>0</v>
      </c>
      <c r="J588" s="92"/>
    </row>
    <row r="589" spans="1:10" x14ac:dyDescent="0.25">
      <c r="A589" s="135" t="s">
        <v>9547</v>
      </c>
      <c r="B589" s="135" t="s">
        <v>7717</v>
      </c>
      <c r="C589" s="135" t="s">
        <v>560</v>
      </c>
      <c r="D589" s="135" t="b">
        <v>0</v>
      </c>
      <c r="E589" s="135" t="s">
        <v>9495</v>
      </c>
      <c r="F589" s="135" t="s">
        <v>539</v>
      </c>
      <c r="G589" s="136">
        <v>44127</v>
      </c>
      <c r="H589" s="136">
        <v>44146</v>
      </c>
      <c r="I589" s="135">
        <v>0</v>
      </c>
      <c r="J589" s="92"/>
    </row>
    <row r="590" spans="1:10" x14ac:dyDescent="0.25">
      <c r="A590" s="135" t="s">
        <v>9548</v>
      </c>
      <c r="B590" s="135" t="s">
        <v>7717</v>
      </c>
      <c r="C590" s="135" t="s">
        <v>560</v>
      </c>
      <c r="D590" s="135" t="b">
        <v>0</v>
      </c>
      <c r="E590" s="135" t="s">
        <v>9495</v>
      </c>
      <c r="F590" s="135" t="s">
        <v>539</v>
      </c>
      <c r="G590" s="136">
        <v>44127</v>
      </c>
      <c r="H590" s="136">
        <v>44146</v>
      </c>
      <c r="I590" s="135">
        <v>0</v>
      </c>
      <c r="J590" s="92"/>
    </row>
    <row r="591" spans="1:10" x14ac:dyDescent="0.25">
      <c r="A591" s="135" t="s">
        <v>9549</v>
      </c>
      <c r="B591" s="135" t="s">
        <v>7717</v>
      </c>
      <c r="C591" s="135" t="s">
        <v>560</v>
      </c>
      <c r="D591" s="135" t="b">
        <v>0</v>
      </c>
      <c r="E591" s="135" t="s">
        <v>9495</v>
      </c>
      <c r="F591" s="135" t="s">
        <v>539</v>
      </c>
      <c r="G591" s="136">
        <v>44127</v>
      </c>
      <c r="H591" s="136">
        <v>44146</v>
      </c>
      <c r="I591" s="135">
        <v>0</v>
      </c>
      <c r="J591" s="92"/>
    </row>
    <row r="592" spans="1:10" x14ac:dyDescent="0.25">
      <c r="A592" s="135" t="s">
        <v>9550</v>
      </c>
      <c r="B592" s="135" t="s">
        <v>7717</v>
      </c>
      <c r="C592" s="135" t="s">
        <v>560</v>
      </c>
      <c r="D592" s="135" t="b">
        <v>0</v>
      </c>
      <c r="E592" s="135" t="s">
        <v>9495</v>
      </c>
      <c r="F592" s="135" t="s">
        <v>539</v>
      </c>
      <c r="G592" s="136">
        <v>44127</v>
      </c>
      <c r="H592" s="136">
        <v>44146</v>
      </c>
      <c r="I592" s="135">
        <v>0</v>
      </c>
      <c r="J592" s="92"/>
    </row>
    <row r="593" spans="1:10" x14ac:dyDescent="0.25">
      <c r="A593" s="135" t="s">
        <v>9551</v>
      </c>
      <c r="B593" s="135" t="s">
        <v>7717</v>
      </c>
      <c r="C593" s="135" t="s">
        <v>560</v>
      </c>
      <c r="D593" s="135" t="b">
        <v>0</v>
      </c>
      <c r="E593" s="135" t="s">
        <v>9495</v>
      </c>
      <c r="F593" s="135" t="s">
        <v>539</v>
      </c>
      <c r="G593" s="136">
        <v>44127</v>
      </c>
      <c r="H593" s="136">
        <v>44146</v>
      </c>
      <c r="I593" s="135">
        <v>0</v>
      </c>
      <c r="J593" s="92"/>
    </row>
    <row r="594" spans="1:10" x14ac:dyDescent="0.25">
      <c r="A594" s="135" t="s">
        <v>9552</v>
      </c>
      <c r="B594" s="135" t="s">
        <v>7717</v>
      </c>
      <c r="C594" s="135" t="s">
        <v>560</v>
      </c>
      <c r="D594" s="135" t="b">
        <v>0</v>
      </c>
      <c r="E594" s="135" t="s">
        <v>9495</v>
      </c>
      <c r="F594" s="135" t="s">
        <v>539</v>
      </c>
      <c r="G594" s="136">
        <v>44127</v>
      </c>
      <c r="H594" s="136">
        <v>44146</v>
      </c>
      <c r="I594" s="135">
        <v>0</v>
      </c>
      <c r="J594" s="92"/>
    </row>
    <row r="595" spans="1:10" x14ac:dyDescent="0.25">
      <c r="A595" s="135" t="s">
        <v>9553</v>
      </c>
      <c r="B595" s="135" t="s">
        <v>7717</v>
      </c>
      <c r="C595" s="135" t="s">
        <v>560</v>
      </c>
      <c r="D595" s="135" t="b">
        <v>0</v>
      </c>
      <c r="E595" s="135" t="s">
        <v>9495</v>
      </c>
      <c r="F595" s="135" t="s">
        <v>539</v>
      </c>
      <c r="G595" s="136">
        <v>44127</v>
      </c>
      <c r="H595" s="136">
        <v>44146</v>
      </c>
      <c r="I595" s="135">
        <v>0</v>
      </c>
      <c r="J595" s="92"/>
    </row>
    <row r="596" spans="1:10" x14ac:dyDescent="0.25">
      <c r="A596" s="135" t="s">
        <v>9554</v>
      </c>
      <c r="B596" s="135" t="s">
        <v>7717</v>
      </c>
      <c r="C596" s="135" t="s">
        <v>560</v>
      </c>
      <c r="D596" s="135" t="b">
        <v>0</v>
      </c>
      <c r="E596" s="135" t="s">
        <v>9495</v>
      </c>
      <c r="F596" s="135" t="s">
        <v>539</v>
      </c>
      <c r="G596" s="136">
        <v>44127</v>
      </c>
      <c r="H596" s="136">
        <v>44146</v>
      </c>
      <c r="I596" s="135">
        <v>0</v>
      </c>
      <c r="J596" s="92"/>
    </row>
    <row r="597" spans="1:10" x14ac:dyDescent="0.25">
      <c r="A597" s="135" t="s">
        <v>9555</v>
      </c>
      <c r="B597" s="135" t="s">
        <v>7717</v>
      </c>
      <c r="C597" s="135" t="s">
        <v>554</v>
      </c>
      <c r="D597" s="135" t="b">
        <v>0</v>
      </c>
      <c r="E597" s="135" t="s">
        <v>9495</v>
      </c>
      <c r="F597" s="135" t="s">
        <v>539</v>
      </c>
      <c r="G597" s="136">
        <v>44127</v>
      </c>
      <c r="H597" s="136">
        <v>44146</v>
      </c>
      <c r="I597" s="135">
        <v>0</v>
      </c>
      <c r="J597" s="92"/>
    </row>
    <row r="598" spans="1:10" x14ac:dyDescent="0.25">
      <c r="A598" s="135" t="s">
        <v>9556</v>
      </c>
      <c r="B598" s="135" t="s">
        <v>7717</v>
      </c>
      <c r="C598" s="135" t="s">
        <v>560</v>
      </c>
      <c r="D598" s="135" t="b">
        <v>0</v>
      </c>
      <c r="E598" s="135" t="s">
        <v>9495</v>
      </c>
      <c r="F598" s="135" t="s">
        <v>539</v>
      </c>
      <c r="G598" s="136">
        <v>44127</v>
      </c>
      <c r="H598" s="136">
        <v>44146</v>
      </c>
      <c r="I598" s="135">
        <v>0</v>
      </c>
      <c r="J598" s="92"/>
    </row>
    <row r="599" spans="1:10" x14ac:dyDescent="0.25">
      <c r="A599" s="135" t="s">
        <v>9557</v>
      </c>
      <c r="B599" s="135" t="s">
        <v>7717</v>
      </c>
      <c r="C599" s="135" t="s">
        <v>560</v>
      </c>
      <c r="D599" s="135" t="b">
        <v>0</v>
      </c>
      <c r="E599" s="135" t="s">
        <v>9495</v>
      </c>
      <c r="F599" s="135" t="s">
        <v>539</v>
      </c>
      <c r="G599" s="136">
        <v>44127</v>
      </c>
      <c r="H599" s="136">
        <v>44146</v>
      </c>
      <c r="I599" s="135">
        <v>0</v>
      </c>
      <c r="J599" s="92"/>
    </row>
    <row r="600" spans="1:10" x14ac:dyDescent="0.25">
      <c r="A600" s="135" t="s">
        <v>9558</v>
      </c>
      <c r="B600" s="135" t="s">
        <v>7717</v>
      </c>
      <c r="C600" s="135" t="s">
        <v>560</v>
      </c>
      <c r="D600" s="135" t="b">
        <v>0</v>
      </c>
      <c r="E600" s="135" t="s">
        <v>9495</v>
      </c>
      <c r="F600" s="135" t="s">
        <v>539</v>
      </c>
      <c r="G600" s="136">
        <v>44127</v>
      </c>
      <c r="H600" s="136">
        <v>44146</v>
      </c>
      <c r="I600" s="135">
        <v>0</v>
      </c>
      <c r="J600" s="92"/>
    </row>
    <row r="601" spans="1:10" x14ac:dyDescent="0.25">
      <c r="A601" s="135" t="s">
        <v>9559</v>
      </c>
      <c r="B601" s="135" t="s">
        <v>7717</v>
      </c>
      <c r="C601" s="135" t="s">
        <v>560</v>
      </c>
      <c r="D601" s="135" t="b">
        <v>0</v>
      </c>
      <c r="E601" s="135" t="s">
        <v>9495</v>
      </c>
      <c r="F601" s="135" t="s">
        <v>539</v>
      </c>
      <c r="G601" s="136">
        <v>44127</v>
      </c>
      <c r="H601" s="136">
        <v>44146</v>
      </c>
      <c r="I601" s="135">
        <v>0</v>
      </c>
      <c r="J601" s="92"/>
    </row>
    <row r="602" spans="1:10" x14ac:dyDescent="0.25">
      <c r="A602" s="135" t="s">
        <v>9560</v>
      </c>
      <c r="B602" s="135" t="s">
        <v>7717</v>
      </c>
      <c r="C602" s="135" t="s">
        <v>560</v>
      </c>
      <c r="D602" s="135" t="b">
        <v>0</v>
      </c>
      <c r="E602" s="135" t="s">
        <v>9495</v>
      </c>
      <c r="F602" s="135" t="s">
        <v>539</v>
      </c>
      <c r="G602" s="136">
        <v>44127</v>
      </c>
      <c r="H602" s="136">
        <v>44146</v>
      </c>
      <c r="I602" s="135">
        <v>0</v>
      </c>
      <c r="J602" s="92"/>
    </row>
    <row r="603" spans="1:10" x14ac:dyDescent="0.25">
      <c r="A603" s="135" t="s">
        <v>9561</v>
      </c>
      <c r="B603" s="135" t="s">
        <v>7717</v>
      </c>
      <c r="C603" s="135" t="s">
        <v>560</v>
      </c>
      <c r="D603" s="135" t="b">
        <v>0</v>
      </c>
      <c r="E603" s="135" t="s">
        <v>9495</v>
      </c>
      <c r="F603" s="135" t="s">
        <v>539</v>
      </c>
      <c r="G603" s="136">
        <v>44127</v>
      </c>
      <c r="H603" s="136">
        <v>44146</v>
      </c>
      <c r="I603" s="135">
        <v>0</v>
      </c>
      <c r="J603" s="92"/>
    </row>
    <row r="604" spans="1:10" x14ac:dyDescent="0.25">
      <c r="A604" s="135" t="s">
        <v>9562</v>
      </c>
      <c r="B604" s="135" t="s">
        <v>7717</v>
      </c>
      <c r="C604" s="135" t="s">
        <v>560</v>
      </c>
      <c r="D604" s="135" t="b">
        <v>0</v>
      </c>
      <c r="E604" s="135" t="s">
        <v>9495</v>
      </c>
      <c r="F604" s="135" t="s">
        <v>539</v>
      </c>
      <c r="G604" s="136">
        <v>44127</v>
      </c>
      <c r="H604" s="136">
        <v>44146</v>
      </c>
      <c r="I604" s="135">
        <v>0</v>
      </c>
      <c r="J604" s="92"/>
    </row>
    <row r="605" spans="1:10" x14ac:dyDescent="0.25">
      <c r="A605" s="135" t="s">
        <v>9563</v>
      </c>
      <c r="B605" s="135" t="s">
        <v>7717</v>
      </c>
      <c r="C605" s="135" t="s">
        <v>560</v>
      </c>
      <c r="D605" s="135" t="b">
        <v>0</v>
      </c>
      <c r="E605" s="135" t="s">
        <v>9495</v>
      </c>
      <c r="F605" s="135" t="s">
        <v>539</v>
      </c>
      <c r="G605" s="136">
        <v>44127</v>
      </c>
      <c r="H605" s="136">
        <v>44146</v>
      </c>
      <c r="I605" s="135">
        <v>0</v>
      </c>
      <c r="J605" s="92"/>
    </row>
    <row r="606" spans="1:10" x14ac:dyDescent="0.25">
      <c r="A606" s="135" t="s">
        <v>9564</v>
      </c>
      <c r="B606" s="135" t="s">
        <v>7717</v>
      </c>
      <c r="C606" s="135" t="s">
        <v>560</v>
      </c>
      <c r="D606" s="135" t="b">
        <v>0</v>
      </c>
      <c r="E606" s="135" t="s">
        <v>9495</v>
      </c>
      <c r="F606" s="135" t="s">
        <v>539</v>
      </c>
      <c r="G606" s="136">
        <v>44127</v>
      </c>
      <c r="H606" s="136">
        <v>44146</v>
      </c>
      <c r="I606" s="135">
        <v>0</v>
      </c>
      <c r="J606" s="92"/>
    </row>
    <row r="607" spans="1:10" x14ac:dyDescent="0.25">
      <c r="A607" s="135" t="s">
        <v>9565</v>
      </c>
      <c r="B607" s="135" t="s">
        <v>7717</v>
      </c>
      <c r="C607" s="135" t="s">
        <v>560</v>
      </c>
      <c r="D607" s="135" t="b">
        <v>0</v>
      </c>
      <c r="E607" s="135" t="s">
        <v>9495</v>
      </c>
      <c r="F607" s="135" t="s">
        <v>539</v>
      </c>
      <c r="G607" s="136">
        <v>44127</v>
      </c>
      <c r="H607" s="136">
        <v>44146</v>
      </c>
      <c r="I607" s="135">
        <v>0</v>
      </c>
      <c r="J607" s="92"/>
    </row>
    <row r="608" spans="1:10" x14ac:dyDescent="0.25">
      <c r="A608" s="135" t="s">
        <v>9566</v>
      </c>
      <c r="B608" s="135" t="s">
        <v>7717</v>
      </c>
      <c r="C608" s="135" t="s">
        <v>560</v>
      </c>
      <c r="D608" s="135" t="b">
        <v>0</v>
      </c>
      <c r="E608" s="135" t="s">
        <v>9495</v>
      </c>
      <c r="F608" s="135" t="s">
        <v>539</v>
      </c>
      <c r="G608" s="136">
        <v>44127</v>
      </c>
      <c r="H608" s="136">
        <v>44146</v>
      </c>
      <c r="I608" s="135">
        <v>0</v>
      </c>
      <c r="J608" s="92"/>
    </row>
    <row r="609" spans="1:10" x14ac:dyDescent="0.25">
      <c r="A609" s="135" t="s">
        <v>9567</v>
      </c>
      <c r="B609" s="135" t="s">
        <v>7717</v>
      </c>
      <c r="C609" s="135" t="s">
        <v>560</v>
      </c>
      <c r="D609" s="135" t="b">
        <v>0</v>
      </c>
      <c r="E609" s="135" t="s">
        <v>9495</v>
      </c>
      <c r="F609" s="135" t="s">
        <v>539</v>
      </c>
      <c r="G609" s="136">
        <v>44127</v>
      </c>
      <c r="H609" s="136">
        <v>44146</v>
      </c>
      <c r="I609" s="135">
        <v>0</v>
      </c>
      <c r="J609" s="92"/>
    </row>
    <row r="610" spans="1:10" x14ac:dyDescent="0.25">
      <c r="A610" s="135" t="s">
        <v>9568</v>
      </c>
      <c r="B610" s="135" t="s">
        <v>7717</v>
      </c>
      <c r="C610" s="135" t="s">
        <v>560</v>
      </c>
      <c r="D610" s="135" t="b">
        <v>0</v>
      </c>
      <c r="E610" s="135" t="s">
        <v>9495</v>
      </c>
      <c r="F610" s="135" t="s">
        <v>539</v>
      </c>
      <c r="G610" s="136">
        <v>44127</v>
      </c>
      <c r="H610" s="136">
        <v>44146</v>
      </c>
      <c r="I610" s="135">
        <v>0</v>
      </c>
      <c r="J610" s="92"/>
    </row>
    <row r="611" spans="1:10" x14ac:dyDescent="0.25">
      <c r="A611" s="135" t="s">
        <v>9569</v>
      </c>
      <c r="B611" s="135" t="s">
        <v>7717</v>
      </c>
      <c r="C611" s="135" t="s">
        <v>560</v>
      </c>
      <c r="D611" s="135" t="b">
        <v>0</v>
      </c>
      <c r="E611" s="135" t="s">
        <v>9495</v>
      </c>
      <c r="F611" s="135" t="s">
        <v>539</v>
      </c>
      <c r="G611" s="136">
        <v>44127</v>
      </c>
      <c r="H611" s="136">
        <v>44146</v>
      </c>
      <c r="I611" s="135">
        <v>0</v>
      </c>
      <c r="J611" s="92"/>
    </row>
    <row r="612" spans="1:10" x14ac:dyDescent="0.25">
      <c r="A612" s="135" t="s">
        <v>9570</v>
      </c>
      <c r="B612" s="135" t="s">
        <v>7717</v>
      </c>
      <c r="C612" s="135" t="s">
        <v>560</v>
      </c>
      <c r="D612" s="135" t="b">
        <v>0</v>
      </c>
      <c r="E612" s="135" t="s">
        <v>9495</v>
      </c>
      <c r="F612" s="135" t="s">
        <v>539</v>
      </c>
      <c r="G612" s="136">
        <v>44127</v>
      </c>
      <c r="H612" s="136">
        <v>44146</v>
      </c>
      <c r="I612" s="135">
        <v>0</v>
      </c>
      <c r="J612" s="92"/>
    </row>
    <row r="613" spans="1:10" x14ac:dyDescent="0.25">
      <c r="A613" s="135" t="s">
        <v>9571</v>
      </c>
      <c r="B613" s="135" t="s">
        <v>7717</v>
      </c>
      <c r="C613" s="135" t="s">
        <v>560</v>
      </c>
      <c r="D613" s="135" t="b">
        <v>0</v>
      </c>
      <c r="E613" s="135" t="s">
        <v>9495</v>
      </c>
      <c r="F613" s="135" t="s">
        <v>539</v>
      </c>
      <c r="G613" s="136">
        <v>44127</v>
      </c>
      <c r="H613" s="136">
        <v>44146</v>
      </c>
      <c r="I613" s="135">
        <v>0</v>
      </c>
      <c r="J613" s="92"/>
    </row>
    <row r="614" spans="1:10" x14ac:dyDescent="0.25">
      <c r="A614" s="135" t="s">
        <v>9572</v>
      </c>
      <c r="B614" s="135" t="s">
        <v>7717</v>
      </c>
      <c r="C614" s="135" t="s">
        <v>560</v>
      </c>
      <c r="D614" s="135" t="b">
        <v>0</v>
      </c>
      <c r="E614" s="135" t="s">
        <v>9495</v>
      </c>
      <c r="F614" s="135" t="s">
        <v>539</v>
      </c>
      <c r="G614" s="136">
        <v>44127</v>
      </c>
      <c r="H614" s="136">
        <v>44146</v>
      </c>
      <c r="I614" s="135">
        <v>0</v>
      </c>
      <c r="J614" s="92"/>
    </row>
    <row r="615" spans="1:10" x14ac:dyDescent="0.25">
      <c r="A615" s="135" t="s">
        <v>9573</v>
      </c>
      <c r="B615" s="135" t="s">
        <v>7717</v>
      </c>
      <c r="C615" s="135" t="s">
        <v>560</v>
      </c>
      <c r="D615" s="135" t="b">
        <v>0</v>
      </c>
      <c r="E615" s="135" t="s">
        <v>9495</v>
      </c>
      <c r="F615" s="135" t="s">
        <v>539</v>
      </c>
      <c r="G615" s="136">
        <v>44127</v>
      </c>
      <c r="H615" s="136">
        <v>44146</v>
      </c>
      <c r="I615" s="135">
        <v>0</v>
      </c>
      <c r="J615" s="92"/>
    </row>
    <row r="616" spans="1:10" x14ac:dyDescent="0.25">
      <c r="A616" s="135" t="s">
        <v>9574</v>
      </c>
      <c r="B616" s="135" t="s">
        <v>7717</v>
      </c>
      <c r="C616" s="135" t="s">
        <v>560</v>
      </c>
      <c r="D616" s="135" t="b">
        <v>0</v>
      </c>
      <c r="E616" s="135" t="s">
        <v>9495</v>
      </c>
      <c r="F616" s="135" t="s">
        <v>539</v>
      </c>
      <c r="G616" s="136">
        <v>44127</v>
      </c>
      <c r="H616" s="136">
        <v>44146</v>
      </c>
      <c r="I616" s="135">
        <v>0</v>
      </c>
      <c r="J616" s="92"/>
    </row>
    <row r="617" spans="1:10" x14ac:dyDescent="0.25">
      <c r="A617" s="135" t="s">
        <v>9575</v>
      </c>
      <c r="B617" s="135" t="s">
        <v>7717</v>
      </c>
      <c r="C617" s="135" t="s">
        <v>560</v>
      </c>
      <c r="D617" s="135" t="b">
        <v>0</v>
      </c>
      <c r="E617" s="135" t="s">
        <v>9495</v>
      </c>
      <c r="F617" s="135" t="s">
        <v>539</v>
      </c>
      <c r="G617" s="136">
        <v>44127</v>
      </c>
      <c r="H617" s="136">
        <v>44146</v>
      </c>
      <c r="I617" s="135">
        <v>0</v>
      </c>
      <c r="J617" s="92"/>
    </row>
    <row r="618" spans="1:10" x14ac:dyDescent="0.25">
      <c r="A618" s="135" t="s">
        <v>9576</v>
      </c>
      <c r="B618" s="135" t="s">
        <v>7717</v>
      </c>
      <c r="C618" s="135" t="s">
        <v>560</v>
      </c>
      <c r="D618" s="135" t="b">
        <v>0</v>
      </c>
      <c r="E618" s="135" t="s">
        <v>9495</v>
      </c>
      <c r="F618" s="135" t="s">
        <v>539</v>
      </c>
      <c r="G618" s="136">
        <v>44127</v>
      </c>
      <c r="H618" s="136">
        <v>44146</v>
      </c>
      <c r="I618" s="135">
        <v>0</v>
      </c>
      <c r="J618" s="92"/>
    </row>
    <row r="619" spans="1:10" x14ac:dyDescent="0.25">
      <c r="A619" s="135" t="s">
        <v>9577</v>
      </c>
      <c r="B619" s="135" t="s">
        <v>7717</v>
      </c>
      <c r="C619" s="135" t="s">
        <v>560</v>
      </c>
      <c r="D619" s="135" t="b">
        <v>0</v>
      </c>
      <c r="E619" s="135" t="s">
        <v>9495</v>
      </c>
      <c r="F619" s="135" t="s">
        <v>539</v>
      </c>
      <c r="G619" s="136">
        <v>44127</v>
      </c>
      <c r="H619" s="136">
        <v>44146</v>
      </c>
      <c r="I619" s="135">
        <v>0</v>
      </c>
      <c r="J619" s="92"/>
    </row>
    <row r="620" spans="1:10" x14ac:dyDescent="0.25">
      <c r="A620" s="135" t="s">
        <v>9578</v>
      </c>
      <c r="B620" s="135" t="s">
        <v>7717</v>
      </c>
      <c r="C620" s="135" t="s">
        <v>560</v>
      </c>
      <c r="D620" s="135" t="b">
        <v>0</v>
      </c>
      <c r="E620" s="135" t="s">
        <v>9495</v>
      </c>
      <c r="F620" s="135" t="s">
        <v>539</v>
      </c>
      <c r="G620" s="136">
        <v>44127</v>
      </c>
      <c r="H620" s="136">
        <v>44146</v>
      </c>
      <c r="I620" s="135">
        <v>0</v>
      </c>
      <c r="J620" s="92"/>
    </row>
    <row r="621" spans="1:10" x14ac:dyDescent="0.25">
      <c r="A621" s="135" t="s">
        <v>9579</v>
      </c>
      <c r="B621" s="135" t="s">
        <v>7717</v>
      </c>
      <c r="C621" s="135" t="s">
        <v>560</v>
      </c>
      <c r="D621" s="135" t="b">
        <v>0</v>
      </c>
      <c r="E621" s="135" t="s">
        <v>9495</v>
      </c>
      <c r="F621" s="135" t="s">
        <v>539</v>
      </c>
      <c r="G621" s="136">
        <v>44127</v>
      </c>
      <c r="H621" s="136">
        <v>44146</v>
      </c>
      <c r="I621" s="135">
        <v>0</v>
      </c>
      <c r="J621" s="92"/>
    </row>
    <row r="622" spans="1:10" x14ac:dyDescent="0.25">
      <c r="A622" s="135" t="s">
        <v>9580</v>
      </c>
      <c r="B622" s="135" t="s">
        <v>7717</v>
      </c>
      <c r="C622" s="135" t="s">
        <v>560</v>
      </c>
      <c r="D622" s="135" t="b">
        <v>0</v>
      </c>
      <c r="E622" s="135" t="s">
        <v>9495</v>
      </c>
      <c r="F622" s="135" t="s">
        <v>539</v>
      </c>
      <c r="G622" s="136">
        <v>44127</v>
      </c>
      <c r="H622" s="136">
        <v>44146</v>
      </c>
      <c r="I622" s="135">
        <v>0</v>
      </c>
      <c r="J622" s="92"/>
    </row>
    <row r="623" spans="1:10" x14ac:dyDescent="0.25">
      <c r="A623" s="135" t="s">
        <v>9581</v>
      </c>
      <c r="B623" s="135" t="s">
        <v>7717</v>
      </c>
      <c r="C623" s="135" t="s">
        <v>560</v>
      </c>
      <c r="D623" s="135" t="b">
        <v>0</v>
      </c>
      <c r="E623" s="135" t="s">
        <v>9495</v>
      </c>
      <c r="F623" s="135" t="s">
        <v>539</v>
      </c>
      <c r="G623" s="136">
        <v>44127</v>
      </c>
      <c r="H623" s="136">
        <v>44146</v>
      </c>
      <c r="I623" s="135">
        <v>0</v>
      </c>
      <c r="J623" s="92"/>
    </row>
    <row r="624" spans="1:10" x14ac:dyDescent="0.25">
      <c r="A624" s="135" t="s">
        <v>9582</v>
      </c>
      <c r="B624" s="135" t="s">
        <v>7717</v>
      </c>
      <c r="C624" s="135" t="s">
        <v>560</v>
      </c>
      <c r="D624" s="135" t="b">
        <v>0</v>
      </c>
      <c r="E624" s="135" t="s">
        <v>9495</v>
      </c>
      <c r="F624" s="135" t="s">
        <v>539</v>
      </c>
      <c r="G624" s="136">
        <v>44127</v>
      </c>
      <c r="H624" s="136">
        <v>44146</v>
      </c>
      <c r="I624" s="135">
        <v>0</v>
      </c>
      <c r="J624" s="92"/>
    </row>
    <row r="625" spans="1:10" x14ac:dyDescent="0.25">
      <c r="A625" s="135" t="s">
        <v>9583</v>
      </c>
      <c r="B625" s="135" t="s">
        <v>7717</v>
      </c>
      <c r="C625" s="135" t="s">
        <v>560</v>
      </c>
      <c r="D625" s="135" t="b">
        <v>0</v>
      </c>
      <c r="E625" s="135" t="s">
        <v>9495</v>
      </c>
      <c r="F625" s="135" t="s">
        <v>539</v>
      </c>
      <c r="G625" s="136">
        <v>44127</v>
      </c>
      <c r="H625" s="136">
        <v>44146</v>
      </c>
      <c r="I625" s="135">
        <v>0</v>
      </c>
      <c r="J625" s="92"/>
    </row>
    <row r="626" spans="1:10" x14ac:dyDescent="0.25">
      <c r="A626" s="135" t="s">
        <v>9584</v>
      </c>
      <c r="B626" s="135" t="s">
        <v>7717</v>
      </c>
      <c r="C626" s="135" t="s">
        <v>560</v>
      </c>
      <c r="D626" s="135" t="b">
        <v>0</v>
      </c>
      <c r="E626" s="135" t="s">
        <v>9495</v>
      </c>
      <c r="F626" s="135" t="s">
        <v>539</v>
      </c>
      <c r="G626" s="136">
        <v>44127</v>
      </c>
      <c r="H626" s="136">
        <v>44146</v>
      </c>
      <c r="I626" s="135">
        <v>0</v>
      </c>
      <c r="J626" s="92"/>
    </row>
    <row r="627" spans="1:10" x14ac:dyDescent="0.25">
      <c r="A627" s="135" t="s">
        <v>9585</v>
      </c>
      <c r="B627" s="135" t="s">
        <v>7717</v>
      </c>
      <c r="C627" s="135" t="s">
        <v>560</v>
      </c>
      <c r="D627" s="135" t="b">
        <v>0</v>
      </c>
      <c r="E627" s="135" t="s">
        <v>9495</v>
      </c>
      <c r="F627" s="135" t="s">
        <v>539</v>
      </c>
      <c r="G627" s="136">
        <v>44127</v>
      </c>
      <c r="H627" s="136">
        <v>44146</v>
      </c>
      <c r="I627" s="135">
        <v>0</v>
      </c>
      <c r="J627" s="92"/>
    </row>
    <row r="628" spans="1:10" x14ac:dyDescent="0.25">
      <c r="A628" s="135" t="s">
        <v>9586</v>
      </c>
      <c r="B628" s="135" t="s">
        <v>7717</v>
      </c>
      <c r="C628" s="135" t="s">
        <v>560</v>
      </c>
      <c r="D628" s="135" t="b">
        <v>0</v>
      </c>
      <c r="E628" s="135" t="s">
        <v>9495</v>
      </c>
      <c r="F628" s="135" t="s">
        <v>539</v>
      </c>
      <c r="G628" s="136">
        <v>44127</v>
      </c>
      <c r="H628" s="136">
        <v>44146</v>
      </c>
      <c r="I628" s="135">
        <v>0</v>
      </c>
      <c r="J628" s="92"/>
    </row>
    <row r="629" spans="1:10" x14ac:dyDescent="0.25">
      <c r="A629" s="135" t="s">
        <v>9587</v>
      </c>
      <c r="B629" s="135" t="s">
        <v>7717</v>
      </c>
      <c r="C629" s="135" t="s">
        <v>560</v>
      </c>
      <c r="D629" s="135" t="b">
        <v>0</v>
      </c>
      <c r="E629" s="135" t="s">
        <v>9495</v>
      </c>
      <c r="F629" s="135" t="s">
        <v>539</v>
      </c>
      <c r="G629" s="136">
        <v>44127</v>
      </c>
      <c r="H629" s="136">
        <v>44146</v>
      </c>
      <c r="I629" s="135">
        <v>0</v>
      </c>
      <c r="J629" s="92"/>
    </row>
    <row r="630" spans="1:10" x14ac:dyDescent="0.25">
      <c r="A630" s="135" t="s">
        <v>9588</v>
      </c>
      <c r="B630" s="135" t="s">
        <v>7717</v>
      </c>
      <c r="C630" s="135" t="s">
        <v>560</v>
      </c>
      <c r="D630" s="135" t="b">
        <v>0</v>
      </c>
      <c r="E630" s="135" t="s">
        <v>9495</v>
      </c>
      <c r="F630" s="135" t="s">
        <v>539</v>
      </c>
      <c r="G630" s="136">
        <v>44127</v>
      </c>
      <c r="H630" s="136">
        <v>44146</v>
      </c>
      <c r="I630" s="135">
        <v>0</v>
      </c>
      <c r="J630" s="92"/>
    </row>
    <row r="631" spans="1:10" x14ac:dyDescent="0.25">
      <c r="A631" s="135" t="s">
        <v>9589</v>
      </c>
      <c r="B631" s="135" t="s">
        <v>7717</v>
      </c>
      <c r="C631" s="135" t="s">
        <v>560</v>
      </c>
      <c r="D631" s="135" t="b">
        <v>0</v>
      </c>
      <c r="E631" s="135" t="s">
        <v>9495</v>
      </c>
      <c r="F631" s="135" t="s">
        <v>539</v>
      </c>
      <c r="G631" s="136">
        <v>44127</v>
      </c>
      <c r="H631" s="136">
        <v>44146</v>
      </c>
      <c r="I631" s="135">
        <v>0</v>
      </c>
      <c r="J631" s="92"/>
    </row>
    <row r="632" spans="1:10" x14ac:dyDescent="0.25">
      <c r="A632" s="135" t="s">
        <v>9590</v>
      </c>
      <c r="B632" s="135" t="s">
        <v>7717</v>
      </c>
      <c r="C632" s="135" t="s">
        <v>560</v>
      </c>
      <c r="D632" s="135" t="b">
        <v>0</v>
      </c>
      <c r="E632" s="135" t="s">
        <v>9495</v>
      </c>
      <c r="F632" s="135" t="s">
        <v>539</v>
      </c>
      <c r="G632" s="136">
        <v>44127</v>
      </c>
      <c r="H632" s="136">
        <v>44146</v>
      </c>
      <c r="I632" s="135">
        <v>0</v>
      </c>
      <c r="J632" s="92"/>
    </row>
    <row r="633" spans="1:10" x14ac:dyDescent="0.25">
      <c r="A633" s="135" t="s">
        <v>9591</v>
      </c>
      <c r="B633" s="135" t="s">
        <v>7717</v>
      </c>
      <c r="C633" s="135" t="s">
        <v>554</v>
      </c>
      <c r="D633" s="135" t="b">
        <v>0</v>
      </c>
      <c r="E633" s="135" t="s">
        <v>9495</v>
      </c>
      <c r="F633" s="135" t="s">
        <v>539</v>
      </c>
      <c r="G633" s="136">
        <v>44127</v>
      </c>
      <c r="H633" s="136">
        <v>44146</v>
      </c>
      <c r="I633" s="135">
        <v>0</v>
      </c>
      <c r="J633" s="92"/>
    </row>
    <row r="634" spans="1:10" x14ac:dyDescent="0.25">
      <c r="A634" s="135" t="s">
        <v>9592</v>
      </c>
      <c r="B634" s="135" t="s">
        <v>7717</v>
      </c>
      <c r="C634" s="135" t="s">
        <v>560</v>
      </c>
      <c r="D634" s="135" t="b">
        <v>0</v>
      </c>
      <c r="E634" s="135" t="s">
        <v>9495</v>
      </c>
      <c r="F634" s="135" t="s">
        <v>539</v>
      </c>
      <c r="G634" s="136">
        <v>44127</v>
      </c>
      <c r="H634" s="136">
        <v>44146</v>
      </c>
      <c r="I634" s="135">
        <v>0</v>
      </c>
      <c r="J634" s="92"/>
    </row>
    <row r="635" spans="1:10" x14ac:dyDescent="0.25">
      <c r="A635" s="135" t="s">
        <v>9593</v>
      </c>
      <c r="B635" s="135" t="s">
        <v>7717</v>
      </c>
      <c r="C635" s="135" t="s">
        <v>560</v>
      </c>
      <c r="D635" s="135" t="b">
        <v>0</v>
      </c>
      <c r="E635" s="135" t="s">
        <v>9495</v>
      </c>
      <c r="F635" s="135" t="s">
        <v>539</v>
      </c>
      <c r="G635" s="136">
        <v>44127</v>
      </c>
      <c r="H635" s="136">
        <v>44146</v>
      </c>
      <c r="I635" s="135">
        <v>0</v>
      </c>
      <c r="J635" s="92"/>
    </row>
    <row r="636" spans="1:10" x14ac:dyDescent="0.25">
      <c r="A636" s="135" t="s">
        <v>9594</v>
      </c>
      <c r="B636" s="135" t="s">
        <v>7717</v>
      </c>
      <c r="C636" s="135" t="s">
        <v>560</v>
      </c>
      <c r="D636" s="135" t="b">
        <v>0</v>
      </c>
      <c r="E636" s="135" t="s">
        <v>9495</v>
      </c>
      <c r="F636" s="135" t="s">
        <v>539</v>
      </c>
      <c r="G636" s="136">
        <v>44127</v>
      </c>
      <c r="H636" s="136">
        <v>44146</v>
      </c>
      <c r="I636" s="135">
        <v>0</v>
      </c>
      <c r="J636" s="92"/>
    </row>
    <row r="637" spans="1:10" x14ac:dyDescent="0.25">
      <c r="A637" s="135" t="s">
        <v>9595</v>
      </c>
      <c r="B637" s="135" t="s">
        <v>7717</v>
      </c>
      <c r="C637" s="135" t="s">
        <v>560</v>
      </c>
      <c r="D637" s="135" t="b">
        <v>0</v>
      </c>
      <c r="E637" s="135" t="s">
        <v>9495</v>
      </c>
      <c r="F637" s="135" t="s">
        <v>539</v>
      </c>
      <c r="G637" s="136">
        <v>44127</v>
      </c>
      <c r="H637" s="136">
        <v>44146</v>
      </c>
      <c r="I637" s="135">
        <v>0</v>
      </c>
      <c r="J637" s="92"/>
    </row>
    <row r="638" spans="1:10" x14ac:dyDescent="0.25">
      <c r="A638" s="135" t="s">
        <v>9596</v>
      </c>
      <c r="B638" s="135" t="s">
        <v>7717</v>
      </c>
      <c r="C638" s="135" t="s">
        <v>560</v>
      </c>
      <c r="D638" s="135" t="b">
        <v>0</v>
      </c>
      <c r="E638" s="135" t="s">
        <v>9495</v>
      </c>
      <c r="F638" s="135" t="s">
        <v>539</v>
      </c>
      <c r="G638" s="136">
        <v>44127</v>
      </c>
      <c r="H638" s="136">
        <v>44146</v>
      </c>
      <c r="I638" s="135">
        <v>0</v>
      </c>
      <c r="J638" s="92"/>
    </row>
    <row r="639" spans="1:10" x14ac:dyDescent="0.25">
      <c r="A639" s="135" t="s">
        <v>9597</v>
      </c>
      <c r="B639" s="135" t="s">
        <v>7717</v>
      </c>
      <c r="C639" s="135" t="s">
        <v>560</v>
      </c>
      <c r="D639" s="135" t="b">
        <v>0</v>
      </c>
      <c r="E639" s="135" t="s">
        <v>9495</v>
      </c>
      <c r="F639" s="135" t="s">
        <v>539</v>
      </c>
      <c r="G639" s="136">
        <v>44127</v>
      </c>
      <c r="H639" s="136">
        <v>44146</v>
      </c>
      <c r="I639" s="135">
        <v>0</v>
      </c>
      <c r="J639" s="92"/>
    </row>
    <row r="640" spans="1:10" x14ac:dyDescent="0.25">
      <c r="A640" s="135" t="s">
        <v>9598</v>
      </c>
      <c r="B640" s="135" t="s">
        <v>7717</v>
      </c>
      <c r="C640" s="135" t="s">
        <v>554</v>
      </c>
      <c r="D640" s="135" t="b">
        <v>0</v>
      </c>
      <c r="E640" s="135" t="s">
        <v>9495</v>
      </c>
      <c r="F640" s="135" t="s">
        <v>539</v>
      </c>
      <c r="G640" s="136">
        <v>44127</v>
      </c>
      <c r="H640" s="136">
        <v>44146</v>
      </c>
      <c r="I640" s="135">
        <v>0</v>
      </c>
      <c r="J640" s="92"/>
    </row>
    <row r="641" spans="1:10" x14ac:dyDescent="0.25">
      <c r="A641" s="135" t="s">
        <v>9599</v>
      </c>
      <c r="B641" s="135" t="s">
        <v>7717</v>
      </c>
      <c r="C641" s="135" t="s">
        <v>560</v>
      </c>
      <c r="D641" s="135" t="b">
        <v>0</v>
      </c>
      <c r="E641" s="135" t="s">
        <v>9495</v>
      </c>
      <c r="F641" s="135" t="s">
        <v>539</v>
      </c>
      <c r="G641" s="136">
        <v>44127</v>
      </c>
      <c r="H641" s="136">
        <v>44146</v>
      </c>
      <c r="I641" s="135">
        <v>0</v>
      </c>
      <c r="J641" s="92"/>
    </row>
    <row r="642" spans="1:10" x14ac:dyDescent="0.25">
      <c r="A642" s="135" t="s">
        <v>9600</v>
      </c>
      <c r="B642" s="135" t="s">
        <v>7717</v>
      </c>
      <c r="C642" s="135" t="s">
        <v>560</v>
      </c>
      <c r="D642" s="135" t="b">
        <v>0</v>
      </c>
      <c r="E642" s="135" t="s">
        <v>9495</v>
      </c>
      <c r="F642" s="135" t="s">
        <v>539</v>
      </c>
      <c r="G642" s="136">
        <v>44127</v>
      </c>
      <c r="H642" s="136">
        <v>44146</v>
      </c>
      <c r="I642" s="135">
        <v>0</v>
      </c>
      <c r="J642" s="92"/>
    </row>
    <row r="643" spans="1:10" x14ac:dyDescent="0.25">
      <c r="A643" s="135" t="s">
        <v>9601</v>
      </c>
      <c r="B643" s="135" t="s">
        <v>7717</v>
      </c>
      <c r="C643" s="135" t="s">
        <v>560</v>
      </c>
      <c r="D643" s="135" t="b">
        <v>0</v>
      </c>
      <c r="E643" s="135" t="s">
        <v>9495</v>
      </c>
      <c r="F643" s="135" t="s">
        <v>539</v>
      </c>
      <c r="G643" s="136">
        <v>44127</v>
      </c>
      <c r="H643" s="136">
        <v>44146</v>
      </c>
      <c r="I643" s="135">
        <v>0</v>
      </c>
      <c r="J643" s="92"/>
    </row>
    <row r="644" spans="1:10" x14ac:dyDescent="0.25">
      <c r="A644" s="135" t="s">
        <v>9602</v>
      </c>
      <c r="B644" s="135" t="s">
        <v>7717</v>
      </c>
      <c r="C644" s="135" t="s">
        <v>560</v>
      </c>
      <c r="D644" s="135" t="b">
        <v>0</v>
      </c>
      <c r="E644" s="135" t="s">
        <v>9495</v>
      </c>
      <c r="F644" s="135" t="s">
        <v>539</v>
      </c>
      <c r="G644" s="136">
        <v>44127</v>
      </c>
      <c r="H644" s="136">
        <v>44146</v>
      </c>
      <c r="I644" s="135">
        <v>0</v>
      </c>
      <c r="J644" s="92"/>
    </row>
    <row r="645" spans="1:10" x14ac:dyDescent="0.25">
      <c r="A645" s="135" t="s">
        <v>9603</v>
      </c>
      <c r="B645" s="135" t="s">
        <v>7717</v>
      </c>
      <c r="C645" s="135" t="s">
        <v>560</v>
      </c>
      <c r="D645" s="135" t="b">
        <v>0</v>
      </c>
      <c r="E645" s="135" t="s">
        <v>9495</v>
      </c>
      <c r="F645" s="135" t="s">
        <v>539</v>
      </c>
      <c r="G645" s="136">
        <v>44127</v>
      </c>
      <c r="H645" s="136">
        <v>44146</v>
      </c>
      <c r="I645" s="135">
        <v>0</v>
      </c>
      <c r="J645" s="92"/>
    </row>
    <row r="646" spans="1:10" x14ac:dyDescent="0.25">
      <c r="A646" s="135" t="s">
        <v>9604</v>
      </c>
      <c r="B646" s="135" t="s">
        <v>541</v>
      </c>
      <c r="C646" s="135" t="s">
        <v>560</v>
      </c>
      <c r="D646" s="135" t="b">
        <v>0</v>
      </c>
      <c r="E646" s="135" t="s">
        <v>9605</v>
      </c>
      <c r="F646" s="135" t="s">
        <v>539</v>
      </c>
      <c r="G646" s="136">
        <v>44127</v>
      </c>
      <c r="H646" s="136">
        <v>44146</v>
      </c>
      <c r="I646" s="135">
        <v>0</v>
      </c>
      <c r="J646" s="92"/>
    </row>
    <row r="647" spans="1:10" x14ac:dyDescent="0.25">
      <c r="A647" s="135" t="s">
        <v>9606</v>
      </c>
      <c r="B647" s="135" t="s">
        <v>541</v>
      </c>
      <c r="C647" s="135" t="s">
        <v>560</v>
      </c>
      <c r="D647" s="135" t="b">
        <v>0</v>
      </c>
      <c r="E647" s="135" t="s">
        <v>9605</v>
      </c>
      <c r="F647" s="135" t="s">
        <v>539</v>
      </c>
      <c r="G647" s="136">
        <v>44127</v>
      </c>
      <c r="H647" s="136">
        <v>44146</v>
      </c>
      <c r="I647" s="135">
        <v>0</v>
      </c>
      <c r="J647" s="92"/>
    </row>
    <row r="648" spans="1:10" x14ac:dyDescent="0.25">
      <c r="A648" s="135" t="s">
        <v>9607</v>
      </c>
      <c r="B648" s="135" t="s">
        <v>541</v>
      </c>
      <c r="C648" s="135" t="s">
        <v>560</v>
      </c>
      <c r="D648" s="135" t="b">
        <v>0</v>
      </c>
      <c r="E648" s="135" t="s">
        <v>9605</v>
      </c>
      <c r="F648" s="135" t="s">
        <v>539</v>
      </c>
      <c r="G648" s="136">
        <v>44127</v>
      </c>
      <c r="H648" s="136">
        <v>44146</v>
      </c>
      <c r="I648" s="135">
        <v>0</v>
      </c>
      <c r="J648" s="92"/>
    </row>
    <row r="649" spans="1:10" x14ac:dyDescent="0.25">
      <c r="A649" s="135" t="s">
        <v>9608</v>
      </c>
      <c r="B649" s="135" t="s">
        <v>541</v>
      </c>
      <c r="C649" s="135" t="s">
        <v>560</v>
      </c>
      <c r="D649" s="135" t="b">
        <v>0</v>
      </c>
      <c r="E649" s="135" t="s">
        <v>9605</v>
      </c>
      <c r="F649" s="135" t="s">
        <v>539</v>
      </c>
      <c r="G649" s="136">
        <v>44127</v>
      </c>
      <c r="H649" s="136">
        <v>44146</v>
      </c>
      <c r="I649" s="135">
        <v>0</v>
      </c>
      <c r="J649" s="92"/>
    </row>
    <row r="650" spans="1:10" x14ac:dyDescent="0.25">
      <c r="A650" s="135" t="s">
        <v>9609</v>
      </c>
      <c r="B650" s="135" t="s">
        <v>541</v>
      </c>
      <c r="C650" s="135" t="s">
        <v>560</v>
      </c>
      <c r="D650" s="135" t="b">
        <v>0</v>
      </c>
      <c r="E650" s="135" t="s">
        <v>9605</v>
      </c>
      <c r="F650" s="135" t="s">
        <v>539</v>
      </c>
      <c r="G650" s="136">
        <v>44127</v>
      </c>
      <c r="H650" s="136">
        <v>44146</v>
      </c>
      <c r="I650" s="135">
        <v>0</v>
      </c>
      <c r="J650" s="92"/>
    </row>
    <row r="651" spans="1:10" x14ac:dyDescent="0.25">
      <c r="A651" s="135" t="s">
        <v>9610</v>
      </c>
      <c r="B651" s="135" t="s">
        <v>541</v>
      </c>
      <c r="C651" s="135" t="s">
        <v>560</v>
      </c>
      <c r="D651" s="135" t="b">
        <v>0</v>
      </c>
      <c r="E651" s="135" t="s">
        <v>9605</v>
      </c>
      <c r="F651" s="135" t="s">
        <v>539</v>
      </c>
      <c r="G651" s="136">
        <v>44127</v>
      </c>
      <c r="H651" s="136">
        <v>44146</v>
      </c>
      <c r="I651" s="135">
        <v>0</v>
      </c>
      <c r="J651" s="92"/>
    </row>
    <row r="652" spans="1:10" x14ac:dyDescent="0.25">
      <c r="A652" s="135" t="s">
        <v>9611</v>
      </c>
      <c r="B652" s="135" t="s">
        <v>541</v>
      </c>
      <c r="C652" s="135" t="s">
        <v>560</v>
      </c>
      <c r="D652" s="135" t="b">
        <v>0</v>
      </c>
      <c r="E652" s="135" t="s">
        <v>9605</v>
      </c>
      <c r="F652" s="135" t="s">
        <v>539</v>
      </c>
      <c r="G652" s="136">
        <v>44127</v>
      </c>
      <c r="H652" s="136">
        <v>44146</v>
      </c>
      <c r="I652" s="135">
        <v>0</v>
      </c>
      <c r="J652" s="92"/>
    </row>
    <row r="653" spans="1:10" x14ac:dyDescent="0.25">
      <c r="A653" s="135" t="s">
        <v>9612</v>
      </c>
      <c r="B653" s="135" t="s">
        <v>541</v>
      </c>
      <c r="C653" s="135" t="s">
        <v>560</v>
      </c>
      <c r="D653" s="135" t="b">
        <v>0</v>
      </c>
      <c r="E653" s="135" t="s">
        <v>9605</v>
      </c>
      <c r="F653" s="135" t="s">
        <v>539</v>
      </c>
      <c r="G653" s="136">
        <v>44127</v>
      </c>
      <c r="H653" s="136">
        <v>44146</v>
      </c>
      <c r="I653" s="135">
        <v>0</v>
      </c>
      <c r="J653" s="92"/>
    </row>
    <row r="654" spans="1:10" x14ac:dyDescent="0.25">
      <c r="A654" s="135" t="s">
        <v>9613</v>
      </c>
      <c r="B654" s="135" t="s">
        <v>541</v>
      </c>
      <c r="C654" s="135" t="s">
        <v>560</v>
      </c>
      <c r="D654" s="135" t="b">
        <v>0</v>
      </c>
      <c r="E654" s="135" t="s">
        <v>9605</v>
      </c>
      <c r="F654" s="135" t="s">
        <v>539</v>
      </c>
      <c r="G654" s="136">
        <v>44127</v>
      </c>
      <c r="H654" s="136">
        <v>44146</v>
      </c>
      <c r="I654" s="135">
        <v>0</v>
      </c>
      <c r="J654" s="92"/>
    </row>
    <row r="655" spans="1:10" x14ac:dyDescent="0.25">
      <c r="A655" s="135" t="s">
        <v>9614</v>
      </c>
      <c r="B655" s="135" t="s">
        <v>541</v>
      </c>
      <c r="C655" s="135" t="s">
        <v>560</v>
      </c>
      <c r="D655" s="135" t="b">
        <v>0</v>
      </c>
      <c r="E655" s="135" t="s">
        <v>9605</v>
      </c>
      <c r="F655" s="135" t="s">
        <v>539</v>
      </c>
      <c r="G655" s="136">
        <v>44127</v>
      </c>
      <c r="H655" s="136">
        <v>44146</v>
      </c>
      <c r="I655" s="135">
        <v>0</v>
      </c>
      <c r="J655" s="92"/>
    </row>
    <row r="656" spans="1:10" x14ac:dyDescent="0.25">
      <c r="A656" s="135" t="s">
        <v>9615</v>
      </c>
      <c r="B656" s="135" t="s">
        <v>541</v>
      </c>
      <c r="C656" s="135" t="s">
        <v>560</v>
      </c>
      <c r="D656" s="135" t="b">
        <v>0</v>
      </c>
      <c r="E656" s="135" t="s">
        <v>9605</v>
      </c>
      <c r="F656" s="135" t="s">
        <v>539</v>
      </c>
      <c r="G656" s="136">
        <v>44127</v>
      </c>
      <c r="H656" s="136">
        <v>44146</v>
      </c>
      <c r="I656" s="135">
        <v>0</v>
      </c>
      <c r="J656" s="92"/>
    </row>
    <row r="657" spans="1:10" x14ac:dyDescent="0.25">
      <c r="A657" s="135" t="s">
        <v>9616</v>
      </c>
      <c r="B657" s="135" t="s">
        <v>541</v>
      </c>
      <c r="C657" s="135" t="s">
        <v>560</v>
      </c>
      <c r="D657" s="135" t="b">
        <v>0</v>
      </c>
      <c r="E657" s="135" t="s">
        <v>9605</v>
      </c>
      <c r="F657" s="135" t="s">
        <v>539</v>
      </c>
      <c r="G657" s="136">
        <v>44127</v>
      </c>
      <c r="H657" s="136">
        <v>44146</v>
      </c>
      <c r="I657" s="135">
        <v>0</v>
      </c>
      <c r="J657" s="92"/>
    </row>
    <row r="658" spans="1:10" x14ac:dyDescent="0.25">
      <c r="A658" s="135" t="s">
        <v>9617</v>
      </c>
      <c r="B658" s="135" t="s">
        <v>541</v>
      </c>
      <c r="C658" s="135" t="s">
        <v>560</v>
      </c>
      <c r="D658" s="135" t="b">
        <v>0</v>
      </c>
      <c r="E658" s="135" t="s">
        <v>9605</v>
      </c>
      <c r="F658" s="135" t="s">
        <v>539</v>
      </c>
      <c r="G658" s="136">
        <v>44127</v>
      </c>
      <c r="H658" s="136">
        <v>44146</v>
      </c>
      <c r="I658" s="135">
        <v>0</v>
      </c>
      <c r="J658" s="92"/>
    </row>
    <row r="659" spans="1:10" x14ac:dyDescent="0.25">
      <c r="A659" s="135" t="s">
        <v>9618</v>
      </c>
      <c r="B659" s="135" t="s">
        <v>541</v>
      </c>
      <c r="C659" s="135" t="s">
        <v>560</v>
      </c>
      <c r="D659" s="135" t="b">
        <v>0</v>
      </c>
      <c r="E659" s="135" t="s">
        <v>9605</v>
      </c>
      <c r="F659" s="135" t="s">
        <v>539</v>
      </c>
      <c r="G659" s="136">
        <v>44127</v>
      </c>
      <c r="H659" s="136">
        <v>44146</v>
      </c>
      <c r="I659" s="135">
        <v>0</v>
      </c>
      <c r="J659" s="92"/>
    </row>
    <row r="660" spans="1:10" x14ac:dyDescent="0.25">
      <c r="A660" s="135" t="s">
        <v>9619</v>
      </c>
      <c r="B660" s="135" t="s">
        <v>541</v>
      </c>
      <c r="C660" s="135" t="s">
        <v>560</v>
      </c>
      <c r="D660" s="135" t="b">
        <v>0</v>
      </c>
      <c r="E660" s="135" t="s">
        <v>9605</v>
      </c>
      <c r="F660" s="135" t="s">
        <v>539</v>
      </c>
      <c r="G660" s="136">
        <v>44127</v>
      </c>
      <c r="H660" s="136">
        <v>44146</v>
      </c>
      <c r="I660" s="135">
        <v>0</v>
      </c>
      <c r="J660" s="92"/>
    </row>
    <row r="661" spans="1:10" x14ac:dyDescent="0.25">
      <c r="A661" s="135" t="s">
        <v>9620</v>
      </c>
      <c r="B661" s="135" t="s">
        <v>541</v>
      </c>
      <c r="C661" s="135" t="s">
        <v>560</v>
      </c>
      <c r="D661" s="135" t="b">
        <v>0</v>
      </c>
      <c r="E661" s="135" t="s">
        <v>9605</v>
      </c>
      <c r="F661" s="135" t="s">
        <v>539</v>
      </c>
      <c r="G661" s="136">
        <v>44127</v>
      </c>
      <c r="H661" s="136">
        <v>44146</v>
      </c>
      <c r="I661" s="135">
        <v>0</v>
      </c>
      <c r="J661" s="92"/>
    </row>
    <row r="662" spans="1:10" x14ac:dyDescent="0.25">
      <c r="A662" s="135" t="s">
        <v>9621</v>
      </c>
      <c r="B662" s="135" t="s">
        <v>541</v>
      </c>
      <c r="C662" s="135" t="s">
        <v>560</v>
      </c>
      <c r="D662" s="135" t="b">
        <v>0</v>
      </c>
      <c r="E662" s="135" t="s">
        <v>9605</v>
      </c>
      <c r="F662" s="135" t="s">
        <v>539</v>
      </c>
      <c r="G662" s="136">
        <v>44127</v>
      </c>
      <c r="H662" s="136">
        <v>44146</v>
      </c>
      <c r="I662" s="135">
        <v>0</v>
      </c>
      <c r="J662" s="92"/>
    </row>
    <row r="663" spans="1:10" x14ac:dyDescent="0.25">
      <c r="A663" s="135" t="s">
        <v>9622</v>
      </c>
      <c r="B663" s="135" t="s">
        <v>541</v>
      </c>
      <c r="C663" s="135" t="s">
        <v>560</v>
      </c>
      <c r="D663" s="135" t="b">
        <v>0</v>
      </c>
      <c r="E663" s="135" t="s">
        <v>9605</v>
      </c>
      <c r="F663" s="135" t="s">
        <v>539</v>
      </c>
      <c r="G663" s="136">
        <v>44127</v>
      </c>
      <c r="H663" s="136">
        <v>44146</v>
      </c>
      <c r="I663" s="135">
        <v>0</v>
      </c>
      <c r="J663" s="92"/>
    </row>
    <row r="664" spans="1:10" x14ac:dyDescent="0.25">
      <c r="A664" s="135" t="s">
        <v>9623</v>
      </c>
      <c r="B664" s="135" t="s">
        <v>541</v>
      </c>
      <c r="C664" s="135" t="s">
        <v>560</v>
      </c>
      <c r="D664" s="135" t="b">
        <v>0</v>
      </c>
      <c r="E664" s="135" t="s">
        <v>9605</v>
      </c>
      <c r="F664" s="135" t="s">
        <v>539</v>
      </c>
      <c r="G664" s="136">
        <v>44127</v>
      </c>
      <c r="H664" s="136">
        <v>44146</v>
      </c>
      <c r="I664" s="135">
        <v>0</v>
      </c>
      <c r="J664" s="92"/>
    </row>
    <row r="665" spans="1:10" x14ac:dyDescent="0.25">
      <c r="A665" s="135" t="s">
        <v>9624</v>
      </c>
      <c r="B665" s="135" t="s">
        <v>541</v>
      </c>
      <c r="C665" s="135" t="s">
        <v>560</v>
      </c>
      <c r="D665" s="135" t="b">
        <v>0</v>
      </c>
      <c r="E665" s="135" t="s">
        <v>9605</v>
      </c>
      <c r="F665" s="135" t="s">
        <v>539</v>
      </c>
      <c r="G665" s="136">
        <v>44127</v>
      </c>
      <c r="H665" s="136">
        <v>44146</v>
      </c>
      <c r="I665" s="135">
        <v>0</v>
      </c>
      <c r="J665" s="92"/>
    </row>
    <row r="666" spans="1:10" x14ac:dyDescent="0.25">
      <c r="A666" s="135" t="s">
        <v>9625</v>
      </c>
      <c r="B666" s="135" t="s">
        <v>541</v>
      </c>
      <c r="C666" s="135" t="s">
        <v>560</v>
      </c>
      <c r="D666" s="135" t="b">
        <v>0</v>
      </c>
      <c r="E666" s="135" t="s">
        <v>9605</v>
      </c>
      <c r="F666" s="135" t="s">
        <v>539</v>
      </c>
      <c r="G666" s="136">
        <v>44127</v>
      </c>
      <c r="H666" s="136">
        <v>44146</v>
      </c>
      <c r="I666" s="135">
        <v>0</v>
      </c>
      <c r="J666" s="92"/>
    </row>
    <row r="667" spans="1:10" x14ac:dyDescent="0.25">
      <c r="A667" s="135" t="s">
        <v>9626</v>
      </c>
      <c r="B667" s="135" t="s">
        <v>541</v>
      </c>
      <c r="C667" s="135" t="s">
        <v>560</v>
      </c>
      <c r="D667" s="135" t="b">
        <v>0</v>
      </c>
      <c r="E667" s="135" t="s">
        <v>9605</v>
      </c>
      <c r="F667" s="135" t="s">
        <v>539</v>
      </c>
      <c r="G667" s="136">
        <v>44127</v>
      </c>
      <c r="H667" s="136">
        <v>44146</v>
      </c>
      <c r="I667" s="135">
        <v>0</v>
      </c>
      <c r="J667" s="92"/>
    </row>
    <row r="668" spans="1:10" x14ac:dyDescent="0.25">
      <c r="A668" s="135" t="s">
        <v>9627</v>
      </c>
      <c r="B668" s="135" t="s">
        <v>541</v>
      </c>
      <c r="C668" s="135" t="s">
        <v>560</v>
      </c>
      <c r="D668" s="135" t="b">
        <v>0</v>
      </c>
      <c r="E668" s="135" t="s">
        <v>9605</v>
      </c>
      <c r="F668" s="135" t="s">
        <v>539</v>
      </c>
      <c r="G668" s="136">
        <v>44127</v>
      </c>
      <c r="H668" s="136">
        <v>44146</v>
      </c>
      <c r="I668" s="135">
        <v>0</v>
      </c>
      <c r="J668" s="92"/>
    </row>
    <row r="669" spans="1:10" x14ac:dyDescent="0.25">
      <c r="A669" s="135" t="s">
        <v>9628</v>
      </c>
      <c r="B669" s="135" t="s">
        <v>541</v>
      </c>
      <c r="C669" s="135" t="s">
        <v>560</v>
      </c>
      <c r="D669" s="135" t="b">
        <v>0</v>
      </c>
      <c r="E669" s="135" t="s">
        <v>9605</v>
      </c>
      <c r="F669" s="135" t="s">
        <v>539</v>
      </c>
      <c r="G669" s="136">
        <v>44127</v>
      </c>
      <c r="H669" s="136">
        <v>44146</v>
      </c>
      <c r="I669" s="135">
        <v>0</v>
      </c>
      <c r="J669" s="92"/>
    </row>
    <row r="670" spans="1:10" x14ac:dyDescent="0.25">
      <c r="A670" s="135" t="s">
        <v>9629</v>
      </c>
      <c r="B670" s="135" t="s">
        <v>541</v>
      </c>
      <c r="C670" s="135" t="s">
        <v>560</v>
      </c>
      <c r="D670" s="135" t="b">
        <v>0</v>
      </c>
      <c r="E670" s="135" t="s">
        <v>9605</v>
      </c>
      <c r="F670" s="135" t="s">
        <v>539</v>
      </c>
      <c r="G670" s="136">
        <v>44127</v>
      </c>
      <c r="H670" s="136">
        <v>44146</v>
      </c>
      <c r="I670" s="135">
        <v>0</v>
      </c>
      <c r="J670" s="92"/>
    </row>
    <row r="671" spans="1:10" x14ac:dyDescent="0.25">
      <c r="A671" s="135" t="s">
        <v>9630</v>
      </c>
      <c r="B671" s="135" t="s">
        <v>541</v>
      </c>
      <c r="C671" s="135" t="s">
        <v>560</v>
      </c>
      <c r="D671" s="135" t="b">
        <v>0</v>
      </c>
      <c r="E671" s="135" t="s">
        <v>9605</v>
      </c>
      <c r="F671" s="135" t="s">
        <v>539</v>
      </c>
      <c r="G671" s="136">
        <v>44127</v>
      </c>
      <c r="H671" s="136">
        <v>44146</v>
      </c>
      <c r="I671" s="135">
        <v>0</v>
      </c>
      <c r="J671" s="92"/>
    </row>
    <row r="672" spans="1:10" x14ac:dyDescent="0.25">
      <c r="A672" s="135" t="s">
        <v>9631</v>
      </c>
      <c r="B672" s="135" t="s">
        <v>541</v>
      </c>
      <c r="C672" s="135" t="s">
        <v>560</v>
      </c>
      <c r="D672" s="135" t="b">
        <v>0</v>
      </c>
      <c r="E672" s="135" t="s">
        <v>9605</v>
      </c>
      <c r="F672" s="135" t="s">
        <v>539</v>
      </c>
      <c r="G672" s="136">
        <v>44127</v>
      </c>
      <c r="H672" s="136">
        <v>44146</v>
      </c>
      <c r="I672" s="135">
        <v>0</v>
      </c>
      <c r="J672" s="92"/>
    </row>
    <row r="673" spans="1:10" x14ac:dyDescent="0.25">
      <c r="A673" s="135" t="s">
        <v>9632</v>
      </c>
      <c r="B673" s="135" t="s">
        <v>541</v>
      </c>
      <c r="C673" s="135" t="s">
        <v>560</v>
      </c>
      <c r="D673" s="135" t="b">
        <v>0</v>
      </c>
      <c r="E673" s="135" t="s">
        <v>9605</v>
      </c>
      <c r="F673" s="135" t="s">
        <v>539</v>
      </c>
      <c r="G673" s="136">
        <v>44127</v>
      </c>
      <c r="H673" s="136">
        <v>44146</v>
      </c>
      <c r="I673" s="135">
        <v>0</v>
      </c>
      <c r="J673" s="92"/>
    </row>
    <row r="674" spans="1:10" x14ac:dyDescent="0.25">
      <c r="A674" s="135" t="s">
        <v>9633</v>
      </c>
      <c r="B674" s="135" t="s">
        <v>541</v>
      </c>
      <c r="C674" s="135" t="s">
        <v>560</v>
      </c>
      <c r="D674" s="135" t="b">
        <v>0</v>
      </c>
      <c r="E674" s="135" t="s">
        <v>9605</v>
      </c>
      <c r="F674" s="135" t="s">
        <v>539</v>
      </c>
      <c r="G674" s="136">
        <v>44127</v>
      </c>
      <c r="H674" s="136">
        <v>44146</v>
      </c>
      <c r="I674" s="135">
        <v>0</v>
      </c>
      <c r="J674" s="92"/>
    </row>
    <row r="675" spans="1:10" x14ac:dyDescent="0.25">
      <c r="A675" s="135" t="s">
        <v>9634</v>
      </c>
      <c r="B675" s="135" t="s">
        <v>541</v>
      </c>
      <c r="C675" s="135" t="s">
        <v>560</v>
      </c>
      <c r="D675" s="135" t="b">
        <v>0</v>
      </c>
      <c r="E675" s="135" t="s">
        <v>9605</v>
      </c>
      <c r="F675" s="135" t="s">
        <v>539</v>
      </c>
      <c r="G675" s="136">
        <v>44127</v>
      </c>
      <c r="H675" s="136">
        <v>44146</v>
      </c>
      <c r="I675" s="135">
        <v>0</v>
      </c>
      <c r="J675" s="92"/>
    </row>
    <row r="676" spans="1:10" x14ac:dyDescent="0.25">
      <c r="A676" s="135" t="s">
        <v>9635</v>
      </c>
      <c r="B676" s="135" t="s">
        <v>541</v>
      </c>
      <c r="C676" s="135" t="s">
        <v>560</v>
      </c>
      <c r="D676" s="135" t="b">
        <v>0</v>
      </c>
      <c r="E676" s="135" t="s">
        <v>9605</v>
      </c>
      <c r="F676" s="135" t="s">
        <v>539</v>
      </c>
      <c r="G676" s="136">
        <v>44127</v>
      </c>
      <c r="H676" s="136">
        <v>44146</v>
      </c>
      <c r="I676" s="135">
        <v>0</v>
      </c>
      <c r="J676" s="92"/>
    </row>
    <row r="677" spans="1:10" x14ac:dyDescent="0.25">
      <c r="A677" s="135" t="s">
        <v>9636</v>
      </c>
      <c r="B677" s="135" t="s">
        <v>541</v>
      </c>
      <c r="C677" s="135" t="s">
        <v>560</v>
      </c>
      <c r="D677" s="135" t="b">
        <v>0</v>
      </c>
      <c r="E677" s="135" t="s">
        <v>9605</v>
      </c>
      <c r="F677" s="135" t="s">
        <v>539</v>
      </c>
      <c r="G677" s="136">
        <v>44127</v>
      </c>
      <c r="H677" s="136">
        <v>44146</v>
      </c>
      <c r="I677" s="135">
        <v>0</v>
      </c>
      <c r="J677" s="92"/>
    </row>
    <row r="678" spans="1:10" x14ac:dyDescent="0.25">
      <c r="A678" s="135" t="s">
        <v>9637</v>
      </c>
      <c r="B678" s="135" t="s">
        <v>541</v>
      </c>
      <c r="C678" s="135" t="s">
        <v>560</v>
      </c>
      <c r="D678" s="135" t="b">
        <v>0</v>
      </c>
      <c r="E678" s="135" t="s">
        <v>9605</v>
      </c>
      <c r="F678" s="135" t="s">
        <v>539</v>
      </c>
      <c r="G678" s="136">
        <v>44127</v>
      </c>
      <c r="H678" s="136">
        <v>44146</v>
      </c>
      <c r="I678" s="135">
        <v>0</v>
      </c>
      <c r="J678" s="92"/>
    </row>
    <row r="679" spans="1:10" x14ac:dyDescent="0.25">
      <c r="A679" s="135" t="s">
        <v>9638</v>
      </c>
      <c r="B679" s="135" t="s">
        <v>541</v>
      </c>
      <c r="C679" s="135" t="s">
        <v>560</v>
      </c>
      <c r="D679" s="135" t="b">
        <v>0</v>
      </c>
      <c r="E679" s="135" t="s">
        <v>9605</v>
      </c>
      <c r="F679" s="135" t="s">
        <v>539</v>
      </c>
      <c r="G679" s="136">
        <v>44127</v>
      </c>
      <c r="H679" s="136">
        <v>44146</v>
      </c>
      <c r="I679" s="135">
        <v>0</v>
      </c>
      <c r="J679" s="92"/>
    </row>
    <row r="680" spans="1:10" x14ac:dyDescent="0.25">
      <c r="A680" s="135" t="s">
        <v>9639</v>
      </c>
      <c r="B680" s="135" t="s">
        <v>541</v>
      </c>
      <c r="C680" s="135" t="s">
        <v>560</v>
      </c>
      <c r="D680" s="135" t="b">
        <v>0</v>
      </c>
      <c r="E680" s="135" t="s">
        <v>9605</v>
      </c>
      <c r="F680" s="135" t="s">
        <v>539</v>
      </c>
      <c r="G680" s="136">
        <v>44127</v>
      </c>
      <c r="H680" s="136">
        <v>44146</v>
      </c>
      <c r="I680" s="135">
        <v>0</v>
      </c>
      <c r="J680" s="92"/>
    </row>
    <row r="681" spans="1:10" x14ac:dyDescent="0.25">
      <c r="A681" s="135" t="s">
        <v>9640</v>
      </c>
      <c r="B681" s="135" t="s">
        <v>541</v>
      </c>
      <c r="C681" s="135" t="s">
        <v>560</v>
      </c>
      <c r="D681" s="135" t="b">
        <v>0</v>
      </c>
      <c r="E681" s="135" t="s">
        <v>9605</v>
      </c>
      <c r="F681" s="135" t="s">
        <v>539</v>
      </c>
      <c r="G681" s="136">
        <v>44127</v>
      </c>
      <c r="H681" s="136">
        <v>44146</v>
      </c>
      <c r="I681" s="135">
        <v>0</v>
      </c>
      <c r="J681" s="92"/>
    </row>
    <row r="682" spans="1:10" x14ac:dyDescent="0.25">
      <c r="A682" s="135" t="s">
        <v>9641</v>
      </c>
      <c r="B682" s="135" t="s">
        <v>541</v>
      </c>
      <c r="C682" s="135" t="s">
        <v>560</v>
      </c>
      <c r="D682" s="135" t="b">
        <v>0</v>
      </c>
      <c r="E682" s="135" t="s">
        <v>9605</v>
      </c>
      <c r="F682" s="135" t="s">
        <v>539</v>
      </c>
      <c r="G682" s="136">
        <v>44127</v>
      </c>
      <c r="H682" s="136">
        <v>44146</v>
      </c>
      <c r="I682" s="135">
        <v>0</v>
      </c>
      <c r="J682" s="92"/>
    </row>
    <row r="683" spans="1:10" x14ac:dyDescent="0.25">
      <c r="A683" s="135" t="s">
        <v>9642</v>
      </c>
      <c r="B683" s="135" t="s">
        <v>541</v>
      </c>
      <c r="C683" s="135" t="s">
        <v>560</v>
      </c>
      <c r="D683" s="135" t="b">
        <v>0</v>
      </c>
      <c r="E683" s="135" t="s">
        <v>9605</v>
      </c>
      <c r="F683" s="135" t="s">
        <v>539</v>
      </c>
      <c r="G683" s="136">
        <v>44127</v>
      </c>
      <c r="H683" s="136">
        <v>44146</v>
      </c>
      <c r="I683" s="135">
        <v>0</v>
      </c>
      <c r="J683" s="92"/>
    </row>
    <row r="684" spans="1:10" x14ac:dyDescent="0.25">
      <c r="A684" s="135" t="s">
        <v>9643</v>
      </c>
      <c r="B684" s="135" t="s">
        <v>541</v>
      </c>
      <c r="C684" s="135" t="s">
        <v>560</v>
      </c>
      <c r="D684" s="135" t="b">
        <v>0</v>
      </c>
      <c r="E684" s="135" t="s">
        <v>9605</v>
      </c>
      <c r="F684" s="135" t="s">
        <v>539</v>
      </c>
      <c r="G684" s="136">
        <v>44127</v>
      </c>
      <c r="H684" s="136">
        <v>44146</v>
      </c>
      <c r="I684" s="135">
        <v>0</v>
      </c>
      <c r="J684" s="92"/>
    </row>
    <row r="685" spans="1:10" x14ac:dyDescent="0.25">
      <c r="A685" s="135" t="s">
        <v>9644</v>
      </c>
      <c r="B685" s="135" t="s">
        <v>541</v>
      </c>
      <c r="C685" s="135" t="s">
        <v>560</v>
      </c>
      <c r="D685" s="135" t="b">
        <v>0</v>
      </c>
      <c r="E685" s="135" t="s">
        <v>9605</v>
      </c>
      <c r="F685" s="135" t="s">
        <v>539</v>
      </c>
      <c r="G685" s="136">
        <v>44127</v>
      </c>
      <c r="H685" s="136">
        <v>44146</v>
      </c>
      <c r="I685" s="135">
        <v>0</v>
      </c>
      <c r="J685" s="92"/>
    </row>
    <row r="686" spans="1:10" x14ac:dyDescent="0.25">
      <c r="A686" s="135" t="s">
        <v>9645</v>
      </c>
      <c r="B686" s="135" t="s">
        <v>541</v>
      </c>
      <c r="C686" s="135" t="s">
        <v>560</v>
      </c>
      <c r="D686" s="135" t="b">
        <v>0</v>
      </c>
      <c r="E686" s="135" t="s">
        <v>9605</v>
      </c>
      <c r="F686" s="135" t="s">
        <v>539</v>
      </c>
      <c r="G686" s="136">
        <v>44127</v>
      </c>
      <c r="H686" s="136">
        <v>44146</v>
      </c>
      <c r="I686" s="135">
        <v>0</v>
      </c>
      <c r="J686" s="92"/>
    </row>
    <row r="687" spans="1:10" x14ac:dyDescent="0.25">
      <c r="A687" s="135" t="s">
        <v>9646</v>
      </c>
      <c r="B687" s="135" t="s">
        <v>541</v>
      </c>
      <c r="C687" s="135" t="s">
        <v>560</v>
      </c>
      <c r="D687" s="135" t="b">
        <v>0</v>
      </c>
      <c r="E687" s="135" t="s">
        <v>9605</v>
      </c>
      <c r="F687" s="135" t="s">
        <v>539</v>
      </c>
      <c r="G687" s="136">
        <v>44127</v>
      </c>
      <c r="H687" s="136">
        <v>44146</v>
      </c>
      <c r="I687" s="135">
        <v>0</v>
      </c>
      <c r="J687" s="92"/>
    </row>
    <row r="688" spans="1:10" x14ac:dyDescent="0.25">
      <c r="A688" s="135" t="s">
        <v>9647</v>
      </c>
      <c r="B688" s="135" t="s">
        <v>541</v>
      </c>
      <c r="C688" s="135" t="s">
        <v>560</v>
      </c>
      <c r="D688" s="135" t="b">
        <v>0</v>
      </c>
      <c r="E688" s="135" t="s">
        <v>9605</v>
      </c>
      <c r="F688" s="135" t="s">
        <v>539</v>
      </c>
      <c r="G688" s="136">
        <v>44127</v>
      </c>
      <c r="H688" s="136">
        <v>44146</v>
      </c>
      <c r="I688" s="135">
        <v>0</v>
      </c>
      <c r="J688" s="92"/>
    </row>
    <row r="689" spans="1:10" x14ac:dyDescent="0.25">
      <c r="A689" s="135" t="s">
        <v>9648</v>
      </c>
      <c r="B689" s="135" t="s">
        <v>541</v>
      </c>
      <c r="C689" s="135" t="s">
        <v>560</v>
      </c>
      <c r="D689" s="135" t="b">
        <v>0</v>
      </c>
      <c r="E689" s="135" t="s">
        <v>9605</v>
      </c>
      <c r="F689" s="135" t="s">
        <v>539</v>
      </c>
      <c r="G689" s="136">
        <v>44127</v>
      </c>
      <c r="H689" s="136">
        <v>44146</v>
      </c>
      <c r="I689" s="135">
        <v>0</v>
      </c>
      <c r="J689" s="92"/>
    </row>
    <row r="690" spans="1:10" x14ac:dyDescent="0.25">
      <c r="A690" s="135" t="s">
        <v>9649</v>
      </c>
      <c r="B690" s="135" t="s">
        <v>541</v>
      </c>
      <c r="C690" s="135" t="s">
        <v>560</v>
      </c>
      <c r="D690" s="135" t="b">
        <v>0</v>
      </c>
      <c r="E690" s="135" t="s">
        <v>9605</v>
      </c>
      <c r="F690" s="135" t="s">
        <v>539</v>
      </c>
      <c r="G690" s="136">
        <v>44127</v>
      </c>
      <c r="H690" s="136">
        <v>44146</v>
      </c>
      <c r="I690" s="135">
        <v>0</v>
      </c>
      <c r="J690" s="92"/>
    </row>
    <row r="691" spans="1:10" x14ac:dyDescent="0.25">
      <c r="A691" s="135" t="s">
        <v>9650</v>
      </c>
      <c r="B691" s="135" t="s">
        <v>541</v>
      </c>
      <c r="C691" s="135" t="s">
        <v>560</v>
      </c>
      <c r="D691" s="135" t="b">
        <v>0</v>
      </c>
      <c r="E691" s="135" t="s">
        <v>9605</v>
      </c>
      <c r="F691" s="135" t="s">
        <v>539</v>
      </c>
      <c r="G691" s="136">
        <v>44127</v>
      </c>
      <c r="H691" s="136">
        <v>44146</v>
      </c>
      <c r="I691" s="135">
        <v>0</v>
      </c>
      <c r="J691" s="92"/>
    </row>
    <row r="692" spans="1:10" x14ac:dyDescent="0.25">
      <c r="A692" s="135" t="s">
        <v>9651</v>
      </c>
      <c r="B692" s="135" t="s">
        <v>541</v>
      </c>
      <c r="C692" s="135" t="s">
        <v>560</v>
      </c>
      <c r="D692" s="135" t="b">
        <v>0</v>
      </c>
      <c r="E692" s="135" t="s">
        <v>9605</v>
      </c>
      <c r="F692" s="135" t="s">
        <v>539</v>
      </c>
      <c r="G692" s="136">
        <v>44127</v>
      </c>
      <c r="H692" s="136">
        <v>44146</v>
      </c>
      <c r="I692" s="135">
        <v>0</v>
      </c>
      <c r="J692" s="92"/>
    </row>
    <row r="693" spans="1:10" x14ac:dyDescent="0.25">
      <c r="A693" s="135" t="s">
        <v>9652</v>
      </c>
      <c r="B693" s="135" t="s">
        <v>541</v>
      </c>
      <c r="C693" s="135" t="s">
        <v>560</v>
      </c>
      <c r="D693" s="135" t="b">
        <v>0</v>
      </c>
      <c r="E693" s="135" t="s">
        <v>9605</v>
      </c>
      <c r="F693" s="135" t="s">
        <v>539</v>
      </c>
      <c r="G693" s="136">
        <v>44127</v>
      </c>
      <c r="H693" s="136">
        <v>44146</v>
      </c>
      <c r="I693" s="135">
        <v>0</v>
      </c>
      <c r="J693" s="92"/>
    </row>
    <row r="694" spans="1:10" x14ac:dyDescent="0.25">
      <c r="A694" s="135" t="s">
        <v>9653</v>
      </c>
      <c r="B694" s="135" t="s">
        <v>541</v>
      </c>
      <c r="C694" s="135" t="s">
        <v>560</v>
      </c>
      <c r="D694" s="135" t="b">
        <v>0</v>
      </c>
      <c r="E694" s="135" t="s">
        <v>9605</v>
      </c>
      <c r="F694" s="135" t="s">
        <v>539</v>
      </c>
      <c r="G694" s="136">
        <v>44127</v>
      </c>
      <c r="H694" s="136">
        <v>44146</v>
      </c>
      <c r="I694" s="135">
        <v>0</v>
      </c>
      <c r="J694" s="92"/>
    </row>
    <row r="695" spans="1:10" x14ac:dyDescent="0.25">
      <c r="A695" s="135" t="s">
        <v>9654</v>
      </c>
      <c r="B695" s="135" t="s">
        <v>541</v>
      </c>
      <c r="C695" s="135" t="s">
        <v>560</v>
      </c>
      <c r="D695" s="135" t="b">
        <v>0</v>
      </c>
      <c r="E695" s="135" t="s">
        <v>9605</v>
      </c>
      <c r="F695" s="135" t="s">
        <v>539</v>
      </c>
      <c r="G695" s="136">
        <v>44127</v>
      </c>
      <c r="H695" s="136">
        <v>44146</v>
      </c>
      <c r="I695" s="135">
        <v>0</v>
      </c>
      <c r="J695" s="92"/>
    </row>
    <row r="696" spans="1:10" x14ac:dyDescent="0.25">
      <c r="A696" s="135" t="s">
        <v>9655</v>
      </c>
      <c r="B696" s="135" t="s">
        <v>541</v>
      </c>
      <c r="C696" s="135" t="s">
        <v>560</v>
      </c>
      <c r="D696" s="135" t="b">
        <v>0</v>
      </c>
      <c r="E696" s="135" t="s">
        <v>9605</v>
      </c>
      <c r="F696" s="135" t="s">
        <v>539</v>
      </c>
      <c r="G696" s="136">
        <v>44127</v>
      </c>
      <c r="H696" s="136">
        <v>44146</v>
      </c>
      <c r="I696" s="135">
        <v>0</v>
      </c>
      <c r="J696" s="92"/>
    </row>
    <row r="697" spans="1:10" x14ac:dyDescent="0.25">
      <c r="A697" s="135" t="s">
        <v>9656</v>
      </c>
      <c r="B697" s="135" t="s">
        <v>541</v>
      </c>
      <c r="C697" s="135" t="s">
        <v>560</v>
      </c>
      <c r="D697" s="135" t="b">
        <v>0</v>
      </c>
      <c r="E697" s="135" t="s">
        <v>9605</v>
      </c>
      <c r="F697" s="135" t="s">
        <v>539</v>
      </c>
      <c r="G697" s="136">
        <v>44127</v>
      </c>
      <c r="H697" s="136">
        <v>44146</v>
      </c>
      <c r="I697" s="135">
        <v>0</v>
      </c>
      <c r="J697" s="92"/>
    </row>
    <row r="698" spans="1:10" x14ac:dyDescent="0.25">
      <c r="A698" s="135" t="s">
        <v>9657</v>
      </c>
      <c r="B698" s="135" t="s">
        <v>541</v>
      </c>
      <c r="C698" s="135" t="s">
        <v>560</v>
      </c>
      <c r="D698" s="135" t="b">
        <v>0</v>
      </c>
      <c r="E698" s="135" t="s">
        <v>9605</v>
      </c>
      <c r="F698" s="135" t="s">
        <v>539</v>
      </c>
      <c r="G698" s="136">
        <v>44127</v>
      </c>
      <c r="H698" s="136">
        <v>44146</v>
      </c>
      <c r="I698" s="135">
        <v>0</v>
      </c>
      <c r="J698" s="92"/>
    </row>
    <row r="699" spans="1:10" x14ac:dyDescent="0.25">
      <c r="A699" s="135" t="s">
        <v>9658</v>
      </c>
      <c r="B699" s="135" t="s">
        <v>541</v>
      </c>
      <c r="C699" s="135" t="s">
        <v>560</v>
      </c>
      <c r="D699" s="135" t="b">
        <v>0</v>
      </c>
      <c r="E699" s="135" t="s">
        <v>9605</v>
      </c>
      <c r="F699" s="135" t="s">
        <v>539</v>
      </c>
      <c r="G699" s="136">
        <v>44127</v>
      </c>
      <c r="H699" s="136">
        <v>44146</v>
      </c>
      <c r="I699" s="135">
        <v>0</v>
      </c>
      <c r="J699" s="92"/>
    </row>
    <row r="700" spans="1:10" x14ac:dyDescent="0.25">
      <c r="A700" s="135" t="s">
        <v>9659</v>
      </c>
      <c r="B700" s="135" t="s">
        <v>541</v>
      </c>
      <c r="C700" s="135" t="s">
        <v>560</v>
      </c>
      <c r="D700" s="135" t="b">
        <v>0</v>
      </c>
      <c r="E700" s="135" t="s">
        <v>9605</v>
      </c>
      <c r="F700" s="135" t="s">
        <v>539</v>
      </c>
      <c r="G700" s="136">
        <v>44127</v>
      </c>
      <c r="H700" s="136">
        <v>44146</v>
      </c>
      <c r="I700" s="135">
        <v>0</v>
      </c>
      <c r="J700" s="92"/>
    </row>
    <row r="701" spans="1:10" x14ac:dyDescent="0.25">
      <c r="A701" s="135" t="s">
        <v>9660</v>
      </c>
      <c r="B701" s="135" t="s">
        <v>541</v>
      </c>
      <c r="C701" s="135" t="s">
        <v>560</v>
      </c>
      <c r="D701" s="135" t="b">
        <v>0</v>
      </c>
      <c r="E701" s="135" t="s">
        <v>9605</v>
      </c>
      <c r="F701" s="135" t="s">
        <v>539</v>
      </c>
      <c r="G701" s="136">
        <v>44127</v>
      </c>
      <c r="H701" s="136">
        <v>44146</v>
      </c>
      <c r="I701" s="135">
        <v>0</v>
      </c>
      <c r="J701" s="92"/>
    </row>
    <row r="702" spans="1:10" x14ac:dyDescent="0.25">
      <c r="A702" s="135" t="s">
        <v>9661</v>
      </c>
      <c r="B702" s="135" t="s">
        <v>541</v>
      </c>
      <c r="C702" s="135" t="s">
        <v>560</v>
      </c>
      <c r="D702" s="135" t="b">
        <v>0</v>
      </c>
      <c r="E702" s="135" t="s">
        <v>9605</v>
      </c>
      <c r="F702" s="135" t="s">
        <v>539</v>
      </c>
      <c r="G702" s="136">
        <v>44127</v>
      </c>
      <c r="H702" s="136">
        <v>44146</v>
      </c>
      <c r="I702" s="135">
        <v>0</v>
      </c>
      <c r="J702" s="92"/>
    </row>
    <row r="703" spans="1:10" x14ac:dyDescent="0.25">
      <c r="A703" s="135" t="s">
        <v>9662</v>
      </c>
      <c r="B703" s="135" t="s">
        <v>541</v>
      </c>
      <c r="C703" s="135" t="s">
        <v>560</v>
      </c>
      <c r="D703" s="135" t="b">
        <v>0</v>
      </c>
      <c r="E703" s="135" t="s">
        <v>9605</v>
      </c>
      <c r="F703" s="135" t="s">
        <v>539</v>
      </c>
      <c r="G703" s="136">
        <v>44127</v>
      </c>
      <c r="H703" s="136">
        <v>44146</v>
      </c>
      <c r="I703" s="135">
        <v>0</v>
      </c>
      <c r="J703" s="92"/>
    </row>
    <row r="704" spans="1:10" x14ac:dyDescent="0.25">
      <c r="A704" s="135" t="s">
        <v>9663</v>
      </c>
      <c r="B704" s="135" t="s">
        <v>541</v>
      </c>
      <c r="C704" s="135" t="s">
        <v>560</v>
      </c>
      <c r="D704" s="135" t="b">
        <v>0</v>
      </c>
      <c r="E704" s="135" t="s">
        <v>9605</v>
      </c>
      <c r="F704" s="135" t="s">
        <v>539</v>
      </c>
      <c r="G704" s="136">
        <v>44127</v>
      </c>
      <c r="H704" s="136">
        <v>44146</v>
      </c>
      <c r="I704" s="135">
        <v>0</v>
      </c>
      <c r="J704" s="92"/>
    </row>
    <row r="705" spans="1:10" x14ac:dyDescent="0.25">
      <c r="A705" s="135" t="s">
        <v>9664</v>
      </c>
      <c r="B705" s="135" t="s">
        <v>541</v>
      </c>
      <c r="C705" s="135" t="s">
        <v>560</v>
      </c>
      <c r="D705" s="135" t="b">
        <v>0</v>
      </c>
      <c r="E705" s="135" t="s">
        <v>9605</v>
      </c>
      <c r="F705" s="135" t="s">
        <v>539</v>
      </c>
      <c r="G705" s="136">
        <v>44127</v>
      </c>
      <c r="H705" s="136">
        <v>44146</v>
      </c>
      <c r="I705" s="135">
        <v>0</v>
      </c>
      <c r="J705" s="92"/>
    </row>
    <row r="706" spans="1:10" x14ac:dyDescent="0.25">
      <c r="A706" s="135" t="s">
        <v>9665</v>
      </c>
      <c r="B706" s="135" t="s">
        <v>541</v>
      </c>
      <c r="C706" s="135" t="s">
        <v>560</v>
      </c>
      <c r="D706" s="135" t="b">
        <v>0</v>
      </c>
      <c r="E706" s="135" t="s">
        <v>9605</v>
      </c>
      <c r="F706" s="135" t="s">
        <v>539</v>
      </c>
      <c r="G706" s="136">
        <v>44127</v>
      </c>
      <c r="H706" s="136">
        <v>44146</v>
      </c>
      <c r="I706" s="135">
        <v>0</v>
      </c>
      <c r="J706" s="92"/>
    </row>
    <row r="707" spans="1:10" x14ac:dyDescent="0.25">
      <c r="A707" s="135" t="s">
        <v>9666</v>
      </c>
      <c r="B707" s="135" t="s">
        <v>541</v>
      </c>
      <c r="C707" s="135" t="s">
        <v>560</v>
      </c>
      <c r="D707" s="135" t="b">
        <v>0</v>
      </c>
      <c r="E707" s="135" t="s">
        <v>9605</v>
      </c>
      <c r="F707" s="135" t="s">
        <v>539</v>
      </c>
      <c r="G707" s="136">
        <v>44127</v>
      </c>
      <c r="H707" s="136">
        <v>44146</v>
      </c>
      <c r="I707" s="135">
        <v>0</v>
      </c>
      <c r="J707" s="92"/>
    </row>
    <row r="708" spans="1:10" x14ac:dyDescent="0.25">
      <c r="A708" s="135" t="s">
        <v>9667</v>
      </c>
      <c r="B708" s="135" t="s">
        <v>541</v>
      </c>
      <c r="C708" s="135" t="s">
        <v>560</v>
      </c>
      <c r="D708" s="135" t="b">
        <v>0</v>
      </c>
      <c r="E708" s="135" t="s">
        <v>9605</v>
      </c>
      <c r="F708" s="135" t="s">
        <v>539</v>
      </c>
      <c r="G708" s="136">
        <v>44127</v>
      </c>
      <c r="H708" s="136">
        <v>44146</v>
      </c>
      <c r="I708" s="135">
        <v>0</v>
      </c>
      <c r="J708" s="92"/>
    </row>
    <row r="709" spans="1:10" x14ac:dyDescent="0.25">
      <c r="A709" s="135" t="s">
        <v>9668</v>
      </c>
      <c r="B709" s="135" t="s">
        <v>541</v>
      </c>
      <c r="C709" s="135" t="s">
        <v>560</v>
      </c>
      <c r="D709" s="135" t="b">
        <v>0</v>
      </c>
      <c r="E709" s="135" t="s">
        <v>9605</v>
      </c>
      <c r="F709" s="135" t="s">
        <v>539</v>
      </c>
      <c r="G709" s="136">
        <v>44127</v>
      </c>
      <c r="H709" s="136">
        <v>44146</v>
      </c>
      <c r="I709" s="135">
        <v>0</v>
      </c>
      <c r="J709" s="92"/>
    </row>
    <row r="710" spans="1:10" x14ac:dyDescent="0.25">
      <c r="A710" s="135" t="s">
        <v>9669</v>
      </c>
      <c r="B710" s="135" t="s">
        <v>541</v>
      </c>
      <c r="C710" s="135" t="s">
        <v>560</v>
      </c>
      <c r="D710" s="135" t="b">
        <v>0</v>
      </c>
      <c r="E710" s="135" t="s">
        <v>9605</v>
      </c>
      <c r="F710" s="135" t="s">
        <v>539</v>
      </c>
      <c r="G710" s="136">
        <v>44127</v>
      </c>
      <c r="H710" s="136">
        <v>44146</v>
      </c>
      <c r="I710" s="135">
        <v>0</v>
      </c>
      <c r="J710" s="92"/>
    </row>
    <row r="711" spans="1:10" x14ac:dyDescent="0.25">
      <c r="A711" s="135" t="s">
        <v>9670</v>
      </c>
      <c r="B711" s="135" t="s">
        <v>541</v>
      </c>
      <c r="C711" s="135" t="s">
        <v>560</v>
      </c>
      <c r="D711" s="135" t="b">
        <v>0</v>
      </c>
      <c r="E711" s="135" t="s">
        <v>9605</v>
      </c>
      <c r="F711" s="135" t="s">
        <v>539</v>
      </c>
      <c r="G711" s="136">
        <v>44127</v>
      </c>
      <c r="H711" s="136">
        <v>44146</v>
      </c>
      <c r="I711" s="135">
        <v>0</v>
      </c>
      <c r="J711" s="92"/>
    </row>
    <row r="712" spans="1:10" x14ac:dyDescent="0.25">
      <c r="A712" s="135" t="s">
        <v>9671</v>
      </c>
      <c r="B712" s="135" t="s">
        <v>541</v>
      </c>
      <c r="C712" s="135" t="s">
        <v>560</v>
      </c>
      <c r="D712" s="135" t="b">
        <v>0</v>
      </c>
      <c r="E712" s="135" t="s">
        <v>9605</v>
      </c>
      <c r="F712" s="135" t="s">
        <v>539</v>
      </c>
      <c r="G712" s="136">
        <v>44127</v>
      </c>
      <c r="H712" s="136">
        <v>44146</v>
      </c>
      <c r="I712" s="135">
        <v>0</v>
      </c>
      <c r="J712" s="92"/>
    </row>
    <row r="713" spans="1:10" x14ac:dyDescent="0.25">
      <c r="A713" s="135" t="s">
        <v>9672</v>
      </c>
      <c r="B713" s="135" t="s">
        <v>541</v>
      </c>
      <c r="C713" s="135" t="s">
        <v>560</v>
      </c>
      <c r="D713" s="135" t="b">
        <v>0</v>
      </c>
      <c r="E713" s="135" t="s">
        <v>9605</v>
      </c>
      <c r="F713" s="135" t="s">
        <v>539</v>
      </c>
      <c r="G713" s="136">
        <v>44127</v>
      </c>
      <c r="H713" s="136">
        <v>44146</v>
      </c>
      <c r="I713" s="135">
        <v>0</v>
      </c>
      <c r="J713" s="92"/>
    </row>
    <row r="714" spans="1:10" x14ac:dyDescent="0.25">
      <c r="A714" s="135" t="s">
        <v>9673</v>
      </c>
      <c r="B714" s="135" t="s">
        <v>541</v>
      </c>
      <c r="C714" s="135" t="s">
        <v>560</v>
      </c>
      <c r="D714" s="135" t="b">
        <v>0</v>
      </c>
      <c r="E714" s="135" t="s">
        <v>9605</v>
      </c>
      <c r="F714" s="135" t="s">
        <v>539</v>
      </c>
      <c r="G714" s="136">
        <v>44127</v>
      </c>
      <c r="H714" s="136">
        <v>44146</v>
      </c>
      <c r="I714" s="135">
        <v>0</v>
      </c>
      <c r="J714" s="92"/>
    </row>
    <row r="715" spans="1:10" x14ac:dyDescent="0.25">
      <c r="A715" s="135" t="s">
        <v>9674</v>
      </c>
      <c r="B715" s="135" t="s">
        <v>541</v>
      </c>
      <c r="C715" s="135" t="s">
        <v>560</v>
      </c>
      <c r="D715" s="135" t="b">
        <v>0</v>
      </c>
      <c r="E715" s="135" t="s">
        <v>9605</v>
      </c>
      <c r="F715" s="135" t="s">
        <v>539</v>
      </c>
      <c r="G715" s="136">
        <v>44127</v>
      </c>
      <c r="H715" s="136">
        <v>44146</v>
      </c>
      <c r="I715" s="135">
        <v>0</v>
      </c>
      <c r="J715" s="92"/>
    </row>
    <row r="716" spans="1:10" x14ac:dyDescent="0.25">
      <c r="A716" s="135" t="s">
        <v>9675</v>
      </c>
      <c r="B716" s="135" t="s">
        <v>541</v>
      </c>
      <c r="C716" s="135" t="s">
        <v>560</v>
      </c>
      <c r="D716" s="135" t="b">
        <v>0</v>
      </c>
      <c r="E716" s="135" t="s">
        <v>9605</v>
      </c>
      <c r="F716" s="135" t="s">
        <v>539</v>
      </c>
      <c r="G716" s="136">
        <v>44127</v>
      </c>
      <c r="H716" s="136">
        <v>44146</v>
      </c>
      <c r="I716" s="135">
        <v>0</v>
      </c>
      <c r="J716" s="92"/>
    </row>
    <row r="717" spans="1:10" x14ac:dyDescent="0.25">
      <c r="A717" s="135" t="s">
        <v>9676</v>
      </c>
      <c r="B717" s="135" t="s">
        <v>541</v>
      </c>
      <c r="C717" s="135" t="s">
        <v>560</v>
      </c>
      <c r="D717" s="135" t="b">
        <v>0</v>
      </c>
      <c r="E717" s="135" t="s">
        <v>9605</v>
      </c>
      <c r="F717" s="135" t="s">
        <v>539</v>
      </c>
      <c r="G717" s="136">
        <v>44127</v>
      </c>
      <c r="H717" s="136">
        <v>44146</v>
      </c>
      <c r="I717" s="135">
        <v>0</v>
      </c>
      <c r="J717" s="92"/>
    </row>
    <row r="718" spans="1:10" x14ac:dyDescent="0.25">
      <c r="A718" s="135" t="s">
        <v>9677</v>
      </c>
      <c r="B718" s="135" t="s">
        <v>541</v>
      </c>
      <c r="C718" s="135" t="s">
        <v>560</v>
      </c>
      <c r="D718" s="135" t="b">
        <v>0</v>
      </c>
      <c r="E718" s="135" t="s">
        <v>9605</v>
      </c>
      <c r="F718" s="135" t="s">
        <v>539</v>
      </c>
      <c r="G718" s="136">
        <v>44127</v>
      </c>
      <c r="H718" s="136">
        <v>44146</v>
      </c>
      <c r="I718" s="135">
        <v>0</v>
      </c>
      <c r="J718" s="92"/>
    </row>
    <row r="719" spans="1:10" x14ac:dyDescent="0.25">
      <c r="A719" s="135" t="s">
        <v>9678</v>
      </c>
      <c r="B719" s="135" t="s">
        <v>541</v>
      </c>
      <c r="C719" s="135" t="s">
        <v>560</v>
      </c>
      <c r="D719" s="135" t="b">
        <v>0</v>
      </c>
      <c r="E719" s="135" t="s">
        <v>9605</v>
      </c>
      <c r="F719" s="135" t="s">
        <v>539</v>
      </c>
      <c r="G719" s="136">
        <v>44127</v>
      </c>
      <c r="H719" s="136">
        <v>44146</v>
      </c>
      <c r="I719" s="135">
        <v>0</v>
      </c>
      <c r="J719" s="92"/>
    </row>
    <row r="720" spans="1:10" x14ac:dyDescent="0.25">
      <c r="A720" s="135" t="s">
        <v>9679</v>
      </c>
      <c r="B720" s="135" t="s">
        <v>541</v>
      </c>
      <c r="C720" s="135" t="s">
        <v>560</v>
      </c>
      <c r="D720" s="135" t="b">
        <v>0</v>
      </c>
      <c r="E720" s="135" t="s">
        <v>9605</v>
      </c>
      <c r="F720" s="135" t="s">
        <v>539</v>
      </c>
      <c r="G720" s="136">
        <v>44127</v>
      </c>
      <c r="H720" s="136">
        <v>44146</v>
      </c>
      <c r="I720" s="135">
        <v>0</v>
      </c>
      <c r="J720" s="92"/>
    </row>
    <row r="721" spans="1:10" x14ac:dyDescent="0.25">
      <c r="A721" s="135" t="s">
        <v>9680</v>
      </c>
      <c r="B721" s="135" t="s">
        <v>541</v>
      </c>
      <c r="C721" s="135" t="s">
        <v>560</v>
      </c>
      <c r="D721" s="135" t="b">
        <v>0</v>
      </c>
      <c r="E721" s="135" t="s">
        <v>9605</v>
      </c>
      <c r="F721" s="135" t="s">
        <v>539</v>
      </c>
      <c r="G721" s="136">
        <v>44127</v>
      </c>
      <c r="H721" s="136">
        <v>44146</v>
      </c>
      <c r="I721" s="135">
        <v>0</v>
      </c>
      <c r="J721" s="92"/>
    </row>
    <row r="722" spans="1:10" x14ac:dyDescent="0.25">
      <c r="A722" s="135" t="s">
        <v>9681</v>
      </c>
      <c r="B722" s="135" t="s">
        <v>541</v>
      </c>
      <c r="C722" s="135" t="s">
        <v>560</v>
      </c>
      <c r="D722" s="135" t="b">
        <v>0</v>
      </c>
      <c r="E722" s="135" t="s">
        <v>9605</v>
      </c>
      <c r="F722" s="135" t="s">
        <v>539</v>
      </c>
      <c r="G722" s="136">
        <v>44127</v>
      </c>
      <c r="H722" s="136">
        <v>44146</v>
      </c>
      <c r="I722" s="135">
        <v>0</v>
      </c>
      <c r="J722" s="92"/>
    </row>
    <row r="723" spans="1:10" x14ac:dyDescent="0.25">
      <c r="A723" s="135" t="s">
        <v>9682</v>
      </c>
      <c r="B723" s="135" t="s">
        <v>541</v>
      </c>
      <c r="C723" s="135" t="s">
        <v>560</v>
      </c>
      <c r="D723" s="135" t="b">
        <v>0</v>
      </c>
      <c r="E723" s="135" t="s">
        <v>9605</v>
      </c>
      <c r="F723" s="135" t="s">
        <v>539</v>
      </c>
      <c r="G723" s="136">
        <v>44127</v>
      </c>
      <c r="H723" s="136">
        <v>44146</v>
      </c>
      <c r="I723" s="135">
        <v>0</v>
      </c>
      <c r="J723" s="92"/>
    </row>
    <row r="724" spans="1:10" x14ac:dyDescent="0.25">
      <c r="A724" s="135" t="s">
        <v>9683</v>
      </c>
      <c r="B724" s="135" t="s">
        <v>541</v>
      </c>
      <c r="C724" s="135" t="s">
        <v>560</v>
      </c>
      <c r="D724" s="135" t="b">
        <v>0</v>
      </c>
      <c r="E724" s="135" t="s">
        <v>9605</v>
      </c>
      <c r="F724" s="135" t="s">
        <v>539</v>
      </c>
      <c r="G724" s="136">
        <v>44127</v>
      </c>
      <c r="H724" s="136">
        <v>44146</v>
      </c>
      <c r="I724" s="135">
        <v>0</v>
      </c>
      <c r="J724" s="92"/>
    </row>
    <row r="725" spans="1:10" x14ac:dyDescent="0.25">
      <c r="A725" s="135" t="s">
        <v>9684</v>
      </c>
      <c r="B725" s="135" t="s">
        <v>541</v>
      </c>
      <c r="C725" s="135" t="s">
        <v>560</v>
      </c>
      <c r="D725" s="135" t="b">
        <v>0</v>
      </c>
      <c r="E725" s="135" t="s">
        <v>9605</v>
      </c>
      <c r="F725" s="135" t="s">
        <v>539</v>
      </c>
      <c r="G725" s="136">
        <v>44127</v>
      </c>
      <c r="H725" s="136">
        <v>44146</v>
      </c>
      <c r="I725" s="135">
        <v>0</v>
      </c>
      <c r="J725" s="92"/>
    </row>
    <row r="726" spans="1:10" x14ac:dyDescent="0.25">
      <c r="A726" s="135" t="s">
        <v>9685</v>
      </c>
      <c r="B726" s="135" t="s">
        <v>541</v>
      </c>
      <c r="C726" s="135" t="s">
        <v>560</v>
      </c>
      <c r="D726" s="135" t="b">
        <v>0</v>
      </c>
      <c r="E726" s="135" t="s">
        <v>9605</v>
      </c>
      <c r="F726" s="135" t="s">
        <v>539</v>
      </c>
      <c r="G726" s="136">
        <v>44127</v>
      </c>
      <c r="H726" s="136">
        <v>44146</v>
      </c>
      <c r="I726" s="135">
        <v>0</v>
      </c>
      <c r="J726" s="92"/>
    </row>
    <row r="727" spans="1:10" x14ac:dyDescent="0.25">
      <c r="A727" s="135" t="s">
        <v>9686</v>
      </c>
      <c r="B727" s="135" t="s">
        <v>541</v>
      </c>
      <c r="C727" s="135" t="s">
        <v>560</v>
      </c>
      <c r="D727" s="135" t="b">
        <v>0</v>
      </c>
      <c r="E727" s="135" t="s">
        <v>9605</v>
      </c>
      <c r="F727" s="135" t="s">
        <v>539</v>
      </c>
      <c r="G727" s="136">
        <v>44127</v>
      </c>
      <c r="H727" s="136">
        <v>44146</v>
      </c>
      <c r="I727" s="135">
        <v>0</v>
      </c>
      <c r="J727" s="92"/>
    </row>
    <row r="728" spans="1:10" x14ac:dyDescent="0.25">
      <c r="A728" s="135" t="s">
        <v>9687</v>
      </c>
      <c r="B728" s="135" t="s">
        <v>541</v>
      </c>
      <c r="C728" s="135" t="s">
        <v>560</v>
      </c>
      <c r="D728" s="135" t="b">
        <v>0</v>
      </c>
      <c r="E728" s="135" t="s">
        <v>9605</v>
      </c>
      <c r="F728" s="135" t="s">
        <v>539</v>
      </c>
      <c r="G728" s="136">
        <v>44127</v>
      </c>
      <c r="H728" s="136">
        <v>44146</v>
      </c>
      <c r="I728" s="135">
        <v>0</v>
      </c>
      <c r="J728" s="92"/>
    </row>
    <row r="729" spans="1:10" x14ac:dyDescent="0.25">
      <c r="A729" s="135" t="s">
        <v>9688</v>
      </c>
      <c r="B729" s="135" t="s">
        <v>541</v>
      </c>
      <c r="C729" s="135" t="s">
        <v>560</v>
      </c>
      <c r="D729" s="135" t="b">
        <v>0</v>
      </c>
      <c r="E729" s="135" t="s">
        <v>9605</v>
      </c>
      <c r="F729" s="135" t="s">
        <v>539</v>
      </c>
      <c r="G729" s="136">
        <v>44127</v>
      </c>
      <c r="H729" s="136">
        <v>44146</v>
      </c>
      <c r="I729" s="135">
        <v>0</v>
      </c>
      <c r="J729" s="92"/>
    </row>
    <row r="730" spans="1:10" x14ac:dyDescent="0.25">
      <c r="A730" s="135" t="s">
        <v>9689</v>
      </c>
      <c r="B730" s="135" t="s">
        <v>541</v>
      </c>
      <c r="C730" s="135" t="s">
        <v>560</v>
      </c>
      <c r="D730" s="135" t="b">
        <v>0</v>
      </c>
      <c r="E730" s="135" t="s">
        <v>9605</v>
      </c>
      <c r="F730" s="135" t="s">
        <v>539</v>
      </c>
      <c r="G730" s="136">
        <v>44127</v>
      </c>
      <c r="H730" s="136">
        <v>44146</v>
      </c>
      <c r="I730" s="135">
        <v>0</v>
      </c>
      <c r="J730" s="92"/>
    </row>
    <row r="731" spans="1:10" x14ac:dyDescent="0.25">
      <c r="A731" s="135" t="s">
        <v>9690</v>
      </c>
      <c r="B731" s="135" t="s">
        <v>541</v>
      </c>
      <c r="C731" s="135" t="s">
        <v>560</v>
      </c>
      <c r="D731" s="135" t="b">
        <v>0</v>
      </c>
      <c r="E731" s="135" t="s">
        <v>9605</v>
      </c>
      <c r="F731" s="135" t="s">
        <v>539</v>
      </c>
      <c r="G731" s="136">
        <v>44127</v>
      </c>
      <c r="H731" s="136">
        <v>44146</v>
      </c>
      <c r="I731" s="135">
        <v>0</v>
      </c>
      <c r="J731" s="92"/>
    </row>
    <row r="732" spans="1:10" x14ac:dyDescent="0.25">
      <c r="A732" s="135" t="s">
        <v>9691</v>
      </c>
      <c r="B732" s="135" t="s">
        <v>541</v>
      </c>
      <c r="C732" s="135" t="s">
        <v>560</v>
      </c>
      <c r="D732" s="135" t="b">
        <v>0</v>
      </c>
      <c r="E732" s="135" t="s">
        <v>9605</v>
      </c>
      <c r="F732" s="135" t="s">
        <v>539</v>
      </c>
      <c r="G732" s="136">
        <v>44127</v>
      </c>
      <c r="H732" s="136">
        <v>44146</v>
      </c>
      <c r="I732" s="135">
        <v>0</v>
      </c>
      <c r="J732" s="92"/>
    </row>
    <row r="733" spans="1:10" x14ac:dyDescent="0.25">
      <c r="A733" s="135" t="s">
        <v>9692</v>
      </c>
      <c r="B733" s="135" t="s">
        <v>541</v>
      </c>
      <c r="C733" s="135" t="s">
        <v>560</v>
      </c>
      <c r="D733" s="135" t="b">
        <v>0</v>
      </c>
      <c r="E733" s="135" t="s">
        <v>9605</v>
      </c>
      <c r="F733" s="135" t="s">
        <v>539</v>
      </c>
      <c r="G733" s="136">
        <v>44127</v>
      </c>
      <c r="H733" s="136">
        <v>44146</v>
      </c>
      <c r="I733" s="135">
        <v>0</v>
      </c>
      <c r="J733" s="92"/>
    </row>
    <row r="734" spans="1:10" x14ac:dyDescent="0.25">
      <c r="A734" s="135" t="s">
        <v>9693</v>
      </c>
      <c r="B734" s="135" t="s">
        <v>541</v>
      </c>
      <c r="C734" s="135" t="s">
        <v>560</v>
      </c>
      <c r="D734" s="135" t="b">
        <v>0</v>
      </c>
      <c r="E734" s="135" t="s">
        <v>9605</v>
      </c>
      <c r="F734" s="135" t="s">
        <v>539</v>
      </c>
      <c r="G734" s="136">
        <v>44127</v>
      </c>
      <c r="H734" s="136">
        <v>44146</v>
      </c>
      <c r="I734" s="135">
        <v>0</v>
      </c>
      <c r="J734" s="92"/>
    </row>
    <row r="735" spans="1:10" x14ac:dyDescent="0.25">
      <c r="A735" s="135" t="s">
        <v>9694</v>
      </c>
      <c r="B735" s="135" t="s">
        <v>541</v>
      </c>
      <c r="C735" s="135" t="s">
        <v>560</v>
      </c>
      <c r="D735" s="135" t="b">
        <v>0</v>
      </c>
      <c r="E735" s="135" t="s">
        <v>9605</v>
      </c>
      <c r="F735" s="135" t="s">
        <v>539</v>
      </c>
      <c r="G735" s="136">
        <v>44127</v>
      </c>
      <c r="H735" s="136">
        <v>44146</v>
      </c>
      <c r="I735" s="135">
        <v>0</v>
      </c>
      <c r="J735" s="92"/>
    </row>
    <row r="736" spans="1:10" x14ac:dyDescent="0.25">
      <c r="A736" s="135" t="s">
        <v>9695</v>
      </c>
      <c r="B736" s="135" t="s">
        <v>541</v>
      </c>
      <c r="C736" s="135" t="s">
        <v>560</v>
      </c>
      <c r="D736" s="135" t="b">
        <v>0</v>
      </c>
      <c r="E736" s="135" t="s">
        <v>9605</v>
      </c>
      <c r="F736" s="135" t="s">
        <v>539</v>
      </c>
      <c r="G736" s="136">
        <v>44127</v>
      </c>
      <c r="H736" s="136">
        <v>44146</v>
      </c>
      <c r="I736" s="135">
        <v>0</v>
      </c>
      <c r="J736" s="92"/>
    </row>
    <row r="737" spans="1:10" x14ac:dyDescent="0.25">
      <c r="A737" s="135" t="s">
        <v>9696</v>
      </c>
      <c r="B737" s="135" t="s">
        <v>541</v>
      </c>
      <c r="C737" s="135" t="s">
        <v>560</v>
      </c>
      <c r="D737" s="135" t="b">
        <v>0</v>
      </c>
      <c r="E737" s="135" t="s">
        <v>9605</v>
      </c>
      <c r="F737" s="135" t="s">
        <v>539</v>
      </c>
      <c r="G737" s="136">
        <v>44127</v>
      </c>
      <c r="H737" s="136">
        <v>44146</v>
      </c>
      <c r="I737" s="135">
        <v>0</v>
      </c>
      <c r="J737" s="92"/>
    </row>
    <row r="738" spans="1:10" x14ac:dyDescent="0.25">
      <c r="A738" s="135" t="s">
        <v>9697</v>
      </c>
      <c r="B738" s="135" t="s">
        <v>541</v>
      </c>
      <c r="C738" s="135" t="s">
        <v>560</v>
      </c>
      <c r="D738" s="135" t="b">
        <v>0</v>
      </c>
      <c r="E738" s="135" t="s">
        <v>9605</v>
      </c>
      <c r="F738" s="135" t="s">
        <v>539</v>
      </c>
      <c r="G738" s="136">
        <v>44127</v>
      </c>
      <c r="H738" s="136">
        <v>44146</v>
      </c>
      <c r="I738" s="135">
        <v>0</v>
      </c>
      <c r="J738" s="92"/>
    </row>
    <row r="739" spans="1:10" x14ac:dyDescent="0.25">
      <c r="A739" s="135" t="s">
        <v>9698</v>
      </c>
      <c r="B739" s="135" t="s">
        <v>541</v>
      </c>
      <c r="C739" s="135" t="s">
        <v>560</v>
      </c>
      <c r="D739" s="135" t="b">
        <v>0</v>
      </c>
      <c r="E739" s="135" t="s">
        <v>9605</v>
      </c>
      <c r="F739" s="135" t="s">
        <v>539</v>
      </c>
      <c r="G739" s="136">
        <v>44127</v>
      </c>
      <c r="H739" s="136">
        <v>44146</v>
      </c>
      <c r="I739" s="135">
        <v>0</v>
      </c>
      <c r="J739" s="92"/>
    </row>
    <row r="740" spans="1:10" x14ac:dyDescent="0.25">
      <c r="A740" s="135" t="s">
        <v>9699</v>
      </c>
      <c r="B740" s="135" t="s">
        <v>541</v>
      </c>
      <c r="C740" s="135" t="s">
        <v>560</v>
      </c>
      <c r="D740" s="135" t="b">
        <v>0</v>
      </c>
      <c r="E740" s="135" t="s">
        <v>9605</v>
      </c>
      <c r="F740" s="135" t="s">
        <v>539</v>
      </c>
      <c r="G740" s="136">
        <v>44127</v>
      </c>
      <c r="H740" s="136">
        <v>44146</v>
      </c>
      <c r="I740" s="135">
        <v>0</v>
      </c>
      <c r="J740" s="92"/>
    </row>
    <row r="741" spans="1:10" x14ac:dyDescent="0.25">
      <c r="A741" s="135" t="s">
        <v>9700</v>
      </c>
      <c r="B741" s="135" t="s">
        <v>541</v>
      </c>
      <c r="C741" s="135" t="s">
        <v>560</v>
      </c>
      <c r="D741" s="135" t="b">
        <v>0</v>
      </c>
      <c r="E741" s="135" t="s">
        <v>9605</v>
      </c>
      <c r="F741" s="135" t="s">
        <v>539</v>
      </c>
      <c r="G741" s="136">
        <v>44127</v>
      </c>
      <c r="H741" s="136">
        <v>44146</v>
      </c>
      <c r="I741" s="135">
        <v>0</v>
      </c>
      <c r="J741" s="92"/>
    </row>
    <row r="742" spans="1:10" x14ac:dyDescent="0.25">
      <c r="A742" s="135" t="s">
        <v>9701</v>
      </c>
      <c r="B742" s="135" t="s">
        <v>541</v>
      </c>
      <c r="C742" s="135" t="s">
        <v>560</v>
      </c>
      <c r="D742" s="135" t="b">
        <v>0</v>
      </c>
      <c r="E742" s="135" t="s">
        <v>9605</v>
      </c>
      <c r="F742" s="135" t="s">
        <v>539</v>
      </c>
      <c r="G742" s="136">
        <v>44127</v>
      </c>
      <c r="H742" s="136">
        <v>44146</v>
      </c>
      <c r="I742" s="135">
        <v>0</v>
      </c>
      <c r="J742" s="92"/>
    </row>
    <row r="743" spans="1:10" x14ac:dyDescent="0.25">
      <c r="A743" s="135" t="s">
        <v>9702</v>
      </c>
      <c r="B743" s="135" t="s">
        <v>541</v>
      </c>
      <c r="C743" s="135" t="s">
        <v>560</v>
      </c>
      <c r="D743" s="135" t="b">
        <v>0</v>
      </c>
      <c r="E743" s="135" t="s">
        <v>9605</v>
      </c>
      <c r="F743" s="135" t="s">
        <v>539</v>
      </c>
      <c r="G743" s="136">
        <v>44127</v>
      </c>
      <c r="H743" s="136">
        <v>44146</v>
      </c>
      <c r="I743" s="135">
        <v>0</v>
      </c>
      <c r="J743" s="92"/>
    </row>
    <row r="744" spans="1:10" x14ac:dyDescent="0.25">
      <c r="A744" s="135" t="s">
        <v>9703</v>
      </c>
      <c r="B744" s="135" t="s">
        <v>541</v>
      </c>
      <c r="C744" s="135" t="s">
        <v>560</v>
      </c>
      <c r="D744" s="135" t="b">
        <v>0</v>
      </c>
      <c r="E744" s="135" t="s">
        <v>9605</v>
      </c>
      <c r="F744" s="135" t="s">
        <v>539</v>
      </c>
      <c r="G744" s="136">
        <v>44127</v>
      </c>
      <c r="H744" s="136">
        <v>44146</v>
      </c>
      <c r="I744" s="135">
        <v>0</v>
      </c>
      <c r="J744" s="92"/>
    </row>
    <row r="745" spans="1:10" x14ac:dyDescent="0.25">
      <c r="A745" s="135" t="s">
        <v>9704</v>
      </c>
      <c r="B745" s="135" t="s">
        <v>541</v>
      </c>
      <c r="C745" s="135" t="s">
        <v>560</v>
      </c>
      <c r="D745" s="135" t="b">
        <v>0</v>
      </c>
      <c r="E745" s="135" t="s">
        <v>9605</v>
      </c>
      <c r="F745" s="135" t="s">
        <v>539</v>
      </c>
      <c r="G745" s="136">
        <v>44127</v>
      </c>
      <c r="H745" s="136">
        <v>44146</v>
      </c>
      <c r="I745" s="135">
        <v>0</v>
      </c>
      <c r="J745" s="92"/>
    </row>
    <row r="746" spans="1:10" x14ac:dyDescent="0.25">
      <c r="A746" s="135" t="s">
        <v>9705</v>
      </c>
      <c r="B746" s="135" t="s">
        <v>541</v>
      </c>
      <c r="C746" s="135" t="s">
        <v>560</v>
      </c>
      <c r="D746" s="135" t="b">
        <v>0</v>
      </c>
      <c r="E746" s="135" t="s">
        <v>9605</v>
      </c>
      <c r="F746" s="135" t="s">
        <v>539</v>
      </c>
      <c r="G746" s="136">
        <v>44127</v>
      </c>
      <c r="H746" s="136">
        <v>44146</v>
      </c>
      <c r="I746" s="135">
        <v>0</v>
      </c>
      <c r="J746" s="92"/>
    </row>
    <row r="747" spans="1:10" x14ac:dyDescent="0.25">
      <c r="A747" s="135" t="s">
        <v>9706</v>
      </c>
      <c r="B747" s="135" t="s">
        <v>541</v>
      </c>
      <c r="C747" s="135" t="s">
        <v>560</v>
      </c>
      <c r="D747" s="135" t="b">
        <v>0</v>
      </c>
      <c r="E747" s="135" t="s">
        <v>9605</v>
      </c>
      <c r="F747" s="135" t="s">
        <v>539</v>
      </c>
      <c r="G747" s="136">
        <v>44127</v>
      </c>
      <c r="H747" s="136">
        <v>44146</v>
      </c>
      <c r="I747" s="135">
        <v>0</v>
      </c>
      <c r="J747" s="92"/>
    </row>
    <row r="748" spans="1:10" x14ac:dyDescent="0.25">
      <c r="A748" s="135" t="s">
        <v>9707</v>
      </c>
      <c r="B748" s="135" t="s">
        <v>541</v>
      </c>
      <c r="C748" s="135" t="s">
        <v>560</v>
      </c>
      <c r="D748" s="135" t="b">
        <v>0</v>
      </c>
      <c r="E748" s="135" t="s">
        <v>9605</v>
      </c>
      <c r="F748" s="135" t="s">
        <v>539</v>
      </c>
      <c r="G748" s="136">
        <v>44127</v>
      </c>
      <c r="H748" s="136">
        <v>44146</v>
      </c>
      <c r="I748" s="135">
        <v>0</v>
      </c>
      <c r="J748" s="92"/>
    </row>
    <row r="749" spans="1:10" x14ac:dyDescent="0.25">
      <c r="A749" s="135" t="s">
        <v>9708</v>
      </c>
      <c r="B749" s="135" t="s">
        <v>541</v>
      </c>
      <c r="C749" s="135" t="s">
        <v>560</v>
      </c>
      <c r="D749" s="135" t="b">
        <v>0</v>
      </c>
      <c r="E749" s="135" t="s">
        <v>9605</v>
      </c>
      <c r="F749" s="135" t="s">
        <v>539</v>
      </c>
      <c r="G749" s="136">
        <v>44127</v>
      </c>
      <c r="H749" s="136">
        <v>44146</v>
      </c>
      <c r="I749" s="135">
        <v>0</v>
      </c>
      <c r="J749" s="92"/>
    </row>
    <row r="750" spans="1:10" x14ac:dyDescent="0.25">
      <c r="A750" s="135" t="s">
        <v>9709</v>
      </c>
      <c r="B750" s="135" t="s">
        <v>541</v>
      </c>
      <c r="C750" s="135" t="s">
        <v>560</v>
      </c>
      <c r="D750" s="135" t="b">
        <v>0</v>
      </c>
      <c r="E750" s="135" t="s">
        <v>9605</v>
      </c>
      <c r="F750" s="135" t="s">
        <v>539</v>
      </c>
      <c r="G750" s="136">
        <v>44127</v>
      </c>
      <c r="H750" s="136">
        <v>44146</v>
      </c>
      <c r="I750" s="135">
        <v>0</v>
      </c>
      <c r="J750" s="92"/>
    </row>
    <row r="751" spans="1:10" x14ac:dyDescent="0.25">
      <c r="A751" s="135" t="s">
        <v>9710</v>
      </c>
      <c r="B751" s="135" t="s">
        <v>541</v>
      </c>
      <c r="C751" s="135" t="s">
        <v>560</v>
      </c>
      <c r="D751" s="135" t="b">
        <v>0</v>
      </c>
      <c r="E751" s="135" t="s">
        <v>9605</v>
      </c>
      <c r="F751" s="135" t="s">
        <v>539</v>
      </c>
      <c r="G751" s="136">
        <v>44127</v>
      </c>
      <c r="H751" s="136">
        <v>44146</v>
      </c>
      <c r="I751" s="135">
        <v>0</v>
      </c>
      <c r="J751" s="92"/>
    </row>
    <row r="752" spans="1:10" x14ac:dyDescent="0.25">
      <c r="A752" s="135" t="s">
        <v>9711</v>
      </c>
      <c r="B752" s="135" t="s">
        <v>541</v>
      </c>
      <c r="C752" s="135" t="s">
        <v>560</v>
      </c>
      <c r="D752" s="135" t="b">
        <v>0</v>
      </c>
      <c r="E752" s="135" t="s">
        <v>9605</v>
      </c>
      <c r="F752" s="135" t="s">
        <v>539</v>
      </c>
      <c r="G752" s="136">
        <v>44127</v>
      </c>
      <c r="H752" s="136">
        <v>44146</v>
      </c>
      <c r="I752" s="135">
        <v>0</v>
      </c>
      <c r="J752" s="92"/>
    </row>
    <row r="753" spans="1:10" x14ac:dyDescent="0.25">
      <c r="A753" s="135" t="s">
        <v>9712</v>
      </c>
      <c r="B753" s="135" t="s">
        <v>541</v>
      </c>
      <c r="C753" s="135" t="s">
        <v>560</v>
      </c>
      <c r="D753" s="135" t="b">
        <v>0</v>
      </c>
      <c r="E753" s="135" t="s">
        <v>9605</v>
      </c>
      <c r="F753" s="135" t="s">
        <v>539</v>
      </c>
      <c r="G753" s="136">
        <v>44127</v>
      </c>
      <c r="H753" s="136">
        <v>44146</v>
      </c>
      <c r="I753" s="135">
        <v>0</v>
      </c>
      <c r="J753" s="92"/>
    </row>
    <row r="754" spans="1:10" x14ac:dyDescent="0.25">
      <c r="A754" s="135" t="s">
        <v>9713</v>
      </c>
      <c r="B754" s="135" t="s">
        <v>541</v>
      </c>
      <c r="C754" s="135" t="s">
        <v>560</v>
      </c>
      <c r="D754" s="135" t="b">
        <v>0</v>
      </c>
      <c r="E754" s="135" t="s">
        <v>9605</v>
      </c>
      <c r="F754" s="135" t="s">
        <v>539</v>
      </c>
      <c r="G754" s="136">
        <v>44127</v>
      </c>
      <c r="H754" s="136">
        <v>44146</v>
      </c>
      <c r="I754" s="135">
        <v>0</v>
      </c>
      <c r="J754" s="92"/>
    </row>
    <row r="755" spans="1:10" x14ac:dyDescent="0.25">
      <c r="A755" s="135" t="s">
        <v>9714</v>
      </c>
      <c r="B755" s="135" t="s">
        <v>541</v>
      </c>
      <c r="C755" s="135" t="s">
        <v>560</v>
      </c>
      <c r="D755" s="135" t="b">
        <v>0</v>
      </c>
      <c r="E755" s="135" t="s">
        <v>9605</v>
      </c>
      <c r="F755" s="135" t="s">
        <v>539</v>
      </c>
      <c r="G755" s="136">
        <v>44127</v>
      </c>
      <c r="H755" s="136">
        <v>44146</v>
      </c>
      <c r="I755" s="135">
        <v>0</v>
      </c>
      <c r="J755" s="92"/>
    </row>
    <row r="756" spans="1:10" x14ac:dyDescent="0.25">
      <c r="A756" s="135" t="s">
        <v>9715</v>
      </c>
      <c r="B756" s="135" t="s">
        <v>541</v>
      </c>
      <c r="C756" s="135" t="s">
        <v>560</v>
      </c>
      <c r="D756" s="135" t="b">
        <v>0</v>
      </c>
      <c r="E756" s="135" t="s">
        <v>9605</v>
      </c>
      <c r="F756" s="135" t="s">
        <v>539</v>
      </c>
      <c r="G756" s="136">
        <v>44127</v>
      </c>
      <c r="H756" s="136">
        <v>44146</v>
      </c>
      <c r="I756" s="135">
        <v>0</v>
      </c>
      <c r="J756" s="92"/>
    </row>
    <row r="757" spans="1:10" x14ac:dyDescent="0.25">
      <c r="A757" s="135" t="s">
        <v>9716</v>
      </c>
      <c r="B757" s="135" t="s">
        <v>541</v>
      </c>
      <c r="C757" s="135" t="s">
        <v>560</v>
      </c>
      <c r="D757" s="135" t="b">
        <v>0</v>
      </c>
      <c r="E757" s="135" t="s">
        <v>9605</v>
      </c>
      <c r="F757" s="135" t="s">
        <v>539</v>
      </c>
      <c r="G757" s="136">
        <v>44127</v>
      </c>
      <c r="H757" s="136">
        <v>44146</v>
      </c>
      <c r="I757" s="135">
        <v>0</v>
      </c>
      <c r="J757" s="92"/>
    </row>
    <row r="758" spans="1:10" x14ac:dyDescent="0.25">
      <c r="A758" s="135" t="s">
        <v>9717</v>
      </c>
      <c r="B758" s="135" t="s">
        <v>541</v>
      </c>
      <c r="C758" s="135" t="s">
        <v>560</v>
      </c>
      <c r="D758" s="135" t="b">
        <v>0</v>
      </c>
      <c r="E758" s="135" t="s">
        <v>9605</v>
      </c>
      <c r="F758" s="135" t="s">
        <v>539</v>
      </c>
      <c r="G758" s="136">
        <v>44127</v>
      </c>
      <c r="H758" s="136">
        <v>44146</v>
      </c>
      <c r="I758" s="135">
        <v>0</v>
      </c>
      <c r="J758" s="92"/>
    </row>
    <row r="759" spans="1:10" x14ac:dyDescent="0.25">
      <c r="A759" s="135" t="s">
        <v>9718</v>
      </c>
      <c r="B759" s="135" t="s">
        <v>541</v>
      </c>
      <c r="C759" s="135" t="s">
        <v>560</v>
      </c>
      <c r="D759" s="135" t="b">
        <v>0</v>
      </c>
      <c r="E759" s="135" t="s">
        <v>9605</v>
      </c>
      <c r="F759" s="135" t="s">
        <v>539</v>
      </c>
      <c r="G759" s="136">
        <v>44127</v>
      </c>
      <c r="H759" s="136">
        <v>44146</v>
      </c>
      <c r="I759" s="135">
        <v>0</v>
      </c>
      <c r="J759" s="92"/>
    </row>
    <row r="760" spans="1:10" x14ac:dyDescent="0.25">
      <c r="A760" s="135" t="s">
        <v>9719</v>
      </c>
      <c r="B760" s="135" t="s">
        <v>541</v>
      </c>
      <c r="C760" s="135" t="s">
        <v>560</v>
      </c>
      <c r="D760" s="135" t="b">
        <v>0</v>
      </c>
      <c r="E760" s="135" t="s">
        <v>9605</v>
      </c>
      <c r="F760" s="135" t="s">
        <v>539</v>
      </c>
      <c r="G760" s="136">
        <v>44127</v>
      </c>
      <c r="H760" s="136">
        <v>44146</v>
      </c>
      <c r="I760" s="135">
        <v>0</v>
      </c>
      <c r="J760" s="92"/>
    </row>
    <row r="761" spans="1:10" x14ac:dyDescent="0.25">
      <c r="A761" s="135" t="s">
        <v>9720</v>
      </c>
      <c r="B761" s="135" t="s">
        <v>541</v>
      </c>
      <c r="C761" s="135" t="s">
        <v>560</v>
      </c>
      <c r="D761" s="135" t="b">
        <v>0</v>
      </c>
      <c r="E761" s="135" t="s">
        <v>9605</v>
      </c>
      <c r="F761" s="135" t="s">
        <v>539</v>
      </c>
      <c r="G761" s="136">
        <v>44127</v>
      </c>
      <c r="H761" s="136">
        <v>44146</v>
      </c>
      <c r="I761" s="135">
        <v>0</v>
      </c>
      <c r="J761" s="92"/>
    </row>
    <row r="762" spans="1:10" x14ac:dyDescent="0.25">
      <c r="A762" s="135" t="s">
        <v>9721</v>
      </c>
      <c r="B762" s="135" t="s">
        <v>541</v>
      </c>
      <c r="C762" s="135" t="s">
        <v>560</v>
      </c>
      <c r="D762" s="135" t="b">
        <v>0</v>
      </c>
      <c r="E762" s="135" t="s">
        <v>9605</v>
      </c>
      <c r="F762" s="135" t="s">
        <v>539</v>
      </c>
      <c r="G762" s="136">
        <v>44127</v>
      </c>
      <c r="H762" s="136">
        <v>44146</v>
      </c>
      <c r="I762" s="135">
        <v>0</v>
      </c>
      <c r="J762" s="92"/>
    </row>
    <row r="763" spans="1:10" x14ac:dyDescent="0.25">
      <c r="A763" s="135" t="s">
        <v>9722</v>
      </c>
      <c r="B763" s="135" t="s">
        <v>541</v>
      </c>
      <c r="C763" s="135" t="s">
        <v>560</v>
      </c>
      <c r="D763" s="135" t="b">
        <v>0</v>
      </c>
      <c r="E763" s="135" t="s">
        <v>9605</v>
      </c>
      <c r="F763" s="135" t="s">
        <v>539</v>
      </c>
      <c r="G763" s="136">
        <v>44127</v>
      </c>
      <c r="H763" s="136">
        <v>44146</v>
      </c>
      <c r="I763" s="135">
        <v>0</v>
      </c>
      <c r="J763" s="92"/>
    </row>
    <row r="764" spans="1:10" x14ac:dyDescent="0.25">
      <c r="A764" s="135" t="s">
        <v>9723</v>
      </c>
      <c r="B764" s="135" t="s">
        <v>541</v>
      </c>
      <c r="C764" s="135" t="s">
        <v>560</v>
      </c>
      <c r="D764" s="135" t="b">
        <v>0</v>
      </c>
      <c r="E764" s="135" t="s">
        <v>9605</v>
      </c>
      <c r="F764" s="135" t="s">
        <v>539</v>
      </c>
      <c r="G764" s="136">
        <v>44127</v>
      </c>
      <c r="H764" s="136">
        <v>44146</v>
      </c>
      <c r="I764" s="135">
        <v>0</v>
      </c>
      <c r="J764" s="92"/>
    </row>
    <row r="765" spans="1:10" x14ac:dyDescent="0.25">
      <c r="A765" s="135" t="s">
        <v>9724</v>
      </c>
      <c r="B765" s="135" t="s">
        <v>541</v>
      </c>
      <c r="C765" s="135" t="s">
        <v>560</v>
      </c>
      <c r="D765" s="135" t="b">
        <v>0</v>
      </c>
      <c r="E765" s="135" t="s">
        <v>9605</v>
      </c>
      <c r="F765" s="135" t="s">
        <v>539</v>
      </c>
      <c r="G765" s="136">
        <v>44127</v>
      </c>
      <c r="H765" s="136">
        <v>44146</v>
      </c>
      <c r="I765" s="135">
        <v>0</v>
      </c>
      <c r="J765" s="92"/>
    </row>
    <row r="766" spans="1:10" x14ac:dyDescent="0.25">
      <c r="A766" s="135" t="s">
        <v>9725</v>
      </c>
      <c r="B766" s="135" t="s">
        <v>541</v>
      </c>
      <c r="C766" s="135" t="s">
        <v>560</v>
      </c>
      <c r="D766" s="135" t="b">
        <v>0</v>
      </c>
      <c r="E766" s="135" t="s">
        <v>9605</v>
      </c>
      <c r="F766" s="135" t="s">
        <v>539</v>
      </c>
      <c r="G766" s="136">
        <v>44127</v>
      </c>
      <c r="H766" s="136">
        <v>44146</v>
      </c>
      <c r="I766" s="135">
        <v>0</v>
      </c>
      <c r="J766" s="92"/>
    </row>
    <row r="767" spans="1:10" x14ac:dyDescent="0.25">
      <c r="A767" s="135" t="s">
        <v>9726</v>
      </c>
      <c r="B767" s="135" t="s">
        <v>541</v>
      </c>
      <c r="C767" s="135" t="s">
        <v>560</v>
      </c>
      <c r="D767" s="135" t="b">
        <v>0</v>
      </c>
      <c r="E767" s="135" t="s">
        <v>9605</v>
      </c>
      <c r="F767" s="135" t="s">
        <v>539</v>
      </c>
      <c r="G767" s="136">
        <v>44127</v>
      </c>
      <c r="H767" s="136">
        <v>44146</v>
      </c>
      <c r="I767" s="135">
        <v>0</v>
      </c>
      <c r="J767" s="92"/>
    </row>
    <row r="768" spans="1:10" x14ac:dyDescent="0.25">
      <c r="A768" s="135" t="s">
        <v>9727</v>
      </c>
      <c r="B768" s="135" t="s">
        <v>541</v>
      </c>
      <c r="C768" s="135" t="s">
        <v>560</v>
      </c>
      <c r="D768" s="135" t="b">
        <v>0</v>
      </c>
      <c r="E768" s="135" t="s">
        <v>9605</v>
      </c>
      <c r="F768" s="135" t="s">
        <v>539</v>
      </c>
      <c r="G768" s="136">
        <v>44127</v>
      </c>
      <c r="H768" s="136">
        <v>44146</v>
      </c>
      <c r="I768" s="135">
        <v>0</v>
      </c>
      <c r="J768" s="92"/>
    </row>
    <row r="769" spans="1:10" x14ac:dyDescent="0.25">
      <c r="A769" s="135" t="s">
        <v>9728</v>
      </c>
      <c r="B769" s="135" t="s">
        <v>541</v>
      </c>
      <c r="C769" s="135" t="s">
        <v>560</v>
      </c>
      <c r="D769" s="135" t="b">
        <v>0</v>
      </c>
      <c r="E769" s="135" t="s">
        <v>9605</v>
      </c>
      <c r="F769" s="135" t="s">
        <v>539</v>
      </c>
      <c r="G769" s="136">
        <v>44127</v>
      </c>
      <c r="H769" s="136">
        <v>44146</v>
      </c>
      <c r="I769" s="135">
        <v>0</v>
      </c>
      <c r="J769" s="92"/>
    </row>
    <row r="770" spans="1:10" x14ac:dyDescent="0.25">
      <c r="A770" s="135" t="s">
        <v>9729</v>
      </c>
      <c r="B770" s="135" t="s">
        <v>541</v>
      </c>
      <c r="C770" s="135" t="s">
        <v>560</v>
      </c>
      <c r="D770" s="135" t="b">
        <v>0</v>
      </c>
      <c r="E770" s="135" t="s">
        <v>9605</v>
      </c>
      <c r="F770" s="135" t="s">
        <v>539</v>
      </c>
      <c r="G770" s="136">
        <v>44127</v>
      </c>
      <c r="H770" s="136">
        <v>44146</v>
      </c>
      <c r="I770" s="135">
        <v>0</v>
      </c>
      <c r="J770" s="92"/>
    </row>
    <row r="771" spans="1:10" x14ac:dyDescent="0.25">
      <c r="A771" s="135" t="s">
        <v>9730</v>
      </c>
      <c r="B771" s="135" t="s">
        <v>541</v>
      </c>
      <c r="C771" s="135" t="s">
        <v>560</v>
      </c>
      <c r="D771" s="135" t="b">
        <v>0</v>
      </c>
      <c r="E771" s="135" t="s">
        <v>9605</v>
      </c>
      <c r="F771" s="135" t="s">
        <v>539</v>
      </c>
      <c r="G771" s="136">
        <v>44127</v>
      </c>
      <c r="H771" s="136">
        <v>44146</v>
      </c>
      <c r="I771" s="135">
        <v>0</v>
      </c>
      <c r="J771" s="92"/>
    </row>
    <row r="772" spans="1:10" x14ac:dyDescent="0.25">
      <c r="A772" s="135" t="s">
        <v>9731</v>
      </c>
      <c r="B772" s="135" t="s">
        <v>541</v>
      </c>
      <c r="C772" s="135" t="s">
        <v>560</v>
      </c>
      <c r="D772" s="135" t="b">
        <v>0</v>
      </c>
      <c r="E772" s="135" t="s">
        <v>9605</v>
      </c>
      <c r="F772" s="135" t="s">
        <v>539</v>
      </c>
      <c r="G772" s="136">
        <v>44127</v>
      </c>
      <c r="H772" s="136">
        <v>44146</v>
      </c>
      <c r="I772" s="135">
        <v>0</v>
      </c>
      <c r="J772" s="92"/>
    </row>
    <row r="773" spans="1:10" x14ac:dyDescent="0.25">
      <c r="A773" s="135" t="s">
        <v>9732</v>
      </c>
      <c r="B773" s="135" t="s">
        <v>541</v>
      </c>
      <c r="C773" s="135" t="s">
        <v>560</v>
      </c>
      <c r="D773" s="135" t="b">
        <v>0</v>
      </c>
      <c r="E773" s="135" t="s">
        <v>9605</v>
      </c>
      <c r="F773" s="135" t="s">
        <v>539</v>
      </c>
      <c r="G773" s="136">
        <v>44127</v>
      </c>
      <c r="H773" s="136">
        <v>44146</v>
      </c>
      <c r="I773" s="135">
        <v>0</v>
      </c>
      <c r="J773" s="92"/>
    </row>
    <row r="774" spans="1:10" x14ac:dyDescent="0.25">
      <c r="A774" s="135" t="s">
        <v>9733</v>
      </c>
      <c r="B774" s="135" t="s">
        <v>541</v>
      </c>
      <c r="C774" s="135" t="s">
        <v>560</v>
      </c>
      <c r="D774" s="135" t="b">
        <v>0</v>
      </c>
      <c r="E774" s="135" t="s">
        <v>9605</v>
      </c>
      <c r="F774" s="135" t="s">
        <v>539</v>
      </c>
      <c r="G774" s="136">
        <v>44127</v>
      </c>
      <c r="H774" s="136">
        <v>44146</v>
      </c>
      <c r="I774" s="135">
        <v>0</v>
      </c>
      <c r="J774" s="92"/>
    </row>
    <row r="775" spans="1:10" x14ac:dyDescent="0.25">
      <c r="A775" s="135" t="s">
        <v>9734</v>
      </c>
      <c r="B775" s="135" t="s">
        <v>541</v>
      </c>
      <c r="C775" s="135" t="s">
        <v>560</v>
      </c>
      <c r="D775" s="135" t="b">
        <v>0</v>
      </c>
      <c r="E775" s="135" t="s">
        <v>9605</v>
      </c>
      <c r="F775" s="135" t="s">
        <v>539</v>
      </c>
      <c r="G775" s="136">
        <v>44127</v>
      </c>
      <c r="H775" s="136">
        <v>44146</v>
      </c>
      <c r="I775" s="135">
        <v>0</v>
      </c>
      <c r="J775" s="92"/>
    </row>
    <row r="776" spans="1:10" x14ac:dyDescent="0.25">
      <c r="A776" s="135" t="s">
        <v>9735</v>
      </c>
      <c r="B776" s="135" t="s">
        <v>541</v>
      </c>
      <c r="C776" s="135" t="s">
        <v>560</v>
      </c>
      <c r="D776" s="135" t="b">
        <v>0</v>
      </c>
      <c r="E776" s="135" t="s">
        <v>9605</v>
      </c>
      <c r="F776" s="135" t="s">
        <v>539</v>
      </c>
      <c r="G776" s="136">
        <v>44127</v>
      </c>
      <c r="H776" s="136">
        <v>44146</v>
      </c>
      <c r="I776" s="135">
        <v>0</v>
      </c>
      <c r="J776" s="92"/>
    </row>
    <row r="777" spans="1:10" x14ac:dyDescent="0.25">
      <c r="A777" s="135" t="s">
        <v>9736</v>
      </c>
      <c r="B777" s="135" t="s">
        <v>541</v>
      </c>
      <c r="C777" s="135" t="s">
        <v>560</v>
      </c>
      <c r="D777" s="135" t="b">
        <v>0</v>
      </c>
      <c r="E777" s="135" t="s">
        <v>9605</v>
      </c>
      <c r="F777" s="135" t="s">
        <v>539</v>
      </c>
      <c r="G777" s="136">
        <v>44127</v>
      </c>
      <c r="H777" s="136">
        <v>44146</v>
      </c>
      <c r="I777" s="135">
        <v>0</v>
      </c>
      <c r="J777" s="92"/>
    </row>
    <row r="778" spans="1:10" x14ac:dyDescent="0.25">
      <c r="A778" s="135" t="s">
        <v>9737</v>
      </c>
      <c r="B778" s="135" t="s">
        <v>541</v>
      </c>
      <c r="C778" s="135" t="s">
        <v>560</v>
      </c>
      <c r="D778" s="135" t="b">
        <v>0</v>
      </c>
      <c r="E778" s="135" t="s">
        <v>9605</v>
      </c>
      <c r="F778" s="135" t="s">
        <v>539</v>
      </c>
      <c r="G778" s="136">
        <v>44127</v>
      </c>
      <c r="H778" s="136">
        <v>44146</v>
      </c>
      <c r="I778" s="135">
        <v>0</v>
      </c>
      <c r="J778" s="92"/>
    </row>
    <row r="779" spans="1:10" x14ac:dyDescent="0.25">
      <c r="A779" s="135" t="s">
        <v>9738</v>
      </c>
      <c r="B779" s="135" t="s">
        <v>541</v>
      </c>
      <c r="C779" s="135" t="s">
        <v>554</v>
      </c>
      <c r="D779" s="135" t="b">
        <v>0</v>
      </c>
      <c r="E779" s="135" t="s">
        <v>9605</v>
      </c>
      <c r="F779" s="135" t="s">
        <v>539</v>
      </c>
      <c r="G779" s="136">
        <v>44127</v>
      </c>
      <c r="H779" s="136">
        <v>44146</v>
      </c>
      <c r="I779" s="135">
        <v>0</v>
      </c>
      <c r="J779" s="92"/>
    </row>
    <row r="780" spans="1:10" x14ac:dyDescent="0.25">
      <c r="A780" s="135" t="s">
        <v>9739</v>
      </c>
      <c r="B780" s="135" t="s">
        <v>541</v>
      </c>
      <c r="C780" s="135" t="s">
        <v>560</v>
      </c>
      <c r="D780" s="135" t="b">
        <v>0</v>
      </c>
      <c r="E780" s="135" t="s">
        <v>9605</v>
      </c>
      <c r="F780" s="135" t="s">
        <v>539</v>
      </c>
      <c r="G780" s="136">
        <v>44127</v>
      </c>
      <c r="H780" s="136">
        <v>44146</v>
      </c>
      <c r="I780" s="135">
        <v>0</v>
      </c>
      <c r="J780" s="92"/>
    </row>
    <row r="781" spans="1:10" x14ac:dyDescent="0.25">
      <c r="A781" s="135" t="s">
        <v>9740</v>
      </c>
      <c r="B781" s="135" t="s">
        <v>541</v>
      </c>
      <c r="C781" s="135" t="s">
        <v>560</v>
      </c>
      <c r="D781" s="135" t="b">
        <v>0</v>
      </c>
      <c r="E781" s="135" t="s">
        <v>9605</v>
      </c>
      <c r="F781" s="135" t="s">
        <v>539</v>
      </c>
      <c r="G781" s="136">
        <v>44127</v>
      </c>
      <c r="H781" s="136">
        <v>44146</v>
      </c>
      <c r="I781" s="135">
        <v>0</v>
      </c>
      <c r="J781" s="92"/>
    </row>
    <row r="782" spans="1:10" x14ac:dyDescent="0.25">
      <c r="A782" s="135" t="s">
        <v>9741</v>
      </c>
      <c r="B782" s="135" t="s">
        <v>541</v>
      </c>
      <c r="C782" s="135" t="s">
        <v>560</v>
      </c>
      <c r="D782" s="135" t="b">
        <v>0</v>
      </c>
      <c r="E782" s="135" t="s">
        <v>9605</v>
      </c>
      <c r="F782" s="135" t="s">
        <v>539</v>
      </c>
      <c r="G782" s="136">
        <v>44127</v>
      </c>
      <c r="H782" s="136">
        <v>44146</v>
      </c>
      <c r="I782" s="135">
        <v>0</v>
      </c>
      <c r="J782" s="92"/>
    </row>
    <row r="783" spans="1:10" x14ac:dyDescent="0.25">
      <c r="A783" s="135" t="s">
        <v>9742</v>
      </c>
      <c r="B783" s="135" t="s">
        <v>541</v>
      </c>
      <c r="C783" s="135" t="s">
        <v>560</v>
      </c>
      <c r="D783" s="135" t="b">
        <v>0</v>
      </c>
      <c r="E783" s="135" t="s">
        <v>9605</v>
      </c>
      <c r="F783" s="135" t="s">
        <v>539</v>
      </c>
      <c r="G783" s="136">
        <v>44127</v>
      </c>
      <c r="H783" s="136">
        <v>44146</v>
      </c>
      <c r="I783" s="135">
        <v>0</v>
      </c>
      <c r="J783" s="92"/>
    </row>
    <row r="784" spans="1:10" x14ac:dyDescent="0.25">
      <c r="A784" s="135" t="s">
        <v>9743</v>
      </c>
      <c r="B784" s="135" t="s">
        <v>541</v>
      </c>
      <c r="C784" s="135" t="s">
        <v>560</v>
      </c>
      <c r="D784" s="135" t="b">
        <v>0</v>
      </c>
      <c r="E784" s="135" t="s">
        <v>9605</v>
      </c>
      <c r="F784" s="135" t="s">
        <v>539</v>
      </c>
      <c r="G784" s="136">
        <v>44127</v>
      </c>
      <c r="H784" s="136">
        <v>44146</v>
      </c>
      <c r="I784" s="135">
        <v>0</v>
      </c>
      <c r="J784" s="92"/>
    </row>
    <row r="785" spans="1:10" x14ac:dyDescent="0.25">
      <c r="A785" s="135" t="s">
        <v>9744</v>
      </c>
      <c r="B785" s="135" t="s">
        <v>541</v>
      </c>
      <c r="C785" s="135" t="s">
        <v>560</v>
      </c>
      <c r="D785" s="135" t="b">
        <v>0</v>
      </c>
      <c r="E785" s="135" t="s">
        <v>9605</v>
      </c>
      <c r="F785" s="135" t="s">
        <v>539</v>
      </c>
      <c r="G785" s="136">
        <v>44127</v>
      </c>
      <c r="H785" s="136">
        <v>44146</v>
      </c>
      <c r="I785" s="135">
        <v>0</v>
      </c>
      <c r="J785" s="92"/>
    </row>
    <row r="786" spans="1:10" x14ac:dyDescent="0.25">
      <c r="A786" s="135" t="s">
        <v>9745</v>
      </c>
      <c r="B786" s="135" t="s">
        <v>541</v>
      </c>
      <c r="C786" s="135" t="s">
        <v>560</v>
      </c>
      <c r="D786" s="135" t="b">
        <v>0</v>
      </c>
      <c r="E786" s="135" t="s">
        <v>9605</v>
      </c>
      <c r="F786" s="135" t="s">
        <v>539</v>
      </c>
      <c r="G786" s="136">
        <v>44127</v>
      </c>
      <c r="H786" s="136">
        <v>44146</v>
      </c>
      <c r="I786" s="135">
        <v>0</v>
      </c>
      <c r="J786" s="92"/>
    </row>
    <row r="787" spans="1:10" x14ac:dyDescent="0.25">
      <c r="A787" s="135" t="s">
        <v>9746</v>
      </c>
      <c r="B787" s="135" t="s">
        <v>541</v>
      </c>
      <c r="C787" s="135" t="s">
        <v>560</v>
      </c>
      <c r="D787" s="135" t="b">
        <v>0</v>
      </c>
      <c r="E787" s="135" t="s">
        <v>9605</v>
      </c>
      <c r="F787" s="135" t="s">
        <v>539</v>
      </c>
      <c r="G787" s="136">
        <v>44127</v>
      </c>
      <c r="H787" s="136">
        <v>44146</v>
      </c>
      <c r="I787" s="135">
        <v>0</v>
      </c>
      <c r="J787" s="92"/>
    </row>
    <row r="788" spans="1:10" x14ac:dyDescent="0.25">
      <c r="A788" s="135" t="s">
        <v>9747</v>
      </c>
      <c r="B788" s="135" t="s">
        <v>541</v>
      </c>
      <c r="C788" s="135" t="s">
        <v>560</v>
      </c>
      <c r="D788" s="135" t="b">
        <v>0</v>
      </c>
      <c r="E788" s="135" t="s">
        <v>9605</v>
      </c>
      <c r="F788" s="135" t="s">
        <v>539</v>
      </c>
      <c r="G788" s="136">
        <v>44127</v>
      </c>
      <c r="H788" s="136">
        <v>44146</v>
      </c>
      <c r="I788" s="135">
        <v>0</v>
      </c>
      <c r="J788" s="92"/>
    </row>
    <row r="789" spans="1:10" x14ac:dyDescent="0.25">
      <c r="A789" s="135" t="s">
        <v>9748</v>
      </c>
      <c r="B789" s="135" t="s">
        <v>541</v>
      </c>
      <c r="C789" s="135" t="s">
        <v>560</v>
      </c>
      <c r="D789" s="135" t="b">
        <v>0</v>
      </c>
      <c r="E789" s="135" t="s">
        <v>9605</v>
      </c>
      <c r="F789" s="135" t="s">
        <v>539</v>
      </c>
      <c r="G789" s="136">
        <v>44127</v>
      </c>
      <c r="H789" s="136">
        <v>44146</v>
      </c>
      <c r="I789" s="135">
        <v>0</v>
      </c>
      <c r="J789" s="92"/>
    </row>
    <row r="790" spans="1:10" x14ac:dyDescent="0.25">
      <c r="A790" s="135" t="s">
        <v>9749</v>
      </c>
      <c r="B790" s="135" t="s">
        <v>541</v>
      </c>
      <c r="C790" s="135" t="s">
        <v>560</v>
      </c>
      <c r="D790" s="135" t="b">
        <v>0</v>
      </c>
      <c r="E790" s="135" t="s">
        <v>9605</v>
      </c>
      <c r="F790" s="135" t="s">
        <v>539</v>
      </c>
      <c r="G790" s="136">
        <v>44127</v>
      </c>
      <c r="H790" s="136">
        <v>44146</v>
      </c>
      <c r="I790" s="135">
        <v>0</v>
      </c>
      <c r="J790" s="92"/>
    </row>
    <row r="791" spans="1:10" x14ac:dyDescent="0.25">
      <c r="A791" s="135" t="s">
        <v>9750</v>
      </c>
      <c r="B791" s="135" t="s">
        <v>541</v>
      </c>
      <c r="C791" s="135" t="s">
        <v>560</v>
      </c>
      <c r="D791" s="135" t="b">
        <v>0</v>
      </c>
      <c r="E791" s="135" t="s">
        <v>9605</v>
      </c>
      <c r="F791" s="135" t="s">
        <v>539</v>
      </c>
      <c r="G791" s="136">
        <v>44127</v>
      </c>
      <c r="H791" s="136">
        <v>44146</v>
      </c>
      <c r="I791" s="135">
        <v>0</v>
      </c>
      <c r="J791" s="92"/>
    </row>
    <row r="792" spans="1:10" x14ac:dyDescent="0.25">
      <c r="A792" s="135" t="s">
        <v>9751</v>
      </c>
      <c r="B792" s="135" t="s">
        <v>541</v>
      </c>
      <c r="C792" s="135" t="s">
        <v>560</v>
      </c>
      <c r="D792" s="135" t="b">
        <v>0</v>
      </c>
      <c r="E792" s="135" t="s">
        <v>9605</v>
      </c>
      <c r="F792" s="135" t="s">
        <v>539</v>
      </c>
      <c r="G792" s="136">
        <v>44127</v>
      </c>
      <c r="H792" s="136">
        <v>44146</v>
      </c>
      <c r="I792" s="135">
        <v>0</v>
      </c>
      <c r="J792" s="92"/>
    </row>
    <row r="793" spans="1:10" x14ac:dyDescent="0.25">
      <c r="A793" s="135" t="s">
        <v>9752</v>
      </c>
      <c r="B793" s="135" t="s">
        <v>541</v>
      </c>
      <c r="C793" s="135" t="s">
        <v>560</v>
      </c>
      <c r="D793" s="135" t="b">
        <v>0</v>
      </c>
      <c r="E793" s="135" t="s">
        <v>9605</v>
      </c>
      <c r="F793" s="135" t="s">
        <v>539</v>
      </c>
      <c r="G793" s="136">
        <v>44127</v>
      </c>
      <c r="H793" s="136">
        <v>44146</v>
      </c>
      <c r="I793" s="135">
        <v>0</v>
      </c>
      <c r="J793" s="92"/>
    </row>
    <row r="794" spans="1:10" x14ac:dyDescent="0.25">
      <c r="A794" s="135" t="s">
        <v>9753</v>
      </c>
      <c r="B794" s="135" t="s">
        <v>541</v>
      </c>
      <c r="C794" s="135" t="s">
        <v>560</v>
      </c>
      <c r="D794" s="135" t="b">
        <v>0</v>
      </c>
      <c r="E794" s="135" t="s">
        <v>9605</v>
      </c>
      <c r="F794" s="135" t="s">
        <v>539</v>
      </c>
      <c r="G794" s="136">
        <v>44127</v>
      </c>
      <c r="H794" s="136">
        <v>44146</v>
      </c>
      <c r="I794" s="135">
        <v>0</v>
      </c>
      <c r="J794" s="92"/>
    </row>
    <row r="795" spans="1:10" x14ac:dyDescent="0.25">
      <c r="A795" s="135" t="s">
        <v>9754</v>
      </c>
      <c r="B795" s="135" t="s">
        <v>541</v>
      </c>
      <c r="C795" s="135" t="s">
        <v>560</v>
      </c>
      <c r="D795" s="135" t="b">
        <v>0</v>
      </c>
      <c r="E795" s="135" t="s">
        <v>9605</v>
      </c>
      <c r="F795" s="135" t="s">
        <v>539</v>
      </c>
      <c r="G795" s="136">
        <v>44127</v>
      </c>
      <c r="H795" s="136">
        <v>44146</v>
      </c>
      <c r="I795" s="135">
        <v>0</v>
      </c>
      <c r="J795" s="92"/>
    </row>
    <row r="796" spans="1:10" x14ac:dyDescent="0.25">
      <c r="A796" s="135" t="s">
        <v>9755</v>
      </c>
      <c r="B796" s="135" t="s">
        <v>541</v>
      </c>
      <c r="C796" s="135" t="s">
        <v>560</v>
      </c>
      <c r="D796" s="135" t="b">
        <v>0</v>
      </c>
      <c r="E796" s="135" t="s">
        <v>9605</v>
      </c>
      <c r="F796" s="135" t="s">
        <v>539</v>
      </c>
      <c r="G796" s="136">
        <v>44127</v>
      </c>
      <c r="H796" s="136">
        <v>44146</v>
      </c>
      <c r="I796" s="135">
        <v>0</v>
      </c>
      <c r="J796" s="92"/>
    </row>
    <row r="797" spans="1:10" x14ac:dyDescent="0.25">
      <c r="A797" s="135" t="s">
        <v>9756</v>
      </c>
      <c r="B797" s="135" t="s">
        <v>541</v>
      </c>
      <c r="C797" s="135" t="s">
        <v>560</v>
      </c>
      <c r="D797" s="135" t="b">
        <v>0</v>
      </c>
      <c r="E797" s="135" t="s">
        <v>9605</v>
      </c>
      <c r="F797" s="135" t="s">
        <v>539</v>
      </c>
      <c r="G797" s="136">
        <v>44127</v>
      </c>
      <c r="H797" s="136">
        <v>44146</v>
      </c>
      <c r="I797" s="135">
        <v>0</v>
      </c>
      <c r="J797" s="92"/>
    </row>
    <row r="798" spans="1:10" x14ac:dyDescent="0.25">
      <c r="A798" s="135" t="s">
        <v>9757</v>
      </c>
      <c r="B798" s="135" t="s">
        <v>541</v>
      </c>
      <c r="C798" s="135" t="s">
        <v>560</v>
      </c>
      <c r="D798" s="135" t="b">
        <v>0</v>
      </c>
      <c r="E798" s="135" t="s">
        <v>9605</v>
      </c>
      <c r="F798" s="135" t="s">
        <v>539</v>
      </c>
      <c r="G798" s="136">
        <v>44127</v>
      </c>
      <c r="H798" s="136">
        <v>44146</v>
      </c>
      <c r="I798" s="135">
        <v>0</v>
      </c>
      <c r="J798" s="92"/>
    </row>
    <row r="799" spans="1:10" x14ac:dyDescent="0.25">
      <c r="A799" s="135" t="s">
        <v>9758</v>
      </c>
      <c r="B799" s="135" t="s">
        <v>541</v>
      </c>
      <c r="C799" s="135" t="s">
        <v>560</v>
      </c>
      <c r="D799" s="135" t="b">
        <v>0</v>
      </c>
      <c r="E799" s="135" t="s">
        <v>9605</v>
      </c>
      <c r="F799" s="135" t="s">
        <v>539</v>
      </c>
      <c r="G799" s="136">
        <v>44127</v>
      </c>
      <c r="H799" s="136">
        <v>44146</v>
      </c>
      <c r="I799" s="135">
        <v>0</v>
      </c>
      <c r="J799" s="92"/>
    </row>
    <row r="800" spans="1:10" x14ac:dyDescent="0.25">
      <c r="A800" s="135" t="s">
        <v>9759</v>
      </c>
      <c r="B800" s="135" t="s">
        <v>541</v>
      </c>
      <c r="C800" s="135" t="s">
        <v>560</v>
      </c>
      <c r="D800" s="135" t="b">
        <v>0</v>
      </c>
      <c r="E800" s="135" t="s">
        <v>9605</v>
      </c>
      <c r="F800" s="135" t="s">
        <v>539</v>
      </c>
      <c r="G800" s="136">
        <v>44127</v>
      </c>
      <c r="H800" s="136">
        <v>44146</v>
      </c>
      <c r="I800" s="135">
        <v>0</v>
      </c>
      <c r="J800" s="92"/>
    </row>
    <row r="801" spans="1:10" x14ac:dyDescent="0.25">
      <c r="A801" s="135" t="s">
        <v>9760</v>
      </c>
      <c r="B801" s="135" t="s">
        <v>541</v>
      </c>
      <c r="C801" s="135" t="s">
        <v>560</v>
      </c>
      <c r="D801" s="135" t="b">
        <v>0</v>
      </c>
      <c r="E801" s="135" t="s">
        <v>9605</v>
      </c>
      <c r="F801" s="135" t="s">
        <v>539</v>
      </c>
      <c r="G801" s="136">
        <v>44127</v>
      </c>
      <c r="H801" s="136">
        <v>44146</v>
      </c>
      <c r="I801" s="135">
        <v>0</v>
      </c>
      <c r="J801" s="92"/>
    </row>
    <row r="802" spans="1:10" x14ac:dyDescent="0.25">
      <c r="A802" s="135" t="s">
        <v>9761</v>
      </c>
      <c r="B802" s="135" t="s">
        <v>541</v>
      </c>
      <c r="C802" s="135" t="s">
        <v>560</v>
      </c>
      <c r="D802" s="135" t="b">
        <v>0</v>
      </c>
      <c r="E802" s="135" t="s">
        <v>9605</v>
      </c>
      <c r="F802" s="135" t="s">
        <v>539</v>
      </c>
      <c r="G802" s="136">
        <v>44127</v>
      </c>
      <c r="H802" s="136">
        <v>44146</v>
      </c>
      <c r="I802" s="135">
        <v>0</v>
      </c>
      <c r="J802" s="92"/>
    </row>
    <row r="803" spans="1:10" x14ac:dyDescent="0.25">
      <c r="A803" s="135" t="s">
        <v>9762</v>
      </c>
      <c r="B803" s="135" t="s">
        <v>541</v>
      </c>
      <c r="C803" s="135" t="s">
        <v>560</v>
      </c>
      <c r="D803" s="135" t="b">
        <v>0</v>
      </c>
      <c r="E803" s="135" t="s">
        <v>9605</v>
      </c>
      <c r="F803" s="135" t="s">
        <v>539</v>
      </c>
      <c r="G803" s="136">
        <v>44127</v>
      </c>
      <c r="H803" s="136">
        <v>44146</v>
      </c>
      <c r="I803" s="135">
        <v>0</v>
      </c>
      <c r="J803" s="92"/>
    </row>
    <row r="804" spans="1:10" x14ac:dyDescent="0.25">
      <c r="A804" s="135" t="s">
        <v>9763</v>
      </c>
      <c r="B804" s="135" t="s">
        <v>541</v>
      </c>
      <c r="C804" s="135" t="s">
        <v>560</v>
      </c>
      <c r="D804" s="135" t="b">
        <v>0</v>
      </c>
      <c r="E804" s="135" t="s">
        <v>9605</v>
      </c>
      <c r="F804" s="135" t="s">
        <v>539</v>
      </c>
      <c r="G804" s="136">
        <v>44127</v>
      </c>
      <c r="H804" s="136">
        <v>44146</v>
      </c>
      <c r="I804" s="135">
        <v>0</v>
      </c>
      <c r="J804" s="92"/>
    </row>
    <row r="805" spans="1:10" x14ac:dyDescent="0.25">
      <c r="A805" s="135" t="s">
        <v>9764</v>
      </c>
      <c r="B805" s="135" t="s">
        <v>541</v>
      </c>
      <c r="C805" s="135" t="s">
        <v>560</v>
      </c>
      <c r="D805" s="135" t="b">
        <v>0</v>
      </c>
      <c r="E805" s="135" t="s">
        <v>9605</v>
      </c>
      <c r="F805" s="135" t="s">
        <v>539</v>
      </c>
      <c r="G805" s="136">
        <v>44127</v>
      </c>
      <c r="H805" s="136">
        <v>44146</v>
      </c>
      <c r="I805" s="135">
        <v>0</v>
      </c>
      <c r="J805" s="92"/>
    </row>
    <row r="806" spans="1:10" x14ac:dyDescent="0.25">
      <c r="A806" s="135" t="s">
        <v>9765</v>
      </c>
      <c r="B806" s="135" t="s">
        <v>541</v>
      </c>
      <c r="C806" s="135" t="s">
        <v>560</v>
      </c>
      <c r="D806" s="135" t="b">
        <v>0</v>
      </c>
      <c r="E806" s="135" t="s">
        <v>9605</v>
      </c>
      <c r="F806" s="135" t="s">
        <v>539</v>
      </c>
      <c r="G806" s="136">
        <v>44127</v>
      </c>
      <c r="H806" s="136">
        <v>44146</v>
      </c>
      <c r="I806" s="135">
        <v>0</v>
      </c>
      <c r="J806" s="92"/>
    </row>
    <row r="807" spans="1:10" x14ac:dyDescent="0.25">
      <c r="A807" s="135" t="s">
        <v>9766</v>
      </c>
      <c r="B807" s="135" t="s">
        <v>541</v>
      </c>
      <c r="C807" s="135" t="s">
        <v>560</v>
      </c>
      <c r="D807" s="135" t="b">
        <v>0</v>
      </c>
      <c r="E807" s="135" t="s">
        <v>9605</v>
      </c>
      <c r="F807" s="135" t="s">
        <v>539</v>
      </c>
      <c r="G807" s="136">
        <v>44127</v>
      </c>
      <c r="H807" s="136">
        <v>44146</v>
      </c>
      <c r="I807" s="135">
        <v>0</v>
      </c>
      <c r="J807" s="92"/>
    </row>
    <row r="808" spans="1:10" x14ac:dyDescent="0.25">
      <c r="A808" s="135" t="s">
        <v>9767</v>
      </c>
      <c r="B808" s="135" t="s">
        <v>541</v>
      </c>
      <c r="C808" s="135" t="s">
        <v>560</v>
      </c>
      <c r="D808" s="135" t="b">
        <v>0</v>
      </c>
      <c r="E808" s="135" t="s">
        <v>9605</v>
      </c>
      <c r="F808" s="135" t="s">
        <v>539</v>
      </c>
      <c r="G808" s="136">
        <v>44127</v>
      </c>
      <c r="H808" s="136">
        <v>44146</v>
      </c>
      <c r="I808" s="135">
        <v>0</v>
      </c>
      <c r="J808" s="92"/>
    </row>
    <row r="809" spans="1:10" x14ac:dyDescent="0.25">
      <c r="A809" s="135" t="s">
        <v>9768</v>
      </c>
      <c r="B809" s="135" t="s">
        <v>541</v>
      </c>
      <c r="C809" s="135" t="s">
        <v>560</v>
      </c>
      <c r="D809" s="135" t="b">
        <v>0</v>
      </c>
      <c r="E809" s="135" t="s">
        <v>9605</v>
      </c>
      <c r="F809" s="135" t="s">
        <v>539</v>
      </c>
      <c r="G809" s="136">
        <v>44127</v>
      </c>
      <c r="H809" s="136">
        <v>44146</v>
      </c>
      <c r="I809" s="135">
        <v>0</v>
      </c>
      <c r="J809" s="92"/>
    </row>
    <row r="810" spans="1:10" x14ac:dyDescent="0.25">
      <c r="A810" s="135" t="s">
        <v>9769</v>
      </c>
      <c r="B810" s="135" t="s">
        <v>541</v>
      </c>
      <c r="C810" s="135" t="s">
        <v>560</v>
      </c>
      <c r="D810" s="135" t="b">
        <v>0</v>
      </c>
      <c r="E810" s="135" t="s">
        <v>9605</v>
      </c>
      <c r="F810" s="135" t="s">
        <v>539</v>
      </c>
      <c r="G810" s="136">
        <v>44127</v>
      </c>
      <c r="H810" s="136">
        <v>44146</v>
      </c>
      <c r="I810" s="135">
        <v>0</v>
      </c>
      <c r="J810" s="92"/>
    </row>
    <row r="811" spans="1:10" x14ac:dyDescent="0.25">
      <c r="A811" s="135" t="s">
        <v>9770</v>
      </c>
      <c r="B811" s="135" t="s">
        <v>541</v>
      </c>
      <c r="C811" s="135" t="s">
        <v>560</v>
      </c>
      <c r="D811" s="135" t="b">
        <v>0</v>
      </c>
      <c r="E811" s="135" t="s">
        <v>9605</v>
      </c>
      <c r="F811" s="135" t="s">
        <v>539</v>
      </c>
      <c r="G811" s="136">
        <v>44127</v>
      </c>
      <c r="H811" s="136">
        <v>44146</v>
      </c>
      <c r="I811" s="135">
        <v>0</v>
      </c>
      <c r="J811" s="92"/>
    </row>
    <row r="812" spans="1:10" x14ac:dyDescent="0.25">
      <c r="A812" s="135" t="s">
        <v>9771</v>
      </c>
      <c r="B812" s="135" t="s">
        <v>541</v>
      </c>
      <c r="C812" s="135" t="s">
        <v>560</v>
      </c>
      <c r="D812" s="135" t="b">
        <v>0</v>
      </c>
      <c r="E812" s="135" t="s">
        <v>9605</v>
      </c>
      <c r="F812" s="135" t="s">
        <v>539</v>
      </c>
      <c r="G812" s="136">
        <v>44127</v>
      </c>
      <c r="H812" s="136">
        <v>44146</v>
      </c>
      <c r="I812" s="135">
        <v>0</v>
      </c>
      <c r="J812" s="92"/>
    </row>
    <row r="813" spans="1:10" x14ac:dyDescent="0.25">
      <c r="A813" s="135" t="s">
        <v>9772</v>
      </c>
      <c r="B813" s="135" t="s">
        <v>541</v>
      </c>
      <c r="C813" s="135" t="s">
        <v>560</v>
      </c>
      <c r="D813" s="135" t="b">
        <v>0</v>
      </c>
      <c r="E813" s="135" t="s">
        <v>9605</v>
      </c>
      <c r="F813" s="135" t="s">
        <v>539</v>
      </c>
      <c r="G813" s="136">
        <v>44127</v>
      </c>
      <c r="H813" s="136">
        <v>44146</v>
      </c>
      <c r="I813" s="135">
        <v>0</v>
      </c>
      <c r="J813" s="92"/>
    </row>
    <row r="814" spans="1:10" x14ac:dyDescent="0.25">
      <c r="A814" s="135" t="s">
        <v>9773</v>
      </c>
      <c r="B814" s="135" t="s">
        <v>541</v>
      </c>
      <c r="C814" s="135" t="s">
        <v>560</v>
      </c>
      <c r="D814" s="135" t="b">
        <v>0</v>
      </c>
      <c r="E814" s="135" t="s">
        <v>9605</v>
      </c>
      <c r="F814" s="135" t="s">
        <v>539</v>
      </c>
      <c r="G814" s="136">
        <v>44127</v>
      </c>
      <c r="H814" s="136">
        <v>44146</v>
      </c>
      <c r="I814" s="135">
        <v>0</v>
      </c>
      <c r="J814" s="92"/>
    </row>
    <row r="815" spans="1:10" x14ac:dyDescent="0.25">
      <c r="A815" s="135" t="s">
        <v>9774</v>
      </c>
      <c r="B815" s="135" t="s">
        <v>541</v>
      </c>
      <c r="C815" s="135" t="s">
        <v>560</v>
      </c>
      <c r="D815" s="135" t="b">
        <v>0</v>
      </c>
      <c r="E815" s="135" t="s">
        <v>9605</v>
      </c>
      <c r="F815" s="135" t="s">
        <v>539</v>
      </c>
      <c r="G815" s="136">
        <v>44127</v>
      </c>
      <c r="H815" s="136">
        <v>44146</v>
      </c>
      <c r="I815" s="135">
        <v>0</v>
      </c>
      <c r="J815" s="92"/>
    </row>
    <row r="816" spans="1:10" x14ac:dyDescent="0.25">
      <c r="A816" s="135" t="s">
        <v>9775</v>
      </c>
      <c r="B816" s="135" t="s">
        <v>541</v>
      </c>
      <c r="C816" s="135" t="s">
        <v>560</v>
      </c>
      <c r="D816" s="135" t="b">
        <v>0</v>
      </c>
      <c r="E816" s="135" t="s">
        <v>9605</v>
      </c>
      <c r="F816" s="135" t="s">
        <v>539</v>
      </c>
      <c r="G816" s="136">
        <v>44127</v>
      </c>
      <c r="H816" s="136">
        <v>44146</v>
      </c>
      <c r="I816" s="135">
        <v>0</v>
      </c>
      <c r="J816" s="92"/>
    </row>
    <row r="817" spans="1:10" x14ac:dyDescent="0.25">
      <c r="A817" s="135" t="s">
        <v>9776</v>
      </c>
      <c r="B817" s="135" t="s">
        <v>541</v>
      </c>
      <c r="C817" s="135" t="s">
        <v>560</v>
      </c>
      <c r="D817" s="135" t="b">
        <v>0</v>
      </c>
      <c r="E817" s="135" t="s">
        <v>9605</v>
      </c>
      <c r="F817" s="135" t="s">
        <v>539</v>
      </c>
      <c r="G817" s="136">
        <v>44127</v>
      </c>
      <c r="H817" s="136">
        <v>44146</v>
      </c>
      <c r="I817" s="135">
        <v>0</v>
      </c>
      <c r="J817" s="92"/>
    </row>
    <row r="818" spans="1:10" x14ac:dyDescent="0.25">
      <c r="A818" s="135" t="s">
        <v>9777</v>
      </c>
      <c r="B818" s="135" t="s">
        <v>541</v>
      </c>
      <c r="C818" s="135" t="s">
        <v>560</v>
      </c>
      <c r="D818" s="135" t="b">
        <v>0</v>
      </c>
      <c r="E818" s="135" t="s">
        <v>9605</v>
      </c>
      <c r="F818" s="135" t="s">
        <v>539</v>
      </c>
      <c r="G818" s="136">
        <v>44127</v>
      </c>
      <c r="H818" s="136">
        <v>44146</v>
      </c>
      <c r="I818" s="135">
        <v>0</v>
      </c>
      <c r="J818" s="92"/>
    </row>
    <row r="819" spans="1:10" x14ac:dyDescent="0.25">
      <c r="A819" s="135" t="s">
        <v>9778</v>
      </c>
      <c r="B819" s="135" t="s">
        <v>541</v>
      </c>
      <c r="C819" s="135" t="s">
        <v>560</v>
      </c>
      <c r="D819" s="135" t="b">
        <v>0</v>
      </c>
      <c r="E819" s="135" t="s">
        <v>9605</v>
      </c>
      <c r="F819" s="135" t="s">
        <v>539</v>
      </c>
      <c r="G819" s="136">
        <v>44127</v>
      </c>
      <c r="H819" s="136">
        <v>44146</v>
      </c>
      <c r="I819" s="135">
        <v>0</v>
      </c>
      <c r="J819" s="92"/>
    </row>
    <row r="820" spans="1:10" x14ac:dyDescent="0.25">
      <c r="A820" s="135" t="s">
        <v>9779</v>
      </c>
      <c r="B820" s="135" t="s">
        <v>541</v>
      </c>
      <c r="C820" s="135" t="s">
        <v>560</v>
      </c>
      <c r="D820" s="135" t="b">
        <v>0</v>
      </c>
      <c r="E820" s="135" t="s">
        <v>9605</v>
      </c>
      <c r="F820" s="135" t="s">
        <v>539</v>
      </c>
      <c r="G820" s="136">
        <v>44127</v>
      </c>
      <c r="H820" s="136">
        <v>44146</v>
      </c>
      <c r="I820" s="135">
        <v>0</v>
      </c>
      <c r="J820" s="92"/>
    </row>
    <row r="821" spans="1:10" x14ac:dyDescent="0.25">
      <c r="A821" s="135" t="s">
        <v>9780</v>
      </c>
      <c r="B821" s="135" t="s">
        <v>541</v>
      </c>
      <c r="C821" s="135" t="s">
        <v>560</v>
      </c>
      <c r="D821" s="135" t="b">
        <v>0</v>
      </c>
      <c r="E821" s="135" t="s">
        <v>9605</v>
      </c>
      <c r="F821" s="135" t="s">
        <v>539</v>
      </c>
      <c r="G821" s="136">
        <v>44127</v>
      </c>
      <c r="H821" s="136">
        <v>44146</v>
      </c>
      <c r="I821" s="135">
        <v>0</v>
      </c>
      <c r="J821" s="92"/>
    </row>
    <row r="822" spans="1:10" x14ac:dyDescent="0.25">
      <c r="A822" s="135" t="s">
        <v>9781</v>
      </c>
      <c r="B822" s="135" t="s">
        <v>541</v>
      </c>
      <c r="C822" s="135" t="s">
        <v>560</v>
      </c>
      <c r="D822" s="135" t="b">
        <v>0</v>
      </c>
      <c r="E822" s="135" t="s">
        <v>9605</v>
      </c>
      <c r="F822" s="135" t="s">
        <v>539</v>
      </c>
      <c r="G822" s="136">
        <v>44127</v>
      </c>
      <c r="H822" s="136">
        <v>44146</v>
      </c>
      <c r="I822" s="135">
        <v>0</v>
      </c>
      <c r="J822" s="92"/>
    </row>
    <row r="823" spans="1:10" x14ac:dyDescent="0.25">
      <c r="A823" s="135" t="s">
        <v>9782</v>
      </c>
      <c r="B823" s="135" t="s">
        <v>541</v>
      </c>
      <c r="C823" s="135" t="s">
        <v>560</v>
      </c>
      <c r="D823" s="135" t="b">
        <v>0</v>
      </c>
      <c r="E823" s="135" t="s">
        <v>9605</v>
      </c>
      <c r="F823" s="135" t="s">
        <v>539</v>
      </c>
      <c r="G823" s="136">
        <v>44127</v>
      </c>
      <c r="H823" s="136">
        <v>44146</v>
      </c>
      <c r="I823" s="135">
        <v>0</v>
      </c>
      <c r="J823" s="92"/>
    </row>
    <row r="824" spans="1:10" x14ac:dyDescent="0.25">
      <c r="A824" s="135" t="s">
        <v>9783</v>
      </c>
      <c r="B824" s="135" t="s">
        <v>541</v>
      </c>
      <c r="C824" s="135" t="s">
        <v>560</v>
      </c>
      <c r="D824" s="135" t="b">
        <v>0</v>
      </c>
      <c r="E824" s="135" t="s">
        <v>9605</v>
      </c>
      <c r="F824" s="135" t="s">
        <v>539</v>
      </c>
      <c r="G824" s="136">
        <v>44127</v>
      </c>
      <c r="H824" s="136">
        <v>44146</v>
      </c>
      <c r="I824" s="135">
        <v>0</v>
      </c>
      <c r="J824" s="92"/>
    </row>
    <row r="825" spans="1:10" x14ac:dyDescent="0.25">
      <c r="A825" s="135" t="s">
        <v>9784</v>
      </c>
      <c r="B825" s="135" t="s">
        <v>541</v>
      </c>
      <c r="C825" s="135" t="s">
        <v>554</v>
      </c>
      <c r="D825" s="135" t="b">
        <v>0</v>
      </c>
      <c r="E825" s="135" t="s">
        <v>9605</v>
      </c>
      <c r="F825" s="135" t="s">
        <v>539</v>
      </c>
      <c r="G825" s="136">
        <v>44127</v>
      </c>
      <c r="H825" s="136">
        <v>44146</v>
      </c>
      <c r="I825" s="135">
        <v>0</v>
      </c>
      <c r="J825" s="92"/>
    </row>
    <row r="826" spans="1:10" x14ac:dyDescent="0.25">
      <c r="A826" s="135" t="s">
        <v>9785</v>
      </c>
      <c r="B826" s="135" t="s">
        <v>541</v>
      </c>
      <c r="C826" s="135" t="s">
        <v>560</v>
      </c>
      <c r="D826" s="135" t="b">
        <v>0</v>
      </c>
      <c r="E826" s="135" t="s">
        <v>9605</v>
      </c>
      <c r="F826" s="135" t="s">
        <v>539</v>
      </c>
      <c r="G826" s="136">
        <v>44127</v>
      </c>
      <c r="H826" s="136">
        <v>44146</v>
      </c>
      <c r="I826" s="135">
        <v>0</v>
      </c>
      <c r="J826" s="92"/>
    </row>
    <row r="827" spans="1:10" x14ac:dyDescent="0.25">
      <c r="A827" s="135" t="s">
        <v>9786</v>
      </c>
      <c r="B827" s="135" t="s">
        <v>541</v>
      </c>
      <c r="C827" s="135" t="s">
        <v>560</v>
      </c>
      <c r="D827" s="135" t="b">
        <v>0</v>
      </c>
      <c r="E827" s="135" t="s">
        <v>9605</v>
      </c>
      <c r="F827" s="135" t="s">
        <v>539</v>
      </c>
      <c r="G827" s="136">
        <v>44127</v>
      </c>
      <c r="H827" s="136">
        <v>44146</v>
      </c>
      <c r="I827" s="135">
        <v>0</v>
      </c>
      <c r="J827" s="92"/>
    </row>
    <row r="828" spans="1:10" x14ac:dyDescent="0.25">
      <c r="A828" s="135" t="s">
        <v>9787</v>
      </c>
      <c r="B828" s="135" t="s">
        <v>541</v>
      </c>
      <c r="C828" s="135" t="s">
        <v>560</v>
      </c>
      <c r="D828" s="135" t="b">
        <v>0</v>
      </c>
      <c r="E828" s="135" t="s">
        <v>9605</v>
      </c>
      <c r="F828" s="135" t="s">
        <v>539</v>
      </c>
      <c r="G828" s="136">
        <v>44127</v>
      </c>
      <c r="H828" s="136">
        <v>44146</v>
      </c>
      <c r="I828" s="135">
        <v>0</v>
      </c>
      <c r="J828" s="92"/>
    </row>
    <row r="829" spans="1:10" x14ac:dyDescent="0.25">
      <c r="A829" s="135" t="s">
        <v>9788</v>
      </c>
      <c r="B829" s="135" t="s">
        <v>541</v>
      </c>
      <c r="C829" s="135" t="s">
        <v>560</v>
      </c>
      <c r="D829" s="135" t="b">
        <v>0</v>
      </c>
      <c r="E829" s="135" t="s">
        <v>9605</v>
      </c>
      <c r="F829" s="135" t="s">
        <v>539</v>
      </c>
      <c r="G829" s="136">
        <v>44127</v>
      </c>
      <c r="H829" s="136">
        <v>44146</v>
      </c>
      <c r="I829" s="135">
        <v>0</v>
      </c>
      <c r="J829" s="92"/>
    </row>
    <row r="830" spans="1:10" x14ac:dyDescent="0.25">
      <c r="A830" s="135" t="s">
        <v>9789</v>
      </c>
      <c r="B830" s="135" t="s">
        <v>541</v>
      </c>
      <c r="C830" s="135" t="s">
        <v>560</v>
      </c>
      <c r="D830" s="135" t="b">
        <v>0</v>
      </c>
      <c r="E830" s="135" t="s">
        <v>9605</v>
      </c>
      <c r="F830" s="135" t="s">
        <v>539</v>
      </c>
      <c r="G830" s="136">
        <v>44127</v>
      </c>
      <c r="H830" s="136">
        <v>44146</v>
      </c>
      <c r="I830" s="135">
        <v>0</v>
      </c>
      <c r="J830" s="92"/>
    </row>
    <row r="831" spans="1:10" x14ac:dyDescent="0.25">
      <c r="A831" s="135" t="s">
        <v>9790</v>
      </c>
      <c r="B831" s="135" t="s">
        <v>541</v>
      </c>
      <c r="C831" s="135" t="s">
        <v>560</v>
      </c>
      <c r="D831" s="135" t="b">
        <v>0</v>
      </c>
      <c r="E831" s="135" t="s">
        <v>9605</v>
      </c>
      <c r="F831" s="135" t="s">
        <v>539</v>
      </c>
      <c r="G831" s="136">
        <v>44127</v>
      </c>
      <c r="H831" s="136">
        <v>44146</v>
      </c>
      <c r="I831" s="135">
        <v>0</v>
      </c>
      <c r="J831" s="92"/>
    </row>
    <row r="832" spans="1:10" x14ac:dyDescent="0.25">
      <c r="A832" s="135" t="s">
        <v>9791</v>
      </c>
      <c r="B832" s="135" t="s">
        <v>541</v>
      </c>
      <c r="C832" s="135" t="s">
        <v>560</v>
      </c>
      <c r="D832" s="135" t="b">
        <v>0</v>
      </c>
      <c r="E832" s="135" t="s">
        <v>9605</v>
      </c>
      <c r="F832" s="135" t="s">
        <v>539</v>
      </c>
      <c r="G832" s="136">
        <v>44127</v>
      </c>
      <c r="H832" s="136">
        <v>44146</v>
      </c>
      <c r="I832" s="135">
        <v>0</v>
      </c>
      <c r="J832" s="92"/>
    </row>
    <row r="833" spans="1:10" x14ac:dyDescent="0.25">
      <c r="A833" s="135" t="s">
        <v>9792</v>
      </c>
      <c r="B833" s="135" t="s">
        <v>541</v>
      </c>
      <c r="C833" s="135" t="s">
        <v>560</v>
      </c>
      <c r="D833" s="135" t="b">
        <v>0</v>
      </c>
      <c r="E833" s="135" t="s">
        <v>9605</v>
      </c>
      <c r="F833" s="135" t="s">
        <v>539</v>
      </c>
      <c r="G833" s="136">
        <v>44127</v>
      </c>
      <c r="H833" s="136">
        <v>44146</v>
      </c>
      <c r="I833" s="135">
        <v>0</v>
      </c>
      <c r="J833" s="92"/>
    </row>
    <row r="834" spans="1:10" x14ac:dyDescent="0.25">
      <c r="A834" s="135" t="s">
        <v>9793</v>
      </c>
      <c r="B834" s="135" t="s">
        <v>541</v>
      </c>
      <c r="C834" s="135" t="s">
        <v>560</v>
      </c>
      <c r="D834" s="135" t="b">
        <v>0</v>
      </c>
      <c r="E834" s="135" t="s">
        <v>9605</v>
      </c>
      <c r="F834" s="135" t="s">
        <v>539</v>
      </c>
      <c r="G834" s="136">
        <v>44127</v>
      </c>
      <c r="H834" s="136">
        <v>44146</v>
      </c>
      <c r="I834" s="135">
        <v>0</v>
      </c>
      <c r="J834" s="92"/>
    </row>
    <row r="835" spans="1:10" x14ac:dyDescent="0.25">
      <c r="A835" s="135" t="s">
        <v>9794</v>
      </c>
      <c r="B835" s="135" t="s">
        <v>541</v>
      </c>
      <c r="C835" s="135" t="s">
        <v>560</v>
      </c>
      <c r="D835" s="135" t="b">
        <v>0</v>
      </c>
      <c r="E835" s="135" t="s">
        <v>9605</v>
      </c>
      <c r="F835" s="135" t="s">
        <v>539</v>
      </c>
      <c r="G835" s="136">
        <v>44127</v>
      </c>
      <c r="H835" s="136">
        <v>44146</v>
      </c>
      <c r="I835" s="135">
        <v>0</v>
      </c>
      <c r="J835" s="92"/>
    </row>
    <row r="836" spans="1:10" x14ac:dyDescent="0.25">
      <c r="A836" s="135" t="s">
        <v>9795</v>
      </c>
      <c r="B836" s="135" t="s">
        <v>541</v>
      </c>
      <c r="C836" s="135" t="s">
        <v>560</v>
      </c>
      <c r="D836" s="135" t="b">
        <v>0</v>
      </c>
      <c r="E836" s="135" t="s">
        <v>9605</v>
      </c>
      <c r="F836" s="135" t="s">
        <v>539</v>
      </c>
      <c r="G836" s="136">
        <v>44127</v>
      </c>
      <c r="H836" s="136">
        <v>44146</v>
      </c>
      <c r="I836" s="135">
        <v>0</v>
      </c>
      <c r="J836" s="92"/>
    </row>
    <row r="837" spans="1:10" x14ac:dyDescent="0.25">
      <c r="A837" s="135" t="s">
        <v>9796</v>
      </c>
      <c r="B837" s="135" t="s">
        <v>541</v>
      </c>
      <c r="C837" s="135" t="s">
        <v>560</v>
      </c>
      <c r="D837" s="135" t="b">
        <v>0</v>
      </c>
      <c r="E837" s="135" t="s">
        <v>9605</v>
      </c>
      <c r="F837" s="135" t="s">
        <v>539</v>
      </c>
      <c r="G837" s="136">
        <v>44127</v>
      </c>
      <c r="H837" s="136">
        <v>44146</v>
      </c>
      <c r="I837" s="135">
        <v>0</v>
      </c>
      <c r="J837" s="92"/>
    </row>
    <row r="838" spans="1:10" x14ac:dyDescent="0.25">
      <c r="A838" s="135" t="s">
        <v>9797</v>
      </c>
      <c r="B838" s="135" t="s">
        <v>541</v>
      </c>
      <c r="C838" s="135" t="s">
        <v>560</v>
      </c>
      <c r="D838" s="135" t="b">
        <v>0</v>
      </c>
      <c r="E838" s="135" t="s">
        <v>9605</v>
      </c>
      <c r="F838" s="135" t="s">
        <v>539</v>
      </c>
      <c r="G838" s="136">
        <v>44127</v>
      </c>
      <c r="H838" s="136">
        <v>44146</v>
      </c>
      <c r="I838" s="135">
        <v>0</v>
      </c>
      <c r="J838" s="92"/>
    </row>
    <row r="839" spans="1:10" x14ac:dyDescent="0.25">
      <c r="A839" s="135" t="s">
        <v>9798</v>
      </c>
      <c r="B839" s="135" t="s">
        <v>541</v>
      </c>
      <c r="C839" s="135" t="s">
        <v>560</v>
      </c>
      <c r="D839" s="135" t="b">
        <v>0</v>
      </c>
      <c r="E839" s="135" t="s">
        <v>9605</v>
      </c>
      <c r="F839" s="135" t="s">
        <v>539</v>
      </c>
      <c r="G839" s="136">
        <v>44127</v>
      </c>
      <c r="H839" s="136">
        <v>44146</v>
      </c>
      <c r="I839" s="135">
        <v>0</v>
      </c>
      <c r="J839" s="92"/>
    </row>
    <row r="840" spans="1:10" x14ac:dyDescent="0.25">
      <c r="A840" s="135" t="s">
        <v>9799</v>
      </c>
      <c r="B840" s="135" t="s">
        <v>541</v>
      </c>
      <c r="C840" s="135" t="s">
        <v>560</v>
      </c>
      <c r="D840" s="135" t="b">
        <v>0</v>
      </c>
      <c r="E840" s="135" t="s">
        <v>9605</v>
      </c>
      <c r="F840" s="135" t="s">
        <v>539</v>
      </c>
      <c r="G840" s="136">
        <v>44127</v>
      </c>
      <c r="H840" s="136">
        <v>44146</v>
      </c>
      <c r="I840" s="135">
        <v>0</v>
      </c>
      <c r="J840" s="92"/>
    </row>
    <row r="841" spans="1:10" x14ac:dyDescent="0.25">
      <c r="A841" s="135" t="s">
        <v>9800</v>
      </c>
      <c r="B841" s="135" t="s">
        <v>541</v>
      </c>
      <c r="C841" s="135" t="s">
        <v>560</v>
      </c>
      <c r="D841" s="135" t="b">
        <v>0</v>
      </c>
      <c r="E841" s="135" t="s">
        <v>9605</v>
      </c>
      <c r="F841" s="135" t="s">
        <v>539</v>
      </c>
      <c r="G841" s="136">
        <v>44127</v>
      </c>
      <c r="H841" s="136">
        <v>44146</v>
      </c>
      <c r="I841" s="135">
        <v>0</v>
      </c>
      <c r="J841" s="92"/>
    </row>
    <row r="842" spans="1:10" x14ac:dyDescent="0.25">
      <c r="A842" s="135" t="s">
        <v>9801</v>
      </c>
      <c r="B842" s="135" t="s">
        <v>541</v>
      </c>
      <c r="C842" s="135" t="s">
        <v>560</v>
      </c>
      <c r="D842" s="135" t="b">
        <v>0</v>
      </c>
      <c r="E842" s="135" t="s">
        <v>9605</v>
      </c>
      <c r="F842" s="135" t="s">
        <v>539</v>
      </c>
      <c r="G842" s="136">
        <v>44127</v>
      </c>
      <c r="H842" s="136">
        <v>44146</v>
      </c>
      <c r="I842" s="135">
        <v>0</v>
      </c>
      <c r="J842" s="92"/>
    </row>
    <row r="843" spans="1:10" x14ac:dyDescent="0.25">
      <c r="A843" s="135" t="s">
        <v>9802</v>
      </c>
      <c r="B843" s="135" t="s">
        <v>541</v>
      </c>
      <c r="C843" s="135" t="s">
        <v>560</v>
      </c>
      <c r="D843" s="135" t="b">
        <v>0</v>
      </c>
      <c r="E843" s="135" t="s">
        <v>9605</v>
      </c>
      <c r="F843" s="135" t="s">
        <v>539</v>
      </c>
      <c r="G843" s="136">
        <v>44127</v>
      </c>
      <c r="H843" s="136">
        <v>44146</v>
      </c>
      <c r="I843" s="135">
        <v>0</v>
      </c>
      <c r="J843" s="92"/>
    </row>
    <row r="844" spans="1:10" x14ac:dyDescent="0.25">
      <c r="A844" s="135" t="s">
        <v>9803</v>
      </c>
      <c r="B844" s="135" t="s">
        <v>541</v>
      </c>
      <c r="C844" s="135" t="s">
        <v>560</v>
      </c>
      <c r="D844" s="135" t="b">
        <v>0</v>
      </c>
      <c r="E844" s="135" t="s">
        <v>9605</v>
      </c>
      <c r="F844" s="135" t="s">
        <v>539</v>
      </c>
      <c r="G844" s="136">
        <v>44127</v>
      </c>
      <c r="H844" s="136">
        <v>44146</v>
      </c>
      <c r="I844" s="135">
        <v>0</v>
      </c>
      <c r="J844" s="92"/>
    </row>
    <row r="845" spans="1:10" x14ac:dyDescent="0.25">
      <c r="A845" s="135" t="s">
        <v>9804</v>
      </c>
      <c r="B845" s="135" t="s">
        <v>541</v>
      </c>
      <c r="C845" s="135" t="s">
        <v>560</v>
      </c>
      <c r="D845" s="135" t="b">
        <v>0</v>
      </c>
      <c r="E845" s="135" t="s">
        <v>9605</v>
      </c>
      <c r="F845" s="135" t="s">
        <v>539</v>
      </c>
      <c r="G845" s="136">
        <v>44127</v>
      </c>
      <c r="H845" s="136">
        <v>44146</v>
      </c>
      <c r="I845" s="135">
        <v>0</v>
      </c>
      <c r="J845" s="92"/>
    </row>
    <row r="846" spans="1:10" x14ac:dyDescent="0.25">
      <c r="A846" s="135" t="s">
        <v>9805</v>
      </c>
      <c r="B846" s="135" t="s">
        <v>553</v>
      </c>
      <c r="C846" s="135" t="s">
        <v>560</v>
      </c>
      <c r="D846" s="135" t="b">
        <v>0</v>
      </c>
      <c r="E846" s="135" t="s">
        <v>9806</v>
      </c>
      <c r="F846" s="135" t="s">
        <v>539</v>
      </c>
      <c r="G846" s="136">
        <v>44127</v>
      </c>
      <c r="H846" s="136">
        <v>44146</v>
      </c>
      <c r="I846" s="135">
        <v>0</v>
      </c>
      <c r="J846" s="92"/>
    </row>
    <row r="847" spans="1:10" x14ac:dyDescent="0.25">
      <c r="A847" s="135" t="s">
        <v>9807</v>
      </c>
      <c r="B847" s="135" t="s">
        <v>553</v>
      </c>
      <c r="C847" s="135" t="s">
        <v>560</v>
      </c>
      <c r="D847" s="135" t="b">
        <v>0</v>
      </c>
      <c r="E847" s="135" t="s">
        <v>9806</v>
      </c>
      <c r="F847" s="135" t="s">
        <v>539</v>
      </c>
      <c r="G847" s="136">
        <v>44127</v>
      </c>
      <c r="H847" s="136">
        <v>44146</v>
      </c>
      <c r="I847" s="135">
        <v>0</v>
      </c>
      <c r="J847" s="92"/>
    </row>
    <row r="848" spans="1:10" x14ac:dyDescent="0.25">
      <c r="A848" s="135" t="s">
        <v>9808</v>
      </c>
      <c r="B848" s="135" t="s">
        <v>553</v>
      </c>
      <c r="C848" s="135" t="s">
        <v>560</v>
      </c>
      <c r="D848" s="135" t="b">
        <v>0</v>
      </c>
      <c r="E848" s="135" t="s">
        <v>9806</v>
      </c>
      <c r="F848" s="135" t="s">
        <v>539</v>
      </c>
      <c r="G848" s="136">
        <v>44127</v>
      </c>
      <c r="H848" s="136">
        <v>44146</v>
      </c>
      <c r="I848" s="135">
        <v>0</v>
      </c>
      <c r="J848" s="92"/>
    </row>
    <row r="849" spans="1:10" x14ac:dyDescent="0.25">
      <c r="A849" s="135" t="s">
        <v>9809</v>
      </c>
      <c r="B849" s="135" t="s">
        <v>553</v>
      </c>
      <c r="C849" s="135" t="s">
        <v>560</v>
      </c>
      <c r="D849" s="135" t="b">
        <v>0</v>
      </c>
      <c r="E849" s="135" t="s">
        <v>9806</v>
      </c>
      <c r="F849" s="135" t="s">
        <v>539</v>
      </c>
      <c r="G849" s="136">
        <v>44127</v>
      </c>
      <c r="H849" s="136">
        <v>44146</v>
      </c>
      <c r="I849" s="135">
        <v>0</v>
      </c>
      <c r="J849" s="92"/>
    </row>
    <row r="850" spans="1:10" x14ac:dyDescent="0.25">
      <c r="A850" s="135" t="s">
        <v>9810</v>
      </c>
      <c r="B850" s="135" t="s">
        <v>553</v>
      </c>
      <c r="C850" s="135" t="s">
        <v>560</v>
      </c>
      <c r="D850" s="135" t="b">
        <v>0</v>
      </c>
      <c r="E850" s="135" t="s">
        <v>9806</v>
      </c>
      <c r="F850" s="135" t="s">
        <v>539</v>
      </c>
      <c r="G850" s="136">
        <v>44127</v>
      </c>
      <c r="H850" s="136">
        <v>44146</v>
      </c>
      <c r="I850" s="135">
        <v>0</v>
      </c>
      <c r="J850" s="92"/>
    </row>
    <row r="851" spans="1:10" x14ac:dyDescent="0.25">
      <c r="A851" s="135" t="s">
        <v>9811</v>
      </c>
      <c r="B851" s="135" t="s">
        <v>553</v>
      </c>
      <c r="C851" s="135" t="s">
        <v>554</v>
      </c>
      <c r="D851" s="135" t="b">
        <v>0</v>
      </c>
      <c r="E851" s="135" t="s">
        <v>9806</v>
      </c>
      <c r="F851" s="135" t="s">
        <v>539</v>
      </c>
      <c r="G851" s="136">
        <v>44127</v>
      </c>
      <c r="H851" s="136">
        <v>44146</v>
      </c>
      <c r="I851" s="135">
        <v>0</v>
      </c>
      <c r="J851" s="92"/>
    </row>
    <row r="852" spans="1:10" x14ac:dyDescent="0.25">
      <c r="A852" s="135" t="s">
        <v>9812</v>
      </c>
      <c r="B852" s="135" t="s">
        <v>553</v>
      </c>
      <c r="C852" s="135" t="s">
        <v>560</v>
      </c>
      <c r="D852" s="135" t="b">
        <v>0</v>
      </c>
      <c r="E852" s="135" t="s">
        <v>9806</v>
      </c>
      <c r="F852" s="135" t="s">
        <v>539</v>
      </c>
      <c r="G852" s="136">
        <v>44127</v>
      </c>
      <c r="H852" s="136">
        <v>44146</v>
      </c>
      <c r="I852" s="135">
        <v>0</v>
      </c>
      <c r="J852" s="92"/>
    </row>
    <row r="853" spans="1:10" x14ac:dyDescent="0.25">
      <c r="A853" s="135" t="s">
        <v>9813</v>
      </c>
      <c r="B853" s="135" t="s">
        <v>553</v>
      </c>
      <c r="C853" s="135" t="s">
        <v>560</v>
      </c>
      <c r="D853" s="135" t="b">
        <v>0</v>
      </c>
      <c r="E853" s="135" t="s">
        <v>9806</v>
      </c>
      <c r="F853" s="135" t="s">
        <v>539</v>
      </c>
      <c r="G853" s="136">
        <v>44127</v>
      </c>
      <c r="H853" s="136">
        <v>44146</v>
      </c>
      <c r="I853" s="135">
        <v>0</v>
      </c>
      <c r="J853" s="92"/>
    </row>
    <row r="854" spans="1:10" x14ac:dyDescent="0.25">
      <c r="A854" s="135" t="s">
        <v>9814</v>
      </c>
      <c r="B854" s="135" t="s">
        <v>553</v>
      </c>
      <c r="C854" s="135" t="s">
        <v>560</v>
      </c>
      <c r="D854" s="135" t="b">
        <v>0</v>
      </c>
      <c r="E854" s="135" t="s">
        <v>9806</v>
      </c>
      <c r="F854" s="135" t="s">
        <v>539</v>
      </c>
      <c r="G854" s="136">
        <v>44127</v>
      </c>
      <c r="H854" s="136">
        <v>44146</v>
      </c>
      <c r="I854" s="135">
        <v>0</v>
      </c>
      <c r="J854" s="92"/>
    </row>
    <row r="855" spans="1:10" x14ac:dyDescent="0.25">
      <c r="A855" s="135" t="s">
        <v>9815</v>
      </c>
      <c r="B855" s="135" t="s">
        <v>553</v>
      </c>
      <c r="C855" s="135" t="s">
        <v>560</v>
      </c>
      <c r="D855" s="135" t="b">
        <v>0</v>
      </c>
      <c r="E855" s="135" t="s">
        <v>9806</v>
      </c>
      <c r="F855" s="135" t="s">
        <v>539</v>
      </c>
      <c r="G855" s="136">
        <v>44127</v>
      </c>
      <c r="H855" s="136">
        <v>44146</v>
      </c>
      <c r="I855" s="135">
        <v>0</v>
      </c>
      <c r="J855" s="92"/>
    </row>
    <row r="856" spans="1:10" x14ac:dyDescent="0.25">
      <c r="A856" s="135" t="s">
        <v>9816</v>
      </c>
      <c r="B856" s="135" t="s">
        <v>553</v>
      </c>
      <c r="C856" s="135" t="s">
        <v>560</v>
      </c>
      <c r="D856" s="135" t="b">
        <v>0</v>
      </c>
      <c r="E856" s="135" t="s">
        <v>9806</v>
      </c>
      <c r="F856" s="135" t="s">
        <v>539</v>
      </c>
      <c r="G856" s="136">
        <v>44127</v>
      </c>
      <c r="H856" s="136">
        <v>44146</v>
      </c>
      <c r="I856" s="135">
        <v>0</v>
      </c>
      <c r="J856" s="92"/>
    </row>
    <row r="857" spans="1:10" x14ac:dyDescent="0.25">
      <c r="A857" s="135" t="s">
        <v>9817</v>
      </c>
      <c r="B857" s="135" t="s">
        <v>553</v>
      </c>
      <c r="C857" s="135" t="s">
        <v>560</v>
      </c>
      <c r="D857" s="135" t="b">
        <v>0</v>
      </c>
      <c r="E857" s="135" t="s">
        <v>9806</v>
      </c>
      <c r="F857" s="135" t="s">
        <v>539</v>
      </c>
      <c r="G857" s="136">
        <v>44127</v>
      </c>
      <c r="H857" s="136">
        <v>44146</v>
      </c>
      <c r="I857" s="135">
        <v>0</v>
      </c>
      <c r="J857" s="92"/>
    </row>
    <row r="858" spans="1:10" x14ac:dyDescent="0.25">
      <c r="A858" s="135" t="s">
        <v>9818</v>
      </c>
      <c r="B858" s="135" t="s">
        <v>553</v>
      </c>
      <c r="C858" s="135" t="s">
        <v>560</v>
      </c>
      <c r="D858" s="135" t="b">
        <v>0</v>
      </c>
      <c r="E858" s="135" t="s">
        <v>9806</v>
      </c>
      <c r="F858" s="135" t="s">
        <v>539</v>
      </c>
      <c r="G858" s="136">
        <v>44127</v>
      </c>
      <c r="H858" s="136">
        <v>44146</v>
      </c>
      <c r="I858" s="135">
        <v>0</v>
      </c>
      <c r="J858" s="92"/>
    </row>
    <row r="859" spans="1:10" x14ac:dyDescent="0.25">
      <c r="A859" s="135" t="s">
        <v>9819</v>
      </c>
      <c r="B859" s="135" t="s">
        <v>553</v>
      </c>
      <c r="C859" s="135" t="s">
        <v>560</v>
      </c>
      <c r="D859" s="135" t="b">
        <v>0</v>
      </c>
      <c r="E859" s="135" t="s">
        <v>9806</v>
      </c>
      <c r="F859" s="135" t="s">
        <v>539</v>
      </c>
      <c r="G859" s="136">
        <v>44127</v>
      </c>
      <c r="H859" s="136">
        <v>44146</v>
      </c>
      <c r="I859" s="135">
        <v>0</v>
      </c>
      <c r="J859" s="92"/>
    </row>
    <row r="860" spans="1:10" x14ac:dyDescent="0.25">
      <c r="A860" s="135" t="s">
        <v>9820</v>
      </c>
      <c r="B860" s="135" t="s">
        <v>553</v>
      </c>
      <c r="C860" s="135" t="s">
        <v>560</v>
      </c>
      <c r="D860" s="135" t="b">
        <v>0</v>
      </c>
      <c r="E860" s="135" t="s">
        <v>9806</v>
      </c>
      <c r="F860" s="135" t="s">
        <v>539</v>
      </c>
      <c r="G860" s="136">
        <v>44127</v>
      </c>
      <c r="H860" s="136">
        <v>44146</v>
      </c>
      <c r="I860" s="135">
        <v>0</v>
      </c>
      <c r="J860" s="92"/>
    </row>
    <row r="861" spans="1:10" x14ac:dyDescent="0.25">
      <c r="A861" s="135" t="s">
        <v>9821</v>
      </c>
      <c r="B861" s="135" t="s">
        <v>553</v>
      </c>
      <c r="C861" s="135" t="s">
        <v>560</v>
      </c>
      <c r="D861" s="135" t="b">
        <v>0</v>
      </c>
      <c r="E861" s="135" t="s">
        <v>9806</v>
      </c>
      <c r="F861" s="135" t="s">
        <v>539</v>
      </c>
      <c r="G861" s="136">
        <v>44127</v>
      </c>
      <c r="H861" s="136">
        <v>44146</v>
      </c>
      <c r="I861" s="135">
        <v>0</v>
      </c>
      <c r="J861" s="92"/>
    </row>
    <row r="862" spans="1:10" x14ac:dyDescent="0.25">
      <c r="A862" s="135" t="s">
        <v>9822</v>
      </c>
      <c r="B862" s="135" t="s">
        <v>553</v>
      </c>
      <c r="C862" s="135" t="s">
        <v>560</v>
      </c>
      <c r="D862" s="135" t="b">
        <v>0</v>
      </c>
      <c r="E862" s="135" t="s">
        <v>9806</v>
      </c>
      <c r="F862" s="135" t="s">
        <v>539</v>
      </c>
      <c r="G862" s="136">
        <v>44127</v>
      </c>
      <c r="H862" s="136">
        <v>44146</v>
      </c>
      <c r="I862" s="135">
        <v>0</v>
      </c>
      <c r="J862" s="92"/>
    </row>
    <row r="863" spans="1:10" x14ac:dyDescent="0.25">
      <c r="A863" s="135" t="s">
        <v>9823</v>
      </c>
      <c r="B863" s="135" t="s">
        <v>553</v>
      </c>
      <c r="C863" s="135" t="s">
        <v>560</v>
      </c>
      <c r="D863" s="135" t="b">
        <v>0</v>
      </c>
      <c r="E863" s="135" t="s">
        <v>9806</v>
      </c>
      <c r="F863" s="135" t="s">
        <v>539</v>
      </c>
      <c r="G863" s="136">
        <v>44127</v>
      </c>
      <c r="H863" s="136">
        <v>44146</v>
      </c>
      <c r="I863" s="135">
        <v>0</v>
      </c>
      <c r="J863" s="92"/>
    </row>
    <row r="864" spans="1:10" x14ac:dyDescent="0.25">
      <c r="A864" s="135" t="s">
        <v>9824</v>
      </c>
      <c r="B864" s="135" t="s">
        <v>553</v>
      </c>
      <c r="C864" s="135" t="s">
        <v>560</v>
      </c>
      <c r="D864" s="135" t="b">
        <v>0</v>
      </c>
      <c r="E864" s="135" t="s">
        <v>9806</v>
      </c>
      <c r="F864" s="135" t="s">
        <v>539</v>
      </c>
      <c r="G864" s="136">
        <v>44127</v>
      </c>
      <c r="H864" s="136">
        <v>44146</v>
      </c>
      <c r="I864" s="135">
        <v>0</v>
      </c>
      <c r="J864" s="92"/>
    </row>
    <row r="865" spans="1:10" x14ac:dyDescent="0.25">
      <c r="A865" s="135" t="s">
        <v>9825</v>
      </c>
      <c r="B865" s="135" t="s">
        <v>553</v>
      </c>
      <c r="C865" s="135" t="s">
        <v>560</v>
      </c>
      <c r="D865" s="135" t="b">
        <v>0</v>
      </c>
      <c r="E865" s="135" t="s">
        <v>9806</v>
      </c>
      <c r="F865" s="135" t="s">
        <v>539</v>
      </c>
      <c r="G865" s="136">
        <v>44127</v>
      </c>
      <c r="H865" s="136">
        <v>44146</v>
      </c>
      <c r="I865" s="135">
        <v>0</v>
      </c>
      <c r="J865" s="92"/>
    </row>
    <row r="866" spans="1:10" x14ac:dyDescent="0.25">
      <c r="A866" s="135" t="s">
        <v>9826</v>
      </c>
      <c r="B866" s="135" t="s">
        <v>553</v>
      </c>
      <c r="C866" s="135" t="s">
        <v>560</v>
      </c>
      <c r="D866" s="135" t="b">
        <v>0</v>
      </c>
      <c r="E866" s="135" t="s">
        <v>9806</v>
      </c>
      <c r="F866" s="135" t="s">
        <v>539</v>
      </c>
      <c r="G866" s="136">
        <v>44127</v>
      </c>
      <c r="H866" s="136">
        <v>44146</v>
      </c>
      <c r="I866" s="135">
        <v>0</v>
      </c>
      <c r="J866" s="92"/>
    </row>
    <row r="867" spans="1:10" x14ac:dyDescent="0.25">
      <c r="A867" s="135" t="s">
        <v>9827</v>
      </c>
      <c r="B867" s="135" t="s">
        <v>553</v>
      </c>
      <c r="C867" s="135" t="s">
        <v>560</v>
      </c>
      <c r="D867" s="135" t="b">
        <v>0</v>
      </c>
      <c r="E867" s="135" t="s">
        <v>9806</v>
      </c>
      <c r="F867" s="135" t="s">
        <v>539</v>
      </c>
      <c r="G867" s="136">
        <v>44127</v>
      </c>
      <c r="H867" s="136">
        <v>44146</v>
      </c>
      <c r="I867" s="135">
        <v>0</v>
      </c>
      <c r="J867" s="92"/>
    </row>
    <row r="868" spans="1:10" x14ac:dyDescent="0.25">
      <c r="A868" s="135" t="s">
        <v>9828</v>
      </c>
      <c r="B868" s="135" t="s">
        <v>553</v>
      </c>
      <c r="C868" s="135" t="s">
        <v>560</v>
      </c>
      <c r="D868" s="135" t="b">
        <v>0</v>
      </c>
      <c r="E868" s="135" t="s">
        <v>9806</v>
      </c>
      <c r="F868" s="135" t="s">
        <v>539</v>
      </c>
      <c r="G868" s="136">
        <v>44127</v>
      </c>
      <c r="H868" s="136">
        <v>44146</v>
      </c>
      <c r="I868" s="135">
        <v>0</v>
      </c>
      <c r="J868" s="92"/>
    </row>
    <row r="869" spans="1:10" x14ac:dyDescent="0.25">
      <c r="A869" s="135" t="s">
        <v>9829</v>
      </c>
      <c r="B869" s="135" t="s">
        <v>553</v>
      </c>
      <c r="C869" s="135" t="s">
        <v>560</v>
      </c>
      <c r="D869" s="135" t="b">
        <v>0</v>
      </c>
      <c r="E869" s="135" t="s">
        <v>9806</v>
      </c>
      <c r="F869" s="135" t="s">
        <v>539</v>
      </c>
      <c r="G869" s="136">
        <v>44127</v>
      </c>
      <c r="H869" s="136">
        <v>44146</v>
      </c>
      <c r="I869" s="135">
        <v>0</v>
      </c>
      <c r="J869" s="92"/>
    </row>
    <row r="870" spans="1:10" x14ac:dyDescent="0.25">
      <c r="A870" s="135" t="s">
        <v>9830</v>
      </c>
      <c r="B870" s="135" t="s">
        <v>553</v>
      </c>
      <c r="C870" s="135" t="s">
        <v>560</v>
      </c>
      <c r="D870" s="135" t="b">
        <v>0</v>
      </c>
      <c r="E870" s="135" t="s">
        <v>9806</v>
      </c>
      <c r="F870" s="135" t="s">
        <v>539</v>
      </c>
      <c r="G870" s="136">
        <v>44127</v>
      </c>
      <c r="H870" s="136">
        <v>44146</v>
      </c>
      <c r="I870" s="135">
        <v>0</v>
      </c>
      <c r="J870" s="92"/>
    </row>
    <row r="871" spans="1:10" x14ac:dyDescent="0.25">
      <c r="A871" s="135" t="s">
        <v>9831</v>
      </c>
      <c r="B871" s="135" t="s">
        <v>553</v>
      </c>
      <c r="C871" s="135" t="s">
        <v>560</v>
      </c>
      <c r="D871" s="135" t="b">
        <v>0</v>
      </c>
      <c r="E871" s="135" t="s">
        <v>9806</v>
      </c>
      <c r="F871" s="135" t="s">
        <v>539</v>
      </c>
      <c r="G871" s="136">
        <v>44127</v>
      </c>
      <c r="H871" s="136">
        <v>44146</v>
      </c>
      <c r="I871" s="135">
        <v>0</v>
      </c>
      <c r="J871" s="92"/>
    </row>
    <row r="872" spans="1:10" x14ac:dyDescent="0.25">
      <c r="A872" s="135" t="s">
        <v>9832</v>
      </c>
      <c r="B872" s="135" t="s">
        <v>553</v>
      </c>
      <c r="C872" s="135" t="s">
        <v>560</v>
      </c>
      <c r="D872" s="135" t="b">
        <v>0</v>
      </c>
      <c r="E872" s="135" t="s">
        <v>9806</v>
      </c>
      <c r="F872" s="135" t="s">
        <v>539</v>
      </c>
      <c r="G872" s="136">
        <v>44127</v>
      </c>
      <c r="H872" s="136">
        <v>44146</v>
      </c>
      <c r="I872" s="135">
        <v>0</v>
      </c>
      <c r="J872" s="92"/>
    </row>
    <row r="873" spans="1:10" x14ac:dyDescent="0.25">
      <c r="A873" s="135" t="s">
        <v>9833</v>
      </c>
      <c r="B873" s="135" t="s">
        <v>553</v>
      </c>
      <c r="C873" s="135" t="s">
        <v>560</v>
      </c>
      <c r="D873" s="135" t="b">
        <v>0</v>
      </c>
      <c r="E873" s="135" t="s">
        <v>9806</v>
      </c>
      <c r="F873" s="135" t="s">
        <v>539</v>
      </c>
      <c r="G873" s="136">
        <v>44127</v>
      </c>
      <c r="H873" s="136">
        <v>44146</v>
      </c>
      <c r="I873" s="135">
        <v>0</v>
      </c>
      <c r="J873" s="92"/>
    </row>
    <row r="874" spans="1:10" x14ac:dyDescent="0.25">
      <c r="A874" s="135" t="s">
        <v>9834</v>
      </c>
      <c r="B874" s="135" t="s">
        <v>553</v>
      </c>
      <c r="C874" s="135" t="s">
        <v>560</v>
      </c>
      <c r="D874" s="135" t="b">
        <v>0</v>
      </c>
      <c r="E874" s="135" t="s">
        <v>9806</v>
      </c>
      <c r="F874" s="135" t="s">
        <v>539</v>
      </c>
      <c r="G874" s="136">
        <v>44127</v>
      </c>
      <c r="H874" s="136">
        <v>44146</v>
      </c>
      <c r="I874" s="135">
        <v>0</v>
      </c>
      <c r="J874" s="92"/>
    </row>
    <row r="875" spans="1:10" x14ac:dyDescent="0.25">
      <c r="A875" s="135" t="s">
        <v>9835</v>
      </c>
      <c r="B875" s="135" t="s">
        <v>553</v>
      </c>
      <c r="C875" s="135" t="s">
        <v>560</v>
      </c>
      <c r="D875" s="135" t="b">
        <v>0</v>
      </c>
      <c r="E875" s="135" t="s">
        <v>9806</v>
      </c>
      <c r="F875" s="135" t="s">
        <v>539</v>
      </c>
      <c r="G875" s="136">
        <v>44127</v>
      </c>
      <c r="H875" s="136">
        <v>44146</v>
      </c>
      <c r="I875" s="135">
        <v>0</v>
      </c>
      <c r="J875" s="92"/>
    </row>
    <row r="876" spans="1:10" x14ac:dyDescent="0.25">
      <c r="A876" s="135" t="s">
        <v>9836</v>
      </c>
      <c r="B876" s="135" t="s">
        <v>553</v>
      </c>
      <c r="C876" s="135" t="s">
        <v>560</v>
      </c>
      <c r="D876" s="135" t="b">
        <v>0</v>
      </c>
      <c r="E876" s="135" t="s">
        <v>9806</v>
      </c>
      <c r="F876" s="135" t="s">
        <v>539</v>
      </c>
      <c r="G876" s="136">
        <v>44127</v>
      </c>
      <c r="H876" s="136">
        <v>44146</v>
      </c>
      <c r="I876" s="135">
        <v>0</v>
      </c>
      <c r="J876" s="92"/>
    </row>
    <row r="877" spans="1:10" x14ac:dyDescent="0.25">
      <c r="A877" s="135" t="s">
        <v>9837</v>
      </c>
      <c r="B877" s="135" t="s">
        <v>553</v>
      </c>
      <c r="C877" s="135" t="s">
        <v>560</v>
      </c>
      <c r="D877" s="135" t="b">
        <v>0</v>
      </c>
      <c r="E877" s="135" t="s">
        <v>9806</v>
      </c>
      <c r="F877" s="135" t="s">
        <v>539</v>
      </c>
      <c r="G877" s="136">
        <v>44127</v>
      </c>
      <c r="H877" s="136">
        <v>44146</v>
      </c>
      <c r="I877" s="135">
        <v>0</v>
      </c>
      <c r="J877" s="92"/>
    </row>
    <row r="878" spans="1:10" x14ac:dyDescent="0.25">
      <c r="A878" s="135" t="s">
        <v>9838</v>
      </c>
      <c r="B878" s="135" t="s">
        <v>553</v>
      </c>
      <c r="C878" s="135" t="s">
        <v>560</v>
      </c>
      <c r="D878" s="135" t="b">
        <v>0</v>
      </c>
      <c r="E878" s="135" t="s">
        <v>9806</v>
      </c>
      <c r="F878" s="135" t="s">
        <v>539</v>
      </c>
      <c r="G878" s="136">
        <v>44127</v>
      </c>
      <c r="H878" s="136">
        <v>44146</v>
      </c>
      <c r="I878" s="135">
        <v>0</v>
      </c>
      <c r="J878" s="92"/>
    </row>
    <row r="879" spans="1:10" x14ac:dyDescent="0.25">
      <c r="A879" s="135" t="s">
        <v>9839</v>
      </c>
      <c r="B879" s="135" t="s">
        <v>553</v>
      </c>
      <c r="C879" s="135" t="s">
        <v>560</v>
      </c>
      <c r="D879" s="135" t="b">
        <v>0</v>
      </c>
      <c r="E879" s="135" t="s">
        <v>9806</v>
      </c>
      <c r="F879" s="135" t="s">
        <v>539</v>
      </c>
      <c r="G879" s="136">
        <v>44127</v>
      </c>
      <c r="H879" s="136">
        <v>44146</v>
      </c>
      <c r="I879" s="135">
        <v>0</v>
      </c>
      <c r="J879" s="92"/>
    </row>
    <row r="880" spans="1:10" x14ac:dyDescent="0.25">
      <c r="A880" s="135" t="s">
        <v>9840</v>
      </c>
      <c r="B880" s="135" t="s">
        <v>553</v>
      </c>
      <c r="C880" s="135" t="s">
        <v>560</v>
      </c>
      <c r="D880" s="135" t="b">
        <v>0</v>
      </c>
      <c r="E880" s="135" t="s">
        <v>9806</v>
      </c>
      <c r="F880" s="135" t="s">
        <v>539</v>
      </c>
      <c r="G880" s="136">
        <v>44127</v>
      </c>
      <c r="H880" s="136">
        <v>44146</v>
      </c>
      <c r="I880" s="135">
        <v>0</v>
      </c>
      <c r="J880" s="92"/>
    </row>
    <row r="881" spans="1:10" x14ac:dyDescent="0.25">
      <c r="A881" s="135" t="s">
        <v>9841</v>
      </c>
      <c r="B881" s="135" t="s">
        <v>553</v>
      </c>
      <c r="C881" s="135" t="s">
        <v>560</v>
      </c>
      <c r="D881" s="135" t="b">
        <v>0</v>
      </c>
      <c r="E881" s="135" t="s">
        <v>9806</v>
      </c>
      <c r="F881" s="135" t="s">
        <v>539</v>
      </c>
      <c r="G881" s="136">
        <v>44127</v>
      </c>
      <c r="H881" s="136">
        <v>44146</v>
      </c>
      <c r="I881" s="135">
        <v>0</v>
      </c>
      <c r="J881" s="92"/>
    </row>
    <row r="882" spans="1:10" x14ac:dyDescent="0.25">
      <c r="A882" s="135" t="s">
        <v>9842</v>
      </c>
      <c r="B882" s="135" t="s">
        <v>553</v>
      </c>
      <c r="C882" s="135" t="s">
        <v>560</v>
      </c>
      <c r="D882" s="135" t="b">
        <v>0</v>
      </c>
      <c r="E882" s="135" t="s">
        <v>9806</v>
      </c>
      <c r="F882" s="135" t="s">
        <v>539</v>
      </c>
      <c r="G882" s="136">
        <v>44127</v>
      </c>
      <c r="H882" s="136">
        <v>44146</v>
      </c>
      <c r="I882" s="135">
        <v>0</v>
      </c>
      <c r="J882" s="92"/>
    </row>
    <row r="883" spans="1:10" x14ac:dyDescent="0.25">
      <c r="A883" s="135" t="s">
        <v>9843</v>
      </c>
      <c r="B883" s="135" t="s">
        <v>553</v>
      </c>
      <c r="C883" s="135" t="s">
        <v>560</v>
      </c>
      <c r="D883" s="135" t="b">
        <v>0</v>
      </c>
      <c r="E883" s="135" t="s">
        <v>9806</v>
      </c>
      <c r="F883" s="135" t="s">
        <v>539</v>
      </c>
      <c r="G883" s="136">
        <v>44127</v>
      </c>
      <c r="H883" s="136">
        <v>44146</v>
      </c>
      <c r="I883" s="135">
        <v>0</v>
      </c>
      <c r="J883" s="92"/>
    </row>
    <row r="884" spans="1:10" x14ac:dyDescent="0.25">
      <c r="A884" s="135" t="s">
        <v>9844</v>
      </c>
      <c r="B884" s="135" t="s">
        <v>553</v>
      </c>
      <c r="C884" s="135" t="s">
        <v>560</v>
      </c>
      <c r="D884" s="135" t="b">
        <v>0</v>
      </c>
      <c r="E884" s="135" t="s">
        <v>9806</v>
      </c>
      <c r="F884" s="135" t="s">
        <v>539</v>
      </c>
      <c r="G884" s="136">
        <v>44127</v>
      </c>
      <c r="H884" s="136">
        <v>44146</v>
      </c>
      <c r="I884" s="135">
        <v>0</v>
      </c>
      <c r="J884" s="92"/>
    </row>
    <row r="885" spans="1:10" x14ac:dyDescent="0.25">
      <c r="A885" s="135" t="s">
        <v>9845</v>
      </c>
      <c r="B885" s="135" t="s">
        <v>553</v>
      </c>
      <c r="C885" s="135" t="s">
        <v>560</v>
      </c>
      <c r="D885" s="135" t="b">
        <v>0</v>
      </c>
      <c r="E885" s="135" t="s">
        <v>9806</v>
      </c>
      <c r="F885" s="135" t="s">
        <v>539</v>
      </c>
      <c r="G885" s="136">
        <v>44127</v>
      </c>
      <c r="H885" s="136">
        <v>44146</v>
      </c>
      <c r="I885" s="135">
        <v>0</v>
      </c>
      <c r="J885" s="92"/>
    </row>
    <row r="886" spans="1:10" x14ac:dyDescent="0.25">
      <c r="A886" s="135" t="s">
        <v>9846</v>
      </c>
      <c r="B886" s="135" t="s">
        <v>553</v>
      </c>
      <c r="C886" s="135" t="s">
        <v>560</v>
      </c>
      <c r="D886" s="135" t="b">
        <v>0</v>
      </c>
      <c r="E886" s="135" t="s">
        <v>9806</v>
      </c>
      <c r="F886" s="135" t="s">
        <v>539</v>
      </c>
      <c r="G886" s="136">
        <v>44127</v>
      </c>
      <c r="H886" s="136">
        <v>44146</v>
      </c>
      <c r="I886" s="135">
        <v>0</v>
      </c>
      <c r="J886" s="92"/>
    </row>
    <row r="887" spans="1:10" x14ac:dyDescent="0.25">
      <c r="A887" s="135" t="s">
        <v>9847</v>
      </c>
      <c r="B887" s="135" t="s">
        <v>553</v>
      </c>
      <c r="C887" s="135" t="s">
        <v>560</v>
      </c>
      <c r="D887" s="135" t="b">
        <v>0</v>
      </c>
      <c r="E887" s="135" t="s">
        <v>9806</v>
      </c>
      <c r="F887" s="135" t="s">
        <v>539</v>
      </c>
      <c r="G887" s="136">
        <v>44127</v>
      </c>
      <c r="H887" s="136">
        <v>44146</v>
      </c>
      <c r="I887" s="135">
        <v>0</v>
      </c>
      <c r="J887" s="92"/>
    </row>
    <row r="888" spans="1:10" x14ac:dyDescent="0.25">
      <c r="A888" s="135" t="s">
        <v>9848</v>
      </c>
      <c r="B888" s="135" t="s">
        <v>553</v>
      </c>
      <c r="C888" s="135" t="s">
        <v>560</v>
      </c>
      <c r="D888" s="135" t="b">
        <v>0</v>
      </c>
      <c r="E888" s="135" t="s">
        <v>9806</v>
      </c>
      <c r="F888" s="135" t="s">
        <v>539</v>
      </c>
      <c r="G888" s="136">
        <v>44127</v>
      </c>
      <c r="H888" s="136">
        <v>44146</v>
      </c>
      <c r="I888" s="135">
        <v>0</v>
      </c>
      <c r="J888" s="92"/>
    </row>
    <row r="889" spans="1:10" x14ac:dyDescent="0.25">
      <c r="A889" s="135" t="s">
        <v>9849</v>
      </c>
      <c r="B889" s="135" t="s">
        <v>553</v>
      </c>
      <c r="C889" s="135" t="s">
        <v>560</v>
      </c>
      <c r="D889" s="135" t="b">
        <v>0</v>
      </c>
      <c r="E889" s="135" t="s">
        <v>9806</v>
      </c>
      <c r="F889" s="135" t="s">
        <v>539</v>
      </c>
      <c r="G889" s="136">
        <v>44127</v>
      </c>
      <c r="H889" s="136">
        <v>44146</v>
      </c>
      <c r="I889" s="135">
        <v>0</v>
      </c>
      <c r="J889" s="92"/>
    </row>
    <row r="890" spans="1:10" x14ac:dyDescent="0.25">
      <c r="A890" s="135" t="s">
        <v>9850</v>
      </c>
      <c r="B890" s="135" t="s">
        <v>553</v>
      </c>
      <c r="C890" s="135" t="s">
        <v>560</v>
      </c>
      <c r="D890" s="135" t="b">
        <v>0</v>
      </c>
      <c r="E890" s="135" t="s">
        <v>9806</v>
      </c>
      <c r="F890" s="135" t="s">
        <v>539</v>
      </c>
      <c r="G890" s="136">
        <v>44127</v>
      </c>
      <c r="H890" s="136">
        <v>44146</v>
      </c>
      <c r="I890" s="135">
        <v>0</v>
      </c>
      <c r="J890" s="92"/>
    </row>
    <row r="891" spans="1:10" x14ac:dyDescent="0.25">
      <c r="A891" s="135" t="s">
        <v>9851</v>
      </c>
      <c r="B891" s="135" t="s">
        <v>553</v>
      </c>
      <c r="C891" s="135" t="s">
        <v>560</v>
      </c>
      <c r="D891" s="135" t="b">
        <v>0</v>
      </c>
      <c r="E891" s="135" t="s">
        <v>9806</v>
      </c>
      <c r="F891" s="135" t="s">
        <v>539</v>
      </c>
      <c r="G891" s="136">
        <v>44127</v>
      </c>
      <c r="H891" s="136">
        <v>44146</v>
      </c>
      <c r="I891" s="135">
        <v>0</v>
      </c>
      <c r="J891" s="92"/>
    </row>
    <row r="892" spans="1:10" x14ac:dyDescent="0.25">
      <c r="A892" s="135" t="s">
        <v>9852</v>
      </c>
      <c r="B892" s="135" t="s">
        <v>553</v>
      </c>
      <c r="C892" s="135" t="s">
        <v>560</v>
      </c>
      <c r="D892" s="135" t="b">
        <v>0</v>
      </c>
      <c r="E892" s="135" t="s">
        <v>9806</v>
      </c>
      <c r="F892" s="135" t="s">
        <v>539</v>
      </c>
      <c r="G892" s="136">
        <v>44127</v>
      </c>
      <c r="H892" s="136">
        <v>44146</v>
      </c>
      <c r="I892" s="135">
        <v>0</v>
      </c>
      <c r="J892" s="92"/>
    </row>
    <row r="893" spans="1:10" x14ac:dyDescent="0.25">
      <c r="A893" s="135" t="s">
        <v>9853</v>
      </c>
      <c r="B893" s="135" t="s">
        <v>553</v>
      </c>
      <c r="C893" s="135" t="s">
        <v>560</v>
      </c>
      <c r="D893" s="135" t="b">
        <v>0</v>
      </c>
      <c r="E893" s="135" t="s">
        <v>9806</v>
      </c>
      <c r="F893" s="135" t="s">
        <v>539</v>
      </c>
      <c r="G893" s="136">
        <v>44127</v>
      </c>
      <c r="H893" s="136">
        <v>44146</v>
      </c>
      <c r="I893" s="135">
        <v>0</v>
      </c>
      <c r="J893" s="92"/>
    </row>
    <row r="894" spans="1:10" x14ac:dyDescent="0.25">
      <c r="A894" s="135" t="s">
        <v>9854</v>
      </c>
      <c r="B894" s="135" t="s">
        <v>553</v>
      </c>
      <c r="C894" s="135" t="s">
        <v>560</v>
      </c>
      <c r="D894" s="135" t="b">
        <v>0</v>
      </c>
      <c r="E894" s="135" t="s">
        <v>9806</v>
      </c>
      <c r="F894" s="135" t="s">
        <v>539</v>
      </c>
      <c r="G894" s="136">
        <v>44127</v>
      </c>
      <c r="H894" s="136">
        <v>44146</v>
      </c>
      <c r="I894" s="135">
        <v>0</v>
      </c>
      <c r="J894" s="92"/>
    </row>
    <row r="895" spans="1:10" x14ac:dyDescent="0.25">
      <c r="A895" s="135" t="s">
        <v>9855</v>
      </c>
      <c r="B895" s="135" t="s">
        <v>553</v>
      </c>
      <c r="C895" s="135" t="s">
        <v>560</v>
      </c>
      <c r="D895" s="135" t="b">
        <v>0</v>
      </c>
      <c r="E895" s="135" t="s">
        <v>9806</v>
      </c>
      <c r="F895" s="135" t="s">
        <v>539</v>
      </c>
      <c r="G895" s="136">
        <v>44127</v>
      </c>
      <c r="H895" s="136">
        <v>44146</v>
      </c>
      <c r="I895" s="135">
        <v>0</v>
      </c>
      <c r="J895" s="92"/>
    </row>
    <row r="896" spans="1:10" x14ac:dyDescent="0.25">
      <c r="A896" s="135" t="s">
        <v>9856</v>
      </c>
      <c r="B896" s="135" t="s">
        <v>553</v>
      </c>
      <c r="C896" s="135" t="s">
        <v>560</v>
      </c>
      <c r="D896" s="135" t="b">
        <v>0</v>
      </c>
      <c r="E896" s="135" t="s">
        <v>9806</v>
      </c>
      <c r="F896" s="135" t="s">
        <v>539</v>
      </c>
      <c r="G896" s="136">
        <v>44127</v>
      </c>
      <c r="H896" s="136">
        <v>44146</v>
      </c>
      <c r="I896" s="135">
        <v>0</v>
      </c>
      <c r="J896" s="92"/>
    </row>
    <row r="897" spans="1:10" x14ac:dyDescent="0.25">
      <c r="A897" s="135" t="s">
        <v>9857</v>
      </c>
      <c r="B897" s="135" t="s">
        <v>553</v>
      </c>
      <c r="C897" s="135" t="s">
        <v>560</v>
      </c>
      <c r="D897" s="135" t="b">
        <v>0</v>
      </c>
      <c r="E897" s="135" t="s">
        <v>9806</v>
      </c>
      <c r="F897" s="135" t="s">
        <v>539</v>
      </c>
      <c r="G897" s="136">
        <v>44127</v>
      </c>
      <c r="H897" s="136">
        <v>44146</v>
      </c>
      <c r="I897" s="135">
        <v>0</v>
      </c>
      <c r="J897" s="92"/>
    </row>
    <row r="898" spans="1:10" x14ac:dyDescent="0.25">
      <c r="A898" s="135" t="s">
        <v>9858</v>
      </c>
      <c r="B898" s="135" t="s">
        <v>553</v>
      </c>
      <c r="C898" s="135" t="s">
        <v>560</v>
      </c>
      <c r="D898" s="135" t="b">
        <v>0</v>
      </c>
      <c r="E898" s="135" t="s">
        <v>9806</v>
      </c>
      <c r="F898" s="135" t="s">
        <v>539</v>
      </c>
      <c r="G898" s="136">
        <v>44127</v>
      </c>
      <c r="H898" s="136">
        <v>44146</v>
      </c>
      <c r="I898" s="135">
        <v>0</v>
      </c>
      <c r="J898" s="92"/>
    </row>
    <row r="899" spans="1:10" x14ac:dyDescent="0.25">
      <c r="A899" s="135" t="s">
        <v>9859</v>
      </c>
      <c r="B899" s="135" t="s">
        <v>553</v>
      </c>
      <c r="C899" s="135" t="s">
        <v>560</v>
      </c>
      <c r="D899" s="135" t="b">
        <v>0</v>
      </c>
      <c r="E899" s="135" t="s">
        <v>9806</v>
      </c>
      <c r="F899" s="135" t="s">
        <v>539</v>
      </c>
      <c r="G899" s="136">
        <v>44127</v>
      </c>
      <c r="H899" s="136">
        <v>44146</v>
      </c>
      <c r="I899" s="135">
        <v>0</v>
      </c>
      <c r="J899" s="92"/>
    </row>
    <row r="900" spans="1:10" x14ac:dyDescent="0.25">
      <c r="A900" s="135" t="s">
        <v>9860</v>
      </c>
      <c r="B900" s="135" t="s">
        <v>553</v>
      </c>
      <c r="C900" s="135" t="s">
        <v>560</v>
      </c>
      <c r="D900" s="135" t="b">
        <v>0</v>
      </c>
      <c r="E900" s="135" t="s">
        <v>9806</v>
      </c>
      <c r="F900" s="135" t="s">
        <v>539</v>
      </c>
      <c r="G900" s="136">
        <v>44127</v>
      </c>
      <c r="H900" s="136">
        <v>44146</v>
      </c>
      <c r="I900" s="135">
        <v>0</v>
      </c>
      <c r="J900" s="92"/>
    </row>
    <row r="901" spans="1:10" x14ac:dyDescent="0.25">
      <c r="A901" s="135" t="s">
        <v>9861</v>
      </c>
      <c r="B901" s="135" t="s">
        <v>553</v>
      </c>
      <c r="C901" s="135" t="s">
        <v>560</v>
      </c>
      <c r="D901" s="135" t="b">
        <v>0</v>
      </c>
      <c r="E901" s="135" t="s">
        <v>9806</v>
      </c>
      <c r="F901" s="135" t="s">
        <v>539</v>
      </c>
      <c r="G901" s="136">
        <v>44127</v>
      </c>
      <c r="H901" s="136">
        <v>44146</v>
      </c>
      <c r="I901" s="135">
        <v>0</v>
      </c>
      <c r="J901" s="92"/>
    </row>
    <row r="902" spans="1:10" x14ac:dyDescent="0.25">
      <c r="A902" s="135" t="s">
        <v>9862</v>
      </c>
      <c r="B902" s="135" t="s">
        <v>553</v>
      </c>
      <c r="C902" s="135" t="s">
        <v>560</v>
      </c>
      <c r="D902" s="135" t="b">
        <v>0</v>
      </c>
      <c r="E902" s="135" t="s">
        <v>9806</v>
      </c>
      <c r="F902" s="135" t="s">
        <v>539</v>
      </c>
      <c r="G902" s="136">
        <v>44127</v>
      </c>
      <c r="H902" s="136">
        <v>44146</v>
      </c>
      <c r="I902" s="135">
        <v>0</v>
      </c>
      <c r="J902" s="92"/>
    </row>
    <row r="903" spans="1:10" x14ac:dyDescent="0.25">
      <c r="A903" s="135" t="s">
        <v>9863</v>
      </c>
      <c r="B903" s="135" t="s">
        <v>553</v>
      </c>
      <c r="C903" s="135" t="s">
        <v>560</v>
      </c>
      <c r="D903" s="135" t="b">
        <v>0</v>
      </c>
      <c r="E903" s="135" t="s">
        <v>9806</v>
      </c>
      <c r="F903" s="135" t="s">
        <v>539</v>
      </c>
      <c r="G903" s="136">
        <v>44127</v>
      </c>
      <c r="H903" s="136">
        <v>44146</v>
      </c>
      <c r="I903" s="135">
        <v>0</v>
      </c>
      <c r="J903" s="92"/>
    </row>
    <row r="904" spans="1:10" x14ac:dyDescent="0.25">
      <c r="A904" s="135" t="s">
        <v>9864</v>
      </c>
      <c r="B904" s="135" t="s">
        <v>553</v>
      </c>
      <c r="C904" s="135" t="s">
        <v>560</v>
      </c>
      <c r="D904" s="135" t="b">
        <v>0</v>
      </c>
      <c r="E904" s="135" t="s">
        <v>9806</v>
      </c>
      <c r="F904" s="135" t="s">
        <v>539</v>
      </c>
      <c r="G904" s="136">
        <v>44127</v>
      </c>
      <c r="H904" s="136">
        <v>44146</v>
      </c>
      <c r="I904" s="135">
        <v>0</v>
      </c>
      <c r="J904" s="92"/>
    </row>
    <row r="905" spans="1:10" x14ac:dyDescent="0.25">
      <c r="A905" s="135" t="s">
        <v>9865</v>
      </c>
      <c r="B905" s="135" t="s">
        <v>553</v>
      </c>
      <c r="C905" s="135" t="s">
        <v>560</v>
      </c>
      <c r="D905" s="135" t="b">
        <v>0</v>
      </c>
      <c r="E905" s="135" t="s">
        <v>9806</v>
      </c>
      <c r="F905" s="135" t="s">
        <v>539</v>
      </c>
      <c r="G905" s="136">
        <v>44127</v>
      </c>
      <c r="H905" s="136">
        <v>44146</v>
      </c>
      <c r="I905" s="135">
        <v>0</v>
      </c>
      <c r="J905" s="92"/>
    </row>
    <row r="906" spans="1:10" x14ac:dyDescent="0.25">
      <c r="A906" s="135" t="s">
        <v>9866</v>
      </c>
      <c r="B906" s="135" t="s">
        <v>553</v>
      </c>
      <c r="C906" s="135" t="s">
        <v>554</v>
      </c>
      <c r="D906" s="135" t="b">
        <v>0</v>
      </c>
      <c r="E906" s="135" t="s">
        <v>9806</v>
      </c>
      <c r="F906" s="135" t="s">
        <v>539</v>
      </c>
      <c r="G906" s="136">
        <v>44127</v>
      </c>
      <c r="H906" s="136">
        <v>44146</v>
      </c>
      <c r="I906" s="135">
        <v>0</v>
      </c>
      <c r="J906" s="92"/>
    </row>
    <row r="907" spans="1:10" x14ac:dyDescent="0.25">
      <c r="A907" s="135" t="s">
        <v>9867</v>
      </c>
      <c r="B907" s="135" t="s">
        <v>553</v>
      </c>
      <c r="C907" s="135" t="s">
        <v>560</v>
      </c>
      <c r="D907" s="135" t="b">
        <v>0</v>
      </c>
      <c r="E907" s="135" t="s">
        <v>9806</v>
      </c>
      <c r="F907" s="135" t="s">
        <v>539</v>
      </c>
      <c r="G907" s="136">
        <v>44127</v>
      </c>
      <c r="H907" s="136">
        <v>44146</v>
      </c>
      <c r="I907" s="135">
        <v>0</v>
      </c>
      <c r="J907" s="92"/>
    </row>
    <row r="908" spans="1:10" x14ac:dyDescent="0.25">
      <c r="A908" s="135" t="s">
        <v>9868</v>
      </c>
      <c r="B908" s="135" t="s">
        <v>553</v>
      </c>
      <c r="C908" s="135" t="s">
        <v>560</v>
      </c>
      <c r="D908" s="135" t="b">
        <v>0</v>
      </c>
      <c r="E908" s="135" t="s">
        <v>9806</v>
      </c>
      <c r="F908" s="135" t="s">
        <v>539</v>
      </c>
      <c r="G908" s="136">
        <v>44127</v>
      </c>
      <c r="H908" s="136">
        <v>44146</v>
      </c>
      <c r="I908" s="135">
        <v>0</v>
      </c>
      <c r="J908" s="92"/>
    </row>
    <row r="909" spans="1:10" x14ac:dyDescent="0.25">
      <c r="A909" s="135" t="s">
        <v>9869</v>
      </c>
      <c r="B909" s="135" t="s">
        <v>553</v>
      </c>
      <c r="C909" s="135" t="s">
        <v>560</v>
      </c>
      <c r="D909" s="135" t="b">
        <v>0</v>
      </c>
      <c r="E909" s="135" t="s">
        <v>9806</v>
      </c>
      <c r="F909" s="135" t="s">
        <v>539</v>
      </c>
      <c r="G909" s="136">
        <v>44127</v>
      </c>
      <c r="H909" s="136">
        <v>44146</v>
      </c>
      <c r="I909" s="135">
        <v>0</v>
      </c>
      <c r="J909" s="92"/>
    </row>
    <row r="910" spans="1:10" x14ac:dyDescent="0.25">
      <c r="A910" s="135" t="s">
        <v>9870</v>
      </c>
      <c r="B910" s="135" t="s">
        <v>553</v>
      </c>
      <c r="C910" s="135" t="s">
        <v>560</v>
      </c>
      <c r="D910" s="135" t="b">
        <v>0</v>
      </c>
      <c r="E910" s="135" t="s">
        <v>9806</v>
      </c>
      <c r="F910" s="135" t="s">
        <v>539</v>
      </c>
      <c r="G910" s="136">
        <v>44127</v>
      </c>
      <c r="H910" s="136">
        <v>44146</v>
      </c>
      <c r="I910" s="135">
        <v>0</v>
      </c>
      <c r="J910" s="92"/>
    </row>
    <row r="911" spans="1:10" x14ac:dyDescent="0.25">
      <c r="A911" s="135" t="s">
        <v>9871</v>
      </c>
      <c r="B911" s="135" t="s">
        <v>553</v>
      </c>
      <c r="C911" s="135" t="s">
        <v>560</v>
      </c>
      <c r="D911" s="135" t="b">
        <v>0</v>
      </c>
      <c r="E911" s="135" t="s">
        <v>9806</v>
      </c>
      <c r="F911" s="135" t="s">
        <v>539</v>
      </c>
      <c r="G911" s="136">
        <v>44127</v>
      </c>
      <c r="H911" s="136">
        <v>44146</v>
      </c>
      <c r="I911" s="135">
        <v>0</v>
      </c>
      <c r="J911" s="92"/>
    </row>
    <row r="912" spans="1:10" x14ac:dyDescent="0.25">
      <c r="A912" s="135" t="s">
        <v>9872</v>
      </c>
      <c r="B912" s="135" t="s">
        <v>553</v>
      </c>
      <c r="C912" s="135" t="s">
        <v>560</v>
      </c>
      <c r="D912" s="135" t="b">
        <v>0</v>
      </c>
      <c r="E912" s="135" t="s">
        <v>9806</v>
      </c>
      <c r="F912" s="135" t="s">
        <v>539</v>
      </c>
      <c r="G912" s="136">
        <v>44127</v>
      </c>
      <c r="H912" s="136">
        <v>44146</v>
      </c>
      <c r="I912" s="135">
        <v>0</v>
      </c>
      <c r="J912" s="92"/>
    </row>
    <row r="913" spans="1:10" x14ac:dyDescent="0.25">
      <c r="A913" s="135" t="s">
        <v>9873</v>
      </c>
      <c r="B913" s="135" t="s">
        <v>553</v>
      </c>
      <c r="C913" s="135" t="s">
        <v>560</v>
      </c>
      <c r="D913" s="135" t="b">
        <v>0</v>
      </c>
      <c r="E913" s="135" t="s">
        <v>9806</v>
      </c>
      <c r="F913" s="135" t="s">
        <v>539</v>
      </c>
      <c r="G913" s="136">
        <v>44127</v>
      </c>
      <c r="H913" s="136">
        <v>44146</v>
      </c>
      <c r="I913" s="135">
        <v>0</v>
      </c>
      <c r="J913" s="92"/>
    </row>
    <row r="914" spans="1:10" x14ac:dyDescent="0.25">
      <c r="A914" s="135" t="s">
        <v>9874</v>
      </c>
      <c r="B914" s="135" t="s">
        <v>553</v>
      </c>
      <c r="C914" s="135" t="s">
        <v>560</v>
      </c>
      <c r="D914" s="135" t="b">
        <v>0</v>
      </c>
      <c r="E914" s="135" t="s">
        <v>9806</v>
      </c>
      <c r="F914" s="135" t="s">
        <v>539</v>
      </c>
      <c r="G914" s="136">
        <v>44127</v>
      </c>
      <c r="H914" s="136">
        <v>44146</v>
      </c>
      <c r="I914" s="135">
        <v>0</v>
      </c>
      <c r="J914" s="92"/>
    </row>
    <row r="915" spans="1:10" x14ac:dyDescent="0.25">
      <c r="A915" s="135" t="s">
        <v>9875</v>
      </c>
      <c r="B915" s="135" t="s">
        <v>553</v>
      </c>
      <c r="C915" s="135" t="s">
        <v>560</v>
      </c>
      <c r="D915" s="135" t="b">
        <v>0</v>
      </c>
      <c r="E915" s="135" t="s">
        <v>9806</v>
      </c>
      <c r="F915" s="135" t="s">
        <v>539</v>
      </c>
      <c r="G915" s="136">
        <v>44127</v>
      </c>
      <c r="H915" s="136">
        <v>44146</v>
      </c>
      <c r="I915" s="135">
        <v>0</v>
      </c>
      <c r="J915" s="92"/>
    </row>
    <row r="916" spans="1:10" x14ac:dyDescent="0.25">
      <c r="A916" s="135" t="s">
        <v>9876</v>
      </c>
      <c r="B916" s="135" t="s">
        <v>553</v>
      </c>
      <c r="C916" s="135" t="s">
        <v>560</v>
      </c>
      <c r="D916" s="135" t="b">
        <v>0</v>
      </c>
      <c r="E916" s="135" t="s">
        <v>9806</v>
      </c>
      <c r="F916" s="135" t="s">
        <v>539</v>
      </c>
      <c r="G916" s="136">
        <v>44127</v>
      </c>
      <c r="H916" s="136">
        <v>44146</v>
      </c>
      <c r="I916" s="135">
        <v>0</v>
      </c>
      <c r="J916" s="92"/>
    </row>
    <row r="917" spans="1:10" x14ac:dyDescent="0.25">
      <c r="A917" s="135" t="s">
        <v>9877</v>
      </c>
      <c r="B917" s="135" t="s">
        <v>553</v>
      </c>
      <c r="C917" s="135" t="s">
        <v>560</v>
      </c>
      <c r="D917" s="135" t="b">
        <v>0</v>
      </c>
      <c r="E917" s="135" t="s">
        <v>9806</v>
      </c>
      <c r="F917" s="135" t="s">
        <v>539</v>
      </c>
      <c r="G917" s="136">
        <v>44127</v>
      </c>
      <c r="H917" s="136">
        <v>44146</v>
      </c>
      <c r="I917" s="135">
        <v>0</v>
      </c>
      <c r="J917" s="92"/>
    </row>
    <row r="918" spans="1:10" x14ac:dyDescent="0.25">
      <c r="A918" s="135" t="s">
        <v>9878</v>
      </c>
      <c r="B918" s="135" t="s">
        <v>553</v>
      </c>
      <c r="C918" s="135" t="s">
        <v>560</v>
      </c>
      <c r="D918" s="135" t="b">
        <v>0</v>
      </c>
      <c r="E918" s="135" t="s">
        <v>9806</v>
      </c>
      <c r="F918" s="135" t="s">
        <v>539</v>
      </c>
      <c r="G918" s="136">
        <v>44127</v>
      </c>
      <c r="H918" s="136">
        <v>44146</v>
      </c>
      <c r="I918" s="135">
        <v>0</v>
      </c>
      <c r="J918" s="92"/>
    </row>
    <row r="919" spans="1:10" x14ac:dyDescent="0.25">
      <c r="A919" s="135" t="s">
        <v>9879</v>
      </c>
      <c r="B919" s="135" t="s">
        <v>553</v>
      </c>
      <c r="C919" s="135" t="s">
        <v>560</v>
      </c>
      <c r="D919" s="135" t="b">
        <v>0</v>
      </c>
      <c r="E919" s="135" t="s">
        <v>9806</v>
      </c>
      <c r="F919" s="135" t="s">
        <v>539</v>
      </c>
      <c r="G919" s="136">
        <v>44127</v>
      </c>
      <c r="H919" s="136">
        <v>44146</v>
      </c>
      <c r="I919" s="135">
        <v>0</v>
      </c>
      <c r="J919" s="92"/>
    </row>
    <row r="920" spans="1:10" x14ac:dyDescent="0.25">
      <c r="A920" s="135" t="s">
        <v>9880</v>
      </c>
      <c r="B920" s="135" t="s">
        <v>553</v>
      </c>
      <c r="C920" s="135" t="s">
        <v>560</v>
      </c>
      <c r="D920" s="135" t="b">
        <v>0</v>
      </c>
      <c r="E920" s="135" t="s">
        <v>9806</v>
      </c>
      <c r="F920" s="135" t="s">
        <v>539</v>
      </c>
      <c r="G920" s="136">
        <v>44127</v>
      </c>
      <c r="H920" s="136">
        <v>44146</v>
      </c>
      <c r="I920" s="135">
        <v>0</v>
      </c>
      <c r="J920" s="92"/>
    </row>
    <row r="921" spans="1:10" x14ac:dyDescent="0.25">
      <c r="A921" s="135" t="s">
        <v>9881</v>
      </c>
      <c r="B921" s="135" t="s">
        <v>553</v>
      </c>
      <c r="C921" s="135" t="s">
        <v>560</v>
      </c>
      <c r="D921" s="135" t="b">
        <v>0</v>
      </c>
      <c r="E921" s="135" t="s">
        <v>9806</v>
      </c>
      <c r="F921" s="135" t="s">
        <v>539</v>
      </c>
      <c r="G921" s="136">
        <v>44127</v>
      </c>
      <c r="H921" s="136">
        <v>44146</v>
      </c>
      <c r="I921" s="135">
        <v>0</v>
      </c>
      <c r="J921" s="92"/>
    </row>
    <row r="922" spans="1:10" x14ac:dyDescent="0.25">
      <c r="A922" s="135" t="s">
        <v>9882</v>
      </c>
      <c r="B922" s="135" t="s">
        <v>553</v>
      </c>
      <c r="C922" s="135" t="s">
        <v>560</v>
      </c>
      <c r="D922" s="135" t="b">
        <v>0</v>
      </c>
      <c r="E922" s="135" t="s">
        <v>9806</v>
      </c>
      <c r="F922" s="135" t="s">
        <v>539</v>
      </c>
      <c r="G922" s="136">
        <v>44127</v>
      </c>
      <c r="H922" s="136">
        <v>44146</v>
      </c>
      <c r="I922" s="135">
        <v>0</v>
      </c>
      <c r="J922" s="92"/>
    </row>
    <row r="923" spans="1:10" x14ac:dyDescent="0.25">
      <c r="A923" s="135" t="s">
        <v>9883</v>
      </c>
      <c r="B923" s="135" t="s">
        <v>553</v>
      </c>
      <c r="C923" s="135" t="s">
        <v>560</v>
      </c>
      <c r="D923" s="135" t="b">
        <v>0</v>
      </c>
      <c r="E923" s="135" t="s">
        <v>9806</v>
      </c>
      <c r="F923" s="135" t="s">
        <v>539</v>
      </c>
      <c r="G923" s="136">
        <v>44127</v>
      </c>
      <c r="H923" s="136">
        <v>44146</v>
      </c>
      <c r="I923" s="135">
        <v>0</v>
      </c>
      <c r="J923" s="92"/>
    </row>
    <row r="924" spans="1:10" x14ac:dyDescent="0.25">
      <c r="A924" s="135" t="s">
        <v>9884</v>
      </c>
      <c r="B924" s="135" t="s">
        <v>553</v>
      </c>
      <c r="C924" s="135" t="s">
        <v>560</v>
      </c>
      <c r="D924" s="135" t="b">
        <v>0</v>
      </c>
      <c r="E924" s="135" t="s">
        <v>9806</v>
      </c>
      <c r="F924" s="135" t="s">
        <v>539</v>
      </c>
      <c r="G924" s="136">
        <v>44127</v>
      </c>
      <c r="H924" s="136">
        <v>44146</v>
      </c>
      <c r="I924" s="135">
        <v>0</v>
      </c>
      <c r="J924" s="92"/>
    </row>
    <row r="925" spans="1:10" x14ac:dyDescent="0.25">
      <c r="A925" s="135" t="s">
        <v>9885</v>
      </c>
      <c r="B925" s="135" t="s">
        <v>553</v>
      </c>
      <c r="C925" s="135" t="s">
        <v>560</v>
      </c>
      <c r="D925" s="135" t="b">
        <v>0</v>
      </c>
      <c r="E925" s="135" t="s">
        <v>9806</v>
      </c>
      <c r="F925" s="135" t="s">
        <v>539</v>
      </c>
      <c r="G925" s="136">
        <v>44127</v>
      </c>
      <c r="H925" s="136">
        <v>44146</v>
      </c>
      <c r="I925" s="135">
        <v>0</v>
      </c>
      <c r="J925" s="92"/>
    </row>
    <row r="926" spans="1:10" x14ac:dyDescent="0.25">
      <c r="A926" s="135" t="s">
        <v>9886</v>
      </c>
      <c r="B926" s="135" t="s">
        <v>553</v>
      </c>
      <c r="C926" s="135" t="s">
        <v>560</v>
      </c>
      <c r="D926" s="135" t="b">
        <v>0</v>
      </c>
      <c r="E926" s="135" t="s">
        <v>9806</v>
      </c>
      <c r="F926" s="135" t="s">
        <v>539</v>
      </c>
      <c r="G926" s="136">
        <v>44127</v>
      </c>
      <c r="H926" s="136">
        <v>44146</v>
      </c>
      <c r="I926" s="135">
        <v>0</v>
      </c>
      <c r="J926" s="92"/>
    </row>
    <row r="927" spans="1:10" x14ac:dyDescent="0.25">
      <c r="A927" s="135" t="s">
        <v>9887</v>
      </c>
      <c r="B927" s="135" t="s">
        <v>553</v>
      </c>
      <c r="C927" s="135" t="s">
        <v>560</v>
      </c>
      <c r="D927" s="135" t="b">
        <v>0</v>
      </c>
      <c r="E927" s="135" t="s">
        <v>9806</v>
      </c>
      <c r="F927" s="135" t="s">
        <v>539</v>
      </c>
      <c r="G927" s="136">
        <v>44127</v>
      </c>
      <c r="H927" s="136">
        <v>44146</v>
      </c>
      <c r="I927" s="135">
        <v>0</v>
      </c>
      <c r="J927" s="92"/>
    </row>
    <row r="928" spans="1:10" x14ac:dyDescent="0.25">
      <c r="A928" s="135" t="s">
        <v>9888</v>
      </c>
      <c r="B928" s="135" t="s">
        <v>553</v>
      </c>
      <c r="C928" s="135" t="s">
        <v>560</v>
      </c>
      <c r="D928" s="135" t="b">
        <v>0</v>
      </c>
      <c r="E928" s="135" t="s">
        <v>9806</v>
      </c>
      <c r="F928" s="135" t="s">
        <v>539</v>
      </c>
      <c r="G928" s="136">
        <v>44127</v>
      </c>
      <c r="H928" s="136">
        <v>44146</v>
      </c>
      <c r="I928" s="135">
        <v>0</v>
      </c>
      <c r="J928" s="92"/>
    </row>
    <row r="929" spans="1:10" x14ac:dyDescent="0.25">
      <c r="A929" s="135" t="s">
        <v>9889</v>
      </c>
      <c r="B929" s="135" t="s">
        <v>553</v>
      </c>
      <c r="C929" s="135" t="s">
        <v>560</v>
      </c>
      <c r="D929" s="135" t="b">
        <v>0</v>
      </c>
      <c r="E929" s="135" t="s">
        <v>9806</v>
      </c>
      <c r="F929" s="135" t="s">
        <v>539</v>
      </c>
      <c r="G929" s="136">
        <v>44127</v>
      </c>
      <c r="H929" s="136">
        <v>44146</v>
      </c>
      <c r="I929" s="135">
        <v>0</v>
      </c>
      <c r="J929" s="92"/>
    </row>
    <row r="930" spans="1:10" x14ac:dyDescent="0.25">
      <c r="A930" s="135" t="s">
        <v>9890</v>
      </c>
      <c r="B930" s="135" t="s">
        <v>553</v>
      </c>
      <c r="C930" s="135" t="s">
        <v>560</v>
      </c>
      <c r="D930" s="135" t="b">
        <v>0</v>
      </c>
      <c r="E930" s="135" t="s">
        <v>9806</v>
      </c>
      <c r="F930" s="135" t="s">
        <v>539</v>
      </c>
      <c r="G930" s="136">
        <v>44127</v>
      </c>
      <c r="H930" s="136">
        <v>44146</v>
      </c>
      <c r="I930" s="135">
        <v>0</v>
      </c>
      <c r="J930" s="92"/>
    </row>
    <row r="931" spans="1:10" x14ac:dyDescent="0.25">
      <c r="A931" s="135" t="s">
        <v>9891</v>
      </c>
      <c r="B931" s="135" t="s">
        <v>553</v>
      </c>
      <c r="C931" s="135" t="s">
        <v>560</v>
      </c>
      <c r="D931" s="135" t="b">
        <v>0</v>
      </c>
      <c r="E931" s="135" t="s">
        <v>9806</v>
      </c>
      <c r="F931" s="135" t="s">
        <v>539</v>
      </c>
      <c r="G931" s="136">
        <v>44127</v>
      </c>
      <c r="H931" s="136">
        <v>44146</v>
      </c>
      <c r="I931" s="135">
        <v>0</v>
      </c>
      <c r="J931" s="92"/>
    </row>
    <row r="932" spans="1:10" x14ac:dyDescent="0.25">
      <c r="A932" s="135" t="s">
        <v>9892</v>
      </c>
      <c r="B932" s="135" t="s">
        <v>553</v>
      </c>
      <c r="C932" s="135" t="s">
        <v>560</v>
      </c>
      <c r="D932" s="135" t="b">
        <v>0</v>
      </c>
      <c r="E932" s="135" t="s">
        <v>9806</v>
      </c>
      <c r="F932" s="135" t="s">
        <v>539</v>
      </c>
      <c r="G932" s="136">
        <v>44127</v>
      </c>
      <c r="H932" s="136">
        <v>44146</v>
      </c>
      <c r="I932" s="135">
        <v>0</v>
      </c>
      <c r="J932" s="92"/>
    </row>
    <row r="933" spans="1:10" x14ac:dyDescent="0.25">
      <c r="A933" s="135" t="s">
        <v>9893</v>
      </c>
      <c r="B933" s="135" t="s">
        <v>553</v>
      </c>
      <c r="C933" s="135" t="s">
        <v>560</v>
      </c>
      <c r="D933" s="135" t="b">
        <v>0</v>
      </c>
      <c r="E933" s="135" t="s">
        <v>9806</v>
      </c>
      <c r="F933" s="135" t="s">
        <v>539</v>
      </c>
      <c r="G933" s="136">
        <v>44127</v>
      </c>
      <c r="H933" s="136">
        <v>44146</v>
      </c>
      <c r="I933" s="135">
        <v>0</v>
      </c>
      <c r="J933" s="92"/>
    </row>
    <row r="934" spans="1:10" x14ac:dyDescent="0.25">
      <c r="A934" s="135" t="s">
        <v>9894</v>
      </c>
      <c r="B934" s="135" t="s">
        <v>553</v>
      </c>
      <c r="C934" s="135" t="s">
        <v>560</v>
      </c>
      <c r="D934" s="135" t="b">
        <v>0</v>
      </c>
      <c r="E934" s="135" t="s">
        <v>9806</v>
      </c>
      <c r="F934" s="135" t="s">
        <v>539</v>
      </c>
      <c r="G934" s="136">
        <v>44127</v>
      </c>
      <c r="H934" s="136">
        <v>44146</v>
      </c>
      <c r="I934" s="135">
        <v>0</v>
      </c>
      <c r="J934" s="92"/>
    </row>
    <row r="935" spans="1:10" x14ac:dyDescent="0.25">
      <c r="A935" s="135" t="s">
        <v>9895</v>
      </c>
      <c r="B935" s="135" t="s">
        <v>553</v>
      </c>
      <c r="C935" s="135" t="s">
        <v>560</v>
      </c>
      <c r="D935" s="135" t="b">
        <v>0</v>
      </c>
      <c r="E935" s="135" t="s">
        <v>9806</v>
      </c>
      <c r="F935" s="135" t="s">
        <v>539</v>
      </c>
      <c r="G935" s="136">
        <v>44127</v>
      </c>
      <c r="H935" s="136">
        <v>44146</v>
      </c>
      <c r="I935" s="135">
        <v>0</v>
      </c>
      <c r="J935" s="92"/>
    </row>
    <row r="936" spans="1:10" x14ac:dyDescent="0.25">
      <c r="A936" s="135" t="s">
        <v>9896</v>
      </c>
      <c r="B936" s="135" t="s">
        <v>553</v>
      </c>
      <c r="C936" s="135" t="s">
        <v>560</v>
      </c>
      <c r="D936" s="135" t="b">
        <v>0</v>
      </c>
      <c r="E936" s="135" t="s">
        <v>9806</v>
      </c>
      <c r="F936" s="135" t="s">
        <v>539</v>
      </c>
      <c r="G936" s="136">
        <v>44127</v>
      </c>
      <c r="H936" s="136">
        <v>44146</v>
      </c>
      <c r="I936" s="135">
        <v>0</v>
      </c>
      <c r="J936" s="92"/>
    </row>
    <row r="937" spans="1:10" x14ac:dyDescent="0.25">
      <c r="A937" s="135" t="s">
        <v>9897</v>
      </c>
      <c r="B937" s="135" t="s">
        <v>553</v>
      </c>
      <c r="C937" s="135" t="s">
        <v>560</v>
      </c>
      <c r="D937" s="135" t="b">
        <v>0</v>
      </c>
      <c r="E937" s="135" t="s">
        <v>9806</v>
      </c>
      <c r="F937" s="135" t="s">
        <v>539</v>
      </c>
      <c r="G937" s="136">
        <v>44127</v>
      </c>
      <c r="H937" s="136">
        <v>44146</v>
      </c>
      <c r="I937" s="135">
        <v>0</v>
      </c>
      <c r="J937" s="92"/>
    </row>
    <row r="938" spans="1:10" x14ac:dyDescent="0.25">
      <c r="A938" s="135" t="s">
        <v>9898</v>
      </c>
      <c r="B938" s="135" t="s">
        <v>553</v>
      </c>
      <c r="C938" s="135" t="s">
        <v>560</v>
      </c>
      <c r="D938" s="135" t="b">
        <v>0</v>
      </c>
      <c r="E938" s="135" t="s">
        <v>9806</v>
      </c>
      <c r="F938" s="135" t="s">
        <v>539</v>
      </c>
      <c r="G938" s="136">
        <v>44127</v>
      </c>
      <c r="H938" s="136">
        <v>44146</v>
      </c>
      <c r="I938" s="135">
        <v>0</v>
      </c>
      <c r="J938" s="92"/>
    </row>
    <row r="939" spans="1:10" x14ac:dyDescent="0.25">
      <c r="A939" s="135" t="s">
        <v>9899</v>
      </c>
      <c r="B939" s="135" t="s">
        <v>553</v>
      </c>
      <c r="C939" s="135" t="s">
        <v>560</v>
      </c>
      <c r="D939" s="135" t="b">
        <v>0</v>
      </c>
      <c r="E939" s="135" t="s">
        <v>9806</v>
      </c>
      <c r="F939" s="135" t="s">
        <v>539</v>
      </c>
      <c r="G939" s="136">
        <v>44127</v>
      </c>
      <c r="H939" s="136">
        <v>44146</v>
      </c>
      <c r="I939" s="135">
        <v>0</v>
      </c>
      <c r="J939" s="92"/>
    </row>
    <row r="940" spans="1:10" x14ac:dyDescent="0.25">
      <c r="A940" s="135" t="s">
        <v>9900</v>
      </c>
      <c r="B940" s="135" t="s">
        <v>553</v>
      </c>
      <c r="C940" s="135" t="s">
        <v>560</v>
      </c>
      <c r="D940" s="135" t="b">
        <v>0</v>
      </c>
      <c r="E940" s="135" t="s">
        <v>9806</v>
      </c>
      <c r="F940" s="135" t="s">
        <v>539</v>
      </c>
      <c r="G940" s="136">
        <v>44127</v>
      </c>
      <c r="H940" s="136">
        <v>44146</v>
      </c>
      <c r="I940" s="135">
        <v>0</v>
      </c>
      <c r="J940" s="92"/>
    </row>
    <row r="941" spans="1:10" x14ac:dyDescent="0.25">
      <c r="A941" s="135" t="s">
        <v>9901</v>
      </c>
      <c r="B941" s="135" t="s">
        <v>553</v>
      </c>
      <c r="C941" s="135" t="s">
        <v>560</v>
      </c>
      <c r="D941" s="135" t="b">
        <v>0</v>
      </c>
      <c r="E941" s="135" t="s">
        <v>9806</v>
      </c>
      <c r="F941" s="135" t="s">
        <v>539</v>
      </c>
      <c r="G941" s="136">
        <v>44127</v>
      </c>
      <c r="H941" s="136">
        <v>44146</v>
      </c>
      <c r="I941" s="135">
        <v>0</v>
      </c>
      <c r="J941" s="92"/>
    </row>
    <row r="942" spans="1:10" x14ac:dyDescent="0.25">
      <c r="A942" s="135" t="s">
        <v>9902</v>
      </c>
      <c r="B942" s="135" t="s">
        <v>553</v>
      </c>
      <c r="C942" s="135" t="s">
        <v>560</v>
      </c>
      <c r="D942" s="135" t="b">
        <v>0</v>
      </c>
      <c r="E942" s="135" t="s">
        <v>9806</v>
      </c>
      <c r="F942" s="135" t="s">
        <v>539</v>
      </c>
      <c r="G942" s="136">
        <v>44127</v>
      </c>
      <c r="H942" s="136">
        <v>44146</v>
      </c>
      <c r="I942" s="135">
        <v>0</v>
      </c>
      <c r="J942" s="92"/>
    </row>
    <row r="943" spans="1:10" x14ac:dyDescent="0.25">
      <c r="A943" s="135" t="s">
        <v>9903</v>
      </c>
      <c r="B943" s="135" t="s">
        <v>553</v>
      </c>
      <c r="C943" s="135" t="s">
        <v>560</v>
      </c>
      <c r="D943" s="135" t="b">
        <v>0</v>
      </c>
      <c r="E943" s="135" t="s">
        <v>9806</v>
      </c>
      <c r="F943" s="135" t="s">
        <v>539</v>
      </c>
      <c r="G943" s="136">
        <v>44127</v>
      </c>
      <c r="H943" s="136">
        <v>44146</v>
      </c>
      <c r="I943" s="135">
        <v>0</v>
      </c>
      <c r="J943" s="92"/>
    </row>
    <row r="944" spans="1:10" x14ac:dyDescent="0.25">
      <c r="A944" s="135" t="s">
        <v>9904</v>
      </c>
      <c r="B944" s="135" t="s">
        <v>553</v>
      </c>
      <c r="C944" s="135" t="s">
        <v>560</v>
      </c>
      <c r="D944" s="135" t="b">
        <v>0</v>
      </c>
      <c r="E944" s="135" t="s">
        <v>9806</v>
      </c>
      <c r="F944" s="135" t="s">
        <v>539</v>
      </c>
      <c r="G944" s="136">
        <v>44127</v>
      </c>
      <c r="H944" s="136">
        <v>44146</v>
      </c>
      <c r="I944" s="135">
        <v>0</v>
      </c>
      <c r="J944" s="92"/>
    </row>
    <row r="945" spans="1:10" x14ac:dyDescent="0.25">
      <c r="A945" s="135" t="s">
        <v>9905</v>
      </c>
      <c r="B945" s="135" t="s">
        <v>545</v>
      </c>
      <c r="C945" s="135" t="s">
        <v>560</v>
      </c>
      <c r="D945" s="135" t="b">
        <v>0</v>
      </c>
      <c r="E945" s="135" t="s">
        <v>9906</v>
      </c>
      <c r="F945" s="135" t="s">
        <v>539</v>
      </c>
      <c r="G945" s="136">
        <v>44127</v>
      </c>
      <c r="H945" s="136">
        <v>44146</v>
      </c>
      <c r="I945" s="135">
        <v>0</v>
      </c>
      <c r="J945" s="92"/>
    </row>
    <row r="946" spans="1:10" x14ac:dyDescent="0.25">
      <c r="A946" s="135" t="s">
        <v>9907</v>
      </c>
      <c r="B946" s="135" t="s">
        <v>545</v>
      </c>
      <c r="C946" s="135" t="s">
        <v>560</v>
      </c>
      <c r="D946" s="135" t="b">
        <v>0</v>
      </c>
      <c r="E946" s="135" t="s">
        <v>9906</v>
      </c>
      <c r="F946" s="135" t="s">
        <v>539</v>
      </c>
      <c r="G946" s="136">
        <v>44127</v>
      </c>
      <c r="H946" s="136">
        <v>44146</v>
      </c>
      <c r="I946" s="135">
        <v>0</v>
      </c>
      <c r="J946" s="92"/>
    </row>
    <row r="947" spans="1:10" x14ac:dyDescent="0.25">
      <c r="A947" s="135" t="s">
        <v>9908</v>
      </c>
      <c r="B947" s="135" t="s">
        <v>545</v>
      </c>
      <c r="C947" s="135" t="s">
        <v>560</v>
      </c>
      <c r="D947" s="135" t="b">
        <v>0</v>
      </c>
      <c r="E947" s="135" t="s">
        <v>9906</v>
      </c>
      <c r="F947" s="135" t="s">
        <v>539</v>
      </c>
      <c r="G947" s="136">
        <v>44127</v>
      </c>
      <c r="H947" s="136">
        <v>44146</v>
      </c>
      <c r="I947" s="135">
        <v>0</v>
      </c>
      <c r="J947" s="92"/>
    </row>
    <row r="948" spans="1:10" x14ac:dyDescent="0.25">
      <c r="A948" s="135" t="s">
        <v>9909</v>
      </c>
      <c r="B948" s="135" t="s">
        <v>545</v>
      </c>
      <c r="C948" s="135" t="s">
        <v>560</v>
      </c>
      <c r="D948" s="135" t="b">
        <v>0</v>
      </c>
      <c r="E948" s="135" t="s">
        <v>9906</v>
      </c>
      <c r="F948" s="135" t="s">
        <v>539</v>
      </c>
      <c r="G948" s="136">
        <v>44127</v>
      </c>
      <c r="H948" s="136">
        <v>44146</v>
      </c>
      <c r="I948" s="135">
        <v>0</v>
      </c>
      <c r="J948" s="92"/>
    </row>
    <row r="949" spans="1:10" x14ac:dyDescent="0.25">
      <c r="A949" s="135" t="s">
        <v>9910</v>
      </c>
      <c r="B949" s="135" t="s">
        <v>545</v>
      </c>
      <c r="C949" s="135" t="s">
        <v>560</v>
      </c>
      <c r="D949" s="135" t="b">
        <v>0</v>
      </c>
      <c r="E949" s="135" t="s">
        <v>9906</v>
      </c>
      <c r="F949" s="135" t="s">
        <v>539</v>
      </c>
      <c r="G949" s="136">
        <v>44127</v>
      </c>
      <c r="H949" s="136">
        <v>44146</v>
      </c>
      <c r="I949" s="135">
        <v>0</v>
      </c>
      <c r="J949" s="92"/>
    </row>
    <row r="950" spans="1:10" x14ac:dyDescent="0.25">
      <c r="A950" s="135" t="s">
        <v>9911</v>
      </c>
      <c r="B950" s="135" t="s">
        <v>545</v>
      </c>
      <c r="C950" s="135" t="s">
        <v>560</v>
      </c>
      <c r="D950" s="135" t="b">
        <v>0</v>
      </c>
      <c r="E950" s="135" t="s">
        <v>9906</v>
      </c>
      <c r="F950" s="135" t="s">
        <v>539</v>
      </c>
      <c r="G950" s="136">
        <v>44127</v>
      </c>
      <c r="H950" s="136">
        <v>44146</v>
      </c>
      <c r="I950" s="135">
        <v>0</v>
      </c>
      <c r="J950" s="92"/>
    </row>
    <row r="951" spans="1:10" x14ac:dyDescent="0.25">
      <c r="A951" s="135" t="s">
        <v>9912</v>
      </c>
      <c r="B951" s="135" t="s">
        <v>545</v>
      </c>
      <c r="C951" s="135" t="s">
        <v>560</v>
      </c>
      <c r="D951" s="135" t="b">
        <v>0</v>
      </c>
      <c r="E951" s="135" t="s">
        <v>9906</v>
      </c>
      <c r="F951" s="135" t="s">
        <v>539</v>
      </c>
      <c r="G951" s="136">
        <v>44127</v>
      </c>
      <c r="H951" s="136">
        <v>44146</v>
      </c>
      <c r="I951" s="135">
        <v>0</v>
      </c>
      <c r="J951" s="92"/>
    </row>
    <row r="952" spans="1:10" x14ac:dyDescent="0.25">
      <c r="A952" s="135" t="s">
        <v>9913</v>
      </c>
      <c r="B952" s="135" t="s">
        <v>545</v>
      </c>
      <c r="C952" s="135" t="s">
        <v>560</v>
      </c>
      <c r="D952" s="135" t="b">
        <v>0</v>
      </c>
      <c r="E952" s="135" t="s">
        <v>9906</v>
      </c>
      <c r="F952" s="135" t="s">
        <v>539</v>
      </c>
      <c r="G952" s="136">
        <v>44127</v>
      </c>
      <c r="H952" s="136">
        <v>44146</v>
      </c>
      <c r="I952" s="135">
        <v>0</v>
      </c>
      <c r="J952" s="92"/>
    </row>
    <row r="953" spans="1:10" x14ac:dyDescent="0.25">
      <c r="A953" s="135" t="s">
        <v>9914</v>
      </c>
      <c r="B953" s="135" t="s">
        <v>545</v>
      </c>
      <c r="C953" s="135" t="s">
        <v>560</v>
      </c>
      <c r="D953" s="135" t="b">
        <v>0</v>
      </c>
      <c r="E953" s="135" t="s">
        <v>9906</v>
      </c>
      <c r="F953" s="135" t="s">
        <v>539</v>
      </c>
      <c r="G953" s="136">
        <v>44127</v>
      </c>
      <c r="H953" s="136">
        <v>44146</v>
      </c>
      <c r="I953" s="135">
        <v>0</v>
      </c>
      <c r="J953" s="92"/>
    </row>
    <row r="954" spans="1:10" x14ac:dyDescent="0.25">
      <c r="A954" s="135" t="s">
        <v>9915</v>
      </c>
      <c r="B954" s="135" t="s">
        <v>545</v>
      </c>
      <c r="C954" s="135" t="s">
        <v>560</v>
      </c>
      <c r="D954" s="135" t="b">
        <v>0</v>
      </c>
      <c r="E954" s="135" t="s">
        <v>9906</v>
      </c>
      <c r="F954" s="135" t="s">
        <v>539</v>
      </c>
      <c r="G954" s="136">
        <v>44127</v>
      </c>
      <c r="H954" s="136">
        <v>44146</v>
      </c>
      <c r="I954" s="135">
        <v>0</v>
      </c>
      <c r="J954" s="92"/>
    </row>
    <row r="955" spans="1:10" x14ac:dyDescent="0.25">
      <c r="A955" s="135" t="s">
        <v>9916</v>
      </c>
      <c r="B955" s="135" t="s">
        <v>545</v>
      </c>
      <c r="C955" s="135" t="s">
        <v>560</v>
      </c>
      <c r="D955" s="135" t="b">
        <v>0</v>
      </c>
      <c r="E955" s="135" t="s">
        <v>9906</v>
      </c>
      <c r="F955" s="135" t="s">
        <v>539</v>
      </c>
      <c r="G955" s="136">
        <v>44127</v>
      </c>
      <c r="H955" s="136">
        <v>44146</v>
      </c>
      <c r="I955" s="135">
        <v>0</v>
      </c>
      <c r="J955" s="92"/>
    </row>
    <row r="956" spans="1:10" x14ac:dyDescent="0.25">
      <c r="A956" s="135" t="s">
        <v>9917</v>
      </c>
      <c r="B956" s="135" t="s">
        <v>545</v>
      </c>
      <c r="C956" s="135" t="s">
        <v>560</v>
      </c>
      <c r="D956" s="135" t="b">
        <v>0</v>
      </c>
      <c r="E956" s="135" t="s">
        <v>9906</v>
      </c>
      <c r="F956" s="135" t="s">
        <v>539</v>
      </c>
      <c r="G956" s="136">
        <v>44127</v>
      </c>
      <c r="H956" s="136">
        <v>44146</v>
      </c>
      <c r="I956" s="135">
        <v>0</v>
      </c>
      <c r="J956" s="92"/>
    </row>
    <row r="957" spans="1:10" x14ac:dyDescent="0.25">
      <c r="A957" s="135" t="s">
        <v>9918</v>
      </c>
      <c r="B957" s="135" t="s">
        <v>545</v>
      </c>
      <c r="C957" s="135" t="s">
        <v>560</v>
      </c>
      <c r="D957" s="135" t="b">
        <v>0</v>
      </c>
      <c r="E957" s="135" t="s">
        <v>9906</v>
      </c>
      <c r="F957" s="135" t="s">
        <v>539</v>
      </c>
      <c r="G957" s="136">
        <v>44127</v>
      </c>
      <c r="H957" s="136">
        <v>44146</v>
      </c>
      <c r="I957" s="135">
        <v>0</v>
      </c>
      <c r="J957" s="92"/>
    </row>
    <row r="958" spans="1:10" x14ac:dyDescent="0.25">
      <c r="A958" s="135" t="s">
        <v>9919</v>
      </c>
      <c r="B958" s="135" t="s">
        <v>545</v>
      </c>
      <c r="C958" s="135" t="s">
        <v>560</v>
      </c>
      <c r="D958" s="135" t="b">
        <v>0</v>
      </c>
      <c r="E958" s="135" t="s">
        <v>9906</v>
      </c>
      <c r="F958" s="135" t="s">
        <v>539</v>
      </c>
      <c r="G958" s="136">
        <v>44127</v>
      </c>
      <c r="H958" s="136">
        <v>44146</v>
      </c>
      <c r="I958" s="135">
        <v>0</v>
      </c>
      <c r="J958" s="92"/>
    </row>
    <row r="959" spans="1:10" x14ac:dyDescent="0.25">
      <c r="A959" s="135" t="s">
        <v>9920</v>
      </c>
      <c r="B959" s="135" t="s">
        <v>545</v>
      </c>
      <c r="C959" s="135" t="s">
        <v>560</v>
      </c>
      <c r="D959" s="135" t="b">
        <v>0</v>
      </c>
      <c r="E959" s="135" t="s">
        <v>9906</v>
      </c>
      <c r="F959" s="135" t="s">
        <v>539</v>
      </c>
      <c r="G959" s="136">
        <v>44127</v>
      </c>
      <c r="H959" s="136">
        <v>44146</v>
      </c>
      <c r="I959" s="135">
        <v>0</v>
      </c>
      <c r="J959" s="92"/>
    </row>
    <row r="960" spans="1:10" x14ac:dyDescent="0.25">
      <c r="A960" s="135" t="s">
        <v>9921</v>
      </c>
      <c r="B960" s="135" t="s">
        <v>545</v>
      </c>
      <c r="C960" s="135" t="s">
        <v>560</v>
      </c>
      <c r="D960" s="135" t="b">
        <v>0</v>
      </c>
      <c r="E960" s="135" t="s">
        <v>9906</v>
      </c>
      <c r="F960" s="135" t="s">
        <v>539</v>
      </c>
      <c r="G960" s="136">
        <v>44127</v>
      </c>
      <c r="H960" s="136">
        <v>44146</v>
      </c>
      <c r="I960" s="135">
        <v>0</v>
      </c>
      <c r="J960" s="92"/>
    </row>
    <row r="961" spans="1:10" x14ac:dyDescent="0.25">
      <c r="A961" s="135" t="s">
        <v>9922</v>
      </c>
      <c r="B961" s="135" t="s">
        <v>545</v>
      </c>
      <c r="C961" s="135" t="s">
        <v>560</v>
      </c>
      <c r="D961" s="135" t="b">
        <v>0</v>
      </c>
      <c r="E961" s="135" t="s">
        <v>9906</v>
      </c>
      <c r="F961" s="135" t="s">
        <v>539</v>
      </c>
      <c r="G961" s="136">
        <v>44127</v>
      </c>
      <c r="H961" s="136">
        <v>44146</v>
      </c>
      <c r="I961" s="135">
        <v>0</v>
      </c>
      <c r="J961" s="92"/>
    </row>
    <row r="962" spans="1:10" x14ac:dyDescent="0.25">
      <c r="A962" s="135" t="s">
        <v>9923</v>
      </c>
      <c r="B962" s="135" t="s">
        <v>545</v>
      </c>
      <c r="C962" s="135" t="s">
        <v>560</v>
      </c>
      <c r="D962" s="135" t="b">
        <v>0</v>
      </c>
      <c r="E962" s="135" t="s">
        <v>9906</v>
      </c>
      <c r="F962" s="135" t="s">
        <v>539</v>
      </c>
      <c r="G962" s="136">
        <v>44127</v>
      </c>
      <c r="H962" s="136">
        <v>44146</v>
      </c>
      <c r="I962" s="135">
        <v>0</v>
      </c>
      <c r="J962" s="92"/>
    </row>
    <row r="963" spans="1:10" x14ac:dyDescent="0.25">
      <c r="A963" s="135" t="s">
        <v>9924</v>
      </c>
      <c r="B963" s="135" t="s">
        <v>545</v>
      </c>
      <c r="C963" s="135" t="s">
        <v>560</v>
      </c>
      <c r="D963" s="135" t="b">
        <v>0</v>
      </c>
      <c r="E963" s="135" t="s">
        <v>9906</v>
      </c>
      <c r="F963" s="135" t="s">
        <v>539</v>
      </c>
      <c r="G963" s="136">
        <v>44127</v>
      </c>
      <c r="H963" s="136">
        <v>44146</v>
      </c>
      <c r="I963" s="135">
        <v>0</v>
      </c>
      <c r="J963" s="92"/>
    </row>
    <row r="964" spans="1:10" x14ac:dyDescent="0.25">
      <c r="A964" s="135" t="s">
        <v>9925</v>
      </c>
      <c r="B964" s="135" t="s">
        <v>545</v>
      </c>
      <c r="C964" s="135" t="s">
        <v>560</v>
      </c>
      <c r="D964" s="135" t="b">
        <v>0</v>
      </c>
      <c r="E964" s="135" t="s">
        <v>9906</v>
      </c>
      <c r="F964" s="135" t="s">
        <v>539</v>
      </c>
      <c r="G964" s="136">
        <v>44127</v>
      </c>
      <c r="H964" s="136">
        <v>44146</v>
      </c>
      <c r="I964" s="135">
        <v>0</v>
      </c>
      <c r="J964" s="92"/>
    </row>
    <row r="965" spans="1:10" x14ac:dyDescent="0.25">
      <c r="A965" s="135" t="s">
        <v>9926</v>
      </c>
      <c r="B965" s="135" t="s">
        <v>545</v>
      </c>
      <c r="C965" s="135" t="s">
        <v>560</v>
      </c>
      <c r="D965" s="135" t="b">
        <v>0</v>
      </c>
      <c r="E965" s="135" t="s">
        <v>9906</v>
      </c>
      <c r="F965" s="135" t="s">
        <v>539</v>
      </c>
      <c r="G965" s="136">
        <v>44127</v>
      </c>
      <c r="H965" s="136">
        <v>44146</v>
      </c>
      <c r="I965" s="135">
        <v>0</v>
      </c>
      <c r="J965" s="92"/>
    </row>
    <row r="966" spans="1:10" x14ac:dyDescent="0.25">
      <c r="A966" s="135" t="s">
        <v>9927</v>
      </c>
      <c r="B966" s="135" t="s">
        <v>545</v>
      </c>
      <c r="C966" s="135" t="s">
        <v>560</v>
      </c>
      <c r="D966" s="135" t="b">
        <v>0</v>
      </c>
      <c r="E966" s="135" t="s">
        <v>9906</v>
      </c>
      <c r="F966" s="135" t="s">
        <v>539</v>
      </c>
      <c r="G966" s="136">
        <v>44127</v>
      </c>
      <c r="H966" s="136">
        <v>44146</v>
      </c>
      <c r="I966" s="135">
        <v>0</v>
      </c>
      <c r="J966" s="92"/>
    </row>
    <row r="967" spans="1:10" x14ac:dyDescent="0.25">
      <c r="A967" s="135" t="s">
        <v>9928</v>
      </c>
      <c r="B967" s="135" t="s">
        <v>545</v>
      </c>
      <c r="C967" s="135" t="s">
        <v>560</v>
      </c>
      <c r="D967" s="135" t="b">
        <v>0</v>
      </c>
      <c r="E967" s="135" t="s">
        <v>9906</v>
      </c>
      <c r="F967" s="135" t="s">
        <v>539</v>
      </c>
      <c r="G967" s="136">
        <v>44127</v>
      </c>
      <c r="H967" s="136">
        <v>44146</v>
      </c>
      <c r="I967" s="135">
        <v>0</v>
      </c>
      <c r="J967" s="92"/>
    </row>
    <row r="968" spans="1:10" x14ac:dyDescent="0.25">
      <c r="A968" s="135" t="s">
        <v>9929</v>
      </c>
      <c r="B968" s="135" t="s">
        <v>545</v>
      </c>
      <c r="C968" s="135" t="s">
        <v>560</v>
      </c>
      <c r="D968" s="135" t="b">
        <v>0</v>
      </c>
      <c r="E968" s="135" t="s">
        <v>9906</v>
      </c>
      <c r="F968" s="135" t="s">
        <v>539</v>
      </c>
      <c r="G968" s="136">
        <v>44127</v>
      </c>
      <c r="H968" s="136">
        <v>44146</v>
      </c>
      <c r="I968" s="135">
        <v>0</v>
      </c>
      <c r="J968" s="92"/>
    </row>
    <row r="969" spans="1:10" x14ac:dyDescent="0.25">
      <c r="A969" s="135" t="s">
        <v>9930</v>
      </c>
      <c r="B969" s="135" t="s">
        <v>545</v>
      </c>
      <c r="C969" s="135" t="s">
        <v>560</v>
      </c>
      <c r="D969" s="135" t="b">
        <v>0</v>
      </c>
      <c r="E969" s="135" t="s">
        <v>9906</v>
      </c>
      <c r="F969" s="135" t="s">
        <v>539</v>
      </c>
      <c r="G969" s="136">
        <v>44127</v>
      </c>
      <c r="H969" s="136">
        <v>44146</v>
      </c>
      <c r="I969" s="135">
        <v>0</v>
      </c>
      <c r="J969" s="92"/>
    </row>
    <row r="970" spans="1:10" x14ac:dyDescent="0.25">
      <c r="A970" s="135" t="s">
        <v>9931</v>
      </c>
      <c r="B970" s="135" t="s">
        <v>545</v>
      </c>
      <c r="C970" s="135" t="s">
        <v>560</v>
      </c>
      <c r="D970" s="135" t="b">
        <v>0</v>
      </c>
      <c r="E970" s="135" t="s">
        <v>9906</v>
      </c>
      <c r="F970" s="135" t="s">
        <v>539</v>
      </c>
      <c r="G970" s="136">
        <v>44127</v>
      </c>
      <c r="H970" s="136">
        <v>44146</v>
      </c>
      <c r="I970" s="135">
        <v>0</v>
      </c>
      <c r="J970" s="92"/>
    </row>
    <row r="971" spans="1:10" x14ac:dyDescent="0.25">
      <c r="A971" s="135" t="s">
        <v>9932</v>
      </c>
      <c r="B971" s="135" t="s">
        <v>545</v>
      </c>
      <c r="C971" s="135" t="s">
        <v>560</v>
      </c>
      <c r="D971" s="135" t="b">
        <v>0</v>
      </c>
      <c r="E971" s="135" t="s">
        <v>9906</v>
      </c>
      <c r="F971" s="135" t="s">
        <v>539</v>
      </c>
      <c r="G971" s="136">
        <v>44127</v>
      </c>
      <c r="H971" s="136">
        <v>44146</v>
      </c>
      <c r="I971" s="135">
        <v>0</v>
      </c>
      <c r="J971" s="92"/>
    </row>
    <row r="972" spans="1:10" x14ac:dyDescent="0.25">
      <c r="A972" s="135" t="s">
        <v>9933</v>
      </c>
      <c r="B972" s="135" t="s">
        <v>545</v>
      </c>
      <c r="C972" s="135" t="s">
        <v>560</v>
      </c>
      <c r="D972" s="135" t="b">
        <v>0</v>
      </c>
      <c r="E972" s="135" t="s">
        <v>9906</v>
      </c>
      <c r="F972" s="135" t="s">
        <v>539</v>
      </c>
      <c r="G972" s="136">
        <v>44127</v>
      </c>
      <c r="H972" s="136">
        <v>44146</v>
      </c>
      <c r="I972" s="135">
        <v>0</v>
      </c>
      <c r="J972" s="92"/>
    </row>
    <row r="973" spans="1:10" x14ac:dyDescent="0.25">
      <c r="A973" s="135" t="s">
        <v>9934</v>
      </c>
      <c r="B973" s="135" t="s">
        <v>545</v>
      </c>
      <c r="C973" s="135" t="s">
        <v>560</v>
      </c>
      <c r="D973" s="135" t="b">
        <v>0</v>
      </c>
      <c r="E973" s="135" t="s">
        <v>9906</v>
      </c>
      <c r="F973" s="135" t="s">
        <v>539</v>
      </c>
      <c r="G973" s="136">
        <v>44127</v>
      </c>
      <c r="H973" s="136">
        <v>44146</v>
      </c>
      <c r="I973" s="135">
        <v>0</v>
      </c>
      <c r="J973" s="92"/>
    </row>
    <row r="974" spans="1:10" x14ac:dyDescent="0.25">
      <c r="A974" s="135" t="s">
        <v>9935</v>
      </c>
      <c r="B974" s="135" t="s">
        <v>545</v>
      </c>
      <c r="C974" s="135" t="s">
        <v>560</v>
      </c>
      <c r="D974" s="135" t="b">
        <v>0</v>
      </c>
      <c r="E974" s="135" t="s">
        <v>9906</v>
      </c>
      <c r="F974" s="135" t="s">
        <v>539</v>
      </c>
      <c r="G974" s="136">
        <v>44127</v>
      </c>
      <c r="H974" s="136">
        <v>44146</v>
      </c>
      <c r="I974" s="135">
        <v>0</v>
      </c>
      <c r="J974" s="92"/>
    </row>
    <row r="975" spans="1:10" x14ac:dyDescent="0.25">
      <c r="A975" s="135" t="s">
        <v>9936</v>
      </c>
      <c r="B975" s="135" t="s">
        <v>545</v>
      </c>
      <c r="C975" s="135" t="s">
        <v>560</v>
      </c>
      <c r="D975" s="135" t="b">
        <v>0</v>
      </c>
      <c r="E975" s="135" t="s">
        <v>9906</v>
      </c>
      <c r="F975" s="135" t="s">
        <v>539</v>
      </c>
      <c r="G975" s="136">
        <v>44127</v>
      </c>
      <c r="H975" s="136">
        <v>44146</v>
      </c>
      <c r="I975" s="135">
        <v>0</v>
      </c>
      <c r="J975" s="92"/>
    </row>
    <row r="976" spans="1:10" x14ac:dyDescent="0.25">
      <c r="A976" s="135" t="s">
        <v>9937</v>
      </c>
      <c r="B976" s="135" t="s">
        <v>545</v>
      </c>
      <c r="C976" s="135" t="s">
        <v>560</v>
      </c>
      <c r="D976" s="135" t="b">
        <v>0</v>
      </c>
      <c r="E976" s="135" t="s">
        <v>9906</v>
      </c>
      <c r="F976" s="135" t="s">
        <v>539</v>
      </c>
      <c r="G976" s="136">
        <v>44127</v>
      </c>
      <c r="H976" s="136">
        <v>44146</v>
      </c>
      <c r="I976" s="135">
        <v>0</v>
      </c>
      <c r="J976" s="92"/>
    </row>
    <row r="977" spans="1:10" x14ac:dyDescent="0.25">
      <c r="A977" s="135" t="s">
        <v>9938</v>
      </c>
      <c r="B977" s="135" t="s">
        <v>545</v>
      </c>
      <c r="C977" s="135" t="s">
        <v>560</v>
      </c>
      <c r="D977" s="135" t="b">
        <v>0</v>
      </c>
      <c r="E977" s="135" t="s">
        <v>9906</v>
      </c>
      <c r="F977" s="135" t="s">
        <v>539</v>
      </c>
      <c r="G977" s="136">
        <v>44127</v>
      </c>
      <c r="H977" s="136">
        <v>44146</v>
      </c>
      <c r="I977" s="135">
        <v>0</v>
      </c>
      <c r="J977" s="92"/>
    </row>
    <row r="978" spans="1:10" x14ac:dyDescent="0.25">
      <c r="A978" s="135" t="s">
        <v>9939</v>
      </c>
      <c r="B978" s="135" t="s">
        <v>545</v>
      </c>
      <c r="C978" s="135" t="s">
        <v>560</v>
      </c>
      <c r="D978" s="135" t="b">
        <v>0</v>
      </c>
      <c r="E978" s="135" t="s">
        <v>9906</v>
      </c>
      <c r="F978" s="135" t="s">
        <v>539</v>
      </c>
      <c r="G978" s="136">
        <v>44127</v>
      </c>
      <c r="H978" s="136">
        <v>44146</v>
      </c>
      <c r="I978" s="135">
        <v>0</v>
      </c>
      <c r="J978" s="92"/>
    </row>
    <row r="979" spans="1:10" x14ac:dyDescent="0.25">
      <c r="A979" s="135" t="s">
        <v>9940</v>
      </c>
      <c r="B979" s="135" t="s">
        <v>545</v>
      </c>
      <c r="C979" s="135" t="s">
        <v>560</v>
      </c>
      <c r="D979" s="135" t="b">
        <v>0</v>
      </c>
      <c r="E979" s="135" t="s">
        <v>9906</v>
      </c>
      <c r="F979" s="135" t="s">
        <v>539</v>
      </c>
      <c r="G979" s="136">
        <v>44127</v>
      </c>
      <c r="H979" s="136">
        <v>44146</v>
      </c>
      <c r="I979" s="135">
        <v>0</v>
      </c>
      <c r="J979" s="92"/>
    </row>
    <row r="980" spans="1:10" x14ac:dyDescent="0.25">
      <c r="A980" s="135" t="s">
        <v>9941</v>
      </c>
      <c r="B980" s="135" t="s">
        <v>545</v>
      </c>
      <c r="C980" s="135" t="s">
        <v>560</v>
      </c>
      <c r="D980" s="135" t="b">
        <v>0</v>
      </c>
      <c r="E980" s="135" t="s">
        <v>9906</v>
      </c>
      <c r="F980" s="135" t="s">
        <v>539</v>
      </c>
      <c r="G980" s="136">
        <v>44127</v>
      </c>
      <c r="H980" s="136">
        <v>44146</v>
      </c>
      <c r="I980" s="135">
        <v>0</v>
      </c>
      <c r="J980" s="92"/>
    </row>
    <row r="981" spans="1:10" x14ac:dyDescent="0.25">
      <c r="A981" s="135" t="s">
        <v>9942</v>
      </c>
      <c r="B981" s="135" t="s">
        <v>545</v>
      </c>
      <c r="C981" s="135" t="s">
        <v>560</v>
      </c>
      <c r="D981" s="135" t="b">
        <v>0</v>
      </c>
      <c r="E981" s="135" t="s">
        <v>9906</v>
      </c>
      <c r="F981" s="135" t="s">
        <v>539</v>
      </c>
      <c r="G981" s="136">
        <v>44127</v>
      </c>
      <c r="H981" s="136">
        <v>44146</v>
      </c>
      <c r="I981" s="135">
        <v>0</v>
      </c>
      <c r="J981" s="92"/>
    </row>
    <row r="982" spans="1:10" x14ac:dyDescent="0.25">
      <c r="A982" s="135" t="s">
        <v>9943</v>
      </c>
      <c r="B982" s="135" t="s">
        <v>545</v>
      </c>
      <c r="C982" s="135" t="s">
        <v>560</v>
      </c>
      <c r="D982" s="135" t="b">
        <v>0</v>
      </c>
      <c r="E982" s="135" t="s">
        <v>9906</v>
      </c>
      <c r="F982" s="135" t="s">
        <v>539</v>
      </c>
      <c r="G982" s="136">
        <v>44127</v>
      </c>
      <c r="H982" s="136">
        <v>44146</v>
      </c>
      <c r="I982" s="135">
        <v>0</v>
      </c>
      <c r="J982" s="92"/>
    </row>
    <row r="983" spans="1:10" x14ac:dyDescent="0.25">
      <c r="A983" s="135" t="s">
        <v>9944</v>
      </c>
      <c r="B983" s="135" t="s">
        <v>545</v>
      </c>
      <c r="C983" s="135" t="s">
        <v>560</v>
      </c>
      <c r="D983" s="135" t="b">
        <v>0</v>
      </c>
      <c r="E983" s="135" t="s">
        <v>9906</v>
      </c>
      <c r="F983" s="135" t="s">
        <v>539</v>
      </c>
      <c r="G983" s="136">
        <v>44127</v>
      </c>
      <c r="H983" s="136">
        <v>44146</v>
      </c>
      <c r="I983" s="135">
        <v>0</v>
      </c>
      <c r="J983" s="92"/>
    </row>
    <row r="984" spans="1:10" x14ac:dyDescent="0.25">
      <c r="A984" s="135" t="s">
        <v>9945</v>
      </c>
      <c r="B984" s="135" t="s">
        <v>545</v>
      </c>
      <c r="C984" s="135" t="s">
        <v>560</v>
      </c>
      <c r="D984" s="135" t="b">
        <v>0</v>
      </c>
      <c r="E984" s="135" t="s">
        <v>9906</v>
      </c>
      <c r="F984" s="135" t="s">
        <v>539</v>
      </c>
      <c r="G984" s="136">
        <v>44127</v>
      </c>
      <c r="H984" s="136">
        <v>44146</v>
      </c>
      <c r="I984" s="135">
        <v>0</v>
      </c>
      <c r="J984" s="92"/>
    </row>
    <row r="985" spans="1:10" x14ac:dyDescent="0.25">
      <c r="A985" s="135" t="s">
        <v>9946</v>
      </c>
      <c r="B985" s="135" t="s">
        <v>545</v>
      </c>
      <c r="C985" s="135" t="s">
        <v>560</v>
      </c>
      <c r="D985" s="135" t="b">
        <v>0</v>
      </c>
      <c r="E985" s="135" t="s">
        <v>9906</v>
      </c>
      <c r="F985" s="135" t="s">
        <v>539</v>
      </c>
      <c r="G985" s="136">
        <v>44127</v>
      </c>
      <c r="H985" s="136">
        <v>44146</v>
      </c>
      <c r="I985" s="135">
        <v>0</v>
      </c>
      <c r="J985" s="92"/>
    </row>
    <row r="986" spans="1:10" x14ac:dyDescent="0.25">
      <c r="A986" s="135" t="s">
        <v>9947</v>
      </c>
      <c r="B986" s="135" t="s">
        <v>545</v>
      </c>
      <c r="C986" s="135" t="s">
        <v>560</v>
      </c>
      <c r="D986" s="135" t="b">
        <v>0</v>
      </c>
      <c r="E986" s="135" t="s">
        <v>9906</v>
      </c>
      <c r="F986" s="135" t="s">
        <v>539</v>
      </c>
      <c r="G986" s="136">
        <v>44127</v>
      </c>
      <c r="H986" s="136">
        <v>44146</v>
      </c>
      <c r="I986" s="135">
        <v>0</v>
      </c>
      <c r="J986" s="92"/>
    </row>
    <row r="987" spans="1:10" x14ac:dyDescent="0.25">
      <c r="A987" s="135" t="s">
        <v>9948</v>
      </c>
      <c r="B987" s="135" t="s">
        <v>545</v>
      </c>
      <c r="C987" s="135" t="s">
        <v>560</v>
      </c>
      <c r="D987" s="135" t="b">
        <v>0</v>
      </c>
      <c r="E987" s="135" t="s">
        <v>9906</v>
      </c>
      <c r="F987" s="135" t="s">
        <v>539</v>
      </c>
      <c r="G987" s="136">
        <v>44127</v>
      </c>
      <c r="H987" s="136">
        <v>44146</v>
      </c>
      <c r="I987" s="135">
        <v>0</v>
      </c>
      <c r="J987" s="92"/>
    </row>
    <row r="988" spans="1:10" x14ac:dyDescent="0.25">
      <c r="A988" s="135" t="s">
        <v>9949</v>
      </c>
      <c r="B988" s="135" t="s">
        <v>545</v>
      </c>
      <c r="C988" s="135" t="s">
        <v>560</v>
      </c>
      <c r="D988" s="135" t="b">
        <v>0</v>
      </c>
      <c r="E988" s="135" t="s">
        <v>9906</v>
      </c>
      <c r="F988" s="135" t="s">
        <v>539</v>
      </c>
      <c r="G988" s="136">
        <v>44127</v>
      </c>
      <c r="H988" s="136">
        <v>44146</v>
      </c>
      <c r="I988" s="135">
        <v>0</v>
      </c>
      <c r="J988" s="92"/>
    </row>
    <row r="989" spans="1:10" x14ac:dyDescent="0.25">
      <c r="A989" s="135" t="s">
        <v>9950</v>
      </c>
      <c r="B989" s="135" t="s">
        <v>545</v>
      </c>
      <c r="C989" s="135" t="s">
        <v>560</v>
      </c>
      <c r="D989" s="135" t="b">
        <v>0</v>
      </c>
      <c r="E989" s="135" t="s">
        <v>9906</v>
      </c>
      <c r="F989" s="135" t="s">
        <v>539</v>
      </c>
      <c r="G989" s="136">
        <v>44127</v>
      </c>
      <c r="H989" s="136">
        <v>44146</v>
      </c>
      <c r="I989" s="135">
        <v>0</v>
      </c>
      <c r="J989" s="92"/>
    </row>
    <row r="990" spans="1:10" x14ac:dyDescent="0.25">
      <c r="A990" s="135" t="s">
        <v>9951</v>
      </c>
      <c r="B990" s="135" t="s">
        <v>545</v>
      </c>
      <c r="C990" s="135" t="s">
        <v>560</v>
      </c>
      <c r="D990" s="135" t="b">
        <v>0</v>
      </c>
      <c r="E990" s="135" t="s">
        <v>9906</v>
      </c>
      <c r="F990" s="135" t="s">
        <v>539</v>
      </c>
      <c r="G990" s="136">
        <v>44127</v>
      </c>
      <c r="H990" s="136">
        <v>44146</v>
      </c>
      <c r="I990" s="135">
        <v>0</v>
      </c>
      <c r="J990" s="92"/>
    </row>
    <row r="991" spans="1:10" x14ac:dyDescent="0.25">
      <c r="A991" s="135" t="s">
        <v>9952</v>
      </c>
      <c r="B991" s="135" t="s">
        <v>545</v>
      </c>
      <c r="C991" s="135" t="s">
        <v>560</v>
      </c>
      <c r="D991" s="135" t="b">
        <v>0</v>
      </c>
      <c r="E991" s="135" t="s">
        <v>9906</v>
      </c>
      <c r="F991" s="135" t="s">
        <v>539</v>
      </c>
      <c r="G991" s="136">
        <v>44127</v>
      </c>
      <c r="H991" s="136">
        <v>44146</v>
      </c>
      <c r="I991" s="135">
        <v>0</v>
      </c>
      <c r="J991" s="92"/>
    </row>
    <row r="992" spans="1:10" x14ac:dyDescent="0.25">
      <c r="A992" s="135" t="s">
        <v>9953</v>
      </c>
      <c r="B992" s="135" t="s">
        <v>545</v>
      </c>
      <c r="C992" s="135" t="s">
        <v>560</v>
      </c>
      <c r="D992" s="135" t="b">
        <v>0</v>
      </c>
      <c r="E992" s="135" t="s">
        <v>9906</v>
      </c>
      <c r="F992" s="135" t="s">
        <v>539</v>
      </c>
      <c r="G992" s="136">
        <v>44127</v>
      </c>
      <c r="H992" s="136">
        <v>44146</v>
      </c>
      <c r="I992" s="135">
        <v>0</v>
      </c>
      <c r="J992" s="92"/>
    </row>
    <row r="993" spans="1:10" x14ac:dyDescent="0.25">
      <c r="A993" s="135" t="s">
        <v>9954</v>
      </c>
      <c r="B993" s="135" t="s">
        <v>545</v>
      </c>
      <c r="C993" s="135" t="s">
        <v>560</v>
      </c>
      <c r="D993" s="135" t="b">
        <v>0</v>
      </c>
      <c r="E993" s="135" t="s">
        <v>9906</v>
      </c>
      <c r="F993" s="135" t="s">
        <v>539</v>
      </c>
      <c r="G993" s="136">
        <v>44127</v>
      </c>
      <c r="H993" s="136">
        <v>44146</v>
      </c>
      <c r="I993" s="135">
        <v>0</v>
      </c>
      <c r="J993" s="92"/>
    </row>
    <row r="994" spans="1:10" x14ac:dyDescent="0.25">
      <c r="A994" s="135" t="s">
        <v>9955</v>
      </c>
      <c r="B994" s="135" t="s">
        <v>545</v>
      </c>
      <c r="C994" s="135" t="s">
        <v>560</v>
      </c>
      <c r="D994" s="135" t="b">
        <v>0</v>
      </c>
      <c r="E994" s="135" t="s">
        <v>9906</v>
      </c>
      <c r="F994" s="135" t="s">
        <v>539</v>
      </c>
      <c r="G994" s="136">
        <v>44127</v>
      </c>
      <c r="H994" s="136">
        <v>44146</v>
      </c>
      <c r="I994" s="135">
        <v>0</v>
      </c>
      <c r="J994" s="92"/>
    </row>
    <row r="995" spans="1:10" x14ac:dyDescent="0.25">
      <c r="A995" s="135" t="s">
        <v>9956</v>
      </c>
      <c r="B995" s="135" t="s">
        <v>545</v>
      </c>
      <c r="C995" s="135" t="s">
        <v>560</v>
      </c>
      <c r="D995" s="135" t="b">
        <v>0</v>
      </c>
      <c r="E995" s="135" t="s">
        <v>9906</v>
      </c>
      <c r="F995" s="135" t="s">
        <v>539</v>
      </c>
      <c r="G995" s="136">
        <v>44127</v>
      </c>
      <c r="H995" s="136">
        <v>44146</v>
      </c>
      <c r="I995" s="135">
        <v>0</v>
      </c>
      <c r="J995" s="92"/>
    </row>
    <row r="996" spans="1:10" x14ac:dyDescent="0.25">
      <c r="A996" s="135" t="s">
        <v>9957</v>
      </c>
      <c r="B996" s="135" t="s">
        <v>545</v>
      </c>
      <c r="C996" s="135" t="s">
        <v>560</v>
      </c>
      <c r="D996" s="135" t="b">
        <v>0</v>
      </c>
      <c r="E996" s="135" t="s">
        <v>9906</v>
      </c>
      <c r="F996" s="135" t="s">
        <v>539</v>
      </c>
      <c r="G996" s="136">
        <v>44127</v>
      </c>
      <c r="H996" s="136">
        <v>44146</v>
      </c>
      <c r="I996" s="135">
        <v>0</v>
      </c>
      <c r="J996" s="92"/>
    </row>
    <row r="997" spans="1:10" x14ac:dyDescent="0.25">
      <c r="A997" s="135" t="s">
        <v>9958</v>
      </c>
      <c r="B997" s="135" t="s">
        <v>545</v>
      </c>
      <c r="C997" s="135" t="s">
        <v>560</v>
      </c>
      <c r="D997" s="135" t="b">
        <v>0</v>
      </c>
      <c r="E997" s="135" t="s">
        <v>9906</v>
      </c>
      <c r="F997" s="135" t="s">
        <v>539</v>
      </c>
      <c r="G997" s="136">
        <v>44127</v>
      </c>
      <c r="H997" s="136">
        <v>44146</v>
      </c>
      <c r="I997" s="135">
        <v>0</v>
      </c>
      <c r="J997" s="92"/>
    </row>
    <row r="998" spans="1:10" x14ac:dyDescent="0.25">
      <c r="A998" s="135" t="s">
        <v>9959</v>
      </c>
      <c r="B998" s="135" t="s">
        <v>545</v>
      </c>
      <c r="C998" s="135" t="s">
        <v>560</v>
      </c>
      <c r="D998" s="135" t="b">
        <v>0</v>
      </c>
      <c r="E998" s="135" t="s">
        <v>9906</v>
      </c>
      <c r="F998" s="135" t="s">
        <v>539</v>
      </c>
      <c r="G998" s="136">
        <v>44127</v>
      </c>
      <c r="H998" s="136">
        <v>44146</v>
      </c>
      <c r="I998" s="135">
        <v>0</v>
      </c>
      <c r="J998" s="92"/>
    </row>
    <row r="999" spans="1:10" x14ac:dyDescent="0.25">
      <c r="A999" s="135" t="s">
        <v>9960</v>
      </c>
      <c r="B999" s="135" t="s">
        <v>545</v>
      </c>
      <c r="C999" s="135" t="s">
        <v>560</v>
      </c>
      <c r="D999" s="135" t="b">
        <v>0</v>
      </c>
      <c r="E999" s="135" t="s">
        <v>9906</v>
      </c>
      <c r="F999" s="135" t="s">
        <v>539</v>
      </c>
      <c r="G999" s="136">
        <v>44127</v>
      </c>
      <c r="H999" s="136">
        <v>44146</v>
      </c>
      <c r="I999" s="135">
        <v>0</v>
      </c>
      <c r="J999" s="92"/>
    </row>
    <row r="1000" spans="1:10" x14ac:dyDescent="0.25">
      <c r="A1000" s="135" t="s">
        <v>9961</v>
      </c>
      <c r="B1000" s="135" t="s">
        <v>545</v>
      </c>
      <c r="C1000" s="135" t="s">
        <v>560</v>
      </c>
      <c r="D1000" s="135" t="b">
        <v>0</v>
      </c>
      <c r="E1000" s="135" t="s">
        <v>9906</v>
      </c>
      <c r="F1000" s="135" t="s">
        <v>539</v>
      </c>
      <c r="G1000" s="136">
        <v>44127</v>
      </c>
      <c r="H1000" s="136">
        <v>44146</v>
      </c>
      <c r="I1000" s="135">
        <v>0</v>
      </c>
      <c r="J1000" s="92"/>
    </row>
    <row r="1001" spans="1:10" x14ac:dyDescent="0.25">
      <c r="A1001" s="135" t="s">
        <v>9962</v>
      </c>
      <c r="B1001" s="135" t="s">
        <v>545</v>
      </c>
      <c r="C1001" s="135" t="s">
        <v>560</v>
      </c>
      <c r="D1001" s="135" t="b">
        <v>0</v>
      </c>
      <c r="E1001" s="135" t="s">
        <v>9906</v>
      </c>
      <c r="F1001" s="135" t="s">
        <v>539</v>
      </c>
      <c r="G1001" s="136">
        <v>44127</v>
      </c>
      <c r="H1001" s="136">
        <v>44146</v>
      </c>
      <c r="I1001" s="135">
        <v>0</v>
      </c>
      <c r="J1001" s="92"/>
    </row>
    <row r="1002" spans="1:10" x14ac:dyDescent="0.25">
      <c r="A1002" s="135" t="s">
        <v>9963</v>
      </c>
      <c r="B1002" s="135" t="s">
        <v>545</v>
      </c>
      <c r="C1002" s="135" t="s">
        <v>560</v>
      </c>
      <c r="D1002" s="135" t="b">
        <v>0</v>
      </c>
      <c r="E1002" s="135" t="s">
        <v>9906</v>
      </c>
      <c r="F1002" s="135" t="s">
        <v>539</v>
      </c>
      <c r="G1002" s="136">
        <v>44127</v>
      </c>
      <c r="H1002" s="136">
        <v>44146</v>
      </c>
      <c r="I1002" s="135">
        <v>0</v>
      </c>
      <c r="J1002" s="92"/>
    </row>
    <row r="1003" spans="1:10" x14ac:dyDescent="0.25">
      <c r="A1003" s="135" t="s">
        <v>9964</v>
      </c>
      <c r="B1003" s="135" t="s">
        <v>545</v>
      </c>
      <c r="C1003" s="135" t="s">
        <v>560</v>
      </c>
      <c r="D1003" s="135" t="b">
        <v>0</v>
      </c>
      <c r="E1003" s="135" t="s">
        <v>9906</v>
      </c>
      <c r="F1003" s="135" t="s">
        <v>539</v>
      </c>
      <c r="G1003" s="136">
        <v>44127</v>
      </c>
      <c r="H1003" s="136">
        <v>44146</v>
      </c>
      <c r="I1003" s="135">
        <v>0</v>
      </c>
      <c r="J1003" s="92"/>
    </row>
    <row r="1004" spans="1:10" x14ac:dyDescent="0.25">
      <c r="A1004" s="135" t="s">
        <v>9965</v>
      </c>
      <c r="B1004" s="135" t="s">
        <v>545</v>
      </c>
      <c r="C1004" s="135" t="s">
        <v>560</v>
      </c>
      <c r="D1004" s="135" t="b">
        <v>0</v>
      </c>
      <c r="E1004" s="135" t="s">
        <v>9906</v>
      </c>
      <c r="F1004" s="135" t="s">
        <v>539</v>
      </c>
      <c r="G1004" s="136">
        <v>44127</v>
      </c>
      <c r="H1004" s="136">
        <v>44146</v>
      </c>
      <c r="I1004" s="135">
        <v>0</v>
      </c>
      <c r="J1004" s="92"/>
    </row>
    <row r="1005" spans="1:10" x14ac:dyDescent="0.25">
      <c r="A1005" s="135" t="s">
        <v>9966</v>
      </c>
      <c r="B1005" s="135" t="s">
        <v>545</v>
      </c>
      <c r="C1005" s="135" t="s">
        <v>560</v>
      </c>
      <c r="D1005" s="135" t="b">
        <v>0</v>
      </c>
      <c r="E1005" s="135" t="s">
        <v>9906</v>
      </c>
      <c r="F1005" s="135" t="s">
        <v>539</v>
      </c>
      <c r="G1005" s="136">
        <v>44127</v>
      </c>
      <c r="H1005" s="136">
        <v>44146</v>
      </c>
      <c r="I1005" s="135">
        <v>0</v>
      </c>
      <c r="J1005" s="92"/>
    </row>
    <row r="1006" spans="1:10" x14ac:dyDescent="0.25">
      <c r="A1006" s="135" t="s">
        <v>9967</v>
      </c>
      <c r="B1006" s="135" t="s">
        <v>545</v>
      </c>
      <c r="C1006" s="135" t="s">
        <v>560</v>
      </c>
      <c r="D1006" s="135" t="b">
        <v>0</v>
      </c>
      <c r="E1006" s="135" t="s">
        <v>9906</v>
      </c>
      <c r="F1006" s="135" t="s">
        <v>539</v>
      </c>
      <c r="G1006" s="136">
        <v>44127</v>
      </c>
      <c r="H1006" s="136">
        <v>44146</v>
      </c>
      <c r="I1006" s="135">
        <v>0</v>
      </c>
      <c r="J1006" s="92"/>
    </row>
    <row r="1007" spans="1:10" x14ac:dyDescent="0.25">
      <c r="A1007" s="135" t="s">
        <v>9968</v>
      </c>
      <c r="B1007" s="135" t="s">
        <v>545</v>
      </c>
      <c r="C1007" s="135" t="s">
        <v>560</v>
      </c>
      <c r="D1007" s="135" t="b">
        <v>0</v>
      </c>
      <c r="E1007" s="135" t="s">
        <v>9906</v>
      </c>
      <c r="F1007" s="135" t="s">
        <v>539</v>
      </c>
      <c r="G1007" s="136">
        <v>44127</v>
      </c>
      <c r="H1007" s="136">
        <v>44146</v>
      </c>
      <c r="I1007" s="135">
        <v>0</v>
      </c>
      <c r="J1007" s="92"/>
    </row>
    <row r="1008" spans="1:10" x14ac:dyDescent="0.25">
      <c r="A1008" s="135" t="s">
        <v>9969</v>
      </c>
      <c r="B1008" s="135" t="s">
        <v>545</v>
      </c>
      <c r="C1008" s="135" t="s">
        <v>560</v>
      </c>
      <c r="D1008" s="135" t="b">
        <v>0</v>
      </c>
      <c r="E1008" s="135" t="s">
        <v>9906</v>
      </c>
      <c r="F1008" s="135" t="s">
        <v>539</v>
      </c>
      <c r="G1008" s="136">
        <v>44127</v>
      </c>
      <c r="H1008" s="136">
        <v>44146</v>
      </c>
      <c r="I1008" s="135">
        <v>0</v>
      </c>
      <c r="J1008" s="92"/>
    </row>
    <row r="1009" spans="1:10" x14ac:dyDescent="0.25">
      <c r="A1009" s="135" t="s">
        <v>9970</v>
      </c>
      <c r="B1009" s="135" t="s">
        <v>545</v>
      </c>
      <c r="C1009" s="135" t="s">
        <v>560</v>
      </c>
      <c r="D1009" s="135" t="b">
        <v>0</v>
      </c>
      <c r="E1009" s="135" t="s">
        <v>9906</v>
      </c>
      <c r="F1009" s="135" t="s">
        <v>539</v>
      </c>
      <c r="G1009" s="136">
        <v>44127</v>
      </c>
      <c r="H1009" s="136">
        <v>44146</v>
      </c>
      <c r="I1009" s="135">
        <v>0</v>
      </c>
      <c r="J1009" s="92"/>
    </row>
    <row r="1010" spans="1:10" x14ac:dyDescent="0.25">
      <c r="A1010" s="135" t="s">
        <v>9971</v>
      </c>
      <c r="B1010" s="135" t="s">
        <v>545</v>
      </c>
      <c r="C1010" s="135" t="s">
        <v>560</v>
      </c>
      <c r="D1010" s="135" t="b">
        <v>0</v>
      </c>
      <c r="E1010" s="135" t="s">
        <v>9906</v>
      </c>
      <c r="F1010" s="135" t="s">
        <v>539</v>
      </c>
      <c r="G1010" s="136">
        <v>44127</v>
      </c>
      <c r="H1010" s="136">
        <v>44146</v>
      </c>
      <c r="I1010" s="135">
        <v>0</v>
      </c>
      <c r="J1010" s="92"/>
    </row>
    <row r="1011" spans="1:10" x14ac:dyDescent="0.25">
      <c r="A1011" s="135" t="s">
        <v>9972</v>
      </c>
      <c r="B1011" s="135" t="s">
        <v>545</v>
      </c>
      <c r="C1011" s="135" t="s">
        <v>560</v>
      </c>
      <c r="D1011" s="135" t="b">
        <v>0</v>
      </c>
      <c r="E1011" s="135" t="s">
        <v>9906</v>
      </c>
      <c r="F1011" s="135" t="s">
        <v>539</v>
      </c>
      <c r="G1011" s="136">
        <v>44127</v>
      </c>
      <c r="H1011" s="136">
        <v>44146</v>
      </c>
      <c r="I1011" s="135">
        <v>0</v>
      </c>
      <c r="J1011" s="92"/>
    </row>
    <row r="1012" spans="1:10" x14ac:dyDescent="0.25">
      <c r="A1012" s="135" t="s">
        <v>9973</v>
      </c>
      <c r="B1012" s="135" t="s">
        <v>545</v>
      </c>
      <c r="C1012" s="135" t="s">
        <v>560</v>
      </c>
      <c r="D1012" s="135" t="b">
        <v>0</v>
      </c>
      <c r="E1012" s="135" t="s">
        <v>9906</v>
      </c>
      <c r="F1012" s="135" t="s">
        <v>539</v>
      </c>
      <c r="G1012" s="136">
        <v>44127</v>
      </c>
      <c r="H1012" s="136">
        <v>44146</v>
      </c>
      <c r="I1012" s="135">
        <v>0</v>
      </c>
      <c r="J1012" s="92"/>
    </row>
    <row r="1013" spans="1:10" x14ac:dyDescent="0.25">
      <c r="A1013" s="135" t="s">
        <v>9974</v>
      </c>
      <c r="B1013" s="135" t="s">
        <v>545</v>
      </c>
      <c r="C1013" s="135" t="s">
        <v>560</v>
      </c>
      <c r="D1013" s="135" t="b">
        <v>0</v>
      </c>
      <c r="E1013" s="135" t="s">
        <v>9906</v>
      </c>
      <c r="F1013" s="135" t="s">
        <v>539</v>
      </c>
      <c r="G1013" s="136">
        <v>44127</v>
      </c>
      <c r="H1013" s="136">
        <v>44146</v>
      </c>
      <c r="I1013" s="135">
        <v>0</v>
      </c>
      <c r="J1013" s="92"/>
    </row>
    <row r="1014" spans="1:10" x14ac:dyDescent="0.25">
      <c r="A1014" s="135" t="s">
        <v>9975</v>
      </c>
      <c r="B1014" s="135" t="s">
        <v>545</v>
      </c>
      <c r="C1014" s="135" t="s">
        <v>560</v>
      </c>
      <c r="D1014" s="135" t="b">
        <v>0</v>
      </c>
      <c r="E1014" s="135" t="s">
        <v>9906</v>
      </c>
      <c r="F1014" s="135" t="s">
        <v>539</v>
      </c>
      <c r="G1014" s="136">
        <v>44127</v>
      </c>
      <c r="H1014" s="136">
        <v>44146</v>
      </c>
      <c r="I1014" s="135">
        <v>0</v>
      </c>
      <c r="J1014" s="92"/>
    </row>
    <row r="1015" spans="1:10" x14ac:dyDescent="0.25">
      <c r="A1015" s="135" t="s">
        <v>9976</v>
      </c>
      <c r="B1015" s="135" t="s">
        <v>545</v>
      </c>
      <c r="C1015" s="135" t="s">
        <v>560</v>
      </c>
      <c r="D1015" s="135" t="b">
        <v>0</v>
      </c>
      <c r="E1015" s="135" t="s">
        <v>9906</v>
      </c>
      <c r="F1015" s="135" t="s">
        <v>539</v>
      </c>
      <c r="G1015" s="136">
        <v>44127</v>
      </c>
      <c r="H1015" s="136">
        <v>44146</v>
      </c>
      <c r="I1015" s="135">
        <v>0</v>
      </c>
      <c r="J1015" s="92"/>
    </row>
    <row r="1016" spans="1:10" x14ac:dyDescent="0.25">
      <c r="A1016" s="135" t="s">
        <v>9977</v>
      </c>
      <c r="B1016" s="135" t="s">
        <v>545</v>
      </c>
      <c r="C1016" s="135" t="s">
        <v>560</v>
      </c>
      <c r="D1016" s="135" t="b">
        <v>0</v>
      </c>
      <c r="E1016" s="135" t="s">
        <v>9906</v>
      </c>
      <c r="F1016" s="135" t="s">
        <v>539</v>
      </c>
      <c r="G1016" s="136">
        <v>44127</v>
      </c>
      <c r="H1016" s="136">
        <v>44146</v>
      </c>
      <c r="I1016" s="135">
        <v>0</v>
      </c>
      <c r="J1016" s="92"/>
    </row>
    <row r="1017" spans="1:10" x14ac:dyDescent="0.25">
      <c r="A1017" s="135" t="s">
        <v>9978</v>
      </c>
      <c r="B1017" s="135" t="s">
        <v>545</v>
      </c>
      <c r="C1017" s="135" t="s">
        <v>560</v>
      </c>
      <c r="D1017" s="135" t="b">
        <v>0</v>
      </c>
      <c r="E1017" s="135" t="s">
        <v>9906</v>
      </c>
      <c r="F1017" s="135" t="s">
        <v>539</v>
      </c>
      <c r="G1017" s="136">
        <v>44127</v>
      </c>
      <c r="H1017" s="136">
        <v>44146</v>
      </c>
      <c r="I1017" s="135">
        <v>0</v>
      </c>
      <c r="J1017" s="92"/>
    </row>
    <row r="1018" spans="1:10" x14ac:dyDescent="0.25">
      <c r="A1018" s="135" t="s">
        <v>9979</v>
      </c>
      <c r="B1018" s="135" t="s">
        <v>545</v>
      </c>
      <c r="C1018" s="135" t="s">
        <v>560</v>
      </c>
      <c r="D1018" s="135" t="b">
        <v>0</v>
      </c>
      <c r="E1018" s="135" t="s">
        <v>9906</v>
      </c>
      <c r="F1018" s="135" t="s">
        <v>539</v>
      </c>
      <c r="G1018" s="136">
        <v>44127</v>
      </c>
      <c r="H1018" s="136">
        <v>44146</v>
      </c>
      <c r="I1018" s="135">
        <v>0</v>
      </c>
      <c r="J1018" s="92"/>
    </row>
    <row r="1019" spans="1:10" x14ac:dyDescent="0.25">
      <c r="A1019" s="135" t="s">
        <v>9980</v>
      </c>
      <c r="B1019" s="135" t="s">
        <v>545</v>
      </c>
      <c r="C1019" s="135" t="s">
        <v>560</v>
      </c>
      <c r="D1019" s="135" t="b">
        <v>0</v>
      </c>
      <c r="E1019" s="135" t="s">
        <v>9906</v>
      </c>
      <c r="F1019" s="135" t="s">
        <v>539</v>
      </c>
      <c r="G1019" s="136">
        <v>44127</v>
      </c>
      <c r="H1019" s="136">
        <v>44146</v>
      </c>
      <c r="I1019" s="135">
        <v>0</v>
      </c>
      <c r="J1019" s="92"/>
    </row>
    <row r="1020" spans="1:10" x14ac:dyDescent="0.25">
      <c r="A1020" s="135" t="s">
        <v>9981</v>
      </c>
      <c r="B1020" s="135" t="s">
        <v>545</v>
      </c>
      <c r="C1020" s="135" t="s">
        <v>560</v>
      </c>
      <c r="D1020" s="135" t="b">
        <v>0</v>
      </c>
      <c r="E1020" s="135" t="s">
        <v>9906</v>
      </c>
      <c r="F1020" s="135" t="s">
        <v>539</v>
      </c>
      <c r="G1020" s="136">
        <v>44127</v>
      </c>
      <c r="H1020" s="136">
        <v>44146</v>
      </c>
      <c r="I1020" s="135">
        <v>0</v>
      </c>
      <c r="J1020" s="92"/>
    </row>
    <row r="1021" spans="1:10" x14ac:dyDescent="0.25">
      <c r="A1021" s="135" t="s">
        <v>9982</v>
      </c>
      <c r="B1021" s="135" t="s">
        <v>545</v>
      </c>
      <c r="C1021" s="135" t="s">
        <v>560</v>
      </c>
      <c r="D1021" s="135" t="b">
        <v>0</v>
      </c>
      <c r="E1021" s="135" t="s">
        <v>9906</v>
      </c>
      <c r="F1021" s="135" t="s">
        <v>539</v>
      </c>
      <c r="G1021" s="136">
        <v>44127</v>
      </c>
      <c r="H1021" s="136">
        <v>44146</v>
      </c>
      <c r="I1021" s="135">
        <v>0</v>
      </c>
      <c r="J1021" s="92"/>
    </row>
    <row r="1022" spans="1:10" x14ac:dyDescent="0.25">
      <c r="A1022" s="135" t="s">
        <v>9983</v>
      </c>
      <c r="B1022" s="135" t="s">
        <v>545</v>
      </c>
      <c r="C1022" s="135" t="s">
        <v>560</v>
      </c>
      <c r="D1022" s="135" t="b">
        <v>0</v>
      </c>
      <c r="E1022" s="135" t="s">
        <v>9906</v>
      </c>
      <c r="F1022" s="135" t="s">
        <v>539</v>
      </c>
      <c r="G1022" s="136">
        <v>44127</v>
      </c>
      <c r="H1022" s="136">
        <v>44146</v>
      </c>
      <c r="I1022" s="135">
        <v>0</v>
      </c>
      <c r="J1022" s="92"/>
    </row>
    <row r="1023" spans="1:10" x14ac:dyDescent="0.25">
      <c r="A1023" s="135" t="s">
        <v>9984</v>
      </c>
      <c r="B1023" s="135" t="s">
        <v>545</v>
      </c>
      <c r="C1023" s="135" t="s">
        <v>560</v>
      </c>
      <c r="D1023" s="135" t="b">
        <v>0</v>
      </c>
      <c r="E1023" s="135" t="s">
        <v>9906</v>
      </c>
      <c r="F1023" s="135" t="s">
        <v>539</v>
      </c>
      <c r="G1023" s="136">
        <v>44127</v>
      </c>
      <c r="H1023" s="136">
        <v>44146</v>
      </c>
      <c r="I1023" s="135">
        <v>0</v>
      </c>
      <c r="J1023" s="92"/>
    </row>
    <row r="1024" spans="1:10" x14ac:dyDescent="0.25">
      <c r="A1024" s="135" t="s">
        <v>9985</v>
      </c>
      <c r="B1024" s="135" t="s">
        <v>545</v>
      </c>
      <c r="C1024" s="135" t="s">
        <v>560</v>
      </c>
      <c r="D1024" s="135" t="b">
        <v>0</v>
      </c>
      <c r="E1024" s="135" t="s">
        <v>9906</v>
      </c>
      <c r="F1024" s="135" t="s">
        <v>539</v>
      </c>
      <c r="G1024" s="136">
        <v>44127</v>
      </c>
      <c r="H1024" s="136">
        <v>44146</v>
      </c>
      <c r="I1024" s="135">
        <v>0</v>
      </c>
      <c r="J1024" s="92"/>
    </row>
    <row r="1025" spans="1:10" x14ac:dyDescent="0.25">
      <c r="A1025" s="135" t="s">
        <v>9986</v>
      </c>
      <c r="B1025" s="135" t="s">
        <v>545</v>
      </c>
      <c r="C1025" s="135" t="s">
        <v>560</v>
      </c>
      <c r="D1025" s="135" t="b">
        <v>0</v>
      </c>
      <c r="E1025" s="135" t="s">
        <v>9906</v>
      </c>
      <c r="F1025" s="135" t="s">
        <v>539</v>
      </c>
      <c r="G1025" s="136">
        <v>44127</v>
      </c>
      <c r="H1025" s="136">
        <v>44146</v>
      </c>
      <c r="I1025" s="135">
        <v>0</v>
      </c>
      <c r="J1025" s="92"/>
    </row>
    <row r="1026" spans="1:10" x14ac:dyDescent="0.25">
      <c r="A1026" s="135" t="s">
        <v>9987</v>
      </c>
      <c r="B1026" s="135" t="s">
        <v>545</v>
      </c>
      <c r="C1026" s="135" t="s">
        <v>560</v>
      </c>
      <c r="D1026" s="135" t="b">
        <v>0</v>
      </c>
      <c r="E1026" s="135" t="s">
        <v>9906</v>
      </c>
      <c r="F1026" s="135" t="s">
        <v>539</v>
      </c>
      <c r="G1026" s="136">
        <v>44127</v>
      </c>
      <c r="H1026" s="136">
        <v>44146</v>
      </c>
      <c r="I1026" s="135">
        <v>0</v>
      </c>
      <c r="J1026" s="92"/>
    </row>
    <row r="1027" spans="1:10" x14ac:dyDescent="0.25">
      <c r="A1027" s="135" t="s">
        <v>9988</v>
      </c>
      <c r="B1027" s="135" t="s">
        <v>545</v>
      </c>
      <c r="C1027" s="135" t="s">
        <v>560</v>
      </c>
      <c r="D1027" s="135" t="b">
        <v>0</v>
      </c>
      <c r="E1027" s="135" t="s">
        <v>9906</v>
      </c>
      <c r="F1027" s="135" t="s">
        <v>539</v>
      </c>
      <c r="G1027" s="136">
        <v>44127</v>
      </c>
      <c r="H1027" s="136">
        <v>44146</v>
      </c>
      <c r="I1027" s="135">
        <v>0</v>
      </c>
      <c r="J1027" s="92"/>
    </row>
    <row r="1028" spans="1:10" x14ac:dyDescent="0.25">
      <c r="A1028" s="135" t="s">
        <v>9989</v>
      </c>
      <c r="B1028" s="135" t="s">
        <v>545</v>
      </c>
      <c r="C1028" s="135" t="s">
        <v>560</v>
      </c>
      <c r="D1028" s="135" t="b">
        <v>0</v>
      </c>
      <c r="E1028" s="135" t="s">
        <v>9906</v>
      </c>
      <c r="F1028" s="135" t="s">
        <v>539</v>
      </c>
      <c r="G1028" s="136">
        <v>44127</v>
      </c>
      <c r="H1028" s="136">
        <v>44146</v>
      </c>
      <c r="I1028" s="135">
        <v>0</v>
      </c>
      <c r="J1028" s="92"/>
    </row>
    <row r="1029" spans="1:10" x14ac:dyDescent="0.25">
      <c r="A1029" s="135" t="s">
        <v>9990</v>
      </c>
      <c r="B1029" s="135" t="s">
        <v>545</v>
      </c>
      <c r="C1029" s="135" t="s">
        <v>560</v>
      </c>
      <c r="D1029" s="135" t="b">
        <v>0</v>
      </c>
      <c r="E1029" s="135" t="s">
        <v>9906</v>
      </c>
      <c r="F1029" s="135" t="s">
        <v>539</v>
      </c>
      <c r="G1029" s="136">
        <v>44127</v>
      </c>
      <c r="H1029" s="136">
        <v>44146</v>
      </c>
      <c r="I1029" s="135">
        <v>0</v>
      </c>
      <c r="J1029" s="92"/>
    </row>
    <row r="1030" spans="1:10" x14ac:dyDescent="0.25">
      <c r="A1030" s="135" t="s">
        <v>9991</v>
      </c>
      <c r="B1030" s="135" t="s">
        <v>545</v>
      </c>
      <c r="C1030" s="135" t="s">
        <v>560</v>
      </c>
      <c r="D1030" s="135" t="b">
        <v>0</v>
      </c>
      <c r="E1030" s="135" t="s">
        <v>9906</v>
      </c>
      <c r="F1030" s="135" t="s">
        <v>539</v>
      </c>
      <c r="G1030" s="136">
        <v>44127</v>
      </c>
      <c r="H1030" s="136">
        <v>44146</v>
      </c>
      <c r="I1030" s="135">
        <v>0</v>
      </c>
      <c r="J1030" s="92"/>
    </row>
    <row r="1031" spans="1:10" x14ac:dyDescent="0.25">
      <c r="A1031" s="135" t="s">
        <v>9992</v>
      </c>
      <c r="B1031" s="135" t="s">
        <v>545</v>
      </c>
      <c r="C1031" s="135" t="s">
        <v>560</v>
      </c>
      <c r="D1031" s="135" t="b">
        <v>0</v>
      </c>
      <c r="E1031" s="135" t="s">
        <v>9906</v>
      </c>
      <c r="F1031" s="135" t="s">
        <v>539</v>
      </c>
      <c r="G1031" s="136">
        <v>44127</v>
      </c>
      <c r="H1031" s="136">
        <v>44146</v>
      </c>
      <c r="I1031" s="135">
        <v>0</v>
      </c>
      <c r="J1031" s="92"/>
    </row>
    <row r="1032" spans="1:10" x14ac:dyDescent="0.25">
      <c r="A1032" s="135" t="s">
        <v>9993</v>
      </c>
      <c r="B1032" s="135" t="s">
        <v>545</v>
      </c>
      <c r="C1032" s="135" t="s">
        <v>560</v>
      </c>
      <c r="D1032" s="135" t="b">
        <v>0</v>
      </c>
      <c r="E1032" s="135" t="s">
        <v>9906</v>
      </c>
      <c r="F1032" s="135" t="s">
        <v>539</v>
      </c>
      <c r="G1032" s="136">
        <v>44127</v>
      </c>
      <c r="H1032" s="136">
        <v>44146</v>
      </c>
      <c r="I1032" s="135">
        <v>0</v>
      </c>
      <c r="J1032" s="92"/>
    </row>
    <row r="1033" spans="1:10" x14ac:dyDescent="0.25">
      <c r="A1033" s="135" t="s">
        <v>9994</v>
      </c>
      <c r="B1033" s="135" t="s">
        <v>545</v>
      </c>
      <c r="C1033" s="135" t="s">
        <v>560</v>
      </c>
      <c r="D1033" s="135" t="b">
        <v>0</v>
      </c>
      <c r="E1033" s="135" t="s">
        <v>9906</v>
      </c>
      <c r="F1033" s="135" t="s">
        <v>539</v>
      </c>
      <c r="G1033" s="136">
        <v>44127</v>
      </c>
      <c r="H1033" s="136">
        <v>44146</v>
      </c>
      <c r="I1033" s="135">
        <v>0</v>
      </c>
      <c r="J1033" s="92"/>
    </row>
    <row r="1034" spans="1:10" x14ac:dyDescent="0.25">
      <c r="A1034" s="135" t="s">
        <v>9995</v>
      </c>
      <c r="B1034" s="135" t="s">
        <v>545</v>
      </c>
      <c r="C1034" s="135" t="s">
        <v>560</v>
      </c>
      <c r="D1034" s="135" t="b">
        <v>0</v>
      </c>
      <c r="E1034" s="135" t="s">
        <v>9906</v>
      </c>
      <c r="F1034" s="135" t="s">
        <v>539</v>
      </c>
      <c r="G1034" s="136">
        <v>44127</v>
      </c>
      <c r="H1034" s="136">
        <v>44146</v>
      </c>
      <c r="I1034" s="135">
        <v>0</v>
      </c>
      <c r="J1034" s="92"/>
    </row>
    <row r="1035" spans="1:10" x14ac:dyDescent="0.25">
      <c r="A1035" s="135" t="s">
        <v>9996</v>
      </c>
      <c r="B1035" s="135" t="s">
        <v>545</v>
      </c>
      <c r="C1035" s="135" t="s">
        <v>560</v>
      </c>
      <c r="D1035" s="135" t="b">
        <v>0</v>
      </c>
      <c r="E1035" s="135" t="s">
        <v>9906</v>
      </c>
      <c r="F1035" s="135" t="s">
        <v>539</v>
      </c>
      <c r="G1035" s="136">
        <v>44127</v>
      </c>
      <c r="H1035" s="136">
        <v>44146</v>
      </c>
      <c r="I1035" s="135">
        <v>0</v>
      </c>
      <c r="J1035" s="92"/>
    </row>
    <row r="1036" spans="1:10" x14ac:dyDescent="0.25">
      <c r="A1036" s="135" t="s">
        <v>9997</v>
      </c>
      <c r="B1036" s="135" t="s">
        <v>545</v>
      </c>
      <c r="C1036" s="135" t="s">
        <v>560</v>
      </c>
      <c r="D1036" s="135" t="b">
        <v>0</v>
      </c>
      <c r="E1036" s="135" t="s">
        <v>9906</v>
      </c>
      <c r="F1036" s="135" t="s">
        <v>539</v>
      </c>
      <c r="G1036" s="136">
        <v>44127</v>
      </c>
      <c r="H1036" s="136">
        <v>44146</v>
      </c>
      <c r="I1036" s="135">
        <v>0</v>
      </c>
      <c r="J1036" s="92"/>
    </row>
    <row r="1037" spans="1:10" x14ac:dyDescent="0.25">
      <c r="A1037" s="135" t="s">
        <v>9998</v>
      </c>
      <c r="B1037" s="135" t="s">
        <v>545</v>
      </c>
      <c r="C1037" s="135" t="s">
        <v>560</v>
      </c>
      <c r="D1037" s="135" t="b">
        <v>0</v>
      </c>
      <c r="E1037" s="135" t="s">
        <v>9906</v>
      </c>
      <c r="F1037" s="135" t="s">
        <v>539</v>
      </c>
      <c r="G1037" s="136">
        <v>44127</v>
      </c>
      <c r="H1037" s="136">
        <v>44146</v>
      </c>
      <c r="I1037" s="135">
        <v>0</v>
      </c>
      <c r="J1037" s="92"/>
    </row>
    <row r="1038" spans="1:10" x14ac:dyDescent="0.25">
      <c r="A1038" s="135" t="s">
        <v>9999</v>
      </c>
      <c r="B1038" s="135" t="s">
        <v>545</v>
      </c>
      <c r="C1038" s="135" t="s">
        <v>560</v>
      </c>
      <c r="D1038" s="135" t="b">
        <v>0</v>
      </c>
      <c r="E1038" s="135" t="s">
        <v>9906</v>
      </c>
      <c r="F1038" s="135" t="s">
        <v>539</v>
      </c>
      <c r="G1038" s="136">
        <v>44127</v>
      </c>
      <c r="H1038" s="136">
        <v>44146</v>
      </c>
      <c r="I1038" s="135">
        <v>0</v>
      </c>
      <c r="J1038" s="92"/>
    </row>
    <row r="1039" spans="1:10" x14ac:dyDescent="0.25">
      <c r="A1039" s="135" t="s">
        <v>10000</v>
      </c>
      <c r="B1039" s="135" t="s">
        <v>545</v>
      </c>
      <c r="C1039" s="135" t="s">
        <v>560</v>
      </c>
      <c r="D1039" s="135" t="b">
        <v>0</v>
      </c>
      <c r="E1039" s="135" t="s">
        <v>9906</v>
      </c>
      <c r="F1039" s="135" t="s">
        <v>539</v>
      </c>
      <c r="G1039" s="136">
        <v>44127</v>
      </c>
      <c r="H1039" s="136">
        <v>44146</v>
      </c>
      <c r="I1039" s="135">
        <v>0</v>
      </c>
      <c r="J1039" s="92"/>
    </row>
    <row r="1040" spans="1:10" x14ac:dyDescent="0.25">
      <c r="A1040" s="135" t="s">
        <v>10001</v>
      </c>
      <c r="B1040" s="135" t="s">
        <v>545</v>
      </c>
      <c r="C1040" s="135" t="s">
        <v>560</v>
      </c>
      <c r="D1040" s="135" t="b">
        <v>0</v>
      </c>
      <c r="E1040" s="135" t="s">
        <v>9906</v>
      </c>
      <c r="F1040" s="135" t="s">
        <v>539</v>
      </c>
      <c r="G1040" s="136">
        <v>44127</v>
      </c>
      <c r="H1040" s="136">
        <v>44146</v>
      </c>
      <c r="I1040" s="135">
        <v>0</v>
      </c>
      <c r="J1040" s="92"/>
    </row>
    <row r="1041" spans="1:10" x14ac:dyDescent="0.25">
      <c r="A1041" s="135" t="s">
        <v>10002</v>
      </c>
      <c r="B1041" s="135" t="s">
        <v>545</v>
      </c>
      <c r="C1041" s="135" t="s">
        <v>560</v>
      </c>
      <c r="D1041" s="135" t="b">
        <v>0</v>
      </c>
      <c r="E1041" s="135" t="s">
        <v>9906</v>
      </c>
      <c r="F1041" s="135" t="s">
        <v>539</v>
      </c>
      <c r="G1041" s="136">
        <v>44127</v>
      </c>
      <c r="H1041" s="136">
        <v>44146</v>
      </c>
      <c r="I1041" s="135">
        <v>0</v>
      </c>
      <c r="J1041" s="92"/>
    </row>
    <row r="1042" spans="1:10" x14ac:dyDescent="0.25">
      <c r="A1042" s="135" t="s">
        <v>10003</v>
      </c>
      <c r="B1042" s="135" t="s">
        <v>545</v>
      </c>
      <c r="C1042" s="135" t="s">
        <v>560</v>
      </c>
      <c r="D1042" s="135" t="b">
        <v>0</v>
      </c>
      <c r="E1042" s="135" t="s">
        <v>9906</v>
      </c>
      <c r="F1042" s="135" t="s">
        <v>539</v>
      </c>
      <c r="G1042" s="136">
        <v>44127</v>
      </c>
      <c r="H1042" s="136">
        <v>44146</v>
      </c>
      <c r="I1042" s="135">
        <v>0</v>
      </c>
      <c r="J1042" s="92"/>
    </row>
    <row r="1043" spans="1:10" x14ac:dyDescent="0.25">
      <c r="A1043" s="135" t="s">
        <v>10004</v>
      </c>
      <c r="B1043" s="135" t="s">
        <v>545</v>
      </c>
      <c r="C1043" s="135" t="s">
        <v>560</v>
      </c>
      <c r="D1043" s="135" t="b">
        <v>0</v>
      </c>
      <c r="E1043" s="135" t="s">
        <v>9906</v>
      </c>
      <c r="F1043" s="135" t="s">
        <v>539</v>
      </c>
      <c r="G1043" s="136">
        <v>44127</v>
      </c>
      <c r="H1043" s="136">
        <v>44146</v>
      </c>
      <c r="I1043" s="135">
        <v>0</v>
      </c>
      <c r="J1043" s="92"/>
    </row>
    <row r="1044" spans="1:10" x14ac:dyDescent="0.25">
      <c r="A1044" s="135" t="s">
        <v>10005</v>
      </c>
      <c r="B1044" s="135" t="s">
        <v>545</v>
      </c>
      <c r="C1044" s="135" t="s">
        <v>560</v>
      </c>
      <c r="D1044" s="135" t="b">
        <v>0</v>
      </c>
      <c r="E1044" s="135" t="s">
        <v>9906</v>
      </c>
      <c r="F1044" s="135" t="s">
        <v>539</v>
      </c>
      <c r="G1044" s="136">
        <v>44127</v>
      </c>
      <c r="H1044" s="136">
        <v>44146</v>
      </c>
      <c r="I1044" s="135">
        <v>0</v>
      </c>
      <c r="J1044" s="92"/>
    </row>
    <row r="1045" spans="1:10" x14ac:dyDescent="0.25">
      <c r="A1045" s="135" t="s">
        <v>10006</v>
      </c>
      <c r="B1045" s="135" t="s">
        <v>545</v>
      </c>
      <c r="C1045" s="135" t="s">
        <v>560</v>
      </c>
      <c r="D1045" s="135" t="b">
        <v>0</v>
      </c>
      <c r="E1045" s="135" t="s">
        <v>9906</v>
      </c>
      <c r="F1045" s="135" t="s">
        <v>539</v>
      </c>
      <c r="G1045" s="136">
        <v>44127</v>
      </c>
      <c r="H1045" s="136">
        <v>44146</v>
      </c>
      <c r="I1045" s="135">
        <v>0</v>
      </c>
      <c r="J1045" s="92"/>
    </row>
    <row r="1046" spans="1:10" x14ac:dyDescent="0.25">
      <c r="A1046" s="135" t="s">
        <v>10007</v>
      </c>
      <c r="B1046" s="135" t="s">
        <v>545</v>
      </c>
      <c r="C1046" s="135" t="s">
        <v>560</v>
      </c>
      <c r="D1046" s="135" t="b">
        <v>0</v>
      </c>
      <c r="E1046" s="135" t="s">
        <v>9906</v>
      </c>
      <c r="F1046" s="135" t="s">
        <v>539</v>
      </c>
      <c r="G1046" s="136">
        <v>44127</v>
      </c>
      <c r="H1046" s="136">
        <v>44146</v>
      </c>
      <c r="I1046" s="135">
        <v>0</v>
      </c>
      <c r="J1046" s="92"/>
    </row>
    <row r="1047" spans="1:10" x14ac:dyDescent="0.25">
      <c r="A1047" s="135" t="s">
        <v>10008</v>
      </c>
      <c r="B1047" s="135" t="s">
        <v>545</v>
      </c>
      <c r="C1047" s="135" t="s">
        <v>560</v>
      </c>
      <c r="D1047" s="135" t="b">
        <v>0</v>
      </c>
      <c r="E1047" s="135" t="s">
        <v>9906</v>
      </c>
      <c r="F1047" s="135" t="s">
        <v>539</v>
      </c>
      <c r="G1047" s="136">
        <v>44127</v>
      </c>
      <c r="H1047" s="136">
        <v>44146</v>
      </c>
      <c r="I1047" s="135">
        <v>0</v>
      </c>
      <c r="J1047" s="92"/>
    </row>
    <row r="1048" spans="1:10" x14ac:dyDescent="0.25">
      <c r="A1048" s="135" t="s">
        <v>10009</v>
      </c>
      <c r="B1048" s="135" t="s">
        <v>545</v>
      </c>
      <c r="C1048" s="135" t="s">
        <v>560</v>
      </c>
      <c r="D1048" s="135" t="b">
        <v>0</v>
      </c>
      <c r="E1048" s="135" t="s">
        <v>9906</v>
      </c>
      <c r="F1048" s="135" t="s">
        <v>539</v>
      </c>
      <c r="G1048" s="136">
        <v>44127</v>
      </c>
      <c r="H1048" s="136">
        <v>44146</v>
      </c>
      <c r="I1048" s="135">
        <v>0</v>
      </c>
      <c r="J1048" s="92"/>
    </row>
    <row r="1049" spans="1:10" x14ac:dyDescent="0.25">
      <c r="A1049" s="135" t="s">
        <v>10010</v>
      </c>
      <c r="B1049" s="135" t="s">
        <v>545</v>
      </c>
      <c r="C1049" s="135" t="s">
        <v>560</v>
      </c>
      <c r="D1049" s="135" t="b">
        <v>0</v>
      </c>
      <c r="E1049" s="135" t="s">
        <v>9906</v>
      </c>
      <c r="F1049" s="135" t="s">
        <v>539</v>
      </c>
      <c r="G1049" s="136">
        <v>44127</v>
      </c>
      <c r="H1049" s="136">
        <v>44146</v>
      </c>
      <c r="I1049" s="135">
        <v>0</v>
      </c>
      <c r="J1049" s="92"/>
    </row>
    <row r="1050" spans="1:10" x14ac:dyDescent="0.25">
      <c r="A1050" s="135" t="s">
        <v>10011</v>
      </c>
      <c r="B1050" s="135" t="s">
        <v>545</v>
      </c>
      <c r="C1050" s="135" t="s">
        <v>560</v>
      </c>
      <c r="D1050" s="135" t="b">
        <v>0</v>
      </c>
      <c r="E1050" s="135" t="s">
        <v>9906</v>
      </c>
      <c r="F1050" s="135" t="s">
        <v>539</v>
      </c>
      <c r="G1050" s="136">
        <v>44127</v>
      </c>
      <c r="H1050" s="136">
        <v>44146</v>
      </c>
      <c r="I1050" s="135">
        <v>0</v>
      </c>
      <c r="J1050" s="92"/>
    </row>
    <row r="1051" spans="1:10" x14ac:dyDescent="0.25">
      <c r="A1051" s="135" t="s">
        <v>10012</v>
      </c>
      <c r="B1051" s="135" t="s">
        <v>545</v>
      </c>
      <c r="C1051" s="135" t="s">
        <v>560</v>
      </c>
      <c r="D1051" s="135" t="b">
        <v>0</v>
      </c>
      <c r="E1051" s="135" t="s">
        <v>9906</v>
      </c>
      <c r="F1051" s="135" t="s">
        <v>539</v>
      </c>
      <c r="G1051" s="136">
        <v>44127</v>
      </c>
      <c r="H1051" s="136">
        <v>44146</v>
      </c>
      <c r="I1051" s="135">
        <v>0</v>
      </c>
      <c r="J1051" s="92"/>
    </row>
    <row r="1052" spans="1:10" x14ac:dyDescent="0.25">
      <c r="A1052" s="135" t="s">
        <v>10013</v>
      </c>
      <c r="B1052" s="135" t="s">
        <v>545</v>
      </c>
      <c r="C1052" s="135" t="s">
        <v>560</v>
      </c>
      <c r="D1052" s="135" t="b">
        <v>0</v>
      </c>
      <c r="E1052" s="135" t="s">
        <v>9906</v>
      </c>
      <c r="F1052" s="135" t="s">
        <v>539</v>
      </c>
      <c r="G1052" s="136">
        <v>44127</v>
      </c>
      <c r="H1052" s="136">
        <v>44146</v>
      </c>
      <c r="I1052" s="135">
        <v>0</v>
      </c>
      <c r="J1052" s="92"/>
    </row>
    <row r="1053" spans="1:10" x14ac:dyDescent="0.25">
      <c r="A1053" s="135" t="s">
        <v>10014</v>
      </c>
      <c r="B1053" s="135" t="s">
        <v>545</v>
      </c>
      <c r="C1053" s="135" t="s">
        <v>560</v>
      </c>
      <c r="D1053" s="135" t="b">
        <v>0</v>
      </c>
      <c r="E1053" s="135" t="s">
        <v>9906</v>
      </c>
      <c r="F1053" s="135" t="s">
        <v>539</v>
      </c>
      <c r="G1053" s="136">
        <v>44127</v>
      </c>
      <c r="H1053" s="136">
        <v>44146</v>
      </c>
      <c r="I1053" s="135">
        <v>0</v>
      </c>
      <c r="J1053" s="92"/>
    </row>
    <row r="1054" spans="1:10" x14ac:dyDescent="0.25">
      <c r="A1054" s="135" t="s">
        <v>10015</v>
      </c>
      <c r="B1054" s="135" t="s">
        <v>545</v>
      </c>
      <c r="C1054" s="135" t="s">
        <v>560</v>
      </c>
      <c r="D1054" s="135" t="b">
        <v>0</v>
      </c>
      <c r="E1054" s="135" t="s">
        <v>9906</v>
      </c>
      <c r="F1054" s="135" t="s">
        <v>539</v>
      </c>
      <c r="G1054" s="136">
        <v>44127</v>
      </c>
      <c r="H1054" s="136">
        <v>44146</v>
      </c>
      <c r="I1054" s="135">
        <v>0</v>
      </c>
      <c r="J1054" s="92"/>
    </row>
    <row r="1055" spans="1:10" x14ac:dyDescent="0.25">
      <c r="A1055" s="135" t="s">
        <v>10016</v>
      </c>
      <c r="B1055" s="135" t="s">
        <v>545</v>
      </c>
      <c r="C1055" s="135" t="s">
        <v>560</v>
      </c>
      <c r="D1055" s="135" t="b">
        <v>0</v>
      </c>
      <c r="E1055" s="135" t="s">
        <v>9906</v>
      </c>
      <c r="F1055" s="135" t="s">
        <v>539</v>
      </c>
      <c r="G1055" s="136">
        <v>44127</v>
      </c>
      <c r="H1055" s="136">
        <v>44146</v>
      </c>
      <c r="I1055" s="135">
        <v>0</v>
      </c>
      <c r="J1055" s="92"/>
    </row>
    <row r="1056" spans="1:10" x14ac:dyDescent="0.25">
      <c r="A1056" s="135" t="s">
        <v>10017</v>
      </c>
      <c r="B1056" s="135" t="s">
        <v>545</v>
      </c>
      <c r="C1056" s="135" t="s">
        <v>560</v>
      </c>
      <c r="D1056" s="135" t="b">
        <v>0</v>
      </c>
      <c r="E1056" s="135" t="s">
        <v>9906</v>
      </c>
      <c r="F1056" s="135" t="s">
        <v>539</v>
      </c>
      <c r="G1056" s="136">
        <v>44127</v>
      </c>
      <c r="H1056" s="136">
        <v>44146</v>
      </c>
      <c r="I1056" s="135">
        <v>0</v>
      </c>
      <c r="J1056" s="92"/>
    </row>
    <row r="1057" spans="1:10" x14ac:dyDescent="0.25">
      <c r="A1057" s="135" t="s">
        <v>10018</v>
      </c>
      <c r="B1057" s="135" t="s">
        <v>545</v>
      </c>
      <c r="C1057" s="135" t="s">
        <v>560</v>
      </c>
      <c r="D1057" s="135" t="b">
        <v>0</v>
      </c>
      <c r="E1057" s="135" t="s">
        <v>9906</v>
      </c>
      <c r="F1057" s="135" t="s">
        <v>539</v>
      </c>
      <c r="G1057" s="136">
        <v>44127</v>
      </c>
      <c r="H1057" s="136">
        <v>44146</v>
      </c>
      <c r="I1057" s="135">
        <v>0</v>
      </c>
      <c r="J1057" s="92"/>
    </row>
    <row r="1058" spans="1:10" x14ac:dyDescent="0.25">
      <c r="A1058" s="135" t="s">
        <v>10019</v>
      </c>
      <c r="B1058" s="135" t="s">
        <v>545</v>
      </c>
      <c r="C1058" s="135" t="s">
        <v>560</v>
      </c>
      <c r="D1058" s="135" t="b">
        <v>0</v>
      </c>
      <c r="E1058" s="135" t="s">
        <v>9906</v>
      </c>
      <c r="F1058" s="135" t="s">
        <v>539</v>
      </c>
      <c r="G1058" s="136">
        <v>44127</v>
      </c>
      <c r="H1058" s="136">
        <v>44146</v>
      </c>
      <c r="I1058" s="135">
        <v>0</v>
      </c>
      <c r="J1058" s="92"/>
    </row>
    <row r="1059" spans="1:10" x14ac:dyDescent="0.25">
      <c r="A1059" s="135" t="s">
        <v>10020</v>
      </c>
      <c r="B1059" s="135" t="s">
        <v>545</v>
      </c>
      <c r="C1059" s="135" t="s">
        <v>560</v>
      </c>
      <c r="D1059" s="135" t="b">
        <v>0</v>
      </c>
      <c r="E1059" s="135" t="s">
        <v>9906</v>
      </c>
      <c r="F1059" s="135" t="s">
        <v>539</v>
      </c>
      <c r="G1059" s="136">
        <v>44127</v>
      </c>
      <c r="H1059" s="136">
        <v>44146</v>
      </c>
      <c r="I1059" s="135">
        <v>0</v>
      </c>
      <c r="J1059" s="92"/>
    </row>
    <row r="1060" spans="1:10" x14ac:dyDescent="0.25">
      <c r="A1060" s="135" t="s">
        <v>10021</v>
      </c>
      <c r="B1060" s="135" t="s">
        <v>545</v>
      </c>
      <c r="C1060" s="135" t="s">
        <v>560</v>
      </c>
      <c r="D1060" s="135" t="b">
        <v>0</v>
      </c>
      <c r="E1060" s="135" t="s">
        <v>9906</v>
      </c>
      <c r="F1060" s="135" t="s">
        <v>539</v>
      </c>
      <c r="G1060" s="136">
        <v>44127</v>
      </c>
      <c r="H1060" s="136">
        <v>44146</v>
      </c>
      <c r="I1060" s="135">
        <v>0</v>
      </c>
      <c r="J1060" s="92"/>
    </row>
    <row r="1061" spans="1:10" x14ac:dyDescent="0.25">
      <c r="A1061" s="135" t="s">
        <v>10022</v>
      </c>
      <c r="B1061" s="135" t="s">
        <v>545</v>
      </c>
      <c r="C1061" s="135" t="s">
        <v>560</v>
      </c>
      <c r="D1061" s="135" t="b">
        <v>0</v>
      </c>
      <c r="E1061" s="135" t="s">
        <v>9906</v>
      </c>
      <c r="F1061" s="135" t="s">
        <v>539</v>
      </c>
      <c r="G1061" s="136">
        <v>44127</v>
      </c>
      <c r="H1061" s="136">
        <v>44146</v>
      </c>
      <c r="I1061" s="135">
        <v>0</v>
      </c>
      <c r="J1061" s="92"/>
    </row>
    <row r="1062" spans="1:10" x14ac:dyDescent="0.25">
      <c r="A1062" s="135" t="s">
        <v>10023</v>
      </c>
      <c r="B1062" s="135" t="s">
        <v>545</v>
      </c>
      <c r="C1062" s="135" t="s">
        <v>560</v>
      </c>
      <c r="D1062" s="135" t="b">
        <v>0</v>
      </c>
      <c r="E1062" s="135" t="s">
        <v>9906</v>
      </c>
      <c r="F1062" s="135" t="s">
        <v>539</v>
      </c>
      <c r="G1062" s="136">
        <v>44127</v>
      </c>
      <c r="H1062" s="136">
        <v>44146</v>
      </c>
      <c r="I1062" s="135">
        <v>0</v>
      </c>
      <c r="J1062" s="92"/>
    </row>
    <row r="1063" spans="1:10" x14ac:dyDescent="0.25">
      <c r="A1063" s="135" t="s">
        <v>10024</v>
      </c>
      <c r="B1063" s="135" t="s">
        <v>545</v>
      </c>
      <c r="C1063" s="135" t="s">
        <v>560</v>
      </c>
      <c r="D1063" s="135" t="b">
        <v>0</v>
      </c>
      <c r="E1063" s="135" t="s">
        <v>9906</v>
      </c>
      <c r="F1063" s="135" t="s">
        <v>539</v>
      </c>
      <c r="G1063" s="136">
        <v>44127</v>
      </c>
      <c r="H1063" s="136">
        <v>44146</v>
      </c>
      <c r="I1063" s="135">
        <v>0</v>
      </c>
      <c r="J1063" s="92"/>
    </row>
    <row r="1064" spans="1:10" x14ac:dyDescent="0.25">
      <c r="A1064" s="135" t="s">
        <v>10025</v>
      </c>
      <c r="B1064" s="135" t="s">
        <v>559</v>
      </c>
      <c r="C1064" s="135" t="s">
        <v>560</v>
      </c>
      <c r="D1064" s="135" t="b">
        <v>0</v>
      </c>
      <c r="E1064" s="135" t="s">
        <v>10026</v>
      </c>
      <c r="F1064" s="135" t="s">
        <v>539</v>
      </c>
      <c r="G1064" s="136">
        <v>44127</v>
      </c>
      <c r="H1064" s="136">
        <v>44146</v>
      </c>
      <c r="I1064" s="135">
        <v>0</v>
      </c>
      <c r="J1064" s="92"/>
    </row>
    <row r="1065" spans="1:10" x14ac:dyDescent="0.25">
      <c r="A1065" s="135" t="s">
        <v>10027</v>
      </c>
      <c r="B1065" s="135" t="s">
        <v>559</v>
      </c>
      <c r="C1065" s="135" t="s">
        <v>560</v>
      </c>
      <c r="D1065" s="135" t="b">
        <v>0</v>
      </c>
      <c r="E1065" s="135" t="s">
        <v>10026</v>
      </c>
      <c r="F1065" s="135" t="s">
        <v>539</v>
      </c>
      <c r="G1065" s="136">
        <v>44127</v>
      </c>
      <c r="H1065" s="136">
        <v>44146</v>
      </c>
      <c r="I1065" s="135">
        <v>0</v>
      </c>
      <c r="J1065" s="92"/>
    </row>
    <row r="1066" spans="1:10" x14ac:dyDescent="0.25">
      <c r="A1066" s="135" t="s">
        <v>10028</v>
      </c>
      <c r="B1066" s="135" t="s">
        <v>559</v>
      </c>
      <c r="C1066" s="135" t="s">
        <v>560</v>
      </c>
      <c r="D1066" s="135" t="b">
        <v>0</v>
      </c>
      <c r="E1066" s="135" t="s">
        <v>10026</v>
      </c>
      <c r="F1066" s="135" t="s">
        <v>539</v>
      </c>
      <c r="G1066" s="136">
        <v>44127</v>
      </c>
      <c r="H1066" s="136">
        <v>44146</v>
      </c>
      <c r="I1066" s="135">
        <v>0</v>
      </c>
      <c r="J1066" s="92"/>
    </row>
    <row r="1067" spans="1:10" x14ac:dyDescent="0.25">
      <c r="A1067" s="135" t="s">
        <v>10029</v>
      </c>
      <c r="B1067" s="135" t="s">
        <v>559</v>
      </c>
      <c r="C1067" s="135" t="s">
        <v>560</v>
      </c>
      <c r="D1067" s="135" t="b">
        <v>0</v>
      </c>
      <c r="E1067" s="135" t="s">
        <v>10026</v>
      </c>
      <c r="F1067" s="135" t="s">
        <v>539</v>
      </c>
      <c r="G1067" s="136">
        <v>44127</v>
      </c>
      <c r="H1067" s="136">
        <v>44146</v>
      </c>
      <c r="I1067" s="135">
        <v>0</v>
      </c>
      <c r="J1067" s="92"/>
    </row>
    <row r="1068" spans="1:10" x14ac:dyDescent="0.25">
      <c r="A1068" s="135" t="s">
        <v>10030</v>
      </c>
      <c r="B1068" s="135" t="s">
        <v>559</v>
      </c>
      <c r="C1068" s="135" t="s">
        <v>560</v>
      </c>
      <c r="D1068" s="135" t="b">
        <v>0</v>
      </c>
      <c r="E1068" s="135" t="s">
        <v>10026</v>
      </c>
      <c r="F1068" s="135" t="s">
        <v>539</v>
      </c>
      <c r="G1068" s="136">
        <v>44127</v>
      </c>
      <c r="H1068" s="136">
        <v>44146</v>
      </c>
      <c r="I1068" s="135">
        <v>0</v>
      </c>
      <c r="J1068" s="92"/>
    </row>
    <row r="1069" spans="1:10" x14ac:dyDescent="0.25">
      <c r="A1069" s="135" t="s">
        <v>10031</v>
      </c>
      <c r="B1069" s="135" t="s">
        <v>559</v>
      </c>
      <c r="C1069" s="135" t="s">
        <v>560</v>
      </c>
      <c r="D1069" s="135" t="b">
        <v>0</v>
      </c>
      <c r="E1069" s="135" t="s">
        <v>10026</v>
      </c>
      <c r="F1069" s="135" t="s">
        <v>539</v>
      </c>
      <c r="G1069" s="136">
        <v>44127</v>
      </c>
      <c r="H1069" s="136">
        <v>44146</v>
      </c>
      <c r="I1069" s="135">
        <v>0</v>
      </c>
      <c r="J1069" s="92"/>
    </row>
    <row r="1070" spans="1:10" x14ac:dyDescent="0.25">
      <c r="A1070" s="135" t="s">
        <v>10032</v>
      </c>
      <c r="B1070" s="135" t="s">
        <v>559</v>
      </c>
      <c r="C1070" s="135" t="s">
        <v>560</v>
      </c>
      <c r="D1070" s="135" t="b">
        <v>0</v>
      </c>
      <c r="E1070" s="135" t="s">
        <v>10026</v>
      </c>
      <c r="F1070" s="135" t="s">
        <v>539</v>
      </c>
      <c r="G1070" s="136">
        <v>44127</v>
      </c>
      <c r="H1070" s="136">
        <v>44146</v>
      </c>
      <c r="I1070" s="135">
        <v>0</v>
      </c>
      <c r="J1070" s="92"/>
    </row>
    <row r="1071" spans="1:10" x14ac:dyDescent="0.25">
      <c r="A1071" s="135" t="s">
        <v>10033</v>
      </c>
      <c r="B1071" s="135" t="s">
        <v>559</v>
      </c>
      <c r="C1071" s="135" t="s">
        <v>560</v>
      </c>
      <c r="D1071" s="135" t="b">
        <v>0</v>
      </c>
      <c r="E1071" s="135" t="s">
        <v>10026</v>
      </c>
      <c r="F1071" s="135" t="s">
        <v>539</v>
      </c>
      <c r="G1071" s="136">
        <v>44127</v>
      </c>
      <c r="H1071" s="136">
        <v>44146</v>
      </c>
      <c r="I1071" s="135">
        <v>0</v>
      </c>
      <c r="J1071" s="92"/>
    </row>
    <row r="1072" spans="1:10" x14ac:dyDescent="0.25">
      <c r="A1072" s="135" t="s">
        <v>10034</v>
      </c>
      <c r="B1072" s="135" t="s">
        <v>559</v>
      </c>
      <c r="C1072" s="135" t="s">
        <v>560</v>
      </c>
      <c r="D1072" s="135" t="b">
        <v>0</v>
      </c>
      <c r="E1072" s="135" t="s">
        <v>10026</v>
      </c>
      <c r="F1072" s="135" t="s">
        <v>539</v>
      </c>
      <c r="G1072" s="136">
        <v>44127</v>
      </c>
      <c r="H1072" s="136">
        <v>44146</v>
      </c>
      <c r="I1072" s="135">
        <v>0</v>
      </c>
      <c r="J1072" s="92"/>
    </row>
    <row r="1073" spans="1:10" x14ac:dyDescent="0.25">
      <c r="A1073" s="135" t="s">
        <v>10035</v>
      </c>
      <c r="B1073" s="135" t="s">
        <v>559</v>
      </c>
      <c r="C1073" s="135" t="s">
        <v>560</v>
      </c>
      <c r="D1073" s="135" t="b">
        <v>0</v>
      </c>
      <c r="E1073" s="135" t="s">
        <v>10026</v>
      </c>
      <c r="F1073" s="135" t="s">
        <v>539</v>
      </c>
      <c r="G1073" s="136">
        <v>44127</v>
      </c>
      <c r="H1073" s="136">
        <v>44146</v>
      </c>
      <c r="I1073" s="135">
        <v>0</v>
      </c>
      <c r="J1073" s="92"/>
    </row>
    <row r="1074" spans="1:10" x14ac:dyDescent="0.25">
      <c r="A1074" s="135" t="s">
        <v>10036</v>
      </c>
      <c r="B1074" s="135" t="s">
        <v>559</v>
      </c>
      <c r="C1074" s="135" t="s">
        <v>560</v>
      </c>
      <c r="D1074" s="135" t="b">
        <v>0</v>
      </c>
      <c r="E1074" s="135" t="s">
        <v>10026</v>
      </c>
      <c r="F1074" s="135" t="s">
        <v>539</v>
      </c>
      <c r="G1074" s="136">
        <v>44127</v>
      </c>
      <c r="H1074" s="136">
        <v>44146</v>
      </c>
      <c r="I1074" s="135">
        <v>0</v>
      </c>
      <c r="J1074" s="92"/>
    </row>
    <row r="1075" spans="1:10" x14ac:dyDescent="0.25">
      <c r="A1075" s="135" t="s">
        <v>10037</v>
      </c>
      <c r="B1075" s="135" t="s">
        <v>559</v>
      </c>
      <c r="C1075" s="135" t="s">
        <v>560</v>
      </c>
      <c r="D1075" s="135" t="b">
        <v>0</v>
      </c>
      <c r="E1075" s="135" t="s">
        <v>10026</v>
      </c>
      <c r="F1075" s="135" t="s">
        <v>539</v>
      </c>
      <c r="G1075" s="136">
        <v>44127</v>
      </c>
      <c r="H1075" s="136">
        <v>44146</v>
      </c>
      <c r="I1075" s="135">
        <v>0</v>
      </c>
      <c r="J1075" s="92"/>
    </row>
    <row r="1076" spans="1:10" x14ac:dyDescent="0.25">
      <c r="A1076" s="135" t="s">
        <v>10038</v>
      </c>
      <c r="B1076" s="135" t="s">
        <v>559</v>
      </c>
      <c r="C1076" s="135" t="s">
        <v>560</v>
      </c>
      <c r="D1076" s="135" t="b">
        <v>0</v>
      </c>
      <c r="E1076" s="135" t="s">
        <v>10026</v>
      </c>
      <c r="F1076" s="135" t="s">
        <v>539</v>
      </c>
      <c r="G1076" s="136">
        <v>44127</v>
      </c>
      <c r="H1076" s="136">
        <v>44146</v>
      </c>
      <c r="I1076" s="135">
        <v>0</v>
      </c>
      <c r="J1076" s="92"/>
    </row>
    <row r="1077" spans="1:10" x14ac:dyDescent="0.25">
      <c r="A1077" s="135" t="s">
        <v>10039</v>
      </c>
      <c r="B1077" s="135" t="s">
        <v>559</v>
      </c>
      <c r="C1077" s="135" t="s">
        <v>560</v>
      </c>
      <c r="D1077" s="135" t="b">
        <v>0</v>
      </c>
      <c r="E1077" s="135" t="s">
        <v>10026</v>
      </c>
      <c r="F1077" s="135" t="s">
        <v>539</v>
      </c>
      <c r="G1077" s="136">
        <v>44127</v>
      </c>
      <c r="H1077" s="136">
        <v>44146</v>
      </c>
      <c r="I1077" s="135">
        <v>0</v>
      </c>
      <c r="J1077" s="92"/>
    </row>
    <row r="1078" spans="1:10" x14ac:dyDescent="0.25">
      <c r="A1078" s="135" t="s">
        <v>10040</v>
      </c>
      <c r="B1078" s="135" t="s">
        <v>559</v>
      </c>
      <c r="C1078" s="135" t="s">
        <v>560</v>
      </c>
      <c r="D1078" s="135" t="b">
        <v>0</v>
      </c>
      <c r="E1078" s="135" t="s">
        <v>10026</v>
      </c>
      <c r="F1078" s="135" t="s">
        <v>539</v>
      </c>
      <c r="G1078" s="136">
        <v>44127</v>
      </c>
      <c r="H1078" s="136">
        <v>44146</v>
      </c>
      <c r="I1078" s="135">
        <v>0</v>
      </c>
      <c r="J1078" s="92"/>
    </row>
    <row r="1079" spans="1:10" x14ac:dyDescent="0.25">
      <c r="A1079" s="135" t="s">
        <v>10041</v>
      </c>
      <c r="B1079" s="135" t="s">
        <v>559</v>
      </c>
      <c r="C1079" s="135" t="s">
        <v>560</v>
      </c>
      <c r="D1079" s="135" t="b">
        <v>0</v>
      </c>
      <c r="E1079" s="135" t="s">
        <v>10026</v>
      </c>
      <c r="F1079" s="135" t="s">
        <v>539</v>
      </c>
      <c r="G1079" s="136">
        <v>44127</v>
      </c>
      <c r="H1079" s="136">
        <v>44146</v>
      </c>
      <c r="I1079" s="135">
        <v>0</v>
      </c>
      <c r="J1079" s="92"/>
    </row>
    <row r="1080" spans="1:10" x14ac:dyDescent="0.25">
      <c r="A1080" s="135" t="s">
        <v>10042</v>
      </c>
      <c r="B1080" s="135" t="s">
        <v>559</v>
      </c>
      <c r="C1080" s="135" t="s">
        <v>560</v>
      </c>
      <c r="D1080" s="135" t="b">
        <v>0</v>
      </c>
      <c r="E1080" s="135" t="s">
        <v>10026</v>
      </c>
      <c r="F1080" s="135" t="s">
        <v>539</v>
      </c>
      <c r="G1080" s="136">
        <v>44127</v>
      </c>
      <c r="H1080" s="136">
        <v>44146</v>
      </c>
      <c r="I1080" s="135">
        <v>0</v>
      </c>
      <c r="J1080" s="92"/>
    </row>
    <row r="1081" spans="1:10" x14ac:dyDescent="0.25">
      <c r="A1081" s="135" t="s">
        <v>10043</v>
      </c>
      <c r="B1081" s="135" t="s">
        <v>559</v>
      </c>
      <c r="C1081" s="135" t="s">
        <v>560</v>
      </c>
      <c r="D1081" s="135" t="b">
        <v>0</v>
      </c>
      <c r="E1081" s="135" t="s">
        <v>10026</v>
      </c>
      <c r="F1081" s="135" t="s">
        <v>539</v>
      </c>
      <c r="G1081" s="136">
        <v>44127</v>
      </c>
      <c r="H1081" s="136">
        <v>44146</v>
      </c>
      <c r="I1081" s="135">
        <v>0</v>
      </c>
      <c r="J1081" s="92"/>
    </row>
    <row r="1082" spans="1:10" x14ac:dyDescent="0.25">
      <c r="A1082" s="135" t="s">
        <v>10044</v>
      </c>
      <c r="B1082" s="135" t="s">
        <v>559</v>
      </c>
      <c r="C1082" s="135" t="s">
        <v>560</v>
      </c>
      <c r="D1082" s="135" t="b">
        <v>0</v>
      </c>
      <c r="E1082" s="135" t="s">
        <v>10026</v>
      </c>
      <c r="F1082" s="135" t="s">
        <v>539</v>
      </c>
      <c r="G1082" s="136">
        <v>44127</v>
      </c>
      <c r="H1082" s="136">
        <v>44146</v>
      </c>
      <c r="I1082" s="135">
        <v>0</v>
      </c>
      <c r="J1082" s="92"/>
    </row>
    <row r="1083" spans="1:10" x14ac:dyDescent="0.25">
      <c r="A1083" s="135" t="s">
        <v>10045</v>
      </c>
      <c r="B1083" s="135" t="s">
        <v>559</v>
      </c>
      <c r="C1083" s="135" t="s">
        <v>560</v>
      </c>
      <c r="D1083" s="135" t="b">
        <v>0</v>
      </c>
      <c r="E1083" s="135" t="s">
        <v>10026</v>
      </c>
      <c r="F1083" s="135" t="s">
        <v>539</v>
      </c>
      <c r="G1083" s="136">
        <v>44127</v>
      </c>
      <c r="H1083" s="136">
        <v>44146</v>
      </c>
      <c r="I1083" s="135">
        <v>0</v>
      </c>
      <c r="J1083" s="92"/>
    </row>
    <row r="1084" spans="1:10" x14ac:dyDescent="0.25">
      <c r="A1084" s="135" t="s">
        <v>10046</v>
      </c>
      <c r="B1084" s="135" t="s">
        <v>559</v>
      </c>
      <c r="C1084" s="135" t="s">
        <v>560</v>
      </c>
      <c r="D1084" s="135" t="b">
        <v>0</v>
      </c>
      <c r="E1084" s="135" t="s">
        <v>10026</v>
      </c>
      <c r="F1084" s="135" t="s">
        <v>539</v>
      </c>
      <c r="G1084" s="136">
        <v>44127</v>
      </c>
      <c r="H1084" s="136">
        <v>44146</v>
      </c>
      <c r="I1084" s="135">
        <v>0</v>
      </c>
      <c r="J1084" s="92"/>
    </row>
    <row r="1085" spans="1:10" x14ac:dyDescent="0.25">
      <c r="A1085" s="135" t="s">
        <v>10047</v>
      </c>
      <c r="B1085" s="135" t="s">
        <v>559</v>
      </c>
      <c r="C1085" s="135" t="s">
        <v>560</v>
      </c>
      <c r="D1085" s="135" t="b">
        <v>0</v>
      </c>
      <c r="E1085" s="135" t="s">
        <v>10026</v>
      </c>
      <c r="F1085" s="135" t="s">
        <v>539</v>
      </c>
      <c r="G1085" s="136">
        <v>44127</v>
      </c>
      <c r="H1085" s="136">
        <v>44146</v>
      </c>
      <c r="I1085" s="135">
        <v>0</v>
      </c>
      <c r="J1085" s="92"/>
    </row>
    <row r="1086" spans="1:10" x14ac:dyDescent="0.25">
      <c r="A1086" s="135" t="s">
        <v>10048</v>
      </c>
      <c r="B1086" s="135" t="s">
        <v>559</v>
      </c>
      <c r="C1086" s="135" t="s">
        <v>560</v>
      </c>
      <c r="D1086" s="135" t="b">
        <v>0</v>
      </c>
      <c r="E1086" s="135" t="s">
        <v>10026</v>
      </c>
      <c r="F1086" s="135" t="s">
        <v>539</v>
      </c>
      <c r="G1086" s="136">
        <v>44127</v>
      </c>
      <c r="H1086" s="136">
        <v>44146</v>
      </c>
      <c r="I1086" s="135">
        <v>0</v>
      </c>
      <c r="J1086" s="92"/>
    </row>
    <row r="1087" spans="1:10" x14ac:dyDescent="0.25">
      <c r="A1087" s="135" t="s">
        <v>10049</v>
      </c>
      <c r="B1087" s="135" t="s">
        <v>559</v>
      </c>
      <c r="C1087" s="135" t="s">
        <v>560</v>
      </c>
      <c r="D1087" s="135" t="b">
        <v>0</v>
      </c>
      <c r="E1087" s="135" t="s">
        <v>10026</v>
      </c>
      <c r="F1087" s="135" t="s">
        <v>539</v>
      </c>
      <c r="G1087" s="136">
        <v>44127</v>
      </c>
      <c r="H1087" s="136">
        <v>44146</v>
      </c>
      <c r="I1087" s="135">
        <v>0</v>
      </c>
      <c r="J1087" s="92"/>
    </row>
    <row r="1088" spans="1:10" x14ac:dyDescent="0.25">
      <c r="A1088" s="135" t="s">
        <v>10050</v>
      </c>
      <c r="B1088" s="135" t="s">
        <v>559</v>
      </c>
      <c r="C1088" s="135" t="s">
        <v>560</v>
      </c>
      <c r="D1088" s="135" t="b">
        <v>0</v>
      </c>
      <c r="E1088" s="135" t="s">
        <v>10026</v>
      </c>
      <c r="F1088" s="135" t="s">
        <v>539</v>
      </c>
      <c r="G1088" s="136">
        <v>44127</v>
      </c>
      <c r="H1088" s="136">
        <v>44146</v>
      </c>
      <c r="I1088" s="135">
        <v>0</v>
      </c>
      <c r="J1088" s="92"/>
    </row>
    <row r="1089" spans="1:10" x14ac:dyDescent="0.25">
      <c r="A1089" s="135" t="s">
        <v>10051</v>
      </c>
      <c r="B1089" s="135" t="s">
        <v>559</v>
      </c>
      <c r="C1089" s="135" t="s">
        <v>560</v>
      </c>
      <c r="D1089" s="135" t="b">
        <v>0</v>
      </c>
      <c r="E1089" s="135" t="s">
        <v>10026</v>
      </c>
      <c r="F1089" s="135" t="s">
        <v>539</v>
      </c>
      <c r="G1089" s="136">
        <v>44127</v>
      </c>
      <c r="H1089" s="136">
        <v>44146</v>
      </c>
      <c r="I1089" s="135">
        <v>0</v>
      </c>
      <c r="J1089" s="92"/>
    </row>
    <row r="1090" spans="1:10" x14ac:dyDescent="0.25">
      <c r="A1090" s="135" t="s">
        <v>10052</v>
      </c>
      <c r="B1090" s="135" t="s">
        <v>559</v>
      </c>
      <c r="C1090" s="135" t="s">
        <v>560</v>
      </c>
      <c r="D1090" s="135" t="b">
        <v>0</v>
      </c>
      <c r="E1090" s="135" t="s">
        <v>10026</v>
      </c>
      <c r="F1090" s="135" t="s">
        <v>539</v>
      </c>
      <c r="G1090" s="136">
        <v>44127</v>
      </c>
      <c r="H1090" s="136">
        <v>44146</v>
      </c>
      <c r="I1090" s="135">
        <v>0</v>
      </c>
      <c r="J1090" s="92"/>
    </row>
    <row r="1091" spans="1:10" x14ac:dyDescent="0.25">
      <c r="A1091" s="135" t="s">
        <v>10053</v>
      </c>
      <c r="B1091" s="135" t="s">
        <v>559</v>
      </c>
      <c r="C1091" s="135" t="s">
        <v>560</v>
      </c>
      <c r="D1091" s="135" t="b">
        <v>0</v>
      </c>
      <c r="E1091" s="135" t="s">
        <v>10026</v>
      </c>
      <c r="F1091" s="135" t="s">
        <v>539</v>
      </c>
      <c r="G1091" s="136">
        <v>44127</v>
      </c>
      <c r="H1091" s="136">
        <v>44146</v>
      </c>
      <c r="I1091" s="135">
        <v>0</v>
      </c>
      <c r="J1091" s="92"/>
    </row>
    <row r="1092" spans="1:10" x14ac:dyDescent="0.25">
      <c r="A1092" s="135" t="s">
        <v>10054</v>
      </c>
      <c r="B1092" s="135" t="s">
        <v>559</v>
      </c>
      <c r="C1092" s="135" t="s">
        <v>560</v>
      </c>
      <c r="D1092" s="135" t="b">
        <v>0</v>
      </c>
      <c r="E1092" s="135" t="s">
        <v>10026</v>
      </c>
      <c r="F1092" s="135" t="s">
        <v>539</v>
      </c>
      <c r="G1092" s="136">
        <v>44127</v>
      </c>
      <c r="H1092" s="136">
        <v>44146</v>
      </c>
      <c r="I1092" s="135">
        <v>0</v>
      </c>
      <c r="J1092" s="92"/>
    </row>
    <row r="1093" spans="1:10" x14ac:dyDescent="0.25">
      <c r="A1093" s="135" t="s">
        <v>10055</v>
      </c>
      <c r="B1093" s="135" t="s">
        <v>559</v>
      </c>
      <c r="C1093" s="135" t="s">
        <v>560</v>
      </c>
      <c r="D1093" s="135" t="b">
        <v>0</v>
      </c>
      <c r="E1093" s="135" t="s">
        <v>10026</v>
      </c>
      <c r="F1093" s="135" t="s">
        <v>539</v>
      </c>
      <c r="G1093" s="136">
        <v>44127</v>
      </c>
      <c r="H1093" s="136">
        <v>44146</v>
      </c>
      <c r="I1093" s="135">
        <v>0</v>
      </c>
      <c r="J1093" s="92"/>
    </row>
    <row r="1094" spans="1:10" x14ac:dyDescent="0.25">
      <c r="A1094" s="135" t="s">
        <v>10056</v>
      </c>
      <c r="B1094" s="135" t="s">
        <v>559</v>
      </c>
      <c r="C1094" s="135" t="s">
        <v>560</v>
      </c>
      <c r="D1094" s="135" t="b">
        <v>0</v>
      </c>
      <c r="E1094" s="135" t="s">
        <v>10026</v>
      </c>
      <c r="F1094" s="135" t="s">
        <v>539</v>
      </c>
      <c r="G1094" s="136">
        <v>44127</v>
      </c>
      <c r="H1094" s="136">
        <v>44146</v>
      </c>
      <c r="I1094" s="135">
        <v>0</v>
      </c>
      <c r="J1094" s="92"/>
    </row>
    <row r="1095" spans="1:10" x14ac:dyDescent="0.25">
      <c r="A1095" s="135" t="s">
        <v>10057</v>
      </c>
      <c r="B1095" s="135" t="s">
        <v>559</v>
      </c>
      <c r="C1095" s="135" t="s">
        <v>560</v>
      </c>
      <c r="D1095" s="135" t="b">
        <v>0</v>
      </c>
      <c r="E1095" s="135" t="s">
        <v>10026</v>
      </c>
      <c r="F1095" s="135" t="s">
        <v>539</v>
      </c>
      <c r="G1095" s="136">
        <v>44127</v>
      </c>
      <c r="H1095" s="136">
        <v>44146</v>
      </c>
      <c r="I1095" s="135">
        <v>0</v>
      </c>
      <c r="J1095" s="92"/>
    </row>
    <row r="1096" spans="1:10" x14ac:dyDescent="0.25">
      <c r="A1096" s="135" t="s">
        <v>10058</v>
      </c>
      <c r="B1096" s="135" t="s">
        <v>559</v>
      </c>
      <c r="C1096" s="135" t="s">
        <v>560</v>
      </c>
      <c r="D1096" s="135" t="b">
        <v>0</v>
      </c>
      <c r="E1096" s="135" t="s">
        <v>10026</v>
      </c>
      <c r="F1096" s="135" t="s">
        <v>539</v>
      </c>
      <c r="G1096" s="136">
        <v>44127</v>
      </c>
      <c r="H1096" s="136">
        <v>44146</v>
      </c>
      <c r="I1096" s="135">
        <v>0</v>
      </c>
      <c r="J1096" s="92"/>
    </row>
    <row r="1097" spans="1:10" x14ac:dyDescent="0.25">
      <c r="A1097" s="135" t="s">
        <v>10059</v>
      </c>
      <c r="B1097" s="135" t="s">
        <v>559</v>
      </c>
      <c r="C1097" s="135" t="s">
        <v>560</v>
      </c>
      <c r="D1097" s="135" t="b">
        <v>0</v>
      </c>
      <c r="E1097" s="135" t="s">
        <v>10026</v>
      </c>
      <c r="F1097" s="135" t="s">
        <v>539</v>
      </c>
      <c r="G1097" s="136">
        <v>44127</v>
      </c>
      <c r="H1097" s="136">
        <v>44146</v>
      </c>
      <c r="I1097" s="135">
        <v>0</v>
      </c>
      <c r="J1097" s="92"/>
    </row>
    <row r="1098" spans="1:10" x14ac:dyDescent="0.25">
      <c r="A1098" s="135" t="s">
        <v>10060</v>
      </c>
      <c r="B1098" s="135" t="s">
        <v>559</v>
      </c>
      <c r="C1098" s="135" t="s">
        <v>560</v>
      </c>
      <c r="D1098" s="135" t="b">
        <v>0</v>
      </c>
      <c r="E1098" s="135" t="s">
        <v>10026</v>
      </c>
      <c r="F1098" s="135" t="s">
        <v>539</v>
      </c>
      <c r="G1098" s="136">
        <v>44127</v>
      </c>
      <c r="H1098" s="136">
        <v>44146</v>
      </c>
      <c r="I1098" s="135">
        <v>0</v>
      </c>
      <c r="J1098" s="92"/>
    </row>
    <row r="1099" spans="1:10" x14ac:dyDescent="0.25">
      <c r="A1099" s="135" t="s">
        <v>10061</v>
      </c>
      <c r="B1099" s="135" t="s">
        <v>559</v>
      </c>
      <c r="C1099" s="135" t="s">
        <v>560</v>
      </c>
      <c r="D1099" s="135" t="b">
        <v>0</v>
      </c>
      <c r="E1099" s="135" t="s">
        <v>10026</v>
      </c>
      <c r="F1099" s="135" t="s">
        <v>539</v>
      </c>
      <c r="G1099" s="136">
        <v>44127</v>
      </c>
      <c r="H1099" s="136">
        <v>44146</v>
      </c>
      <c r="I1099" s="135">
        <v>0</v>
      </c>
      <c r="J1099" s="92"/>
    </row>
    <row r="1100" spans="1:10" x14ac:dyDescent="0.25">
      <c r="A1100" s="135" t="s">
        <v>10062</v>
      </c>
      <c r="B1100" s="135" t="s">
        <v>559</v>
      </c>
      <c r="C1100" s="135" t="s">
        <v>560</v>
      </c>
      <c r="D1100" s="135" t="b">
        <v>0</v>
      </c>
      <c r="E1100" s="135" t="s">
        <v>10026</v>
      </c>
      <c r="F1100" s="135" t="s">
        <v>539</v>
      </c>
      <c r="G1100" s="136">
        <v>44127</v>
      </c>
      <c r="H1100" s="136">
        <v>44146</v>
      </c>
      <c r="I1100" s="135">
        <v>0</v>
      </c>
      <c r="J1100" s="92"/>
    </row>
    <row r="1101" spans="1:10" x14ac:dyDescent="0.25">
      <c r="A1101" s="135" t="s">
        <v>10063</v>
      </c>
      <c r="B1101" s="135" t="s">
        <v>559</v>
      </c>
      <c r="C1101" s="135" t="s">
        <v>560</v>
      </c>
      <c r="D1101" s="135" t="b">
        <v>0</v>
      </c>
      <c r="E1101" s="135" t="s">
        <v>10026</v>
      </c>
      <c r="F1101" s="135" t="s">
        <v>539</v>
      </c>
      <c r="G1101" s="136">
        <v>44127</v>
      </c>
      <c r="H1101" s="136">
        <v>44146</v>
      </c>
      <c r="I1101" s="135">
        <v>0</v>
      </c>
      <c r="J1101" s="92"/>
    </row>
    <row r="1102" spans="1:10" x14ac:dyDescent="0.25">
      <c r="A1102" s="135" t="s">
        <v>10064</v>
      </c>
      <c r="B1102" s="135" t="s">
        <v>559</v>
      </c>
      <c r="C1102" s="135" t="s">
        <v>560</v>
      </c>
      <c r="D1102" s="135" t="b">
        <v>0</v>
      </c>
      <c r="E1102" s="135" t="s">
        <v>10026</v>
      </c>
      <c r="F1102" s="135" t="s">
        <v>539</v>
      </c>
      <c r="G1102" s="136">
        <v>44127</v>
      </c>
      <c r="H1102" s="136">
        <v>44146</v>
      </c>
      <c r="I1102" s="135">
        <v>0</v>
      </c>
      <c r="J1102" s="92"/>
    </row>
    <row r="1103" spans="1:10" x14ac:dyDescent="0.25">
      <c r="A1103" s="135" t="s">
        <v>10065</v>
      </c>
      <c r="B1103" s="135" t="s">
        <v>559</v>
      </c>
      <c r="C1103" s="135" t="s">
        <v>560</v>
      </c>
      <c r="D1103" s="135" t="b">
        <v>0</v>
      </c>
      <c r="E1103" s="135" t="s">
        <v>10026</v>
      </c>
      <c r="F1103" s="135" t="s">
        <v>539</v>
      </c>
      <c r="G1103" s="136">
        <v>44127</v>
      </c>
      <c r="H1103" s="136">
        <v>44146</v>
      </c>
      <c r="I1103" s="135">
        <v>0</v>
      </c>
      <c r="J1103" s="92"/>
    </row>
    <row r="1104" spans="1:10" x14ac:dyDescent="0.25">
      <c r="A1104" s="135" t="s">
        <v>10066</v>
      </c>
      <c r="B1104" s="135" t="s">
        <v>559</v>
      </c>
      <c r="C1104" s="135" t="s">
        <v>560</v>
      </c>
      <c r="D1104" s="135" t="b">
        <v>0</v>
      </c>
      <c r="E1104" s="135" t="s">
        <v>10026</v>
      </c>
      <c r="F1104" s="135" t="s">
        <v>539</v>
      </c>
      <c r="G1104" s="136">
        <v>44127</v>
      </c>
      <c r="H1104" s="136">
        <v>44146</v>
      </c>
      <c r="I1104" s="135">
        <v>0</v>
      </c>
      <c r="J1104" s="92"/>
    </row>
    <row r="1105" spans="1:10" x14ac:dyDescent="0.25">
      <c r="A1105" s="135" t="s">
        <v>10067</v>
      </c>
      <c r="B1105" s="135" t="s">
        <v>559</v>
      </c>
      <c r="C1105" s="135" t="s">
        <v>560</v>
      </c>
      <c r="D1105" s="135" t="b">
        <v>0</v>
      </c>
      <c r="E1105" s="135" t="s">
        <v>10026</v>
      </c>
      <c r="F1105" s="135" t="s">
        <v>539</v>
      </c>
      <c r="G1105" s="136">
        <v>44127</v>
      </c>
      <c r="H1105" s="136">
        <v>44146</v>
      </c>
      <c r="I1105" s="135">
        <v>0</v>
      </c>
      <c r="J1105" s="92"/>
    </row>
    <row r="1106" spans="1:10" x14ac:dyDescent="0.25">
      <c r="A1106" s="135" t="s">
        <v>10068</v>
      </c>
      <c r="B1106" s="135" t="s">
        <v>559</v>
      </c>
      <c r="C1106" s="135" t="s">
        <v>560</v>
      </c>
      <c r="D1106" s="135" t="b">
        <v>0</v>
      </c>
      <c r="E1106" s="135" t="s">
        <v>10026</v>
      </c>
      <c r="F1106" s="135" t="s">
        <v>539</v>
      </c>
      <c r="G1106" s="136">
        <v>44127</v>
      </c>
      <c r="H1106" s="136">
        <v>44146</v>
      </c>
      <c r="I1106" s="135">
        <v>0</v>
      </c>
      <c r="J1106" s="92"/>
    </row>
    <row r="1107" spans="1:10" x14ac:dyDescent="0.25">
      <c r="A1107" s="135" t="s">
        <v>10069</v>
      </c>
      <c r="B1107" s="135" t="s">
        <v>559</v>
      </c>
      <c r="C1107" s="135" t="s">
        <v>560</v>
      </c>
      <c r="D1107" s="135" t="b">
        <v>0</v>
      </c>
      <c r="E1107" s="135" t="s">
        <v>10026</v>
      </c>
      <c r="F1107" s="135" t="s">
        <v>539</v>
      </c>
      <c r="G1107" s="136">
        <v>44127</v>
      </c>
      <c r="H1107" s="136">
        <v>44146</v>
      </c>
      <c r="I1107" s="135">
        <v>0</v>
      </c>
      <c r="J1107" s="92"/>
    </row>
    <row r="1108" spans="1:10" x14ac:dyDescent="0.25">
      <c r="A1108" s="135" t="s">
        <v>10070</v>
      </c>
      <c r="B1108" s="135" t="s">
        <v>559</v>
      </c>
      <c r="C1108" s="135" t="s">
        <v>560</v>
      </c>
      <c r="D1108" s="135" t="b">
        <v>0</v>
      </c>
      <c r="E1108" s="135" t="s">
        <v>10026</v>
      </c>
      <c r="F1108" s="135" t="s">
        <v>539</v>
      </c>
      <c r="G1108" s="136">
        <v>44127</v>
      </c>
      <c r="H1108" s="136">
        <v>44146</v>
      </c>
      <c r="I1108" s="135">
        <v>0</v>
      </c>
      <c r="J1108" s="92"/>
    </row>
    <row r="1109" spans="1:10" x14ac:dyDescent="0.25">
      <c r="A1109" s="135" t="s">
        <v>10071</v>
      </c>
      <c r="B1109" s="135" t="s">
        <v>559</v>
      </c>
      <c r="C1109" s="135" t="s">
        <v>560</v>
      </c>
      <c r="D1109" s="135" t="b">
        <v>0</v>
      </c>
      <c r="E1109" s="135" t="s">
        <v>10026</v>
      </c>
      <c r="F1109" s="135" t="s">
        <v>539</v>
      </c>
      <c r="G1109" s="136">
        <v>44127</v>
      </c>
      <c r="H1109" s="136">
        <v>44146</v>
      </c>
      <c r="I1109" s="135">
        <v>0</v>
      </c>
      <c r="J1109" s="92"/>
    </row>
    <row r="1110" spans="1:10" x14ac:dyDescent="0.25">
      <c r="A1110" s="135" t="s">
        <v>10072</v>
      </c>
      <c r="B1110" s="135" t="s">
        <v>559</v>
      </c>
      <c r="C1110" s="135" t="s">
        <v>560</v>
      </c>
      <c r="D1110" s="135" t="b">
        <v>0</v>
      </c>
      <c r="E1110" s="135" t="s">
        <v>10026</v>
      </c>
      <c r="F1110" s="135" t="s">
        <v>539</v>
      </c>
      <c r="G1110" s="136">
        <v>44127</v>
      </c>
      <c r="H1110" s="136">
        <v>44146</v>
      </c>
      <c r="I1110" s="135">
        <v>0</v>
      </c>
      <c r="J1110" s="92"/>
    </row>
    <row r="1111" spans="1:10" x14ac:dyDescent="0.25">
      <c r="A1111" s="135" t="s">
        <v>10073</v>
      </c>
      <c r="B1111" s="135" t="s">
        <v>559</v>
      </c>
      <c r="C1111" s="135" t="s">
        <v>560</v>
      </c>
      <c r="D1111" s="135" t="b">
        <v>0</v>
      </c>
      <c r="E1111" s="135" t="s">
        <v>10026</v>
      </c>
      <c r="F1111" s="135" t="s">
        <v>539</v>
      </c>
      <c r="G1111" s="136">
        <v>44127</v>
      </c>
      <c r="H1111" s="136">
        <v>44146</v>
      </c>
      <c r="I1111" s="135">
        <v>0</v>
      </c>
      <c r="J1111" s="92"/>
    </row>
    <row r="1112" spans="1:10" x14ac:dyDescent="0.25">
      <c r="A1112" s="135" t="s">
        <v>10074</v>
      </c>
      <c r="B1112" s="135" t="s">
        <v>559</v>
      </c>
      <c r="C1112" s="135" t="s">
        <v>560</v>
      </c>
      <c r="D1112" s="135" t="b">
        <v>0</v>
      </c>
      <c r="E1112" s="135" t="s">
        <v>10026</v>
      </c>
      <c r="F1112" s="135" t="s">
        <v>539</v>
      </c>
      <c r="G1112" s="136">
        <v>44127</v>
      </c>
      <c r="H1112" s="136">
        <v>44146</v>
      </c>
      <c r="I1112" s="135">
        <v>0</v>
      </c>
      <c r="J1112" s="92"/>
    </row>
    <row r="1113" spans="1:10" x14ac:dyDescent="0.25">
      <c r="A1113" s="135" t="s">
        <v>10075</v>
      </c>
      <c r="B1113" s="135" t="s">
        <v>559</v>
      </c>
      <c r="C1113" s="135" t="s">
        <v>560</v>
      </c>
      <c r="D1113" s="135" t="b">
        <v>0</v>
      </c>
      <c r="E1113" s="135" t="s">
        <v>10026</v>
      </c>
      <c r="F1113" s="135" t="s">
        <v>539</v>
      </c>
      <c r="G1113" s="136">
        <v>44127</v>
      </c>
      <c r="H1113" s="136">
        <v>44146</v>
      </c>
      <c r="I1113" s="135">
        <v>0</v>
      </c>
      <c r="J1113" s="92"/>
    </row>
    <row r="1114" spans="1:10" x14ac:dyDescent="0.25">
      <c r="A1114" s="135" t="s">
        <v>10076</v>
      </c>
      <c r="B1114" s="135" t="s">
        <v>559</v>
      </c>
      <c r="C1114" s="135" t="s">
        <v>560</v>
      </c>
      <c r="D1114" s="135" t="b">
        <v>0</v>
      </c>
      <c r="E1114" s="135" t="s">
        <v>10026</v>
      </c>
      <c r="F1114" s="135" t="s">
        <v>539</v>
      </c>
      <c r="G1114" s="136">
        <v>44127</v>
      </c>
      <c r="H1114" s="136">
        <v>44146</v>
      </c>
      <c r="I1114" s="135">
        <v>0</v>
      </c>
      <c r="J1114" s="92"/>
    </row>
    <row r="1115" spans="1:10" x14ac:dyDescent="0.25">
      <c r="A1115" s="135" t="s">
        <v>10077</v>
      </c>
      <c r="B1115" s="135" t="s">
        <v>559</v>
      </c>
      <c r="C1115" s="135" t="s">
        <v>560</v>
      </c>
      <c r="D1115" s="135" t="b">
        <v>0</v>
      </c>
      <c r="E1115" s="135" t="s">
        <v>10026</v>
      </c>
      <c r="F1115" s="135" t="s">
        <v>539</v>
      </c>
      <c r="G1115" s="136">
        <v>44127</v>
      </c>
      <c r="H1115" s="136">
        <v>44146</v>
      </c>
      <c r="I1115" s="135">
        <v>0</v>
      </c>
      <c r="J1115" s="92"/>
    </row>
    <row r="1116" spans="1:10" x14ac:dyDescent="0.25">
      <c r="A1116" s="135" t="s">
        <v>10078</v>
      </c>
      <c r="B1116" s="135" t="s">
        <v>559</v>
      </c>
      <c r="C1116" s="135" t="s">
        <v>560</v>
      </c>
      <c r="D1116" s="135" t="b">
        <v>0</v>
      </c>
      <c r="E1116" s="135" t="s">
        <v>10026</v>
      </c>
      <c r="F1116" s="135" t="s">
        <v>539</v>
      </c>
      <c r="G1116" s="136">
        <v>44127</v>
      </c>
      <c r="H1116" s="136">
        <v>44146</v>
      </c>
      <c r="I1116" s="135">
        <v>0</v>
      </c>
      <c r="J1116" s="92"/>
    </row>
    <row r="1117" spans="1:10" x14ac:dyDescent="0.25">
      <c r="A1117" s="135" t="s">
        <v>10079</v>
      </c>
      <c r="B1117" s="135" t="s">
        <v>559</v>
      </c>
      <c r="C1117" s="135" t="s">
        <v>560</v>
      </c>
      <c r="D1117" s="135" t="b">
        <v>0</v>
      </c>
      <c r="E1117" s="135" t="s">
        <v>10026</v>
      </c>
      <c r="F1117" s="135" t="s">
        <v>539</v>
      </c>
      <c r="G1117" s="136">
        <v>44127</v>
      </c>
      <c r="H1117" s="136">
        <v>44146</v>
      </c>
      <c r="I1117" s="135">
        <v>0</v>
      </c>
      <c r="J1117" s="92"/>
    </row>
    <row r="1118" spans="1:10" x14ac:dyDescent="0.25">
      <c r="A1118" s="135" t="s">
        <v>10080</v>
      </c>
      <c r="B1118" s="135" t="s">
        <v>559</v>
      </c>
      <c r="C1118" s="135" t="s">
        <v>560</v>
      </c>
      <c r="D1118" s="135" t="b">
        <v>0</v>
      </c>
      <c r="E1118" s="135" t="s">
        <v>10026</v>
      </c>
      <c r="F1118" s="135" t="s">
        <v>539</v>
      </c>
      <c r="G1118" s="136">
        <v>44127</v>
      </c>
      <c r="H1118" s="136">
        <v>44146</v>
      </c>
      <c r="I1118" s="135">
        <v>0</v>
      </c>
      <c r="J1118" s="92"/>
    </row>
    <row r="1119" spans="1:10" x14ac:dyDescent="0.25">
      <c r="A1119" s="135" t="s">
        <v>10081</v>
      </c>
      <c r="B1119" s="135" t="s">
        <v>559</v>
      </c>
      <c r="C1119" s="135" t="s">
        <v>560</v>
      </c>
      <c r="D1119" s="135" t="b">
        <v>0</v>
      </c>
      <c r="E1119" s="135" t="s">
        <v>10026</v>
      </c>
      <c r="F1119" s="135" t="s">
        <v>539</v>
      </c>
      <c r="G1119" s="136">
        <v>44127</v>
      </c>
      <c r="H1119" s="136">
        <v>44146</v>
      </c>
      <c r="I1119" s="135">
        <v>0</v>
      </c>
      <c r="J1119" s="92"/>
    </row>
    <row r="1120" spans="1:10" x14ac:dyDescent="0.25">
      <c r="A1120" s="135" t="s">
        <v>10082</v>
      </c>
      <c r="B1120" s="135" t="s">
        <v>559</v>
      </c>
      <c r="C1120" s="135" t="s">
        <v>560</v>
      </c>
      <c r="D1120" s="135" t="b">
        <v>0</v>
      </c>
      <c r="E1120" s="135" t="s">
        <v>10026</v>
      </c>
      <c r="F1120" s="135" t="s">
        <v>539</v>
      </c>
      <c r="G1120" s="136">
        <v>44127</v>
      </c>
      <c r="H1120" s="136">
        <v>44146</v>
      </c>
      <c r="I1120" s="135">
        <v>0</v>
      </c>
      <c r="J1120" s="92"/>
    </row>
    <row r="1121" spans="1:10" x14ac:dyDescent="0.25">
      <c r="A1121" s="135" t="s">
        <v>10083</v>
      </c>
      <c r="B1121" s="135" t="s">
        <v>559</v>
      </c>
      <c r="C1121" s="135" t="s">
        <v>560</v>
      </c>
      <c r="D1121" s="135" t="b">
        <v>0</v>
      </c>
      <c r="E1121" s="135" t="s">
        <v>10026</v>
      </c>
      <c r="F1121" s="135" t="s">
        <v>539</v>
      </c>
      <c r="G1121" s="136">
        <v>44127</v>
      </c>
      <c r="H1121" s="136">
        <v>44146</v>
      </c>
      <c r="I1121" s="135">
        <v>0</v>
      </c>
      <c r="J1121" s="92"/>
    </row>
    <row r="1122" spans="1:10" x14ac:dyDescent="0.25">
      <c r="A1122" s="135" t="s">
        <v>10084</v>
      </c>
      <c r="B1122" s="135" t="s">
        <v>559</v>
      </c>
      <c r="C1122" s="135" t="s">
        <v>560</v>
      </c>
      <c r="D1122" s="135" t="b">
        <v>0</v>
      </c>
      <c r="E1122" s="135" t="s">
        <v>10026</v>
      </c>
      <c r="F1122" s="135" t="s">
        <v>539</v>
      </c>
      <c r="G1122" s="136">
        <v>44127</v>
      </c>
      <c r="H1122" s="136">
        <v>44146</v>
      </c>
      <c r="I1122" s="135">
        <v>0</v>
      </c>
      <c r="J1122" s="92"/>
    </row>
    <row r="1123" spans="1:10" x14ac:dyDescent="0.25">
      <c r="A1123" s="135" t="s">
        <v>10085</v>
      </c>
      <c r="B1123" s="135" t="s">
        <v>559</v>
      </c>
      <c r="C1123" s="135" t="s">
        <v>560</v>
      </c>
      <c r="D1123" s="135" t="b">
        <v>0</v>
      </c>
      <c r="E1123" s="135" t="s">
        <v>10026</v>
      </c>
      <c r="F1123" s="135" t="s">
        <v>539</v>
      </c>
      <c r="G1123" s="136">
        <v>44127</v>
      </c>
      <c r="H1123" s="136">
        <v>44146</v>
      </c>
      <c r="I1123" s="135">
        <v>0</v>
      </c>
      <c r="J1123" s="92"/>
    </row>
    <row r="1124" spans="1:10" x14ac:dyDescent="0.25">
      <c r="A1124" s="135" t="s">
        <v>10086</v>
      </c>
      <c r="B1124" s="135" t="s">
        <v>559</v>
      </c>
      <c r="C1124" s="135" t="s">
        <v>560</v>
      </c>
      <c r="D1124" s="135" t="b">
        <v>0</v>
      </c>
      <c r="E1124" s="135" t="s">
        <v>10026</v>
      </c>
      <c r="F1124" s="135" t="s">
        <v>539</v>
      </c>
      <c r="G1124" s="136">
        <v>44127</v>
      </c>
      <c r="H1124" s="136">
        <v>44146</v>
      </c>
      <c r="I1124" s="135">
        <v>0</v>
      </c>
      <c r="J1124" s="92"/>
    </row>
    <row r="1125" spans="1:10" x14ac:dyDescent="0.25">
      <c r="A1125" s="135" t="s">
        <v>10087</v>
      </c>
      <c r="B1125" s="135" t="s">
        <v>559</v>
      </c>
      <c r="C1125" s="135" t="s">
        <v>560</v>
      </c>
      <c r="D1125" s="135" t="b">
        <v>0</v>
      </c>
      <c r="E1125" s="135" t="s">
        <v>10026</v>
      </c>
      <c r="F1125" s="135" t="s">
        <v>539</v>
      </c>
      <c r="G1125" s="136">
        <v>44127</v>
      </c>
      <c r="H1125" s="136">
        <v>44146</v>
      </c>
      <c r="I1125" s="135">
        <v>0</v>
      </c>
      <c r="J1125" s="92"/>
    </row>
    <row r="1126" spans="1:10" x14ac:dyDescent="0.25">
      <c r="A1126" s="135" t="s">
        <v>10088</v>
      </c>
      <c r="B1126" s="135" t="s">
        <v>559</v>
      </c>
      <c r="C1126" s="135" t="s">
        <v>560</v>
      </c>
      <c r="D1126" s="135" t="b">
        <v>0</v>
      </c>
      <c r="E1126" s="135" t="s">
        <v>10026</v>
      </c>
      <c r="F1126" s="135" t="s">
        <v>539</v>
      </c>
      <c r="G1126" s="136">
        <v>44127</v>
      </c>
      <c r="H1126" s="136">
        <v>44146</v>
      </c>
      <c r="I1126" s="135">
        <v>0</v>
      </c>
      <c r="J1126" s="92"/>
    </row>
    <row r="1127" spans="1:10" x14ac:dyDescent="0.25">
      <c r="A1127" s="135" t="s">
        <v>10089</v>
      </c>
      <c r="B1127" s="135" t="s">
        <v>559</v>
      </c>
      <c r="C1127" s="135" t="s">
        <v>560</v>
      </c>
      <c r="D1127" s="135" t="b">
        <v>0</v>
      </c>
      <c r="E1127" s="135" t="s">
        <v>10026</v>
      </c>
      <c r="F1127" s="135" t="s">
        <v>539</v>
      </c>
      <c r="G1127" s="136">
        <v>44127</v>
      </c>
      <c r="H1127" s="136">
        <v>44146</v>
      </c>
      <c r="I1127" s="135">
        <v>0</v>
      </c>
      <c r="J1127" s="92"/>
    </row>
    <row r="1128" spans="1:10" x14ac:dyDescent="0.25">
      <c r="A1128" s="135" t="s">
        <v>10090</v>
      </c>
      <c r="B1128" s="135" t="s">
        <v>559</v>
      </c>
      <c r="C1128" s="135" t="s">
        <v>560</v>
      </c>
      <c r="D1128" s="135" t="b">
        <v>0</v>
      </c>
      <c r="E1128" s="135" t="s">
        <v>10026</v>
      </c>
      <c r="F1128" s="135" t="s">
        <v>539</v>
      </c>
      <c r="G1128" s="136">
        <v>44127</v>
      </c>
      <c r="H1128" s="136">
        <v>44146</v>
      </c>
      <c r="I1128" s="135">
        <v>0</v>
      </c>
      <c r="J1128" s="92"/>
    </row>
    <row r="1129" spans="1:10" x14ac:dyDescent="0.25">
      <c r="A1129" s="135" t="s">
        <v>10091</v>
      </c>
      <c r="B1129" s="135" t="s">
        <v>559</v>
      </c>
      <c r="C1129" s="135" t="s">
        <v>560</v>
      </c>
      <c r="D1129" s="135" t="b">
        <v>0</v>
      </c>
      <c r="E1129" s="135" t="s">
        <v>10026</v>
      </c>
      <c r="F1129" s="135" t="s">
        <v>539</v>
      </c>
      <c r="G1129" s="136">
        <v>44127</v>
      </c>
      <c r="H1129" s="136">
        <v>44146</v>
      </c>
      <c r="I1129" s="135">
        <v>0</v>
      </c>
      <c r="J1129" s="92"/>
    </row>
    <row r="1130" spans="1:10" x14ac:dyDescent="0.25">
      <c r="A1130" s="135" t="s">
        <v>10092</v>
      </c>
      <c r="B1130" s="135" t="s">
        <v>559</v>
      </c>
      <c r="C1130" s="135" t="s">
        <v>560</v>
      </c>
      <c r="D1130" s="135" t="b">
        <v>0</v>
      </c>
      <c r="E1130" s="135" t="s">
        <v>10026</v>
      </c>
      <c r="F1130" s="135" t="s">
        <v>539</v>
      </c>
      <c r="G1130" s="136">
        <v>44127</v>
      </c>
      <c r="H1130" s="136">
        <v>44146</v>
      </c>
      <c r="I1130" s="135">
        <v>0</v>
      </c>
      <c r="J1130" s="92"/>
    </row>
    <row r="1131" spans="1:10" x14ac:dyDescent="0.25">
      <c r="A1131" s="135" t="s">
        <v>10093</v>
      </c>
      <c r="B1131" s="135" t="s">
        <v>559</v>
      </c>
      <c r="C1131" s="135" t="s">
        <v>560</v>
      </c>
      <c r="D1131" s="135" t="b">
        <v>0</v>
      </c>
      <c r="E1131" s="135" t="s">
        <v>10026</v>
      </c>
      <c r="F1131" s="135" t="s">
        <v>539</v>
      </c>
      <c r="G1131" s="136">
        <v>44127</v>
      </c>
      <c r="H1131" s="136">
        <v>44146</v>
      </c>
      <c r="I1131" s="135">
        <v>0</v>
      </c>
      <c r="J1131" s="92"/>
    </row>
    <row r="1132" spans="1:10" x14ac:dyDescent="0.25">
      <c r="A1132" s="135" t="s">
        <v>10094</v>
      </c>
      <c r="B1132" s="135" t="s">
        <v>559</v>
      </c>
      <c r="C1132" s="135" t="s">
        <v>560</v>
      </c>
      <c r="D1132" s="135" t="b">
        <v>0</v>
      </c>
      <c r="E1132" s="135" t="s">
        <v>10026</v>
      </c>
      <c r="F1132" s="135" t="s">
        <v>539</v>
      </c>
      <c r="G1132" s="136">
        <v>44127</v>
      </c>
      <c r="H1132" s="136">
        <v>44146</v>
      </c>
      <c r="I1132" s="135">
        <v>0</v>
      </c>
      <c r="J1132" s="92"/>
    </row>
    <row r="1133" spans="1:10" x14ac:dyDescent="0.25">
      <c r="A1133" s="135" t="s">
        <v>10095</v>
      </c>
      <c r="B1133" s="135" t="s">
        <v>559</v>
      </c>
      <c r="C1133" s="135" t="s">
        <v>560</v>
      </c>
      <c r="D1133" s="135" t="b">
        <v>0</v>
      </c>
      <c r="E1133" s="135" t="s">
        <v>10026</v>
      </c>
      <c r="F1133" s="135" t="s">
        <v>539</v>
      </c>
      <c r="G1133" s="136">
        <v>44127</v>
      </c>
      <c r="H1133" s="136">
        <v>44146</v>
      </c>
      <c r="I1133" s="135">
        <v>0</v>
      </c>
      <c r="J1133" s="92"/>
    </row>
    <row r="1134" spans="1:10" x14ac:dyDescent="0.25">
      <c r="A1134" s="135" t="s">
        <v>10096</v>
      </c>
      <c r="B1134" s="135" t="s">
        <v>559</v>
      </c>
      <c r="C1134" s="135" t="s">
        <v>560</v>
      </c>
      <c r="D1134" s="135" t="b">
        <v>0</v>
      </c>
      <c r="E1134" s="135" t="s">
        <v>10026</v>
      </c>
      <c r="F1134" s="135" t="s">
        <v>539</v>
      </c>
      <c r="G1134" s="136">
        <v>44127</v>
      </c>
      <c r="H1134" s="136">
        <v>44146</v>
      </c>
      <c r="I1134" s="135">
        <v>0</v>
      </c>
      <c r="J1134" s="92"/>
    </row>
    <row r="1135" spans="1:10" x14ac:dyDescent="0.25">
      <c r="A1135" s="135" t="s">
        <v>10097</v>
      </c>
      <c r="B1135" s="135" t="s">
        <v>559</v>
      </c>
      <c r="C1135" s="135" t="s">
        <v>560</v>
      </c>
      <c r="D1135" s="135" t="b">
        <v>0</v>
      </c>
      <c r="E1135" s="135" t="s">
        <v>10026</v>
      </c>
      <c r="F1135" s="135" t="s">
        <v>539</v>
      </c>
      <c r="G1135" s="136">
        <v>44127</v>
      </c>
      <c r="H1135" s="136">
        <v>44146</v>
      </c>
      <c r="I1135" s="135">
        <v>0</v>
      </c>
      <c r="J1135" s="92"/>
    </row>
    <row r="1136" spans="1:10" x14ac:dyDescent="0.25">
      <c r="A1136" s="135" t="s">
        <v>10098</v>
      </c>
      <c r="B1136" s="135" t="s">
        <v>559</v>
      </c>
      <c r="C1136" s="135" t="s">
        <v>560</v>
      </c>
      <c r="D1136" s="135" t="b">
        <v>0</v>
      </c>
      <c r="E1136" s="135" t="s">
        <v>10026</v>
      </c>
      <c r="F1136" s="135" t="s">
        <v>539</v>
      </c>
      <c r="G1136" s="136">
        <v>44127</v>
      </c>
      <c r="H1136" s="136">
        <v>44146</v>
      </c>
      <c r="I1136" s="135">
        <v>0</v>
      </c>
      <c r="J1136" s="92"/>
    </row>
    <row r="1137" spans="1:10" x14ac:dyDescent="0.25">
      <c r="A1137" s="135" t="s">
        <v>10099</v>
      </c>
      <c r="B1137" s="135" t="s">
        <v>559</v>
      </c>
      <c r="C1137" s="135" t="s">
        <v>560</v>
      </c>
      <c r="D1137" s="135" t="b">
        <v>0</v>
      </c>
      <c r="E1137" s="135" t="s">
        <v>10026</v>
      </c>
      <c r="F1137" s="135" t="s">
        <v>539</v>
      </c>
      <c r="G1137" s="136">
        <v>44127</v>
      </c>
      <c r="H1137" s="136">
        <v>44146</v>
      </c>
      <c r="I1137" s="135">
        <v>0</v>
      </c>
      <c r="J1137" s="92"/>
    </row>
    <row r="1138" spans="1:10" x14ac:dyDescent="0.25">
      <c r="A1138" s="135" t="s">
        <v>10100</v>
      </c>
      <c r="B1138" s="135" t="s">
        <v>559</v>
      </c>
      <c r="C1138" s="135" t="s">
        <v>560</v>
      </c>
      <c r="D1138" s="135" t="b">
        <v>0</v>
      </c>
      <c r="E1138" s="135" t="s">
        <v>10026</v>
      </c>
      <c r="F1138" s="135" t="s">
        <v>539</v>
      </c>
      <c r="G1138" s="136">
        <v>44127</v>
      </c>
      <c r="H1138" s="136">
        <v>44146</v>
      </c>
      <c r="I1138" s="135">
        <v>0</v>
      </c>
      <c r="J1138" s="92"/>
    </row>
    <row r="1139" spans="1:10" x14ac:dyDescent="0.25">
      <c r="A1139" s="135" t="s">
        <v>10101</v>
      </c>
      <c r="B1139" s="135" t="s">
        <v>559</v>
      </c>
      <c r="C1139" s="135" t="s">
        <v>560</v>
      </c>
      <c r="D1139" s="135" t="b">
        <v>0</v>
      </c>
      <c r="E1139" s="135" t="s">
        <v>10026</v>
      </c>
      <c r="F1139" s="135" t="s">
        <v>539</v>
      </c>
      <c r="G1139" s="136">
        <v>44127</v>
      </c>
      <c r="H1139" s="136">
        <v>44146</v>
      </c>
      <c r="I1139" s="135">
        <v>0</v>
      </c>
      <c r="J1139" s="92"/>
    </row>
    <row r="1140" spans="1:10" x14ac:dyDescent="0.25">
      <c r="A1140" s="135" t="s">
        <v>10102</v>
      </c>
      <c r="B1140" s="135" t="s">
        <v>559</v>
      </c>
      <c r="C1140" s="135" t="s">
        <v>560</v>
      </c>
      <c r="D1140" s="135" t="b">
        <v>0</v>
      </c>
      <c r="E1140" s="135" t="s">
        <v>10026</v>
      </c>
      <c r="F1140" s="135" t="s">
        <v>539</v>
      </c>
      <c r="G1140" s="136">
        <v>44127</v>
      </c>
      <c r="H1140" s="136">
        <v>44146</v>
      </c>
      <c r="I1140" s="135">
        <v>0</v>
      </c>
      <c r="J1140" s="92"/>
    </row>
    <row r="1141" spans="1:10" x14ac:dyDescent="0.25">
      <c r="A1141" s="135" t="s">
        <v>10103</v>
      </c>
      <c r="B1141" s="135" t="s">
        <v>559</v>
      </c>
      <c r="C1141" s="135" t="s">
        <v>560</v>
      </c>
      <c r="D1141" s="135" t="b">
        <v>0</v>
      </c>
      <c r="E1141" s="135" t="s">
        <v>10026</v>
      </c>
      <c r="F1141" s="135" t="s">
        <v>539</v>
      </c>
      <c r="G1141" s="136">
        <v>44127</v>
      </c>
      <c r="H1141" s="136">
        <v>44146</v>
      </c>
      <c r="I1141" s="135">
        <v>0</v>
      </c>
      <c r="J1141" s="92"/>
    </row>
    <row r="1142" spans="1:10" x14ac:dyDescent="0.25">
      <c r="A1142" s="135" t="s">
        <v>10104</v>
      </c>
      <c r="B1142" s="135" t="s">
        <v>559</v>
      </c>
      <c r="C1142" s="135" t="s">
        <v>560</v>
      </c>
      <c r="D1142" s="135" t="b">
        <v>0</v>
      </c>
      <c r="E1142" s="135" t="s">
        <v>10026</v>
      </c>
      <c r="F1142" s="135" t="s">
        <v>539</v>
      </c>
      <c r="G1142" s="136">
        <v>44127</v>
      </c>
      <c r="H1142" s="136">
        <v>44146</v>
      </c>
      <c r="I1142" s="135">
        <v>0</v>
      </c>
      <c r="J1142" s="92"/>
    </row>
    <row r="1143" spans="1:10" x14ac:dyDescent="0.25">
      <c r="A1143" s="135" t="s">
        <v>10105</v>
      </c>
      <c r="B1143" s="135" t="s">
        <v>559</v>
      </c>
      <c r="C1143" s="135" t="s">
        <v>560</v>
      </c>
      <c r="D1143" s="135" t="b">
        <v>0</v>
      </c>
      <c r="E1143" s="135" t="s">
        <v>10026</v>
      </c>
      <c r="F1143" s="135" t="s">
        <v>539</v>
      </c>
      <c r="G1143" s="136">
        <v>44127</v>
      </c>
      <c r="H1143" s="136">
        <v>44146</v>
      </c>
      <c r="I1143" s="135">
        <v>0</v>
      </c>
      <c r="J1143" s="92"/>
    </row>
    <row r="1144" spans="1:10" x14ac:dyDescent="0.25">
      <c r="A1144" s="135" t="s">
        <v>10106</v>
      </c>
      <c r="B1144" s="135" t="s">
        <v>559</v>
      </c>
      <c r="C1144" s="135" t="s">
        <v>560</v>
      </c>
      <c r="D1144" s="135" t="b">
        <v>0</v>
      </c>
      <c r="E1144" s="135" t="s">
        <v>10026</v>
      </c>
      <c r="F1144" s="135" t="s">
        <v>539</v>
      </c>
      <c r="G1144" s="136">
        <v>44127</v>
      </c>
      <c r="H1144" s="136">
        <v>44146</v>
      </c>
      <c r="I1144" s="135">
        <v>0</v>
      </c>
      <c r="J1144" s="92"/>
    </row>
    <row r="1145" spans="1:10" x14ac:dyDescent="0.25">
      <c r="A1145" s="135" t="s">
        <v>10107</v>
      </c>
      <c r="B1145" s="135" t="s">
        <v>559</v>
      </c>
      <c r="C1145" s="135" t="s">
        <v>560</v>
      </c>
      <c r="D1145" s="135" t="b">
        <v>0</v>
      </c>
      <c r="E1145" s="135" t="s">
        <v>10026</v>
      </c>
      <c r="F1145" s="135" t="s">
        <v>539</v>
      </c>
      <c r="G1145" s="136">
        <v>44127</v>
      </c>
      <c r="H1145" s="136">
        <v>44146</v>
      </c>
      <c r="I1145" s="135">
        <v>0</v>
      </c>
      <c r="J1145" s="92"/>
    </row>
    <row r="1146" spans="1:10" x14ac:dyDescent="0.25">
      <c r="A1146" s="135" t="s">
        <v>10108</v>
      </c>
      <c r="B1146" s="135" t="s">
        <v>559</v>
      </c>
      <c r="C1146" s="135" t="s">
        <v>560</v>
      </c>
      <c r="D1146" s="135" t="b">
        <v>0</v>
      </c>
      <c r="E1146" s="135" t="s">
        <v>10026</v>
      </c>
      <c r="F1146" s="135" t="s">
        <v>539</v>
      </c>
      <c r="G1146" s="136">
        <v>44127</v>
      </c>
      <c r="H1146" s="136">
        <v>44146</v>
      </c>
      <c r="I1146" s="135">
        <v>0</v>
      </c>
      <c r="J1146" s="92"/>
    </row>
    <row r="1147" spans="1:10" x14ac:dyDescent="0.25">
      <c r="A1147" s="135" t="s">
        <v>10109</v>
      </c>
      <c r="B1147" s="135" t="s">
        <v>559</v>
      </c>
      <c r="C1147" s="135" t="s">
        <v>560</v>
      </c>
      <c r="D1147" s="135" t="b">
        <v>0</v>
      </c>
      <c r="E1147" s="135" t="s">
        <v>10026</v>
      </c>
      <c r="F1147" s="135" t="s">
        <v>539</v>
      </c>
      <c r="G1147" s="136">
        <v>44127</v>
      </c>
      <c r="H1147" s="136">
        <v>44146</v>
      </c>
      <c r="I1147" s="135">
        <v>0</v>
      </c>
      <c r="J1147" s="92"/>
    </row>
    <row r="1148" spans="1:10" x14ac:dyDescent="0.25">
      <c r="A1148" s="135" t="s">
        <v>10110</v>
      </c>
      <c r="B1148" s="135" t="s">
        <v>559</v>
      </c>
      <c r="C1148" s="135" t="s">
        <v>560</v>
      </c>
      <c r="D1148" s="135" t="b">
        <v>0</v>
      </c>
      <c r="E1148" s="135" t="s">
        <v>10026</v>
      </c>
      <c r="F1148" s="135" t="s">
        <v>539</v>
      </c>
      <c r="G1148" s="136">
        <v>44127</v>
      </c>
      <c r="H1148" s="136">
        <v>44146</v>
      </c>
      <c r="I1148" s="135">
        <v>0</v>
      </c>
      <c r="J1148" s="92"/>
    </row>
    <row r="1149" spans="1:10" x14ac:dyDescent="0.25">
      <c r="A1149" s="135" t="s">
        <v>10111</v>
      </c>
      <c r="B1149" s="135" t="s">
        <v>559</v>
      </c>
      <c r="C1149" s="135" t="s">
        <v>560</v>
      </c>
      <c r="D1149" s="135" t="b">
        <v>0</v>
      </c>
      <c r="E1149" s="135" t="s">
        <v>10026</v>
      </c>
      <c r="F1149" s="135" t="s">
        <v>539</v>
      </c>
      <c r="G1149" s="136">
        <v>44127</v>
      </c>
      <c r="H1149" s="136">
        <v>44146</v>
      </c>
      <c r="I1149" s="135">
        <v>0</v>
      </c>
      <c r="J1149" s="92"/>
    </row>
    <row r="1150" spans="1:10" x14ac:dyDescent="0.25">
      <c r="A1150" s="135" t="s">
        <v>10112</v>
      </c>
      <c r="B1150" s="135" t="s">
        <v>559</v>
      </c>
      <c r="C1150" s="135" t="s">
        <v>560</v>
      </c>
      <c r="D1150" s="135" t="b">
        <v>0</v>
      </c>
      <c r="E1150" s="135" t="s">
        <v>10026</v>
      </c>
      <c r="F1150" s="135" t="s">
        <v>539</v>
      </c>
      <c r="G1150" s="136">
        <v>44127</v>
      </c>
      <c r="H1150" s="136">
        <v>44146</v>
      </c>
      <c r="I1150" s="135">
        <v>0</v>
      </c>
      <c r="J1150" s="92"/>
    </row>
    <row r="1151" spans="1:10" x14ac:dyDescent="0.25">
      <c r="A1151" s="135" t="s">
        <v>10113</v>
      </c>
      <c r="B1151" s="135" t="s">
        <v>559</v>
      </c>
      <c r="C1151" s="135" t="s">
        <v>560</v>
      </c>
      <c r="D1151" s="135" t="b">
        <v>0</v>
      </c>
      <c r="E1151" s="135" t="s">
        <v>10026</v>
      </c>
      <c r="F1151" s="135" t="s">
        <v>539</v>
      </c>
      <c r="G1151" s="136">
        <v>44127</v>
      </c>
      <c r="H1151" s="136">
        <v>44146</v>
      </c>
      <c r="I1151" s="135">
        <v>0</v>
      </c>
      <c r="J1151" s="92"/>
    </row>
    <row r="1152" spans="1:10" x14ac:dyDescent="0.25">
      <c r="A1152" s="135" t="s">
        <v>10114</v>
      </c>
      <c r="B1152" s="135" t="s">
        <v>559</v>
      </c>
      <c r="C1152" s="135" t="s">
        <v>560</v>
      </c>
      <c r="D1152" s="135" t="b">
        <v>0</v>
      </c>
      <c r="E1152" s="135" t="s">
        <v>10026</v>
      </c>
      <c r="F1152" s="135" t="s">
        <v>539</v>
      </c>
      <c r="G1152" s="136">
        <v>44127</v>
      </c>
      <c r="H1152" s="136">
        <v>44146</v>
      </c>
      <c r="I1152" s="135">
        <v>0</v>
      </c>
      <c r="J1152" s="92"/>
    </row>
    <row r="1153" spans="1:10" x14ac:dyDescent="0.25">
      <c r="A1153" s="135" t="s">
        <v>10115</v>
      </c>
      <c r="B1153" s="135" t="s">
        <v>559</v>
      </c>
      <c r="C1153" s="135" t="s">
        <v>560</v>
      </c>
      <c r="D1153" s="135" t="b">
        <v>0</v>
      </c>
      <c r="E1153" s="135" t="s">
        <v>10026</v>
      </c>
      <c r="F1153" s="135" t="s">
        <v>539</v>
      </c>
      <c r="G1153" s="136">
        <v>44127</v>
      </c>
      <c r="H1153" s="136">
        <v>44146</v>
      </c>
      <c r="I1153" s="135">
        <v>0</v>
      </c>
      <c r="J1153" s="92"/>
    </row>
    <row r="1154" spans="1:10" x14ac:dyDescent="0.25">
      <c r="A1154" s="135" t="s">
        <v>10116</v>
      </c>
      <c r="B1154" s="135" t="s">
        <v>559</v>
      </c>
      <c r="C1154" s="135" t="s">
        <v>560</v>
      </c>
      <c r="D1154" s="135" t="b">
        <v>0</v>
      </c>
      <c r="E1154" s="135" t="s">
        <v>10026</v>
      </c>
      <c r="F1154" s="135" t="s">
        <v>539</v>
      </c>
      <c r="G1154" s="136">
        <v>44127</v>
      </c>
      <c r="H1154" s="136">
        <v>44146</v>
      </c>
      <c r="I1154" s="135">
        <v>0</v>
      </c>
      <c r="J1154" s="92"/>
    </row>
    <row r="1155" spans="1:10" x14ac:dyDescent="0.25">
      <c r="A1155" s="135" t="s">
        <v>10117</v>
      </c>
      <c r="B1155" s="135" t="s">
        <v>559</v>
      </c>
      <c r="C1155" s="135" t="s">
        <v>560</v>
      </c>
      <c r="D1155" s="135" t="b">
        <v>0</v>
      </c>
      <c r="E1155" s="135" t="s">
        <v>10026</v>
      </c>
      <c r="F1155" s="135" t="s">
        <v>539</v>
      </c>
      <c r="G1155" s="136">
        <v>44127</v>
      </c>
      <c r="H1155" s="136">
        <v>44146</v>
      </c>
      <c r="I1155" s="135">
        <v>0</v>
      </c>
      <c r="J1155" s="92"/>
    </row>
    <row r="1156" spans="1:10" x14ac:dyDescent="0.25">
      <c r="A1156" s="135" t="s">
        <v>10118</v>
      </c>
      <c r="B1156" s="135" t="s">
        <v>559</v>
      </c>
      <c r="C1156" s="135" t="s">
        <v>560</v>
      </c>
      <c r="D1156" s="135" t="b">
        <v>0</v>
      </c>
      <c r="E1156" s="135" t="s">
        <v>10026</v>
      </c>
      <c r="F1156" s="135" t="s">
        <v>539</v>
      </c>
      <c r="G1156" s="136">
        <v>44127</v>
      </c>
      <c r="H1156" s="136">
        <v>44146</v>
      </c>
      <c r="I1156" s="135">
        <v>0</v>
      </c>
      <c r="J1156" s="92"/>
    </row>
    <row r="1157" spans="1:10" x14ac:dyDescent="0.25">
      <c r="A1157" s="135" t="s">
        <v>10119</v>
      </c>
      <c r="B1157" s="135" t="s">
        <v>559</v>
      </c>
      <c r="C1157" s="135" t="s">
        <v>560</v>
      </c>
      <c r="D1157" s="135" t="b">
        <v>0</v>
      </c>
      <c r="E1157" s="135" t="s">
        <v>10026</v>
      </c>
      <c r="F1157" s="135" t="s">
        <v>539</v>
      </c>
      <c r="G1157" s="136">
        <v>44127</v>
      </c>
      <c r="H1157" s="136">
        <v>44146</v>
      </c>
      <c r="I1157" s="135">
        <v>0</v>
      </c>
      <c r="J1157" s="92"/>
    </row>
    <row r="1158" spans="1:10" x14ac:dyDescent="0.25">
      <c r="A1158" s="135" t="s">
        <v>10120</v>
      </c>
      <c r="B1158" s="135" t="s">
        <v>559</v>
      </c>
      <c r="C1158" s="135" t="s">
        <v>560</v>
      </c>
      <c r="D1158" s="135" t="b">
        <v>0</v>
      </c>
      <c r="E1158" s="135" t="s">
        <v>10026</v>
      </c>
      <c r="F1158" s="135" t="s">
        <v>539</v>
      </c>
      <c r="G1158" s="136">
        <v>44127</v>
      </c>
      <c r="H1158" s="136">
        <v>44146</v>
      </c>
      <c r="I1158" s="135">
        <v>0</v>
      </c>
      <c r="J1158" s="92"/>
    </row>
    <row r="1159" spans="1:10" x14ac:dyDescent="0.25">
      <c r="A1159" s="135" t="s">
        <v>10121</v>
      </c>
      <c r="B1159" s="135" t="s">
        <v>559</v>
      </c>
      <c r="C1159" s="135" t="s">
        <v>560</v>
      </c>
      <c r="D1159" s="135" t="b">
        <v>0</v>
      </c>
      <c r="E1159" s="135" t="s">
        <v>10026</v>
      </c>
      <c r="F1159" s="135" t="s">
        <v>539</v>
      </c>
      <c r="G1159" s="136">
        <v>44127</v>
      </c>
      <c r="H1159" s="136">
        <v>44146</v>
      </c>
      <c r="I1159" s="135">
        <v>0</v>
      </c>
      <c r="J1159" s="92"/>
    </row>
    <row r="1160" spans="1:10" x14ac:dyDescent="0.25">
      <c r="A1160" s="135" t="s">
        <v>10122</v>
      </c>
      <c r="B1160" s="135" t="s">
        <v>559</v>
      </c>
      <c r="C1160" s="135" t="s">
        <v>560</v>
      </c>
      <c r="D1160" s="135" t="b">
        <v>0</v>
      </c>
      <c r="E1160" s="135" t="s">
        <v>10026</v>
      </c>
      <c r="F1160" s="135" t="s">
        <v>539</v>
      </c>
      <c r="G1160" s="136">
        <v>44127</v>
      </c>
      <c r="H1160" s="136">
        <v>44146</v>
      </c>
      <c r="I1160" s="135">
        <v>0</v>
      </c>
      <c r="J1160" s="92"/>
    </row>
    <row r="1161" spans="1:10" x14ac:dyDescent="0.25">
      <c r="A1161" s="135" t="s">
        <v>10123</v>
      </c>
      <c r="B1161" s="135" t="s">
        <v>559</v>
      </c>
      <c r="C1161" s="135" t="s">
        <v>560</v>
      </c>
      <c r="D1161" s="135" t="b">
        <v>0</v>
      </c>
      <c r="E1161" s="135" t="s">
        <v>10026</v>
      </c>
      <c r="F1161" s="135" t="s">
        <v>539</v>
      </c>
      <c r="G1161" s="136">
        <v>44127</v>
      </c>
      <c r="H1161" s="136">
        <v>44146</v>
      </c>
      <c r="I1161" s="135">
        <v>0</v>
      </c>
      <c r="J1161" s="92"/>
    </row>
    <row r="1162" spans="1:10" x14ac:dyDescent="0.25">
      <c r="A1162" s="135" t="s">
        <v>10124</v>
      </c>
      <c r="B1162" s="135" t="s">
        <v>559</v>
      </c>
      <c r="C1162" s="135" t="s">
        <v>560</v>
      </c>
      <c r="D1162" s="135" t="b">
        <v>0</v>
      </c>
      <c r="E1162" s="135" t="s">
        <v>10026</v>
      </c>
      <c r="F1162" s="135" t="s">
        <v>539</v>
      </c>
      <c r="G1162" s="136">
        <v>44127</v>
      </c>
      <c r="H1162" s="136">
        <v>44146</v>
      </c>
      <c r="I1162" s="135">
        <v>0</v>
      </c>
      <c r="J1162" s="92"/>
    </row>
    <row r="1163" spans="1:10" x14ac:dyDescent="0.25">
      <c r="A1163" s="135" t="s">
        <v>10125</v>
      </c>
      <c r="B1163" s="135" t="s">
        <v>559</v>
      </c>
      <c r="C1163" s="135" t="s">
        <v>560</v>
      </c>
      <c r="D1163" s="135" t="b">
        <v>0</v>
      </c>
      <c r="E1163" s="135" t="s">
        <v>10026</v>
      </c>
      <c r="F1163" s="135" t="s">
        <v>539</v>
      </c>
      <c r="G1163" s="136">
        <v>44127</v>
      </c>
      <c r="H1163" s="136">
        <v>44146</v>
      </c>
      <c r="I1163" s="135">
        <v>0</v>
      </c>
      <c r="J1163" s="92"/>
    </row>
    <row r="1164" spans="1:10" x14ac:dyDescent="0.25">
      <c r="A1164" s="135" t="s">
        <v>10126</v>
      </c>
      <c r="B1164" s="135" t="s">
        <v>559</v>
      </c>
      <c r="C1164" s="135" t="s">
        <v>560</v>
      </c>
      <c r="D1164" s="135" t="b">
        <v>0</v>
      </c>
      <c r="E1164" s="135" t="s">
        <v>10026</v>
      </c>
      <c r="F1164" s="135" t="s">
        <v>539</v>
      </c>
      <c r="G1164" s="136">
        <v>44127</v>
      </c>
      <c r="H1164" s="136">
        <v>44146</v>
      </c>
      <c r="I1164" s="135">
        <v>0</v>
      </c>
      <c r="J1164" s="92"/>
    </row>
    <row r="1165" spans="1:10" x14ac:dyDescent="0.25">
      <c r="A1165" s="135" t="s">
        <v>10127</v>
      </c>
      <c r="B1165" s="135" t="s">
        <v>559</v>
      </c>
      <c r="C1165" s="135" t="s">
        <v>560</v>
      </c>
      <c r="D1165" s="135" t="b">
        <v>0</v>
      </c>
      <c r="E1165" s="135" t="s">
        <v>10026</v>
      </c>
      <c r="F1165" s="135" t="s">
        <v>539</v>
      </c>
      <c r="G1165" s="136">
        <v>44127</v>
      </c>
      <c r="H1165" s="136">
        <v>44146</v>
      </c>
      <c r="I1165" s="135">
        <v>0</v>
      </c>
      <c r="J1165" s="92"/>
    </row>
    <row r="1166" spans="1:10" x14ac:dyDescent="0.25">
      <c r="A1166" s="135" t="s">
        <v>10128</v>
      </c>
      <c r="B1166" s="135" t="s">
        <v>559</v>
      </c>
      <c r="C1166" s="135" t="s">
        <v>560</v>
      </c>
      <c r="D1166" s="135" t="b">
        <v>0</v>
      </c>
      <c r="E1166" s="135" t="s">
        <v>10026</v>
      </c>
      <c r="F1166" s="135" t="s">
        <v>539</v>
      </c>
      <c r="G1166" s="136">
        <v>44127</v>
      </c>
      <c r="H1166" s="136">
        <v>44146</v>
      </c>
      <c r="I1166" s="135">
        <v>0</v>
      </c>
      <c r="J1166" s="92"/>
    </row>
    <row r="1167" spans="1:10" x14ac:dyDescent="0.25">
      <c r="A1167" s="135" t="s">
        <v>10129</v>
      </c>
      <c r="B1167" s="135" t="s">
        <v>559</v>
      </c>
      <c r="C1167" s="135" t="s">
        <v>560</v>
      </c>
      <c r="D1167" s="135" t="b">
        <v>0</v>
      </c>
      <c r="E1167" s="135" t="s">
        <v>10026</v>
      </c>
      <c r="F1167" s="135" t="s">
        <v>539</v>
      </c>
      <c r="G1167" s="136">
        <v>44127</v>
      </c>
      <c r="H1167" s="136">
        <v>44146</v>
      </c>
      <c r="I1167" s="135">
        <v>0</v>
      </c>
      <c r="J1167" s="92"/>
    </row>
    <row r="1168" spans="1:10" x14ac:dyDescent="0.25">
      <c r="A1168" s="135" t="s">
        <v>10130</v>
      </c>
      <c r="B1168" s="135" t="s">
        <v>559</v>
      </c>
      <c r="C1168" s="135" t="s">
        <v>560</v>
      </c>
      <c r="D1168" s="135" t="b">
        <v>0</v>
      </c>
      <c r="E1168" s="135" t="s">
        <v>10026</v>
      </c>
      <c r="F1168" s="135" t="s">
        <v>539</v>
      </c>
      <c r="G1168" s="136">
        <v>44127</v>
      </c>
      <c r="H1168" s="136">
        <v>44146</v>
      </c>
      <c r="I1168" s="135">
        <v>0</v>
      </c>
      <c r="J1168" s="92"/>
    </row>
    <row r="1169" spans="1:10" x14ac:dyDescent="0.25">
      <c r="A1169" s="135" t="s">
        <v>10131</v>
      </c>
      <c r="B1169" s="135" t="s">
        <v>559</v>
      </c>
      <c r="C1169" s="135" t="s">
        <v>560</v>
      </c>
      <c r="D1169" s="135" t="b">
        <v>0</v>
      </c>
      <c r="E1169" s="135" t="s">
        <v>10026</v>
      </c>
      <c r="F1169" s="135" t="s">
        <v>539</v>
      </c>
      <c r="G1169" s="136">
        <v>44127</v>
      </c>
      <c r="H1169" s="136">
        <v>44146</v>
      </c>
      <c r="I1169" s="135">
        <v>0</v>
      </c>
      <c r="J1169" s="92"/>
    </row>
    <row r="1170" spans="1:10" x14ac:dyDescent="0.25">
      <c r="A1170" s="135" t="s">
        <v>10132</v>
      </c>
      <c r="B1170" s="135" t="s">
        <v>559</v>
      </c>
      <c r="C1170" s="135" t="s">
        <v>560</v>
      </c>
      <c r="D1170" s="135" t="b">
        <v>0</v>
      </c>
      <c r="E1170" s="135" t="s">
        <v>10026</v>
      </c>
      <c r="F1170" s="135" t="s">
        <v>539</v>
      </c>
      <c r="G1170" s="136">
        <v>44127</v>
      </c>
      <c r="H1170" s="136">
        <v>44146</v>
      </c>
      <c r="I1170" s="135">
        <v>0</v>
      </c>
      <c r="J1170" s="92"/>
    </row>
    <row r="1171" spans="1:10" x14ac:dyDescent="0.25">
      <c r="A1171" s="135" t="s">
        <v>10133</v>
      </c>
      <c r="B1171" s="135" t="s">
        <v>559</v>
      </c>
      <c r="C1171" s="135" t="s">
        <v>560</v>
      </c>
      <c r="D1171" s="135" t="b">
        <v>0</v>
      </c>
      <c r="E1171" s="135" t="s">
        <v>10026</v>
      </c>
      <c r="F1171" s="135" t="s">
        <v>539</v>
      </c>
      <c r="G1171" s="136">
        <v>44127</v>
      </c>
      <c r="H1171" s="136">
        <v>44146</v>
      </c>
      <c r="I1171" s="135">
        <v>0</v>
      </c>
      <c r="J1171" s="92"/>
    </row>
    <row r="1172" spans="1:10" x14ac:dyDescent="0.25">
      <c r="A1172" s="135" t="s">
        <v>10134</v>
      </c>
      <c r="B1172" s="135" t="s">
        <v>559</v>
      </c>
      <c r="C1172" s="135" t="s">
        <v>560</v>
      </c>
      <c r="D1172" s="135" t="b">
        <v>0</v>
      </c>
      <c r="E1172" s="135" t="s">
        <v>10026</v>
      </c>
      <c r="F1172" s="135" t="s">
        <v>539</v>
      </c>
      <c r="G1172" s="136">
        <v>44127</v>
      </c>
      <c r="H1172" s="136">
        <v>44146</v>
      </c>
      <c r="I1172" s="135">
        <v>0</v>
      </c>
      <c r="J1172" s="92"/>
    </row>
    <row r="1173" spans="1:10" x14ac:dyDescent="0.25">
      <c r="A1173" s="135" t="s">
        <v>10135</v>
      </c>
      <c r="B1173" s="135" t="s">
        <v>559</v>
      </c>
      <c r="C1173" s="135" t="s">
        <v>560</v>
      </c>
      <c r="D1173" s="135" t="b">
        <v>0</v>
      </c>
      <c r="E1173" s="135" t="s">
        <v>10026</v>
      </c>
      <c r="F1173" s="135" t="s">
        <v>539</v>
      </c>
      <c r="G1173" s="136">
        <v>44127</v>
      </c>
      <c r="H1173" s="136">
        <v>44146</v>
      </c>
      <c r="I1173" s="135">
        <v>0</v>
      </c>
      <c r="J1173" s="92"/>
    </row>
    <row r="1174" spans="1:10" x14ac:dyDescent="0.25">
      <c r="A1174" s="135" t="s">
        <v>10136</v>
      </c>
      <c r="B1174" s="135" t="s">
        <v>559</v>
      </c>
      <c r="C1174" s="135" t="s">
        <v>560</v>
      </c>
      <c r="D1174" s="135" t="b">
        <v>0</v>
      </c>
      <c r="E1174" s="135" t="s">
        <v>10026</v>
      </c>
      <c r="F1174" s="135" t="s">
        <v>539</v>
      </c>
      <c r="G1174" s="136">
        <v>44127</v>
      </c>
      <c r="H1174" s="136">
        <v>44146</v>
      </c>
      <c r="I1174" s="135">
        <v>0</v>
      </c>
      <c r="J1174" s="92"/>
    </row>
    <row r="1175" spans="1:10" x14ac:dyDescent="0.25">
      <c r="A1175" s="135" t="s">
        <v>10137</v>
      </c>
      <c r="B1175" s="135" t="s">
        <v>559</v>
      </c>
      <c r="C1175" s="135" t="s">
        <v>560</v>
      </c>
      <c r="D1175" s="135" t="b">
        <v>0</v>
      </c>
      <c r="E1175" s="135" t="s">
        <v>10026</v>
      </c>
      <c r="F1175" s="135" t="s">
        <v>539</v>
      </c>
      <c r="G1175" s="136">
        <v>44127</v>
      </c>
      <c r="H1175" s="136">
        <v>44146</v>
      </c>
      <c r="I1175" s="135">
        <v>0</v>
      </c>
      <c r="J1175" s="92"/>
    </row>
    <row r="1176" spans="1:10" x14ac:dyDescent="0.25">
      <c r="A1176" s="135" t="s">
        <v>10138</v>
      </c>
      <c r="B1176" s="135" t="s">
        <v>559</v>
      </c>
      <c r="C1176" s="135" t="s">
        <v>560</v>
      </c>
      <c r="D1176" s="135" t="b">
        <v>0</v>
      </c>
      <c r="E1176" s="135" t="s">
        <v>10026</v>
      </c>
      <c r="F1176" s="135" t="s">
        <v>539</v>
      </c>
      <c r="G1176" s="136">
        <v>44127</v>
      </c>
      <c r="H1176" s="136">
        <v>44146</v>
      </c>
      <c r="I1176" s="135">
        <v>0</v>
      </c>
      <c r="J1176" s="92"/>
    </row>
    <row r="1177" spans="1:10" x14ac:dyDescent="0.25">
      <c r="A1177" s="135" t="s">
        <v>10139</v>
      </c>
      <c r="B1177" s="135" t="s">
        <v>559</v>
      </c>
      <c r="C1177" s="135" t="s">
        <v>560</v>
      </c>
      <c r="D1177" s="135" t="b">
        <v>0</v>
      </c>
      <c r="E1177" s="135" t="s">
        <v>10026</v>
      </c>
      <c r="F1177" s="135" t="s">
        <v>539</v>
      </c>
      <c r="G1177" s="136">
        <v>44127</v>
      </c>
      <c r="H1177" s="136">
        <v>44146</v>
      </c>
      <c r="I1177" s="135">
        <v>0</v>
      </c>
      <c r="J1177" s="92"/>
    </row>
    <row r="1178" spans="1:10" x14ac:dyDescent="0.25">
      <c r="A1178" s="135" t="s">
        <v>10140</v>
      </c>
      <c r="B1178" s="135" t="s">
        <v>559</v>
      </c>
      <c r="C1178" s="135" t="s">
        <v>560</v>
      </c>
      <c r="D1178" s="135" t="b">
        <v>0</v>
      </c>
      <c r="E1178" s="135" t="s">
        <v>10026</v>
      </c>
      <c r="F1178" s="135" t="s">
        <v>539</v>
      </c>
      <c r="G1178" s="136">
        <v>44127</v>
      </c>
      <c r="H1178" s="136">
        <v>44146</v>
      </c>
      <c r="I1178" s="135">
        <v>0</v>
      </c>
      <c r="J1178" s="92"/>
    </row>
    <row r="1179" spans="1:10" x14ac:dyDescent="0.25">
      <c r="A1179" s="135" t="s">
        <v>10141</v>
      </c>
      <c r="B1179" s="135" t="s">
        <v>559</v>
      </c>
      <c r="C1179" s="135" t="s">
        <v>560</v>
      </c>
      <c r="D1179" s="135" t="b">
        <v>0</v>
      </c>
      <c r="E1179" s="135" t="s">
        <v>10026</v>
      </c>
      <c r="F1179" s="135" t="s">
        <v>539</v>
      </c>
      <c r="G1179" s="136">
        <v>44127</v>
      </c>
      <c r="H1179" s="136">
        <v>44146</v>
      </c>
      <c r="I1179" s="135">
        <v>0</v>
      </c>
      <c r="J1179" s="92"/>
    </row>
    <row r="1180" spans="1:10" x14ac:dyDescent="0.25">
      <c r="A1180" s="135" t="s">
        <v>10142</v>
      </c>
      <c r="B1180" s="135" t="s">
        <v>559</v>
      </c>
      <c r="C1180" s="135" t="s">
        <v>560</v>
      </c>
      <c r="D1180" s="135" t="b">
        <v>0</v>
      </c>
      <c r="E1180" s="135" t="s">
        <v>10026</v>
      </c>
      <c r="F1180" s="135" t="s">
        <v>539</v>
      </c>
      <c r="G1180" s="136">
        <v>44127</v>
      </c>
      <c r="H1180" s="136">
        <v>44146</v>
      </c>
      <c r="I1180" s="135">
        <v>0</v>
      </c>
      <c r="J1180" s="92"/>
    </row>
    <row r="1181" spans="1:10" x14ac:dyDescent="0.25">
      <c r="A1181" s="135" t="s">
        <v>10143</v>
      </c>
      <c r="B1181" s="135" t="s">
        <v>559</v>
      </c>
      <c r="C1181" s="135" t="s">
        <v>560</v>
      </c>
      <c r="D1181" s="135" t="b">
        <v>0</v>
      </c>
      <c r="E1181" s="135" t="s">
        <v>10026</v>
      </c>
      <c r="F1181" s="135" t="s">
        <v>539</v>
      </c>
      <c r="G1181" s="136">
        <v>44127</v>
      </c>
      <c r="H1181" s="136">
        <v>44146</v>
      </c>
      <c r="I1181" s="135">
        <v>0</v>
      </c>
      <c r="J1181" s="92"/>
    </row>
    <row r="1182" spans="1:10" x14ac:dyDescent="0.25">
      <c r="A1182" s="135" t="s">
        <v>10144</v>
      </c>
      <c r="B1182" s="135" t="s">
        <v>559</v>
      </c>
      <c r="C1182" s="135" t="s">
        <v>560</v>
      </c>
      <c r="D1182" s="135" t="b">
        <v>0</v>
      </c>
      <c r="E1182" s="135" t="s">
        <v>10026</v>
      </c>
      <c r="F1182" s="135" t="s">
        <v>539</v>
      </c>
      <c r="G1182" s="136">
        <v>44127</v>
      </c>
      <c r="H1182" s="136">
        <v>44146</v>
      </c>
      <c r="I1182" s="135">
        <v>0</v>
      </c>
      <c r="J1182" s="92"/>
    </row>
    <row r="1183" spans="1:10" x14ac:dyDescent="0.25">
      <c r="A1183" s="135" t="s">
        <v>10145</v>
      </c>
      <c r="B1183" s="135" t="s">
        <v>559</v>
      </c>
      <c r="C1183" s="135" t="s">
        <v>560</v>
      </c>
      <c r="D1183" s="135" t="b">
        <v>0</v>
      </c>
      <c r="E1183" s="135" t="s">
        <v>10026</v>
      </c>
      <c r="F1183" s="135" t="s">
        <v>539</v>
      </c>
      <c r="G1183" s="136">
        <v>44127</v>
      </c>
      <c r="H1183" s="136">
        <v>44146</v>
      </c>
      <c r="I1183" s="135">
        <v>0</v>
      </c>
      <c r="J1183" s="92"/>
    </row>
    <row r="1184" spans="1:10" x14ac:dyDescent="0.25">
      <c r="A1184" s="135" t="s">
        <v>10146</v>
      </c>
      <c r="B1184" s="135" t="s">
        <v>559</v>
      </c>
      <c r="C1184" s="135" t="s">
        <v>560</v>
      </c>
      <c r="D1184" s="135" t="b">
        <v>0</v>
      </c>
      <c r="E1184" s="135" t="s">
        <v>10026</v>
      </c>
      <c r="F1184" s="135" t="s">
        <v>539</v>
      </c>
      <c r="G1184" s="136">
        <v>44127</v>
      </c>
      <c r="H1184" s="136">
        <v>44146</v>
      </c>
      <c r="I1184" s="135">
        <v>0</v>
      </c>
      <c r="J1184" s="92"/>
    </row>
    <row r="1185" spans="1:10" x14ac:dyDescent="0.25">
      <c r="A1185" s="135" t="s">
        <v>10147</v>
      </c>
      <c r="B1185" s="135" t="s">
        <v>559</v>
      </c>
      <c r="C1185" s="135" t="s">
        <v>560</v>
      </c>
      <c r="D1185" s="135" t="b">
        <v>0</v>
      </c>
      <c r="E1185" s="135" t="s">
        <v>10026</v>
      </c>
      <c r="F1185" s="135" t="s">
        <v>539</v>
      </c>
      <c r="G1185" s="136">
        <v>44127</v>
      </c>
      <c r="H1185" s="136">
        <v>44146</v>
      </c>
      <c r="I1185" s="135">
        <v>0</v>
      </c>
      <c r="J1185" s="92"/>
    </row>
    <row r="1186" spans="1:10" x14ac:dyDescent="0.25">
      <c r="A1186" s="135" t="s">
        <v>10148</v>
      </c>
      <c r="B1186" s="135" t="s">
        <v>559</v>
      </c>
      <c r="C1186" s="135" t="s">
        <v>560</v>
      </c>
      <c r="D1186" s="135" t="b">
        <v>0</v>
      </c>
      <c r="E1186" s="135" t="s">
        <v>10026</v>
      </c>
      <c r="F1186" s="135" t="s">
        <v>539</v>
      </c>
      <c r="G1186" s="136">
        <v>44127</v>
      </c>
      <c r="H1186" s="136">
        <v>44146</v>
      </c>
      <c r="I1186" s="135">
        <v>0</v>
      </c>
      <c r="J1186" s="92"/>
    </row>
    <row r="1187" spans="1:10" x14ac:dyDescent="0.25">
      <c r="A1187" s="135" t="s">
        <v>10149</v>
      </c>
      <c r="B1187" s="135" t="s">
        <v>559</v>
      </c>
      <c r="C1187" s="135" t="s">
        <v>560</v>
      </c>
      <c r="D1187" s="135" t="b">
        <v>0</v>
      </c>
      <c r="E1187" s="135" t="s">
        <v>10026</v>
      </c>
      <c r="F1187" s="135" t="s">
        <v>539</v>
      </c>
      <c r="G1187" s="136">
        <v>44127</v>
      </c>
      <c r="H1187" s="136">
        <v>44146</v>
      </c>
      <c r="I1187" s="135">
        <v>0</v>
      </c>
      <c r="J1187" s="92"/>
    </row>
    <row r="1188" spans="1:10" x14ac:dyDescent="0.25">
      <c r="A1188" s="135" t="s">
        <v>10150</v>
      </c>
      <c r="B1188" s="135" t="s">
        <v>559</v>
      </c>
      <c r="C1188" s="135" t="s">
        <v>560</v>
      </c>
      <c r="D1188" s="135" t="b">
        <v>0</v>
      </c>
      <c r="E1188" s="135" t="s">
        <v>10026</v>
      </c>
      <c r="F1188" s="135" t="s">
        <v>539</v>
      </c>
      <c r="G1188" s="136">
        <v>44127</v>
      </c>
      <c r="H1188" s="136">
        <v>44146</v>
      </c>
      <c r="I1188" s="135">
        <v>0</v>
      </c>
      <c r="J1188" s="92"/>
    </row>
    <row r="1189" spans="1:10" x14ac:dyDescent="0.25">
      <c r="A1189" s="135" t="s">
        <v>10151</v>
      </c>
      <c r="B1189" s="135" t="s">
        <v>559</v>
      </c>
      <c r="C1189" s="135" t="s">
        <v>560</v>
      </c>
      <c r="D1189" s="135" t="b">
        <v>0</v>
      </c>
      <c r="E1189" s="135" t="s">
        <v>10026</v>
      </c>
      <c r="F1189" s="135" t="s">
        <v>539</v>
      </c>
      <c r="G1189" s="136">
        <v>44127</v>
      </c>
      <c r="H1189" s="136">
        <v>44146</v>
      </c>
      <c r="I1189" s="135">
        <v>0</v>
      </c>
      <c r="J1189" s="92"/>
    </row>
    <row r="1190" spans="1:10" x14ac:dyDescent="0.25">
      <c r="A1190" s="135" t="s">
        <v>10152</v>
      </c>
      <c r="B1190" s="135" t="s">
        <v>559</v>
      </c>
      <c r="C1190" s="135" t="s">
        <v>560</v>
      </c>
      <c r="D1190" s="135" t="b">
        <v>0</v>
      </c>
      <c r="E1190" s="135" t="s">
        <v>10026</v>
      </c>
      <c r="F1190" s="135" t="s">
        <v>539</v>
      </c>
      <c r="G1190" s="136">
        <v>44127</v>
      </c>
      <c r="H1190" s="136">
        <v>44146</v>
      </c>
      <c r="I1190" s="135">
        <v>0</v>
      </c>
      <c r="J1190" s="92"/>
    </row>
    <row r="1191" spans="1:10" x14ac:dyDescent="0.25">
      <c r="A1191" s="135" t="s">
        <v>10153</v>
      </c>
      <c r="B1191" s="135" t="s">
        <v>559</v>
      </c>
      <c r="C1191" s="135" t="s">
        <v>560</v>
      </c>
      <c r="D1191" s="135" t="b">
        <v>0</v>
      </c>
      <c r="E1191" s="135" t="s">
        <v>10026</v>
      </c>
      <c r="F1191" s="135" t="s">
        <v>539</v>
      </c>
      <c r="G1191" s="136">
        <v>44127</v>
      </c>
      <c r="H1191" s="136">
        <v>44146</v>
      </c>
      <c r="I1191" s="135">
        <v>0</v>
      </c>
      <c r="J1191" s="92"/>
    </row>
    <row r="1192" spans="1:10" x14ac:dyDescent="0.25">
      <c r="A1192" s="135" t="s">
        <v>10154</v>
      </c>
      <c r="B1192" s="135" t="s">
        <v>559</v>
      </c>
      <c r="C1192" s="135" t="s">
        <v>560</v>
      </c>
      <c r="D1192" s="135" t="b">
        <v>0</v>
      </c>
      <c r="E1192" s="135" t="s">
        <v>10026</v>
      </c>
      <c r="F1192" s="135" t="s">
        <v>539</v>
      </c>
      <c r="G1192" s="136">
        <v>44127</v>
      </c>
      <c r="H1192" s="136">
        <v>44146</v>
      </c>
      <c r="I1192" s="135">
        <v>0</v>
      </c>
      <c r="J1192" s="92"/>
    </row>
    <row r="1193" spans="1:10" x14ac:dyDescent="0.25">
      <c r="A1193" s="135" t="s">
        <v>10155</v>
      </c>
      <c r="B1193" s="135" t="s">
        <v>559</v>
      </c>
      <c r="C1193" s="135" t="s">
        <v>560</v>
      </c>
      <c r="D1193" s="135" t="b">
        <v>0</v>
      </c>
      <c r="E1193" s="135" t="s">
        <v>10026</v>
      </c>
      <c r="F1193" s="135" t="s">
        <v>539</v>
      </c>
      <c r="G1193" s="136">
        <v>44127</v>
      </c>
      <c r="H1193" s="136">
        <v>44146</v>
      </c>
      <c r="I1193" s="135">
        <v>0</v>
      </c>
      <c r="J1193" s="92"/>
    </row>
    <row r="1194" spans="1:10" x14ac:dyDescent="0.25">
      <c r="A1194" s="135" t="s">
        <v>10156</v>
      </c>
      <c r="B1194" s="135" t="s">
        <v>559</v>
      </c>
      <c r="C1194" s="135" t="s">
        <v>560</v>
      </c>
      <c r="D1194" s="135" t="b">
        <v>0</v>
      </c>
      <c r="E1194" s="135" t="s">
        <v>10026</v>
      </c>
      <c r="F1194" s="135" t="s">
        <v>539</v>
      </c>
      <c r="G1194" s="136">
        <v>44127</v>
      </c>
      <c r="H1194" s="136">
        <v>44146</v>
      </c>
      <c r="I1194" s="135">
        <v>0</v>
      </c>
      <c r="J1194" s="92"/>
    </row>
    <row r="1195" spans="1:10" x14ac:dyDescent="0.25">
      <c r="A1195" s="135" t="s">
        <v>10157</v>
      </c>
      <c r="B1195" s="135" t="s">
        <v>559</v>
      </c>
      <c r="C1195" s="135" t="s">
        <v>560</v>
      </c>
      <c r="D1195" s="135" t="b">
        <v>0</v>
      </c>
      <c r="E1195" s="135" t="s">
        <v>10026</v>
      </c>
      <c r="F1195" s="135" t="s">
        <v>539</v>
      </c>
      <c r="G1195" s="136">
        <v>44127</v>
      </c>
      <c r="H1195" s="136">
        <v>44146</v>
      </c>
      <c r="I1195" s="135">
        <v>0</v>
      </c>
      <c r="J1195" s="92"/>
    </row>
    <row r="1196" spans="1:10" x14ac:dyDescent="0.25">
      <c r="A1196" s="135" t="s">
        <v>10158</v>
      </c>
      <c r="B1196" s="135" t="s">
        <v>559</v>
      </c>
      <c r="C1196" s="135" t="s">
        <v>560</v>
      </c>
      <c r="D1196" s="135" t="b">
        <v>0</v>
      </c>
      <c r="E1196" s="135" t="s">
        <v>10026</v>
      </c>
      <c r="F1196" s="135" t="s">
        <v>539</v>
      </c>
      <c r="G1196" s="136">
        <v>44127</v>
      </c>
      <c r="H1196" s="136">
        <v>44146</v>
      </c>
      <c r="I1196" s="135">
        <v>0</v>
      </c>
      <c r="J1196" s="92"/>
    </row>
    <row r="1197" spans="1:10" x14ac:dyDescent="0.25">
      <c r="A1197" s="135" t="s">
        <v>10159</v>
      </c>
      <c r="B1197" s="135" t="s">
        <v>559</v>
      </c>
      <c r="C1197" s="135" t="s">
        <v>560</v>
      </c>
      <c r="D1197" s="135" t="b">
        <v>0</v>
      </c>
      <c r="E1197" s="135" t="s">
        <v>10026</v>
      </c>
      <c r="F1197" s="135" t="s">
        <v>539</v>
      </c>
      <c r="G1197" s="136">
        <v>44127</v>
      </c>
      <c r="H1197" s="136">
        <v>44146</v>
      </c>
      <c r="I1197" s="135">
        <v>0</v>
      </c>
      <c r="J1197" s="92"/>
    </row>
    <row r="1198" spans="1:10" x14ac:dyDescent="0.25">
      <c r="A1198" s="135" t="s">
        <v>10160</v>
      </c>
      <c r="B1198" s="135" t="s">
        <v>559</v>
      </c>
      <c r="C1198" s="135" t="s">
        <v>560</v>
      </c>
      <c r="D1198" s="135" t="b">
        <v>0</v>
      </c>
      <c r="E1198" s="135" t="s">
        <v>10026</v>
      </c>
      <c r="F1198" s="135" t="s">
        <v>539</v>
      </c>
      <c r="G1198" s="136">
        <v>44127</v>
      </c>
      <c r="H1198" s="136">
        <v>44146</v>
      </c>
      <c r="I1198" s="135">
        <v>0</v>
      </c>
      <c r="J1198" s="92"/>
    </row>
    <row r="1199" spans="1:10" x14ac:dyDescent="0.25">
      <c r="A1199" s="135" t="s">
        <v>10161</v>
      </c>
      <c r="B1199" s="135" t="s">
        <v>559</v>
      </c>
      <c r="C1199" s="135" t="s">
        <v>560</v>
      </c>
      <c r="D1199" s="135" t="b">
        <v>0</v>
      </c>
      <c r="E1199" s="135" t="s">
        <v>10026</v>
      </c>
      <c r="F1199" s="135" t="s">
        <v>539</v>
      </c>
      <c r="G1199" s="136">
        <v>44127</v>
      </c>
      <c r="H1199" s="136">
        <v>44146</v>
      </c>
      <c r="I1199" s="135">
        <v>0</v>
      </c>
      <c r="J1199" s="92"/>
    </row>
    <row r="1200" spans="1:10" x14ac:dyDescent="0.25">
      <c r="A1200" s="135" t="s">
        <v>10162</v>
      </c>
      <c r="B1200" s="135" t="s">
        <v>559</v>
      </c>
      <c r="C1200" s="135" t="s">
        <v>560</v>
      </c>
      <c r="D1200" s="135" t="b">
        <v>0</v>
      </c>
      <c r="E1200" s="135" t="s">
        <v>10026</v>
      </c>
      <c r="F1200" s="135" t="s">
        <v>539</v>
      </c>
      <c r="G1200" s="136">
        <v>44127</v>
      </c>
      <c r="H1200" s="136">
        <v>44146</v>
      </c>
      <c r="I1200" s="135">
        <v>0</v>
      </c>
      <c r="J1200" s="92"/>
    </row>
    <row r="1201" spans="1:10" x14ac:dyDescent="0.25">
      <c r="A1201" s="135" t="s">
        <v>10163</v>
      </c>
      <c r="B1201" s="135" t="s">
        <v>559</v>
      </c>
      <c r="C1201" s="135" t="s">
        <v>560</v>
      </c>
      <c r="D1201" s="135" t="b">
        <v>0</v>
      </c>
      <c r="E1201" s="135" t="s">
        <v>10026</v>
      </c>
      <c r="F1201" s="135" t="s">
        <v>539</v>
      </c>
      <c r="G1201" s="136">
        <v>44127</v>
      </c>
      <c r="H1201" s="136">
        <v>44146</v>
      </c>
      <c r="I1201" s="135">
        <v>0</v>
      </c>
      <c r="J1201" s="92"/>
    </row>
    <row r="1202" spans="1:10" x14ac:dyDescent="0.25">
      <c r="A1202" s="135" t="s">
        <v>10164</v>
      </c>
      <c r="B1202" s="135" t="s">
        <v>559</v>
      </c>
      <c r="C1202" s="135" t="s">
        <v>560</v>
      </c>
      <c r="D1202" s="135" t="b">
        <v>0</v>
      </c>
      <c r="E1202" s="135" t="s">
        <v>10026</v>
      </c>
      <c r="F1202" s="135" t="s">
        <v>539</v>
      </c>
      <c r="G1202" s="136">
        <v>44127</v>
      </c>
      <c r="H1202" s="136">
        <v>44146</v>
      </c>
      <c r="I1202" s="135">
        <v>0</v>
      </c>
      <c r="J1202" s="92"/>
    </row>
    <row r="1203" spans="1:10" x14ac:dyDescent="0.25">
      <c r="A1203" s="135" t="s">
        <v>10165</v>
      </c>
      <c r="B1203" s="135" t="s">
        <v>559</v>
      </c>
      <c r="C1203" s="135" t="s">
        <v>560</v>
      </c>
      <c r="D1203" s="135" t="b">
        <v>0</v>
      </c>
      <c r="E1203" s="135" t="s">
        <v>10026</v>
      </c>
      <c r="F1203" s="135" t="s">
        <v>539</v>
      </c>
      <c r="G1203" s="136">
        <v>44127</v>
      </c>
      <c r="H1203" s="136">
        <v>44146</v>
      </c>
      <c r="I1203" s="135">
        <v>0</v>
      </c>
      <c r="J1203" s="92"/>
    </row>
    <row r="1204" spans="1:10" x14ac:dyDescent="0.25">
      <c r="A1204" s="135" t="s">
        <v>10166</v>
      </c>
      <c r="B1204" s="135" t="s">
        <v>559</v>
      </c>
      <c r="C1204" s="135" t="s">
        <v>560</v>
      </c>
      <c r="D1204" s="135" t="b">
        <v>0</v>
      </c>
      <c r="E1204" s="135" t="s">
        <v>10026</v>
      </c>
      <c r="F1204" s="135" t="s">
        <v>539</v>
      </c>
      <c r="G1204" s="136">
        <v>44127</v>
      </c>
      <c r="H1204" s="136">
        <v>44146</v>
      </c>
      <c r="I1204" s="135">
        <v>0</v>
      </c>
      <c r="J1204" s="92"/>
    </row>
    <row r="1205" spans="1:10" x14ac:dyDescent="0.25">
      <c r="A1205" s="135" t="s">
        <v>10167</v>
      </c>
      <c r="B1205" s="135" t="s">
        <v>559</v>
      </c>
      <c r="C1205" s="135" t="s">
        <v>560</v>
      </c>
      <c r="D1205" s="135" t="b">
        <v>0</v>
      </c>
      <c r="E1205" s="135" t="s">
        <v>10026</v>
      </c>
      <c r="F1205" s="135" t="s">
        <v>539</v>
      </c>
      <c r="G1205" s="136">
        <v>44127</v>
      </c>
      <c r="H1205" s="136">
        <v>44146</v>
      </c>
      <c r="I1205" s="135">
        <v>0</v>
      </c>
      <c r="J1205" s="92"/>
    </row>
    <row r="1206" spans="1:10" x14ac:dyDescent="0.25">
      <c r="A1206" s="135" t="s">
        <v>10168</v>
      </c>
      <c r="B1206" s="135" t="s">
        <v>559</v>
      </c>
      <c r="C1206" s="135" t="s">
        <v>560</v>
      </c>
      <c r="D1206" s="135" t="b">
        <v>0</v>
      </c>
      <c r="E1206" s="135" t="s">
        <v>10026</v>
      </c>
      <c r="F1206" s="135" t="s">
        <v>539</v>
      </c>
      <c r="G1206" s="136">
        <v>44127</v>
      </c>
      <c r="H1206" s="136">
        <v>44146</v>
      </c>
      <c r="I1206" s="135">
        <v>0</v>
      </c>
      <c r="J1206" s="92"/>
    </row>
    <row r="1207" spans="1:10" x14ac:dyDescent="0.25">
      <c r="A1207" s="135" t="s">
        <v>10169</v>
      </c>
      <c r="B1207" s="135" t="s">
        <v>559</v>
      </c>
      <c r="C1207" s="135" t="s">
        <v>560</v>
      </c>
      <c r="D1207" s="135" t="b">
        <v>0</v>
      </c>
      <c r="E1207" s="135" t="s">
        <v>10026</v>
      </c>
      <c r="F1207" s="135" t="s">
        <v>539</v>
      </c>
      <c r="G1207" s="136">
        <v>44127</v>
      </c>
      <c r="H1207" s="136">
        <v>44146</v>
      </c>
      <c r="I1207" s="135">
        <v>0</v>
      </c>
      <c r="J1207" s="92"/>
    </row>
    <row r="1208" spans="1:10" x14ac:dyDescent="0.25">
      <c r="A1208" s="135" t="s">
        <v>10170</v>
      </c>
      <c r="B1208" s="135" t="s">
        <v>559</v>
      </c>
      <c r="C1208" s="135" t="s">
        <v>560</v>
      </c>
      <c r="D1208" s="135" t="b">
        <v>0</v>
      </c>
      <c r="E1208" s="135" t="s">
        <v>10026</v>
      </c>
      <c r="F1208" s="135" t="s">
        <v>539</v>
      </c>
      <c r="G1208" s="136">
        <v>44127</v>
      </c>
      <c r="H1208" s="136">
        <v>44146</v>
      </c>
      <c r="I1208" s="135">
        <v>0</v>
      </c>
      <c r="J1208" s="92"/>
    </row>
    <row r="1209" spans="1:10" x14ac:dyDescent="0.25">
      <c r="A1209" s="135" t="s">
        <v>10171</v>
      </c>
      <c r="B1209" s="135" t="s">
        <v>559</v>
      </c>
      <c r="C1209" s="135" t="s">
        <v>560</v>
      </c>
      <c r="D1209" s="135" t="b">
        <v>0</v>
      </c>
      <c r="E1209" s="135" t="s">
        <v>10026</v>
      </c>
      <c r="F1209" s="135" t="s">
        <v>539</v>
      </c>
      <c r="G1209" s="136">
        <v>44127</v>
      </c>
      <c r="H1209" s="136">
        <v>44146</v>
      </c>
      <c r="I1209" s="135">
        <v>0</v>
      </c>
      <c r="J1209" s="92"/>
    </row>
    <row r="1210" spans="1:10" x14ac:dyDescent="0.25">
      <c r="A1210" s="135" t="s">
        <v>10172</v>
      </c>
      <c r="B1210" s="135" t="s">
        <v>559</v>
      </c>
      <c r="C1210" s="135" t="s">
        <v>560</v>
      </c>
      <c r="D1210" s="135" t="b">
        <v>0</v>
      </c>
      <c r="E1210" s="135" t="s">
        <v>10026</v>
      </c>
      <c r="F1210" s="135" t="s">
        <v>539</v>
      </c>
      <c r="G1210" s="136">
        <v>44127</v>
      </c>
      <c r="H1210" s="136">
        <v>44146</v>
      </c>
      <c r="I1210" s="135">
        <v>0</v>
      </c>
      <c r="J1210" s="92"/>
    </row>
    <row r="1211" spans="1:10" x14ac:dyDescent="0.25">
      <c r="A1211" s="135" t="s">
        <v>10173</v>
      </c>
      <c r="B1211" s="135" t="s">
        <v>559</v>
      </c>
      <c r="C1211" s="135" t="s">
        <v>560</v>
      </c>
      <c r="D1211" s="135" t="b">
        <v>0</v>
      </c>
      <c r="E1211" s="135" t="s">
        <v>10026</v>
      </c>
      <c r="F1211" s="135" t="s">
        <v>539</v>
      </c>
      <c r="G1211" s="136">
        <v>44127</v>
      </c>
      <c r="H1211" s="136">
        <v>44146</v>
      </c>
      <c r="I1211" s="135">
        <v>0</v>
      </c>
      <c r="J1211" s="92"/>
    </row>
    <row r="1212" spans="1:10" x14ac:dyDescent="0.25">
      <c r="A1212" s="135" t="s">
        <v>10174</v>
      </c>
      <c r="B1212" s="135" t="s">
        <v>559</v>
      </c>
      <c r="C1212" s="135" t="s">
        <v>560</v>
      </c>
      <c r="D1212" s="135" t="b">
        <v>0</v>
      </c>
      <c r="E1212" s="135" t="s">
        <v>10026</v>
      </c>
      <c r="F1212" s="135" t="s">
        <v>539</v>
      </c>
      <c r="G1212" s="136">
        <v>44127</v>
      </c>
      <c r="H1212" s="136">
        <v>44146</v>
      </c>
      <c r="I1212" s="135">
        <v>0</v>
      </c>
      <c r="J1212" s="92"/>
    </row>
    <row r="1213" spans="1:10" x14ac:dyDescent="0.25">
      <c r="A1213" s="135" t="s">
        <v>10175</v>
      </c>
      <c r="B1213" s="135" t="s">
        <v>559</v>
      </c>
      <c r="C1213" s="135" t="s">
        <v>560</v>
      </c>
      <c r="D1213" s="135" t="b">
        <v>0</v>
      </c>
      <c r="E1213" s="135" t="s">
        <v>10026</v>
      </c>
      <c r="F1213" s="135" t="s">
        <v>539</v>
      </c>
      <c r="G1213" s="136">
        <v>44127</v>
      </c>
      <c r="H1213" s="136">
        <v>44146</v>
      </c>
      <c r="I1213" s="135">
        <v>0</v>
      </c>
      <c r="J1213" s="92"/>
    </row>
    <row r="1214" spans="1:10" x14ac:dyDescent="0.25">
      <c r="A1214" s="135" t="s">
        <v>10176</v>
      </c>
      <c r="B1214" s="135" t="s">
        <v>559</v>
      </c>
      <c r="C1214" s="135" t="s">
        <v>560</v>
      </c>
      <c r="D1214" s="135" t="b">
        <v>0</v>
      </c>
      <c r="E1214" s="135" t="s">
        <v>10026</v>
      </c>
      <c r="F1214" s="135" t="s">
        <v>539</v>
      </c>
      <c r="G1214" s="136">
        <v>44127</v>
      </c>
      <c r="H1214" s="136">
        <v>44146</v>
      </c>
      <c r="I1214" s="135">
        <v>0</v>
      </c>
      <c r="J1214" s="92"/>
    </row>
    <row r="1215" spans="1:10" x14ac:dyDescent="0.25">
      <c r="A1215" s="135" t="s">
        <v>10177</v>
      </c>
      <c r="B1215" s="135" t="s">
        <v>559</v>
      </c>
      <c r="C1215" s="135" t="s">
        <v>560</v>
      </c>
      <c r="D1215" s="135" t="b">
        <v>0</v>
      </c>
      <c r="E1215" s="135" t="s">
        <v>10026</v>
      </c>
      <c r="F1215" s="135" t="s">
        <v>539</v>
      </c>
      <c r="G1215" s="136">
        <v>44127</v>
      </c>
      <c r="H1215" s="136">
        <v>44146</v>
      </c>
      <c r="I1215" s="135">
        <v>0</v>
      </c>
      <c r="J1215" s="92"/>
    </row>
    <row r="1216" spans="1:10" x14ac:dyDescent="0.25">
      <c r="A1216" s="135" t="s">
        <v>10178</v>
      </c>
      <c r="B1216" s="135" t="s">
        <v>559</v>
      </c>
      <c r="C1216" s="135" t="s">
        <v>560</v>
      </c>
      <c r="D1216" s="135" t="b">
        <v>0</v>
      </c>
      <c r="E1216" s="135" t="s">
        <v>10026</v>
      </c>
      <c r="F1216" s="135" t="s">
        <v>539</v>
      </c>
      <c r="G1216" s="136">
        <v>44127</v>
      </c>
      <c r="H1216" s="136">
        <v>44146</v>
      </c>
      <c r="I1216" s="135">
        <v>0</v>
      </c>
      <c r="J1216" s="92"/>
    </row>
    <row r="1217" spans="1:10" x14ac:dyDescent="0.25">
      <c r="A1217" s="135" t="s">
        <v>10179</v>
      </c>
      <c r="B1217" s="135" t="s">
        <v>559</v>
      </c>
      <c r="C1217" s="135" t="s">
        <v>560</v>
      </c>
      <c r="D1217" s="135" t="b">
        <v>0</v>
      </c>
      <c r="E1217" s="135" t="s">
        <v>10026</v>
      </c>
      <c r="F1217" s="135" t="s">
        <v>539</v>
      </c>
      <c r="G1217" s="136">
        <v>44127</v>
      </c>
      <c r="H1217" s="136">
        <v>44146</v>
      </c>
      <c r="I1217" s="135">
        <v>0</v>
      </c>
      <c r="J1217" s="92"/>
    </row>
    <row r="1218" spans="1:10" x14ac:dyDescent="0.25">
      <c r="A1218" s="135" t="s">
        <v>10180</v>
      </c>
      <c r="B1218" s="135" t="s">
        <v>559</v>
      </c>
      <c r="C1218" s="135" t="s">
        <v>560</v>
      </c>
      <c r="D1218" s="135" t="b">
        <v>0</v>
      </c>
      <c r="E1218" s="135" t="s">
        <v>10026</v>
      </c>
      <c r="F1218" s="135" t="s">
        <v>539</v>
      </c>
      <c r="G1218" s="136">
        <v>44127</v>
      </c>
      <c r="H1218" s="136">
        <v>44146</v>
      </c>
      <c r="I1218" s="135">
        <v>0</v>
      </c>
      <c r="J1218" s="92"/>
    </row>
    <row r="1219" spans="1:10" x14ac:dyDescent="0.25">
      <c r="A1219" s="135" t="s">
        <v>10181</v>
      </c>
      <c r="B1219" s="135" t="s">
        <v>559</v>
      </c>
      <c r="C1219" s="135" t="s">
        <v>560</v>
      </c>
      <c r="D1219" s="135" t="b">
        <v>0</v>
      </c>
      <c r="E1219" s="135" t="s">
        <v>10026</v>
      </c>
      <c r="F1219" s="135" t="s">
        <v>539</v>
      </c>
      <c r="G1219" s="136">
        <v>44127</v>
      </c>
      <c r="H1219" s="136">
        <v>44146</v>
      </c>
      <c r="I1219" s="135">
        <v>0</v>
      </c>
      <c r="J1219" s="92"/>
    </row>
    <row r="1220" spans="1:10" x14ac:dyDescent="0.25">
      <c r="A1220" s="135" t="s">
        <v>10182</v>
      </c>
      <c r="B1220" s="135" t="s">
        <v>559</v>
      </c>
      <c r="C1220" s="135" t="s">
        <v>560</v>
      </c>
      <c r="D1220" s="135" t="b">
        <v>0</v>
      </c>
      <c r="E1220" s="135" t="s">
        <v>10026</v>
      </c>
      <c r="F1220" s="135" t="s">
        <v>539</v>
      </c>
      <c r="G1220" s="136">
        <v>44127</v>
      </c>
      <c r="H1220" s="136">
        <v>44146</v>
      </c>
      <c r="I1220" s="135">
        <v>0</v>
      </c>
      <c r="J1220" s="92"/>
    </row>
    <row r="1221" spans="1:10" x14ac:dyDescent="0.25">
      <c r="A1221" s="135" t="s">
        <v>10183</v>
      </c>
      <c r="B1221" s="135" t="s">
        <v>559</v>
      </c>
      <c r="C1221" s="135" t="s">
        <v>560</v>
      </c>
      <c r="D1221" s="135" t="b">
        <v>0</v>
      </c>
      <c r="E1221" s="135" t="s">
        <v>10026</v>
      </c>
      <c r="F1221" s="135" t="s">
        <v>539</v>
      </c>
      <c r="G1221" s="136">
        <v>44127</v>
      </c>
      <c r="H1221" s="136">
        <v>44146</v>
      </c>
      <c r="I1221" s="135">
        <v>0</v>
      </c>
      <c r="J1221" s="92"/>
    </row>
    <row r="1222" spans="1:10" x14ac:dyDescent="0.25">
      <c r="A1222" s="135" t="s">
        <v>10184</v>
      </c>
      <c r="B1222" s="135" t="s">
        <v>559</v>
      </c>
      <c r="C1222" s="135" t="s">
        <v>560</v>
      </c>
      <c r="D1222" s="135" t="b">
        <v>0</v>
      </c>
      <c r="E1222" s="135" t="s">
        <v>10026</v>
      </c>
      <c r="F1222" s="135" t="s">
        <v>539</v>
      </c>
      <c r="G1222" s="136">
        <v>44127</v>
      </c>
      <c r="H1222" s="136">
        <v>44146</v>
      </c>
      <c r="I1222" s="135">
        <v>0</v>
      </c>
      <c r="J1222" s="92"/>
    </row>
    <row r="1223" spans="1:10" x14ac:dyDescent="0.25">
      <c r="A1223" s="135" t="s">
        <v>10185</v>
      </c>
      <c r="B1223" s="135" t="s">
        <v>559</v>
      </c>
      <c r="C1223" s="135" t="s">
        <v>560</v>
      </c>
      <c r="D1223" s="135" t="b">
        <v>0</v>
      </c>
      <c r="E1223" s="135" t="s">
        <v>10026</v>
      </c>
      <c r="F1223" s="135" t="s">
        <v>539</v>
      </c>
      <c r="G1223" s="136">
        <v>44127</v>
      </c>
      <c r="H1223" s="136">
        <v>44146</v>
      </c>
      <c r="I1223" s="135">
        <v>0</v>
      </c>
      <c r="J1223" s="92"/>
    </row>
    <row r="1224" spans="1:10" x14ac:dyDescent="0.25">
      <c r="A1224" s="135" t="s">
        <v>10186</v>
      </c>
      <c r="B1224" s="135" t="s">
        <v>559</v>
      </c>
      <c r="C1224" s="135" t="s">
        <v>560</v>
      </c>
      <c r="D1224" s="135" t="b">
        <v>0</v>
      </c>
      <c r="E1224" s="135" t="s">
        <v>10026</v>
      </c>
      <c r="F1224" s="135" t="s">
        <v>539</v>
      </c>
      <c r="G1224" s="136">
        <v>44127</v>
      </c>
      <c r="H1224" s="136">
        <v>44146</v>
      </c>
      <c r="I1224" s="135">
        <v>0</v>
      </c>
      <c r="J1224" s="92"/>
    </row>
    <row r="1225" spans="1:10" x14ac:dyDescent="0.25">
      <c r="A1225" s="135" t="s">
        <v>10187</v>
      </c>
      <c r="B1225" s="135" t="s">
        <v>559</v>
      </c>
      <c r="C1225" s="135" t="s">
        <v>560</v>
      </c>
      <c r="D1225" s="135" t="b">
        <v>0</v>
      </c>
      <c r="E1225" s="135" t="s">
        <v>10026</v>
      </c>
      <c r="F1225" s="135" t="s">
        <v>539</v>
      </c>
      <c r="G1225" s="136">
        <v>44127</v>
      </c>
      <c r="H1225" s="136">
        <v>44146</v>
      </c>
      <c r="I1225" s="135">
        <v>0</v>
      </c>
      <c r="J1225" s="92"/>
    </row>
    <row r="1226" spans="1:10" x14ac:dyDescent="0.25">
      <c r="A1226" s="135" t="s">
        <v>10188</v>
      </c>
      <c r="B1226" s="135" t="s">
        <v>559</v>
      </c>
      <c r="C1226" s="135" t="s">
        <v>560</v>
      </c>
      <c r="D1226" s="135" t="b">
        <v>0</v>
      </c>
      <c r="E1226" s="135" t="s">
        <v>10026</v>
      </c>
      <c r="F1226" s="135" t="s">
        <v>539</v>
      </c>
      <c r="G1226" s="136">
        <v>44127</v>
      </c>
      <c r="H1226" s="136">
        <v>44146</v>
      </c>
      <c r="I1226" s="135">
        <v>0</v>
      </c>
      <c r="J1226" s="92"/>
    </row>
    <row r="1227" spans="1:10" x14ac:dyDescent="0.25">
      <c r="A1227" s="135" t="s">
        <v>10189</v>
      </c>
      <c r="B1227" s="135" t="s">
        <v>552</v>
      </c>
      <c r="C1227" s="135" t="s">
        <v>560</v>
      </c>
      <c r="D1227" s="135" t="b">
        <v>0</v>
      </c>
      <c r="E1227" s="135" t="s">
        <v>10190</v>
      </c>
      <c r="F1227" s="135" t="s">
        <v>539</v>
      </c>
      <c r="G1227" s="136">
        <v>44127</v>
      </c>
      <c r="H1227" s="136">
        <v>44146</v>
      </c>
      <c r="I1227" s="135">
        <v>0</v>
      </c>
      <c r="J1227" s="92"/>
    </row>
    <row r="1228" spans="1:10" x14ac:dyDescent="0.25">
      <c r="A1228" s="135" t="s">
        <v>10191</v>
      </c>
      <c r="B1228" s="135" t="s">
        <v>552</v>
      </c>
      <c r="C1228" s="135" t="s">
        <v>560</v>
      </c>
      <c r="D1228" s="135" t="b">
        <v>0</v>
      </c>
      <c r="E1228" s="135" t="s">
        <v>10190</v>
      </c>
      <c r="F1228" s="135" t="s">
        <v>539</v>
      </c>
      <c r="G1228" s="136">
        <v>44127</v>
      </c>
      <c r="H1228" s="136">
        <v>44146</v>
      </c>
      <c r="I1228" s="135">
        <v>0</v>
      </c>
      <c r="J1228" s="92"/>
    </row>
    <row r="1229" spans="1:10" x14ac:dyDescent="0.25">
      <c r="A1229" s="135" t="s">
        <v>10192</v>
      </c>
      <c r="B1229" s="135" t="s">
        <v>552</v>
      </c>
      <c r="C1229" s="135" t="s">
        <v>560</v>
      </c>
      <c r="D1229" s="135" t="b">
        <v>0</v>
      </c>
      <c r="E1229" s="135" t="s">
        <v>10190</v>
      </c>
      <c r="F1229" s="135" t="s">
        <v>539</v>
      </c>
      <c r="G1229" s="136">
        <v>44127</v>
      </c>
      <c r="H1229" s="136">
        <v>44146</v>
      </c>
      <c r="I1229" s="135">
        <v>0</v>
      </c>
      <c r="J1229" s="92"/>
    </row>
    <row r="1230" spans="1:10" x14ac:dyDescent="0.25">
      <c r="A1230" s="135" t="s">
        <v>10193</v>
      </c>
      <c r="B1230" s="135" t="s">
        <v>552</v>
      </c>
      <c r="C1230" s="135" t="s">
        <v>560</v>
      </c>
      <c r="D1230" s="135" t="b">
        <v>0</v>
      </c>
      <c r="E1230" s="135" t="s">
        <v>10190</v>
      </c>
      <c r="F1230" s="135" t="s">
        <v>539</v>
      </c>
      <c r="G1230" s="136">
        <v>44127</v>
      </c>
      <c r="H1230" s="136">
        <v>44146</v>
      </c>
      <c r="I1230" s="135">
        <v>0</v>
      </c>
      <c r="J1230" s="92"/>
    </row>
    <row r="1231" spans="1:10" x14ac:dyDescent="0.25">
      <c r="A1231" s="135" t="s">
        <v>10194</v>
      </c>
      <c r="B1231" s="135" t="s">
        <v>552</v>
      </c>
      <c r="C1231" s="135" t="s">
        <v>560</v>
      </c>
      <c r="D1231" s="135" t="b">
        <v>0</v>
      </c>
      <c r="E1231" s="135" t="s">
        <v>10190</v>
      </c>
      <c r="F1231" s="135" t="s">
        <v>539</v>
      </c>
      <c r="G1231" s="136">
        <v>44127</v>
      </c>
      <c r="H1231" s="136">
        <v>44146</v>
      </c>
      <c r="I1231" s="135">
        <v>0</v>
      </c>
      <c r="J1231" s="92"/>
    </row>
    <row r="1232" spans="1:10" x14ac:dyDescent="0.25">
      <c r="A1232" s="135" t="s">
        <v>10195</v>
      </c>
      <c r="B1232" s="135" t="s">
        <v>552</v>
      </c>
      <c r="C1232" s="135" t="s">
        <v>560</v>
      </c>
      <c r="D1232" s="135" t="b">
        <v>0</v>
      </c>
      <c r="E1232" s="135" t="s">
        <v>10190</v>
      </c>
      <c r="F1232" s="135" t="s">
        <v>539</v>
      </c>
      <c r="G1232" s="136">
        <v>44127</v>
      </c>
      <c r="H1232" s="136">
        <v>44146</v>
      </c>
      <c r="I1232" s="135">
        <v>0</v>
      </c>
      <c r="J1232" s="92"/>
    </row>
    <row r="1233" spans="1:10" x14ac:dyDescent="0.25">
      <c r="A1233" s="135" t="s">
        <v>10196</v>
      </c>
      <c r="B1233" s="135" t="s">
        <v>552</v>
      </c>
      <c r="C1233" s="135" t="s">
        <v>560</v>
      </c>
      <c r="D1233" s="135" t="b">
        <v>0</v>
      </c>
      <c r="E1233" s="135" t="s">
        <v>10190</v>
      </c>
      <c r="F1233" s="135" t="s">
        <v>539</v>
      </c>
      <c r="G1233" s="136">
        <v>44127</v>
      </c>
      <c r="H1233" s="136">
        <v>44146</v>
      </c>
      <c r="I1233" s="135">
        <v>0</v>
      </c>
      <c r="J1233" s="92"/>
    </row>
    <row r="1234" spans="1:10" x14ac:dyDescent="0.25">
      <c r="A1234" s="135" t="s">
        <v>10197</v>
      </c>
      <c r="B1234" s="135" t="s">
        <v>552</v>
      </c>
      <c r="C1234" s="135" t="s">
        <v>560</v>
      </c>
      <c r="D1234" s="135" t="b">
        <v>0</v>
      </c>
      <c r="E1234" s="135" t="s">
        <v>10190</v>
      </c>
      <c r="F1234" s="135" t="s">
        <v>539</v>
      </c>
      <c r="G1234" s="136">
        <v>44127</v>
      </c>
      <c r="H1234" s="136">
        <v>44146</v>
      </c>
      <c r="I1234" s="135">
        <v>0</v>
      </c>
      <c r="J1234" s="92"/>
    </row>
    <row r="1235" spans="1:10" x14ac:dyDescent="0.25">
      <c r="A1235" s="135" t="s">
        <v>10198</v>
      </c>
      <c r="B1235" s="135" t="s">
        <v>552</v>
      </c>
      <c r="C1235" s="135" t="s">
        <v>560</v>
      </c>
      <c r="D1235" s="135" t="b">
        <v>0</v>
      </c>
      <c r="E1235" s="135" t="s">
        <v>10190</v>
      </c>
      <c r="F1235" s="135" t="s">
        <v>539</v>
      </c>
      <c r="G1235" s="136">
        <v>44127</v>
      </c>
      <c r="H1235" s="136">
        <v>44146</v>
      </c>
      <c r="I1235" s="135">
        <v>0</v>
      </c>
      <c r="J1235" s="92"/>
    </row>
    <row r="1236" spans="1:10" x14ac:dyDescent="0.25">
      <c r="A1236" s="135" t="s">
        <v>10199</v>
      </c>
      <c r="B1236" s="135" t="s">
        <v>552</v>
      </c>
      <c r="C1236" s="135" t="s">
        <v>560</v>
      </c>
      <c r="D1236" s="135" t="b">
        <v>0</v>
      </c>
      <c r="E1236" s="135" t="s">
        <v>10190</v>
      </c>
      <c r="F1236" s="135" t="s">
        <v>539</v>
      </c>
      <c r="G1236" s="136">
        <v>44127</v>
      </c>
      <c r="H1236" s="136">
        <v>44146</v>
      </c>
      <c r="I1236" s="135">
        <v>0</v>
      </c>
      <c r="J1236" s="92"/>
    </row>
    <row r="1237" spans="1:10" x14ac:dyDescent="0.25">
      <c r="A1237" s="135" t="s">
        <v>10200</v>
      </c>
      <c r="B1237" s="135" t="s">
        <v>552</v>
      </c>
      <c r="C1237" s="135" t="s">
        <v>560</v>
      </c>
      <c r="D1237" s="135" t="b">
        <v>0</v>
      </c>
      <c r="E1237" s="135" t="s">
        <v>10190</v>
      </c>
      <c r="F1237" s="135" t="s">
        <v>539</v>
      </c>
      <c r="G1237" s="136">
        <v>44127</v>
      </c>
      <c r="H1237" s="136">
        <v>44146</v>
      </c>
      <c r="I1237" s="135">
        <v>0</v>
      </c>
      <c r="J1237" s="92"/>
    </row>
    <row r="1238" spans="1:10" x14ac:dyDescent="0.25">
      <c r="A1238" s="135" t="s">
        <v>10201</v>
      </c>
      <c r="B1238" s="135" t="s">
        <v>552</v>
      </c>
      <c r="C1238" s="135" t="s">
        <v>560</v>
      </c>
      <c r="D1238" s="135" t="b">
        <v>0</v>
      </c>
      <c r="E1238" s="135" t="s">
        <v>10190</v>
      </c>
      <c r="F1238" s="135" t="s">
        <v>539</v>
      </c>
      <c r="G1238" s="136">
        <v>44127</v>
      </c>
      <c r="H1238" s="136">
        <v>44146</v>
      </c>
      <c r="I1238" s="135">
        <v>0</v>
      </c>
      <c r="J1238" s="92"/>
    </row>
    <row r="1239" spans="1:10" x14ac:dyDescent="0.25">
      <c r="A1239" s="135" t="s">
        <v>10202</v>
      </c>
      <c r="B1239" s="135" t="s">
        <v>552</v>
      </c>
      <c r="C1239" s="135" t="s">
        <v>560</v>
      </c>
      <c r="D1239" s="135" t="b">
        <v>0</v>
      </c>
      <c r="E1239" s="135" t="s">
        <v>10190</v>
      </c>
      <c r="F1239" s="135" t="s">
        <v>539</v>
      </c>
      <c r="G1239" s="136">
        <v>44127</v>
      </c>
      <c r="H1239" s="136">
        <v>44146</v>
      </c>
      <c r="I1239" s="135">
        <v>0</v>
      </c>
      <c r="J1239" s="92"/>
    </row>
    <row r="1240" spans="1:10" x14ac:dyDescent="0.25">
      <c r="A1240" s="135" t="s">
        <v>10203</v>
      </c>
      <c r="B1240" s="135" t="s">
        <v>552</v>
      </c>
      <c r="C1240" s="135" t="s">
        <v>560</v>
      </c>
      <c r="D1240" s="135" t="b">
        <v>0</v>
      </c>
      <c r="E1240" s="135" t="s">
        <v>10190</v>
      </c>
      <c r="F1240" s="135" t="s">
        <v>539</v>
      </c>
      <c r="G1240" s="136">
        <v>44127</v>
      </c>
      <c r="H1240" s="136">
        <v>44146</v>
      </c>
      <c r="I1240" s="135">
        <v>0</v>
      </c>
      <c r="J1240" s="92"/>
    </row>
    <row r="1241" spans="1:10" x14ac:dyDescent="0.25">
      <c r="A1241" s="135" t="s">
        <v>10204</v>
      </c>
      <c r="B1241" s="135" t="s">
        <v>552</v>
      </c>
      <c r="C1241" s="135" t="s">
        <v>560</v>
      </c>
      <c r="D1241" s="135" t="b">
        <v>0</v>
      </c>
      <c r="E1241" s="135" t="s">
        <v>10190</v>
      </c>
      <c r="F1241" s="135" t="s">
        <v>539</v>
      </c>
      <c r="G1241" s="136">
        <v>44127</v>
      </c>
      <c r="H1241" s="136">
        <v>44146</v>
      </c>
      <c r="I1241" s="135">
        <v>0</v>
      </c>
      <c r="J1241" s="92"/>
    </row>
    <row r="1242" spans="1:10" x14ac:dyDescent="0.25">
      <c r="A1242" s="135" t="s">
        <v>10205</v>
      </c>
      <c r="B1242" s="135" t="s">
        <v>552</v>
      </c>
      <c r="C1242" s="135" t="s">
        <v>560</v>
      </c>
      <c r="D1242" s="135" t="b">
        <v>0</v>
      </c>
      <c r="E1242" s="135" t="s">
        <v>10190</v>
      </c>
      <c r="F1242" s="135" t="s">
        <v>539</v>
      </c>
      <c r="G1242" s="136">
        <v>44127</v>
      </c>
      <c r="H1242" s="136">
        <v>44146</v>
      </c>
      <c r="I1242" s="135">
        <v>0</v>
      </c>
      <c r="J1242" s="92"/>
    </row>
    <row r="1243" spans="1:10" x14ac:dyDescent="0.25">
      <c r="A1243" s="135" t="s">
        <v>10206</v>
      </c>
      <c r="B1243" s="135" t="s">
        <v>552</v>
      </c>
      <c r="C1243" s="135" t="s">
        <v>560</v>
      </c>
      <c r="D1243" s="135" t="b">
        <v>0</v>
      </c>
      <c r="E1243" s="135" t="s">
        <v>10190</v>
      </c>
      <c r="F1243" s="135" t="s">
        <v>539</v>
      </c>
      <c r="G1243" s="136">
        <v>44127</v>
      </c>
      <c r="H1243" s="136">
        <v>44146</v>
      </c>
      <c r="I1243" s="135">
        <v>0</v>
      </c>
      <c r="J1243" s="92"/>
    </row>
    <row r="1244" spans="1:10" x14ac:dyDescent="0.25">
      <c r="A1244" s="135" t="s">
        <v>10207</v>
      </c>
      <c r="B1244" s="135" t="s">
        <v>552</v>
      </c>
      <c r="C1244" s="135" t="s">
        <v>560</v>
      </c>
      <c r="D1244" s="135" t="b">
        <v>0</v>
      </c>
      <c r="E1244" s="135" t="s">
        <v>10190</v>
      </c>
      <c r="F1244" s="135" t="s">
        <v>539</v>
      </c>
      <c r="G1244" s="136">
        <v>44127</v>
      </c>
      <c r="H1244" s="136">
        <v>44146</v>
      </c>
      <c r="I1244" s="135">
        <v>0</v>
      </c>
      <c r="J1244" s="92"/>
    </row>
    <row r="1245" spans="1:10" x14ac:dyDescent="0.25">
      <c r="A1245" s="135" t="s">
        <v>10208</v>
      </c>
      <c r="B1245" s="135" t="s">
        <v>552</v>
      </c>
      <c r="C1245" s="135" t="s">
        <v>560</v>
      </c>
      <c r="D1245" s="135" t="b">
        <v>0</v>
      </c>
      <c r="E1245" s="135" t="s">
        <v>10190</v>
      </c>
      <c r="F1245" s="135" t="s">
        <v>539</v>
      </c>
      <c r="G1245" s="136">
        <v>44127</v>
      </c>
      <c r="H1245" s="136">
        <v>44146</v>
      </c>
      <c r="I1245" s="135">
        <v>0</v>
      </c>
      <c r="J1245" s="92"/>
    </row>
    <row r="1246" spans="1:10" x14ac:dyDescent="0.25">
      <c r="A1246" s="135" t="s">
        <v>10209</v>
      </c>
      <c r="B1246" s="135" t="s">
        <v>552</v>
      </c>
      <c r="C1246" s="135" t="s">
        <v>560</v>
      </c>
      <c r="D1246" s="135" t="b">
        <v>0</v>
      </c>
      <c r="E1246" s="135" t="s">
        <v>10190</v>
      </c>
      <c r="F1246" s="135" t="s">
        <v>539</v>
      </c>
      <c r="G1246" s="136">
        <v>44127</v>
      </c>
      <c r="H1246" s="136">
        <v>44146</v>
      </c>
      <c r="I1246" s="135">
        <v>0</v>
      </c>
      <c r="J1246" s="92"/>
    </row>
    <row r="1247" spans="1:10" x14ac:dyDescent="0.25">
      <c r="A1247" s="135" t="s">
        <v>10210</v>
      </c>
      <c r="B1247" s="135" t="s">
        <v>552</v>
      </c>
      <c r="C1247" s="135" t="s">
        <v>560</v>
      </c>
      <c r="D1247" s="135" t="b">
        <v>0</v>
      </c>
      <c r="E1247" s="135" t="s">
        <v>10190</v>
      </c>
      <c r="F1247" s="135" t="s">
        <v>539</v>
      </c>
      <c r="G1247" s="136">
        <v>44127</v>
      </c>
      <c r="H1247" s="136">
        <v>44146</v>
      </c>
      <c r="I1247" s="135">
        <v>0</v>
      </c>
      <c r="J1247" s="92"/>
    </row>
    <row r="1248" spans="1:10" x14ac:dyDescent="0.25">
      <c r="A1248" s="135" t="s">
        <v>10211</v>
      </c>
      <c r="B1248" s="135" t="s">
        <v>552</v>
      </c>
      <c r="C1248" s="135" t="s">
        <v>560</v>
      </c>
      <c r="D1248" s="135" t="b">
        <v>0</v>
      </c>
      <c r="E1248" s="135" t="s">
        <v>10190</v>
      </c>
      <c r="F1248" s="135" t="s">
        <v>539</v>
      </c>
      <c r="G1248" s="136">
        <v>44127</v>
      </c>
      <c r="H1248" s="136">
        <v>44146</v>
      </c>
      <c r="I1248" s="135">
        <v>0</v>
      </c>
      <c r="J1248" s="92"/>
    </row>
    <row r="1249" spans="1:10" x14ac:dyDescent="0.25">
      <c r="A1249" s="135" t="s">
        <v>10212</v>
      </c>
      <c r="B1249" s="135" t="s">
        <v>552</v>
      </c>
      <c r="C1249" s="135" t="s">
        <v>560</v>
      </c>
      <c r="D1249" s="135" t="b">
        <v>0</v>
      </c>
      <c r="E1249" s="135" t="s">
        <v>10190</v>
      </c>
      <c r="F1249" s="135" t="s">
        <v>539</v>
      </c>
      <c r="G1249" s="136">
        <v>44127</v>
      </c>
      <c r="H1249" s="136">
        <v>44146</v>
      </c>
      <c r="I1249" s="135">
        <v>0</v>
      </c>
      <c r="J1249" s="92"/>
    </row>
    <row r="1250" spans="1:10" x14ac:dyDescent="0.25">
      <c r="A1250" s="135" t="s">
        <v>10213</v>
      </c>
      <c r="B1250" s="135" t="s">
        <v>552</v>
      </c>
      <c r="C1250" s="135" t="s">
        <v>560</v>
      </c>
      <c r="D1250" s="135" t="b">
        <v>0</v>
      </c>
      <c r="E1250" s="135" t="s">
        <v>10190</v>
      </c>
      <c r="F1250" s="135" t="s">
        <v>539</v>
      </c>
      <c r="G1250" s="136">
        <v>44127</v>
      </c>
      <c r="H1250" s="136">
        <v>44146</v>
      </c>
      <c r="I1250" s="135">
        <v>0</v>
      </c>
      <c r="J1250" s="92"/>
    </row>
    <row r="1251" spans="1:10" x14ac:dyDescent="0.25">
      <c r="A1251" s="135" t="s">
        <v>10214</v>
      </c>
      <c r="B1251" s="135" t="s">
        <v>552</v>
      </c>
      <c r="C1251" s="135" t="s">
        <v>560</v>
      </c>
      <c r="D1251" s="135" t="b">
        <v>0</v>
      </c>
      <c r="E1251" s="135" t="s">
        <v>10190</v>
      </c>
      <c r="F1251" s="135" t="s">
        <v>539</v>
      </c>
      <c r="G1251" s="136">
        <v>44127</v>
      </c>
      <c r="H1251" s="136">
        <v>44146</v>
      </c>
      <c r="I1251" s="135">
        <v>0</v>
      </c>
      <c r="J1251" s="92"/>
    </row>
    <row r="1252" spans="1:10" x14ac:dyDescent="0.25">
      <c r="A1252" s="135" t="s">
        <v>10215</v>
      </c>
      <c r="B1252" s="135" t="s">
        <v>552</v>
      </c>
      <c r="C1252" s="135" t="s">
        <v>560</v>
      </c>
      <c r="D1252" s="135" t="b">
        <v>0</v>
      </c>
      <c r="E1252" s="135" t="s">
        <v>10190</v>
      </c>
      <c r="F1252" s="135" t="s">
        <v>539</v>
      </c>
      <c r="G1252" s="136">
        <v>44127</v>
      </c>
      <c r="H1252" s="136">
        <v>44146</v>
      </c>
      <c r="I1252" s="135">
        <v>0</v>
      </c>
      <c r="J1252" s="92"/>
    </row>
    <row r="1253" spans="1:10" x14ac:dyDescent="0.25">
      <c r="A1253" s="135" t="s">
        <v>10216</v>
      </c>
      <c r="B1253" s="135" t="s">
        <v>552</v>
      </c>
      <c r="C1253" s="135" t="s">
        <v>560</v>
      </c>
      <c r="D1253" s="135" t="b">
        <v>0</v>
      </c>
      <c r="E1253" s="135" t="s">
        <v>10190</v>
      </c>
      <c r="F1253" s="135" t="s">
        <v>539</v>
      </c>
      <c r="G1253" s="136">
        <v>44127</v>
      </c>
      <c r="H1253" s="136">
        <v>44146</v>
      </c>
      <c r="I1253" s="135">
        <v>0</v>
      </c>
      <c r="J1253" s="92"/>
    </row>
    <row r="1254" spans="1:10" x14ac:dyDescent="0.25">
      <c r="A1254" s="135" t="s">
        <v>10217</v>
      </c>
      <c r="B1254" s="135" t="s">
        <v>552</v>
      </c>
      <c r="C1254" s="135" t="s">
        <v>560</v>
      </c>
      <c r="D1254" s="135" t="b">
        <v>0</v>
      </c>
      <c r="E1254" s="135" t="s">
        <v>10190</v>
      </c>
      <c r="F1254" s="135" t="s">
        <v>539</v>
      </c>
      <c r="G1254" s="136">
        <v>44127</v>
      </c>
      <c r="H1254" s="136">
        <v>44146</v>
      </c>
      <c r="I1254" s="135">
        <v>0</v>
      </c>
      <c r="J1254" s="92"/>
    </row>
    <row r="1255" spans="1:10" x14ac:dyDescent="0.25">
      <c r="A1255" s="135" t="s">
        <v>10218</v>
      </c>
      <c r="B1255" s="135" t="s">
        <v>552</v>
      </c>
      <c r="C1255" s="135" t="s">
        <v>560</v>
      </c>
      <c r="D1255" s="135" t="b">
        <v>0</v>
      </c>
      <c r="E1255" s="135" t="s">
        <v>10190</v>
      </c>
      <c r="F1255" s="135" t="s">
        <v>539</v>
      </c>
      <c r="G1255" s="136">
        <v>44127</v>
      </c>
      <c r="H1255" s="136">
        <v>44146</v>
      </c>
      <c r="I1255" s="135">
        <v>0</v>
      </c>
      <c r="J1255" s="92"/>
    </row>
    <row r="1256" spans="1:10" x14ac:dyDescent="0.25">
      <c r="A1256" s="135" t="s">
        <v>10219</v>
      </c>
      <c r="B1256" s="135" t="s">
        <v>552</v>
      </c>
      <c r="C1256" s="135" t="s">
        <v>560</v>
      </c>
      <c r="D1256" s="135" t="b">
        <v>0</v>
      </c>
      <c r="E1256" s="135" t="s">
        <v>10190</v>
      </c>
      <c r="F1256" s="135" t="s">
        <v>539</v>
      </c>
      <c r="G1256" s="136">
        <v>44127</v>
      </c>
      <c r="H1256" s="136">
        <v>44146</v>
      </c>
      <c r="I1256" s="135">
        <v>0</v>
      </c>
      <c r="J1256" s="92"/>
    </row>
    <row r="1257" spans="1:10" x14ac:dyDescent="0.25">
      <c r="A1257" s="135" t="s">
        <v>10220</v>
      </c>
      <c r="B1257" s="135" t="s">
        <v>552</v>
      </c>
      <c r="C1257" s="135" t="s">
        <v>560</v>
      </c>
      <c r="D1257" s="135" t="b">
        <v>0</v>
      </c>
      <c r="E1257" s="135" t="s">
        <v>10190</v>
      </c>
      <c r="F1257" s="135" t="s">
        <v>539</v>
      </c>
      <c r="G1257" s="136">
        <v>44127</v>
      </c>
      <c r="H1257" s="136">
        <v>44146</v>
      </c>
      <c r="I1257" s="135">
        <v>0</v>
      </c>
      <c r="J1257" s="92"/>
    </row>
    <row r="1258" spans="1:10" x14ac:dyDescent="0.25">
      <c r="A1258" s="135" t="s">
        <v>10221</v>
      </c>
      <c r="B1258" s="135" t="s">
        <v>552</v>
      </c>
      <c r="C1258" s="135" t="s">
        <v>560</v>
      </c>
      <c r="D1258" s="135" t="b">
        <v>0</v>
      </c>
      <c r="E1258" s="135" t="s">
        <v>10190</v>
      </c>
      <c r="F1258" s="135" t="s">
        <v>539</v>
      </c>
      <c r="G1258" s="136">
        <v>44127</v>
      </c>
      <c r="H1258" s="136">
        <v>44146</v>
      </c>
      <c r="I1258" s="135">
        <v>0</v>
      </c>
      <c r="J1258" s="92"/>
    </row>
    <row r="1259" spans="1:10" x14ac:dyDescent="0.25">
      <c r="A1259" s="135" t="s">
        <v>10222</v>
      </c>
      <c r="B1259" s="135" t="s">
        <v>552</v>
      </c>
      <c r="C1259" s="135" t="s">
        <v>560</v>
      </c>
      <c r="D1259" s="135" t="b">
        <v>0</v>
      </c>
      <c r="E1259" s="135" t="s">
        <v>10190</v>
      </c>
      <c r="F1259" s="135" t="s">
        <v>539</v>
      </c>
      <c r="G1259" s="136">
        <v>44127</v>
      </c>
      <c r="H1259" s="136">
        <v>44146</v>
      </c>
      <c r="I1259" s="135">
        <v>0</v>
      </c>
      <c r="J1259" s="92"/>
    </row>
    <row r="1260" spans="1:10" x14ac:dyDescent="0.25">
      <c r="A1260" s="135" t="s">
        <v>10223</v>
      </c>
      <c r="B1260" s="135" t="s">
        <v>552</v>
      </c>
      <c r="C1260" s="135" t="s">
        <v>560</v>
      </c>
      <c r="D1260" s="135" t="b">
        <v>0</v>
      </c>
      <c r="E1260" s="135" t="s">
        <v>10190</v>
      </c>
      <c r="F1260" s="135" t="s">
        <v>539</v>
      </c>
      <c r="G1260" s="136">
        <v>44127</v>
      </c>
      <c r="H1260" s="136">
        <v>44146</v>
      </c>
      <c r="I1260" s="135">
        <v>0</v>
      </c>
      <c r="J1260" s="92"/>
    </row>
    <row r="1261" spans="1:10" x14ac:dyDescent="0.25">
      <c r="A1261" s="135" t="s">
        <v>10224</v>
      </c>
      <c r="B1261" s="135" t="s">
        <v>552</v>
      </c>
      <c r="C1261" s="135" t="s">
        <v>560</v>
      </c>
      <c r="D1261" s="135" t="b">
        <v>0</v>
      </c>
      <c r="E1261" s="135" t="s">
        <v>10190</v>
      </c>
      <c r="F1261" s="135" t="s">
        <v>539</v>
      </c>
      <c r="G1261" s="136">
        <v>44127</v>
      </c>
      <c r="H1261" s="136">
        <v>44146</v>
      </c>
      <c r="I1261" s="135">
        <v>0</v>
      </c>
      <c r="J1261" s="92"/>
    </row>
    <row r="1262" spans="1:10" x14ac:dyDescent="0.25">
      <c r="A1262" s="135" t="s">
        <v>10225</v>
      </c>
      <c r="B1262" s="135" t="s">
        <v>552</v>
      </c>
      <c r="C1262" s="135" t="s">
        <v>560</v>
      </c>
      <c r="D1262" s="135" t="b">
        <v>0</v>
      </c>
      <c r="E1262" s="135" t="s">
        <v>10190</v>
      </c>
      <c r="F1262" s="135" t="s">
        <v>539</v>
      </c>
      <c r="G1262" s="136">
        <v>44127</v>
      </c>
      <c r="H1262" s="136">
        <v>44146</v>
      </c>
      <c r="I1262" s="135">
        <v>0</v>
      </c>
      <c r="J1262" s="92"/>
    </row>
    <row r="1263" spans="1:10" x14ac:dyDescent="0.25">
      <c r="A1263" s="135" t="s">
        <v>10226</v>
      </c>
      <c r="B1263" s="135" t="s">
        <v>552</v>
      </c>
      <c r="C1263" s="135" t="s">
        <v>560</v>
      </c>
      <c r="D1263" s="135" t="b">
        <v>0</v>
      </c>
      <c r="E1263" s="135" t="s">
        <v>10190</v>
      </c>
      <c r="F1263" s="135" t="s">
        <v>539</v>
      </c>
      <c r="G1263" s="136">
        <v>44127</v>
      </c>
      <c r="H1263" s="136">
        <v>44146</v>
      </c>
      <c r="I1263" s="135">
        <v>0</v>
      </c>
      <c r="J1263" s="92"/>
    </row>
    <row r="1264" spans="1:10" x14ac:dyDescent="0.25">
      <c r="A1264" s="135" t="s">
        <v>10227</v>
      </c>
      <c r="B1264" s="135" t="s">
        <v>552</v>
      </c>
      <c r="C1264" s="135" t="s">
        <v>560</v>
      </c>
      <c r="D1264" s="135" t="b">
        <v>0</v>
      </c>
      <c r="E1264" s="135" t="s">
        <v>10190</v>
      </c>
      <c r="F1264" s="135" t="s">
        <v>539</v>
      </c>
      <c r="G1264" s="136">
        <v>44127</v>
      </c>
      <c r="H1264" s="136">
        <v>44146</v>
      </c>
      <c r="I1264" s="135">
        <v>0</v>
      </c>
      <c r="J1264" s="92"/>
    </row>
    <row r="1265" spans="1:10" x14ac:dyDescent="0.25">
      <c r="A1265" s="135" t="s">
        <v>10228</v>
      </c>
      <c r="B1265" s="135" t="s">
        <v>552</v>
      </c>
      <c r="C1265" s="135" t="s">
        <v>560</v>
      </c>
      <c r="D1265" s="135" t="b">
        <v>0</v>
      </c>
      <c r="E1265" s="135" t="s">
        <v>10190</v>
      </c>
      <c r="F1265" s="135" t="s">
        <v>539</v>
      </c>
      <c r="G1265" s="136">
        <v>44127</v>
      </c>
      <c r="H1265" s="136">
        <v>44146</v>
      </c>
      <c r="I1265" s="135">
        <v>0</v>
      </c>
      <c r="J1265" s="92"/>
    </row>
    <row r="1266" spans="1:10" x14ac:dyDescent="0.25">
      <c r="A1266" s="135" t="s">
        <v>10229</v>
      </c>
      <c r="B1266" s="135" t="s">
        <v>552</v>
      </c>
      <c r="C1266" s="135" t="s">
        <v>560</v>
      </c>
      <c r="D1266" s="135" t="b">
        <v>0</v>
      </c>
      <c r="E1266" s="135" t="s">
        <v>10190</v>
      </c>
      <c r="F1266" s="135" t="s">
        <v>539</v>
      </c>
      <c r="G1266" s="136">
        <v>44127</v>
      </c>
      <c r="H1266" s="136">
        <v>44146</v>
      </c>
      <c r="I1266" s="135">
        <v>0</v>
      </c>
      <c r="J1266" s="92"/>
    </row>
    <row r="1267" spans="1:10" x14ac:dyDescent="0.25">
      <c r="A1267" s="135" t="s">
        <v>10230</v>
      </c>
      <c r="B1267" s="135" t="s">
        <v>552</v>
      </c>
      <c r="C1267" s="135" t="s">
        <v>560</v>
      </c>
      <c r="D1267" s="135" t="b">
        <v>0</v>
      </c>
      <c r="E1267" s="135" t="s">
        <v>10190</v>
      </c>
      <c r="F1267" s="135" t="s">
        <v>539</v>
      </c>
      <c r="G1267" s="136">
        <v>44127</v>
      </c>
      <c r="H1267" s="136">
        <v>44146</v>
      </c>
      <c r="I1267" s="135">
        <v>0</v>
      </c>
      <c r="J1267" s="92"/>
    </row>
    <row r="1268" spans="1:10" x14ac:dyDescent="0.25">
      <c r="A1268" s="135" t="s">
        <v>10231</v>
      </c>
      <c r="B1268" s="135" t="s">
        <v>552</v>
      </c>
      <c r="C1268" s="135" t="s">
        <v>560</v>
      </c>
      <c r="D1268" s="135" t="b">
        <v>0</v>
      </c>
      <c r="E1268" s="135" t="s">
        <v>10190</v>
      </c>
      <c r="F1268" s="135" t="s">
        <v>539</v>
      </c>
      <c r="G1268" s="136">
        <v>44127</v>
      </c>
      <c r="H1268" s="136">
        <v>44146</v>
      </c>
      <c r="I1268" s="135">
        <v>0</v>
      </c>
      <c r="J1268" s="92"/>
    </row>
    <row r="1269" spans="1:10" x14ac:dyDescent="0.25">
      <c r="A1269" s="135" t="s">
        <v>10232</v>
      </c>
      <c r="B1269" s="135" t="s">
        <v>552</v>
      </c>
      <c r="C1269" s="135" t="s">
        <v>560</v>
      </c>
      <c r="D1269" s="135" t="b">
        <v>0</v>
      </c>
      <c r="E1269" s="135" t="s">
        <v>10190</v>
      </c>
      <c r="F1269" s="135" t="s">
        <v>539</v>
      </c>
      <c r="G1269" s="136">
        <v>44127</v>
      </c>
      <c r="H1269" s="136">
        <v>44146</v>
      </c>
      <c r="I1269" s="135">
        <v>0</v>
      </c>
      <c r="J1269" s="92"/>
    </row>
    <row r="1270" spans="1:10" x14ac:dyDescent="0.25">
      <c r="A1270" s="135" t="s">
        <v>10233</v>
      </c>
      <c r="B1270" s="135" t="s">
        <v>552</v>
      </c>
      <c r="C1270" s="135" t="s">
        <v>560</v>
      </c>
      <c r="D1270" s="135" t="b">
        <v>0</v>
      </c>
      <c r="E1270" s="135" t="s">
        <v>10190</v>
      </c>
      <c r="F1270" s="135" t="s">
        <v>539</v>
      </c>
      <c r="G1270" s="136">
        <v>44127</v>
      </c>
      <c r="H1270" s="136">
        <v>44146</v>
      </c>
      <c r="I1270" s="135">
        <v>0</v>
      </c>
      <c r="J1270" s="92"/>
    </row>
    <row r="1271" spans="1:10" x14ac:dyDescent="0.25">
      <c r="A1271" s="135" t="s">
        <v>10234</v>
      </c>
      <c r="B1271" s="135" t="s">
        <v>552</v>
      </c>
      <c r="C1271" s="135" t="s">
        <v>560</v>
      </c>
      <c r="D1271" s="135" t="b">
        <v>0</v>
      </c>
      <c r="E1271" s="135" t="s">
        <v>10190</v>
      </c>
      <c r="F1271" s="135" t="s">
        <v>539</v>
      </c>
      <c r="G1271" s="136">
        <v>44127</v>
      </c>
      <c r="H1271" s="136">
        <v>44146</v>
      </c>
      <c r="I1271" s="135">
        <v>0</v>
      </c>
      <c r="J1271" s="92"/>
    </row>
    <row r="1272" spans="1:10" x14ac:dyDescent="0.25">
      <c r="A1272" s="135" t="s">
        <v>10235</v>
      </c>
      <c r="B1272" s="135" t="s">
        <v>552</v>
      </c>
      <c r="C1272" s="135" t="s">
        <v>560</v>
      </c>
      <c r="D1272" s="135" t="b">
        <v>0</v>
      </c>
      <c r="E1272" s="135" t="s">
        <v>10190</v>
      </c>
      <c r="F1272" s="135" t="s">
        <v>539</v>
      </c>
      <c r="G1272" s="136">
        <v>44127</v>
      </c>
      <c r="H1272" s="136">
        <v>44146</v>
      </c>
      <c r="I1272" s="135">
        <v>0</v>
      </c>
      <c r="J1272" s="92"/>
    </row>
    <row r="1273" spans="1:10" x14ac:dyDescent="0.25">
      <c r="A1273" s="135" t="s">
        <v>10236</v>
      </c>
      <c r="B1273" s="135" t="s">
        <v>552</v>
      </c>
      <c r="C1273" s="135" t="s">
        <v>560</v>
      </c>
      <c r="D1273" s="135" t="b">
        <v>0</v>
      </c>
      <c r="E1273" s="135" t="s">
        <v>10190</v>
      </c>
      <c r="F1273" s="135" t="s">
        <v>539</v>
      </c>
      <c r="G1273" s="136">
        <v>44127</v>
      </c>
      <c r="H1273" s="136">
        <v>44146</v>
      </c>
      <c r="I1273" s="135">
        <v>0</v>
      </c>
      <c r="J1273" s="92"/>
    </row>
    <row r="1274" spans="1:10" x14ac:dyDescent="0.25">
      <c r="A1274" s="135" t="s">
        <v>10237</v>
      </c>
      <c r="B1274" s="135" t="s">
        <v>552</v>
      </c>
      <c r="C1274" s="135" t="s">
        <v>560</v>
      </c>
      <c r="D1274" s="135" t="b">
        <v>0</v>
      </c>
      <c r="E1274" s="135" t="s">
        <v>10190</v>
      </c>
      <c r="F1274" s="135" t="s">
        <v>539</v>
      </c>
      <c r="G1274" s="136">
        <v>44127</v>
      </c>
      <c r="H1274" s="136">
        <v>44146</v>
      </c>
      <c r="I1274" s="135">
        <v>0</v>
      </c>
      <c r="J1274" s="92"/>
    </row>
    <row r="1275" spans="1:10" x14ac:dyDescent="0.25">
      <c r="A1275" s="135" t="s">
        <v>10238</v>
      </c>
      <c r="B1275" s="135" t="s">
        <v>552</v>
      </c>
      <c r="C1275" s="135" t="s">
        <v>560</v>
      </c>
      <c r="D1275" s="135" t="b">
        <v>0</v>
      </c>
      <c r="E1275" s="135" t="s">
        <v>10190</v>
      </c>
      <c r="F1275" s="135" t="s">
        <v>539</v>
      </c>
      <c r="G1275" s="136">
        <v>44127</v>
      </c>
      <c r="H1275" s="136">
        <v>44146</v>
      </c>
      <c r="I1275" s="135">
        <v>0</v>
      </c>
      <c r="J1275" s="92"/>
    </row>
    <row r="1276" spans="1:10" x14ac:dyDescent="0.25">
      <c r="A1276" s="135" t="s">
        <v>10239</v>
      </c>
      <c r="B1276" s="135" t="s">
        <v>552</v>
      </c>
      <c r="C1276" s="135" t="s">
        <v>560</v>
      </c>
      <c r="D1276" s="135" t="b">
        <v>0</v>
      </c>
      <c r="E1276" s="135" t="s">
        <v>10190</v>
      </c>
      <c r="F1276" s="135" t="s">
        <v>539</v>
      </c>
      <c r="G1276" s="136">
        <v>44127</v>
      </c>
      <c r="H1276" s="136">
        <v>44146</v>
      </c>
      <c r="I1276" s="135">
        <v>0</v>
      </c>
      <c r="J1276" s="92"/>
    </row>
    <row r="1277" spans="1:10" x14ac:dyDescent="0.25">
      <c r="A1277" s="135" t="s">
        <v>10240</v>
      </c>
      <c r="B1277" s="135" t="s">
        <v>552</v>
      </c>
      <c r="C1277" s="135" t="s">
        <v>560</v>
      </c>
      <c r="D1277" s="135" t="b">
        <v>0</v>
      </c>
      <c r="E1277" s="135" t="s">
        <v>10190</v>
      </c>
      <c r="F1277" s="135" t="s">
        <v>539</v>
      </c>
      <c r="G1277" s="136">
        <v>44127</v>
      </c>
      <c r="H1277" s="136">
        <v>44146</v>
      </c>
      <c r="I1277" s="135">
        <v>0</v>
      </c>
      <c r="J1277" s="92"/>
    </row>
    <row r="1278" spans="1:10" x14ac:dyDescent="0.25">
      <c r="A1278" s="135" t="s">
        <v>10241</v>
      </c>
      <c r="B1278" s="135" t="s">
        <v>552</v>
      </c>
      <c r="C1278" s="135" t="s">
        <v>560</v>
      </c>
      <c r="D1278" s="135" t="b">
        <v>0</v>
      </c>
      <c r="E1278" s="135" t="s">
        <v>10190</v>
      </c>
      <c r="F1278" s="135" t="s">
        <v>539</v>
      </c>
      <c r="G1278" s="136">
        <v>44127</v>
      </c>
      <c r="H1278" s="136">
        <v>44146</v>
      </c>
      <c r="I1278" s="135">
        <v>0</v>
      </c>
      <c r="J1278" s="92"/>
    </row>
    <row r="1279" spans="1:10" x14ac:dyDescent="0.25">
      <c r="A1279" s="135" t="s">
        <v>10242</v>
      </c>
      <c r="B1279" s="135" t="s">
        <v>552</v>
      </c>
      <c r="C1279" s="135" t="s">
        <v>560</v>
      </c>
      <c r="D1279" s="135" t="b">
        <v>0</v>
      </c>
      <c r="E1279" s="135" t="s">
        <v>10190</v>
      </c>
      <c r="F1279" s="135" t="s">
        <v>539</v>
      </c>
      <c r="G1279" s="136">
        <v>44127</v>
      </c>
      <c r="H1279" s="136">
        <v>44146</v>
      </c>
      <c r="I1279" s="135">
        <v>0</v>
      </c>
      <c r="J1279" s="92"/>
    </row>
    <row r="1280" spans="1:10" x14ac:dyDescent="0.25">
      <c r="A1280" s="135" t="s">
        <v>10243</v>
      </c>
      <c r="B1280" s="135" t="s">
        <v>552</v>
      </c>
      <c r="C1280" s="135" t="s">
        <v>560</v>
      </c>
      <c r="D1280" s="135" t="b">
        <v>0</v>
      </c>
      <c r="E1280" s="135" t="s">
        <v>10190</v>
      </c>
      <c r="F1280" s="135" t="s">
        <v>539</v>
      </c>
      <c r="G1280" s="136">
        <v>44127</v>
      </c>
      <c r="H1280" s="136">
        <v>44146</v>
      </c>
      <c r="I1280" s="135">
        <v>0</v>
      </c>
      <c r="J1280" s="92"/>
    </row>
    <row r="1281" spans="1:10" x14ac:dyDescent="0.25">
      <c r="A1281" s="135" t="s">
        <v>10244</v>
      </c>
      <c r="B1281" s="135" t="s">
        <v>552</v>
      </c>
      <c r="C1281" s="135" t="s">
        <v>560</v>
      </c>
      <c r="D1281" s="135" t="b">
        <v>0</v>
      </c>
      <c r="E1281" s="135" t="s">
        <v>10190</v>
      </c>
      <c r="F1281" s="135" t="s">
        <v>539</v>
      </c>
      <c r="G1281" s="136">
        <v>44127</v>
      </c>
      <c r="H1281" s="136">
        <v>44146</v>
      </c>
      <c r="I1281" s="135">
        <v>0</v>
      </c>
      <c r="J1281" s="92"/>
    </row>
    <row r="1282" spans="1:10" x14ac:dyDescent="0.25">
      <c r="A1282" s="135" t="s">
        <v>10245</v>
      </c>
      <c r="B1282" s="135" t="s">
        <v>552</v>
      </c>
      <c r="C1282" s="135" t="s">
        <v>560</v>
      </c>
      <c r="D1282" s="135" t="b">
        <v>0</v>
      </c>
      <c r="E1282" s="135" t="s">
        <v>10190</v>
      </c>
      <c r="F1282" s="135" t="s">
        <v>539</v>
      </c>
      <c r="G1282" s="136">
        <v>44127</v>
      </c>
      <c r="H1282" s="136">
        <v>44146</v>
      </c>
      <c r="I1282" s="135">
        <v>0</v>
      </c>
      <c r="J1282" s="92"/>
    </row>
    <row r="1283" spans="1:10" x14ac:dyDescent="0.25">
      <c r="A1283" s="135" t="s">
        <v>10246</v>
      </c>
      <c r="B1283" s="135" t="s">
        <v>552</v>
      </c>
      <c r="C1283" s="135" t="s">
        <v>560</v>
      </c>
      <c r="D1283" s="135" t="b">
        <v>0</v>
      </c>
      <c r="E1283" s="135" t="s">
        <v>10190</v>
      </c>
      <c r="F1283" s="135" t="s">
        <v>539</v>
      </c>
      <c r="G1283" s="136">
        <v>44127</v>
      </c>
      <c r="H1283" s="136">
        <v>44146</v>
      </c>
      <c r="I1283" s="135">
        <v>0</v>
      </c>
      <c r="J1283" s="92"/>
    </row>
    <row r="1284" spans="1:10" x14ac:dyDescent="0.25">
      <c r="A1284" s="135" t="s">
        <v>10247</v>
      </c>
      <c r="B1284" s="135" t="s">
        <v>552</v>
      </c>
      <c r="C1284" s="135" t="s">
        <v>560</v>
      </c>
      <c r="D1284" s="135" t="b">
        <v>0</v>
      </c>
      <c r="E1284" s="135" t="s">
        <v>10190</v>
      </c>
      <c r="F1284" s="135" t="s">
        <v>539</v>
      </c>
      <c r="G1284" s="136">
        <v>44127</v>
      </c>
      <c r="H1284" s="136">
        <v>44146</v>
      </c>
      <c r="I1284" s="135">
        <v>0</v>
      </c>
      <c r="J1284" s="92"/>
    </row>
    <row r="1285" spans="1:10" x14ac:dyDescent="0.25">
      <c r="A1285" s="135" t="s">
        <v>10248</v>
      </c>
      <c r="B1285" s="135" t="s">
        <v>552</v>
      </c>
      <c r="C1285" s="135" t="s">
        <v>560</v>
      </c>
      <c r="D1285" s="135" t="b">
        <v>0</v>
      </c>
      <c r="E1285" s="135" t="s">
        <v>10190</v>
      </c>
      <c r="F1285" s="135" t="s">
        <v>539</v>
      </c>
      <c r="G1285" s="136">
        <v>44127</v>
      </c>
      <c r="H1285" s="136">
        <v>44146</v>
      </c>
      <c r="I1285" s="135">
        <v>0</v>
      </c>
      <c r="J1285" s="92"/>
    </row>
    <row r="1286" spans="1:10" x14ac:dyDescent="0.25">
      <c r="A1286" s="135" t="s">
        <v>10249</v>
      </c>
      <c r="B1286" s="135" t="s">
        <v>552</v>
      </c>
      <c r="C1286" s="135" t="s">
        <v>560</v>
      </c>
      <c r="D1286" s="135" t="b">
        <v>0</v>
      </c>
      <c r="E1286" s="135" t="s">
        <v>10190</v>
      </c>
      <c r="F1286" s="135" t="s">
        <v>539</v>
      </c>
      <c r="G1286" s="136">
        <v>44127</v>
      </c>
      <c r="H1286" s="136">
        <v>44146</v>
      </c>
      <c r="I1286" s="135">
        <v>0</v>
      </c>
      <c r="J1286" s="92"/>
    </row>
    <row r="1287" spans="1:10" x14ac:dyDescent="0.25">
      <c r="A1287" s="135" t="s">
        <v>10250</v>
      </c>
      <c r="B1287" s="135" t="s">
        <v>552</v>
      </c>
      <c r="C1287" s="135" t="s">
        <v>560</v>
      </c>
      <c r="D1287" s="135" t="b">
        <v>0</v>
      </c>
      <c r="E1287" s="135" t="s">
        <v>10190</v>
      </c>
      <c r="F1287" s="135" t="s">
        <v>539</v>
      </c>
      <c r="G1287" s="136">
        <v>44127</v>
      </c>
      <c r="H1287" s="136">
        <v>44146</v>
      </c>
      <c r="I1287" s="135">
        <v>0</v>
      </c>
      <c r="J1287" s="92"/>
    </row>
    <row r="1288" spans="1:10" x14ac:dyDescent="0.25">
      <c r="A1288" s="135" t="s">
        <v>10251</v>
      </c>
      <c r="B1288" s="135" t="s">
        <v>552</v>
      </c>
      <c r="C1288" s="135" t="s">
        <v>560</v>
      </c>
      <c r="D1288" s="135" t="b">
        <v>0</v>
      </c>
      <c r="E1288" s="135" t="s">
        <v>10190</v>
      </c>
      <c r="F1288" s="135" t="s">
        <v>539</v>
      </c>
      <c r="G1288" s="136">
        <v>44127</v>
      </c>
      <c r="H1288" s="136">
        <v>44146</v>
      </c>
      <c r="I1288" s="135">
        <v>0</v>
      </c>
      <c r="J1288" s="92"/>
    </row>
    <row r="1289" spans="1:10" x14ac:dyDescent="0.25">
      <c r="A1289" s="135" t="s">
        <v>10252</v>
      </c>
      <c r="B1289" s="135" t="s">
        <v>552</v>
      </c>
      <c r="C1289" s="135" t="s">
        <v>560</v>
      </c>
      <c r="D1289" s="135" t="b">
        <v>0</v>
      </c>
      <c r="E1289" s="135" t="s">
        <v>10190</v>
      </c>
      <c r="F1289" s="135" t="s">
        <v>539</v>
      </c>
      <c r="G1289" s="136">
        <v>44127</v>
      </c>
      <c r="H1289" s="136">
        <v>44146</v>
      </c>
      <c r="I1289" s="135">
        <v>0</v>
      </c>
      <c r="J1289" s="92"/>
    </row>
    <row r="1290" spans="1:10" x14ac:dyDescent="0.25">
      <c r="A1290" s="135" t="s">
        <v>10253</v>
      </c>
      <c r="B1290" s="135" t="s">
        <v>552</v>
      </c>
      <c r="C1290" s="135" t="s">
        <v>560</v>
      </c>
      <c r="D1290" s="135" t="b">
        <v>0</v>
      </c>
      <c r="E1290" s="135" t="s">
        <v>10190</v>
      </c>
      <c r="F1290" s="135" t="s">
        <v>539</v>
      </c>
      <c r="G1290" s="136">
        <v>44127</v>
      </c>
      <c r="H1290" s="136">
        <v>44146</v>
      </c>
      <c r="I1290" s="135">
        <v>0</v>
      </c>
      <c r="J1290" s="92"/>
    </row>
    <row r="1291" spans="1:10" x14ac:dyDescent="0.25">
      <c r="A1291" s="135" t="s">
        <v>10254</v>
      </c>
      <c r="B1291" s="135" t="s">
        <v>552</v>
      </c>
      <c r="C1291" s="135" t="s">
        <v>560</v>
      </c>
      <c r="D1291" s="135" t="b">
        <v>0</v>
      </c>
      <c r="E1291" s="135" t="s">
        <v>10190</v>
      </c>
      <c r="F1291" s="135" t="s">
        <v>539</v>
      </c>
      <c r="G1291" s="136">
        <v>44127</v>
      </c>
      <c r="H1291" s="136">
        <v>44146</v>
      </c>
      <c r="I1291" s="135">
        <v>0</v>
      </c>
      <c r="J1291" s="92"/>
    </row>
    <row r="1292" spans="1:10" x14ac:dyDescent="0.25">
      <c r="A1292" s="135" t="s">
        <v>10255</v>
      </c>
      <c r="B1292" s="135" t="s">
        <v>552</v>
      </c>
      <c r="C1292" s="135" t="s">
        <v>560</v>
      </c>
      <c r="D1292" s="135" t="b">
        <v>0</v>
      </c>
      <c r="E1292" s="135" t="s">
        <v>10190</v>
      </c>
      <c r="F1292" s="135" t="s">
        <v>539</v>
      </c>
      <c r="G1292" s="136">
        <v>44127</v>
      </c>
      <c r="H1292" s="136">
        <v>44146</v>
      </c>
      <c r="I1292" s="135">
        <v>0</v>
      </c>
      <c r="J1292" s="92"/>
    </row>
    <row r="1293" spans="1:10" x14ac:dyDescent="0.25">
      <c r="A1293" s="135" t="s">
        <v>10256</v>
      </c>
      <c r="B1293" s="135" t="s">
        <v>552</v>
      </c>
      <c r="C1293" s="135" t="s">
        <v>560</v>
      </c>
      <c r="D1293" s="135" t="b">
        <v>0</v>
      </c>
      <c r="E1293" s="135" t="s">
        <v>10190</v>
      </c>
      <c r="F1293" s="135" t="s">
        <v>539</v>
      </c>
      <c r="G1293" s="136">
        <v>44127</v>
      </c>
      <c r="H1293" s="136">
        <v>44146</v>
      </c>
      <c r="I1293" s="135">
        <v>0</v>
      </c>
      <c r="J1293" s="92"/>
    </row>
    <row r="1294" spans="1:10" x14ac:dyDescent="0.25">
      <c r="A1294" s="135" t="s">
        <v>10257</v>
      </c>
      <c r="B1294" s="135" t="s">
        <v>552</v>
      </c>
      <c r="C1294" s="135" t="s">
        <v>560</v>
      </c>
      <c r="D1294" s="135" t="b">
        <v>0</v>
      </c>
      <c r="E1294" s="135" t="s">
        <v>10190</v>
      </c>
      <c r="F1294" s="135" t="s">
        <v>539</v>
      </c>
      <c r="G1294" s="136">
        <v>44127</v>
      </c>
      <c r="H1294" s="136">
        <v>44146</v>
      </c>
      <c r="I1294" s="135">
        <v>0</v>
      </c>
      <c r="J1294" s="92"/>
    </row>
    <row r="1295" spans="1:10" x14ac:dyDescent="0.25">
      <c r="A1295" s="135" t="s">
        <v>10258</v>
      </c>
      <c r="B1295" s="135" t="s">
        <v>552</v>
      </c>
      <c r="C1295" s="135" t="s">
        <v>560</v>
      </c>
      <c r="D1295" s="135" t="b">
        <v>0</v>
      </c>
      <c r="E1295" s="135" t="s">
        <v>10190</v>
      </c>
      <c r="F1295" s="135" t="s">
        <v>539</v>
      </c>
      <c r="G1295" s="136">
        <v>44127</v>
      </c>
      <c r="H1295" s="136">
        <v>44146</v>
      </c>
      <c r="I1295" s="135">
        <v>0</v>
      </c>
      <c r="J1295" s="92"/>
    </row>
    <row r="1296" spans="1:10" x14ac:dyDescent="0.25">
      <c r="A1296" s="135" t="s">
        <v>10259</v>
      </c>
      <c r="B1296" s="135" t="s">
        <v>552</v>
      </c>
      <c r="C1296" s="135" t="s">
        <v>560</v>
      </c>
      <c r="D1296" s="135" t="b">
        <v>0</v>
      </c>
      <c r="E1296" s="135" t="s">
        <v>10190</v>
      </c>
      <c r="F1296" s="135" t="s">
        <v>539</v>
      </c>
      <c r="G1296" s="136">
        <v>44127</v>
      </c>
      <c r="H1296" s="136">
        <v>44146</v>
      </c>
      <c r="I1296" s="135">
        <v>0</v>
      </c>
      <c r="J1296" s="92"/>
    </row>
    <row r="1297" spans="1:10" x14ac:dyDescent="0.25">
      <c r="A1297" s="135" t="s">
        <v>10260</v>
      </c>
      <c r="B1297" s="135" t="s">
        <v>552</v>
      </c>
      <c r="C1297" s="135" t="s">
        <v>560</v>
      </c>
      <c r="D1297" s="135" t="b">
        <v>0</v>
      </c>
      <c r="E1297" s="135" t="s">
        <v>10190</v>
      </c>
      <c r="F1297" s="135" t="s">
        <v>539</v>
      </c>
      <c r="G1297" s="136">
        <v>44127</v>
      </c>
      <c r="H1297" s="136">
        <v>44146</v>
      </c>
      <c r="I1297" s="135">
        <v>0</v>
      </c>
      <c r="J1297" s="92"/>
    </row>
    <row r="1298" spans="1:10" x14ac:dyDescent="0.25">
      <c r="A1298" s="135" t="s">
        <v>10261</v>
      </c>
      <c r="B1298" s="135" t="s">
        <v>552</v>
      </c>
      <c r="C1298" s="135" t="s">
        <v>560</v>
      </c>
      <c r="D1298" s="135" t="b">
        <v>0</v>
      </c>
      <c r="E1298" s="135" t="s">
        <v>10190</v>
      </c>
      <c r="F1298" s="135" t="s">
        <v>539</v>
      </c>
      <c r="G1298" s="136">
        <v>44127</v>
      </c>
      <c r="H1298" s="136">
        <v>44146</v>
      </c>
      <c r="I1298" s="135">
        <v>0</v>
      </c>
      <c r="J1298" s="92"/>
    </row>
    <row r="1299" spans="1:10" x14ac:dyDescent="0.25">
      <c r="A1299" s="135" t="s">
        <v>10262</v>
      </c>
      <c r="B1299" s="135" t="s">
        <v>552</v>
      </c>
      <c r="C1299" s="135" t="s">
        <v>560</v>
      </c>
      <c r="D1299" s="135" t="b">
        <v>0</v>
      </c>
      <c r="E1299" s="135" t="s">
        <v>10190</v>
      </c>
      <c r="F1299" s="135" t="s">
        <v>539</v>
      </c>
      <c r="G1299" s="136">
        <v>44127</v>
      </c>
      <c r="H1299" s="136">
        <v>44146</v>
      </c>
      <c r="I1299" s="135">
        <v>0</v>
      </c>
      <c r="J1299" s="92"/>
    </row>
    <row r="1300" spans="1:10" x14ac:dyDescent="0.25">
      <c r="A1300" s="135" t="s">
        <v>10263</v>
      </c>
      <c r="B1300" s="135" t="s">
        <v>552</v>
      </c>
      <c r="C1300" s="135" t="s">
        <v>560</v>
      </c>
      <c r="D1300" s="135" t="b">
        <v>0</v>
      </c>
      <c r="E1300" s="135" t="s">
        <v>10190</v>
      </c>
      <c r="F1300" s="135" t="s">
        <v>539</v>
      </c>
      <c r="G1300" s="136">
        <v>44127</v>
      </c>
      <c r="H1300" s="136">
        <v>44146</v>
      </c>
      <c r="I1300" s="135">
        <v>0</v>
      </c>
      <c r="J1300" s="92"/>
    </row>
    <row r="1301" spans="1:10" x14ac:dyDescent="0.25">
      <c r="A1301" s="135" t="s">
        <v>10264</v>
      </c>
      <c r="B1301" s="135" t="s">
        <v>552</v>
      </c>
      <c r="C1301" s="135" t="s">
        <v>560</v>
      </c>
      <c r="D1301" s="135" t="b">
        <v>0</v>
      </c>
      <c r="E1301" s="135" t="s">
        <v>10190</v>
      </c>
      <c r="F1301" s="135" t="s">
        <v>539</v>
      </c>
      <c r="G1301" s="136">
        <v>44127</v>
      </c>
      <c r="H1301" s="136">
        <v>44146</v>
      </c>
      <c r="I1301" s="135">
        <v>0</v>
      </c>
      <c r="J1301" s="92"/>
    </row>
    <row r="1302" spans="1:10" x14ac:dyDescent="0.25">
      <c r="A1302" s="135" t="s">
        <v>10265</v>
      </c>
      <c r="B1302" s="135" t="s">
        <v>552</v>
      </c>
      <c r="C1302" s="135" t="s">
        <v>560</v>
      </c>
      <c r="D1302" s="135" t="b">
        <v>0</v>
      </c>
      <c r="E1302" s="135" t="s">
        <v>10190</v>
      </c>
      <c r="F1302" s="135" t="s">
        <v>539</v>
      </c>
      <c r="G1302" s="136">
        <v>44127</v>
      </c>
      <c r="H1302" s="136">
        <v>44146</v>
      </c>
      <c r="I1302" s="135">
        <v>0</v>
      </c>
      <c r="J1302" s="92"/>
    </row>
    <row r="1303" spans="1:10" x14ac:dyDescent="0.25">
      <c r="A1303" s="135" t="s">
        <v>10266</v>
      </c>
      <c r="B1303" s="135" t="s">
        <v>552</v>
      </c>
      <c r="C1303" s="135" t="s">
        <v>560</v>
      </c>
      <c r="D1303" s="135" t="b">
        <v>0</v>
      </c>
      <c r="E1303" s="135" t="s">
        <v>10190</v>
      </c>
      <c r="F1303" s="135" t="s">
        <v>539</v>
      </c>
      <c r="G1303" s="136">
        <v>44127</v>
      </c>
      <c r="H1303" s="136">
        <v>44146</v>
      </c>
      <c r="I1303" s="135">
        <v>0</v>
      </c>
      <c r="J1303" s="92"/>
    </row>
    <row r="1304" spans="1:10" x14ac:dyDescent="0.25">
      <c r="A1304" s="135" t="s">
        <v>10267</v>
      </c>
      <c r="B1304" s="135" t="s">
        <v>552</v>
      </c>
      <c r="C1304" s="135" t="s">
        <v>560</v>
      </c>
      <c r="D1304" s="135" t="b">
        <v>0</v>
      </c>
      <c r="E1304" s="135" t="s">
        <v>10190</v>
      </c>
      <c r="F1304" s="135" t="s">
        <v>539</v>
      </c>
      <c r="G1304" s="136">
        <v>44127</v>
      </c>
      <c r="H1304" s="136">
        <v>44146</v>
      </c>
      <c r="I1304" s="135">
        <v>0</v>
      </c>
      <c r="J1304" s="92"/>
    </row>
    <row r="1305" spans="1:10" x14ac:dyDescent="0.25">
      <c r="A1305" s="135" t="s">
        <v>10268</v>
      </c>
      <c r="B1305" s="135" t="s">
        <v>552</v>
      </c>
      <c r="C1305" s="135" t="s">
        <v>560</v>
      </c>
      <c r="D1305" s="135" t="b">
        <v>0</v>
      </c>
      <c r="E1305" s="135" t="s">
        <v>10190</v>
      </c>
      <c r="F1305" s="135" t="s">
        <v>539</v>
      </c>
      <c r="G1305" s="136">
        <v>44127</v>
      </c>
      <c r="H1305" s="136">
        <v>44146</v>
      </c>
      <c r="I1305" s="135">
        <v>0</v>
      </c>
      <c r="J1305" s="92"/>
    </row>
    <row r="1306" spans="1:10" x14ac:dyDescent="0.25">
      <c r="A1306" s="135" t="s">
        <v>10269</v>
      </c>
      <c r="B1306" s="135" t="s">
        <v>552</v>
      </c>
      <c r="C1306" s="135" t="s">
        <v>560</v>
      </c>
      <c r="D1306" s="135" t="b">
        <v>0</v>
      </c>
      <c r="E1306" s="135" t="s">
        <v>10190</v>
      </c>
      <c r="F1306" s="135" t="s">
        <v>539</v>
      </c>
      <c r="G1306" s="136">
        <v>44127</v>
      </c>
      <c r="H1306" s="136">
        <v>44146</v>
      </c>
      <c r="I1306" s="135">
        <v>0</v>
      </c>
      <c r="J1306" s="92"/>
    </row>
    <row r="1307" spans="1:10" x14ac:dyDescent="0.25">
      <c r="A1307" s="135" t="s">
        <v>10270</v>
      </c>
      <c r="B1307" s="135" t="s">
        <v>552</v>
      </c>
      <c r="C1307" s="135" t="s">
        <v>560</v>
      </c>
      <c r="D1307" s="135" t="b">
        <v>0</v>
      </c>
      <c r="E1307" s="135" t="s">
        <v>10190</v>
      </c>
      <c r="F1307" s="135" t="s">
        <v>539</v>
      </c>
      <c r="G1307" s="136">
        <v>44127</v>
      </c>
      <c r="H1307" s="136">
        <v>44146</v>
      </c>
      <c r="I1307" s="135">
        <v>0</v>
      </c>
      <c r="J1307" s="92"/>
    </row>
    <row r="1308" spans="1:10" x14ac:dyDescent="0.25">
      <c r="A1308" s="135" t="s">
        <v>10271</v>
      </c>
      <c r="B1308" s="135" t="s">
        <v>552</v>
      </c>
      <c r="C1308" s="135" t="s">
        <v>560</v>
      </c>
      <c r="D1308" s="135" t="b">
        <v>0</v>
      </c>
      <c r="E1308" s="135" t="s">
        <v>10190</v>
      </c>
      <c r="F1308" s="135" t="s">
        <v>539</v>
      </c>
      <c r="G1308" s="136">
        <v>44127</v>
      </c>
      <c r="H1308" s="136">
        <v>44146</v>
      </c>
      <c r="I1308" s="135">
        <v>0</v>
      </c>
      <c r="J1308" s="92"/>
    </row>
    <row r="1309" spans="1:10" x14ac:dyDescent="0.25">
      <c r="A1309" s="135" t="s">
        <v>10272</v>
      </c>
      <c r="B1309" s="135" t="s">
        <v>552</v>
      </c>
      <c r="C1309" s="135" t="s">
        <v>560</v>
      </c>
      <c r="D1309" s="135" t="b">
        <v>0</v>
      </c>
      <c r="E1309" s="135" t="s">
        <v>10190</v>
      </c>
      <c r="F1309" s="135" t="s">
        <v>539</v>
      </c>
      <c r="G1309" s="136">
        <v>44127</v>
      </c>
      <c r="H1309" s="136">
        <v>44146</v>
      </c>
      <c r="I1309" s="135">
        <v>0</v>
      </c>
      <c r="J1309" s="92"/>
    </row>
    <row r="1310" spans="1:10" x14ac:dyDescent="0.25">
      <c r="A1310" s="135" t="s">
        <v>10273</v>
      </c>
      <c r="B1310" s="135" t="s">
        <v>552</v>
      </c>
      <c r="C1310" s="135" t="s">
        <v>560</v>
      </c>
      <c r="D1310" s="135" t="b">
        <v>0</v>
      </c>
      <c r="E1310" s="135" t="s">
        <v>10190</v>
      </c>
      <c r="F1310" s="135" t="s">
        <v>539</v>
      </c>
      <c r="G1310" s="136">
        <v>44127</v>
      </c>
      <c r="H1310" s="136">
        <v>44146</v>
      </c>
      <c r="I1310" s="135">
        <v>0</v>
      </c>
      <c r="J1310" s="92"/>
    </row>
    <row r="1311" spans="1:10" x14ac:dyDescent="0.25">
      <c r="A1311" s="135" t="s">
        <v>10274</v>
      </c>
      <c r="B1311" s="135" t="s">
        <v>552</v>
      </c>
      <c r="C1311" s="135" t="s">
        <v>560</v>
      </c>
      <c r="D1311" s="135" t="b">
        <v>0</v>
      </c>
      <c r="E1311" s="135" t="s">
        <v>10190</v>
      </c>
      <c r="F1311" s="135" t="s">
        <v>539</v>
      </c>
      <c r="G1311" s="136">
        <v>44127</v>
      </c>
      <c r="H1311" s="136">
        <v>44146</v>
      </c>
      <c r="I1311" s="135">
        <v>0</v>
      </c>
      <c r="J1311" s="92"/>
    </row>
    <row r="1312" spans="1:10" x14ac:dyDescent="0.25">
      <c r="A1312" s="135" t="s">
        <v>10275</v>
      </c>
      <c r="B1312" s="135" t="s">
        <v>552</v>
      </c>
      <c r="C1312" s="135" t="s">
        <v>560</v>
      </c>
      <c r="D1312" s="135" t="b">
        <v>0</v>
      </c>
      <c r="E1312" s="135" t="s">
        <v>10190</v>
      </c>
      <c r="F1312" s="135" t="s">
        <v>539</v>
      </c>
      <c r="G1312" s="136">
        <v>44127</v>
      </c>
      <c r="H1312" s="136">
        <v>44146</v>
      </c>
      <c r="I1312" s="135">
        <v>0</v>
      </c>
      <c r="J1312" s="92"/>
    </row>
    <row r="1313" spans="1:10" x14ac:dyDescent="0.25">
      <c r="A1313" s="135" t="s">
        <v>10276</v>
      </c>
      <c r="B1313" s="135" t="s">
        <v>552</v>
      </c>
      <c r="C1313" s="135" t="s">
        <v>560</v>
      </c>
      <c r="D1313" s="135" t="b">
        <v>0</v>
      </c>
      <c r="E1313" s="135" t="s">
        <v>10190</v>
      </c>
      <c r="F1313" s="135" t="s">
        <v>539</v>
      </c>
      <c r="G1313" s="136">
        <v>44127</v>
      </c>
      <c r="H1313" s="136">
        <v>44146</v>
      </c>
      <c r="I1313" s="135">
        <v>0</v>
      </c>
      <c r="J1313" s="92"/>
    </row>
    <row r="1314" spans="1:10" x14ac:dyDescent="0.25">
      <c r="A1314" s="135" t="s">
        <v>10277</v>
      </c>
      <c r="B1314" s="135" t="s">
        <v>552</v>
      </c>
      <c r="C1314" s="135" t="s">
        <v>560</v>
      </c>
      <c r="D1314" s="135" t="b">
        <v>0</v>
      </c>
      <c r="E1314" s="135" t="s">
        <v>10190</v>
      </c>
      <c r="F1314" s="135" t="s">
        <v>539</v>
      </c>
      <c r="G1314" s="136">
        <v>44127</v>
      </c>
      <c r="H1314" s="136">
        <v>44146</v>
      </c>
      <c r="I1314" s="135">
        <v>0</v>
      </c>
      <c r="J1314" s="92"/>
    </row>
    <row r="1315" spans="1:10" x14ac:dyDescent="0.25">
      <c r="A1315" s="135" t="s">
        <v>10278</v>
      </c>
      <c r="B1315" s="135" t="s">
        <v>552</v>
      </c>
      <c r="C1315" s="135" t="s">
        <v>560</v>
      </c>
      <c r="D1315" s="135" t="b">
        <v>0</v>
      </c>
      <c r="E1315" s="135" t="s">
        <v>10190</v>
      </c>
      <c r="F1315" s="135" t="s">
        <v>539</v>
      </c>
      <c r="G1315" s="136">
        <v>44127</v>
      </c>
      <c r="H1315" s="136">
        <v>44146</v>
      </c>
      <c r="I1315" s="135">
        <v>0</v>
      </c>
      <c r="J1315" s="92"/>
    </row>
    <row r="1316" spans="1:10" x14ac:dyDescent="0.25">
      <c r="A1316" s="135" t="s">
        <v>10279</v>
      </c>
      <c r="B1316" s="135" t="s">
        <v>552</v>
      </c>
      <c r="C1316" s="135" t="s">
        <v>560</v>
      </c>
      <c r="D1316" s="135" t="b">
        <v>0</v>
      </c>
      <c r="E1316" s="135" t="s">
        <v>10190</v>
      </c>
      <c r="F1316" s="135" t="s">
        <v>539</v>
      </c>
      <c r="G1316" s="136">
        <v>44127</v>
      </c>
      <c r="H1316" s="136">
        <v>44146</v>
      </c>
      <c r="I1316" s="135">
        <v>0</v>
      </c>
      <c r="J1316" s="92"/>
    </row>
    <row r="1317" spans="1:10" x14ac:dyDescent="0.25">
      <c r="A1317" s="135" t="s">
        <v>10280</v>
      </c>
      <c r="B1317" s="135" t="s">
        <v>552</v>
      </c>
      <c r="C1317" s="135" t="s">
        <v>560</v>
      </c>
      <c r="D1317" s="135" t="b">
        <v>0</v>
      </c>
      <c r="E1317" s="135" t="s">
        <v>10190</v>
      </c>
      <c r="F1317" s="135" t="s">
        <v>539</v>
      </c>
      <c r="G1317" s="136">
        <v>44127</v>
      </c>
      <c r="H1317" s="136">
        <v>44146</v>
      </c>
      <c r="I1317" s="135">
        <v>0</v>
      </c>
      <c r="J1317" s="92"/>
    </row>
    <row r="1318" spans="1:10" x14ac:dyDescent="0.25">
      <c r="A1318" s="135" t="s">
        <v>10281</v>
      </c>
      <c r="B1318" s="135" t="s">
        <v>552</v>
      </c>
      <c r="C1318" s="135" t="s">
        <v>560</v>
      </c>
      <c r="D1318" s="135" t="b">
        <v>0</v>
      </c>
      <c r="E1318" s="135" t="s">
        <v>10190</v>
      </c>
      <c r="F1318" s="135" t="s">
        <v>539</v>
      </c>
      <c r="G1318" s="136">
        <v>44127</v>
      </c>
      <c r="H1318" s="136">
        <v>44146</v>
      </c>
      <c r="I1318" s="135">
        <v>0</v>
      </c>
      <c r="J1318" s="92"/>
    </row>
    <row r="1319" spans="1:10" x14ac:dyDescent="0.25">
      <c r="A1319" s="135" t="s">
        <v>10282</v>
      </c>
      <c r="B1319" s="135" t="s">
        <v>552</v>
      </c>
      <c r="C1319" s="135" t="s">
        <v>560</v>
      </c>
      <c r="D1319" s="135" t="b">
        <v>0</v>
      </c>
      <c r="E1319" s="135" t="s">
        <v>10190</v>
      </c>
      <c r="F1319" s="135" t="s">
        <v>539</v>
      </c>
      <c r="G1319" s="136">
        <v>44127</v>
      </c>
      <c r="H1319" s="136">
        <v>44146</v>
      </c>
      <c r="I1319" s="135">
        <v>0</v>
      </c>
      <c r="J1319" s="92"/>
    </row>
    <row r="1320" spans="1:10" x14ac:dyDescent="0.25">
      <c r="A1320" s="135" t="s">
        <v>10283</v>
      </c>
      <c r="B1320" s="135" t="s">
        <v>552</v>
      </c>
      <c r="C1320" s="135" t="s">
        <v>560</v>
      </c>
      <c r="D1320" s="135" t="b">
        <v>0</v>
      </c>
      <c r="E1320" s="135" t="s">
        <v>10190</v>
      </c>
      <c r="F1320" s="135" t="s">
        <v>539</v>
      </c>
      <c r="G1320" s="136">
        <v>44127</v>
      </c>
      <c r="H1320" s="136">
        <v>44146</v>
      </c>
      <c r="I1320" s="135">
        <v>0</v>
      </c>
      <c r="J1320" s="92"/>
    </row>
    <row r="1321" spans="1:10" x14ac:dyDescent="0.25">
      <c r="A1321" s="135" t="s">
        <v>10284</v>
      </c>
      <c r="B1321" s="135" t="s">
        <v>552</v>
      </c>
      <c r="C1321" s="135" t="s">
        <v>560</v>
      </c>
      <c r="D1321" s="135" t="b">
        <v>0</v>
      </c>
      <c r="E1321" s="135" t="s">
        <v>10190</v>
      </c>
      <c r="F1321" s="135" t="s">
        <v>539</v>
      </c>
      <c r="G1321" s="136">
        <v>44127</v>
      </c>
      <c r="H1321" s="136">
        <v>44146</v>
      </c>
      <c r="I1321" s="135">
        <v>0</v>
      </c>
      <c r="J1321" s="92"/>
    </row>
    <row r="1322" spans="1:10" x14ac:dyDescent="0.25">
      <c r="A1322" s="135" t="s">
        <v>10285</v>
      </c>
      <c r="B1322" s="135" t="s">
        <v>552</v>
      </c>
      <c r="C1322" s="135" t="s">
        <v>560</v>
      </c>
      <c r="D1322" s="135" t="b">
        <v>0</v>
      </c>
      <c r="E1322" s="135" t="s">
        <v>10190</v>
      </c>
      <c r="F1322" s="135" t="s">
        <v>539</v>
      </c>
      <c r="G1322" s="136">
        <v>44127</v>
      </c>
      <c r="H1322" s="136">
        <v>44146</v>
      </c>
      <c r="I1322" s="135">
        <v>0</v>
      </c>
      <c r="J1322" s="92"/>
    </row>
    <row r="1323" spans="1:10" x14ac:dyDescent="0.25">
      <c r="A1323" s="135" t="s">
        <v>10286</v>
      </c>
      <c r="B1323" s="135" t="s">
        <v>552</v>
      </c>
      <c r="C1323" s="135" t="s">
        <v>560</v>
      </c>
      <c r="D1323" s="135" t="b">
        <v>0</v>
      </c>
      <c r="E1323" s="135" t="s">
        <v>10190</v>
      </c>
      <c r="F1323" s="135" t="s">
        <v>539</v>
      </c>
      <c r="G1323" s="136">
        <v>44127</v>
      </c>
      <c r="H1323" s="136">
        <v>44146</v>
      </c>
      <c r="I1323" s="135">
        <v>0</v>
      </c>
      <c r="J1323" s="92"/>
    </row>
    <row r="1324" spans="1:10" x14ac:dyDescent="0.25">
      <c r="A1324" s="135" t="s">
        <v>10287</v>
      </c>
      <c r="B1324" s="135" t="s">
        <v>552</v>
      </c>
      <c r="C1324" s="135" t="s">
        <v>560</v>
      </c>
      <c r="D1324" s="135" t="b">
        <v>0</v>
      </c>
      <c r="E1324" s="135" t="s">
        <v>10190</v>
      </c>
      <c r="F1324" s="135" t="s">
        <v>539</v>
      </c>
      <c r="G1324" s="136">
        <v>44127</v>
      </c>
      <c r="H1324" s="136">
        <v>44146</v>
      </c>
      <c r="I1324" s="135">
        <v>0</v>
      </c>
      <c r="J1324" s="92"/>
    </row>
    <row r="1325" spans="1:10" x14ac:dyDescent="0.25">
      <c r="A1325" s="135" t="s">
        <v>10288</v>
      </c>
      <c r="B1325" s="135" t="s">
        <v>552</v>
      </c>
      <c r="C1325" s="135" t="s">
        <v>560</v>
      </c>
      <c r="D1325" s="135" t="b">
        <v>0</v>
      </c>
      <c r="E1325" s="135" t="s">
        <v>10190</v>
      </c>
      <c r="F1325" s="135" t="s">
        <v>539</v>
      </c>
      <c r="G1325" s="136">
        <v>44127</v>
      </c>
      <c r="H1325" s="136">
        <v>44146</v>
      </c>
      <c r="I1325" s="135">
        <v>0</v>
      </c>
      <c r="J1325" s="92"/>
    </row>
    <row r="1326" spans="1:10" x14ac:dyDescent="0.25">
      <c r="A1326" s="135" t="s">
        <v>10289</v>
      </c>
      <c r="B1326" s="135" t="s">
        <v>552</v>
      </c>
      <c r="C1326" s="135" t="s">
        <v>560</v>
      </c>
      <c r="D1326" s="135" t="b">
        <v>0</v>
      </c>
      <c r="E1326" s="135" t="s">
        <v>10190</v>
      </c>
      <c r="F1326" s="135" t="s">
        <v>539</v>
      </c>
      <c r="G1326" s="136">
        <v>44127</v>
      </c>
      <c r="H1326" s="136">
        <v>44146</v>
      </c>
      <c r="I1326" s="135">
        <v>0</v>
      </c>
      <c r="J1326" s="92"/>
    </row>
    <row r="1327" spans="1:10" x14ac:dyDescent="0.25">
      <c r="A1327" s="135" t="s">
        <v>10290</v>
      </c>
      <c r="B1327" s="135" t="s">
        <v>552</v>
      </c>
      <c r="C1327" s="135" t="s">
        <v>560</v>
      </c>
      <c r="D1327" s="135" t="b">
        <v>0</v>
      </c>
      <c r="E1327" s="135" t="s">
        <v>10190</v>
      </c>
      <c r="F1327" s="135" t="s">
        <v>539</v>
      </c>
      <c r="G1327" s="136">
        <v>44127</v>
      </c>
      <c r="H1327" s="136">
        <v>44146</v>
      </c>
      <c r="I1327" s="135">
        <v>0</v>
      </c>
      <c r="J1327" s="92"/>
    </row>
    <row r="1328" spans="1:10" x14ac:dyDescent="0.25">
      <c r="A1328" s="135" t="s">
        <v>10291</v>
      </c>
      <c r="B1328" s="135" t="s">
        <v>552</v>
      </c>
      <c r="C1328" s="135" t="s">
        <v>560</v>
      </c>
      <c r="D1328" s="135" t="b">
        <v>0</v>
      </c>
      <c r="E1328" s="135" t="s">
        <v>10190</v>
      </c>
      <c r="F1328" s="135" t="s">
        <v>539</v>
      </c>
      <c r="G1328" s="136">
        <v>44127</v>
      </c>
      <c r="H1328" s="136">
        <v>44146</v>
      </c>
      <c r="I1328" s="135">
        <v>0</v>
      </c>
      <c r="J1328" s="92"/>
    </row>
    <row r="1329" spans="1:10" x14ac:dyDescent="0.25">
      <c r="A1329" s="135" t="s">
        <v>10292</v>
      </c>
      <c r="B1329" s="135" t="s">
        <v>552</v>
      </c>
      <c r="C1329" s="135" t="s">
        <v>560</v>
      </c>
      <c r="D1329" s="135" t="b">
        <v>0</v>
      </c>
      <c r="E1329" s="135" t="s">
        <v>10190</v>
      </c>
      <c r="F1329" s="135" t="s">
        <v>539</v>
      </c>
      <c r="G1329" s="136">
        <v>44127</v>
      </c>
      <c r="H1329" s="136">
        <v>44146</v>
      </c>
      <c r="I1329" s="135">
        <v>0</v>
      </c>
      <c r="J1329" s="92"/>
    </row>
    <row r="1330" spans="1:10" x14ac:dyDescent="0.25">
      <c r="A1330" s="135" t="s">
        <v>10293</v>
      </c>
      <c r="B1330" s="135" t="s">
        <v>552</v>
      </c>
      <c r="C1330" s="135" t="s">
        <v>560</v>
      </c>
      <c r="D1330" s="135" t="b">
        <v>0</v>
      </c>
      <c r="E1330" s="135" t="s">
        <v>10190</v>
      </c>
      <c r="F1330" s="135" t="s">
        <v>539</v>
      </c>
      <c r="G1330" s="136">
        <v>44127</v>
      </c>
      <c r="H1330" s="136">
        <v>44146</v>
      </c>
      <c r="I1330" s="135">
        <v>0</v>
      </c>
      <c r="J1330" s="92"/>
    </row>
    <row r="1331" spans="1:10" x14ac:dyDescent="0.25">
      <c r="A1331" s="135" t="s">
        <v>10294</v>
      </c>
      <c r="B1331" s="135" t="s">
        <v>552</v>
      </c>
      <c r="C1331" s="135" t="s">
        <v>560</v>
      </c>
      <c r="D1331" s="135" t="b">
        <v>0</v>
      </c>
      <c r="E1331" s="135" t="s">
        <v>10190</v>
      </c>
      <c r="F1331" s="135" t="s">
        <v>539</v>
      </c>
      <c r="G1331" s="136">
        <v>44127</v>
      </c>
      <c r="H1331" s="136">
        <v>44146</v>
      </c>
      <c r="I1331" s="135">
        <v>0</v>
      </c>
      <c r="J1331" s="92"/>
    </row>
    <row r="1332" spans="1:10" x14ac:dyDescent="0.25">
      <c r="A1332" s="135" t="s">
        <v>10295</v>
      </c>
      <c r="B1332" s="135" t="s">
        <v>552</v>
      </c>
      <c r="C1332" s="135" t="s">
        <v>560</v>
      </c>
      <c r="D1332" s="135" t="b">
        <v>0</v>
      </c>
      <c r="E1332" s="135" t="s">
        <v>10190</v>
      </c>
      <c r="F1332" s="135" t="s">
        <v>539</v>
      </c>
      <c r="G1332" s="136">
        <v>44127</v>
      </c>
      <c r="H1332" s="136">
        <v>44146</v>
      </c>
      <c r="I1332" s="135">
        <v>0</v>
      </c>
      <c r="J1332" s="92"/>
    </row>
    <row r="1333" spans="1:10" x14ac:dyDescent="0.25">
      <c r="A1333" s="135" t="s">
        <v>10296</v>
      </c>
      <c r="B1333" s="135" t="s">
        <v>552</v>
      </c>
      <c r="C1333" s="135" t="s">
        <v>560</v>
      </c>
      <c r="D1333" s="135" t="b">
        <v>0</v>
      </c>
      <c r="E1333" s="135" t="s">
        <v>10190</v>
      </c>
      <c r="F1333" s="135" t="s">
        <v>539</v>
      </c>
      <c r="G1333" s="136">
        <v>44127</v>
      </c>
      <c r="H1333" s="136">
        <v>44146</v>
      </c>
      <c r="I1333" s="135">
        <v>0</v>
      </c>
      <c r="J1333" s="92"/>
    </row>
    <row r="1334" spans="1:10" x14ac:dyDescent="0.25">
      <c r="A1334" s="135" t="s">
        <v>10297</v>
      </c>
      <c r="B1334" s="135" t="s">
        <v>552</v>
      </c>
      <c r="C1334" s="135" t="s">
        <v>560</v>
      </c>
      <c r="D1334" s="135" t="b">
        <v>0</v>
      </c>
      <c r="E1334" s="135" t="s">
        <v>10190</v>
      </c>
      <c r="F1334" s="135" t="s">
        <v>539</v>
      </c>
      <c r="G1334" s="136">
        <v>44127</v>
      </c>
      <c r="H1334" s="136">
        <v>44146</v>
      </c>
      <c r="I1334" s="135">
        <v>0</v>
      </c>
      <c r="J1334" s="92"/>
    </row>
    <row r="1335" spans="1:10" x14ac:dyDescent="0.25">
      <c r="A1335" s="135" t="s">
        <v>10298</v>
      </c>
      <c r="B1335" s="135" t="s">
        <v>552</v>
      </c>
      <c r="C1335" s="135" t="s">
        <v>560</v>
      </c>
      <c r="D1335" s="135" t="b">
        <v>0</v>
      </c>
      <c r="E1335" s="135" t="s">
        <v>10190</v>
      </c>
      <c r="F1335" s="135" t="s">
        <v>539</v>
      </c>
      <c r="G1335" s="136">
        <v>44127</v>
      </c>
      <c r="H1335" s="136">
        <v>44146</v>
      </c>
      <c r="I1335" s="135">
        <v>0</v>
      </c>
      <c r="J1335" s="92"/>
    </row>
    <row r="1336" spans="1:10" x14ac:dyDescent="0.25">
      <c r="A1336" s="135" t="s">
        <v>10299</v>
      </c>
      <c r="B1336" s="135" t="s">
        <v>552</v>
      </c>
      <c r="C1336" s="135" t="s">
        <v>560</v>
      </c>
      <c r="D1336" s="135" t="b">
        <v>0</v>
      </c>
      <c r="E1336" s="135" t="s">
        <v>10190</v>
      </c>
      <c r="F1336" s="135" t="s">
        <v>539</v>
      </c>
      <c r="G1336" s="136">
        <v>44127</v>
      </c>
      <c r="H1336" s="136">
        <v>44146</v>
      </c>
      <c r="I1336" s="135">
        <v>0</v>
      </c>
      <c r="J1336" s="92"/>
    </row>
    <row r="1337" spans="1:10" x14ac:dyDescent="0.25">
      <c r="A1337" s="135" t="s">
        <v>10300</v>
      </c>
      <c r="B1337" s="135" t="s">
        <v>552</v>
      </c>
      <c r="C1337" s="135" t="s">
        <v>560</v>
      </c>
      <c r="D1337" s="135" t="b">
        <v>0</v>
      </c>
      <c r="E1337" s="135" t="s">
        <v>10190</v>
      </c>
      <c r="F1337" s="135" t="s">
        <v>539</v>
      </c>
      <c r="G1337" s="136">
        <v>44127</v>
      </c>
      <c r="H1337" s="136">
        <v>44146</v>
      </c>
      <c r="I1337" s="135">
        <v>0</v>
      </c>
      <c r="J1337" s="92"/>
    </row>
    <row r="1338" spans="1:10" x14ac:dyDescent="0.25">
      <c r="A1338" s="135" t="s">
        <v>10301</v>
      </c>
      <c r="B1338" s="135" t="s">
        <v>552</v>
      </c>
      <c r="C1338" s="135" t="s">
        <v>560</v>
      </c>
      <c r="D1338" s="135" t="b">
        <v>0</v>
      </c>
      <c r="E1338" s="135" t="s">
        <v>10190</v>
      </c>
      <c r="F1338" s="135" t="s">
        <v>539</v>
      </c>
      <c r="G1338" s="136">
        <v>44127</v>
      </c>
      <c r="H1338" s="136">
        <v>44146</v>
      </c>
      <c r="I1338" s="135">
        <v>0</v>
      </c>
      <c r="J1338" s="92"/>
    </row>
    <row r="1339" spans="1:10" x14ac:dyDescent="0.25">
      <c r="A1339" s="135" t="s">
        <v>10302</v>
      </c>
      <c r="B1339" s="135" t="s">
        <v>552</v>
      </c>
      <c r="C1339" s="135" t="s">
        <v>560</v>
      </c>
      <c r="D1339" s="135" t="b">
        <v>0</v>
      </c>
      <c r="E1339" s="135" t="s">
        <v>10190</v>
      </c>
      <c r="F1339" s="135" t="s">
        <v>539</v>
      </c>
      <c r="G1339" s="136">
        <v>44127</v>
      </c>
      <c r="H1339" s="136">
        <v>44146</v>
      </c>
      <c r="I1339" s="135">
        <v>0</v>
      </c>
      <c r="J1339" s="92"/>
    </row>
    <row r="1340" spans="1:10" x14ac:dyDescent="0.25">
      <c r="A1340" s="135" t="s">
        <v>10303</v>
      </c>
      <c r="B1340" s="135" t="s">
        <v>552</v>
      </c>
      <c r="C1340" s="135" t="s">
        <v>560</v>
      </c>
      <c r="D1340" s="135" t="b">
        <v>0</v>
      </c>
      <c r="E1340" s="135" t="s">
        <v>10190</v>
      </c>
      <c r="F1340" s="135" t="s">
        <v>539</v>
      </c>
      <c r="G1340" s="136">
        <v>44127</v>
      </c>
      <c r="H1340" s="136">
        <v>44146</v>
      </c>
      <c r="I1340" s="135">
        <v>0</v>
      </c>
      <c r="J1340" s="92"/>
    </row>
    <row r="1341" spans="1:10" x14ac:dyDescent="0.25">
      <c r="A1341" s="135" t="s">
        <v>10304</v>
      </c>
      <c r="B1341" s="135" t="s">
        <v>552</v>
      </c>
      <c r="C1341" s="135" t="s">
        <v>560</v>
      </c>
      <c r="D1341" s="135" t="b">
        <v>0</v>
      </c>
      <c r="E1341" s="135" t="s">
        <v>10190</v>
      </c>
      <c r="F1341" s="135" t="s">
        <v>539</v>
      </c>
      <c r="G1341" s="136">
        <v>44127</v>
      </c>
      <c r="H1341" s="136">
        <v>44146</v>
      </c>
      <c r="I1341" s="135">
        <v>0</v>
      </c>
      <c r="J1341" s="92"/>
    </row>
    <row r="1342" spans="1:10" x14ac:dyDescent="0.25">
      <c r="A1342" s="135" t="s">
        <v>10305</v>
      </c>
      <c r="B1342" s="135" t="s">
        <v>552</v>
      </c>
      <c r="C1342" s="135" t="s">
        <v>560</v>
      </c>
      <c r="D1342" s="135" t="b">
        <v>0</v>
      </c>
      <c r="E1342" s="135" t="s">
        <v>10190</v>
      </c>
      <c r="F1342" s="135" t="s">
        <v>539</v>
      </c>
      <c r="G1342" s="136">
        <v>44127</v>
      </c>
      <c r="H1342" s="136">
        <v>44146</v>
      </c>
      <c r="I1342" s="135">
        <v>0</v>
      </c>
      <c r="J1342" s="92"/>
    </row>
    <row r="1343" spans="1:10" x14ac:dyDescent="0.25">
      <c r="A1343" s="135" t="s">
        <v>10306</v>
      </c>
      <c r="B1343" s="135" t="s">
        <v>552</v>
      </c>
      <c r="C1343" s="135" t="s">
        <v>560</v>
      </c>
      <c r="D1343" s="135" t="b">
        <v>0</v>
      </c>
      <c r="E1343" s="135" t="s">
        <v>10190</v>
      </c>
      <c r="F1343" s="135" t="s">
        <v>539</v>
      </c>
      <c r="G1343" s="136">
        <v>44127</v>
      </c>
      <c r="H1343" s="136">
        <v>44146</v>
      </c>
      <c r="I1343" s="135">
        <v>0</v>
      </c>
      <c r="J1343" s="92"/>
    </row>
    <row r="1344" spans="1:10" x14ac:dyDescent="0.25">
      <c r="A1344" s="135" t="s">
        <v>10307</v>
      </c>
      <c r="B1344" s="135" t="s">
        <v>552</v>
      </c>
      <c r="C1344" s="135" t="s">
        <v>560</v>
      </c>
      <c r="D1344" s="135" t="b">
        <v>0</v>
      </c>
      <c r="E1344" s="135" t="s">
        <v>10190</v>
      </c>
      <c r="F1344" s="135" t="s">
        <v>539</v>
      </c>
      <c r="G1344" s="136">
        <v>44127</v>
      </c>
      <c r="H1344" s="136">
        <v>44146</v>
      </c>
      <c r="I1344" s="135">
        <v>0</v>
      </c>
      <c r="J1344" s="92"/>
    </row>
    <row r="1345" spans="1:10" x14ac:dyDescent="0.25">
      <c r="A1345" s="135" t="s">
        <v>10308</v>
      </c>
      <c r="B1345" s="135" t="s">
        <v>552</v>
      </c>
      <c r="C1345" s="135" t="s">
        <v>560</v>
      </c>
      <c r="D1345" s="135" t="b">
        <v>0</v>
      </c>
      <c r="E1345" s="135" t="s">
        <v>10190</v>
      </c>
      <c r="F1345" s="135" t="s">
        <v>539</v>
      </c>
      <c r="G1345" s="136">
        <v>44127</v>
      </c>
      <c r="H1345" s="136">
        <v>44146</v>
      </c>
      <c r="I1345" s="135">
        <v>0</v>
      </c>
      <c r="J1345" s="92"/>
    </row>
    <row r="1346" spans="1:10" x14ac:dyDescent="0.25">
      <c r="A1346" s="135" t="s">
        <v>10309</v>
      </c>
      <c r="B1346" s="135" t="s">
        <v>552</v>
      </c>
      <c r="C1346" s="135" t="s">
        <v>560</v>
      </c>
      <c r="D1346" s="135" t="b">
        <v>0</v>
      </c>
      <c r="E1346" s="135" t="s">
        <v>10190</v>
      </c>
      <c r="F1346" s="135" t="s">
        <v>539</v>
      </c>
      <c r="G1346" s="136">
        <v>44127</v>
      </c>
      <c r="H1346" s="136">
        <v>44146</v>
      </c>
      <c r="I1346" s="135">
        <v>0</v>
      </c>
      <c r="J1346" s="92"/>
    </row>
    <row r="1347" spans="1:10" x14ac:dyDescent="0.25">
      <c r="A1347" s="135" t="s">
        <v>10310</v>
      </c>
      <c r="B1347" s="135" t="s">
        <v>552</v>
      </c>
      <c r="C1347" s="135" t="s">
        <v>560</v>
      </c>
      <c r="D1347" s="135" t="b">
        <v>0</v>
      </c>
      <c r="E1347" s="135" t="s">
        <v>10190</v>
      </c>
      <c r="F1347" s="135" t="s">
        <v>539</v>
      </c>
      <c r="G1347" s="136">
        <v>44127</v>
      </c>
      <c r="H1347" s="136">
        <v>44146</v>
      </c>
      <c r="I1347" s="135">
        <v>0</v>
      </c>
      <c r="J1347" s="92"/>
    </row>
    <row r="1348" spans="1:10" x14ac:dyDescent="0.25">
      <c r="A1348" s="135" t="s">
        <v>10311</v>
      </c>
      <c r="B1348" s="135" t="s">
        <v>552</v>
      </c>
      <c r="C1348" s="135" t="s">
        <v>560</v>
      </c>
      <c r="D1348" s="135" t="b">
        <v>0</v>
      </c>
      <c r="E1348" s="135" t="s">
        <v>10190</v>
      </c>
      <c r="F1348" s="135" t="s">
        <v>539</v>
      </c>
      <c r="G1348" s="136">
        <v>44127</v>
      </c>
      <c r="H1348" s="136">
        <v>44146</v>
      </c>
      <c r="I1348" s="135">
        <v>0</v>
      </c>
      <c r="J1348" s="92"/>
    </row>
    <row r="1349" spans="1:10" x14ac:dyDescent="0.25">
      <c r="A1349" s="135" t="s">
        <v>10312</v>
      </c>
      <c r="B1349" s="135" t="s">
        <v>552</v>
      </c>
      <c r="C1349" s="135" t="s">
        <v>560</v>
      </c>
      <c r="D1349" s="135" t="b">
        <v>0</v>
      </c>
      <c r="E1349" s="135" t="s">
        <v>10190</v>
      </c>
      <c r="F1349" s="135" t="s">
        <v>539</v>
      </c>
      <c r="G1349" s="136">
        <v>44127</v>
      </c>
      <c r="H1349" s="136">
        <v>44146</v>
      </c>
      <c r="I1349" s="135">
        <v>0</v>
      </c>
      <c r="J1349" s="92"/>
    </row>
    <row r="1350" spans="1:10" x14ac:dyDescent="0.25">
      <c r="A1350" s="135" t="s">
        <v>10313</v>
      </c>
      <c r="B1350" s="135" t="s">
        <v>552</v>
      </c>
      <c r="C1350" s="135" t="s">
        <v>560</v>
      </c>
      <c r="D1350" s="135" t="b">
        <v>0</v>
      </c>
      <c r="E1350" s="135" t="s">
        <v>10190</v>
      </c>
      <c r="F1350" s="135" t="s">
        <v>539</v>
      </c>
      <c r="G1350" s="136">
        <v>44127</v>
      </c>
      <c r="H1350" s="136">
        <v>44146</v>
      </c>
      <c r="I1350" s="135">
        <v>0</v>
      </c>
      <c r="J1350" s="92"/>
    </row>
    <row r="1351" spans="1:10" x14ac:dyDescent="0.25">
      <c r="A1351" s="135" t="s">
        <v>10314</v>
      </c>
      <c r="B1351" s="135" t="s">
        <v>552</v>
      </c>
      <c r="C1351" s="135" t="s">
        <v>560</v>
      </c>
      <c r="D1351" s="135" t="b">
        <v>0</v>
      </c>
      <c r="E1351" s="135" t="s">
        <v>10190</v>
      </c>
      <c r="F1351" s="135" t="s">
        <v>539</v>
      </c>
      <c r="G1351" s="136">
        <v>44127</v>
      </c>
      <c r="H1351" s="136">
        <v>44146</v>
      </c>
      <c r="I1351" s="135">
        <v>0</v>
      </c>
      <c r="J1351" s="92"/>
    </row>
    <row r="1352" spans="1:10" x14ac:dyDescent="0.25">
      <c r="A1352" s="135" t="s">
        <v>10315</v>
      </c>
      <c r="B1352" s="135" t="s">
        <v>552</v>
      </c>
      <c r="C1352" s="135" t="s">
        <v>560</v>
      </c>
      <c r="D1352" s="135" t="b">
        <v>0</v>
      </c>
      <c r="E1352" s="135" t="s">
        <v>10190</v>
      </c>
      <c r="F1352" s="135" t="s">
        <v>539</v>
      </c>
      <c r="G1352" s="136">
        <v>44127</v>
      </c>
      <c r="H1352" s="136">
        <v>44146</v>
      </c>
      <c r="I1352" s="135">
        <v>0</v>
      </c>
      <c r="J1352" s="92"/>
    </row>
    <row r="1353" spans="1:10" x14ac:dyDescent="0.25">
      <c r="A1353" s="135" t="s">
        <v>10316</v>
      </c>
      <c r="B1353" s="135" t="s">
        <v>552</v>
      </c>
      <c r="C1353" s="135" t="s">
        <v>560</v>
      </c>
      <c r="D1353" s="135" t="b">
        <v>0</v>
      </c>
      <c r="E1353" s="135" t="s">
        <v>10190</v>
      </c>
      <c r="F1353" s="135" t="s">
        <v>539</v>
      </c>
      <c r="G1353" s="136">
        <v>44127</v>
      </c>
      <c r="H1353" s="136">
        <v>44146</v>
      </c>
      <c r="I1353" s="135">
        <v>0</v>
      </c>
      <c r="J1353" s="92"/>
    </row>
    <row r="1354" spans="1:10" x14ac:dyDescent="0.25">
      <c r="A1354" s="135" t="s">
        <v>10317</v>
      </c>
      <c r="B1354" s="135" t="s">
        <v>552</v>
      </c>
      <c r="C1354" s="135" t="s">
        <v>560</v>
      </c>
      <c r="D1354" s="135" t="b">
        <v>0</v>
      </c>
      <c r="E1354" s="135" t="s">
        <v>10190</v>
      </c>
      <c r="F1354" s="135" t="s">
        <v>539</v>
      </c>
      <c r="G1354" s="136">
        <v>44127</v>
      </c>
      <c r="H1354" s="136">
        <v>44146</v>
      </c>
      <c r="I1354" s="135">
        <v>0</v>
      </c>
      <c r="J1354" s="92"/>
    </row>
    <row r="1355" spans="1:10" x14ac:dyDescent="0.25">
      <c r="A1355" s="135" t="s">
        <v>10318</v>
      </c>
      <c r="B1355" s="135" t="s">
        <v>552</v>
      </c>
      <c r="C1355" s="135" t="s">
        <v>560</v>
      </c>
      <c r="D1355" s="135" t="b">
        <v>0</v>
      </c>
      <c r="E1355" s="135" t="s">
        <v>10190</v>
      </c>
      <c r="F1355" s="135" t="s">
        <v>539</v>
      </c>
      <c r="G1355" s="136">
        <v>44127</v>
      </c>
      <c r="H1355" s="136">
        <v>44146</v>
      </c>
      <c r="I1355" s="135">
        <v>0</v>
      </c>
      <c r="J1355" s="92"/>
    </row>
    <row r="1356" spans="1:10" x14ac:dyDescent="0.25">
      <c r="A1356" s="135" t="s">
        <v>10319</v>
      </c>
      <c r="B1356" s="135" t="s">
        <v>552</v>
      </c>
      <c r="C1356" s="135" t="s">
        <v>560</v>
      </c>
      <c r="D1356" s="135" t="b">
        <v>0</v>
      </c>
      <c r="E1356" s="135" t="s">
        <v>10190</v>
      </c>
      <c r="F1356" s="135" t="s">
        <v>539</v>
      </c>
      <c r="G1356" s="136">
        <v>44127</v>
      </c>
      <c r="H1356" s="136">
        <v>44146</v>
      </c>
      <c r="I1356" s="135">
        <v>0</v>
      </c>
      <c r="J1356" s="92"/>
    </row>
    <row r="1357" spans="1:10" x14ac:dyDescent="0.25">
      <c r="A1357" s="135" t="s">
        <v>10320</v>
      </c>
      <c r="B1357" s="135" t="s">
        <v>552</v>
      </c>
      <c r="C1357" s="135" t="s">
        <v>560</v>
      </c>
      <c r="D1357" s="135" t="b">
        <v>0</v>
      </c>
      <c r="E1357" s="135" t="s">
        <v>10190</v>
      </c>
      <c r="F1357" s="135" t="s">
        <v>539</v>
      </c>
      <c r="G1357" s="136">
        <v>44127</v>
      </c>
      <c r="H1357" s="136">
        <v>44146</v>
      </c>
      <c r="I1357" s="135">
        <v>0</v>
      </c>
      <c r="J1357" s="92"/>
    </row>
    <row r="1358" spans="1:10" x14ac:dyDescent="0.25">
      <c r="A1358" s="135" t="s">
        <v>10321</v>
      </c>
      <c r="B1358" s="135" t="s">
        <v>552</v>
      </c>
      <c r="C1358" s="135" t="s">
        <v>560</v>
      </c>
      <c r="D1358" s="135" t="b">
        <v>0</v>
      </c>
      <c r="E1358" s="135" t="s">
        <v>10190</v>
      </c>
      <c r="F1358" s="135" t="s">
        <v>539</v>
      </c>
      <c r="G1358" s="136">
        <v>44127</v>
      </c>
      <c r="H1358" s="136">
        <v>44146</v>
      </c>
      <c r="I1358" s="135">
        <v>0</v>
      </c>
      <c r="J1358" s="92"/>
    </row>
    <row r="1359" spans="1:10" x14ac:dyDescent="0.25">
      <c r="A1359" s="135" t="s">
        <v>10322</v>
      </c>
      <c r="B1359" s="135" t="s">
        <v>552</v>
      </c>
      <c r="C1359" s="135" t="s">
        <v>560</v>
      </c>
      <c r="D1359" s="135" t="b">
        <v>0</v>
      </c>
      <c r="E1359" s="135" t="s">
        <v>10190</v>
      </c>
      <c r="F1359" s="135" t="s">
        <v>539</v>
      </c>
      <c r="G1359" s="136">
        <v>44127</v>
      </c>
      <c r="H1359" s="136">
        <v>44146</v>
      </c>
      <c r="I1359" s="135">
        <v>0</v>
      </c>
      <c r="J1359" s="92"/>
    </row>
    <row r="1360" spans="1:10" x14ac:dyDescent="0.25">
      <c r="A1360" s="135" t="s">
        <v>10323</v>
      </c>
      <c r="B1360" s="135" t="s">
        <v>552</v>
      </c>
      <c r="C1360" s="135" t="s">
        <v>560</v>
      </c>
      <c r="D1360" s="135" t="b">
        <v>0</v>
      </c>
      <c r="E1360" s="135" t="s">
        <v>10190</v>
      </c>
      <c r="F1360" s="135" t="s">
        <v>539</v>
      </c>
      <c r="G1360" s="136">
        <v>44127</v>
      </c>
      <c r="H1360" s="136">
        <v>44146</v>
      </c>
      <c r="I1360" s="135">
        <v>0</v>
      </c>
      <c r="J1360" s="92"/>
    </row>
    <row r="1361" spans="1:10" x14ac:dyDescent="0.25">
      <c r="A1361" s="135" t="s">
        <v>10324</v>
      </c>
      <c r="B1361" s="135" t="s">
        <v>552</v>
      </c>
      <c r="C1361" s="135" t="s">
        <v>560</v>
      </c>
      <c r="D1361" s="135" t="b">
        <v>0</v>
      </c>
      <c r="E1361" s="135" t="s">
        <v>10190</v>
      </c>
      <c r="F1361" s="135" t="s">
        <v>539</v>
      </c>
      <c r="G1361" s="136">
        <v>44127</v>
      </c>
      <c r="H1361" s="136">
        <v>44146</v>
      </c>
      <c r="I1361" s="135">
        <v>0</v>
      </c>
      <c r="J1361" s="92"/>
    </row>
    <row r="1362" spans="1:10" x14ac:dyDescent="0.25">
      <c r="A1362" s="135" t="s">
        <v>10325</v>
      </c>
      <c r="B1362" s="135" t="s">
        <v>552</v>
      </c>
      <c r="C1362" s="135" t="s">
        <v>560</v>
      </c>
      <c r="D1362" s="135" t="b">
        <v>0</v>
      </c>
      <c r="E1362" s="135" t="s">
        <v>10190</v>
      </c>
      <c r="F1362" s="135" t="s">
        <v>539</v>
      </c>
      <c r="G1362" s="136">
        <v>44127</v>
      </c>
      <c r="H1362" s="136">
        <v>44146</v>
      </c>
      <c r="I1362" s="135">
        <v>0</v>
      </c>
      <c r="J1362" s="92"/>
    </row>
    <row r="1363" spans="1:10" x14ac:dyDescent="0.25">
      <c r="A1363" s="135" t="s">
        <v>10326</v>
      </c>
      <c r="B1363" s="135" t="s">
        <v>552</v>
      </c>
      <c r="C1363" s="135" t="s">
        <v>560</v>
      </c>
      <c r="D1363" s="135" t="b">
        <v>0</v>
      </c>
      <c r="E1363" s="135" t="s">
        <v>10190</v>
      </c>
      <c r="F1363" s="135" t="s">
        <v>539</v>
      </c>
      <c r="G1363" s="136">
        <v>44127</v>
      </c>
      <c r="H1363" s="136">
        <v>44146</v>
      </c>
      <c r="I1363" s="135">
        <v>0</v>
      </c>
      <c r="J1363" s="92"/>
    </row>
    <row r="1364" spans="1:10" x14ac:dyDescent="0.25">
      <c r="A1364" s="135" t="s">
        <v>10327</v>
      </c>
      <c r="B1364" s="135" t="s">
        <v>552</v>
      </c>
      <c r="C1364" s="135" t="s">
        <v>560</v>
      </c>
      <c r="D1364" s="135" t="b">
        <v>0</v>
      </c>
      <c r="E1364" s="135" t="s">
        <v>10190</v>
      </c>
      <c r="F1364" s="135" t="s">
        <v>539</v>
      </c>
      <c r="G1364" s="136">
        <v>44127</v>
      </c>
      <c r="H1364" s="136">
        <v>44146</v>
      </c>
      <c r="I1364" s="135">
        <v>0</v>
      </c>
      <c r="J1364" s="92"/>
    </row>
    <row r="1365" spans="1:10" x14ac:dyDescent="0.25">
      <c r="A1365" s="135" t="s">
        <v>10328</v>
      </c>
      <c r="B1365" s="135" t="s">
        <v>552</v>
      </c>
      <c r="C1365" s="135" t="s">
        <v>560</v>
      </c>
      <c r="D1365" s="135" t="b">
        <v>0</v>
      </c>
      <c r="E1365" s="135" t="s">
        <v>10190</v>
      </c>
      <c r="F1365" s="135" t="s">
        <v>539</v>
      </c>
      <c r="G1365" s="136">
        <v>44127</v>
      </c>
      <c r="H1365" s="136">
        <v>44146</v>
      </c>
      <c r="I1365" s="135">
        <v>0</v>
      </c>
      <c r="J1365" s="92"/>
    </row>
    <row r="1366" spans="1:10" x14ac:dyDescent="0.25">
      <c r="A1366" s="135" t="s">
        <v>10329</v>
      </c>
      <c r="B1366" s="135" t="s">
        <v>552</v>
      </c>
      <c r="C1366" s="135" t="s">
        <v>560</v>
      </c>
      <c r="D1366" s="135" t="b">
        <v>0</v>
      </c>
      <c r="E1366" s="135" t="s">
        <v>10190</v>
      </c>
      <c r="F1366" s="135" t="s">
        <v>539</v>
      </c>
      <c r="G1366" s="136">
        <v>44127</v>
      </c>
      <c r="H1366" s="136">
        <v>44146</v>
      </c>
      <c r="I1366" s="135">
        <v>0</v>
      </c>
      <c r="J1366" s="92"/>
    </row>
    <row r="1367" spans="1:10" x14ac:dyDescent="0.25">
      <c r="A1367" s="135" t="s">
        <v>10330</v>
      </c>
      <c r="B1367" s="135" t="s">
        <v>552</v>
      </c>
      <c r="C1367" s="135" t="s">
        <v>560</v>
      </c>
      <c r="D1367" s="135" t="b">
        <v>0</v>
      </c>
      <c r="E1367" s="135" t="s">
        <v>10190</v>
      </c>
      <c r="F1367" s="135" t="s">
        <v>539</v>
      </c>
      <c r="G1367" s="136">
        <v>44127</v>
      </c>
      <c r="H1367" s="136">
        <v>44146</v>
      </c>
      <c r="I1367" s="135">
        <v>0</v>
      </c>
      <c r="J1367" s="92"/>
    </row>
    <row r="1368" spans="1:10" x14ac:dyDescent="0.25">
      <c r="A1368" s="135" t="s">
        <v>10331</v>
      </c>
      <c r="B1368" s="135" t="s">
        <v>552</v>
      </c>
      <c r="C1368" s="135" t="s">
        <v>560</v>
      </c>
      <c r="D1368" s="135" t="b">
        <v>0</v>
      </c>
      <c r="E1368" s="135" t="s">
        <v>10190</v>
      </c>
      <c r="F1368" s="135" t="s">
        <v>539</v>
      </c>
      <c r="G1368" s="136">
        <v>44127</v>
      </c>
      <c r="H1368" s="136">
        <v>44146</v>
      </c>
      <c r="I1368" s="135">
        <v>0</v>
      </c>
      <c r="J1368" s="92"/>
    </row>
    <row r="1369" spans="1:10" x14ac:dyDescent="0.25">
      <c r="A1369" s="135" t="s">
        <v>10332</v>
      </c>
      <c r="B1369" s="135" t="s">
        <v>552</v>
      </c>
      <c r="C1369" s="135" t="s">
        <v>560</v>
      </c>
      <c r="D1369" s="135" t="b">
        <v>0</v>
      </c>
      <c r="E1369" s="135" t="s">
        <v>10190</v>
      </c>
      <c r="F1369" s="135" t="s">
        <v>539</v>
      </c>
      <c r="G1369" s="136">
        <v>44127</v>
      </c>
      <c r="H1369" s="136">
        <v>44146</v>
      </c>
      <c r="I1369" s="135">
        <v>0</v>
      </c>
      <c r="J1369" s="92"/>
    </row>
    <row r="1370" spans="1:10" x14ac:dyDescent="0.25">
      <c r="A1370" s="135" t="s">
        <v>10333</v>
      </c>
      <c r="B1370" s="135" t="s">
        <v>552</v>
      </c>
      <c r="C1370" s="135" t="s">
        <v>560</v>
      </c>
      <c r="D1370" s="135" t="b">
        <v>0</v>
      </c>
      <c r="E1370" s="135" t="s">
        <v>10190</v>
      </c>
      <c r="F1370" s="135" t="s">
        <v>539</v>
      </c>
      <c r="G1370" s="136">
        <v>44127</v>
      </c>
      <c r="H1370" s="136">
        <v>44146</v>
      </c>
      <c r="I1370" s="135">
        <v>0</v>
      </c>
      <c r="J1370" s="92"/>
    </row>
    <row r="1371" spans="1:10" x14ac:dyDescent="0.25">
      <c r="A1371" s="135" t="s">
        <v>10334</v>
      </c>
      <c r="B1371" s="135" t="s">
        <v>552</v>
      </c>
      <c r="C1371" s="135" t="s">
        <v>560</v>
      </c>
      <c r="D1371" s="135" t="b">
        <v>0</v>
      </c>
      <c r="E1371" s="135" t="s">
        <v>10190</v>
      </c>
      <c r="F1371" s="135" t="s">
        <v>539</v>
      </c>
      <c r="G1371" s="136">
        <v>44127</v>
      </c>
      <c r="H1371" s="136">
        <v>44146</v>
      </c>
      <c r="I1371" s="135">
        <v>0</v>
      </c>
      <c r="J1371" s="92"/>
    </row>
    <row r="1372" spans="1:10" x14ac:dyDescent="0.25">
      <c r="A1372" s="135" t="s">
        <v>10335</v>
      </c>
      <c r="B1372" s="135" t="s">
        <v>552</v>
      </c>
      <c r="C1372" s="135" t="s">
        <v>560</v>
      </c>
      <c r="D1372" s="135" t="b">
        <v>0</v>
      </c>
      <c r="E1372" s="135" t="s">
        <v>10190</v>
      </c>
      <c r="F1372" s="135" t="s">
        <v>539</v>
      </c>
      <c r="G1372" s="136">
        <v>44127</v>
      </c>
      <c r="H1372" s="136">
        <v>44146</v>
      </c>
      <c r="I1372" s="135">
        <v>0</v>
      </c>
      <c r="J1372" s="92"/>
    </row>
    <row r="1373" spans="1:10" x14ac:dyDescent="0.25">
      <c r="A1373" s="135" t="s">
        <v>10336</v>
      </c>
      <c r="B1373" s="135" t="s">
        <v>552</v>
      </c>
      <c r="C1373" s="135" t="s">
        <v>560</v>
      </c>
      <c r="D1373" s="135" t="b">
        <v>0</v>
      </c>
      <c r="E1373" s="135" t="s">
        <v>10190</v>
      </c>
      <c r="F1373" s="135" t="s">
        <v>539</v>
      </c>
      <c r="G1373" s="136">
        <v>44127</v>
      </c>
      <c r="H1373" s="136">
        <v>44146</v>
      </c>
      <c r="I1373" s="135">
        <v>0</v>
      </c>
      <c r="J1373" s="92"/>
    </row>
    <row r="1374" spans="1:10" x14ac:dyDescent="0.25">
      <c r="A1374" s="135" t="s">
        <v>10337</v>
      </c>
      <c r="B1374" s="135" t="s">
        <v>552</v>
      </c>
      <c r="C1374" s="135" t="s">
        <v>560</v>
      </c>
      <c r="D1374" s="135" t="b">
        <v>0</v>
      </c>
      <c r="E1374" s="135" t="s">
        <v>10190</v>
      </c>
      <c r="F1374" s="135" t="s">
        <v>539</v>
      </c>
      <c r="G1374" s="136">
        <v>44127</v>
      </c>
      <c r="H1374" s="136">
        <v>44146</v>
      </c>
      <c r="I1374" s="135">
        <v>0</v>
      </c>
      <c r="J1374" s="92"/>
    </row>
    <row r="1375" spans="1:10" x14ac:dyDescent="0.25">
      <c r="A1375" s="135" t="s">
        <v>10338</v>
      </c>
      <c r="B1375" s="135" t="s">
        <v>552</v>
      </c>
      <c r="C1375" s="135" t="s">
        <v>560</v>
      </c>
      <c r="D1375" s="135" t="b">
        <v>0</v>
      </c>
      <c r="E1375" s="135" t="s">
        <v>10190</v>
      </c>
      <c r="F1375" s="135" t="s">
        <v>539</v>
      </c>
      <c r="G1375" s="136">
        <v>44127</v>
      </c>
      <c r="H1375" s="136">
        <v>44146</v>
      </c>
      <c r="I1375" s="135">
        <v>0</v>
      </c>
      <c r="J1375" s="92"/>
    </row>
    <row r="1376" spans="1:10" x14ac:dyDescent="0.25">
      <c r="A1376" s="135" t="s">
        <v>10339</v>
      </c>
      <c r="B1376" s="135" t="s">
        <v>552</v>
      </c>
      <c r="C1376" s="135" t="s">
        <v>560</v>
      </c>
      <c r="D1376" s="135" t="b">
        <v>0</v>
      </c>
      <c r="E1376" s="135" t="s">
        <v>10190</v>
      </c>
      <c r="F1376" s="135" t="s">
        <v>539</v>
      </c>
      <c r="G1376" s="136">
        <v>44127</v>
      </c>
      <c r="H1376" s="136">
        <v>44146</v>
      </c>
      <c r="I1376" s="135">
        <v>0</v>
      </c>
      <c r="J1376" s="92"/>
    </row>
    <row r="1377" spans="1:10" x14ac:dyDescent="0.25">
      <c r="A1377" s="135" t="s">
        <v>10340</v>
      </c>
      <c r="B1377" s="135" t="s">
        <v>552</v>
      </c>
      <c r="C1377" s="135" t="s">
        <v>560</v>
      </c>
      <c r="D1377" s="135" t="b">
        <v>0</v>
      </c>
      <c r="E1377" s="135" t="s">
        <v>10190</v>
      </c>
      <c r="F1377" s="135" t="s">
        <v>539</v>
      </c>
      <c r="G1377" s="136">
        <v>44127</v>
      </c>
      <c r="H1377" s="136">
        <v>44146</v>
      </c>
      <c r="I1377" s="135">
        <v>0</v>
      </c>
      <c r="J1377" s="92"/>
    </row>
    <row r="1378" spans="1:10" x14ac:dyDescent="0.25">
      <c r="A1378" s="135" t="s">
        <v>10341</v>
      </c>
      <c r="B1378" s="135" t="s">
        <v>552</v>
      </c>
      <c r="C1378" s="135" t="s">
        <v>560</v>
      </c>
      <c r="D1378" s="135" t="b">
        <v>0</v>
      </c>
      <c r="E1378" s="135" t="s">
        <v>10190</v>
      </c>
      <c r="F1378" s="135" t="s">
        <v>539</v>
      </c>
      <c r="G1378" s="136">
        <v>44127</v>
      </c>
      <c r="H1378" s="136">
        <v>44146</v>
      </c>
      <c r="I1378" s="135">
        <v>0</v>
      </c>
      <c r="J1378" s="92"/>
    </row>
    <row r="1379" spans="1:10" x14ac:dyDescent="0.25">
      <c r="A1379" s="135" t="s">
        <v>10342</v>
      </c>
      <c r="B1379" s="135" t="s">
        <v>552</v>
      </c>
      <c r="C1379" s="135" t="s">
        <v>560</v>
      </c>
      <c r="D1379" s="135" t="b">
        <v>0</v>
      </c>
      <c r="E1379" s="135" t="s">
        <v>10190</v>
      </c>
      <c r="F1379" s="135" t="s">
        <v>539</v>
      </c>
      <c r="G1379" s="136">
        <v>44127</v>
      </c>
      <c r="H1379" s="136">
        <v>44146</v>
      </c>
      <c r="I1379" s="135">
        <v>0</v>
      </c>
      <c r="J1379" s="92"/>
    </row>
    <row r="1380" spans="1:10" x14ac:dyDescent="0.25">
      <c r="A1380" s="135" t="s">
        <v>10343</v>
      </c>
      <c r="B1380" s="135" t="s">
        <v>552</v>
      </c>
      <c r="C1380" s="135" t="s">
        <v>560</v>
      </c>
      <c r="D1380" s="135" t="b">
        <v>0</v>
      </c>
      <c r="E1380" s="135" t="s">
        <v>10190</v>
      </c>
      <c r="F1380" s="135" t="s">
        <v>539</v>
      </c>
      <c r="G1380" s="136">
        <v>44127</v>
      </c>
      <c r="H1380" s="136">
        <v>44146</v>
      </c>
      <c r="I1380" s="135">
        <v>0</v>
      </c>
      <c r="J1380" s="92"/>
    </row>
    <row r="1381" spans="1:10" x14ac:dyDescent="0.25">
      <c r="A1381" s="135" t="s">
        <v>10344</v>
      </c>
      <c r="B1381" s="135" t="s">
        <v>552</v>
      </c>
      <c r="C1381" s="135" t="s">
        <v>560</v>
      </c>
      <c r="D1381" s="135" t="b">
        <v>0</v>
      </c>
      <c r="E1381" s="135" t="s">
        <v>10190</v>
      </c>
      <c r="F1381" s="135" t="s">
        <v>539</v>
      </c>
      <c r="G1381" s="136">
        <v>44127</v>
      </c>
      <c r="H1381" s="136">
        <v>44146</v>
      </c>
      <c r="I1381" s="135">
        <v>0</v>
      </c>
      <c r="J1381" s="92"/>
    </row>
    <row r="1382" spans="1:10" x14ac:dyDescent="0.25">
      <c r="A1382" s="135" t="s">
        <v>10345</v>
      </c>
      <c r="B1382" s="135" t="s">
        <v>552</v>
      </c>
      <c r="C1382" s="135" t="s">
        <v>560</v>
      </c>
      <c r="D1382" s="135" t="b">
        <v>0</v>
      </c>
      <c r="E1382" s="135" t="s">
        <v>10190</v>
      </c>
      <c r="F1382" s="135" t="s">
        <v>539</v>
      </c>
      <c r="G1382" s="136">
        <v>44127</v>
      </c>
      <c r="H1382" s="136">
        <v>44146</v>
      </c>
      <c r="I1382" s="135">
        <v>0</v>
      </c>
      <c r="J1382" s="92"/>
    </row>
    <row r="1383" spans="1:10" x14ac:dyDescent="0.25">
      <c r="A1383" s="135" t="s">
        <v>10346</v>
      </c>
      <c r="B1383" s="135" t="s">
        <v>552</v>
      </c>
      <c r="C1383" s="135" t="s">
        <v>560</v>
      </c>
      <c r="D1383" s="135" t="b">
        <v>0</v>
      </c>
      <c r="E1383" s="135" t="s">
        <v>10190</v>
      </c>
      <c r="F1383" s="135" t="s">
        <v>539</v>
      </c>
      <c r="G1383" s="136">
        <v>44127</v>
      </c>
      <c r="H1383" s="136">
        <v>44146</v>
      </c>
      <c r="I1383" s="135">
        <v>0</v>
      </c>
      <c r="J1383" s="92"/>
    </row>
    <row r="1384" spans="1:10" x14ac:dyDescent="0.25">
      <c r="A1384" s="135" t="s">
        <v>10347</v>
      </c>
      <c r="B1384" s="135" t="s">
        <v>552</v>
      </c>
      <c r="C1384" s="135" t="s">
        <v>560</v>
      </c>
      <c r="D1384" s="135" t="b">
        <v>0</v>
      </c>
      <c r="E1384" s="135" t="s">
        <v>10190</v>
      </c>
      <c r="F1384" s="135" t="s">
        <v>539</v>
      </c>
      <c r="G1384" s="136">
        <v>44127</v>
      </c>
      <c r="H1384" s="136">
        <v>44146</v>
      </c>
      <c r="I1384" s="135">
        <v>0</v>
      </c>
      <c r="J1384" s="92"/>
    </row>
    <row r="1385" spans="1:10" x14ac:dyDescent="0.25">
      <c r="A1385" s="135" t="s">
        <v>10348</v>
      </c>
      <c r="B1385" s="135" t="s">
        <v>552</v>
      </c>
      <c r="C1385" s="135" t="s">
        <v>560</v>
      </c>
      <c r="D1385" s="135" t="b">
        <v>0</v>
      </c>
      <c r="E1385" s="135" t="s">
        <v>10190</v>
      </c>
      <c r="F1385" s="135" t="s">
        <v>539</v>
      </c>
      <c r="G1385" s="136">
        <v>44127</v>
      </c>
      <c r="H1385" s="136">
        <v>44146</v>
      </c>
      <c r="I1385" s="135">
        <v>0</v>
      </c>
      <c r="J1385" s="92"/>
    </row>
    <row r="1386" spans="1:10" x14ac:dyDescent="0.25">
      <c r="A1386" s="135" t="s">
        <v>10349</v>
      </c>
      <c r="B1386" s="135" t="s">
        <v>552</v>
      </c>
      <c r="C1386" s="135" t="s">
        <v>560</v>
      </c>
      <c r="D1386" s="135" t="b">
        <v>0</v>
      </c>
      <c r="E1386" s="135" t="s">
        <v>10190</v>
      </c>
      <c r="F1386" s="135" t="s">
        <v>539</v>
      </c>
      <c r="G1386" s="136">
        <v>44127</v>
      </c>
      <c r="H1386" s="136">
        <v>44146</v>
      </c>
      <c r="I1386" s="135">
        <v>0</v>
      </c>
      <c r="J1386" s="92"/>
    </row>
    <row r="1387" spans="1:10" x14ac:dyDescent="0.25">
      <c r="A1387" s="135" t="s">
        <v>10350</v>
      </c>
      <c r="B1387" s="135" t="s">
        <v>552</v>
      </c>
      <c r="C1387" s="135" t="s">
        <v>560</v>
      </c>
      <c r="D1387" s="135" t="b">
        <v>0</v>
      </c>
      <c r="E1387" s="135" t="s">
        <v>10190</v>
      </c>
      <c r="F1387" s="135" t="s">
        <v>539</v>
      </c>
      <c r="G1387" s="136">
        <v>44127</v>
      </c>
      <c r="H1387" s="136">
        <v>44146</v>
      </c>
      <c r="I1387" s="135">
        <v>0</v>
      </c>
      <c r="J1387" s="92"/>
    </row>
    <row r="1388" spans="1:10" x14ac:dyDescent="0.25">
      <c r="A1388" s="135" t="s">
        <v>10351</v>
      </c>
      <c r="B1388" s="135" t="s">
        <v>552</v>
      </c>
      <c r="C1388" s="135" t="s">
        <v>560</v>
      </c>
      <c r="D1388" s="135" t="b">
        <v>0</v>
      </c>
      <c r="E1388" s="135" t="s">
        <v>10190</v>
      </c>
      <c r="F1388" s="135" t="s">
        <v>539</v>
      </c>
      <c r="G1388" s="136">
        <v>44127</v>
      </c>
      <c r="H1388" s="136">
        <v>44146</v>
      </c>
      <c r="I1388" s="135">
        <v>0</v>
      </c>
      <c r="J1388" s="92"/>
    </row>
    <row r="1389" spans="1:10" x14ac:dyDescent="0.25">
      <c r="A1389" s="135" t="s">
        <v>10352</v>
      </c>
      <c r="B1389" s="135" t="s">
        <v>552</v>
      </c>
      <c r="C1389" s="135" t="s">
        <v>560</v>
      </c>
      <c r="D1389" s="135" t="b">
        <v>0</v>
      </c>
      <c r="E1389" s="135" t="s">
        <v>10190</v>
      </c>
      <c r="F1389" s="135" t="s">
        <v>539</v>
      </c>
      <c r="G1389" s="136">
        <v>44127</v>
      </c>
      <c r="H1389" s="136">
        <v>44146</v>
      </c>
      <c r="I1389" s="135">
        <v>0</v>
      </c>
      <c r="J1389" s="92"/>
    </row>
    <row r="1390" spans="1:10" x14ac:dyDescent="0.25">
      <c r="A1390" s="135" t="s">
        <v>10353</v>
      </c>
      <c r="B1390" s="135" t="s">
        <v>552</v>
      </c>
      <c r="C1390" s="135" t="s">
        <v>560</v>
      </c>
      <c r="D1390" s="135" t="b">
        <v>0</v>
      </c>
      <c r="E1390" s="135" t="s">
        <v>10190</v>
      </c>
      <c r="F1390" s="135" t="s">
        <v>539</v>
      </c>
      <c r="G1390" s="136">
        <v>44127</v>
      </c>
      <c r="H1390" s="136">
        <v>44146</v>
      </c>
      <c r="I1390" s="135">
        <v>0</v>
      </c>
      <c r="J1390" s="92"/>
    </row>
    <row r="1391" spans="1:10" x14ac:dyDescent="0.25">
      <c r="A1391" s="135" t="s">
        <v>10354</v>
      </c>
      <c r="B1391" s="135" t="s">
        <v>552</v>
      </c>
      <c r="C1391" s="135" t="s">
        <v>560</v>
      </c>
      <c r="D1391" s="135" t="b">
        <v>0</v>
      </c>
      <c r="E1391" s="135" t="s">
        <v>10190</v>
      </c>
      <c r="F1391" s="135" t="s">
        <v>539</v>
      </c>
      <c r="G1391" s="136">
        <v>44127</v>
      </c>
      <c r="H1391" s="136">
        <v>44146</v>
      </c>
      <c r="I1391" s="135">
        <v>0</v>
      </c>
      <c r="J1391" s="92"/>
    </row>
    <row r="1392" spans="1:10" x14ac:dyDescent="0.25">
      <c r="A1392" s="135" t="s">
        <v>10355</v>
      </c>
      <c r="B1392" s="135" t="s">
        <v>552</v>
      </c>
      <c r="C1392" s="135" t="s">
        <v>560</v>
      </c>
      <c r="D1392" s="135" t="b">
        <v>0</v>
      </c>
      <c r="E1392" s="135" t="s">
        <v>10190</v>
      </c>
      <c r="F1392" s="135" t="s">
        <v>539</v>
      </c>
      <c r="G1392" s="136">
        <v>44127</v>
      </c>
      <c r="H1392" s="136">
        <v>44146</v>
      </c>
      <c r="I1392" s="135">
        <v>0</v>
      </c>
      <c r="J1392" s="92"/>
    </row>
    <row r="1393" spans="1:10" x14ac:dyDescent="0.25">
      <c r="A1393" s="135" t="s">
        <v>10356</v>
      </c>
      <c r="B1393" s="135" t="s">
        <v>552</v>
      </c>
      <c r="C1393" s="135" t="s">
        <v>560</v>
      </c>
      <c r="D1393" s="135" t="b">
        <v>0</v>
      </c>
      <c r="E1393" s="135" t="s">
        <v>10190</v>
      </c>
      <c r="F1393" s="135" t="s">
        <v>539</v>
      </c>
      <c r="G1393" s="136">
        <v>44127</v>
      </c>
      <c r="H1393" s="136">
        <v>44146</v>
      </c>
      <c r="I1393" s="135">
        <v>0</v>
      </c>
      <c r="J1393" s="92"/>
    </row>
    <row r="1394" spans="1:10" x14ac:dyDescent="0.25">
      <c r="A1394" s="135" t="s">
        <v>10357</v>
      </c>
      <c r="B1394" s="135" t="s">
        <v>552</v>
      </c>
      <c r="C1394" s="135" t="s">
        <v>560</v>
      </c>
      <c r="D1394" s="135" t="b">
        <v>0</v>
      </c>
      <c r="E1394" s="135" t="s">
        <v>10190</v>
      </c>
      <c r="F1394" s="135" t="s">
        <v>539</v>
      </c>
      <c r="G1394" s="136">
        <v>44127</v>
      </c>
      <c r="H1394" s="136">
        <v>44146</v>
      </c>
      <c r="I1394" s="135">
        <v>0</v>
      </c>
      <c r="J1394" s="92"/>
    </row>
    <row r="1395" spans="1:10" x14ac:dyDescent="0.25">
      <c r="A1395" s="135" t="s">
        <v>10358</v>
      </c>
      <c r="B1395" s="135" t="s">
        <v>552</v>
      </c>
      <c r="C1395" s="135" t="s">
        <v>560</v>
      </c>
      <c r="D1395" s="135" t="b">
        <v>0</v>
      </c>
      <c r="E1395" s="135" t="s">
        <v>10190</v>
      </c>
      <c r="F1395" s="135" t="s">
        <v>539</v>
      </c>
      <c r="G1395" s="136">
        <v>44127</v>
      </c>
      <c r="H1395" s="136">
        <v>44146</v>
      </c>
      <c r="I1395" s="135">
        <v>0</v>
      </c>
      <c r="J1395" s="92"/>
    </row>
    <row r="1396" spans="1:10" x14ac:dyDescent="0.25">
      <c r="A1396" s="135" t="s">
        <v>10359</v>
      </c>
      <c r="B1396" s="135" t="s">
        <v>552</v>
      </c>
      <c r="C1396" s="135" t="s">
        <v>560</v>
      </c>
      <c r="D1396" s="135" t="b">
        <v>0</v>
      </c>
      <c r="E1396" s="135" t="s">
        <v>10190</v>
      </c>
      <c r="F1396" s="135" t="s">
        <v>539</v>
      </c>
      <c r="G1396" s="136">
        <v>44127</v>
      </c>
      <c r="H1396" s="136">
        <v>44146</v>
      </c>
      <c r="I1396" s="135">
        <v>0</v>
      </c>
      <c r="J1396" s="92"/>
    </row>
    <row r="1397" spans="1:10" x14ac:dyDescent="0.25">
      <c r="A1397" s="135" t="s">
        <v>10360</v>
      </c>
      <c r="B1397" s="135" t="s">
        <v>552</v>
      </c>
      <c r="C1397" s="135" t="s">
        <v>560</v>
      </c>
      <c r="D1397" s="135" t="b">
        <v>0</v>
      </c>
      <c r="E1397" s="135" t="s">
        <v>10190</v>
      </c>
      <c r="F1397" s="135" t="s">
        <v>539</v>
      </c>
      <c r="G1397" s="136">
        <v>44127</v>
      </c>
      <c r="H1397" s="136">
        <v>44146</v>
      </c>
      <c r="I1397" s="135">
        <v>0</v>
      </c>
      <c r="J1397" s="92"/>
    </row>
    <row r="1398" spans="1:10" x14ac:dyDescent="0.25">
      <c r="A1398" s="135" t="s">
        <v>10361</v>
      </c>
      <c r="B1398" s="135" t="s">
        <v>552</v>
      </c>
      <c r="C1398" s="135" t="s">
        <v>560</v>
      </c>
      <c r="D1398" s="135" t="b">
        <v>0</v>
      </c>
      <c r="E1398" s="135" t="s">
        <v>10190</v>
      </c>
      <c r="F1398" s="135" t="s">
        <v>539</v>
      </c>
      <c r="G1398" s="136">
        <v>44127</v>
      </c>
      <c r="H1398" s="136">
        <v>44146</v>
      </c>
      <c r="I1398" s="135">
        <v>0</v>
      </c>
      <c r="J1398" s="92"/>
    </row>
    <row r="1399" spans="1:10" x14ac:dyDescent="0.25">
      <c r="A1399" s="135" t="s">
        <v>10362</v>
      </c>
      <c r="B1399" s="135" t="s">
        <v>552</v>
      </c>
      <c r="C1399" s="135" t="s">
        <v>560</v>
      </c>
      <c r="D1399" s="135" t="b">
        <v>0</v>
      </c>
      <c r="E1399" s="135" t="s">
        <v>10190</v>
      </c>
      <c r="F1399" s="135" t="s">
        <v>539</v>
      </c>
      <c r="G1399" s="136">
        <v>44127</v>
      </c>
      <c r="H1399" s="136">
        <v>44146</v>
      </c>
      <c r="I1399" s="135">
        <v>0</v>
      </c>
      <c r="J1399" s="92"/>
    </row>
    <row r="1400" spans="1:10" x14ac:dyDescent="0.25">
      <c r="A1400" s="135" t="s">
        <v>10363</v>
      </c>
      <c r="B1400" s="135" t="s">
        <v>552</v>
      </c>
      <c r="C1400" s="135" t="s">
        <v>560</v>
      </c>
      <c r="D1400" s="135" t="b">
        <v>0</v>
      </c>
      <c r="E1400" s="135" t="s">
        <v>10190</v>
      </c>
      <c r="F1400" s="135" t="s">
        <v>539</v>
      </c>
      <c r="G1400" s="136">
        <v>44127</v>
      </c>
      <c r="H1400" s="136">
        <v>44146</v>
      </c>
      <c r="I1400" s="135">
        <v>0</v>
      </c>
      <c r="J1400" s="92"/>
    </row>
    <row r="1401" spans="1:10" x14ac:dyDescent="0.25">
      <c r="A1401" s="135" t="s">
        <v>10364</v>
      </c>
      <c r="B1401" s="135" t="s">
        <v>552</v>
      </c>
      <c r="C1401" s="135" t="s">
        <v>560</v>
      </c>
      <c r="D1401" s="135" t="b">
        <v>0</v>
      </c>
      <c r="E1401" s="135" t="s">
        <v>10190</v>
      </c>
      <c r="F1401" s="135" t="s">
        <v>539</v>
      </c>
      <c r="G1401" s="136">
        <v>44127</v>
      </c>
      <c r="H1401" s="136">
        <v>44146</v>
      </c>
      <c r="I1401" s="135">
        <v>0</v>
      </c>
      <c r="J1401" s="92"/>
    </row>
    <row r="1402" spans="1:10" x14ac:dyDescent="0.25">
      <c r="A1402" s="135" t="s">
        <v>10365</v>
      </c>
      <c r="B1402" s="135" t="s">
        <v>552</v>
      </c>
      <c r="C1402" s="135" t="s">
        <v>560</v>
      </c>
      <c r="D1402" s="135" t="b">
        <v>0</v>
      </c>
      <c r="E1402" s="135" t="s">
        <v>10190</v>
      </c>
      <c r="F1402" s="135" t="s">
        <v>539</v>
      </c>
      <c r="G1402" s="136">
        <v>44127</v>
      </c>
      <c r="H1402" s="136">
        <v>44146</v>
      </c>
      <c r="I1402" s="135">
        <v>0</v>
      </c>
      <c r="J1402" s="92"/>
    </row>
    <row r="1403" spans="1:10" x14ac:dyDescent="0.25">
      <c r="A1403" s="135" t="s">
        <v>10366</v>
      </c>
      <c r="B1403" s="135" t="s">
        <v>552</v>
      </c>
      <c r="C1403" s="135" t="s">
        <v>560</v>
      </c>
      <c r="D1403" s="135" t="b">
        <v>0</v>
      </c>
      <c r="E1403" s="135" t="s">
        <v>10190</v>
      </c>
      <c r="F1403" s="135" t="s">
        <v>539</v>
      </c>
      <c r="G1403" s="136">
        <v>44127</v>
      </c>
      <c r="H1403" s="136">
        <v>44146</v>
      </c>
      <c r="I1403" s="135">
        <v>0</v>
      </c>
      <c r="J1403" s="92"/>
    </row>
    <row r="1404" spans="1:10" x14ac:dyDescent="0.25">
      <c r="A1404" s="135" t="s">
        <v>10367</v>
      </c>
      <c r="B1404" s="135" t="s">
        <v>552</v>
      </c>
      <c r="C1404" s="135" t="s">
        <v>560</v>
      </c>
      <c r="D1404" s="135" t="b">
        <v>0</v>
      </c>
      <c r="E1404" s="135" t="s">
        <v>10190</v>
      </c>
      <c r="F1404" s="135" t="s">
        <v>539</v>
      </c>
      <c r="G1404" s="136">
        <v>44127</v>
      </c>
      <c r="H1404" s="136">
        <v>44146</v>
      </c>
      <c r="I1404" s="135">
        <v>0</v>
      </c>
      <c r="J1404" s="92"/>
    </row>
    <row r="1405" spans="1:10" x14ac:dyDescent="0.25">
      <c r="A1405" s="135" t="s">
        <v>10368</v>
      </c>
      <c r="B1405" s="135" t="s">
        <v>552</v>
      </c>
      <c r="C1405" s="135" t="s">
        <v>560</v>
      </c>
      <c r="D1405" s="135" t="b">
        <v>0</v>
      </c>
      <c r="E1405" s="135" t="s">
        <v>10190</v>
      </c>
      <c r="F1405" s="135" t="s">
        <v>539</v>
      </c>
      <c r="G1405" s="136">
        <v>44127</v>
      </c>
      <c r="H1405" s="136">
        <v>44146</v>
      </c>
      <c r="I1405" s="135">
        <v>0</v>
      </c>
      <c r="J1405" s="92"/>
    </row>
    <row r="1406" spans="1:10" x14ac:dyDescent="0.25">
      <c r="A1406" s="135" t="s">
        <v>10369</v>
      </c>
      <c r="B1406" s="135" t="s">
        <v>552</v>
      </c>
      <c r="C1406" s="135" t="s">
        <v>560</v>
      </c>
      <c r="D1406" s="135" t="b">
        <v>0</v>
      </c>
      <c r="E1406" s="135" t="s">
        <v>10190</v>
      </c>
      <c r="F1406" s="135" t="s">
        <v>539</v>
      </c>
      <c r="G1406" s="136">
        <v>44127</v>
      </c>
      <c r="H1406" s="136">
        <v>44146</v>
      </c>
      <c r="I1406" s="135">
        <v>0</v>
      </c>
      <c r="J1406" s="92"/>
    </row>
    <row r="1407" spans="1:10" x14ac:dyDescent="0.25">
      <c r="A1407" s="135" t="s">
        <v>10370</v>
      </c>
      <c r="B1407" s="135" t="s">
        <v>552</v>
      </c>
      <c r="C1407" s="135" t="s">
        <v>560</v>
      </c>
      <c r="D1407" s="135" t="b">
        <v>0</v>
      </c>
      <c r="E1407" s="135" t="s">
        <v>10190</v>
      </c>
      <c r="F1407" s="135" t="s">
        <v>539</v>
      </c>
      <c r="G1407" s="136">
        <v>44127</v>
      </c>
      <c r="H1407" s="136">
        <v>44146</v>
      </c>
      <c r="I1407" s="135">
        <v>0</v>
      </c>
      <c r="J1407" s="92"/>
    </row>
    <row r="1408" spans="1:10" x14ac:dyDescent="0.25">
      <c r="A1408" s="135" t="s">
        <v>10371</v>
      </c>
      <c r="B1408" s="135" t="s">
        <v>552</v>
      </c>
      <c r="C1408" s="135" t="s">
        <v>560</v>
      </c>
      <c r="D1408" s="135" t="b">
        <v>0</v>
      </c>
      <c r="E1408" s="135" t="s">
        <v>10190</v>
      </c>
      <c r="F1408" s="135" t="s">
        <v>539</v>
      </c>
      <c r="G1408" s="136">
        <v>44127</v>
      </c>
      <c r="H1408" s="136">
        <v>44146</v>
      </c>
      <c r="I1408" s="135">
        <v>0</v>
      </c>
      <c r="J1408" s="92"/>
    </row>
    <row r="1409" spans="1:10" x14ac:dyDescent="0.25">
      <c r="A1409" s="135" t="s">
        <v>10372</v>
      </c>
      <c r="B1409" s="135" t="s">
        <v>552</v>
      </c>
      <c r="C1409" s="135" t="s">
        <v>560</v>
      </c>
      <c r="D1409" s="135" t="b">
        <v>0</v>
      </c>
      <c r="E1409" s="135" t="s">
        <v>10190</v>
      </c>
      <c r="F1409" s="135" t="s">
        <v>539</v>
      </c>
      <c r="G1409" s="136">
        <v>44127</v>
      </c>
      <c r="H1409" s="136">
        <v>44146</v>
      </c>
      <c r="I1409" s="135">
        <v>0</v>
      </c>
      <c r="J1409" s="92"/>
    </row>
    <row r="1410" spans="1:10" x14ac:dyDescent="0.25">
      <c r="A1410" s="135" t="s">
        <v>10373</v>
      </c>
      <c r="B1410" s="135" t="s">
        <v>552</v>
      </c>
      <c r="C1410" s="135" t="s">
        <v>560</v>
      </c>
      <c r="D1410" s="135" t="b">
        <v>0</v>
      </c>
      <c r="E1410" s="135" t="s">
        <v>10190</v>
      </c>
      <c r="F1410" s="135" t="s">
        <v>539</v>
      </c>
      <c r="G1410" s="136">
        <v>44127</v>
      </c>
      <c r="H1410" s="136">
        <v>44146</v>
      </c>
      <c r="I1410" s="135">
        <v>0</v>
      </c>
      <c r="J1410" s="92"/>
    </row>
    <row r="1411" spans="1:10" x14ac:dyDescent="0.25">
      <c r="A1411" s="135" t="s">
        <v>10374</v>
      </c>
      <c r="B1411" s="135" t="s">
        <v>552</v>
      </c>
      <c r="C1411" s="135" t="s">
        <v>560</v>
      </c>
      <c r="D1411" s="135" t="b">
        <v>0</v>
      </c>
      <c r="E1411" s="135" t="s">
        <v>10190</v>
      </c>
      <c r="F1411" s="135" t="s">
        <v>539</v>
      </c>
      <c r="G1411" s="136">
        <v>44127</v>
      </c>
      <c r="H1411" s="136">
        <v>44146</v>
      </c>
      <c r="I1411" s="135">
        <v>0</v>
      </c>
      <c r="J1411" s="92"/>
    </row>
    <row r="1412" spans="1:10" x14ac:dyDescent="0.25">
      <c r="A1412" s="135" t="s">
        <v>10375</v>
      </c>
      <c r="B1412" s="135" t="s">
        <v>552</v>
      </c>
      <c r="C1412" s="135" t="s">
        <v>560</v>
      </c>
      <c r="D1412" s="135" t="b">
        <v>0</v>
      </c>
      <c r="E1412" s="135" t="s">
        <v>10190</v>
      </c>
      <c r="F1412" s="135" t="s">
        <v>539</v>
      </c>
      <c r="G1412" s="136">
        <v>44127</v>
      </c>
      <c r="H1412" s="136">
        <v>44146</v>
      </c>
      <c r="I1412" s="135">
        <v>0</v>
      </c>
      <c r="J1412" s="92"/>
    </row>
    <row r="1413" spans="1:10" x14ac:dyDescent="0.25">
      <c r="A1413" s="135" t="s">
        <v>10376</v>
      </c>
      <c r="B1413" s="135" t="s">
        <v>552</v>
      </c>
      <c r="C1413" s="135" t="s">
        <v>560</v>
      </c>
      <c r="D1413" s="135" t="b">
        <v>0</v>
      </c>
      <c r="E1413" s="135" t="s">
        <v>10190</v>
      </c>
      <c r="F1413" s="135" t="s">
        <v>539</v>
      </c>
      <c r="G1413" s="136">
        <v>44127</v>
      </c>
      <c r="H1413" s="136">
        <v>44146</v>
      </c>
      <c r="I1413" s="135">
        <v>0</v>
      </c>
      <c r="J1413" s="92"/>
    </row>
    <row r="1414" spans="1:10" x14ac:dyDescent="0.25">
      <c r="A1414" s="135" t="s">
        <v>10377</v>
      </c>
      <c r="B1414" s="135" t="s">
        <v>552</v>
      </c>
      <c r="C1414" s="135" t="s">
        <v>560</v>
      </c>
      <c r="D1414" s="135" t="b">
        <v>0</v>
      </c>
      <c r="E1414" s="135" t="s">
        <v>10190</v>
      </c>
      <c r="F1414" s="135" t="s">
        <v>539</v>
      </c>
      <c r="G1414" s="136">
        <v>44127</v>
      </c>
      <c r="H1414" s="136">
        <v>44146</v>
      </c>
      <c r="I1414" s="135">
        <v>0</v>
      </c>
      <c r="J1414" s="92"/>
    </row>
    <row r="1415" spans="1:10" x14ac:dyDescent="0.25">
      <c r="A1415" s="135" t="s">
        <v>10378</v>
      </c>
      <c r="B1415" s="135" t="s">
        <v>552</v>
      </c>
      <c r="C1415" s="135" t="s">
        <v>560</v>
      </c>
      <c r="D1415" s="135" t="b">
        <v>0</v>
      </c>
      <c r="E1415" s="135" t="s">
        <v>10190</v>
      </c>
      <c r="F1415" s="135" t="s">
        <v>539</v>
      </c>
      <c r="G1415" s="136">
        <v>44127</v>
      </c>
      <c r="H1415" s="136">
        <v>44146</v>
      </c>
      <c r="I1415" s="135">
        <v>0</v>
      </c>
      <c r="J1415" s="92"/>
    </row>
    <row r="1416" spans="1:10" x14ac:dyDescent="0.25">
      <c r="A1416" s="135" t="s">
        <v>10379</v>
      </c>
      <c r="B1416" s="135" t="s">
        <v>552</v>
      </c>
      <c r="C1416" s="135" t="s">
        <v>560</v>
      </c>
      <c r="D1416" s="135" t="b">
        <v>0</v>
      </c>
      <c r="E1416" s="135" t="s">
        <v>10190</v>
      </c>
      <c r="F1416" s="135" t="s">
        <v>539</v>
      </c>
      <c r="G1416" s="136">
        <v>44127</v>
      </c>
      <c r="H1416" s="136">
        <v>44146</v>
      </c>
      <c r="I1416" s="135">
        <v>0</v>
      </c>
      <c r="J1416" s="92"/>
    </row>
    <row r="1417" spans="1:10" x14ac:dyDescent="0.25">
      <c r="A1417" s="135" t="s">
        <v>10380</v>
      </c>
      <c r="B1417" s="135" t="s">
        <v>552</v>
      </c>
      <c r="C1417" s="135" t="s">
        <v>560</v>
      </c>
      <c r="D1417" s="135" t="b">
        <v>0</v>
      </c>
      <c r="E1417" s="135" t="s">
        <v>10190</v>
      </c>
      <c r="F1417" s="135" t="s">
        <v>539</v>
      </c>
      <c r="G1417" s="136">
        <v>44127</v>
      </c>
      <c r="H1417" s="136">
        <v>44146</v>
      </c>
      <c r="I1417" s="135">
        <v>0</v>
      </c>
      <c r="J1417" s="92"/>
    </row>
    <row r="1418" spans="1:10" x14ac:dyDescent="0.25">
      <c r="A1418" s="135" t="s">
        <v>10381</v>
      </c>
      <c r="B1418" s="135" t="s">
        <v>552</v>
      </c>
      <c r="C1418" s="135" t="s">
        <v>560</v>
      </c>
      <c r="D1418" s="135" t="b">
        <v>0</v>
      </c>
      <c r="E1418" s="135" t="s">
        <v>10190</v>
      </c>
      <c r="F1418" s="135" t="s">
        <v>539</v>
      </c>
      <c r="G1418" s="136">
        <v>44127</v>
      </c>
      <c r="H1418" s="136">
        <v>44146</v>
      </c>
      <c r="I1418" s="135">
        <v>0</v>
      </c>
      <c r="J1418" s="92"/>
    </row>
    <row r="1419" spans="1:10" x14ac:dyDescent="0.25">
      <c r="A1419" s="135" t="s">
        <v>10382</v>
      </c>
      <c r="B1419" s="135" t="s">
        <v>552</v>
      </c>
      <c r="C1419" s="135" t="s">
        <v>560</v>
      </c>
      <c r="D1419" s="135" t="b">
        <v>0</v>
      </c>
      <c r="E1419" s="135" t="s">
        <v>10190</v>
      </c>
      <c r="F1419" s="135" t="s">
        <v>539</v>
      </c>
      <c r="G1419" s="136">
        <v>44127</v>
      </c>
      <c r="H1419" s="136">
        <v>44146</v>
      </c>
      <c r="I1419" s="135">
        <v>0</v>
      </c>
      <c r="J1419" s="92"/>
    </row>
    <row r="1420" spans="1:10" x14ac:dyDescent="0.25">
      <c r="A1420" s="135" t="s">
        <v>10383</v>
      </c>
      <c r="B1420" s="135" t="s">
        <v>552</v>
      </c>
      <c r="C1420" s="135" t="s">
        <v>560</v>
      </c>
      <c r="D1420" s="135" t="b">
        <v>0</v>
      </c>
      <c r="E1420" s="135" t="s">
        <v>10190</v>
      </c>
      <c r="F1420" s="135" t="s">
        <v>539</v>
      </c>
      <c r="G1420" s="136">
        <v>44127</v>
      </c>
      <c r="H1420" s="136">
        <v>44146</v>
      </c>
      <c r="I1420" s="135">
        <v>0</v>
      </c>
      <c r="J1420" s="92"/>
    </row>
    <row r="1421" spans="1:10" x14ac:dyDescent="0.25">
      <c r="A1421" s="135" t="s">
        <v>10384</v>
      </c>
      <c r="B1421" s="135" t="s">
        <v>552</v>
      </c>
      <c r="C1421" s="135" t="s">
        <v>560</v>
      </c>
      <c r="D1421" s="135" t="b">
        <v>0</v>
      </c>
      <c r="E1421" s="135" t="s">
        <v>10190</v>
      </c>
      <c r="F1421" s="135" t="s">
        <v>539</v>
      </c>
      <c r="G1421" s="136">
        <v>44127</v>
      </c>
      <c r="H1421" s="136">
        <v>44146</v>
      </c>
      <c r="I1421" s="135">
        <v>0</v>
      </c>
      <c r="J1421" s="92"/>
    </row>
    <row r="1422" spans="1:10" x14ac:dyDescent="0.25">
      <c r="A1422" s="135" t="s">
        <v>10385</v>
      </c>
      <c r="B1422" s="135" t="s">
        <v>552</v>
      </c>
      <c r="C1422" s="135" t="s">
        <v>560</v>
      </c>
      <c r="D1422" s="135" t="b">
        <v>0</v>
      </c>
      <c r="E1422" s="135" t="s">
        <v>10190</v>
      </c>
      <c r="F1422" s="135" t="s">
        <v>539</v>
      </c>
      <c r="G1422" s="136">
        <v>44127</v>
      </c>
      <c r="H1422" s="136">
        <v>44146</v>
      </c>
      <c r="I1422" s="135">
        <v>0</v>
      </c>
      <c r="J1422" s="92"/>
    </row>
    <row r="1423" spans="1:10" x14ac:dyDescent="0.25">
      <c r="A1423" s="135" t="s">
        <v>10386</v>
      </c>
      <c r="B1423" s="135" t="s">
        <v>552</v>
      </c>
      <c r="C1423" s="135" t="s">
        <v>560</v>
      </c>
      <c r="D1423" s="135" t="b">
        <v>0</v>
      </c>
      <c r="E1423" s="135" t="s">
        <v>10190</v>
      </c>
      <c r="F1423" s="135" t="s">
        <v>539</v>
      </c>
      <c r="G1423" s="136">
        <v>44127</v>
      </c>
      <c r="H1423" s="136">
        <v>44146</v>
      </c>
      <c r="I1423" s="135">
        <v>0</v>
      </c>
      <c r="J1423" s="92"/>
    </row>
    <row r="1424" spans="1:10" x14ac:dyDescent="0.25">
      <c r="A1424" s="135" t="s">
        <v>10387</v>
      </c>
      <c r="B1424" s="135" t="s">
        <v>552</v>
      </c>
      <c r="C1424" s="135" t="s">
        <v>560</v>
      </c>
      <c r="D1424" s="135" t="b">
        <v>0</v>
      </c>
      <c r="E1424" s="135" t="s">
        <v>10190</v>
      </c>
      <c r="F1424" s="135" t="s">
        <v>539</v>
      </c>
      <c r="G1424" s="136">
        <v>44127</v>
      </c>
      <c r="H1424" s="136">
        <v>44146</v>
      </c>
      <c r="I1424" s="135">
        <v>0</v>
      </c>
      <c r="J1424" s="92"/>
    </row>
    <row r="1425" spans="1:10" x14ac:dyDescent="0.25">
      <c r="A1425" s="135" t="s">
        <v>10388</v>
      </c>
      <c r="B1425" s="135" t="s">
        <v>552</v>
      </c>
      <c r="C1425" s="135" t="s">
        <v>560</v>
      </c>
      <c r="D1425" s="135" t="b">
        <v>0</v>
      </c>
      <c r="E1425" s="135" t="s">
        <v>10190</v>
      </c>
      <c r="F1425" s="135" t="s">
        <v>539</v>
      </c>
      <c r="G1425" s="136">
        <v>44127</v>
      </c>
      <c r="H1425" s="136">
        <v>44146</v>
      </c>
      <c r="I1425" s="135">
        <v>0</v>
      </c>
      <c r="J1425" s="92"/>
    </row>
    <row r="1426" spans="1:10" x14ac:dyDescent="0.25">
      <c r="A1426" s="135" t="s">
        <v>10389</v>
      </c>
      <c r="B1426" s="135" t="s">
        <v>552</v>
      </c>
      <c r="C1426" s="135" t="s">
        <v>560</v>
      </c>
      <c r="D1426" s="135" t="b">
        <v>0</v>
      </c>
      <c r="E1426" s="135" t="s">
        <v>10190</v>
      </c>
      <c r="F1426" s="135" t="s">
        <v>539</v>
      </c>
      <c r="G1426" s="136">
        <v>44127</v>
      </c>
      <c r="H1426" s="136">
        <v>44146</v>
      </c>
      <c r="I1426" s="135">
        <v>0</v>
      </c>
      <c r="J1426" s="92"/>
    </row>
    <row r="1427" spans="1:10" x14ac:dyDescent="0.25">
      <c r="A1427" s="135" t="s">
        <v>10390</v>
      </c>
      <c r="B1427" s="135" t="s">
        <v>552</v>
      </c>
      <c r="C1427" s="135" t="s">
        <v>560</v>
      </c>
      <c r="D1427" s="135" t="b">
        <v>0</v>
      </c>
      <c r="E1427" s="135" t="s">
        <v>10190</v>
      </c>
      <c r="F1427" s="135" t="s">
        <v>539</v>
      </c>
      <c r="G1427" s="136">
        <v>44127</v>
      </c>
      <c r="H1427" s="136">
        <v>44146</v>
      </c>
      <c r="I1427" s="135">
        <v>0</v>
      </c>
      <c r="J1427" s="92"/>
    </row>
    <row r="1428" spans="1:10" x14ac:dyDescent="0.25">
      <c r="A1428" s="135" t="s">
        <v>10391</v>
      </c>
      <c r="B1428" s="135" t="s">
        <v>552</v>
      </c>
      <c r="C1428" s="135" t="s">
        <v>560</v>
      </c>
      <c r="D1428" s="135" t="b">
        <v>0</v>
      </c>
      <c r="E1428" s="135" t="s">
        <v>10190</v>
      </c>
      <c r="F1428" s="135" t="s">
        <v>539</v>
      </c>
      <c r="G1428" s="136">
        <v>44127</v>
      </c>
      <c r="H1428" s="136">
        <v>44146</v>
      </c>
      <c r="I1428" s="135">
        <v>0</v>
      </c>
      <c r="J1428" s="92"/>
    </row>
    <row r="1429" spans="1:10" x14ac:dyDescent="0.25">
      <c r="A1429" s="135" t="s">
        <v>10392</v>
      </c>
      <c r="B1429" s="135" t="s">
        <v>552</v>
      </c>
      <c r="C1429" s="135" t="s">
        <v>560</v>
      </c>
      <c r="D1429" s="135" t="b">
        <v>0</v>
      </c>
      <c r="E1429" s="135" t="s">
        <v>10190</v>
      </c>
      <c r="F1429" s="135" t="s">
        <v>539</v>
      </c>
      <c r="G1429" s="136">
        <v>44127</v>
      </c>
      <c r="H1429" s="136">
        <v>44146</v>
      </c>
      <c r="I1429" s="135">
        <v>0</v>
      </c>
      <c r="J1429" s="92"/>
    </row>
    <row r="1430" spans="1:10" x14ac:dyDescent="0.25">
      <c r="A1430" s="135" t="s">
        <v>10393</v>
      </c>
      <c r="B1430" s="135" t="s">
        <v>552</v>
      </c>
      <c r="C1430" s="135" t="s">
        <v>560</v>
      </c>
      <c r="D1430" s="135" t="b">
        <v>0</v>
      </c>
      <c r="E1430" s="135" t="s">
        <v>10190</v>
      </c>
      <c r="F1430" s="135" t="s">
        <v>539</v>
      </c>
      <c r="G1430" s="136">
        <v>44127</v>
      </c>
      <c r="H1430" s="136">
        <v>44146</v>
      </c>
      <c r="I1430" s="135">
        <v>0</v>
      </c>
      <c r="J1430" s="92"/>
    </row>
    <row r="1431" spans="1:10" x14ac:dyDescent="0.25">
      <c r="A1431" s="135" t="s">
        <v>10394</v>
      </c>
      <c r="B1431" s="135" t="s">
        <v>552</v>
      </c>
      <c r="C1431" s="135" t="s">
        <v>560</v>
      </c>
      <c r="D1431" s="135" t="b">
        <v>0</v>
      </c>
      <c r="E1431" s="135" t="s">
        <v>10190</v>
      </c>
      <c r="F1431" s="135" t="s">
        <v>539</v>
      </c>
      <c r="G1431" s="136">
        <v>44127</v>
      </c>
      <c r="H1431" s="136">
        <v>44146</v>
      </c>
      <c r="I1431" s="135">
        <v>0</v>
      </c>
      <c r="J1431" s="92"/>
    </row>
    <row r="1432" spans="1:10" x14ac:dyDescent="0.25">
      <c r="A1432" s="135" t="s">
        <v>10395</v>
      </c>
      <c r="B1432" s="135" t="s">
        <v>552</v>
      </c>
      <c r="C1432" s="135" t="s">
        <v>560</v>
      </c>
      <c r="D1432" s="135" t="b">
        <v>0</v>
      </c>
      <c r="E1432" s="135" t="s">
        <v>10190</v>
      </c>
      <c r="F1432" s="135" t="s">
        <v>539</v>
      </c>
      <c r="G1432" s="136">
        <v>44127</v>
      </c>
      <c r="H1432" s="136">
        <v>44146</v>
      </c>
      <c r="I1432" s="135">
        <v>0</v>
      </c>
      <c r="J1432" s="92"/>
    </row>
    <row r="1433" spans="1:10" x14ac:dyDescent="0.25">
      <c r="A1433" s="135" t="s">
        <v>10396</v>
      </c>
      <c r="B1433" s="135" t="s">
        <v>552</v>
      </c>
      <c r="C1433" s="135" t="s">
        <v>560</v>
      </c>
      <c r="D1433" s="135" t="b">
        <v>0</v>
      </c>
      <c r="E1433" s="135" t="s">
        <v>10190</v>
      </c>
      <c r="F1433" s="135" t="s">
        <v>539</v>
      </c>
      <c r="G1433" s="136">
        <v>44127</v>
      </c>
      <c r="H1433" s="136">
        <v>44146</v>
      </c>
      <c r="I1433" s="135">
        <v>0</v>
      </c>
      <c r="J1433" s="92"/>
    </row>
    <row r="1434" spans="1:10" x14ac:dyDescent="0.25">
      <c r="A1434" s="135" t="s">
        <v>10397</v>
      </c>
      <c r="B1434" s="135" t="s">
        <v>552</v>
      </c>
      <c r="C1434" s="135" t="s">
        <v>560</v>
      </c>
      <c r="D1434" s="135" t="b">
        <v>0</v>
      </c>
      <c r="E1434" s="135" t="s">
        <v>10190</v>
      </c>
      <c r="F1434" s="135" t="s">
        <v>539</v>
      </c>
      <c r="G1434" s="136">
        <v>44127</v>
      </c>
      <c r="H1434" s="136">
        <v>44146</v>
      </c>
      <c r="I1434" s="135">
        <v>0</v>
      </c>
      <c r="J1434" s="92"/>
    </row>
    <row r="1435" spans="1:10" x14ac:dyDescent="0.25">
      <c r="A1435" s="135" t="s">
        <v>10398</v>
      </c>
      <c r="B1435" s="135" t="s">
        <v>552</v>
      </c>
      <c r="C1435" s="135" t="s">
        <v>560</v>
      </c>
      <c r="D1435" s="135" t="b">
        <v>0</v>
      </c>
      <c r="E1435" s="135" t="s">
        <v>10190</v>
      </c>
      <c r="F1435" s="135" t="s">
        <v>539</v>
      </c>
      <c r="G1435" s="136">
        <v>44127</v>
      </c>
      <c r="H1435" s="136">
        <v>44146</v>
      </c>
      <c r="I1435" s="135">
        <v>0</v>
      </c>
      <c r="J1435" s="92"/>
    </row>
    <row r="1436" spans="1:10" x14ac:dyDescent="0.25">
      <c r="A1436" s="135" t="s">
        <v>10399</v>
      </c>
      <c r="B1436" s="135" t="s">
        <v>552</v>
      </c>
      <c r="C1436" s="135" t="s">
        <v>560</v>
      </c>
      <c r="D1436" s="135" t="b">
        <v>0</v>
      </c>
      <c r="E1436" s="135" t="s">
        <v>10190</v>
      </c>
      <c r="F1436" s="135" t="s">
        <v>539</v>
      </c>
      <c r="G1436" s="136">
        <v>44127</v>
      </c>
      <c r="H1436" s="136">
        <v>44146</v>
      </c>
      <c r="I1436" s="135">
        <v>0</v>
      </c>
      <c r="J1436" s="92"/>
    </row>
    <row r="1437" spans="1:10" x14ac:dyDescent="0.25">
      <c r="A1437" s="135" t="s">
        <v>10400</v>
      </c>
      <c r="B1437" s="135" t="s">
        <v>552</v>
      </c>
      <c r="C1437" s="135" t="s">
        <v>560</v>
      </c>
      <c r="D1437" s="135" t="b">
        <v>0</v>
      </c>
      <c r="E1437" s="135" t="s">
        <v>10190</v>
      </c>
      <c r="F1437" s="135" t="s">
        <v>539</v>
      </c>
      <c r="G1437" s="136">
        <v>44127</v>
      </c>
      <c r="H1437" s="136">
        <v>44146</v>
      </c>
      <c r="I1437" s="135">
        <v>0</v>
      </c>
      <c r="J1437" s="92"/>
    </row>
    <row r="1438" spans="1:10" x14ac:dyDescent="0.25">
      <c r="A1438" s="135" t="s">
        <v>10401</v>
      </c>
      <c r="B1438" s="135" t="s">
        <v>552</v>
      </c>
      <c r="C1438" s="135" t="s">
        <v>560</v>
      </c>
      <c r="D1438" s="135" t="b">
        <v>0</v>
      </c>
      <c r="E1438" s="135" t="s">
        <v>10190</v>
      </c>
      <c r="F1438" s="135" t="s">
        <v>539</v>
      </c>
      <c r="G1438" s="136">
        <v>44127</v>
      </c>
      <c r="H1438" s="136">
        <v>44146</v>
      </c>
      <c r="I1438" s="135">
        <v>0</v>
      </c>
      <c r="J1438" s="92"/>
    </row>
    <row r="1439" spans="1:10" x14ac:dyDescent="0.25">
      <c r="A1439" s="135" t="s">
        <v>10402</v>
      </c>
      <c r="B1439" s="135" t="s">
        <v>552</v>
      </c>
      <c r="C1439" s="135" t="s">
        <v>560</v>
      </c>
      <c r="D1439" s="135" t="b">
        <v>0</v>
      </c>
      <c r="E1439" s="135" t="s">
        <v>10190</v>
      </c>
      <c r="F1439" s="135" t="s">
        <v>539</v>
      </c>
      <c r="G1439" s="136">
        <v>44127</v>
      </c>
      <c r="H1439" s="136">
        <v>44146</v>
      </c>
      <c r="I1439" s="135">
        <v>0</v>
      </c>
      <c r="J1439" s="92"/>
    </row>
    <row r="1440" spans="1:10" x14ac:dyDescent="0.25">
      <c r="A1440" s="135" t="s">
        <v>10403</v>
      </c>
      <c r="B1440" s="135" t="s">
        <v>552</v>
      </c>
      <c r="C1440" s="135" t="s">
        <v>560</v>
      </c>
      <c r="D1440" s="135" t="b">
        <v>0</v>
      </c>
      <c r="E1440" s="135" t="s">
        <v>10190</v>
      </c>
      <c r="F1440" s="135" t="s">
        <v>539</v>
      </c>
      <c r="G1440" s="136">
        <v>44127</v>
      </c>
      <c r="H1440" s="136">
        <v>44146</v>
      </c>
      <c r="I1440" s="135">
        <v>0</v>
      </c>
      <c r="J1440" s="92"/>
    </row>
    <row r="1441" spans="1:10" x14ac:dyDescent="0.25">
      <c r="A1441" s="135" t="s">
        <v>10404</v>
      </c>
      <c r="B1441" s="135" t="s">
        <v>552</v>
      </c>
      <c r="C1441" s="135" t="s">
        <v>560</v>
      </c>
      <c r="D1441" s="135" t="b">
        <v>0</v>
      </c>
      <c r="E1441" s="135" t="s">
        <v>10190</v>
      </c>
      <c r="F1441" s="135" t="s">
        <v>539</v>
      </c>
      <c r="G1441" s="136">
        <v>44127</v>
      </c>
      <c r="H1441" s="136">
        <v>44146</v>
      </c>
      <c r="I1441" s="135">
        <v>0</v>
      </c>
      <c r="J1441" s="92"/>
    </row>
    <row r="1442" spans="1:10" x14ac:dyDescent="0.25">
      <c r="A1442" s="135" t="s">
        <v>10405</v>
      </c>
      <c r="B1442" s="135" t="s">
        <v>552</v>
      </c>
      <c r="C1442" s="135" t="s">
        <v>560</v>
      </c>
      <c r="D1442" s="135" t="b">
        <v>0</v>
      </c>
      <c r="E1442" s="135" t="s">
        <v>10190</v>
      </c>
      <c r="F1442" s="135" t="s">
        <v>539</v>
      </c>
      <c r="G1442" s="136">
        <v>44127</v>
      </c>
      <c r="H1442" s="136">
        <v>44146</v>
      </c>
      <c r="I1442" s="135">
        <v>0</v>
      </c>
      <c r="J1442" s="92"/>
    </row>
    <row r="1443" spans="1:10" x14ac:dyDescent="0.25">
      <c r="A1443" s="135" t="s">
        <v>10406</v>
      </c>
      <c r="B1443" s="135" t="s">
        <v>552</v>
      </c>
      <c r="C1443" s="135" t="s">
        <v>560</v>
      </c>
      <c r="D1443" s="135" t="b">
        <v>0</v>
      </c>
      <c r="E1443" s="135" t="s">
        <v>10190</v>
      </c>
      <c r="F1443" s="135" t="s">
        <v>539</v>
      </c>
      <c r="G1443" s="136">
        <v>44127</v>
      </c>
      <c r="H1443" s="136">
        <v>44146</v>
      </c>
      <c r="I1443" s="135">
        <v>0</v>
      </c>
      <c r="J1443" s="92"/>
    </row>
    <row r="1444" spans="1:10" x14ac:dyDescent="0.25">
      <c r="A1444" s="135" t="s">
        <v>10407</v>
      </c>
      <c r="B1444" s="135" t="s">
        <v>552</v>
      </c>
      <c r="C1444" s="135" t="s">
        <v>560</v>
      </c>
      <c r="D1444" s="135" t="b">
        <v>0</v>
      </c>
      <c r="E1444" s="135" t="s">
        <v>10190</v>
      </c>
      <c r="F1444" s="135" t="s">
        <v>539</v>
      </c>
      <c r="G1444" s="136">
        <v>44127</v>
      </c>
      <c r="H1444" s="136">
        <v>44146</v>
      </c>
      <c r="I1444" s="135">
        <v>0</v>
      </c>
      <c r="J1444" s="92"/>
    </row>
    <row r="1445" spans="1:10" x14ac:dyDescent="0.25">
      <c r="A1445" s="135" t="s">
        <v>10408</v>
      </c>
      <c r="B1445" s="135" t="s">
        <v>552</v>
      </c>
      <c r="C1445" s="135" t="s">
        <v>560</v>
      </c>
      <c r="D1445" s="135" t="b">
        <v>0</v>
      </c>
      <c r="E1445" s="135" t="s">
        <v>10190</v>
      </c>
      <c r="F1445" s="135" t="s">
        <v>539</v>
      </c>
      <c r="G1445" s="136">
        <v>44127</v>
      </c>
      <c r="H1445" s="136">
        <v>44146</v>
      </c>
      <c r="I1445" s="135">
        <v>0</v>
      </c>
      <c r="J1445" s="92"/>
    </row>
    <row r="1446" spans="1:10" x14ac:dyDescent="0.25">
      <c r="A1446" s="135" t="s">
        <v>10409</v>
      </c>
      <c r="B1446" s="135" t="s">
        <v>552</v>
      </c>
      <c r="C1446" s="135" t="s">
        <v>560</v>
      </c>
      <c r="D1446" s="135" t="b">
        <v>0</v>
      </c>
      <c r="E1446" s="135" t="s">
        <v>10190</v>
      </c>
      <c r="F1446" s="135" t="s">
        <v>539</v>
      </c>
      <c r="G1446" s="136">
        <v>44127</v>
      </c>
      <c r="H1446" s="136">
        <v>44146</v>
      </c>
      <c r="I1446" s="135">
        <v>0</v>
      </c>
      <c r="J1446" s="92"/>
    </row>
    <row r="1447" spans="1:10" x14ac:dyDescent="0.25">
      <c r="A1447" s="135" t="s">
        <v>10410</v>
      </c>
      <c r="B1447" s="135" t="s">
        <v>552</v>
      </c>
      <c r="C1447" s="135" t="s">
        <v>560</v>
      </c>
      <c r="D1447" s="135" t="b">
        <v>0</v>
      </c>
      <c r="E1447" s="135" t="s">
        <v>10190</v>
      </c>
      <c r="F1447" s="135" t="s">
        <v>539</v>
      </c>
      <c r="G1447" s="136">
        <v>44127</v>
      </c>
      <c r="H1447" s="136">
        <v>44146</v>
      </c>
      <c r="I1447" s="135">
        <v>0</v>
      </c>
      <c r="J1447" s="92"/>
    </row>
    <row r="1448" spans="1:10" x14ac:dyDescent="0.25">
      <c r="A1448" s="135" t="s">
        <v>10411</v>
      </c>
      <c r="B1448" s="135" t="s">
        <v>552</v>
      </c>
      <c r="C1448" s="135" t="s">
        <v>560</v>
      </c>
      <c r="D1448" s="135" t="b">
        <v>0</v>
      </c>
      <c r="E1448" s="135" t="s">
        <v>10190</v>
      </c>
      <c r="F1448" s="135" t="s">
        <v>539</v>
      </c>
      <c r="G1448" s="136">
        <v>44127</v>
      </c>
      <c r="H1448" s="136">
        <v>44146</v>
      </c>
      <c r="I1448" s="135">
        <v>0</v>
      </c>
      <c r="J1448" s="92"/>
    </row>
    <row r="1449" spans="1:10" x14ac:dyDescent="0.25">
      <c r="A1449" s="135" t="s">
        <v>10412</v>
      </c>
      <c r="B1449" s="135" t="s">
        <v>552</v>
      </c>
      <c r="C1449" s="135" t="s">
        <v>560</v>
      </c>
      <c r="D1449" s="135" t="b">
        <v>0</v>
      </c>
      <c r="E1449" s="135" t="s">
        <v>10190</v>
      </c>
      <c r="F1449" s="135" t="s">
        <v>539</v>
      </c>
      <c r="G1449" s="136">
        <v>44127</v>
      </c>
      <c r="H1449" s="136">
        <v>44146</v>
      </c>
      <c r="I1449" s="135">
        <v>0</v>
      </c>
      <c r="J1449" s="92"/>
    </row>
    <row r="1450" spans="1:10" x14ac:dyDescent="0.25">
      <c r="A1450" s="135" t="s">
        <v>10413</v>
      </c>
      <c r="B1450" s="135" t="s">
        <v>552</v>
      </c>
      <c r="C1450" s="135" t="s">
        <v>560</v>
      </c>
      <c r="D1450" s="135" t="b">
        <v>0</v>
      </c>
      <c r="E1450" s="135" t="s">
        <v>10190</v>
      </c>
      <c r="F1450" s="135" t="s">
        <v>539</v>
      </c>
      <c r="G1450" s="136">
        <v>44127</v>
      </c>
      <c r="H1450" s="136">
        <v>44146</v>
      </c>
      <c r="I1450" s="135">
        <v>0</v>
      </c>
      <c r="J1450" s="92"/>
    </row>
    <row r="1451" spans="1:10" x14ac:dyDescent="0.25">
      <c r="A1451" s="135" t="s">
        <v>10414</v>
      </c>
      <c r="B1451" s="135" t="s">
        <v>552</v>
      </c>
      <c r="C1451" s="135" t="s">
        <v>560</v>
      </c>
      <c r="D1451" s="135" t="b">
        <v>0</v>
      </c>
      <c r="E1451" s="135" t="s">
        <v>10190</v>
      </c>
      <c r="F1451" s="135" t="s">
        <v>539</v>
      </c>
      <c r="G1451" s="136">
        <v>44127</v>
      </c>
      <c r="H1451" s="136">
        <v>44146</v>
      </c>
      <c r="I1451" s="135">
        <v>0</v>
      </c>
      <c r="J1451" s="92"/>
    </row>
    <row r="1452" spans="1:10" x14ac:dyDescent="0.25">
      <c r="A1452" s="135" t="s">
        <v>10415</v>
      </c>
      <c r="B1452" s="135" t="s">
        <v>552</v>
      </c>
      <c r="C1452" s="135" t="s">
        <v>560</v>
      </c>
      <c r="D1452" s="135" t="b">
        <v>0</v>
      </c>
      <c r="E1452" s="135" t="s">
        <v>10190</v>
      </c>
      <c r="F1452" s="135" t="s">
        <v>539</v>
      </c>
      <c r="G1452" s="136">
        <v>44127</v>
      </c>
      <c r="H1452" s="136">
        <v>44146</v>
      </c>
      <c r="I1452" s="135">
        <v>0</v>
      </c>
      <c r="J1452" s="92"/>
    </row>
    <row r="1453" spans="1:10" x14ac:dyDescent="0.25">
      <c r="A1453" s="135" t="s">
        <v>10416</v>
      </c>
      <c r="B1453" s="135" t="s">
        <v>552</v>
      </c>
      <c r="C1453" s="135" t="s">
        <v>560</v>
      </c>
      <c r="D1453" s="135" t="b">
        <v>0</v>
      </c>
      <c r="E1453" s="135" t="s">
        <v>10190</v>
      </c>
      <c r="F1453" s="135" t="s">
        <v>539</v>
      </c>
      <c r="G1453" s="136">
        <v>44127</v>
      </c>
      <c r="H1453" s="136">
        <v>44146</v>
      </c>
      <c r="I1453" s="135">
        <v>0</v>
      </c>
      <c r="J1453" s="92"/>
    </row>
    <row r="1454" spans="1:10" x14ac:dyDescent="0.25">
      <c r="A1454" s="135" t="s">
        <v>10417</v>
      </c>
      <c r="B1454" s="135" t="s">
        <v>552</v>
      </c>
      <c r="C1454" s="135" t="s">
        <v>560</v>
      </c>
      <c r="D1454" s="135" t="b">
        <v>0</v>
      </c>
      <c r="E1454" s="135" t="s">
        <v>10190</v>
      </c>
      <c r="F1454" s="135" t="s">
        <v>539</v>
      </c>
      <c r="G1454" s="136">
        <v>44127</v>
      </c>
      <c r="H1454" s="136">
        <v>44146</v>
      </c>
      <c r="I1454" s="135">
        <v>0</v>
      </c>
      <c r="J1454" s="92"/>
    </row>
    <row r="1455" spans="1:10" x14ac:dyDescent="0.25">
      <c r="A1455" s="135" t="s">
        <v>10418</v>
      </c>
      <c r="B1455" s="135" t="s">
        <v>552</v>
      </c>
      <c r="C1455" s="135" t="s">
        <v>560</v>
      </c>
      <c r="D1455" s="135" t="b">
        <v>0</v>
      </c>
      <c r="E1455" s="135" t="s">
        <v>10190</v>
      </c>
      <c r="F1455" s="135" t="s">
        <v>539</v>
      </c>
      <c r="G1455" s="136">
        <v>44127</v>
      </c>
      <c r="H1455" s="136">
        <v>44146</v>
      </c>
      <c r="I1455" s="135">
        <v>0</v>
      </c>
      <c r="J1455" s="92"/>
    </row>
    <row r="1456" spans="1:10" x14ac:dyDescent="0.25">
      <c r="A1456" s="135" t="s">
        <v>10419</v>
      </c>
      <c r="B1456" s="135" t="s">
        <v>552</v>
      </c>
      <c r="C1456" s="135" t="s">
        <v>560</v>
      </c>
      <c r="D1456" s="135" t="b">
        <v>0</v>
      </c>
      <c r="E1456" s="135" t="s">
        <v>10190</v>
      </c>
      <c r="F1456" s="135" t="s">
        <v>539</v>
      </c>
      <c r="G1456" s="136">
        <v>44127</v>
      </c>
      <c r="H1456" s="136">
        <v>44146</v>
      </c>
      <c r="I1456" s="135">
        <v>0</v>
      </c>
      <c r="J1456" s="92"/>
    </row>
    <row r="1457" spans="1:10" x14ac:dyDescent="0.25">
      <c r="A1457" s="135" t="s">
        <v>10420</v>
      </c>
      <c r="B1457" s="135" t="s">
        <v>552</v>
      </c>
      <c r="C1457" s="135" t="s">
        <v>560</v>
      </c>
      <c r="D1457" s="135" t="b">
        <v>0</v>
      </c>
      <c r="E1457" s="135" t="s">
        <v>10190</v>
      </c>
      <c r="F1457" s="135" t="s">
        <v>539</v>
      </c>
      <c r="G1457" s="136">
        <v>44127</v>
      </c>
      <c r="H1457" s="136">
        <v>44146</v>
      </c>
      <c r="I1457" s="135">
        <v>0</v>
      </c>
      <c r="J1457" s="92"/>
    </row>
    <row r="1458" spans="1:10" x14ac:dyDescent="0.25">
      <c r="A1458" s="135" t="s">
        <v>10421</v>
      </c>
      <c r="B1458" s="135" t="s">
        <v>552</v>
      </c>
      <c r="C1458" s="135" t="s">
        <v>560</v>
      </c>
      <c r="D1458" s="135" t="b">
        <v>0</v>
      </c>
      <c r="E1458" s="135" t="s">
        <v>10190</v>
      </c>
      <c r="F1458" s="135" t="s">
        <v>539</v>
      </c>
      <c r="G1458" s="136">
        <v>44127</v>
      </c>
      <c r="H1458" s="136">
        <v>44146</v>
      </c>
      <c r="I1458" s="135">
        <v>0</v>
      </c>
      <c r="J1458" s="92"/>
    </row>
    <row r="1459" spans="1:10" x14ac:dyDescent="0.25">
      <c r="A1459" s="135" t="s">
        <v>10422</v>
      </c>
      <c r="B1459" s="135" t="s">
        <v>552</v>
      </c>
      <c r="C1459" s="135" t="s">
        <v>560</v>
      </c>
      <c r="D1459" s="135" t="b">
        <v>0</v>
      </c>
      <c r="E1459" s="135" t="s">
        <v>10190</v>
      </c>
      <c r="F1459" s="135" t="s">
        <v>539</v>
      </c>
      <c r="G1459" s="136">
        <v>44127</v>
      </c>
      <c r="H1459" s="136">
        <v>44146</v>
      </c>
      <c r="I1459" s="135">
        <v>0</v>
      </c>
      <c r="J1459" s="92"/>
    </row>
    <row r="1460" spans="1:10" x14ac:dyDescent="0.25">
      <c r="A1460" s="135" t="s">
        <v>10423</v>
      </c>
      <c r="B1460" s="135" t="s">
        <v>552</v>
      </c>
      <c r="C1460" s="135" t="s">
        <v>560</v>
      </c>
      <c r="D1460" s="135" t="b">
        <v>0</v>
      </c>
      <c r="E1460" s="135" t="s">
        <v>10190</v>
      </c>
      <c r="F1460" s="135" t="s">
        <v>539</v>
      </c>
      <c r="G1460" s="136">
        <v>44127</v>
      </c>
      <c r="H1460" s="136">
        <v>44146</v>
      </c>
      <c r="I1460" s="135">
        <v>0</v>
      </c>
      <c r="J1460" s="92"/>
    </row>
    <row r="1461" spans="1:10" x14ac:dyDescent="0.25">
      <c r="A1461" s="135" t="s">
        <v>10424</v>
      </c>
      <c r="B1461" s="135" t="s">
        <v>552</v>
      </c>
      <c r="C1461" s="135" t="s">
        <v>560</v>
      </c>
      <c r="D1461" s="135" t="b">
        <v>0</v>
      </c>
      <c r="E1461" s="135" t="s">
        <v>10190</v>
      </c>
      <c r="F1461" s="135" t="s">
        <v>539</v>
      </c>
      <c r="G1461" s="136">
        <v>44127</v>
      </c>
      <c r="H1461" s="136">
        <v>44146</v>
      </c>
      <c r="I1461" s="135">
        <v>0</v>
      </c>
      <c r="J1461" s="92"/>
    </row>
    <row r="1462" spans="1:10" x14ac:dyDescent="0.25">
      <c r="A1462" s="135" t="s">
        <v>10425</v>
      </c>
      <c r="B1462" s="135" t="s">
        <v>552</v>
      </c>
      <c r="C1462" s="135" t="s">
        <v>560</v>
      </c>
      <c r="D1462" s="135" t="b">
        <v>0</v>
      </c>
      <c r="E1462" s="135" t="s">
        <v>10190</v>
      </c>
      <c r="F1462" s="135" t="s">
        <v>539</v>
      </c>
      <c r="G1462" s="136">
        <v>44127</v>
      </c>
      <c r="H1462" s="136">
        <v>44146</v>
      </c>
      <c r="I1462" s="135">
        <v>0</v>
      </c>
      <c r="J1462" s="92"/>
    </row>
    <row r="1463" spans="1:10" x14ac:dyDescent="0.25">
      <c r="A1463" s="135" t="s">
        <v>10426</v>
      </c>
      <c r="B1463" s="135" t="s">
        <v>552</v>
      </c>
      <c r="C1463" s="135" t="s">
        <v>560</v>
      </c>
      <c r="D1463" s="135" t="b">
        <v>0</v>
      </c>
      <c r="E1463" s="135" t="s">
        <v>10190</v>
      </c>
      <c r="F1463" s="135" t="s">
        <v>539</v>
      </c>
      <c r="G1463" s="136">
        <v>44127</v>
      </c>
      <c r="H1463" s="136">
        <v>44146</v>
      </c>
      <c r="I1463" s="135">
        <v>0</v>
      </c>
      <c r="J1463" s="92"/>
    </row>
    <row r="1464" spans="1:10" x14ac:dyDescent="0.25">
      <c r="A1464" s="135" t="s">
        <v>10427</v>
      </c>
      <c r="B1464" s="135" t="s">
        <v>552</v>
      </c>
      <c r="C1464" s="135" t="s">
        <v>560</v>
      </c>
      <c r="D1464" s="135" t="b">
        <v>0</v>
      </c>
      <c r="E1464" s="135" t="s">
        <v>10190</v>
      </c>
      <c r="F1464" s="135" t="s">
        <v>539</v>
      </c>
      <c r="G1464" s="136">
        <v>44127</v>
      </c>
      <c r="H1464" s="136">
        <v>44146</v>
      </c>
      <c r="I1464" s="135">
        <v>0</v>
      </c>
      <c r="J1464" s="92"/>
    </row>
    <row r="1465" spans="1:10" x14ac:dyDescent="0.25">
      <c r="A1465" s="135" t="s">
        <v>10428</v>
      </c>
      <c r="B1465" s="135" t="s">
        <v>552</v>
      </c>
      <c r="C1465" s="135" t="s">
        <v>560</v>
      </c>
      <c r="D1465" s="135" t="b">
        <v>0</v>
      </c>
      <c r="E1465" s="135" t="s">
        <v>10190</v>
      </c>
      <c r="F1465" s="135" t="s">
        <v>539</v>
      </c>
      <c r="G1465" s="136">
        <v>44127</v>
      </c>
      <c r="H1465" s="136">
        <v>44146</v>
      </c>
      <c r="I1465" s="135">
        <v>0</v>
      </c>
      <c r="J1465" s="92"/>
    </row>
    <row r="1466" spans="1:10" x14ac:dyDescent="0.25">
      <c r="A1466" s="135" t="s">
        <v>10429</v>
      </c>
      <c r="B1466" s="135" t="s">
        <v>552</v>
      </c>
      <c r="C1466" s="135" t="s">
        <v>560</v>
      </c>
      <c r="D1466" s="135" t="b">
        <v>0</v>
      </c>
      <c r="E1466" s="135" t="s">
        <v>10190</v>
      </c>
      <c r="F1466" s="135" t="s">
        <v>539</v>
      </c>
      <c r="G1466" s="136">
        <v>44127</v>
      </c>
      <c r="H1466" s="136">
        <v>44146</v>
      </c>
      <c r="I1466" s="135">
        <v>0</v>
      </c>
      <c r="J1466" s="92"/>
    </row>
    <row r="1467" spans="1:10" x14ac:dyDescent="0.25">
      <c r="A1467" s="135" t="s">
        <v>10430</v>
      </c>
      <c r="B1467" s="135" t="s">
        <v>552</v>
      </c>
      <c r="C1467" s="135" t="s">
        <v>560</v>
      </c>
      <c r="D1467" s="135" t="b">
        <v>0</v>
      </c>
      <c r="E1467" s="135" t="s">
        <v>10190</v>
      </c>
      <c r="F1467" s="135" t="s">
        <v>539</v>
      </c>
      <c r="G1467" s="136">
        <v>44127</v>
      </c>
      <c r="H1467" s="136">
        <v>44146</v>
      </c>
      <c r="I1467" s="135">
        <v>0</v>
      </c>
      <c r="J1467" s="92"/>
    </row>
    <row r="1468" spans="1:10" x14ac:dyDescent="0.25">
      <c r="A1468" s="135" t="s">
        <v>10431</v>
      </c>
      <c r="B1468" s="135" t="s">
        <v>552</v>
      </c>
      <c r="C1468" s="135" t="s">
        <v>560</v>
      </c>
      <c r="D1468" s="135" t="b">
        <v>0</v>
      </c>
      <c r="E1468" s="135" t="s">
        <v>10190</v>
      </c>
      <c r="F1468" s="135" t="s">
        <v>539</v>
      </c>
      <c r="G1468" s="136">
        <v>44127</v>
      </c>
      <c r="H1468" s="136">
        <v>44146</v>
      </c>
      <c r="I1468" s="135">
        <v>0</v>
      </c>
      <c r="J1468" s="92"/>
    </row>
    <row r="1469" spans="1:10" x14ac:dyDescent="0.25">
      <c r="A1469" s="135" t="s">
        <v>10432</v>
      </c>
      <c r="B1469" s="135" t="s">
        <v>552</v>
      </c>
      <c r="C1469" s="135" t="s">
        <v>560</v>
      </c>
      <c r="D1469" s="135" t="b">
        <v>0</v>
      </c>
      <c r="E1469" s="135" t="s">
        <v>10190</v>
      </c>
      <c r="F1469" s="135" t="s">
        <v>539</v>
      </c>
      <c r="G1469" s="136">
        <v>44127</v>
      </c>
      <c r="H1469" s="136">
        <v>44146</v>
      </c>
      <c r="I1469" s="135">
        <v>0</v>
      </c>
      <c r="J1469" s="92"/>
    </row>
    <row r="1470" spans="1:10" x14ac:dyDescent="0.25">
      <c r="A1470" s="135" t="s">
        <v>10433</v>
      </c>
      <c r="B1470" s="135" t="s">
        <v>552</v>
      </c>
      <c r="C1470" s="135" t="s">
        <v>560</v>
      </c>
      <c r="D1470" s="135" t="b">
        <v>0</v>
      </c>
      <c r="E1470" s="135" t="s">
        <v>10190</v>
      </c>
      <c r="F1470" s="135" t="s">
        <v>539</v>
      </c>
      <c r="G1470" s="136">
        <v>44127</v>
      </c>
      <c r="H1470" s="136">
        <v>44146</v>
      </c>
      <c r="I1470" s="135">
        <v>0</v>
      </c>
      <c r="J1470" s="92"/>
    </row>
    <row r="1471" spans="1:10" x14ac:dyDescent="0.25">
      <c r="A1471" s="135" t="s">
        <v>10434</v>
      </c>
      <c r="B1471" s="135" t="s">
        <v>552</v>
      </c>
      <c r="C1471" s="135" t="s">
        <v>560</v>
      </c>
      <c r="D1471" s="135" t="b">
        <v>0</v>
      </c>
      <c r="E1471" s="135" t="s">
        <v>10190</v>
      </c>
      <c r="F1471" s="135" t="s">
        <v>539</v>
      </c>
      <c r="G1471" s="136">
        <v>44127</v>
      </c>
      <c r="H1471" s="136">
        <v>44146</v>
      </c>
      <c r="I1471" s="135">
        <v>0</v>
      </c>
      <c r="J1471" s="92"/>
    </row>
    <row r="1472" spans="1:10" x14ac:dyDescent="0.25">
      <c r="A1472" s="135" t="s">
        <v>10435</v>
      </c>
      <c r="B1472" s="135" t="s">
        <v>552</v>
      </c>
      <c r="C1472" s="135" t="s">
        <v>560</v>
      </c>
      <c r="D1472" s="135" t="b">
        <v>0</v>
      </c>
      <c r="E1472" s="135" t="s">
        <v>10190</v>
      </c>
      <c r="F1472" s="135" t="s">
        <v>539</v>
      </c>
      <c r="G1472" s="136">
        <v>44127</v>
      </c>
      <c r="H1472" s="136">
        <v>44146</v>
      </c>
      <c r="I1472" s="135">
        <v>0</v>
      </c>
      <c r="J1472" s="92"/>
    </row>
    <row r="1473" spans="1:10" x14ac:dyDescent="0.25">
      <c r="A1473" s="135" t="s">
        <v>10436</v>
      </c>
      <c r="B1473" s="135" t="s">
        <v>552</v>
      </c>
      <c r="C1473" s="135" t="s">
        <v>560</v>
      </c>
      <c r="D1473" s="135" t="b">
        <v>0</v>
      </c>
      <c r="E1473" s="135" t="s">
        <v>10190</v>
      </c>
      <c r="F1473" s="135" t="s">
        <v>539</v>
      </c>
      <c r="G1473" s="136">
        <v>44127</v>
      </c>
      <c r="H1473" s="136">
        <v>44146</v>
      </c>
      <c r="I1473" s="135">
        <v>0</v>
      </c>
      <c r="J1473" s="92"/>
    </row>
    <row r="1474" spans="1:10" x14ac:dyDescent="0.25">
      <c r="A1474" s="135" t="s">
        <v>10437</v>
      </c>
      <c r="B1474" s="135" t="s">
        <v>552</v>
      </c>
      <c r="C1474" s="135" t="s">
        <v>560</v>
      </c>
      <c r="D1474" s="135" t="b">
        <v>0</v>
      </c>
      <c r="E1474" s="135" t="s">
        <v>10190</v>
      </c>
      <c r="F1474" s="135" t="s">
        <v>539</v>
      </c>
      <c r="G1474" s="136">
        <v>44127</v>
      </c>
      <c r="H1474" s="136">
        <v>44146</v>
      </c>
      <c r="I1474" s="135">
        <v>0</v>
      </c>
      <c r="J1474" s="92"/>
    </row>
    <row r="1475" spans="1:10" x14ac:dyDescent="0.25">
      <c r="A1475" s="135" t="s">
        <v>10438</v>
      </c>
      <c r="B1475" s="135" t="s">
        <v>552</v>
      </c>
      <c r="C1475" s="135" t="s">
        <v>560</v>
      </c>
      <c r="D1475" s="135" t="b">
        <v>0</v>
      </c>
      <c r="E1475" s="135" t="s">
        <v>10190</v>
      </c>
      <c r="F1475" s="135" t="s">
        <v>539</v>
      </c>
      <c r="G1475" s="136">
        <v>44127</v>
      </c>
      <c r="H1475" s="136">
        <v>44146</v>
      </c>
      <c r="I1475" s="135">
        <v>0</v>
      </c>
      <c r="J1475" s="92"/>
    </row>
    <row r="1476" spans="1:10" x14ac:dyDescent="0.25">
      <c r="A1476" s="135" t="s">
        <v>10439</v>
      </c>
      <c r="B1476" s="135" t="s">
        <v>552</v>
      </c>
      <c r="C1476" s="135" t="s">
        <v>560</v>
      </c>
      <c r="D1476" s="135" t="b">
        <v>0</v>
      </c>
      <c r="E1476" s="135" t="s">
        <v>10190</v>
      </c>
      <c r="F1476" s="135" t="s">
        <v>539</v>
      </c>
      <c r="G1476" s="136">
        <v>44127</v>
      </c>
      <c r="H1476" s="136">
        <v>44146</v>
      </c>
      <c r="I1476" s="135">
        <v>0</v>
      </c>
      <c r="J1476" s="92"/>
    </row>
    <row r="1477" spans="1:10" x14ac:dyDescent="0.25">
      <c r="A1477" s="135" t="s">
        <v>10440</v>
      </c>
      <c r="B1477" s="135" t="s">
        <v>552</v>
      </c>
      <c r="C1477" s="135" t="s">
        <v>560</v>
      </c>
      <c r="D1477" s="135" t="b">
        <v>0</v>
      </c>
      <c r="E1477" s="135" t="s">
        <v>10190</v>
      </c>
      <c r="F1477" s="135" t="s">
        <v>539</v>
      </c>
      <c r="G1477" s="136">
        <v>44127</v>
      </c>
      <c r="H1477" s="136">
        <v>44146</v>
      </c>
      <c r="I1477" s="135">
        <v>0</v>
      </c>
      <c r="J1477" s="92"/>
    </row>
    <row r="1478" spans="1:10" x14ac:dyDescent="0.25">
      <c r="A1478" s="135" t="s">
        <v>10441</v>
      </c>
      <c r="B1478" s="135" t="s">
        <v>552</v>
      </c>
      <c r="C1478" s="135" t="s">
        <v>560</v>
      </c>
      <c r="D1478" s="135" t="b">
        <v>0</v>
      </c>
      <c r="E1478" s="135" t="s">
        <v>10190</v>
      </c>
      <c r="F1478" s="135" t="s">
        <v>539</v>
      </c>
      <c r="G1478" s="136">
        <v>44127</v>
      </c>
      <c r="H1478" s="136">
        <v>44146</v>
      </c>
      <c r="I1478" s="135">
        <v>0</v>
      </c>
      <c r="J1478" s="92"/>
    </row>
    <row r="1479" spans="1:10" x14ac:dyDescent="0.25">
      <c r="A1479" s="135" t="s">
        <v>10442</v>
      </c>
      <c r="B1479" s="135" t="s">
        <v>552</v>
      </c>
      <c r="C1479" s="135" t="s">
        <v>560</v>
      </c>
      <c r="D1479" s="135" t="b">
        <v>0</v>
      </c>
      <c r="E1479" s="135" t="s">
        <v>10190</v>
      </c>
      <c r="F1479" s="135" t="s">
        <v>539</v>
      </c>
      <c r="G1479" s="136">
        <v>44127</v>
      </c>
      <c r="H1479" s="136">
        <v>44146</v>
      </c>
      <c r="I1479" s="135">
        <v>0</v>
      </c>
      <c r="J1479" s="92"/>
    </row>
    <row r="1480" spans="1:10" x14ac:dyDescent="0.25">
      <c r="A1480" s="135" t="s">
        <v>10443</v>
      </c>
      <c r="B1480" s="135" t="s">
        <v>552</v>
      </c>
      <c r="C1480" s="135" t="s">
        <v>560</v>
      </c>
      <c r="D1480" s="135" t="b">
        <v>0</v>
      </c>
      <c r="E1480" s="135" t="s">
        <v>10190</v>
      </c>
      <c r="F1480" s="135" t="s">
        <v>539</v>
      </c>
      <c r="G1480" s="136">
        <v>44127</v>
      </c>
      <c r="H1480" s="136">
        <v>44146</v>
      </c>
      <c r="I1480" s="135">
        <v>0</v>
      </c>
      <c r="J1480" s="92"/>
    </row>
    <row r="1481" spans="1:10" x14ac:dyDescent="0.25">
      <c r="A1481" s="135" t="s">
        <v>10444</v>
      </c>
      <c r="B1481" s="135" t="s">
        <v>552</v>
      </c>
      <c r="C1481" s="135" t="s">
        <v>560</v>
      </c>
      <c r="D1481" s="135" t="b">
        <v>0</v>
      </c>
      <c r="E1481" s="135" t="s">
        <v>10190</v>
      </c>
      <c r="F1481" s="135" t="s">
        <v>539</v>
      </c>
      <c r="G1481" s="136">
        <v>44127</v>
      </c>
      <c r="H1481" s="136">
        <v>44146</v>
      </c>
      <c r="I1481" s="135">
        <v>0</v>
      </c>
      <c r="J1481" s="92"/>
    </row>
    <row r="1482" spans="1:10" x14ac:dyDescent="0.25">
      <c r="A1482" s="135" t="s">
        <v>10445</v>
      </c>
      <c r="B1482" s="135" t="s">
        <v>540</v>
      </c>
      <c r="C1482" s="135" t="s">
        <v>560</v>
      </c>
      <c r="D1482" s="135" t="b">
        <v>0</v>
      </c>
      <c r="E1482" s="135" t="s">
        <v>10446</v>
      </c>
      <c r="F1482" s="135" t="s">
        <v>539</v>
      </c>
      <c r="G1482" s="136">
        <v>44127</v>
      </c>
      <c r="H1482" s="136">
        <v>44146</v>
      </c>
      <c r="I1482" s="135">
        <v>0</v>
      </c>
      <c r="J1482" s="92"/>
    </row>
    <row r="1483" spans="1:10" x14ac:dyDescent="0.25">
      <c r="A1483" s="135" t="s">
        <v>10447</v>
      </c>
      <c r="B1483" s="135" t="s">
        <v>540</v>
      </c>
      <c r="C1483" s="135" t="s">
        <v>560</v>
      </c>
      <c r="D1483" s="135" t="b">
        <v>0</v>
      </c>
      <c r="E1483" s="135" t="s">
        <v>10446</v>
      </c>
      <c r="F1483" s="135" t="s">
        <v>539</v>
      </c>
      <c r="G1483" s="136">
        <v>44127</v>
      </c>
      <c r="H1483" s="136">
        <v>44146</v>
      </c>
      <c r="I1483" s="135">
        <v>0</v>
      </c>
      <c r="J1483" s="92"/>
    </row>
    <row r="1484" spans="1:10" x14ac:dyDescent="0.25">
      <c r="A1484" s="135" t="s">
        <v>10448</v>
      </c>
      <c r="B1484" s="135" t="s">
        <v>540</v>
      </c>
      <c r="C1484" s="135" t="s">
        <v>560</v>
      </c>
      <c r="D1484" s="135" t="b">
        <v>0</v>
      </c>
      <c r="E1484" s="135" t="s">
        <v>10446</v>
      </c>
      <c r="F1484" s="135" t="s">
        <v>539</v>
      </c>
      <c r="G1484" s="136">
        <v>44127</v>
      </c>
      <c r="H1484" s="136">
        <v>44146</v>
      </c>
      <c r="I1484" s="135">
        <v>0</v>
      </c>
      <c r="J1484" s="92"/>
    </row>
    <row r="1485" spans="1:10" x14ac:dyDescent="0.25">
      <c r="A1485" s="135" t="s">
        <v>10449</v>
      </c>
      <c r="B1485" s="135" t="s">
        <v>540</v>
      </c>
      <c r="C1485" s="135" t="s">
        <v>560</v>
      </c>
      <c r="D1485" s="135" t="b">
        <v>0</v>
      </c>
      <c r="E1485" s="135" t="s">
        <v>10446</v>
      </c>
      <c r="F1485" s="135" t="s">
        <v>539</v>
      </c>
      <c r="G1485" s="136">
        <v>44127</v>
      </c>
      <c r="H1485" s="136">
        <v>44146</v>
      </c>
      <c r="I1485" s="135">
        <v>0</v>
      </c>
      <c r="J1485" s="92"/>
    </row>
    <row r="1486" spans="1:10" x14ac:dyDescent="0.25">
      <c r="A1486" s="135" t="s">
        <v>10450</v>
      </c>
      <c r="B1486" s="135" t="s">
        <v>540</v>
      </c>
      <c r="C1486" s="135" t="s">
        <v>560</v>
      </c>
      <c r="D1486" s="135" t="b">
        <v>0</v>
      </c>
      <c r="E1486" s="135" t="s">
        <v>10446</v>
      </c>
      <c r="F1486" s="135" t="s">
        <v>539</v>
      </c>
      <c r="G1486" s="136">
        <v>44127</v>
      </c>
      <c r="H1486" s="136">
        <v>44146</v>
      </c>
      <c r="I1486" s="135">
        <v>0</v>
      </c>
      <c r="J1486" s="92"/>
    </row>
    <row r="1487" spans="1:10" x14ac:dyDescent="0.25">
      <c r="A1487" s="135" t="s">
        <v>10451</v>
      </c>
      <c r="B1487" s="135" t="s">
        <v>540</v>
      </c>
      <c r="C1487" s="135" t="s">
        <v>560</v>
      </c>
      <c r="D1487" s="135" t="b">
        <v>0</v>
      </c>
      <c r="E1487" s="135" t="s">
        <v>10446</v>
      </c>
      <c r="F1487" s="135" t="s">
        <v>539</v>
      </c>
      <c r="G1487" s="136">
        <v>44127</v>
      </c>
      <c r="H1487" s="136">
        <v>44146</v>
      </c>
      <c r="I1487" s="135">
        <v>0</v>
      </c>
      <c r="J1487" s="92"/>
    </row>
    <row r="1488" spans="1:10" x14ac:dyDescent="0.25">
      <c r="A1488" s="135" t="s">
        <v>10452</v>
      </c>
      <c r="B1488" s="135" t="s">
        <v>540</v>
      </c>
      <c r="C1488" s="135" t="s">
        <v>560</v>
      </c>
      <c r="D1488" s="135" t="b">
        <v>0</v>
      </c>
      <c r="E1488" s="135" t="s">
        <v>10446</v>
      </c>
      <c r="F1488" s="135" t="s">
        <v>539</v>
      </c>
      <c r="G1488" s="136">
        <v>44127</v>
      </c>
      <c r="H1488" s="136">
        <v>44146</v>
      </c>
      <c r="I1488" s="135">
        <v>0</v>
      </c>
      <c r="J1488" s="92"/>
    </row>
    <row r="1489" spans="1:10" x14ac:dyDescent="0.25">
      <c r="A1489" s="135" t="s">
        <v>10453</v>
      </c>
      <c r="B1489" s="135" t="s">
        <v>540</v>
      </c>
      <c r="C1489" s="135" t="s">
        <v>560</v>
      </c>
      <c r="D1489" s="135" t="b">
        <v>0</v>
      </c>
      <c r="E1489" s="135" t="s">
        <v>10446</v>
      </c>
      <c r="F1489" s="135" t="s">
        <v>539</v>
      </c>
      <c r="G1489" s="136">
        <v>44127</v>
      </c>
      <c r="H1489" s="136">
        <v>44146</v>
      </c>
      <c r="I1489" s="135">
        <v>0</v>
      </c>
      <c r="J1489" s="92"/>
    </row>
    <row r="1490" spans="1:10" x14ac:dyDescent="0.25">
      <c r="A1490" s="135" t="s">
        <v>10454</v>
      </c>
      <c r="B1490" s="135" t="s">
        <v>540</v>
      </c>
      <c r="C1490" s="135" t="s">
        <v>560</v>
      </c>
      <c r="D1490" s="135" t="b">
        <v>0</v>
      </c>
      <c r="E1490" s="135" t="s">
        <v>10446</v>
      </c>
      <c r="F1490" s="135" t="s">
        <v>539</v>
      </c>
      <c r="G1490" s="136">
        <v>44127</v>
      </c>
      <c r="H1490" s="136">
        <v>44146</v>
      </c>
      <c r="I1490" s="135">
        <v>0</v>
      </c>
      <c r="J1490" s="92"/>
    </row>
    <row r="1491" spans="1:10" x14ac:dyDescent="0.25">
      <c r="A1491" s="135" t="s">
        <v>10455</v>
      </c>
      <c r="B1491" s="135" t="s">
        <v>540</v>
      </c>
      <c r="C1491" s="135" t="s">
        <v>560</v>
      </c>
      <c r="D1491" s="135" t="b">
        <v>0</v>
      </c>
      <c r="E1491" s="135" t="s">
        <v>10446</v>
      </c>
      <c r="F1491" s="135" t="s">
        <v>539</v>
      </c>
      <c r="G1491" s="136">
        <v>44127</v>
      </c>
      <c r="H1491" s="136">
        <v>44146</v>
      </c>
      <c r="I1491" s="135">
        <v>0</v>
      </c>
      <c r="J1491" s="92"/>
    </row>
    <row r="1492" spans="1:10" x14ac:dyDescent="0.25">
      <c r="A1492" s="135" t="s">
        <v>10456</v>
      </c>
      <c r="B1492" s="135" t="s">
        <v>540</v>
      </c>
      <c r="C1492" s="135" t="s">
        <v>560</v>
      </c>
      <c r="D1492" s="135" t="b">
        <v>0</v>
      </c>
      <c r="E1492" s="135" t="s">
        <v>10446</v>
      </c>
      <c r="F1492" s="135" t="s">
        <v>539</v>
      </c>
      <c r="G1492" s="136">
        <v>44127</v>
      </c>
      <c r="H1492" s="136">
        <v>44146</v>
      </c>
      <c r="I1492" s="135">
        <v>0</v>
      </c>
      <c r="J1492" s="92"/>
    </row>
    <row r="1493" spans="1:10" x14ac:dyDescent="0.25">
      <c r="A1493" s="135" t="s">
        <v>10457</v>
      </c>
      <c r="B1493" s="135" t="s">
        <v>540</v>
      </c>
      <c r="C1493" s="135" t="s">
        <v>560</v>
      </c>
      <c r="D1493" s="135" t="b">
        <v>0</v>
      </c>
      <c r="E1493" s="135" t="s">
        <v>10446</v>
      </c>
      <c r="F1493" s="135" t="s">
        <v>539</v>
      </c>
      <c r="G1493" s="136">
        <v>44127</v>
      </c>
      <c r="H1493" s="136">
        <v>44146</v>
      </c>
      <c r="I1493" s="135">
        <v>0</v>
      </c>
      <c r="J1493" s="92"/>
    </row>
    <row r="1494" spans="1:10" x14ac:dyDescent="0.25">
      <c r="A1494" s="135" t="s">
        <v>10458</v>
      </c>
      <c r="B1494" s="135" t="s">
        <v>540</v>
      </c>
      <c r="C1494" s="135" t="s">
        <v>560</v>
      </c>
      <c r="D1494" s="135" t="b">
        <v>0</v>
      </c>
      <c r="E1494" s="135" t="s">
        <v>10446</v>
      </c>
      <c r="F1494" s="135" t="s">
        <v>539</v>
      </c>
      <c r="G1494" s="136">
        <v>44127</v>
      </c>
      <c r="H1494" s="136">
        <v>44146</v>
      </c>
      <c r="I1494" s="135">
        <v>0</v>
      </c>
      <c r="J1494" s="92"/>
    </row>
    <row r="1495" spans="1:10" x14ac:dyDescent="0.25">
      <c r="A1495" s="135" t="s">
        <v>10459</v>
      </c>
      <c r="B1495" s="135" t="s">
        <v>540</v>
      </c>
      <c r="C1495" s="135" t="s">
        <v>560</v>
      </c>
      <c r="D1495" s="135" t="b">
        <v>0</v>
      </c>
      <c r="E1495" s="135" t="s">
        <v>10446</v>
      </c>
      <c r="F1495" s="135" t="s">
        <v>539</v>
      </c>
      <c r="G1495" s="136">
        <v>44127</v>
      </c>
      <c r="H1495" s="136">
        <v>44146</v>
      </c>
      <c r="I1495" s="135">
        <v>0</v>
      </c>
      <c r="J1495" s="92"/>
    </row>
    <row r="1496" spans="1:10" x14ac:dyDescent="0.25">
      <c r="A1496" s="135" t="s">
        <v>10460</v>
      </c>
      <c r="B1496" s="135" t="s">
        <v>540</v>
      </c>
      <c r="C1496" s="135" t="s">
        <v>560</v>
      </c>
      <c r="D1496" s="135" t="b">
        <v>0</v>
      </c>
      <c r="E1496" s="135" t="s">
        <v>10446</v>
      </c>
      <c r="F1496" s="135" t="s">
        <v>539</v>
      </c>
      <c r="G1496" s="136">
        <v>44127</v>
      </c>
      <c r="H1496" s="136">
        <v>44146</v>
      </c>
      <c r="I1496" s="135">
        <v>0</v>
      </c>
      <c r="J1496" s="92"/>
    </row>
    <row r="1497" spans="1:10" x14ac:dyDescent="0.25">
      <c r="A1497" s="135" t="s">
        <v>10461</v>
      </c>
      <c r="B1497" s="135" t="s">
        <v>540</v>
      </c>
      <c r="C1497" s="135" t="s">
        <v>560</v>
      </c>
      <c r="D1497" s="135" t="b">
        <v>0</v>
      </c>
      <c r="E1497" s="135" t="s">
        <v>10446</v>
      </c>
      <c r="F1497" s="135" t="s">
        <v>539</v>
      </c>
      <c r="G1497" s="136">
        <v>44127</v>
      </c>
      <c r="H1497" s="136">
        <v>44146</v>
      </c>
      <c r="I1497" s="135">
        <v>0</v>
      </c>
      <c r="J1497" s="92"/>
    </row>
    <row r="1498" spans="1:10" x14ac:dyDescent="0.25">
      <c r="A1498" s="135" t="s">
        <v>10462</v>
      </c>
      <c r="B1498" s="135" t="s">
        <v>540</v>
      </c>
      <c r="C1498" s="135" t="s">
        <v>560</v>
      </c>
      <c r="D1498" s="135" t="b">
        <v>0</v>
      </c>
      <c r="E1498" s="135" t="s">
        <v>10446</v>
      </c>
      <c r="F1498" s="135" t="s">
        <v>539</v>
      </c>
      <c r="G1498" s="136">
        <v>44127</v>
      </c>
      <c r="H1498" s="136">
        <v>44146</v>
      </c>
      <c r="I1498" s="135">
        <v>0</v>
      </c>
      <c r="J1498" s="92"/>
    </row>
    <row r="1499" spans="1:10" x14ac:dyDescent="0.25">
      <c r="A1499" s="135" t="s">
        <v>10463</v>
      </c>
      <c r="B1499" s="135" t="s">
        <v>540</v>
      </c>
      <c r="C1499" s="135" t="s">
        <v>560</v>
      </c>
      <c r="D1499" s="135" t="b">
        <v>0</v>
      </c>
      <c r="E1499" s="135" t="s">
        <v>10446</v>
      </c>
      <c r="F1499" s="135" t="s">
        <v>539</v>
      </c>
      <c r="G1499" s="136">
        <v>44127</v>
      </c>
      <c r="H1499" s="136">
        <v>44146</v>
      </c>
      <c r="I1499" s="135">
        <v>0</v>
      </c>
      <c r="J1499" s="92"/>
    </row>
    <row r="1500" spans="1:10" x14ac:dyDescent="0.25">
      <c r="A1500" s="135" t="s">
        <v>10464</v>
      </c>
      <c r="B1500" s="135" t="s">
        <v>540</v>
      </c>
      <c r="C1500" s="135" t="s">
        <v>560</v>
      </c>
      <c r="D1500" s="135" t="b">
        <v>0</v>
      </c>
      <c r="E1500" s="135" t="s">
        <v>10446</v>
      </c>
      <c r="F1500" s="135" t="s">
        <v>539</v>
      </c>
      <c r="G1500" s="136">
        <v>44127</v>
      </c>
      <c r="H1500" s="136">
        <v>44146</v>
      </c>
      <c r="I1500" s="135">
        <v>0</v>
      </c>
      <c r="J1500" s="92"/>
    </row>
    <row r="1501" spans="1:10" x14ac:dyDescent="0.25">
      <c r="A1501" s="135" t="s">
        <v>10465</v>
      </c>
      <c r="B1501" s="135" t="s">
        <v>540</v>
      </c>
      <c r="C1501" s="135" t="s">
        <v>560</v>
      </c>
      <c r="D1501" s="135" t="b">
        <v>0</v>
      </c>
      <c r="E1501" s="135" t="s">
        <v>10446</v>
      </c>
      <c r="F1501" s="135" t="s">
        <v>539</v>
      </c>
      <c r="G1501" s="136">
        <v>44127</v>
      </c>
      <c r="H1501" s="136">
        <v>44146</v>
      </c>
      <c r="I1501" s="135">
        <v>0</v>
      </c>
      <c r="J1501" s="92"/>
    </row>
    <row r="1502" spans="1:10" x14ac:dyDescent="0.25">
      <c r="A1502" s="135" t="s">
        <v>10466</v>
      </c>
      <c r="B1502" s="135" t="s">
        <v>540</v>
      </c>
      <c r="C1502" s="135" t="s">
        <v>560</v>
      </c>
      <c r="D1502" s="135" t="b">
        <v>0</v>
      </c>
      <c r="E1502" s="135" t="s">
        <v>10446</v>
      </c>
      <c r="F1502" s="135" t="s">
        <v>539</v>
      </c>
      <c r="G1502" s="136">
        <v>44127</v>
      </c>
      <c r="H1502" s="136">
        <v>44146</v>
      </c>
      <c r="I1502" s="135">
        <v>0</v>
      </c>
      <c r="J1502" s="92"/>
    </row>
    <row r="1503" spans="1:10" x14ac:dyDescent="0.25">
      <c r="A1503" s="135" t="s">
        <v>10467</v>
      </c>
      <c r="B1503" s="135" t="s">
        <v>540</v>
      </c>
      <c r="C1503" s="135" t="s">
        <v>560</v>
      </c>
      <c r="D1503" s="135" t="b">
        <v>0</v>
      </c>
      <c r="E1503" s="135" t="s">
        <v>10446</v>
      </c>
      <c r="F1503" s="135" t="s">
        <v>539</v>
      </c>
      <c r="G1503" s="136">
        <v>44127</v>
      </c>
      <c r="H1503" s="136">
        <v>44146</v>
      </c>
      <c r="I1503" s="135">
        <v>0</v>
      </c>
      <c r="J1503" s="92"/>
    </row>
    <row r="1504" spans="1:10" x14ac:dyDescent="0.25">
      <c r="A1504" s="135" t="s">
        <v>10468</v>
      </c>
      <c r="B1504" s="135" t="s">
        <v>540</v>
      </c>
      <c r="C1504" s="135" t="s">
        <v>560</v>
      </c>
      <c r="D1504" s="135" t="b">
        <v>0</v>
      </c>
      <c r="E1504" s="135" t="s">
        <v>10446</v>
      </c>
      <c r="F1504" s="135" t="s">
        <v>539</v>
      </c>
      <c r="G1504" s="136">
        <v>44127</v>
      </c>
      <c r="H1504" s="136">
        <v>44146</v>
      </c>
      <c r="I1504" s="135">
        <v>0</v>
      </c>
      <c r="J1504" s="92"/>
    </row>
    <row r="1505" spans="1:10" x14ac:dyDescent="0.25">
      <c r="A1505" s="135" t="s">
        <v>10469</v>
      </c>
      <c r="B1505" s="135" t="s">
        <v>540</v>
      </c>
      <c r="C1505" s="135" t="s">
        <v>560</v>
      </c>
      <c r="D1505" s="135" t="b">
        <v>0</v>
      </c>
      <c r="E1505" s="135" t="s">
        <v>10446</v>
      </c>
      <c r="F1505" s="135" t="s">
        <v>539</v>
      </c>
      <c r="G1505" s="136">
        <v>44127</v>
      </c>
      <c r="H1505" s="136">
        <v>44146</v>
      </c>
      <c r="I1505" s="135">
        <v>0</v>
      </c>
      <c r="J1505" s="92"/>
    </row>
    <row r="1506" spans="1:10" x14ac:dyDescent="0.25">
      <c r="A1506" s="135" t="s">
        <v>10470</v>
      </c>
      <c r="B1506" s="135" t="s">
        <v>540</v>
      </c>
      <c r="C1506" s="135" t="s">
        <v>560</v>
      </c>
      <c r="D1506" s="135" t="b">
        <v>0</v>
      </c>
      <c r="E1506" s="135" t="s">
        <v>10446</v>
      </c>
      <c r="F1506" s="135" t="s">
        <v>539</v>
      </c>
      <c r="G1506" s="136">
        <v>44127</v>
      </c>
      <c r="H1506" s="136">
        <v>44146</v>
      </c>
      <c r="I1506" s="135">
        <v>0</v>
      </c>
      <c r="J1506" s="92"/>
    </row>
    <row r="1507" spans="1:10" x14ac:dyDescent="0.25">
      <c r="A1507" s="135" t="s">
        <v>10471</v>
      </c>
      <c r="B1507" s="135" t="s">
        <v>540</v>
      </c>
      <c r="C1507" s="135" t="s">
        <v>560</v>
      </c>
      <c r="D1507" s="135" t="b">
        <v>0</v>
      </c>
      <c r="E1507" s="135" t="s">
        <v>10446</v>
      </c>
      <c r="F1507" s="135" t="s">
        <v>539</v>
      </c>
      <c r="G1507" s="136">
        <v>44127</v>
      </c>
      <c r="H1507" s="136">
        <v>44146</v>
      </c>
      <c r="I1507" s="135">
        <v>0</v>
      </c>
      <c r="J1507" s="92"/>
    </row>
    <row r="1508" spans="1:10" x14ac:dyDescent="0.25">
      <c r="A1508" s="135" t="s">
        <v>10472</v>
      </c>
      <c r="B1508" s="135" t="s">
        <v>540</v>
      </c>
      <c r="C1508" s="135" t="s">
        <v>560</v>
      </c>
      <c r="D1508" s="135" t="b">
        <v>0</v>
      </c>
      <c r="E1508" s="135" t="s">
        <v>10446</v>
      </c>
      <c r="F1508" s="135" t="s">
        <v>539</v>
      </c>
      <c r="G1508" s="136">
        <v>44127</v>
      </c>
      <c r="H1508" s="136">
        <v>44146</v>
      </c>
      <c r="I1508" s="135">
        <v>0</v>
      </c>
      <c r="J1508" s="92"/>
    </row>
    <row r="1509" spans="1:10" x14ac:dyDescent="0.25">
      <c r="A1509" s="135" t="s">
        <v>10473</v>
      </c>
      <c r="B1509" s="135" t="s">
        <v>540</v>
      </c>
      <c r="C1509" s="135" t="s">
        <v>560</v>
      </c>
      <c r="D1509" s="135" t="b">
        <v>0</v>
      </c>
      <c r="E1509" s="135" t="s">
        <v>10446</v>
      </c>
      <c r="F1509" s="135" t="s">
        <v>539</v>
      </c>
      <c r="G1509" s="136">
        <v>44127</v>
      </c>
      <c r="H1509" s="136">
        <v>44146</v>
      </c>
      <c r="I1509" s="135">
        <v>0</v>
      </c>
      <c r="J1509" s="92"/>
    </row>
    <row r="1510" spans="1:10" x14ac:dyDescent="0.25">
      <c r="A1510" s="135" t="s">
        <v>10474</v>
      </c>
      <c r="B1510" s="135" t="s">
        <v>540</v>
      </c>
      <c r="C1510" s="135" t="s">
        <v>560</v>
      </c>
      <c r="D1510" s="135" t="b">
        <v>0</v>
      </c>
      <c r="E1510" s="135" t="s">
        <v>10446</v>
      </c>
      <c r="F1510" s="135" t="s">
        <v>539</v>
      </c>
      <c r="G1510" s="136">
        <v>44127</v>
      </c>
      <c r="H1510" s="136">
        <v>44146</v>
      </c>
      <c r="I1510" s="135">
        <v>0</v>
      </c>
      <c r="J1510" s="92"/>
    </row>
    <row r="1511" spans="1:10" x14ac:dyDescent="0.25">
      <c r="A1511" s="135" t="s">
        <v>10475</v>
      </c>
      <c r="B1511" s="135" t="s">
        <v>540</v>
      </c>
      <c r="C1511" s="135" t="s">
        <v>560</v>
      </c>
      <c r="D1511" s="135" t="b">
        <v>0</v>
      </c>
      <c r="E1511" s="135" t="s">
        <v>10446</v>
      </c>
      <c r="F1511" s="135" t="s">
        <v>539</v>
      </c>
      <c r="G1511" s="136">
        <v>44127</v>
      </c>
      <c r="H1511" s="136">
        <v>44146</v>
      </c>
      <c r="I1511" s="135">
        <v>0</v>
      </c>
      <c r="J1511" s="92"/>
    </row>
    <row r="1512" spans="1:10" x14ac:dyDescent="0.25">
      <c r="A1512" s="135" t="s">
        <v>10476</v>
      </c>
      <c r="B1512" s="135" t="s">
        <v>540</v>
      </c>
      <c r="C1512" s="135" t="s">
        <v>560</v>
      </c>
      <c r="D1512" s="135" t="b">
        <v>0</v>
      </c>
      <c r="E1512" s="135" t="s">
        <v>10446</v>
      </c>
      <c r="F1512" s="135" t="s">
        <v>539</v>
      </c>
      <c r="G1512" s="136">
        <v>44127</v>
      </c>
      <c r="H1512" s="136">
        <v>44146</v>
      </c>
      <c r="I1512" s="135">
        <v>0</v>
      </c>
      <c r="J1512" s="92"/>
    </row>
    <row r="1513" spans="1:10" x14ac:dyDescent="0.25">
      <c r="A1513" s="135" t="s">
        <v>10477</v>
      </c>
      <c r="B1513" s="135" t="s">
        <v>540</v>
      </c>
      <c r="C1513" s="135" t="s">
        <v>560</v>
      </c>
      <c r="D1513" s="135" t="b">
        <v>0</v>
      </c>
      <c r="E1513" s="135" t="s">
        <v>10446</v>
      </c>
      <c r="F1513" s="135" t="s">
        <v>539</v>
      </c>
      <c r="G1513" s="136">
        <v>44127</v>
      </c>
      <c r="H1513" s="136">
        <v>44146</v>
      </c>
      <c r="I1513" s="135">
        <v>0</v>
      </c>
      <c r="J1513" s="92"/>
    </row>
    <row r="1514" spans="1:10" x14ac:dyDescent="0.25">
      <c r="A1514" s="135" t="s">
        <v>10478</v>
      </c>
      <c r="B1514" s="135" t="s">
        <v>540</v>
      </c>
      <c r="C1514" s="135" t="s">
        <v>560</v>
      </c>
      <c r="D1514" s="135" t="b">
        <v>0</v>
      </c>
      <c r="E1514" s="135" t="s">
        <v>10446</v>
      </c>
      <c r="F1514" s="135" t="s">
        <v>539</v>
      </c>
      <c r="G1514" s="136">
        <v>44127</v>
      </c>
      <c r="H1514" s="136">
        <v>44146</v>
      </c>
      <c r="I1514" s="135">
        <v>0</v>
      </c>
      <c r="J1514" s="92"/>
    </row>
    <row r="1515" spans="1:10" x14ac:dyDescent="0.25">
      <c r="A1515" s="135" t="s">
        <v>10479</v>
      </c>
      <c r="B1515" s="135" t="s">
        <v>540</v>
      </c>
      <c r="C1515" s="135" t="s">
        <v>560</v>
      </c>
      <c r="D1515" s="135" t="b">
        <v>0</v>
      </c>
      <c r="E1515" s="135" t="s">
        <v>10446</v>
      </c>
      <c r="F1515" s="135" t="s">
        <v>539</v>
      </c>
      <c r="G1515" s="136">
        <v>44127</v>
      </c>
      <c r="H1515" s="136">
        <v>44146</v>
      </c>
      <c r="I1515" s="135">
        <v>0</v>
      </c>
      <c r="J1515" s="92"/>
    </row>
    <row r="1516" spans="1:10" x14ac:dyDescent="0.25">
      <c r="A1516" s="135" t="s">
        <v>10480</v>
      </c>
      <c r="B1516" s="135" t="s">
        <v>540</v>
      </c>
      <c r="C1516" s="135" t="s">
        <v>560</v>
      </c>
      <c r="D1516" s="135" t="b">
        <v>0</v>
      </c>
      <c r="E1516" s="135" t="s">
        <v>10446</v>
      </c>
      <c r="F1516" s="135" t="s">
        <v>539</v>
      </c>
      <c r="G1516" s="136">
        <v>44127</v>
      </c>
      <c r="H1516" s="136">
        <v>44146</v>
      </c>
      <c r="I1516" s="135">
        <v>0</v>
      </c>
      <c r="J1516" s="92"/>
    </row>
    <row r="1517" spans="1:10" x14ac:dyDescent="0.25">
      <c r="A1517" s="135" t="s">
        <v>10481</v>
      </c>
      <c r="B1517" s="135" t="s">
        <v>540</v>
      </c>
      <c r="C1517" s="135" t="s">
        <v>560</v>
      </c>
      <c r="D1517" s="135" t="b">
        <v>0</v>
      </c>
      <c r="E1517" s="135" t="s">
        <v>10446</v>
      </c>
      <c r="F1517" s="135" t="s">
        <v>539</v>
      </c>
      <c r="G1517" s="136">
        <v>44127</v>
      </c>
      <c r="H1517" s="136">
        <v>44146</v>
      </c>
      <c r="I1517" s="135">
        <v>0</v>
      </c>
      <c r="J1517" s="92"/>
    </row>
    <row r="1518" spans="1:10" x14ac:dyDescent="0.25">
      <c r="A1518" s="135" t="s">
        <v>10482</v>
      </c>
      <c r="B1518" s="135" t="s">
        <v>540</v>
      </c>
      <c r="C1518" s="135" t="s">
        <v>560</v>
      </c>
      <c r="D1518" s="135" t="b">
        <v>0</v>
      </c>
      <c r="E1518" s="135" t="s">
        <v>10446</v>
      </c>
      <c r="F1518" s="135" t="s">
        <v>539</v>
      </c>
      <c r="G1518" s="136">
        <v>44127</v>
      </c>
      <c r="H1518" s="136">
        <v>44146</v>
      </c>
      <c r="I1518" s="135">
        <v>0</v>
      </c>
      <c r="J1518" s="92"/>
    </row>
    <row r="1519" spans="1:10" x14ac:dyDescent="0.25">
      <c r="A1519" s="135" t="s">
        <v>10483</v>
      </c>
      <c r="B1519" s="135" t="s">
        <v>540</v>
      </c>
      <c r="C1519" s="135" t="s">
        <v>560</v>
      </c>
      <c r="D1519" s="135" t="b">
        <v>0</v>
      </c>
      <c r="E1519" s="135" t="s">
        <v>10446</v>
      </c>
      <c r="F1519" s="135" t="s">
        <v>539</v>
      </c>
      <c r="G1519" s="136">
        <v>44127</v>
      </c>
      <c r="H1519" s="136">
        <v>44146</v>
      </c>
      <c r="I1519" s="135">
        <v>0</v>
      </c>
      <c r="J1519" s="92"/>
    </row>
    <row r="1520" spans="1:10" x14ac:dyDescent="0.25">
      <c r="A1520" s="135" t="s">
        <v>10484</v>
      </c>
      <c r="B1520" s="135" t="s">
        <v>540</v>
      </c>
      <c r="C1520" s="135" t="s">
        <v>560</v>
      </c>
      <c r="D1520" s="135" t="b">
        <v>0</v>
      </c>
      <c r="E1520" s="135" t="s">
        <v>10446</v>
      </c>
      <c r="F1520" s="135" t="s">
        <v>539</v>
      </c>
      <c r="G1520" s="136">
        <v>44127</v>
      </c>
      <c r="H1520" s="136">
        <v>44146</v>
      </c>
      <c r="I1520" s="135">
        <v>0</v>
      </c>
      <c r="J1520" s="92"/>
    </row>
    <row r="1521" spans="1:10" x14ac:dyDescent="0.25">
      <c r="A1521" s="135" t="s">
        <v>10485</v>
      </c>
      <c r="B1521" s="135" t="s">
        <v>540</v>
      </c>
      <c r="C1521" s="135" t="s">
        <v>560</v>
      </c>
      <c r="D1521" s="135" t="b">
        <v>0</v>
      </c>
      <c r="E1521" s="135" t="s">
        <v>10446</v>
      </c>
      <c r="F1521" s="135" t="s">
        <v>539</v>
      </c>
      <c r="G1521" s="136">
        <v>44127</v>
      </c>
      <c r="H1521" s="136">
        <v>44146</v>
      </c>
      <c r="I1521" s="135">
        <v>0</v>
      </c>
      <c r="J1521" s="92"/>
    </row>
    <row r="1522" spans="1:10" x14ac:dyDescent="0.25">
      <c r="A1522" s="135" t="s">
        <v>10486</v>
      </c>
      <c r="B1522" s="135" t="s">
        <v>540</v>
      </c>
      <c r="C1522" s="135" t="s">
        <v>560</v>
      </c>
      <c r="D1522" s="135" t="b">
        <v>0</v>
      </c>
      <c r="E1522" s="135" t="s">
        <v>10446</v>
      </c>
      <c r="F1522" s="135" t="s">
        <v>539</v>
      </c>
      <c r="G1522" s="136">
        <v>44127</v>
      </c>
      <c r="H1522" s="136">
        <v>44146</v>
      </c>
      <c r="I1522" s="135">
        <v>0</v>
      </c>
      <c r="J1522" s="92"/>
    </row>
    <row r="1523" spans="1:10" x14ac:dyDescent="0.25">
      <c r="A1523" s="135" t="s">
        <v>10487</v>
      </c>
      <c r="B1523" s="135" t="s">
        <v>540</v>
      </c>
      <c r="C1523" s="135" t="s">
        <v>560</v>
      </c>
      <c r="D1523" s="135" t="b">
        <v>0</v>
      </c>
      <c r="E1523" s="135" t="s">
        <v>10446</v>
      </c>
      <c r="F1523" s="135" t="s">
        <v>539</v>
      </c>
      <c r="G1523" s="136">
        <v>44127</v>
      </c>
      <c r="H1523" s="136">
        <v>44146</v>
      </c>
      <c r="I1523" s="135">
        <v>0</v>
      </c>
      <c r="J1523" s="92"/>
    </row>
    <row r="1524" spans="1:10" x14ac:dyDescent="0.25">
      <c r="A1524" s="135" t="s">
        <v>10488</v>
      </c>
      <c r="B1524" s="135" t="s">
        <v>540</v>
      </c>
      <c r="C1524" s="135" t="s">
        <v>560</v>
      </c>
      <c r="D1524" s="135" t="b">
        <v>0</v>
      </c>
      <c r="E1524" s="135" t="s">
        <v>10446</v>
      </c>
      <c r="F1524" s="135" t="s">
        <v>539</v>
      </c>
      <c r="G1524" s="136">
        <v>44127</v>
      </c>
      <c r="H1524" s="136">
        <v>44146</v>
      </c>
      <c r="I1524" s="135">
        <v>0</v>
      </c>
      <c r="J1524" s="92"/>
    </row>
    <row r="1525" spans="1:10" x14ac:dyDescent="0.25">
      <c r="A1525" s="135" t="s">
        <v>10489</v>
      </c>
      <c r="B1525" s="135" t="s">
        <v>540</v>
      </c>
      <c r="C1525" s="135" t="s">
        <v>560</v>
      </c>
      <c r="D1525" s="135" t="b">
        <v>0</v>
      </c>
      <c r="E1525" s="135" t="s">
        <v>10446</v>
      </c>
      <c r="F1525" s="135" t="s">
        <v>539</v>
      </c>
      <c r="G1525" s="136">
        <v>44127</v>
      </c>
      <c r="H1525" s="136">
        <v>44146</v>
      </c>
      <c r="I1525" s="135">
        <v>0</v>
      </c>
      <c r="J1525" s="92"/>
    </row>
    <row r="1526" spans="1:10" x14ac:dyDescent="0.25">
      <c r="A1526" s="135" t="s">
        <v>10490</v>
      </c>
      <c r="B1526" s="135" t="s">
        <v>540</v>
      </c>
      <c r="C1526" s="135" t="s">
        <v>560</v>
      </c>
      <c r="D1526" s="135" t="b">
        <v>0</v>
      </c>
      <c r="E1526" s="135" t="s">
        <v>10446</v>
      </c>
      <c r="F1526" s="135" t="s">
        <v>539</v>
      </c>
      <c r="G1526" s="136">
        <v>44127</v>
      </c>
      <c r="H1526" s="136">
        <v>44146</v>
      </c>
      <c r="I1526" s="135">
        <v>0</v>
      </c>
      <c r="J1526" s="92"/>
    </row>
    <row r="1527" spans="1:10" x14ac:dyDescent="0.25">
      <c r="A1527" s="135" t="s">
        <v>10491</v>
      </c>
      <c r="B1527" s="135" t="s">
        <v>540</v>
      </c>
      <c r="C1527" s="135" t="s">
        <v>560</v>
      </c>
      <c r="D1527" s="135" t="b">
        <v>0</v>
      </c>
      <c r="E1527" s="135" t="s">
        <v>10446</v>
      </c>
      <c r="F1527" s="135" t="s">
        <v>539</v>
      </c>
      <c r="G1527" s="136">
        <v>44127</v>
      </c>
      <c r="H1527" s="136">
        <v>44146</v>
      </c>
      <c r="I1527" s="135">
        <v>0</v>
      </c>
      <c r="J1527" s="92"/>
    </row>
    <row r="1528" spans="1:10" x14ac:dyDescent="0.25">
      <c r="A1528" s="135" t="s">
        <v>10492</v>
      </c>
      <c r="B1528" s="135" t="s">
        <v>540</v>
      </c>
      <c r="C1528" s="135" t="s">
        <v>560</v>
      </c>
      <c r="D1528" s="135" t="b">
        <v>0</v>
      </c>
      <c r="E1528" s="135" t="s">
        <v>10446</v>
      </c>
      <c r="F1528" s="135" t="s">
        <v>539</v>
      </c>
      <c r="G1528" s="136">
        <v>44127</v>
      </c>
      <c r="H1528" s="136">
        <v>44146</v>
      </c>
      <c r="I1528" s="135">
        <v>0</v>
      </c>
      <c r="J1528" s="92"/>
    </row>
    <row r="1529" spans="1:10" x14ac:dyDescent="0.25">
      <c r="A1529" s="135" t="s">
        <v>10493</v>
      </c>
      <c r="B1529" s="135" t="s">
        <v>540</v>
      </c>
      <c r="C1529" s="135" t="s">
        <v>560</v>
      </c>
      <c r="D1529" s="135" t="b">
        <v>0</v>
      </c>
      <c r="E1529" s="135" t="s">
        <v>10446</v>
      </c>
      <c r="F1529" s="135" t="s">
        <v>539</v>
      </c>
      <c r="G1529" s="136">
        <v>44127</v>
      </c>
      <c r="H1529" s="136">
        <v>44146</v>
      </c>
      <c r="I1529" s="135">
        <v>0</v>
      </c>
      <c r="J1529" s="92"/>
    </row>
    <row r="1530" spans="1:10" x14ac:dyDescent="0.25">
      <c r="A1530" s="135" t="s">
        <v>10494</v>
      </c>
      <c r="B1530" s="135" t="s">
        <v>540</v>
      </c>
      <c r="C1530" s="135" t="s">
        <v>560</v>
      </c>
      <c r="D1530" s="135" t="b">
        <v>0</v>
      </c>
      <c r="E1530" s="135" t="s">
        <v>10446</v>
      </c>
      <c r="F1530" s="135" t="s">
        <v>539</v>
      </c>
      <c r="G1530" s="136">
        <v>44127</v>
      </c>
      <c r="H1530" s="136">
        <v>44146</v>
      </c>
      <c r="I1530" s="135">
        <v>0</v>
      </c>
      <c r="J1530" s="92"/>
    </row>
    <row r="1531" spans="1:10" x14ac:dyDescent="0.25">
      <c r="A1531" s="135" t="s">
        <v>10495</v>
      </c>
      <c r="B1531" s="135" t="s">
        <v>540</v>
      </c>
      <c r="C1531" s="135" t="s">
        <v>560</v>
      </c>
      <c r="D1531" s="135" t="b">
        <v>0</v>
      </c>
      <c r="E1531" s="135" t="s">
        <v>10446</v>
      </c>
      <c r="F1531" s="135" t="s">
        <v>539</v>
      </c>
      <c r="G1531" s="136">
        <v>44127</v>
      </c>
      <c r="H1531" s="136">
        <v>44146</v>
      </c>
      <c r="I1531" s="135">
        <v>0</v>
      </c>
      <c r="J1531" s="92"/>
    </row>
    <row r="1532" spans="1:10" x14ac:dyDescent="0.25">
      <c r="A1532" s="135" t="s">
        <v>10496</v>
      </c>
      <c r="B1532" s="135" t="s">
        <v>540</v>
      </c>
      <c r="C1532" s="135" t="s">
        <v>560</v>
      </c>
      <c r="D1532" s="135" t="b">
        <v>0</v>
      </c>
      <c r="E1532" s="135" t="s">
        <v>10446</v>
      </c>
      <c r="F1532" s="135" t="s">
        <v>539</v>
      </c>
      <c r="G1532" s="136">
        <v>44127</v>
      </c>
      <c r="H1532" s="136">
        <v>44146</v>
      </c>
      <c r="I1532" s="135">
        <v>0</v>
      </c>
      <c r="J1532" s="92"/>
    </row>
    <row r="1533" spans="1:10" x14ac:dyDescent="0.25">
      <c r="A1533" s="135" t="s">
        <v>10497</v>
      </c>
      <c r="B1533" s="135" t="s">
        <v>540</v>
      </c>
      <c r="C1533" s="135" t="s">
        <v>560</v>
      </c>
      <c r="D1533" s="135" t="b">
        <v>0</v>
      </c>
      <c r="E1533" s="135" t="s">
        <v>10446</v>
      </c>
      <c r="F1533" s="135" t="s">
        <v>539</v>
      </c>
      <c r="G1533" s="136">
        <v>44127</v>
      </c>
      <c r="H1533" s="136">
        <v>44146</v>
      </c>
      <c r="I1533" s="135">
        <v>0</v>
      </c>
      <c r="J1533" s="92"/>
    </row>
    <row r="1534" spans="1:10" x14ac:dyDescent="0.25">
      <c r="A1534" s="135" t="s">
        <v>10498</v>
      </c>
      <c r="B1534" s="135" t="s">
        <v>540</v>
      </c>
      <c r="C1534" s="135" t="s">
        <v>560</v>
      </c>
      <c r="D1534" s="135" t="b">
        <v>0</v>
      </c>
      <c r="E1534" s="135" t="s">
        <v>10446</v>
      </c>
      <c r="F1534" s="135" t="s">
        <v>539</v>
      </c>
      <c r="G1534" s="136">
        <v>44127</v>
      </c>
      <c r="H1534" s="136">
        <v>44146</v>
      </c>
      <c r="I1534" s="135">
        <v>0</v>
      </c>
      <c r="J1534" s="92"/>
    </row>
    <row r="1535" spans="1:10" x14ac:dyDescent="0.25">
      <c r="A1535" s="135" t="s">
        <v>10499</v>
      </c>
      <c r="B1535" s="135" t="s">
        <v>540</v>
      </c>
      <c r="C1535" s="135" t="s">
        <v>560</v>
      </c>
      <c r="D1535" s="135" t="b">
        <v>0</v>
      </c>
      <c r="E1535" s="135" t="s">
        <v>10446</v>
      </c>
      <c r="F1535" s="135" t="s">
        <v>539</v>
      </c>
      <c r="G1535" s="136">
        <v>44127</v>
      </c>
      <c r="H1535" s="136">
        <v>44146</v>
      </c>
      <c r="I1535" s="135">
        <v>0</v>
      </c>
      <c r="J1535" s="92"/>
    </row>
    <row r="1536" spans="1:10" x14ac:dyDescent="0.25">
      <c r="A1536" s="135" t="s">
        <v>10500</v>
      </c>
      <c r="B1536" s="135" t="s">
        <v>540</v>
      </c>
      <c r="C1536" s="135" t="s">
        <v>560</v>
      </c>
      <c r="D1536" s="135" t="b">
        <v>0</v>
      </c>
      <c r="E1536" s="135" t="s">
        <v>10446</v>
      </c>
      <c r="F1536" s="135" t="s">
        <v>539</v>
      </c>
      <c r="G1536" s="136">
        <v>44127</v>
      </c>
      <c r="H1536" s="136">
        <v>44146</v>
      </c>
      <c r="I1536" s="135">
        <v>0</v>
      </c>
      <c r="J1536" s="92"/>
    </row>
    <row r="1537" spans="1:10" x14ac:dyDescent="0.25">
      <c r="A1537" s="135" t="s">
        <v>10501</v>
      </c>
      <c r="B1537" s="135" t="s">
        <v>540</v>
      </c>
      <c r="C1537" s="135" t="s">
        <v>560</v>
      </c>
      <c r="D1537" s="135" t="b">
        <v>0</v>
      </c>
      <c r="E1537" s="135" t="s">
        <v>10446</v>
      </c>
      <c r="F1537" s="135" t="s">
        <v>539</v>
      </c>
      <c r="G1537" s="136">
        <v>44127</v>
      </c>
      <c r="H1537" s="136">
        <v>44146</v>
      </c>
      <c r="I1537" s="135">
        <v>0</v>
      </c>
      <c r="J1537" s="92"/>
    </row>
    <row r="1538" spans="1:10" x14ac:dyDescent="0.25">
      <c r="A1538" s="135" t="s">
        <v>10502</v>
      </c>
      <c r="B1538" s="135" t="s">
        <v>540</v>
      </c>
      <c r="C1538" s="135" t="s">
        <v>560</v>
      </c>
      <c r="D1538" s="135" t="b">
        <v>0</v>
      </c>
      <c r="E1538" s="135" t="s">
        <v>10446</v>
      </c>
      <c r="F1538" s="135" t="s">
        <v>539</v>
      </c>
      <c r="G1538" s="136">
        <v>44127</v>
      </c>
      <c r="H1538" s="136">
        <v>44146</v>
      </c>
      <c r="I1538" s="135">
        <v>0</v>
      </c>
      <c r="J1538" s="92"/>
    </row>
    <row r="1539" spans="1:10" x14ac:dyDescent="0.25">
      <c r="A1539" s="135" t="s">
        <v>10503</v>
      </c>
      <c r="B1539" s="135" t="s">
        <v>540</v>
      </c>
      <c r="C1539" s="135" t="s">
        <v>560</v>
      </c>
      <c r="D1539" s="135" t="b">
        <v>0</v>
      </c>
      <c r="E1539" s="135" t="s">
        <v>10446</v>
      </c>
      <c r="F1539" s="135" t="s">
        <v>539</v>
      </c>
      <c r="G1539" s="136">
        <v>44127</v>
      </c>
      <c r="H1539" s="136">
        <v>44146</v>
      </c>
      <c r="I1539" s="135">
        <v>0</v>
      </c>
      <c r="J1539" s="92"/>
    </row>
    <row r="1540" spans="1:10" x14ac:dyDescent="0.25">
      <c r="A1540" s="135" t="s">
        <v>10504</v>
      </c>
      <c r="B1540" s="135" t="s">
        <v>540</v>
      </c>
      <c r="C1540" s="135" t="s">
        <v>560</v>
      </c>
      <c r="D1540" s="135" t="b">
        <v>0</v>
      </c>
      <c r="E1540" s="135" t="s">
        <v>10446</v>
      </c>
      <c r="F1540" s="135" t="s">
        <v>539</v>
      </c>
      <c r="G1540" s="136">
        <v>44127</v>
      </c>
      <c r="H1540" s="136">
        <v>44146</v>
      </c>
      <c r="I1540" s="135">
        <v>0</v>
      </c>
      <c r="J1540" s="92"/>
    </row>
    <row r="1541" spans="1:10" x14ac:dyDescent="0.25">
      <c r="A1541" s="135" t="s">
        <v>10505</v>
      </c>
      <c r="B1541" s="135" t="s">
        <v>540</v>
      </c>
      <c r="C1541" s="135" t="s">
        <v>560</v>
      </c>
      <c r="D1541" s="135" t="b">
        <v>0</v>
      </c>
      <c r="E1541" s="135" t="s">
        <v>10446</v>
      </c>
      <c r="F1541" s="135" t="s">
        <v>539</v>
      </c>
      <c r="G1541" s="136">
        <v>44127</v>
      </c>
      <c r="H1541" s="136">
        <v>44146</v>
      </c>
      <c r="I1541" s="135">
        <v>0</v>
      </c>
      <c r="J1541" s="92"/>
    </row>
    <row r="1542" spans="1:10" x14ac:dyDescent="0.25">
      <c r="A1542" s="135" t="s">
        <v>10506</v>
      </c>
      <c r="B1542" s="135" t="s">
        <v>540</v>
      </c>
      <c r="C1542" s="135" t="s">
        <v>560</v>
      </c>
      <c r="D1542" s="135" t="b">
        <v>0</v>
      </c>
      <c r="E1542" s="135" t="s">
        <v>10446</v>
      </c>
      <c r="F1542" s="135" t="s">
        <v>539</v>
      </c>
      <c r="G1542" s="136">
        <v>44127</v>
      </c>
      <c r="H1542" s="136">
        <v>44146</v>
      </c>
      <c r="I1542" s="135">
        <v>0</v>
      </c>
      <c r="J1542" s="92"/>
    </row>
    <row r="1543" spans="1:10" x14ac:dyDescent="0.25">
      <c r="A1543" s="135" t="s">
        <v>10507</v>
      </c>
      <c r="B1543" s="135" t="s">
        <v>540</v>
      </c>
      <c r="C1543" s="135" t="s">
        <v>560</v>
      </c>
      <c r="D1543" s="135" t="b">
        <v>0</v>
      </c>
      <c r="E1543" s="135" t="s">
        <v>10446</v>
      </c>
      <c r="F1543" s="135" t="s">
        <v>539</v>
      </c>
      <c r="G1543" s="136">
        <v>44127</v>
      </c>
      <c r="H1543" s="136">
        <v>44146</v>
      </c>
      <c r="I1543" s="135">
        <v>0</v>
      </c>
      <c r="J1543" s="92"/>
    </row>
    <row r="1544" spans="1:10" x14ac:dyDescent="0.25">
      <c r="A1544" s="135" t="s">
        <v>10508</v>
      </c>
      <c r="B1544" s="135" t="s">
        <v>540</v>
      </c>
      <c r="C1544" s="135" t="s">
        <v>560</v>
      </c>
      <c r="D1544" s="135" t="b">
        <v>0</v>
      </c>
      <c r="E1544" s="135" t="s">
        <v>10446</v>
      </c>
      <c r="F1544" s="135" t="s">
        <v>539</v>
      </c>
      <c r="G1544" s="136">
        <v>44127</v>
      </c>
      <c r="H1544" s="136">
        <v>44146</v>
      </c>
      <c r="I1544" s="135">
        <v>0</v>
      </c>
      <c r="J1544" s="92"/>
    </row>
    <row r="1545" spans="1:10" x14ac:dyDescent="0.25">
      <c r="A1545" s="135" t="s">
        <v>10509</v>
      </c>
      <c r="B1545" s="135" t="s">
        <v>540</v>
      </c>
      <c r="C1545" s="135" t="s">
        <v>560</v>
      </c>
      <c r="D1545" s="135" t="b">
        <v>0</v>
      </c>
      <c r="E1545" s="135" t="s">
        <v>10446</v>
      </c>
      <c r="F1545" s="135" t="s">
        <v>539</v>
      </c>
      <c r="G1545" s="136">
        <v>44127</v>
      </c>
      <c r="H1545" s="136">
        <v>44146</v>
      </c>
      <c r="I1545" s="135">
        <v>0</v>
      </c>
      <c r="J1545" s="92"/>
    </row>
    <row r="1546" spans="1:10" x14ac:dyDescent="0.25">
      <c r="A1546" s="135" t="s">
        <v>10510</v>
      </c>
      <c r="B1546" s="135" t="s">
        <v>540</v>
      </c>
      <c r="C1546" s="135" t="s">
        <v>560</v>
      </c>
      <c r="D1546" s="135" t="b">
        <v>0</v>
      </c>
      <c r="E1546" s="135" t="s">
        <v>10446</v>
      </c>
      <c r="F1546" s="135" t="s">
        <v>539</v>
      </c>
      <c r="G1546" s="136">
        <v>44127</v>
      </c>
      <c r="H1546" s="136">
        <v>44146</v>
      </c>
      <c r="I1546" s="135">
        <v>0</v>
      </c>
      <c r="J1546" s="92"/>
    </row>
    <row r="1547" spans="1:10" x14ac:dyDescent="0.25">
      <c r="A1547" s="135" t="s">
        <v>10511</v>
      </c>
      <c r="B1547" s="135" t="s">
        <v>540</v>
      </c>
      <c r="C1547" s="135" t="s">
        <v>560</v>
      </c>
      <c r="D1547" s="135" t="b">
        <v>0</v>
      </c>
      <c r="E1547" s="135" t="s">
        <v>10446</v>
      </c>
      <c r="F1547" s="135" t="s">
        <v>539</v>
      </c>
      <c r="G1547" s="136">
        <v>44127</v>
      </c>
      <c r="H1547" s="136">
        <v>44146</v>
      </c>
      <c r="I1547" s="135">
        <v>0</v>
      </c>
      <c r="J1547" s="92"/>
    </row>
    <row r="1548" spans="1:10" x14ac:dyDescent="0.25">
      <c r="A1548" s="135" t="s">
        <v>10512</v>
      </c>
      <c r="B1548" s="135" t="s">
        <v>540</v>
      </c>
      <c r="C1548" s="135" t="s">
        <v>560</v>
      </c>
      <c r="D1548" s="135" t="b">
        <v>0</v>
      </c>
      <c r="E1548" s="135" t="s">
        <v>10446</v>
      </c>
      <c r="F1548" s="135" t="s">
        <v>539</v>
      </c>
      <c r="G1548" s="136">
        <v>44127</v>
      </c>
      <c r="H1548" s="136">
        <v>44146</v>
      </c>
      <c r="I1548" s="135">
        <v>0</v>
      </c>
      <c r="J1548" s="92"/>
    </row>
    <row r="1549" spans="1:10" x14ac:dyDescent="0.25">
      <c r="A1549" s="135" t="s">
        <v>10513</v>
      </c>
      <c r="B1549" s="135" t="s">
        <v>540</v>
      </c>
      <c r="C1549" s="135" t="s">
        <v>560</v>
      </c>
      <c r="D1549" s="135" t="b">
        <v>0</v>
      </c>
      <c r="E1549" s="135" t="s">
        <v>10446</v>
      </c>
      <c r="F1549" s="135" t="s">
        <v>539</v>
      </c>
      <c r="G1549" s="136">
        <v>44127</v>
      </c>
      <c r="H1549" s="136">
        <v>44146</v>
      </c>
      <c r="I1549" s="135">
        <v>0</v>
      </c>
      <c r="J1549" s="92"/>
    </row>
    <row r="1550" spans="1:10" x14ac:dyDescent="0.25">
      <c r="A1550" s="135" t="s">
        <v>10514</v>
      </c>
      <c r="B1550" s="135" t="s">
        <v>540</v>
      </c>
      <c r="C1550" s="135" t="s">
        <v>560</v>
      </c>
      <c r="D1550" s="135" t="b">
        <v>0</v>
      </c>
      <c r="E1550" s="135" t="s">
        <v>10446</v>
      </c>
      <c r="F1550" s="135" t="s">
        <v>539</v>
      </c>
      <c r="G1550" s="136">
        <v>44127</v>
      </c>
      <c r="H1550" s="136">
        <v>44146</v>
      </c>
      <c r="I1550" s="135">
        <v>0</v>
      </c>
      <c r="J1550" s="92"/>
    </row>
    <row r="1551" spans="1:10" x14ac:dyDescent="0.25">
      <c r="A1551" s="135" t="s">
        <v>10515</v>
      </c>
      <c r="B1551" s="135" t="s">
        <v>540</v>
      </c>
      <c r="C1551" s="135" t="s">
        <v>560</v>
      </c>
      <c r="D1551" s="135" t="b">
        <v>0</v>
      </c>
      <c r="E1551" s="135" t="s">
        <v>10446</v>
      </c>
      <c r="F1551" s="135" t="s">
        <v>539</v>
      </c>
      <c r="G1551" s="136">
        <v>44127</v>
      </c>
      <c r="H1551" s="136">
        <v>44146</v>
      </c>
      <c r="I1551" s="135">
        <v>0</v>
      </c>
      <c r="J1551" s="92"/>
    </row>
    <row r="1552" spans="1:10" x14ac:dyDescent="0.25">
      <c r="A1552" s="135" t="s">
        <v>10516</v>
      </c>
      <c r="B1552" s="135" t="s">
        <v>540</v>
      </c>
      <c r="C1552" s="135" t="s">
        <v>560</v>
      </c>
      <c r="D1552" s="135" t="b">
        <v>0</v>
      </c>
      <c r="E1552" s="135" t="s">
        <v>10446</v>
      </c>
      <c r="F1552" s="135" t="s">
        <v>539</v>
      </c>
      <c r="G1552" s="136">
        <v>44127</v>
      </c>
      <c r="H1552" s="136">
        <v>44146</v>
      </c>
      <c r="I1552" s="135">
        <v>0</v>
      </c>
      <c r="J1552" s="92"/>
    </row>
    <row r="1553" spans="1:10" x14ac:dyDescent="0.25">
      <c r="A1553" s="135" t="s">
        <v>10517</v>
      </c>
      <c r="B1553" s="135" t="s">
        <v>540</v>
      </c>
      <c r="C1553" s="135" t="s">
        <v>560</v>
      </c>
      <c r="D1553" s="135" t="b">
        <v>0</v>
      </c>
      <c r="E1553" s="135" t="s">
        <v>10446</v>
      </c>
      <c r="F1553" s="135" t="s">
        <v>539</v>
      </c>
      <c r="G1553" s="136">
        <v>44127</v>
      </c>
      <c r="H1553" s="136">
        <v>44146</v>
      </c>
      <c r="I1553" s="135">
        <v>0</v>
      </c>
      <c r="J1553" s="92"/>
    </row>
    <row r="1554" spans="1:10" x14ac:dyDescent="0.25">
      <c r="A1554" s="135" t="s">
        <v>10518</v>
      </c>
      <c r="B1554" s="135" t="s">
        <v>540</v>
      </c>
      <c r="C1554" s="135" t="s">
        <v>560</v>
      </c>
      <c r="D1554" s="135" t="b">
        <v>0</v>
      </c>
      <c r="E1554" s="135" t="s">
        <v>10446</v>
      </c>
      <c r="F1554" s="135" t="s">
        <v>539</v>
      </c>
      <c r="G1554" s="136">
        <v>44127</v>
      </c>
      <c r="H1554" s="136">
        <v>44146</v>
      </c>
      <c r="I1554" s="135">
        <v>0</v>
      </c>
      <c r="J1554" s="92"/>
    </row>
    <row r="1555" spans="1:10" x14ac:dyDescent="0.25">
      <c r="A1555" s="135" t="s">
        <v>10519</v>
      </c>
      <c r="B1555" s="135" t="s">
        <v>540</v>
      </c>
      <c r="C1555" s="135" t="s">
        <v>560</v>
      </c>
      <c r="D1555" s="135" t="b">
        <v>0</v>
      </c>
      <c r="E1555" s="135" t="s">
        <v>10446</v>
      </c>
      <c r="F1555" s="135" t="s">
        <v>539</v>
      </c>
      <c r="G1555" s="136">
        <v>44127</v>
      </c>
      <c r="H1555" s="136">
        <v>44146</v>
      </c>
      <c r="I1555" s="135">
        <v>0</v>
      </c>
      <c r="J1555" s="92"/>
    </row>
    <row r="1556" spans="1:10" x14ac:dyDescent="0.25">
      <c r="A1556" s="135" t="s">
        <v>10520</v>
      </c>
      <c r="B1556" s="135" t="s">
        <v>540</v>
      </c>
      <c r="C1556" s="135" t="s">
        <v>560</v>
      </c>
      <c r="D1556" s="135" t="b">
        <v>0</v>
      </c>
      <c r="E1556" s="135" t="s">
        <v>10446</v>
      </c>
      <c r="F1556" s="135" t="s">
        <v>539</v>
      </c>
      <c r="G1556" s="136">
        <v>44127</v>
      </c>
      <c r="H1556" s="136">
        <v>44146</v>
      </c>
      <c r="I1556" s="135">
        <v>0</v>
      </c>
      <c r="J1556" s="92"/>
    </row>
    <row r="1557" spans="1:10" x14ac:dyDescent="0.25">
      <c r="A1557" s="135" t="s">
        <v>10521</v>
      </c>
      <c r="B1557" s="135" t="s">
        <v>540</v>
      </c>
      <c r="C1557" s="135" t="s">
        <v>560</v>
      </c>
      <c r="D1557" s="135" t="b">
        <v>0</v>
      </c>
      <c r="E1557" s="135" t="s">
        <v>10446</v>
      </c>
      <c r="F1557" s="135" t="s">
        <v>539</v>
      </c>
      <c r="G1557" s="136">
        <v>44127</v>
      </c>
      <c r="H1557" s="136">
        <v>44146</v>
      </c>
      <c r="I1557" s="135">
        <v>0</v>
      </c>
      <c r="J1557" s="92"/>
    </row>
    <row r="1558" spans="1:10" x14ac:dyDescent="0.25">
      <c r="A1558" s="135" t="s">
        <v>10522</v>
      </c>
      <c r="B1558" s="135" t="s">
        <v>540</v>
      </c>
      <c r="C1558" s="135" t="s">
        <v>560</v>
      </c>
      <c r="D1558" s="135" t="b">
        <v>0</v>
      </c>
      <c r="E1558" s="135" t="s">
        <v>10446</v>
      </c>
      <c r="F1558" s="135" t="s">
        <v>539</v>
      </c>
      <c r="G1558" s="136">
        <v>44127</v>
      </c>
      <c r="H1558" s="136">
        <v>44146</v>
      </c>
      <c r="I1558" s="135">
        <v>0</v>
      </c>
      <c r="J1558" s="92"/>
    </row>
    <row r="1559" spans="1:10" x14ac:dyDescent="0.25">
      <c r="A1559" s="135" t="s">
        <v>10523</v>
      </c>
      <c r="B1559" s="135" t="s">
        <v>540</v>
      </c>
      <c r="C1559" s="135" t="s">
        <v>560</v>
      </c>
      <c r="D1559" s="135" t="b">
        <v>0</v>
      </c>
      <c r="E1559" s="135" t="s">
        <v>10446</v>
      </c>
      <c r="F1559" s="135" t="s">
        <v>539</v>
      </c>
      <c r="G1559" s="136">
        <v>44127</v>
      </c>
      <c r="H1559" s="136">
        <v>44146</v>
      </c>
      <c r="I1559" s="135">
        <v>0</v>
      </c>
      <c r="J1559" s="92"/>
    </row>
    <row r="1560" spans="1:10" x14ac:dyDescent="0.25">
      <c r="A1560" s="135" t="s">
        <v>10524</v>
      </c>
      <c r="B1560" s="135" t="s">
        <v>540</v>
      </c>
      <c r="C1560" s="135" t="s">
        <v>560</v>
      </c>
      <c r="D1560" s="135" t="b">
        <v>0</v>
      </c>
      <c r="E1560" s="135" t="s">
        <v>10446</v>
      </c>
      <c r="F1560" s="135" t="s">
        <v>539</v>
      </c>
      <c r="G1560" s="136">
        <v>44127</v>
      </c>
      <c r="H1560" s="136">
        <v>44146</v>
      </c>
      <c r="I1560" s="135">
        <v>0</v>
      </c>
      <c r="J1560" s="92"/>
    </row>
    <row r="1561" spans="1:10" x14ac:dyDescent="0.25">
      <c r="A1561" s="135" t="s">
        <v>10525</v>
      </c>
      <c r="B1561" s="135" t="s">
        <v>540</v>
      </c>
      <c r="C1561" s="135" t="s">
        <v>560</v>
      </c>
      <c r="D1561" s="135" t="b">
        <v>0</v>
      </c>
      <c r="E1561" s="135" t="s">
        <v>10446</v>
      </c>
      <c r="F1561" s="135" t="s">
        <v>539</v>
      </c>
      <c r="G1561" s="136">
        <v>44127</v>
      </c>
      <c r="H1561" s="136">
        <v>44146</v>
      </c>
      <c r="I1561" s="135">
        <v>0</v>
      </c>
      <c r="J1561" s="92"/>
    </row>
    <row r="1562" spans="1:10" x14ac:dyDescent="0.25">
      <c r="A1562" s="135" t="s">
        <v>10526</v>
      </c>
      <c r="B1562" s="135" t="s">
        <v>540</v>
      </c>
      <c r="C1562" s="135" t="s">
        <v>560</v>
      </c>
      <c r="D1562" s="135" t="b">
        <v>0</v>
      </c>
      <c r="E1562" s="135" t="s">
        <v>10446</v>
      </c>
      <c r="F1562" s="135" t="s">
        <v>539</v>
      </c>
      <c r="G1562" s="136">
        <v>44127</v>
      </c>
      <c r="H1562" s="136">
        <v>44146</v>
      </c>
      <c r="I1562" s="135">
        <v>0</v>
      </c>
      <c r="J1562" s="92"/>
    </row>
    <row r="1563" spans="1:10" x14ac:dyDescent="0.25">
      <c r="A1563" s="135" t="s">
        <v>10527</v>
      </c>
      <c r="B1563" s="135" t="s">
        <v>540</v>
      </c>
      <c r="C1563" s="135" t="s">
        <v>560</v>
      </c>
      <c r="D1563" s="135" t="b">
        <v>0</v>
      </c>
      <c r="E1563" s="135" t="s">
        <v>10446</v>
      </c>
      <c r="F1563" s="135" t="s">
        <v>539</v>
      </c>
      <c r="G1563" s="136">
        <v>44127</v>
      </c>
      <c r="H1563" s="136">
        <v>44146</v>
      </c>
      <c r="I1563" s="135">
        <v>0</v>
      </c>
      <c r="J1563" s="92"/>
    </row>
    <row r="1564" spans="1:10" x14ac:dyDescent="0.25">
      <c r="A1564" s="135" t="s">
        <v>10528</v>
      </c>
      <c r="B1564" s="135" t="s">
        <v>540</v>
      </c>
      <c r="C1564" s="135" t="s">
        <v>560</v>
      </c>
      <c r="D1564" s="135" t="b">
        <v>0</v>
      </c>
      <c r="E1564" s="135" t="s">
        <v>10446</v>
      </c>
      <c r="F1564" s="135" t="s">
        <v>539</v>
      </c>
      <c r="G1564" s="136">
        <v>44127</v>
      </c>
      <c r="H1564" s="136">
        <v>44146</v>
      </c>
      <c r="I1564" s="135">
        <v>0</v>
      </c>
      <c r="J1564" s="92"/>
    </row>
    <row r="1565" spans="1:10" x14ac:dyDescent="0.25">
      <c r="A1565" s="135" t="s">
        <v>10529</v>
      </c>
      <c r="B1565" s="135" t="s">
        <v>540</v>
      </c>
      <c r="C1565" s="135" t="s">
        <v>560</v>
      </c>
      <c r="D1565" s="135" t="b">
        <v>0</v>
      </c>
      <c r="E1565" s="135" t="s">
        <v>10446</v>
      </c>
      <c r="F1565" s="135" t="s">
        <v>539</v>
      </c>
      <c r="G1565" s="136">
        <v>44127</v>
      </c>
      <c r="H1565" s="136">
        <v>44146</v>
      </c>
      <c r="I1565" s="135">
        <v>0</v>
      </c>
      <c r="J1565" s="92"/>
    </row>
    <row r="1566" spans="1:10" x14ac:dyDescent="0.25">
      <c r="A1566" s="135" t="s">
        <v>10530</v>
      </c>
      <c r="B1566" s="135" t="s">
        <v>540</v>
      </c>
      <c r="C1566" s="135" t="s">
        <v>560</v>
      </c>
      <c r="D1566" s="135" t="b">
        <v>0</v>
      </c>
      <c r="E1566" s="135" t="s">
        <v>10446</v>
      </c>
      <c r="F1566" s="135" t="s">
        <v>539</v>
      </c>
      <c r="G1566" s="136">
        <v>44127</v>
      </c>
      <c r="H1566" s="136">
        <v>44146</v>
      </c>
      <c r="I1566" s="135">
        <v>0</v>
      </c>
      <c r="J1566" s="92"/>
    </row>
    <row r="1567" spans="1:10" x14ac:dyDescent="0.25">
      <c r="A1567" s="135" t="s">
        <v>10531</v>
      </c>
      <c r="B1567" s="135" t="s">
        <v>540</v>
      </c>
      <c r="C1567" s="135" t="s">
        <v>560</v>
      </c>
      <c r="D1567" s="135" t="b">
        <v>0</v>
      </c>
      <c r="E1567" s="135" t="s">
        <v>10446</v>
      </c>
      <c r="F1567" s="135" t="s">
        <v>539</v>
      </c>
      <c r="G1567" s="136">
        <v>44127</v>
      </c>
      <c r="H1567" s="136">
        <v>44146</v>
      </c>
      <c r="I1567" s="135">
        <v>0</v>
      </c>
      <c r="J1567" s="92"/>
    </row>
    <row r="1568" spans="1:10" x14ac:dyDescent="0.25">
      <c r="A1568" s="135" t="s">
        <v>10532</v>
      </c>
      <c r="B1568" s="135" t="s">
        <v>540</v>
      </c>
      <c r="C1568" s="135" t="s">
        <v>560</v>
      </c>
      <c r="D1568" s="135" t="b">
        <v>0</v>
      </c>
      <c r="E1568" s="135" t="s">
        <v>10446</v>
      </c>
      <c r="F1568" s="135" t="s">
        <v>539</v>
      </c>
      <c r="G1568" s="136">
        <v>44127</v>
      </c>
      <c r="H1568" s="136">
        <v>44146</v>
      </c>
      <c r="I1568" s="135">
        <v>0</v>
      </c>
      <c r="J1568" s="92"/>
    </row>
    <row r="1569" spans="1:10" x14ac:dyDescent="0.25">
      <c r="A1569" s="135" t="s">
        <v>10533</v>
      </c>
      <c r="B1569" s="135" t="s">
        <v>540</v>
      </c>
      <c r="C1569" s="135" t="s">
        <v>560</v>
      </c>
      <c r="D1569" s="135" t="b">
        <v>0</v>
      </c>
      <c r="E1569" s="135" t="s">
        <v>10446</v>
      </c>
      <c r="F1569" s="135" t="s">
        <v>539</v>
      </c>
      <c r="G1569" s="136">
        <v>44127</v>
      </c>
      <c r="H1569" s="136">
        <v>44146</v>
      </c>
      <c r="I1569" s="135">
        <v>0</v>
      </c>
      <c r="J1569" s="92"/>
    </row>
    <row r="1570" spans="1:10" x14ac:dyDescent="0.25">
      <c r="A1570" s="135" t="s">
        <v>10534</v>
      </c>
      <c r="B1570" s="135" t="s">
        <v>540</v>
      </c>
      <c r="C1570" s="135" t="s">
        <v>560</v>
      </c>
      <c r="D1570" s="135" t="b">
        <v>0</v>
      </c>
      <c r="E1570" s="135" t="s">
        <v>10446</v>
      </c>
      <c r="F1570" s="135" t="s">
        <v>539</v>
      </c>
      <c r="G1570" s="136">
        <v>44127</v>
      </c>
      <c r="H1570" s="136">
        <v>44146</v>
      </c>
      <c r="I1570" s="135">
        <v>0</v>
      </c>
      <c r="J1570" s="92"/>
    </row>
    <row r="1571" spans="1:10" x14ac:dyDescent="0.25">
      <c r="A1571" s="135" t="s">
        <v>10535</v>
      </c>
      <c r="B1571" s="135" t="s">
        <v>540</v>
      </c>
      <c r="C1571" s="135" t="s">
        <v>560</v>
      </c>
      <c r="D1571" s="135" t="b">
        <v>0</v>
      </c>
      <c r="E1571" s="135" t="s">
        <v>10446</v>
      </c>
      <c r="F1571" s="135" t="s">
        <v>539</v>
      </c>
      <c r="G1571" s="136">
        <v>44127</v>
      </c>
      <c r="H1571" s="136">
        <v>44146</v>
      </c>
      <c r="I1571" s="135">
        <v>0</v>
      </c>
      <c r="J1571" s="92"/>
    </row>
    <row r="1572" spans="1:10" x14ac:dyDescent="0.25">
      <c r="A1572" s="135" t="s">
        <v>10536</v>
      </c>
      <c r="B1572" s="135" t="s">
        <v>540</v>
      </c>
      <c r="C1572" s="135" t="s">
        <v>560</v>
      </c>
      <c r="D1572" s="135" t="b">
        <v>0</v>
      </c>
      <c r="E1572" s="135" t="s">
        <v>10446</v>
      </c>
      <c r="F1572" s="135" t="s">
        <v>539</v>
      </c>
      <c r="G1572" s="136">
        <v>44127</v>
      </c>
      <c r="H1572" s="136">
        <v>44146</v>
      </c>
      <c r="I1572" s="135">
        <v>0</v>
      </c>
      <c r="J1572" s="92"/>
    </row>
    <row r="1573" spans="1:10" x14ac:dyDescent="0.25">
      <c r="A1573" s="135" t="s">
        <v>10537</v>
      </c>
      <c r="B1573" s="135" t="s">
        <v>540</v>
      </c>
      <c r="C1573" s="135" t="s">
        <v>560</v>
      </c>
      <c r="D1573" s="135" t="b">
        <v>0</v>
      </c>
      <c r="E1573" s="135" t="s">
        <v>10446</v>
      </c>
      <c r="F1573" s="135" t="s">
        <v>539</v>
      </c>
      <c r="G1573" s="136">
        <v>44127</v>
      </c>
      <c r="H1573" s="136">
        <v>44146</v>
      </c>
      <c r="I1573" s="135">
        <v>0</v>
      </c>
      <c r="J1573" s="92"/>
    </row>
    <row r="1574" spans="1:10" x14ac:dyDescent="0.25">
      <c r="A1574" s="135" t="s">
        <v>10538</v>
      </c>
      <c r="B1574" s="135" t="s">
        <v>540</v>
      </c>
      <c r="C1574" s="135" t="s">
        <v>560</v>
      </c>
      <c r="D1574" s="135" t="b">
        <v>0</v>
      </c>
      <c r="E1574" s="135" t="s">
        <v>10446</v>
      </c>
      <c r="F1574" s="135" t="s">
        <v>539</v>
      </c>
      <c r="G1574" s="136">
        <v>44127</v>
      </c>
      <c r="H1574" s="136">
        <v>44146</v>
      </c>
      <c r="I1574" s="135">
        <v>0</v>
      </c>
      <c r="J1574" s="92"/>
    </row>
    <row r="1575" spans="1:10" x14ac:dyDescent="0.25">
      <c r="A1575" s="135" t="s">
        <v>10539</v>
      </c>
      <c r="B1575" s="135" t="s">
        <v>540</v>
      </c>
      <c r="C1575" s="135" t="s">
        <v>560</v>
      </c>
      <c r="D1575" s="135" t="b">
        <v>0</v>
      </c>
      <c r="E1575" s="135" t="s">
        <v>10446</v>
      </c>
      <c r="F1575" s="135" t="s">
        <v>539</v>
      </c>
      <c r="G1575" s="136">
        <v>44127</v>
      </c>
      <c r="H1575" s="136">
        <v>44146</v>
      </c>
      <c r="I1575" s="135">
        <v>0</v>
      </c>
      <c r="J1575" s="92"/>
    </row>
    <row r="1576" spans="1:10" x14ac:dyDescent="0.25">
      <c r="A1576" s="135" t="s">
        <v>10540</v>
      </c>
      <c r="B1576" s="135" t="s">
        <v>540</v>
      </c>
      <c r="C1576" s="135" t="s">
        <v>560</v>
      </c>
      <c r="D1576" s="135" t="b">
        <v>0</v>
      </c>
      <c r="E1576" s="135" t="s">
        <v>10446</v>
      </c>
      <c r="F1576" s="135" t="s">
        <v>539</v>
      </c>
      <c r="G1576" s="136">
        <v>44127</v>
      </c>
      <c r="H1576" s="136">
        <v>44146</v>
      </c>
      <c r="I1576" s="135">
        <v>0</v>
      </c>
      <c r="J1576" s="92"/>
    </row>
    <row r="1577" spans="1:10" x14ac:dyDescent="0.25">
      <c r="A1577" s="135" t="s">
        <v>10541</v>
      </c>
      <c r="B1577" s="135" t="s">
        <v>540</v>
      </c>
      <c r="C1577" s="135" t="s">
        <v>560</v>
      </c>
      <c r="D1577" s="135" t="b">
        <v>0</v>
      </c>
      <c r="E1577" s="135" t="s">
        <v>10446</v>
      </c>
      <c r="F1577" s="135" t="s">
        <v>539</v>
      </c>
      <c r="G1577" s="136">
        <v>44127</v>
      </c>
      <c r="H1577" s="136">
        <v>44146</v>
      </c>
      <c r="I1577" s="135">
        <v>0</v>
      </c>
      <c r="J1577" s="92"/>
    </row>
    <row r="1578" spans="1:10" x14ac:dyDescent="0.25">
      <c r="A1578" s="135" t="s">
        <v>10542</v>
      </c>
      <c r="B1578" s="135" t="s">
        <v>540</v>
      </c>
      <c r="C1578" s="135" t="s">
        <v>560</v>
      </c>
      <c r="D1578" s="135" t="b">
        <v>0</v>
      </c>
      <c r="E1578" s="135" t="s">
        <v>10446</v>
      </c>
      <c r="F1578" s="135" t="s">
        <v>539</v>
      </c>
      <c r="G1578" s="136">
        <v>44127</v>
      </c>
      <c r="H1578" s="136">
        <v>44146</v>
      </c>
      <c r="I1578" s="135">
        <v>0</v>
      </c>
      <c r="J1578" s="92"/>
    </row>
    <row r="1579" spans="1:10" x14ac:dyDescent="0.25">
      <c r="A1579" s="135" t="s">
        <v>10543</v>
      </c>
      <c r="B1579" s="135" t="s">
        <v>540</v>
      </c>
      <c r="C1579" s="135" t="s">
        <v>560</v>
      </c>
      <c r="D1579" s="135" t="b">
        <v>0</v>
      </c>
      <c r="E1579" s="135" t="s">
        <v>10446</v>
      </c>
      <c r="F1579" s="135" t="s">
        <v>539</v>
      </c>
      <c r="G1579" s="136">
        <v>44127</v>
      </c>
      <c r="H1579" s="136">
        <v>44146</v>
      </c>
      <c r="I1579" s="135">
        <v>0</v>
      </c>
      <c r="J1579" s="92"/>
    </row>
    <row r="1580" spans="1:10" x14ac:dyDescent="0.25">
      <c r="A1580" s="135" t="s">
        <v>10544</v>
      </c>
      <c r="B1580" s="135" t="s">
        <v>540</v>
      </c>
      <c r="C1580" s="135" t="s">
        <v>560</v>
      </c>
      <c r="D1580" s="135" t="b">
        <v>0</v>
      </c>
      <c r="E1580" s="135" t="s">
        <v>10446</v>
      </c>
      <c r="F1580" s="135" t="s">
        <v>539</v>
      </c>
      <c r="G1580" s="136">
        <v>44127</v>
      </c>
      <c r="H1580" s="136">
        <v>44146</v>
      </c>
      <c r="I1580" s="135">
        <v>0</v>
      </c>
      <c r="J1580" s="92"/>
    </row>
    <row r="1581" spans="1:10" x14ac:dyDescent="0.25">
      <c r="A1581" s="135" t="s">
        <v>10545</v>
      </c>
      <c r="B1581" s="135" t="s">
        <v>540</v>
      </c>
      <c r="C1581" s="135" t="s">
        <v>560</v>
      </c>
      <c r="D1581" s="135" t="b">
        <v>0</v>
      </c>
      <c r="E1581" s="135" t="s">
        <v>10446</v>
      </c>
      <c r="F1581" s="135" t="s">
        <v>539</v>
      </c>
      <c r="G1581" s="136">
        <v>44127</v>
      </c>
      <c r="H1581" s="136">
        <v>44146</v>
      </c>
      <c r="I1581" s="135">
        <v>0</v>
      </c>
      <c r="J1581" s="92"/>
    </row>
    <row r="1582" spans="1:10" x14ac:dyDescent="0.25">
      <c r="A1582" s="135" t="s">
        <v>10546</v>
      </c>
      <c r="B1582" s="135" t="s">
        <v>540</v>
      </c>
      <c r="C1582" s="135" t="s">
        <v>560</v>
      </c>
      <c r="D1582" s="135" t="b">
        <v>0</v>
      </c>
      <c r="E1582" s="135" t="s">
        <v>10446</v>
      </c>
      <c r="F1582" s="135" t="s">
        <v>539</v>
      </c>
      <c r="G1582" s="136">
        <v>44127</v>
      </c>
      <c r="H1582" s="136">
        <v>44146</v>
      </c>
      <c r="I1582" s="135">
        <v>0</v>
      </c>
      <c r="J1582" s="92"/>
    </row>
    <row r="1583" spans="1:10" x14ac:dyDescent="0.25">
      <c r="A1583" s="135" t="s">
        <v>10547</v>
      </c>
      <c r="B1583" s="135" t="s">
        <v>540</v>
      </c>
      <c r="C1583" s="135" t="s">
        <v>560</v>
      </c>
      <c r="D1583" s="135" t="b">
        <v>0</v>
      </c>
      <c r="E1583" s="135" t="s">
        <v>10446</v>
      </c>
      <c r="F1583" s="135" t="s">
        <v>539</v>
      </c>
      <c r="G1583" s="136">
        <v>44127</v>
      </c>
      <c r="H1583" s="136">
        <v>44146</v>
      </c>
      <c r="I1583" s="135">
        <v>0</v>
      </c>
      <c r="J1583" s="92"/>
    </row>
    <row r="1584" spans="1:10" x14ac:dyDescent="0.25">
      <c r="A1584" s="135" t="s">
        <v>10548</v>
      </c>
      <c r="B1584" s="135" t="s">
        <v>540</v>
      </c>
      <c r="C1584" s="135" t="s">
        <v>560</v>
      </c>
      <c r="D1584" s="135" t="b">
        <v>0</v>
      </c>
      <c r="E1584" s="135" t="s">
        <v>10446</v>
      </c>
      <c r="F1584" s="135" t="s">
        <v>539</v>
      </c>
      <c r="G1584" s="136">
        <v>44127</v>
      </c>
      <c r="H1584" s="136">
        <v>44146</v>
      </c>
      <c r="I1584" s="135">
        <v>0</v>
      </c>
      <c r="J1584" s="92"/>
    </row>
    <row r="1585" spans="1:10" x14ac:dyDescent="0.25">
      <c r="A1585" s="135" t="s">
        <v>10549</v>
      </c>
      <c r="B1585" s="135" t="s">
        <v>540</v>
      </c>
      <c r="C1585" s="135" t="s">
        <v>560</v>
      </c>
      <c r="D1585" s="135" t="b">
        <v>0</v>
      </c>
      <c r="E1585" s="135" t="s">
        <v>10446</v>
      </c>
      <c r="F1585" s="135" t="s">
        <v>539</v>
      </c>
      <c r="G1585" s="136">
        <v>44127</v>
      </c>
      <c r="H1585" s="136">
        <v>44146</v>
      </c>
      <c r="I1585" s="135">
        <v>0</v>
      </c>
      <c r="J1585" s="92"/>
    </row>
    <row r="1586" spans="1:10" x14ac:dyDescent="0.25">
      <c r="A1586" s="135" t="s">
        <v>10550</v>
      </c>
      <c r="B1586" s="135" t="s">
        <v>540</v>
      </c>
      <c r="C1586" s="135" t="s">
        <v>560</v>
      </c>
      <c r="D1586" s="135" t="b">
        <v>0</v>
      </c>
      <c r="E1586" s="135" t="s">
        <v>10446</v>
      </c>
      <c r="F1586" s="135" t="s">
        <v>539</v>
      </c>
      <c r="G1586" s="136">
        <v>44127</v>
      </c>
      <c r="H1586" s="136">
        <v>44146</v>
      </c>
      <c r="I1586" s="135">
        <v>0</v>
      </c>
      <c r="J1586" s="92"/>
    </row>
    <row r="1587" spans="1:10" x14ac:dyDescent="0.25">
      <c r="A1587" s="135" t="s">
        <v>10551</v>
      </c>
      <c r="B1587" s="135" t="s">
        <v>557</v>
      </c>
      <c r="C1587" s="135" t="s">
        <v>560</v>
      </c>
      <c r="D1587" s="135" t="b">
        <v>0</v>
      </c>
      <c r="E1587" s="135" t="s">
        <v>10552</v>
      </c>
      <c r="F1587" s="135" t="s">
        <v>539</v>
      </c>
      <c r="G1587" s="136">
        <v>44127</v>
      </c>
      <c r="H1587" s="136">
        <v>44146</v>
      </c>
      <c r="I1587" s="135">
        <v>0</v>
      </c>
      <c r="J1587" s="92"/>
    </row>
    <row r="1588" spans="1:10" x14ac:dyDescent="0.25">
      <c r="A1588" s="135" t="s">
        <v>10553</v>
      </c>
      <c r="B1588" s="135" t="s">
        <v>557</v>
      </c>
      <c r="C1588" s="135" t="s">
        <v>560</v>
      </c>
      <c r="D1588" s="135" t="b">
        <v>0</v>
      </c>
      <c r="E1588" s="135" t="s">
        <v>10552</v>
      </c>
      <c r="F1588" s="135" t="s">
        <v>539</v>
      </c>
      <c r="G1588" s="136">
        <v>44127</v>
      </c>
      <c r="H1588" s="136">
        <v>44146</v>
      </c>
      <c r="I1588" s="135">
        <v>0</v>
      </c>
      <c r="J1588" s="92"/>
    </row>
    <row r="1589" spans="1:10" x14ac:dyDescent="0.25">
      <c r="A1589" s="135" t="s">
        <v>10554</v>
      </c>
      <c r="B1589" s="135" t="s">
        <v>557</v>
      </c>
      <c r="C1589" s="135" t="s">
        <v>560</v>
      </c>
      <c r="D1589" s="135" t="b">
        <v>0</v>
      </c>
      <c r="E1589" s="135" t="s">
        <v>10552</v>
      </c>
      <c r="F1589" s="135" t="s">
        <v>539</v>
      </c>
      <c r="G1589" s="136">
        <v>44127</v>
      </c>
      <c r="H1589" s="136">
        <v>44146</v>
      </c>
      <c r="I1589" s="135">
        <v>0</v>
      </c>
      <c r="J1589" s="92"/>
    </row>
    <row r="1590" spans="1:10" x14ac:dyDescent="0.25">
      <c r="A1590" s="135" t="s">
        <v>10555</v>
      </c>
      <c r="B1590" s="135" t="s">
        <v>557</v>
      </c>
      <c r="C1590" s="135" t="s">
        <v>560</v>
      </c>
      <c r="D1590" s="135" t="b">
        <v>0</v>
      </c>
      <c r="E1590" s="135" t="s">
        <v>10552</v>
      </c>
      <c r="F1590" s="135" t="s">
        <v>539</v>
      </c>
      <c r="G1590" s="136">
        <v>44127</v>
      </c>
      <c r="H1590" s="136">
        <v>44146</v>
      </c>
      <c r="I1590" s="135">
        <v>0</v>
      </c>
      <c r="J1590" s="92"/>
    </row>
    <row r="1591" spans="1:10" x14ac:dyDescent="0.25">
      <c r="A1591" s="135" t="s">
        <v>10556</v>
      </c>
      <c r="B1591" s="135" t="s">
        <v>557</v>
      </c>
      <c r="C1591" s="135" t="s">
        <v>560</v>
      </c>
      <c r="D1591" s="135" t="b">
        <v>0</v>
      </c>
      <c r="E1591" s="135" t="s">
        <v>10552</v>
      </c>
      <c r="F1591" s="135" t="s">
        <v>539</v>
      </c>
      <c r="G1591" s="136">
        <v>44127</v>
      </c>
      <c r="H1591" s="136">
        <v>44146</v>
      </c>
      <c r="I1591" s="135">
        <v>0</v>
      </c>
      <c r="J1591" s="92"/>
    </row>
    <row r="1592" spans="1:10" x14ac:dyDescent="0.25">
      <c r="A1592" s="135" t="s">
        <v>10557</v>
      </c>
      <c r="B1592" s="135" t="s">
        <v>557</v>
      </c>
      <c r="C1592" s="135" t="s">
        <v>560</v>
      </c>
      <c r="D1592" s="135" t="b">
        <v>0</v>
      </c>
      <c r="E1592" s="135" t="s">
        <v>10552</v>
      </c>
      <c r="F1592" s="135" t="s">
        <v>539</v>
      </c>
      <c r="G1592" s="136">
        <v>44127</v>
      </c>
      <c r="H1592" s="136">
        <v>44146</v>
      </c>
      <c r="I1592" s="135">
        <v>0</v>
      </c>
      <c r="J1592" s="92"/>
    </row>
    <row r="1593" spans="1:10" x14ac:dyDescent="0.25">
      <c r="A1593" s="135" t="s">
        <v>10558</v>
      </c>
      <c r="B1593" s="135" t="s">
        <v>557</v>
      </c>
      <c r="C1593" s="135" t="s">
        <v>560</v>
      </c>
      <c r="D1593" s="135" t="b">
        <v>0</v>
      </c>
      <c r="E1593" s="135" t="s">
        <v>10552</v>
      </c>
      <c r="F1593" s="135" t="s">
        <v>539</v>
      </c>
      <c r="G1593" s="136">
        <v>44127</v>
      </c>
      <c r="H1593" s="136">
        <v>44146</v>
      </c>
      <c r="I1593" s="135">
        <v>0</v>
      </c>
      <c r="J1593" s="92"/>
    </row>
    <row r="1594" spans="1:10" x14ac:dyDescent="0.25">
      <c r="A1594" s="135" t="s">
        <v>10559</v>
      </c>
      <c r="B1594" s="135" t="s">
        <v>557</v>
      </c>
      <c r="C1594" s="135" t="s">
        <v>560</v>
      </c>
      <c r="D1594" s="135" t="b">
        <v>0</v>
      </c>
      <c r="E1594" s="135" t="s">
        <v>10552</v>
      </c>
      <c r="F1594" s="135" t="s">
        <v>539</v>
      </c>
      <c r="G1594" s="136">
        <v>44127</v>
      </c>
      <c r="H1594" s="136">
        <v>44146</v>
      </c>
      <c r="I1594" s="135">
        <v>0</v>
      </c>
      <c r="J1594" s="92"/>
    </row>
    <row r="1595" spans="1:10" x14ac:dyDescent="0.25">
      <c r="A1595" s="135" t="s">
        <v>10560</v>
      </c>
      <c r="B1595" s="135" t="s">
        <v>557</v>
      </c>
      <c r="C1595" s="135" t="s">
        <v>560</v>
      </c>
      <c r="D1595" s="135" t="b">
        <v>0</v>
      </c>
      <c r="E1595" s="135" t="s">
        <v>10552</v>
      </c>
      <c r="F1595" s="135" t="s">
        <v>539</v>
      </c>
      <c r="G1595" s="136">
        <v>44127</v>
      </c>
      <c r="H1595" s="136">
        <v>44146</v>
      </c>
      <c r="I1595" s="135">
        <v>0</v>
      </c>
      <c r="J1595" s="92"/>
    </row>
    <row r="1596" spans="1:10" x14ac:dyDescent="0.25">
      <c r="A1596" s="135" t="s">
        <v>10561</v>
      </c>
      <c r="B1596" s="135" t="s">
        <v>557</v>
      </c>
      <c r="C1596" s="135" t="s">
        <v>560</v>
      </c>
      <c r="D1596" s="135" t="b">
        <v>0</v>
      </c>
      <c r="E1596" s="135" t="s">
        <v>10552</v>
      </c>
      <c r="F1596" s="135" t="s">
        <v>539</v>
      </c>
      <c r="G1596" s="136">
        <v>44127</v>
      </c>
      <c r="H1596" s="136">
        <v>44146</v>
      </c>
      <c r="I1596" s="135">
        <v>0</v>
      </c>
      <c r="J1596" s="92"/>
    </row>
    <row r="1597" spans="1:10" x14ac:dyDescent="0.25">
      <c r="A1597" s="135" t="s">
        <v>10562</v>
      </c>
      <c r="B1597" s="135" t="s">
        <v>557</v>
      </c>
      <c r="C1597" s="135" t="s">
        <v>560</v>
      </c>
      <c r="D1597" s="135" t="b">
        <v>0</v>
      </c>
      <c r="E1597" s="135" t="s">
        <v>10552</v>
      </c>
      <c r="F1597" s="135" t="s">
        <v>539</v>
      </c>
      <c r="G1597" s="136">
        <v>44127</v>
      </c>
      <c r="H1597" s="136">
        <v>44146</v>
      </c>
      <c r="I1597" s="135">
        <v>0</v>
      </c>
      <c r="J1597" s="92"/>
    </row>
    <row r="1598" spans="1:10" x14ac:dyDescent="0.25">
      <c r="A1598" s="135" t="s">
        <v>10563</v>
      </c>
      <c r="B1598" s="135" t="s">
        <v>557</v>
      </c>
      <c r="C1598" s="135" t="s">
        <v>560</v>
      </c>
      <c r="D1598" s="135" t="b">
        <v>0</v>
      </c>
      <c r="E1598" s="135" t="s">
        <v>10552</v>
      </c>
      <c r="F1598" s="135" t="s">
        <v>539</v>
      </c>
      <c r="G1598" s="136">
        <v>44127</v>
      </c>
      <c r="H1598" s="136">
        <v>44146</v>
      </c>
      <c r="I1598" s="135">
        <v>0</v>
      </c>
      <c r="J1598" s="92"/>
    </row>
    <row r="1599" spans="1:10" x14ac:dyDescent="0.25">
      <c r="A1599" s="135" t="s">
        <v>10564</v>
      </c>
      <c r="B1599" s="135" t="s">
        <v>557</v>
      </c>
      <c r="C1599" s="135" t="s">
        <v>560</v>
      </c>
      <c r="D1599" s="135" t="b">
        <v>0</v>
      </c>
      <c r="E1599" s="135" t="s">
        <v>10552</v>
      </c>
      <c r="F1599" s="135" t="s">
        <v>539</v>
      </c>
      <c r="G1599" s="136">
        <v>44127</v>
      </c>
      <c r="H1599" s="136">
        <v>44146</v>
      </c>
      <c r="I1599" s="135">
        <v>0</v>
      </c>
      <c r="J1599" s="92"/>
    </row>
    <row r="1600" spans="1:10" x14ac:dyDescent="0.25">
      <c r="A1600" s="135" t="s">
        <v>10565</v>
      </c>
      <c r="B1600" s="135" t="s">
        <v>557</v>
      </c>
      <c r="C1600" s="135" t="s">
        <v>560</v>
      </c>
      <c r="D1600" s="135" t="b">
        <v>0</v>
      </c>
      <c r="E1600" s="135" t="s">
        <v>10552</v>
      </c>
      <c r="F1600" s="135" t="s">
        <v>539</v>
      </c>
      <c r="G1600" s="136">
        <v>44127</v>
      </c>
      <c r="H1600" s="136">
        <v>44146</v>
      </c>
      <c r="I1600" s="135">
        <v>0</v>
      </c>
      <c r="J1600" s="92"/>
    </row>
    <row r="1601" spans="1:10" x14ac:dyDescent="0.25">
      <c r="A1601" s="135" t="s">
        <v>10566</v>
      </c>
      <c r="B1601" s="135" t="s">
        <v>557</v>
      </c>
      <c r="C1601" s="135" t="s">
        <v>560</v>
      </c>
      <c r="D1601" s="135" t="b">
        <v>0</v>
      </c>
      <c r="E1601" s="135" t="s">
        <v>10552</v>
      </c>
      <c r="F1601" s="135" t="s">
        <v>539</v>
      </c>
      <c r="G1601" s="136">
        <v>44127</v>
      </c>
      <c r="H1601" s="136">
        <v>44146</v>
      </c>
      <c r="I1601" s="135">
        <v>0</v>
      </c>
      <c r="J1601" s="92"/>
    </row>
    <row r="1602" spans="1:10" x14ac:dyDescent="0.25">
      <c r="A1602" s="135" t="s">
        <v>10567</v>
      </c>
      <c r="B1602" s="135" t="s">
        <v>557</v>
      </c>
      <c r="C1602" s="135" t="s">
        <v>560</v>
      </c>
      <c r="D1602" s="135" t="b">
        <v>0</v>
      </c>
      <c r="E1602" s="135" t="s">
        <v>10552</v>
      </c>
      <c r="F1602" s="135" t="s">
        <v>539</v>
      </c>
      <c r="G1602" s="136">
        <v>44127</v>
      </c>
      <c r="H1602" s="136">
        <v>44146</v>
      </c>
      <c r="I1602" s="135">
        <v>0</v>
      </c>
      <c r="J1602" s="92"/>
    </row>
    <row r="1603" spans="1:10" x14ac:dyDescent="0.25">
      <c r="A1603" s="135" t="s">
        <v>10568</v>
      </c>
      <c r="B1603" s="135" t="s">
        <v>557</v>
      </c>
      <c r="C1603" s="135" t="s">
        <v>560</v>
      </c>
      <c r="D1603" s="135" t="b">
        <v>0</v>
      </c>
      <c r="E1603" s="135" t="s">
        <v>10552</v>
      </c>
      <c r="F1603" s="135" t="s">
        <v>539</v>
      </c>
      <c r="G1603" s="136">
        <v>44127</v>
      </c>
      <c r="H1603" s="136">
        <v>44146</v>
      </c>
      <c r="I1603" s="135">
        <v>0</v>
      </c>
      <c r="J1603" s="92"/>
    </row>
    <row r="1604" spans="1:10" x14ac:dyDescent="0.25">
      <c r="A1604" s="135" t="s">
        <v>10569</v>
      </c>
      <c r="B1604" s="135" t="s">
        <v>557</v>
      </c>
      <c r="C1604" s="135" t="s">
        <v>560</v>
      </c>
      <c r="D1604" s="135" t="b">
        <v>0</v>
      </c>
      <c r="E1604" s="135" t="s">
        <v>10552</v>
      </c>
      <c r="F1604" s="135" t="s">
        <v>539</v>
      </c>
      <c r="G1604" s="136">
        <v>44127</v>
      </c>
      <c r="H1604" s="136">
        <v>44146</v>
      </c>
      <c r="I1604" s="135">
        <v>0</v>
      </c>
      <c r="J1604" s="92"/>
    </row>
    <row r="1605" spans="1:10" x14ac:dyDescent="0.25">
      <c r="A1605" s="135" t="s">
        <v>10570</v>
      </c>
      <c r="B1605" s="135" t="s">
        <v>557</v>
      </c>
      <c r="C1605" s="135" t="s">
        <v>560</v>
      </c>
      <c r="D1605" s="135" t="b">
        <v>0</v>
      </c>
      <c r="E1605" s="135" t="s">
        <v>10552</v>
      </c>
      <c r="F1605" s="135" t="s">
        <v>539</v>
      </c>
      <c r="G1605" s="136">
        <v>44127</v>
      </c>
      <c r="H1605" s="136">
        <v>44146</v>
      </c>
      <c r="I1605" s="135">
        <v>0</v>
      </c>
      <c r="J1605" s="92"/>
    </row>
    <row r="1606" spans="1:10" x14ac:dyDescent="0.25">
      <c r="A1606" s="135" t="s">
        <v>10571</v>
      </c>
      <c r="B1606" s="135" t="s">
        <v>557</v>
      </c>
      <c r="C1606" s="135" t="s">
        <v>560</v>
      </c>
      <c r="D1606" s="135" t="b">
        <v>0</v>
      </c>
      <c r="E1606" s="135" t="s">
        <v>10552</v>
      </c>
      <c r="F1606" s="135" t="s">
        <v>539</v>
      </c>
      <c r="G1606" s="136">
        <v>44127</v>
      </c>
      <c r="H1606" s="136">
        <v>44146</v>
      </c>
      <c r="I1606" s="135">
        <v>0</v>
      </c>
      <c r="J1606" s="92"/>
    </row>
    <row r="1607" spans="1:10" x14ac:dyDescent="0.25">
      <c r="A1607" s="135" t="s">
        <v>10572</v>
      </c>
      <c r="B1607" s="135" t="s">
        <v>557</v>
      </c>
      <c r="C1607" s="135" t="s">
        <v>560</v>
      </c>
      <c r="D1607" s="135" t="b">
        <v>0</v>
      </c>
      <c r="E1607" s="135" t="s">
        <v>10552</v>
      </c>
      <c r="F1607" s="135" t="s">
        <v>539</v>
      </c>
      <c r="G1607" s="136">
        <v>44127</v>
      </c>
      <c r="H1607" s="136">
        <v>44146</v>
      </c>
      <c r="I1607" s="135">
        <v>0</v>
      </c>
      <c r="J1607" s="92"/>
    </row>
    <row r="1608" spans="1:10" x14ac:dyDescent="0.25">
      <c r="A1608" s="135" t="s">
        <v>10573</v>
      </c>
      <c r="B1608" s="135" t="s">
        <v>557</v>
      </c>
      <c r="C1608" s="135" t="s">
        <v>560</v>
      </c>
      <c r="D1608" s="135" t="b">
        <v>0</v>
      </c>
      <c r="E1608" s="135" t="s">
        <v>10552</v>
      </c>
      <c r="F1608" s="135" t="s">
        <v>539</v>
      </c>
      <c r="G1608" s="136">
        <v>44127</v>
      </c>
      <c r="H1608" s="136">
        <v>44146</v>
      </c>
      <c r="I1608" s="135">
        <v>0</v>
      </c>
      <c r="J1608" s="92"/>
    </row>
    <row r="1609" spans="1:10" x14ac:dyDescent="0.25">
      <c r="A1609" s="135" t="s">
        <v>10574</v>
      </c>
      <c r="B1609" s="135" t="s">
        <v>557</v>
      </c>
      <c r="C1609" s="135" t="s">
        <v>560</v>
      </c>
      <c r="D1609" s="135" t="b">
        <v>0</v>
      </c>
      <c r="E1609" s="135" t="s">
        <v>10552</v>
      </c>
      <c r="F1609" s="135" t="s">
        <v>539</v>
      </c>
      <c r="G1609" s="136">
        <v>44127</v>
      </c>
      <c r="H1609" s="136">
        <v>44146</v>
      </c>
      <c r="I1609" s="135">
        <v>0</v>
      </c>
      <c r="J1609" s="92"/>
    </row>
    <row r="1610" spans="1:10" x14ac:dyDescent="0.25">
      <c r="A1610" s="135" t="s">
        <v>10575</v>
      </c>
      <c r="B1610" s="135" t="s">
        <v>557</v>
      </c>
      <c r="C1610" s="135" t="s">
        <v>560</v>
      </c>
      <c r="D1610" s="135" t="b">
        <v>0</v>
      </c>
      <c r="E1610" s="135" t="s">
        <v>10552</v>
      </c>
      <c r="F1610" s="135" t="s">
        <v>539</v>
      </c>
      <c r="G1610" s="136">
        <v>44127</v>
      </c>
      <c r="H1610" s="136">
        <v>44146</v>
      </c>
      <c r="I1610" s="135">
        <v>0</v>
      </c>
      <c r="J1610" s="92"/>
    </row>
    <row r="1611" spans="1:10" x14ac:dyDescent="0.25">
      <c r="A1611" s="135" t="s">
        <v>10576</v>
      </c>
      <c r="B1611" s="135" t="s">
        <v>557</v>
      </c>
      <c r="C1611" s="135" t="s">
        <v>560</v>
      </c>
      <c r="D1611" s="135" t="b">
        <v>0</v>
      </c>
      <c r="E1611" s="135" t="s">
        <v>10552</v>
      </c>
      <c r="F1611" s="135" t="s">
        <v>539</v>
      </c>
      <c r="G1611" s="136">
        <v>44127</v>
      </c>
      <c r="H1611" s="136">
        <v>44146</v>
      </c>
      <c r="I1611" s="135">
        <v>0</v>
      </c>
      <c r="J1611" s="92"/>
    </row>
    <row r="1612" spans="1:10" x14ac:dyDescent="0.25">
      <c r="A1612" s="135" t="s">
        <v>10577</v>
      </c>
      <c r="B1612" s="135" t="s">
        <v>557</v>
      </c>
      <c r="C1612" s="135" t="s">
        <v>560</v>
      </c>
      <c r="D1612" s="135" t="b">
        <v>0</v>
      </c>
      <c r="E1612" s="135" t="s">
        <v>10552</v>
      </c>
      <c r="F1612" s="135" t="s">
        <v>539</v>
      </c>
      <c r="G1612" s="136">
        <v>44127</v>
      </c>
      <c r="H1612" s="136">
        <v>44146</v>
      </c>
      <c r="I1612" s="135">
        <v>0</v>
      </c>
      <c r="J1612" s="92"/>
    </row>
    <row r="1613" spans="1:10" x14ac:dyDescent="0.25">
      <c r="A1613" s="135" t="s">
        <v>10578</v>
      </c>
      <c r="B1613" s="135" t="s">
        <v>557</v>
      </c>
      <c r="C1613" s="135" t="s">
        <v>560</v>
      </c>
      <c r="D1613" s="135" t="b">
        <v>0</v>
      </c>
      <c r="E1613" s="135" t="s">
        <v>10552</v>
      </c>
      <c r="F1613" s="135" t="s">
        <v>539</v>
      </c>
      <c r="G1613" s="136">
        <v>44127</v>
      </c>
      <c r="H1613" s="136">
        <v>44146</v>
      </c>
      <c r="I1613" s="135">
        <v>0</v>
      </c>
      <c r="J1613" s="92"/>
    </row>
    <row r="1614" spans="1:10" x14ac:dyDescent="0.25">
      <c r="A1614" s="135" t="s">
        <v>10579</v>
      </c>
      <c r="B1614" s="135" t="s">
        <v>557</v>
      </c>
      <c r="C1614" s="135" t="s">
        <v>560</v>
      </c>
      <c r="D1614" s="135" t="b">
        <v>0</v>
      </c>
      <c r="E1614" s="135" t="s">
        <v>10552</v>
      </c>
      <c r="F1614" s="135" t="s">
        <v>539</v>
      </c>
      <c r="G1614" s="136">
        <v>44127</v>
      </c>
      <c r="H1614" s="136">
        <v>44146</v>
      </c>
      <c r="I1614" s="135">
        <v>0</v>
      </c>
      <c r="J1614" s="92"/>
    </row>
    <row r="1615" spans="1:10" x14ac:dyDescent="0.25">
      <c r="A1615" s="135" t="s">
        <v>10580</v>
      </c>
      <c r="B1615" s="135" t="s">
        <v>557</v>
      </c>
      <c r="C1615" s="135" t="s">
        <v>560</v>
      </c>
      <c r="D1615" s="135" t="b">
        <v>0</v>
      </c>
      <c r="E1615" s="135" t="s">
        <v>10552</v>
      </c>
      <c r="F1615" s="135" t="s">
        <v>539</v>
      </c>
      <c r="G1615" s="136">
        <v>44127</v>
      </c>
      <c r="H1615" s="136">
        <v>44146</v>
      </c>
      <c r="I1615" s="135">
        <v>0</v>
      </c>
      <c r="J1615" s="92"/>
    </row>
    <row r="1616" spans="1:10" x14ac:dyDescent="0.25">
      <c r="A1616" s="135" t="s">
        <v>10581</v>
      </c>
      <c r="B1616" s="135" t="s">
        <v>557</v>
      </c>
      <c r="C1616" s="135" t="s">
        <v>560</v>
      </c>
      <c r="D1616" s="135" t="b">
        <v>0</v>
      </c>
      <c r="E1616" s="135" t="s">
        <v>10552</v>
      </c>
      <c r="F1616" s="135" t="s">
        <v>539</v>
      </c>
      <c r="G1616" s="136">
        <v>44127</v>
      </c>
      <c r="H1616" s="136">
        <v>44146</v>
      </c>
      <c r="I1616" s="135">
        <v>0</v>
      </c>
      <c r="J1616" s="92"/>
    </row>
    <row r="1617" spans="1:10" x14ac:dyDescent="0.25">
      <c r="A1617" s="135" t="s">
        <v>10582</v>
      </c>
      <c r="B1617" s="135" t="s">
        <v>557</v>
      </c>
      <c r="C1617" s="135" t="s">
        <v>560</v>
      </c>
      <c r="D1617" s="135" t="b">
        <v>0</v>
      </c>
      <c r="E1617" s="135" t="s">
        <v>10552</v>
      </c>
      <c r="F1617" s="135" t="s">
        <v>539</v>
      </c>
      <c r="G1617" s="136">
        <v>44127</v>
      </c>
      <c r="H1617" s="136">
        <v>44146</v>
      </c>
      <c r="I1617" s="135">
        <v>0</v>
      </c>
      <c r="J1617" s="92"/>
    </row>
    <row r="1618" spans="1:10" x14ac:dyDescent="0.25">
      <c r="A1618" s="135" t="s">
        <v>10583</v>
      </c>
      <c r="B1618" s="135" t="s">
        <v>557</v>
      </c>
      <c r="C1618" s="135" t="s">
        <v>560</v>
      </c>
      <c r="D1618" s="135" t="b">
        <v>0</v>
      </c>
      <c r="E1618" s="135" t="s">
        <v>10552</v>
      </c>
      <c r="F1618" s="135" t="s">
        <v>539</v>
      </c>
      <c r="G1618" s="136">
        <v>44127</v>
      </c>
      <c r="H1618" s="136">
        <v>44146</v>
      </c>
      <c r="I1618" s="135">
        <v>0</v>
      </c>
      <c r="J1618" s="92"/>
    </row>
    <row r="1619" spans="1:10" x14ac:dyDescent="0.25">
      <c r="A1619" s="135" t="s">
        <v>10584</v>
      </c>
      <c r="B1619" s="135" t="s">
        <v>557</v>
      </c>
      <c r="C1619" s="135" t="s">
        <v>560</v>
      </c>
      <c r="D1619" s="135" t="b">
        <v>0</v>
      </c>
      <c r="E1619" s="135" t="s">
        <v>10552</v>
      </c>
      <c r="F1619" s="135" t="s">
        <v>539</v>
      </c>
      <c r="G1619" s="136">
        <v>44127</v>
      </c>
      <c r="H1619" s="136">
        <v>44146</v>
      </c>
      <c r="I1619" s="135">
        <v>0</v>
      </c>
      <c r="J1619" s="92"/>
    </row>
    <row r="1620" spans="1:10" x14ac:dyDescent="0.25">
      <c r="A1620" s="135" t="s">
        <v>10585</v>
      </c>
      <c r="B1620" s="135" t="s">
        <v>557</v>
      </c>
      <c r="C1620" s="135" t="s">
        <v>560</v>
      </c>
      <c r="D1620" s="135" t="b">
        <v>0</v>
      </c>
      <c r="E1620" s="135" t="s">
        <v>10552</v>
      </c>
      <c r="F1620" s="135" t="s">
        <v>539</v>
      </c>
      <c r="G1620" s="136">
        <v>44127</v>
      </c>
      <c r="H1620" s="136">
        <v>44146</v>
      </c>
      <c r="I1620" s="135">
        <v>0</v>
      </c>
      <c r="J1620" s="92"/>
    </row>
    <row r="1621" spans="1:10" x14ac:dyDescent="0.25">
      <c r="A1621" s="135" t="s">
        <v>10586</v>
      </c>
      <c r="B1621" s="135" t="s">
        <v>557</v>
      </c>
      <c r="C1621" s="135" t="s">
        <v>560</v>
      </c>
      <c r="D1621" s="135" t="b">
        <v>0</v>
      </c>
      <c r="E1621" s="135" t="s">
        <v>10552</v>
      </c>
      <c r="F1621" s="135" t="s">
        <v>539</v>
      </c>
      <c r="G1621" s="136">
        <v>44127</v>
      </c>
      <c r="H1621" s="136">
        <v>44146</v>
      </c>
      <c r="I1621" s="135">
        <v>0</v>
      </c>
      <c r="J1621" s="92"/>
    </row>
    <row r="1622" spans="1:10" x14ac:dyDescent="0.25">
      <c r="A1622" s="135" t="s">
        <v>10587</v>
      </c>
      <c r="B1622" s="135" t="s">
        <v>557</v>
      </c>
      <c r="C1622" s="135" t="s">
        <v>560</v>
      </c>
      <c r="D1622" s="135" t="b">
        <v>0</v>
      </c>
      <c r="E1622" s="135" t="s">
        <v>10552</v>
      </c>
      <c r="F1622" s="135" t="s">
        <v>539</v>
      </c>
      <c r="G1622" s="136">
        <v>44127</v>
      </c>
      <c r="H1622" s="136">
        <v>44146</v>
      </c>
      <c r="I1622" s="135">
        <v>0</v>
      </c>
      <c r="J1622" s="92"/>
    </row>
    <row r="1623" spans="1:10" x14ac:dyDescent="0.25">
      <c r="A1623" s="135" t="s">
        <v>10588</v>
      </c>
      <c r="B1623" s="135" t="s">
        <v>557</v>
      </c>
      <c r="C1623" s="135" t="s">
        <v>560</v>
      </c>
      <c r="D1623" s="135" t="b">
        <v>0</v>
      </c>
      <c r="E1623" s="135" t="s">
        <v>10552</v>
      </c>
      <c r="F1623" s="135" t="s">
        <v>539</v>
      </c>
      <c r="G1623" s="136">
        <v>44127</v>
      </c>
      <c r="H1623" s="136">
        <v>44146</v>
      </c>
      <c r="I1623" s="135">
        <v>0</v>
      </c>
      <c r="J1623" s="92"/>
    </row>
    <row r="1624" spans="1:10" x14ac:dyDescent="0.25">
      <c r="A1624" s="135" t="s">
        <v>10589</v>
      </c>
      <c r="B1624" s="135" t="s">
        <v>557</v>
      </c>
      <c r="C1624" s="135" t="s">
        <v>560</v>
      </c>
      <c r="D1624" s="135" t="b">
        <v>0</v>
      </c>
      <c r="E1624" s="135" t="s">
        <v>10552</v>
      </c>
      <c r="F1624" s="135" t="s">
        <v>539</v>
      </c>
      <c r="G1624" s="136">
        <v>44127</v>
      </c>
      <c r="H1624" s="136">
        <v>44146</v>
      </c>
      <c r="I1624" s="135">
        <v>0</v>
      </c>
      <c r="J1624" s="92"/>
    </row>
    <row r="1625" spans="1:10" x14ac:dyDescent="0.25">
      <c r="A1625" s="135" t="s">
        <v>10590</v>
      </c>
      <c r="B1625" s="135" t="s">
        <v>557</v>
      </c>
      <c r="C1625" s="135" t="s">
        <v>560</v>
      </c>
      <c r="D1625" s="135" t="b">
        <v>0</v>
      </c>
      <c r="E1625" s="135" t="s">
        <v>10552</v>
      </c>
      <c r="F1625" s="135" t="s">
        <v>539</v>
      </c>
      <c r="G1625" s="136">
        <v>44127</v>
      </c>
      <c r="H1625" s="136">
        <v>44146</v>
      </c>
      <c r="I1625" s="135">
        <v>0</v>
      </c>
      <c r="J1625" s="92"/>
    </row>
    <row r="1626" spans="1:10" x14ac:dyDescent="0.25">
      <c r="A1626" s="135" t="s">
        <v>10591</v>
      </c>
      <c r="B1626" s="135" t="s">
        <v>557</v>
      </c>
      <c r="C1626" s="135" t="s">
        <v>560</v>
      </c>
      <c r="D1626" s="135" t="b">
        <v>0</v>
      </c>
      <c r="E1626" s="135" t="s">
        <v>10552</v>
      </c>
      <c r="F1626" s="135" t="s">
        <v>539</v>
      </c>
      <c r="G1626" s="136">
        <v>44127</v>
      </c>
      <c r="H1626" s="136">
        <v>44146</v>
      </c>
      <c r="I1626" s="135">
        <v>0</v>
      </c>
      <c r="J1626" s="92"/>
    </row>
    <row r="1627" spans="1:10" x14ac:dyDescent="0.25">
      <c r="A1627" s="135" t="s">
        <v>10592</v>
      </c>
      <c r="B1627" s="135" t="s">
        <v>557</v>
      </c>
      <c r="C1627" s="135" t="s">
        <v>560</v>
      </c>
      <c r="D1627" s="135" t="b">
        <v>0</v>
      </c>
      <c r="E1627" s="135" t="s">
        <v>10552</v>
      </c>
      <c r="F1627" s="135" t="s">
        <v>539</v>
      </c>
      <c r="G1627" s="136">
        <v>44127</v>
      </c>
      <c r="H1627" s="136">
        <v>44146</v>
      </c>
      <c r="I1627" s="135">
        <v>0</v>
      </c>
      <c r="J1627" s="92"/>
    </row>
    <row r="1628" spans="1:10" x14ac:dyDescent="0.25">
      <c r="A1628" s="135" t="s">
        <v>10593</v>
      </c>
      <c r="B1628" s="135" t="s">
        <v>557</v>
      </c>
      <c r="C1628" s="135" t="s">
        <v>560</v>
      </c>
      <c r="D1628" s="135" t="b">
        <v>0</v>
      </c>
      <c r="E1628" s="135" t="s">
        <v>10552</v>
      </c>
      <c r="F1628" s="135" t="s">
        <v>539</v>
      </c>
      <c r="G1628" s="136">
        <v>44127</v>
      </c>
      <c r="H1628" s="136">
        <v>44146</v>
      </c>
      <c r="I1628" s="135">
        <v>0</v>
      </c>
      <c r="J1628" s="92"/>
    </row>
    <row r="1629" spans="1:10" x14ac:dyDescent="0.25">
      <c r="A1629" s="135" t="s">
        <v>10594</v>
      </c>
      <c r="B1629" s="135" t="s">
        <v>557</v>
      </c>
      <c r="C1629" s="135" t="s">
        <v>560</v>
      </c>
      <c r="D1629" s="135" t="b">
        <v>0</v>
      </c>
      <c r="E1629" s="135" t="s">
        <v>10552</v>
      </c>
      <c r="F1629" s="135" t="s">
        <v>539</v>
      </c>
      <c r="G1629" s="136">
        <v>44127</v>
      </c>
      <c r="H1629" s="136">
        <v>44146</v>
      </c>
      <c r="I1629" s="135">
        <v>0</v>
      </c>
      <c r="J1629" s="92"/>
    </row>
    <row r="1630" spans="1:10" x14ac:dyDescent="0.25">
      <c r="A1630" s="135" t="s">
        <v>10595</v>
      </c>
      <c r="B1630" s="135" t="s">
        <v>557</v>
      </c>
      <c r="C1630" s="135" t="s">
        <v>560</v>
      </c>
      <c r="D1630" s="135" t="b">
        <v>0</v>
      </c>
      <c r="E1630" s="135" t="s">
        <v>10552</v>
      </c>
      <c r="F1630" s="135" t="s">
        <v>539</v>
      </c>
      <c r="G1630" s="136">
        <v>44127</v>
      </c>
      <c r="H1630" s="136">
        <v>44146</v>
      </c>
      <c r="I1630" s="135">
        <v>0</v>
      </c>
      <c r="J1630" s="92"/>
    </row>
    <row r="1631" spans="1:10" x14ac:dyDescent="0.25">
      <c r="A1631" s="135" t="s">
        <v>10596</v>
      </c>
      <c r="B1631" s="135" t="s">
        <v>557</v>
      </c>
      <c r="C1631" s="135" t="s">
        <v>560</v>
      </c>
      <c r="D1631" s="135" t="b">
        <v>0</v>
      </c>
      <c r="E1631" s="135" t="s">
        <v>10552</v>
      </c>
      <c r="F1631" s="135" t="s">
        <v>539</v>
      </c>
      <c r="G1631" s="136">
        <v>44127</v>
      </c>
      <c r="H1631" s="136">
        <v>44146</v>
      </c>
      <c r="I1631" s="135">
        <v>0</v>
      </c>
      <c r="J1631" s="92"/>
    </row>
    <row r="1632" spans="1:10" x14ac:dyDescent="0.25">
      <c r="A1632" s="135" t="s">
        <v>10597</v>
      </c>
      <c r="B1632" s="135" t="s">
        <v>557</v>
      </c>
      <c r="C1632" s="135" t="s">
        <v>560</v>
      </c>
      <c r="D1632" s="135" t="b">
        <v>0</v>
      </c>
      <c r="E1632" s="135" t="s">
        <v>10552</v>
      </c>
      <c r="F1632" s="135" t="s">
        <v>539</v>
      </c>
      <c r="G1632" s="136">
        <v>44127</v>
      </c>
      <c r="H1632" s="136">
        <v>44146</v>
      </c>
      <c r="I1632" s="135">
        <v>0</v>
      </c>
      <c r="J1632" s="92"/>
    </row>
    <row r="1633" spans="1:10" x14ac:dyDescent="0.25">
      <c r="A1633" s="135" t="s">
        <v>10598</v>
      </c>
      <c r="B1633" s="135" t="s">
        <v>557</v>
      </c>
      <c r="C1633" s="135" t="s">
        <v>560</v>
      </c>
      <c r="D1633" s="135" t="b">
        <v>0</v>
      </c>
      <c r="E1633" s="135" t="s">
        <v>10552</v>
      </c>
      <c r="F1633" s="135" t="s">
        <v>539</v>
      </c>
      <c r="G1633" s="136">
        <v>44127</v>
      </c>
      <c r="H1633" s="136">
        <v>44146</v>
      </c>
      <c r="I1633" s="135">
        <v>0</v>
      </c>
      <c r="J1633" s="92"/>
    </row>
    <row r="1634" spans="1:10" x14ac:dyDescent="0.25">
      <c r="A1634" s="135" t="s">
        <v>10599</v>
      </c>
      <c r="B1634" s="135" t="s">
        <v>557</v>
      </c>
      <c r="C1634" s="135" t="s">
        <v>560</v>
      </c>
      <c r="D1634" s="135" t="b">
        <v>0</v>
      </c>
      <c r="E1634" s="135" t="s">
        <v>10552</v>
      </c>
      <c r="F1634" s="135" t="s">
        <v>539</v>
      </c>
      <c r="G1634" s="136">
        <v>44127</v>
      </c>
      <c r="H1634" s="136">
        <v>44146</v>
      </c>
      <c r="I1634" s="135">
        <v>0</v>
      </c>
      <c r="J1634" s="92"/>
    </row>
    <row r="1635" spans="1:10" x14ac:dyDescent="0.25">
      <c r="A1635" s="135" t="s">
        <v>10600</v>
      </c>
      <c r="B1635" s="135" t="s">
        <v>557</v>
      </c>
      <c r="C1635" s="135" t="s">
        <v>560</v>
      </c>
      <c r="D1635" s="135" t="b">
        <v>0</v>
      </c>
      <c r="E1635" s="135" t="s">
        <v>10552</v>
      </c>
      <c r="F1635" s="135" t="s">
        <v>539</v>
      </c>
      <c r="G1635" s="136">
        <v>44127</v>
      </c>
      <c r="H1635" s="136">
        <v>44146</v>
      </c>
      <c r="I1635" s="135">
        <v>0</v>
      </c>
      <c r="J1635" s="92"/>
    </row>
    <row r="1636" spans="1:10" x14ac:dyDescent="0.25">
      <c r="A1636" s="135" t="s">
        <v>10601</v>
      </c>
      <c r="B1636" s="135" t="s">
        <v>557</v>
      </c>
      <c r="C1636" s="135" t="s">
        <v>560</v>
      </c>
      <c r="D1636" s="135" t="b">
        <v>0</v>
      </c>
      <c r="E1636" s="135" t="s">
        <v>10552</v>
      </c>
      <c r="F1636" s="135" t="s">
        <v>539</v>
      </c>
      <c r="G1636" s="136">
        <v>44127</v>
      </c>
      <c r="H1636" s="136">
        <v>44146</v>
      </c>
      <c r="I1636" s="135">
        <v>0</v>
      </c>
      <c r="J1636" s="92"/>
    </row>
    <row r="1637" spans="1:10" x14ac:dyDescent="0.25">
      <c r="A1637" s="135" t="s">
        <v>10602</v>
      </c>
      <c r="B1637" s="135" t="s">
        <v>557</v>
      </c>
      <c r="C1637" s="135" t="s">
        <v>560</v>
      </c>
      <c r="D1637" s="135" t="b">
        <v>0</v>
      </c>
      <c r="E1637" s="135" t="s">
        <v>10552</v>
      </c>
      <c r="F1637" s="135" t="s">
        <v>539</v>
      </c>
      <c r="G1637" s="136">
        <v>44127</v>
      </c>
      <c r="H1637" s="136">
        <v>44146</v>
      </c>
      <c r="I1637" s="135">
        <v>0</v>
      </c>
      <c r="J1637" s="92"/>
    </row>
    <row r="1638" spans="1:10" x14ac:dyDescent="0.25">
      <c r="A1638" s="135" t="s">
        <v>10603</v>
      </c>
      <c r="B1638" s="135" t="s">
        <v>557</v>
      </c>
      <c r="C1638" s="135" t="s">
        <v>560</v>
      </c>
      <c r="D1638" s="135" t="b">
        <v>0</v>
      </c>
      <c r="E1638" s="135" t="s">
        <v>10552</v>
      </c>
      <c r="F1638" s="135" t="s">
        <v>539</v>
      </c>
      <c r="G1638" s="136">
        <v>44127</v>
      </c>
      <c r="H1638" s="136">
        <v>44146</v>
      </c>
      <c r="I1638" s="135">
        <v>0</v>
      </c>
      <c r="J1638" s="92"/>
    </row>
    <row r="1639" spans="1:10" x14ac:dyDescent="0.25">
      <c r="A1639" s="135" t="s">
        <v>10604</v>
      </c>
      <c r="B1639" s="135" t="s">
        <v>557</v>
      </c>
      <c r="C1639" s="135" t="s">
        <v>560</v>
      </c>
      <c r="D1639" s="135" t="b">
        <v>0</v>
      </c>
      <c r="E1639" s="135" t="s">
        <v>10552</v>
      </c>
      <c r="F1639" s="135" t="s">
        <v>539</v>
      </c>
      <c r="G1639" s="136">
        <v>44127</v>
      </c>
      <c r="H1639" s="136">
        <v>44146</v>
      </c>
      <c r="I1639" s="135">
        <v>0</v>
      </c>
      <c r="J1639" s="92"/>
    </row>
    <row r="1640" spans="1:10" x14ac:dyDescent="0.25">
      <c r="A1640" s="135" t="s">
        <v>10605</v>
      </c>
      <c r="B1640" s="135" t="s">
        <v>557</v>
      </c>
      <c r="C1640" s="135" t="s">
        <v>560</v>
      </c>
      <c r="D1640" s="135" t="b">
        <v>0</v>
      </c>
      <c r="E1640" s="135" t="s">
        <v>10552</v>
      </c>
      <c r="F1640" s="135" t="s">
        <v>539</v>
      </c>
      <c r="G1640" s="136">
        <v>44127</v>
      </c>
      <c r="H1640" s="136">
        <v>44146</v>
      </c>
      <c r="I1640" s="135">
        <v>0</v>
      </c>
      <c r="J1640" s="92"/>
    </row>
    <row r="1641" spans="1:10" x14ac:dyDescent="0.25">
      <c r="A1641" s="135" t="s">
        <v>10606</v>
      </c>
      <c r="B1641" s="135" t="s">
        <v>557</v>
      </c>
      <c r="C1641" s="135" t="s">
        <v>560</v>
      </c>
      <c r="D1641" s="135" t="b">
        <v>0</v>
      </c>
      <c r="E1641" s="135" t="s">
        <v>10552</v>
      </c>
      <c r="F1641" s="135" t="s">
        <v>539</v>
      </c>
      <c r="G1641" s="136">
        <v>44127</v>
      </c>
      <c r="H1641" s="136">
        <v>44146</v>
      </c>
      <c r="I1641" s="135">
        <v>0</v>
      </c>
      <c r="J1641" s="92"/>
    </row>
    <row r="1642" spans="1:10" x14ac:dyDescent="0.25">
      <c r="A1642" s="135" t="s">
        <v>10607</v>
      </c>
      <c r="B1642" s="135" t="s">
        <v>557</v>
      </c>
      <c r="C1642" s="135" t="s">
        <v>560</v>
      </c>
      <c r="D1642" s="135" t="b">
        <v>0</v>
      </c>
      <c r="E1642" s="135" t="s">
        <v>10552</v>
      </c>
      <c r="F1642" s="135" t="s">
        <v>539</v>
      </c>
      <c r="G1642" s="136">
        <v>44127</v>
      </c>
      <c r="H1642" s="136">
        <v>44146</v>
      </c>
      <c r="I1642" s="135">
        <v>0</v>
      </c>
      <c r="J1642" s="92"/>
    </row>
    <row r="1643" spans="1:10" x14ac:dyDescent="0.25">
      <c r="A1643" s="135" t="s">
        <v>10608</v>
      </c>
      <c r="B1643" s="135" t="s">
        <v>557</v>
      </c>
      <c r="C1643" s="135" t="s">
        <v>560</v>
      </c>
      <c r="D1643" s="135" t="b">
        <v>0</v>
      </c>
      <c r="E1643" s="135" t="s">
        <v>10552</v>
      </c>
      <c r="F1643" s="135" t="s">
        <v>539</v>
      </c>
      <c r="G1643" s="136">
        <v>44127</v>
      </c>
      <c r="H1643" s="136">
        <v>44146</v>
      </c>
      <c r="I1643" s="135">
        <v>0</v>
      </c>
      <c r="J1643" s="92"/>
    </row>
    <row r="1644" spans="1:10" x14ac:dyDescent="0.25">
      <c r="A1644" s="135" t="s">
        <v>10609</v>
      </c>
      <c r="B1644" s="135" t="s">
        <v>557</v>
      </c>
      <c r="C1644" s="135" t="s">
        <v>560</v>
      </c>
      <c r="D1644" s="135" t="b">
        <v>0</v>
      </c>
      <c r="E1644" s="135" t="s">
        <v>10552</v>
      </c>
      <c r="F1644" s="135" t="s">
        <v>539</v>
      </c>
      <c r="G1644" s="136">
        <v>44127</v>
      </c>
      <c r="H1644" s="136">
        <v>44146</v>
      </c>
      <c r="I1644" s="135">
        <v>0</v>
      </c>
      <c r="J1644" s="92"/>
    </row>
    <row r="1645" spans="1:10" x14ac:dyDescent="0.25">
      <c r="A1645" s="135" t="s">
        <v>10610</v>
      </c>
      <c r="B1645" s="135" t="s">
        <v>557</v>
      </c>
      <c r="C1645" s="135" t="s">
        <v>560</v>
      </c>
      <c r="D1645" s="135" t="b">
        <v>0</v>
      </c>
      <c r="E1645" s="135" t="s">
        <v>10552</v>
      </c>
      <c r="F1645" s="135" t="s">
        <v>539</v>
      </c>
      <c r="G1645" s="136">
        <v>44127</v>
      </c>
      <c r="H1645" s="136">
        <v>44146</v>
      </c>
      <c r="I1645" s="135">
        <v>0</v>
      </c>
      <c r="J1645" s="92"/>
    </row>
    <row r="1646" spans="1:10" x14ac:dyDescent="0.25">
      <c r="A1646" s="135" t="s">
        <v>10611</v>
      </c>
      <c r="B1646" s="135" t="s">
        <v>557</v>
      </c>
      <c r="C1646" s="135" t="s">
        <v>560</v>
      </c>
      <c r="D1646" s="135" t="b">
        <v>0</v>
      </c>
      <c r="E1646" s="135" t="s">
        <v>10552</v>
      </c>
      <c r="F1646" s="135" t="s">
        <v>539</v>
      </c>
      <c r="G1646" s="136">
        <v>44127</v>
      </c>
      <c r="H1646" s="136">
        <v>44146</v>
      </c>
      <c r="I1646" s="135">
        <v>0</v>
      </c>
      <c r="J1646" s="92"/>
    </row>
    <row r="1647" spans="1:10" x14ac:dyDescent="0.25">
      <c r="A1647" s="135" t="s">
        <v>10612</v>
      </c>
      <c r="B1647" s="135" t="s">
        <v>557</v>
      </c>
      <c r="C1647" s="135" t="s">
        <v>560</v>
      </c>
      <c r="D1647" s="135" t="b">
        <v>0</v>
      </c>
      <c r="E1647" s="135" t="s">
        <v>10552</v>
      </c>
      <c r="F1647" s="135" t="s">
        <v>539</v>
      </c>
      <c r="G1647" s="136">
        <v>44127</v>
      </c>
      <c r="H1647" s="136">
        <v>44146</v>
      </c>
      <c r="I1647" s="135">
        <v>0</v>
      </c>
      <c r="J1647" s="92"/>
    </row>
    <row r="1648" spans="1:10" x14ac:dyDescent="0.25">
      <c r="A1648" s="135" t="s">
        <v>10613</v>
      </c>
      <c r="B1648" s="135" t="s">
        <v>557</v>
      </c>
      <c r="C1648" s="135" t="s">
        <v>560</v>
      </c>
      <c r="D1648" s="135" t="b">
        <v>0</v>
      </c>
      <c r="E1648" s="135" t="s">
        <v>10552</v>
      </c>
      <c r="F1648" s="135" t="s">
        <v>539</v>
      </c>
      <c r="G1648" s="136">
        <v>44127</v>
      </c>
      <c r="H1648" s="136">
        <v>44146</v>
      </c>
      <c r="I1648" s="135">
        <v>0</v>
      </c>
      <c r="J1648" s="92"/>
    </row>
    <row r="1649" spans="1:10" x14ac:dyDescent="0.25">
      <c r="A1649" s="135" t="s">
        <v>10614</v>
      </c>
      <c r="B1649" s="135" t="s">
        <v>557</v>
      </c>
      <c r="C1649" s="135" t="s">
        <v>560</v>
      </c>
      <c r="D1649" s="135" t="b">
        <v>0</v>
      </c>
      <c r="E1649" s="135" t="s">
        <v>10552</v>
      </c>
      <c r="F1649" s="135" t="s">
        <v>539</v>
      </c>
      <c r="G1649" s="136">
        <v>44127</v>
      </c>
      <c r="H1649" s="136">
        <v>44146</v>
      </c>
      <c r="I1649" s="135">
        <v>0</v>
      </c>
      <c r="J1649" s="92"/>
    </row>
    <row r="1650" spans="1:10" x14ac:dyDescent="0.25">
      <c r="A1650" s="135" t="s">
        <v>10615</v>
      </c>
      <c r="B1650" s="135" t="s">
        <v>557</v>
      </c>
      <c r="C1650" s="135" t="s">
        <v>560</v>
      </c>
      <c r="D1650" s="135" t="b">
        <v>0</v>
      </c>
      <c r="E1650" s="135" t="s">
        <v>10552</v>
      </c>
      <c r="F1650" s="135" t="s">
        <v>539</v>
      </c>
      <c r="G1650" s="136">
        <v>44127</v>
      </c>
      <c r="H1650" s="136">
        <v>44146</v>
      </c>
      <c r="I1650" s="135">
        <v>0</v>
      </c>
      <c r="J1650" s="92"/>
    </row>
    <row r="1651" spans="1:10" x14ac:dyDescent="0.25">
      <c r="A1651" s="135" t="s">
        <v>10616</v>
      </c>
      <c r="B1651" s="135" t="s">
        <v>557</v>
      </c>
      <c r="C1651" s="135" t="s">
        <v>560</v>
      </c>
      <c r="D1651" s="135" t="b">
        <v>0</v>
      </c>
      <c r="E1651" s="135" t="s">
        <v>10552</v>
      </c>
      <c r="F1651" s="135" t="s">
        <v>539</v>
      </c>
      <c r="G1651" s="136">
        <v>44127</v>
      </c>
      <c r="H1651" s="136">
        <v>44146</v>
      </c>
      <c r="I1651" s="135">
        <v>0</v>
      </c>
      <c r="J1651" s="92"/>
    </row>
    <row r="1652" spans="1:10" x14ac:dyDescent="0.25">
      <c r="A1652" s="135" t="s">
        <v>10617</v>
      </c>
      <c r="B1652" s="135" t="s">
        <v>557</v>
      </c>
      <c r="C1652" s="135" t="s">
        <v>560</v>
      </c>
      <c r="D1652" s="135" t="b">
        <v>0</v>
      </c>
      <c r="E1652" s="135" t="s">
        <v>10552</v>
      </c>
      <c r="F1652" s="135" t="s">
        <v>539</v>
      </c>
      <c r="G1652" s="136">
        <v>44127</v>
      </c>
      <c r="H1652" s="136">
        <v>44146</v>
      </c>
      <c r="I1652" s="135">
        <v>0</v>
      </c>
      <c r="J1652" s="92"/>
    </row>
    <row r="1653" spans="1:10" x14ac:dyDescent="0.25">
      <c r="A1653" s="135" t="s">
        <v>10618</v>
      </c>
      <c r="B1653" s="135" t="s">
        <v>557</v>
      </c>
      <c r="C1653" s="135" t="s">
        <v>560</v>
      </c>
      <c r="D1653" s="135" t="b">
        <v>0</v>
      </c>
      <c r="E1653" s="135" t="s">
        <v>10552</v>
      </c>
      <c r="F1653" s="135" t="s">
        <v>539</v>
      </c>
      <c r="G1653" s="136">
        <v>44127</v>
      </c>
      <c r="H1653" s="136">
        <v>44146</v>
      </c>
      <c r="I1653" s="135">
        <v>0</v>
      </c>
      <c r="J1653" s="92"/>
    </row>
    <row r="1654" spans="1:10" x14ac:dyDescent="0.25">
      <c r="A1654" s="135" t="s">
        <v>10619</v>
      </c>
      <c r="B1654" s="135" t="s">
        <v>557</v>
      </c>
      <c r="C1654" s="135" t="s">
        <v>560</v>
      </c>
      <c r="D1654" s="135" t="b">
        <v>0</v>
      </c>
      <c r="E1654" s="135" t="s">
        <v>10552</v>
      </c>
      <c r="F1654" s="135" t="s">
        <v>539</v>
      </c>
      <c r="G1654" s="136">
        <v>44127</v>
      </c>
      <c r="H1654" s="136">
        <v>44146</v>
      </c>
      <c r="I1654" s="135">
        <v>0</v>
      </c>
      <c r="J1654" s="92"/>
    </row>
    <row r="1655" spans="1:10" x14ac:dyDescent="0.25">
      <c r="A1655" s="135" t="s">
        <v>10620</v>
      </c>
      <c r="B1655" s="135" t="s">
        <v>557</v>
      </c>
      <c r="C1655" s="135" t="s">
        <v>560</v>
      </c>
      <c r="D1655" s="135" t="b">
        <v>0</v>
      </c>
      <c r="E1655" s="135" t="s">
        <v>10552</v>
      </c>
      <c r="F1655" s="135" t="s">
        <v>539</v>
      </c>
      <c r="G1655" s="136">
        <v>44127</v>
      </c>
      <c r="H1655" s="136">
        <v>44146</v>
      </c>
      <c r="I1655" s="135">
        <v>0</v>
      </c>
      <c r="J1655" s="92"/>
    </row>
    <row r="1656" spans="1:10" x14ac:dyDescent="0.25">
      <c r="A1656" s="135" t="s">
        <v>10621</v>
      </c>
      <c r="B1656" s="135" t="s">
        <v>557</v>
      </c>
      <c r="C1656" s="135" t="s">
        <v>560</v>
      </c>
      <c r="D1656" s="135" t="b">
        <v>0</v>
      </c>
      <c r="E1656" s="135" t="s">
        <v>10552</v>
      </c>
      <c r="F1656" s="135" t="s">
        <v>539</v>
      </c>
      <c r="G1656" s="136">
        <v>44127</v>
      </c>
      <c r="H1656" s="136">
        <v>44146</v>
      </c>
      <c r="I1656" s="135">
        <v>0</v>
      </c>
      <c r="J1656" s="92"/>
    </row>
    <row r="1657" spans="1:10" x14ac:dyDescent="0.25">
      <c r="A1657" s="135" t="s">
        <v>10622</v>
      </c>
      <c r="B1657" s="135" t="s">
        <v>557</v>
      </c>
      <c r="C1657" s="135" t="s">
        <v>560</v>
      </c>
      <c r="D1657" s="135" t="b">
        <v>0</v>
      </c>
      <c r="E1657" s="135" t="s">
        <v>10552</v>
      </c>
      <c r="F1657" s="135" t="s">
        <v>539</v>
      </c>
      <c r="G1657" s="136">
        <v>44127</v>
      </c>
      <c r="H1657" s="136">
        <v>44146</v>
      </c>
      <c r="I1657" s="135">
        <v>0</v>
      </c>
      <c r="J1657" s="92"/>
    </row>
    <row r="1658" spans="1:10" x14ac:dyDescent="0.25">
      <c r="A1658" s="135" t="s">
        <v>10623</v>
      </c>
      <c r="B1658" s="135" t="s">
        <v>557</v>
      </c>
      <c r="C1658" s="135" t="s">
        <v>560</v>
      </c>
      <c r="D1658" s="135" t="b">
        <v>0</v>
      </c>
      <c r="E1658" s="135" t="s">
        <v>10552</v>
      </c>
      <c r="F1658" s="135" t="s">
        <v>539</v>
      </c>
      <c r="G1658" s="136">
        <v>44127</v>
      </c>
      <c r="H1658" s="136">
        <v>44146</v>
      </c>
      <c r="I1658" s="135">
        <v>0</v>
      </c>
      <c r="J1658" s="92"/>
    </row>
    <row r="1659" spans="1:10" x14ac:dyDescent="0.25">
      <c r="A1659" s="135" t="s">
        <v>10624</v>
      </c>
      <c r="B1659" s="135" t="s">
        <v>557</v>
      </c>
      <c r="C1659" s="135" t="s">
        <v>560</v>
      </c>
      <c r="D1659" s="135" t="b">
        <v>0</v>
      </c>
      <c r="E1659" s="135" t="s">
        <v>10552</v>
      </c>
      <c r="F1659" s="135" t="s">
        <v>539</v>
      </c>
      <c r="G1659" s="136">
        <v>44127</v>
      </c>
      <c r="H1659" s="136">
        <v>44146</v>
      </c>
      <c r="I1659" s="135">
        <v>0</v>
      </c>
      <c r="J1659" s="92"/>
    </row>
    <row r="1660" spans="1:10" x14ac:dyDescent="0.25">
      <c r="A1660" s="135" t="s">
        <v>10625</v>
      </c>
      <c r="B1660" s="135" t="s">
        <v>557</v>
      </c>
      <c r="C1660" s="135" t="s">
        <v>560</v>
      </c>
      <c r="D1660" s="135" t="b">
        <v>0</v>
      </c>
      <c r="E1660" s="135" t="s">
        <v>10552</v>
      </c>
      <c r="F1660" s="135" t="s">
        <v>539</v>
      </c>
      <c r="G1660" s="136">
        <v>44127</v>
      </c>
      <c r="H1660" s="136">
        <v>44146</v>
      </c>
      <c r="I1660" s="135">
        <v>0</v>
      </c>
      <c r="J1660" s="92"/>
    </row>
    <row r="1661" spans="1:10" x14ac:dyDescent="0.25">
      <c r="A1661" s="135" t="s">
        <v>10626</v>
      </c>
      <c r="B1661" s="135" t="s">
        <v>557</v>
      </c>
      <c r="C1661" s="135" t="s">
        <v>560</v>
      </c>
      <c r="D1661" s="135" t="b">
        <v>0</v>
      </c>
      <c r="E1661" s="135" t="s">
        <v>10552</v>
      </c>
      <c r="F1661" s="135" t="s">
        <v>539</v>
      </c>
      <c r="G1661" s="136">
        <v>44127</v>
      </c>
      <c r="H1661" s="136">
        <v>44146</v>
      </c>
      <c r="I1661" s="135">
        <v>0</v>
      </c>
      <c r="J1661" s="92"/>
    </row>
    <row r="1662" spans="1:10" x14ac:dyDescent="0.25">
      <c r="A1662" s="135" t="s">
        <v>10627</v>
      </c>
      <c r="B1662" s="135" t="s">
        <v>557</v>
      </c>
      <c r="C1662" s="135" t="s">
        <v>560</v>
      </c>
      <c r="D1662" s="135" t="b">
        <v>0</v>
      </c>
      <c r="E1662" s="135" t="s">
        <v>10552</v>
      </c>
      <c r="F1662" s="135" t="s">
        <v>539</v>
      </c>
      <c r="G1662" s="136">
        <v>44127</v>
      </c>
      <c r="H1662" s="136">
        <v>44146</v>
      </c>
      <c r="I1662" s="135">
        <v>0</v>
      </c>
      <c r="J1662" s="92"/>
    </row>
    <row r="1663" spans="1:10" x14ac:dyDescent="0.25">
      <c r="A1663" s="135" t="s">
        <v>10628</v>
      </c>
      <c r="B1663" s="135" t="s">
        <v>557</v>
      </c>
      <c r="C1663" s="135" t="s">
        <v>560</v>
      </c>
      <c r="D1663" s="135" t="b">
        <v>0</v>
      </c>
      <c r="E1663" s="135" t="s">
        <v>10552</v>
      </c>
      <c r="F1663" s="135" t="s">
        <v>539</v>
      </c>
      <c r="G1663" s="136">
        <v>44127</v>
      </c>
      <c r="H1663" s="136">
        <v>44146</v>
      </c>
      <c r="I1663" s="135">
        <v>0</v>
      </c>
      <c r="J1663" s="92"/>
    </row>
    <row r="1664" spans="1:10" x14ac:dyDescent="0.25">
      <c r="A1664" s="135" t="s">
        <v>10629</v>
      </c>
      <c r="B1664" s="135" t="s">
        <v>557</v>
      </c>
      <c r="C1664" s="135" t="s">
        <v>560</v>
      </c>
      <c r="D1664" s="135" t="b">
        <v>0</v>
      </c>
      <c r="E1664" s="135" t="s">
        <v>10552</v>
      </c>
      <c r="F1664" s="135" t="s">
        <v>539</v>
      </c>
      <c r="G1664" s="136">
        <v>44127</v>
      </c>
      <c r="H1664" s="136">
        <v>44146</v>
      </c>
      <c r="I1664" s="135">
        <v>0</v>
      </c>
      <c r="J1664" s="92"/>
    </row>
    <row r="1665" spans="1:10" x14ac:dyDescent="0.25">
      <c r="A1665" s="135" t="s">
        <v>10630</v>
      </c>
      <c r="B1665" s="135" t="s">
        <v>557</v>
      </c>
      <c r="C1665" s="135" t="s">
        <v>560</v>
      </c>
      <c r="D1665" s="135" t="b">
        <v>0</v>
      </c>
      <c r="E1665" s="135" t="s">
        <v>10552</v>
      </c>
      <c r="F1665" s="135" t="s">
        <v>539</v>
      </c>
      <c r="G1665" s="136">
        <v>44127</v>
      </c>
      <c r="H1665" s="136">
        <v>44146</v>
      </c>
      <c r="I1665" s="135">
        <v>0</v>
      </c>
      <c r="J1665" s="92"/>
    </row>
    <row r="1666" spans="1:10" x14ac:dyDescent="0.25">
      <c r="A1666" s="135" t="s">
        <v>10631</v>
      </c>
      <c r="B1666" s="135" t="s">
        <v>557</v>
      </c>
      <c r="C1666" s="135" t="s">
        <v>560</v>
      </c>
      <c r="D1666" s="135" t="b">
        <v>0</v>
      </c>
      <c r="E1666" s="135" t="s">
        <v>10552</v>
      </c>
      <c r="F1666" s="135" t="s">
        <v>539</v>
      </c>
      <c r="G1666" s="136">
        <v>44127</v>
      </c>
      <c r="H1666" s="136">
        <v>44146</v>
      </c>
      <c r="I1666" s="135">
        <v>0</v>
      </c>
      <c r="J1666" s="92"/>
    </row>
    <row r="1667" spans="1:10" x14ac:dyDescent="0.25">
      <c r="A1667" s="135" t="s">
        <v>10632</v>
      </c>
      <c r="B1667" s="135" t="s">
        <v>557</v>
      </c>
      <c r="C1667" s="135" t="s">
        <v>560</v>
      </c>
      <c r="D1667" s="135" t="b">
        <v>0</v>
      </c>
      <c r="E1667" s="135" t="s">
        <v>10552</v>
      </c>
      <c r="F1667" s="135" t="s">
        <v>539</v>
      </c>
      <c r="G1667" s="136">
        <v>44127</v>
      </c>
      <c r="H1667" s="136">
        <v>44146</v>
      </c>
      <c r="I1667" s="135">
        <v>0</v>
      </c>
      <c r="J1667" s="92"/>
    </row>
    <row r="1668" spans="1:10" x14ac:dyDescent="0.25">
      <c r="A1668" s="135" t="s">
        <v>10633</v>
      </c>
      <c r="B1668" s="135" t="s">
        <v>557</v>
      </c>
      <c r="C1668" s="135" t="s">
        <v>560</v>
      </c>
      <c r="D1668" s="135" t="b">
        <v>0</v>
      </c>
      <c r="E1668" s="135" t="s">
        <v>10552</v>
      </c>
      <c r="F1668" s="135" t="s">
        <v>539</v>
      </c>
      <c r="G1668" s="136">
        <v>44127</v>
      </c>
      <c r="H1668" s="136">
        <v>44146</v>
      </c>
      <c r="I1668" s="135">
        <v>0</v>
      </c>
      <c r="J1668" s="92"/>
    </row>
    <row r="1669" spans="1:10" x14ac:dyDescent="0.25">
      <c r="A1669" s="135" t="s">
        <v>10634</v>
      </c>
      <c r="B1669" s="135" t="s">
        <v>557</v>
      </c>
      <c r="C1669" s="135" t="s">
        <v>560</v>
      </c>
      <c r="D1669" s="135" t="b">
        <v>0</v>
      </c>
      <c r="E1669" s="135" t="s">
        <v>10552</v>
      </c>
      <c r="F1669" s="135" t="s">
        <v>539</v>
      </c>
      <c r="G1669" s="136">
        <v>44127</v>
      </c>
      <c r="H1669" s="136">
        <v>44146</v>
      </c>
      <c r="I1669" s="135">
        <v>0</v>
      </c>
      <c r="J1669" s="92"/>
    </row>
    <row r="1670" spans="1:10" x14ac:dyDescent="0.25">
      <c r="A1670" s="135" t="s">
        <v>10635</v>
      </c>
      <c r="B1670" s="135" t="s">
        <v>557</v>
      </c>
      <c r="C1670" s="135" t="s">
        <v>560</v>
      </c>
      <c r="D1670" s="135" t="b">
        <v>0</v>
      </c>
      <c r="E1670" s="135" t="s">
        <v>10552</v>
      </c>
      <c r="F1670" s="135" t="s">
        <v>539</v>
      </c>
      <c r="G1670" s="136">
        <v>44127</v>
      </c>
      <c r="H1670" s="136">
        <v>44146</v>
      </c>
      <c r="I1670" s="135">
        <v>0</v>
      </c>
      <c r="J1670" s="92"/>
    </row>
    <row r="1671" spans="1:10" x14ac:dyDescent="0.25">
      <c r="A1671" s="135" t="s">
        <v>10636</v>
      </c>
      <c r="B1671" s="135" t="s">
        <v>557</v>
      </c>
      <c r="C1671" s="135" t="s">
        <v>560</v>
      </c>
      <c r="D1671" s="135" t="b">
        <v>0</v>
      </c>
      <c r="E1671" s="135" t="s">
        <v>10552</v>
      </c>
      <c r="F1671" s="135" t="s">
        <v>539</v>
      </c>
      <c r="G1671" s="136">
        <v>44127</v>
      </c>
      <c r="H1671" s="136">
        <v>44146</v>
      </c>
      <c r="I1671" s="135">
        <v>0</v>
      </c>
      <c r="J1671" s="92"/>
    </row>
    <row r="1672" spans="1:10" x14ac:dyDescent="0.25">
      <c r="A1672" s="135" t="s">
        <v>10637</v>
      </c>
      <c r="B1672" s="135" t="s">
        <v>557</v>
      </c>
      <c r="C1672" s="135" t="s">
        <v>560</v>
      </c>
      <c r="D1672" s="135" t="b">
        <v>0</v>
      </c>
      <c r="E1672" s="135" t="s">
        <v>10552</v>
      </c>
      <c r="F1672" s="135" t="s">
        <v>539</v>
      </c>
      <c r="G1672" s="136">
        <v>44127</v>
      </c>
      <c r="H1672" s="136">
        <v>44146</v>
      </c>
      <c r="I1672" s="135">
        <v>0</v>
      </c>
      <c r="J1672" s="92"/>
    </row>
    <row r="1673" spans="1:10" x14ac:dyDescent="0.25">
      <c r="A1673" s="135" t="s">
        <v>10638</v>
      </c>
      <c r="B1673" s="135" t="s">
        <v>557</v>
      </c>
      <c r="C1673" s="135" t="s">
        <v>560</v>
      </c>
      <c r="D1673" s="135" t="b">
        <v>0</v>
      </c>
      <c r="E1673" s="135" t="s">
        <v>10552</v>
      </c>
      <c r="F1673" s="135" t="s">
        <v>539</v>
      </c>
      <c r="G1673" s="136">
        <v>44127</v>
      </c>
      <c r="H1673" s="136">
        <v>44146</v>
      </c>
      <c r="I1673" s="135">
        <v>0</v>
      </c>
      <c r="J1673" s="92"/>
    </row>
    <row r="1674" spans="1:10" x14ac:dyDescent="0.25">
      <c r="A1674" s="135" t="s">
        <v>10639</v>
      </c>
      <c r="B1674" s="135" t="s">
        <v>557</v>
      </c>
      <c r="C1674" s="135" t="s">
        <v>560</v>
      </c>
      <c r="D1674" s="135" t="b">
        <v>0</v>
      </c>
      <c r="E1674" s="135" t="s">
        <v>10552</v>
      </c>
      <c r="F1674" s="135" t="s">
        <v>539</v>
      </c>
      <c r="G1674" s="136">
        <v>44127</v>
      </c>
      <c r="H1674" s="136">
        <v>44146</v>
      </c>
      <c r="I1674" s="135">
        <v>0</v>
      </c>
      <c r="J1674" s="92"/>
    </row>
    <row r="1675" spans="1:10" x14ac:dyDescent="0.25">
      <c r="A1675" s="135" t="s">
        <v>10640</v>
      </c>
      <c r="B1675" s="135" t="s">
        <v>557</v>
      </c>
      <c r="C1675" s="135" t="s">
        <v>560</v>
      </c>
      <c r="D1675" s="135" t="b">
        <v>0</v>
      </c>
      <c r="E1675" s="135" t="s">
        <v>10552</v>
      </c>
      <c r="F1675" s="135" t="s">
        <v>539</v>
      </c>
      <c r="G1675" s="136">
        <v>44127</v>
      </c>
      <c r="H1675" s="136">
        <v>44146</v>
      </c>
      <c r="I1675" s="135">
        <v>0</v>
      </c>
      <c r="J1675" s="92"/>
    </row>
    <row r="1676" spans="1:10" x14ac:dyDescent="0.25">
      <c r="A1676" s="135" t="s">
        <v>10641</v>
      </c>
      <c r="B1676" s="135" t="s">
        <v>557</v>
      </c>
      <c r="C1676" s="135" t="s">
        <v>560</v>
      </c>
      <c r="D1676" s="135" t="b">
        <v>0</v>
      </c>
      <c r="E1676" s="135" t="s">
        <v>10552</v>
      </c>
      <c r="F1676" s="135" t="s">
        <v>539</v>
      </c>
      <c r="G1676" s="136">
        <v>44127</v>
      </c>
      <c r="H1676" s="136">
        <v>44146</v>
      </c>
      <c r="I1676" s="135">
        <v>0</v>
      </c>
      <c r="J1676" s="92"/>
    </row>
    <row r="1677" spans="1:10" x14ac:dyDescent="0.25">
      <c r="A1677" s="135" t="s">
        <v>10642</v>
      </c>
      <c r="B1677" s="135" t="s">
        <v>557</v>
      </c>
      <c r="C1677" s="135" t="s">
        <v>560</v>
      </c>
      <c r="D1677" s="135" t="b">
        <v>0</v>
      </c>
      <c r="E1677" s="135" t="s">
        <v>10552</v>
      </c>
      <c r="F1677" s="135" t="s">
        <v>539</v>
      </c>
      <c r="G1677" s="136">
        <v>44127</v>
      </c>
      <c r="H1677" s="136">
        <v>44146</v>
      </c>
      <c r="I1677" s="135">
        <v>0</v>
      </c>
      <c r="J1677" s="92"/>
    </row>
    <row r="1678" spans="1:10" x14ac:dyDescent="0.25">
      <c r="A1678" s="135" t="s">
        <v>10643</v>
      </c>
      <c r="B1678" s="135" t="s">
        <v>557</v>
      </c>
      <c r="C1678" s="135" t="s">
        <v>560</v>
      </c>
      <c r="D1678" s="135" t="b">
        <v>0</v>
      </c>
      <c r="E1678" s="135" t="s">
        <v>10552</v>
      </c>
      <c r="F1678" s="135" t="s">
        <v>539</v>
      </c>
      <c r="G1678" s="136">
        <v>44127</v>
      </c>
      <c r="H1678" s="136">
        <v>44146</v>
      </c>
      <c r="I1678" s="135">
        <v>0</v>
      </c>
      <c r="J1678" s="92"/>
    </row>
    <row r="1679" spans="1:10" x14ac:dyDescent="0.25">
      <c r="A1679" s="135" t="s">
        <v>10644</v>
      </c>
      <c r="B1679" s="135" t="s">
        <v>557</v>
      </c>
      <c r="C1679" s="135" t="s">
        <v>560</v>
      </c>
      <c r="D1679" s="135" t="b">
        <v>0</v>
      </c>
      <c r="E1679" s="135" t="s">
        <v>10552</v>
      </c>
      <c r="F1679" s="135" t="s">
        <v>539</v>
      </c>
      <c r="G1679" s="136">
        <v>44127</v>
      </c>
      <c r="H1679" s="136">
        <v>44146</v>
      </c>
      <c r="I1679" s="135">
        <v>0</v>
      </c>
      <c r="J1679" s="92"/>
    </row>
    <row r="1680" spans="1:10" x14ac:dyDescent="0.25">
      <c r="A1680" s="135" t="s">
        <v>10645</v>
      </c>
      <c r="B1680" s="135" t="s">
        <v>557</v>
      </c>
      <c r="C1680" s="135" t="s">
        <v>560</v>
      </c>
      <c r="D1680" s="135" t="b">
        <v>0</v>
      </c>
      <c r="E1680" s="135" t="s">
        <v>10552</v>
      </c>
      <c r="F1680" s="135" t="s">
        <v>539</v>
      </c>
      <c r="G1680" s="136">
        <v>44127</v>
      </c>
      <c r="H1680" s="136">
        <v>44146</v>
      </c>
      <c r="I1680" s="135">
        <v>0</v>
      </c>
      <c r="J1680" s="92"/>
    </row>
    <row r="1681" spans="1:10" x14ac:dyDescent="0.25">
      <c r="A1681" s="135" t="s">
        <v>10646</v>
      </c>
      <c r="B1681" s="135" t="s">
        <v>557</v>
      </c>
      <c r="C1681" s="135" t="s">
        <v>560</v>
      </c>
      <c r="D1681" s="135" t="b">
        <v>0</v>
      </c>
      <c r="E1681" s="135" t="s">
        <v>10552</v>
      </c>
      <c r="F1681" s="135" t="s">
        <v>539</v>
      </c>
      <c r="G1681" s="136">
        <v>44127</v>
      </c>
      <c r="H1681" s="136">
        <v>44146</v>
      </c>
      <c r="I1681" s="135">
        <v>0</v>
      </c>
      <c r="J1681" s="92"/>
    </row>
    <row r="1682" spans="1:10" x14ac:dyDescent="0.25">
      <c r="A1682" s="135" t="s">
        <v>10647</v>
      </c>
      <c r="B1682" s="135" t="s">
        <v>557</v>
      </c>
      <c r="C1682" s="135" t="s">
        <v>560</v>
      </c>
      <c r="D1682" s="135" t="b">
        <v>0</v>
      </c>
      <c r="E1682" s="135" t="s">
        <v>10552</v>
      </c>
      <c r="F1682" s="135" t="s">
        <v>539</v>
      </c>
      <c r="G1682" s="136">
        <v>44127</v>
      </c>
      <c r="H1682" s="136">
        <v>44146</v>
      </c>
      <c r="I1682" s="135">
        <v>0</v>
      </c>
      <c r="J1682" s="92"/>
    </row>
    <row r="1683" spans="1:10" x14ac:dyDescent="0.25">
      <c r="A1683" s="135" t="s">
        <v>10648</v>
      </c>
      <c r="B1683" s="135" t="s">
        <v>557</v>
      </c>
      <c r="C1683" s="135" t="s">
        <v>560</v>
      </c>
      <c r="D1683" s="135" t="b">
        <v>0</v>
      </c>
      <c r="E1683" s="135" t="s">
        <v>10552</v>
      </c>
      <c r="F1683" s="135" t="s">
        <v>539</v>
      </c>
      <c r="G1683" s="136">
        <v>44127</v>
      </c>
      <c r="H1683" s="136">
        <v>44146</v>
      </c>
      <c r="I1683" s="135">
        <v>0</v>
      </c>
      <c r="J1683" s="92"/>
    </row>
    <row r="1684" spans="1:10" x14ac:dyDescent="0.25">
      <c r="A1684" s="135" t="s">
        <v>10649</v>
      </c>
      <c r="B1684" s="135" t="s">
        <v>557</v>
      </c>
      <c r="C1684" s="135" t="s">
        <v>560</v>
      </c>
      <c r="D1684" s="135" t="b">
        <v>0</v>
      </c>
      <c r="E1684" s="135" t="s">
        <v>10552</v>
      </c>
      <c r="F1684" s="135" t="s">
        <v>539</v>
      </c>
      <c r="G1684" s="136">
        <v>44127</v>
      </c>
      <c r="H1684" s="136">
        <v>44146</v>
      </c>
      <c r="I1684" s="135">
        <v>0</v>
      </c>
      <c r="J1684" s="92"/>
    </row>
    <row r="1685" spans="1:10" x14ac:dyDescent="0.25">
      <c r="A1685" s="135" t="s">
        <v>10650</v>
      </c>
      <c r="B1685" s="135" t="s">
        <v>557</v>
      </c>
      <c r="C1685" s="135" t="s">
        <v>560</v>
      </c>
      <c r="D1685" s="135" t="b">
        <v>0</v>
      </c>
      <c r="E1685" s="135" t="s">
        <v>10552</v>
      </c>
      <c r="F1685" s="135" t="s">
        <v>539</v>
      </c>
      <c r="G1685" s="136">
        <v>44127</v>
      </c>
      <c r="H1685" s="136">
        <v>44146</v>
      </c>
      <c r="I1685" s="135">
        <v>0</v>
      </c>
      <c r="J1685" s="92"/>
    </row>
    <row r="1686" spans="1:10" x14ac:dyDescent="0.25">
      <c r="A1686" s="135" t="s">
        <v>10651</v>
      </c>
      <c r="B1686" s="135" t="s">
        <v>557</v>
      </c>
      <c r="C1686" s="135" t="s">
        <v>560</v>
      </c>
      <c r="D1686" s="135" t="b">
        <v>0</v>
      </c>
      <c r="E1686" s="135" t="s">
        <v>10552</v>
      </c>
      <c r="F1686" s="135" t="s">
        <v>539</v>
      </c>
      <c r="G1686" s="136">
        <v>44127</v>
      </c>
      <c r="H1686" s="136">
        <v>44146</v>
      </c>
      <c r="I1686" s="135">
        <v>0</v>
      </c>
      <c r="J1686" s="92"/>
    </row>
    <row r="1687" spans="1:10" x14ac:dyDescent="0.25">
      <c r="A1687" s="135" t="s">
        <v>10652</v>
      </c>
      <c r="B1687" s="135" t="s">
        <v>557</v>
      </c>
      <c r="C1687" s="135" t="s">
        <v>560</v>
      </c>
      <c r="D1687" s="135" t="b">
        <v>0</v>
      </c>
      <c r="E1687" s="135" t="s">
        <v>10552</v>
      </c>
      <c r="F1687" s="135" t="s">
        <v>539</v>
      </c>
      <c r="G1687" s="136">
        <v>44127</v>
      </c>
      <c r="H1687" s="136">
        <v>44146</v>
      </c>
      <c r="I1687" s="135">
        <v>0</v>
      </c>
      <c r="J1687" s="92"/>
    </row>
    <row r="1688" spans="1:10" x14ac:dyDescent="0.25">
      <c r="A1688" s="135" t="s">
        <v>10653</v>
      </c>
      <c r="B1688" s="135" t="s">
        <v>557</v>
      </c>
      <c r="C1688" s="135" t="s">
        <v>560</v>
      </c>
      <c r="D1688" s="135" t="b">
        <v>0</v>
      </c>
      <c r="E1688" s="135" t="s">
        <v>10552</v>
      </c>
      <c r="F1688" s="135" t="s">
        <v>539</v>
      </c>
      <c r="G1688" s="136">
        <v>44127</v>
      </c>
      <c r="H1688" s="136">
        <v>44146</v>
      </c>
      <c r="I1688" s="135">
        <v>0</v>
      </c>
      <c r="J1688" s="92"/>
    </row>
    <row r="1689" spans="1:10" x14ac:dyDescent="0.25">
      <c r="A1689" s="135" t="s">
        <v>10654</v>
      </c>
      <c r="B1689" s="135" t="s">
        <v>557</v>
      </c>
      <c r="C1689" s="135" t="s">
        <v>560</v>
      </c>
      <c r="D1689" s="135" t="b">
        <v>0</v>
      </c>
      <c r="E1689" s="135" t="s">
        <v>10552</v>
      </c>
      <c r="F1689" s="135" t="s">
        <v>539</v>
      </c>
      <c r="G1689" s="136">
        <v>44127</v>
      </c>
      <c r="H1689" s="136">
        <v>44146</v>
      </c>
      <c r="I1689" s="135">
        <v>0</v>
      </c>
      <c r="J1689" s="92"/>
    </row>
    <row r="1690" spans="1:10" x14ac:dyDescent="0.25">
      <c r="A1690" s="135" t="s">
        <v>10655</v>
      </c>
      <c r="B1690" s="135" t="s">
        <v>557</v>
      </c>
      <c r="C1690" s="135" t="s">
        <v>560</v>
      </c>
      <c r="D1690" s="135" t="b">
        <v>0</v>
      </c>
      <c r="E1690" s="135" t="s">
        <v>10552</v>
      </c>
      <c r="F1690" s="135" t="s">
        <v>539</v>
      </c>
      <c r="G1690" s="136">
        <v>44127</v>
      </c>
      <c r="H1690" s="136">
        <v>44146</v>
      </c>
      <c r="I1690" s="135">
        <v>0</v>
      </c>
      <c r="J1690" s="92"/>
    </row>
    <row r="1691" spans="1:10" x14ac:dyDescent="0.25">
      <c r="A1691" s="135" t="s">
        <v>10656</v>
      </c>
      <c r="B1691" s="135" t="s">
        <v>557</v>
      </c>
      <c r="C1691" s="135" t="s">
        <v>560</v>
      </c>
      <c r="D1691" s="135" t="b">
        <v>0</v>
      </c>
      <c r="E1691" s="135" t="s">
        <v>10552</v>
      </c>
      <c r="F1691" s="135" t="s">
        <v>539</v>
      </c>
      <c r="G1691" s="136">
        <v>44127</v>
      </c>
      <c r="H1691" s="136">
        <v>44146</v>
      </c>
      <c r="I1691" s="135">
        <v>0</v>
      </c>
      <c r="J1691" s="92"/>
    </row>
    <row r="1692" spans="1:10" x14ac:dyDescent="0.25">
      <c r="A1692" s="135" t="s">
        <v>10657</v>
      </c>
      <c r="B1692" s="135" t="s">
        <v>557</v>
      </c>
      <c r="C1692" s="135" t="s">
        <v>560</v>
      </c>
      <c r="D1692" s="135" t="b">
        <v>0</v>
      </c>
      <c r="E1692" s="135" t="s">
        <v>10552</v>
      </c>
      <c r="F1692" s="135" t="s">
        <v>539</v>
      </c>
      <c r="G1692" s="136">
        <v>44127</v>
      </c>
      <c r="H1692" s="136">
        <v>44146</v>
      </c>
      <c r="I1692" s="135">
        <v>0</v>
      </c>
      <c r="J1692" s="92"/>
    </row>
    <row r="1693" spans="1:10" x14ac:dyDescent="0.25">
      <c r="A1693" s="135" t="s">
        <v>10658</v>
      </c>
      <c r="B1693" s="135" t="s">
        <v>557</v>
      </c>
      <c r="C1693" s="135" t="s">
        <v>560</v>
      </c>
      <c r="D1693" s="135" t="b">
        <v>0</v>
      </c>
      <c r="E1693" s="135" t="s">
        <v>10552</v>
      </c>
      <c r="F1693" s="135" t="s">
        <v>539</v>
      </c>
      <c r="G1693" s="136">
        <v>44127</v>
      </c>
      <c r="H1693" s="136">
        <v>44146</v>
      </c>
      <c r="I1693" s="135">
        <v>0</v>
      </c>
      <c r="J1693" s="92"/>
    </row>
    <row r="1694" spans="1:10" x14ac:dyDescent="0.25">
      <c r="A1694" s="135" t="s">
        <v>10659</v>
      </c>
      <c r="B1694" s="135" t="s">
        <v>557</v>
      </c>
      <c r="C1694" s="135" t="s">
        <v>560</v>
      </c>
      <c r="D1694" s="135" t="b">
        <v>0</v>
      </c>
      <c r="E1694" s="135" t="s">
        <v>10552</v>
      </c>
      <c r="F1694" s="135" t="s">
        <v>539</v>
      </c>
      <c r="G1694" s="136">
        <v>44127</v>
      </c>
      <c r="H1694" s="136">
        <v>44146</v>
      </c>
      <c r="I1694" s="135">
        <v>0</v>
      </c>
      <c r="J1694" s="92"/>
    </row>
    <row r="1695" spans="1:10" x14ac:dyDescent="0.25">
      <c r="A1695" s="135" t="s">
        <v>10660</v>
      </c>
      <c r="B1695" s="135" t="s">
        <v>557</v>
      </c>
      <c r="C1695" s="135" t="s">
        <v>560</v>
      </c>
      <c r="D1695" s="135" t="b">
        <v>0</v>
      </c>
      <c r="E1695" s="135" t="s">
        <v>10552</v>
      </c>
      <c r="F1695" s="135" t="s">
        <v>539</v>
      </c>
      <c r="G1695" s="136">
        <v>44127</v>
      </c>
      <c r="H1695" s="136">
        <v>44146</v>
      </c>
      <c r="I1695" s="135">
        <v>0</v>
      </c>
      <c r="J1695" s="92"/>
    </row>
    <row r="1696" spans="1:10" x14ac:dyDescent="0.25">
      <c r="A1696" s="135" t="s">
        <v>10661</v>
      </c>
      <c r="B1696" s="135" t="s">
        <v>557</v>
      </c>
      <c r="C1696" s="135" t="s">
        <v>560</v>
      </c>
      <c r="D1696" s="135" t="b">
        <v>0</v>
      </c>
      <c r="E1696" s="135" t="s">
        <v>10552</v>
      </c>
      <c r="F1696" s="135" t="s">
        <v>539</v>
      </c>
      <c r="G1696" s="136">
        <v>44127</v>
      </c>
      <c r="H1696" s="136">
        <v>44146</v>
      </c>
      <c r="I1696" s="135">
        <v>0</v>
      </c>
      <c r="J1696" s="92"/>
    </row>
    <row r="1697" spans="1:10" x14ac:dyDescent="0.25">
      <c r="A1697" s="135" t="s">
        <v>10662</v>
      </c>
      <c r="B1697" s="135" t="s">
        <v>557</v>
      </c>
      <c r="C1697" s="135" t="s">
        <v>560</v>
      </c>
      <c r="D1697" s="135" t="b">
        <v>0</v>
      </c>
      <c r="E1697" s="135" t="s">
        <v>10552</v>
      </c>
      <c r="F1697" s="135" t="s">
        <v>539</v>
      </c>
      <c r="G1697" s="136">
        <v>44127</v>
      </c>
      <c r="H1697" s="136">
        <v>44146</v>
      </c>
      <c r="I1697" s="135">
        <v>0</v>
      </c>
      <c r="J1697" s="92"/>
    </row>
    <row r="1698" spans="1:10" x14ac:dyDescent="0.25">
      <c r="A1698" s="135" t="s">
        <v>10663</v>
      </c>
      <c r="B1698" s="135" t="s">
        <v>557</v>
      </c>
      <c r="C1698" s="135" t="s">
        <v>560</v>
      </c>
      <c r="D1698" s="135" t="b">
        <v>0</v>
      </c>
      <c r="E1698" s="135" t="s">
        <v>10552</v>
      </c>
      <c r="F1698" s="135" t="s">
        <v>539</v>
      </c>
      <c r="G1698" s="136">
        <v>44127</v>
      </c>
      <c r="H1698" s="136">
        <v>44146</v>
      </c>
      <c r="I1698" s="135">
        <v>0</v>
      </c>
      <c r="J1698" s="92"/>
    </row>
    <row r="1699" spans="1:10" x14ac:dyDescent="0.25">
      <c r="A1699" s="135" t="s">
        <v>10664</v>
      </c>
      <c r="B1699" s="135" t="s">
        <v>557</v>
      </c>
      <c r="C1699" s="135" t="s">
        <v>560</v>
      </c>
      <c r="D1699" s="135" t="b">
        <v>0</v>
      </c>
      <c r="E1699" s="135" t="s">
        <v>10552</v>
      </c>
      <c r="F1699" s="135" t="s">
        <v>539</v>
      </c>
      <c r="G1699" s="136">
        <v>44127</v>
      </c>
      <c r="H1699" s="136">
        <v>44146</v>
      </c>
      <c r="I1699" s="135">
        <v>0</v>
      </c>
      <c r="J1699" s="92"/>
    </row>
    <row r="1700" spans="1:10" x14ac:dyDescent="0.25">
      <c r="A1700" s="135" t="s">
        <v>10665</v>
      </c>
      <c r="B1700" s="135" t="s">
        <v>557</v>
      </c>
      <c r="C1700" s="135" t="s">
        <v>560</v>
      </c>
      <c r="D1700" s="135" t="b">
        <v>0</v>
      </c>
      <c r="E1700" s="135" t="s">
        <v>10552</v>
      </c>
      <c r="F1700" s="135" t="s">
        <v>539</v>
      </c>
      <c r="G1700" s="136">
        <v>44127</v>
      </c>
      <c r="H1700" s="136">
        <v>44146</v>
      </c>
      <c r="I1700" s="135">
        <v>0</v>
      </c>
      <c r="J1700" s="92"/>
    </row>
    <row r="1701" spans="1:10" x14ac:dyDescent="0.25">
      <c r="A1701" s="135" t="s">
        <v>10666</v>
      </c>
      <c r="B1701" s="135" t="s">
        <v>557</v>
      </c>
      <c r="C1701" s="135" t="s">
        <v>560</v>
      </c>
      <c r="D1701" s="135" t="b">
        <v>0</v>
      </c>
      <c r="E1701" s="135" t="s">
        <v>10552</v>
      </c>
      <c r="F1701" s="135" t="s">
        <v>539</v>
      </c>
      <c r="G1701" s="136">
        <v>44127</v>
      </c>
      <c r="H1701" s="136">
        <v>44146</v>
      </c>
      <c r="I1701" s="135">
        <v>0</v>
      </c>
      <c r="J1701" s="92"/>
    </row>
    <row r="1702" spans="1:10" x14ac:dyDescent="0.25">
      <c r="A1702" s="135" t="s">
        <v>10667</v>
      </c>
      <c r="B1702" s="135" t="s">
        <v>557</v>
      </c>
      <c r="C1702" s="135" t="s">
        <v>560</v>
      </c>
      <c r="D1702" s="135" t="b">
        <v>0</v>
      </c>
      <c r="E1702" s="135" t="s">
        <v>10552</v>
      </c>
      <c r="F1702" s="135" t="s">
        <v>539</v>
      </c>
      <c r="G1702" s="136">
        <v>44127</v>
      </c>
      <c r="H1702" s="136">
        <v>44146</v>
      </c>
      <c r="I1702" s="135">
        <v>0</v>
      </c>
      <c r="J1702" s="92"/>
    </row>
    <row r="1703" spans="1:10" x14ac:dyDescent="0.25">
      <c r="A1703" s="135" t="s">
        <v>10668</v>
      </c>
      <c r="B1703" s="135" t="s">
        <v>557</v>
      </c>
      <c r="C1703" s="135" t="s">
        <v>560</v>
      </c>
      <c r="D1703" s="135" t="b">
        <v>0</v>
      </c>
      <c r="E1703" s="135" t="s">
        <v>10552</v>
      </c>
      <c r="F1703" s="135" t="s">
        <v>539</v>
      </c>
      <c r="G1703" s="136">
        <v>44127</v>
      </c>
      <c r="H1703" s="136">
        <v>44146</v>
      </c>
      <c r="I1703" s="135">
        <v>0</v>
      </c>
      <c r="J1703" s="92"/>
    </row>
    <row r="1704" spans="1:10" x14ac:dyDescent="0.25">
      <c r="A1704" s="135" t="s">
        <v>10669</v>
      </c>
      <c r="B1704" s="135" t="s">
        <v>557</v>
      </c>
      <c r="C1704" s="135" t="s">
        <v>560</v>
      </c>
      <c r="D1704" s="135" t="b">
        <v>0</v>
      </c>
      <c r="E1704" s="135" t="s">
        <v>10552</v>
      </c>
      <c r="F1704" s="135" t="s">
        <v>539</v>
      </c>
      <c r="G1704" s="136">
        <v>44127</v>
      </c>
      <c r="H1704" s="136">
        <v>44146</v>
      </c>
      <c r="I1704" s="135">
        <v>0</v>
      </c>
      <c r="J1704" s="92"/>
    </row>
    <row r="1705" spans="1:10" x14ac:dyDescent="0.25">
      <c r="A1705" s="135" t="s">
        <v>10670</v>
      </c>
      <c r="B1705" s="135" t="s">
        <v>557</v>
      </c>
      <c r="C1705" s="135" t="s">
        <v>560</v>
      </c>
      <c r="D1705" s="135" t="b">
        <v>0</v>
      </c>
      <c r="E1705" s="135" t="s">
        <v>10552</v>
      </c>
      <c r="F1705" s="135" t="s">
        <v>539</v>
      </c>
      <c r="G1705" s="136">
        <v>44127</v>
      </c>
      <c r="H1705" s="136">
        <v>44146</v>
      </c>
      <c r="I1705" s="135">
        <v>0</v>
      </c>
      <c r="J1705" s="92"/>
    </row>
    <row r="1706" spans="1:10" x14ac:dyDescent="0.25">
      <c r="A1706" s="135" t="s">
        <v>10671</v>
      </c>
      <c r="B1706" s="135" t="s">
        <v>557</v>
      </c>
      <c r="C1706" s="135" t="s">
        <v>560</v>
      </c>
      <c r="D1706" s="135" t="b">
        <v>0</v>
      </c>
      <c r="E1706" s="135" t="s">
        <v>10552</v>
      </c>
      <c r="F1706" s="135" t="s">
        <v>539</v>
      </c>
      <c r="G1706" s="136">
        <v>44127</v>
      </c>
      <c r="H1706" s="136">
        <v>44146</v>
      </c>
      <c r="I1706" s="135">
        <v>0</v>
      </c>
      <c r="J1706" s="92"/>
    </row>
    <row r="1707" spans="1:10" x14ac:dyDescent="0.25">
      <c r="A1707" s="135" t="s">
        <v>10672</v>
      </c>
      <c r="B1707" s="135" t="s">
        <v>557</v>
      </c>
      <c r="C1707" s="135" t="s">
        <v>560</v>
      </c>
      <c r="D1707" s="135" t="b">
        <v>0</v>
      </c>
      <c r="E1707" s="135" t="s">
        <v>10552</v>
      </c>
      <c r="F1707" s="135" t="s">
        <v>539</v>
      </c>
      <c r="G1707" s="136">
        <v>44127</v>
      </c>
      <c r="H1707" s="136">
        <v>44146</v>
      </c>
      <c r="I1707" s="135">
        <v>0</v>
      </c>
      <c r="J1707" s="92"/>
    </row>
    <row r="1708" spans="1:10" x14ac:dyDescent="0.25">
      <c r="A1708" s="135" t="s">
        <v>10673</v>
      </c>
      <c r="B1708" s="135" t="s">
        <v>557</v>
      </c>
      <c r="C1708" s="135" t="s">
        <v>560</v>
      </c>
      <c r="D1708" s="135" t="b">
        <v>0</v>
      </c>
      <c r="E1708" s="135" t="s">
        <v>10552</v>
      </c>
      <c r="F1708" s="135" t="s">
        <v>539</v>
      </c>
      <c r="G1708" s="136">
        <v>44127</v>
      </c>
      <c r="H1708" s="136">
        <v>44146</v>
      </c>
      <c r="I1708" s="135">
        <v>0</v>
      </c>
      <c r="J1708" s="92"/>
    </row>
    <row r="1709" spans="1:10" x14ac:dyDescent="0.25">
      <c r="A1709" s="135" t="s">
        <v>10674</v>
      </c>
      <c r="B1709" s="135" t="s">
        <v>557</v>
      </c>
      <c r="C1709" s="135" t="s">
        <v>560</v>
      </c>
      <c r="D1709" s="135" t="b">
        <v>0</v>
      </c>
      <c r="E1709" s="135" t="s">
        <v>10552</v>
      </c>
      <c r="F1709" s="135" t="s">
        <v>539</v>
      </c>
      <c r="G1709" s="136">
        <v>44127</v>
      </c>
      <c r="H1709" s="136">
        <v>44146</v>
      </c>
      <c r="I1709" s="135">
        <v>0</v>
      </c>
      <c r="J1709" s="92"/>
    </row>
    <row r="1710" spans="1:10" x14ac:dyDescent="0.25">
      <c r="A1710" s="135" t="s">
        <v>10675</v>
      </c>
      <c r="B1710" s="135" t="s">
        <v>557</v>
      </c>
      <c r="C1710" s="135" t="s">
        <v>560</v>
      </c>
      <c r="D1710" s="135" t="b">
        <v>0</v>
      </c>
      <c r="E1710" s="135" t="s">
        <v>10552</v>
      </c>
      <c r="F1710" s="135" t="s">
        <v>539</v>
      </c>
      <c r="G1710" s="136">
        <v>44127</v>
      </c>
      <c r="H1710" s="136">
        <v>44146</v>
      </c>
      <c r="I1710" s="135">
        <v>0</v>
      </c>
      <c r="J1710" s="92"/>
    </row>
    <row r="1711" spans="1:10" x14ac:dyDescent="0.25">
      <c r="A1711" s="135" t="s">
        <v>10676</v>
      </c>
      <c r="B1711" s="135" t="s">
        <v>557</v>
      </c>
      <c r="C1711" s="135" t="s">
        <v>560</v>
      </c>
      <c r="D1711" s="135" t="b">
        <v>0</v>
      </c>
      <c r="E1711" s="135" t="s">
        <v>10552</v>
      </c>
      <c r="F1711" s="135" t="s">
        <v>539</v>
      </c>
      <c r="G1711" s="136">
        <v>44127</v>
      </c>
      <c r="H1711" s="136">
        <v>44146</v>
      </c>
      <c r="I1711" s="135">
        <v>0</v>
      </c>
      <c r="J1711" s="92"/>
    </row>
    <row r="1712" spans="1:10" x14ac:dyDescent="0.25">
      <c r="A1712" s="135" t="s">
        <v>10677</v>
      </c>
      <c r="B1712" s="135" t="s">
        <v>557</v>
      </c>
      <c r="C1712" s="135" t="s">
        <v>560</v>
      </c>
      <c r="D1712" s="135" t="b">
        <v>0</v>
      </c>
      <c r="E1712" s="135" t="s">
        <v>10552</v>
      </c>
      <c r="F1712" s="135" t="s">
        <v>539</v>
      </c>
      <c r="G1712" s="136">
        <v>44127</v>
      </c>
      <c r="H1712" s="136">
        <v>44146</v>
      </c>
      <c r="I1712" s="135">
        <v>0</v>
      </c>
      <c r="J1712" s="92"/>
    </row>
    <row r="1713" spans="1:10" x14ac:dyDescent="0.25">
      <c r="A1713" s="135" t="s">
        <v>10678</v>
      </c>
      <c r="B1713" s="135" t="s">
        <v>557</v>
      </c>
      <c r="C1713" s="135" t="s">
        <v>560</v>
      </c>
      <c r="D1713" s="135" t="b">
        <v>0</v>
      </c>
      <c r="E1713" s="135" t="s">
        <v>10552</v>
      </c>
      <c r="F1713" s="135" t="s">
        <v>539</v>
      </c>
      <c r="G1713" s="136">
        <v>44127</v>
      </c>
      <c r="H1713" s="136">
        <v>44146</v>
      </c>
      <c r="I1713" s="135">
        <v>0</v>
      </c>
      <c r="J1713" s="92"/>
    </row>
    <row r="1714" spans="1:10" x14ac:dyDescent="0.25">
      <c r="A1714" s="135" t="s">
        <v>10679</v>
      </c>
      <c r="B1714" s="135" t="s">
        <v>557</v>
      </c>
      <c r="C1714" s="135" t="s">
        <v>560</v>
      </c>
      <c r="D1714" s="135" t="b">
        <v>0</v>
      </c>
      <c r="E1714" s="135" t="s">
        <v>10552</v>
      </c>
      <c r="F1714" s="135" t="s">
        <v>539</v>
      </c>
      <c r="G1714" s="136">
        <v>44127</v>
      </c>
      <c r="H1714" s="136">
        <v>44146</v>
      </c>
      <c r="I1714" s="135">
        <v>0</v>
      </c>
      <c r="J1714" s="92"/>
    </row>
    <row r="1715" spans="1:10" x14ac:dyDescent="0.25">
      <c r="A1715" s="135" t="s">
        <v>10680</v>
      </c>
      <c r="B1715" s="135" t="s">
        <v>557</v>
      </c>
      <c r="C1715" s="135" t="s">
        <v>560</v>
      </c>
      <c r="D1715" s="135" t="b">
        <v>0</v>
      </c>
      <c r="E1715" s="135" t="s">
        <v>10552</v>
      </c>
      <c r="F1715" s="135" t="s">
        <v>539</v>
      </c>
      <c r="G1715" s="136">
        <v>44127</v>
      </c>
      <c r="H1715" s="136">
        <v>44146</v>
      </c>
      <c r="I1715" s="135">
        <v>0</v>
      </c>
      <c r="J1715" s="92"/>
    </row>
    <row r="1716" spans="1:10" x14ac:dyDescent="0.25">
      <c r="A1716" s="135" t="s">
        <v>10681</v>
      </c>
      <c r="B1716" s="135" t="s">
        <v>557</v>
      </c>
      <c r="C1716" s="135" t="s">
        <v>560</v>
      </c>
      <c r="D1716" s="135" t="b">
        <v>0</v>
      </c>
      <c r="E1716" s="135" t="s">
        <v>10552</v>
      </c>
      <c r="F1716" s="135" t="s">
        <v>539</v>
      </c>
      <c r="G1716" s="136">
        <v>44127</v>
      </c>
      <c r="H1716" s="136">
        <v>44146</v>
      </c>
      <c r="I1716" s="135">
        <v>0</v>
      </c>
      <c r="J1716" s="92"/>
    </row>
    <row r="1717" spans="1:10" x14ac:dyDescent="0.25">
      <c r="A1717" s="135" t="s">
        <v>10682</v>
      </c>
      <c r="B1717" s="135" t="s">
        <v>557</v>
      </c>
      <c r="C1717" s="135" t="s">
        <v>560</v>
      </c>
      <c r="D1717" s="135" t="b">
        <v>0</v>
      </c>
      <c r="E1717" s="135" t="s">
        <v>10552</v>
      </c>
      <c r="F1717" s="135" t="s">
        <v>539</v>
      </c>
      <c r="G1717" s="136">
        <v>44127</v>
      </c>
      <c r="H1717" s="136">
        <v>44146</v>
      </c>
      <c r="I1717" s="135">
        <v>0</v>
      </c>
      <c r="J1717" s="92"/>
    </row>
    <row r="1718" spans="1:10" x14ac:dyDescent="0.25">
      <c r="A1718" s="135" t="s">
        <v>10683</v>
      </c>
      <c r="B1718" s="135" t="s">
        <v>557</v>
      </c>
      <c r="C1718" s="135" t="s">
        <v>560</v>
      </c>
      <c r="D1718" s="135" t="b">
        <v>0</v>
      </c>
      <c r="E1718" s="135" t="s">
        <v>10552</v>
      </c>
      <c r="F1718" s="135" t="s">
        <v>539</v>
      </c>
      <c r="G1718" s="136">
        <v>44127</v>
      </c>
      <c r="H1718" s="136">
        <v>44146</v>
      </c>
      <c r="I1718" s="135">
        <v>0</v>
      </c>
      <c r="J1718" s="92"/>
    </row>
    <row r="1719" spans="1:10" x14ac:dyDescent="0.25">
      <c r="A1719" s="135" t="s">
        <v>10684</v>
      </c>
      <c r="B1719" s="135" t="s">
        <v>557</v>
      </c>
      <c r="C1719" s="135" t="s">
        <v>560</v>
      </c>
      <c r="D1719" s="135" t="b">
        <v>0</v>
      </c>
      <c r="E1719" s="135" t="s">
        <v>10552</v>
      </c>
      <c r="F1719" s="135" t="s">
        <v>539</v>
      </c>
      <c r="G1719" s="136">
        <v>44127</v>
      </c>
      <c r="H1719" s="136">
        <v>44146</v>
      </c>
      <c r="I1719" s="135">
        <v>0</v>
      </c>
      <c r="J1719" s="92"/>
    </row>
    <row r="1720" spans="1:10" x14ac:dyDescent="0.25">
      <c r="A1720" s="135" t="s">
        <v>10685</v>
      </c>
      <c r="B1720" s="135" t="s">
        <v>557</v>
      </c>
      <c r="C1720" s="135" t="s">
        <v>560</v>
      </c>
      <c r="D1720" s="135" t="b">
        <v>0</v>
      </c>
      <c r="E1720" s="135" t="s">
        <v>10552</v>
      </c>
      <c r="F1720" s="135" t="s">
        <v>539</v>
      </c>
      <c r="G1720" s="136">
        <v>44127</v>
      </c>
      <c r="H1720" s="136">
        <v>44146</v>
      </c>
      <c r="I1720" s="135">
        <v>0</v>
      </c>
      <c r="J1720" s="92"/>
    </row>
    <row r="1721" spans="1:10" x14ac:dyDescent="0.25">
      <c r="A1721" s="135" t="s">
        <v>10686</v>
      </c>
      <c r="B1721" s="135" t="s">
        <v>557</v>
      </c>
      <c r="C1721" s="135" t="s">
        <v>560</v>
      </c>
      <c r="D1721" s="135" t="b">
        <v>0</v>
      </c>
      <c r="E1721" s="135" t="s">
        <v>10552</v>
      </c>
      <c r="F1721" s="135" t="s">
        <v>539</v>
      </c>
      <c r="G1721" s="136">
        <v>44127</v>
      </c>
      <c r="H1721" s="136">
        <v>44146</v>
      </c>
      <c r="I1721" s="135">
        <v>0</v>
      </c>
      <c r="J1721" s="92"/>
    </row>
    <row r="1722" spans="1:10" x14ac:dyDescent="0.25">
      <c r="A1722" s="135" t="s">
        <v>10687</v>
      </c>
      <c r="B1722" s="135" t="s">
        <v>557</v>
      </c>
      <c r="C1722" s="135" t="s">
        <v>560</v>
      </c>
      <c r="D1722" s="135" t="b">
        <v>0</v>
      </c>
      <c r="E1722" s="135" t="s">
        <v>10552</v>
      </c>
      <c r="F1722" s="135" t="s">
        <v>539</v>
      </c>
      <c r="G1722" s="136">
        <v>44127</v>
      </c>
      <c r="H1722" s="136">
        <v>44146</v>
      </c>
      <c r="I1722" s="135">
        <v>0</v>
      </c>
      <c r="J1722" s="92"/>
    </row>
    <row r="1723" spans="1:10" x14ac:dyDescent="0.25">
      <c r="A1723" s="135" t="s">
        <v>10688</v>
      </c>
      <c r="B1723" s="135" t="s">
        <v>557</v>
      </c>
      <c r="C1723" s="135" t="s">
        <v>560</v>
      </c>
      <c r="D1723" s="135" t="b">
        <v>0</v>
      </c>
      <c r="E1723" s="135" t="s">
        <v>10552</v>
      </c>
      <c r="F1723" s="135" t="s">
        <v>539</v>
      </c>
      <c r="G1723" s="136">
        <v>44127</v>
      </c>
      <c r="H1723" s="136">
        <v>44146</v>
      </c>
      <c r="I1723" s="135">
        <v>0</v>
      </c>
      <c r="J1723" s="92"/>
    </row>
    <row r="1724" spans="1:10" x14ac:dyDescent="0.25">
      <c r="A1724" s="135" t="s">
        <v>10689</v>
      </c>
      <c r="B1724" s="135" t="s">
        <v>557</v>
      </c>
      <c r="C1724" s="135" t="s">
        <v>560</v>
      </c>
      <c r="D1724" s="135" t="b">
        <v>0</v>
      </c>
      <c r="E1724" s="135" t="s">
        <v>10552</v>
      </c>
      <c r="F1724" s="135" t="s">
        <v>539</v>
      </c>
      <c r="G1724" s="136">
        <v>44127</v>
      </c>
      <c r="H1724" s="136">
        <v>44146</v>
      </c>
      <c r="I1724" s="135">
        <v>0</v>
      </c>
      <c r="J1724" s="92"/>
    </row>
    <row r="1725" spans="1:10" x14ac:dyDescent="0.25">
      <c r="A1725" s="135" t="s">
        <v>10690</v>
      </c>
      <c r="B1725" s="135" t="s">
        <v>557</v>
      </c>
      <c r="C1725" s="135" t="s">
        <v>560</v>
      </c>
      <c r="D1725" s="135" t="b">
        <v>0</v>
      </c>
      <c r="E1725" s="135" t="s">
        <v>10552</v>
      </c>
      <c r="F1725" s="135" t="s">
        <v>539</v>
      </c>
      <c r="G1725" s="136">
        <v>44127</v>
      </c>
      <c r="H1725" s="136">
        <v>44146</v>
      </c>
      <c r="I1725" s="135">
        <v>0</v>
      </c>
      <c r="J1725" s="92"/>
    </row>
    <row r="1726" spans="1:10" x14ac:dyDescent="0.25">
      <c r="A1726" s="135" t="s">
        <v>10691</v>
      </c>
      <c r="B1726" s="135" t="s">
        <v>557</v>
      </c>
      <c r="C1726" s="135" t="s">
        <v>560</v>
      </c>
      <c r="D1726" s="135" t="b">
        <v>0</v>
      </c>
      <c r="E1726" s="135" t="s">
        <v>10552</v>
      </c>
      <c r="F1726" s="135" t="s">
        <v>539</v>
      </c>
      <c r="G1726" s="136">
        <v>44127</v>
      </c>
      <c r="H1726" s="136">
        <v>44146</v>
      </c>
      <c r="I1726" s="135">
        <v>0</v>
      </c>
      <c r="J1726" s="92"/>
    </row>
    <row r="1727" spans="1:10" x14ac:dyDescent="0.25">
      <c r="A1727" s="135" t="s">
        <v>10692</v>
      </c>
      <c r="B1727" s="135" t="s">
        <v>557</v>
      </c>
      <c r="C1727" s="135" t="s">
        <v>560</v>
      </c>
      <c r="D1727" s="135" t="b">
        <v>0</v>
      </c>
      <c r="E1727" s="135" t="s">
        <v>10552</v>
      </c>
      <c r="F1727" s="135" t="s">
        <v>539</v>
      </c>
      <c r="G1727" s="136">
        <v>44127</v>
      </c>
      <c r="H1727" s="136">
        <v>44146</v>
      </c>
      <c r="I1727" s="135">
        <v>0</v>
      </c>
      <c r="J1727" s="92"/>
    </row>
    <row r="1728" spans="1:10" x14ac:dyDescent="0.25">
      <c r="A1728" s="135" t="s">
        <v>10693</v>
      </c>
      <c r="B1728" s="135" t="s">
        <v>557</v>
      </c>
      <c r="C1728" s="135" t="s">
        <v>560</v>
      </c>
      <c r="D1728" s="135" t="b">
        <v>0</v>
      </c>
      <c r="E1728" s="135" t="s">
        <v>10552</v>
      </c>
      <c r="F1728" s="135" t="s">
        <v>539</v>
      </c>
      <c r="G1728" s="136">
        <v>44127</v>
      </c>
      <c r="H1728" s="136">
        <v>44146</v>
      </c>
      <c r="I1728" s="135">
        <v>0</v>
      </c>
      <c r="J1728" s="92"/>
    </row>
    <row r="1729" spans="1:10" x14ac:dyDescent="0.25">
      <c r="A1729" s="135" t="s">
        <v>10694</v>
      </c>
      <c r="B1729" s="135" t="s">
        <v>557</v>
      </c>
      <c r="C1729" s="135" t="s">
        <v>560</v>
      </c>
      <c r="D1729" s="135" t="b">
        <v>0</v>
      </c>
      <c r="E1729" s="135" t="s">
        <v>10552</v>
      </c>
      <c r="F1729" s="135" t="s">
        <v>539</v>
      </c>
      <c r="G1729" s="136">
        <v>44127</v>
      </c>
      <c r="H1729" s="136">
        <v>44146</v>
      </c>
      <c r="I1729" s="135">
        <v>0</v>
      </c>
      <c r="J1729" s="92"/>
    </row>
    <row r="1730" spans="1:10" x14ac:dyDescent="0.25">
      <c r="A1730" s="135" t="s">
        <v>10695</v>
      </c>
      <c r="B1730" s="135" t="s">
        <v>557</v>
      </c>
      <c r="C1730" s="135" t="s">
        <v>560</v>
      </c>
      <c r="D1730" s="135" t="b">
        <v>0</v>
      </c>
      <c r="E1730" s="135" t="s">
        <v>10552</v>
      </c>
      <c r="F1730" s="135" t="s">
        <v>539</v>
      </c>
      <c r="G1730" s="136">
        <v>44127</v>
      </c>
      <c r="H1730" s="136">
        <v>44146</v>
      </c>
      <c r="I1730" s="135">
        <v>0</v>
      </c>
      <c r="J1730" s="92"/>
    </row>
    <row r="1731" spans="1:10" x14ac:dyDescent="0.25">
      <c r="A1731" s="135" t="s">
        <v>10696</v>
      </c>
      <c r="B1731" s="135" t="s">
        <v>557</v>
      </c>
      <c r="C1731" s="135" t="s">
        <v>560</v>
      </c>
      <c r="D1731" s="135" t="b">
        <v>0</v>
      </c>
      <c r="E1731" s="135" t="s">
        <v>10552</v>
      </c>
      <c r="F1731" s="135" t="s">
        <v>539</v>
      </c>
      <c r="G1731" s="136">
        <v>44127</v>
      </c>
      <c r="H1731" s="136">
        <v>44146</v>
      </c>
      <c r="I1731" s="135">
        <v>0</v>
      </c>
      <c r="J1731" s="92"/>
    </row>
    <row r="1732" spans="1:10" x14ac:dyDescent="0.25">
      <c r="A1732" s="135" t="s">
        <v>10697</v>
      </c>
      <c r="B1732" s="135" t="s">
        <v>557</v>
      </c>
      <c r="C1732" s="135" t="s">
        <v>560</v>
      </c>
      <c r="D1732" s="135" t="b">
        <v>0</v>
      </c>
      <c r="E1732" s="135" t="s">
        <v>10552</v>
      </c>
      <c r="F1732" s="135" t="s">
        <v>539</v>
      </c>
      <c r="G1732" s="136">
        <v>44127</v>
      </c>
      <c r="H1732" s="136">
        <v>44146</v>
      </c>
      <c r="I1732" s="135">
        <v>0</v>
      </c>
      <c r="J1732" s="92"/>
    </row>
    <row r="1733" spans="1:10" x14ac:dyDescent="0.25">
      <c r="A1733" s="135" t="s">
        <v>10698</v>
      </c>
      <c r="B1733" s="135" t="s">
        <v>557</v>
      </c>
      <c r="C1733" s="135" t="s">
        <v>560</v>
      </c>
      <c r="D1733" s="135" t="b">
        <v>0</v>
      </c>
      <c r="E1733" s="135" t="s">
        <v>10552</v>
      </c>
      <c r="F1733" s="135" t="s">
        <v>539</v>
      </c>
      <c r="G1733" s="136">
        <v>44127</v>
      </c>
      <c r="H1733" s="136">
        <v>44146</v>
      </c>
      <c r="I1733" s="135">
        <v>0</v>
      </c>
      <c r="J1733" s="92"/>
    </row>
    <row r="1734" spans="1:10" x14ac:dyDescent="0.25">
      <c r="A1734" s="135" t="s">
        <v>10699</v>
      </c>
      <c r="B1734" s="135" t="s">
        <v>557</v>
      </c>
      <c r="C1734" s="135" t="s">
        <v>560</v>
      </c>
      <c r="D1734" s="135" t="b">
        <v>0</v>
      </c>
      <c r="E1734" s="135" t="s">
        <v>10552</v>
      </c>
      <c r="F1734" s="135" t="s">
        <v>539</v>
      </c>
      <c r="G1734" s="136">
        <v>44127</v>
      </c>
      <c r="H1734" s="136">
        <v>44146</v>
      </c>
      <c r="I1734" s="135">
        <v>0</v>
      </c>
      <c r="J1734" s="92"/>
    </row>
    <row r="1735" spans="1:10" x14ac:dyDescent="0.25">
      <c r="A1735" s="135" t="s">
        <v>10700</v>
      </c>
      <c r="B1735" s="135" t="s">
        <v>557</v>
      </c>
      <c r="C1735" s="135" t="s">
        <v>560</v>
      </c>
      <c r="D1735" s="135" t="b">
        <v>0</v>
      </c>
      <c r="E1735" s="135" t="s">
        <v>10552</v>
      </c>
      <c r="F1735" s="135" t="s">
        <v>539</v>
      </c>
      <c r="G1735" s="136">
        <v>44127</v>
      </c>
      <c r="H1735" s="136">
        <v>44146</v>
      </c>
      <c r="I1735" s="135">
        <v>0</v>
      </c>
      <c r="J1735" s="92"/>
    </row>
    <row r="1736" spans="1:10" x14ac:dyDescent="0.25">
      <c r="A1736" s="135" t="s">
        <v>10701</v>
      </c>
      <c r="B1736" s="135" t="s">
        <v>557</v>
      </c>
      <c r="C1736" s="135" t="s">
        <v>560</v>
      </c>
      <c r="D1736" s="135" t="b">
        <v>0</v>
      </c>
      <c r="E1736" s="135" t="s">
        <v>10552</v>
      </c>
      <c r="F1736" s="135" t="s">
        <v>539</v>
      </c>
      <c r="G1736" s="136">
        <v>44127</v>
      </c>
      <c r="H1736" s="136">
        <v>44146</v>
      </c>
      <c r="I1736" s="135">
        <v>0</v>
      </c>
      <c r="J1736" s="92"/>
    </row>
    <row r="1737" spans="1:10" x14ac:dyDescent="0.25">
      <c r="A1737" s="135" t="s">
        <v>10702</v>
      </c>
      <c r="B1737" s="135" t="s">
        <v>557</v>
      </c>
      <c r="C1737" s="135" t="s">
        <v>560</v>
      </c>
      <c r="D1737" s="135" t="b">
        <v>0</v>
      </c>
      <c r="E1737" s="135" t="s">
        <v>10552</v>
      </c>
      <c r="F1737" s="135" t="s">
        <v>539</v>
      </c>
      <c r="G1737" s="136">
        <v>44127</v>
      </c>
      <c r="H1737" s="136">
        <v>44146</v>
      </c>
      <c r="I1737" s="135">
        <v>0</v>
      </c>
      <c r="J1737" s="92"/>
    </row>
    <row r="1738" spans="1:10" x14ac:dyDescent="0.25">
      <c r="A1738" s="135" t="s">
        <v>10703</v>
      </c>
      <c r="B1738" s="135" t="s">
        <v>557</v>
      </c>
      <c r="C1738" s="135" t="s">
        <v>560</v>
      </c>
      <c r="D1738" s="135" t="b">
        <v>0</v>
      </c>
      <c r="E1738" s="135" t="s">
        <v>10552</v>
      </c>
      <c r="F1738" s="135" t="s">
        <v>539</v>
      </c>
      <c r="G1738" s="136">
        <v>44127</v>
      </c>
      <c r="H1738" s="136">
        <v>44146</v>
      </c>
      <c r="I1738" s="135">
        <v>0</v>
      </c>
      <c r="J1738" s="92"/>
    </row>
    <row r="1739" spans="1:10" x14ac:dyDescent="0.25">
      <c r="A1739" s="135" t="s">
        <v>10704</v>
      </c>
      <c r="B1739" s="135" t="s">
        <v>557</v>
      </c>
      <c r="C1739" s="135" t="s">
        <v>560</v>
      </c>
      <c r="D1739" s="135" t="b">
        <v>0</v>
      </c>
      <c r="E1739" s="135" t="s">
        <v>10552</v>
      </c>
      <c r="F1739" s="135" t="s">
        <v>539</v>
      </c>
      <c r="G1739" s="136">
        <v>44127</v>
      </c>
      <c r="H1739" s="136">
        <v>44146</v>
      </c>
      <c r="I1739" s="135">
        <v>0</v>
      </c>
      <c r="J1739" s="92"/>
    </row>
    <row r="1740" spans="1:10" x14ac:dyDescent="0.25">
      <c r="A1740" s="135" t="s">
        <v>10705</v>
      </c>
      <c r="B1740" s="135" t="s">
        <v>7873</v>
      </c>
      <c r="C1740" s="135" t="s">
        <v>560</v>
      </c>
      <c r="D1740" s="135" t="b">
        <v>0</v>
      </c>
      <c r="E1740" s="135" t="s">
        <v>10706</v>
      </c>
      <c r="F1740" s="135" t="s">
        <v>539</v>
      </c>
      <c r="G1740" s="136">
        <v>44127</v>
      </c>
      <c r="H1740" s="136">
        <v>44146</v>
      </c>
      <c r="I1740" s="135">
        <v>0</v>
      </c>
      <c r="J1740" s="92"/>
    </row>
    <row r="1741" spans="1:10" x14ac:dyDescent="0.25">
      <c r="A1741" s="135" t="s">
        <v>10707</v>
      </c>
      <c r="B1741" s="135" t="s">
        <v>7873</v>
      </c>
      <c r="C1741" s="135" t="s">
        <v>560</v>
      </c>
      <c r="D1741" s="135" t="b">
        <v>0</v>
      </c>
      <c r="E1741" s="135" t="s">
        <v>10706</v>
      </c>
      <c r="F1741" s="135" t="s">
        <v>539</v>
      </c>
      <c r="G1741" s="136">
        <v>44127</v>
      </c>
      <c r="H1741" s="136">
        <v>44146</v>
      </c>
      <c r="I1741" s="135">
        <v>0</v>
      </c>
      <c r="J1741" s="92"/>
    </row>
    <row r="1742" spans="1:10" x14ac:dyDescent="0.25">
      <c r="A1742" s="135" t="s">
        <v>10708</v>
      </c>
      <c r="B1742" s="135" t="s">
        <v>7873</v>
      </c>
      <c r="C1742" s="135" t="s">
        <v>560</v>
      </c>
      <c r="D1742" s="135" t="b">
        <v>0</v>
      </c>
      <c r="E1742" s="135" t="s">
        <v>10706</v>
      </c>
      <c r="F1742" s="135" t="s">
        <v>539</v>
      </c>
      <c r="G1742" s="136">
        <v>44127</v>
      </c>
      <c r="H1742" s="136">
        <v>44146</v>
      </c>
      <c r="I1742" s="135">
        <v>0</v>
      </c>
      <c r="J1742" s="92"/>
    </row>
    <row r="1743" spans="1:10" x14ac:dyDescent="0.25">
      <c r="A1743" s="135" t="s">
        <v>10709</v>
      </c>
      <c r="B1743" s="135" t="s">
        <v>7873</v>
      </c>
      <c r="C1743" s="135" t="s">
        <v>560</v>
      </c>
      <c r="D1743" s="135" t="b">
        <v>0</v>
      </c>
      <c r="E1743" s="135" t="s">
        <v>10706</v>
      </c>
      <c r="F1743" s="135" t="s">
        <v>539</v>
      </c>
      <c r="G1743" s="136">
        <v>44127</v>
      </c>
      <c r="H1743" s="136">
        <v>44146</v>
      </c>
      <c r="I1743" s="135">
        <v>0</v>
      </c>
      <c r="J1743" s="92"/>
    </row>
    <row r="1744" spans="1:10" x14ac:dyDescent="0.25">
      <c r="A1744" s="135" t="s">
        <v>10710</v>
      </c>
      <c r="B1744" s="135" t="s">
        <v>7873</v>
      </c>
      <c r="C1744" s="135" t="s">
        <v>560</v>
      </c>
      <c r="D1744" s="135" t="b">
        <v>0</v>
      </c>
      <c r="E1744" s="135" t="s">
        <v>10706</v>
      </c>
      <c r="F1744" s="135" t="s">
        <v>539</v>
      </c>
      <c r="G1744" s="136">
        <v>44127</v>
      </c>
      <c r="H1744" s="136">
        <v>44146</v>
      </c>
      <c r="I1744" s="135">
        <v>0</v>
      </c>
      <c r="J1744" s="92"/>
    </row>
    <row r="1745" spans="1:10" x14ac:dyDescent="0.25">
      <c r="A1745" s="135" t="s">
        <v>10711</v>
      </c>
      <c r="B1745" s="135" t="s">
        <v>7873</v>
      </c>
      <c r="C1745" s="135" t="s">
        <v>560</v>
      </c>
      <c r="D1745" s="135" t="b">
        <v>0</v>
      </c>
      <c r="E1745" s="135" t="s">
        <v>10706</v>
      </c>
      <c r="F1745" s="135" t="s">
        <v>539</v>
      </c>
      <c r="G1745" s="136">
        <v>44127</v>
      </c>
      <c r="H1745" s="136">
        <v>44146</v>
      </c>
      <c r="I1745" s="135">
        <v>0</v>
      </c>
      <c r="J1745" s="92"/>
    </row>
    <row r="1746" spans="1:10" x14ac:dyDescent="0.25">
      <c r="A1746" s="135" t="s">
        <v>10712</v>
      </c>
      <c r="B1746" s="135" t="s">
        <v>7873</v>
      </c>
      <c r="C1746" s="135" t="s">
        <v>560</v>
      </c>
      <c r="D1746" s="135" t="b">
        <v>0</v>
      </c>
      <c r="E1746" s="135" t="s">
        <v>10706</v>
      </c>
      <c r="F1746" s="135" t="s">
        <v>539</v>
      </c>
      <c r="G1746" s="136">
        <v>44127</v>
      </c>
      <c r="H1746" s="136">
        <v>44146</v>
      </c>
      <c r="I1746" s="135">
        <v>0</v>
      </c>
      <c r="J1746" s="92"/>
    </row>
    <row r="1747" spans="1:10" x14ac:dyDescent="0.25">
      <c r="A1747" s="135" t="s">
        <v>10713</v>
      </c>
      <c r="B1747" s="135" t="s">
        <v>7873</v>
      </c>
      <c r="C1747" s="135" t="s">
        <v>560</v>
      </c>
      <c r="D1747" s="135" t="b">
        <v>0</v>
      </c>
      <c r="E1747" s="135" t="s">
        <v>10706</v>
      </c>
      <c r="F1747" s="135" t="s">
        <v>539</v>
      </c>
      <c r="G1747" s="136">
        <v>44127</v>
      </c>
      <c r="H1747" s="136">
        <v>44146</v>
      </c>
      <c r="I1747" s="135">
        <v>0</v>
      </c>
      <c r="J1747" s="92"/>
    </row>
    <row r="1748" spans="1:10" x14ac:dyDescent="0.25">
      <c r="A1748" s="135" t="s">
        <v>10714</v>
      </c>
      <c r="B1748" s="135" t="s">
        <v>7873</v>
      </c>
      <c r="C1748" s="135" t="s">
        <v>560</v>
      </c>
      <c r="D1748" s="135" t="b">
        <v>0</v>
      </c>
      <c r="E1748" s="135" t="s">
        <v>10706</v>
      </c>
      <c r="F1748" s="135" t="s">
        <v>539</v>
      </c>
      <c r="G1748" s="136">
        <v>44127</v>
      </c>
      <c r="H1748" s="136">
        <v>44146</v>
      </c>
      <c r="I1748" s="135">
        <v>0</v>
      </c>
      <c r="J1748" s="92"/>
    </row>
    <row r="1749" spans="1:10" x14ac:dyDescent="0.25">
      <c r="A1749" s="135" t="s">
        <v>10715</v>
      </c>
      <c r="B1749" s="135" t="s">
        <v>546</v>
      </c>
      <c r="C1749" s="135" t="s">
        <v>560</v>
      </c>
      <c r="D1749" s="135" t="b">
        <v>0</v>
      </c>
      <c r="E1749" s="135" t="s">
        <v>10716</v>
      </c>
      <c r="F1749" s="135" t="s">
        <v>539</v>
      </c>
      <c r="G1749" s="136">
        <v>44127</v>
      </c>
      <c r="H1749" s="136">
        <v>44146</v>
      </c>
      <c r="I1749" s="135">
        <v>0</v>
      </c>
      <c r="J1749" s="92"/>
    </row>
    <row r="1750" spans="1:10" x14ac:dyDescent="0.25">
      <c r="A1750" s="135" t="s">
        <v>10717</v>
      </c>
      <c r="B1750" s="135" t="s">
        <v>546</v>
      </c>
      <c r="C1750" s="135" t="s">
        <v>560</v>
      </c>
      <c r="D1750" s="135" t="b">
        <v>0</v>
      </c>
      <c r="E1750" s="135" t="s">
        <v>10716</v>
      </c>
      <c r="F1750" s="135" t="s">
        <v>539</v>
      </c>
      <c r="G1750" s="136">
        <v>44127</v>
      </c>
      <c r="H1750" s="136">
        <v>44146</v>
      </c>
      <c r="I1750" s="135">
        <v>0</v>
      </c>
      <c r="J1750" s="92"/>
    </row>
    <row r="1751" spans="1:10" x14ac:dyDescent="0.25">
      <c r="A1751" s="135" t="s">
        <v>10718</v>
      </c>
      <c r="B1751" s="135" t="s">
        <v>546</v>
      </c>
      <c r="C1751" s="135" t="s">
        <v>560</v>
      </c>
      <c r="D1751" s="135" t="b">
        <v>0</v>
      </c>
      <c r="E1751" s="135" t="s">
        <v>10716</v>
      </c>
      <c r="F1751" s="135" t="s">
        <v>539</v>
      </c>
      <c r="G1751" s="136">
        <v>44127</v>
      </c>
      <c r="H1751" s="136">
        <v>44146</v>
      </c>
      <c r="I1751" s="135">
        <v>0</v>
      </c>
      <c r="J1751" s="92"/>
    </row>
    <row r="1752" spans="1:10" x14ac:dyDescent="0.25">
      <c r="A1752" s="135" t="s">
        <v>10719</v>
      </c>
      <c r="B1752" s="135" t="s">
        <v>546</v>
      </c>
      <c r="C1752" s="135" t="s">
        <v>560</v>
      </c>
      <c r="D1752" s="135" t="b">
        <v>0</v>
      </c>
      <c r="E1752" s="135" t="s">
        <v>10716</v>
      </c>
      <c r="F1752" s="135" t="s">
        <v>539</v>
      </c>
      <c r="G1752" s="136">
        <v>44127</v>
      </c>
      <c r="H1752" s="136">
        <v>44146</v>
      </c>
      <c r="I1752" s="135">
        <v>0</v>
      </c>
      <c r="J1752" s="92"/>
    </row>
    <row r="1753" spans="1:10" x14ac:dyDescent="0.25">
      <c r="A1753" s="135" t="s">
        <v>10720</v>
      </c>
      <c r="B1753" s="135" t="s">
        <v>546</v>
      </c>
      <c r="C1753" s="135" t="s">
        <v>560</v>
      </c>
      <c r="D1753" s="135" t="b">
        <v>0</v>
      </c>
      <c r="E1753" s="135" t="s">
        <v>10716</v>
      </c>
      <c r="F1753" s="135" t="s">
        <v>539</v>
      </c>
      <c r="G1753" s="136">
        <v>44127</v>
      </c>
      <c r="H1753" s="136">
        <v>44146</v>
      </c>
      <c r="I1753" s="135">
        <v>0</v>
      </c>
      <c r="J1753" s="92"/>
    </row>
    <row r="1754" spans="1:10" x14ac:dyDescent="0.25">
      <c r="A1754" s="135" t="s">
        <v>10721</v>
      </c>
      <c r="B1754" s="135" t="s">
        <v>546</v>
      </c>
      <c r="C1754" s="135" t="s">
        <v>554</v>
      </c>
      <c r="D1754" s="135" t="b">
        <v>0</v>
      </c>
      <c r="E1754" s="135" t="s">
        <v>10716</v>
      </c>
      <c r="F1754" s="135" t="s">
        <v>539</v>
      </c>
      <c r="G1754" s="136">
        <v>44127</v>
      </c>
      <c r="H1754" s="136">
        <v>44146</v>
      </c>
      <c r="I1754" s="135">
        <v>0</v>
      </c>
      <c r="J1754" s="92"/>
    </row>
    <row r="1755" spans="1:10" x14ac:dyDescent="0.25">
      <c r="A1755" s="135" t="s">
        <v>10722</v>
      </c>
      <c r="B1755" s="135" t="s">
        <v>546</v>
      </c>
      <c r="C1755" s="135" t="s">
        <v>560</v>
      </c>
      <c r="D1755" s="135" t="b">
        <v>0</v>
      </c>
      <c r="E1755" s="135" t="s">
        <v>10716</v>
      </c>
      <c r="F1755" s="135" t="s">
        <v>539</v>
      </c>
      <c r="G1755" s="136">
        <v>44127</v>
      </c>
      <c r="H1755" s="136">
        <v>44146</v>
      </c>
      <c r="I1755" s="135">
        <v>0</v>
      </c>
      <c r="J1755" s="92"/>
    </row>
    <row r="1756" spans="1:10" x14ac:dyDescent="0.25">
      <c r="A1756" s="135" t="s">
        <v>10723</v>
      </c>
      <c r="B1756" s="135" t="s">
        <v>546</v>
      </c>
      <c r="C1756" s="135" t="s">
        <v>560</v>
      </c>
      <c r="D1756" s="135" t="b">
        <v>0</v>
      </c>
      <c r="E1756" s="135" t="s">
        <v>10716</v>
      </c>
      <c r="F1756" s="135" t="s">
        <v>539</v>
      </c>
      <c r="G1756" s="136">
        <v>44127</v>
      </c>
      <c r="H1756" s="136">
        <v>44146</v>
      </c>
      <c r="I1756" s="135">
        <v>0</v>
      </c>
      <c r="J1756" s="92"/>
    </row>
    <row r="1757" spans="1:10" x14ac:dyDescent="0.25">
      <c r="A1757" s="135" t="s">
        <v>10724</v>
      </c>
      <c r="B1757" s="135" t="s">
        <v>546</v>
      </c>
      <c r="C1757" s="135" t="s">
        <v>560</v>
      </c>
      <c r="D1757" s="135" t="b">
        <v>0</v>
      </c>
      <c r="E1757" s="135" t="s">
        <v>10716</v>
      </c>
      <c r="F1757" s="135" t="s">
        <v>539</v>
      </c>
      <c r="G1757" s="136">
        <v>44127</v>
      </c>
      <c r="H1757" s="136">
        <v>44146</v>
      </c>
      <c r="I1757" s="135">
        <v>0</v>
      </c>
      <c r="J1757" s="92"/>
    </row>
    <row r="1758" spans="1:10" x14ac:dyDescent="0.25">
      <c r="A1758" s="135" t="s">
        <v>10725</v>
      </c>
      <c r="B1758" s="135" t="s">
        <v>546</v>
      </c>
      <c r="C1758" s="135" t="s">
        <v>560</v>
      </c>
      <c r="D1758" s="135" t="b">
        <v>0</v>
      </c>
      <c r="E1758" s="135" t="s">
        <v>10716</v>
      </c>
      <c r="F1758" s="135" t="s">
        <v>539</v>
      </c>
      <c r="G1758" s="136">
        <v>44127</v>
      </c>
      <c r="H1758" s="136">
        <v>44146</v>
      </c>
      <c r="I1758" s="135">
        <v>0</v>
      </c>
      <c r="J1758" s="92"/>
    </row>
    <row r="1759" spans="1:10" x14ac:dyDescent="0.25">
      <c r="A1759" s="135" t="s">
        <v>10726</v>
      </c>
      <c r="B1759" s="135" t="s">
        <v>546</v>
      </c>
      <c r="C1759" s="135" t="s">
        <v>560</v>
      </c>
      <c r="D1759" s="135" t="b">
        <v>0</v>
      </c>
      <c r="E1759" s="135" t="s">
        <v>10716</v>
      </c>
      <c r="F1759" s="135" t="s">
        <v>539</v>
      </c>
      <c r="G1759" s="136">
        <v>44127</v>
      </c>
      <c r="H1759" s="136">
        <v>44146</v>
      </c>
      <c r="I1759" s="135">
        <v>0</v>
      </c>
      <c r="J1759" s="92"/>
    </row>
    <row r="1760" spans="1:10" x14ac:dyDescent="0.25">
      <c r="A1760" s="135" t="s">
        <v>10727</v>
      </c>
      <c r="B1760" s="135" t="s">
        <v>546</v>
      </c>
      <c r="C1760" s="135" t="s">
        <v>560</v>
      </c>
      <c r="D1760" s="135" t="b">
        <v>0</v>
      </c>
      <c r="E1760" s="135" t="s">
        <v>10716</v>
      </c>
      <c r="F1760" s="135" t="s">
        <v>539</v>
      </c>
      <c r="G1760" s="136">
        <v>44127</v>
      </c>
      <c r="H1760" s="136">
        <v>44146</v>
      </c>
      <c r="I1760" s="135">
        <v>0</v>
      </c>
      <c r="J1760" s="92"/>
    </row>
    <row r="1761" spans="1:10" x14ac:dyDescent="0.25">
      <c r="A1761" s="135" t="s">
        <v>10728</v>
      </c>
      <c r="B1761" s="135" t="s">
        <v>546</v>
      </c>
      <c r="C1761" s="135" t="s">
        <v>560</v>
      </c>
      <c r="D1761" s="135" t="b">
        <v>0</v>
      </c>
      <c r="E1761" s="135" t="s">
        <v>10716</v>
      </c>
      <c r="F1761" s="135" t="s">
        <v>539</v>
      </c>
      <c r="G1761" s="136">
        <v>44127</v>
      </c>
      <c r="H1761" s="136">
        <v>44146</v>
      </c>
      <c r="I1761" s="135">
        <v>0</v>
      </c>
      <c r="J1761" s="92"/>
    </row>
    <row r="1762" spans="1:10" x14ac:dyDescent="0.25">
      <c r="A1762" s="135" t="s">
        <v>10729</v>
      </c>
      <c r="B1762" s="135" t="s">
        <v>546</v>
      </c>
      <c r="C1762" s="135" t="s">
        <v>560</v>
      </c>
      <c r="D1762" s="135" t="b">
        <v>0</v>
      </c>
      <c r="E1762" s="135" t="s">
        <v>10716</v>
      </c>
      <c r="F1762" s="135" t="s">
        <v>539</v>
      </c>
      <c r="G1762" s="136">
        <v>44127</v>
      </c>
      <c r="H1762" s="136">
        <v>44146</v>
      </c>
      <c r="I1762" s="135">
        <v>0</v>
      </c>
      <c r="J1762" s="92"/>
    </row>
    <row r="1763" spans="1:10" x14ac:dyDescent="0.25">
      <c r="A1763" s="135" t="s">
        <v>10730</v>
      </c>
      <c r="B1763" s="135" t="s">
        <v>546</v>
      </c>
      <c r="C1763" s="135" t="s">
        <v>560</v>
      </c>
      <c r="D1763" s="135" t="b">
        <v>0</v>
      </c>
      <c r="E1763" s="135" t="s">
        <v>10716</v>
      </c>
      <c r="F1763" s="135" t="s">
        <v>539</v>
      </c>
      <c r="G1763" s="136">
        <v>44127</v>
      </c>
      <c r="H1763" s="136">
        <v>44146</v>
      </c>
      <c r="I1763" s="135">
        <v>0</v>
      </c>
      <c r="J1763" s="92"/>
    </row>
    <row r="1764" spans="1:10" x14ac:dyDescent="0.25">
      <c r="A1764" s="135" t="s">
        <v>10731</v>
      </c>
      <c r="B1764" s="135" t="s">
        <v>546</v>
      </c>
      <c r="C1764" s="135" t="s">
        <v>560</v>
      </c>
      <c r="D1764" s="135" t="b">
        <v>0</v>
      </c>
      <c r="E1764" s="135" t="s">
        <v>10716</v>
      </c>
      <c r="F1764" s="135" t="s">
        <v>539</v>
      </c>
      <c r="G1764" s="136">
        <v>44127</v>
      </c>
      <c r="H1764" s="136">
        <v>44146</v>
      </c>
      <c r="I1764" s="135">
        <v>0</v>
      </c>
      <c r="J1764" s="92"/>
    </row>
    <row r="1765" spans="1:10" x14ac:dyDescent="0.25">
      <c r="A1765" s="135" t="s">
        <v>10732</v>
      </c>
      <c r="B1765" s="135" t="s">
        <v>546</v>
      </c>
      <c r="C1765" s="135" t="s">
        <v>560</v>
      </c>
      <c r="D1765" s="135" t="b">
        <v>0</v>
      </c>
      <c r="E1765" s="135" t="s">
        <v>10716</v>
      </c>
      <c r="F1765" s="135" t="s">
        <v>539</v>
      </c>
      <c r="G1765" s="136">
        <v>44127</v>
      </c>
      <c r="H1765" s="136">
        <v>44146</v>
      </c>
      <c r="I1765" s="135">
        <v>0</v>
      </c>
      <c r="J1765" s="92"/>
    </row>
    <row r="1766" spans="1:10" x14ac:dyDescent="0.25">
      <c r="A1766" s="135" t="s">
        <v>10733</v>
      </c>
      <c r="B1766" s="135" t="s">
        <v>546</v>
      </c>
      <c r="C1766" s="135" t="s">
        <v>560</v>
      </c>
      <c r="D1766" s="135" t="b">
        <v>0</v>
      </c>
      <c r="E1766" s="135" t="s">
        <v>10716</v>
      </c>
      <c r="F1766" s="135" t="s">
        <v>539</v>
      </c>
      <c r="G1766" s="136">
        <v>44127</v>
      </c>
      <c r="H1766" s="136">
        <v>44146</v>
      </c>
      <c r="I1766" s="135">
        <v>0</v>
      </c>
      <c r="J1766" s="92"/>
    </row>
    <row r="1767" spans="1:10" x14ac:dyDescent="0.25">
      <c r="A1767" s="135" t="s">
        <v>10734</v>
      </c>
      <c r="B1767" s="135" t="s">
        <v>546</v>
      </c>
      <c r="C1767" s="135" t="s">
        <v>560</v>
      </c>
      <c r="D1767" s="135" t="b">
        <v>0</v>
      </c>
      <c r="E1767" s="135" t="s">
        <v>10716</v>
      </c>
      <c r="F1767" s="135" t="s">
        <v>539</v>
      </c>
      <c r="G1767" s="136">
        <v>44127</v>
      </c>
      <c r="H1767" s="136">
        <v>44146</v>
      </c>
      <c r="I1767" s="135">
        <v>0</v>
      </c>
      <c r="J1767" s="92"/>
    </row>
    <row r="1768" spans="1:10" x14ac:dyDescent="0.25">
      <c r="A1768" s="135" t="s">
        <v>10735</v>
      </c>
      <c r="B1768" s="135" t="s">
        <v>546</v>
      </c>
      <c r="C1768" s="135" t="s">
        <v>560</v>
      </c>
      <c r="D1768" s="135" t="b">
        <v>0</v>
      </c>
      <c r="E1768" s="135" t="s">
        <v>10716</v>
      </c>
      <c r="F1768" s="135" t="s">
        <v>539</v>
      </c>
      <c r="G1768" s="136">
        <v>44127</v>
      </c>
      <c r="H1768" s="136">
        <v>44146</v>
      </c>
      <c r="I1768" s="135">
        <v>0</v>
      </c>
      <c r="J1768" s="92"/>
    </row>
    <row r="1769" spans="1:10" x14ac:dyDescent="0.25">
      <c r="A1769" s="135" t="s">
        <v>10736</v>
      </c>
      <c r="B1769" s="135" t="s">
        <v>546</v>
      </c>
      <c r="C1769" s="135" t="s">
        <v>560</v>
      </c>
      <c r="D1769" s="135" t="b">
        <v>0</v>
      </c>
      <c r="E1769" s="135" t="s">
        <v>10716</v>
      </c>
      <c r="F1769" s="135" t="s">
        <v>539</v>
      </c>
      <c r="G1769" s="136">
        <v>44127</v>
      </c>
      <c r="H1769" s="136">
        <v>44146</v>
      </c>
      <c r="I1769" s="135">
        <v>0</v>
      </c>
      <c r="J1769" s="92"/>
    </row>
    <row r="1770" spans="1:10" x14ac:dyDescent="0.25">
      <c r="A1770" s="135" t="s">
        <v>10737</v>
      </c>
      <c r="B1770" s="135" t="s">
        <v>546</v>
      </c>
      <c r="C1770" s="135" t="s">
        <v>560</v>
      </c>
      <c r="D1770" s="135" t="b">
        <v>0</v>
      </c>
      <c r="E1770" s="135" t="s">
        <v>10716</v>
      </c>
      <c r="F1770" s="135" t="s">
        <v>539</v>
      </c>
      <c r="G1770" s="136">
        <v>44127</v>
      </c>
      <c r="H1770" s="136">
        <v>44146</v>
      </c>
      <c r="I1770" s="135">
        <v>0</v>
      </c>
      <c r="J1770" s="92"/>
    </row>
    <row r="1771" spans="1:10" x14ac:dyDescent="0.25">
      <c r="A1771" s="135" t="s">
        <v>10738</v>
      </c>
      <c r="B1771" s="135" t="s">
        <v>546</v>
      </c>
      <c r="C1771" s="135" t="s">
        <v>560</v>
      </c>
      <c r="D1771" s="135" t="b">
        <v>0</v>
      </c>
      <c r="E1771" s="135" t="s">
        <v>10716</v>
      </c>
      <c r="F1771" s="135" t="s">
        <v>539</v>
      </c>
      <c r="G1771" s="136">
        <v>44127</v>
      </c>
      <c r="H1771" s="136">
        <v>44146</v>
      </c>
      <c r="I1771" s="135">
        <v>0</v>
      </c>
      <c r="J1771" s="92"/>
    </row>
    <row r="1772" spans="1:10" x14ac:dyDescent="0.25">
      <c r="A1772" s="135" t="s">
        <v>10739</v>
      </c>
      <c r="B1772" s="135" t="s">
        <v>546</v>
      </c>
      <c r="C1772" s="135" t="s">
        <v>560</v>
      </c>
      <c r="D1772" s="135" t="b">
        <v>0</v>
      </c>
      <c r="E1772" s="135" t="s">
        <v>10716</v>
      </c>
      <c r="F1772" s="135" t="s">
        <v>539</v>
      </c>
      <c r="G1772" s="136">
        <v>44127</v>
      </c>
      <c r="H1772" s="136">
        <v>44146</v>
      </c>
      <c r="I1772" s="135">
        <v>0</v>
      </c>
      <c r="J1772" s="92"/>
    </row>
    <row r="1773" spans="1:10" x14ac:dyDescent="0.25">
      <c r="A1773" s="135" t="s">
        <v>10740</v>
      </c>
      <c r="B1773" s="135" t="s">
        <v>546</v>
      </c>
      <c r="C1773" s="135" t="s">
        <v>560</v>
      </c>
      <c r="D1773" s="135" t="b">
        <v>0</v>
      </c>
      <c r="E1773" s="135" t="s">
        <v>10716</v>
      </c>
      <c r="F1773" s="135" t="s">
        <v>539</v>
      </c>
      <c r="G1773" s="136">
        <v>44127</v>
      </c>
      <c r="H1773" s="136">
        <v>44146</v>
      </c>
      <c r="I1773" s="135">
        <v>0</v>
      </c>
      <c r="J1773" s="92"/>
    </row>
    <row r="1774" spans="1:10" x14ac:dyDescent="0.25">
      <c r="A1774" s="135" t="s">
        <v>10741</v>
      </c>
      <c r="B1774" s="135" t="s">
        <v>546</v>
      </c>
      <c r="C1774" s="135" t="s">
        <v>560</v>
      </c>
      <c r="D1774" s="135" t="b">
        <v>0</v>
      </c>
      <c r="E1774" s="135" t="s">
        <v>10716</v>
      </c>
      <c r="F1774" s="135" t="s">
        <v>539</v>
      </c>
      <c r="G1774" s="136">
        <v>44127</v>
      </c>
      <c r="H1774" s="136">
        <v>44146</v>
      </c>
      <c r="I1774" s="135">
        <v>0</v>
      </c>
      <c r="J1774" s="92"/>
    </row>
    <row r="1775" spans="1:10" x14ac:dyDescent="0.25">
      <c r="A1775" s="135" t="s">
        <v>10742</v>
      </c>
      <c r="B1775" s="135" t="s">
        <v>546</v>
      </c>
      <c r="C1775" s="135" t="s">
        <v>554</v>
      </c>
      <c r="D1775" s="135" t="b">
        <v>0</v>
      </c>
      <c r="E1775" s="135" t="s">
        <v>10716</v>
      </c>
      <c r="F1775" s="135" t="s">
        <v>539</v>
      </c>
      <c r="G1775" s="136">
        <v>44127</v>
      </c>
      <c r="H1775" s="136">
        <v>44146</v>
      </c>
      <c r="I1775" s="135">
        <v>0</v>
      </c>
      <c r="J1775" s="92"/>
    </row>
    <row r="1776" spans="1:10" x14ac:dyDescent="0.25">
      <c r="A1776" s="135" t="s">
        <v>10743</v>
      </c>
      <c r="B1776" s="135" t="s">
        <v>546</v>
      </c>
      <c r="C1776" s="135" t="s">
        <v>560</v>
      </c>
      <c r="D1776" s="135" t="b">
        <v>0</v>
      </c>
      <c r="E1776" s="135" t="s">
        <v>10716</v>
      </c>
      <c r="F1776" s="135" t="s">
        <v>539</v>
      </c>
      <c r="G1776" s="136">
        <v>44127</v>
      </c>
      <c r="H1776" s="136">
        <v>44146</v>
      </c>
      <c r="I1776" s="135">
        <v>0</v>
      </c>
      <c r="J1776" s="92"/>
    </row>
    <row r="1777" spans="1:10" x14ac:dyDescent="0.25">
      <c r="A1777" s="135" t="s">
        <v>10744</v>
      </c>
      <c r="B1777" s="135" t="s">
        <v>546</v>
      </c>
      <c r="C1777" s="135" t="s">
        <v>560</v>
      </c>
      <c r="D1777" s="135" t="b">
        <v>0</v>
      </c>
      <c r="E1777" s="135" t="s">
        <v>10716</v>
      </c>
      <c r="F1777" s="135" t="s">
        <v>539</v>
      </c>
      <c r="G1777" s="136">
        <v>44127</v>
      </c>
      <c r="H1777" s="136">
        <v>44146</v>
      </c>
      <c r="I1777" s="135">
        <v>0</v>
      </c>
      <c r="J1777" s="92"/>
    </row>
    <row r="1778" spans="1:10" x14ac:dyDescent="0.25">
      <c r="A1778" s="135" t="s">
        <v>10745</v>
      </c>
      <c r="B1778" s="135" t="s">
        <v>546</v>
      </c>
      <c r="C1778" s="135" t="s">
        <v>560</v>
      </c>
      <c r="D1778" s="135" t="b">
        <v>0</v>
      </c>
      <c r="E1778" s="135" t="s">
        <v>10716</v>
      </c>
      <c r="F1778" s="135" t="s">
        <v>539</v>
      </c>
      <c r="G1778" s="136">
        <v>44127</v>
      </c>
      <c r="H1778" s="136">
        <v>44146</v>
      </c>
      <c r="I1778" s="135">
        <v>0</v>
      </c>
      <c r="J1778" s="92"/>
    </row>
    <row r="1779" spans="1:10" x14ac:dyDescent="0.25">
      <c r="A1779" s="135" t="s">
        <v>10746</v>
      </c>
      <c r="B1779" s="135" t="s">
        <v>546</v>
      </c>
      <c r="C1779" s="135" t="s">
        <v>560</v>
      </c>
      <c r="D1779" s="135" t="b">
        <v>0</v>
      </c>
      <c r="E1779" s="135" t="s">
        <v>10716</v>
      </c>
      <c r="F1779" s="135" t="s">
        <v>539</v>
      </c>
      <c r="G1779" s="136">
        <v>44127</v>
      </c>
      <c r="H1779" s="136">
        <v>44146</v>
      </c>
      <c r="I1779" s="135">
        <v>0</v>
      </c>
      <c r="J1779" s="92"/>
    </row>
    <row r="1780" spans="1:10" x14ac:dyDescent="0.25">
      <c r="A1780" s="135" t="s">
        <v>10747</v>
      </c>
      <c r="B1780" s="135" t="s">
        <v>546</v>
      </c>
      <c r="C1780" s="135" t="s">
        <v>560</v>
      </c>
      <c r="D1780" s="135" t="b">
        <v>0</v>
      </c>
      <c r="E1780" s="135" t="s">
        <v>10716</v>
      </c>
      <c r="F1780" s="135" t="s">
        <v>539</v>
      </c>
      <c r="G1780" s="136">
        <v>44127</v>
      </c>
      <c r="H1780" s="136">
        <v>44146</v>
      </c>
      <c r="I1780" s="135">
        <v>0</v>
      </c>
      <c r="J1780" s="92"/>
    </row>
    <row r="1781" spans="1:10" x14ac:dyDescent="0.25">
      <c r="A1781" s="135" t="s">
        <v>10748</v>
      </c>
      <c r="B1781" s="135" t="s">
        <v>546</v>
      </c>
      <c r="C1781" s="135" t="s">
        <v>560</v>
      </c>
      <c r="D1781" s="135" t="b">
        <v>0</v>
      </c>
      <c r="E1781" s="135" t="s">
        <v>10716</v>
      </c>
      <c r="F1781" s="135" t="s">
        <v>539</v>
      </c>
      <c r="G1781" s="136">
        <v>44127</v>
      </c>
      <c r="H1781" s="136">
        <v>44146</v>
      </c>
      <c r="I1781" s="135">
        <v>0</v>
      </c>
      <c r="J1781" s="92"/>
    </row>
    <row r="1782" spans="1:10" x14ac:dyDescent="0.25">
      <c r="A1782" s="135" t="s">
        <v>10749</v>
      </c>
      <c r="B1782" s="135" t="s">
        <v>546</v>
      </c>
      <c r="C1782" s="135" t="s">
        <v>560</v>
      </c>
      <c r="D1782" s="135" t="b">
        <v>0</v>
      </c>
      <c r="E1782" s="135" t="s">
        <v>10716</v>
      </c>
      <c r="F1782" s="135" t="s">
        <v>539</v>
      </c>
      <c r="G1782" s="136">
        <v>44127</v>
      </c>
      <c r="H1782" s="136">
        <v>44146</v>
      </c>
      <c r="I1782" s="135">
        <v>0</v>
      </c>
      <c r="J1782" s="92"/>
    </row>
    <row r="1783" spans="1:10" x14ac:dyDescent="0.25">
      <c r="A1783" s="135" t="s">
        <v>10750</v>
      </c>
      <c r="B1783" s="135" t="s">
        <v>546</v>
      </c>
      <c r="C1783" s="135" t="s">
        <v>560</v>
      </c>
      <c r="D1783" s="135" t="b">
        <v>0</v>
      </c>
      <c r="E1783" s="135" t="s">
        <v>10716</v>
      </c>
      <c r="F1783" s="135" t="s">
        <v>539</v>
      </c>
      <c r="G1783" s="136">
        <v>44127</v>
      </c>
      <c r="H1783" s="136">
        <v>44146</v>
      </c>
      <c r="I1783" s="135">
        <v>0</v>
      </c>
      <c r="J1783" s="92"/>
    </row>
    <row r="1784" spans="1:10" x14ac:dyDescent="0.25">
      <c r="A1784" s="135" t="s">
        <v>10751</v>
      </c>
      <c r="B1784" s="135" t="s">
        <v>546</v>
      </c>
      <c r="C1784" s="135" t="s">
        <v>560</v>
      </c>
      <c r="D1784" s="135" t="b">
        <v>0</v>
      </c>
      <c r="E1784" s="135" t="s">
        <v>10716</v>
      </c>
      <c r="F1784" s="135" t="s">
        <v>539</v>
      </c>
      <c r="G1784" s="136">
        <v>44127</v>
      </c>
      <c r="H1784" s="136">
        <v>44146</v>
      </c>
      <c r="I1784" s="135">
        <v>0</v>
      </c>
      <c r="J1784" s="92"/>
    </row>
    <row r="1785" spans="1:10" x14ac:dyDescent="0.25">
      <c r="A1785" s="135" t="s">
        <v>10752</v>
      </c>
      <c r="B1785" s="135" t="s">
        <v>546</v>
      </c>
      <c r="C1785" s="135" t="s">
        <v>560</v>
      </c>
      <c r="D1785" s="135" t="b">
        <v>0</v>
      </c>
      <c r="E1785" s="135" t="s">
        <v>10716</v>
      </c>
      <c r="F1785" s="135" t="s">
        <v>539</v>
      </c>
      <c r="G1785" s="136">
        <v>44127</v>
      </c>
      <c r="H1785" s="136">
        <v>44146</v>
      </c>
      <c r="I1785" s="135">
        <v>0</v>
      </c>
      <c r="J1785" s="92"/>
    </row>
    <row r="1786" spans="1:10" x14ac:dyDescent="0.25">
      <c r="A1786" s="135" t="s">
        <v>10753</v>
      </c>
      <c r="B1786" s="135" t="s">
        <v>546</v>
      </c>
      <c r="C1786" s="135" t="s">
        <v>560</v>
      </c>
      <c r="D1786" s="135" t="b">
        <v>0</v>
      </c>
      <c r="E1786" s="135" t="s">
        <v>10716</v>
      </c>
      <c r="F1786" s="135" t="s">
        <v>539</v>
      </c>
      <c r="G1786" s="136">
        <v>44127</v>
      </c>
      <c r="H1786" s="136">
        <v>44146</v>
      </c>
      <c r="I1786" s="135">
        <v>0</v>
      </c>
      <c r="J1786" s="92"/>
    </row>
    <row r="1787" spans="1:10" x14ac:dyDescent="0.25">
      <c r="A1787" s="135" t="s">
        <v>10754</v>
      </c>
      <c r="B1787" s="135" t="s">
        <v>546</v>
      </c>
      <c r="C1787" s="135" t="s">
        <v>560</v>
      </c>
      <c r="D1787" s="135" t="b">
        <v>0</v>
      </c>
      <c r="E1787" s="135" t="s">
        <v>10716</v>
      </c>
      <c r="F1787" s="135" t="s">
        <v>539</v>
      </c>
      <c r="G1787" s="136">
        <v>44127</v>
      </c>
      <c r="H1787" s="136">
        <v>44146</v>
      </c>
      <c r="I1787" s="135">
        <v>0</v>
      </c>
      <c r="J1787" s="92"/>
    </row>
    <row r="1788" spans="1:10" x14ac:dyDescent="0.25">
      <c r="A1788" s="135" t="s">
        <v>10755</v>
      </c>
      <c r="B1788" s="135" t="s">
        <v>546</v>
      </c>
      <c r="C1788" s="135" t="s">
        <v>560</v>
      </c>
      <c r="D1788" s="135" t="b">
        <v>0</v>
      </c>
      <c r="E1788" s="135" t="s">
        <v>10716</v>
      </c>
      <c r="F1788" s="135" t="s">
        <v>539</v>
      </c>
      <c r="G1788" s="136">
        <v>44127</v>
      </c>
      <c r="H1788" s="136">
        <v>44146</v>
      </c>
      <c r="I1788" s="135">
        <v>0</v>
      </c>
      <c r="J1788" s="92"/>
    </row>
    <row r="1789" spans="1:10" x14ac:dyDescent="0.25">
      <c r="A1789" s="135" t="s">
        <v>10756</v>
      </c>
      <c r="B1789" s="135" t="s">
        <v>546</v>
      </c>
      <c r="C1789" s="135" t="s">
        <v>560</v>
      </c>
      <c r="D1789" s="135" t="b">
        <v>0</v>
      </c>
      <c r="E1789" s="135" t="s">
        <v>10716</v>
      </c>
      <c r="F1789" s="135" t="s">
        <v>539</v>
      </c>
      <c r="G1789" s="136">
        <v>44127</v>
      </c>
      <c r="H1789" s="136">
        <v>44146</v>
      </c>
      <c r="I1789" s="135">
        <v>0</v>
      </c>
      <c r="J1789" s="92"/>
    </row>
    <row r="1790" spans="1:10" x14ac:dyDescent="0.25">
      <c r="A1790" s="135" t="s">
        <v>10757</v>
      </c>
      <c r="B1790" s="135" t="s">
        <v>546</v>
      </c>
      <c r="C1790" s="135" t="s">
        <v>560</v>
      </c>
      <c r="D1790" s="135" t="b">
        <v>0</v>
      </c>
      <c r="E1790" s="135" t="s">
        <v>10716</v>
      </c>
      <c r="F1790" s="135" t="s">
        <v>539</v>
      </c>
      <c r="G1790" s="136">
        <v>44127</v>
      </c>
      <c r="H1790" s="136">
        <v>44146</v>
      </c>
      <c r="I1790" s="135">
        <v>0</v>
      </c>
      <c r="J1790" s="92"/>
    </row>
    <row r="1791" spans="1:10" x14ac:dyDescent="0.25">
      <c r="A1791" s="135" t="s">
        <v>10758</v>
      </c>
      <c r="B1791" s="135" t="s">
        <v>546</v>
      </c>
      <c r="C1791" s="135" t="s">
        <v>560</v>
      </c>
      <c r="D1791" s="135" t="b">
        <v>0</v>
      </c>
      <c r="E1791" s="135" t="s">
        <v>10716</v>
      </c>
      <c r="F1791" s="135" t="s">
        <v>539</v>
      </c>
      <c r="G1791" s="136">
        <v>44127</v>
      </c>
      <c r="H1791" s="136">
        <v>44146</v>
      </c>
      <c r="I1791" s="135">
        <v>0</v>
      </c>
      <c r="J1791" s="92"/>
    </row>
    <row r="1792" spans="1:10" x14ac:dyDescent="0.25">
      <c r="A1792" s="135" t="s">
        <v>10759</v>
      </c>
      <c r="B1792" s="135" t="s">
        <v>546</v>
      </c>
      <c r="C1792" s="135" t="s">
        <v>560</v>
      </c>
      <c r="D1792" s="135" t="b">
        <v>0</v>
      </c>
      <c r="E1792" s="135" t="s">
        <v>10716</v>
      </c>
      <c r="F1792" s="135" t="s">
        <v>539</v>
      </c>
      <c r="G1792" s="136">
        <v>44127</v>
      </c>
      <c r="H1792" s="136">
        <v>44146</v>
      </c>
      <c r="I1792" s="135">
        <v>0</v>
      </c>
      <c r="J1792" s="92"/>
    </row>
    <row r="1793" spans="1:10" x14ac:dyDescent="0.25">
      <c r="A1793" s="135" t="s">
        <v>10760</v>
      </c>
      <c r="B1793" s="135" t="s">
        <v>546</v>
      </c>
      <c r="C1793" s="135" t="s">
        <v>560</v>
      </c>
      <c r="D1793" s="135" t="b">
        <v>0</v>
      </c>
      <c r="E1793" s="135" t="s">
        <v>10716</v>
      </c>
      <c r="F1793" s="135" t="s">
        <v>539</v>
      </c>
      <c r="G1793" s="136">
        <v>44127</v>
      </c>
      <c r="H1793" s="136">
        <v>44146</v>
      </c>
      <c r="I1793" s="135">
        <v>0</v>
      </c>
      <c r="J1793" s="92"/>
    </row>
    <row r="1794" spans="1:10" x14ac:dyDescent="0.25">
      <c r="A1794" s="135" t="s">
        <v>10761</v>
      </c>
      <c r="B1794" s="135" t="s">
        <v>546</v>
      </c>
      <c r="C1794" s="135" t="s">
        <v>560</v>
      </c>
      <c r="D1794" s="135" t="b">
        <v>0</v>
      </c>
      <c r="E1794" s="135" t="s">
        <v>10716</v>
      </c>
      <c r="F1794" s="135" t="s">
        <v>539</v>
      </c>
      <c r="G1794" s="136">
        <v>44127</v>
      </c>
      <c r="H1794" s="136">
        <v>44146</v>
      </c>
      <c r="I1794" s="135">
        <v>0</v>
      </c>
      <c r="J1794" s="92"/>
    </row>
    <row r="1795" spans="1:10" x14ac:dyDescent="0.25">
      <c r="A1795" s="135" t="s">
        <v>10762</v>
      </c>
      <c r="B1795" s="135" t="s">
        <v>546</v>
      </c>
      <c r="C1795" s="135" t="s">
        <v>560</v>
      </c>
      <c r="D1795" s="135" t="b">
        <v>0</v>
      </c>
      <c r="E1795" s="135" t="s">
        <v>10716</v>
      </c>
      <c r="F1795" s="135" t="s">
        <v>539</v>
      </c>
      <c r="G1795" s="136">
        <v>44127</v>
      </c>
      <c r="H1795" s="136">
        <v>44146</v>
      </c>
      <c r="I1795" s="135">
        <v>0</v>
      </c>
      <c r="J1795" s="92"/>
    </row>
    <row r="1796" spans="1:10" x14ac:dyDescent="0.25">
      <c r="A1796" s="135" t="s">
        <v>10763</v>
      </c>
      <c r="B1796" s="135" t="s">
        <v>546</v>
      </c>
      <c r="C1796" s="135" t="s">
        <v>560</v>
      </c>
      <c r="D1796" s="135" t="b">
        <v>0</v>
      </c>
      <c r="E1796" s="135" t="s">
        <v>10716</v>
      </c>
      <c r="F1796" s="135" t="s">
        <v>539</v>
      </c>
      <c r="G1796" s="136">
        <v>44127</v>
      </c>
      <c r="H1796" s="136">
        <v>44146</v>
      </c>
      <c r="I1796" s="135">
        <v>0</v>
      </c>
      <c r="J1796" s="92"/>
    </row>
    <row r="1797" spans="1:10" x14ac:dyDescent="0.25">
      <c r="A1797" s="135" t="s">
        <v>10764</v>
      </c>
      <c r="B1797" s="135" t="s">
        <v>546</v>
      </c>
      <c r="C1797" s="135" t="s">
        <v>560</v>
      </c>
      <c r="D1797" s="135" t="b">
        <v>0</v>
      </c>
      <c r="E1797" s="135" t="s">
        <v>10716</v>
      </c>
      <c r="F1797" s="135" t="s">
        <v>539</v>
      </c>
      <c r="G1797" s="136">
        <v>44127</v>
      </c>
      <c r="H1797" s="136">
        <v>44146</v>
      </c>
      <c r="I1797" s="135">
        <v>0</v>
      </c>
      <c r="J1797" s="92"/>
    </row>
    <row r="1798" spans="1:10" x14ac:dyDescent="0.25">
      <c r="A1798" s="135" t="s">
        <v>10765</v>
      </c>
      <c r="B1798" s="135" t="s">
        <v>546</v>
      </c>
      <c r="C1798" s="135" t="s">
        <v>560</v>
      </c>
      <c r="D1798" s="135" t="b">
        <v>0</v>
      </c>
      <c r="E1798" s="135" t="s">
        <v>10716</v>
      </c>
      <c r="F1798" s="135" t="s">
        <v>539</v>
      </c>
      <c r="G1798" s="136">
        <v>44127</v>
      </c>
      <c r="H1798" s="136">
        <v>44146</v>
      </c>
      <c r="I1798" s="135">
        <v>0</v>
      </c>
      <c r="J1798" s="92"/>
    </row>
    <row r="1799" spans="1:10" x14ac:dyDescent="0.25">
      <c r="A1799" s="135" t="s">
        <v>10766</v>
      </c>
      <c r="B1799" s="135" t="s">
        <v>546</v>
      </c>
      <c r="C1799" s="135" t="s">
        <v>560</v>
      </c>
      <c r="D1799" s="135" t="b">
        <v>0</v>
      </c>
      <c r="E1799" s="135" t="s">
        <v>10716</v>
      </c>
      <c r="F1799" s="135" t="s">
        <v>539</v>
      </c>
      <c r="G1799" s="136">
        <v>44127</v>
      </c>
      <c r="H1799" s="136">
        <v>44146</v>
      </c>
      <c r="I1799" s="135">
        <v>0</v>
      </c>
      <c r="J1799" s="92"/>
    </row>
    <row r="1800" spans="1:10" x14ac:dyDescent="0.25">
      <c r="A1800" s="135" t="s">
        <v>10767</v>
      </c>
      <c r="B1800" s="135" t="s">
        <v>546</v>
      </c>
      <c r="C1800" s="135" t="s">
        <v>560</v>
      </c>
      <c r="D1800" s="135" t="b">
        <v>0</v>
      </c>
      <c r="E1800" s="135" t="s">
        <v>10716</v>
      </c>
      <c r="F1800" s="135" t="s">
        <v>539</v>
      </c>
      <c r="G1800" s="136">
        <v>44127</v>
      </c>
      <c r="H1800" s="136">
        <v>44146</v>
      </c>
      <c r="I1800" s="135">
        <v>0</v>
      </c>
      <c r="J1800" s="92"/>
    </row>
    <row r="1801" spans="1:10" x14ac:dyDescent="0.25">
      <c r="A1801" s="135" t="s">
        <v>10768</v>
      </c>
      <c r="B1801" s="135" t="s">
        <v>546</v>
      </c>
      <c r="C1801" s="135" t="s">
        <v>560</v>
      </c>
      <c r="D1801" s="135" t="b">
        <v>0</v>
      </c>
      <c r="E1801" s="135" t="s">
        <v>10716</v>
      </c>
      <c r="F1801" s="135" t="s">
        <v>539</v>
      </c>
      <c r="G1801" s="136">
        <v>44127</v>
      </c>
      <c r="H1801" s="136">
        <v>44146</v>
      </c>
      <c r="I1801" s="135">
        <v>0</v>
      </c>
      <c r="J1801" s="92"/>
    </row>
    <row r="1802" spans="1:10" x14ac:dyDescent="0.25">
      <c r="A1802" s="135" t="s">
        <v>10769</v>
      </c>
      <c r="B1802" s="135" t="s">
        <v>546</v>
      </c>
      <c r="C1802" s="135" t="s">
        <v>560</v>
      </c>
      <c r="D1802" s="135" t="b">
        <v>0</v>
      </c>
      <c r="E1802" s="135" t="s">
        <v>10716</v>
      </c>
      <c r="F1802" s="135" t="s">
        <v>539</v>
      </c>
      <c r="G1802" s="136">
        <v>44127</v>
      </c>
      <c r="H1802" s="136">
        <v>44146</v>
      </c>
      <c r="I1802" s="135">
        <v>0</v>
      </c>
      <c r="J1802" s="92"/>
    </row>
    <row r="1803" spans="1:10" x14ac:dyDescent="0.25">
      <c r="A1803" s="135" t="s">
        <v>10770</v>
      </c>
      <c r="B1803" s="135" t="s">
        <v>546</v>
      </c>
      <c r="C1803" s="135" t="s">
        <v>560</v>
      </c>
      <c r="D1803" s="135" t="b">
        <v>0</v>
      </c>
      <c r="E1803" s="135" t="s">
        <v>10716</v>
      </c>
      <c r="F1803" s="135" t="s">
        <v>539</v>
      </c>
      <c r="G1803" s="136">
        <v>44127</v>
      </c>
      <c r="H1803" s="136">
        <v>44146</v>
      </c>
      <c r="I1803" s="135">
        <v>0</v>
      </c>
      <c r="J1803" s="92"/>
    </row>
    <row r="1804" spans="1:10" x14ac:dyDescent="0.25">
      <c r="A1804" s="135" t="s">
        <v>10771</v>
      </c>
      <c r="B1804" s="135" t="s">
        <v>546</v>
      </c>
      <c r="C1804" s="135" t="s">
        <v>560</v>
      </c>
      <c r="D1804" s="135" t="b">
        <v>0</v>
      </c>
      <c r="E1804" s="135" t="s">
        <v>10716</v>
      </c>
      <c r="F1804" s="135" t="s">
        <v>539</v>
      </c>
      <c r="G1804" s="136">
        <v>44127</v>
      </c>
      <c r="H1804" s="136">
        <v>44146</v>
      </c>
      <c r="I1804" s="135">
        <v>0</v>
      </c>
      <c r="J1804" s="92"/>
    </row>
    <row r="1805" spans="1:10" x14ac:dyDescent="0.25">
      <c r="A1805" s="135" t="s">
        <v>10772</v>
      </c>
      <c r="B1805" s="135" t="s">
        <v>546</v>
      </c>
      <c r="C1805" s="135" t="s">
        <v>560</v>
      </c>
      <c r="D1805" s="135" t="b">
        <v>0</v>
      </c>
      <c r="E1805" s="135" t="s">
        <v>10716</v>
      </c>
      <c r="F1805" s="135" t="s">
        <v>539</v>
      </c>
      <c r="G1805" s="136">
        <v>44127</v>
      </c>
      <c r="H1805" s="136">
        <v>44146</v>
      </c>
      <c r="I1805" s="135">
        <v>0</v>
      </c>
      <c r="J1805" s="92"/>
    </row>
    <row r="1806" spans="1:10" x14ac:dyDescent="0.25">
      <c r="A1806" s="135" t="s">
        <v>10773</v>
      </c>
      <c r="B1806" s="135" t="s">
        <v>546</v>
      </c>
      <c r="C1806" s="135" t="s">
        <v>560</v>
      </c>
      <c r="D1806" s="135" t="b">
        <v>0</v>
      </c>
      <c r="E1806" s="135" t="s">
        <v>10716</v>
      </c>
      <c r="F1806" s="135" t="s">
        <v>539</v>
      </c>
      <c r="G1806" s="136">
        <v>44127</v>
      </c>
      <c r="H1806" s="136">
        <v>44146</v>
      </c>
      <c r="I1806" s="135">
        <v>0</v>
      </c>
      <c r="J1806" s="92"/>
    </row>
    <row r="1807" spans="1:10" x14ac:dyDescent="0.25">
      <c r="A1807" s="135" t="s">
        <v>10774</v>
      </c>
      <c r="B1807" s="135" t="s">
        <v>546</v>
      </c>
      <c r="C1807" s="135" t="s">
        <v>560</v>
      </c>
      <c r="D1807" s="135" t="b">
        <v>0</v>
      </c>
      <c r="E1807" s="135" t="s">
        <v>10716</v>
      </c>
      <c r="F1807" s="135" t="s">
        <v>539</v>
      </c>
      <c r="G1807" s="136">
        <v>44127</v>
      </c>
      <c r="H1807" s="136">
        <v>44146</v>
      </c>
      <c r="I1807" s="135">
        <v>0</v>
      </c>
      <c r="J1807" s="92"/>
    </row>
    <row r="1808" spans="1:10" x14ac:dyDescent="0.25">
      <c r="A1808" s="135" t="s">
        <v>10775</v>
      </c>
      <c r="B1808" s="135" t="s">
        <v>546</v>
      </c>
      <c r="C1808" s="135" t="s">
        <v>560</v>
      </c>
      <c r="D1808" s="135" t="b">
        <v>0</v>
      </c>
      <c r="E1808" s="135" t="s">
        <v>10716</v>
      </c>
      <c r="F1808" s="135" t="s">
        <v>539</v>
      </c>
      <c r="G1808" s="136">
        <v>44127</v>
      </c>
      <c r="H1808" s="136">
        <v>44146</v>
      </c>
      <c r="I1808" s="135">
        <v>0</v>
      </c>
      <c r="J1808" s="92"/>
    </row>
    <row r="1809" spans="1:10" x14ac:dyDescent="0.25">
      <c r="A1809" s="135" t="s">
        <v>10776</v>
      </c>
      <c r="B1809" s="135" t="s">
        <v>546</v>
      </c>
      <c r="C1809" s="135" t="s">
        <v>560</v>
      </c>
      <c r="D1809" s="135" t="b">
        <v>0</v>
      </c>
      <c r="E1809" s="135" t="s">
        <v>10716</v>
      </c>
      <c r="F1809" s="135" t="s">
        <v>539</v>
      </c>
      <c r="G1809" s="136">
        <v>44127</v>
      </c>
      <c r="H1809" s="136">
        <v>44146</v>
      </c>
      <c r="I1809" s="135">
        <v>0</v>
      </c>
      <c r="J1809" s="92"/>
    </row>
    <row r="1810" spans="1:10" x14ac:dyDescent="0.25">
      <c r="A1810" s="135" t="s">
        <v>10777</v>
      </c>
      <c r="B1810" s="135" t="s">
        <v>546</v>
      </c>
      <c r="C1810" s="135" t="s">
        <v>560</v>
      </c>
      <c r="D1810" s="135" t="b">
        <v>0</v>
      </c>
      <c r="E1810" s="135" t="s">
        <v>10716</v>
      </c>
      <c r="F1810" s="135" t="s">
        <v>539</v>
      </c>
      <c r="G1810" s="136">
        <v>44127</v>
      </c>
      <c r="H1810" s="136">
        <v>44146</v>
      </c>
      <c r="I1810" s="135">
        <v>0</v>
      </c>
      <c r="J1810" s="92"/>
    </row>
    <row r="1811" spans="1:10" x14ac:dyDescent="0.25">
      <c r="A1811" s="135" t="s">
        <v>10778</v>
      </c>
      <c r="B1811" s="135" t="s">
        <v>546</v>
      </c>
      <c r="C1811" s="135" t="s">
        <v>560</v>
      </c>
      <c r="D1811" s="135" t="b">
        <v>0</v>
      </c>
      <c r="E1811" s="135" t="s">
        <v>10716</v>
      </c>
      <c r="F1811" s="135" t="s">
        <v>539</v>
      </c>
      <c r="G1811" s="136">
        <v>44127</v>
      </c>
      <c r="H1811" s="136">
        <v>44146</v>
      </c>
      <c r="I1811" s="135">
        <v>0</v>
      </c>
      <c r="J1811" s="92"/>
    </row>
    <row r="1812" spans="1:10" x14ac:dyDescent="0.25">
      <c r="A1812" s="135" t="s">
        <v>10779</v>
      </c>
      <c r="B1812" s="135" t="s">
        <v>546</v>
      </c>
      <c r="C1812" s="135" t="s">
        <v>560</v>
      </c>
      <c r="D1812" s="135" t="b">
        <v>0</v>
      </c>
      <c r="E1812" s="135" t="s">
        <v>10716</v>
      </c>
      <c r="F1812" s="135" t="s">
        <v>539</v>
      </c>
      <c r="G1812" s="136">
        <v>44127</v>
      </c>
      <c r="H1812" s="136">
        <v>44146</v>
      </c>
      <c r="I1812" s="135">
        <v>0</v>
      </c>
      <c r="J1812" s="92"/>
    </row>
    <row r="1813" spans="1:10" x14ac:dyDescent="0.25">
      <c r="A1813" s="135" t="s">
        <v>10780</v>
      </c>
      <c r="B1813" s="135" t="s">
        <v>546</v>
      </c>
      <c r="C1813" s="135" t="s">
        <v>560</v>
      </c>
      <c r="D1813" s="135" t="b">
        <v>0</v>
      </c>
      <c r="E1813" s="135" t="s">
        <v>10716</v>
      </c>
      <c r="F1813" s="135" t="s">
        <v>539</v>
      </c>
      <c r="G1813" s="136">
        <v>44127</v>
      </c>
      <c r="H1813" s="136">
        <v>44146</v>
      </c>
      <c r="I1813" s="135">
        <v>0</v>
      </c>
      <c r="J1813" s="92"/>
    </row>
    <row r="1814" spans="1:10" x14ac:dyDescent="0.25">
      <c r="A1814" s="135" t="s">
        <v>10781</v>
      </c>
      <c r="B1814" s="135" t="s">
        <v>546</v>
      </c>
      <c r="C1814" s="135" t="s">
        <v>560</v>
      </c>
      <c r="D1814" s="135" t="b">
        <v>0</v>
      </c>
      <c r="E1814" s="135" t="s">
        <v>10716</v>
      </c>
      <c r="F1814" s="135" t="s">
        <v>539</v>
      </c>
      <c r="G1814" s="136">
        <v>44127</v>
      </c>
      <c r="H1814" s="136">
        <v>44146</v>
      </c>
      <c r="I1814" s="135">
        <v>0</v>
      </c>
      <c r="J1814" s="92"/>
    </row>
    <row r="1815" spans="1:10" x14ac:dyDescent="0.25">
      <c r="A1815" s="135" t="s">
        <v>10782</v>
      </c>
      <c r="B1815" s="135" t="s">
        <v>546</v>
      </c>
      <c r="C1815" s="135" t="s">
        <v>560</v>
      </c>
      <c r="D1815" s="135" t="b">
        <v>0</v>
      </c>
      <c r="E1815" s="135" t="s">
        <v>10716</v>
      </c>
      <c r="F1815" s="135" t="s">
        <v>539</v>
      </c>
      <c r="G1815" s="136">
        <v>44127</v>
      </c>
      <c r="H1815" s="136">
        <v>44146</v>
      </c>
      <c r="I1815" s="135">
        <v>0</v>
      </c>
      <c r="J1815" s="92"/>
    </row>
    <row r="1816" spans="1:10" x14ac:dyDescent="0.25">
      <c r="A1816" s="135" t="s">
        <v>10783</v>
      </c>
      <c r="B1816" s="135" t="s">
        <v>546</v>
      </c>
      <c r="C1816" s="135" t="s">
        <v>560</v>
      </c>
      <c r="D1816" s="135" t="b">
        <v>0</v>
      </c>
      <c r="E1816" s="135" t="s">
        <v>10716</v>
      </c>
      <c r="F1816" s="135" t="s">
        <v>539</v>
      </c>
      <c r="G1816" s="136">
        <v>44127</v>
      </c>
      <c r="H1816" s="136">
        <v>44146</v>
      </c>
      <c r="I1816" s="135">
        <v>0</v>
      </c>
      <c r="J1816" s="92"/>
    </row>
    <row r="1817" spans="1:10" x14ac:dyDescent="0.25">
      <c r="A1817" s="135" t="s">
        <v>10784</v>
      </c>
      <c r="B1817" s="135" t="s">
        <v>546</v>
      </c>
      <c r="C1817" s="135" t="s">
        <v>560</v>
      </c>
      <c r="D1817" s="135" t="b">
        <v>0</v>
      </c>
      <c r="E1817" s="135" t="s">
        <v>10716</v>
      </c>
      <c r="F1817" s="135" t="s">
        <v>539</v>
      </c>
      <c r="G1817" s="136">
        <v>44127</v>
      </c>
      <c r="H1817" s="136">
        <v>44146</v>
      </c>
      <c r="I1817" s="135">
        <v>0</v>
      </c>
      <c r="J1817" s="92"/>
    </row>
    <row r="1818" spans="1:10" x14ac:dyDescent="0.25">
      <c r="A1818" s="135" t="s">
        <v>10785</v>
      </c>
      <c r="B1818" s="135" t="s">
        <v>546</v>
      </c>
      <c r="C1818" s="135" t="s">
        <v>560</v>
      </c>
      <c r="D1818" s="135" t="b">
        <v>0</v>
      </c>
      <c r="E1818" s="135" t="s">
        <v>10716</v>
      </c>
      <c r="F1818" s="135" t="s">
        <v>539</v>
      </c>
      <c r="G1818" s="136">
        <v>44127</v>
      </c>
      <c r="H1818" s="136">
        <v>44146</v>
      </c>
      <c r="I1818" s="135">
        <v>0</v>
      </c>
      <c r="J1818" s="92"/>
    </row>
    <row r="1819" spans="1:10" x14ac:dyDescent="0.25">
      <c r="A1819" s="135" t="s">
        <v>10786</v>
      </c>
      <c r="B1819" s="135" t="s">
        <v>546</v>
      </c>
      <c r="C1819" s="135" t="s">
        <v>560</v>
      </c>
      <c r="D1819" s="135" t="b">
        <v>0</v>
      </c>
      <c r="E1819" s="135" t="s">
        <v>10716</v>
      </c>
      <c r="F1819" s="135" t="s">
        <v>539</v>
      </c>
      <c r="G1819" s="136">
        <v>44127</v>
      </c>
      <c r="H1819" s="136">
        <v>44146</v>
      </c>
      <c r="I1819" s="135">
        <v>0</v>
      </c>
      <c r="J1819" s="92"/>
    </row>
    <row r="1820" spans="1:10" x14ac:dyDescent="0.25">
      <c r="A1820" s="135" t="s">
        <v>10787</v>
      </c>
      <c r="B1820" s="135" t="s">
        <v>546</v>
      </c>
      <c r="C1820" s="135" t="s">
        <v>560</v>
      </c>
      <c r="D1820" s="135" t="b">
        <v>0</v>
      </c>
      <c r="E1820" s="135" t="s">
        <v>10716</v>
      </c>
      <c r="F1820" s="135" t="s">
        <v>539</v>
      </c>
      <c r="G1820" s="136">
        <v>44127</v>
      </c>
      <c r="H1820" s="136">
        <v>44146</v>
      </c>
      <c r="I1820" s="135">
        <v>0</v>
      </c>
      <c r="J1820" s="92"/>
    </row>
    <row r="1821" spans="1:10" x14ac:dyDescent="0.25">
      <c r="A1821" s="135" t="s">
        <v>10788</v>
      </c>
      <c r="B1821" s="135" t="s">
        <v>546</v>
      </c>
      <c r="C1821" s="135" t="s">
        <v>560</v>
      </c>
      <c r="D1821" s="135" t="b">
        <v>0</v>
      </c>
      <c r="E1821" s="135" t="s">
        <v>10716</v>
      </c>
      <c r="F1821" s="135" t="s">
        <v>539</v>
      </c>
      <c r="G1821" s="136">
        <v>44127</v>
      </c>
      <c r="H1821" s="136">
        <v>44146</v>
      </c>
      <c r="I1821" s="135">
        <v>0</v>
      </c>
      <c r="J1821" s="92"/>
    </row>
    <row r="1822" spans="1:10" x14ac:dyDescent="0.25">
      <c r="A1822" s="135" t="s">
        <v>10789</v>
      </c>
      <c r="B1822" s="135" t="s">
        <v>546</v>
      </c>
      <c r="C1822" s="135" t="s">
        <v>560</v>
      </c>
      <c r="D1822" s="135" t="b">
        <v>0</v>
      </c>
      <c r="E1822" s="135" t="s">
        <v>10716</v>
      </c>
      <c r="F1822" s="135" t="s">
        <v>539</v>
      </c>
      <c r="G1822" s="136">
        <v>44127</v>
      </c>
      <c r="H1822" s="136">
        <v>44146</v>
      </c>
      <c r="I1822" s="135">
        <v>0</v>
      </c>
      <c r="J1822" s="92"/>
    </row>
    <row r="1823" spans="1:10" x14ac:dyDescent="0.25">
      <c r="A1823" s="135" t="s">
        <v>10790</v>
      </c>
      <c r="B1823" s="135" t="s">
        <v>546</v>
      </c>
      <c r="C1823" s="135" t="s">
        <v>560</v>
      </c>
      <c r="D1823" s="135" t="b">
        <v>0</v>
      </c>
      <c r="E1823" s="135" t="s">
        <v>10716</v>
      </c>
      <c r="F1823" s="135" t="s">
        <v>539</v>
      </c>
      <c r="G1823" s="136">
        <v>44127</v>
      </c>
      <c r="H1823" s="136">
        <v>44146</v>
      </c>
      <c r="I1823" s="135">
        <v>0</v>
      </c>
      <c r="J1823" s="92"/>
    </row>
    <row r="1824" spans="1:10" x14ac:dyDescent="0.25">
      <c r="A1824" s="135" t="s">
        <v>10791</v>
      </c>
      <c r="B1824" s="135" t="s">
        <v>546</v>
      </c>
      <c r="C1824" s="135" t="s">
        <v>560</v>
      </c>
      <c r="D1824" s="135" t="b">
        <v>0</v>
      </c>
      <c r="E1824" s="135" t="s">
        <v>10716</v>
      </c>
      <c r="F1824" s="135" t="s">
        <v>539</v>
      </c>
      <c r="G1824" s="136">
        <v>44127</v>
      </c>
      <c r="H1824" s="136">
        <v>44146</v>
      </c>
      <c r="I1824" s="135">
        <v>0</v>
      </c>
      <c r="J1824" s="92"/>
    </row>
    <row r="1825" spans="1:10" x14ac:dyDescent="0.25">
      <c r="A1825" s="135" t="s">
        <v>10792</v>
      </c>
      <c r="B1825" s="135" t="s">
        <v>546</v>
      </c>
      <c r="C1825" s="135" t="s">
        <v>560</v>
      </c>
      <c r="D1825" s="135" t="b">
        <v>0</v>
      </c>
      <c r="E1825" s="135" t="s">
        <v>10716</v>
      </c>
      <c r="F1825" s="135" t="s">
        <v>539</v>
      </c>
      <c r="G1825" s="136">
        <v>44127</v>
      </c>
      <c r="H1825" s="136">
        <v>44146</v>
      </c>
      <c r="I1825" s="135">
        <v>0</v>
      </c>
      <c r="J1825" s="92"/>
    </row>
    <row r="1826" spans="1:10" x14ac:dyDescent="0.25">
      <c r="A1826" s="135" t="s">
        <v>10793</v>
      </c>
      <c r="B1826" s="135" t="s">
        <v>546</v>
      </c>
      <c r="C1826" s="135" t="s">
        <v>560</v>
      </c>
      <c r="D1826" s="135" t="b">
        <v>0</v>
      </c>
      <c r="E1826" s="135" t="s">
        <v>10716</v>
      </c>
      <c r="F1826" s="135" t="s">
        <v>539</v>
      </c>
      <c r="G1826" s="136">
        <v>44127</v>
      </c>
      <c r="H1826" s="136">
        <v>44146</v>
      </c>
      <c r="I1826" s="135">
        <v>0</v>
      </c>
      <c r="J1826" s="92"/>
    </row>
    <row r="1827" spans="1:10" x14ac:dyDescent="0.25">
      <c r="A1827" s="135" t="s">
        <v>10794</v>
      </c>
      <c r="B1827" s="135" t="s">
        <v>546</v>
      </c>
      <c r="C1827" s="135" t="s">
        <v>560</v>
      </c>
      <c r="D1827" s="135" t="b">
        <v>0</v>
      </c>
      <c r="E1827" s="135" t="s">
        <v>10716</v>
      </c>
      <c r="F1827" s="135" t="s">
        <v>539</v>
      </c>
      <c r="G1827" s="136">
        <v>44127</v>
      </c>
      <c r="H1827" s="136">
        <v>44146</v>
      </c>
      <c r="I1827" s="135">
        <v>0</v>
      </c>
      <c r="J1827" s="92"/>
    </row>
    <row r="1828" spans="1:10" x14ac:dyDescent="0.25">
      <c r="A1828" s="135" t="s">
        <v>10795</v>
      </c>
      <c r="B1828" s="135" t="s">
        <v>546</v>
      </c>
      <c r="C1828" s="135" t="s">
        <v>560</v>
      </c>
      <c r="D1828" s="135" t="b">
        <v>0</v>
      </c>
      <c r="E1828" s="135" t="s">
        <v>10716</v>
      </c>
      <c r="F1828" s="135" t="s">
        <v>539</v>
      </c>
      <c r="G1828" s="136">
        <v>44127</v>
      </c>
      <c r="H1828" s="136">
        <v>44146</v>
      </c>
      <c r="I1828" s="135">
        <v>0</v>
      </c>
      <c r="J1828" s="92"/>
    </row>
    <row r="1829" spans="1:10" x14ac:dyDescent="0.25">
      <c r="A1829" s="135" t="s">
        <v>10796</v>
      </c>
      <c r="B1829" s="135" t="s">
        <v>546</v>
      </c>
      <c r="C1829" s="135" t="s">
        <v>560</v>
      </c>
      <c r="D1829" s="135" t="b">
        <v>0</v>
      </c>
      <c r="E1829" s="135" t="s">
        <v>10716</v>
      </c>
      <c r="F1829" s="135" t="s">
        <v>539</v>
      </c>
      <c r="G1829" s="136">
        <v>44127</v>
      </c>
      <c r="H1829" s="136">
        <v>44146</v>
      </c>
      <c r="I1829" s="135">
        <v>0</v>
      </c>
      <c r="J1829" s="92"/>
    </row>
    <row r="1830" spans="1:10" x14ac:dyDescent="0.25">
      <c r="A1830" s="135" t="s">
        <v>10797</v>
      </c>
      <c r="B1830" s="135" t="s">
        <v>546</v>
      </c>
      <c r="C1830" s="135" t="s">
        <v>560</v>
      </c>
      <c r="D1830" s="135" t="b">
        <v>0</v>
      </c>
      <c r="E1830" s="135" t="s">
        <v>10716</v>
      </c>
      <c r="F1830" s="135" t="s">
        <v>539</v>
      </c>
      <c r="G1830" s="136">
        <v>44127</v>
      </c>
      <c r="H1830" s="136">
        <v>44146</v>
      </c>
      <c r="I1830" s="135">
        <v>0</v>
      </c>
      <c r="J1830" s="92"/>
    </row>
    <row r="1831" spans="1:10" x14ac:dyDescent="0.25">
      <c r="A1831" s="135" t="s">
        <v>10798</v>
      </c>
      <c r="B1831" s="135" t="s">
        <v>546</v>
      </c>
      <c r="C1831" s="135" t="s">
        <v>560</v>
      </c>
      <c r="D1831" s="135" t="b">
        <v>0</v>
      </c>
      <c r="E1831" s="135" t="s">
        <v>10716</v>
      </c>
      <c r="F1831" s="135" t="s">
        <v>539</v>
      </c>
      <c r="G1831" s="136">
        <v>44127</v>
      </c>
      <c r="H1831" s="136">
        <v>44146</v>
      </c>
      <c r="I1831" s="135">
        <v>0</v>
      </c>
      <c r="J1831" s="92"/>
    </row>
    <row r="1832" spans="1:10" x14ac:dyDescent="0.25">
      <c r="A1832" s="135" t="s">
        <v>10799</v>
      </c>
      <c r="B1832" s="135" t="s">
        <v>546</v>
      </c>
      <c r="C1832" s="135" t="s">
        <v>560</v>
      </c>
      <c r="D1832" s="135" t="b">
        <v>0</v>
      </c>
      <c r="E1832" s="135" t="s">
        <v>10716</v>
      </c>
      <c r="F1832" s="135" t="s">
        <v>539</v>
      </c>
      <c r="G1832" s="136">
        <v>44127</v>
      </c>
      <c r="H1832" s="136">
        <v>44146</v>
      </c>
      <c r="I1832" s="135">
        <v>0</v>
      </c>
      <c r="J1832" s="92"/>
    </row>
    <row r="1833" spans="1:10" x14ac:dyDescent="0.25">
      <c r="A1833" s="135" t="s">
        <v>10800</v>
      </c>
      <c r="B1833" s="135" t="s">
        <v>546</v>
      </c>
      <c r="C1833" s="135" t="s">
        <v>560</v>
      </c>
      <c r="D1833" s="135" t="b">
        <v>0</v>
      </c>
      <c r="E1833" s="135" t="s">
        <v>10716</v>
      </c>
      <c r="F1833" s="135" t="s">
        <v>539</v>
      </c>
      <c r="G1833" s="136">
        <v>44127</v>
      </c>
      <c r="H1833" s="136">
        <v>44146</v>
      </c>
      <c r="I1833" s="135">
        <v>0</v>
      </c>
      <c r="J1833" s="92"/>
    </row>
    <row r="1834" spans="1:10" x14ac:dyDescent="0.25">
      <c r="A1834" s="135" t="s">
        <v>10801</v>
      </c>
      <c r="B1834" s="135" t="s">
        <v>546</v>
      </c>
      <c r="C1834" s="135" t="s">
        <v>560</v>
      </c>
      <c r="D1834" s="135" t="b">
        <v>0</v>
      </c>
      <c r="E1834" s="135" t="s">
        <v>10716</v>
      </c>
      <c r="F1834" s="135" t="s">
        <v>539</v>
      </c>
      <c r="G1834" s="136">
        <v>44127</v>
      </c>
      <c r="H1834" s="136">
        <v>44146</v>
      </c>
      <c r="I1834" s="135">
        <v>0</v>
      </c>
      <c r="J1834" s="92"/>
    </row>
    <row r="1835" spans="1:10" x14ac:dyDescent="0.25">
      <c r="A1835" s="135" t="s">
        <v>10802</v>
      </c>
      <c r="B1835" s="135" t="s">
        <v>546</v>
      </c>
      <c r="C1835" s="135" t="s">
        <v>560</v>
      </c>
      <c r="D1835" s="135" t="b">
        <v>0</v>
      </c>
      <c r="E1835" s="135" t="s">
        <v>10716</v>
      </c>
      <c r="F1835" s="135" t="s">
        <v>539</v>
      </c>
      <c r="G1835" s="136">
        <v>44127</v>
      </c>
      <c r="H1835" s="136">
        <v>44146</v>
      </c>
      <c r="I1835" s="135">
        <v>0</v>
      </c>
      <c r="J1835" s="92"/>
    </row>
    <row r="1836" spans="1:10" x14ac:dyDescent="0.25">
      <c r="A1836" s="135" t="s">
        <v>10803</v>
      </c>
      <c r="B1836" s="135" t="s">
        <v>546</v>
      </c>
      <c r="C1836" s="135" t="s">
        <v>560</v>
      </c>
      <c r="D1836" s="135" t="b">
        <v>0</v>
      </c>
      <c r="E1836" s="135" t="s">
        <v>10716</v>
      </c>
      <c r="F1836" s="135" t="s">
        <v>539</v>
      </c>
      <c r="G1836" s="136">
        <v>44127</v>
      </c>
      <c r="H1836" s="136">
        <v>44146</v>
      </c>
      <c r="I1836" s="135">
        <v>0</v>
      </c>
      <c r="J1836" s="92"/>
    </row>
    <row r="1837" spans="1:10" x14ac:dyDescent="0.25">
      <c r="A1837" s="135" t="s">
        <v>10804</v>
      </c>
      <c r="B1837" s="135" t="s">
        <v>546</v>
      </c>
      <c r="C1837" s="135" t="s">
        <v>560</v>
      </c>
      <c r="D1837" s="135" t="b">
        <v>0</v>
      </c>
      <c r="E1837" s="135" t="s">
        <v>10716</v>
      </c>
      <c r="F1837" s="135" t="s">
        <v>539</v>
      </c>
      <c r="G1837" s="136">
        <v>44127</v>
      </c>
      <c r="H1837" s="136">
        <v>44146</v>
      </c>
      <c r="I1837" s="135">
        <v>0</v>
      </c>
      <c r="J1837" s="92"/>
    </row>
    <row r="1838" spans="1:10" x14ac:dyDescent="0.25">
      <c r="A1838" s="135" t="s">
        <v>10805</v>
      </c>
      <c r="B1838" s="135" t="s">
        <v>546</v>
      </c>
      <c r="C1838" s="135" t="s">
        <v>560</v>
      </c>
      <c r="D1838" s="135" t="b">
        <v>0</v>
      </c>
      <c r="E1838" s="135" t="s">
        <v>10716</v>
      </c>
      <c r="F1838" s="135" t="s">
        <v>539</v>
      </c>
      <c r="G1838" s="136">
        <v>44127</v>
      </c>
      <c r="H1838" s="136">
        <v>44146</v>
      </c>
      <c r="I1838" s="135">
        <v>0</v>
      </c>
      <c r="J1838" s="92"/>
    </row>
    <row r="1839" spans="1:10" x14ac:dyDescent="0.25">
      <c r="A1839" s="135" t="s">
        <v>10806</v>
      </c>
      <c r="B1839" s="135" t="s">
        <v>546</v>
      </c>
      <c r="C1839" s="135" t="s">
        <v>560</v>
      </c>
      <c r="D1839" s="135" t="b">
        <v>0</v>
      </c>
      <c r="E1839" s="135" t="s">
        <v>10716</v>
      </c>
      <c r="F1839" s="135" t="s">
        <v>539</v>
      </c>
      <c r="G1839" s="136">
        <v>44127</v>
      </c>
      <c r="H1839" s="136">
        <v>44146</v>
      </c>
      <c r="I1839" s="135">
        <v>0</v>
      </c>
      <c r="J1839" s="92"/>
    </row>
    <row r="1840" spans="1:10" x14ac:dyDescent="0.25">
      <c r="A1840" s="135" t="s">
        <v>10807</v>
      </c>
      <c r="B1840" s="135" t="s">
        <v>546</v>
      </c>
      <c r="C1840" s="135" t="s">
        <v>560</v>
      </c>
      <c r="D1840" s="135" t="b">
        <v>0</v>
      </c>
      <c r="E1840" s="135" t="s">
        <v>10716</v>
      </c>
      <c r="F1840" s="135" t="s">
        <v>539</v>
      </c>
      <c r="G1840" s="136">
        <v>44127</v>
      </c>
      <c r="H1840" s="136">
        <v>44146</v>
      </c>
      <c r="I1840" s="135">
        <v>0</v>
      </c>
      <c r="J1840" s="92"/>
    </row>
    <row r="1841" spans="1:10" x14ac:dyDescent="0.25">
      <c r="A1841" s="135" t="s">
        <v>10808</v>
      </c>
      <c r="B1841" s="135" t="s">
        <v>546</v>
      </c>
      <c r="C1841" s="135" t="s">
        <v>560</v>
      </c>
      <c r="D1841" s="135" t="b">
        <v>0</v>
      </c>
      <c r="E1841" s="135" t="s">
        <v>10716</v>
      </c>
      <c r="F1841" s="135" t="s">
        <v>539</v>
      </c>
      <c r="G1841" s="136">
        <v>44127</v>
      </c>
      <c r="H1841" s="136">
        <v>44146</v>
      </c>
      <c r="I1841" s="135">
        <v>0</v>
      </c>
      <c r="J1841" s="92"/>
    </row>
    <row r="1842" spans="1:10" x14ac:dyDescent="0.25">
      <c r="A1842" s="135" t="s">
        <v>10809</v>
      </c>
      <c r="B1842" s="135" t="s">
        <v>546</v>
      </c>
      <c r="C1842" s="135" t="s">
        <v>560</v>
      </c>
      <c r="D1842" s="135" t="b">
        <v>0</v>
      </c>
      <c r="E1842" s="135" t="s">
        <v>10716</v>
      </c>
      <c r="F1842" s="135" t="s">
        <v>539</v>
      </c>
      <c r="G1842" s="136">
        <v>44127</v>
      </c>
      <c r="H1842" s="136">
        <v>44146</v>
      </c>
      <c r="I1842" s="135">
        <v>0</v>
      </c>
      <c r="J1842" s="92"/>
    </row>
    <row r="1843" spans="1:10" x14ac:dyDescent="0.25">
      <c r="A1843" s="135" t="s">
        <v>10810</v>
      </c>
      <c r="B1843" s="135" t="s">
        <v>546</v>
      </c>
      <c r="C1843" s="135" t="s">
        <v>560</v>
      </c>
      <c r="D1843" s="135" t="b">
        <v>0</v>
      </c>
      <c r="E1843" s="135" t="s">
        <v>10716</v>
      </c>
      <c r="F1843" s="135" t="s">
        <v>539</v>
      </c>
      <c r="G1843" s="136">
        <v>44127</v>
      </c>
      <c r="H1843" s="136">
        <v>44146</v>
      </c>
      <c r="I1843" s="135">
        <v>0</v>
      </c>
      <c r="J1843" s="92"/>
    </row>
    <row r="1844" spans="1:10" x14ac:dyDescent="0.25">
      <c r="A1844" s="135" t="s">
        <v>10811</v>
      </c>
      <c r="B1844" s="135" t="s">
        <v>546</v>
      </c>
      <c r="C1844" s="135" t="s">
        <v>560</v>
      </c>
      <c r="D1844" s="135" t="b">
        <v>0</v>
      </c>
      <c r="E1844" s="135" t="s">
        <v>10716</v>
      </c>
      <c r="F1844" s="135" t="s">
        <v>539</v>
      </c>
      <c r="G1844" s="136">
        <v>44127</v>
      </c>
      <c r="H1844" s="136">
        <v>44146</v>
      </c>
      <c r="I1844" s="135">
        <v>0</v>
      </c>
      <c r="J1844" s="92"/>
    </row>
    <row r="1845" spans="1:10" x14ac:dyDescent="0.25">
      <c r="A1845" s="135" t="s">
        <v>10812</v>
      </c>
      <c r="B1845" s="135" t="s">
        <v>546</v>
      </c>
      <c r="C1845" s="135" t="s">
        <v>560</v>
      </c>
      <c r="D1845" s="135" t="b">
        <v>0</v>
      </c>
      <c r="E1845" s="135" t="s">
        <v>10716</v>
      </c>
      <c r="F1845" s="135" t="s">
        <v>539</v>
      </c>
      <c r="G1845" s="136">
        <v>44127</v>
      </c>
      <c r="H1845" s="136">
        <v>44146</v>
      </c>
      <c r="I1845" s="135">
        <v>0</v>
      </c>
      <c r="J1845" s="92"/>
    </row>
    <row r="1846" spans="1:10" x14ac:dyDescent="0.25">
      <c r="A1846" s="135" t="s">
        <v>10813</v>
      </c>
      <c r="B1846" s="135" t="s">
        <v>546</v>
      </c>
      <c r="C1846" s="135" t="s">
        <v>560</v>
      </c>
      <c r="D1846" s="135" t="b">
        <v>0</v>
      </c>
      <c r="E1846" s="135" t="s">
        <v>10716</v>
      </c>
      <c r="F1846" s="135" t="s">
        <v>539</v>
      </c>
      <c r="G1846" s="136">
        <v>44127</v>
      </c>
      <c r="H1846" s="136">
        <v>44146</v>
      </c>
      <c r="I1846" s="135">
        <v>0</v>
      </c>
      <c r="J1846" s="92"/>
    </row>
    <row r="1847" spans="1:10" x14ac:dyDescent="0.25">
      <c r="A1847" s="135" t="s">
        <v>10814</v>
      </c>
      <c r="B1847" s="135" t="s">
        <v>546</v>
      </c>
      <c r="C1847" s="135" t="s">
        <v>560</v>
      </c>
      <c r="D1847" s="135" t="b">
        <v>0</v>
      </c>
      <c r="E1847" s="135" t="s">
        <v>10716</v>
      </c>
      <c r="F1847" s="135" t="s">
        <v>539</v>
      </c>
      <c r="G1847" s="136">
        <v>44127</v>
      </c>
      <c r="H1847" s="136">
        <v>44146</v>
      </c>
      <c r="I1847" s="135">
        <v>0</v>
      </c>
      <c r="J1847" s="92"/>
    </row>
    <row r="1848" spans="1:10" x14ac:dyDescent="0.25">
      <c r="A1848" s="135" t="s">
        <v>10815</v>
      </c>
      <c r="B1848" s="135" t="s">
        <v>546</v>
      </c>
      <c r="C1848" s="135" t="s">
        <v>560</v>
      </c>
      <c r="D1848" s="135" t="b">
        <v>0</v>
      </c>
      <c r="E1848" s="135" t="s">
        <v>10716</v>
      </c>
      <c r="F1848" s="135" t="s">
        <v>539</v>
      </c>
      <c r="G1848" s="136">
        <v>44127</v>
      </c>
      <c r="H1848" s="136">
        <v>44146</v>
      </c>
      <c r="I1848" s="135">
        <v>0</v>
      </c>
      <c r="J1848" s="92"/>
    </row>
    <row r="1849" spans="1:10" x14ac:dyDescent="0.25">
      <c r="A1849" s="135" t="s">
        <v>10816</v>
      </c>
      <c r="B1849" s="135" t="s">
        <v>546</v>
      </c>
      <c r="C1849" s="135" t="s">
        <v>560</v>
      </c>
      <c r="D1849" s="135" t="b">
        <v>0</v>
      </c>
      <c r="E1849" s="135" t="s">
        <v>10716</v>
      </c>
      <c r="F1849" s="135" t="s">
        <v>539</v>
      </c>
      <c r="G1849" s="136">
        <v>44127</v>
      </c>
      <c r="H1849" s="136">
        <v>44146</v>
      </c>
      <c r="I1849" s="135">
        <v>0</v>
      </c>
      <c r="J1849" s="92"/>
    </row>
    <row r="1850" spans="1:10" x14ac:dyDescent="0.25">
      <c r="A1850" s="135" t="s">
        <v>10817</v>
      </c>
      <c r="B1850" s="135" t="s">
        <v>546</v>
      </c>
      <c r="C1850" s="135" t="s">
        <v>560</v>
      </c>
      <c r="D1850" s="135" t="b">
        <v>0</v>
      </c>
      <c r="E1850" s="135" t="s">
        <v>10716</v>
      </c>
      <c r="F1850" s="135" t="s">
        <v>539</v>
      </c>
      <c r="G1850" s="136">
        <v>44127</v>
      </c>
      <c r="H1850" s="136">
        <v>44146</v>
      </c>
      <c r="I1850" s="135">
        <v>0</v>
      </c>
      <c r="J1850" s="92"/>
    </row>
    <row r="1851" spans="1:10" x14ac:dyDescent="0.25">
      <c r="A1851" s="135" t="s">
        <v>10818</v>
      </c>
      <c r="B1851" s="135" t="s">
        <v>546</v>
      </c>
      <c r="C1851" s="135" t="s">
        <v>560</v>
      </c>
      <c r="D1851" s="135" t="b">
        <v>0</v>
      </c>
      <c r="E1851" s="135" t="s">
        <v>10716</v>
      </c>
      <c r="F1851" s="135" t="s">
        <v>539</v>
      </c>
      <c r="G1851" s="136">
        <v>44127</v>
      </c>
      <c r="H1851" s="136">
        <v>44146</v>
      </c>
      <c r="I1851" s="135">
        <v>0</v>
      </c>
      <c r="J1851" s="92"/>
    </row>
    <row r="1852" spans="1:10" x14ac:dyDescent="0.25">
      <c r="A1852" s="135" t="s">
        <v>10819</v>
      </c>
      <c r="B1852" s="135" t="s">
        <v>546</v>
      </c>
      <c r="C1852" s="135" t="s">
        <v>560</v>
      </c>
      <c r="D1852" s="135" t="b">
        <v>0</v>
      </c>
      <c r="E1852" s="135" t="s">
        <v>10716</v>
      </c>
      <c r="F1852" s="135" t="s">
        <v>539</v>
      </c>
      <c r="G1852" s="136">
        <v>44127</v>
      </c>
      <c r="H1852" s="136">
        <v>44146</v>
      </c>
      <c r="I1852" s="135">
        <v>0</v>
      </c>
      <c r="J1852" s="92"/>
    </row>
    <row r="1853" spans="1:10" x14ac:dyDescent="0.25">
      <c r="A1853" s="135" t="s">
        <v>10820</v>
      </c>
      <c r="B1853" s="135" t="s">
        <v>546</v>
      </c>
      <c r="C1853" s="135" t="s">
        <v>560</v>
      </c>
      <c r="D1853" s="135" t="b">
        <v>0</v>
      </c>
      <c r="E1853" s="135" t="s">
        <v>10716</v>
      </c>
      <c r="F1853" s="135" t="s">
        <v>539</v>
      </c>
      <c r="G1853" s="136">
        <v>44127</v>
      </c>
      <c r="H1853" s="136">
        <v>44146</v>
      </c>
      <c r="I1853" s="135">
        <v>0</v>
      </c>
      <c r="J1853" s="92"/>
    </row>
    <row r="1854" spans="1:10" x14ac:dyDescent="0.25">
      <c r="A1854" s="135" t="s">
        <v>10821</v>
      </c>
      <c r="B1854" s="135" t="s">
        <v>546</v>
      </c>
      <c r="C1854" s="135" t="s">
        <v>560</v>
      </c>
      <c r="D1854" s="135" t="b">
        <v>0</v>
      </c>
      <c r="E1854" s="135" t="s">
        <v>10716</v>
      </c>
      <c r="F1854" s="135" t="s">
        <v>539</v>
      </c>
      <c r="G1854" s="136">
        <v>44127</v>
      </c>
      <c r="H1854" s="136">
        <v>44146</v>
      </c>
      <c r="I1854" s="135">
        <v>0</v>
      </c>
      <c r="J1854" s="92"/>
    </row>
    <row r="1855" spans="1:10" x14ac:dyDescent="0.25">
      <c r="A1855" s="135" t="s">
        <v>10822</v>
      </c>
      <c r="B1855" s="135" t="s">
        <v>546</v>
      </c>
      <c r="C1855" s="135" t="s">
        <v>560</v>
      </c>
      <c r="D1855" s="135" t="b">
        <v>0</v>
      </c>
      <c r="E1855" s="135" t="s">
        <v>10716</v>
      </c>
      <c r="F1855" s="135" t="s">
        <v>539</v>
      </c>
      <c r="G1855" s="136">
        <v>44127</v>
      </c>
      <c r="H1855" s="136">
        <v>44146</v>
      </c>
      <c r="I1855" s="135">
        <v>0</v>
      </c>
      <c r="J1855" s="92"/>
    </row>
    <row r="1856" spans="1:10" x14ac:dyDescent="0.25">
      <c r="A1856" s="135" t="s">
        <v>10823</v>
      </c>
      <c r="B1856" s="135" t="s">
        <v>546</v>
      </c>
      <c r="C1856" s="135" t="s">
        <v>560</v>
      </c>
      <c r="D1856" s="135" t="b">
        <v>0</v>
      </c>
      <c r="E1856" s="135" t="s">
        <v>10716</v>
      </c>
      <c r="F1856" s="135" t="s">
        <v>539</v>
      </c>
      <c r="G1856" s="136">
        <v>44127</v>
      </c>
      <c r="H1856" s="136">
        <v>44146</v>
      </c>
      <c r="I1856" s="135">
        <v>0</v>
      </c>
      <c r="J1856" s="92"/>
    </row>
    <row r="1857" spans="1:10" x14ac:dyDescent="0.25">
      <c r="A1857" s="135" t="s">
        <v>10824</v>
      </c>
      <c r="B1857" s="135" t="s">
        <v>546</v>
      </c>
      <c r="C1857" s="135" t="s">
        <v>560</v>
      </c>
      <c r="D1857" s="135" t="b">
        <v>0</v>
      </c>
      <c r="E1857" s="135" t="s">
        <v>10716</v>
      </c>
      <c r="F1857" s="135" t="s">
        <v>539</v>
      </c>
      <c r="G1857" s="136">
        <v>44127</v>
      </c>
      <c r="H1857" s="136">
        <v>44146</v>
      </c>
      <c r="I1857" s="135">
        <v>0</v>
      </c>
      <c r="J1857" s="92"/>
    </row>
    <row r="1858" spans="1:10" x14ac:dyDescent="0.25">
      <c r="A1858" s="135" t="s">
        <v>10825</v>
      </c>
      <c r="B1858" s="135" t="s">
        <v>546</v>
      </c>
      <c r="C1858" s="135" t="s">
        <v>560</v>
      </c>
      <c r="D1858" s="135" t="b">
        <v>0</v>
      </c>
      <c r="E1858" s="135" t="s">
        <v>10716</v>
      </c>
      <c r="F1858" s="135" t="s">
        <v>539</v>
      </c>
      <c r="G1858" s="136">
        <v>44127</v>
      </c>
      <c r="H1858" s="136">
        <v>44146</v>
      </c>
      <c r="I1858" s="135">
        <v>0</v>
      </c>
      <c r="J1858" s="92"/>
    </row>
    <row r="1859" spans="1:10" x14ac:dyDescent="0.25">
      <c r="A1859" s="135" t="s">
        <v>10826</v>
      </c>
      <c r="B1859" s="135" t="s">
        <v>546</v>
      </c>
      <c r="C1859" s="135" t="s">
        <v>560</v>
      </c>
      <c r="D1859" s="135" t="b">
        <v>0</v>
      </c>
      <c r="E1859" s="135" t="s">
        <v>10716</v>
      </c>
      <c r="F1859" s="135" t="s">
        <v>539</v>
      </c>
      <c r="G1859" s="136">
        <v>44127</v>
      </c>
      <c r="H1859" s="136">
        <v>44146</v>
      </c>
      <c r="I1859" s="135">
        <v>0</v>
      </c>
      <c r="J1859" s="92"/>
    </row>
    <row r="1860" spans="1:10" x14ac:dyDescent="0.25">
      <c r="A1860" s="135" t="s">
        <v>10827</v>
      </c>
      <c r="B1860" s="135" t="s">
        <v>546</v>
      </c>
      <c r="C1860" s="135" t="s">
        <v>560</v>
      </c>
      <c r="D1860" s="135" t="b">
        <v>0</v>
      </c>
      <c r="E1860" s="135" t="s">
        <v>10716</v>
      </c>
      <c r="F1860" s="135" t="s">
        <v>539</v>
      </c>
      <c r="G1860" s="136">
        <v>44127</v>
      </c>
      <c r="H1860" s="136">
        <v>44146</v>
      </c>
      <c r="I1860" s="135">
        <v>0</v>
      </c>
      <c r="J1860" s="92"/>
    </row>
    <row r="1861" spans="1:10" x14ac:dyDescent="0.25">
      <c r="A1861" s="135" t="s">
        <v>10828</v>
      </c>
      <c r="B1861" s="135" t="s">
        <v>546</v>
      </c>
      <c r="C1861" s="135" t="s">
        <v>560</v>
      </c>
      <c r="D1861" s="135" t="b">
        <v>0</v>
      </c>
      <c r="E1861" s="135" t="s">
        <v>10716</v>
      </c>
      <c r="F1861" s="135" t="s">
        <v>539</v>
      </c>
      <c r="G1861" s="136">
        <v>44127</v>
      </c>
      <c r="H1861" s="136">
        <v>44146</v>
      </c>
      <c r="I1861" s="135">
        <v>0</v>
      </c>
      <c r="J1861" s="92"/>
    </row>
    <row r="1862" spans="1:10" x14ac:dyDescent="0.25">
      <c r="A1862" s="135" t="s">
        <v>10829</v>
      </c>
      <c r="B1862" s="135" t="s">
        <v>546</v>
      </c>
      <c r="C1862" s="135" t="s">
        <v>560</v>
      </c>
      <c r="D1862" s="135" t="b">
        <v>0</v>
      </c>
      <c r="E1862" s="135" t="s">
        <v>10716</v>
      </c>
      <c r="F1862" s="135" t="s">
        <v>539</v>
      </c>
      <c r="G1862" s="136">
        <v>44127</v>
      </c>
      <c r="H1862" s="136">
        <v>44146</v>
      </c>
      <c r="I1862" s="135">
        <v>0</v>
      </c>
      <c r="J1862" s="92"/>
    </row>
    <row r="1863" spans="1:10" x14ac:dyDescent="0.25">
      <c r="A1863" s="135" t="s">
        <v>10830</v>
      </c>
      <c r="B1863" s="135" t="s">
        <v>546</v>
      </c>
      <c r="C1863" s="135" t="s">
        <v>560</v>
      </c>
      <c r="D1863" s="135" t="b">
        <v>0</v>
      </c>
      <c r="E1863" s="135" t="s">
        <v>10716</v>
      </c>
      <c r="F1863" s="135" t="s">
        <v>539</v>
      </c>
      <c r="G1863" s="136">
        <v>44127</v>
      </c>
      <c r="H1863" s="136">
        <v>44146</v>
      </c>
      <c r="I1863" s="135">
        <v>0</v>
      </c>
      <c r="J1863" s="92"/>
    </row>
    <row r="1864" spans="1:10" x14ac:dyDescent="0.25">
      <c r="A1864" s="135" t="s">
        <v>10831</v>
      </c>
      <c r="B1864" s="135" t="s">
        <v>546</v>
      </c>
      <c r="C1864" s="135" t="s">
        <v>560</v>
      </c>
      <c r="D1864" s="135" t="b">
        <v>0</v>
      </c>
      <c r="E1864" s="135" t="s">
        <v>10716</v>
      </c>
      <c r="F1864" s="135" t="s">
        <v>539</v>
      </c>
      <c r="G1864" s="136">
        <v>44127</v>
      </c>
      <c r="H1864" s="136">
        <v>44146</v>
      </c>
      <c r="I1864" s="135">
        <v>0</v>
      </c>
      <c r="J1864" s="92"/>
    </row>
    <row r="1865" spans="1:10" x14ac:dyDescent="0.25">
      <c r="A1865" s="135" t="s">
        <v>10832</v>
      </c>
      <c r="B1865" s="135" t="s">
        <v>546</v>
      </c>
      <c r="C1865" s="135" t="s">
        <v>560</v>
      </c>
      <c r="D1865" s="135" t="b">
        <v>0</v>
      </c>
      <c r="E1865" s="135" t="s">
        <v>10716</v>
      </c>
      <c r="F1865" s="135" t="s">
        <v>539</v>
      </c>
      <c r="G1865" s="136">
        <v>44127</v>
      </c>
      <c r="H1865" s="136">
        <v>44146</v>
      </c>
      <c r="I1865" s="135">
        <v>0</v>
      </c>
      <c r="J1865" s="92"/>
    </row>
    <row r="1866" spans="1:10" x14ac:dyDescent="0.25">
      <c r="A1866" s="135" t="s">
        <v>10833</v>
      </c>
      <c r="B1866" s="135" t="s">
        <v>546</v>
      </c>
      <c r="C1866" s="135" t="s">
        <v>560</v>
      </c>
      <c r="D1866" s="135" t="b">
        <v>0</v>
      </c>
      <c r="E1866" s="135" t="s">
        <v>10716</v>
      </c>
      <c r="F1866" s="135" t="s">
        <v>539</v>
      </c>
      <c r="G1866" s="136">
        <v>44127</v>
      </c>
      <c r="H1866" s="136">
        <v>44146</v>
      </c>
      <c r="I1866" s="135">
        <v>0</v>
      </c>
      <c r="J1866" s="92"/>
    </row>
    <row r="1867" spans="1:10" x14ac:dyDescent="0.25">
      <c r="A1867" s="135" t="s">
        <v>10834</v>
      </c>
      <c r="B1867" s="135" t="s">
        <v>546</v>
      </c>
      <c r="C1867" s="135" t="s">
        <v>560</v>
      </c>
      <c r="D1867" s="135" t="b">
        <v>0</v>
      </c>
      <c r="E1867" s="135" t="s">
        <v>10716</v>
      </c>
      <c r="F1867" s="135" t="s">
        <v>539</v>
      </c>
      <c r="G1867" s="136">
        <v>44127</v>
      </c>
      <c r="H1867" s="136">
        <v>44146</v>
      </c>
      <c r="I1867" s="135">
        <v>0</v>
      </c>
      <c r="J1867" s="92"/>
    </row>
    <row r="1868" spans="1:10" x14ac:dyDescent="0.25">
      <c r="A1868" s="135" t="s">
        <v>10835</v>
      </c>
      <c r="B1868" s="135" t="s">
        <v>546</v>
      </c>
      <c r="C1868" s="135" t="s">
        <v>560</v>
      </c>
      <c r="D1868" s="135" t="b">
        <v>0</v>
      </c>
      <c r="E1868" s="135" t="s">
        <v>10716</v>
      </c>
      <c r="F1868" s="135" t="s">
        <v>539</v>
      </c>
      <c r="G1868" s="136">
        <v>44127</v>
      </c>
      <c r="H1868" s="136">
        <v>44146</v>
      </c>
      <c r="I1868" s="135">
        <v>0</v>
      </c>
      <c r="J1868" s="92"/>
    </row>
    <row r="1869" spans="1:10" x14ac:dyDescent="0.25">
      <c r="A1869" s="135" t="s">
        <v>10836</v>
      </c>
      <c r="B1869" s="135" t="s">
        <v>546</v>
      </c>
      <c r="C1869" s="135" t="s">
        <v>560</v>
      </c>
      <c r="D1869" s="135" t="b">
        <v>0</v>
      </c>
      <c r="E1869" s="135" t="s">
        <v>10716</v>
      </c>
      <c r="F1869" s="135" t="s">
        <v>539</v>
      </c>
      <c r="G1869" s="136">
        <v>44127</v>
      </c>
      <c r="H1869" s="136">
        <v>44146</v>
      </c>
      <c r="I1869" s="135">
        <v>0</v>
      </c>
      <c r="J1869" s="92"/>
    </row>
    <row r="1870" spans="1:10" x14ac:dyDescent="0.25">
      <c r="A1870" s="135" t="s">
        <v>10837</v>
      </c>
      <c r="B1870" s="135" t="s">
        <v>546</v>
      </c>
      <c r="C1870" s="135" t="s">
        <v>560</v>
      </c>
      <c r="D1870" s="135" t="b">
        <v>0</v>
      </c>
      <c r="E1870" s="135" t="s">
        <v>10716</v>
      </c>
      <c r="F1870" s="135" t="s">
        <v>539</v>
      </c>
      <c r="G1870" s="136">
        <v>44127</v>
      </c>
      <c r="H1870" s="136">
        <v>44146</v>
      </c>
      <c r="I1870" s="135">
        <v>0</v>
      </c>
      <c r="J1870" s="92"/>
    </row>
    <row r="1871" spans="1:10" x14ac:dyDescent="0.25">
      <c r="A1871" s="135" t="s">
        <v>10838</v>
      </c>
      <c r="B1871" s="135" t="s">
        <v>546</v>
      </c>
      <c r="C1871" s="135" t="s">
        <v>560</v>
      </c>
      <c r="D1871" s="135" t="b">
        <v>0</v>
      </c>
      <c r="E1871" s="135" t="s">
        <v>10716</v>
      </c>
      <c r="F1871" s="135" t="s">
        <v>539</v>
      </c>
      <c r="G1871" s="136">
        <v>44127</v>
      </c>
      <c r="H1871" s="136">
        <v>44146</v>
      </c>
      <c r="I1871" s="135">
        <v>0</v>
      </c>
      <c r="J1871" s="92"/>
    </row>
    <row r="1872" spans="1:10" x14ac:dyDescent="0.25">
      <c r="A1872" s="135" t="s">
        <v>10839</v>
      </c>
      <c r="B1872" s="135" t="s">
        <v>546</v>
      </c>
      <c r="C1872" s="135" t="s">
        <v>560</v>
      </c>
      <c r="D1872" s="135" t="b">
        <v>0</v>
      </c>
      <c r="E1872" s="135" t="s">
        <v>10716</v>
      </c>
      <c r="F1872" s="135" t="s">
        <v>539</v>
      </c>
      <c r="G1872" s="136">
        <v>44127</v>
      </c>
      <c r="H1872" s="136">
        <v>44146</v>
      </c>
      <c r="I1872" s="135">
        <v>0</v>
      </c>
      <c r="J1872" s="92"/>
    </row>
    <row r="1873" spans="1:10" x14ac:dyDescent="0.25">
      <c r="A1873" s="135" t="s">
        <v>10840</v>
      </c>
      <c r="B1873" s="135" t="s">
        <v>546</v>
      </c>
      <c r="C1873" s="135" t="s">
        <v>560</v>
      </c>
      <c r="D1873" s="135" t="b">
        <v>0</v>
      </c>
      <c r="E1873" s="135" t="s">
        <v>10716</v>
      </c>
      <c r="F1873" s="135" t="s">
        <v>539</v>
      </c>
      <c r="G1873" s="136">
        <v>44127</v>
      </c>
      <c r="H1873" s="136">
        <v>44146</v>
      </c>
      <c r="I1873" s="135">
        <v>0</v>
      </c>
      <c r="J1873" s="92"/>
    </row>
    <row r="1874" spans="1:10" x14ac:dyDescent="0.25">
      <c r="A1874" s="135" t="s">
        <v>10841</v>
      </c>
      <c r="B1874" s="135" t="s">
        <v>546</v>
      </c>
      <c r="C1874" s="135" t="s">
        <v>560</v>
      </c>
      <c r="D1874" s="135" t="b">
        <v>0</v>
      </c>
      <c r="E1874" s="135" t="s">
        <v>10716</v>
      </c>
      <c r="F1874" s="135" t="s">
        <v>539</v>
      </c>
      <c r="G1874" s="136">
        <v>44127</v>
      </c>
      <c r="H1874" s="136">
        <v>44146</v>
      </c>
      <c r="I1874" s="135">
        <v>0</v>
      </c>
      <c r="J1874" s="92"/>
    </row>
    <row r="1875" spans="1:10" x14ac:dyDescent="0.25">
      <c r="A1875" s="135" t="s">
        <v>10842</v>
      </c>
      <c r="B1875" s="135" t="s">
        <v>546</v>
      </c>
      <c r="C1875" s="135" t="s">
        <v>560</v>
      </c>
      <c r="D1875" s="135" t="b">
        <v>0</v>
      </c>
      <c r="E1875" s="135" t="s">
        <v>10716</v>
      </c>
      <c r="F1875" s="135" t="s">
        <v>539</v>
      </c>
      <c r="G1875" s="136">
        <v>44127</v>
      </c>
      <c r="H1875" s="136">
        <v>44146</v>
      </c>
      <c r="I1875" s="135">
        <v>0</v>
      </c>
      <c r="J1875" s="92"/>
    </row>
    <row r="1876" spans="1:10" x14ac:dyDescent="0.25">
      <c r="A1876" s="135" t="s">
        <v>10843</v>
      </c>
      <c r="B1876" s="135" t="s">
        <v>546</v>
      </c>
      <c r="C1876" s="135" t="s">
        <v>560</v>
      </c>
      <c r="D1876" s="135" t="b">
        <v>0</v>
      </c>
      <c r="E1876" s="135" t="s">
        <v>10716</v>
      </c>
      <c r="F1876" s="135" t="s">
        <v>539</v>
      </c>
      <c r="G1876" s="136">
        <v>44127</v>
      </c>
      <c r="H1876" s="136">
        <v>44146</v>
      </c>
      <c r="I1876" s="135">
        <v>0</v>
      </c>
      <c r="J1876" s="92"/>
    </row>
    <row r="1877" spans="1:10" x14ac:dyDescent="0.25">
      <c r="A1877" s="135" t="s">
        <v>10844</v>
      </c>
      <c r="B1877" s="135" t="s">
        <v>546</v>
      </c>
      <c r="C1877" s="135" t="s">
        <v>560</v>
      </c>
      <c r="D1877" s="135" t="b">
        <v>0</v>
      </c>
      <c r="E1877" s="135" t="s">
        <v>10716</v>
      </c>
      <c r="F1877" s="135" t="s">
        <v>539</v>
      </c>
      <c r="G1877" s="136">
        <v>44127</v>
      </c>
      <c r="H1877" s="136">
        <v>44146</v>
      </c>
      <c r="I1877" s="135">
        <v>0</v>
      </c>
      <c r="J1877" s="92"/>
    </row>
    <row r="1878" spans="1:10" x14ac:dyDescent="0.25">
      <c r="A1878" s="135" t="s">
        <v>10845</v>
      </c>
      <c r="B1878" s="135" t="s">
        <v>546</v>
      </c>
      <c r="C1878" s="135" t="s">
        <v>560</v>
      </c>
      <c r="D1878" s="135" t="b">
        <v>0</v>
      </c>
      <c r="E1878" s="135" t="s">
        <v>10716</v>
      </c>
      <c r="F1878" s="135" t="s">
        <v>539</v>
      </c>
      <c r="G1878" s="136">
        <v>44127</v>
      </c>
      <c r="H1878" s="136">
        <v>44146</v>
      </c>
      <c r="I1878" s="135">
        <v>0</v>
      </c>
      <c r="J1878" s="92"/>
    </row>
    <row r="1879" spans="1:10" x14ac:dyDescent="0.25">
      <c r="A1879" s="135" t="s">
        <v>10846</v>
      </c>
      <c r="B1879" s="135" t="s">
        <v>546</v>
      </c>
      <c r="C1879" s="135" t="s">
        <v>560</v>
      </c>
      <c r="D1879" s="135" t="b">
        <v>0</v>
      </c>
      <c r="E1879" s="135" t="s">
        <v>10716</v>
      </c>
      <c r="F1879" s="135" t="s">
        <v>539</v>
      </c>
      <c r="G1879" s="136">
        <v>44127</v>
      </c>
      <c r="H1879" s="136">
        <v>44146</v>
      </c>
      <c r="I1879" s="135">
        <v>0</v>
      </c>
      <c r="J1879" s="92"/>
    </row>
    <row r="1880" spans="1:10" x14ac:dyDescent="0.25">
      <c r="A1880" s="135" t="s">
        <v>10847</v>
      </c>
      <c r="B1880" s="135" t="s">
        <v>546</v>
      </c>
      <c r="C1880" s="135" t="s">
        <v>560</v>
      </c>
      <c r="D1880" s="135" t="b">
        <v>0</v>
      </c>
      <c r="E1880" s="135" t="s">
        <v>10716</v>
      </c>
      <c r="F1880" s="135" t="s">
        <v>539</v>
      </c>
      <c r="G1880" s="136">
        <v>44127</v>
      </c>
      <c r="H1880" s="136">
        <v>44146</v>
      </c>
      <c r="I1880" s="135">
        <v>0</v>
      </c>
      <c r="J1880" s="92"/>
    </row>
    <row r="1881" spans="1:10" x14ac:dyDescent="0.25">
      <c r="A1881" s="135" t="s">
        <v>10848</v>
      </c>
      <c r="B1881" s="135" t="s">
        <v>546</v>
      </c>
      <c r="C1881" s="135" t="s">
        <v>560</v>
      </c>
      <c r="D1881" s="135" t="b">
        <v>0</v>
      </c>
      <c r="E1881" s="135" t="s">
        <v>10716</v>
      </c>
      <c r="F1881" s="135" t="s">
        <v>539</v>
      </c>
      <c r="G1881" s="136">
        <v>44127</v>
      </c>
      <c r="H1881" s="136">
        <v>44146</v>
      </c>
      <c r="I1881" s="135">
        <v>0</v>
      </c>
      <c r="J1881" s="92"/>
    </row>
    <row r="1882" spans="1:10" x14ac:dyDescent="0.25">
      <c r="A1882" s="135" t="s">
        <v>10849</v>
      </c>
      <c r="B1882" s="135" t="s">
        <v>546</v>
      </c>
      <c r="C1882" s="135" t="s">
        <v>560</v>
      </c>
      <c r="D1882" s="135" t="b">
        <v>0</v>
      </c>
      <c r="E1882" s="135" t="s">
        <v>10716</v>
      </c>
      <c r="F1882" s="135" t="s">
        <v>539</v>
      </c>
      <c r="G1882" s="136">
        <v>44127</v>
      </c>
      <c r="H1882" s="136">
        <v>44146</v>
      </c>
      <c r="I1882" s="135">
        <v>0</v>
      </c>
      <c r="J1882" s="92"/>
    </row>
    <row r="1883" spans="1:10" x14ac:dyDescent="0.25">
      <c r="A1883" s="135" t="s">
        <v>10850</v>
      </c>
      <c r="B1883" s="135" t="s">
        <v>550</v>
      </c>
      <c r="C1883" s="135" t="s">
        <v>560</v>
      </c>
      <c r="D1883" s="135" t="b">
        <v>0</v>
      </c>
      <c r="E1883" s="135" t="s">
        <v>10851</v>
      </c>
      <c r="F1883" s="135" t="s">
        <v>539</v>
      </c>
      <c r="G1883" s="136">
        <v>44127</v>
      </c>
      <c r="H1883" s="136">
        <v>44146</v>
      </c>
      <c r="I1883" s="135">
        <v>0</v>
      </c>
      <c r="J1883" s="92"/>
    </row>
    <row r="1884" spans="1:10" x14ac:dyDescent="0.25">
      <c r="A1884" s="135" t="s">
        <v>10852</v>
      </c>
      <c r="B1884" s="135" t="s">
        <v>550</v>
      </c>
      <c r="C1884" s="135" t="s">
        <v>560</v>
      </c>
      <c r="D1884" s="135" t="b">
        <v>0</v>
      </c>
      <c r="E1884" s="135" t="s">
        <v>10851</v>
      </c>
      <c r="F1884" s="135" t="s">
        <v>539</v>
      </c>
      <c r="G1884" s="136">
        <v>44127</v>
      </c>
      <c r="H1884" s="136">
        <v>44146</v>
      </c>
      <c r="I1884" s="135">
        <v>0</v>
      </c>
      <c r="J1884" s="92"/>
    </row>
    <row r="1885" spans="1:10" x14ac:dyDescent="0.25">
      <c r="A1885" s="135" t="s">
        <v>10853</v>
      </c>
      <c r="B1885" s="135" t="s">
        <v>550</v>
      </c>
      <c r="C1885" s="135" t="s">
        <v>560</v>
      </c>
      <c r="D1885" s="135" t="b">
        <v>0</v>
      </c>
      <c r="E1885" s="135" t="s">
        <v>10851</v>
      </c>
      <c r="F1885" s="135" t="s">
        <v>539</v>
      </c>
      <c r="G1885" s="136">
        <v>44127</v>
      </c>
      <c r="H1885" s="136">
        <v>44146</v>
      </c>
      <c r="I1885" s="135">
        <v>0</v>
      </c>
      <c r="J1885" s="92"/>
    </row>
    <row r="1886" spans="1:10" x14ac:dyDescent="0.25">
      <c r="A1886" s="135" t="s">
        <v>10854</v>
      </c>
      <c r="B1886" s="135" t="s">
        <v>550</v>
      </c>
      <c r="C1886" s="135" t="s">
        <v>560</v>
      </c>
      <c r="D1886" s="135" t="b">
        <v>0</v>
      </c>
      <c r="E1886" s="135" t="s">
        <v>10851</v>
      </c>
      <c r="F1886" s="135" t="s">
        <v>539</v>
      </c>
      <c r="G1886" s="136">
        <v>44127</v>
      </c>
      <c r="H1886" s="136">
        <v>44146</v>
      </c>
      <c r="I1886" s="135">
        <v>0</v>
      </c>
      <c r="J1886" s="92"/>
    </row>
    <row r="1887" spans="1:10" x14ac:dyDescent="0.25">
      <c r="A1887" s="135" t="s">
        <v>10855</v>
      </c>
      <c r="B1887" s="135" t="s">
        <v>550</v>
      </c>
      <c r="C1887" s="135" t="s">
        <v>560</v>
      </c>
      <c r="D1887" s="135" t="b">
        <v>0</v>
      </c>
      <c r="E1887" s="135" t="s">
        <v>10851</v>
      </c>
      <c r="F1887" s="135" t="s">
        <v>539</v>
      </c>
      <c r="G1887" s="136">
        <v>44127</v>
      </c>
      <c r="H1887" s="136">
        <v>44146</v>
      </c>
      <c r="I1887" s="135">
        <v>0</v>
      </c>
      <c r="J1887" s="92"/>
    </row>
    <row r="1888" spans="1:10" x14ac:dyDescent="0.25">
      <c r="A1888" s="135" t="s">
        <v>10856</v>
      </c>
      <c r="B1888" s="135" t="s">
        <v>550</v>
      </c>
      <c r="C1888" s="135" t="s">
        <v>560</v>
      </c>
      <c r="D1888" s="135" t="b">
        <v>0</v>
      </c>
      <c r="E1888" s="135" t="s">
        <v>10851</v>
      </c>
      <c r="F1888" s="135" t="s">
        <v>539</v>
      </c>
      <c r="G1888" s="136">
        <v>44127</v>
      </c>
      <c r="H1888" s="136">
        <v>44146</v>
      </c>
      <c r="I1888" s="135">
        <v>0</v>
      </c>
      <c r="J1888" s="92"/>
    </row>
    <row r="1889" spans="1:10" x14ac:dyDescent="0.25">
      <c r="A1889" s="135" t="s">
        <v>10857</v>
      </c>
      <c r="B1889" s="135" t="s">
        <v>550</v>
      </c>
      <c r="C1889" s="135" t="s">
        <v>560</v>
      </c>
      <c r="D1889" s="135" t="b">
        <v>0</v>
      </c>
      <c r="E1889" s="135" t="s">
        <v>10851</v>
      </c>
      <c r="F1889" s="135" t="s">
        <v>539</v>
      </c>
      <c r="G1889" s="136">
        <v>44127</v>
      </c>
      <c r="H1889" s="136">
        <v>44146</v>
      </c>
      <c r="I1889" s="135">
        <v>0</v>
      </c>
      <c r="J1889" s="92"/>
    </row>
    <row r="1890" spans="1:10" x14ac:dyDescent="0.25">
      <c r="A1890" s="135" t="s">
        <v>10858</v>
      </c>
      <c r="B1890" s="135" t="s">
        <v>550</v>
      </c>
      <c r="C1890" s="135" t="s">
        <v>560</v>
      </c>
      <c r="D1890" s="135" t="b">
        <v>0</v>
      </c>
      <c r="E1890" s="135" t="s">
        <v>10851</v>
      </c>
      <c r="F1890" s="135" t="s">
        <v>539</v>
      </c>
      <c r="G1890" s="136">
        <v>44127</v>
      </c>
      <c r="H1890" s="136">
        <v>44146</v>
      </c>
      <c r="I1890" s="135">
        <v>0</v>
      </c>
      <c r="J1890" s="92"/>
    </row>
    <row r="1891" spans="1:10" x14ac:dyDescent="0.25">
      <c r="A1891" s="135" t="s">
        <v>10859</v>
      </c>
      <c r="B1891" s="135" t="s">
        <v>550</v>
      </c>
      <c r="C1891" s="135" t="s">
        <v>560</v>
      </c>
      <c r="D1891" s="135" t="b">
        <v>0</v>
      </c>
      <c r="E1891" s="135" t="s">
        <v>10851</v>
      </c>
      <c r="F1891" s="135" t="s">
        <v>539</v>
      </c>
      <c r="G1891" s="136">
        <v>44127</v>
      </c>
      <c r="H1891" s="136">
        <v>44146</v>
      </c>
      <c r="I1891" s="135">
        <v>0</v>
      </c>
      <c r="J1891" s="92"/>
    </row>
    <row r="1892" spans="1:10" x14ac:dyDescent="0.25">
      <c r="A1892" s="135" t="s">
        <v>10860</v>
      </c>
      <c r="B1892" s="135" t="s">
        <v>550</v>
      </c>
      <c r="C1892" s="135" t="s">
        <v>560</v>
      </c>
      <c r="D1892" s="135" t="b">
        <v>0</v>
      </c>
      <c r="E1892" s="135" t="s">
        <v>10851</v>
      </c>
      <c r="F1892" s="135" t="s">
        <v>539</v>
      </c>
      <c r="G1892" s="136">
        <v>44127</v>
      </c>
      <c r="H1892" s="136">
        <v>44146</v>
      </c>
      <c r="I1892" s="135">
        <v>0</v>
      </c>
      <c r="J1892" s="92"/>
    </row>
    <row r="1893" spans="1:10" x14ac:dyDescent="0.25">
      <c r="A1893" s="135" t="s">
        <v>10861</v>
      </c>
      <c r="B1893" s="135" t="s">
        <v>550</v>
      </c>
      <c r="C1893" s="135" t="s">
        <v>560</v>
      </c>
      <c r="D1893" s="135" t="b">
        <v>0</v>
      </c>
      <c r="E1893" s="135" t="s">
        <v>10851</v>
      </c>
      <c r="F1893" s="135" t="s">
        <v>539</v>
      </c>
      <c r="G1893" s="136">
        <v>44127</v>
      </c>
      <c r="H1893" s="136">
        <v>44146</v>
      </c>
      <c r="I1893" s="135">
        <v>0</v>
      </c>
      <c r="J1893" s="92"/>
    </row>
    <row r="1894" spans="1:10" x14ac:dyDescent="0.25">
      <c r="A1894" s="135" t="s">
        <v>10862</v>
      </c>
      <c r="B1894" s="135" t="s">
        <v>550</v>
      </c>
      <c r="C1894" s="135" t="s">
        <v>560</v>
      </c>
      <c r="D1894" s="135" t="b">
        <v>0</v>
      </c>
      <c r="E1894" s="135" t="s">
        <v>10851</v>
      </c>
      <c r="F1894" s="135" t="s">
        <v>539</v>
      </c>
      <c r="G1894" s="136">
        <v>44127</v>
      </c>
      <c r="H1894" s="136">
        <v>44146</v>
      </c>
      <c r="I1894" s="135">
        <v>0</v>
      </c>
      <c r="J1894" s="92"/>
    </row>
    <row r="1895" spans="1:10" x14ac:dyDescent="0.25">
      <c r="A1895" s="135" t="s">
        <v>10863</v>
      </c>
      <c r="B1895" s="135" t="s">
        <v>550</v>
      </c>
      <c r="C1895" s="135" t="s">
        <v>560</v>
      </c>
      <c r="D1895" s="135" t="b">
        <v>0</v>
      </c>
      <c r="E1895" s="135" t="s">
        <v>10851</v>
      </c>
      <c r="F1895" s="135" t="s">
        <v>539</v>
      </c>
      <c r="G1895" s="136">
        <v>44127</v>
      </c>
      <c r="H1895" s="136">
        <v>44146</v>
      </c>
      <c r="I1895" s="135">
        <v>0</v>
      </c>
      <c r="J1895" s="92"/>
    </row>
    <row r="1896" spans="1:10" x14ac:dyDescent="0.25">
      <c r="A1896" s="135" t="s">
        <v>10864</v>
      </c>
      <c r="B1896" s="135" t="s">
        <v>550</v>
      </c>
      <c r="C1896" s="135" t="s">
        <v>560</v>
      </c>
      <c r="D1896" s="135" t="b">
        <v>0</v>
      </c>
      <c r="E1896" s="135" t="s">
        <v>10851</v>
      </c>
      <c r="F1896" s="135" t="s">
        <v>539</v>
      </c>
      <c r="G1896" s="136">
        <v>44127</v>
      </c>
      <c r="H1896" s="136">
        <v>44146</v>
      </c>
      <c r="I1896" s="135">
        <v>0</v>
      </c>
      <c r="J1896" s="92"/>
    </row>
    <row r="1897" spans="1:10" x14ac:dyDescent="0.25">
      <c r="A1897" s="135" t="s">
        <v>10865</v>
      </c>
      <c r="B1897" s="135" t="s">
        <v>550</v>
      </c>
      <c r="C1897" s="135" t="s">
        <v>560</v>
      </c>
      <c r="D1897" s="135" t="b">
        <v>0</v>
      </c>
      <c r="E1897" s="135" t="s">
        <v>10851</v>
      </c>
      <c r="F1897" s="135" t="s">
        <v>539</v>
      </c>
      <c r="G1897" s="136">
        <v>44127</v>
      </c>
      <c r="H1897" s="136">
        <v>44146</v>
      </c>
      <c r="I1897" s="135">
        <v>0</v>
      </c>
      <c r="J1897" s="92"/>
    </row>
    <row r="1898" spans="1:10" x14ac:dyDescent="0.25">
      <c r="A1898" s="135" t="s">
        <v>10866</v>
      </c>
      <c r="B1898" s="135" t="s">
        <v>550</v>
      </c>
      <c r="C1898" s="135" t="s">
        <v>560</v>
      </c>
      <c r="D1898" s="135" t="b">
        <v>0</v>
      </c>
      <c r="E1898" s="135" t="s">
        <v>10851</v>
      </c>
      <c r="F1898" s="135" t="s">
        <v>539</v>
      </c>
      <c r="G1898" s="136">
        <v>44127</v>
      </c>
      <c r="H1898" s="136">
        <v>44146</v>
      </c>
      <c r="I1898" s="135">
        <v>0</v>
      </c>
      <c r="J1898" s="92"/>
    </row>
    <row r="1899" spans="1:10" x14ac:dyDescent="0.25">
      <c r="A1899" s="135" t="s">
        <v>10867</v>
      </c>
      <c r="B1899" s="135" t="s">
        <v>550</v>
      </c>
      <c r="C1899" s="135" t="s">
        <v>560</v>
      </c>
      <c r="D1899" s="135" t="b">
        <v>0</v>
      </c>
      <c r="E1899" s="135" t="s">
        <v>10851</v>
      </c>
      <c r="F1899" s="135" t="s">
        <v>539</v>
      </c>
      <c r="G1899" s="136">
        <v>44127</v>
      </c>
      <c r="H1899" s="136">
        <v>44146</v>
      </c>
      <c r="I1899" s="135">
        <v>0</v>
      </c>
      <c r="J1899" s="92"/>
    </row>
    <row r="1900" spans="1:10" x14ac:dyDescent="0.25">
      <c r="A1900" s="135" t="s">
        <v>10868</v>
      </c>
      <c r="B1900" s="135" t="s">
        <v>550</v>
      </c>
      <c r="C1900" s="135" t="s">
        <v>560</v>
      </c>
      <c r="D1900" s="135" t="b">
        <v>0</v>
      </c>
      <c r="E1900" s="135" t="s">
        <v>10851</v>
      </c>
      <c r="F1900" s="135" t="s">
        <v>539</v>
      </c>
      <c r="G1900" s="136">
        <v>44127</v>
      </c>
      <c r="H1900" s="136">
        <v>44146</v>
      </c>
      <c r="I1900" s="135">
        <v>0</v>
      </c>
      <c r="J1900" s="92"/>
    </row>
    <row r="1901" spans="1:10" x14ac:dyDescent="0.25">
      <c r="A1901" s="135" t="s">
        <v>10869</v>
      </c>
      <c r="B1901" s="135" t="s">
        <v>550</v>
      </c>
      <c r="C1901" s="135" t="s">
        <v>560</v>
      </c>
      <c r="D1901" s="135" t="b">
        <v>0</v>
      </c>
      <c r="E1901" s="135" t="s">
        <v>10851</v>
      </c>
      <c r="F1901" s="135" t="s">
        <v>539</v>
      </c>
      <c r="G1901" s="136">
        <v>44127</v>
      </c>
      <c r="H1901" s="136">
        <v>44146</v>
      </c>
      <c r="I1901" s="135">
        <v>0</v>
      </c>
      <c r="J1901" s="92"/>
    </row>
    <row r="1902" spans="1:10" x14ac:dyDescent="0.25">
      <c r="A1902" s="135" t="s">
        <v>10870</v>
      </c>
      <c r="B1902" s="135" t="s">
        <v>550</v>
      </c>
      <c r="C1902" s="135" t="s">
        <v>560</v>
      </c>
      <c r="D1902" s="135" t="b">
        <v>0</v>
      </c>
      <c r="E1902" s="135" t="s">
        <v>10851</v>
      </c>
      <c r="F1902" s="135" t="s">
        <v>539</v>
      </c>
      <c r="G1902" s="136">
        <v>44127</v>
      </c>
      <c r="H1902" s="136">
        <v>44146</v>
      </c>
      <c r="I1902" s="135">
        <v>0</v>
      </c>
      <c r="J1902" s="92"/>
    </row>
    <row r="1903" spans="1:10" x14ac:dyDescent="0.25">
      <c r="A1903" s="135" t="s">
        <v>10871</v>
      </c>
      <c r="B1903" s="135" t="s">
        <v>550</v>
      </c>
      <c r="C1903" s="135" t="s">
        <v>560</v>
      </c>
      <c r="D1903" s="135" t="b">
        <v>0</v>
      </c>
      <c r="E1903" s="135" t="s">
        <v>10851</v>
      </c>
      <c r="F1903" s="135" t="s">
        <v>539</v>
      </c>
      <c r="G1903" s="136">
        <v>44127</v>
      </c>
      <c r="H1903" s="136">
        <v>44146</v>
      </c>
      <c r="I1903" s="135">
        <v>0</v>
      </c>
      <c r="J1903" s="92"/>
    </row>
    <row r="1904" spans="1:10" x14ac:dyDescent="0.25">
      <c r="A1904" s="135" t="s">
        <v>10872</v>
      </c>
      <c r="B1904" s="135" t="s">
        <v>550</v>
      </c>
      <c r="C1904" s="135" t="s">
        <v>560</v>
      </c>
      <c r="D1904" s="135" t="b">
        <v>0</v>
      </c>
      <c r="E1904" s="135" t="s">
        <v>10851</v>
      </c>
      <c r="F1904" s="135" t="s">
        <v>539</v>
      </c>
      <c r="G1904" s="136">
        <v>44127</v>
      </c>
      <c r="H1904" s="136">
        <v>44146</v>
      </c>
      <c r="I1904" s="135">
        <v>0</v>
      </c>
      <c r="J1904" s="92"/>
    </row>
    <row r="1905" spans="1:10" x14ac:dyDescent="0.25">
      <c r="A1905" s="135" t="s">
        <v>10873</v>
      </c>
      <c r="B1905" s="135" t="s">
        <v>550</v>
      </c>
      <c r="C1905" s="135" t="s">
        <v>560</v>
      </c>
      <c r="D1905" s="135" t="b">
        <v>0</v>
      </c>
      <c r="E1905" s="135" t="s">
        <v>10851</v>
      </c>
      <c r="F1905" s="135" t="s">
        <v>539</v>
      </c>
      <c r="G1905" s="136">
        <v>44127</v>
      </c>
      <c r="H1905" s="136">
        <v>44146</v>
      </c>
      <c r="I1905" s="135">
        <v>0</v>
      </c>
      <c r="J1905" s="92"/>
    </row>
    <row r="1906" spans="1:10" x14ac:dyDescent="0.25">
      <c r="A1906" s="135" t="s">
        <v>10874</v>
      </c>
      <c r="B1906" s="135" t="s">
        <v>550</v>
      </c>
      <c r="C1906" s="135" t="s">
        <v>560</v>
      </c>
      <c r="D1906" s="135" t="b">
        <v>0</v>
      </c>
      <c r="E1906" s="135" t="s">
        <v>10851</v>
      </c>
      <c r="F1906" s="135" t="s">
        <v>539</v>
      </c>
      <c r="G1906" s="136">
        <v>44127</v>
      </c>
      <c r="H1906" s="136">
        <v>44146</v>
      </c>
      <c r="I1906" s="135">
        <v>0</v>
      </c>
      <c r="J1906" s="92"/>
    </row>
    <row r="1907" spans="1:10" x14ac:dyDescent="0.25">
      <c r="A1907" s="135" t="s">
        <v>10875</v>
      </c>
      <c r="B1907" s="135" t="s">
        <v>550</v>
      </c>
      <c r="C1907" s="135" t="s">
        <v>560</v>
      </c>
      <c r="D1907" s="135" t="b">
        <v>0</v>
      </c>
      <c r="E1907" s="135" t="s">
        <v>10851</v>
      </c>
      <c r="F1907" s="135" t="s">
        <v>539</v>
      </c>
      <c r="G1907" s="136">
        <v>44127</v>
      </c>
      <c r="H1907" s="136">
        <v>44146</v>
      </c>
      <c r="I1907" s="135">
        <v>0</v>
      </c>
      <c r="J1907" s="92"/>
    </row>
    <row r="1908" spans="1:10" x14ac:dyDescent="0.25">
      <c r="A1908" s="135" t="s">
        <v>10876</v>
      </c>
      <c r="B1908" s="135" t="s">
        <v>550</v>
      </c>
      <c r="C1908" s="135" t="s">
        <v>560</v>
      </c>
      <c r="D1908" s="135" t="b">
        <v>0</v>
      </c>
      <c r="E1908" s="135" t="s">
        <v>10851</v>
      </c>
      <c r="F1908" s="135" t="s">
        <v>539</v>
      </c>
      <c r="G1908" s="136">
        <v>44127</v>
      </c>
      <c r="H1908" s="136">
        <v>44146</v>
      </c>
      <c r="I1908" s="135">
        <v>0</v>
      </c>
      <c r="J1908" s="92"/>
    </row>
    <row r="1909" spans="1:10" x14ac:dyDescent="0.25">
      <c r="A1909" s="135" t="s">
        <v>10877</v>
      </c>
      <c r="B1909" s="135" t="s">
        <v>550</v>
      </c>
      <c r="C1909" s="135" t="s">
        <v>560</v>
      </c>
      <c r="D1909" s="135" t="b">
        <v>0</v>
      </c>
      <c r="E1909" s="135" t="s">
        <v>10851</v>
      </c>
      <c r="F1909" s="135" t="s">
        <v>539</v>
      </c>
      <c r="G1909" s="136">
        <v>44127</v>
      </c>
      <c r="H1909" s="136">
        <v>44146</v>
      </c>
      <c r="I1909" s="135">
        <v>0</v>
      </c>
      <c r="J1909" s="92"/>
    </row>
    <row r="1910" spans="1:10" x14ac:dyDescent="0.25">
      <c r="A1910" s="135" t="s">
        <v>10878</v>
      </c>
      <c r="B1910" s="135" t="s">
        <v>550</v>
      </c>
      <c r="C1910" s="135" t="s">
        <v>560</v>
      </c>
      <c r="D1910" s="135" t="b">
        <v>0</v>
      </c>
      <c r="E1910" s="135" t="s">
        <v>10851</v>
      </c>
      <c r="F1910" s="135" t="s">
        <v>539</v>
      </c>
      <c r="G1910" s="136">
        <v>44127</v>
      </c>
      <c r="H1910" s="136">
        <v>44146</v>
      </c>
      <c r="I1910" s="135">
        <v>0</v>
      </c>
      <c r="J1910" s="92"/>
    </row>
    <row r="1911" spans="1:10" x14ac:dyDescent="0.25">
      <c r="A1911" s="135" t="s">
        <v>10879</v>
      </c>
      <c r="B1911" s="135" t="s">
        <v>550</v>
      </c>
      <c r="C1911" s="135" t="s">
        <v>560</v>
      </c>
      <c r="D1911" s="135" t="b">
        <v>0</v>
      </c>
      <c r="E1911" s="135" t="s">
        <v>10851</v>
      </c>
      <c r="F1911" s="135" t="s">
        <v>539</v>
      </c>
      <c r="G1911" s="136">
        <v>44127</v>
      </c>
      <c r="H1911" s="136">
        <v>44146</v>
      </c>
      <c r="I1911" s="135">
        <v>0</v>
      </c>
      <c r="J1911" s="92"/>
    </row>
    <row r="1912" spans="1:10" x14ac:dyDescent="0.25">
      <c r="A1912" s="135" t="s">
        <v>10880</v>
      </c>
      <c r="B1912" s="135" t="s">
        <v>550</v>
      </c>
      <c r="C1912" s="135" t="s">
        <v>560</v>
      </c>
      <c r="D1912" s="135" t="b">
        <v>0</v>
      </c>
      <c r="E1912" s="135" t="s">
        <v>10851</v>
      </c>
      <c r="F1912" s="135" t="s">
        <v>539</v>
      </c>
      <c r="G1912" s="136">
        <v>44127</v>
      </c>
      <c r="H1912" s="136">
        <v>44146</v>
      </c>
      <c r="I1912" s="135">
        <v>0</v>
      </c>
      <c r="J1912" s="92"/>
    </row>
    <row r="1913" spans="1:10" x14ac:dyDescent="0.25">
      <c r="A1913" s="135" t="s">
        <v>10881</v>
      </c>
      <c r="B1913" s="135" t="s">
        <v>550</v>
      </c>
      <c r="C1913" s="135" t="s">
        <v>560</v>
      </c>
      <c r="D1913" s="135" t="b">
        <v>0</v>
      </c>
      <c r="E1913" s="135" t="s">
        <v>10851</v>
      </c>
      <c r="F1913" s="135" t="s">
        <v>539</v>
      </c>
      <c r="G1913" s="136">
        <v>44127</v>
      </c>
      <c r="H1913" s="136">
        <v>44146</v>
      </c>
      <c r="I1913" s="135">
        <v>0</v>
      </c>
      <c r="J1913" s="92"/>
    </row>
    <row r="1914" spans="1:10" x14ac:dyDescent="0.25">
      <c r="A1914" s="135" t="s">
        <v>10882</v>
      </c>
      <c r="B1914" s="135" t="s">
        <v>550</v>
      </c>
      <c r="C1914" s="135" t="s">
        <v>560</v>
      </c>
      <c r="D1914" s="135" t="b">
        <v>0</v>
      </c>
      <c r="E1914" s="135" t="s">
        <v>10851</v>
      </c>
      <c r="F1914" s="135" t="s">
        <v>539</v>
      </c>
      <c r="G1914" s="136">
        <v>44127</v>
      </c>
      <c r="H1914" s="136">
        <v>44146</v>
      </c>
      <c r="I1914" s="135">
        <v>0</v>
      </c>
      <c r="J1914" s="92"/>
    </row>
    <row r="1915" spans="1:10" x14ac:dyDescent="0.25">
      <c r="A1915" s="135" t="s">
        <v>10883</v>
      </c>
      <c r="B1915" s="135" t="s">
        <v>550</v>
      </c>
      <c r="C1915" s="135" t="s">
        <v>560</v>
      </c>
      <c r="D1915" s="135" t="b">
        <v>0</v>
      </c>
      <c r="E1915" s="135" t="s">
        <v>10851</v>
      </c>
      <c r="F1915" s="135" t="s">
        <v>539</v>
      </c>
      <c r="G1915" s="136">
        <v>44127</v>
      </c>
      <c r="H1915" s="136">
        <v>44146</v>
      </c>
      <c r="I1915" s="135">
        <v>0</v>
      </c>
      <c r="J1915" s="92"/>
    </row>
    <row r="1916" spans="1:10" x14ac:dyDescent="0.25">
      <c r="A1916" s="135" t="s">
        <v>10884</v>
      </c>
      <c r="B1916" s="135" t="s">
        <v>550</v>
      </c>
      <c r="C1916" s="135" t="s">
        <v>560</v>
      </c>
      <c r="D1916" s="135" t="b">
        <v>0</v>
      </c>
      <c r="E1916" s="135" t="s">
        <v>10851</v>
      </c>
      <c r="F1916" s="135" t="s">
        <v>539</v>
      </c>
      <c r="G1916" s="136">
        <v>44127</v>
      </c>
      <c r="H1916" s="136">
        <v>44146</v>
      </c>
      <c r="I1916" s="135">
        <v>0</v>
      </c>
      <c r="J1916" s="92"/>
    </row>
    <row r="1917" spans="1:10" x14ac:dyDescent="0.25">
      <c r="A1917" s="135" t="s">
        <v>10885</v>
      </c>
      <c r="B1917" s="135" t="s">
        <v>550</v>
      </c>
      <c r="C1917" s="135" t="s">
        <v>560</v>
      </c>
      <c r="D1917" s="135" t="b">
        <v>0</v>
      </c>
      <c r="E1917" s="135" t="s">
        <v>10851</v>
      </c>
      <c r="F1917" s="135" t="s">
        <v>539</v>
      </c>
      <c r="G1917" s="136">
        <v>44127</v>
      </c>
      <c r="H1917" s="136">
        <v>44146</v>
      </c>
      <c r="I1917" s="135">
        <v>0</v>
      </c>
      <c r="J1917" s="92"/>
    </row>
    <row r="1918" spans="1:10" x14ac:dyDescent="0.25">
      <c r="A1918" s="135" t="s">
        <v>10886</v>
      </c>
      <c r="B1918" s="135" t="s">
        <v>550</v>
      </c>
      <c r="C1918" s="135" t="s">
        <v>560</v>
      </c>
      <c r="D1918" s="135" t="b">
        <v>0</v>
      </c>
      <c r="E1918" s="135" t="s">
        <v>10851</v>
      </c>
      <c r="F1918" s="135" t="s">
        <v>539</v>
      </c>
      <c r="G1918" s="136">
        <v>44127</v>
      </c>
      <c r="H1918" s="136">
        <v>44146</v>
      </c>
      <c r="I1918" s="135">
        <v>0</v>
      </c>
      <c r="J1918" s="92"/>
    </row>
    <row r="1919" spans="1:10" x14ac:dyDescent="0.25">
      <c r="A1919" s="135" t="s">
        <v>10887</v>
      </c>
      <c r="B1919" s="135" t="s">
        <v>550</v>
      </c>
      <c r="C1919" s="135" t="s">
        <v>560</v>
      </c>
      <c r="D1919" s="135" t="b">
        <v>0</v>
      </c>
      <c r="E1919" s="135" t="s">
        <v>10851</v>
      </c>
      <c r="F1919" s="135" t="s">
        <v>539</v>
      </c>
      <c r="G1919" s="136">
        <v>44127</v>
      </c>
      <c r="H1919" s="136">
        <v>44146</v>
      </c>
      <c r="I1919" s="135">
        <v>0</v>
      </c>
      <c r="J1919" s="92"/>
    </row>
    <row r="1920" spans="1:10" x14ac:dyDescent="0.25">
      <c r="A1920" s="135" t="s">
        <v>10888</v>
      </c>
      <c r="B1920" s="135" t="s">
        <v>550</v>
      </c>
      <c r="C1920" s="135" t="s">
        <v>560</v>
      </c>
      <c r="D1920" s="135" t="b">
        <v>0</v>
      </c>
      <c r="E1920" s="135" t="s">
        <v>10851</v>
      </c>
      <c r="F1920" s="135" t="s">
        <v>539</v>
      </c>
      <c r="G1920" s="136">
        <v>44127</v>
      </c>
      <c r="H1920" s="136">
        <v>44146</v>
      </c>
      <c r="I1920" s="135">
        <v>0</v>
      </c>
      <c r="J1920" s="92"/>
    </row>
    <row r="1921" spans="1:10" x14ac:dyDescent="0.25">
      <c r="A1921" s="135" t="s">
        <v>10889</v>
      </c>
      <c r="B1921" s="135" t="s">
        <v>550</v>
      </c>
      <c r="C1921" s="135" t="s">
        <v>560</v>
      </c>
      <c r="D1921" s="135" t="b">
        <v>0</v>
      </c>
      <c r="E1921" s="135" t="s">
        <v>10851</v>
      </c>
      <c r="F1921" s="135" t="s">
        <v>539</v>
      </c>
      <c r="G1921" s="136">
        <v>44127</v>
      </c>
      <c r="H1921" s="136">
        <v>44146</v>
      </c>
      <c r="I1921" s="135">
        <v>0</v>
      </c>
      <c r="J1921" s="92"/>
    </row>
    <row r="1922" spans="1:10" x14ac:dyDescent="0.25">
      <c r="A1922" s="135" t="s">
        <v>10890</v>
      </c>
      <c r="B1922" s="135" t="s">
        <v>550</v>
      </c>
      <c r="C1922" s="135" t="s">
        <v>560</v>
      </c>
      <c r="D1922" s="135" t="b">
        <v>0</v>
      </c>
      <c r="E1922" s="135" t="s">
        <v>10851</v>
      </c>
      <c r="F1922" s="135" t="s">
        <v>539</v>
      </c>
      <c r="G1922" s="136">
        <v>44127</v>
      </c>
      <c r="H1922" s="136">
        <v>44146</v>
      </c>
      <c r="I1922" s="135">
        <v>0</v>
      </c>
      <c r="J1922" s="92"/>
    </row>
    <row r="1923" spans="1:10" x14ac:dyDescent="0.25">
      <c r="A1923" s="135" t="s">
        <v>10891</v>
      </c>
      <c r="B1923" s="135" t="s">
        <v>550</v>
      </c>
      <c r="C1923" s="135" t="s">
        <v>560</v>
      </c>
      <c r="D1923" s="135" t="b">
        <v>0</v>
      </c>
      <c r="E1923" s="135" t="s">
        <v>10851</v>
      </c>
      <c r="F1923" s="135" t="s">
        <v>539</v>
      </c>
      <c r="G1923" s="136">
        <v>44127</v>
      </c>
      <c r="H1923" s="136">
        <v>44146</v>
      </c>
      <c r="I1923" s="135">
        <v>0</v>
      </c>
      <c r="J1923" s="92"/>
    </row>
    <row r="1924" spans="1:10" x14ac:dyDescent="0.25">
      <c r="A1924" s="135" t="s">
        <v>10892</v>
      </c>
      <c r="B1924" s="135" t="s">
        <v>550</v>
      </c>
      <c r="C1924" s="135" t="s">
        <v>560</v>
      </c>
      <c r="D1924" s="135" t="b">
        <v>0</v>
      </c>
      <c r="E1924" s="135" t="s">
        <v>10851</v>
      </c>
      <c r="F1924" s="135" t="s">
        <v>539</v>
      </c>
      <c r="G1924" s="136">
        <v>44127</v>
      </c>
      <c r="H1924" s="136">
        <v>44146</v>
      </c>
      <c r="I1924" s="135">
        <v>0</v>
      </c>
      <c r="J1924" s="92"/>
    </row>
    <row r="1925" spans="1:10" x14ac:dyDescent="0.25">
      <c r="A1925" s="135" t="s">
        <v>10893</v>
      </c>
      <c r="B1925" s="135" t="s">
        <v>550</v>
      </c>
      <c r="C1925" s="135" t="s">
        <v>560</v>
      </c>
      <c r="D1925" s="135" t="b">
        <v>0</v>
      </c>
      <c r="E1925" s="135" t="s">
        <v>10851</v>
      </c>
      <c r="F1925" s="135" t="s">
        <v>539</v>
      </c>
      <c r="G1925" s="136">
        <v>44127</v>
      </c>
      <c r="H1925" s="136">
        <v>44146</v>
      </c>
      <c r="I1925" s="135">
        <v>0</v>
      </c>
      <c r="J1925" s="92"/>
    </row>
    <row r="1926" spans="1:10" x14ac:dyDescent="0.25">
      <c r="A1926" s="135" t="s">
        <v>10894</v>
      </c>
      <c r="B1926" s="135" t="s">
        <v>550</v>
      </c>
      <c r="C1926" s="135" t="s">
        <v>560</v>
      </c>
      <c r="D1926" s="135" t="b">
        <v>0</v>
      </c>
      <c r="E1926" s="135" t="s">
        <v>10851</v>
      </c>
      <c r="F1926" s="135" t="s">
        <v>539</v>
      </c>
      <c r="G1926" s="136">
        <v>44127</v>
      </c>
      <c r="H1926" s="136">
        <v>44146</v>
      </c>
      <c r="I1926" s="135">
        <v>0</v>
      </c>
      <c r="J1926" s="92"/>
    </row>
    <row r="1927" spans="1:10" x14ac:dyDescent="0.25">
      <c r="A1927" s="135" t="s">
        <v>10895</v>
      </c>
      <c r="B1927" s="135" t="s">
        <v>550</v>
      </c>
      <c r="C1927" s="135" t="s">
        <v>560</v>
      </c>
      <c r="D1927" s="135" t="b">
        <v>0</v>
      </c>
      <c r="E1927" s="135" t="s">
        <v>10851</v>
      </c>
      <c r="F1927" s="135" t="s">
        <v>539</v>
      </c>
      <c r="G1927" s="136">
        <v>44127</v>
      </c>
      <c r="H1927" s="136">
        <v>44146</v>
      </c>
      <c r="I1927" s="135">
        <v>0</v>
      </c>
      <c r="J1927" s="92"/>
    </row>
    <row r="1928" spans="1:10" x14ac:dyDescent="0.25">
      <c r="A1928" s="135" t="s">
        <v>10896</v>
      </c>
      <c r="B1928" s="135" t="s">
        <v>550</v>
      </c>
      <c r="C1928" s="135" t="s">
        <v>560</v>
      </c>
      <c r="D1928" s="135" t="b">
        <v>0</v>
      </c>
      <c r="E1928" s="135" t="s">
        <v>10851</v>
      </c>
      <c r="F1928" s="135" t="s">
        <v>539</v>
      </c>
      <c r="G1928" s="136">
        <v>44127</v>
      </c>
      <c r="H1928" s="136">
        <v>44146</v>
      </c>
      <c r="I1928" s="135">
        <v>0</v>
      </c>
      <c r="J1928" s="92"/>
    </row>
    <row r="1929" spans="1:10" x14ac:dyDescent="0.25">
      <c r="A1929" s="135" t="s">
        <v>10897</v>
      </c>
      <c r="B1929" s="135" t="s">
        <v>550</v>
      </c>
      <c r="C1929" s="135" t="s">
        <v>560</v>
      </c>
      <c r="D1929" s="135" t="b">
        <v>0</v>
      </c>
      <c r="E1929" s="135" t="s">
        <v>10851</v>
      </c>
      <c r="F1929" s="135" t="s">
        <v>539</v>
      </c>
      <c r="G1929" s="136">
        <v>44127</v>
      </c>
      <c r="H1929" s="136">
        <v>44146</v>
      </c>
      <c r="I1929" s="135">
        <v>0</v>
      </c>
      <c r="J1929" s="92"/>
    </row>
    <row r="1930" spans="1:10" x14ac:dyDescent="0.25">
      <c r="A1930" s="135" t="s">
        <v>10898</v>
      </c>
      <c r="B1930" s="135" t="s">
        <v>550</v>
      </c>
      <c r="C1930" s="135" t="s">
        <v>560</v>
      </c>
      <c r="D1930" s="135" t="b">
        <v>0</v>
      </c>
      <c r="E1930" s="135" t="s">
        <v>10851</v>
      </c>
      <c r="F1930" s="135" t="s">
        <v>539</v>
      </c>
      <c r="G1930" s="136">
        <v>44127</v>
      </c>
      <c r="H1930" s="136">
        <v>44146</v>
      </c>
      <c r="I1930" s="135">
        <v>0</v>
      </c>
      <c r="J1930" s="92"/>
    </row>
    <row r="1931" spans="1:10" x14ac:dyDescent="0.25">
      <c r="A1931" s="135" t="s">
        <v>10899</v>
      </c>
      <c r="B1931" s="135" t="s">
        <v>550</v>
      </c>
      <c r="C1931" s="135" t="s">
        <v>560</v>
      </c>
      <c r="D1931" s="135" t="b">
        <v>0</v>
      </c>
      <c r="E1931" s="135" t="s">
        <v>10851</v>
      </c>
      <c r="F1931" s="135" t="s">
        <v>539</v>
      </c>
      <c r="G1931" s="136">
        <v>44127</v>
      </c>
      <c r="H1931" s="136">
        <v>44146</v>
      </c>
      <c r="I1931" s="135">
        <v>0</v>
      </c>
      <c r="J1931" s="92"/>
    </row>
    <row r="1932" spans="1:10" x14ac:dyDescent="0.25">
      <c r="A1932" s="135" t="s">
        <v>10900</v>
      </c>
      <c r="B1932" s="135" t="s">
        <v>550</v>
      </c>
      <c r="C1932" s="135" t="s">
        <v>560</v>
      </c>
      <c r="D1932" s="135" t="b">
        <v>0</v>
      </c>
      <c r="E1932" s="135" t="s">
        <v>10851</v>
      </c>
      <c r="F1932" s="135" t="s">
        <v>539</v>
      </c>
      <c r="G1932" s="136">
        <v>44127</v>
      </c>
      <c r="H1932" s="136">
        <v>44146</v>
      </c>
      <c r="I1932" s="135">
        <v>0</v>
      </c>
      <c r="J1932" s="92"/>
    </row>
    <row r="1933" spans="1:10" x14ac:dyDescent="0.25">
      <c r="A1933" s="135" t="s">
        <v>10901</v>
      </c>
      <c r="B1933" s="135" t="s">
        <v>550</v>
      </c>
      <c r="C1933" s="135" t="s">
        <v>560</v>
      </c>
      <c r="D1933" s="135" t="b">
        <v>0</v>
      </c>
      <c r="E1933" s="135" t="s">
        <v>10851</v>
      </c>
      <c r="F1933" s="135" t="s">
        <v>539</v>
      </c>
      <c r="G1933" s="136">
        <v>44127</v>
      </c>
      <c r="H1933" s="136">
        <v>44146</v>
      </c>
      <c r="I1933" s="135">
        <v>0</v>
      </c>
      <c r="J1933" s="92"/>
    </row>
    <row r="1934" spans="1:10" x14ac:dyDescent="0.25">
      <c r="A1934" s="135" t="s">
        <v>10902</v>
      </c>
      <c r="B1934" s="135" t="s">
        <v>550</v>
      </c>
      <c r="C1934" s="135" t="s">
        <v>560</v>
      </c>
      <c r="D1934" s="135" t="b">
        <v>0</v>
      </c>
      <c r="E1934" s="135" t="s">
        <v>10851</v>
      </c>
      <c r="F1934" s="135" t="s">
        <v>539</v>
      </c>
      <c r="G1934" s="136">
        <v>44127</v>
      </c>
      <c r="H1934" s="136">
        <v>44146</v>
      </c>
      <c r="I1934" s="135">
        <v>0</v>
      </c>
      <c r="J1934" s="92"/>
    </row>
    <row r="1935" spans="1:10" x14ac:dyDescent="0.25">
      <c r="A1935" s="135" t="s">
        <v>10903</v>
      </c>
      <c r="B1935" s="135" t="s">
        <v>550</v>
      </c>
      <c r="C1935" s="135" t="s">
        <v>560</v>
      </c>
      <c r="D1935" s="135" t="b">
        <v>0</v>
      </c>
      <c r="E1935" s="135" t="s">
        <v>10851</v>
      </c>
      <c r="F1935" s="135" t="s">
        <v>539</v>
      </c>
      <c r="G1935" s="136">
        <v>44127</v>
      </c>
      <c r="H1935" s="136">
        <v>44146</v>
      </c>
      <c r="I1935" s="135">
        <v>0</v>
      </c>
      <c r="J1935" s="92"/>
    </row>
    <row r="1936" spans="1:10" x14ac:dyDescent="0.25">
      <c r="A1936" s="135" t="s">
        <v>10904</v>
      </c>
      <c r="B1936" s="135" t="s">
        <v>550</v>
      </c>
      <c r="C1936" s="135" t="s">
        <v>560</v>
      </c>
      <c r="D1936" s="135" t="b">
        <v>0</v>
      </c>
      <c r="E1936" s="135" t="s">
        <v>10851</v>
      </c>
      <c r="F1936" s="135" t="s">
        <v>539</v>
      </c>
      <c r="G1936" s="136">
        <v>44127</v>
      </c>
      <c r="H1936" s="136">
        <v>44146</v>
      </c>
      <c r="I1936" s="135">
        <v>0</v>
      </c>
      <c r="J1936" s="92"/>
    </row>
    <row r="1937" spans="1:10" x14ac:dyDescent="0.25">
      <c r="A1937" s="135" t="s">
        <v>10905</v>
      </c>
      <c r="B1937" s="135" t="s">
        <v>550</v>
      </c>
      <c r="C1937" s="135" t="s">
        <v>560</v>
      </c>
      <c r="D1937" s="135" t="b">
        <v>0</v>
      </c>
      <c r="E1937" s="135" t="s">
        <v>10851</v>
      </c>
      <c r="F1937" s="135" t="s">
        <v>539</v>
      </c>
      <c r="G1937" s="136">
        <v>44127</v>
      </c>
      <c r="H1937" s="136">
        <v>44146</v>
      </c>
      <c r="I1937" s="135">
        <v>0</v>
      </c>
      <c r="J1937" s="92"/>
    </row>
    <row r="1938" spans="1:10" x14ac:dyDescent="0.25">
      <c r="A1938" s="135" t="s">
        <v>10906</v>
      </c>
      <c r="B1938" s="135" t="s">
        <v>550</v>
      </c>
      <c r="C1938" s="135" t="s">
        <v>560</v>
      </c>
      <c r="D1938" s="135" t="b">
        <v>0</v>
      </c>
      <c r="E1938" s="135" t="s">
        <v>10851</v>
      </c>
      <c r="F1938" s="135" t="s">
        <v>539</v>
      </c>
      <c r="G1938" s="136">
        <v>44127</v>
      </c>
      <c r="H1938" s="136">
        <v>44146</v>
      </c>
      <c r="I1938" s="135">
        <v>0</v>
      </c>
      <c r="J1938" s="92"/>
    </row>
    <row r="1939" spans="1:10" x14ac:dyDescent="0.25">
      <c r="A1939" s="135" t="s">
        <v>10907</v>
      </c>
      <c r="B1939" s="135" t="s">
        <v>550</v>
      </c>
      <c r="C1939" s="135" t="s">
        <v>560</v>
      </c>
      <c r="D1939" s="135" t="b">
        <v>0</v>
      </c>
      <c r="E1939" s="135" t="s">
        <v>10851</v>
      </c>
      <c r="F1939" s="135" t="s">
        <v>539</v>
      </c>
      <c r="G1939" s="136">
        <v>44127</v>
      </c>
      <c r="H1939" s="136">
        <v>44146</v>
      </c>
      <c r="I1939" s="135">
        <v>0</v>
      </c>
      <c r="J1939" s="92"/>
    </row>
    <row r="1940" spans="1:10" x14ac:dyDescent="0.25">
      <c r="A1940" s="135" t="s">
        <v>10908</v>
      </c>
      <c r="B1940" s="135" t="s">
        <v>550</v>
      </c>
      <c r="C1940" s="135" t="s">
        <v>560</v>
      </c>
      <c r="D1940" s="135" t="b">
        <v>0</v>
      </c>
      <c r="E1940" s="135" t="s">
        <v>10851</v>
      </c>
      <c r="F1940" s="135" t="s">
        <v>539</v>
      </c>
      <c r="G1940" s="136">
        <v>44127</v>
      </c>
      <c r="H1940" s="136">
        <v>44146</v>
      </c>
      <c r="I1940" s="135">
        <v>0</v>
      </c>
      <c r="J1940" s="92"/>
    </row>
    <row r="1941" spans="1:10" x14ac:dyDescent="0.25">
      <c r="A1941" s="135" t="s">
        <v>10909</v>
      </c>
      <c r="B1941" s="135" t="s">
        <v>550</v>
      </c>
      <c r="C1941" s="135" t="s">
        <v>560</v>
      </c>
      <c r="D1941" s="135" t="b">
        <v>0</v>
      </c>
      <c r="E1941" s="135" t="s">
        <v>10851</v>
      </c>
      <c r="F1941" s="135" t="s">
        <v>539</v>
      </c>
      <c r="G1941" s="136">
        <v>44127</v>
      </c>
      <c r="H1941" s="136">
        <v>44146</v>
      </c>
      <c r="I1941" s="135">
        <v>0</v>
      </c>
      <c r="J1941" s="92"/>
    </row>
    <row r="1942" spans="1:10" x14ac:dyDescent="0.25">
      <c r="A1942" s="135" t="s">
        <v>10910</v>
      </c>
      <c r="B1942" s="135" t="s">
        <v>550</v>
      </c>
      <c r="C1942" s="135" t="s">
        <v>560</v>
      </c>
      <c r="D1942" s="135" t="b">
        <v>0</v>
      </c>
      <c r="E1942" s="135" t="s">
        <v>10851</v>
      </c>
      <c r="F1942" s="135" t="s">
        <v>539</v>
      </c>
      <c r="G1942" s="136">
        <v>44127</v>
      </c>
      <c r="H1942" s="136">
        <v>44146</v>
      </c>
      <c r="I1942" s="135">
        <v>0</v>
      </c>
      <c r="J1942" s="92"/>
    </row>
    <row r="1943" spans="1:10" x14ac:dyDescent="0.25">
      <c r="A1943" s="135" t="s">
        <v>10911</v>
      </c>
      <c r="B1943" s="135" t="s">
        <v>550</v>
      </c>
      <c r="C1943" s="135" t="s">
        <v>560</v>
      </c>
      <c r="D1943" s="135" t="b">
        <v>0</v>
      </c>
      <c r="E1943" s="135" t="s">
        <v>10851</v>
      </c>
      <c r="F1943" s="135" t="s">
        <v>539</v>
      </c>
      <c r="G1943" s="136">
        <v>44127</v>
      </c>
      <c r="H1943" s="136">
        <v>44146</v>
      </c>
      <c r="I1943" s="135">
        <v>0</v>
      </c>
      <c r="J1943" s="92"/>
    </row>
    <row r="1944" spans="1:10" x14ac:dyDescent="0.25">
      <c r="A1944" s="135" t="s">
        <v>10912</v>
      </c>
      <c r="B1944" s="135" t="s">
        <v>550</v>
      </c>
      <c r="C1944" s="135" t="s">
        <v>560</v>
      </c>
      <c r="D1944" s="135" t="b">
        <v>0</v>
      </c>
      <c r="E1944" s="135" t="s">
        <v>10851</v>
      </c>
      <c r="F1944" s="135" t="s">
        <v>539</v>
      </c>
      <c r="G1944" s="136">
        <v>44127</v>
      </c>
      <c r="H1944" s="136">
        <v>44146</v>
      </c>
      <c r="I1944" s="135">
        <v>0</v>
      </c>
      <c r="J1944" s="92"/>
    </row>
    <row r="1945" spans="1:10" x14ac:dyDescent="0.25">
      <c r="A1945" s="135" t="s">
        <v>10913</v>
      </c>
      <c r="B1945" s="135" t="s">
        <v>550</v>
      </c>
      <c r="C1945" s="135" t="s">
        <v>560</v>
      </c>
      <c r="D1945" s="135" t="b">
        <v>0</v>
      </c>
      <c r="E1945" s="135" t="s">
        <v>10851</v>
      </c>
      <c r="F1945" s="135" t="s">
        <v>539</v>
      </c>
      <c r="G1945" s="136">
        <v>44127</v>
      </c>
      <c r="H1945" s="136">
        <v>44146</v>
      </c>
      <c r="I1945" s="135">
        <v>0</v>
      </c>
      <c r="J1945" s="92"/>
    </row>
    <row r="1946" spans="1:10" x14ac:dyDescent="0.25">
      <c r="A1946" s="135" t="s">
        <v>10914</v>
      </c>
      <c r="B1946" s="135" t="s">
        <v>550</v>
      </c>
      <c r="C1946" s="135" t="s">
        <v>560</v>
      </c>
      <c r="D1946" s="135" t="b">
        <v>0</v>
      </c>
      <c r="E1946" s="135" t="s">
        <v>10851</v>
      </c>
      <c r="F1946" s="135" t="s">
        <v>539</v>
      </c>
      <c r="G1946" s="136">
        <v>44127</v>
      </c>
      <c r="H1946" s="136">
        <v>44146</v>
      </c>
      <c r="I1946" s="135">
        <v>0</v>
      </c>
      <c r="J1946" s="92"/>
    </row>
    <row r="1947" spans="1:10" x14ac:dyDescent="0.25">
      <c r="A1947" s="135" t="s">
        <v>10915</v>
      </c>
      <c r="B1947" s="135" t="s">
        <v>550</v>
      </c>
      <c r="C1947" s="135" t="s">
        <v>560</v>
      </c>
      <c r="D1947" s="135" t="b">
        <v>0</v>
      </c>
      <c r="E1947" s="135" t="s">
        <v>10851</v>
      </c>
      <c r="F1947" s="135" t="s">
        <v>539</v>
      </c>
      <c r="G1947" s="136">
        <v>44127</v>
      </c>
      <c r="H1947" s="136">
        <v>44146</v>
      </c>
      <c r="I1947" s="135">
        <v>0</v>
      </c>
      <c r="J1947" s="92"/>
    </row>
    <row r="1948" spans="1:10" x14ac:dyDescent="0.25">
      <c r="A1948" s="135" t="s">
        <v>10916</v>
      </c>
      <c r="B1948" s="135" t="s">
        <v>550</v>
      </c>
      <c r="C1948" s="135" t="s">
        <v>560</v>
      </c>
      <c r="D1948" s="135" t="b">
        <v>0</v>
      </c>
      <c r="E1948" s="135" t="s">
        <v>10851</v>
      </c>
      <c r="F1948" s="135" t="s">
        <v>539</v>
      </c>
      <c r="G1948" s="136">
        <v>44127</v>
      </c>
      <c r="H1948" s="136">
        <v>44146</v>
      </c>
      <c r="I1948" s="135">
        <v>0</v>
      </c>
      <c r="J1948" s="92"/>
    </row>
    <row r="1949" spans="1:10" x14ac:dyDescent="0.25">
      <c r="A1949" s="135" t="s">
        <v>10917</v>
      </c>
      <c r="B1949" s="135" t="s">
        <v>550</v>
      </c>
      <c r="C1949" s="135" t="s">
        <v>560</v>
      </c>
      <c r="D1949" s="135" t="b">
        <v>0</v>
      </c>
      <c r="E1949" s="135" t="s">
        <v>10851</v>
      </c>
      <c r="F1949" s="135" t="s">
        <v>539</v>
      </c>
      <c r="G1949" s="136">
        <v>44127</v>
      </c>
      <c r="H1949" s="136">
        <v>44146</v>
      </c>
      <c r="I1949" s="135">
        <v>0</v>
      </c>
      <c r="J1949" s="92"/>
    </row>
    <row r="1950" spans="1:10" x14ac:dyDescent="0.25">
      <c r="A1950" s="135" t="s">
        <v>10918</v>
      </c>
      <c r="B1950" s="135" t="s">
        <v>550</v>
      </c>
      <c r="C1950" s="135" t="s">
        <v>560</v>
      </c>
      <c r="D1950" s="135" t="b">
        <v>0</v>
      </c>
      <c r="E1950" s="135" t="s">
        <v>10851</v>
      </c>
      <c r="F1950" s="135" t="s">
        <v>539</v>
      </c>
      <c r="G1950" s="136">
        <v>44127</v>
      </c>
      <c r="H1950" s="136">
        <v>44146</v>
      </c>
      <c r="I1950" s="135">
        <v>0</v>
      </c>
      <c r="J1950" s="92"/>
    </row>
    <row r="1951" spans="1:10" x14ac:dyDescent="0.25">
      <c r="A1951" s="135" t="s">
        <v>10919</v>
      </c>
      <c r="B1951" s="135" t="s">
        <v>550</v>
      </c>
      <c r="C1951" s="135" t="s">
        <v>560</v>
      </c>
      <c r="D1951" s="135" t="b">
        <v>0</v>
      </c>
      <c r="E1951" s="135" t="s">
        <v>10851</v>
      </c>
      <c r="F1951" s="135" t="s">
        <v>539</v>
      </c>
      <c r="G1951" s="136">
        <v>44127</v>
      </c>
      <c r="H1951" s="136">
        <v>44146</v>
      </c>
      <c r="I1951" s="135">
        <v>0</v>
      </c>
      <c r="J1951" s="92"/>
    </row>
    <row r="1952" spans="1:10" x14ac:dyDescent="0.25">
      <c r="A1952" s="135" t="s">
        <v>10920</v>
      </c>
      <c r="B1952" s="135" t="s">
        <v>550</v>
      </c>
      <c r="C1952" s="135" t="s">
        <v>560</v>
      </c>
      <c r="D1952" s="135" t="b">
        <v>0</v>
      </c>
      <c r="E1952" s="135" t="s">
        <v>10851</v>
      </c>
      <c r="F1952" s="135" t="s">
        <v>539</v>
      </c>
      <c r="G1952" s="136">
        <v>44127</v>
      </c>
      <c r="H1952" s="136">
        <v>44146</v>
      </c>
      <c r="I1952" s="135">
        <v>0</v>
      </c>
      <c r="J1952" s="92"/>
    </row>
    <row r="1953" spans="1:10" x14ac:dyDescent="0.25">
      <c r="A1953" s="135" t="s">
        <v>10921</v>
      </c>
      <c r="B1953" s="135" t="s">
        <v>550</v>
      </c>
      <c r="C1953" s="135" t="s">
        <v>560</v>
      </c>
      <c r="D1953" s="135" t="b">
        <v>0</v>
      </c>
      <c r="E1953" s="135" t="s">
        <v>10851</v>
      </c>
      <c r="F1953" s="135" t="s">
        <v>539</v>
      </c>
      <c r="G1953" s="136">
        <v>44127</v>
      </c>
      <c r="H1953" s="136">
        <v>44146</v>
      </c>
      <c r="I1953" s="135">
        <v>0</v>
      </c>
      <c r="J1953" s="92"/>
    </row>
    <row r="1954" spans="1:10" x14ac:dyDescent="0.25">
      <c r="A1954" s="135" t="s">
        <v>10922</v>
      </c>
      <c r="B1954" s="135" t="s">
        <v>550</v>
      </c>
      <c r="C1954" s="135" t="s">
        <v>560</v>
      </c>
      <c r="D1954" s="135" t="b">
        <v>0</v>
      </c>
      <c r="E1954" s="135" t="s">
        <v>10851</v>
      </c>
      <c r="F1954" s="135" t="s">
        <v>539</v>
      </c>
      <c r="G1954" s="136">
        <v>44127</v>
      </c>
      <c r="H1954" s="136">
        <v>44146</v>
      </c>
      <c r="I1954" s="135">
        <v>0</v>
      </c>
      <c r="J1954" s="92"/>
    </row>
    <row r="1955" spans="1:10" x14ac:dyDescent="0.25">
      <c r="A1955" s="135" t="s">
        <v>10923</v>
      </c>
      <c r="B1955" s="135" t="s">
        <v>550</v>
      </c>
      <c r="C1955" s="135" t="s">
        <v>560</v>
      </c>
      <c r="D1955" s="135" t="b">
        <v>0</v>
      </c>
      <c r="E1955" s="135" t="s">
        <v>10851</v>
      </c>
      <c r="F1955" s="135" t="s">
        <v>539</v>
      </c>
      <c r="G1955" s="136">
        <v>44127</v>
      </c>
      <c r="H1955" s="136">
        <v>44146</v>
      </c>
      <c r="I1955" s="135">
        <v>0</v>
      </c>
      <c r="J1955" s="92"/>
    </row>
    <row r="1956" spans="1:10" x14ac:dyDescent="0.25">
      <c r="A1956" s="135" t="s">
        <v>10924</v>
      </c>
      <c r="B1956" s="135" t="s">
        <v>550</v>
      </c>
      <c r="C1956" s="135" t="s">
        <v>560</v>
      </c>
      <c r="D1956" s="135" t="b">
        <v>0</v>
      </c>
      <c r="E1956" s="135" t="s">
        <v>10851</v>
      </c>
      <c r="F1956" s="135" t="s">
        <v>539</v>
      </c>
      <c r="G1956" s="136">
        <v>44127</v>
      </c>
      <c r="H1956" s="136">
        <v>44146</v>
      </c>
      <c r="I1956" s="135">
        <v>0</v>
      </c>
      <c r="J1956" s="92"/>
    </row>
    <row r="1957" spans="1:10" x14ac:dyDescent="0.25">
      <c r="A1957" s="135" t="s">
        <v>10925</v>
      </c>
      <c r="B1957" s="135" t="s">
        <v>550</v>
      </c>
      <c r="C1957" s="135" t="s">
        <v>560</v>
      </c>
      <c r="D1957" s="135" t="b">
        <v>0</v>
      </c>
      <c r="E1957" s="135" t="s">
        <v>10851</v>
      </c>
      <c r="F1957" s="135" t="s">
        <v>539</v>
      </c>
      <c r="G1957" s="136">
        <v>44127</v>
      </c>
      <c r="H1957" s="136">
        <v>44146</v>
      </c>
      <c r="I1957" s="135">
        <v>0</v>
      </c>
      <c r="J1957" s="92"/>
    </row>
    <row r="1958" spans="1:10" x14ac:dyDescent="0.25">
      <c r="A1958" s="135" t="s">
        <v>10926</v>
      </c>
      <c r="B1958" s="135" t="s">
        <v>550</v>
      </c>
      <c r="C1958" s="135" t="s">
        <v>560</v>
      </c>
      <c r="D1958" s="135" t="b">
        <v>0</v>
      </c>
      <c r="E1958" s="135" t="s">
        <v>10851</v>
      </c>
      <c r="F1958" s="135" t="s">
        <v>539</v>
      </c>
      <c r="G1958" s="136">
        <v>44127</v>
      </c>
      <c r="H1958" s="136">
        <v>44146</v>
      </c>
      <c r="I1958" s="135">
        <v>0</v>
      </c>
      <c r="J1958" s="92"/>
    </row>
    <row r="1959" spans="1:10" x14ac:dyDescent="0.25">
      <c r="A1959" s="135" t="s">
        <v>10927</v>
      </c>
      <c r="B1959" s="135" t="s">
        <v>550</v>
      </c>
      <c r="C1959" s="135" t="s">
        <v>560</v>
      </c>
      <c r="D1959" s="135" t="b">
        <v>0</v>
      </c>
      <c r="E1959" s="135" t="s">
        <v>10851</v>
      </c>
      <c r="F1959" s="135" t="s">
        <v>539</v>
      </c>
      <c r="G1959" s="136">
        <v>44127</v>
      </c>
      <c r="H1959" s="136">
        <v>44146</v>
      </c>
      <c r="I1959" s="135">
        <v>0</v>
      </c>
      <c r="J1959" s="92"/>
    </row>
    <row r="1960" spans="1:10" x14ac:dyDescent="0.25">
      <c r="A1960" s="135" t="s">
        <v>10928</v>
      </c>
      <c r="B1960" s="135" t="s">
        <v>550</v>
      </c>
      <c r="C1960" s="135" t="s">
        <v>560</v>
      </c>
      <c r="D1960" s="135" t="b">
        <v>0</v>
      </c>
      <c r="E1960" s="135" t="s">
        <v>10851</v>
      </c>
      <c r="F1960" s="135" t="s">
        <v>539</v>
      </c>
      <c r="G1960" s="136">
        <v>44127</v>
      </c>
      <c r="H1960" s="136">
        <v>44146</v>
      </c>
      <c r="I1960" s="135">
        <v>0</v>
      </c>
      <c r="J1960" s="92"/>
    </row>
    <row r="1961" spans="1:10" x14ac:dyDescent="0.25">
      <c r="A1961" s="135" t="s">
        <v>10929</v>
      </c>
      <c r="B1961" s="135" t="s">
        <v>550</v>
      </c>
      <c r="C1961" s="135" t="s">
        <v>560</v>
      </c>
      <c r="D1961" s="135" t="b">
        <v>0</v>
      </c>
      <c r="E1961" s="135" t="s">
        <v>10851</v>
      </c>
      <c r="F1961" s="135" t="s">
        <v>539</v>
      </c>
      <c r="G1961" s="136">
        <v>44127</v>
      </c>
      <c r="H1961" s="136">
        <v>44146</v>
      </c>
      <c r="I1961" s="135">
        <v>0</v>
      </c>
      <c r="J1961" s="92"/>
    </row>
    <row r="1962" spans="1:10" x14ac:dyDescent="0.25">
      <c r="A1962" s="135" t="s">
        <v>10930</v>
      </c>
      <c r="B1962" s="135" t="s">
        <v>550</v>
      </c>
      <c r="C1962" s="135" t="s">
        <v>560</v>
      </c>
      <c r="D1962" s="135" t="b">
        <v>0</v>
      </c>
      <c r="E1962" s="135" t="s">
        <v>10851</v>
      </c>
      <c r="F1962" s="135" t="s">
        <v>539</v>
      </c>
      <c r="G1962" s="136">
        <v>44127</v>
      </c>
      <c r="H1962" s="136">
        <v>44146</v>
      </c>
      <c r="I1962" s="135">
        <v>0</v>
      </c>
      <c r="J1962" s="92"/>
    </row>
    <row r="1963" spans="1:10" x14ac:dyDescent="0.25">
      <c r="A1963" s="135" t="s">
        <v>10931</v>
      </c>
      <c r="B1963" s="135" t="s">
        <v>550</v>
      </c>
      <c r="C1963" s="135" t="s">
        <v>560</v>
      </c>
      <c r="D1963" s="135" t="b">
        <v>0</v>
      </c>
      <c r="E1963" s="135" t="s">
        <v>10851</v>
      </c>
      <c r="F1963" s="135" t="s">
        <v>539</v>
      </c>
      <c r="G1963" s="136">
        <v>44127</v>
      </c>
      <c r="H1963" s="136">
        <v>44146</v>
      </c>
      <c r="I1963" s="135">
        <v>0</v>
      </c>
      <c r="J1963" s="92"/>
    </row>
    <row r="1964" spans="1:10" x14ac:dyDescent="0.25">
      <c r="A1964" s="135" t="s">
        <v>10932</v>
      </c>
      <c r="B1964" s="135" t="s">
        <v>550</v>
      </c>
      <c r="C1964" s="135" t="s">
        <v>560</v>
      </c>
      <c r="D1964" s="135" t="b">
        <v>0</v>
      </c>
      <c r="E1964" s="135" t="s">
        <v>10851</v>
      </c>
      <c r="F1964" s="135" t="s">
        <v>539</v>
      </c>
      <c r="G1964" s="136">
        <v>44127</v>
      </c>
      <c r="H1964" s="136">
        <v>44146</v>
      </c>
      <c r="I1964" s="135">
        <v>0</v>
      </c>
      <c r="J1964" s="92"/>
    </row>
    <row r="1965" spans="1:10" x14ac:dyDescent="0.25">
      <c r="A1965" s="135" t="s">
        <v>10933</v>
      </c>
      <c r="B1965" s="135" t="s">
        <v>550</v>
      </c>
      <c r="C1965" s="135" t="s">
        <v>560</v>
      </c>
      <c r="D1965" s="135" t="b">
        <v>0</v>
      </c>
      <c r="E1965" s="135" t="s">
        <v>10851</v>
      </c>
      <c r="F1965" s="135" t="s">
        <v>539</v>
      </c>
      <c r="G1965" s="136">
        <v>44127</v>
      </c>
      <c r="H1965" s="136">
        <v>44146</v>
      </c>
      <c r="I1965" s="135">
        <v>0</v>
      </c>
      <c r="J1965" s="92"/>
    </row>
    <row r="1966" spans="1:10" x14ac:dyDescent="0.25">
      <c r="A1966" s="135" t="s">
        <v>10934</v>
      </c>
      <c r="B1966" s="135" t="s">
        <v>550</v>
      </c>
      <c r="C1966" s="135" t="s">
        <v>560</v>
      </c>
      <c r="D1966" s="135" t="b">
        <v>0</v>
      </c>
      <c r="E1966" s="135" t="s">
        <v>10851</v>
      </c>
      <c r="F1966" s="135" t="s">
        <v>539</v>
      </c>
      <c r="G1966" s="136">
        <v>44127</v>
      </c>
      <c r="H1966" s="136">
        <v>44146</v>
      </c>
      <c r="I1966" s="135">
        <v>0</v>
      </c>
      <c r="J1966" s="92"/>
    </row>
    <row r="1967" spans="1:10" x14ac:dyDescent="0.25">
      <c r="A1967" s="135" t="s">
        <v>10935</v>
      </c>
      <c r="B1967" s="135" t="s">
        <v>550</v>
      </c>
      <c r="C1967" s="135" t="s">
        <v>560</v>
      </c>
      <c r="D1967" s="135" t="b">
        <v>0</v>
      </c>
      <c r="E1967" s="135" t="s">
        <v>10851</v>
      </c>
      <c r="F1967" s="135" t="s">
        <v>539</v>
      </c>
      <c r="G1967" s="136">
        <v>44127</v>
      </c>
      <c r="H1967" s="136">
        <v>44146</v>
      </c>
      <c r="I1967" s="135">
        <v>0</v>
      </c>
      <c r="J1967" s="92"/>
    </row>
    <row r="1968" spans="1:10" x14ac:dyDescent="0.25">
      <c r="A1968" s="135" t="s">
        <v>10936</v>
      </c>
      <c r="B1968" s="135" t="s">
        <v>550</v>
      </c>
      <c r="C1968" s="135" t="s">
        <v>560</v>
      </c>
      <c r="D1968" s="135" t="b">
        <v>0</v>
      </c>
      <c r="E1968" s="135" t="s">
        <v>10851</v>
      </c>
      <c r="F1968" s="135" t="s">
        <v>539</v>
      </c>
      <c r="G1968" s="136">
        <v>44127</v>
      </c>
      <c r="H1968" s="136">
        <v>44146</v>
      </c>
      <c r="I1968" s="135">
        <v>0</v>
      </c>
      <c r="J1968" s="92"/>
    </row>
    <row r="1969" spans="1:10" x14ac:dyDescent="0.25">
      <c r="A1969" s="135" t="s">
        <v>10937</v>
      </c>
      <c r="B1969" s="135" t="s">
        <v>550</v>
      </c>
      <c r="C1969" s="135" t="s">
        <v>560</v>
      </c>
      <c r="D1969" s="135" t="b">
        <v>0</v>
      </c>
      <c r="E1969" s="135" t="s">
        <v>10851</v>
      </c>
      <c r="F1969" s="135" t="s">
        <v>539</v>
      </c>
      <c r="G1969" s="136">
        <v>44127</v>
      </c>
      <c r="H1969" s="136">
        <v>44146</v>
      </c>
      <c r="I1969" s="135">
        <v>0</v>
      </c>
      <c r="J1969" s="92"/>
    </row>
    <row r="1970" spans="1:10" x14ac:dyDescent="0.25">
      <c r="A1970" s="135" t="s">
        <v>10938</v>
      </c>
      <c r="B1970" s="135" t="s">
        <v>550</v>
      </c>
      <c r="C1970" s="135" t="s">
        <v>560</v>
      </c>
      <c r="D1970" s="135" t="b">
        <v>0</v>
      </c>
      <c r="E1970" s="135" t="s">
        <v>10851</v>
      </c>
      <c r="F1970" s="135" t="s">
        <v>539</v>
      </c>
      <c r="G1970" s="136">
        <v>44127</v>
      </c>
      <c r="H1970" s="136">
        <v>44146</v>
      </c>
      <c r="I1970" s="135">
        <v>0</v>
      </c>
      <c r="J1970" s="92"/>
    </row>
    <row r="1971" spans="1:10" x14ac:dyDescent="0.25">
      <c r="A1971" s="135" t="s">
        <v>10939</v>
      </c>
      <c r="B1971" s="135" t="s">
        <v>550</v>
      </c>
      <c r="C1971" s="135" t="s">
        <v>560</v>
      </c>
      <c r="D1971" s="135" t="b">
        <v>0</v>
      </c>
      <c r="E1971" s="135" t="s">
        <v>10851</v>
      </c>
      <c r="F1971" s="135" t="s">
        <v>539</v>
      </c>
      <c r="G1971" s="136">
        <v>44127</v>
      </c>
      <c r="H1971" s="136">
        <v>44146</v>
      </c>
      <c r="I1971" s="135">
        <v>0</v>
      </c>
      <c r="J1971" s="92"/>
    </row>
    <row r="1972" spans="1:10" x14ac:dyDescent="0.25">
      <c r="A1972" s="135" t="s">
        <v>10940</v>
      </c>
      <c r="B1972" s="135" t="s">
        <v>550</v>
      </c>
      <c r="C1972" s="135" t="s">
        <v>560</v>
      </c>
      <c r="D1972" s="135" t="b">
        <v>0</v>
      </c>
      <c r="E1972" s="135" t="s">
        <v>10851</v>
      </c>
      <c r="F1972" s="135" t="s">
        <v>539</v>
      </c>
      <c r="G1972" s="136">
        <v>44127</v>
      </c>
      <c r="H1972" s="136">
        <v>44146</v>
      </c>
      <c r="I1972" s="135">
        <v>0</v>
      </c>
      <c r="J1972" s="92"/>
    </row>
    <row r="1973" spans="1:10" x14ac:dyDescent="0.25">
      <c r="A1973" s="135" t="s">
        <v>10941</v>
      </c>
      <c r="B1973" s="135" t="s">
        <v>550</v>
      </c>
      <c r="C1973" s="135" t="s">
        <v>560</v>
      </c>
      <c r="D1973" s="135" t="b">
        <v>0</v>
      </c>
      <c r="E1973" s="135" t="s">
        <v>10851</v>
      </c>
      <c r="F1973" s="135" t="s">
        <v>539</v>
      </c>
      <c r="G1973" s="136">
        <v>44127</v>
      </c>
      <c r="H1973" s="136">
        <v>44146</v>
      </c>
      <c r="I1973" s="135">
        <v>0</v>
      </c>
      <c r="J1973" s="92"/>
    </row>
    <row r="1974" spans="1:10" x14ac:dyDescent="0.25">
      <c r="A1974" s="135" t="s">
        <v>10942</v>
      </c>
      <c r="B1974" s="135" t="s">
        <v>550</v>
      </c>
      <c r="C1974" s="135" t="s">
        <v>560</v>
      </c>
      <c r="D1974" s="135" t="b">
        <v>0</v>
      </c>
      <c r="E1974" s="135" t="s">
        <v>10851</v>
      </c>
      <c r="F1974" s="135" t="s">
        <v>539</v>
      </c>
      <c r="G1974" s="136">
        <v>44127</v>
      </c>
      <c r="H1974" s="136">
        <v>44146</v>
      </c>
      <c r="I1974" s="135">
        <v>0</v>
      </c>
      <c r="J1974" s="92"/>
    </row>
    <row r="1975" spans="1:10" x14ac:dyDescent="0.25">
      <c r="A1975" s="135" t="s">
        <v>10943</v>
      </c>
      <c r="B1975" s="135" t="s">
        <v>550</v>
      </c>
      <c r="C1975" s="135" t="s">
        <v>560</v>
      </c>
      <c r="D1975" s="135" t="b">
        <v>0</v>
      </c>
      <c r="E1975" s="135" t="s">
        <v>10851</v>
      </c>
      <c r="F1975" s="135" t="s">
        <v>539</v>
      </c>
      <c r="G1975" s="136">
        <v>44127</v>
      </c>
      <c r="H1975" s="136">
        <v>44146</v>
      </c>
      <c r="I1975" s="135">
        <v>0</v>
      </c>
      <c r="J1975" s="92"/>
    </row>
    <row r="1976" spans="1:10" x14ac:dyDescent="0.25">
      <c r="A1976" s="135" t="s">
        <v>10944</v>
      </c>
      <c r="B1976" s="135" t="s">
        <v>550</v>
      </c>
      <c r="C1976" s="135" t="s">
        <v>560</v>
      </c>
      <c r="D1976" s="135" t="b">
        <v>0</v>
      </c>
      <c r="E1976" s="135" t="s">
        <v>10851</v>
      </c>
      <c r="F1976" s="135" t="s">
        <v>539</v>
      </c>
      <c r="G1976" s="136">
        <v>44127</v>
      </c>
      <c r="H1976" s="136">
        <v>44146</v>
      </c>
      <c r="I1976" s="135">
        <v>0</v>
      </c>
      <c r="J1976" s="92"/>
    </row>
    <row r="1977" spans="1:10" x14ac:dyDescent="0.25">
      <c r="A1977" s="135" t="s">
        <v>10945</v>
      </c>
      <c r="B1977" s="135" t="s">
        <v>550</v>
      </c>
      <c r="C1977" s="135" t="s">
        <v>560</v>
      </c>
      <c r="D1977" s="135" t="b">
        <v>0</v>
      </c>
      <c r="E1977" s="135" t="s">
        <v>10851</v>
      </c>
      <c r="F1977" s="135" t="s">
        <v>539</v>
      </c>
      <c r="G1977" s="136">
        <v>44127</v>
      </c>
      <c r="H1977" s="136">
        <v>44146</v>
      </c>
      <c r="I1977" s="135">
        <v>0</v>
      </c>
      <c r="J1977" s="92"/>
    </row>
    <row r="1978" spans="1:10" x14ac:dyDescent="0.25">
      <c r="A1978" s="135" t="s">
        <v>10946</v>
      </c>
      <c r="B1978" s="135" t="s">
        <v>550</v>
      </c>
      <c r="C1978" s="135" t="s">
        <v>560</v>
      </c>
      <c r="D1978" s="135" t="b">
        <v>0</v>
      </c>
      <c r="E1978" s="135" t="s">
        <v>10851</v>
      </c>
      <c r="F1978" s="135" t="s">
        <v>539</v>
      </c>
      <c r="G1978" s="136">
        <v>44127</v>
      </c>
      <c r="H1978" s="136">
        <v>44146</v>
      </c>
      <c r="I1978" s="135">
        <v>0</v>
      </c>
      <c r="J1978" s="92"/>
    </row>
    <row r="1979" spans="1:10" x14ac:dyDescent="0.25">
      <c r="A1979" s="135" t="s">
        <v>10947</v>
      </c>
      <c r="B1979" s="135" t="s">
        <v>550</v>
      </c>
      <c r="C1979" s="135" t="s">
        <v>560</v>
      </c>
      <c r="D1979" s="135" t="b">
        <v>0</v>
      </c>
      <c r="E1979" s="135" t="s">
        <v>10851</v>
      </c>
      <c r="F1979" s="135" t="s">
        <v>539</v>
      </c>
      <c r="G1979" s="136">
        <v>44127</v>
      </c>
      <c r="H1979" s="136">
        <v>44146</v>
      </c>
      <c r="I1979" s="135">
        <v>0</v>
      </c>
      <c r="J1979" s="92"/>
    </row>
    <row r="1980" spans="1:10" x14ac:dyDescent="0.25">
      <c r="A1980" s="135" t="s">
        <v>10948</v>
      </c>
      <c r="B1980" s="135" t="s">
        <v>550</v>
      </c>
      <c r="C1980" s="135" t="s">
        <v>560</v>
      </c>
      <c r="D1980" s="135" t="b">
        <v>0</v>
      </c>
      <c r="E1980" s="135" t="s">
        <v>10851</v>
      </c>
      <c r="F1980" s="135" t="s">
        <v>539</v>
      </c>
      <c r="G1980" s="136">
        <v>44127</v>
      </c>
      <c r="H1980" s="136">
        <v>44146</v>
      </c>
      <c r="I1980" s="135">
        <v>0</v>
      </c>
      <c r="J1980" s="92"/>
    </row>
    <row r="1981" spans="1:10" x14ac:dyDescent="0.25">
      <c r="A1981" s="135" t="s">
        <v>10949</v>
      </c>
      <c r="B1981" s="135" t="s">
        <v>550</v>
      </c>
      <c r="C1981" s="135" t="s">
        <v>560</v>
      </c>
      <c r="D1981" s="135" t="b">
        <v>0</v>
      </c>
      <c r="E1981" s="135" t="s">
        <v>10851</v>
      </c>
      <c r="F1981" s="135" t="s">
        <v>539</v>
      </c>
      <c r="G1981" s="136">
        <v>44127</v>
      </c>
      <c r="H1981" s="136">
        <v>44146</v>
      </c>
      <c r="I1981" s="135">
        <v>0</v>
      </c>
      <c r="J1981" s="92"/>
    </row>
    <row r="1982" spans="1:10" x14ac:dyDescent="0.25">
      <c r="A1982" s="135" t="s">
        <v>10950</v>
      </c>
      <c r="B1982" s="135" t="s">
        <v>550</v>
      </c>
      <c r="C1982" s="135" t="s">
        <v>560</v>
      </c>
      <c r="D1982" s="135" t="b">
        <v>0</v>
      </c>
      <c r="E1982" s="135" t="s">
        <v>10851</v>
      </c>
      <c r="F1982" s="135" t="s">
        <v>539</v>
      </c>
      <c r="G1982" s="136">
        <v>44127</v>
      </c>
      <c r="H1982" s="136">
        <v>44146</v>
      </c>
      <c r="I1982" s="135">
        <v>0</v>
      </c>
      <c r="J1982" s="92"/>
    </row>
    <row r="1983" spans="1:10" x14ac:dyDescent="0.25">
      <c r="A1983" s="135" t="s">
        <v>10951</v>
      </c>
      <c r="B1983" s="135" t="s">
        <v>550</v>
      </c>
      <c r="C1983" s="135" t="s">
        <v>560</v>
      </c>
      <c r="D1983" s="135" t="b">
        <v>0</v>
      </c>
      <c r="E1983" s="135" t="s">
        <v>10851</v>
      </c>
      <c r="F1983" s="135" t="s">
        <v>539</v>
      </c>
      <c r="G1983" s="136">
        <v>44127</v>
      </c>
      <c r="H1983" s="136">
        <v>44146</v>
      </c>
      <c r="I1983" s="135">
        <v>0</v>
      </c>
      <c r="J1983" s="92"/>
    </row>
    <row r="1984" spans="1:10" x14ac:dyDescent="0.25">
      <c r="A1984" s="135" t="s">
        <v>10952</v>
      </c>
      <c r="B1984" s="135" t="s">
        <v>550</v>
      </c>
      <c r="C1984" s="135" t="s">
        <v>560</v>
      </c>
      <c r="D1984" s="135" t="b">
        <v>0</v>
      </c>
      <c r="E1984" s="135" t="s">
        <v>10851</v>
      </c>
      <c r="F1984" s="135" t="s">
        <v>539</v>
      </c>
      <c r="G1984" s="136">
        <v>44127</v>
      </c>
      <c r="H1984" s="136">
        <v>44146</v>
      </c>
      <c r="I1984" s="135">
        <v>0</v>
      </c>
      <c r="J1984" s="92"/>
    </row>
    <row r="1985" spans="1:10" x14ac:dyDescent="0.25">
      <c r="A1985" s="135" t="s">
        <v>10953</v>
      </c>
      <c r="B1985" s="135" t="s">
        <v>550</v>
      </c>
      <c r="C1985" s="135" t="s">
        <v>560</v>
      </c>
      <c r="D1985" s="135" t="b">
        <v>0</v>
      </c>
      <c r="E1985" s="135" t="s">
        <v>10851</v>
      </c>
      <c r="F1985" s="135" t="s">
        <v>539</v>
      </c>
      <c r="G1985" s="136">
        <v>44127</v>
      </c>
      <c r="H1985" s="136">
        <v>44146</v>
      </c>
      <c r="I1985" s="135">
        <v>0</v>
      </c>
      <c r="J1985" s="92"/>
    </row>
    <row r="1986" spans="1:10" x14ac:dyDescent="0.25">
      <c r="A1986" s="135" t="s">
        <v>10954</v>
      </c>
      <c r="B1986" s="135" t="s">
        <v>550</v>
      </c>
      <c r="C1986" s="135" t="s">
        <v>560</v>
      </c>
      <c r="D1986" s="135" t="b">
        <v>0</v>
      </c>
      <c r="E1986" s="135" t="s">
        <v>10851</v>
      </c>
      <c r="F1986" s="135" t="s">
        <v>539</v>
      </c>
      <c r="G1986" s="136">
        <v>44127</v>
      </c>
      <c r="H1986" s="136">
        <v>44146</v>
      </c>
      <c r="I1986" s="135">
        <v>0</v>
      </c>
      <c r="J1986" s="92"/>
    </row>
    <row r="1987" spans="1:10" x14ac:dyDescent="0.25">
      <c r="A1987" s="135" t="s">
        <v>10955</v>
      </c>
      <c r="B1987" s="135" t="s">
        <v>550</v>
      </c>
      <c r="C1987" s="135" t="s">
        <v>560</v>
      </c>
      <c r="D1987" s="135" t="b">
        <v>0</v>
      </c>
      <c r="E1987" s="135" t="s">
        <v>10851</v>
      </c>
      <c r="F1987" s="135" t="s">
        <v>539</v>
      </c>
      <c r="G1987" s="136">
        <v>44127</v>
      </c>
      <c r="H1987" s="136">
        <v>44146</v>
      </c>
      <c r="I1987" s="135">
        <v>0</v>
      </c>
      <c r="J1987" s="92"/>
    </row>
    <row r="1988" spans="1:10" x14ac:dyDescent="0.25">
      <c r="A1988" s="135" t="s">
        <v>10956</v>
      </c>
      <c r="B1988" s="135" t="s">
        <v>550</v>
      </c>
      <c r="C1988" s="135" t="s">
        <v>560</v>
      </c>
      <c r="D1988" s="135" t="b">
        <v>0</v>
      </c>
      <c r="E1988" s="135" t="s">
        <v>10851</v>
      </c>
      <c r="F1988" s="135" t="s">
        <v>539</v>
      </c>
      <c r="G1988" s="136">
        <v>44127</v>
      </c>
      <c r="H1988" s="136">
        <v>44146</v>
      </c>
      <c r="I1988" s="135">
        <v>0</v>
      </c>
      <c r="J1988" s="92"/>
    </row>
    <row r="1989" spans="1:10" x14ac:dyDescent="0.25">
      <c r="A1989" s="135" t="s">
        <v>10957</v>
      </c>
      <c r="B1989" s="135" t="s">
        <v>550</v>
      </c>
      <c r="C1989" s="135" t="s">
        <v>560</v>
      </c>
      <c r="D1989" s="135" t="b">
        <v>0</v>
      </c>
      <c r="E1989" s="135" t="s">
        <v>10851</v>
      </c>
      <c r="F1989" s="135" t="s">
        <v>539</v>
      </c>
      <c r="G1989" s="136">
        <v>44127</v>
      </c>
      <c r="H1989" s="136">
        <v>44146</v>
      </c>
      <c r="I1989" s="135">
        <v>0</v>
      </c>
      <c r="J1989" s="92"/>
    </row>
    <row r="1990" spans="1:10" x14ac:dyDescent="0.25">
      <c r="A1990" s="135" t="s">
        <v>10958</v>
      </c>
      <c r="B1990" s="135" t="s">
        <v>550</v>
      </c>
      <c r="C1990" s="135" t="s">
        <v>560</v>
      </c>
      <c r="D1990" s="135" t="b">
        <v>0</v>
      </c>
      <c r="E1990" s="135" t="s">
        <v>10851</v>
      </c>
      <c r="F1990" s="135" t="s">
        <v>539</v>
      </c>
      <c r="G1990" s="136">
        <v>44127</v>
      </c>
      <c r="H1990" s="136">
        <v>44146</v>
      </c>
      <c r="I1990" s="135">
        <v>0</v>
      </c>
      <c r="J1990" s="92"/>
    </row>
    <row r="1991" spans="1:10" x14ac:dyDescent="0.25">
      <c r="A1991" s="135" t="s">
        <v>10959</v>
      </c>
      <c r="B1991" s="135" t="s">
        <v>550</v>
      </c>
      <c r="C1991" s="135" t="s">
        <v>560</v>
      </c>
      <c r="D1991" s="135" t="b">
        <v>0</v>
      </c>
      <c r="E1991" s="135" t="s">
        <v>10851</v>
      </c>
      <c r="F1991" s="135" t="s">
        <v>539</v>
      </c>
      <c r="G1991" s="136">
        <v>44127</v>
      </c>
      <c r="H1991" s="136">
        <v>44146</v>
      </c>
      <c r="I1991" s="135">
        <v>0</v>
      </c>
      <c r="J1991" s="92"/>
    </row>
    <row r="1992" spans="1:10" x14ac:dyDescent="0.25">
      <c r="A1992" s="135" t="s">
        <v>10960</v>
      </c>
      <c r="B1992" s="135" t="s">
        <v>550</v>
      </c>
      <c r="C1992" s="135" t="s">
        <v>560</v>
      </c>
      <c r="D1992" s="135" t="b">
        <v>0</v>
      </c>
      <c r="E1992" s="135" t="s">
        <v>10851</v>
      </c>
      <c r="F1992" s="135" t="s">
        <v>539</v>
      </c>
      <c r="G1992" s="136">
        <v>44127</v>
      </c>
      <c r="H1992" s="136">
        <v>44146</v>
      </c>
      <c r="I1992" s="135">
        <v>0</v>
      </c>
      <c r="J1992" s="92"/>
    </row>
    <row r="1993" spans="1:10" x14ac:dyDescent="0.25">
      <c r="A1993" s="135" t="s">
        <v>10961</v>
      </c>
      <c r="B1993" s="135" t="s">
        <v>550</v>
      </c>
      <c r="C1993" s="135" t="s">
        <v>560</v>
      </c>
      <c r="D1993" s="135" t="b">
        <v>0</v>
      </c>
      <c r="E1993" s="135" t="s">
        <v>10851</v>
      </c>
      <c r="F1993" s="135" t="s">
        <v>539</v>
      </c>
      <c r="G1993" s="136">
        <v>44127</v>
      </c>
      <c r="H1993" s="136">
        <v>44146</v>
      </c>
      <c r="I1993" s="135">
        <v>0</v>
      </c>
      <c r="J1993" s="92"/>
    </row>
    <row r="1994" spans="1:10" x14ac:dyDescent="0.25">
      <c r="A1994" s="135" t="s">
        <v>10962</v>
      </c>
      <c r="B1994" s="135" t="s">
        <v>550</v>
      </c>
      <c r="C1994" s="135" t="s">
        <v>560</v>
      </c>
      <c r="D1994" s="135" t="b">
        <v>0</v>
      </c>
      <c r="E1994" s="135" t="s">
        <v>10851</v>
      </c>
      <c r="F1994" s="135" t="s">
        <v>539</v>
      </c>
      <c r="G1994" s="136">
        <v>44127</v>
      </c>
      <c r="H1994" s="136">
        <v>44146</v>
      </c>
      <c r="I1994" s="135">
        <v>0</v>
      </c>
      <c r="J1994" s="92"/>
    </row>
    <row r="1995" spans="1:10" x14ac:dyDescent="0.25">
      <c r="A1995" s="135" t="s">
        <v>10963</v>
      </c>
      <c r="B1995" s="135" t="s">
        <v>550</v>
      </c>
      <c r="C1995" s="135" t="s">
        <v>560</v>
      </c>
      <c r="D1995" s="135" t="b">
        <v>0</v>
      </c>
      <c r="E1995" s="135" t="s">
        <v>10851</v>
      </c>
      <c r="F1995" s="135" t="s">
        <v>539</v>
      </c>
      <c r="G1995" s="136">
        <v>44127</v>
      </c>
      <c r="H1995" s="136">
        <v>44146</v>
      </c>
      <c r="I1995" s="135">
        <v>0</v>
      </c>
      <c r="J1995" s="92"/>
    </row>
    <row r="1996" spans="1:10" x14ac:dyDescent="0.25">
      <c r="A1996" s="135" t="s">
        <v>10964</v>
      </c>
      <c r="B1996" s="135" t="s">
        <v>550</v>
      </c>
      <c r="C1996" s="135" t="s">
        <v>560</v>
      </c>
      <c r="D1996" s="135" t="b">
        <v>0</v>
      </c>
      <c r="E1996" s="135" t="s">
        <v>10851</v>
      </c>
      <c r="F1996" s="135" t="s">
        <v>539</v>
      </c>
      <c r="G1996" s="136">
        <v>44127</v>
      </c>
      <c r="H1996" s="136">
        <v>44146</v>
      </c>
      <c r="I1996" s="135">
        <v>0</v>
      </c>
      <c r="J1996" s="92"/>
    </row>
    <row r="1997" spans="1:10" x14ac:dyDescent="0.25">
      <c r="A1997" s="135" t="s">
        <v>10965</v>
      </c>
      <c r="B1997" s="135" t="s">
        <v>550</v>
      </c>
      <c r="C1997" s="135" t="s">
        <v>560</v>
      </c>
      <c r="D1997" s="135" t="b">
        <v>0</v>
      </c>
      <c r="E1997" s="135" t="s">
        <v>10851</v>
      </c>
      <c r="F1997" s="135" t="s">
        <v>539</v>
      </c>
      <c r="G1997" s="136">
        <v>44127</v>
      </c>
      <c r="H1997" s="136">
        <v>44146</v>
      </c>
      <c r="I1997" s="135">
        <v>0</v>
      </c>
      <c r="J1997" s="92"/>
    </row>
    <row r="1998" spans="1:10" x14ac:dyDescent="0.25">
      <c r="A1998" s="135" t="s">
        <v>10966</v>
      </c>
      <c r="B1998" s="135" t="s">
        <v>550</v>
      </c>
      <c r="C1998" s="135" t="s">
        <v>560</v>
      </c>
      <c r="D1998" s="135" t="b">
        <v>0</v>
      </c>
      <c r="E1998" s="135" t="s">
        <v>10851</v>
      </c>
      <c r="F1998" s="135" t="s">
        <v>539</v>
      </c>
      <c r="G1998" s="136">
        <v>44127</v>
      </c>
      <c r="H1998" s="136">
        <v>44146</v>
      </c>
      <c r="I1998" s="135">
        <v>0</v>
      </c>
      <c r="J1998" s="92"/>
    </row>
    <row r="1999" spans="1:10" x14ac:dyDescent="0.25">
      <c r="A1999" s="135" t="s">
        <v>10967</v>
      </c>
      <c r="B1999" s="135" t="s">
        <v>550</v>
      </c>
      <c r="C1999" s="135" t="s">
        <v>560</v>
      </c>
      <c r="D1999" s="135" t="b">
        <v>0</v>
      </c>
      <c r="E1999" s="135" t="s">
        <v>10851</v>
      </c>
      <c r="F1999" s="135" t="s">
        <v>539</v>
      </c>
      <c r="G1999" s="136">
        <v>44127</v>
      </c>
      <c r="H1999" s="136">
        <v>44146</v>
      </c>
      <c r="I1999" s="135">
        <v>0</v>
      </c>
      <c r="J1999" s="92"/>
    </row>
    <row r="2000" spans="1:10" x14ac:dyDescent="0.25">
      <c r="A2000" s="135" t="s">
        <v>10968</v>
      </c>
      <c r="B2000" s="135" t="s">
        <v>550</v>
      </c>
      <c r="C2000" s="135" t="s">
        <v>560</v>
      </c>
      <c r="D2000" s="135" t="b">
        <v>0</v>
      </c>
      <c r="E2000" s="135" t="s">
        <v>10851</v>
      </c>
      <c r="F2000" s="135" t="s">
        <v>539</v>
      </c>
      <c r="G2000" s="136">
        <v>44127</v>
      </c>
      <c r="H2000" s="136">
        <v>44146</v>
      </c>
      <c r="I2000" s="135">
        <v>0</v>
      </c>
      <c r="J2000" s="92"/>
    </row>
    <row r="2001" spans="1:10" x14ac:dyDescent="0.25">
      <c r="A2001" s="135" t="s">
        <v>10969</v>
      </c>
      <c r="B2001" s="135" t="s">
        <v>550</v>
      </c>
      <c r="C2001" s="135" t="s">
        <v>560</v>
      </c>
      <c r="D2001" s="135" t="b">
        <v>0</v>
      </c>
      <c r="E2001" s="135" t="s">
        <v>10851</v>
      </c>
      <c r="F2001" s="135" t="s">
        <v>539</v>
      </c>
      <c r="G2001" s="136">
        <v>44127</v>
      </c>
      <c r="H2001" s="136">
        <v>44146</v>
      </c>
      <c r="I2001" s="135">
        <v>0</v>
      </c>
      <c r="J2001" s="92"/>
    </row>
    <row r="2002" spans="1:10" x14ac:dyDescent="0.25">
      <c r="A2002" s="135" t="s">
        <v>10970</v>
      </c>
      <c r="B2002" s="135" t="s">
        <v>550</v>
      </c>
      <c r="C2002" s="135" t="s">
        <v>560</v>
      </c>
      <c r="D2002" s="135" t="b">
        <v>0</v>
      </c>
      <c r="E2002" s="135" t="s">
        <v>10851</v>
      </c>
      <c r="F2002" s="135" t="s">
        <v>539</v>
      </c>
      <c r="G2002" s="136">
        <v>44127</v>
      </c>
      <c r="H2002" s="136">
        <v>44146</v>
      </c>
      <c r="I2002" s="135">
        <v>0</v>
      </c>
      <c r="J2002" s="92"/>
    </row>
    <row r="2003" spans="1:10" x14ac:dyDescent="0.25">
      <c r="A2003" s="135" t="s">
        <v>10971</v>
      </c>
      <c r="B2003" s="135" t="s">
        <v>550</v>
      </c>
      <c r="C2003" s="135" t="s">
        <v>560</v>
      </c>
      <c r="D2003" s="135" t="b">
        <v>0</v>
      </c>
      <c r="E2003" s="135" t="s">
        <v>10851</v>
      </c>
      <c r="F2003" s="135" t="s">
        <v>539</v>
      </c>
      <c r="G2003" s="136">
        <v>44127</v>
      </c>
      <c r="H2003" s="136">
        <v>44146</v>
      </c>
      <c r="I2003" s="135">
        <v>0</v>
      </c>
      <c r="J2003" s="92"/>
    </row>
    <row r="2004" spans="1:10" x14ac:dyDescent="0.25">
      <c r="A2004" s="135" t="s">
        <v>10972</v>
      </c>
      <c r="B2004" s="135" t="s">
        <v>550</v>
      </c>
      <c r="C2004" s="135" t="s">
        <v>560</v>
      </c>
      <c r="D2004" s="135" t="b">
        <v>0</v>
      </c>
      <c r="E2004" s="135" t="s">
        <v>10851</v>
      </c>
      <c r="F2004" s="135" t="s">
        <v>539</v>
      </c>
      <c r="G2004" s="136">
        <v>44127</v>
      </c>
      <c r="H2004" s="136">
        <v>44146</v>
      </c>
      <c r="I2004" s="135">
        <v>0</v>
      </c>
      <c r="J2004" s="92"/>
    </row>
    <row r="2005" spans="1:10" x14ac:dyDescent="0.25">
      <c r="A2005" s="135" t="s">
        <v>10973</v>
      </c>
      <c r="B2005" s="135" t="s">
        <v>550</v>
      </c>
      <c r="C2005" s="135" t="s">
        <v>560</v>
      </c>
      <c r="D2005" s="135" t="b">
        <v>0</v>
      </c>
      <c r="E2005" s="135" t="s">
        <v>10851</v>
      </c>
      <c r="F2005" s="135" t="s">
        <v>539</v>
      </c>
      <c r="G2005" s="136">
        <v>44127</v>
      </c>
      <c r="H2005" s="136">
        <v>44146</v>
      </c>
      <c r="I2005" s="135">
        <v>0</v>
      </c>
      <c r="J2005" s="92"/>
    </row>
    <row r="2006" spans="1:10" x14ac:dyDescent="0.25">
      <c r="A2006" s="135" t="s">
        <v>10974</v>
      </c>
      <c r="B2006" s="135" t="s">
        <v>550</v>
      </c>
      <c r="C2006" s="135" t="s">
        <v>560</v>
      </c>
      <c r="D2006" s="135" t="b">
        <v>0</v>
      </c>
      <c r="E2006" s="135" t="s">
        <v>10851</v>
      </c>
      <c r="F2006" s="135" t="s">
        <v>539</v>
      </c>
      <c r="G2006" s="136">
        <v>44127</v>
      </c>
      <c r="H2006" s="136">
        <v>44146</v>
      </c>
      <c r="I2006" s="135">
        <v>0</v>
      </c>
      <c r="J2006" s="92"/>
    </row>
    <row r="2007" spans="1:10" x14ac:dyDescent="0.25">
      <c r="A2007" s="135" t="s">
        <v>10975</v>
      </c>
      <c r="B2007" s="135" t="s">
        <v>550</v>
      </c>
      <c r="C2007" s="135" t="s">
        <v>560</v>
      </c>
      <c r="D2007" s="135" t="b">
        <v>0</v>
      </c>
      <c r="E2007" s="135" t="s">
        <v>10851</v>
      </c>
      <c r="F2007" s="135" t="s">
        <v>539</v>
      </c>
      <c r="G2007" s="136">
        <v>44127</v>
      </c>
      <c r="H2007" s="136">
        <v>44146</v>
      </c>
      <c r="I2007" s="135">
        <v>0</v>
      </c>
      <c r="J2007" s="92"/>
    </row>
    <row r="2008" spans="1:10" x14ac:dyDescent="0.25">
      <c r="A2008" s="135" t="s">
        <v>10976</v>
      </c>
      <c r="B2008" s="135" t="s">
        <v>550</v>
      </c>
      <c r="C2008" s="135" t="s">
        <v>560</v>
      </c>
      <c r="D2008" s="135" t="b">
        <v>0</v>
      </c>
      <c r="E2008" s="135" t="s">
        <v>10851</v>
      </c>
      <c r="F2008" s="135" t="s">
        <v>539</v>
      </c>
      <c r="G2008" s="136">
        <v>44127</v>
      </c>
      <c r="H2008" s="136">
        <v>44146</v>
      </c>
      <c r="I2008" s="135">
        <v>0</v>
      </c>
      <c r="J2008" s="92"/>
    </row>
    <row r="2009" spans="1:10" x14ac:dyDescent="0.25">
      <c r="A2009" s="135" t="s">
        <v>10977</v>
      </c>
      <c r="B2009" s="135" t="s">
        <v>550</v>
      </c>
      <c r="C2009" s="135" t="s">
        <v>560</v>
      </c>
      <c r="D2009" s="135" t="b">
        <v>0</v>
      </c>
      <c r="E2009" s="135" t="s">
        <v>10851</v>
      </c>
      <c r="F2009" s="135" t="s">
        <v>539</v>
      </c>
      <c r="G2009" s="136">
        <v>44127</v>
      </c>
      <c r="H2009" s="136">
        <v>44146</v>
      </c>
      <c r="I2009" s="135">
        <v>0</v>
      </c>
      <c r="J2009" s="92"/>
    </row>
    <row r="2010" spans="1:10" x14ac:dyDescent="0.25">
      <c r="A2010" s="135" t="s">
        <v>10978</v>
      </c>
      <c r="B2010" s="135" t="s">
        <v>550</v>
      </c>
      <c r="C2010" s="135" t="s">
        <v>560</v>
      </c>
      <c r="D2010" s="135" t="b">
        <v>0</v>
      </c>
      <c r="E2010" s="135" t="s">
        <v>10851</v>
      </c>
      <c r="F2010" s="135" t="s">
        <v>539</v>
      </c>
      <c r="G2010" s="136">
        <v>44127</v>
      </c>
      <c r="H2010" s="136">
        <v>44146</v>
      </c>
      <c r="I2010" s="135">
        <v>0</v>
      </c>
      <c r="J2010" s="92"/>
    </row>
    <row r="2011" spans="1:10" x14ac:dyDescent="0.25">
      <c r="A2011" s="135" t="s">
        <v>10979</v>
      </c>
      <c r="B2011" s="135" t="s">
        <v>550</v>
      </c>
      <c r="C2011" s="135" t="s">
        <v>560</v>
      </c>
      <c r="D2011" s="135" t="b">
        <v>0</v>
      </c>
      <c r="E2011" s="135" t="s">
        <v>10851</v>
      </c>
      <c r="F2011" s="135" t="s">
        <v>539</v>
      </c>
      <c r="G2011" s="136">
        <v>44127</v>
      </c>
      <c r="H2011" s="136">
        <v>44146</v>
      </c>
      <c r="I2011" s="135">
        <v>0</v>
      </c>
      <c r="J2011" s="92"/>
    </row>
    <row r="2012" spans="1:10" x14ac:dyDescent="0.25">
      <c r="A2012" s="135" t="s">
        <v>10980</v>
      </c>
      <c r="B2012" s="135" t="s">
        <v>550</v>
      </c>
      <c r="C2012" s="135" t="s">
        <v>560</v>
      </c>
      <c r="D2012" s="135" t="b">
        <v>0</v>
      </c>
      <c r="E2012" s="135" t="s">
        <v>10851</v>
      </c>
      <c r="F2012" s="135" t="s">
        <v>539</v>
      </c>
      <c r="G2012" s="136">
        <v>44127</v>
      </c>
      <c r="H2012" s="136">
        <v>44146</v>
      </c>
      <c r="I2012" s="135">
        <v>0</v>
      </c>
      <c r="J2012" s="92"/>
    </row>
    <row r="2013" spans="1:10" x14ac:dyDescent="0.25">
      <c r="A2013" s="135" t="s">
        <v>10981</v>
      </c>
      <c r="B2013" s="135" t="s">
        <v>550</v>
      </c>
      <c r="C2013" s="135" t="s">
        <v>560</v>
      </c>
      <c r="D2013" s="135" t="b">
        <v>0</v>
      </c>
      <c r="E2013" s="135" t="s">
        <v>10851</v>
      </c>
      <c r="F2013" s="135" t="s">
        <v>539</v>
      </c>
      <c r="G2013" s="136">
        <v>44127</v>
      </c>
      <c r="H2013" s="136">
        <v>44146</v>
      </c>
      <c r="I2013" s="135">
        <v>0</v>
      </c>
      <c r="J2013" s="92"/>
    </row>
    <row r="2014" spans="1:10" x14ac:dyDescent="0.25">
      <c r="A2014" s="135" t="s">
        <v>10982</v>
      </c>
      <c r="B2014" s="135" t="s">
        <v>550</v>
      </c>
      <c r="C2014" s="135" t="s">
        <v>560</v>
      </c>
      <c r="D2014" s="135" t="b">
        <v>0</v>
      </c>
      <c r="E2014" s="135" t="s">
        <v>10851</v>
      </c>
      <c r="F2014" s="135" t="s">
        <v>539</v>
      </c>
      <c r="G2014" s="136">
        <v>44127</v>
      </c>
      <c r="H2014" s="136">
        <v>44146</v>
      </c>
      <c r="I2014" s="135">
        <v>0</v>
      </c>
      <c r="J2014" s="92"/>
    </row>
    <row r="2015" spans="1:10" x14ac:dyDescent="0.25">
      <c r="A2015" s="135" t="s">
        <v>10983</v>
      </c>
      <c r="B2015" s="135" t="s">
        <v>550</v>
      </c>
      <c r="C2015" s="135" t="s">
        <v>560</v>
      </c>
      <c r="D2015" s="135" t="b">
        <v>0</v>
      </c>
      <c r="E2015" s="135" t="s">
        <v>10851</v>
      </c>
      <c r="F2015" s="135" t="s">
        <v>539</v>
      </c>
      <c r="G2015" s="136">
        <v>44127</v>
      </c>
      <c r="H2015" s="136">
        <v>44146</v>
      </c>
      <c r="I2015" s="135">
        <v>0</v>
      </c>
      <c r="J2015" s="92"/>
    </row>
    <row r="2016" spans="1:10" x14ac:dyDescent="0.25">
      <c r="A2016" s="135" t="s">
        <v>10984</v>
      </c>
      <c r="B2016" s="135" t="s">
        <v>550</v>
      </c>
      <c r="C2016" s="135" t="s">
        <v>560</v>
      </c>
      <c r="D2016" s="135" t="b">
        <v>0</v>
      </c>
      <c r="E2016" s="135" t="s">
        <v>10851</v>
      </c>
      <c r="F2016" s="135" t="s">
        <v>539</v>
      </c>
      <c r="G2016" s="136">
        <v>44127</v>
      </c>
      <c r="H2016" s="136">
        <v>44146</v>
      </c>
      <c r="I2016" s="135">
        <v>0</v>
      </c>
      <c r="J2016" s="92"/>
    </row>
    <row r="2017" spans="1:10" x14ac:dyDescent="0.25">
      <c r="A2017" s="135" t="s">
        <v>10985</v>
      </c>
      <c r="B2017" s="135" t="s">
        <v>550</v>
      </c>
      <c r="C2017" s="135" t="s">
        <v>560</v>
      </c>
      <c r="D2017" s="135" t="b">
        <v>0</v>
      </c>
      <c r="E2017" s="135" t="s">
        <v>10851</v>
      </c>
      <c r="F2017" s="135" t="s">
        <v>539</v>
      </c>
      <c r="G2017" s="136">
        <v>44127</v>
      </c>
      <c r="H2017" s="136">
        <v>44146</v>
      </c>
      <c r="I2017" s="135">
        <v>0</v>
      </c>
      <c r="J2017" s="92"/>
    </row>
    <row r="2018" spans="1:10" x14ac:dyDescent="0.25">
      <c r="A2018" s="135" t="s">
        <v>10986</v>
      </c>
      <c r="B2018" s="135" t="s">
        <v>550</v>
      </c>
      <c r="C2018" s="135" t="s">
        <v>560</v>
      </c>
      <c r="D2018" s="135" t="b">
        <v>0</v>
      </c>
      <c r="E2018" s="135" t="s">
        <v>10851</v>
      </c>
      <c r="F2018" s="135" t="s">
        <v>539</v>
      </c>
      <c r="G2018" s="136">
        <v>44127</v>
      </c>
      <c r="H2018" s="136">
        <v>44146</v>
      </c>
      <c r="I2018" s="135">
        <v>0</v>
      </c>
      <c r="J2018" s="92"/>
    </row>
    <row r="2019" spans="1:10" x14ac:dyDescent="0.25">
      <c r="A2019" s="135" t="s">
        <v>10987</v>
      </c>
      <c r="B2019" s="135" t="s">
        <v>550</v>
      </c>
      <c r="C2019" s="135" t="s">
        <v>560</v>
      </c>
      <c r="D2019" s="135" t="b">
        <v>0</v>
      </c>
      <c r="E2019" s="135" t="s">
        <v>10851</v>
      </c>
      <c r="F2019" s="135" t="s">
        <v>539</v>
      </c>
      <c r="G2019" s="136">
        <v>44127</v>
      </c>
      <c r="H2019" s="136">
        <v>44146</v>
      </c>
      <c r="I2019" s="135">
        <v>0</v>
      </c>
      <c r="J2019" s="92"/>
    </row>
    <row r="2020" spans="1:10" x14ac:dyDescent="0.25">
      <c r="A2020" s="135" t="s">
        <v>10988</v>
      </c>
      <c r="B2020" s="135" t="s">
        <v>550</v>
      </c>
      <c r="C2020" s="135" t="s">
        <v>560</v>
      </c>
      <c r="D2020" s="135" t="b">
        <v>0</v>
      </c>
      <c r="E2020" s="135" t="s">
        <v>10851</v>
      </c>
      <c r="F2020" s="135" t="s">
        <v>539</v>
      </c>
      <c r="G2020" s="136">
        <v>44127</v>
      </c>
      <c r="H2020" s="136">
        <v>44146</v>
      </c>
      <c r="I2020" s="135">
        <v>0</v>
      </c>
      <c r="J2020" s="92"/>
    </row>
    <row r="2021" spans="1:10" x14ac:dyDescent="0.25">
      <c r="A2021" s="135" t="s">
        <v>10989</v>
      </c>
      <c r="B2021" s="135" t="s">
        <v>550</v>
      </c>
      <c r="C2021" s="135" t="s">
        <v>560</v>
      </c>
      <c r="D2021" s="135" t="b">
        <v>0</v>
      </c>
      <c r="E2021" s="135" t="s">
        <v>10851</v>
      </c>
      <c r="F2021" s="135" t="s">
        <v>539</v>
      </c>
      <c r="G2021" s="136">
        <v>44127</v>
      </c>
      <c r="H2021" s="136">
        <v>44146</v>
      </c>
      <c r="I2021" s="135">
        <v>0</v>
      </c>
      <c r="J2021" s="92"/>
    </row>
    <row r="2022" spans="1:10" x14ac:dyDescent="0.25">
      <c r="A2022" s="135" t="s">
        <v>10990</v>
      </c>
      <c r="B2022" s="135" t="s">
        <v>550</v>
      </c>
      <c r="C2022" s="135" t="s">
        <v>560</v>
      </c>
      <c r="D2022" s="135" t="b">
        <v>0</v>
      </c>
      <c r="E2022" s="135" t="s">
        <v>10851</v>
      </c>
      <c r="F2022" s="135" t="s">
        <v>539</v>
      </c>
      <c r="G2022" s="136">
        <v>44127</v>
      </c>
      <c r="H2022" s="136">
        <v>44146</v>
      </c>
      <c r="I2022" s="135">
        <v>0</v>
      </c>
      <c r="J2022" s="92"/>
    </row>
    <row r="2023" spans="1:10" x14ac:dyDescent="0.25">
      <c r="A2023" s="135" t="s">
        <v>10991</v>
      </c>
      <c r="B2023" s="135" t="s">
        <v>550</v>
      </c>
      <c r="C2023" s="135" t="s">
        <v>560</v>
      </c>
      <c r="D2023" s="135" t="b">
        <v>0</v>
      </c>
      <c r="E2023" s="135" t="s">
        <v>10851</v>
      </c>
      <c r="F2023" s="135" t="s">
        <v>539</v>
      </c>
      <c r="G2023" s="136">
        <v>44127</v>
      </c>
      <c r="H2023" s="136">
        <v>44146</v>
      </c>
      <c r="I2023" s="135">
        <v>0</v>
      </c>
      <c r="J2023" s="92"/>
    </row>
    <row r="2024" spans="1:10" x14ac:dyDescent="0.25">
      <c r="A2024" s="135" t="s">
        <v>10992</v>
      </c>
      <c r="B2024" s="135" t="s">
        <v>550</v>
      </c>
      <c r="C2024" s="135" t="s">
        <v>560</v>
      </c>
      <c r="D2024" s="135" t="b">
        <v>0</v>
      </c>
      <c r="E2024" s="135" t="s">
        <v>10851</v>
      </c>
      <c r="F2024" s="135" t="s">
        <v>539</v>
      </c>
      <c r="G2024" s="136">
        <v>44127</v>
      </c>
      <c r="H2024" s="136">
        <v>44146</v>
      </c>
      <c r="I2024" s="135">
        <v>0</v>
      </c>
      <c r="J2024" s="92"/>
    </row>
    <row r="2025" spans="1:10" x14ac:dyDescent="0.25">
      <c r="A2025" s="135" t="s">
        <v>10993</v>
      </c>
      <c r="B2025" s="135" t="s">
        <v>550</v>
      </c>
      <c r="C2025" s="135" t="s">
        <v>560</v>
      </c>
      <c r="D2025" s="135" t="b">
        <v>0</v>
      </c>
      <c r="E2025" s="135" t="s">
        <v>10851</v>
      </c>
      <c r="F2025" s="135" t="s">
        <v>539</v>
      </c>
      <c r="G2025" s="136">
        <v>44127</v>
      </c>
      <c r="H2025" s="136">
        <v>44146</v>
      </c>
      <c r="I2025" s="135">
        <v>0</v>
      </c>
      <c r="J2025" s="92"/>
    </row>
    <row r="2026" spans="1:10" x14ac:dyDescent="0.25">
      <c r="A2026" s="135" t="s">
        <v>10994</v>
      </c>
      <c r="B2026" s="135" t="s">
        <v>550</v>
      </c>
      <c r="C2026" s="135" t="s">
        <v>560</v>
      </c>
      <c r="D2026" s="135" t="b">
        <v>0</v>
      </c>
      <c r="E2026" s="135" t="s">
        <v>10851</v>
      </c>
      <c r="F2026" s="135" t="s">
        <v>539</v>
      </c>
      <c r="G2026" s="136">
        <v>44127</v>
      </c>
      <c r="H2026" s="136">
        <v>44146</v>
      </c>
      <c r="I2026" s="135">
        <v>0</v>
      </c>
      <c r="J2026" s="92"/>
    </row>
    <row r="2027" spans="1:10" x14ac:dyDescent="0.25">
      <c r="A2027" s="135" t="s">
        <v>10995</v>
      </c>
      <c r="B2027" s="135" t="s">
        <v>550</v>
      </c>
      <c r="C2027" s="135" t="s">
        <v>560</v>
      </c>
      <c r="D2027" s="135" t="b">
        <v>0</v>
      </c>
      <c r="E2027" s="135" t="s">
        <v>10851</v>
      </c>
      <c r="F2027" s="135" t="s">
        <v>539</v>
      </c>
      <c r="G2027" s="136">
        <v>44127</v>
      </c>
      <c r="H2027" s="136">
        <v>44146</v>
      </c>
      <c r="I2027" s="135">
        <v>0</v>
      </c>
      <c r="J2027" s="92"/>
    </row>
    <row r="2028" spans="1:10" x14ac:dyDescent="0.25">
      <c r="A2028" s="135" t="s">
        <v>10996</v>
      </c>
      <c r="B2028" s="135" t="s">
        <v>550</v>
      </c>
      <c r="C2028" s="135" t="s">
        <v>560</v>
      </c>
      <c r="D2028" s="135" t="b">
        <v>0</v>
      </c>
      <c r="E2028" s="135" t="s">
        <v>10851</v>
      </c>
      <c r="F2028" s="135" t="s">
        <v>539</v>
      </c>
      <c r="G2028" s="136">
        <v>44127</v>
      </c>
      <c r="H2028" s="136">
        <v>44146</v>
      </c>
      <c r="I2028" s="135">
        <v>0</v>
      </c>
      <c r="J2028" s="92"/>
    </row>
    <row r="2029" spans="1:10" x14ac:dyDescent="0.25">
      <c r="A2029" s="135" t="s">
        <v>10997</v>
      </c>
      <c r="B2029" s="135" t="s">
        <v>543</v>
      </c>
      <c r="C2029" s="135" t="s">
        <v>560</v>
      </c>
      <c r="D2029" s="135" t="b">
        <v>0</v>
      </c>
      <c r="E2029" s="135" t="s">
        <v>10998</v>
      </c>
      <c r="F2029" s="135" t="s">
        <v>539</v>
      </c>
      <c r="G2029" s="136">
        <v>44127</v>
      </c>
      <c r="H2029" s="136">
        <v>44146</v>
      </c>
      <c r="I2029" s="135">
        <v>0</v>
      </c>
      <c r="J2029" s="92"/>
    </row>
    <row r="2030" spans="1:10" x14ac:dyDescent="0.25">
      <c r="A2030" s="135" t="s">
        <v>10999</v>
      </c>
      <c r="B2030" s="135" t="s">
        <v>543</v>
      </c>
      <c r="C2030" s="135" t="s">
        <v>560</v>
      </c>
      <c r="D2030" s="135" t="b">
        <v>0</v>
      </c>
      <c r="E2030" s="135" t="s">
        <v>10998</v>
      </c>
      <c r="F2030" s="135" t="s">
        <v>539</v>
      </c>
      <c r="G2030" s="136">
        <v>44127</v>
      </c>
      <c r="H2030" s="136">
        <v>44146</v>
      </c>
      <c r="I2030" s="135">
        <v>0</v>
      </c>
      <c r="J2030" s="92"/>
    </row>
    <row r="2031" spans="1:10" x14ac:dyDescent="0.25">
      <c r="A2031" s="135" t="s">
        <v>11000</v>
      </c>
      <c r="B2031" s="135" t="s">
        <v>543</v>
      </c>
      <c r="C2031" s="135" t="s">
        <v>560</v>
      </c>
      <c r="D2031" s="135" t="b">
        <v>0</v>
      </c>
      <c r="E2031" s="135" t="s">
        <v>10998</v>
      </c>
      <c r="F2031" s="135" t="s">
        <v>539</v>
      </c>
      <c r="G2031" s="136">
        <v>44127</v>
      </c>
      <c r="H2031" s="136">
        <v>44146</v>
      </c>
      <c r="I2031" s="135">
        <v>0</v>
      </c>
      <c r="J2031" s="92"/>
    </row>
    <row r="2032" spans="1:10" x14ac:dyDescent="0.25">
      <c r="A2032" s="135" t="s">
        <v>11001</v>
      </c>
      <c r="B2032" s="135" t="s">
        <v>543</v>
      </c>
      <c r="C2032" s="135" t="s">
        <v>560</v>
      </c>
      <c r="D2032" s="135" t="b">
        <v>0</v>
      </c>
      <c r="E2032" s="135" t="s">
        <v>10998</v>
      </c>
      <c r="F2032" s="135" t="s">
        <v>539</v>
      </c>
      <c r="G2032" s="136">
        <v>44127</v>
      </c>
      <c r="H2032" s="136">
        <v>44146</v>
      </c>
      <c r="I2032" s="135">
        <v>0</v>
      </c>
      <c r="J2032" s="92"/>
    </row>
    <row r="2033" spans="1:10" x14ac:dyDescent="0.25">
      <c r="A2033" s="135" t="s">
        <v>11002</v>
      </c>
      <c r="B2033" s="135" t="s">
        <v>543</v>
      </c>
      <c r="C2033" s="135" t="s">
        <v>560</v>
      </c>
      <c r="D2033" s="135" t="b">
        <v>0</v>
      </c>
      <c r="E2033" s="135" t="s">
        <v>10998</v>
      </c>
      <c r="F2033" s="135" t="s">
        <v>539</v>
      </c>
      <c r="G2033" s="136">
        <v>44127</v>
      </c>
      <c r="H2033" s="136">
        <v>44146</v>
      </c>
      <c r="I2033" s="135">
        <v>0</v>
      </c>
      <c r="J2033" s="92"/>
    </row>
    <row r="2034" spans="1:10" x14ac:dyDescent="0.25">
      <c r="A2034" s="135" t="s">
        <v>11003</v>
      </c>
      <c r="B2034" s="135" t="s">
        <v>543</v>
      </c>
      <c r="C2034" s="135" t="s">
        <v>560</v>
      </c>
      <c r="D2034" s="135" t="b">
        <v>0</v>
      </c>
      <c r="E2034" s="135" t="s">
        <v>10998</v>
      </c>
      <c r="F2034" s="135" t="s">
        <v>539</v>
      </c>
      <c r="G2034" s="136">
        <v>44127</v>
      </c>
      <c r="H2034" s="136">
        <v>44146</v>
      </c>
      <c r="I2034" s="135">
        <v>0</v>
      </c>
      <c r="J2034" s="92"/>
    </row>
    <row r="2035" spans="1:10" x14ac:dyDescent="0.25">
      <c r="A2035" s="135" t="s">
        <v>11004</v>
      </c>
      <c r="B2035" s="135" t="s">
        <v>543</v>
      </c>
      <c r="C2035" s="135" t="s">
        <v>560</v>
      </c>
      <c r="D2035" s="135" t="b">
        <v>0</v>
      </c>
      <c r="E2035" s="135" t="s">
        <v>10998</v>
      </c>
      <c r="F2035" s="135" t="s">
        <v>539</v>
      </c>
      <c r="G2035" s="136">
        <v>44127</v>
      </c>
      <c r="H2035" s="136">
        <v>44146</v>
      </c>
      <c r="I2035" s="135">
        <v>0</v>
      </c>
      <c r="J2035" s="92"/>
    </row>
    <row r="2036" spans="1:10" x14ac:dyDescent="0.25">
      <c r="A2036" s="135" t="s">
        <v>11005</v>
      </c>
      <c r="B2036" s="135" t="s">
        <v>543</v>
      </c>
      <c r="C2036" s="135" t="s">
        <v>560</v>
      </c>
      <c r="D2036" s="135" t="b">
        <v>0</v>
      </c>
      <c r="E2036" s="135" t="s">
        <v>10998</v>
      </c>
      <c r="F2036" s="135" t="s">
        <v>539</v>
      </c>
      <c r="G2036" s="136">
        <v>44127</v>
      </c>
      <c r="H2036" s="136">
        <v>44146</v>
      </c>
      <c r="I2036" s="135">
        <v>0</v>
      </c>
      <c r="J2036" s="92"/>
    </row>
    <row r="2037" spans="1:10" x14ac:dyDescent="0.25">
      <c r="A2037" s="135" t="s">
        <v>11006</v>
      </c>
      <c r="B2037" s="135" t="s">
        <v>543</v>
      </c>
      <c r="C2037" s="135" t="s">
        <v>560</v>
      </c>
      <c r="D2037" s="135" t="b">
        <v>0</v>
      </c>
      <c r="E2037" s="135" t="s">
        <v>10998</v>
      </c>
      <c r="F2037" s="135" t="s">
        <v>539</v>
      </c>
      <c r="G2037" s="136">
        <v>44127</v>
      </c>
      <c r="H2037" s="136">
        <v>44146</v>
      </c>
      <c r="I2037" s="135">
        <v>0</v>
      </c>
      <c r="J2037" s="92"/>
    </row>
    <row r="2038" spans="1:10" x14ac:dyDescent="0.25">
      <c r="A2038" s="135" t="s">
        <v>11007</v>
      </c>
      <c r="B2038" s="135" t="s">
        <v>543</v>
      </c>
      <c r="C2038" s="135" t="s">
        <v>560</v>
      </c>
      <c r="D2038" s="135" t="b">
        <v>0</v>
      </c>
      <c r="E2038" s="135" t="s">
        <v>10998</v>
      </c>
      <c r="F2038" s="135" t="s">
        <v>539</v>
      </c>
      <c r="G2038" s="136">
        <v>44127</v>
      </c>
      <c r="H2038" s="136">
        <v>44146</v>
      </c>
      <c r="I2038" s="135">
        <v>0</v>
      </c>
      <c r="J2038" s="92"/>
    </row>
    <row r="2039" spans="1:10" x14ac:dyDescent="0.25">
      <c r="A2039" s="135" t="s">
        <v>11008</v>
      </c>
      <c r="B2039" s="135" t="s">
        <v>543</v>
      </c>
      <c r="C2039" s="135" t="s">
        <v>560</v>
      </c>
      <c r="D2039" s="135" t="b">
        <v>0</v>
      </c>
      <c r="E2039" s="135" t="s">
        <v>10998</v>
      </c>
      <c r="F2039" s="135" t="s">
        <v>539</v>
      </c>
      <c r="G2039" s="136">
        <v>44127</v>
      </c>
      <c r="H2039" s="136">
        <v>44146</v>
      </c>
      <c r="I2039" s="135">
        <v>0</v>
      </c>
      <c r="J2039" s="92"/>
    </row>
    <row r="2040" spans="1:10" x14ac:dyDescent="0.25">
      <c r="A2040" s="135" t="s">
        <v>11009</v>
      </c>
      <c r="B2040" s="135" t="s">
        <v>543</v>
      </c>
      <c r="C2040" s="135" t="s">
        <v>560</v>
      </c>
      <c r="D2040" s="135" t="b">
        <v>0</v>
      </c>
      <c r="E2040" s="135" t="s">
        <v>10998</v>
      </c>
      <c r="F2040" s="135" t="s">
        <v>539</v>
      </c>
      <c r="G2040" s="136">
        <v>44127</v>
      </c>
      <c r="H2040" s="136">
        <v>44146</v>
      </c>
      <c r="I2040" s="135">
        <v>0</v>
      </c>
      <c r="J2040" s="92"/>
    </row>
    <row r="2041" spans="1:10" x14ac:dyDescent="0.25">
      <c r="A2041" s="135" t="s">
        <v>11010</v>
      </c>
      <c r="B2041" s="135" t="s">
        <v>543</v>
      </c>
      <c r="C2041" s="135" t="s">
        <v>560</v>
      </c>
      <c r="D2041" s="135" t="b">
        <v>0</v>
      </c>
      <c r="E2041" s="135" t="s">
        <v>10998</v>
      </c>
      <c r="F2041" s="135" t="s">
        <v>539</v>
      </c>
      <c r="G2041" s="136">
        <v>44127</v>
      </c>
      <c r="H2041" s="136">
        <v>44146</v>
      </c>
      <c r="I2041" s="135">
        <v>0</v>
      </c>
      <c r="J2041" s="92"/>
    </row>
    <row r="2042" spans="1:10" x14ac:dyDescent="0.25">
      <c r="A2042" s="135" t="s">
        <v>11011</v>
      </c>
      <c r="B2042" s="135" t="s">
        <v>543</v>
      </c>
      <c r="C2042" s="135" t="s">
        <v>560</v>
      </c>
      <c r="D2042" s="135" t="b">
        <v>0</v>
      </c>
      <c r="E2042" s="135" t="s">
        <v>10998</v>
      </c>
      <c r="F2042" s="135" t="s">
        <v>539</v>
      </c>
      <c r="G2042" s="136">
        <v>44127</v>
      </c>
      <c r="H2042" s="136">
        <v>44146</v>
      </c>
      <c r="I2042" s="135">
        <v>0</v>
      </c>
      <c r="J2042" s="92"/>
    </row>
    <row r="2043" spans="1:10" x14ac:dyDescent="0.25">
      <c r="A2043" s="135" t="s">
        <v>11012</v>
      </c>
      <c r="B2043" s="135" t="s">
        <v>543</v>
      </c>
      <c r="C2043" s="135" t="s">
        <v>560</v>
      </c>
      <c r="D2043" s="135" t="b">
        <v>0</v>
      </c>
      <c r="E2043" s="135" t="s">
        <v>10998</v>
      </c>
      <c r="F2043" s="135" t="s">
        <v>539</v>
      </c>
      <c r="G2043" s="136">
        <v>44127</v>
      </c>
      <c r="H2043" s="136">
        <v>44146</v>
      </c>
      <c r="I2043" s="135">
        <v>0</v>
      </c>
      <c r="J2043" s="92"/>
    </row>
    <row r="2044" spans="1:10" x14ac:dyDescent="0.25">
      <c r="A2044" s="135" t="s">
        <v>11013</v>
      </c>
      <c r="B2044" s="135" t="s">
        <v>543</v>
      </c>
      <c r="C2044" s="135" t="s">
        <v>554</v>
      </c>
      <c r="D2044" s="135" t="b">
        <v>0</v>
      </c>
      <c r="E2044" s="135" t="s">
        <v>10998</v>
      </c>
      <c r="F2044" s="135" t="s">
        <v>539</v>
      </c>
      <c r="G2044" s="136">
        <v>44127</v>
      </c>
      <c r="H2044" s="136">
        <v>44146</v>
      </c>
      <c r="I2044" s="135">
        <v>0</v>
      </c>
      <c r="J2044" s="92"/>
    </row>
    <row r="2045" spans="1:10" x14ac:dyDescent="0.25">
      <c r="A2045" s="135" t="s">
        <v>11014</v>
      </c>
      <c r="B2045" s="135" t="s">
        <v>543</v>
      </c>
      <c r="C2045" s="135" t="s">
        <v>560</v>
      </c>
      <c r="D2045" s="135" t="b">
        <v>0</v>
      </c>
      <c r="E2045" s="135" t="s">
        <v>10998</v>
      </c>
      <c r="F2045" s="135" t="s">
        <v>539</v>
      </c>
      <c r="G2045" s="136">
        <v>44127</v>
      </c>
      <c r="H2045" s="136">
        <v>44146</v>
      </c>
      <c r="I2045" s="135">
        <v>0</v>
      </c>
      <c r="J2045" s="92"/>
    </row>
    <row r="2046" spans="1:10" x14ac:dyDescent="0.25">
      <c r="A2046" s="135" t="s">
        <v>11015</v>
      </c>
      <c r="B2046" s="135" t="s">
        <v>543</v>
      </c>
      <c r="C2046" s="135" t="s">
        <v>560</v>
      </c>
      <c r="D2046" s="135" t="b">
        <v>0</v>
      </c>
      <c r="E2046" s="135" t="s">
        <v>10998</v>
      </c>
      <c r="F2046" s="135" t="s">
        <v>539</v>
      </c>
      <c r="G2046" s="136">
        <v>44127</v>
      </c>
      <c r="H2046" s="136">
        <v>44146</v>
      </c>
      <c r="I2046" s="135">
        <v>0</v>
      </c>
      <c r="J2046" s="92"/>
    </row>
    <row r="2047" spans="1:10" x14ac:dyDescent="0.25">
      <c r="A2047" s="135" t="s">
        <v>11016</v>
      </c>
      <c r="B2047" s="135" t="s">
        <v>543</v>
      </c>
      <c r="C2047" s="135" t="s">
        <v>560</v>
      </c>
      <c r="D2047" s="135" t="b">
        <v>0</v>
      </c>
      <c r="E2047" s="135" t="s">
        <v>10998</v>
      </c>
      <c r="F2047" s="135" t="s">
        <v>539</v>
      </c>
      <c r="G2047" s="136">
        <v>44127</v>
      </c>
      <c r="H2047" s="136">
        <v>44146</v>
      </c>
      <c r="I2047" s="135">
        <v>0</v>
      </c>
      <c r="J2047" s="92"/>
    </row>
    <row r="2048" spans="1:10" x14ac:dyDescent="0.25">
      <c r="A2048" s="135" t="s">
        <v>11017</v>
      </c>
      <c r="B2048" s="135" t="s">
        <v>543</v>
      </c>
      <c r="C2048" s="135" t="s">
        <v>560</v>
      </c>
      <c r="D2048" s="135" t="b">
        <v>0</v>
      </c>
      <c r="E2048" s="135" t="s">
        <v>10998</v>
      </c>
      <c r="F2048" s="135" t="s">
        <v>539</v>
      </c>
      <c r="G2048" s="136">
        <v>44127</v>
      </c>
      <c r="H2048" s="136">
        <v>44146</v>
      </c>
      <c r="I2048" s="135">
        <v>0</v>
      </c>
      <c r="J2048" s="92"/>
    </row>
    <row r="2049" spans="1:10" x14ac:dyDescent="0.25">
      <c r="A2049" s="135" t="s">
        <v>11018</v>
      </c>
      <c r="B2049" s="135" t="s">
        <v>543</v>
      </c>
      <c r="C2049" s="135" t="s">
        <v>560</v>
      </c>
      <c r="D2049" s="135" t="b">
        <v>0</v>
      </c>
      <c r="E2049" s="135" t="s">
        <v>10998</v>
      </c>
      <c r="F2049" s="135" t="s">
        <v>539</v>
      </c>
      <c r="G2049" s="136">
        <v>44127</v>
      </c>
      <c r="H2049" s="136">
        <v>44146</v>
      </c>
      <c r="I2049" s="135">
        <v>0</v>
      </c>
      <c r="J2049" s="92"/>
    </row>
    <row r="2050" spans="1:10" x14ac:dyDescent="0.25">
      <c r="A2050" s="135" t="s">
        <v>11019</v>
      </c>
      <c r="B2050" s="135" t="s">
        <v>543</v>
      </c>
      <c r="C2050" s="135" t="s">
        <v>560</v>
      </c>
      <c r="D2050" s="135" t="b">
        <v>0</v>
      </c>
      <c r="E2050" s="135" t="s">
        <v>10998</v>
      </c>
      <c r="F2050" s="135" t="s">
        <v>539</v>
      </c>
      <c r="G2050" s="136">
        <v>44127</v>
      </c>
      <c r="H2050" s="136">
        <v>44146</v>
      </c>
      <c r="I2050" s="135">
        <v>0</v>
      </c>
      <c r="J2050" s="92"/>
    </row>
    <row r="2051" spans="1:10" x14ac:dyDescent="0.25">
      <c r="A2051" s="135" t="s">
        <v>11020</v>
      </c>
      <c r="B2051" s="135" t="s">
        <v>543</v>
      </c>
      <c r="C2051" s="135" t="s">
        <v>560</v>
      </c>
      <c r="D2051" s="135" t="b">
        <v>0</v>
      </c>
      <c r="E2051" s="135" t="s">
        <v>10998</v>
      </c>
      <c r="F2051" s="135" t="s">
        <v>539</v>
      </c>
      <c r="G2051" s="136">
        <v>44127</v>
      </c>
      <c r="H2051" s="136">
        <v>44146</v>
      </c>
      <c r="I2051" s="135">
        <v>0</v>
      </c>
      <c r="J2051" s="92"/>
    </row>
    <row r="2052" spans="1:10" x14ac:dyDescent="0.25">
      <c r="A2052" s="135" t="s">
        <v>11021</v>
      </c>
      <c r="B2052" s="135" t="s">
        <v>543</v>
      </c>
      <c r="C2052" s="135" t="s">
        <v>560</v>
      </c>
      <c r="D2052" s="135" t="b">
        <v>0</v>
      </c>
      <c r="E2052" s="135" t="s">
        <v>10998</v>
      </c>
      <c r="F2052" s="135" t="s">
        <v>539</v>
      </c>
      <c r="G2052" s="136">
        <v>44127</v>
      </c>
      <c r="H2052" s="136">
        <v>44146</v>
      </c>
      <c r="I2052" s="135">
        <v>0</v>
      </c>
      <c r="J2052" s="92"/>
    </row>
    <row r="2053" spans="1:10" x14ac:dyDescent="0.25">
      <c r="A2053" s="135" t="s">
        <v>11022</v>
      </c>
      <c r="B2053" s="135" t="s">
        <v>543</v>
      </c>
      <c r="C2053" s="135" t="s">
        <v>560</v>
      </c>
      <c r="D2053" s="135" t="b">
        <v>0</v>
      </c>
      <c r="E2053" s="135" t="s">
        <v>10998</v>
      </c>
      <c r="F2053" s="135" t="s">
        <v>539</v>
      </c>
      <c r="G2053" s="136">
        <v>44127</v>
      </c>
      <c r="H2053" s="136">
        <v>44146</v>
      </c>
      <c r="I2053" s="135">
        <v>0</v>
      </c>
      <c r="J2053" s="92"/>
    </row>
    <row r="2054" spans="1:10" x14ac:dyDescent="0.25">
      <c r="A2054" s="135" t="s">
        <v>11023</v>
      </c>
      <c r="B2054" s="135" t="s">
        <v>543</v>
      </c>
      <c r="C2054" s="135" t="s">
        <v>560</v>
      </c>
      <c r="D2054" s="135" t="b">
        <v>0</v>
      </c>
      <c r="E2054" s="135" t="s">
        <v>10998</v>
      </c>
      <c r="F2054" s="135" t="s">
        <v>539</v>
      </c>
      <c r="G2054" s="136">
        <v>44127</v>
      </c>
      <c r="H2054" s="136">
        <v>44146</v>
      </c>
      <c r="I2054" s="135">
        <v>0</v>
      </c>
      <c r="J2054" s="92"/>
    </row>
    <row r="2055" spans="1:10" x14ac:dyDescent="0.25">
      <c r="A2055" s="135" t="s">
        <v>11024</v>
      </c>
      <c r="B2055" s="135" t="s">
        <v>543</v>
      </c>
      <c r="C2055" s="135" t="s">
        <v>560</v>
      </c>
      <c r="D2055" s="135" t="b">
        <v>0</v>
      </c>
      <c r="E2055" s="135" t="s">
        <v>10998</v>
      </c>
      <c r="F2055" s="135" t="s">
        <v>539</v>
      </c>
      <c r="G2055" s="136">
        <v>44127</v>
      </c>
      <c r="H2055" s="136">
        <v>44146</v>
      </c>
      <c r="I2055" s="135">
        <v>0</v>
      </c>
      <c r="J2055" s="92"/>
    </row>
    <row r="2056" spans="1:10" x14ac:dyDescent="0.25">
      <c r="A2056" s="135" t="s">
        <v>11025</v>
      </c>
      <c r="B2056" s="135" t="s">
        <v>543</v>
      </c>
      <c r="C2056" s="135" t="s">
        <v>560</v>
      </c>
      <c r="D2056" s="135" t="b">
        <v>0</v>
      </c>
      <c r="E2056" s="135" t="s">
        <v>10998</v>
      </c>
      <c r="F2056" s="135" t="s">
        <v>539</v>
      </c>
      <c r="G2056" s="136">
        <v>44127</v>
      </c>
      <c r="H2056" s="136">
        <v>44146</v>
      </c>
      <c r="I2056" s="135">
        <v>0</v>
      </c>
      <c r="J2056" s="92"/>
    </row>
    <row r="2057" spans="1:10" x14ac:dyDescent="0.25">
      <c r="A2057" s="135" t="s">
        <v>11026</v>
      </c>
      <c r="B2057" s="135" t="s">
        <v>543</v>
      </c>
      <c r="C2057" s="135" t="s">
        <v>560</v>
      </c>
      <c r="D2057" s="135" t="b">
        <v>0</v>
      </c>
      <c r="E2057" s="135" t="s">
        <v>10998</v>
      </c>
      <c r="F2057" s="135" t="s">
        <v>539</v>
      </c>
      <c r="G2057" s="136">
        <v>44127</v>
      </c>
      <c r="H2057" s="136">
        <v>44146</v>
      </c>
      <c r="I2057" s="135">
        <v>0</v>
      </c>
      <c r="J2057" s="92"/>
    </row>
    <row r="2058" spans="1:10" x14ac:dyDescent="0.25">
      <c r="A2058" s="135" t="s">
        <v>11027</v>
      </c>
      <c r="B2058" s="135" t="s">
        <v>543</v>
      </c>
      <c r="C2058" s="135" t="s">
        <v>560</v>
      </c>
      <c r="D2058" s="135" t="b">
        <v>0</v>
      </c>
      <c r="E2058" s="135" t="s">
        <v>10998</v>
      </c>
      <c r="F2058" s="135" t="s">
        <v>539</v>
      </c>
      <c r="G2058" s="136">
        <v>44127</v>
      </c>
      <c r="H2058" s="136">
        <v>44146</v>
      </c>
      <c r="I2058" s="135">
        <v>0</v>
      </c>
      <c r="J2058" s="92"/>
    </row>
    <row r="2059" spans="1:10" x14ac:dyDescent="0.25">
      <c r="A2059" s="135" t="s">
        <v>11028</v>
      </c>
      <c r="B2059" s="135" t="s">
        <v>543</v>
      </c>
      <c r="C2059" s="135" t="s">
        <v>560</v>
      </c>
      <c r="D2059" s="135" t="b">
        <v>0</v>
      </c>
      <c r="E2059" s="135" t="s">
        <v>10998</v>
      </c>
      <c r="F2059" s="135" t="s">
        <v>539</v>
      </c>
      <c r="G2059" s="136">
        <v>44127</v>
      </c>
      <c r="H2059" s="136">
        <v>44146</v>
      </c>
      <c r="I2059" s="135">
        <v>0</v>
      </c>
      <c r="J2059" s="92"/>
    </row>
    <row r="2060" spans="1:10" x14ac:dyDescent="0.25">
      <c r="A2060" s="135" t="s">
        <v>11029</v>
      </c>
      <c r="B2060" s="135" t="s">
        <v>543</v>
      </c>
      <c r="C2060" s="135" t="s">
        <v>560</v>
      </c>
      <c r="D2060" s="135" t="b">
        <v>0</v>
      </c>
      <c r="E2060" s="135" t="s">
        <v>10998</v>
      </c>
      <c r="F2060" s="135" t="s">
        <v>539</v>
      </c>
      <c r="G2060" s="136">
        <v>44127</v>
      </c>
      <c r="H2060" s="136">
        <v>44146</v>
      </c>
      <c r="I2060" s="135">
        <v>0</v>
      </c>
      <c r="J2060" s="92"/>
    </row>
    <row r="2061" spans="1:10" x14ac:dyDescent="0.25">
      <c r="A2061" s="135" t="s">
        <v>11030</v>
      </c>
      <c r="B2061" s="135" t="s">
        <v>543</v>
      </c>
      <c r="C2061" s="135" t="s">
        <v>560</v>
      </c>
      <c r="D2061" s="135" t="b">
        <v>0</v>
      </c>
      <c r="E2061" s="135" t="s">
        <v>10998</v>
      </c>
      <c r="F2061" s="135" t="s">
        <v>539</v>
      </c>
      <c r="G2061" s="136">
        <v>44127</v>
      </c>
      <c r="H2061" s="136">
        <v>44146</v>
      </c>
      <c r="I2061" s="135">
        <v>0</v>
      </c>
      <c r="J2061" s="92"/>
    </row>
    <row r="2062" spans="1:10" x14ac:dyDescent="0.25">
      <c r="A2062" s="135" t="s">
        <v>11031</v>
      </c>
      <c r="B2062" s="135" t="s">
        <v>543</v>
      </c>
      <c r="C2062" s="135" t="s">
        <v>560</v>
      </c>
      <c r="D2062" s="135" t="b">
        <v>0</v>
      </c>
      <c r="E2062" s="135" t="s">
        <v>10998</v>
      </c>
      <c r="F2062" s="135" t="s">
        <v>539</v>
      </c>
      <c r="G2062" s="136">
        <v>44127</v>
      </c>
      <c r="H2062" s="136">
        <v>44146</v>
      </c>
      <c r="I2062" s="135">
        <v>0</v>
      </c>
      <c r="J2062" s="92"/>
    </row>
    <row r="2063" spans="1:10" x14ac:dyDescent="0.25">
      <c r="A2063" s="135" t="s">
        <v>11032</v>
      </c>
      <c r="B2063" s="135" t="s">
        <v>543</v>
      </c>
      <c r="C2063" s="135" t="s">
        <v>560</v>
      </c>
      <c r="D2063" s="135" t="b">
        <v>0</v>
      </c>
      <c r="E2063" s="135" t="s">
        <v>10998</v>
      </c>
      <c r="F2063" s="135" t="s">
        <v>539</v>
      </c>
      <c r="G2063" s="136">
        <v>44127</v>
      </c>
      <c r="H2063" s="136">
        <v>44146</v>
      </c>
      <c r="I2063" s="135">
        <v>0</v>
      </c>
      <c r="J2063" s="92"/>
    </row>
    <row r="2064" spans="1:10" x14ac:dyDescent="0.25">
      <c r="A2064" s="135" t="s">
        <v>11033</v>
      </c>
      <c r="B2064" s="135" t="s">
        <v>543</v>
      </c>
      <c r="C2064" s="135" t="s">
        <v>560</v>
      </c>
      <c r="D2064" s="135" t="b">
        <v>0</v>
      </c>
      <c r="E2064" s="135" t="s">
        <v>10998</v>
      </c>
      <c r="F2064" s="135" t="s">
        <v>539</v>
      </c>
      <c r="G2064" s="136">
        <v>44127</v>
      </c>
      <c r="H2064" s="136">
        <v>44146</v>
      </c>
      <c r="I2064" s="135">
        <v>0</v>
      </c>
      <c r="J2064" s="92"/>
    </row>
    <row r="2065" spans="1:10" x14ac:dyDescent="0.25">
      <c r="A2065" s="135" t="s">
        <v>11034</v>
      </c>
      <c r="B2065" s="135" t="s">
        <v>543</v>
      </c>
      <c r="C2065" s="135" t="s">
        <v>560</v>
      </c>
      <c r="D2065" s="135" t="b">
        <v>0</v>
      </c>
      <c r="E2065" s="135" t="s">
        <v>10998</v>
      </c>
      <c r="F2065" s="135" t="s">
        <v>539</v>
      </c>
      <c r="G2065" s="136">
        <v>44127</v>
      </c>
      <c r="H2065" s="136">
        <v>44146</v>
      </c>
      <c r="I2065" s="135">
        <v>0</v>
      </c>
      <c r="J2065" s="92"/>
    </row>
    <row r="2066" spans="1:10" x14ac:dyDescent="0.25">
      <c r="A2066" s="135" t="s">
        <v>11035</v>
      </c>
      <c r="B2066" s="135" t="s">
        <v>543</v>
      </c>
      <c r="C2066" s="135" t="s">
        <v>560</v>
      </c>
      <c r="D2066" s="135" t="b">
        <v>0</v>
      </c>
      <c r="E2066" s="135" t="s">
        <v>10998</v>
      </c>
      <c r="F2066" s="135" t="s">
        <v>539</v>
      </c>
      <c r="G2066" s="136">
        <v>44127</v>
      </c>
      <c r="H2066" s="136">
        <v>44146</v>
      </c>
      <c r="I2066" s="135">
        <v>0</v>
      </c>
      <c r="J2066" s="92"/>
    </row>
    <row r="2067" spans="1:10" x14ac:dyDescent="0.25">
      <c r="A2067" s="135" t="s">
        <v>11036</v>
      </c>
      <c r="B2067" s="135" t="s">
        <v>543</v>
      </c>
      <c r="C2067" s="135" t="s">
        <v>560</v>
      </c>
      <c r="D2067" s="135" t="b">
        <v>0</v>
      </c>
      <c r="E2067" s="135" t="s">
        <v>10998</v>
      </c>
      <c r="F2067" s="135" t="s">
        <v>539</v>
      </c>
      <c r="G2067" s="136">
        <v>44127</v>
      </c>
      <c r="H2067" s="136">
        <v>44146</v>
      </c>
      <c r="I2067" s="135">
        <v>0</v>
      </c>
      <c r="J2067" s="92"/>
    </row>
    <row r="2068" spans="1:10" x14ac:dyDescent="0.25">
      <c r="A2068" s="135" t="s">
        <v>11037</v>
      </c>
      <c r="B2068" s="135" t="s">
        <v>543</v>
      </c>
      <c r="C2068" s="135" t="s">
        <v>560</v>
      </c>
      <c r="D2068" s="135" t="b">
        <v>0</v>
      </c>
      <c r="E2068" s="135" t="s">
        <v>10998</v>
      </c>
      <c r="F2068" s="135" t="s">
        <v>539</v>
      </c>
      <c r="G2068" s="136">
        <v>44127</v>
      </c>
      <c r="H2068" s="136">
        <v>44146</v>
      </c>
      <c r="I2068" s="135">
        <v>0</v>
      </c>
      <c r="J2068" s="92"/>
    </row>
    <row r="2069" spans="1:10" x14ac:dyDescent="0.25">
      <c r="A2069" s="135" t="s">
        <v>11038</v>
      </c>
      <c r="B2069" s="135" t="s">
        <v>543</v>
      </c>
      <c r="C2069" s="135" t="s">
        <v>560</v>
      </c>
      <c r="D2069" s="135" t="b">
        <v>0</v>
      </c>
      <c r="E2069" s="135" t="s">
        <v>10998</v>
      </c>
      <c r="F2069" s="135" t="s">
        <v>539</v>
      </c>
      <c r="G2069" s="136">
        <v>44127</v>
      </c>
      <c r="H2069" s="136">
        <v>44146</v>
      </c>
      <c r="I2069" s="135">
        <v>0</v>
      </c>
      <c r="J2069" s="92"/>
    </row>
    <row r="2070" spans="1:10" x14ac:dyDescent="0.25">
      <c r="A2070" s="135" t="s">
        <v>11039</v>
      </c>
      <c r="B2070" s="135" t="s">
        <v>543</v>
      </c>
      <c r="C2070" s="135" t="s">
        <v>560</v>
      </c>
      <c r="D2070" s="135" t="b">
        <v>0</v>
      </c>
      <c r="E2070" s="135" t="s">
        <v>10998</v>
      </c>
      <c r="F2070" s="135" t="s">
        <v>539</v>
      </c>
      <c r="G2070" s="136">
        <v>44127</v>
      </c>
      <c r="H2070" s="136">
        <v>44146</v>
      </c>
      <c r="I2070" s="135">
        <v>0</v>
      </c>
      <c r="J2070" s="92"/>
    </row>
    <row r="2071" spans="1:10" x14ac:dyDescent="0.25">
      <c r="A2071" s="135" t="s">
        <v>11040</v>
      </c>
      <c r="B2071" s="135" t="s">
        <v>543</v>
      </c>
      <c r="C2071" s="135" t="s">
        <v>560</v>
      </c>
      <c r="D2071" s="135" t="b">
        <v>0</v>
      </c>
      <c r="E2071" s="135" t="s">
        <v>10998</v>
      </c>
      <c r="F2071" s="135" t="s">
        <v>539</v>
      </c>
      <c r="G2071" s="136">
        <v>44127</v>
      </c>
      <c r="H2071" s="136">
        <v>44146</v>
      </c>
      <c r="I2071" s="135">
        <v>0</v>
      </c>
      <c r="J2071" s="92"/>
    </row>
    <row r="2072" spans="1:10" x14ac:dyDescent="0.25">
      <c r="A2072" s="135" t="s">
        <v>11041</v>
      </c>
      <c r="B2072" s="135" t="s">
        <v>543</v>
      </c>
      <c r="C2072" s="135" t="s">
        <v>560</v>
      </c>
      <c r="D2072" s="135" t="b">
        <v>0</v>
      </c>
      <c r="E2072" s="135" t="s">
        <v>10998</v>
      </c>
      <c r="F2072" s="135" t="s">
        <v>539</v>
      </c>
      <c r="G2072" s="136">
        <v>44127</v>
      </c>
      <c r="H2072" s="136">
        <v>44146</v>
      </c>
      <c r="I2072" s="135">
        <v>0</v>
      </c>
      <c r="J2072" s="92"/>
    </row>
    <row r="2073" spans="1:10" x14ac:dyDescent="0.25">
      <c r="A2073" s="135" t="s">
        <v>11042</v>
      </c>
      <c r="B2073" s="135" t="s">
        <v>543</v>
      </c>
      <c r="C2073" s="135" t="s">
        <v>560</v>
      </c>
      <c r="D2073" s="135" t="b">
        <v>0</v>
      </c>
      <c r="E2073" s="135" t="s">
        <v>10998</v>
      </c>
      <c r="F2073" s="135" t="s">
        <v>539</v>
      </c>
      <c r="G2073" s="136">
        <v>44127</v>
      </c>
      <c r="H2073" s="136">
        <v>44146</v>
      </c>
      <c r="I2073" s="135">
        <v>0</v>
      </c>
      <c r="J2073" s="92"/>
    </row>
    <row r="2074" spans="1:10" x14ac:dyDescent="0.25">
      <c r="A2074" s="135" t="s">
        <v>11043</v>
      </c>
      <c r="B2074" s="135" t="s">
        <v>543</v>
      </c>
      <c r="C2074" s="135" t="s">
        <v>560</v>
      </c>
      <c r="D2074" s="135" t="b">
        <v>0</v>
      </c>
      <c r="E2074" s="135" t="s">
        <v>10998</v>
      </c>
      <c r="F2074" s="135" t="s">
        <v>539</v>
      </c>
      <c r="G2074" s="136">
        <v>44127</v>
      </c>
      <c r="H2074" s="136">
        <v>44146</v>
      </c>
      <c r="I2074" s="135">
        <v>0</v>
      </c>
      <c r="J2074" s="92"/>
    </row>
    <row r="2075" spans="1:10" x14ac:dyDescent="0.25">
      <c r="A2075" s="135" t="s">
        <v>11044</v>
      </c>
      <c r="B2075" s="135" t="s">
        <v>543</v>
      </c>
      <c r="C2075" s="135" t="s">
        <v>560</v>
      </c>
      <c r="D2075" s="135" t="b">
        <v>0</v>
      </c>
      <c r="E2075" s="135" t="s">
        <v>10998</v>
      </c>
      <c r="F2075" s="135" t="s">
        <v>539</v>
      </c>
      <c r="G2075" s="136">
        <v>44127</v>
      </c>
      <c r="H2075" s="136">
        <v>44146</v>
      </c>
      <c r="I2075" s="135">
        <v>0</v>
      </c>
      <c r="J2075" s="92"/>
    </row>
    <row r="2076" spans="1:10" x14ac:dyDescent="0.25">
      <c r="A2076" s="135" t="s">
        <v>11045</v>
      </c>
      <c r="B2076" s="135" t="s">
        <v>543</v>
      </c>
      <c r="C2076" s="135" t="s">
        <v>560</v>
      </c>
      <c r="D2076" s="135" t="b">
        <v>0</v>
      </c>
      <c r="E2076" s="135" t="s">
        <v>10998</v>
      </c>
      <c r="F2076" s="135" t="s">
        <v>539</v>
      </c>
      <c r="G2076" s="136">
        <v>44127</v>
      </c>
      <c r="H2076" s="136">
        <v>44146</v>
      </c>
      <c r="I2076" s="135">
        <v>0</v>
      </c>
      <c r="J2076" s="92"/>
    </row>
    <row r="2077" spans="1:10" x14ac:dyDescent="0.25">
      <c r="A2077" s="135" t="s">
        <v>11046</v>
      </c>
      <c r="B2077" s="135" t="s">
        <v>543</v>
      </c>
      <c r="C2077" s="135" t="s">
        <v>560</v>
      </c>
      <c r="D2077" s="135" t="b">
        <v>0</v>
      </c>
      <c r="E2077" s="135" t="s">
        <v>10998</v>
      </c>
      <c r="F2077" s="135" t="s">
        <v>539</v>
      </c>
      <c r="G2077" s="136">
        <v>44127</v>
      </c>
      <c r="H2077" s="136">
        <v>44146</v>
      </c>
      <c r="I2077" s="135">
        <v>0</v>
      </c>
      <c r="J2077" s="92"/>
    </row>
    <row r="2078" spans="1:10" x14ac:dyDescent="0.25">
      <c r="A2078" s="135" t="s">
        <v>11047</v>
      </c>
      <c r="B2078" s="135" t="s">
        <v>543</v>
      </c>
      <c r="C2078" s="135" t="s">
        <v>560</v>
      </c>
      <c r="D2078" s="135" t="b">
        <v>0</v>
      </c>
      <c r="E2078" s="135" t="s">
        <v>10998</v>
      </c>
      <c r="F2078" s="135" t="s">
        <v>539</v>
      </c>
      <c r="G2078" s="136">
        <v>44127</v>
      </c>
      <c r="H2078" s="136">
        <v>44146</v>
      </c>
      <c r="I2078" s="135">
        <v>0</v>
      </c>
      <c r="J2078" s="92"/>
    </row>
    <row r="2079" spans="1:10" x14ac:dyDescent="0.25">
      <c r="A2079" s="135" t="s">
        <v>11048</v>
      </c>
      <c r="B2079" s="135" t="s">
        <v>543</v>
      </c>
      <c r="C2079" s="135" t="s">
        <v>560</v>
      </c>
      <c r="D2079" s="135" t="b">
        <v>0</v>
      </c>
      <c r="E2079" s="135" t="s">
        <v>10998</v>
      </c>
      <c r="F2079" s="135" t="s">
        <v>539</v>
      </c>
      <c r="G2079" s="136">
        <v>44127</v>
      </c>
      <c r="H2079" s="136">
        <v>44146</v>
      </c>
      <c r="I2079" s="135">
        <v>0</v>
      </c>
      <c r="J2079" s="92"/>
    </row>
    <row r="2080" spans="1:10" x14ac:dyDescent="0.25">
      <c r="A2080" s="135" t="s">
        <v>11049</v>
      </c>
      <c r="B2080" s="135" t="s">
        <v>543</v>
      </c>
      <c r="C2080" s="135" t="s">
        <v>560</v>
      </c>
      <c r="D2080" s="135" t="b">
        <v>0</v>
      </c>
      <c r="E2080" s="135" t="s">
        <v>10998</v>
      </c>
      <c r="F2080" s="135" t="s">
        <v>539</v>
      </c>
      <c r="G2080" s="136">
        <v>44127</v>
      </c>
      <c r="H2080" s="136">
        <v>44146</v>
      </c>
      <c r="I2080" s="135">
        <v>0</v>
      </c>
      <c r="J2080" s="92"/>
    </row>
    <row r="2081" spans="1:10" x14ac:dyDescent="0.25">
      <c r="A2081" s="135" t="s">
        <v>11050</v>
      </c>
      <c r="B2081" s="135" t="s">
        <v>543</v>
      </c>
      <c r="C2081" s="135" t="s">
        <v>560</v>
      </c>
      <c r="D2081" s="135" t="b">
        <v>0</v>
      </c>
      <c r="E2081" s="135" t="s">
        <v>10998</v>
      </c>
      <c r="F2081" s="135" t="s">
        <v>539</v>
      </c>
      <c r="G2081" s="136">
        <v>44127</v>
      </c>
      <c r="H2081" s="136">
        <v>44146</v>
      </c>
      <c r="I2081" s="135">
        <v>0</v>
      </c>
      <c r="J2081" s="92"/>
    </row>
    <row r="2082" spans="1:10" x14ac:dyDescent="0.25">
      <c r="A2082" s="135" t="s">
        <v>11051</v>
      </c>
      <c r="B2082" s="135" t="s">
        <v>543</v>
      </c>
      <c r="C2082" s="135" t="s">
        <v>554</v>
      </c>
      <c r="D2082" s="135" t="b">
        <v>0</v>
      </c>
      <c r="E2082" s="135" t="s">
        <v>10998</v>
      </c>
      <c r="F2082" s="135" t="s">
        <v>539</v>
      </c>
      <c r="G2082" s="136">
        <v>44127</v>
      </c>
      <c r="H2082" s="136">
        <v>44146</v>
      </c>
      <c r="I2082" s="135">
        <v>0</v>
      </c>
      <c r="J2082" s="92"/>
    </row>
    <row r="2083" spans="1:10" x14ac:dyDescent="0.25">
      <c r="A2083" s="135" t="s">
        <v>11052</v>
      </c>
      <c r="B2083" s="135" t="s">
        <v>543</v>
      </c>
      <c r="C2083" s="135" t="s">
        <v>560</v>
      </c>
      <c r="D2083" s="135" t="b">
        <v>0</v>
      </c>
      <c r="E2083" s="135" t="s">
        <v>10998</v>
      </c>
      <c r="F2083" s="135" t="s">
        <v>539</v>
      </c>
      <c r="G2083" s="136">
        <v>44127</v>
      </c>
      <c r="H2083" s="136">
        <v>44146</v>
      </c>
      <c r="I2083" s="135">
        <v>0</v>
      </c>
      <c r="J2083" s="92"/>
    </row>
    <row r="2084" spans="1:10" x14ac:dyDescent="0.25">
      <c r="A2084" s="135" t="s">
        <v>11053</v>
      </c>
      <c r="B2084" s="135" t="s">
        <v>543</v>
      </c>
      <c r="C2084" s="135" t="s">
        <v>560</v>
      </c>
      <c r="D2084" s="135" t="b">
        <v>0</v>
      </c>
      <c r="E2084" s="135" t="s">
        <v>10998</v>
      </c>
      <c r="F2084" s="135" t="s">
        <v>539</v>
      </c>
      <c r="G2084" s="136">
        <v>44127</v>
      </c>
      <c r="H2084" s="136">
        <v>44146</v>
      </c>
      <c r="I2084" s="135">
        <v>0</v>
      </c>
      <c r="J2084" s="92"/>
    </row>
    <row r="2085" spans="1:10" x14ac:dyDescent="0.25">
      <c r="A2085" s="135" t="s">
        <v>11054</v>
      </c>
      <c r="B2085" s="135" t="s">
        <v>543</v>
      </c>
      <c r="C2085" s="135" t="s">
        <v>560</v>
      </c>
      <c r="D2085" s="135" t="b">
        <v>0</v>
      </c>
      <c r="E2085" s="135" t="s">
        <v>10998</v>
      </c>
      <c r="F2085" s="135" t="s">
        <v>539</v>
      </c>
      <c r="G2085" s="136">
        <v>44127</v>
      </c>
      <c r="H2085" s="136">
        <v>44146</v>
      </c>
      <c r="I2085" s="135">
        <v>0</v>
      </c>
      <c r="J2085" s="92"/>
    </row>
    <row r="2086" spans="1:10" x14ac:dyDescent="0.25">
      <c r="A2086" s="135" t="s">
        <v>11055</v>
      </c>
      <c r="B2086" s="135" t="s">
        <v>543</v>
      </c>
      <c r="C2086" s="135" t="s">
        <v>560</v>
      </c>
      <c r="D2086" s="135" t="b">
        <v>0</v>
      </c>
      <c r="E2086" s="135" t="s">
        <v>10998</v>
      </c>
      <c r="F2086" s="135" t="s">
        <v>539</v>
      </c>
      <c r="G2086" s="136">
        <v>44127</v>
      </c>
      <c r="H2086" s="136">
        <v>44146</v>
      </c>
      <c r="I2086" s="135">
        <v>0</v>
      </c>
      <c r="J2086" s="92"/>
    </row>
    <row r="2087" spans="1:10" x14ac:dyDescent="0.25">
      <c r="A2087" s="135" t="s">
        <v>11056</v>
      </c>
      <c r="B2087" s="135" t="s">
        <v>543</v>
      </c>
      <c r="C2087" s="135" t="s">
        <v>560</v>
      </c>
      <c r="D2087" s="135" t="b">
        <v>0</v>
      </c>
      <c r="E2087" s="135" t="s">
        <v>10998</v>
      </c>
      <c r="F2087" s="135" t="s">
        <v>539</v>
      </c>
      <c r="G2087" s="136">
        <v>44127</v>
      </c>
      <c r="H2087" s="136">
        <v>44146</v>
      </c>
      <c r="I2087" s="135">
        <v>0</v>
      </c>
      <c r="J2087" s="92"/>
    </row>
    <row r="2088" spans="1:10" x14ac:dyDescent="0.25">
      <c r="A2088" s="135" t="s">
        <v>11057</v>
      </c>
      <c r="B2088" s="135" t="s">
        <v>543</v>
      </c>
      <c r="C2088" s="135" t="s">
        <v>560</v>
      </c>
      <c r="D2088" s="135" t="b">
        <v>0</v>
      </c>
      <c r="E2088" s="135" t="s">
        <v>10998</v>
      </c>
      <c r="F2088" s="135" t="s">
        <v>539</v>
      </c>
      <c r="G2088" s="136">
        <v>44127</v>
      </c>
      <c r="H2088" s="136">
        <v>44146</v>
      </c>
      <c r="I2088" s="135">
        <v>0</v>
      </c>
      <c r="J2088" s="92"/>
    </row>
    <row r="2089" spans="1:10" x14ac:dyDescent="0.25">
      <c r="A2089" s="135" t="s">
        <v>11058</v>
      </c>
      <c r="B2089" s="135" t="s">
        <v>543</v>
      </c>
      <c r="C2089" s="135" t="s">
        <v>560</v>
      </c>
      <c r="D2089" s="135" t="b">
        <v>0</v>
      </c>
      <c r="E2089" s="135" t="s">
        <v>10998</v>
      </c>
      <c r="F2089" s="135" t="s">
        <v>539</v>
      </c>
      <c r="G2089" s="136">
        <v>44127</v>
      </c>
      <c r="H2089" s="136">
        <v>44146</v>
      </c>
      <c r="I2089" s="135">
        <v>0</v>
      </c>
      <c r="J2089" s="92"/>
    </row>
    <row r="2090" spans="1:10" x14ac:dyDescent="0.25">
      <c r="A2090" s="135" t="s">
        <v>11059</v>
      </c>
      <c r="B2090" s="135" t="s">
        <v>543</v>
      </c>
      <c r="C2090" s="135" t="s">
        <v>560</v>
      </c>
      <c r="D2090" s="135" t="b">
        <v>0</v>
      </c>
      <c r="E2090" s="135" t="s">
        <v>10998</v>
      </c>
      <c r="F2090" s="135" t="s">
        <v>539</v>
      </c>
      <c r="G2090" s="136">
        <v>44127</v>
      </c>
      <c r="H2090" s="136">
        <v>44146</v>
      </c>
      <c r="I2090" s="135">
        <v>0</v>
      </c>
      <c r="J2090" s="92"/>
    </row>
    <row r="2091" spans="1:10" x14ac:dyDescent="0.25">
      <c r="A2091" s="135" t="s">
        <v>11060</v>
      </c>
      <c r="B2091" s="135" t="s">
        <v>543</v>
      </c>
      <c r="C2091" s="135" t="s">
        <v>560</v>
      </c>
      <c r="D2091" s="135" t="b">
        <v>0</v>
      </c>
      <c r="E2091" s="135" t="s">
        <v>10998</v>
      </c>
      <c r="F2091" s="135" t="s">
        <v>539</v>
      </c>
      <c r="G2091" s="136">
        <v>44127</v>
      </c>
      <c r="H2091" s="136">
        <v>44146</v>
      </c>
      <c r="I2091" s="135">
        <v>0</v>
      </c>
      <c r="J2091" s="92"/>
    </row>
    <row r="2092" spans="1:10" x14ac:dyDescent="0.25">
      <c r="A2092" s="135" t="s">
        <v>11061</v>
      </c>
      <c r="B2092" s="135" t="s">
        <v>543</v>
      </c>
      <c r="C2092" s="135" t="s">
        <v>560</v>
      </c>
      <c r="D2092" s="135" t="b">
        <v>0</v>
      </c>
      <c r="E2092" s="135" t="s">
        <v>10998</v>
      </c>
      <c r="F2092" s="135" t="s">
        <v>539</v>
      </c>
      <c r="G2092" s="136">
        <v>44127</v>
      </c>
      <c r="H2092" s="136">
        <v>44146</v>
      </c>
      <c r="I2092" s="135">
        <v>0</v>
      </c>
      <c r="J2092" s="92"/>
    </row>
    <row r="2093" spans="1:10" x14ac:dyDescent="0.25">
      <c r="A2093" s="135" t="s">
        <v>11062</v>
      </c>
      <c r="B2093" s="135" t="s">
        <v>543</v>
      </c>
      <c r="C2093" s="135" t="s">
        <v>560</v>
      </c>
      <c r="D2093" s="135" t="b">
        <v>0</v>
      </c>
      <c r="E2093" s="135" t="s">
        <v>10998</v>
      </c>
      <c r="F2093" s="135" t="s">
        <v>539</v>
      </c>
      <c r="G2093" s="136">
        <v>44127</v>
      </c>
      <c r="H2093" s="136">
        <v>44146</v>
      </c>
      <c r="I2093" s="135">
        <v>0</v>
      </c>
      <c r="J2093" s="92"/>
    </row>
    <row r="2094" spans="1:10" x14ac:dyDescent="0.25">
      <c r="A2094" s="135" t="s">
        <v>11063</v>
      </c>
      <c r="B2094" s="135" t="s">
        <v>543</v>
      </c>
      <c r="C2094" s="135" t="s">
        <v>560</v>
      </c>
      <c r="D2094" s="135" t="b">
        <v>0</v>
      </c>
      <c r="E2094" s="135" t="s">
        <v>10998</v>
      </c>
      <c r="F2094" s="135" t="s">
        <v>539</v>
      </c>
      <c r="G2094" s="136">
        <v>44127</v>
      </c>
      <c r="H2094" s="136">
        <v>44146</v>
      </c>
      <c r="I2094" s="135">
        <v>0</v>
      </c>
      <c r="J2094" s="92"/>
    </row>
    <row r="2095" spans="1:10" x14ac:dyDescent="0.25">
      <c r="A2095" s="135" t="s">
        <v>11064</v>
      </c>
      <c r="B2095" s="135" t="s">
        <v>543</v>
      </c>
      <c r="C2095" s="135" t="s">
        <v>560</v>
      </c>
      <c r="D2095" s="135" t="b">
        <v>0</v>
      </c>
      <c r="E2095" s="135" t="s">
        <v>10998</v>
      </c>
      <c r="F2095" s="135" t="s">
        <v>539</v>
      </c>
      <c r="G2095" s="136">
        <v>44127</v>
      </c>
      <c r="H2095" s="136">
        <v>44146</v>
      </c>
      <c r="I2095" s="135">
        <v>0</v>
      </c>
      <c r="J2095" s="92"/>
    </row>
    <row r="2096" spans="1:10" x14ac:dyDescent="0.25">
      <c r="A2096" s="135" t="s">
        <v>11065</v>
      </c>
      <c r="B2096" s="135" t="s">
        <v>543</v>
      </c>
      <c r="C2096" s="135" t="s">
        <v>560</v>
      </c>
      <c r="D2096" s="135" t="b">
        <v>0</v>
      </c>
      <c r="E2096" s="135" t="s">
        <v>10998</v>
      </c>
      <c r="F2096" s="135" t="s">
        <v>539</v>
      </c>
      <c r="G2096" s="136">
        <v>44127</v>
      </c>
      <c r="H2096" s="136">
        <v>44146</v>
      </c>
      <c r="I2096" s="135">
        <v>0</v>
      </c>
      <c r="J2096" s="92"/>
    </row>
    <row r="2097" spans="1:10" x14ac:dyDescent="0.25">
      <c r="A2097" s="135" t="s">
        <v>11066</v>
      </c>
      <c r="B2097" s="135" t="s">
        <v>543</v>
      </c>
      <c r="C2097" s="135" t="s">
        <v>560</v>
      </c>
      <c r="D2097" s="135" t="b">
        <v>0</v>
      </c>
      <c r="E2097" s="135" t="s">
        <v>10998</v>
      </c>
      <c r="F2097" s="135" t="s">
        <v>539</v>
      </c>
      <c r="G2097" s="136">
        <v>44127</v>
      </c>
      <c r="H2097" s="136">
        <v>44146</v>
      </c>
      <c r="I2097" s="135">
        <v>0</v>
      </c>
      <c r="J2097" s="92"/>
    </row>
    <row r="2098" spans="1:10" x14ac:dyDescent="0.25">
      <c r="A2098" s="135" t="s">
        <v>11067</v>
      </c>
      <c r="B2098" s="135" t="s">
        <v>543</v>
      </c>
      <c r="C2098" s="135" t="s">
        <v>560</v>
      </c>
      <c r="D2098" s="135" t="b">
        <v>0</v>
      </c>
      <c r="E2098" s="135" t="s">
        <v>10998</v>
      </c>
      <c r="F2098" s="135" t="s">
        <v>539</v>
      </c>
      <c r="G2098" s="136">
        <v>44127</v>
      </c>
      <c r="H2098" s="136">
        <v>44146</v>
      </c>
      <c r="I2098" s="135">
        <v>0</v>
      </c>
      <c r="J2098" s="92"/>
    </row>
    <row r="2099" spans="1:10" x14ac:dyDescent="0.25">
      <c r="A2099" s="135" t="s">
        <v>11068</v>
      </c>
      <c r="B2099" s="135" t="s">
        <v>543</v>
      </c>
      <c r="C2099" s="135" t="s">
        <v>560</v>
      </c>
      <c r="D2099" s="135" t="b">
        <v>0</v>
      </c>
      <c r="E2099" s="135" t="s">
        <v>10998</v>
      </c>
      <c r="F2099" s="135" t="s">
        <v>539</v>
      </c>
      <c r="G2099" s="136">
        <v>44127</v>
      </c>
      <c r="H2099" s="136">
        <v>44146</v>
      </c>
      <c r="I2099" s="135">
        <v>0</v>
      </c>
      <c r="J2099" s="92"/>
    </row>
    <row r="2100" spans="1:10" x14ac:dyDescent="0.25">
      <c r="A2100" s="135" t="s">
        <v>11069</v>
      </c>
      <c r="B2100" s="135" t="s">
        <v>543</v>
      </c>
      <c r="C2100" s="135" t="s">
        <v>560</v>
      </c>
      <c r="D2100" s="135" t="b">
        <v>0</v>
      </c>
      <c r="E2100" s="135" t="s">
        <v>10998</v>
      </c>
      <c r="F2100" s="135" t="s">
        <v>539</v>
      </c>
      <c r="G2100" s="136">
        <v>44127</v>
      </c>
      <c r="H2100" s="136">
        <v>44146</v>
      </c>
      <c r="I2100" s="135">
        <v>0</v>
      </c>
      <c r="J2100" s="92"/>
    </row>
    <row r="2101" spans="1:10" x14ac:dyDescent="0.25">
      <c r="A2101" s="135" t="s">
        <v>11070</v>
      </c>
      <c r="B2101" s="135" t="s">
        <v>543</v>
      </c>
      <c r="C2101" s="135" t="s">
        <v>560</v>
      </c>
      <c r="D2101" s="135" t="b">
        <v>0</v>
      </c>
      <c r="E2101" s="135" t="s">
        <v>10998</v>
      </c>
      <c r="F2101" s="135" t="s">
        <v>539</v>
      </c>
      <c r="G2101" s="136">
        <v>44127</v>
      </c>
      <c r="H2101" s="136">
        <v>44146</v>
      </c>
      <c r="I2101" s="135">
        <v>0</v>
      </c>
      <c r="J2101" s="92"/>
    </row>
    <row r="2102" spans="1:10" x14ac:dyDescent="0.25">
      <c r="A2102" s="135" t="s">
        <v>11071</v>
      </c>
      <c r="B2102" s="135" t="s">
        <v>543</v>
      </c>
      <c r="C2102" s="135" t="s">
        <v>560</v>
      </c>
      <c r="D2102" s="135" t="b">
        <v>0</v>
      </c>
      <c r="E2102" s="135" t="s">
        <v>10998</v>
      </c>
      <c r="F2102" s="135" t="s">
        <v>539</v>
      </c>
      <c r="G2102" s="136">
        <v>44127</v>
      </c>
      <c r="H2102" s="136">
        <v>44146</v>
      </c>
      <c r="I2102" s="135">
        <v>0</v>
      </c>
      <c r="J2102" s="92"/>
    </row>
    <row r="2103" spans="1:10" x14ac:dyDescent="0.25">
      <c r="A2103" s="135" t="s">
        <v>11072</v>
      </c>
      <c r="B2103" s="135" t="s">
        <v>543</v>
      </c>
      <c r="C2103" s="135" t="s">
        <v>560</v>
      </c>
      <c r="D2103" s="135" t="b">
        <v>0</v>
      </c>
      <c r="E2103" s="135" t="s">
        <v>10998</v>
      </c>
      <c r="F2103" s="135" t="s">
        <v>539</v>
      </c>
      <c r="G2103" s="136">
        <v>44127</v>
      </c>
      <c r="H2103" s="136">
        <v>44146</v>
      </c>
      <c r="I2103" s="135">
        <v>0</v>
      </c>
      <c r="J2103" s="92"/>
    </row>
    <row r="2104" spans="1:10" x14ac:dyDescent="0.25">
      <c r="A2104" s="135" t="s">
        <v>11073</v>
      </c>
      <c r="B2104" s="135" t="s">
        <v>543</v>
      </c>
      <c r="C2104" s="135" t="s">
        <v>560</v>
      </c>
      <c r="D2104" s="135" t="b">
        <v>0</v>
      </c>
      <c r="E2104" s="135" t="s">
        <v>10998</v>
      </c>
      <c r="F2104" s="135" t="s">
        <v>539</v>
      </c>
      <c r="G2104" s="136">
        <v>44127</v>
      </c>
      <c r="H2104" s="136">
        <v>44146</v>
      </c>
      <c r="I2104" s="135">
        <v>0</v>
      </c>
      <c r="J2104" s="92"/>
    </row>
    <row r="2105" spans="1:10" x14ac:dyDescent="0.25">
      <c r="A2105" s="135" t="s">
        <v>11074</v>
      </c>
      <c r="B2105" s="135" t="s">
        <v>543</v>
      </c>
      <c r="C2105" s="135" t="s">
        <v>560</v>
      </c>
      <c r="D2105" s="135" t="b">
        <v>0</v>
      </c>
      <c r="E2105" s="135" t="s">
        <v>10998</v>
      </c>
      <c r="F2105" s="135" t="s">
        <v>539</v>
      </c>
      <c r="G2105" s="136">
        <v>44127</v>
      </c>
      <c r="H2105" s="136">
        <v>44146</v>
      </c>
      <c r="I2105" s="135">
        <v>0</v>
      </c>
      <c r="J2105" s="92"/>
    </row>
    <row r="2106" spans="1:10" x14ac:dyDescent="0.25">
      <c r="A2106" s="135" t="s">
        <v>11075</v>
      </c>
      <c r="B2106" s="135" t="s">
        <v>543</v>
      </c>
      <c r="C2106" s="135" t="s">
        <v>560</v>
      </c>
      <c r="D2106" s="135" t="b">
        <v>0</v>
      </c>
      <c r="E2106" s="135" t="s">
        <v>10998</v>
      </c>
      <c r="F2106" s="135" t="s">
        <v>539</v>
      </c>
      <c r="G2106" s="136">
        <v>44127</v>
      </c>
      <c r="H2106" s="136">
        <v>44146</v>
      </c>
      <c r="I2106" s="135">
        <v>0</v>
      </c>
      <c r="J2106" s="92"/>
    </row>
    <row r="2107" spans="1:10" x14ac:dyDescent="0.25">
      <c r="A2107" s="135" t="s">
        <v>11076</v>
      </c>
      <c r="B2107" s="135" t="s">
        <v>543</v>
      </c>
      <c r="C2107" s="135" t="s">
        <v>560</v>
      </c>
      <c r="D2107" s="135" t="b">
        <v>0</v>
      </c>
      <c r="E2107" s="135" t="s">
        <v>10998</v>
      </c>
      <c r="F2107" s="135" t="s">
        <v>539</v>
      </c>
      <c r="G2107" s="136">
        <v>44127</v>
      </c>
      <c r="H2107" s="136">
        <v>44146</v>
      </c>
      <c r="I2107" s="135">
        <v>0</v>
      </c>
      <c r="J2107" s="92"/>
    </row>
    <row r="2108" spans="1:10" x14ac:dyDescent="0.25">
      <c r="A2108" s="135" t="s">
        <v>11077</v>
      </c>
      <c r="B2108" s="135" t="s">
        <v>543</v>
      </c>
      <c r="C2108" s="135" t="s">
        <v>560</v>
      </c>
      <c r="D2108" s="135" t="b">
        <v>0</v>
      </c>
      <c r="E2108" s="135" t="s">
        <v>10998</v>
      </c>
      <c r="F2108" s="135" t="s">
        <v>539</v>
      </c>
      <c r="G2108" s="136">
        <v>44127</v>
      </c>
      <c r="H2108" s="136">
        <v>44146</v>
      </c>
      <c r="I2108" s="135">
        <v>0</v>
      </c>
      <c r="J2108" s="92"/>
    </row>
    <row r="2109" spans="1:10" x14ac:dyDescent="0.25">
      <c r="A2109" s="135" t="s">
        <v>11078</v>
      </c>
      <c r="B2109" s="135" t="s">
        <v>543</v>
      </c>
      <c r="C2109" s="135" t="s">
        <v>560</v>
      </c>
      <c r="D2109" s="135" t="b">
        <v>0</v>
      </c>
      <c r="E2109" s="135" t="s">
        <v>10998</v>
      </c>
      <c r="F2109" s="135" t="s">
        <v>539</v>
      </c>
      <c r="G2109" s="136">
        <v>44127</v>
      </c>
      <c r="H2109" s="136">
        <v>44146</v>
      </c>
      <c r="I2109" s="135">
        <v>0</v>
      </c>
      <c r="J2109" s="92"/>
    </row>
    <row r="2110" spans="1:10" x14ac:dyDescent="0.25">
      <c r="A2110" s="135" t="s">
        <v>11079</v>
      </c>
      <c r="B2110" s="135" t="s">
        <v>543</v>
      </c>
      <c r="C2110" s="135" t="s">
        <v>560</v>
      </c>
      <c r="D2110" s="135" t="b">
        <v>0</v>
      </c>
      <c r="E2110" s="135" t="s">
        <v>10998</v>
      </c>
      <c r="F2110" s="135" t="s">
        <v>539</v>
      </c>
      <c r="G2110" s="136">
        <v>44127</v>
      </c>
      <c r="H2110" s="136">
        <v>44146</v>
      </c>
      <c r="I2110" s="135">
        <v>0</v>
      </c>
      <c r="J2110" s="92"/>
    </row>
    <row r="2111" spans="1:10" x14ac:dyDescent="0.25">
      <c r="A2111" s="135" t="s">
        <v>11080</v>
      </c>
      <c r="B2111" s="135" t="s">
        <v>543</v>
      </c>
      <c r="C2111" s="135" t="s">
        <v>560</v>
      </c>
      <c r="D2111" s="135" t="b">
        <v>0</v>
      </c>
      <c r="E2111" s="135" t="s">
        <v>10998</v>
      </c>
      <c r="F2111" s="135" t="s">
        <v>539</v>
      </c>
      <c r="G2111" s="136">
        <v>44127</v>
      </c>
      <c r="H2111" s="136">
        <v>44146</v>
      </c>
      <c r="I2111" s="135">
        <v>0</v>
      </c>
      <c r="J2111" s="92"/>
    </row>
    <row r="2112" spans="1:10" x14ac:dyDescent="0.25">
      <c r="A2112" s="135" t="s">
        <v>11081</v>
      </c>
      <c r="B2112" s="135" t="s">
        <v>543</v>
      </c>
      <c r="C2112" s="135" t="s">
        <v>560</v>
      </c>
      <c r="D2112" s="135" t="b">
        <v>0</v>
      </c>
      <c r="E2112" s="135" t="s">
        <v>10998</v>
      </c>
      <c r="F2112" s="135" t="s">
        <v>539</v>
      </c>
      <c r="G2112" s="136">
        <v>44127</v>
      </c>
      <c r="H2112" s="136">
        <v>44146</v>
      </c>
      <c r="I2112" s="135">
        <v>0</v>
      </c>
      <c r="J2112" s="92"/>
    </row>
    <row r="2113" spans="1:10" x14ac:dyDescent="0.25">
      <c r="A2113" s="135" t="s">
        <v>11082</v>
      </c>
      <c r="B2113" s="135" t="s">
        <v>543</v>
      </c>
      <c r="C2113" s="135" t="s">
        <v>560</v>
      </c>
      <c r="D2113" s="135" t="b">
        <v>0</v>
      </c>
      <c r="E2113" s="135" t="s">
        <v>10998</v>
      </c>
      <c r="F2113" s="135" t="s">
        <v>539</v>
      </c>
      <c r="G2113" s="136">
        <v>44127</v>
      </c>
      <c r="H2113" s="136">
        <v>44146</v>
      </c>
      <c r="I2113" s="135">
        <v>0</v>
      </c>
      <c r="J2113" s="92"/>
    </row>
    <row r="2114" spans="1:10" x14ac:dyDescent="0.25">
      <c r="A2114" s="135" t="s">
        <v>11083</v>
      </c>
      <c r="B2114" s="135" t="s">
        <v>543</v>
      </c>
      <c r="C2114" s="135" t="s">
        <v>560</v>
      </c>
      <c r="D2114" s="135" t="b">
        <v>0</v>
      </c>
      <c r="E2114" s="135" t="s">
        <v>10998</v>
      </c>
      <c r="F2114" s="135" t="s">
        <v>539</v>
      </c>
      <c r="G2114" s="136">
        <v>44127</v>
      </c>
      <c r="H2114" s="136">
        <v>44146</v>
      </c>
      <c r="I2114" s="135">
        <v>0</v>
      </c>
      <c r="J2114" s="92"/>
    </row>
    <row r="2115" spans="1:10" x14ac:dyDescent="0.25">
      <c r="A2115" s="135" t="s">
        <v>11084</v>
      </c>
      <c r="B2115" s="135" t="s">
        <v>543</v>
      </c>
      <c r="C2115" s="135" t="s">
        <v>560</v>
      </c>
      <c r="D2115" s="135" t="b">
        <v>0</v>
      </c>
      <c r="E2115" s="135" t="s">
        <v>10998</v>
      </c>
      <c r="F2115" s="135" t="s">
        <v>539</v>
      </c>
      <c r="G2115" s="136">
        <v>44127</v>
      </c>
      <c r="H2115" s="136">
        <v>44146</v>
      </c>
      <c r="I2115" s="135">
        <v>0</v>
      </c>
      <c r="J2115" s="92"/>
    </row>
    <row r="2116" spans="1:10" x14ac:dyDescent="0.25">
      <c r="A2116" s="135" t="s">
        <v>11085</v>
      </c>
      <c r="B2116" s="135" t="s">
        <v>543</v>
      </c>
      <c r="C2116" s="135" t="s">
        <v>560</v>
      </c>
      <c r="D2116" s="135" t="b">
        <v>0</v>
      </c>
      <c r="E2116" s="135" t="s">
        <v>10998</v>
      </c>
      <c r="F2116" s="135" t="s">
        <v>539</v>
      </c>
      <c r="G2116" s="136">
        <v>44127</v>
      </c>
      <c r="H2116" s="136">
        <v>44146</v>
      </c>
      <c r="I2116" s="135">
        <v>0</v>
      </c>
      <c r="J2116" s="92"/>
    </row>
    <row r="2117" spans="1:10" x14ac:dyDescent="0.25">
      <c r="A2117" s="135" t="s">
        <v>11086</v>
      </c>
      <c r="B2117" s="135" t="s">
        <v>9086</v>
      </c>
      <c r="C2117" s="135" t="s">
        <v>560</v>
      </c>
      <c r="D2117" s="135" t="b">
        <v>0</v>
      </c>
      <c r="E2117" s="135" t="s">
        <v>11087</v>
      </c>
      <c r="F2117" s="135" t="s">
        <v>539</v>
      </c>
      <c r="G2117" s="136">
        <v>44127</v>
      </c>
      <c r="H2117" s="136">
        <v>44146</v>
      </c>
      <c r="I2117" s="135">
        <v>0</v>
      </c>
      <c r="J2117" s="92"/>
    </row>
    <row r="2118" spans="1:10" x14ac:dyDescent="0.25">
      <c r="A2118" s="135" t="s">
        <v>11088</v>
      </c>
      <c r="B2118" s="135" t="s">
        <v>9086</v>
      </c>
      <c r="C2118" s="135" t="s">
        <v>560</v>
      </c>
      <c r="D2118" s="135" t="b">
        <v>0</v>
      </c>
      <c r="E2118" s="135" t="s">
        <v>11087</v>
      </c>
      <c r="F2118" s="135" t="s">
        <v>539</v>
      </c>
      <c r="G2118" s="136">
        <v>44127</v>
      </c>
      <c r="H2118" s="136">
        <v>44146</v>
      </c>
      <c r="I2118" s="135">
        <v>0</v>
      </c>
      <c r="J2118" s="92"/>
    </row>
    <row r="2119" spans="1:10" x14ac:dyDescent="0.25">
      <c r="A2119" s="135" t="s">
        <v>11089</v>
      </c>
      <c r="B2119" s="135" t="s">
        <v>9086</v>
      </c>
      <c r="C2119" s="135" t="s">
        <v>560</v>
      </c>
      <c r="D2119" s="135" t="b">
        <v>0</v>
      </c>
      <c r="E2119" s="135" t="s">
        <v>11087</v>
      </c>
      <c r="F2119" s="135" t="s">
        <v>539</v>
      </c>
      <c r="G2119" s="136">
        <v>44127</v>
      </c>
      <c r="H2119" s="136">
        <v>44146</v>
      </c>
      <c r="I2119" s="135">
        <v>0</v>
      </c>
      <c r="J2119" s="92"/>
    </row>
    <row r="2120" spans="1:10" x14ac:dyDescent="0.25">
      <c r="A2120" s="135" t="s">
        <v>11090</v>
      </c>
      <c r="B2120" s="135" t="s">
        <v>9086</v>
      </c>
      <c r="C2120" s="135" t="s">
        <v>560</v>
      </c>
      <c r="D2120" s="135" t="b">
        <v>0</v>
      </c>
      <c r="E2120" s="135" t="s">
        <v>11087</v>
      </c>
      <c r="F2120" s="135" t="s">
        <v>539</v>
      </c>
      <c r="G2120" s="136">
        <v>44127</v>
      </c>
      <c r="H2120" s="136">
        <v>44146</v>
      </c>
      <c r="I2120" s="135">
        <v>0</v>
      </c>
      <c r="J2120" s="92"/>
    </row>
    <row r="2121" spans="1:10" x14ac:dyDescent="0.25">
      <c r="A2121" s="135" t="s">
        <v>11091</v>
      </c>
      <c r="B2121" s="135" t="s">
        <v>9086</v>
      </c>
      <c r="C2121" s="135" t="s">
        <v>560</v>
      </c>
      <c r="D2121" s="135" t="b">
        <v>0</v>
      </c>
      <c r="E2121" s="135" t="s">
        <v>11087</v>
      </c>
      <c r="F2121" s="135" t="s">
        <v>539</v>
      </c>
      <c r="G2121" s="136">
        <v>44127</v>
      </c>
      <c r="H2121" s="136">
        <v>44146</v>
      </c>
      <c r="I2121" s="135">
        <v>0</v>
      </c>
      <c r="J2121" s="92"/>
    </row>
    <row r="2122" spans="1:10" x14ac:dyDescent="0.25">
      <c r="A2122" s="135" t="s">
        <v>11092</v>
      </c>
      <c r="B2122" s="135" t="s">
        <v>9086</v>
      </c>
      <c r="C2122" s="135" t="s">
        <v>560</v>
      </c>
      <c r="D2122" s="135" t="b">
        <v>0</v>
      </c>
      <c r="E2122" s="135" t="s">
        <v>11087</v>
      </c>
      <c r="F2122" s="135" t="s">
        <v>539</v>
      </c>
      <c r="G2122" s="136">
        <v>44127</v>
      </c>
      <c r="H2122" s="136">
        <v>44146</v>
      </c>
      <c r="I2122" s="135">
        <v>0</v>
      </c>
      <c r="J2122" s="92"/>
    </row>
    <row r="2123" spans="1:10" x14ac:dyDescent="0.25">
      <c r="A2123" s="135" t="s">
        <v>11093</v>
      </c>
      <c r="B2123" s="135" t="s">
        <v>9086</v>
      </c>
      <c r="C2123" s="135" t="s">
        <v>560</v>
      </c>
      <c r="D2123" s="135" t="b">
        <v>0</v>
      </c>
      <c r="E2123" s="135" t="s">
        <v>11087</v>
      </c>
      <c r="F2123" s="135" t="s">
        <v>539</v>
      </c>
      <c r="G2123" s="136">
        <v>44127</v>
      </c>
      <c r="H2123" s="136">
        <v>44146</v>
      </c>
      <c r="I2123" s="135">
        <v>0</v>
      </c>
      <c r="J2123" s="92"/>
    </row>
    <row r="2124" spans="1:10" x14ac:dyDescent="0.25">
      <c r="A2124" s="135" t="s">
        <v>11094</v>
      </c>
      <c r="B2124" s="135" t="s">
        <v>9086</v>
      </c>
      <c r="C2124" s="135" t="s">
        <v>560</v>
      </c>
      <c r="D2124" s="135" t="b">
        <v>0</v>
      </c>
      <c r="E2124" s="135" t="s">
        <v>11087</v>
      </c>
      <c r="F2124" s="135" t="s">
        <v>539</v>
      </c>
      <c r="G2124" s="136">
        <v>44127</v>
      </c>
      <c r="H2124" s="136">
        <v>44146</v>
      </c>
      <c r="I2124" s="135">
        <v>0</v>
      </c>
      <c r="J2124" s="92"/>
    </row>
    <row r="2125" spans="1:10" x14ac:dyDescent="0.25">
      <c r="A2125" s="135" t="s">
        <v>11095</v>
      </c>
      <c r="B2125" s="135" t="s">
        <v>9086</v>
      </c>
      <c r="C2125" s="135" t="s">
        <v>560</v>
      </c>
      <c r="D2125" s="135" t="b">
        <v>0</v>
      </c>
      <c r="E2125" s="135" t="s">
        <v>11087</v>
      </c>
      <c r="F2125" s="135" t="s">
        <v>539</v>
      </c>
      <c r="G2125" s="136">
        <v>44127</v>
      </c>
      <c r="H2125" s="136">
        <v>44146</v>
      </c>
      <c r="I2125" s="135">
        <v>0</v>
      </c>
      <c r="J2125" s="92"/>
    </row>
    <row r="2126" spans="1:10" x14ac:dyDescent="0.25">
      <c r="A2126" s="135" t="s">
        <v>11096</v>
      </c>
      <c r="B2126" s="135" t="s">
        <v>9086</v>
      </c>
      <c r="C2126" s="135" t="s">
        <v>560</v>
      </c>
      <c r="D2126" s="135" t="b">
        <v>0</v>
      </c>
      <c r="E2126" s="135" t="s">
        <v>11087</v>
      </c>
      <c r="F2126" s="135" t="s">
        <v>539</v>
      </c>
      <c r="G2126" s="136">
        <v>44127</v>
      </c>
      <c r="H2126" s="136">
        <v>44146</v>
      </c>
      <c r="I2126" s="135">
        <v>0</v>
      </c>
      <c r="J2126" s="92"/>
    </row>
    <row r="2127" spans="1:10" x14ac:dyDescent="0.25">
      <c r="A2127" s="135" t="s">
        <v>11097</v>
      </c>
      <c r="B2127" s="135" t="s">
        <v>9086</v>
      </c>
      <c r="C2127" s="135" t="s">
        <v>560</v>
      </c>
      <c r="D2127" s="135" t="b">
        <v>0</v>
      </c>
      <c r="E2127" s="135" t="s">
        <v>11087</v>
      </c>
      <c r="F2127" s="135" t="s">
        <v>539</v>
      </c>
      <c r="G2127" s="136">
        <v>44127</v>
      </c>
      <c r="H2127" s="136">
        <v>44146</v>
      </c>
      <c r="I2127" s="135">
        <v>0</v>
      </c>
      <c r="J2127" s="92"/>
    </row>
    <row r="2128" spans="1:10" x14ac:dyDescent="0.25">
      <c r="A2128" s="135" t="s">
        <v>11098</v>
      </c>
      <c r="B2128" s="135" t="s">
        <v>9086</v>
      </c>
      <c r="C2128" s="135" t="s">
        <v>560</v>
      </c>
      <c r="D2128" s="135" t="b">
        <v>0</v>
      </c>
      <c r="E2128" s="135" t="s">
        <v>11087</v>
      </c>
      <c r="F2128" s="135" t="s">
        <v>539</v>
      </c>
      <c r="G2128" s="136">
        <v>44127</v>
      </c>
      <c r="H2128" s="136">
        <v>44146</v>
      </c>
      <c r="I2128" s="135">
        <v>0</v>
      </c>
      <c r="J2128" s="92"/>
    </row>
    <row r="2129" spans="1:10" x14ac:dyDescent="0.25">
      <c r="A2129" s="135" t="s">
        <v>11099</v>
      </c>
      <c r="B2129" s="135" t="s">
        <v>9086</v>
      </c>
      <c r="C2129" s="135" t="s">
        <v>560</v>
      </c>
      <c r="D2129" s="135" t="b">
        <v>0</v>
      </c>
      <c r="E2129" s="135" t="s">
        <v>11087</v>
      </c>
      <c r="F2129" s="135" t="s">
        <v>539</v>
      </c>
      <c r="G2129" s="136">
        <v>44127</v>
      </c>
      <c r="H2129" s="136">
        <v>44146</v>
      </c>
      <c r="I2129" s="135">
        <v>0</v>
      </c>
      <c r="J2129" s="92"/>
    </row>
    <row r="2130" spans="1:10" x14ac:dyDescent="0.25">
      <c r="A2130" s="135" t="s">
        <v>11100</v>
      </c>
      <c r="B2130" s="135" t="s">
        <v>9086</v>
      </c>
      <c r="C2130" s="135" t="s">
        <v>560</v>
      </c>
      <c r="D2130" s="135" t="b">
        <v>0</v>
      </c>
      <c r="E2130" s="135" t="s">
        <v>11087</v>
      </c>
      <c r="F2130" s="135" t="s">
        <v>539</v>
      </c>
      <c r="G2130" s="136">
        <v>44127</v>
      </c>
      <c r="H2130" s="136">
        <v>44146</v>
      </c>
      <c r="I2130" s="135">
        <v>0</v>
      </c>
      <c r="J2130" s="92"/>
    </row>
    <row r="2131" spans="1:10" x14ac:dyDescent="0.25">
      <c r="A2131" s="135" t="s">
        <v>11101</v>
      </c>
      <c r="B2131" s="135" t="s">
        <v>9086</v>
      </c>
      <c r="C2131" s="135" t="s">
        <v>560</v>
      </c>
      <c r="D2131" s="135" t="b">
        <v>0</v>
      </c>
      <c r="E2131" s="135" t="s">
        <v>11087</v>
      </c>
      <c r="F2131" s="135" t="s">
        <v>539</v>
      </c>
      <c r="G2131" s="136">
        <v>44127</v>
      </c>
      <c r="H2131" s="136">
        <v>44146</v>
      </c>
      <c r="I2131" s="135">
        <v>0</v>
      </c>
      <c r="J2131" s="92"/>
    </row>
    <row r="2132" spans="1:10" x14ac:dyDescent="0.25">
      <c r="A2132" s="135" t="s">
        <v>11102</v>
      </c>
      <c r="B2132" s="135" t="s">
        <v>9086</v>
      </c>
      <c r="C2132" s="135" t="s">
        <v>554</v>
      </c>
      <c r="D2132" s="135" t="b">
        <v>0</v>
      </c>
      <c r="E2132" s="135" t="s">
        <v>11087</v>
      </c>
      <c r="F2132" s="135" t="s">
        <v>539</v>
      </c>
      <c r="G2132" s="136">
        <v>44127</v>
      </c>
      <c r="H2132" s="136">
        <v>44146</v>
      </c>
      <c r="I2132" s="135">
        <v>0</v>
      </c>
      <c r="J2132" s="92"/>
    </row>
    <row r="2133" spans="1:10" x14ac:dyDescent="0.25">
      <c r="A2133" s="135" t="s">
        <v>11103</v>
      </c>
      <c r="B2133" s="135" t="s">
        <v>9086</v>
      </c>
      <c r="C2133" s="135" t="s">
        <v>560</v>
      </c>
      <c r="D2133" s="135" t="b">
        <v>0</v>
      </c>
      <c r="E2133" s="135" t="s">
        <v>11087</v>
      </c>
      <c r="F2133" s="135" t="s">
        <v>539</v>
      </c>
      <c r="G2133" s="136">
        <v>44127</v>
      </c>
      <c r="H2133" s="136">
        <v>44146</v>
      </c>
      <c r="I2133" s="135">
        <v>0</v>
      </c>
      <c r="J2133" s="92"/>
    </row>
    <row r="2134" spans="1:10" x14ac:dyDescent="0.25">
      <c r="A2134" s="135" t="s">
        <v>11104</v>
      </c>
      <c r="B2134" s="135" t="s">
        <v>9086</v>
      </c>
      <c r="C2134" s="135" t="s">
        <v>554</v>
      </c>
      <c r="D2134" s="135" t="b">
        <v>0</v>
      </c>
      <c r="E2134" s="135" t="s">
        <v>11087</v>
      </c>
      <c r="F2134" s="135" t="s">
        <v>539</v>
      </c>
      <c r="G2134" s="136">
        <v>44127</v>
      </c>
      <c r="H2134" s="136">
        <v>44146</v>
      </c>
      <c r="I2134" s="135">
        <v>0</v>
      </c>
      <c r="J2134" s="92"/>
    </row>
    <row r="2135" spans="1:10" x14ac:dyDescent="0.25">
      <c r="A2135" s="135" t="s">
        <v>11105</v>
      </c>
      <c r="B2135" s="135" t="s">
        <v>9086</v>
      </c>
      <c r="C2135" s="135" t="s">
        <v>560</v>
      </c>
      <c r="D2135" s="135" t="b">
        <v>0</v>
      </c>
      <c r="E2135" s="135" t="s">
        <v>11087</v>
      </c>
      <c r="F2135" s="135" t="s">
        <v>539</v>
      </c>
      <c r="G2135" s="136">
        <v>44127</v>
      </c>
      <c r="H2135" s="136">
        <v>44146</v>
      </c>
      <c r="I2135" s="135">
        <v>0</v>
      </c>
      <c r="J2135" s="92"/>
    </row>
    <row r="2136" spans="1:10" x14ac:dyDescent="0.25">
      <c r="A2136" s="135" t="s">
        <v>11106</v>
      </c>
      <c r="B2136" s="135" t="s">
        <v>9086</v>
      </c>
      <c r="C2136" s="135" t="s">
        <v>560</v>
      </c>
      <c r="D2136" s="135" t="b">
        <v>0</v>
      </c>
      <c r="E2136" s="135" t="s">
        <v>11087</v>
      </c>
      <c r="F2136" s="135" t="s">
        <v>539</v>
      </c>
      <c r="G2136" s="136">
        <v>44127</v>
      </c>
      <c r="H2136" s="136">
        <v>44146</v>
      </c>
      <c r="I2136" s="135">
        <v>0</v>
      </c>
      <c r="J2136" s="92"/>
    </row>
    <row r="2137" spans="1:10" x14ac:dyDescent="0.25">
      <c r="A2137" s="135" t="s">
        <v>11107</v>
      </c>
      <c r="B2137" s="135" t="s">
        <v>9086</v>
      </c>
      <c r="C2137" s="135" t="s">
        <v>560</v>
      </c>
      <c r="D2137" s="135" t="b">
        <v>0</v>
      </c>
      <c r="E2137" s="135" t="s">
        <v>11087</v>
      </c>
      <c r="F2137" s="135" t="s">
        <v>539</v>
      </c>
      <c r="G2137" s="136">
        <v>44127</v>
      </c>
      <c r="H2137" s="136">
        <v>44146</v>
      </c>
      <c r="I2137" s="135">
        <v>0</v>
      </c>
      <c r="J2137" s="92"/>
    </row>
    <row r="2138" spans="1:10" x14ac:dyDescent="0.25">
      <c r="A2138" s="135" t="s">
        <v>11108</v>
      </c>
      <c r="B2138" s="135" t="s">
        <v>9086</v>
      </c>
      <c r="C2138" s="135" t="s">
        <v>560</v>
      </c>
      <c r="D2138" s="135" t="b">
        <v>0</v>
      </c>
      <c r="E2138" s="135" t="s">
        <v>11087</v>
      </c>
      <c r="F2138" s="135" t="s">
        <v>539</v>
      </c>
      <c r="G2138" s="136">
        <v>44127</v>
      </c>
      <c r="H2138" s="136">
        <v>44146</v>
      </c>
      <c r="I2138" s="135">
        <v>0</v>
      </c>
      <c r="J2138" s="92"/>
    </row>
    <row r="2139" spans="1:10" x14ac:dyDescent="0.25">
      <c r="A2139" s="135" t="s">
        <v>11109</v>
      </c>
      <c r="B2139" s="135" t="s">
        <v>9086</v>
      </c>
      <c r="C2139" s="135" t="s">
        <v>560</v>
      </c>
      <c r="D2139" s="135" t="b">
        <v>0</v>
      </c>
      <c r="E2139" s="135" t="s">
        <v>11087</v>
      </c>
      <c r="F2139" s="135" t="s">
        <v>539</v>
      </c>
      <c r="G2139" s="136">
        <v>44127</v>
      </c>
      <c r="H2139" s="136">
        <v>44146</v>
      </c>
      <c r="I2139" s="135">
        <v>0</v>
      </c>
      <c r="J2139" s="92"/>
    </row>
    <row r="2140" spans="1:10" x14ac:dyDescent="0.25">
      <c r="A2140" s="135" t="s">
        <v>11110</v>
      </c>
      <c r="B2140" s="135" t="s">
        <v>9086</v>
      </c>
      <c r="C2140" s="135" t="s">
        <v>560</v>
      </c>
      <c r="D2140" s="135" t="b">
        <v>0</v>
      </c>
      <c r="E2140" s="135" t="s">
        <v>11087</v>
      </c>
      <c r="F2140" s="135" t="s">
        <v>539</v>
      </c>
      <c r="G2140" s="136">
        <v>44127</v>
      </c>
      <c r="H2140" s="136">
        <v>44146</v>
      </c>
      <c r="I2140" s="135">
        <v>0</v>
      </c>
      <c r="J2140" s="92"/>
    </row>
    <row r="2141" spans="1:10" x14ac:dyDescent="0.25">
      <c r="A2141" s="135" t="s">
        <v>11111</v>
      </c>
      <c r="B2141" s="135" t="s">
        <v>9086</v>
      </c>
      <c r="C2141" s="135" t="s">
        <v>560</v>
      </c>
      <c r="D2141" s="135" t="b">
        <v>0</v>
      </c>
      <c r="E2141" s="135" t="s">
        <v>11087</v>
      </c>
      <c r="F2141" s="135" t="s">
        <v>539</v>
      </c>
      <c r="G2141" s="136">
        <v>44127</v>
      </c>
      <c r="H2141" s="136">
        <v>44146</v>
      </c>
      <c r="I2141" s="135">
        <v>0</v>
      </c>
      <c r="J2141" s="92"/>
    </row>
    <row r="2142" spans="1:10" x14ac:dyDescent="0.25">
      <c r="A2142" s="135" t="s">
        <v>11112</v>
      </c>
      <c r="B2142" s="135" t="s">
        <v>9086</v>
      </c>
      <c r="C2142" s="135" t="s">
        <v>560</v>
      </c>
      <c r="D2142" s="135" t="b">
        <v>0</v>
      </c>
      <c r="E2142" s="135" t="s">
        <v>11087</v>
      </c>
      <c r="F2142" s="135" t="s">
        <v>539</v>
      </c>
      <c r="G2142" s="136">
        <v>44127</v>
      </c>
      <c r="H2142" s="136">
        <v>44146</v>
      </c>
      <c r="I2142" s="135">
        <v>0</v>
      </c>
      <c r="J2142" s="92"/>
    </row>
    <row r="2143" spans="1:10" x14ac:dyDescent="0.25">
      <c r="A2143" s="135" t="s">
        <v>11113</v>
      </c>
      <c r="B2143" s="135" t="s">
        <v>9086</v>
      </c>
      <c r="C2143" s="135" t="s">
        <v>560</v>
      </c>
      <c r="D2143" s="135" t="b">
        <v>0</v>
      </c>
      <c r="E2143" s="135" t="s">
        <v>11087</v>
      </c>
      <c r="F2143" s="135" t="s">
        <v>539</v>
      </c>
      <c r="G2143" s="136">
        <v>44127</v>
      </c>
      <c r="H2143" s="136">
        <v>44146</v>
      </c>
      <c r="I2143" s="135">
        <v>0</v>
      </c>
      <c r="J2143" s="92"/>
    </row>
    <row r="2144" spans="1:10" x14ac:dyDescent="0.25">
      <c r="A2144" s="135" t="s">
        <v>11114</v>
      </c>
      <c r="B2144" s="135" t="s">
        <v>9086</v>
      </c>
      <c r="C2144" s="135" t="s">
        <v>560</v>
      </c>
      <c r="D2144" s="135" t="b">
        <v>0</v>
      </c>
      <c r="E2144" s="135" t="s">
        <v>11087</v>
      </c>
      <c r="F2144" s="135" t="s">
        <v>539</v>
      </c>
      <c r="G2144" s="136">
        <v>44127</v>
      </c>
      <c r="H2144" s="136">
        <v>44146</v>
      </c>
      <c r="I2144" s="135">
        <v>0</v>
      </c>
      <c r="J2144" s="92"/>
    </row>
    <row r="2145" spans="1:10" x14ac:dyDescent="0.25">
      <c r="A2145" s="135" t="s">
        <v>11115</v>
      </c>
      <c r="B2145" s="135" t="s">
        <v>9086</v>
      </c>
      <c r="C2145" s="135" t="s">
        <v>560</v>
      </c>
      <c r="D2145" s="135" t="b">
        <v>0</v>
      </c>
      <c r="E2145" s="135" t="s">
        <v>11087</v>
      </c>
      <c r="F2145" s="135" t="s">
        <v>539</v>
      </c>
      <c r="G2145" s="136">
        <v>44127</v>
      </c>
      <c r="H2145" s="136">
        <v>44146</v>
      </c>
      <c r="I2145" s="135">
        <v>0</v>
      </c>
      <c r="J2145" s="92"/>
    </row>
    <row r="2146" spans="1:10" x14ac:dyDescent="0.25">
      <c r="A2146" s="135" t="s">
        <v>11116</v>
      </c>
      <c r="B2146" s="135" t="s">
        <v>9086</v>
      </c>
      <c r="C2146" s="135" t="s">
        <v>560</v>
      </c>
      <c r="D2146" s="135" t="b">
        <v>0</v>
      </c>
      <c r="E2146" s="135" t="s">
        <v>11087</v>
      </c>
      <c r="F2146" s="135" t="s">
        <v>539</v>
      </c>
      <c r="G2146" s="136">
        <v>44127</v>
      </c>
      <c r="H2146" s="136">
        <v>44146</v>
      </c>
      <c r="I2146" s="135">
        <v>0</v>
      </c>
      <c r="J2146" s="92"/>
    </row>
    <row r="2147" spans="1:10" x14ac:dyDescent="0.25">
      <c r="A2147" s="135" t="s">
        <v>11117</v>
      </c>
      <c r="B2147" s="135" t="s">
        <v>9086</v>
      </c>
      <c r="C2147" s="135" t="s">
        <v>560</v>
      </c>
      <c r="D2147" s="135" t="b">
        <v>0</v>
      </c>
      <c r="E2147" s="135" t="s">
        <v>11087</v>
      </c>
      <c r="F2147" s="135" t="s">
        <v>539</v>
      </c>
      <c r="G2147" s="136">
        <v>44127</v>
      </c>
      <c r="H2147" s="136">
        <v>44146</v>
      </c>
      <c r="I2147" s="135">
        <v>0</v>
      </c>
      <c r="J2147" s="92"/>
    </row>
    <row r="2148" spans="1:10" x14ac:dyDescent="0.25">
      <c r="A2148" s="135" t="s">
        <v>11118</v>
      </c>
      <c r="B2148" s="135" t="s">
        <v>9086</v>
      </c>
      <c r="C2148" s="135" t="s">
        <v>560</v>
      </c>
      <c r="D2148" s="135" t="b">
        <v>0</v>
      </c>
      <c r="E2148" s="135" t="s">
        <v>11087</v>
      </c>
      <c r="F2148" s="135" t="s">
        <v>539</v>
      </c>
      <c r="G2148" s="136">
        <v>44127</v>
      </c>
      <c r="H2148" s="136">
        <v>44146</v>
      </c>
      <c r="I2148" s="135">
        <v>0</v>
      </c>
      <c r="J2148" s="92"/>
    </row>
    <row r="2149" spans="1:10" x14ac:dyDescent="0.25">
      <c r="A2149" s="135" t="s">
        <v>11119</v>
      </c>
      <c r="B2149" s="135" t="s">
        <v>9086</v>
      </c>
      <c r="C2149" s="135" t="s">
        <v>560</v>
      </c>
      <c r="D2149" s="135" t="b">
        <v>0</v>
      </c>
      <c r="E2149" s="135" t="s">
        <v>11087</v>
      </c>
      <c r="F2149" s="135" t="s">
        <v>539</v>
      </c>
      <c r="G2149" s="136">
        <v>44127</v>
      </c>
      <c r="H2149" s="136">
        <v>44146</v>
      </c>
      <c r="I2149" s="135">
        <v>0</v>
      </c>
      <c r="J2149" s="92"/>
    </row>
    <row r="2150" spans="1:10" x14ac:dyDescent="0.25">
      <c r="A2150" s="135" t="s">
        <v>11120</v>
      </c>
      <c r="B2150" s="135" t="s">
        <v>9086</v>
      </c>
      <c r="C2150" s="135" t="s">
        <v>560</v>
      </c>
      <c r="D2150" s="135" t="b">
        <v>0</v>
      </c>
      <c r="E2150" s="135" t="s">
        <v>11087</v>
      </c>
      <c r="F2150" s="135" t="s">
        <v>539</v>
      </c>
      <c r="G2150" s="136">
        <v>44127</v>
      </c>
      <c r="H2150" s="136">
        <v>44146</v>
      </c>
      <c r="I2150" s="135">
        <v>0</v>
      </c>
      <c r="J2150" s="92"/>
    </row>
    <row r="2151" spans="1:10" x14ac:dyDescent="0.25">
      <c r="A2151" s="135" t="s">
        <v>11121</v>
      </c>
      <c r="B2151" s="135" t="s">
        <v>9086</v>
      </c>
      <c r="C2151" s="135" t="s">
        <v>560</v>
      </c>
      <c r="D2151" s="135" t="b">
        <v>0</v>
      </c>
      <c r="E2151" s="135" t="s">
        <v>11087</v>
      </c>
      <c r="F2151" s="135" t="s">
        <v>539</v>
      </c>
      <c r="G2151" s="136">
        <v>44127</v>
      </c>
      <c r="H2151" s="136">
        <v>44146</v>
      </c>
      <c r="I2151" s="135">
        <v>0</v>
      </c>
      <c r="J2151" s="92"/>
    </row>
    <row r="2152" spans="1:10" x14ac:dyDescent="0.25">
      <c r="A2152" s="135" t="s">
        <v>11122</v>
      </c>
      <c r="B2152" s="135" t="s">
        <v>9086</v>
      </c>
      <c r="C2152" s="135" t="s">
        <v>560</v>
      </c>
      <c r="D2152" s="135" t="b">
        <v>0</v>
      </c>
      <c r="E2152" s="135" t="s">
        <v>11087</v>
      </c>
      <c r="F2152" s="135" t="s">
        <v>539</v>
      </c>
      <c r="G2152" s="136">
        <v>44127</v>
      </c>
      <c r="H2152" s="136">
        <v>44146</v>
      </c>
      <c r="I2152" s="135">
        <v>0</v>
      </c>
      <c r="J2152" s="92"/>
    </row>
    <row r="2153" spans="1:10" x14ac:dyDescent="0.25">
      <c r="A2153" s="135" t="s">
        <v>11123</v>
      </c>
      <c r="B2153" s="135" t="s">
        <v>9086</v>
      </c>
      <c r="C2153" s="135" t="s">
        <v>560</v>
      </c>
      <c r="D2153" s="135" t="b">
        <v>0</v>
      </c>
      <c r="E2153" s="135" t="s">
        <v>11087</v>
      </c>
      <c r="F2153" s="135" t="s">
        <v>539</v>
      </c>
      <c r="G2153" s="136">
        <v>44127</v>
      </c>
      <c r="H2153" s="136">
        <v>44146</v>
      </c>
      <c r="I2153" s="135">
        <v>0</v>
      </c>
      <c r="J2153" s="92"/>
    </row>
    <row r="2154" spans="1:10" x14ac:dyDescent="0.25">
      <c r="A2154" s="135" t="s">
        <v>11124</v>
      </c>
      <c r="B2154" s="135" t="s">
        <v>9086</v>
      </c>
      <c r="C2154" s="135" t="s">
        <v>560</v>
      </c>
      <c r="D2154" s="135" t="b">
        <v>0</v>
      </c>
      <c r="E2154" s="135" t="s">
        <v>11087</v>
      </c>
      <c r="F2154" s="135" t="s">
        <v>539</v>
      </c>
      <c r="G2154" s="136">
        <v>44127</v>
      </c>
      <c r="H2154" s="136">
        <v>44146</v>
      </c>
      <c r="I2154" s="135">
        <v>0</v>
      </c>
      <c r="J2154" s="92"/>
    </row>
    <row r="2155" spans="1:10" x14ac:dyDescent="0.25">
      <c r="A2155" s="135" t="s">
        <v>11125</v>
      </c>
      <c r="B2155" s="135" t="s">
        <v>9086</v>
      </c>
      <c r="C2155" s="135" t="s">
        <v>560</v>
      </c>
      <c r="D2155" s="135" t="b">
        <v>0</v>
      </c>
      <c r="E2155" s="135" t="s">
        <v>11087</v>
      </c>
      <c r="F2155" s="135" t="s">
        <v>539</v>
      </c>
      <c r="G2155" s="136">
        <v>44127</v>
      </c>
      <c r="H2155" s="136">
        <v>44146</v>
      </c>
      <c r="I2155" s="135">
        <v>0</v>
      </c>
      <c r="J2155" s="92"/>
    </row>
    <row r="2156" spans="1:10" x14ac:dyDescent="0.25">
      <c r="A2156" s="135" t="s">
        <v>11126</v>
      </c>
      <c r="B2156" s="135" t="s">
        <v>9086</v>
      </c>
      <c r="C2156" s="135" t="s">
        <v>560</v>
      </c>
      <c r="D2156" s="135" t="b">
        <v>0</v>
      </c>
      <c r="E2156" s="135" t="s">
        <v>11087</v>
      </c>
      <c r="F2156" s="135" t="s">
        <v>539</v>
      </c>
      <c r="G2156" s="136">
        <v>44127</v>
      </c>
      <c r="H2156" s="136">
        <v>44146</v>
      </c>
      <c r="I2156" s="135">
        <v>0</v>
      </c>
      <c r="J2156" s="92"/>
    </row>
    <row r="2157" spans="1:10" x14ac:dyDescent="0.25">
      <c r="A2157" s="135" t="s">
        <v>11127</v>
      </c>
      <c r="B2157" s="135" t="s">
        <v>9086</v>
      </c>
      <c r="C2157" s="135" t="s">
        <v>560</v>
      </c>
      <c r="D2157" s="135" t="b">
        <v>0</v>
      </c>
      <c r="E2157" s="135" t="s">
        <v>11087</v>
      </c>
      <c r="F2157" s="135" t="s">
        <v>539</v>
      </c>
      <c r="G2157" s="136">
        <v>44127</v>
      </c>
      <c r="H2157" s="136">
        <v>44146</v>
      </c>
      <c r="I2157" s="135">
        <v>0</v>
      </c>
      <c r="J2157" s="92"/>
    </row>
    <row r="2158" spans="1:10" x14ac:dyDescent="0.25">
      <c r="A2158" s="135" t="s">
        <v>11128</v>
      </c>
      <c r="B2158" s="135" t="s">
        <v>9086</v>
      </c>
      <c r="C2158" s="135" t="s">
        <v>560</v>
      </c>
      <c r="D2158" s="135" t="b">
        <v>0</v>
      </c>
      <c r="E2158" s="135" t="s">
        <v>11087</v>
      </c>
      <c r="F2158" s="135" t="s">
        <v>539</v>
      </c>
      <c r="G2158" s="136">
        <v>44127</v>
      </c>
      <c r="H2158" s="136">
        <v>44146</v>
      </c>
      <c r="I2158" s="135">
        <v>0</v>
      </c>
      <c r="J2158" s="92"/>
    </row>
    <row r="2159" spans="1:10" x14ac:dyDescent="0.25">
      <c r="A2159" s="135" t="s">
        <v>11129</v>
      </c>
      <c r="B2159" s="135" t="s">
        <v>9086</v>
      </c>
      <c r="C2159" s="135" t="s">
        <v>560</v>
      </c>
      <c r="D2159" s="135" t="b">
        <v>0</v>
      </c>
      <c r="E2159" s="135" t="s">
        <v>11087</v>
      </c>
      <c r="F2159" s="135" t="s">
        <v>539</v>
      </c>
      <c r="G2159" s="136">
        <v>44127</v>
      </c>
      <c r="H2159" s="136">
        <v>44146</v>
      </c>
      <c r="I2159" s="135">
        <v>0</v>
      </c>
      <c r="J2159" s="92"/>
    </row>
    <row r="2160" spans="1:10" x14ac:dyDescent="0.25">
      <c r="A2160" s="135" t="s">
        <v>11130</v>
      </c>
      <c r="B2160" s="135" t="s">
        <v>9086</v>
      </c>
      <c r="C2160" s="135" t="s">
        <v>560</v>
      </c>
      <c r="D2160" s="135" t="b">
        <v>0</v>
      </c>
      <c r="E2160" s="135" t="s">
        <v>11087</v>
      </c>
      <c r="F2160" s="135" t="s">
        <v>539</v>
      </c>
      <c r="G2160" s="136">
        <v>44127</v>
      </c>
      <c r="H2160" s="136">
        <v>44146</v>
      </c>
      <c r="I2160" s="135">
        <v>0</v>
      </c>
      <c r="J2160" s="92"/>
    </row>
    <row r="2161" spans="1:10" x14ac:dyDescent="0.25">
      <c r="A2161" s="135" t="s">
        <v>11131</v>
      </c>
      <c r="B2161" s="135" t="s">
        <v>9086</v>
      </c>
      <c r="C2161" s="135" t="s">
        <v>560</v>
      </c>
      <c r="D2161" s="135" t="b">
        <v>0</v>
      </c>
      <c r="E2161" s="135" t="s">
        <v>11087</v>
      </c>
      <c r="F2161" s="135" t="s">
        <v>539</v>
      </c>
      <c r="G2161" s="136">
        <v>44127</v>
      </c>
      <c r="H2161" s="136">
        <v>44146</v>
      </c>
      <c r="I2161" s="135">
        <v>0</v>
      </c>
      <c r="J2161" s="92"/>
    </row>
    <row r="2162" spans="1:10" x14ac:dyDescent="0.25">
      <c r="A2162" s="135" t="s">
        <v>11132</v>
      </c>
      <c r="B2162" s="135" t="s">
        <v>9086</v>
      </c>
      <c r="C2162" s="135" t="s">
        <v>560</v>
      </c>
      <c r="D2162" s="135" t="b">
        <v>0</v>
      </c>
      <c r="E2162" s="135" t="s">
        <v>11087</v>
      </c>
      <c r="F2162" s="135" t="s">
        <v>539</v>
      </c>
      <c r="G2162" s="136">
        <v>44127</v>
      </c>
      <c r="H2162" s="136">
        <v>44146</v>
      </c>
      <c r="I2162" s="135">
        <v>0</v>
      </c>
      <c r="J2162" s="92"/>
    </row>
    <row r="2163" spans="1:10" x14ac:dyDescent="0.25">
      <c r="A2163" s="135" t="s">
        <v>11133</v>
      </c>
      <c r="B2163" s="135" t="s">
        <v>9086</v>
      </c>
      <c r="C2163" s="135" t="s">
        <v>560</v>
      </c>
      <c r="D2163" s="135" t="b">
        <v>0</v>
      </c>
      <c r="E2163" s="135" t="s">
        <v>11087</v>
      </c>
      <c r="F2163" s="135" t="s">
        <v>539</v>
      </c>
      <c r="G2163" s="136">
        <v>44127</v>
      </c>
      <c r="H2163" s="136">
        <v>44146</v>
      </c>
      <c r="I2163" s="135">
        <v>0</v>
      </c>
      <c r="J2163" s="92"/>
    </row>
    <row r="2164" spans="1:10" x14ac:dyDescent="0.25">
      <c r="A2164" s="135" t="s">
        <v>11134</v>
      </c>
      <c r="B2164" s="135" t="s">
        <v>9086</v>
      </c>
      <c r="C2164" s="135" t="s">
        <v>560</v>
      </c>
      <c r="D2164" s="135" t="b">
        <v>0</v>
      </c>
      <c r="E2164" s="135" t="s">
        <v>11087</v>
      </c>
      <c r="F2164" s="135" t="s">
        <v>539</v>
      </c>
      <c r="G2164" s="136">
        <v>44127</v>
      </c>
      <c r="H2164" s="136">
        <v>44146</v>
      </c>
      <c r="I2164" s="135">
        <v>0</v>
      </c>
      <c r="J2164" s="92"/>
    </row>
    <row r="2165" spans="1:10" x14ac:dyDescent="0.25">
      <c r="A2165" s="135" t="s">
        <v>11135</v>
      </c>
      <c r="B2165" s="135" t="s">
        <v>9086</v>
      </c>
      <c r="C2165" s="135" t="s">
        <v>560</v>
      </c>
      <c r="D2165" s="135" t="b">
        <v>0</v>
      </c>
      <c r="E2165" s="135" t="s">
        <v>11087</v>
      </c>
      <c r="F2165" s="135" t="s">
        <v>539</v>
      </c>
      <c r="G2165" s="136">
        <v>44127</v>
      </c>
      <c r="H2165" s="136">
        <v>44146</v>
      </c>
      <c r="I2165" s="135">
        <v>0</v>
      </c>
      <c r="J2165" s="92"/>
    </row>
    <row r="2166" spans="1:10" x14ac:dyDescent="0.25">
      <c r="A2166" s="135" t="s">
        <v>11136</v>
      </c>
      <c r="B2166" s="135" t="s">
        <v>9086</v>
      </c>
      <c r="C2166" s="135" t="s">
        <v>560</v>
      </c>
      <c r="D2166" s="135" t="b">
        <v>0</v>
      </c>
      <c r="E2166" s="135" t="s">
        <v>11087</v>
      </c>
      <c r="F2166" s="135" t="s">
        <v>539</v>
      </c>
      <c r="G2166" s="136">
        <v>44127</v>
      </c>
      <c r="H2166" s="136">
        <v>44146</v>
      </c>
      <c r="I2166" s="135">
        <v>0</v>
      </c>
      <c r="J2166" s="92"/>
    </row>
    <row r="2167" spans="1:10" x14ac:dyDescent="0.25">
      <c r="A2167" s="135" t="s">
        <v>11137</v>
      </c>
      <c r="B2167" s="135" t="s">
        <v>9086</v>
      </c>
      <c r="C2167" s="135" t="s">
        <v>560</v>
      </c>
      <c r="D2167" s="135" t="b">
        <v>0</v>
      </c>
      <c r="E2167" s="135" t="s">
        <v>11087</v>
      </c>
      <c r="F2167" s="135" t="s">
        <v>539</v>
      </c>
      <c r="G2167" s="136">
        <v>44127</v>
      </c>
      <c r="H2167" s="136">
        <v>44146</v>
      </c>
      <c r="I2167" s="135">
        <v>0</v>
      </c>
      <c r="J2167" s="92"/>
    </row>
    <row r="2168" spans="1:10" x14ac:dyDescent="0.25">
      <c r="A2168" s="135" t="s">
        <v>11138</v>
      </c>
      <c r="B2168" s="135" t="s">
        <v>9086</v>
      </c>
      <c r="C2168" s="135" t="s">
        <v>560</v>
      </c>
      <c r="D2168" s="135" t="b">
        <v>0</v>
      </c>
      <c r="E2168" s="135" t="s">
        <v>11087</v>
      </c>
      <c r="F2168" s="135" t="s">
        <v>539</v>
      </c>
      <c r="G2168" s="136">
        <v>44127</v>
      </c>
      <c r="H2168" s="136">
        <v>44146</v>
      </c>
      <c r="I2168" s="135">
        <v>0</v>
      </c>
      <c r="J2168" s="92"/>
    </row>
    <row r="2169" spans="1:10" x14ac:dyDescent="0.25">
      <c r="A2169" s="135" t="s">
        <v>11139</v>
      </c>
      <c r="B2169" s="135" t="s">
        <v>9086</v>
      </c>
      <c r="C2169" s="135" t="s">
        <v>560</v>
      </c>
      <c r="D2169" s="135" t="b">
        <v>0</v>
      </c>
      <c r="E2169" s="135" t="s">
        <v>11087</v>
      </c>
      <c r="F2169" s="135" t="s">
        <v>539</v>
      </c>
      <c r="G2169" s="136">
        <v>44127</v>
      </c>
      <c r="H2169" s="136">
        <v>44146</v>
      </c>
      <c r="I2169" s="135">
        <v>0</v>
      </c>
      <c r="J2169" s="92"/>
    </row>
    <row r="2170" spans="1:10" x14ac:dyDescent="0.25">
      <c r="A2170" s="135" t="s">
        <v>11140</v>
      </c>
      <c r="B2170" s="135" t="s">
        <v>9086</v>
      </c>
      <c r="C2170" s="135" t="s">
        <v>560</v>
      </c>
      <c r="D2170" s="135" t="b">
        <v>0</v>
      </c>
      <c r="E2170" s="135" t="s">
        <v>11087</v>
      </c>
      <c r="F2170" s="135" t="s">
        <v>539</v>
      </c>
      <c r="G2170" s="136">
        <v>44127</v>
      </c>
      <c r="H2170" s="136">
        <v>44146</v>
      </c>
      <c r="I2170" s="135">
        <v>0</v>
      </c>
      <c r="J2170" s="92"/>
    </row>
    <row r="2171" spans="1:10" x14ac:dyDescent="0.25">
      <c r="A2171" s="135" t="s">
        <v>11141</v>
      </c>
      <c r="B2171" s="135" t="s">
        <v>9086</v>
      </c>
      <c r="C2171" s="135" t="s">
        <v>560</v>
      </c>
      <c r="D2171" s="135" t="b">
        <v>0</v>
      </c>
      <c r="E2171" s="135" t="s">
        <v>11087</v>
      </c>
      <c r="F2171" s="135" t="s">
        <v>539</v>
      </c>
      <c r="G2171" s="136">
        <v>44127</v>
      </c>
      <c r="H2171" s="136">
        <v>44146</v>
      </c>
      <c r="I2171" s="135">
        <v>0</v>
      </c>
      <c r="J2171" s="92"/>
    </row>
    <row r="2172" spans="1:10" x14ac:dyDescent="0.25">
      <c r="A2172" s="135" t="s">
        <v>11142</v>
      </c>
      <c r="B2172" s="135" t="s">
        <v>9086</v>
      </c>
      <c r="C2172" s="135" t="s">
        <v>560</v>
      </c>
      <c r="D2172" s="135" t="b">
        <v>0</v>
      </c>
      <c r="E2172" s="135" t="s">
        <v>11087</v>
      </c>
      <c r="F2172" s="135" t="s">
        <v>539</v>
      </c>
      <c r="G2172" s="136">
        <v>44127</v>
      </c>
      <c r="H2172" s="136">
        <v>44146</v>
      </c>
      <c r="I2172" s="135">
        <v>0</v>
      </c>
      <c r="J2172" s="92"/>
    </row>
    <row r="2173" spans="1:10" x14ac:dyDescent="0.25">
      <c r="A2173" s="135" t="s">
        <v>11143</v>
      </c>
      <c r="B2173" s="135" t="s">
        <v>9086</v>
      </c>
      <c r="C2173" s="135" t="s">
        <v>560</v>
      </c>
      <c r="D2173" s="135" t="b">
        <v>0</v>
      </c>
      <c r="E2173" s="135" t="s">
        <v>11087</v>
      </c>
      <c r="F2173" s="135" t="s">
        <v>539</v>
      </c>
      <c r="G2173" s="136">
        <v>44127</v>
      </c>
      <c r="H2173" s="136">
        <v>44146</v>
      </c>
      <c r="I2173" s="135">
        <v>0</v>
      </c>
      <c r="J2173" s="92"/>
    </row>
    <row r="2174" spans="1:10" x14ac:dyDescent="0.25">
      <c r="A2174" s="135" t="s">
        <v>11144</v>
      </c>
      <c r="B2174" s="135" t="s">
        <v>9086</v>
      </c>
      <c r="C2174" s="135" t="s">
        <v>560</v>
      </c>
      <c r="D2174" s="135" t="b">
        <v>0</v>
      </c>
      <c r="E2174" s="135" t="s">
        <v>11087</v>
      </c>
      <c r="F2174" s="135" t="s">
        <v>539</v>
      </c>
      <c r="G2174" s="136">
        <v>44127</v>
      </c>
      <c r="H2174" s="136">
        <v>44146</v>
      </c>
      <c r="I2174" s="135">
        <v>0</v>
      </c>
      <c r="J2174" s="92"/>
    </row>
    <row r="2175" spans="1:10" x14ac:dyDescent="0.25">
      <c r="A2175" s="135" t="s">
        <v>11145</v>
      </c>
      <c r="B2175" s="135" t="s">
        <v>9086</v>
      </c>
      <c r="C2175" s="135" t="s">
        <v>560</v>
      </c>
      <c r="D2175" s="135" t="b">
        <v>0</v>
      </c>
      <c r="E2175" s="135" t="s">
        <v>11087</v>
      </c>
      <c r="F2175" s="135" t="s">
        <v>539</v>
      </c>
      <c r="G2175" s="136">
        <v>44127</v>
      </c>
      <c r="H2175" s="136">
        <v>44146</v>
      </c>
      <c r="I2175" s="135">
        <v>0</v>
      </c>
      <c r="J2175" s="92"/>
    </row>
    <row r="2176" spans="1:10" x14ac:dyDescent="0.25">
      <c r="A2176" s="135" t="s">
        <v>11146</v>
      </c>
      <c r="B2176" s="135" t="s">
        <v>9086</v>
      </c>
      <c r="C2176" s="135" t="s">
        <v>560</v>
      </c>
      <c r="D2176" s="135" t="b">
        <v>0</v>
      </c>
      <c r="E2176" s="135" t="s">
        <v>11087</v>
      </c>
      <c r="F2176" s="135" t="s">
        <v>539</v>
      </c>
      <c r="G2176" s="136">
        <v>44127</v>
      </c>
      <c r="H2176" s="136">
        <v>44146</v>
      </c>
      <c r="I2176" s="135">
        <v>0</v>
      </c>
      <c r="J2176" s="92"/>
    </row>
    <row r="2177" spans="1:10" x14ac:dyDescent="0.25">
      <c r="A2177" s="135" t="s">
        <v>11147</v>
      </c>
      <c r="B2177" s="135" t="s">
        <v>9086</v>
      </c>
      <c r="C2177" s="135" t="s">
        <v>560</v>
      </c>
      <c r="D2177" s="135" t="b">
        <v>0</v>
      </c>
      <c r="E2177" s="135" t="s">
        <v>11087</v>
      </c>
      <c r="F2177" s="135" t="s">
        <v>539</v>
      </c>
      <c r="G2177" s="136">
        <v>44127</v>
      </c>
      <c r="H2177" s="136">
        <v>44146</v>
      </c>
      <c r="I2177" s="135">
        <v>0</v>
      </c>
      <c r="J2177" s="92"/>
    </row>
    <row r="2178" spans="1:10" x14ac:dyDescent="0.25">
      <c r="A2178" s="135" t="s">
        <v>11148</v>
      </c>
      <c r="B2178" s="135" t="s">
        <v>9086</v>
      </c>
      <c r="C2178" s="135" t="s">
        <v>560</v>
      </c>
      <c r="D2178" s="135" t="b">
        <v>0</v>
      </c>
      <c r="E2178" s="135" t="s">
        <v>11087</v>
      </c>
      <c r="F2178" s="135" t="s">
        <v>539</v>
      </c>
      <c r="G2178" s="136">
        <v>44127</v>
      </c>
      <c r="H2178" s="136">
        <v>44146</v>
      </c>
      <c r="I2178" s="135">
        <v>0</v>
      </c>
      <c r="J2178" s="92"/>
    </row>
    <row r="2179" spans="1:10" x14ac:dyDescent="0.25">
      <c r="A2179" s="135" t="s">
        <v>11149</v>
      </c>
      <c r="B2179" s="135" t="s">
        <v>9086</v>
      </c>
      <c r="C2179" s="135" t="s">
        <v>560</v>
      </c>
      <c r="D2179" s="135" t="b">
        <v>0</v>
      </c>
      <c r="E2179" s="135" t="s">
        <v>11087</v>
      </c>
      <c r="F2179" s="135" t="s">
        <v>539</v>
      </c>
      <c r="G2179" s="136">
        <v>44127</v>
      </c>
      <c r="H2179" s="136">
        <v>44146</v>
      </c>
      <c r="I2179" s="135">
        <v>0</v>
      </c>
      <c r="J2179" s="92"/>
    </row>
    <row r="2180" spans="1:10" x14ac:dyDescent="0.25">
      <c r="A2180" s="135" t="s">
        <v>11150</v>
      </c>
      <c r="B2180" s="135" t="s">
        <v>9086</v>
      </c>
      <c r="C2180" s="135" t="s">
        <v>560</v>
      </c>
      <c r="D2180" s="135" t="b">
        <v>0</v>
      </c>
      <c r="E2180" s="135" t="s">
        <v>11087</v>
      </c>
      <c r="F2180" s="135" t="s">
        <v>539</v>
      </c>
      <c r="G2180" s="136">
        <v>44127</v>
      </c>
      <c r="H2180" s="136">
        <v>44146</v>
      </c>
      <c r="I2180" s="135">
        <v>0</v>
      </c>
      <c r="J2180" s="92"/>
    </row>
    <row r="2181" spans="1:10" x14ac:dyDescent="0.25">
      <c r="A2181" s="135" t="s">
        <v>11151</v>
      </c>
      <c r="B2181" s="135" t="s">
        <v>9086</v>
      </c>
      <c r="C2181" s="135" t="s">
        <v>560</v>
      </c>
      <c r="D2181" s="135" t="b">
        <v>0</v>
      </c>
      <c r="E2181" s="135" t="s">
        <v>11087</v>
      </c>
      <c r="F2181" s="135" t="s">
        <v>539</v>
      </c>
      <c r="G2181" s="136">
        <v>44127</v>
      </c>
      <c r="H2181" s="136">
        <v>44146</v>
      </c>
      <c r="I2181" s="135">
        <v>0</v>
      </c>
      <c r="J2181" s="92"/>
    </row>
    <row r="2182" spans="1:10" x14ac:dyDescent="0.25">
      <c r="A2182" s="135" t="s">
        <v>11152</v>
      </c>
      <c r="B2182" s="135" t="s">
        <v>9086</v>
      </c>
      <c r="C2182" s="135" t="s">
        <v>560</v>
      </c>
      <c r="D2182" s="135" t="b">
        <v>0</v>
      </c>
      <c r="E2182" s="135" t="s">
        <v>11087</v>
      </c>
      <c r="F2182" s="135" t="s">
        <v>539</v>
      </c>
      <c r="G2182" s="136">
        <v>44127</v>
      </c>
      <c r="H2182" s="136">
        <v>44146</v>
      </c>
      <c r="I2182" s="135">
        <v>0</v>
      </c>
      <c r="J2182" s="92"/>
    </row>
    <row r="2183" spans="1:10" x14ac:dyDescent="0.25">
      <c r="A2183" s="135" t="s">
        <v>11153</v>
      </c>
      <c r="B2183" s="135" t="s">
        <v>9086</v>
      </c>
      <c r="C2183" s="135" t="s">
        <v>560</v>
      </c>
      <c r="D2183" s="135" t="b">
        <v>0</v>
      </c>
      <c r="E2183" s="135" t="s">
        <v>11087</v>
      </c>
      <c r="F2183" s="135" t="s">
        <v>539</v>
      </c>
      <c r="G2183" s="136">
        <v>44127</v>
      </c>
      <c r="H2183" s="136">
        <v>44146</v>
      </c>
      <c r="I2183" s="135">
        <v>0</v>
      </c>
      <c r="J2183" s="92"/>
    </row>
    <row r="2184" spans="1:10" x14ac:dyDescent="0.25">
      <c r="A2184" s="135" t="s">
        <v>11154</v>
      </c>
      <c r="B2184" s="135" t="s">
        <v>9086</v>
      </c>
      <c r="C2184" s="135" t="s">
        <v>560</v>
      </c>
      <c r="D2184" s="135" t="b">
        <v>0</v>
      </c>
      <c r="E2184" s="135" t="s">
        <v>11087</v>
      </c>
      <c r="F2184" s="135" t="s">
        <v>539</v>
      </c>
      <c r="G2184" s="136">
        <v>44127</v>
      </c>
      <c r="H2184" s="136">
        <v>44146</v>
      </c>
      <c r="I2184" s="135">
        <v>0</v>
      </c>
      <c r="J2184" s="92"/>
    </row>
    <row r="2185" spans="1:10" x14ac:dyDescent="0.25">
      <c r="A2185" s="135" t="s">
        <v>11155</v>
      </c>
      <c r="B2185" s="135" t="s">
        <v>9086</v>
      </c>
      <c r="C2185" s="135" t="s">
        <v>560</v>
      </c>
      <c r="D2185" s="135" t="b">
        <v>0</v>
      </c>
      <c r="E2185" s="135" t="s">
        <v>11087</v>
      </c>
      <c r="F2185" s="135" t="s">
        <v>539</v>
      </c>
      <c r="G2185" s="136">
        <v>44127</v>
      </c>
      <c r="H2185" s="136">
        <v>44146</v>
      </c>
      <c r="I2185" s="135">
        <v>0</v>
      </c>
      <c r="J2185" s="92"/>
    </row>
    <row r="2186" spans="1:10" x14ac:dyDescent="0.25">
      <c r="A2186" s="135" t="s">
        <v>11156</v>
      </c>
      <c r="B2186" s="135" t="s">
        <v>9086</v>
      </c>
      <c r="C2186" s="135" t="s">
        <v>560</v>
      </c>
      <c r="D2186" s="135" t="b">
        <v>0</v>
      </c>
      <c r="E2186" s="135" t="s">
        <v>11087</v>
      </c>
      <c r="F2186" s="135" t="s">
        <v>539</v>
      </c>
      <c r="G2186" s="136">
        <v>44127</v>
      </c>
      <c r="H2186" s="136">
        <v>44146</v>
      </c>
      <c r="I2186" s="135">
        <v>0</v>
      </c>
      <c r="J2186" s="92"/>
    </row>
    <row r="2187" spans="1:10" x14ac:dyDescent="0.25">
      <c r="A2187" s="135" t="s">
        <v>11157</v>
      </c>
      <c r="B2187" s="135" t="s">
        <v>9086</v>
      </c>
      <c r="C2187" s="135" t="s">
        <v>560</v>
      </c>
      <c r="D2187" s="135" t="b">
        <v>0</v>
      </c>
      <c r="E2187" s="135" t="s">
        <v>11087</v>
      </c>
      <c r="F2187" s="135" t="s">
        <v>539</v>
      </c>
      <c r="G2187" s="136">
        <v>44127</v>
      </c>
      <c r="H2187" s="136">
        <v>44146</v>
      </c>
      <c r="I2187" s="135">
        <v>0</v>
      </c>
      <c r="J2187" s="92"/>
    </row>
    <row r="2188" spans="1:10" x14ac:dyDescent="0.25">
      <c r="A2188" s="135" t="s">
        <v>11158</v>
      </c>
      <c r="B2188" s="135" t="s">
        <v>9086</v>
      </c>
      <c r="C2188" s="135" t="s">
        <v>560</v>
      </c>
      <c r="D2188" s="135" t="b">
        <v>0</v>
      </c>
      <c r="E2188" s="135" t="s">
        <v>11087</v>
      </c>
      <c r="F2188" s="135" t="s">
        <v>539</v>
      </c>
      <c r="G2188" s="136">
        <v>44127</v>
      </c>
      <c r="H2188" s="136">
        <v>44146</v>
      </c>
      <c r="I2188" s="135">
        <v>0</v>
      </c>
      <c r="J2188" s="92"/>
    </row>
    <row r="2189" spans="1:10" x14ac:dyDescent="0.25">
      <c r="A2189" s="135" t="s">
        <v>11159</v>
      </c>
      <c r="B2189" s="135" t="s">
        <v>9086</v>
      </c>
      <c r="C2189" s="135" t="s">
        <v>560</v>
      </c>
      <c r="D2189" s="135" t="b">
        <v>0</v>
      </c>
      <c r="E2189" s="135" t="s">
        <v>11087</v>
      </c>
      <c r="F2189" s="135" t="s">
        <v>539</v>
      </c>
      <c r="G2189" s="136">
        <v>44127</v>
      </c>
      <c r="H2189" s="136">
        <v>44146</v>
      </c>
      <c r="I2189" s="135">
        <v>0</v>
      </c>
      <c r="J2189" s="92"/>
    </row>
    <row r="2190" spans="1:10" x14ac:dyDescent="0.25">
      <c r="A2190" s="135" t="s">
        <v>11160</v>
      </c>
      <c r="B2190" s="135" t="s">
        <v>9086</v>
      </c>
      <c r="C2190" s="135" t="s">
        <v>560</v>
      </c>
      <c r="D2190" s="135" t="b">
        <v>0</v>
      </c>
      <c r="E2190" s="135" t="s">
        <v>11087</v>
      </c>
      <c r="F2190" s="135" t="s">
        <v>539</v>
      </c>
      <c r="G2190" s="136">
        <v>44127</v>
      </c>
      <c r="H2190" s="136">
        <v>44146</v>
      </c>
      <c r="I2190" s="135">
        <v>0</v>
      </c>
      <c r="J2190" s="92"/>
    </row>
    <row r="2191" spans="1:10" x14ac:dyDescent="0.25">
      <c r="A2191" s="135" t="s">
        <v>11161</v>
      </c>
      <c r="B2191" s="135" t="s">
        <v>9086</v>
      </c>
      <c r="C2191" s="135" t="s">
        <v>560</v>
      </c>
      <c r="D2191" s="135" t="b">
        <v>0</v>
      </c>
      <c r="E2191" s="135" t="s">
        <v>11087</v>
      </c>
      <c r="F2191" s="135" t="s">
        <v>539</v>
      </c>
      <c r="G2191" s="136">
        <v>44127</v>
      </c>
      <c r="H2191" s="136">
        <v>44146</v>
      </c>
      <c r="I2191" s="135">
        <v>0</v>
      </c>
      <c r="J2191" s="92"/>
    </row>
    <row r="2192" spans="1:10" x14ac:dyDescent="0.25">
      <c r="A2192" s="135" t="s">
        <v>11162</v>
      </c>
      <c r="B2192" s="135" t="s">
        <v>9086</v>
      </c>
      <c r="C2192" s="135" t="s">
        <v>554</v>
      </c>
      <c r="D2192" s="135" t="b">
        <v>0</v>
      </c>
      <c r="E2192" s="135" t="s">
        <v>11087</v>
      </c>
      <c r="F2192" s="135" t="s">
        <v>539</v>
      </c>
      <c r="G2192" s="136">
        <v>44127</v>
      </c>
      <c r="H2192" s="136">
        <v>44146</v>
      </c>
      <c r="I2192" s="135">
        <v>0</v>
      </c>
      <c r="J2192" s="92"/>
    </row>
    <row r="2193" spans="1:10" x14ac:dyDescent="0.25">
      <c r="A2193" s="135" t="s">
        <v>11163</v>
      </c>
      <c r="B2193" s="135" t="s">
        <v>9086</v>
      </c>
      <c r="C2193" s="135" t="s">
        <v>560</v>
      </c>
      <c r="D2193" s="135" t="b">
        <v>0</v>
      </c>
      <c r="E2193" s="135" t="s">
        <v>11087</v>
      </c>
      <c r="F2193" s="135" t="s">
        <v>539</v>
      </c>
      <c r="G2193" s="136">
        <v>44127</v>
      </c>
      <c r="H2193" s="136">
        <v>44146</v>
      </c>
      <c r="I2193" s="135">
        <v>0</v>
      </c>
      <c r="J2193" s="92"/>
    </row>
    <row r="2194" spans="1:10" x14ac:dyDescent="0.25">
      <c r="A2194" s="135" t="s">
        <v>11164</v>
      </c>
      <c r="B2194" s="135" t="s">
        <v>9086</v>
      </c>
      <c r="C2194" s="135" t="s">
        <v>560</v>
      </c>
      <c r="D2194" s="135" t="b">
        <v>0</v>
      </c>
      <c r="E2194" s="135" t="s">
        <v>11087</v>
      </c>
      <c r="F2194" s="135" t="s">
        <v>539</v>
      </c>
      <c r="G2194" s="136">
        <v>44127</v>
      </c>
      <c r="H2194" s="136">
        <v>44146</v>
      </c>
      <c r="I2194" s="135">
        <v>0</v>
      </c>
      <c r="J2194" s="92"/>
    </row>
    <row r="2195" spans="1:10" x14ac:dyDescent="0.25">
      <c r="A2195" s="135" t="s">
        <v>11165</v>
      </c>
      <c r="B2195" s="135" t="s">
        <v>9086</v>
      </c>
      <c r="C2195" s="135" t="s">
        <v>560</v>
      </c>
      <c r="D2195" s="135" t="b">
        <v>0</v>
      </c>
      <c r="E2195" s="135" t="s">
        <v>11087</v>
      </c>
      <c r="F2195" s="135" t="s">
        <v>539</v>
      </c>
      <c r="G2195" s="136">
        <v>44127</v>
      </c>
      <c r="H2195" s="136">
        <v>44146</v>
      </c>
      <c r="I2195" s="135">
        <v>0</v>
      </c>
      <c r="J2195" s="92"/>
    </row>
    <row r="2196" spans="1:10" x14ac:dyDescent="0.25">
      <c r="A2196" s="135" t="s">
        <v>11166</v>
      </c>
      <c r="B2196" s="135" t="s">
        <v>9086</v>
      </c>
      <c r="C2196" s="135" t="s">
        <v>560</v>
      </c>
      <c r="D2196" s="135" t="b">
        <v>0</v>
      </c>
      <c r="E2196" s="135" t="s">
        <v>11087</v>
      </c>
      <c r="F2196" s="135" t="s">
        <v>539</v>
      </c>
      <c r="G2196" s="136">
        <v>44127</v>
      </c>
      <c r="H2196" s="136">
        <v>44146</v>
      </c>
      <c r="I2196" s="135">
        <v>0</v>
      </c>
      <c r="J2196" s="92"/>
    </row>
    <row r="2197" spans="1:10" x14ac:dyDescent="0.25">
      <c r="A2197" s="135" t="s">
        <v>11167</v>
      </c>
      <c r="B2197" s="135" t="s">
        <v>9086</v>
      </c>
      <c r="C2197" s="135" t="s">
        <v>560</v>
      </c>
      <c r="D2197" s="135" t="b">
        <v>0</v>
      </c>
      <c r="E2197" s="135" t="s">
        <v>11087</v>
      </c>
      <c r="F2197" s="135" t="s">
        <v>539</v>
      </c>
      <c r="G2197" s="136">
        <v>44127</v>
      </c>
      <c r="H2197" s="136">
        <v>44146</v>
      </c>
      <c r="I2197" s="135">
        <v>0</v>
      </c>
      <c r="J2197" s="92"/>
    </row>
    <row r="2198" spans="1:10" x14ac:dyDescent="0.25">
      <c r="A2198" s="135" t="s">
        <v>11168</v>
      </c>
      <c r="B2198" s="135" t="s">
        <v>9086</v>
      </c>
      <c r="C2198" s="135" t="s">
        <v>560</v>
      </c>
      <c r="D2198" s="135" t="b">
        <v>0</v>
      </c>
      <c r="E2198" s="135" t="s">
        <v>11087</v>
      </c>
      <c r="F2198" s="135" t="s">
        <v>539</v>
      </c>
      <c r="G2198" s="136">
        <v>44127</v>
      </c>
      <c r="H2198" s="136">
        <v>44146</v>
      </c>
      <c r="I2198" s="135">
        <v>0</v>
      </c>
      <c r="J2198" s="92"/>
    </row>
    <row r="2199" spans="1:10" x14ac:dyDescent="0.25">
      <c r="A2199" s="135" t="s">
        <v>11169</v>
      </c>
      <c r="B2199" s="135" t="s">
        <v>9086</v>
      </c>
      <c r="C2199" s="135" t="s">
        <v>560</v>
      </c>
      <c r="D2199" s="135" t="b">
        <v>0</v>
      </c>
      <c r="E2199" s="135" t="s">
        <v>11087</v>
      </c>
      <c r="F2199" s="135" t="s">
        <v>539</v>
      </c>
      <c r="G2199" s="136">
        <v>44127</v>
      </c>
      <c r="H2199" s="136">
        <v>44146</v>
      </c>
      <c r="I2199" s="135">
        <v>0</v>
      </c>
      <c r="J2199" s="92"/>
    </row>
    <row r="2200" spans="1:10" x14ac:dyDescent="0.25">
      <c r="A2200" s="135" t="s">
        <v>11170</v>
      </c>
      <c r="B2200" s="135" t="s">
        <v>9086</v>
      </c>
      <c r="C2200" s="135" t="s">
        <v>560</v>
      </c>
      <c r="D2200" s="135" t="b">
        <v>0</v>
      </c>
      <c r="E2200" s="135" t="s">
        <v>11087</v>
      </c>
      <c r="F2200" s="135" t="s">
        <v>539</v>
      </c>
      <c r="G2200" s="136">
        <v>44127</v>
      </c>
      <c r="H2200" s="136">
        <v>44146</v>
      </c>
      <c r="I2200" s="135">
        <v>0</v>
      </c>
      <c r="J2200" s="92"/>
    </row>
    <row r="2201" spans="1:10" x14ac:dyDescent="0.25">
      <c r="A2201" s="135" t="s">
        <v>11171</v>
      </c>
      <c r="B2201" s="135" t="s">
        <v>9086</v>
      </c>
      <c r="C2201" s="135" t="s">
        <v>560</v>
      </c>
      <c r="D2201" s="135" t="b">
        <v>0</v>
      </c>
      <c r="E2201" s="135" t="s">
        <v>11087</v>
      </c>
      <c r="F2201" s="135" t="s">
        <v>539</v>
      </c>
      <c r="G2201" s="136">
        <v>44127</v>
      </c>
      <c r="H2201" s="136">
        <v>44146</v>
      </c>
      <c r="I2201" s="135">
        <v>0</v>
      </c>
      <c r="J2201" s="92"/>
    </row>
    <row r="2202" spans="1:10" x14ac:dyDescent="0.25">
      <c r="A2202" s="135" t="s">
        <v>11172</v>
      </c>
      <c r="B2202" s="135" t="s">
        <v>9086</v>
      </c>
      <c r="C2202" s="135" t="s">
        <v>560</v>
      </c>
      <c r="D2202" s="135" t="b">
        <v>0</v>
      </c>
      <c r="E2202" s="135" t="s">
        <v>11087</v>
      </c>
      <c r="F2202" s="135" t="s">
        <v>539</v>
      </c>
      <c r="G2202" s="136">
        <v>44127</v>
      </c>
      <c r="H2202" s="136">
        <v>44146</v>
      </c>
      <c r="I2202" s="135">
        <v>0</v>
      </c>
      <c r="J2202" s="92"/>
    </row>
    <row r="2203" spans="1:10" x14ac:dyDescent="0.25">
      <c r="A2203" s="135" t="s">
        <v>11173</v>
      </c>
      <c r="B2203" s="135" t="s">
        <v>9086</v>
      </c>
      <c r="C2203" s="135" t="s">
        <v>560</v>
      </c>
      <c r="D2203" s="135" t="b">
        <v>0</v>
      </c>
      <c r="E2203" s="135" t="s">
        <v>11087</v>
      </c>
      <c r="F2203" s="135" t="s">
        <v>539</v>
      </c>
      <c r="G2203" s="136">
        <v>44127</v>
      </c>
      <c r="H2203" s="136">
        <v>44146</v>
      </c>
      <c r="I2203" s="135">
        <v>0</v>
      </c>
      <c r="J2203" s="92"/>
    </row>
    <row r="2204" spans="1:10" x14ac:dyDescent="0.25">
      <c r="A2204" s="135" t="s">
        <v>11174</v>
      </c>
      <c r="B2204" s="135" t="s">
        <v>9086</v>
      </c>
      <c r="C2204" s="135" t="s">
        <v>560</v>
      </c>
      <c r="D2204" s="135" t="b">
        <v>0</v>
      </c>
      <c r="E2204" s="135" t="s">
        <v>11087</v>
      </c>
      <c r="F2204" s="135" t="s">
        <v>539</v>
      </c>
      <c r="G2204" s="136">
        <v>44127</v>
      </c>
      <c r="H2204" s="136">
        <v>44146</v>
      </c>
      <c r="I2204" s="135">
        <v>0</v>
      </c>
      <c r="J2204" s="92"/>
    </row>
    <row r="2205" spans="1:10" x14ac:dyDescent="0.25">
      <c r="A2205" s="135" t="s">
        <v>11175</v>
      </c>
      <c r="B2205" s="135" t="s">
        <v>9086</v>
      </c>
      <c r="C2205" s="135" t="s">
        <v>560</v>
      </c>
      <c r="D2205" s="135" t="b">
        <v>0</v>
      </c>
      <c r="E2205" s="135" t="s">
        <v>11087</v>
      </c>
      <c r="F2205" s="135" t="s">
        <v>539</v>
      </c>
      <c r="G2205" s="136">
        <v>44127</v>
      </c>
      <c r="H2205" s="136">
        <v>44146</v>
      </c>
      <c r="I2205" s="135">
        <v>0</v>
      </c>
      <c r="J2205" s="92"/>
    </row>
    <row r="2206" spans="1:10" x14ac:dyDescent="0.25">
      <c r="A2206" s="135" t="s">
        <v>11176</v>
      </c>
      <c r="B2206" s="135" t="s">
        <v>9086</v>
      </c>
      <c r="C2206" s="135" t="s">
        <v>560</v>
      </c>
      <c r="D2206" s="135" t="b">
        <v>0</v>
      </c>
      <c r="E2206" s="135" t="s">
        <v>11087</v>
      </c>
      <c r="F2206" s="135" t="s">
        <v>539</v>
      </c>
      <c r="G2206" s="136">
        <v>44127</v>
      </c>
      <c r="H2206" s="136">
        <v>44146</v>
      </c>
      <c r="I2206" s="135">
        <v>0</v>
      </c>
      <c r="J2206" s="92"/>
    </row>
    <row r="2207" spans="1:10" x14ac:dyDescent="0.25">
      <c r="A2207" s="135" t="s">
        <v>11177</v>
      </c>
      <c r="B2207" s="135" t="s">
        <v>9086</v>
      </c>
      <c r="C2207" s="135" t="s">
        <v>560</v>
      </c>
      <c r="D2207" s="135" t="b">
        <v>0</v>
      </c>
      <c r="E2207" s="135" t="s">
        <v>11087</v>
      </c>
      <c r="F2207" s="135" t="s">
        <v>539</v>
      </c>
      <c r="G2207" s="136">
        <v>44127</v>
      </c>
      <c r="H2207" s="136">
        <v>44146</v>
      </c>
      <c r="I2207" s="135">
        <v>0</v>
      </c>
      <c r="J2207" s="92"/>
    </row>
    <row r="2208" spans="1:10" x14ac:dyDescent="0.25">
      <c r="A2208" s="135" t="s">
        <v>11178</v>
      </c>
      <c r="B2208" s="135" t="s">
        <v>9086</v>
      </c>
      <c r="C2208" s="135" t="s">
        <v>560</v>
      </c>
      <c r="D2208" s="135" t="b">
        <v>0</v>
      </c>
      <c r="E2208" s="135" t="s">
        <v>11087</v>
      </c>
      <c r="F2208" s="135" t="s">
        <v>539</v>
      </c>
      <c r="G2208" s="136">
        <v>44127</v>
      </c>
      <c r="H2208" s="136">
        <v>44146</v>
      </c>
      <c r="I2208" s="135">
        <v>0</v>
      </c>
      <c r="J2208" s="92"/>
    </row>
    <row r="2209" spans="1:10" x14ac:dyDescent="0.25">
      <c r="A2209" s="135" t="s">
        <v>11179</v>
      </c>
      <c r="B2209" s="135" t="s">
        <v>9086</v>
      </c>
      <c r="C2209" s="135" t="s">
        <v>560</v>
      </c>
      <c r="D2209" s="135" t="b">
        <v>0</v>
      </c>
      <c r="E2209" s="135" t="s">
        <v>11087</v>
      </c>
      <c r="F2209" s="135" t="s">
        <v>539</v>
      </c>
      <c r="G2209" s="136">
        <v>44127</v>
      </c>
      <c r="H2209" s="136">
        <v>44146</v>
      </c>
      <c r="I2209" s="135">
        <v>0</v>
      </c>
      <c r="J2209" s="92"/>
    </row>
    <row r="2210" spans="1:10" x14ac:dyDescent="0.25">
      <c r="A2210" s="135" t="s">
        <v>11180</v>
      </c>
      <c r="B2210" s="135" t="s">
        <v>9086</v>
      </c>
      <c r="C2210" s="135" t="s">
        <v>560</v>
      </c>
      <c r="D2210" s="135" t="b">
        <v>0</v>
      </c>
      <c r="E2210" s="135" t="s">
        <v>11087</v>
      </c>
      <c r="F2210" s="135" t="s">
        <v>539</v>
      </c>
      <c r="G2210" s="136">
        <v>44127</v>
      </c>
      <c r="H2210" s="136">
        <v>44146</v>
      </c>
      <c r="I2210" s="135">
        <v>0</v>
      </c>
      <c r="J2210" s="92"/>
    </row>
    <row r="2211" spans="1:10" x14ac:dyDescent="0.25">
      <c r="A2211" s="135" t="s">
        <v>11181</v>
      </c>
      <c r="B2211" s="135" t="s">
        <v>9086</v>
      </c>
      <c r="C2211" s="135" t="s">
        <v>560</v>
      </c>
      <c r="D2211" s="135" t="b">
        <v>0</v>
      </c>
      <c r="E2211" s="135" t="s">
        <v>11087</v>
      </c>
      <c r="F2211" s="135" t="s">
        <v>539</v>
      </c>
      <c r="G2211" s="136">
        <v>44127</v>
      </c>
      <c r="H2211" s="136">
        <v>44146</v>
      </c>
      <c r="I2211" s="135">
        <v>0</v>
      </c>
      <c r="J2211" s="92"/>
    </row>
    <row r="2212" spans="1:10" x14ac:dyDescent="0.25">
      <c r="A2212" s="135" t="s">
        <v>11182</v>
      </c>
      <c r="B2212" s="135" t="s">
        <v>9086</v>
      </c>
      <c r="C2212" s="135" t="s">
        <v>560</v>
      </c>
      <c r="D2212" s="135" t="b">
        <v>0</v>
      </c>
      <c r="E2212" s="135" t="s">
        <v>11087</v>
      </c>
      <c r="F2212" s="135" t="s">
        <v>539</v>
      </c>
      <c r="G2212" s="136">
        <v>44127</v>
      </c>
      <c r="H2212" s="136">
        <v>44146</v>
      </c>
      <c r="I2212" s="135">
        <v>0</v>
      </c>
      <c r="J2212" s="92"/>
    </row>
    <row r="2213" spans="1:10" x14ac:dyDescent="0.25">
      <c r="A2213" s="135" t="s">
        <v>11183</v>
      </c>
      <c r="B2213" s="135" t="s">
        <v>9086</v>
      </c>
      <c r="C2213" s="135" t="s">
        <v>560</v>
      </c>
      <c r="D2213" s="135" t="b">
        <v>0</v>
      </c>
      <c r="E2213" s="135" t="s">
        <v>11087</v>
      </c>
      <c r="F2213" s="135" t="s">
        <v>539</v>
      </c>
      <c r="G2213" s="136">
        <v>44127</v>
      </c>
      <c r="H2213" s="136">
        <v>44146</v>
      </c>
      <c r="I2213" s="135">
        <v>0</v>
      </c>
      <c r="J2213" s="92"/>
    </row>
    <row r="2214" spans="1:10" x14ac:dyDescent="0.25">
      <c r="A2214" s="135" t="s">
        <v>11184</v>
      </c>
      <c r="B2214" s="135" t="s">
        <v>9086</v>
      </c>
      <c r="C2214" s="135" t="s">
        <v>560</v>
      </c>
      <c r="D2214" s="135" t="b">
        <v>0</v>
      </c>
      <c r="E2214" s="135" t="s">
        <v>11087</v>
      </c>
      <c r="F2214" s="135" t="s">
        <v>539</v>
      </c>
      <c r="G2214" s="136">
        <v>44127</v>
      </c>
      <c r="H2214" s="136">
        <v>44146</v>
      </c>
      <c r="I2214" s="135">
        <v>0</v>
      </c>
      <c r="J2214" s="92"/>
    </row>
    <row r="2215" spans="1:10" x14ac:dyDescent="0.25">
      <c r="A2215" s="135" t="s">
        <v>11185</v>
      </c>
      <c r="B2215" s="135" t="s">
        <v>9086</v>
      </c>
      <c r="C2215" s="135" t="s">
        <v>560</v>
      </c>
      <c r="D2215" s="135" t="b">
        <v>0</v>
      </c>
      <c r="E2215" s="135" t="s">
        <v>11087</v>
      </c>
      <c r="F2215" s="135" t="s">
        <v>539</v>
      </c>
      <c r="G2215" s="136">
        <v>44127</v>
      </c>
      <c r="H2215" s="136">
        <v>44146</v>
      </c>
      <c r="I2215" s="135">
        <v>0</v>
      </c>
      <c r="J2215" s="92"/>
    </row>
    <row r="2216" spans="1:10" x14ac:dyDescent="0.25">
      <c r="A2216" s="135" t="s">
        <v>11186</v>
      </c>
      <c r="B2216" s="135" t="s">
        <v>9086</v>
      </c>
      <c r="C2216" s="135" t="s">
        <v>560</v>
      </c>
      <c r="D2216" s="135" t="b">
        <v>0</v>
      </c>
      <c r="E2216" s="135" t="s">
        <v>11087</v>
      </c>
      <c r="F2216" s="135" t="s">
        <v>539</v>
      </c>
      <c r="G2216" s="136">
        <v>44127</v>
      </c>
      <c r="H2216" s="136">
        <v>44146</v>
      </c>
      <c r="I2216" s="135">
        <v>0</v>
      </c>
      <c r="J2216" s="92"/>
    </row>
    <row r="2217" spans="1:10" x14ac:dyDescent="0.25">
      <c r="A2217" s="135" t="s">
        <v>11187</v>
      </c>
      <c r="B2217" s="135" t="s">
        <v>9086</v>
      </c>
      <c r="C2217" s="135" t="s">
        <v>560</v>
      </c>
      <c r="D2217" s="135" t="b">
        <v>0</v>
      </c>
      <c r="E2217" s="135" t="s">
        <v>11087</v>
      </c>
      <c r="F2217" s="135" t="s">
        <v>539</v>
      </c>
      <c r="G2217" s="136">
        <v>44127</v>
      </c>
      <c r="H2217" s="136">
        <v>44146</v>
      </c>
      <c r="I2217" s="135">
        <v>0</v>
      </c>
      <c r="J2217" s="92"/>
    </row>
    <row r="2218" spans="1:10" x14ac:dyDescent="0.25">
      <c r="A2218" s="135" t="s">
        <v>11188</v>
      </c>
      <c r="B2218" s="135" t="s">
        <v>9086</v>
      </c>
      <c r="C2218" s="135" t="s">
        <v>560</v>
      </c>
      <c r="D2218" s="135" t="b">
        <v>0</v>
      </c>
      <c r="E2218" s="135" t="s">
        <v>11087</v>
      </c>
      <c r="F2218" s="135" t="s">
        <v>539</v>
      </c>
      <c r="G2218" s="136">
        <v>44127</v>
      </c>
      <c r="H2218" s="136">
        <v>44146</v>
      </c>
      <c r="I2218" s="135">
        <v>0</v>
      </c>
      <c r="J2218" s="92"/>
    </row>
    <row r="2219" spans="1:10" x14ac:dyDescent="0.25">
      <c r="A2219" s="135" t="s">
        <v>11189</v>
      </c>
      <c r="B2219" s="135" t="s">
        <v>9086</v>
      </c>
      <c r="C2219" s="135" t="s">
        <v>560</v>
      </c>
      <c r="D2219" s="135" t="b">
        <v>0</v>
      </c>
      <c r="E2219" s="135" t="s">
        <v>11087</v>
      </c>
      <c r="F2219" s="135" t="s">
        <v>539</v>
      </c>
      <c r="G2219" s="136">
        <v>44127</v>
      </c>
      <c r="H2219" s="136">
        <v>44146</v>
      </c>
      <c r="I2219" s="135">
        <v>0</v>
      </c>
      <c r="J2219" s="92"/>
    </row>
    <row r="2220" spans="1:10" x14ac:dyDescent="0.25">
      <c r="A2220" s="135" t="s">
        <v>11190</v>
      </c>
      <c r="B2220" s="135" t="s">
        <v>9086</v>
      </c>
      <c r="C2220" s="135" t="s">
        <v>560</v>
      </c>
      <c r="D2220" s="135" t="b">
        <v>0</v>
      </c>
      <c r="E2220" s="135" t="s">
        <v>11087</v>
      </c>
      <c r="F2220" s="135" t="s">
        <v>539</v>
      </c>
      <c r="G2220" s="136">
        <v>44127</v>
      </c>
      <c r="H2220" s="136">
        <v>44146</v>
      </c>
      <c r="I2220" s="135">
        <v>0</v>
      </c>
      <c r="J2220" s="92"/>
    </row>
    <row r="2221" spans="1:10" x14ac:dyDescent="0.25">
      <c r="A2221" s="135" t="s">
        <v>11191</v>
      </c>
      <c r="B2221" s="135" t="s">
        <v>9086</v>
      </c>
      <c r="C2221" s="135" t="s">
        <v>560</v>
      </c>
      <c r="D2221" s="135" t="b">
        <v>0</v>
      </c>
      <c r="E2221" s="135" t="s">
        <v>11087</v>
      </c>
      <c r="F2221" s="135" t="s">
        <v>539</v>
      </c>
      <c r="G2221" s="136">
        <v>44127</v>
      </c>
      <c r="H2221" s="136">
        <v>44146</v>
      </c>
      <c r="I2221" s="135">
        <v>0</v>
      </c>
      <c r="J2221" s="92"/>
    </row>
    <row r="2222" spans="1:10" x14ac:dyDescent="0.25">
      <c r="A2222" s="135" t="s">
        <v>11192</v>
      </c>
      <c r="B2222" s="135" t="s">
        <v>9086</v>
      </c>
      <c r="C2222" s="135" t="s">
        <v>560</v>
      </c>
      <c r="D2222" s="135" t="b">
        <v>0</v>
      </c>
      <c r="E2222" s="135" t="s">
        <v>11087</v>
      </c>
      <c r="F2222" s="135" t="s">
        <v>539</v>
      </c>
      <c r="G2222" s="136">
        <v>44127</v>
      </c>
      <c r="H2222" s="136">
        <v>44146</v>
      </c>
      <c r="I2222" s="135">
        <v>0</v>
      </c>
      <c r="J2222" s="92"/>
    </row>
    <row r="2223" spans="1:10" x14ac:dyDescent="0.25">
      <c r="A2223" s="135" t="s">
        <v>11193</v>
      </c>
      <c r="B2223" s="135" t="s">
        <v>9086</v>
      </c>
      <c r="C2223" s="135" t="s">
        <v>560</v>
      </c>
      <c r="D2223" s="135" t="b">
        <v>0</v>
      </c>
      <c r="E2223" s="135" t="s">
        <v>11087</v>
      </c>
      <c r="F2223" s="135" t="s">
        <v>539</v>
      </c>
      <c r="G2223" s="136">
        <v>44127</v>
      </c>
      <c r="H2223" s="136">
        <v>44146</v>
      </c>
      <c r="I2223" s="135">
        <v>0</v>
      </c>
      <c r="J2223" s="92"/>
    </row>
    <row r="2224" spans="1:10" x14ac:dyDescent="0.25">
      <c r="A2224" s="135" t="s">
        <v>11194</v>
      </c>
      <c r="B2224" s="135" t="s">
        <v>9086</v>
      </c>
      <c r="C2224" s="135" t="s">
        <v>560</v>
      </c>
      <c r="D2224" s="135" t="b">
        <v>0</v>
      </c>
      <c r="E2224" s="135" t="s">
        <v>11087</v>
      </c>
      <c r="F2224" s="135" t="s">
        <v>539</v>
      </c>
      <c r="G2224" s="136">
        <v>44127</v>
      </c>
      <c r="H2224" s="136">
        <v>44146</v>
      </c>
      <c r="I2224" s="135">
        <v>0</v>
      </c>
      <c r="J2224" s="92"/>
    </row>
    <row r="2225" spans="1:10" x14ac:dyDescent="0.25">
      <c r="A2225" s="135" t="s">
        <v>11195</v>
      </c>
      <c r="B2225" s="135" t="s">
        <v>9086</v>
      </c>
      <c r="C2225" s="135" t="s">
        <v>560</v>
      </c>
      <c r="D2225" s="135" t="b">
        <v>0</v>
      </c>
      <c r="E2225" s="135" t="s">
        <v>11087</v>
      </c>
      <c r="F2225" s="135" t="s">
        <v>539</v>
      </c>
      <c r="G2225" s="136">
        <v>44127</v>
      </c>
      <c r="H2225" s="136">
        <v>44146</v>
      </c>
      <c r="I2225" s="135">
        <v>0</v>
      </c>
      <c r="J2225" s="92"/>
    </row>
    <row r="2226" spans="1:10" x14ac:dyDescent="0.25">
      <c r="A2226" s="135" t="s">
        <v>11196</v>
      </c>
      <c r="B2226" s="135" t="s">
        <v>9086</v>
      </c>
      <c r="C2226" s="135" t="s">
        <v>560</v>
      </c>
      <c r="D2226" s="135" t="b">
        <v>0</v>
      </c>
      <c r="E2226" s="135" t="s">
        <v>11087</v>
      </c>
      <c r="F2226" s="135" t="s">
        <v>539</v>
      </c>
      <c r="G2226" s="136">
        <v>44127</v>
      </c>
      <c r="H2226" s="136">
        <v>44146</v>
      </c>
      <c r="I2226" s="135">
        <v>0</v>
      </c>
      <c r="J2226" s="92"/>
    </row>
    <row r="2227" spans="1:10" x14ac:dyDescent="0.25">
      <c r="A2227" s="135" t="s">
        <v>11197</v>
      </c>
      <c r="B2227" s="135" t="s">
        <v>9086</v>
      </c>
      <c r="C2227" s="135" t="s">
        <v>560</v>
      </c>
      <c r="D2227" s="135" t="b">
        <v>0</v>
      </c>
      <c r="E2227" s="135" t="s">
        <v>11087</v>
      </c>
      <c r="F2227" s="135" t="s">
        <v>539</v>
      </c>
      <c r="G2227" s="136">
        <v>44127</v>
      </c>
      <c r="H2227" s="136">
        <v>44146</v>
      </c>
      <c r="I2227" s="135">
        <v>0</v>
      </c>
      <c r="J2227" s="92"/>
    </row>
    <row r="2228" spans="1:10" x14ac:dyDescent="0.25">
      <c r="A2228" s="135" t="s">
        <v>11198</v>
      </c>
      <c r="B2228" s="135" t="s">
        <v>9086</v>
      </c>
      <c r="C2228" s="135" t="s">
        <v>560</v>
      </c>
      <c r="D2228" s="135" t="b">
        <v>0</v>
      </c>
      <c r="E2228" s="135" t="s">
        <v>11087</v>
      </c>
      <c r="F2228" s="135" t="s">
        <v>539</v>
      </c>
      <c r="G2228" s="136">
        <v>44127</v>
      </c>
      <c r="H2228" s="136">
        <v>44146</v>
      </c>
      <c r="I2228" s="135">
        <v>0</v>
      </c>
      <c r="J2228" s="92"/>
    </row>
    <row r="2229" spans="1:10" x14ac:dyDescent="0.25">
      <c r="A2229" s="135" t="s">
        <v>11199</v>
      </c>
      <c r="B2229" s="135" t="s">
        <v>9086</v>
      </c>
      <c r="C2229" s="135" t="s">
        <v>560</v>
      </c>
      <c r="D2229" s="135" t="b">
        <v>0</v>
      </c>
      <c r="E2229" s="135" t="s">
        <v>11087</v>
      </c>
      <c r="F2229" s="135" t="s">
        <v>539</v>
      </c>
      <c r="G2229" s="136">
        <v>44127</v>
      </c>
      <c r="H2229" s="136">
        <v>44146</v>
      </c>
      <c r="I2229" s="135">
        <v>0</v>
      </c>
      <c r="J2229" s="92"/>
    </row>
    <row r="2230" spans="1:10" x14ac:dyDescent="0.25">
      <c r="A2230" s="135" t="s">
        <v>11200</v>
      </c>
      <c r="B2230" s="135" t="s">
        <v>9086</v>
      </c>
      <c r="C2230" s="135" t="s">
        <v>560</v>
      </c>
      <c r="D2230" s="135" t="b">
        <v>0</v>
      </c>
      <c r="E2230" s="135" t="s">
        <v>11087</v>
      </c>
      <c r="F2230" s="135" t="s">
        <v>539</v>
      </c>
      <c r="G2230" s="136">
        <v>44127</v>
      </c>
      <c r="H2230" s="136">
        <v>44146</v>
      </c>
      <c r="I2230" s="135">
        <v>0</v>
      </c>
      <c r="J2230" s="92"/>
    </row>
    <row r="2231" spans="1:10" x14ac:dyDescent="0.25">
      <c r="A2231" s="135" t="s">
        <v>11201</v>
      </c>
      <c r="B2231" s="135" t="s">
        <v>9086</v>
      </c>
      <c r="C2231" s="135" t="s">
        <v>560</v>
      </c>
      <c r="D2231" s="135" t="b">
        <v>0</v>
      </c>
      <c r="E2231" s="135" t="s">
        <v>11087</v>
      </c>
      <c r="F2231" s="135" t="s">
        <v>539</v>
      </c>
      <c r="G2231" s="136">
        <v>44127</v>
      </c>
      <c r="H2231" s="136">
        <v>44146</v>
      </c>
      <c r="I2231" s="135">
        <v>0</v>
      </c>
      <c r="J2231" s="92"/>
    </row>
    <row r="2232" spans="1:10" x14ac:dyDescent="0.25">
      <c r="A2232" s="135" t="s">
        <v>11202</v>
      </c>
      <c r="B2232" s="135" t="s">
        <v>9086</v>
      </c>
      <c r="C2232" s="135" t="s">
        <v>560</v>
      </c>
      <c r="D2232" s="135" t="b">
        <v>0</v>
      </c>
      <c r="E2232" s="135" t="s">
        <v>11087</v>
      </c>
      <c r="F2232" s="135" t="s">
        <v>539</v>
      </c>
      <c r="G2232" s="136">
        <v>44127</v>
      </c>
      <c r="H2232" s="136">
        <v>44146</v>
      </c>
      <c r="I2232" s="135">
        <v>0</v>
      </c>
      <c r="J2232" s="92"/>
    </row>
    <row r="2233" spans="1:10" x14ac:dyDescent="0.25">
      <c r="A2233" s="135" t="s">
        <v>11203</v>
      </c>
      <c r="B2233" s="135" t="s">
        <v>9086</v>
      </c>
      <c r="C2233" s="135" t="s">
        <v>560</v>
      </c>
      <c r="D2233" s="135" t="b">
        <v>0</v>
      </c>
      <c r="E2233" s="135" t="s">
        <v>11087</v>
      </c>
      <c r="F2233" s="135" t="s">
        <v>539</v>
      </c>
      <c r="G2233" s="136">
        <v>44127</v>
      </c>
      <c r="H2233" s="136">
        <v>44146</v>
      </c>
      <c r="I2233" s="135">
        <v>0</v>
      </c>
      <c r="J2233" s="92"/>
    </row>
    <row r="2234" spans="1:10" x14ac:dyDescent="0.25">
      <c r="A2234" s="135" t="s">
        <v>11204</v>
      </c>
      <c r="B2234" s="135" t="s">
        <v>9086</v>
      </c>
      <c r="C2234" s="135" t="s">
        <v>560</v>
      </c>
      <c r="D2234" s="135" t="b">
        <v>0</v>
      </c>
      <c r="E2234" s="135" t="s">
        <v>11087</v>
      </c>
      <c r="F2234" s="135" t="s">
        <v>539</v>
      </c>
      <c r="G2234" s="136">
        <v>44127</v>
      </c>
      <c r="H2234" s="136">
        <v>44146</v>
      </c>
      <c r="I2234" s="135">
        <v>0</v>
      </c>
      <c r="J2234" s="92"/>
    </row>
    <row r="2235" spans="1:10" x14ac:dyDescent="0.25">
      <c r="A2235" s="135" t="s">
        <v>11205</v>
      </c>
      <c r="B2235" s="135" t="s">
        <v>9086</v>
      </c>
      <c r="C2235" s="135" t="s">
        <v>560</v>
      </c>
      <c r="D2235" s="135" t="b">
        <v>0</v>
      </c>
      <c r="E2235" s="135" t="s">
        <v>11087</v>
      </c>
      <c r="F2235" s="135" t="s">
        <v>539</v>
      </c>
      <c r="G2235" s="136">
        <v>44127</v>
      </c>
      <c r="H2235" s="136">
        <v>44146</v>
      </c>
      <c r="I2235" s="135">
        <v>0</v>
      </c>
      <c r="J2235" s="92"/>
    </row>
    <row r="2236" spans="1:10" x14ac:dyDescent="0.25">
      <c r="A2236" s="135" t="s">
        <v>11206</v>
      </c>
      <c r="B2236" s="135" t="s">
        <v>9086</v>
      </c>
      <c r="C2236" s="135" t="s">
        <v>560</v>
      </c>
      <c r="D2236" s="135" t="b">
        <v>0</v>
      </c>
      <c r="E2236" s="135" t="s">
        <v>11087</v>
      </c>
      <c r="F2236" s="135" t="s">
        <v>539</v>
      </c>
      <c r="G2236" s="136">
        <v>44127</v>
      </c>
      <c r="H2236" s="136">
        <v>44146</v>
      </c>
      <c r="I2236" s="135">
        <v>0</v>
      </c>
      <c r="J2236" s="92"/>
    </row>
    <row r="2237" spans="1:10" x14ac:dyDescent="0.25">
      <c r="A2237" s="135" t="s">
        <v>11207</v>
      </c>
      <c r="B2237" s="135" t="s">
        <v>9086</v>
      </c>
      <c r="C2237" s="135" t="s">
        <v>560</v>
      </c>
      <c r="D2237" s="135" t="b">
        <v>0</v>
      </c>
      <c r="E2237" s="135" t="s">
        <v>11087</v>
      </c>
      <c r="F2237" s="135" t="s">
        <v>539</v>
      </c>
      <c r="G2237" s="136">
        <v>44127</v>
      </c>
      <c r="H2237" s="136">
        <v>44146</v>
      </c>
      <c r="I2237" s="135">
        <v>0</v>
      </c>
      <c r="J2237" s="92"/>
    </row>
    <row r="2238" spans="1:10" x14ac:dyDescent="0.25">
      <c r="A2238" s="135" t="s">
        <v>11208</v>
      </c>
      <c r="B2238" s="135" t="s">
        <v>9086</v>
      </c>
      <c r="C2238" s="135" t="s">
        <v>560</v>
      </c>
      <c r="D2238" s="135" t="b">
        <v>0</v>
      </c>
      <c r="E2238" s="135" t="s">
        <v>11087</v>
      </c>
      <c r="F2238" s="135" t="s">
        <v>539</v>
      </c>
      <c r="G2238" s="136">
        <v>44127</v>
      </c>
      <c r="H2238" s="136">
        <v>44146</v>
      </c>
      <c r="I2238" s="135">
        <v>0</v>
      </c>
      <c r="J2238" s="92"/>
    </row>
    <row r="2239" spans="1:10" x14ac:dyDescent="0.25">
      <c r="A2239" s="135" t="s">
        <v>11209</v>
      </c>
      <c r="B2239" s="135" t="s">
        <v>9086</v>
      </c>
      <c r="C2239" s="135" t="s">
        <v>560</v>
      </c>
      <c r="D2239" s="135" t="b">
        <v>0</v>
      </c>
      <c r="E2239" s="135" t="s">
        <v>11087</v>
      </c>
      <c r="F2239" s="135" t="s">
        <v>539</v>
      </c>
      <c r="G2239" s="136">
        <v>44127</v>
      </c>
      <c r="H2239" s="136">
        <v>44146</v>
      </c>
      <c r="I2239" s="135">
        <v>0</v>
      </c>
      <c r="J2239" s="92"/>
    </row>
    <row r="2240" spans="1:10" x14ac:dyDescent="0.25">
      <c r="A2240" s="135" t="s">
        <v>11210</v>
      </c>
      <c r="B2240" s="135" t="s">
        <v>9086</v>
      </c>
      <c r="C2240" s="135" t="s">
        <v>560</v>
      </c>
      <c r="D2240" s="135" t="b">
        <v>0</v>
      </c>
      <c r="E2240" s="135" t="s">
        <v>11087</v>
      </c>
      <c r="F2240" s="135" t="s">
        <v>539</v>
      </c>
      <c r="G2240" s="136">
        <v>44127</v>
      </c>
      <c r="H2240" s="136">
        <v>44146</v>
      </c>
      <c r="I2240" s="135">
        <v>0</v>
      </c>
      <c r="J2240" s="92"/>
    </row>
    <row r="2241" spans="1:10" x14ac:dyDescent="0.25">
      <c r="A2241" s="135" t="s">
        <v>11211</v>
      </c>
      <c r="B2241" s="135" t="s">
        <v>9086</v>
      </c>
      <c r="C2241" s="135" t="s">
        <v>560</v>
      </c>
      <c r="D2241" s="135" t="b">
        <v>0</v>
      </c>
      <c r="E2241" s="135" t="s">
        <v>11087</v>
      </c>
      <c r="F2241" s="135" t="s">
        <v>539</v>
      </c>
      <c r="G2241" s="136">
        <v>44127</v>
      </c>
      <c r="H2241" s="136">
        <v>44146</v>
      </c>
      <c r="I2241" s="135">
        <v>0</v>
      </c>
      <c r="J2241" s="92"/>
    </row>
    <row r="2242" spans="1:10" x14ac:dyDescent="0.25">
      <c r="A2242" s="135" t="s">
        <v>11212</v>
      </c>
      <c r="B2242" s="135" t="s">
        <v>9086</v>
      </c>
      <c r="C2242" s="135" t="s">
        <v>560</v>
      </c>
      <c r="D2242" s="135" t="b">
        <v>0</v>
      </c>
      <c r="E2242" s="135" t="s">
        <v>11087</v>
      </c>
      <c r="F2242" s="135" t="s">
        <v>539</v>
      </c>
      <c r="G2242" s="136">
        <v>44127</v>
      </c>
      <c r="H2242" s="136">
        <v>44146</v>
      </c>
      <c r="I2242" s="135">
        <v>0</v>
      </c>
      <c r="J2242" s="92"/>
    </row>
    <row r="2243" spans="1:10" x14ac:dyDescent="0.25">
      <c r="A2243" s="135" t="s">
        <v>11213</v>
      </c>
      <c r="B2243" s="135" t="s">
        <v>9086</v>
      </c>
      <c r="C2243" s="135" t="s">
        <v>560</v>
      </c>
      <c r="D2243" s="135" t="b">
        <v>0</v>
      </c>
      <c r="E2243" s="135" t="s">
        <v>11087</v>
      </c>
      <c r="F2243" s="135" t="s">
        <v>539</v>
      </c>
      <c r="G2243" s="136">
        <v>44127</v>
      </c>
      <c r="H2243" s="136">
        <v>44146</v>
      </c>
      <c r="I2243" s="135">
        <v>0</v>
      </c>
      <c r="J2243" s="92"/>
    </row>
    <row r="2244" spans="1:10" x14ac:dyDescent="0.25">
      <c r="A2244" s="135" t="s">
        <v>11214</v>
      </c>
      <c r="B2244" s="135" t="s">
        <v>9086</v>
      </c>
      <c r="C2244" s="135" t="s">
        <v>560</v>
      </c>
      <c r="D2244" s="135" t="b">
        <v>0</v>
      </c>
      <c r="E2244" s="135" t="s">
        <v>11087</v>
      </c>
      <c r="F2244" s="135" t="s">
        <v>539</v>
      </c>
      <c r="G2244" s="136">
        <v>44127</v>
      </c>
      <c r="H2244" s="136">
        <v>44146</v>
      </c>
      <c r="I2244" s="135">
        <v>0</v>
      </c>
      <c r="J2244" s="92"/>
    </row>
    <row r="2245" spans="1:10" x14ac:dyDescent="0.25">
      <c r="A2245" s="135" t="s">
        <v>11215</v>
      </c>
      <c r="B2245" s="135" t="s">
        <v>9086</v>
      </c>
      <c r="C2245" s="135" t="s">
        <v>560</v>
      </c>
      <c r="D2245" s="135" t="b">
        <v>0</v>
      </c>
      <c r="E2245" s="135" t="s">
        <v>11087</v>
      </c>
      <c r="F2245" s="135" t="s">
        <v>539</v>
      </c>
      <c r="G2245" s="136">
        <v>44127</v>
      </c>
      <c r="H2245" s="136">
        <v>44146</v>
      </c>
      <c r="I2245" s="135">
        <v>0</v>
      </c>
      <c r="J2245" s="92"/>
    </row>
    <row r="2246" spans="1:10" x14ac:dyDescent="0.25">
      <c r="A2246" s="135" t="s">
        <v>11216</v>
      </c>
      <c r="B2246" s="135" t="s">
        <v>9086</v>
      </c>
      <c r="C2246" s="135" t="s">
        <v>560</v>
      </c>
      <c r="D2246" s="135" t="b">
        <v>0</v>
      </c>
      <c r="E2246" s="135" t="s">
        <v>11087</v>
      </c>
      <c r="F2246" s="135" t="s">
        <v>539</v>
      </c>
      <c r="G2246" s="136">
        <v>44127</v>
      </c>
      <c r="H2246" s="136">
        <v>44146</v>
      </c>
      <c r="I2246" s="135">
        <v>0</v>
      </c>
      <c r="J2246" s="92"/>
    </row>
    <row r="2247" spans="1:10" x14ac:dyDescent="0.25">
      <c r="A2247" s="135" t="s">
        <v>11217</v>
      </c>
      <c r="B2247" s="135" t="s">
        <v>9086</v>
      </c>
      <c r="C2247" s="135" t="s">
        <v>560</v>
      </c>
      <c r="D2247" s="135" t="b">
        <v>0</v>
      </c>
      <c r="E2247" s="135" t="s">
        <v>11087</v>
      </c>
      <c r="F2247" s="135" t="s">
        <v>539</v>
      </c>
      <c r="G2247" s="136">
        <v>44127</v>
      </c>
      <c r="H2247" s="136">
        <v>44146</v>
      </c>
      <c r="I2247" s="135">
        <v>0</v>
      </c>
      <c r="J2247" s="92"/>
    </row>
    <row r="2248" spans="1:10" x14ac:dyDescent="0.25">
      <c r="A2248" s="135" t="s">
        <v>11218</v>
      </c>
      <c r="B2248" s="135" t="s">
        <v>9086</v>
      </c>
      <c r="C2248" s="135" t="s">
        <v>560</v>
      </c>
      <c r="D2248" s="135" t="b">
        <v>0</v>
      </c>
      <c r="E2248" s="135" t="s">
        <v>11087</v>
      </c>
      <c r="F2248" s="135" t="s">
        <v>539</v>
      </c>
      <c r="G2248" s="136">
        <v>44127</v>
      </c>
      <c r="H2248" s="136">
        <v>44146</v>
      </c>
      <c r="I2248" s="135">
        <v>0</v>
      </c>
      <c r="J2248" s="92"/>
    </row>
    <row r="2249" spans="1:10" x14ac:dyDescent="0.25">
      <c r="A2249" s="135" t="s">
        <v>11219</v>
      </c>
      <c r="B2249" s="135" t="s">
        <v>9086</v>
      </c>
      <c r="C2249" s="135" t="s">
        <v>560</v>
      </c>
      <c r="D2249" s="135" t="b">
        <v>0</v>
      </c>
      <c r="E2249" s="135" t="s">
        <v>11087</v>
      </c>
      <c r="F2249" s="135" t="s">
        <v>539</v>
      </c>
      <c r="G2249" s="136">
        <v>44127</v>
      </c>
      <c r="H2249" s="136">
        <v>44146</v>
      </c>
      <c r="I2249" s="135">
        <v>0</v>
      </c>
      <c r="J2249" s="92"/>
    </row>
    <row r="2250" spans="1:10" x14ac:dyDescent="0.25">
      <c r="A2250" s="135" t="s">
        <v>11220</v>
      </c>
      <c r="B2250" s="135" t="s">
        <v>9086</v>
      </c>
      <c r="C2250" s="135" t="s">
        <v>560</v>
      </c>
      <c r="D2250" s="135" t="b">
        <v>0</v>
      </c>
      <c r="E2250" s="135" t="s">
        <v>11087</v>
      </c>
      <c r="F2250" s="135" t="s">
        <v>539</v>
      </c>
      <c r="G2250" s="136">
        <v>44127</v>
      </c>
      <c r="H2250" s="136">
        <v>44146</v>
      </c>
      <c r="I2250" s="135">
        <v>0</v>
      </c>
      <c r="J2250" s="92"/>
    </row>
    <row r="2251" spans="1:10" x14ac:dyDescent="0.25">
      <c r="A2251" s="135" t="s">
        <v>11221</v>
      </c>
      <c r="B2251" s="135" t="s">
        <v>9086</v>
      </c>
      <c r="C2251" s="135" t="s">
        <v>560</v>
      </c>
      <c r="D2251" s="135" t="b">
        <v>0</v>
      </c>
      <c r="E2251" s="135" t="s">
        <v>11087</v>
      </c>
      <c r="F2251" s="135" t="s">
        <v>539</v>
      </c>
      <c r="G2251" s="136">
        <v>44127</v>
      </c>
      <c r="H2251" s="136">
        <v>44146</v>
      </c>
      <c r="I2251" s="135">
        <v>0</v>
      </c>
      <c r="J2251" s="92"/>
    </row>
    <row r="2252" spans="1:10" x14ac:dyDescent="0.25">
      <c r="A2252" s="135" t="s">
        <v>11222</v>
      </c>
      <c r="B2252" s="135" t="s">
        <v>9086</v>
      </c>
      <c r="C2252" s="135" t="s">
        <v>560</v>
      </c>
      <c r="D2252" s="135" t="b">
        <v>0</v>
      </c>
      <c r="E2252" s="135" t="s">
        <v>11087</v>
      </c>
      <c r="F2252" s="135" t="s">
        <v>539</v>
      </c>
      <c r="G2252" s="136">
        <v>44127</v>
      </c>
      <c r="H2252" s="136">
        <v>44146</v>
      </c>
      <c r="I2252" s="135">
        <v>0</v>
      </c>
      <c r="J2252" s="92"/>
    </row>
    <row r="2253" spans="1:10" x14ac:dyDescent="0.25">
      <c r="A2253" s="135" t="s">
        <v>11223</v>
      </c>
      <c r="B2253" s="135" t="s">
        <v>9086</v>
      </c>
      <c r="C2253" s="135" t="s">
        <v>560</v>
      </c>
      <c r="D2253" s="135" t="b">
        <v>0</v>
      </c>
      <c r="E2253" s="135" t="s">
        <v>11087</v>
      </c>
      <c r="F2253" s="135" t="s">
        <v>539</v>
      </c>
      <c r="G2253" s="136">
        <v>44127</v>
      </c>
      <c r="H2253" s="136">
        <v>44146</v>
      </c>
      <c r="I2253" s="135">
        <v>0</v>
      </c>
      <c r="J2253" s="92"/>
    </row>
    <row r="2254" spans="1:10" x14ac:dyDescent="0.25">
      <c r="A2254" s="135" t="s">
        <v>11224</v>
      </c>
      <c r="B2254" s="135" t="s">
        <v>9086</v>
      </c>
      <c r="C2254" s="135" t="s">
        <v>560</v>
      </c>
      <c r="D2254" s="135" t="b">
        <v>0</v>
      </c>
      <c r="E2254" s="135" t="s">
        <v>11087</v>
      </c>
      <c r="F2254" s="135" t="s">
        <v>539</v>
      </c>
      <c r="G2254" s="136">
        <v>44127</v>
      </c>
      <c r="H2254" s="136">
        <v>44146</v>
      </c>
      <c r="I2254" s="135">
        <v>0</v>
      </c>
      <c r="J2254" s="92"/>
    </row>
    <row r="2255" spans="1:10" x14ac:dyDescent="0.25">
      <c r="A2255" s="135" t="s">
        <v>11225</v>
      </c>
      <c r="B2255" s="135" t="s">
        <v>9086</v>
      </c>
      <c r="C2255" s="135" t="s">
        <v>560</v>
      </c>
      <c r="D2255" s="135" t="b">
        <v>0</v>
      </c>
      <c r="E2255" s="135" t="s">
        <v>11087</v>
      </c>
      <c r="F2255" s="135" t="s">
        <v>539</v>
      </c>
      <c r="G2255" s="136">
        <v>44127</v>
      </c>
      <c r="H2255" s="136">
        <v>44146</v>
      </c>
      <c r="I2255" s="135">
        <v>0</v>
      </c>
      <c r="J2255" s="92"/>
    </row>
    <row r="2256" spans="1:10" x14ac:dyDescent="0.25">
      <c r="A2256" s="135" t="s">
        <v>11226</v>
      </c>
      <c r="B2256" s="135" t="s">
        <v>9086</v>
      </c>
      <c r="C2256" s="135" t="s">
        <v>560</v>
      </c>
      <c r="D2256" s="135" t="b">
        <v>0</v>
      </c>
      <c r="E2256" s="135" t="s">
        <v>11087</v>
      </c>
      <c r="F2256" s="135" t="s">
        <v>539</v>
      </c>
      <c r="G2256" s="136">
        <v>44127</v>
      </c>
      <c r="H2256" s="136">
        <v>44146</v>
      </c>
      <c r="I2256" s="135">
        <v>0</v>
      </c>
      <c r="J2256" s="92"/>
    </row>
    <row r="2257" spans="1:10" x14ac:dyDescent="0.25">
      <c r="A2257" s="135" t="s">
        <v>11227</v>
      </c>
      <c r="B2257" s="135" t="s">
        <v>9086</v>
      </c>
      <c r="C2257" s="135" t="s">
        <v>560</v>
      </c>
      <c r="D2257" s="135" t="b">
        <v>0</v>
      </c>
      <c r="E2257" s="135" t="s">
        <v>11087</v>
      </c>
      <c r="F2257" s="135" t="s">
        <v>539</v>
      </c>
      <c r="G2257" s="136">
        <v>44127</v>
      </c>
      <c r="H2257" s="136">
        <v>44146</v>
      </c>
      <c r="I2257" s="135">
        <v>0</v>
      </c>
      <c r="J2257" s="92"/>
    </row>
    <row r="2258" spans="1:10" x14ac:dyDescent="0.25">
      <c r="A2258" s="135" t="s">
        <v>11228</v>
      </c>
      <c r="B2258" s="135" t="s">
        <v>9086</v>
      </c>
      <c r="C2258" s="135" t="s">
        <v>560</v>
      </c>
      <c r="D2258" s="135" t="b">
        <v>0</v>
      </c>
      <c r="E2258" s="135" t="s">
        <v>11087</v>
      </c>
      <c r="F2258" s="135" t="s">
        <v>539</v>
      </c>
      <c r="G2258" s="136">
        <v>44127</v>
      </c>
      <c r="H2258" s="136">
        <v>44146</v>
      </c>
      <c r="I2258" s="135">
        <v>0</v>
      </c>
      <c r="J2258" s="92"/>
    </row>
    <row r="2259" spans="1:10" x14ac:dyDescent="0.25">
      <c r="A2259" s="135" t="s">
        <v>11229</v>
      </c>
      <c r="B2259" s="135" t="s">
        <v>9086</v>
      </c>
      <c r="C2259" s="135" t="s">
        <v>560</v>
      </c>
      <c r="D2259" s="135" t="b">
        <v>0</v>
      </c>
      <c r="E2259" s="135" t="s">
        <v>11087</v>
      </c>
      <c r="F2259" s="135" t="s">
        <v>539</v>
      </c>
      <c r="G2259" s="136">
        <v>44127</v>
      </c>
      <c r="H2259" s="136">
        <v>44146</v>
      </c>
      <c r="I2259" s="135">
        <v>0</v>
      </c>
      <c r="J2259" s="92"/>
    </row>
    <row r="2260" spans="1:10" x14ac:dyDescent="0.25">
      <c r="A2260" s="135" t="s">
        <v>11230</v>
      </c>
      <c r="B2260" s="135" t="s">
        <v>9086</v>
      </c>
      <c r="C2260" s="135" t="s">
        <v>560</v>
      </c>
      <c r="D2260" s="135" t="b">
        <v>0</v>
      </c>
      <c r="E2260" s="135" t="s">
        <v>11087</v>
      </c>
      <c r="F2260" s="135" t="s">
        <v>539</v>
      </c>
      <c r="G2260" s="136">
        <v>44127</v>
      </c>
      <c r="H2260" s="136">
        <v>44146</v>
      </c>
      <c r="I2260" s="135">
        <v>0</v>
      </c>
      <c r="J2260" s="92"/>
    </row>
    <row r="2261" spans="1:10" x14ac:dyDescent="0.25">
      <c r="A2261" s="135" t="s">
        <v>11231</v>
      </c>
      <c r="B2261" s="135" t="s">
        <v>9086</v>
      </c>
      <c r="C2261" s="135" t="s">
        <v>560</v>
      </c>
      <c r="D2261" s="135" t="b">
        <v>0</v>
      </c>
      <c r="E2261" s="135" t="s">
        <v>11087</v>
      </c>
      <c r="F2261" s="135" t="s">
        <v>539</v>
      </c>
      <c r="G2261" s="136">
        <v>44127</v>
      </c>
      <c r="H2261" s="136">
        <v>44146</v>
      </c>
      <c r="I2261" s="135">
        <v>0</v>
      </c>
      <c r="J2261" s="92"/>
    </row>
    <row r="2262" spans="1:10" x14ac:dyDescent="0.25">
      <c r="A2262" s="135" t="s">
        <v>11232</v>
      </c>
      <c r="B2262" s="135" t="s">
        <v>9086</v>
      </c>
      <c r="C2262" s="135" t="s">
        <v>560</v>
      </c>
      <c r="D2262" s="135" t="b">
        <v>0</v>
      </c>
      <c r="E2262" s="135" t="s">
        <v>11087</v>
      </c>
      <c r="F2262" s="135" t="s">
        <v>539</v>
      </c>
      <c r="G2262" s="136">
        <v>44127</v>
      </c>
      <c r="H2262" s="136">
        <v>44146</v>
      </c>
      <c r="I2262" s="135">
        <v>0</v>
      </c>
      <c r="J2262" s="92"/>
    </row>
    <row r="2263" spans="1:10" x14ac:dyDescent="0.25">
      <c r="A2263" s="135" t="s">
        <v>11233</v>
      </c>
      <c r="B2263" s="135" t="s">
        <v>9086</v>
      </c>
      <c r="C2263" s="135" t="s">
        <v>560</v>
      </c>
      <c r="D2263" s="135" t="b">
        <v>0</v>
      </c>
      <c r="E2263" s="135" t="s">
        <v>11087</v>
      </c>
      <c r="F2263" s="135" t="s">
        <v>539</v>
      </c>
      <c r="G2263" s="136">
        <v>44127</v>
      </c>
      <c r="H2263" s="136">
        <v>44146</v>
      </c>
      <c r="I2263" s="135">
        <v>0</v>
      </c>
      <c r="J2263" s="92"/>
    </row>
    <row r="2264" spans="1:10" x14ac:dyDescent="0.25">
      <c r="A2264" s="135" t="s">
        <v>11234</v>
      </c>
      <c r="B2264" s="135" t="s">
        <v>9086</v>
      </c>
      <c r="C2264" s="135" t="s">
        <v>560</v>
      </c>
      <c r="D2264" s="135" t="b">
        <v>0</v>
      </c>
      <c r="E2264" s="135" t="s">
        <v>11087</v>
      </c>
      <c r="F2264" s="135" t="s">
        <v>539</v>
      </c>
      <c r="G2264" s="136">
        <v>44127</v>
      </c>
      <c r="H2264" s="136">
        <v>44146</v>
      </c>
      <c r="I2264" s="135">
        <v>0</v>
      </c>
      <c r="J2264" s="92"/>
    </row>
    <row r="2265" spans="1:10" x14ac:dyDescent="0.25">
      <c r="A2265" s="135" t="s">
        <v>11235</v>
      </c>
      <c r="B2265" s="135" t="s">
        <v>9086</v>
      </c>
      <c r="C2265" s="135" t="s">
        <v>560</v>
      </c>
      <c r="D2265" s="135" t="b">
        <v>0</v>
      </c>
      <c r="E2265" s="135" t="s">
        <v>11087</v>
      </c>
      <c r="F2265" s="135" t="s">
        <v>539</v>
      </c>
      <c r="G2265" s="136">
        <v>44127</v>
      </c>
      <c r="H2265" s="136">
        <v>44146</v>
      </c>
      <c r="I2265" s="135">
        <v>0</v>
      </c>
      <c r="J2265" s="92"/>
    </row>
    <row r="2266" spans="1:10" x14ac:dyDescent="0.25">
      <c r="A2266" s="135" t="s">
        <v>11236</v>
      </c>
      <c r="B2266" s="135" t="s">
        <v>9086</v>
      </c>
      <c r="C2266" s="135" t="s">
        <v>560</v>
      </c>
      <c r="D2266" s="135" t="b">
        <v>0</v>
      </c>
      <c r="E2266" s="135" t="s">
        <v>11087</v>
      </c>
      <c r="F2266" s="135" t="s">
        <v>539</v>
      </c>
      <c r="G2266" s="136">
        <v>44127</v>
      </c>
      <c r="H2266" s="136">
        <v>44146</v>
      </c>
      <c r="I2266" s="135">
        <v>0</v>
      </c>
      <c r="J2266" s="92"/>
    </row>
    <row r="2267" spans="1:10" x14ac:dyDescent="0.25">
      <c r="A2267" s="135" t="s">
        <v>11237</v>
      </c>
      <c r="B2267" s="135" t="s">
        <v>9086</v>
      </c>
      <c r="C2267" s="135" t="s">
        <v>560</v>
      </c>
      <c r="D2267" s="135" t="b">
        <v>0</v>
      </c>
      <c r="E2267" s="135" t="s">
        <v>11087</v>
      </c>
      <c r="F2267" s="135" t="s">
        <v>539</v>
      </c>
      <c r="G2267" s="136">
        <v>44127</v>
      </c>
      <c r="H2267" s="136">
        <v>44146</v>
      </c>
      <c r="I2267" s="135">
        <v>0</v>
      </c>
      <c r="J2267" s="92"/>
    </row>
    <row r="2268" spans="1:10" x14ac:dyDescent="0.25">
      <c r="A2268" s="135" t="s">
        <v>11238</v>
      </c>
      <c r="B2268" s="135" t="s">
        <v>9086</v>
      </c>
      <c r="C2268" s="135" t="s">
        <v>560</v>
      </c>
      <c r="D2268" s="135" t="b">
        <v>0</v>
      </c>
      <c r="E2268" s="135" t="s">
        <v>11087</v>
      </c>
      <c r="F2268" s="135" t="s">
        <v>539</v>
      </c>
      <c r="G2268" s="136">
        <v>44127</v>
      </c>
      <c r="H2268" s="136">
        <v>44146</v>
      </c>
      <c r="I2268" s="135">
        <v>0</v>
      </c>
      <c r="J2268" s="92"/>
    </row>
    <row r="2269" spans="1:10" x14ac:dyDescent="0.25">
      <c r="A2269" s="135" t="s">
        <v>11239</v>
      </c>
      <c r="B2269" s="135" t="s">
        <v>9086</v>
      </c>
      <c r="C2269" s="135" t="s">
        <v>560</v>
      </c>
      <c r="D2269" s="135" t="b">
        <v>0</v>
      </c>
      <c r="E2269" s="135" t="s">
        <v>11087</v>
      </c>
      <c r="F2269" s="135" t="s">
        <v>539</v>
      </c>
      <c r="G2269" s="136">
        <v>44127</v>
      </c>
      <c r="H2269" s="136">
        <v>44146</v>
      </c>
      <c r="I2269" s="135">
        <v>0</v>
      </c>
      <c r="J2269" s="92"/>
    </row>
    <row r="2270" spans="1:10" x14ac:dyDescent="0.25">
      <c r="A2270" s="135" t="s">
        <v>11240</v>
      </c>
      <c r="B2270" s="135" t="s">
        <v>7868</v>
      </c>
      <c r="C2270" s="135" t="s">
        <v>560</v>
      </c>
      <c r="D2270" s="135" t="b">
        <v>0</v>
      </c>
      <c r="E2270" s="135" t="s">
        <v>11241</v>
      </c>
      <c r="F2270" s="135" t="s">
        <v>539</v>
      </c>
      <c r="G2270" s="136">
        <v>44127</v>
      </c>
      <c r="H2270" s="136">
        <v>44146</v>
      </c>
      <c r="I2270" s="135">
        <v>0</v>
      </c>
      <c r="J2270" s="92"/>
    </row>
    <row r="2271" spans="1:10" x14ac:dyDescent="0.25">
      <c r="A2271" s="135" t="s">
        <v>11242</v>
      </c>
      <c r="B2271" s="135" t="s">
        <v>7868</v>
      </c>
      <c r="C2271" s="135" t="s">
        <v>560</v>
      </c>
      <c r="D2271" s="135" t="b">
        <v>0</v>
      </c>
      <c r="E2271" s="135" t="s">
        <v>11241</v>
      </c>
      <c r="F2271" s="135" t="s">
        <v>539</v>
      </c>
      <c r="G2271" s="136">
        <v>44127</v>
      </c>
      <c r="H2271" s="136">
        <v>44146</v>
      </c>
      <c r="I2271" s="135">
        <v>0</v>
      </c>
      <c r="J2271" s="92"/>
    </row>
    <row r="2272" spans="1:10" x14ac:dyDescent="0.25">
      <c r="A2272" s="135" t="s">
        <v>11243</v>
      </c>
      <c r="B2272" s="135" t="s">
        <v>7868</v>
      </c>
      <c r="C2272" s="135" t="s">
        <v>560</v>
      </c>
      <c r="D2272" s="135" t="b">
        <v>0</v>
      </c>
      <c r="E2272" s="135" t="s">
        <v>11241</v>
      </c>
      <c r="F2272" s="135" t="s">
        <v>539</v>
      </c>
      <c r="G2272" s="136">
        <v>44127</v>
      </c>
      <c r="H2272" s="136">
        <v>44146</v>
      </c>
      <c r="I2272" s="135">
        <v>0</v>
      </c>
      <c r="J2272" s="92"/>
    </row>
    <row r="2273" spans="1:10" x14ac:dyDescent="0.25">
      <c r="A2273" s="135" t="s">
        <v>11244</v>
      </c>
      <c r="B2273" s="135" t="s">
        <v>7868</v>
      </c>
      <c r="C2273" s="135" t="s">
        <v>560</v>
      </c>
      <c r="D2273" s="135" t="b">
        <v>0</v>
      </c>
      <c r="E2273" s="135" t="s">
        <v>11241</v>
      </c>
      <c r="F2273" s="135" t="s">
        <v>539</v>
      </c>
      <c r="G2273" s="136">
        <v>44127</v>
      </c>
      <c r="H2273" s="136">
        <v>44146</v>
      </c>
      <c r="I2273" s="135">
        <v>0</v>
      </c>
      <c r="J2273" s="92"/>
    </row>
    <row r="2274" spans="1:10" x14ac:dyDescent="0.25">
      <c r="A2274" s="135" t="s">
        <v>11245</v>
      </c>
      <c r="B2274" s="135" t="s">
        <v>7868</v>
      </c>
      <c r="C2274" s="135" t="s">
        <v>560</v>
      </c>
      <c r="D2274" s="135" t="b">
        <v>0</v>
      </c>
      <c r="E2274" s="135" t="s">
        <v>11241</v>
      </c>
      <c r="F2274" s="135" t="s">
        <v>539</v>
      </c>
      <c r="G2274" s="136">
        <v>44127</v>
      </c>
      <c r="H2274" s="136">
        <v>44146</v>
      </c>
      <c r="I2274" s="135">
        <v>0</v>
      </c>
      <c r="J2274" s="92"/>
    </row>
    <row r="2275" spans="1:10" x14ac:dyDescent="0.25">
      <c r="A2275" s="135" t="s">
        <v>11246</v>
      </c>
      <c r="B2275" s="135" t="s">
        <v>7868</v>
      </c>
      <c r="C2275" s="135" t="s">
        <v>560</v>
      </c>
      <c r="D2275" s="135" t="b">
        <v>0</v>
      </c>
      <c r="E2275" s="135" t="s">
        <v>11241</v>
      </c>
      <c r="F2275" s="135" t="s">
        <v>539</v>
      </c>
      <c r="G2275" s="136">
        <v>44127</v>
      </c>
      <c r="H2275" s="136">
        <v>44146</v>
      </c>
      <c r="I2275" s="135">
        <v>0</v>
      </c>
      <c r="J2275" s="92"/>
    </row>
    <row r="2276" spans="1:10" x14ac:dyDescent="0.25">
      <c r="A2276" s="135" t="s">
        <v>11247</v>
      </c>
      <c r="B2276" s="135" t="s">
        <v>7868</v>
      </c>
      <c r="C2276" s="135" t="s">
        <v>560</v>
      </c>
      <c r="D2276" s="135" t="b">
        <v>0</v>
      </c>
      <c r="E2276" s="135" t="s">
        <v>11241</v>
      </c>
      <c r="F2276" s="135" t="s">
        <v>539</v>
      </c>
      <c r="G2276" s="136">
        <v>44127</v>
      </c>
      <c r="H2276" s="136">
        <v>44146</v>
      </c>
      <c r="I2276" s="135">
        <v>0</v>
      </c>
      <c r="J2276" s="92"/>
    </row>
    <row r="2277" spans="1:10" x14ac:dyDescent="0.25">
      <c r="A2277" s="135" t="s">
        <v>11248</v>
      </c>
      <c r="B2277" s="135" t="s">
        <v>7868</v>
      </c>
      <c r="C2277" s="135" t="s">
        <v>560</v>
      </c>
      <c r="D2277" s="135" t="b">
        <v>0</v>
      </c>
      <c r="E2277" s="135" t="s">
        <v>11241</v>
      </c>
      <c r="F2277" s="135" t="s">
        <v>539</v>
      </c>
      <c r="G2277" s="136">
        <v>44127</v>
      </c>
      <c r="H2277" s="136">
        <v>44146</v>
      </c>
      <c r="I2277" s="135">
        <v>0</v>
      </c>
      <c r="J2277" s="92"/>
    </row>
    <row r="2278" spans="1:10" x14ac:dyDescent="0.25">
      <c r="A2278" s="135" t="s">
        <v>11249</v>
      </c>
      <c r="B2278" s="135" t="s">
        <v>7868</v>
      </c>
      <c r="C2278" s="135" t="s">
        <v>560</v>
      </c>
      <c r="D2278" s="135" t="b">
        <v>0</v>
      </c>
      <c r="E2278" s="135" t="s">
        <v>11241</v>
      </c>
      <c r="F2278" s="135" t="s">
        <v>539</v>
      </c>
      <c r="G2278" s="136">
        <v>44127</v>
      </c>
      <c r="H2278" s="136">
        <v>44146</v>
      </c>
      <c r="I2278" s="135">
        <v>0</v>
      </c>
      <c r="J2278" s="92"/>
    </row>
    <row r="2279" spans="1:10" x14ac:dyDescent="0.25">
      <c r="A2279" s="135" t="s">
        <v>11250</v>
      </c>
      <c r="B2279" s="135" t="s">
        <v>7868</v>
      </c>
      <c r="C2279" s="135" t="s">
        <v>560</v>
      </c>
      <c r="D2279" s="135" t="b">
        <v>0</v>
      </c>
      <c r="E2279" s="135" t="s">
        <v>11241</v>
      </c>
      <c r="F2279" s="135" t="s">
        <v>539</v>
      </c>
      <c r="G2279" s="136">
        <v>44127</v>
      </c>
      <c r="H2279" s="136">
        <v>44146</v>
      </c>
      <c r="I2279" s="135">
        <v>0</v>
      </c>
      <c r="J2279" s="92"/>
    </row>
    <row r="2280" spans="1:10" x14ac:dyDescent="0.25">
      <c r="A2280" s="135" t="s">
        <v>11251</v>
      </c>
      <c r="B2280" s="135" t="s">
        <v>7868</v>
      </c>
      <c r="C2280" s="135" t="s">
        <v>560</v>
      </c>
      <c r="D2280" s="135" t="b">
        <v>0</v>
      </c>
      <c r="E2280" s="135" t="s">
        <v>11241</v>
      </c>
      <c r="F2280" s="135" t="s">
        <v>539</v>
      </c>
      <c r="G2280" s="136">
        <v>44127</v>
      </c>
      <c r="H2280" s="136">
        <v>44146</v>
      </c>
      <c r="I2280" s="135">
        <v>0</v>
      </c>
      <c r="J2280" s="92"/>
    </row>
    <row r="2281" spans="1:10" x14ac:dyDescent="0.25">
      <c r="A2281" s="135" t="s">
        <v>11252</v>
      </c>
      <c r="B2281" s="135" t="s">
        <v>7868</v>
      </c>
      <c r="C2281" s="135" t="s">
        <v>560</v>
      </c>
      <c r="D2281" s="135" t="b">
        <v>0</v>
      </c>
      <c r="E2281" s="135" t="s">
        <v>11241</v>
      </c>
      <c r="F2281" s="135" t="s">
        <v>539</v>
      </c>
      <c r="G2281" s="136">
        <v>44127</v>
      </c>
      <c r="H2281" s="136">
        <v>44146</v>
      </c>
      <c r="I2281" s="135">
        <v>0</v>
      </c>
      <c r="J2281" s="92"/>
    </row>
    <row r="2282" spans="1:10" x14ac:dyDescent="0.25">
      <c r="A2282" s="135" t="s">
        <v>11253</v>
      </c>
      <c r="B2282" s="135" t="s">
        <v>7868</v>
      </c>
      <c r="C2282" s="135" t="s">
        <v>560</v>
      </c>
      <c r="D2282" s="135" t="b">
        <v>0</v>
      </c>
      <c r="E2282" s="135" t="s">
        <v>11241</v>
      </c>
      <c r="F2282" s="135" t="s">
        <v>539</v>
      </c>
      <c r="G2282" s="136">
        <v>44127</v>
      </c>
      <c r="H2282" s="136">
        <v>44146</v>
      </c>
      <c r="I2282" s="135">
        <v>0</v>
      </c>
      <c r="J2282" s="92"/>
    </row>
    <row r="2283" spans="1:10" x14ac:dyDescent="0.25">
      <c r="A2283" s="135" t="s">
        <v>11254</v>
      </c>
      <c r="B2283" s="135" t="s">
        <v>7868</v>
      </c>
      <c r="C2283" s="135" t="s">
        <v>560</v>
      </c>
      <c r="D2283" s="135" t="b">
        <v>0</v>
      </c>
      <c r="E2283" s="135" t="s">
        <v>11241</v>
      </c>
      <c r="F2283" s="135" t="s">
        <v>539</v>
      </c>
      <c r="G2283" s="136">
        <v>44127</v>
      </c>
      <c r="H2283" s="136">
        <v>44146</v>
      </c>
      <c r="I2283" s="135">
        <v>0</v>
      </c>
      <c r="J2283" s="92"/>
    </row>
    <row r="2284" spans="1:10" x14ac:dyDescent="0.25">
      <c r="A2284" s="135" t="s">
        <v>11255</v>
      </c>
      <c r="B2284" s="135" t="s">
        <v>7868</v>
      </c>
      <c r="C2284" s="135" t="s">
        <v>560</v>
      </c>
      <c r="D2284" s="135" t="b">
        <v>0</v>
      </c>
      <c r="E2284" s="135" t="s">
        <v>11241</v>
      </c>
      <c r="F2284" s="135" t="s">
        <v>539</v>
      </c>
      <c r="G2284" s="136">
        <v>44127</v>
      </c>
      <c r="H2284" s="136">
        <v>44146</v>
      </c>
      <c r="I2284" s="135">
        <v>0</v>
      </c>
      <c r="J2284" s="92"/>
    </row>
    <row r="2285" spans="1:10" x14ac:dyDescent="0.25">
      <c r="A2285" s="135" t="s">
        <v>11256</v>
      </c>
      <c r="B2285" s="135" t="s">
        <v>7868</v>
      </c>
      <c r="C2285" s="135" t="s">
        <v>560</v>
      </c>
      <c r="D2285" s="135" t="b">
        <v>0</v>
      </c>
      <c r="E2285" s="135" t="s">
        <v>11241</v>
      </c>
      <c r="F2285" s="135" t="s">
        <v>539</v>
      </c>
      <c r="G2285" s="136">
        <v>44127</v>
      </c>
      <c r="H2285" s="136">
        <v>44146</v>
      </c>
      <c r="I2285" s="135">
        <v>0</v>
      </c>
      <c r="J2285" s="92"/>
    </row>
    <row r="2286" spans="1:10" x14ac:dyDescent="0.25">
      <c r="A2286" s="135" t="s">
        <v>11257</v>
      </c>
      <c r="B2286" s="135" t="s">
        <v>7868</v>
      </c>
      <c r="C2286" s="135" t="s">
        <v>560</v>
      </c>
      <c r="D2286" s="135" t="b">
        <v>0</v>
      </c>
      <c r="E2286" s="135" t="s">
        <v>11241</v>
      </c>
      <c r="F2286" s="135" t="s">
        <v>539</v>
      </c>
      <c r="G2286" s="136">
        <v>44127</v>
      </c>
      <c r="H2286" s="136">
        <v>44146</v>
      </c>
      <c r="I2286" s="135">
        <v>0</v>
      </c>
      <c r="J2286" s="92"/>
    </row>
    <row r="2287" spans="1:10" x14ac:dyDescent="0.25">
      <c r="A2287" s="135" t="s">
        <v>11258</v>
      </c>
      <c r="B2287" s="135" t="s">
        <v>9091</v>
      </c>
      <c r="C2287" s="135" t="s">
        <v>560</v>
      </c>
      <c r="D2287" s="135" t="b">
        <v>0</v>
      </c>
      <c r="E2287" s="135" t="s">
        <v>11259</v>
      </c>
      <c r="F2287" s="135" t="s">
        <v>539</v>
      </c>
      <c r="G2287" s="136">
        <v>44146</v>
      </c>
      <c r="H2287" s="136">
        <v>44146</v>
      </c>
      <c r="I2287" s="135">
        <v>0</v>
      </c>
      <c r="J2287" s="92"/>
    </row>
    <row r="2288" spans="1:10" x14ac:dyDescent="0.25">
      <c r="A2288" s="135" t="s">
        <v>11260</v>
      </c>
      <c r="B2288" s="135" t="s">
        <v>9091</v>
      </c>
      <c r="C2288" s="135" t="s">
        <v>560</v>
      </c>
      <c r="D2288" s="135" t="b">
        <v>0</v>
      </c>
      <c r="E2288" s="135" t="s">
        <v>11259</v>
      </c>
      <c r="F2288" s="135" t="s">
        <v>539</v>
      </c>
      <c r="G2288" s="136">
        <v>44146</v>
      </c>
      <c r="H2288" s="136">
        <v>44146</v>
      </c>
      <c r="I2288" s="135">
        <v>0</v>
      </c>
      <c r="J2288" s="92"/>
    </row>
    <row r="2289" spans="1:10" x14ac:dyDescent="0.25">
      <c r="A2289" s="135" t="s">
        <v>11261</v>
      </c>
      <c r="B2289" s="135" t="s">
        <v>9091</v>
      </c>
      <c r="C2289" s="135" t="s">
        <v>560</v>
      </c>
      <c r="D2289" s="135" t="b">
        <v>0</v>
      </c>
      <c r="E2289" s="135" t="s">
        <v>11259</v>
      </c>
      <c r="F2289" s="135" t="s">
        <v>539</v>
      </c>
      <c r="G2289" s="136">
        <v>44146</v>
      </c>
      <c r="H2289" s="136">
        <v>44146</v>
      </c>
      <c r="I2289" s="135">
        <v>0</v>
      </c>
      <c r="J2289" s="92"/>
    </row>
    <row r="2290" spans="1:10" x14ac:dyDescent="0.25">
      <c r="A2290" s="135" t="s">
        <v>11262</v>
      </c>
      <c r="B2290" s="135" t="s">
        <v>9091</v>
      </c>
      <c r="C2290" s="135" t="s">
        <v>560</v>
      </c>
      <c r="D2290" s="135" t="b">
        <v>0</v>
      </c>
      <c r="E2290" s="135" t="s">
        <v>11259</v>
      </c>
      <c r="F2290" s="135" t="s">
        <v>539</v>
      </c>
      <c r="G2290" s="136">
        <v>44146</v>
      </c>
      <c r="H2290" s="136">
        <v>44146</v>
      </c>
      <c r="I2290" s="135">
        <v>0</v>
      </c>
      <c r="J2290" s="92"/>
    </row>
    <row r="2291" spans="1:10" x14ac:dyDescent="0.25">
      <c r="A2291" s="135" t="s">
        <v>11263</v>
      </c>
      <c r="B2291" s="135" t="s">
        <v>9091</v>
      </c>
      <c r="C2291" s="135" t="s">
        <v>554</v>
      </c>
      <c r="D2291" s="135" t="b">
        <v>0</v>
      </c>
      <c r="E2291" s="135" t="s">
        <v>11259</v>
      </c>
      <c r="F2291" s="135" t="s">
        <v>539</v>
      </c>
      <c r="G2291" s="136">
        <v>44146</v>
      </c>
      <c r="H2291" s="136">
        <v>44146</v>
      </c>
      <c r="I2291" s="135">
        <v>0</v>
      </c>
      <c r="J2291" s="92"/>
    </row>
    <row r="2292" spans="1:10" x14ac:dyDescent="0.25">
      <c r="A2292" s="135" t="s">
        <v>11264</v>
      </c>
      <c r="B2292" s="135" t="s">
        <v>9091</v>
      </c>
      <c r="C2292" s="135" t="s">
        <v>560</v>
      </c>
      <c r="D2292" s="135" t="b">
        <v>0</v>
      </c>
      <c r="E2292" s="135" t="s">
        <v>11259</v>
      </c>
      <c r="F2292" s="135" t="s">
        <v>539</v>
      </c>
      <c r="G2292" s="136">
        <v>44146</v>
      </c>
      <c r="H2292" s="136">
        <v>44146</v>
      </c>
      <c r="I2292" s="135">
        <v>0</v>
      </c>
      <c r="J2292" s="92"/>
    </row>
    <row r="2293" spans="1:10" x14ac:dyDescent="0.25">
      <c r="A2293" s="135" t="s">
        <v>11265</v>
      </c>
      <c r="B2293" s="135" t="s">
        <v>9091</v>
      </c>
      <c r="C2293" s="135" t="s">
        <v>560</v>
      </c>
      <c r="D2293" s="135" t="b">
        <v>0</v>
      </c>
      <c r="E2293" s="135" t="s">
        <v>11259</v>
      </c>
      <c r="F2293" s="135" t="s">
        <v>539</v>
      </c>
      <c r="G2293" s="136">
        <v>44146</v>
      </c>
      <c r="H2293" s="136">
        <v>44146</v>
      </c>
      <c r="I2293" s="135">
        <v>0</v>
      </c>
      <c r="J2293" s="92"/>
    </row>
    <row r="2294" spans="1:10" x14ac:dyDescent="0.25">
      <c r="A2294" s="135" t="s">
        <v>11266</v>
      </c>
      <c r="B2294" s="135" t="s">
        <v>9091</v>
      </c>
      <c r="C2294" s="135" t="s">
        <v>560</v>
      </c>
      <c r="D2294" s="135" t="b">
        <v>0</v>
      </c>
      <c r="E2294" s="135" t="s">
        <v>11259</v>
      </c>
      <c r="F2294" s="135" t="s">
        <v>539</v>
      </c>
      <c r="G2294" s="136">
        <v>44146</v>
      </c>
      <c r="H2294" s="136">
        <v>44146</v>
      </c>
      <c r="I2294" s="135">
        <v>0</v>
      </c>
      <c r="J2294" s="92"/>
    </row>
    <row r="2295" spans="1:10" x14ac:dyDescent="0.25">
      <c r="A2295" s="135" t="s">
        <v>11267</v>
      </c>
      <c r="B2295" s="135" t="s">
        <v>9091</v>
      </c>
      <c r="C2295" s="135" t="s">
        <v>560</v>
      </c>
      <c r="D2295" s="135" t="b">
        <v>0</v>
      </c>
      <c r="E2295" s="135" t="s">
        <v>11259</v>
      </c>
      <c r="F2295" s="135" t="s">
        <v>539</v>
      </c>
      <c r="G2295" s="136">
        <v>44146</v>
      </c>
      <c r="H2295" s="136">
        <v>44146</v>
      </c>
      <c r="I2295" s="135">
        <v>0</v>
      </c>
      <c r="J2295" s="92"/>
    </row>
    <row r="2296" spans="1:10" x14ac:dyDescent="0.25">
      <c r="A2296" s="135" t="s">
        <v>11268</v>
      </c>
      <c r="B2296" s="135" t="s">
        <v>9091</v>
      </c>
      <c r="C2296" s="135" t="s">
        <v>560</v>
      </c>
      <c r="D2296" s="135" t="b">
        <v>0</v>
      </c>
      <c r="E2296" s="135" t="s">
        <v>11259</v>
      </c>
      <c r="F2296" s="135" t="s">
        <v>539</v>
      </c>
      <c r="G2296" s="136">
        <v>44146</v>
      </c>
      <c r="H2296" s="136">
        <v>44146</v>
      </c>
      <c r="I2296" s="135">
        <v>0</v>
      </c>
      <c r="J2296" s="92"/>
    </row>
    <row r="2297" spans="1:10" x14ac:dyDescent="0.25">
      <c r="A2297" s="135" t="s">
        <v>11269</v>
      </c>
      <c r="B2297" s="135" t="s">
        <v>9091</v>
      </c>
      <c r="C2297" s="135" t="s">
        <v>560</v>
      </c>
      <c r="D2297" s="135" t="b">
        <v>0</v>
      </c>
      <c r="E2297" s="135" t="s">
        <v>11259</v>
      </c>
      <c r="F2297" s="135" t="s">
        <v>539</v>
      </c>
      <c r="G2297" s="136">
        <v>44146</v>
      </c>
      <c r="H2297" s="136">
        <v>44146</v>
      </c>
      <c r="I2297" s="135">
        <v>0</v>
      </c>
      <c r="J2297" s="92"/>
    </row>
    <row r="2298" spans="1:10" x14ac:dyDescent="0.25">
      <c r="A2298" s="135" t="s">
        <v>11270</v>
      </c>
      <c r="B2298" s="135" t="s">
        <v>9091</v>
      </c>
      <c r="C2298" s="135" t="s">
        <v>560</v>
      </c>
      <c r="D2298" s="135" t="b">
        <v>0</v>
      </c>
      <c r="E2298" s="135" t="s">
        <v>11259</v>
      </c>
      <c r="F2298" s="135" t="s">
        <v>539</v>
      </c>
      <c r="G2298" s="136">
        <v>44146</v>
      </c>
      <c r="H2298" s="136">
        <v>44146</v>
      </c>
      <c r="I2298" s="135">
        <v>0</v>
      </c>
      <c r="J2298" s="92"/>
    </row>
    <row r="2299" spans="1:10" x14ac:dyDescent="0.25">
      <c r="A2299" s="135" t="s">
        <v>11271</v>
      </c>
      <c r="B2299" s="135" t="s">
        <v>9091</v>
      </c>
      <c r="C2299" s="135" t="s">
        <v>560</v>
      </c>
      <c r="D2299" s="135" t="b">
        <v>0</v>
      </c>
      <c r="E2299" s="135" t="s">
        <v>11259</v>
      </c>
      <c r="F2299" s="135" t="s">
        <v>539</v>
      </c>
      <c r="G2299" s="136">
        <v>44146</v>
      </c>
      <c r="H2299" s="136">
        <v>44146</v>
      </c>
      <c r="I2299" s="135">
        <v>0</v>
      </c>
      <c r="J2299" s="92"/>
    </row>
    <row r="2300" spans="1:10" x14ac:dyDescent="0.25">
      <c r="A2300" s="135" t="s">
        <v>11272</v>
      </c>
      <c r="B2300" s="135" t="s">
        <v>9091</v>
      </c>
      <c r="C2300" s="135" t="s">
        <v>560</v>
      </c>
      <c r="D2300" s="135" t="b">
        <v>0</v>
      </c>
      <c r="E2300" s="135" t="s">
        <v>11259</v>
      </c>
      <c r="F2300" s="135" t="s">
        <v>539</v>
      </c>
      <c r="G2300" s="136">
        <v>44146</v>
      </c>
      <c r="H2300" s="136">
        <v>44146</v>
      </c>
      <c r="I2300" s="135">
        <v>0</v>
      </c>
      <c r="J2300" s="92"/>
    </row>
    <row r="2301" spans="1:10" x14ac:dyDescent="0.25">
      <c r="A2301" s="135" t="s">
        <v>11273</v>
      </c>
      <c r="B2301" s="135" t="s">
        <v>9091</v>
      </c>
      <c r="C2301" s="135" t="s">
        <v>560</v>
      </c>
      <c r="D2301" s="135" t="b">
        <v>0</v>
      </c>
      <c r="E2301" s="135" t="s">
        <v>11259</v>
      </c>
      <c r="F2301" s="135" t="s">
        <v>539</v>
      </c>
      <c r="G2301" s="136">
        <v>44146</v>
      </c>
      <c r="H2301" s="136">
        <v>44146</v>
      </c>
      <c r="I2301" s="135">
        <v>0</v>
      </c>
      <c r="J2301" s="92"/>
    </row>
    <row r="2302" spans="1:10" x14ac:dyDescent="0.25">
      <c r="A2302" s="135" t="s">
        <v>11274</v>
      </c>
      <c r="B2302" s="135" t="s">
        <v>9091</v>
      </c>
      <c r="C2302" s="135" t="s">
        <v>560</v>
      </c>
      <c r="D2302" s="135" t="b">
        <v>0</v>
      </c>
      <c r="E2302" s="135" t="s">
        <v>11259</v>
      </c>
      <c r="F2302" s="135" t="s">
        <v>539</v>
      </c>
      <c r="G2302" s="136">
        <v>44146</v>
      </c>
      <c r="H2302" s="136">
        <v>44146</v>
      </c>
      <c r="I2302" s="135">
        <v>0</v>
      </c>
      <c r="J2302" s="92"/>
    </row>
    <row r="2303" spans="1:10" x14ac:dyDescent="0.25">
      <c r="A2303" s="135" t="s">
        <v>11275</v>
      </c>
      <c r="B2303" s="135" t="s">
        <v>9091</v>
      </c>
      <c r="C2303" s="135" t="s">
        <v>554</v>
      </c>
      <c r="D2303" s="135" t="b">
        <v>0</v>
      </c>
      <c r="E2303" s="135" t="s">
        <v>11259</v>
      </c>
      <c r="F2303" s="135" t="s">
        <v>539</v>
      </c>
      <c r="G2303" s="136">
        <v>44146</v>
      </c>
      <c r="H2303" s="136">
        <v>44146</v>
      </c>
      <c r="I2303" s="135">
        <v>0</v>
      </c>
      <c r="J2303" s="92"/>
    </row>
    <row r="2304" spans="1:10" x14ac:dyDescent="0.25">
      <c r="A2304" s="135" t="s">
        <v>11276</v>
      </c>
      <c r="B2304" s="135" t="s">
        <v>9091</v>
      </c>
      <c r="C2304" s="135" t="s">
        <v>560</v>
      </c>
      <c r="D2304" s="135" t="b">
        <v>0</v>
      </c>
      <c r="E2304" s="135" t="s">
        <v>11259</v>
      </c>
      <c r="F2304" s="135" t="s">
        <v>539</v>
      </c>
      <c r="G2304" s="136">
        <v>44146</v>
      </c>
      <c r="H2304" s="136">
        <v>44146</v>
      </c>
      <c r="I2304" s="135">
        <v>0</v>
      </c>
      <c r="J2304" s="92"/>
    </row>
    <row r="2305" spans="1:10" x14ac:dyDescent="0.25">
      <c r="A2305" s="135" t="s">
        <v>11277</v>
      </c>
      <c r="B2305" s="135" t="s">
        <v>9091</v>
      </c>
      <c r="C2305" s="135" t="s">
        <v>560</v>
      </c>
      <c r="D2305" s="135" t="b">
        <v>0</v>
      </c>
      <c r="E2305" s="135" t="s">
        <v>11259</v>
      </c>
      <c r="F2305" s="135" t="s">
        <v>539</v>
      </c>
      <c r="G2305" s="136">
        <v>44146</v>
      </c>
      <c r="H2305" s="136">
        <v>44146</v>
      </c>
      <c r="I2305" s="135">
        <v>0</v>
      </c>
      <c r="J2305" s="92"/>
    </row>
    <row r="2306" spans="1:10" x14ac:dyDescent="0.25">
      <c r="A2306" s="135" t="s">
        <v>11278</v>
      </c>
      <c r="B2306" s="135" t="s">
        <v>9091</v>
      </c>
      <c r="C2306" s="135" t="s">
        <v>560</v>
      </c>
      <c r="D2306" s="135" t="b">
        <v>0</v>
      </c>
      <c r="E2306" s="135" t="s">
        <v>11259</v>
      </c>
      <c r="F2306" s="135" t="s">
        <v>539</v>
      </c>
      <c r="G2306" s="136">
        <v>44146</v>
      </c>
      <c r="H2306" s="136">
        <v>44146</v>
      </c>
      <c r="I2306" s="135">
        <v>0</v>
      </c>
      <c r="J2306" s="92"/>
    </row>
    <row r="2307" spans="1:10" x14ac:dyDescent="0.25">
      <c r="A2307" s="135" t="s">
        <v>11279</v>
      </c>
      <c r="B2307" s="135" t="s">
        <v>9091</v>
      </c>
      <c r="C2307" s="135" t="s">
        <v>560</v>
      </c>
      <c r="D2307" s="135" t="b">
        <v>0</v>
      </c>
      <c r="E2307" s="135" t="s">
        <v>11259</v>
      </c>
      <c r="F2307" s="135" t="s">
        <v>539</v>
      </c>
      <c r="G2307" s="136">
        <v>44146</v>
      </c>
      <c r="H2307" s="136">
        <v>44146</v>
      </c>
      <c r="I2307" s="135">
        <v>0</v>
      </c>
      <c r="J2307" s="92"/>
    </row>
    <row r="2308" spans="1:10" x14ac:dyDescent="0.25">
      <c r="A2308" s="135" t="s">
        <v>11280</v>
      </c>
      <c r="B2308" s="135" t="s">
        <v>9091</v>
      </c>
      <c r="C2308" s="135" t="s">
        <v>560</v>
      </c>
      <c r="D2308" s="135" t="b">
        <v>0</v>
      </c>
      <c r="E2308" s="135" t="s">
        <v>11259</v>
      </c>
      <c r="F2308" s="135" t="s">
        <v>539</v>
      </c>
      <c r="G2308" s="136">
        <v>44146</v>
      </c>
      <c r="H2308" s="136">
        <v>44146</v>
      </c>
      <c r="I2308" s="135">
        <v>0</v>
      </c>
      <c r="J2308" s="92"/>
    </row>
    <row r="2309" spans="1:10" x14ac:dyDescent="0.25">
      <c r="A2309" s="135" t="s">
        <v>11281</v>
      </c>
      <c r="B2309" s="135" t="s">
        <v>9091</v>
      </c>
      <c r="C2309" s="135" t="s">
        <v>560</v>
      </c>
      <c r="D2309" s="135" t="b">
        <v>0</v>
      </c>
      <c r="E2309" s="135" t="s">
        <v>11259</v>
      </c>
      <c r="F2309" s="135" t="s">
        <v>539</v>
      </c>
      <c r="G2309" s="136">
        <v>44146</v>
      </c>
      <c r="H2309" s="136">
        <v>44146</v>
      </c>
      <c r="I2309" s="135">
        <v>0</v>
      </c>
      <c r="J2309" s="92"/>
    </row>
    <row r="2310" spans="1:10" x14ac:dyDescent="0.25">
      <c r="A2310" s="135" t="s">
        <v>11282</v>
      </c>
      <c r="B2310" s="135" t="s">
        <v>9091</v>
      </c>
      <c r="C2310" s="135" t="s">
        <v>560</v>
      </c>
      <c r="D2310" s="135" t="b">
        <v>0</v>
      </c>
      <c r="E2310" s="135" t="s">
        <v>11259</v>
      </c>
      <c r="F2310" s="135" t="s">
        <v>539</v>
      </c>
      <c r="G2310" s="136">
        <v>44146</v>
      </c>
      <c r="H2310" s="136">
        <v>44146</v>
      </c>
      <c r="I2310" s="135">
        <v>0</v>
      </c>
      <c r="J2310" s="92"/>
    </row>
    <row r="2311" spans="1:10" x14ac:dyDescent="0.25">
      <c r="A2311" s="135" t="s">
        <v>11283</v>
      </c>
      <c r="B2311" s="135" t="s">
        <v>9091</v>
      </c>
      <c r="C2311" s="135" t="s">
        <v>560</v>
      </c>
      <c r="D2311" s="135" t="b">
        <v>0</v>
      </c>
      <c r="E2311" s="135" t="s">
        <v>11259</v>
      </c>
      <c r="F2311" s="135" t="s">
        <v>539</v>
      </c>
      <c r="G2311" s="136">
        <v>44146</v>
      </c>
      <c r="H2311" s="136">
        <v>44146</v>
      </c>
      <c r="I2311" s="135">
        <v>0</v>
      </c>
      <c r="J2311" s="92"/>
    </row>
    <row r="2312" spans="1:10" x14ac:dyDescent="0.25">
      <c r="A2312" s="135" t="s">
        <v>11284</v>
      </c>
      <c r="B2312" s="135" t="s">
        <v>9091</v>
      </c>
      <c r="C2312" s="135" t="s">
        <v>560</v>
      </c>
      <c r="D2312" s="135" t="b">
        <v>0</v>
      </c>
      <c r="E2312" s="135" t="s">
        <v>11259</v>
      </c>
      <c r="F2312" s="135" t="s">
        <v>539</v>
      </c>
      <c r="G2312" s="136">
        <v>44146</v>
      </c>
      <c r="H2312" s="136">
        <v>44146</v>
      </c>
      <c r="I2312" s="135">
        <v>0</v>
      </c>
      <c r="J2312" s="92"/>
    </row>
    <row r="2313" spans="1:10" x14ac:dyDescent="0.25">
      <c r="A2313" s="135" t="s">
        <v>11285</v>
      </c>
      <c r="B2313" s="135" t="s">
        <v>9091</v>
      </c>
      <c r="C2313" s="135" t="s">
        <v>560</v>
      </c>
      <c r="D2313" s="135" t="b">
        <v>0</v>
      </c>
      <c r="E2313" s="135" t="s">
        <v>11259</v>
      </c>
      <c r="F2313" s="135" t="s">
        <v>539</v>
      </c>
      <c r="G2313" s="136">
        <v>44146</v>
      </c>
      <c r="H2313" s="136">
        <v>44146</v>
      </c>
      <c r="I2313" s="135">
        <v>0</v>
      </c>
      <c r="J2313" s="92"/>
    </row>
    <row r="2314" spans="1:10" x14ac:dyDescent="0.25">
      <c r="A2314" s="135" t="s">
        <v>11286</v>
      </c>
      <c r="B2314" s="135" t="s">
        <v>9091</v>
      </c>
      <c r="C2314" s="135" t="s">
        <v>560</v>
      </c>
      <c r="D2314" s="135" t="b">
        <v>0</v>
      </c>
      <c r="E2314" s="135" t="s">
        <v>11259</v>
      </c>
      <c r="F2314" s="135" t="s">
        <v>539</v>
      </c>
      <c r="G2314" s="136">
        <v>44146</v>
      </c>
      <c r="H2314" s="136">
        <v>44146</v>
      </c>
      <c r="I2314" s="135">
        <v>0</v>
      </c>
      <c r="J2314" s="92"/>
    </row>
    <row r="2315" spans="1:10" x14ac:dyDescent="0.25">
      <c r="A2315" s="135" t="s">
        <v>11287</v>
      </c>
      <c r="B2315" s="135" t="s">
        <v>9091</v>
      </c>
      <c r="C2315" s="135" t="s">
        <v>560</v>
      </c>
      <c r="D2315" s="135" t="b">
        <v>0</v>
      </c>
      <c r="E2315" s="135" t="s">
        <v>11259</v>
      </c>
      <c r="F2315" s="135" t="s">
        <v>539</v>
      </c>
      <c r="G2315" s="136">
        <v>44146</v>
      </c>
      <c r="H2315" s="136">
        <v>44146</v>
      </c>
      <c r="I2315" s="135">
        <v>0</v>
      </c>
      <c r="J2315" s="92"/>
    </row>
    <row r="2316" spans="1:10" x14ac:dyDescent="0.25">
      <c r="A2316" s="135" t="s">
        <v>11288</v>
      </c>
      <c r="B2316" s="135" t="s">
        <v>9091</v>
      </c>
      <c r="C2316" s="135" t="s">
        <v>560</v>
      </c>
      <c r="D2316" s="135" t="b">
        <v>0</v>
      </c>
      <c r="E2316" s="135" t="s">
        <v>11259</v>
      </c>
      <c r="F2316" s="135" t="s">
        <v>539</v>
      </c>
      <c r="G2316" s="136">
        <v>44146</v>
      </c>
      <c r="H2316" s="136">
        <v>44146</v>
      </c>
      <c r="I2316" s="135">
        <v>0</v>
      </c>
      <c r="J2316" s="92"/>
    </row>
    <row r="2317" spans="1:10" x14ac:dyDescent="0.25">
      <c r="A2317" s="135" t="s">
        <v>11289</v>
      </c>
      <c r="B2317" s="135" t="s">
        <v>9091</v>
      </c>
      <c r="C2317" s="135" t="s">
        <v>560</v>
      </c>
      <c r="D2317" s="135" t="b">
        <v>0</v>
      </c>
      <c r="E2317" s="135" t="s">
        <v>11259</v>
      </c>
      <c r="F2317" s="135" t="s">
        <v>539</v>
      </c>
      <c r="G2317" s="136">
        <v>44146</v>
      </c>
      <c r="H2317" s="136">
        <v>44146</v>
      </c>
      <c r="I2317" s="135">
        <v>0</v>
      </c>
      <c r="J2317" s="92"/>
    </row>
    <row r="2318" spans="1:10" x14ac:dyDescent="0.25">
      <c r="A2318" s="135" t="s">
        <v>11290</v>
      </c>
      <c r="B2318" s="135" t="s">
        <v>9091</v>
      </c>
      <c r="C2318" s="135" t="s">
        <v>560</v>
      </c>
      <c r="D2318" s="135" t="b">
        <v>0</v>
      </c>
      <c r="E2318" s="135" t="s">
        <v>11259</v>
      </c>
      <c r="F2318" s="135" t="s">
        <v>539</v>
      </c>
      <c r="G2318" s="136">
        <v>44146</v>
      </c>
      <c r="H2318" s="136">
        <v>44146</v>
      </c>
      <c r="I2318" s="135">
        <v>0</v>
      </c>
      <c r="J2318" s="92"/>
    </row>
    <row r="2319" spans="1:10" x14ac:dyDescent="0.25">
      <c r="A2319" s="135" t="s">
        <v>11291</v>
      </c>
      <c r="B2319" s="135" t="s">
        <v>9091</v>
      </c>
      <c r="C2319" s="135" t="s">
        <v>560</v>
      </c>
      <c r="D2319" s="135" t="b">
        <v>0</v>
      </c>
      <c r="E2319" s="135" t="s">
        <v>11259</v>
      </c>
      <c r="F2319" s="135" t="s">
        <v>539</v>
      </c>
      <c r="G2319" s="136">
        <v>44146</v>
      </c>
      <c r="H2319" s="136">
        <v>44146</v>
      </c>
      <c r="I2319" s="135">
        <v>0</v>
      </c>
      <c r="J2319" s="92"/>
    </row>
    <row r="2320" spans="1:10" x14ac:dyDescent="0.25">
      <c r="A2320" s="135" t="s">
        <v>11292</v>
      </c>
      <c r="B2320" s="135" t="s">
        <v>9091</v>
      </c>
      <c r="C2320" s="135" t="s">
        <v>560</v>
      </c>
      <c r="D2320" s="135" t="b">
        <v>0</v>
      </c>
      <c r="E2320" s="135" t="s">
        <v>11259</v>
      </c>
      <c r="F2320" s="135" t="s">
        <v>539</v>
      </c>
      <c r="G2320" s="136">
        <v>44146</v>
      </c>
      <c r="H2320" s="136">
        <v>44146</v>
      </c>
      <c r="I2320" s="135">
        <v>0</v>
      </c>
      <c r="J2320" s="92"/>
    </row>
    <row r="2321" spans="1:10" x14ac:dyDescent="0.25">
      <c r="A2321" s="135" t="s">
        <v>11293</v>
      </c>
      <c r="B2321" s="135" t="s">
        <v>9091</v>
      </c>
      <c r="C2321" s="135" t="s">
        <v>560</v>
      </c>
      <c r="D2321" s="135" t="b">
        <v>0</v>
      </c>
      <c r="E2321" s="135" t="s">
        <v>11259</v>
      </c>
      <c r="F2321" s="135" t="s">
        <v>539</v>
      </c>
      <c r="G2321" s="136">
        <v>44146</v>
      </c>
      <c r="H2321" s="136">
        <v>44146</v>
      </c>
      <c r="I2321" s="135">
        <v>0</v>
      </c>
      <c r="J2321" s="92"/>
    </row>
    <row r="2322" spans="1:10" x14ac:dyDescent="0.25">
      <c r="A2322" s="135" t="s">
        <v>11294</v>
      </c>
      <c r="B2322" s="135" t="s">
        <v>9091</v>
      </c>
      <c r="C2322" s="135" t="s">
        <v>560</v>
      </c>
      <c r="D2322" s="135" t="b">
        <v>0</v>
      </c>
      <c r="E2322" s="135" t="s">
        <v>11259</v>
      </c>
      <c r="F2322" s="135" t="s">
        <v>539</v>
      </c>
      <c r="G2322" s="136">
        <v>44146</v>
      </c>
      <c r="H2322" s="136">
        <v>44146</v>
      </c>
      <c r="I2322" s="135">
        <v>0</v>
      </c>
      <c r="J2322" s="92"/>
    </row>
    <row r="2323" spans="1:10" x14ac:dyDescent="0.25">
      <c r="A2323" s="135" t="s">
        <v>11295</v>
      </c>
      <c r="B2323" s="135" t="s">
        <v>9091</v>
      </c>
      <c r="C2323" s="135" t="s">
        <v>560</v>
      </c>
      <c r="D2323" s="135" t="b">
        <v>0</v>
      </c>
      <c r="E2323" s="135" t="s">
        <v>11259</v>
      </c>
      <c r="F2323" s="135" t="s">
        <v>539</v>
      </c>
      <c r="G2323" s="136">
        <v>44146</v>
      </c>
      <c r="H2323" s="136">
        <v>44146</v>
      </c>
      <c r="I2323" s="135">
        <v>0</v>
      </c>
      <c r="J2323" s="92"/>
    </row>
    <row r="2324" spans="1:10" x14ac:dyDescent="0.25">
      <c r="A2324" s="135" t="s">
        <v>11296</v>
      </c>
      <c r="B2324" s="135" t="s">
        <v>9091</v>
      </c>
      <c r="C2324" s="135" t="s">
        <v>560</v>
      </c>
      <c r="D2324" s="135" t="b">
        <v>0</v>
      </c>
      <c r="E2324" s="135" t="s">
        <v>11259</v>
      </c>
      <c r="F2324" s="135" t="s">
        <v>539</v>
      </c>
      <c r="G2324" s="136">
        <v>44146</v>
      </c>
      <c r="H2324" s="136">
        <v>44146</v>
      </c>
      <c r="I2324" s="135">
        <v>0</v>
      </c>
      <c r="J2324" s="92"/>
    </row>
    <row r="2325" spans="1:10" x14ac:dyDescent="0.25">
      <c r="A2325" s="135" t="s">
        <v>11297</v>
      </c>
      <c r="B2325" s="135" t="s">
        <v>9091</v>
      </c>
      <c r="C2325" s="135" t="s">
        <v>560</v>
      </c>
      <c r="D2325" s="135" t="b">
        <v>0</v>
      </c>
      <c r="E2325" s="135" t="s">
        <v>11259</v>
      </c>
      <c r="F2325" s="135" t="s">
        <v>539</v>
      </c>
      <c r="G2325" s="136">
        <v>44146</v>
      </c>
      <c r="H2325" s="136">
        <v>44146</v>
      </c>
      <c r="I2325" s="135">
        <v>0</v>
      </c>
      <c r="J2325" s="92"/>
    </row>
    <row r="2326" spans="1:10" x14ac:dyDescent="0.25">
      <c r="A2326" s="135" t="s">
        <v>11298</v>
      </c>
      <c r="B2326" s="135" t="s">
        <v>9091</v>
      </c>
      <c r="C2326" s="135" t="s">
        <v>560</v>
      </c>
      <c r="D2326" s="135" t="b">
        <v>0</v>
      </c>
      <c r="E2326" s="135" t="s">
        <v>11259</v>
      </c>
      <c r="F2326" s="135" t="s">
        <v>539</v>
      </c>
      <c r="G2326" s="136">
        <v>44146</v>
      </c>
      <c r="H2326" s="136">
        <v>44146</v>
      </c>
      <c r="I2326" s="135">
        <v>0</v>
      </c>
      <c r="J2326" s="92"/>
    </row>
    <row r="2327" spans="1:10" x14ac:dyDescent="0.25">
      <c r="A2327" s="135" t="s">
        <v>11299</v>
      </c>
      <c r="B2327" s="135" t="s">
        <v>9091</v>
      </c>
      <c r="C2327" s="135" t="s">
        <v>560</v>
      </c>
      <c r="D2327" s="135" t="b">
        <v>0</v>
      </c>
      <c r="E2327" s="135" t="s">
        <v>11259</v>
      </c>
      <c r="F2327" s="135" t="s">
        <v>539</v>
      </c>
      <c r="G2327" s="136">
        <v>44146</v>
      </c>
      <c r="H2327" s="136">
        <v>44146</v>
      </c>
      <c r="I2327" s="135">
        <v>0</v>
      </c>
      <c r="J2327" s="92"/>
    </row>
    <row r="2328" spans="1:10" x14ac:dyDescent="0.25">
      <c r="A2328" s="135" t="s">
        <v>11300</v>
      </c>
      <c r="B2328" s="135" t="s">
        <v>9091</v>
      </c>
      <c r="C2328" s="135" t="s">
        <v>560</v>
      </c>
      <c r="D2328" s="135" t="b">
        <v>0</v>
      </c>
      <c r="E2328" s="135" t="s">
        <v>11259</v>
      </c>
      <c r="F2328" s="135" t="s">
        <v>539</v>
      </c>
      <c r="G2328" s="136">
        <v>44146</v>
      </c>
      <c r="H2328" s="136">
        <v>44146</v>
      </c>
      <c r="I2328" s="135">
        <v>0</v>
      </c>
      <c r="J2328" s="92"/>
    </row>
    <row r="2329" spans="1:10" x14ac:dyDescent="0.25">
      <c r="A2329" s="135" t="s">
        <v>11301</v>
      </c>
      <c r="B2329" s="135" t="s">
        <v>9091</v>
      </c>
      <c r="C2329" s="135" t="s">
        <v>560</v>
      </c>
      <c r="D2329" s="135" t="b">
        <v>0</v>
      </c>
      <c r="E2329" s="135" t="s">
        <v>11259</v>
      </c>
      <c r="F2329" s="135" t="s">
        <v>539</v>
      </c>
      <c r="G2329" s="136">
        <v>44146</v>
      </c>
      <c r="H2329" s="136">
        <v>44146</v>
      </c>
      <c r="I2329" s="135">
        <v>0</v>
      </c>
      <c r="J2329" s="92"/>
    </row>
    <row r="2330" spans="1:10" x14ac:dyDescent="0.25">
      <c r="A2330" s="135" t="s">
        <v>11302</v>
      </c>
      <c r="B2330" s="135" t="s">
        <v>9091</v>
      </c>
      <c r="C2330" s="135" t="s">
        <v>560</v>
      </c>
      <c r="D2330" s="135" t="b">
        <v>0</v>
      </c>
      <c r="E2330" s="135" t="s">
        <v>11259</v>
      </c>
      <c r="F2330" s="135" t="s">
        <v>539</v>
      </c>
      <c r="G2330" s="136">
        <v>44146</v>
      </c>
      <c r="H2330" s="136">
        <v>44146</v>
      </c>
      <c r="I2330" s="135">
        <v>0</v>
      </c>
      <c r="J2330" s="92"/>
    </row>
    <row r="2331" spans="1:10" x14ac:dyDescent="0.25">
      <c r="A2331" s="135" t="s">
        <v>11303</v>
      </c>
      <c r="B2331" s="135" t="s">
        <v>9091</v>
      </c>
      <c r="C2331" s="135" t="s">
        <v>560</v>
      </c>
      <c r="D2331" s="135" t="b">
        <v>0</v>
      </c>
      <c r="E2331" s="135" t="s">
        <v>11259</v>
      </c>
      <c r="F2331" s="135" t="s">
        <v>539</v>
      </c>
      <c r="G2331" s="136">
        <v>44146</v>
      </c>
      <c r="H2331" s="136">
        <v>44146</v>
      </c>
      <c r="I2331" s="135">
        <v>0</v>
      </c>
      <c r="J2331" s="92"/>
    </row>
    <row r="2332" spans="1:10" x14ac:dyDescent="0.25">
      <c r="A2332" s="135" t="s">
        <v>11304</v>
      </c>
      <c r="B2332" s="135" t="s">
        <v>9091</v>
      </c>
      <c r="C2332" s="135" t="s">
        <v>560</v>
      </c>
      <c r="D2332" s="135" t="b">
        <v>0</v>
      </c>
      <c r="E2332" s="135" t="s">
        <v>11259</v>
      </c>
      <c r="F2332" s="135" t="s">
        <v>539</v>
      </c>
      <c r="G2332" s="136">
        <v>44146</v>
      </c>
      <c r="H2332" s="136">
        <v>44146</v>
      </c>
      <c r="I2332" s="135">
        <v>0</v>
      </c>
      <c r="J2332" s="92"/>
    </row>
    <row r="2333" spans="1:10" x14ac:dyDescent="0.25">
      <c r="A2333" s="135" t="s">
        <v>11305</v>
      </c>
      <c r="B2333" s="135" t="s">
        <v>9091</v>
      </c>
      <c r="C2333" s="135" t="s">
        <v>560</v>
      </c>
      <c r="D2333" s="135" t="b">
        <v>0</v>
      </c>
      <c r="E2333" s="135" t="s">
        <v>11259</v>
      </c>
      <c r="F2333" s="135" t="s">
        <v>539</v>
      </c>
      <c r="G2333" s="136">
        <v>44146</v>
      </c>
      <c r="H2333" s="136">
        <v>44146</v>
      </c>
      <c r="I2333" s="135">
        <v>0</v>
      </c>
      <c r="J2333" s="92"/>
    </row>
    <row r="2334" spans="1:10" x14ac:dyDescent="0.25">
      <c r="A2334" s="135" t="s">
        <v>11306</v>
      </c>
      <c r="B2334" s="135" t="s">
        <v>9091</v>
      </c>
      <c r="C2334" s="135" t="s">
        <v>560</v>
      </c>
      <c r="D2334" s="135" t="b">
        <v>0</v>
      </c>
      <c r="E2334" s="135" t="s">
        <v>11259</v>
      </c>
      <c r="F2334" s="135" t="s">
        <v>539</v>
      </c>
      <c r="G2334" s="136">
        <v>44146</v>
      </c>
      <c r="H2334" s="136">
        <v>44146</v>
      </c>
      <c r="I2334" s="135">
        <v>0</v>
      </c>
      <c r="J2334" s="92"/>
    </row>
    <row r="2335" spans="1:10" x14ac:dyDescent="0.25">
      <c r="A2335" s="135" t="s">
        <v>11307</v>
      </c>
      <c r="B2335" s="135" t="s">
        <v>9091</v>
      </c>
      <c r="C2335" s="135" t="s">
        <v>560</v>
      </c>
      <c r="D2335" s="135" t="b">
        <v>0</v>
      </c>
      <c r="E2335" s="135" t="s">
        <v>11259</v>
      </c>
      <c r="F2335" s="135" t="s">
        <v>539</v>
      </c>
      <c r="G2335" s="136">
        <v>44146</v>
      </c>
      <c r="H2335" s="136">
        <v>44146</v>
      </c>
      <c r="I2335" s="135">
        <v>0</v>
      </c>
      <c r="J2335" s="92"/>
    </row>
    <row r="2336" spans="1:10" x14ac:dyDescent="0.25">
      <c r="A2336" s="135" t="s">
        <v>11308</v>
      </c>
      <c r="B2336" s="135" t="s">
        <v>9091</v>
      </c>
      <c r="C2336" s="135" t="s">
        <v>560</v>
      </c>
      <c r="D2336" s="135" t="b">
        <v>0</v>
      </c>
      <c r="E2336" s="135" t="s">
        <v>11259</v>
      </c>
      <c r="F2336" s="135" t="s">
        <v>539</v>
      </c>
      <c r="G2336" s="136">
        <v>44146</v>
      </c>
      <c r="H2336" s="136">
        <v>44146</v>
      </c>
      <c r="I2336" s="135">
        <v>0</v>
      </c>
      <c r="J2336" s="92"/>
    </row>
    <row r="2337" spans="1:10" x14ac:dyDescent="0.25">
      <c r="A2337" s="135" t="s">
        <v>11309</v>
      </c>
      <c r="B2337" s="135" t="s">
        <v>9091</v>
      </c>
      <c r="C2337" s="135" t="s">
        <v>560</v>
      </c>
      <c r="D2337" s="135" t="b">
        <v>0</v>
      </c>
      <c r="E2337" s="135" t="s">
        <v>11259</v>
      </c>
      <c r="F2337" s="135" t="s">
        <v>539</v>
      </c>
      <c r="G2337" s="136">
        <v>44146</v>
      </c>
      <c r="H2337" s="136">
        <v>44146</v>
      </c>
      <c r="I2337" s="135">
        <v>0</v>
      </c>
      <c r="J2337" s="92"/>
    </row>
    <row r="2338" spans="1:10" x14ac:dyDescent="0.25">
      <c r="A2338" s="135" t="s">
        <v>11310</v>
      </c>
      <c r="B2338" s="135" t="s">
        <v>9091</v>
      </c>
      <c r="C2338" s="135" t="s">
        <v>560</v>
      </c>
      <c r="D2338" s="135" t="b">
        <v>0</v>
      </c>
      <c r="E2338" s="135" t="s">
        <v>11259</v>
      </c>
      <c r="F2338" s="135" t="s">
        <v>539</v>
      </c>
      <c r="G2338" s="136">
        <v>44146</v>
      </c>
      <c r="H2338" s="136">
        <v>44146</v>
      </c>
      <c r="I2338" s="135">
        <v>0</v>
      </c>
      <c r="J2338" s="92"/>
    </row>
    <row r="2339" spans="1:10" x14ac:dyDescent="0.25">
      <c r="A2339" s="135" t="s">
        <v>11311</v>
      </c>
      <c r="B2339" s="135" t="s">
        <v>9091</v>
      </c>
      <c r="C2339" s="135" t="s">
        <v>560</v>
      </c>
      <c r="D2339" s="135" t="b">
        <v>0</v>
      </c>
      <c r="E2339" s="135" t="s">
        <v>11259</v>
      </c>
      <c r="F2339" s="135" t="s">
        <v>539</v>
      </c>
      <c r="G2339" s="136">
        <v>44146</v>
      </c>
      <c r="H2339" s="136">
        <v>44146</v>
      </c>
      <c r="I2339" s="135">
        <v>0</v>
      </c>
      <c r="J2339" s="92"/>
    </row>
    <row r="2340" spans="1:10" x14ac:dyDescent="0.25">
      <c r="A2340" s="135" t="s">
        <v>11312</v>
      </c>
      <c r="B2340" s="135" t="s">
        <v>9091</v>
      </c>
      <c r="C2340" s="135" t="s">
        <v>560</v>
      </c>
      <c r="D2340" s="135" t="b">
        <v>0</v>
      </c>
      <c r="E2340" s="135" t="s">
        <v>11259</v>
      </c>
      <c r="F2340" s="135" t="s">
        <v>539</v>
      </c>
      <c r="G2340" s="136">
        <v>44146</v>
      </c>
      <c r="H2340" s="136">
        <v>44146</v>
      </c>
      <c r="I2340" s="135">
        <v>0</v>
      </c>
      <c r="J2340" s="92"/>
    </row>
    <row r="2341" spans="1:10" x14ac:dyDescent="0.25">
      <c r="A2341" s="135" t="s">
        <v>11313</v>
      </c>
      <c r="B2341" s="135" t="s">
        <v>9091</v>
      </c>
      <c r="C2341" s="135" t="s">
        <v>560</v>
      </c>
      <c r="D2341" s="135" t="b">
        <v>0</v>
      </c>
      <c r="E2341" s="135" t="s">
        <v>11259</v>
      </c>
      <c r="F2341" s="135" t="s">
        <v>539</v>
      </c>
      <c r="G2341" s="136">
        <v>44146</v>
      </c>
      <c r="H2341" s="136">
        <v>44146</v>
      </c>
      <c r="I2341" s="135">
        <v>0</v>
      </c>
      <c r="J2341" s="92"/>
    </row>
    <row r="2342" spans="1:10" x14ac:dyDescent="0.25">
      <c r="A2342" s="135" t="s">
        <v>11314</v>
      </c>
      <c r="B2342" s="135" t="s">
        <v>9091</v>
      </c>
      <c r="C2342" s="135" t="s">
        <v>560</v>
      </c>
      <c r="D2342" s="135" t="b">
        <v>0</v>
      </c>
      <c r="E2342" s="135" t="s">
        <v>11259</v>
      </c>
      <c r="F2342" s="135" t="s">
        <v>539</v>
      </c>
      <c r="G2342" s="136">
        <v>44146</v>
      </c>
      <c r="H2342" s="136">
        <v>44146</v>
      </c>
      <c r="I2342" s="135">
        <v>0</v>
      </c>
      <c r="J2342" s="92"/>
    </row>
    <row r="2343" spans="1:10" x14ac:dyDescent="0.25">
      <c r="A2343" s="135" t="s">
        <v>11315</v>
      </c>
      <c r="B2343" s="135" t="s">
        <v>9091</v>
      </c>
      <c r="C2343" s="135" t="s">
        <v>560</v>
      </c>
      <c r="D2343" s="135" t="b">
        <v>0</v>
      </c>
      <c r="E2343" s="135" t="s">
        <v>11259</v>
      </c>
      <c r="F2343" s="135" t="s">
        <v>539</v>
      </c>
      <c r="G2343" s="136">
        <v>44146</v>
      </c>
      <c r="H2343" s="136">
        <v>44146</v>
      </c>
      <c r="I2343" s="135">
        <v>0</v>
      </c>
      <c r="J2343" s="92"/>
    </row>
    <row r="2344" spans="1:10" x14ac:dyDescent="0.25">
      <c r="A2344" s="135" t="s">
        <v>11316</v>
      </c>
      <c r="B2344" s="135" t="s">
        <v>9091</v>
      </c>
      <c r="C2344" s="135" t="s">
        <v>560</v>
      </c>
      <c r="D2344" s="135" t="b">
        <v>0</v>
      </c>
      <c r="E2344" s="135" t="s">
        <v>11259</v>
      </c>
      <c r="F2344" s="135" t="s">
        <v>539</v>
      </c>
      <c r="G2344" s="136">
        <v>44146</v>
      </c>
      <c r="H2344" s="136">
        <v>44146</v>
      </c>
      <c r="I2344" s="135">
        <v>0</v>
      </c>
      <c r="J2344" s="92"/>
    </row>
    <row r="2345" spans="1:10" x14ac:dyDescent="0.25">
      <c r="A2345" s="135" t="s">
        <v>11317</v>
      </c>
      <c r="B2345" s="135" t="s">
        <v>9091</v>
      </c>
      <c r="C2345" s="135" t="s">
        <v>554</v>
      </c>
      <c r="D2345" s="135" t="b">
        <v>0</v>
      </c>
      <c r="E2345" s="135" t="s">
        <v>11259</v>
      </c>
      <c r="F2345" s="135" t="s">
        <v>539</v>
      </c>
      <c r="G2345" s="136">
        <v>44146</v>
      </c>
      <c r="H2345" s="136">
        <v>44146</v>
      </c>
      <c r="I2345" s="135">
        <v>0</v>
      </c>
      <c r="J2345" s="92"/>
    </row>
    <row r="2346" spans="1:10" x14ac:dyDescent="0.25">
      <c r="A2346" s="135" t="s">
        <v>11318</v>
      </c>
      <c r="B2346" s="135" t="s">
        <v>9091</v>
      </c>
      <c r="C2346" s="135" t="s">
        <v>560</v>
      </c>
      <c r="D2346" s="135" t="b">
        <v>0</v>
      </c>
      <c r="E2346" s="135" t="s">
        <v>11259</v>
      </c>
      <c r="F2346" s="135" t="s">
        <v>539</v>
      </c>
      <c r="G2346" s="136">
        <v>44146</v>
      </c>
      <c r="H2346" s="136">
        <v>44146</v>
      </c>
      <c r="I2346" s="135">
        <v>0</v>
      </c>
      <c r="J2346" s="92"/>
    </row>
    <row r="2347" spans="1:10" x14ac:dyDescent="0.25">
      <c r="A2347" s="135" t="s">
        <v>11319</v>
      </c>
      <c r="B2347" s="135" t="s">
        <v>9091</v>
      </c>
      <c r="C2347" s="135" t="s">
        <v>560</v>
      </c>
      <c r="D2347" s="135" t="b">
        <v>0</v>
      </c>
      <c r="E2347" s="135" t="s">
        <v>11259</v>
      </c>
      <c r="F2347" s="135" t="s">
        <v>539</v>
      </c>
      <c r="G2347" s="136">
        <v>44146</v>
      </c>
      <c r="H2347" s="136">
        <v>44146</v>
      </c>
      <c r="I2347" s="135">
        <v>0</v>
      </c>
      <c r="J2347" s="92"/>
    </row>
    <row r="2348" spans="1:10" x14ac:dyDescent="0.25">
      <c r="A2348" s="135" t="s">
        <v>11320</v>
      </c>
      <c r="B2348" s="135" t="s">
        <v>9091</v>
      </c>
      <c r="C2348" s="135" t="s">
        <v>560</v>
      </c>
      <c r="D2348" s="135" t="b">
        <v>0</v>
      </c>
      <c r="E2348" s="135" t="s">
        <v>11259</v>
      </c>
      <c r="F2348" s="135" t="s">
        <v>539</v>
      </c>
      <c r="G2348" s="136">
        <v>44146</v>
      </c>
      <c r="H2348" s="136">
        <v>44146</v>
      </c>
      <c r="I2348" s="135">
        <v>0</v>
      </c>
      <c r="J2348" s="92"/>
    </row>
    <row r="2349" spans="1:10" x14ac:dyDescent="0.25">
      <c r="A2349" s="135" t="s">
        <v>11321</v>
      </c>
      <c r="B2349" s="135" t="s">
        <v>9091</v>
      </c>
      <c r="C2349" s="135" t="s">
        <v>560</v>
      </c>
      <c r="D2349" s="135" t="b">
        <v>0</v>
      </c>
      <c r="E2349" s="135" t="s">
        <v>11259</v>
      </c>
      <c r="F2349" s="135" t="s">
        <v>539</v>
      </c>
      <c r="G2349" s="136">
        <v>44146</v>
      </c>
      <c r="H2349" s="136">
        <v>44146</v>
      </c>
      <c r="I2349" s="135">
        <v>0</v>
      </c>
      <c r="J2349" s="92"/>
    </row>
    <row r="2350" spans="1:10" x14ac:dyDescent="0.25">
      <c r="A2350" s="135" t="s">
        <v>11322</v>
      </c>
      <c r="B2350" s="135" t="s">
        <v>9091</v>
      </c>
      <c r="C2350" s="135" t="s">
        <v>560</v>
      </c>
      <c r="D2350" s="135" t="b">
        <v>0</v>
      </c>
      <c r="E2350" s="135" t="s">
        <v>11259</v>
      </c>
      <c r="F2350" s="135" t="s">
        <v>539</v>
      </c>
      <c r="G2350" s="136">
        <v>44146</v>
      </c>
      <c r="H2350" s="136">
        <v>44146</v>
      </c>
      <c r="I2350" s="135">
        <v>0</v>
      </c>
      <c r="J2350" s="92"/>
    </row>
    <row r="2351" spans="1:10" x14ac:dyDescent="0.25">
      <c r="A2351" s="135" t="s">
        <v>11323</v>
      </c>
      <c r="B2351" s="135" t="s">
        <v>9091</v>
      </c>
      <c r="C2351" s="135" t="s">
        <v>560</v>
      </c>
      <c r="D2351" s="135" t="b">
        <v>0</v>
      </c>
      <c r="E2351" s="135" t="s">
        <v>11259</v>
      </c>
      <c r="F2351" s="135" t="s">
        <v>539</v>
      </c>
      <c r="G2351" s="136">
        <v>44146</v>
      </c>
      <c r="H2351" s="136">
        <v>44146</v>
      </c>
      <c r="I2351" s="135">
        <v>0</v>
      </c>
      <c r="J2351" s="92"/>
    </row>
    <row r="2352" spans="1:10" x14ac:dyDescent="0.25">
      <c r="A2352" s="135" t="s">
        <v>11324</v>
      </c>
      <c r="B2352" s="135" t="s">
        <v>9091</v>
      </c>
      <c r="C2352" s="135" t="s">
        <v>560</v>
      </c>
      <c r="D2352" s="135" t="b">
        <v>0</v>
      </c>
      <c r="E2352" s="135" t="s">
        <v>11259</v>
      </c>
      <c r="F2352" s="135" t="s">
        <v>539</v>
      </c>
      <c r="G2352" s="136">
        <v>44146</v>
      </c>
      <c r="H2352" s="136">
        <v>44146</v>
      </c>
      <c r="I2352" s="135">
        <v>0</v>
      </c>
      <c r="J2352" s="92"/>
    </row>
    <row r="2353" spans="1:10" x14ac:dyDescent="0.25">
      <c r="A2353" s="135" t="s">
        <v>11325</v>
      </c>
      <c r="B2353" s="135" t="s">
        <v>9091</v>
      </c>
      <c r="C2353" s="135" t="s">
        <v>560</v>
      </c>
      <c r="D2353" s="135" t="b">
        <v>0</v>
      </c>
      <c r="E2353" s="135" t="s">
        <v>11259</v>
      </c>
      <c r="F2353" s="135" t="s">
        <v>539</v>
      </c>
      <c r="G2353" s="136">
        <v>44146</v>
      </c>
      <c r="H2353" s="136">
        <v>44146</v>
      </c>
      <c r="I2353" s="135">
        <v>0</v>
      </c>
      <c r="J2353" s="92"/>
    </row>
    <row r="2354" spans="1:10" x14ac:dyDescent="0.25">
      <c r="A2354" s="135" t="s">
        <v>11326</v>
      </c>
      <c r="B2354" s="135" t="s">
        <v>9091</v>
      </c>
      <c r="C2354" s="135" t="s">
        <v>560</v>
      </c>
      <c r="D2354" s="135" t="b">
        <v>0</v>
      </c>
      <c r="E2354" s="135" t="s">
        <v>11259</v>
      </c>
      <c r="F2354" s="135" t="s">
        <v>539</v>
      </c>
      <c r="G2354" s="136">
        <v>44146</v>
      </c>
      <c r="H2354" s="136">
        <v>44146</v>
      </c>
      <c r="I2354" s="135">
        <v>0</v>
      </c>
      <c r="J2354" s="92"/>
    </row>
    <row r="2355" spans="1:10" x14ac:dyDescent="0.25">
      <c r="A2355" s="135" t="s">
        <v>11327</v>
      </c>
      <c r="B2355" s="135" t="s">
        <v>9091</v>
      </c>
      <c r="C2355" s="135" t="s">
        <v>560</v>
      </c>
      <c r="D2355" s="135" t="b">
        <v>0</v>
      </c>
      <c r="E2355" s="135" t="s">
        <v>11259</v>
      </c>
      <c r="F2355" s="135" t="s">
        <v>539</v>
      </c>
      <c r="G2355" s="136">
        <v>44146</v>
      </c>
      <c r="H2355" s="136">
        <v>44146</v>
      </c>
      <c r="I2355" s="135">
        <v>0</v>
      </c>
      <c r="J2355" s="92"/>
    </row>
    <row r="2356" spans="1:10" x14ac:dyDescent="0.25">
      <c r="A2356" s="135" t="s">
        <v>11328</v>
      </c>
      <c r="B2356" s="135" t="s">
        <v>9091</v>
      </c>
      <c r="C2356" s="135" t="s">
        <v>560</v>
      </c>
      <c r="D2356" s="135" t="b">
        <v>0</v>
      </c>
      <c r="E2356" s="135" t="s">
        <v>11259</v>
      </c>
      <c r="F2356" s="135" t="s">
        <v>539</v>
      </c>
      <c r="G2356" s="136">
        <v>44146</v>
      </c>
      <c r="H2356" s="136">
        <v>44146</v>
      </c>
      <c r="I2356" s="135">
        <v>0</v>
      </c>
      <c r="J2356" s="92"/>
    </row>
    <row r="2357" spans="1:10" x14ac:dyDescent="0.25">
      <c r="A2357" s="135" t="s">
        <v>11329</v>
      </c>
      <c r="B2357" s="135" t="s">
        <v>9091</v>
      </c>
      <c r="C2357" s="135" t="s">
        <v>560</v>
      </c>
      <c r="D2357" s="135" t="b">
        <v>0</v>
      </c>
      <c r="E2357" s="135" t="s">
        <v>11259</v>
      </c>
      <c r="F2357" s="135" t="s">
        <v>539</v>
      </c>
      <c r="G2357" s="136">
        <v>44146</v>
      </c>
      <c r="H2357" s="136">
        <v>44146</v>
      </c>
      <c r="I2357" s="135">
        <v>0</v>
      </c>
      <c r="J2357" s="92"/>
    </row>
    <row r="2358" spans="1:10" x14ac:dyDescent="0.25">
      <c r="A2358" s="135" t="s">
        <v>11330</v>
      </c>
      <c r="B2358" s="135" t="s">
        <v>9091</v>
      </c>
      <c r="C2358" s="135" t="s">
        <v>560</v>
      </c>
      <c r="D2358" s="135" t="b">
        <v>0</v>
      </c>
      <c r="E2358" s="135" t="s">
        <v>11259</v>
      </c>
      <c r="F2358" s="135" t="s">
        <v>539</v>
      </c>
      <c r="G2358" s="136">
        <v>44146</v>
      </c>
      <c r="H2358" s="136">
        <v>44146</v>
      </c>
      <c r="I2358" s="135">
        <v>0</v>
      </c>
      <c r="J2358" s="92"/>
    </row>
    <row r="2359" spans="1:10" x14ac:dyDescent="0.25">
      <c r="A2359" s="135" t="s">
        <v>11331</v>
      </c>
      <c r="B2359" s="135" t="s">
        <v>9091</v>
      </c>
      <c r="C2359" s="135" t="s">
        <v>560</v>
      </c>
      <c r="D2359" s="135" t="b">
        <v>0</v>
      </c>
      <c r="E2359" s="135" t="s">
        <v>11259</v>
      </c>
      <c r="F2359" s="135" t="s">
        <v>539</v>
      </c>
      <c r="G2359" s="136">
        <v>44146</v>
      </c>
      <c r="H2359" s="136">
        <v>44146</v>
      </c>
      <c r="I2359" s="135">
        <v>0</v>
      </c>
      <c r="J2359" s="92"/>
    </row>
    <row r="2360" spans="1:10" x14ac:dyDescent="0.25">
      <c r="A2360" s="135" t="s">
        <v>11332</v>
      </c>
      <c r="B2360" s="135" t="s">
        <v>9091</v>
      </c>
      <c r="C2360" s="135" t="s">
        <v>560</v>
      </c>
      <c r="D2360" s="135" t="b">
        <v>0</v>
      </c>
      <c r="E2360" s="135" t="s">
        <v>11259</v>
      </c>
      <c r="F2360" s="135" t="s">
        <v>539</v>
      </c>
      <c r="G2360" s="136">
        <v>44146</v>
      </c>
      <c r="H2360" s="136">
        <v>44146</v>
      </c>
      <c r="I2360" s="135">
        <v>0</v>
      </c>
      <c r="J2360" s="92"/>
    </row>
    <row r="2361" spans="1:10" x14ac:dyDescent="0.25">
      <c r="A2361" s="135" t="s">
        <v>11333</v>
      </c>
      <c r="B2361" s="135" t="s">
        <v>9091</v>
      </c>
      <c r="C2361" s="135" t="s">
        <v>560</v>
      </c>
      <c r="D2361" s="135" t="b">
        <v>0</v>
      </c>
      <c r="E2361" s="135" t="s">
        <v>11259</v>
      </c>
      <c r="F2361" s="135" t="s">
        <v>539</v>
      </c>
      <c r="G2361" s="136">
        <v>44146</v>
      </c>
      <c r="H2361" s="136">
        <v>44146</v>
      </c>
      <c r="I2361" s="135">
        <v>0</v>
      </c>
      <c r="J2361" s="92"/>
    </row>
    <row r="2362" spans="1:10" x14ac:dyDescent="0.25">
      <c r="A2362" s="135" t="s">
        <v>11334</v>
      </c>
      <c r="B2362" s="135" t="s">
        <v>9091</v>
      </c>
      <c r="C2362" s="135" t="s">
        <v>560</v>
      </c>
      <c r="D2362" s="135" t="b">
        <v>0</v>
      </c>
      <c r="E2362" s="135" t="s">
        <v>11259</v>
      </c>
      <c r="F2362" s="135" t="s">
        <v>539</v>
      </c>
      <c r="G2362" s="136">
        <v>44146</v>
      </c>
      <c r="H2362" s="136">
        <v>44146</v>
      </c>
      <c r="I2362" s="135">
        <v>0</v>
      </c>
      <c r="J2362" s="92"/>
    </row>
    <row r="2363" spans="1:10" x14ac:dyDescent="0.25">
      <c r="A2363" s="135" t="s">
        <v>11335</v>
      </c>
      <c r="B2363" s="135" t="s">
        <v>9091</v>
      </c>
      <c r="C2363" s="135" t="s">
        <v>560</v>
      </c>
      <c r="D2363" s="135" t="b">
        <v>0</v>
      </c>
      <c r="E2363" s="135" t="s">
        <v>11259</v>
      </c>
      <c r="F2363" s="135" t="s">
        <v>539</v>
      </c>
      <c r="G2363" s="136">
        <v>44146</v>
      </c>
      <c r="H2363" s="136">
        <v>44146</v>
      </c>
      <c r="I2363" s="135">
        <v>0</v>
      </c>
      <c r="J2363" s="92"/>
    </row>
    <row r="2364" spans="1:10" x14ac:dyDescent="0.25">
      <c r="A2364" s="135" t="s">
        <v>11336</v>
      </c>
      <c r="B2364" s="135" t="s">
        <v>9091</v>
      </c>
      <c r="C2364" s="135" t="s">
        <v>560</v>
      </c>
      <c r="D2364" s="135" t="b">
        <v>0</v>
      </c>
      <c r="E2364" s="135" t="s">
        <v>11259</v>
      </c>
      <c r="F2364" s="135" t="s">
        <v>539</v>
      </c>
      <c r="G2364" s="136">
        <v>44146</v>
      </c>
      <c r="H2364" s="136">
        <v>44146</v>
      </c>
      <c r="I2364" s="135">
        <v>0</v>
      </c>
      <c r="J2364" s="92"/>
    </row>
    <row r="2365" spans="1:10" x14ac:dyDescent="0.25">
      <c r="A2365" s="135" t="s">
        <v>11337</v>
      </c>
      <c r="B2365" s="135" t="s">
        <v>9091</v>
      </c>
      <c r="C2365" s="135" t="s">
        <v>560</v>
      </c>
      <c r="D2365" s="135" t="b">
        <v>0</v>
      </c>
      <c r="E2365" s="135" t="s">
        <v>11259</v>
      </c>
      <c r="F2365" s="135" t="s">
        <v>539</v>
      </c>
      <c r="G2365" s="136">
        <v>44146</v>
      </c>
      <c r="H2365" s="136">
        <v>44146</v>
      </c>
      <c r="I2365" s="135">
        <v>0</v>
      </c>
      <c r="J2365" s="92"/>
    </row>
    <row r="2366" spans="1:10" x14ac:dyDescent="0.25">
      <c r="A2366" s="135" t="s">
        <v>11338</v>
      </c>
      <c r="B2366" s="135" t="s">
        <v>9091</v>
      </c>
      <c r="C2366" s="135" t="s">
        <v>560</v>
      </c>
      <c r="D2366" s="135" t="b">
        <v>0</v>
      </c>
      <c r="E2366" s="135" t="s">
        <v>11259</v>
      </c>
      <c r="F2366" s="135" t="s">
        <v>539</v>
      </c>
      <c r="G2366" s="136">
        <v>44146</v>
      </c>
      <c r="H2366" s="136">
        <v>44146</v>
      </c>
      <c r="I2366" s="135">
        <v>0</v>
      </c>
      <c r="J2366" s="92"/>
    </row>
    <row r="2367" spans="1:10" x14ac:dyDescent="0.25">
      <c r="A2367" s="135" t="s">
        <v>11339</v>
      </c>
      <c r="B2367" s="135" t="s">
        <v>9091</v>
      </c>
      <c r="C2367" s="135" t="s">
        <v>560</v>
      </c>
      <c r="D2367" s="135" t="b">
        <v>0</v>
      </c>
      <c r="E2367" s="135" t="s">
        <v>11259</v>
      </c>
      <c r="F2367" s="135" t="s">
        <v>539</v>
      </c>
      <c r="G2367" s="136">
        <v>44146</v>
      </c>
      <c r="H2367" s="136">
        <v>44146</v>
      </c>
      <c r="I2367" s="135">
        <v>0</v>
      </c>
      <c r="J2367" s="92"/>
    </row>
    <row r="2368" spans="1:10" x14ac:dyDescent="0.25">
      <c r="A2368" s="135" t="s">
        <v>11340</v>
      </c>
      <c r="B2368" s="135" t="s">
        <v>9091</v>
      </c>
      <c r="C2368" s="135" t="s">
        <v>560</v>
      </c>
      <c r="D2368" s="135" t="b">
        <v>0</v>
      </c>
      <c r="E2368" s="135" t="s">
        <v>11259</v>
      </c>
      <c r="F2368" s="135" t="s">
        <v>539</v>
      </c>
      <c r="G2368" s="136">
        <v>44146</v>
      </c>
      <c r="H2368" s="136">
        <v>44146</v>
      </c>
      <c r="I2368" s="135">
        <v>0</v>
      </c>
      <c r="J2368" s="92"/>
    </row>
    <row r="2369" spans="1:10" x14ac:dyDescent="0.25">
      <c r="A2369" s="135" t="s">
        <v>11341</v>
      </c>
      <c r="B2369" s="135" t="s">
        <v>9091</v>
      </c>
      <c r="C2369" s="135" t="s">
        <v>560</v>
      </c>
      <c r="D2369" s="135" t="b">
        <v>0</v>
      </c>
      <c r="E2369" s="135" t="s">
        <v>11259</v>
      </c>
      <c r="F2369" s="135" t="s">
        <v>539</v>
      </c>
      <c r="G2369" s="136">
        <v>44146</v>
      </c>
      <c r="H2369" s="136">
        <v>44146</v>
      </c>
      <c r="I2369" s="135">
        <v>0</v>
      </c>
      <c r="J2369" s="92"/>
    </row>
    <row r="2370" spans="1:10" x14ac:dyDescent="0.25">
      <c r="A2370" s="135" t="s">
        <v>11342</v>
      </c>
      <c r="B2370" s="135" t="s">
        <v>9091</v>
      </c>
      <c r="C2370" s="135" t="s">
        <v>560</v>
      </c>
      <c r="D2370" s="135" t="b">
        <v>0</v>
      </c>
      <c r="E2370" s="135" t="s">
        <v>11259</v>
      </c>
      <c r="F2370" s="135" t="s">
        <v>539</v>
      </c>
      <c r="G2370" s="136">
        <v>44146</v>
      </c>
      <c r="H2370" s="136">
        <v>44146</v>
      </c>
      <c r="I2370" s="135">
        <v>0</v>
      </c>
      <c r="J2370" s="92"/>
    </row>
    <row r="2371" spans="1:10" x14ac:dyDescent="0.25">
      <c r="A2371" s="135" t="s">
        <v>11343</v>
      </c>
      <c r="B2371" s="135" t="s">
        <v>9091</v>
      </c>
      <c r="C2371" s="135" t="s">
        <v>560</v>
      </c>
      <c r="D2371" s="135" t="b">
        <v>0</v>
      </c>
      <c r="E2371" s="135" t="s">
        <v>11259</v>
      </c>
      <c r="F2371" s="135" t="s">
        <v>539</v>
      </c>
      <c r="G2371" s="136">
        <v>44146</v>
      </c>
      <c r="H2371" s="136">
        <v>44146</v>
      </c>
      <c r="I2371" s="135">
        <v>0</v>
      </c>
      <c r="J2371" s="92"/>
    </row>
    <row r="2372" spans="1:10" x14ac:dyDescent="0.25">
      <c r="A2372" s="135" t="s">
        <v>11344</v>
      </c>
      <c r="B2372" s="135" t="s">
        <v>9091</v>
      </c>
      <c r="C2372" s="135" t="s">
        <v>560</v>
      </c>
      <c r="D2372" s="135" t="b">
        <v>0</v>
      </c>
      <c r="E2372" s="135" t="s">
        <v>11259</v>
      </c>
      <c r="F2372" s="135" t="s">
        <v>539</v>
      </c>
      <c r="G2372" s="136">
        <v>44146</v>
      </c>
      <c r="H2372" s="136">
        <v>44146</v>
      </c>
      <c r="I2372" s="135">
        <v>0</v>
      </c>
      <c r="J2372" s="92"/>
    </row>
    <row r="2373" spans="1:10" x14ac:dyDescent="0.25">
      <c r="A2373" s="135" t="s">
        <v>11345</v>
      </c>
      <c r="B2373" s="135" t="s">
        <v>9091</v>
      </c>
      <c r="C2373" s="135" t="s">
        <v>560</v>
      </c>
      <c r="D2373" s="135" t="b">
        <v>0</v>
      </c>
      <c r="E2373" s="135" t="s">
        <v>11259</v>
      </c>
      <c r="F2373" s="135" t="s">
        <v>539</v>
      </c>
      <c r="G2373" s="136">
        <v>44146</v>
      </c>
      <c r="H2373" s="136">
        <v>44146</v>
      </c>
      <c r="I2373" s="135">
        <v>0</v>
      </c>
      <c r="J2373" s="92"/>
    </row>
    <row r="2374" spans="1:10" x14ac:dyDescent="0.25">
      <c r="A2374" s="135" t="s">
        <v>11346</v>
      </c>
      <c r="B2374" s="135" t="s">
        <v>9091</v>
      </c>
      <c r="C2374" s="135" t="s">
        <v>560</v>
      </c>
      <c r="D2374" s="135" t="b">
        <v>0</v>
      </c>
      <c r="E2374" s="135" t="s">
        <v>11259</v>
      </c>
      <c r="F2374" s="135" t="s">
        <v>539</v>
      </c>
      <c r="G2374" s="136">
        <v>44146</v>
      </c>
      <c r="H2374" s="136">
        <v>44146</v>
      </c>
      <c r="I2374" s="135">
        <v>0</v>
      </c>
      <c r="J2374" s="92"/>
    </row>
    <row r="2375" spans="1:10" x14ac:dyDescent="0.25">
      <c r="A2375" s="135" t="s">
        <v>11347</v>
      </c>
      <c r="B2375" s="135" t="s">
        <v>9091</v>
      </c>
      <c r="C2375" s="135" t="s">
        <v>560</v>
      </c>
      <c r="D2375" s="135" t="b">
        <v>0</v>
      </c>
      <c r="E2375" s="135" t="s">
        <v>11259</v>
      </c>
      <c r="F2375" s="135" t="s">
        <v>539</v>
      </c>
      <c r="G2375" s="136">
        <v>44146</v>
      </c>
      <c r="H2375" s="136">
        <v>44146</v>
      </c>
      <c r="I2375" s="135">
        <v>0</v>
      </c>
      <c r="J2375" s="92"/>
    </row>
    <row r="2376" spans="1:10" x14ac:dyDescent="0.25">
      <c r="A2376" s="135" t="s">
        <v>11348</v>
      </c>
      <c r="B2376" s="135" t="s">
        <v>9091</v>
      </c>
      <c r="C2376" s="135" t="s">
        <v>560</v>
      </c>
      <c r="D2376" s="135" t="b">
        <v>0</v>
      </c>
      <c r="E2376" s="135" t="s">
        <v>11259</v>
      </c>
      <c r="F2376" s="135" t="s">
        <v>539</v>
      </c>
      <c r="G2376" s="136">
        <v>44146</v>
      </c>
      <c r="H2376" s="136">
        <v>44146</v>
      </c>
      <c r="I2376" s="135">
        <v>0</v>
      </c>
      <c r="J2376" s="92"/>
    </row>
    <row r="2377" spans="1:10" x14ac:dyDescent="0.25">
      <c r="A2377" s="135" t="s">
        <v>11349</v>
      </c>
      <c r="B2377" s="135" t="s">
        <v>9091</v>
      </c>
      <c r="C2377" s="135" t="s">
        <v>560</v>
      </c>
      <c r="D2377" s="135" t="b">
        <v>0</v>
      </c>
      <c r="E2377" s="135" t="s">
        <v>11259</v>
      </c>
      <c r="F2377" s="135" t="s">
        <v>539</v>
      </c>
      <c r="G2377" s="136">
        <v>44146</v>
      </c>
      <c r="H2377" s="136">
        <v>44146</v>
      </c>
      <c r="I2377" s="135">
        <v>0</v>
      </c>
      <c r="J2377" s="92"/>
    </row>
    <row r="2378" spans="1:10" x14ac:dyDescent="0.25">
      <c r="A2378" s="135" t="s">
        <v>11350</v>
      </c>
      <c r="B2378" s="135" t="s">
        <v>9091</v>
      </c>
      <c r="C2378" s="135" t="s">
        <v>560</v>
      </c>
      <c r="D2378" s="135" t="b">
        <v>0</v>
      </c>
      <c r="E2378" s="135" t="s">
        <v>11259</v>
      </c>
      <c r="F2378" s="135" t="s">
        <v>539</v>
      </c>
      <c r="G2378" s="136">
        <v>44146</v>
      </c>
      <c r="H2378" s="136">
        <v>44146</v>
      </c>
      <c r="I2378" s="135">
        <v>0</v>
      </c>
      <c r="J2378" s="92"/>
    </row>
    <row r="2379" spans="1:10" x14ac:dyDescent="0.25">
      <c r="A2379" s="135" t="s">
        <v>11351</v>
      </c>
      <c r="B2379" s="135" t="s">
        <v>9091</v>
      </c>
      <c r="C2379" s="135" t="s">
        <v>560</v>
      </c>
      <c r="D2379" s="135" t="b">
        <v>0</v>
      </c>
      <c r="E2379" s="135" t="s">
        <v>11259</v>
      </c>
      <c r="F2379" s="135" t="s">
        <v>539</v>
      </c>
      <c r="G2379" s="136">
        <v>44146</v>
      </c>
      <c r="H2379" s="136">
        <v>44146</v>
      </c>
      <c r="I2379" s="135">
        <v>0</v>
      </c>
      <c r="J2379" s="92"/>
    </row>
    <row r="2380" spans="1:10" x14ac:dyDescent="0.25">
      <c r="A2380" s="135" t="s">
        <v>11352</v>
      </c>
      <c r="B2380" s="135" t="s">
        <v>9091</v>
      </c>
      <c r="C2380" s="135" t="s">
        <v>560</v>
      </c>
      <c r="D2380" s="135" t="b">
        <v>0</v>
      </c>
      <c r="E2380" s="135" t="s">
        <v>11259</v>
      </c>
      <c r="F2380" s="135" t="s">
        <v>539</v>
      </c>
      <c r="G2380" s="136">
        <v>44146</v>
      </c>
      <c r="H2380" s="136">
        <v>44146</v>
      </c>
      <c r="I2380" s="135">
        <v>0</v>
      </c>
      <c r="J2380" s="92"/>
    </row>
    <row r="2381" spans="1:10" x14ac:dyDescent="0.25">
      <c r="A2381" s="135" t="s">
        <v>11353</v>
      </c>
      <c r="B2381" s="135" t="s">
        <v>9091</v>
      </c>
      <c r="C2381" s="135" t="s">
        <v>560</v>
      </c>
      <c r="D2381" s="135" t="b">
        <v>0</v>
      </c>
      <c r="E2381" s="135" t="s">
        <v>11259</v>
      </c>
      <c r="F2381" s="135" t="s">
        <v>539</v>
      </c>
      <c r="G2381" s="136">
        <v>44146</v>
      </c>
      <c r="H2381" s="136">
        <v>44146</v>
      </c>
      <c r="I2381" s="135">
        <v>0</v>
      </c>
      <c r="J2381" s="92"/>
    </row>
    <row r="2382" spans="1:10" x14ac:dyDescent="0.25">
      <c r="A2382" s="135" t="s">
        <v>11354</v>
      </c>
      <c r="B2382" s="135" t="s">
        <v>9091</v>
      </c>
      <c r="C2382" s="135" t="s">
        <v>560</v>
      </c>
      <c r="D2382" s="135" t="b">
        <v>0</v>
      </c>
      <c r="E2382" s="135" t="s">
        <v>11259</v>
      </c>
      <c r="F2382" s="135" t="s">
        <v>539</v>
      </c>
      <c r="G2382" s="136">
        <v>44146</v>
      </c>
      <c r="H2382" s="136">
        <v>44146</v>
      </c>
      <c r="I2382" s="135">
        <v>0</v>
      </c>
      <c r="J2382" s="92"/>
    </row>
    <row r="2383" spans="1:10" x14ac:dyDescent="0.25">
      <c r="A2383" s="135" t="s">
        <v>11355</v>
      </c>
      <c r="B2383" s="135" t="s">
        <v>9091</v>
      </c>
      <c r="C2383" s="135" t="s">
        <v>560</v>
      </c>
      <c r="D2383" s="135" t="b">
        <v>0</v>
      </c>
      <c r="E2383" s="135" t="s">
        <v>11259</v>
      </c>
      <c r="F2383" s="135" t="s">
        <v>539</v>
      </c>
      <c r="G2383" s="136">
        <v>44146</v>
      </c>
      <c r="H2383" s="136">
        <v>44146</v>
      </c>
      <c r="I2383" s="135">
        <v>0</v>
      </c>
      <c r="J2383" s="92"/>
    </row>
    <row r="2384" spans="1:10" x14ac:dyDescent="0.25">
      <c r="A2384" s="135" t="s">
        <v>11356</v>
      </c>
      <c r="B2384" s="135" t="s">
        <v>9091</v>
      </c>
      <c r="C2384" s="135" t="s">
        <v>560</v>
      </c>
      <c r="D2384" s="135" t="b">
        <v>0</v>
      </c>
      <c r="E2384" s="135" t="s">
        <v>11259</v>
      </c>
      <c r="F2384" s="135" t="s">
        <v>539</v>
      </c>
      <c r="G2384" s="136">
        <v>44146</v>
      </c>
      <c r="H2384" s="136">
        <v>44146</v>
      </c>
      <c r="I2384" s="135">
        <v>0</v>
      </c>
      <c r="J2384" s="92"/>
    </row>
    <row r="2385" spans="1:10" x14ac:dyDescent="0.25">
      <c r="A2385" s="135" t="s">
        <v>11357</v>
      </c>
      <c r="B2385" s="135" t="s">
        <v>9091</v>
      </c>
      <c r="C2385" s="135" t="s">
        <v>560</v>
      </c>
      <c r="D2385" s="135" t="b">
        <v>0</v>
      </c>
      <c r="E2385" s="135" t="s">
        <v>11259</v>
      </c>
      <c r="F2385" s="135" t="s">
        <v>539</v>
      </c>
      <c r="G2385" s="136">
        <v>44146</v>
      </c>
      <c r="H2385" s="136">
        <v>44146</v>
      </c>
      <c r="I2385" s="135">
        <v>0</v>
      </c>
      <c r="J2385" s="92"/>
    </row>
    <row r="2386" spans="1:10" x14ac:dyDescent="0.25">
      <c r="A2386" s="135" t="s">
        <v>11358</v>
      </c>
      <c r="B2386" s="135" t="s">
        <v>9091</v>
      </c>
      <c r="C2386" s="135" t="s">
        <v>560</v>
      </c>
      <c r="D2386" s="135" t="b">
        <v>0</v>
      </c>
      <c r="E2386" s="135" t="s">
        <v>11259</v>
      </c>
      <c r="F2386" s="135" t="s">
        <v>539</v>
      </c>
      <c r="G2386" s="136">
        <v>44146</v>
      </c>
      <c r="H2386" s="136">
        <v>44146</v>
      </c>
      <c r="I2386" s="135">
        <v>0</v>
      </c>
      <c r="J2386" s="92"/>
    </row>
    <row r="2387" spans="1:10" x14ac:dyDescent="0.25">
      <c r="A2387" s="135" t="s">
        <v>11359</v>
      </c>
      <c r="B2387" s="135" t="s">
        <v>9091</v>
      </c>
      <c r="C2387" s="135" t="s">
        <v>560</v>
      </c>
      <c r="D2387" s="135" t="b">
        <v>0</v>
      </c>
      <c r="E2387" s="135" t="s">
        <v>11259</v>
      </c>
      <c r="F2387" s="135" t="s">
        <v>539</v>
      </c>
      <c r="G2387" s="136">
        <v>44146</v>
      </c>
      <c r="H2387" s="136">
        <v>44146</v>
      </c>
      <c r="I2387" s="135">
        <v>0</v>
      </c>
      <c r="J2387" s="92"/>
    </row>
    <row r="2388" spans="1:10" x14ac:dyDescent="0.25">
      <c r="A2388" s="135" t="s">
        <v>11360</v>
      </c>
      <c r="B2388" s="135" t="s">
        <v>9091</v>
      </c>
      <c r="C2388" s="135" t="s">
        <v>560</v>
      </c>
      <c r="D2388" s="135" t="b">
        <v>0</v>
      </c>
      <c r="E2388" s="135" t="s">
        <v>11259</v>
      </c>
      <c r="F2388" s="135" t="s">
        <v>539</v>
      </c>
      <c r="G2388" s="136">
        <v>44146</v>
      </c>
      <c r="H2388" s="136">
        <v>44146</v>
      </c>
      <c r="I2388" s="135">
        <v>0</v>
      </c>
      <c r="J2388" s="92"/>
    </row>
    <row r="2389" spans="1:10" x14ac:dyDescent="0.25">
      <c r="A2389" s="135" t="s">
        <v>11361</v>
      </c>
      <c r="B2389" s="135" t="s">
        <v>9091</v>
      </c>
      <c r="C2389" s="135" t="s">
        <v>560</v>
      </c>
      <c r="D2389" s="135" t="b">
        <v>0</v>
      </c>
      <c r="E2389" s="135" t="s">
        <v>11259</v>
      </c>
      <c r="F2389" s="135" t="s">
        <v>539</v>
      </c>
      <c r="G2389" s="136">
        <v>44146</v>
      </c>
      <c r="H2389" s="136">
        <v>44146</v>
      </c>
      <c r="I2389" s="135">
        <v>0</v>
      </c>
      <c r="J2389" s="92"/>
    </row>
    <row r="2390" spans="1:10" x14ac:dyDescent="0.25">
      <c r="A2390" s="135" t="s">
        <v>11362</v>
      </c>
      <c r="B2390" s="135" t="s">
        <v>9091</v>
      </c>
      <c r="C2390" s="135" t="s">
        <v>560</v>
      </c>
      <c r="D2390" s="135" t="b">
        <v>0</v>
      </c>
      <c r="E2390" s="135" t="s">
        <v>11259</v>
      </c>
      <c r="F2390" s="135" t="s">
        <v>539</v>
      </c>
      <c r="G2390" s="136">
        <v>44146</v>
      </c>
      <c r="H2390" s="136">
        <v>44146</v>
      </c>
      <c r="I2390" s="135">
        <v>0</v>
      </c>
      <c r="J2390" s="92"/>
    </row>
    <row r="2391" spans="1:10" x14ac:dyDescent="0.25">
      <c r="A2391" s="135" t="s">
        <v>11363</v>
      </c>
      <c r="B2391" s="135" t="s">
        <v>9091</v>
      </c>
      <c r="C2391" s="135" t="s">
        <v>560</v>
      </c>
      <c r="D2391" s="135" t="b">
        <v>0</v>
      </c>
      <c r="E2391" s="135" t="s">
        <v>11259</v>
      </c>
      <c r="F2391" s="135" t="s">
        <v>539</v>
      </c>
      <c r="G2391" s="136">
        <v>44146</v>
      </c>
      <c r="H2391" s="136">
        <v>44146</v>
      </c>
      <c r="I2391" s="135">
        <v>0</v>
      </c>
      <c r="J2391" s="92"/>
    </row>
    <row r="2392" spans="1:10" x14ac:dyDescent="0.25">
      <c r="A2392" s="135" t="s">
        <v>11364</v>
      </c>
      <c r="B2392" s="135" t="s">
        <v>9091</v>
      </c>
      <c r="C2392" s="135" t="s">
        <v>560</v>
      </c>
      <c r="D2392" s="135" t="b">
        <v>0</v>
      </c>
      <c r="E2392" s="135" t="s">
        <v>11259</v>
      </c>
      <c r="F2392" s="135" t="s">
        <v>539</v>
      </c>
      <c r="G2392" s="136">
        <v>44146</v>
      </c>
      <c r="H2392" s="136">
        <v>44146</v>
      </c>
      <c r="I2392" s="135">
        <v>0</v>
      </c>
      <c r="J2392" s="92"/>
    </row>
    <row r="2393" spans="1:10" x14ac:dyDescent="0.25">
      <c r="A2393" s="135" t="s">
        <v>11365</v>
      </c>
      <c r="B2393" s="135" t="s">
        <v>9091</v>
      </c>
      <c r="C2393" s="135" t="s">
        <v>560</v>
      </c>
      <c r="D2393" s="135" t="b">
        <v>0</v>
      </c>
      <c r="E2393" s="135" t="s">
        <v>11259</v>
      </c>
      <c r="F2393" s="135" t="s">
        <v>539</v>
      </c>
      <c r="G2393" s="136">
        <v>44146</v>
      </c>
      <c r="H2393" s="136">
        <v>44146</v>
      </c>
      <c r="I2393" s="135">
        <v>0</v>
      </c>
      <c r="J2393" s="92"/>
    </row>
    <row r="2394" spans="1:10" x14ac:dyDescent="0.25">
      <c r="A2394" s="135" t="s">
        <v>11366</v>
      </c>
      <c r="B2394" s="135" t="s">
        <v>9091</v>
      </c>
      <c r="C2394" s="135" t="s">
        <v>560</v>
      </c>
      <c r="D2394" s="135" t="b">
        <v>0</v>
      </c>
      <c r="E2394" s="135" t="s">
        <v>11259</v>
      </c>
      <c r="F2394" s="135" t="s">
        <v>539</v>
      </c>
      <c r="G2394" s="136">
        <v>44146</v>
      </c>
      <c r="H2394" s="136">
        <v>44146</v>
      </c>
      <c r="I2394" s="135">
        <v>0</v>
      </c>
      <c r="J2394" s="92"/>
    </row>
    <row r="2395" spans="1:10" x14ac:dyDescent="0.25">
      <c r="A2395" s="135" t="s">
        <v>11367</v>
      </c>
      <c r="B2395" s="135" t="s">
        <v>9091</v>
      </c>
      <c r="C2395" s="135" t="s">
        <v>560</v>
      </c>
      <c r="D2395" s="135" t="b">
        <v>0</v>
      </c>
      <c r="E2395" s="135" t="s">
        <v>11259</v>
      </c>
      <c r="F2395" s="135" t="s">
        <v>539</v>
      </c>
      <c r="G2395" s="136">
        <v>44146</v>
      </c>
      <c r="H2395" s="136">
        <v>44146</v>
      </c>
      <c r="I2395" s="135">
        <v>0</v>
      </c>
      <c r="J2395" s="92"/>
    </row>
    <row r="2396" spans="1:10" x14ac:dyDescent="0.25">
      <c r="A2396" s="135" t="s">
        <v>11368</v>
      </c>
      <c r="B2396" s="135" t="s">
        <v>9091</v>
      </c>
      <c r="C2396" s="135" t="s">
        <v>554</v>
      </c>
      <c r="D2396" s="135" t="b">
        <v>0</v>
      </c>
      <c r="E2396" s="135" t="s">
        <v>11259</v>
      </c>
      <c r="F2396" s="135" t="s">
        <v>539</v>
      </c>
      <c r="G2396" s="136">
        <v>44146</v>
      </c>
      <c r="H2396" s="136">
        <v>44146</v>
      </c>
      <c r="I2396" s="135">
        <v>0</v>
      </c>
      <c r="J2396" s="92"/>
    </row>
    <row r="2397" spans="1:10" x14ac:dyDescent="0.25">
      <c r="A2397" s="135" t="s">
        <v>11369</v>
      </c>
      <c r="B2397" s="135" t="s">
        <v>9091</v>
      </c>
      <c r="C2397" s="135" t="s">
        <v>560</v>
      </c>
      <c r="D2397" s="135" t="b">
        <v>0</v>
      </c>
      <c r="E2397" s="135" t="s">
        <v>11259</v>
      </c>
      <c r="F2397" s="135" t="s">
        <v>539</v>
      </c>
      <c r="G2397" s="136">
        <v>44146</v>
      </c>
      <c r="H2397" s="136">
        <v>44146</v>
      </c>
      <c r="I2397" s="135">
        <v>0</v>
      </c>
      <c r="J2397" s="92"/>
    </row>
    <row r="2398" spans="1:10" x14ac:dyDescent="0.25">
      <c r="A2398" s="135" t="s">
        <v>11370</v>
      </c>
      <c r="B2398" s="135" t="s">
        <v>9091</v>
      </c>
      <c r="C2398" s="135" t="s">
        <v>560</v>
      </c>
      <c r="D2398" s="135" t="b">
        <v>0</v>
      </c>
      <c r="E2398" s="135" t="s">
        <v>11259</v>
      </c>
      <c r="F2398" s="135" t="s">
        <v>539</v>
      </c>
      <c r="G2398" s="136">
        <v>44146</v>
      </c>
      <c r="H2398" s="136">
        <v>44146</v>
      </c>
      <c r="I2398" s="135">
        <v>0</v>
      </c>
      <c r="J2398" s="92"/>
    </row>
    <row r="2399" spans="1:10" x14ac:dyDescent="0.25">
      <c r="A2399" s="135" t="s">
        <v>11371</v>
      </c>
      <c r="B2399" s="135" t="s">
        <v>9091</v>
      </c>
      <c r="C2399" s="135" t="s">
        <v>560</v>
      </c>
      <c r="D2399" s="135" t="b">
        <v>0</v>
      </c>
      <c r="E2399" s="135" t="s">
        <v>11259</v>
      </c>
      <c r="F2399" s="135" t="s">
        <v>539</v>
      </c>
      <c r="G2399" s="136">
        <v>44146</v>
      </c>
      <c r="H2399" s="136">
        <v>44146</v>
      </c>
      <c r="I2399" s="135">
        <v>0</v>
      </c>
      <c r="J2399" s="92"/>
    </row>
    <row r="2400" spans="1:10" x14ac:dyDescent="0.25">
      <c r="A2400" s="135" t="s">
        <v>11372</v>
      </c>
      <c r="B2400" s="135" t="s">
        <v>9091</v>
      </c>
      <c r="C2400" s="135" t="s">
        <v>560</v>
      </c>
      <c r="D2400" s="135" t="b">
        <v>0</v>
      </c>
      <c r="E2400" s="135" t="s">
        <v>11259</v>
      </c>
      <c r="F2400" s="135" t="s">
        <v>539</v>
      </c>
      <c r="G2400" s="136">
        <v>44146</v>
      </c>
      <c r="H2400" s="136">
        <v>44146</v>
      </c>
      <c r="I2400" s="135">
        <v>0</v>
      </c>
      <c r="J2400" s="92"/>
    </row>
    <row r="2401" spans="1:10" x14ac:dyDescent="0.25">
      <c r="A2401" s="135" t="s">
        <v>11373</v>
      </c>
      <c r="B2401" s="135" t="s">
        <v>9091</v>
      </c>
      <c r="C2401" s="135" t="s">
        <v>560</v>
      </c>
      <c r="D2401" s="135" t="b">
        <v>0</v>
      </c>
      <c r="E2401" s="135" t="s">
        <v>11259</v>
      </c>
      <c r="F2401" s="135" t="s">
        <v>539</v>
      </c>
      <c r="G2401" s="136">
        <v>44146</v>
      </c>
      <c r="H2401" s="136">
        <v>44146</v>
      </c>
      <c r="I2401" s="135">
        <v>0</v>
      </c>
      <c r="J2401" s="92"/>
    </row>
    <row r="2402" spans="1:10" x14ac:dyDescent="0.25">
      <c r="A2402" s="135" t="s">
        <v>11374</v>
      </c>
      <c r="B2402" s="135" t="s">
        <v>9091</v>
      </c>
      <c r="C2402" s="135" t="s">
        <v>560</v>
      </c>
      <c r="D2402" s="135" t="b">
        <v>0</v>
      </c>
      <c r="E2402" s="135" t="s">
        <v>11259</v>
      </c>
      <c r="F2402" s="135" t="s">
        <v>539</v>
      </c>
      <c r="G2402" s="136">
        <v>44146</v>
      </c>
      <c r="H2402" s="136">
        <v>44146</v>
      </c>
      <c r="I2402" s="135">
        <v>0</v>
      </c>
      <c r="J2402" s="92"/>
    </row>
    <row r="2403" spans="1:10" x14ac:dyDescent="0.25">
      <c r="A2403" s="135" t="s">
        <v>11375</v>
      </c>
      <c r="B2403" s="135" t="s">
        <v>9091</v>
      </c>
      <c r="C2403" s="135" t="s">
        <v>560</v>
      </c>
      <c r="D2403" s="135" t="b">
        <v>0</v>
      </c>
      <c r="E2403" s="135" t="s">
        <v>11259</v>
      </c>
      <c r="F2403" s="135" t="s">
        <v>539</v>
      </c>
      <c r="G2403" s="136">
        <v>44146</v>
      </c>
      <c r="H2403" s="136">
        <v>44146</v>
      </c>
      <c r="I2403" s="135">
        <v>0</v>
      </c>
      <c r="J2403" s="92"/>
    </row>
    <row r="2404" spans="1:10" x14ac:dyDescent="0.25">
      <c r="A2404" s="135" t="s">
        <v>11376</v>
      </c>
      <c r="B2404" s="135" t="s">
        <v>9091</v>
      </c>
      <c r="C2404" s="135" t="s">
        <v>560</v>
      </c>
      <c r="D2404" s="135" t="b">
        <v>0</v>
      </c>
      <c r="E2404" s="135" t="s">
        <v>11259</v>
      </c>
      <c r="F2404" s="135" t="s">
        <v>539</v>
      </c>
      <c r="G2404" s="136">
        <v>44146</v>
      </c>
      <c r="H2404" s="136">
        <v>44146</v>
      </c>
      <c r="I2404" s="135">
        <v>0</v>
      </c>
      <c r="J2404" s="92"/>
    </row>
    <row r="2405" spans="1:10" x14ac:dyDescent="0.25">
      <c r="A2405" s="135" t="s">
        <v>11377</v>
      </c>
      <c r="B2405" s="135" t="s">
        <v>9091</v>
      </c>
      <c r="C2405" s="135" t="s">
        <v>560</v>
      </c>
      <c r="D2405" s="135" t="b">
        <v>0</v>
      </c>
      <c r="E2405" s="135" t="s">
        <v>11259</v>
      </c>
      <c r="F2405" s="135" t="s">
        <v>539</v>
      </c>
      <c r="G2405" s="136">
        <v>44146</v>
      </c>
      <c r="H2405" s="136">
        <v>44146</v>
      </c>
      <c r="I2405" s="135">
        <v>0</v>
      </c>
      <c r="J2405" s="92"/>
    </row>
    <row r="2406" spans="1:10" x14ac:dyDescent="0.25">
      <c r="A2406" s="135" t="s">
        <v>11378</v>
      </c>
      <c r="B2406" s="135" t="s">
        <v>9091</v>
      </c>
      <c r="C2406" s="135" t="s">
        <v>560</v>
      </c>
      <c r="D2406" s="135" t="b">
        <v>0</v>
      </c>
      <c r="E2406" s="135" t="s">
        <v>11259</v>
      </c>
      <c r="F2406" s="135" t="s">
        <v>539</v>
      </c>
      <c r="G2406" s="136">
        <v>44146</v>
      </c>
      <c r="H2406" s="136">
        <v>44146</v>
      </c>
      <c r="I2406" s="135">
        <v>0</v>
      </c>
      <c r="J2406" s="92"/>
    </row>
    <row r="2407" spans="1:10" x14ac:dyDescent="0.25">
      <c r="A2407" s="135" t="s">
        <v>11379</v>
      </c>
      <c r="B2407" s="135" t="s">
        <v>9091</v>
      </c>
      <c r="C2407" s="135" t="s">
        <v>560</v>
      </c>
      <c r="D2407" s="135" t="b">
        <v>0</v>
      </c>
      <c r="E2407" s="135" t="s">
        <v>11259</v>
      </c>
      <c r="F2407" s="135" t="s">
        <v>539</v>
      </c>
      <c r="G2407" s="136">
        <v>44146</v>
      </c>
      <c r="H2407" s="136">
        <v>44146</v>
      </c>
      <c r="I2407" s="135">
        <v>0</v>
      </c>
      <c r="J2407" s="92"/>
    </row>
    <row r="2408" spans="1:10" x14ac:dyDescent="0.25">
      <c r="A2408" s="135" t="s">
        <v>11380</v>
      </c>
      <c r="B2408" s="135" t="s">
        <v>9091</v>
      </c>
      <c r="C2408" s="135" t="s">
        <v>560</v>
      </c>
      <c r="D2408" s="135" t="b">
        <v>0</v>
      </c>
      <c r="E2408" s="135" t="s">
        <v>11259</v>
      </c>
      <c r="F2408" s="135" t="s">
        <v>539</v>
      </c>
      <c r="G2408" s="136">
        <v>44146</v>
      </c>
      <c r="H2408" s="136">
        <v>44146</v>
      </c>
      <c r="I2408" s="135">
        <v>0</v>
      </c>
      <c r="J2408" s="92"/>
    </row>
    <row r="2409" spans="1:10" x14ac:dyDescent="0.25">
      <c r="A2409" s="135" t="s">
        <v>11381</v>
      </c>
      <c r="B2409" s="135" t="s">
        <v>9091</v>
      </c>
      <c r="C2409" s="135" t="s">
        <v>560</v>
      </c>
      <c r="D2409" s="135" t="b">
        <v>0</v>
      </c>
      <c r="E2409" s="135" t="s">
        <v>11259</v>
      </c>
      <c r="F2409" s="135" t="s">
        <v>539</v>
      </c>
      <c r="G2409" s="136">
        <v>44146</v>
      </c>
      <c r="H2409" s="136">
        <v>44146</v>
      </c>
      <c r="I2409" s="135">
        <v>0</v>
      </c>
      <c r="J2409" s="92"/>
    </row>
    <row r="2410" spans="1:10" x14ac:dyDescent="0.25">
      <c r="A2410" s="135" t="s">
        <v>11382</v>
      </c>
      <c r="B2410" s="135" t="s">
        <v>9091</v>
      </c>
      <c r="C2410" s="135" t="s">
        <v>560</v>
      </c>
      <c r="D2410" s="135" t="b">
        <v>0</v>
      </c>
      <c r="E2410" s="135" t="s">
        <v>11259</v>
      </c>
      <c r="F2410" s="135" t="s">
        <v>539</v>
      </c>
      <c r="G2410" s="136">
        <v>44146</v>
      </c>
      <c r="H2410" s="136">
        <v>44146</v>
      </c>
      <c r="I2410" s="135">
        <v>0</v>
      </c>
      <c r="J2410" s="92"/>
    </row>
    <row r="2411" spans="1:10" x14ac:dyDescent="0.25">
      <c r="A2411" s="135" t="s">
        <v>11383</v>
      </c>
      <c r="B2411" s="135" t="s">
        <v>9091</v>
      </c>
      <c r="C2411" s="135" t="s">
        <v>560</v>
      </c>
      <c r="D2411" s="135" t="b">
        <v>0</v>
      </c>
      <c r="E2411" s="135" t="s">
        <v>11259</v>
      </c>
      <c r="F2411" s="135" t="s">
        <v>539</v>
      </c>
      <c r="G2411" s="136">
        <v>44146</v>
      </c>
      <c r="H2411" s="136">
        <v>44146</v>
      </c>
      <c r="I2411" s="135">
        <v>0</v>
      </c>
      <c r="J2411" s="92"/>
    </row>
    <row r="2412" spans="1:10" x14ac:dyDescent="0.25">
      <c r="A2412" s="135" t="s">
        <v>11384</v>
      </c>
      <c r="B2412" s="135" t="s">
        <v>9091</v>
      </c>
      <c r="C2412" s="135" t="s">
        <v>560</v>
      </c>
      <c r="D2412" s="135" t="b">
        <v>0</v>
      </c>
      <c r="E2412" s="135" t="s">
        <v>11259</v>
      </c>
      <c r="F2412" s="135" t="s">
        <v>539</v>
      </c>
      <c r="G2412" s="136">
        <v>44146</v>
      </c>
      <c r="H2412" s="136">
        <v>44146</v>
      </c>
      <c r="I2412" s="135">
        <v>0</v>
      </c>
      <c r="J2412" s="92"/>
    </row>
    <row r="2413" spans="1:10" x14ac:dyDescent="0.25">
      <c r="A2413" s="135" t="s">
        <v>11475</v>
      </c>
      <c r="B2413" s="135" t="s">
        <v>544</v>
      </c>
      <c r="C2413" s="135" t="s">
        <v>566</v>
      </c>
      <c r="D2413" s="135" t="b">
        <v>0</v>
      </c>
      <c r="E2413" s="135" t="s">
        <v>11476</v>
      </c>
      <c r="F2413" s="135" t="s">
        <v>539</v>
      </c>
      <c r="G2413" s="136">
        <v>44147</v>
      </c>
      <c r="H2413" s="136">
        <v>44168</v>
      </c>
      <c r="I2413" s="135">
        <v>0</v>
      </c>
      <c r="J2413" s="92"/>
    </row>
    <row r="2414" spans="1:10" x14ac:dyDescent="0.25">
      <c r="A2414" s="135" t="s">
        <v>11477</v>
      </c>
      <c r="B2414" s="135" t="s">
        <v>544</v>
      </c>
      <c r="C2414" s="135" t="s">
        <v>566</v>
      </c>
      <c r="D2414" s="135" t="b">
        <v>0</v>
      </c>
      <c r="E2414" s="135" t="s">
        <v>11476</v>
      </c>
      <c r="F2414" s="135" t="s">
        <v>539</v>
      </c>
      <c r="G2414" s="136">
        <v>44147</v>
      </c>
      <c r="H2414" s="136">
        <v>44168</v>
      </c>
      <c r="I2414" s="135">
        <v>0</v>
      </c>
      <c r="J2414" s="92"/>
    </row>
    <row r="2415" spans="1:10" x14ac:dyDescent="0.25">
      <c r="A2415" s="135" t="s">
        <v>11478</v>
      </c>
      <c r="B2415" s="135" t="s">
        <v>544</v>
      </c>
      <c r="C2415" s="135" t="s">
        <v>566</v>
      </c>
      <c r="D2415" s="135" t="b">
        <v>0</v>
      </c>
      <c r="E2415" s="135" t="s">
        <v>11476</v>
      </c>
      <c r="F2415" s="135" t="s">
        <v>539</v>
      </c>
      <c r="G2415" s="136">
        <v>44147</v>
      </c>
      <c r="H2415" s="136">
        <v>44168</v>
      </c>
      <c r="I2415" s="135">
        <v>0</v>
      </c>
      <c r="J2415" s="92"/>
    </row>
    <row r="2416" spans="1:10" x14ac:dyDescent="0.25">
      <c r="A2416" s="135" t="s">
        <v>11479</v>
      </c>
      <c r="B2416" s="135" t="s">
        <v>544</v>
      </c>
      <c r="C2416" s="135" t="s">
        <v>566</v>
      </c>
      <c r="D2416" s="135" t="b">
        <v>0</v>
      </c>
      <c r="E2416" s="135" t="s">
        <v>11476</v>
      </c>
      <c r="F2416" s="135" t="s">
        <v>539</v>
      </c>
      <c r="G2416" s="136">
        <v>44147</v>
      </c>
      <c r="H2416" s="136">
        <v>44168</v>
      </c>
      <c r="I2416" s="135">
        <v>0</v>
      </c>
      <c r="J2416" s="92"/>
    </row>
    <row r="2417" spans="1:10" x14ac:dyDescent="0.25">
      <c r="A2417" s="135" t="s">
        <v>11480</v>
      </c>
      <c r="B2417" s="135" t="s">
        <v>544</v>
      </c>
      <c r="C2417" s="135" t="s">
        <v>566</v>
      </c>
      <c r="D2417" s="135" t="b">
        <v>0</v>
      </c>
      <c r="E2417" s="135" t="s">
        <v>11476</v>
      </c>
      <c r="F2417" s="135" t="s">
        <v>539</v>
      </c>
      <c r="G2417" s="136">
        <v>44147</v>
      </c>
      <c r="H2417" s="136">
        <v>44168</v>
      </c>
      <c r="I2417" s="135">
        <v>0</v>
      </c>
      <c r="J2417" s="92"/>
    </row>
    <row r="2418" spans="1:10" x14ac:dyDescent="0.25">
      <c r="A2418" s="135" t="s">
        <v>11481</v>
      </c>
      <c r="B2418" s="135" t="s">
        <v>544</v>
      </c>
      <c r="C2418" s="135" t="s">
        <v>566</v>
      </c>
      <c r="D2418" s="135" t="b">
        <v>0</v>
      </c>
      <c r="E2418" s="135" t="s">
        <v>11476</v>
      </c>
      <c r="F2418" s="135" t="s">
        <v>539</v>
      </c>
      <c r="G2418" s="136">
        <v>44147</v>
      </c>
      <c r="H2418" s="136">
        <v>44168</v>
      </c>
      <c r="I2418" s="135">
        <v>0</v>
      </c>
      <c r="J2418" s="92"/>
    </row>
    <row r="2419" spans="1:10" x14ac:dyDescent="0.25">
      <c r="A2419" s="135" t="s">
        <v>11482</v>
      </c>
      <c r="B2419" s="135" t="s">
        <v>544</v>
      </c>
      <c r="C2419" s="135" t="s">
        <v>566</v>
      </c>
      <c r="D2419" s="135" t="b">
        <v>0</v>
      </c>
      <c r="E2419" s="135" t="s">
        <v>11476</v>
      </c>
      <c r="F2419" s="135" t="s">
        <v>539</v>
      </c>
      <c r="G2419" s="136">
        <v>44147</v>
      </c>
      <c r="H2419" s="136">
        <v>44168</v>
      </c>
      <c r="I2419" s="135">
        <v>0</v>
      </c>
      <c r="J2419" s="92"/>
    </row>
    <row r="2420" spans="1:10" x14ac:dyDescent="0.25">
      <c r="A2420" s="135" t="s">
        <v>11483</v>
      </c>
      <c r="B2420" s="135" t="s">
        <v>544</v>
      </c>
      <c r="C2420" s="135" t="s">
        <v>566</v>
      </c>
      <c r="D2420" s="135" t="b">
        <v>0</v>
      </c>
      <c r="E2420" s="135" t="s">
        <v>11476</v>
      </c>
      <c r="F2420" s="135" t="s">
        <v>539</v>
      </c>
      <c r="G2420" s="136">
        <v>44147</v>
      </c>
      <c r="H2420" s="136">
        <v>44168</v>
      </c>
      <c r="I2420" s="135">
        <v>0</v>
      </c>
      <c r="J2420" s="92"/>
    </row>
    <row r="2421" spans="1:10" x14ac:dyDescent="0.25">
      <c r="A2421" s="135" t="s">
        <v>11484</v>
      </c>
      <c r="B2421" s="135" t="s">
        <v>544</v>
      </c>
      <c r="C2421" s="135" t="s">
        <v>566</v>
      </c>
      <c r="D2421" s="135" t="b">
        <v>0</v>
      </c>
      <c r="E2421" s="135" t="s">
        <v>11476</v>
      </c>
      <c r="F2421" s="135" t="s">
        <v>539</v>
      </c>
      <c r="G2421" s="136">
        <v>44147</v>
      </c>
      <c r="H2421" s="136">
        <v>44168</v>
      </c>
      <c r="I2421" s="135">
        <v>0</v>
      </c>
      <c r="J2421" s="92"/>
    </row>
    <row r="2422" spans="1:10" x14ac:dyDescent="0.25">
      <c r="A2422" s="135" t="s">
        <v>11485</v>
      </c>
      <c r="B2422" s="135" t="s">
        <v>544</v>
      </c>
      <c r="C2422" s="135" t="s">
        <v>566</v>
      </c>
      <c r="D2422" s="135" t="b">
        <v>0</v>
      </c>
      <c r="E2422" s="135" t="s">
        <v>11476</v>
      </c>
      <c r="F2422" s="135" t="s">
        <v>539</v>
      </c>
      <c r="G2422" s="136">
        <v>44147</v>
      </c>
      <c r="H2422" s="136">
        <v>44168</v>
      </c>
      <c r="I2422" s="135">
        <v>0</v>
      </c>
      <c r="J2422" s="92"/>
    </row>
    <row r="2423" spans="1:10" x14ac:dyDescent="0.25">
      <c r="A2423" s="135" t="s">
        <v>11486</v>
      </c>
      <c r="B2423" s="135" t="s">
        <v>544</v>
      </c>
      <c r="C2423" s="135" t="s">
        <v>566</v>
      </c>
      <c r="D2423" s="135" t="b">
        <v>0</v>
      </c>
      <c r="E2423" s="135" t="s">
        <v>11476</v>
      </c>
      <c r="F2423" s="135" t="s">
        <v>539</v>
      </c>
      <c r="G2423" s="136">
        <v>44147</v>
      </c>
      <c r="H2423" s="136">
        <v>44168</v>
      </c>
      <c r="I2423" s="135">
        <v>0</v>
      </c>
      <c r="J2423" s="92"/>
    </row>
    <row r="2424" spans="1:10" x14ac:dyDescent="0.25">
      <c r="A2424" s="135" t="s">
        <v>11487</v>
      </c>
      <c r="B2424" s="135" t="s">
        <v>544</v>
      </c>
      <c r="C2424" s="135" t="s">
        <v>566</v>
      </c>
      <c r="D2424" s="135" t="b">
        <v>0</v>
      </c>
      <c r="E2424" s="135" t="s">
        <v>11476</v>
      </c>
      <c r="F2424" s="135" t="s">
        <v>539</v>
      </c>
      <c r="G2424" s="136">
        <v>44147</v>
      </c>
      <c r="H2424" s="136">
        <v>44168</v>
      </c>
      <c r="I2424" s="135">
        <v>0</v>
      </c>
      <c r="J2424" s="92"/>
    </row>
    <row r="2425" spans="1:10" x14ac:dyDescent="0.25">
      <c r="A2425" s="135" t="s">
        <v>11488</v>
      </c>
      <c r="B2425" s="135" t="s">
        <v>544</v>
      </c>
      <c r="C2425" s="135" t="s">
        <v>566</v>
      </c>
      <c r="D2425" s="135" t="b">
        <v>0</v>
      </c>
      <c r="E2425" s="135" t="s">
        <v>11476</v>
      </c>
      <c r="F2425" s="135" t="s">
        <v>539</v>
      </c>
      <c r="G2425" s="136">
        <v>44147</v>
      </c>
      <c r="H2425" s="136">
        <v>44168</v>
      </c>
      <c r="I2425" s="135">
        <v>0</v>
      </c>
      <c r="J2425" s="92"/>
    </row>
    <row r="2426" spans="1:10" x14ac:dyDescent="0.25">
      <c r="A2426" s="135" t="s">
        <v>11489</v>
      </c>
      <c r="B2426" s="135" t="s">
        <v>544</v>
      </c>
      <c r="C2426" s="135" t="s">
        <v>566</v>
      </c>
      <c r="D2426" s="135" t="b">
        <v>0</v>
      </c>
      <c r="E2426" s="135" t="s">
        <v>11476</v>
      </c>
      <c r="F2426" s="135" t="s">
        <v>539</v>
      </c>
      <c r="G2426" s="136">
        <v>44147</v>
      </c>
      <c r="H2426" s="136">
        <v>44168</v>
      </c>
      <c r="I2426" s="135">
        <v>0</v>
      </c>
      <c r="J2426" s="92"/>
    </row>
    <row r="2427" spans="1:10" x14ac:dyDescent="0.25">
      <c r="A2427" s="135" t="s">
        <v>11490</v>
      </c>
      <c r="B2427" s="135" t="s">
        <v>544</v>
      </c>
      <c r="C2427" s="135" t="s">
        <v>566</v>
      </c>
      <c r="D2427" s="135" t="b">
        <v>0</v>
      </c>
      <c r="E2427" s="135" t="s">
        <v>11476</v>
      </c>
      <c r="F2427" s="135" t="s">
        <v>539</v>
      </c>
      <c r="G2427" s="136">
        <v>44147</v>
      </c>
      <c r="H2427" s="136">
        <v>44168</v>
      </c>
      <c r="I2427" s="135">
        <v>0</v>
      </c>
      <c r="J2427" s="92"/>
    </row>
    <row r="2428" spans="1:10" x14ac:dyDescent="0.25">
      <c r="A2428" s="135" t="s">
        <v>11491</v>
      </c>
      <c r="B2428" s="135" t="s">
        <v>544</v>
      </c>
      <c r="C2428" s="135" t="s">
        <v>566</v>
      </c>
      <c r="D2428" s="135" t="b">
        <v>0</v>
      </c>
      <c r="E2428" s="135" t="s">
        <v>11476</v>
      </c>
      <c r="F2428" s="135" t="s">
        <v>539</v>
      </c>
      <c r="G2428" s="136">
        <v>44147</v>
      </c>
      <c r="H2428" s="136">
        <v>44168</v>
      </c>
      <c r="I2428" s="135">
        <v>0</v>
      </c>
      <c r="J2428" s="92"/>
    </row>
    <row r="2429" spans="1:10" x14ac:dyDescent="0.25">
      <c r="A2429" s="135" t="s">
        <v>11492</v>
      </c>
      <c r="B2429" s="135" t="s">
        <v>544</v>
      </c>
      <c r="C2429" s="135" t="s">
        <v>566</v>
      </c>
      <c r="D2429" s="135" t="b">
        <v>0</v>
      </c>
      <c r="E2429" s="135" t="s">
        <v>11476</v>
      </c>
      <c r="F2429" s="135" t="s">
        <v>539</v>
      </c>
      <c r="G2429" s="136">
        <v>44147</v>
      </c>
      <c r="H2429" s="136">
        <v>44168</v>
      </c>
      <c r="I2429" s="135">
        <v>0</v>
      </c>
      <c r="J2429" s="92"/>
    </row>
    <row r="2430" spans="1:10" x14ac:dyDescent="0.25">
      <c r="A2430" s="135" t="s">
        <v>11493</v>
      </c>
      <c r="B2430" s="135" t="s">
        <v>544</v>
      </c>
      <c r="C2430" s="135" t="s">
        <v>566</v>
      </c>
      <c r="D2430" s="135" t="b">
        <v>0</v>
      </c>
      <c r="E2430" s="135" t="s">
        <v>11476</v>
      </c>
      <c r="F2430" s="135" t="s">
        <v>539</v>
      </c>
      <c r="G2430" s="136">
        <v>44147</v>
      </c>
      <c r="H2430" s="136">
        <v>44168</v>
      </c>
      <c r="I2430" s="135">
        <v>0</v>
      </c>
      <c r="J2430" s="92"/>
    </row>
    <row r="2431" spans="1:10" x14ac:dyDescent="0.25">
      <c r="A2431" s="135" t="s">
        <v>11494</v>
      </c>
      <c r="B2431" s="135" t="s">
        <v>544</v>
      </c>
      <c r="C2431" s="135" t="s">
        <v>566</v>
      </c>
      <c r="D2431" s="135" t="b">
        <v>0</v>
      </c>
      <c r="E2431" s="135" t="s">
        <v>11476</v>
      </c>
      <c r="F2431" s="135" t="s">
        <v>539</v>
      </c>
      <c r="G2431" s="136">
        <v>44147</v>
      </c>
      <c r="H2431" s="136">
        <v>44168</v>
      </c>
      <c r="I2431" s="135">
        <v>0</v>
      </c>
      <c r="J2431" s="92"/>
    </row>
    <row r="2432" spans="1:10" x14ac:dyDescent="0.25">
      <c r="A2432" s="135" t="s">
        <v>11495</v>
      </c>
      <c r="B2432" s="135" t="s">
        <v>544</v>
      </c>
      <c r="C2432" s="135" t="s">
        <v>566</v>
      </c>
      <c r="D2432" s="135" t="b">
        <v>0</v>
      </c>
      <c r="E2432" s="135" t="s">
        <v>11476</v>
      </c>
      <c r="F2432" s="135" t="s">
        <v>539</v>
      </c>
      <c r="G2432" s="136">
        <v>44147</v>
      </c>
      <c r="H2432" s="136">
        <v>44168</v>
      </c>
      <c r="I2432" s="135">
        <v>0</v>
      </c>
      <c r="J2432" s="92"/>
    </row>
    <row r="2433" spans="1:10" x14ac:dyDescent="0.25">
      <c r="A2433" s="135" t="s">
        <v>11496</v>
      </c>
      <c r="B2433" s="135" t="s">
        <v>544</v>
      </c>
      <c r="C2433" s="135" t="s">
        <v>566</v>
      </c>
      <c r="D2433" s="135" t="b">
        <v>0</v>
      </c>
      <c r="E2433" s="135" t="s">
        <v>11476</v>
      </c>
      <c r="F2433" s="135" t="s">
        <v>539</v>
      </c>
      <c r="G2433" s="136">
        <v>44147</v>
      </c>
      <c r="H2433" s="136">
        <v>44168</v>
      </c>
      <c r="I2433" s="135">
        <v>0</v>
      </c>
      <c r="J2433" s="92"/>
    </row>
    <row r="2434" spans="1:10" x14ac:dyDescent="0.25">
      <c r="A2434" s="135" t="s">
        <v>11497</v>
      </c>
      <c r="B2434" s="135" t="s">
        <v>544</v>
      </c>
      <c r="C2434" s="135" t="s">
        <v>566</v>
      </c>
      <c r="D2434" s="135" t="b">
        <v>0</v>
      </c>
      <c r="E2434" s="135" t="s">
        <v>11476</v>
      </c>
      <c r="F2434" s="135" t="s">
        <v>539</v>
      </c>
      <c r="G2434" s="136">
        <v>44147</v>
      </c>
      <c r="H2434" s="136">
        <v>44168</v>
      </c>
      <c r="I2434" s="135">
        <v>0</v>
      </c>
      <c r="J2434" s="92"/>
    </row>
    <row r="2435" spans="1:10" x14ac:dyDescent="0.25">
      <c r="A2435" s="135" t="s">
        <v>11498</v>
      </c>
      <c r="B2435" s="135" t="s">
        <v>544</v>
      </c>
      <c r="C2435" s="135" t="s">
        <v>566</v>
      </c>
      <c r="D2435" s="135" t="b">
        <v>0</v>
      </c>
      <c r="E2435" s="135" t="s">
        <v>11476</v>
      </c>
      <c r="F2435" s="135" t="s">
        <v>539</v>
      </c>
      <c r="G2435" s="136">
        <v>44147</v>
      </c>
      <c r="H2435" s="136">
        <v>44168</v>
      </c>
      <c r="I2435" s="135">
        <v>0</v>
      </c>
      <c r="J2435" s="92"/>
    </row>
    <row r="2436" spans="1:10" x14ac:dyDescent="0.25">
      <c r="A2436" s="135" t="s">
        <v>11499</v>
      </c>
      <c r="B2436" s="135" t="s">
        <v>544</v>
      </c>
      <c r="C2436" s="135" t="s">
        <v>566</v>
      </c>
      <c r="D2436" s="135" t="b">
        <v>0</v>
      </c>
      <c r="E2436" s="135" t="s">
        <v>11476</v>
      </c>
      <c r="F2436" s="135" t="s">
        <v>539</v>
      </c>
      <c r="G2436" s="136">
        <v>44147</v>
      </c>
      <c r="H2436" s="136">
        <v>44168</v>
      </c>
      <c r="I2436" s="135">
        <v>0</v>
      </c>
      <c r="J2436" s="92"/>
    </row>
    <row r="2437" spans="1:10" x14ac:dyDescent="0.25">
      <c r="A2437" s="135" t="s">
        <v>11500</v>
      </c>
      <c r="B2437" s="135" t="s">
        <v>544</v>
      </c>
      <c r="C2437" s="135" t="s">
        <v>566</v>
      </c>
      <c r="D2437" s="135" t="b">
        <v>0</v>
      </c>
      <c r="E2437" s="135" t="s">
        <v>11476</v>
      </c>
      <c r="F2437" s="135" t="s">
        <v>539</v>
      </c>
      <c r="G2437" s="136">
        <v>44147</v>
      </c>
      <c r="H2437" s="136">
        <v>44168</v>
      </c>
      <c r="I2437" s="135">
        <v>0</v>
      </c>
      <c r="J2437" s="92"/>
    </row>
    <row r="2438" spans="1:10" x14ac:dyDescent="0.25">
      <c r="A2438" s="135" t="s">
        <v>11501</v>
      </c>
      <c r="B2438" s="135" t="s">
        <v>544</v>
      </c>
      <c r="C2438" s="135" t="s">
        <v>566</v>
      </c>
      <c r="D2438" s="135" t="b">
        <v>0</v>
      </c>
      <c r="E2438" s="135" t="s">
        <v>11476</v>
      </c>
      <c r="F2438" s="135" t="s">
        <v>539</v>
      </c>
      <c r="G2438" s="136">
        <v>44147</v>
      </c>
      <c r="H2438" s="136">
        <v>44168</v>
      </c>
      <c r="I2438" s="135">
        <v>0</v>
      </c>
      <c r="J2438" s="92"/>
    </row>
    <row r="2439" spans="1:10" x14ac:dyDescent="0.25">
      <c r="A2439" s="135" t="s">
        <v>11502</v>
      </c>
      <c r="B2439" s="135" t="s">
        <v>544</v>
      </c>
      <c r="C2439" s="135" t="s">
        <v>566</v>
      </c>
      <c r="D2439" s="135" t="b">
        <v>0</v>
      </c>
      <c r="E2439" s="135" t="s">
        <v>11476</v>
      </c>
      <c r="F2439" s="135" t="s">
        <v>539</v>
      </c>
      <c r="G2439" s="136">
        <v>44147</v>
      </c>
      <c r="H2439" s="136">
        <v>44168</v>
      </c>
      <c r="I2439" s="135">
        <v>0</v>
      </c>
      <c r="J2439" s="92"/>
    </row>
    <row r="2440" spans="1:10" x14ac:dyDescent="0.25">
      <c r="A2440" s="135" t="s">
        <v>11503</v>
      </c>
      <c r="B2440" s="135" t="s">
        <v>544</v>
      </c>
      <c r="C2440" s="135" t="s">
        <v>566</v>
      </c>
      <c r="D2440" s="135" t="b">
        <v>0</v>
      </c>
      <c r="E2440" s="135" t="s">
        <v>11476</v>
      </c>
      <c r="F2440" s="135" t="s">
        <v>539</v>
      </c>
      <c r="G2440" s="136">
        <v>44147</v>
      </c>
      <c r="H2440" s="136">
        <v>44168</v>
      </c>
      <c r="I2440" s="135">
        <v>0</v>
      </c>
      <c r="J2440" s="92"/>
    </row>
    <row r="2441" spans="1:10" x14ac:dyDescent="0.25">
      <c r="A2441" s="135" t="s">
        <v>11504</v>
      </c>
      <c r="B2441" s="135" t="s">
        <v>544</v>
      </c>
      <c r="C2441" s="135" t="s">
        <v>566</v>
      </c>
      <c r="D2441" s="135" t="b">
        <v>0</v>
      </c>
      <c r="E2441" s="135" t="s">
        <v>11476</v>
      </c>
      <c r="F2441" s="135" t="s">
        <v>539</v>
      </c>
      <c r="G2441" s="136">
        <v>44147</v>
      </c>
      <c r="H2441" s="136">
        <v>44168</v>
      </c>
      <c r="I2441" s="135">
        <v>0</v>
      </c>
      <c r="J2441" s="92"/>
    </row>
    <row r="2442" spans="1:10" x14ac:dyDescent="0.25">
      <c r="A2442" s="135" t="s">
        <v>11505</v>
      </c>
      <c r="B2442" s="135" t="s">
        <v>544</v>
      </c>
      <c r="C2442" s="135" t="s">
        <v>566</v>
      </c>
      <c r="D2442" s="135" t="b">
        <v>0</v>
      </c>
      <c r="E2442" s="135" t="s">
        <v>11476</v>
      </c>
      <c r="F2442" s="135" t="s">
        <v>539</v>
      </c>
      <c r="G2442" s="136">
        <v>44147</v>
      </c>
      <c r="H2442" s="136">
        <v>44168</v>
      </c>
      <c r="I2442" s="135">
        <v>0</v>
      </c>
      <c r="J2442" s="92"/>
    </row>
    <row r="2443" spans="1:10" x14ac:dyDescent="0.25">
      <c r="A2443" s="135" t="s">
        <v>11506</v>
      </c>
      <c r="B2443" s="135" t="s">
        <v>544</v>
      </c>
      <c r="C2443" s="135" t="s">
        <v>566</v>
      </c>
      <c r="D2443" s="135" t="b">
        <v>0</v>
      </c>
      <c r="E2443" s="135" t="s">
        <v>11476</v>
      </c>
      <c r="F2443" s="135" t="s">
        <v>539</v>
      </c>
      <c r="G2443" s="136">
        <v>44147</v>
      </c>
      <c r="H2443" s="136">
        <v>44168</v>
      </c>
      <c r="I2443" s="135">
        <v>0</v>
      </c>
      <c r="J2443" s="92"/>
    </row>
    <row r="2444" spans="1:10" x14ac:dyDescent="0.25">
      <c r="A2444" s="135" t="s">
        <v>11507</v>
      </c>
      <c r="B2444" s="135" t="s">
        <v>544</v>
      </c>
      <c r="C2444" s="135" t="s">
        <v>566</v>
      </c>
      <c r="D2444" s="135" t="b">
        <v>0</v>
      </c>
      <c r="E2444" s="135" t="s">
        <v>11476</v>
      </c>
      <c r="F2444" s="135" t="s">
        <v>539</v>
      </c>
      <c r="G2444" s="136">
        <v>44147</v>
      </c>
      <c r="H2444" s="136">
        <v>44168</v>
      </c>
      <c r="I2444" s="135">
        <v>0</v>
      </c>
      <c r="J2444" s="92"/>
    </row>
    <row r="2445" spans="1:10" x14ac:dyDescent="0.25">
      <c r="A2445" s="135" t="s">
        <v>11508</v>
      </c>
      <c r="B2445" s="135" t="s">
        <v>544</v>
      </c>
      <c r="C2445" s="135" t="s">
        <v>566</v>
      </c>
      <c r="D2445" s="135" t="b">
        <v>0</v>
      </c>
      <c r="E2445" s="135" t="s">
        <v>11476</v>
      </c>
      <c r="F2445" s="135" t="s">
        <v>539</v>
      </c>
      <c r="G2445" s="136">
        <v>44147</v>
      </c>
      <c r="H2445" s="136">
        <v>44168</v>
      </c>
      <c r="I2445" s="135">
        <v>0</v>
      </c>
      <c r="J2445" s="92"/>
    </row>
    <row r="2446" spans="1:10" x14ac:dyDescent="0.25">
      <c r="A2446" s="135" t="s">
        <v>11509</v>
      </c>
      <c r="B2446" s="135" t="s">
        <v>544</v>
      </c>
      <c r="C2446" s="135" t="s">
        <v>566</v>
      </c>
      <c r="D2446" s="135" t="b">
        <v>0</v>
      </c>
      <c r="E2446" s="135" t="s">
        <v>11476</v>
      </c>
      <c r="F2446" s="135" t="s">
        <v>539</v>
      </c>
      <c r="G2446" s="136">
        <v>44147</v>
      </c>
      <c r="H2446" s="136">
        <v>44168</v>
      </c>
      <c r="I2446" s="135">
        <v>0</v>
      </c>
      <c r="J2446" s="92"/>
    </row>
    <row r="2447" spans="1:10" x14ac:dyDescent="0.25">
      <c r="A2447" s="135" t="s">
        <v>11510</v>
      </c>
      <c r="B2447" s="135" t="s">
        <v>544</v>
      </c>
      <c r="C2447" s="135" t="s">
        <v>566</v>
      </c>
      <c r="D2447" s="135" t="b">
        <v>0</v>
      </c>
      <c r="E2447" s="135" t="s">
        <v>11476</v>
      </c>
      <c r="F2447" s="135" t="s">
        <v>539</v>
      </c>
      <c r="G2447" s="136">
        <v>44147</v>
      </c>
      <c r="H2447" s="136">
        <v>44168</v>
      </c>
      <c r="I2447" s="135">
        <v>0</v>
      </c>
      <c r="J2447" s="92"/>
    </row>
    <row r="2448" spans="1:10" x14ac:dyDescent="0.25">
      <c r="A2448" s="135" t="s">
        <v>11511</v>
      </c>
      <c r="B2448" s="135" t="s">
        <v>544</v>
      </c>
      <c r="C2448" s="135" t="s">
        <v>566</v>
      </c>
      <c r="D2448" s="135" t="b">
        <v>0</v>
      </c>
      <c r="E2448" s="135" t="s">
        <v>11476</v>
      </c>
      <c r="F2448" s="135" t="s">
        <v>539</v>
      </c>
      <c r="G2448" s="136">
        <v>44147</v>
      </c>
      <c r="H2448" s="136">
        <v>44168</v>
      </c>
      <c r="I2448" s="135">
        <v>0</v>
      </c>
      <c r="J2448" s="92"/>
    </row>
    <row r="2449" spans="1:10" x14ac:dyDescent="0.25">
      <c r="A2449" s="135" t="s">
        <v>11512</v>
      </c>
      <c r="B2449" s="135" t="s">
        <v>544</v>
      </c>
      <c r="C2449" s="135" t="s">
        <v>566</v>
      </c>
      <c r="D2449" s="135" t="b">
        <v>0</v>
      </c>
      <c r="E2449" s="135" t="s">
        <v>11476</v>
      </c>
      <c r="F2449" s="135" t="s">
        <v>539</v>
      </c>
      <c r="G2449" s="136">
        <v>44147</v>
      </c>
      <c r="H2449" s="136">
        <v>44168</v>
      </c>
      <c r="I2449" s="135">
        <v>0</v>
      </c>
      <c r="J2449" s="92"/>
    </row>
    <row r="2450" spans="1:10" x14ac:dyDescent="0.25">
      <c r="A2450" s="135" t="s">
        <v>11513</v>
      </c>
      <c r="B2450" s="135" t="s">
        <v>544</v>
      </c>
      <c r="C2450" s="135" t="s">
        <v>566</v>
      </c>
      <c r="D2450" s="135" t="b">
        <v>0</v>
      </c>
      <c r="E2450" s="135" t="s">
        <v>11476</v>
      </c>
      <c r="F2450" s="135" t="s">
        <v>539</v>
      </c>
      <c r="G2450" s="136">
        <v>44147</v>
      </c>
      <c r="H2450" s="136">
        <v>44168</v>
      </c>
      <c r="I2450" s="135">
        <v>0</v>
      </c>
      <c r="J2450" s="92"/>
    </row>
    <row r="2451" spans="1:10" x14ac:dyDescent="0.25">
      <c r="A2451" s="135" t="s">
        <v>11514</v>
      </c>
      <c r="B2451" s="135" t="s">
        <v>544</v>
      </c>
      <c r="C2451" s="135" t="s">
        <v>566</v>
      </c>
      <c r="D2451" s="135" t="b">
        <v>0</v>
      </c>
      <c r="E2451" s="135" t="s">
        <v>11476</v>
      </c>
      <c r="F2451" s="135" t="s">
        <v>539</v>
      </c>
      <c r="G2451" s="136">
        <v>44147</v>
      </c>
      <c r="H2451" s="136">
        <v>44168</v>
      </c>
      <c r="I2451" s="135">
        <v>0</v>
      </c>
      <c r="J2451" s="92"/>
    </row>
    <row r="2452" spans="1:10" x14ac:dyDescent="0.25">
      <c r="A2452" s="135" t="s">
        <v>11515</v>
      </c>
      <c r="B2452" s="135" t="s">
        <v>544</v>
      </c>
      <c r="C2452" s="135" t="s">
        <v>566</v>
      </c>
      <c r="D2452" s="135" t="b">
        <v>0</v>
      </c>
      <c r="E2452" s="135" t="s">
        <v>11476</v>
      </c>
      <c r="F2452" s="135" t="s">
        <v>539</v>
      </c>
      <c r="G2452" s="136">
        <v>44147</v>
      </c>
      <c r="H2452" s="136">
        <v>44168</v>
      </c>
      <c r="I2452" s="135">
        <v>0</v>
      </c>
      <c r="J2452" s="92"/>
    </row>
    <row r="2453" spans="1:10" x14ac:dyDescent="0.25">
      <c r="A2453" s="135" t="s">
        <v>11516</v>
      </c>
      <c r="B2453" s="135" t="s">
        <v>544</v>
      </c>
      <c r="C2453" s="135" t="s">
        <v>566</v>
      </c>
      <c r="D2453" s="135" t="b">
        <v>0</v>
      </c>
      <c r="E2453" s="135" t="s">
        <v>11476</v>
      </c>
      <c r="F2453" s="135" t="s">
        <v>539</v>
      </c>
      <c r="G2453" s="136">
        <v>44147</v>
      </c>
      <c r="H2453" s="136">
        <v>44168</v>
      </c>
      <c r="I2453" s="135">
        <v>0</v>
      </c>
      <c r="J2453" s="92"/>
    </row>
    <row r="2454" spans="1:10" x14ac:dyDescent="0.25">
      <c r="A2454" s="135" t="s">
        <v>11517</v>
      </c>
      <c r="B2454" s="135" t="s">
        <v>544</v>
      </c>
      <c r="C2454" s="135" t="s">
        <v>566</v>
      </c>
      <c r="D2454" s="135" t="b">
        <v>0</v>
      </c>
      <c r="E2454" s="135" t="s">
        <v>11476</v>
      </c>
      <c r="F2454" s="135" t="s">
        <v>539</v>
      </c>
      <c r="G2454" s="136">
        <v>44147</v>
      </c>
      <c r="H2454" s="136">
        <v>44168</v>
      </c>
      <c r="I2454" s="135">
        <v>0</v>
      </c>
      <c r="J2454" s="92"/>
    </row>
    <row r="2455" spans="1:10" x14ac:dyDescent="0.25">
      <c r="A2455" s="135" t="s">
        <v>11518</v>
      </c>
      <c r="B2455" s="135" t="s">
        <v>544</v>
      </c>
      <c r="C2455" s="135" t="s">
        <v>566</v>
      </c>
      <c r="D2455" s="135" t="b">
        <v>0</v>
      </c>
      <c r="E2455" s="135" t="s">
        <v>11476</v>
      </c>
      <c r="F2455" s="135" t="s">
        <v>539</v>
      </c>
      <c r="G2455" s="136">
        <v>44147</v>
      </c>
      <c r="H2455" s="136">
        <v>44168</v>
      </c>
      <c r="I2455" s="135">
        <v>0</v>
      </c>
      <c r="J2455" s="92"/>
    </row>
    <row r="2456" spans="1:10" x14ac:dyDescent="0.25">
      <c r="A2456" s="135" t="s">
        <v>11519</v>
      </c>
      <c r="B2456" s="135" t="s">
        <v>544</v>
      </c>
      <c r="C2456" s="135" t="s">
        <v>566</v>
      </c>
      <c r="D2456" s="135" t="b">
        <v>0</v>
      </c>
      <c r="E2456" s="135" t="s">
        <v>11476</v>
      </c>
      <c r="F2456" s="135" t="s">
        <v>539</v>
      </c>
      <c r="G2456" s="136">
        <v>44147</v>
      </c>
      <c r="H2456" s="136">
        <v>44168</v>
      </c>
      <c r="I2456" s="135">
        <v>0</v>
      </c>
      <c r="J2456" s="92"/>
    </row>
    <row r="2457" spans="1:10" x14ac:dyDescent="0.25">
      <c r="A2457" s="135" t="s">
        <v>11520</v>
      </c>
      <c r="B2457" s="135" t="s">
        <v>544</v>
      </c>
      <c r="C2457" s="135" t="s">
        <v>566</v>
      </c>
      <c r="D2457" s="135" t="b">
        <v>0</v>
      </c>
      <c r="E2457" s="135" t="s">
        <v>11476</v>
      </c>
      <c r="F2457" s="135" t="s">
        <v>539</v>
      </c>
      <c r="G2457" s="136">
        <v>44147</v>
      </c>
      <c r="H2457" s="136">
        <v>44168</v>
      </c>
      <c r="I2457" s="135">
        <v>0</v>
      </c>
      <c r="J2457" s="92"/>
    </row>
    <row r="2458" spans="1:10" x14ac:dyDescent="0.25">
      <c r="A2458" s="135" t="s">
        <v>11521</v>
      </c>
      <c r="B2458" s="135" t="s">
        <v>544</v>
      </c>
      <c r="C2458" s="135" t="s">
        <v>566</v>
      </c>
      <c r="D2458" s="135" t="b">
        <v>0</v>
      </c>
      <c r="E2458" s="135" t="s">
        <v>11476</v>
      </c>
      <c r="F2458" s="135" t="s">
        <v>539</v>
      </c>
      <c r="G2458" s="136">
        <v>44147</v>
      </c>
      <c r="H2458" s="136">
        <v>44168</v>
      </c>
      <c r="I2458" s="135">
        <v>0</v>
      </c>
      <c r="J2458" s="92"/>
    </row>
    <row r="2459" spans="1:10" x14ac:dyDescent="0.25">
      <c r="A2459" s="135" t="s">
        <v>11522</v>
      </c>
      <c r="B2459" s="135" t="s">
        <v>544</v>
      </c>
      <c r="C2459" s="135" t="s">
        <v>566</v>
      </c>
      <c r="D2459" s="135" t="b">
        <v>0</v>
      </c>
      <c r="E2459" s="135" t="s">
        <v>11476</v>
      </c>
      <c r="F2459" s="135" t="s">
        <v>539</v>
      </c>
      <c r="G2459" s="136">
        <v>44147</v>
      </c>
      <c r="H2459" s="136">
        <v>44168</v>
      </c>
      <c r="I2459" s="135">
        <v>0</v>
      </c>
      <c r="J2459" s="92"/>
    </row>
    <row r="2460" spans="1:10" x14ac:dyDescent="0.25">
      <c r="A2460" s="135" t="s">
        <v>11523</v>
      </c>
      <c r="B2460" s="135" t="s">
        <v>544</v>
      </c>
      <c r="C2460" s="135" t="s">
        <v>566</v>
      </c>
      <c r="D2460" s="135" t="b">
        <v>0</v>
      </c>
      <c r="E2460" s="135" t="s">
        <v>11476</v>
      </c>
      <c r="F2460" s="135" t="s">
        <v>539</v>
      </c>
      <c r="G2460" s="136">
        <v>44147</v>
      </c>
      <c r="H2460" s="136">
        <v>44168</v>
      </c>
      <c r="I2460" s="135">
        <v>0</v>
      </c>
      <c r="J2460" s="92"/>
    </row>
    <row r="2461" spans="1:10" x14ac:dyDescent="0.25">
      <c r="A2461" s="135" t="s">
        <v>11524</v>
      </c>
      <c r="B2461" s="135" t="s">
        <v>544</v>
      </c>
      <c r="C2461" s="135" t="s">
        <v>566</v>
      </c>
      <c r="D2461" s="135" t="b">
        <v>0</v>
      </c>
      <c r="E2461" s="135" t="s">
        <v>11476</v>
      </c>
      <c r="F2461" s="135" t="s">
        <v>539</v>
      </c>
      <c r="G2461" s="136">
        <v>44147</v>
      </c>
      <c r="H2461" s="136">
        <v>44168</v>
      </c>
      <c r="I2461" s="135">
        <v>0</v>
      </c>
      <c r="J2461" s="92"/>
    </row>
    <row r="2462" spans="1:10" x14ac:dyDescent="0.25">
      <c r="A2462" s="135" t="s">
        <v>11525</v>
      </c>
      <c r="B2462" s="135" t="s">
        <v>544</v>
      </c>
      <c r="C2462" s="135" t="s">
        <v>566</v>
      </c>
      <c r="D2462" s="135" t="b">
        <v>0</v>
      </c>
      <c r="E2462" s="135" t="s">
        <v>11476</v>
      </c>
      <c r="F2462" s="135" t="s">
        <v>539</v>
      </c>
      <c r="G2462" s="136">
        <v>44147</v>
      </c>
      <c r="H2462" s="136">
        <v>44168</v>
      </c>
      <c r="I2462" s="135">
        <v>0</v>
      </c>
      <c r="J2462" s="92"/>
    </row>
    <row r="2463" spans="1:10" x14ac:dyDescent="0.25">
      <c r="A2463" s="135" t="s">
        <v>11526</v>
      </c>
      <c r="B2463" s="135" t="s">
        <v>544</v>
      </c>
      <c r="C2463" s="135" t="s">
        <v>566</v>
      </c>
      <c r="D2463" s="135" t="b">
        <v>0</v>
      </c>
      <c r="E2463" s="135" t="s">
        <v>11476</v>
      </c>
      <c r="F2463" s="135" t="s">
        <v>539</v>
      </c>
      <c r="G2463" s="136">
        <v>44147</v>
      </c>
      <c r="H2463" s="136">
        <v>44168</v>
      </c>
      <c r="I2463" s="135">
        <v>0</v>
      </c>
      <c r="J2463" s="92"/>
    </row>
    <row r="2464" spans="1:10" x14ac:dyDescent="0.25">
      <c r="A2464" s="135" t="s">
        <v>11527</v>
      </c>
      <c r="B2464" s="135" t="s">
        <v>544</v>
      </c>
      <c r="C2464" s="135" t="s">
        <v>566</v>
      </c>
      <c r="D2464" s="135" t="b">
        <v>0</v>
      </c>
      <c r="E2464" s="135" t="s">
        <v>11476</v>
      </c>
      <c r="F2464" s="135" t="s">
        <v>539</v>
      </c>
      <c r="G2464" s="136">
        <v>44147</v>
      </c>
      <c r="H2464" s="136">
        <v>44168</v>
      </c>
      <c r="I2464" s="135">
        <v>0</v>
      </c>
      <c r="J2464" s="92"/>
    </row>
    <row r="2465" spans="1:10" x14ac:dyDescent="0.25">
      <c r="A2465" s="135" t="s">
        <v>11528</v>
      </c>
      <c r="B2465" s="135" t="s">
        <v>544</v>
      </c>
      <c r="C2465" s="135" t="s">
        <v>566</v>
      </c>
      <c r="D2465" s="135" t="b">
        <v>0</v>
      </c>
      <c r="E2465" s="135" t="s">
        <v>11476</v>
      </c>
      <c r="F2465" s="135" t="s">
        <v>539</v>
      </c>
      <c r="G2465" s="136">
        <v>44147</v>
      </c>
      <c r="H2465" s="136">
        <v>44168</v>
      </c>
      <c r="I2465" s="135">
        <v>0</v>
      </c>
      <c r="J2465" s="92"/>
    </row>
    <row r="2466" spans="1:10" x14ac:dyDescent="0.25">
      <c r="A2466" s="135" t="s">
        <v>11529</v>
      </c>
      <c r="B2466" s="135" t="s">
        <v>544</v>
      </c>
      <c r="C2466" s="135" t="s">
        <v>566</v>
      </c>
      <c r="D2466" s="135" t="b">
        <v>0</v>
      </c>
      <c r="E2466" s="135" t="s">
        <v>11476</v>
      </c>
      <c r="F2466" s="135" t="s">
        <v>539</v>
      </c>
      <c r="G2466" s="136">
        <v>44147</v>
      </c>
      <c r="H2466" s="136">
        <v>44168</v>
      </c>
      <c r="I2466" s="135">
        <v>0</v>
      </c>
      <c r="J2466" s="92"/>
    </row>
    <row r="2467" spans="1:10" x14ac:dyDescent="0.25">
      <c r="A2467" s="135" t="s">
        <v>11530</v>
      </c>
      <c r="B2467" s="135" t="s">
        <v>544</v>
      </c>
      <c r="C2467" s="135" t="s">
        <v>566</v>
      </c>
      <c r="D2467" s="135" t="b">
        <v>0</v>
      </c>
      <c r="E2467" s="135" t="s">
        <v>11476</v>
      </c>
      <c r="F2467" s="135" t="s">
        <v>539</v>
      </c>
      <c r="G2467" s="136">
        <v>44147</v>
      </c>
      <c r="H2467" s="136">
        <v>44168</v>
      </c>
      <c r="I2467" s="135">
        <v>0</v>
      </c>
      <c r="J2467" s="92"/>
    </row>
    <row r="2468" spans="1:10" x14ac:dyDescent="0.25">
      <c r="A2468" s="135" t="s">
        <v>11531</v>
      </c>
      <c r="B2468" s="135" t="s">
        <v>544</v>
      </c>
      <c r="C2468" s="135" t="s">
        <v>566</v>
      </c>
      <c r="D2468" s="135" t="b">
        <v>0</v>
      </c>
      <c r="E2468" s="135" t="s">
        <v>11476</v>
      </c>
      <c r="F2468" s="135" t="s">
        <v>539</v>
      </c>
      <c r="G2468" s="136">
        <v>44147</v>
      </c>
      <c r="H2468" s="136">
        <v>44168</v>
      </c>
      <c r="I2468" s="135">
        <v>0</v>
      </c>
      <c r="J2468" s="92"/>
    </row>
    <row r="2469" spans="1:10" x14ac:dyDescent="0.25">
      <c r="A2469" s="135" t="s">
        <v>11532</v>
      </c>
      <c r="B2469" s="135" t="s">
        <v>544</v>
      </c>
      <c r="C2469" s="135" t="s">
        <v>566</v>
      </c>
      <c r="D2469" s="135" t="b">
        <v>0</v>
      </c>
      <c r="E2469" s="135" t="s">
        <v>11476</v>
      </c>
      <c r="F2469" s="135" t="s">
        <v>539</v>
      </c>
      <c r="G2469" s="136">
        <v>44147</v>
      </c>
      <c r="H2469" s="136">
        <v>44168</v>
      </c>
      <c r="I2469" s="135">
        <v>0</v>
      </c>
      <c r="J2469" s="92"/>
    </row>
    <row r="2470" spans="1:10" x14ac:dyDescent="0.25">
      <c r="A2470" s="135" t="s">
        <v>11533</v>
      </c>
      <c r="B2470" s="135" t="s">
        <v>544</v>
      </c>
      <c r="C2470" s="135" t="s">
        <v>566</v>
      </c>
      <c r="D2470" s="135" t="b">
        <v>0</v>
      </c>
      <c r="E2470" s="135" t="s">
        <v>11476</v>
      </c>
      <c r="F2470" s="135" t="s">
        <v>539</v>
      </c>
      <c r="G2470" s="136">
        <v>44147</v>
      </c>
      <c r="H2470" s="136">
        <v>44168</v>
      </c>
      <c r="I2470" s="135">
        <v>0</v>
      </c>
      <c r="J2470" s="92"/>
    </row>
    <row r="2471" spans="1:10" x14ac:dyDescent="0.25">
      <c r="A2471" s="135" t="s">
        <v>11534</v>
      </c>
      <c r="B2471" s="135" t="s">
        <v>544</v>
      </c>
      <c r="C2471" s="135" t="s">
        <v>566</v>
      </c>
      <c r="D2471" s="135" t="b">
        <v>0</v>
      </c>
      <c r="E2471" s="135" t="s">
        <v>11476</v>
      </c>
      <c r="F2471" s="135" t="s">
        <v>539</v>
      </c>
      <c r="G2471" s="136">
        <v>44147</v>
      </c>
      <c r="H2471" s="136">
        <v>44168</v>
      </c>
      <c r="I2471" s="135">
        <v>0</v>
      </c>
      <c r="J2471" s="92"/>
    </row>
    <row r="2472" spans="1:10" x14ac:dyDescent="0.25">
      <c r="A2472" s="135" t="s">
        <v>11535</v>
      </c>
      <c r="B2472" s="135" t="s">
        <v>544</v>
      </c>
      <c r="C2472" s="135" t="s">
        <v>566</v>
      </c>
      <c r="D2472" s="135" t="b">
        <v>0</v>
      </c>
      <c r="E2472" s="135" t="s">
        <v>11476</v>
      </c>
      <c r="F2472" s="135" t="s">
        <v>539</v>
      </c>
      <c r="G2472" s="136">
        <v>44147</v>
      </c>
      <c r="H2472" s="136">
        <v>44168</v>
      </c>
      <c r="I2472" s="135">
        <v>0</v>
      </c>
      <c r="J2472" s="92"/>
    </row>
    <row r="2473" spans="1:10" x14ac:dyDescent="0.25">
      <c r="A2473" s="135" t="s">
        <v>11536</v>
      </c>
      <c r="B2473" s="135" t="s">
        <v>544</v>
      </c>
      <c r="C2473" s="135" t="s">
        <v>566</v>
      </c>
      <c r="D2473" s="135" t="b">
        <v>0</v>
      </c>
      <c r="E2473" s="135" t="s">
        <v>11476</v>
      </c>
      <c r="F2473" s="135" t="s">
        <v>539</v>
      </c>
      <c r="G2473" s="136">
        <v>44147</v>
      </c>
      <c r="H2473" s="136">
        <v>44168</v>
      </c>
      <c r="I2473" s="135">
        <v>0</v>
      </c>
      <c r="J2473" s="92"/>
    </row>
    <row r="2474" spans="1:10" x14ac:dyDescent="0.25">
      <c r="A2474" s="135" t="s">
        <v>11537</v>
      </c>
      <c r="B2474" s="135" t="s">
        <v>544</v>
      </c>
      <c r="C2474" s="135" t="s">
        <v>566</v>
      </c>
      <c r="D2474" s="135" t="b">
        <v>0</v>
      </c>
      <c r="E2474" s="135" t="s">
        <v>11476</v>
      </c>
      <c r="F2474" s="135" t="s">
        <v>539</v>
      </c>
      <c r="G2474" s="136">
        <v>44147</v>
      </c>
      <c r="H2474" s="136">
        <v>44168</v>
      </c>
      <c r="I2474" s="135">
        <v>0</v>
      </c>
      <c r="J2474" s="92"/>
    </row>
    <row r="2475" spans="1:10" x14ac:dyDescent="0.25">
      <c r="A2475" s="135" t="s">
        <v>11538</v>
      </c>
      <c r="B2475" s="135" t="s">
        <v>544</v>
      </c>
      <c r="C2475" s="135" t="s">
        <v>566</v>
      </c>
      <c r="D2475" s="135" t="b">
        <v>0</v>
      </c>
      <c r="E2475" s="135" t="s">
        <v>11476</v>
      </c>
      <c r="F2475" s="135" t="s">
        <v>539</v>
      </c>
      <c r="G2475" s="136">
        <v>44147</v>
      </c>
      <c r="H2475" s="136">
        <v>44168</v>
      </c>
      <c r="I2475" s="135">
        <v>0</v>
      </c>
      <c r="J2475" s="92"/>
    </row>
    <row r="2476" spans="1:10" x14ac:dyDescent="0.25">
      <c r="A2476" s="135" t="s">
        <v>11539</v>
      </c>
      <c r="B2476" s="135" t="s">
        <v>544</v>
      </c>
      <c r="C2476" s="135" t="s">
        <v>566</v>
      </c>
      <c r="D2476" s="135" t="b">
        <v>0</v>
      </c>
      <c r="E2476" s="135" t="s">
        <v>11476</v>
      </c>
      <c r="F2476" s="135" t="s">
        <v>539</v>
      </c>
      <c r="G2476" s="136">
        <v>44147</v>
      </c>
      <c r="H2476" s="136">
        <v>44168</v>
      </c>
      <c r="I2476" s="135">
        <v>0</v>
      </c>
      <c r="J2476" s="92"/>
    </row>
    <row r="2477" spans="1:10" x14ac:dyDescent="0.25">
      <c r="A2477" s="135" t="s">
        <v>11540</v>
      </c>
      <c r="B2477" s="135" t="s">
        <v>544</v>
      </c>
      <c r="C2477" s="135" t="s">
        <v>566</v>
      </c>
      <c r="D2477" s="135" t="b">
        <v>0</v>
      </c>
      <c r="E2477" s="135" t="s">
        <v>11476</v>
      </c>
      <c r="F2477" s="135" t="s">
        <v>539</v>
      </c>
      <c r="G2477" s="136">
        <v>44147</v>
      </c>
      <c r="H2477" s="136">
        <v>44168</v>
      </c>
      <c r="I2477" s="135">
        <v>0</v>
      </c>
      <c r="J2477" s="92"/>
    </row>
    <row r="2478" spans="1:10" x14ac:dyDescent="0.25">
      <c r="A2478" s="135" t="s">
        <v>11541</v>
      </c>
      <c r="B2478" s="135" t="s">
        <v>544</v>
      </c>
      <c r="C2478" s="135" t="s">
        <v>566</v>
      </c>
      <c r="D2478" s="135" t="b">
        <v>0</v>
      </c>
      <c r="E2478" s="135" t="s">
        <v>11476</v>
      </c>
      <c r="F2478" s="135" t="s">
        <v>539</v>
      </c>
      <c r="G2478" s="136">
        <v>44147</v>
      </c>
      <c r="H2478" s="136">
        <v>44168</v>
      </c>
      <c r="I2478" s="135">
        <v>0</v>
      </c>
      <c r="J2478" s="92"/>
    </row>
    <row r="2479" spans="1:10" x14ac:dyDescent="0.25">
      <c r="A2479" s="135" t="s">
        <v>11542</v>
      </c>
      <c r="B2479" s="135" t="s">
        <v>544</v>
      </c>
      <c r="C2479" s="135" t="s">
        <v>566</v>
      </c>
      <c r="D2479" s="135" t="b">
        <v>0</v>
      </c>
      <c r="E2479" s="135" t="s">
        <v>11476</v>
      </c>
      <c r="F2479" s="135" t="s">
        <v>539</v>
      </c>
      <c r="G2479" s="136">
        <v>44147</v>
      </c>
      <c r="H2479" s="136">
        <v>44168</v>
      </c>
      <c r="I2479" s="135">
        <v>0</v>
      </c>
      <c r="J2479" s="92"/>
    </row>
    <row r="2480" spans="1:10" x14ac:dyDescent="0.25">
      <c r="A2480" s="135" t="s">
        <v>11543</v>
      </c>
      <c r="B2480" s="135" t="s">
        <v>544</v>
      </c>
      <c r="C2480" s="135" t="s">
        <v>566</v>
      </c>
      <c r="D2480" s="135" t="b">
        <v>0</v>
      </c>
      <c r="E2480" s="135" t="s">
        <v>11476</v>
      </c>
      <c r="F2480" s="135" t="s">
        <v>539</v>
      </c>
      <c r="G2480" s="136">
        <v>44147</v>
      </c>
      <c r="H2480" s="136">
        <v>44168</v>
      </c>
      <c r="I2480" s="135">
        <v>0</v>
      </c>
      <c r="J2480" s="92"/>
    </row>
    <row r="2481" spans="1:10" x14ac:dyDescent="0.25">
      <c r="A2481" s="135" t="s">
        <v>11544</v>
      </c>
      <c r="B2481" s="135" t="s">
        <v>544</v>
      </c>
      <c r="C2481" s="135" t="s">
        <v>566</v>
      </c>
      <c r="D2481" s="135" t="b">
        <v>0</v>
      </c>
      <c r="E2481" s="135" t="s">
        <v>11476</v>
      </c>
      <c r="F2481" s="135" t="s">
        <v>539</v>
      </c>
      <c r="G2481" s="136">
        <v>44147</v>
      </c>
      <c r="H2481" s="136">
        <v>44168</v>
      </c>
      <c r="I2481" s="135">
        <v>0</v>
      </c>
      <c r="J2481" s="92"/>
    </row>
    <row r="2482" spans="1:10" x14ac:dyDescent="0.25">
      <c r="A2482" s="135" t="s">
        <v>11545</v>
      </c>
      <c r="B2482" s="135" t="s">
        <v>544</v>
      </c>
      <c r="C2482" s="135" t="s">
        <v>566</v>
      </c>
      <c r="D2482" s="135" t="b">
        <v>0</v>
      </c>
      <c r="E2482" s="135" t="s">
        <v>11476</v>
      </c>
      <c r="F2482" s="135" t="s">
        <v>539</v>
      </c>
      <c r="G2482" s="136">
        <v>44147</v>
      </c>
      <c r="H2482" s="136">
        <v>44168</v>
      </c>
      <c r="I2482" s="135">
        <v>0</v>
      </c>
      <c r="J2482" s="92"/>
    </row>
    <row r="2483" spans="1:10" x14ac:dyDescent="0.25">
      <c r="A2483" s="135" t="s">
        <v>11546</v>
      </c>
      <c r="B2483" s="135" t="s">
        <v>544</v>
      </c>
      <c r="C2483" s="135" t="s">
        <v>566</v>
      </c>
      <c r="D2483" s="135" t="b">
        <v>0</v>
      </c>
      <c r="E2483" s="135" t="s">
        <v>11476</v>
      </c>
      <c r="F2483" s="135" t="s">
        <v>539</v>
      </c>
      <c r="G2483" s="136">
        <v>44147</v>
      </c>
      <c r="H2483" s="136">
        <v>44168</v>
      </c>
      <c r="I2483" s="135">
        <v>0</v>
      </c>
      <c r="J2483" s="92"/>
    </row>
    <row r="2484" spans="1:10" x14ac:dyDescent="0.25">
      <c r="A2484" s="135" t="s">
        <v>11547</v>
      </c>
      <c r="B2484" s="135" t="s">
        <v>544</v>
      </c>
      <c r="C2484" s="135" t="s">
        <v>566</v>
      </c>
      <c r="D2484" s="135" t="b">
        <v>0</v>
      </c>
      <c r="E2484" s="135" t="s">
        <v>11476</v>
      </c>
      <c r="F2484" s="135" t="s">
        <v>539</v>
      </c>
      <c r="G2484" s="136">
        <v>44147</v>
      </c>
      <c r="H2484" s="136">
        <v>44168</v>
      </c>
      <c r="I2484" s="135">
        <v>0</v>
      </c>
      <c r="J2484" s="92"/>
    </row>
    <row r="2485" spans="1:10" x14ac:dyDescent="0.25">
      <c r="A2485" s="135" t="s">
        <v>11548</v>
      </c>
      <c r="B2485" s="135" t="s">
        <v>544</v>
      </c>
      <c r="C2485" s="135" t="s">
        <v>566</v>
      </c>
      <c r="D2485" s="135" t="b">
        <v>0</v>
      </c>
      <c r="E2485" s="135" t="s">
        <v>11476</v>
      </c>
      <c r="F2485" s="135" t="s">
        <v>539</v>
      </c>
      <c r="G2485" s="136">
        <v>44147</v>
      </c>
      <c r="H2485" s="136">
        <v>44168</v>
      </c>
      <c r="I2485" s="135">
        <v>0</v>
      </c>
      <c r="J2485" s="92"/>
    </row>
    <row r="2486" spans="1:10" x14ac:dyDescent="0.25">
      <c r="A2486" s="135" t="s">
        <v>11549</v>
      </c>
      <c r="B2486" s="135" t="s">
        <v>544</v>
      </c>
      <c r="C2486" s="135" t="s">
        <v>566</v>
      </c>
      <c r="D2486" s="135" t="b">
        <v>0</v>
      </c>
      <c r="E2486" s="135" t="s">
        <v>11476</v>
      </c>
      <c r="F2486" s="135" t="s">
        <v>539</v>
      </c>
      <c r="G2486" s="136">
        <v>44147</v>
      </c>
      <c r="H2486" s="136">
        <v>44168</v>
      </c>
      <c r="I2486" s="135">
        <v>0</v>
      </c>
      <c r="J2486" s="92"/>
    </row>
    <row r="2487" spans="1:10" x14ac:dyDescent="0.25">
      <c r="A2487" s="135" t="s">
        <v>11550</v>
      </c>
      <c r="B2487" s="135" t="s">
        <v>544</v>
      </c>
      <c r="C2487" s="135" t="s">
        <v>566</v>
      </c>
      <c r="D2487" s="135" t="b">
        <v>0</v>
      </c>
      <c r="E2487" s="135" t="s">
        <v>11476</v>
      </c>
      <c r="F2487" s="135" t="s">
        <v>539</v>
      </c>
      <c r="G2487" s="136">
        <v>44147</v>
      </c>
      <c r="H2487" s="136">
        <v>44168</v>
      </c>
      <c r="I2487" s="135">
        <v>0</v>
      </c>
      <c r="J2487" s="92"/>
    </row>
    <row r="2488" spans="1:10" x14ac:dyDescent="0.25">
      <c r="A2488" s="135" t="s">
        <v>11551</v>
      </c>
      <c r="B2488" s="135" t="s">
        <v>544</v>
      </c>
      <c r="C2488" s="135" t="s">
        <v>566</v>
      </c>
      <c r="D2488" s="135" t="b">
        <v>0</v>
      </c>
      <c r="E2488" s="135" t="s">
        <v>11476</v>
      </c>
      <c r="F2488" s="135" t="s">
        <v>539</v>
      </c>
      <c r="G2488" s="136">
        <v>44147</v>
      </c>
      <c r="H2488" s="136">
        <v>44168</v>
      </c>
      <c r="I2488" s="135">
        <v>0</v>
      </c>
      <c r="J2488" s="92"/>
    </row>
    <row r="2489" spans="1:10" x14ac:dyDescent="0.25">
      <c r="A2489" s="135" t="s">
        <v>11552</v>
      </c>
      <c r="B2489" s="135" t="s">
        <v>544</v>
      </c>
      <c r="C2489" s="135" t="s">
        <v>566</v>
      </c>
      <c r="D2489" s="135" t="b">
        <v>0</v>
      </c>
      <c r="E2489" s="135" t="s">
        <v>11476</v>
      </c>
      <c r="F2489" s="135" t="s">
        <v>539</v>
      </c>
      <c r="G2489" s="136">
        <v>44147</v>
      </c>
      <c r="H2489" s="136">
        <v>44168</v>
      </c>
      <c r="I2489" s="135">
        <v>0</v>
      </c>
      <c r="J2489" s="92"/>
    </row>
    <row r="2490" spans="1:10" x14ac:dyDescent="0.25">
      <c r="A2490" s="135" t="s">
        <v>11553</v>
      </c>
      <c r="B2490" s="135" t="s">
        <v>544</v>
      </c>
      <c r="C2490" s="135" t="s">
        <v>566</v>
      </c>
      <c r="D2490" s="135" t="b">
        <v>0</v>
      </c>
      <c r="E2490" s="135" t="s">
        <v>11476</v>
      </c>
      <c r="F2490" s="135" t="s">
        <v>539</v>
      </c>
      <c r="G2490" s="136">
        <v>44147</v>
      </c>
      <c r="H2490" s="136">
        <v>44168</v>
      </c>
      <c r="I2490" s="135">
        <v>0</v>
      </c>
      <c r="J2490" s="92"/>
    </row>
    <row r="2491" spans="1:10" x14ac:dyDescent="0.25">
      <c r="A2491" s="135" t="s">
        <v>11554</v>
      </c>
      <c r="B2491" s="135" t="s">
        <v>544</v>
      </c>
      <c r="C2491" s="135" t="s">
        <v>566</v>
      </c>
      <c r="D2491" s="135" t="b">
        <v>0</v>
      </c>
      <c r="E2491" s="135" t="s">
        <v>11476</v>
      </c>
      <c r="F2491" s="135" t="s">
        <v>539</v>
      </c>
      <c r="G2491" s="136">
        <v>44147</v>
      </c>
      <c r="H2491" s="136">
        <v>44168</v>
      </c>
      <c r="I2491" s="135">
        <v>0</v>
      </c>
      <c r="J2491" s="92"/>
    </row>
    <row r="2492" spans="1:10" x14ac:dyDescent="0.25">
      <c r="A2492" s="135" t="s">
        <v>11555</v>
      </c>
      <c r="B2492" s="135" t="s">
        <v>544</v>
      </c>
      <c r="C2492" s="135" t="s">
        <v>566</v>
      </c>
      <c r="D2492" s="135" t="b">
        <v>0</v>
      </c>
      <c r="E2492" s="135" t="s">
        <v>11476</v>
      </c>
      <c r="F2492" s="135" t="s">
        <v>539</v>
      </c>
      <c r="G2492" s="136">
        <v>44147</v>
      </c>
      <c r="H2492" s="136">
        <v>44168</v>
      </c>
      <c r="I2492" s="135">
        <v>0</v>
      </c>
      <c r="J2492" s="92"/>
    </row>
    <row r="2493" spans="1:10" x14ac:dyDescent="0.25">
      <c r="A2493" s="135" t="s">
        <v>11556</v>
      </c>
      <c r="B2493" s="135" t="s">
        <v>544</v>
      </c>
      <c r="C2493" s="135" t="s">
        <v>566</v>
      </c>
      <c r="D2493" s="135" t="b">
        <v>0</v>
      </c>
      <c r="E2493" s="135" t="s">
        <v>11476</v>
      </c>
      <c r="F2493" s="135" t="s">
        <v>539</v>
      </c>
      <c r="G2493" s="136">
        <v>44147</v>
      </c>
      <c r="H2493" s="136">
        <v>44168</v>
      </c>
      <c r="I2493" s="135">
        <v>0</v>
      </c>
      <c r="J2493" s="92"/>
    </row>
    <row r="2494" spans="1:10" x14ac:dyDescent="0.25">
      <c r="A2494" s="135" t="s">
        <v>11557</v>
      </c>
      <c r="B2494" s="135" t="s">
        <v>544</v>
      </c>
      <c r="C2494" s="135" t="s">
        <v>566</v>
      </c>
      <c r="D2494" s="135" t="b">
        <v>0</v>
      </c>
      <c r="E2494" s="135" t="s">
        <v>11476</v>
      </c>
      <c r="F2494" s="135" t="s">
        <v>539</v>
      </c>
      <c r="G2494" s="136">
        <v>44147</v>
      </c>
      <c r="H2494" s="136">
        <v>44168</v>
      </c>
      <c r="I2494" s="135">
        <v>0</v>
      </c>
      <c r="J2494" s="92"/>
    </row>
    <row r="2495" spans="1:10" x14ac:dyDescent="0.25">
      <c r="A2495" s="135" t="s">
        <v>11558</v>
      </c>
      <c r="B2495" s="135" t="s">
        <v>544</v>
      </c>
      <c r="C2495" s="135" t="s">
        <v>566</v>
      </c>
      <c r="D2495" s="135" t="b">
        <v>0</v>
      </c>
      <c r="E2495" s="135" t="s">
        <v>11476</v>
      </c>
      <c r="F2495" s="135" t="s">
        <v>539</v>
      </c>
      <c r="G2495" s="136">
        <v>44147</v>
      </c>
      <c r="H2495" s="136">
        <v>44168</v>
      </c>
      <c r="I2495" s="135">
        <v>0</v>
      </c>
      <c r="J2495" s="92"/>
    </row>
    <row r="2496" spans="1:10" x14ac:dyDescent="0.25">
      <c r="A2496" s="135" t="s">
        <v>11559</v>
      </c>
      <c r="B2496" s="135" t="s">
        <v>544</v>
      </c>
      <c r="C2496" s="135" t="s">
        <v>566</v>
      </c>
      <c r="D2496" s="135" t="b">
        <v>0</v>
      </c>
      <c r="E2496" s="135" t="s">
        <v>11476</v>
      </c>
      <c r="F2496" s="135" t="s">
        <v>539</v>
      </c>
      <c r="G2496" s="136">
        <v>44147</v>
      </c>
      <c r="H2496" s="136">
        <v>44168</v>
      </c>
      <c r="I2496" s="135">
        <v>0</v>
      </c>
      <c r="J2496" s="92"/>
    </row>
    <row r="2497" spans="1:10" x14ac:dyDescent="0.25">
      <c r="A2497" s="135" t="s">
        <v>11560</v>
      </c>
      <c r="B2497" s="135" t="s">
        <v>544</v>
      </c>
      <c r="C2497" s="135" t="s">
        <v>566</v>
      </c>
      <c r="D2497" s="135" t="b">
        <v>0</v>
      </c>
      <c r="E2497" s="135" t="s">
        <v>11476</v>
      </c>
      <c r="F2497" s="135" t="s">
        <v>539</v>
      </c>
      <c r="G2497" s="136">
        <v>44147</v>
      </c>
      <c r="H2497" s="136">
        <v>44168</v>
      </c>
      <c r="I2497" s="135">
        <v>0</v>
      </c>
      <c r="J2497" s="92"/>
    </row>
    <row r="2498" spans="1:10" x14ac:dyDescent="0.25">
      <c r="A2498" s="135" t="s">
        <v>11561</v>
      </c>
      <c r="B2498" s="135" t="s">
        <v>544</v>
      </c>
      <c r="C2498" s="135" t="s">
        <v>566</v>
      </c>
      <c r="D2498" s="135" t="b">
        <v>0</v>
      </c>
      <c r="E2498" s="135" t="s">
        <v>11476</v>
      </c>
      <c r="F2498" s="135" t="s">
        <v>539</v>
      </c>
      <c r="G2498" s="136">
        <v>44147</v>
      </c>
      <c r="H2498" s="136">
        <v>44168</v>
      </c>
      <c r="I2498" s="135">
        <v>0</v>
      </c>
      <c r="J2498" s="92"/>
    </row>
    <row r="2499" spans="1:10" x14ac:dyDescent="0.25">
      <c r="A2499" s="135" t="s">
        <v>11562</v>
      </c>
      <c r="B2499" s="135" t="s">
        <v>544</v>
      </c>
      <c r="C2499" s="135" t="s">
        <v>566</v>
      </c>
      <c r="D2499" s="135" t="b">
        <v>0</v>
      </c>
      <c r="E2499" s="135" t="s">
        <v>11476</v>
      </c>
      <c r="F2499" s="135" t="s">
        <v>539</v>
      </c>
      <c r="G2499" s="136">
        <v>44147</v>
      </c>
      <c r="H2499" s="136">
        <v>44168</v>
      </c>
      <c r="I2499" s="135">
        <v>0</v>
      </c>
      <c r="J2499" s="92"/>
    </row>
    <row r="2500" spans="1:10" x14ac:dyDescent="0.25">
      <c r="A2500" s="135" t="s">
        <v>11563</v>
      </c>
      <c r="B2500" s="135" t="s">
        <v>544</v>
      </c>
      <c r="C2500" s="135" t="s">
        <v>566</v>
      </c>
      <c r="D2500" s="135" t="b">
        <v>0</v>
      </c>
      <c r="E2500" s="135" t="s">
        <v>11476</v>
      </c>
      <c r="F2500" s="135" t="s">
        <v>539</v>
      </c>
      <c r="G2500" s="136">
        <v>44147</v>
      </c>
      <c r="H2500" s="136">
        <v>44168</v>
      </c>
      <c r="I2500" s="135">
        <v>0</v>
      </c>
      <c r="J2500" s="92"/>
    </row>
    <row r="2501" spans="1:10" x14ac:dyDescent="0.25">
      <c r="A2501" s="135" t="s">
        <v>11564</v>
      </c>
      <c r="B2501" s="135" t="s">
        <v>544</v>
      </c>
      <c r="C2501" s="135" t="s">
        <v>566</v>
      </c>
      <c r="D2501" s="135" t="b">
        <v>0</v>
      </c>
      <c r="E2501" s="135" t="s">
        <v>11476</v>
      </c>
      <c r="F2501" s="135" t="s">
        <v>539</v>
      </c>
      <c r="G2501" s="136">
        <v>44147</v>
      </c>
      <c r="H2501" s="136">
        <v>44168</v>
      </c>
      <c r="I2501" s="135">
        <v>0</v>
      </c>
      <c r="J2501" s="92"/>
    </row>
    <row r="2502" spans="1:10" x14ac:dyDescent="0.25">
      <c r="A2502" s="135" t="s">
        <v>11565</v>
      </c>
      <c r="B2502" s="135" t="s">
        <v>544</v>
      </c>
      <c r="C2502" s="135" t="s">
        <v>566</v>
      </c>
      <c r="D2502" s="135" t="b">
        <v>0</v>
      </c>
      <c r="E2502" s="135" t="s">
        <v>11476</v>
      </c>
      <c r="F2502" s="135" t="s">
        <v>539</v>
      </c>
      <c r="G2502" s="136">
        <v>44147</v>
      </c>
      <c r="H2502" s="136">
        <v>44168</v>
      </c>
      <c r="I2502" s="135">
        <v>0</v>
      </c>
      <c r="J2502" s="92"/>
    </row>
    <row r="2503" spans="1:10" x14ac:dyDescent="0.25">
      <c r="A2503" s="135" t="s">
        <v>11566</v>
      </c>
      <c r="B2503" s="135" t="s">
        <v>544</v>
      </c>
      <c r="C2503" s="135" t="s">
        <v>566</v>
      </c>
      <c r="D2503" s="135" t="b">
        <v>0</v>
      </c>
      <c r="E2503" s="135" t="s">
        <v>11476</v>
      </c>
      <c r="F2503" s="135" t="s">
        <v>539</v>
      </c>
      <c r="G2503" s="136">
        <v>44147</v>
      </c>
      <c r="H2503" s="136">
        <v>44168</v>
      </c>
      <c r="I2503" s="135">
        <v>0</v>
      </c>
      <c r="J2503" s="92"/>
    </row>
    <row r="2504" spans="1:10" x14ac:dyDescent="0.25">
      <c r="A2504" s="135" t="s">
        <v>11567</v>
      </c>
      <c r="B2504" s="135" t="s">
        <v>544</v>
      </c>
      <c r="C2504" s="135" t="s">
        <v>566</v>
      </c>
      <c r="D2504" s="135" t="b">
        <v>0</v>
      </c>
      <c r="E2504" s="135" t="s">
        <v>11476</v>
      </c>
      <c r="F2504" s="135" t="s">
        <v>539</v>
      </c>
      <c r="G2504" s="136">
        <v>44147</v>
      </c>
      <c r="H2504" s="136">
        <v>44168</v>
      </c>
      <c r="I2504" s="135">
        <v>0</v>
      </c>
      <c r="J2504" s="92"/>
    </row>
    <row r="2505" spans="1:10" x14ac:dyDescent="0.25">
      <c r="A2505" s="135" t="s">
        <v>11568</v>
      </c>
      <c r="B2505" s="135" t="s">
        <v>544</v>
      </c>
      <c r="C2505" s="135" t="s">
        <v>566</v>
      </c>
      <c r="D2505" s="135" t="b">
        <v>0</v>
      </c>
      <c r="E2505" s="135" t="s">
        <v>11476</v>
      </c>
      <c r="F2505" s="135" t="s">
        <v>539</v>
      </c>
      <c r="G2505" s="136">
        <v>44147</v>
      </c>
      <c r="H2505" s="136">
        <v>44168</v>
      </c>
      <c r="I2505" s="135">
        <v>0</v>
      </c>
      <c r="J2505" s="92"/>
    </row>
    <row r="2506" spans="1:10" x14ac:dyDescent="0.25">
      <c r="A2506" s="135" t="s">
        <v>11569</v>
      </c>
      <c r="B2506" s="135" t="s">
        <v>544</v>
      </c>
      <c r="C2506" s="135" t="s">
        <v>566</v>
      </c>
      <c r="D2506" s="135" t="b">
        <v>0</v>
      </c>
      <c r="E2506" s="135" t="s">
        <v>11476</v>
      </c>
      <c r="F2506" s="135" t="s">
        <v>539</v>
      </c>
      <c r="G2506" s="136">
        <v>44147</v>
      </c>
      <c r="H2506" s="136">
        <v>44168</v>
      </c>
      <c r="I2506" s="135">
        <v>0</v>
      </c>
      <c r="J2506" s="92"/>
    </row>
    <row r="2507" spans="1:10" x14ac:dyDescent="0.25">
      <c r="A2507" s="135" t="s">
        <v>11570</v>
      </c>
      <c r="B2507" s="135" t="s">
        <v>544</v>
      </c>
      <c r="C2507" s="135" t="s">
        <v>566</v>
      </c>
      <c r="D2507" s="135" t="b">
        <v>0</v>
      </c>
      <c r="E2507" s="135" t="s">
        <v>11476</v>
      </c>
      <c r="F2507" s="135" t="s">
        <v>539</v>
      </c>
      <c r="G2507" s="136">
        <v>44147</v>
      </c>
      <c r="H2507" s="136">
        <v>44168</v>
      </c>
      <c r="I2507" s="135">
        <v>0</v>
      </c>
      <c r="J2507" s="92"/>
    </row>
    <row r="2508" spans="1:10" x14ac:dyDescent="0.25">
      <c r="A2508" s="135" t="s">
        <v>11571</v>
      </c>
      <c r="B2508" s="135" t="s">
        <v>544</v>
      </c>
      <c r="C2508" s="135" t="s">
        <v>566</v>
      </c>
      <c r="D2508" s="135" t="b">
        <v>0</v>
      </c>
      <c r="E2508" s="135" t="s">
        <v>11476</v>
      </c>
      <c r="F2508" s="135" t="s">
        <v>539</v>
      </c>
      <c r="G2508" s="136">
        <v>44147</v>
      </c>
      <c r="H2508" s="136">
        <v>44168</v>
      </c>
      <c r="I2508" s="135">
        <v>0</v>
      </c>
      <c r="J2508" s="92"/>
    </row>
    <row r="2509" spans="1:10" x14ac:dyDescent="0.25">
      <c r="A2509" s="135" t="s">
        <v>11572</v>
      </c>
      <c r="B2509" s="135" t="s">
        <v>544</v>
      </c>
      <c r="C2509" s="135" t="s">
        <v>566</v>
      </c>
      <c r="D2509" s="135" t="b">
        <v>0</v>
      </c>
      <c r="E2509" s="135" t="s">
        <v>11476</v>
      </c>
      <c r="F2509" s="135" t="s">
        <v>539</v>
      </c>
      <c r="G2509" s="136">
        <v>44147</v>
      </c>
      <c r="H2509" s="136">
        <v>44168</v>
      </c>
      <c r="I2509" s="135">
        <v>0</v>
      </c>
      <c r="J2509" s="92"/>
    </row>
    <row r="2510" spans="1:10" x14ac:dyDescent="0.25">
      <c r="A2510" s="135" t="s">
        <v>11573</v>
      </c>
      <c r="B2510" s="135" t="s">
        <v>544</v>
      </c>
      <c r="C2510" s="135" t="s">
        <v>566</v>
      </c>
      <c r="D2510" s="135" t="b">
        <v>0</v>
      </c>
      <c r="E2510" s="135" t="s">
        <v>11476</v>
      </c>
      <c r="F2510" s="135" t="s">
        <v>539</v>
      </c>
      <c r="G2510" s="136">
        <v>44147</v>
      </c>
      <c r="H2510" s="136">
        <v>44168</v>
      </c>
      <c r="I2510" s="135">
        <v>0</v>
      </c>
      <c r="J2510" s="92"/>
    </row>
    <row r="2511" spans="1:10" x14ac:dyDescent="0.25">
      <c r="A2511" s="135" t="s">
        <v>11574</v>
      </c>
      <c r="B2511" s="135" t="s">
        <v>544</v>
      </c>
      <c r="C2511" s="135" t="s">
        <v>566</v>
      </c>
      <c r="D2511" s="135" t="b">
        <v>0</v>
      </c>
      <c r="E2511" s="135" t="s">
        <v>11476</v>
      </c>
      <c r="F2511" s="135" t="s">
        <v>539</v>
      </c>
      <c r="G2511" s="136">
        <v>44147</v>
      </c>
      <c r="H2511" s="136">
        <v>44168</v>
      </c>
      <c r="I2511" s="135">
        <v>0</v>
      </c>
      <c r="J2511" s="92"/>
    </row>
    <row r="2512" spans="1:10" x14ac:dyDescent="0.25">
      <c r="A2512" s="135" t="s">
        <v>11575</v>
      </c>
      <c r="B2512" s="135" t="s">
        <v>544</v>
      </c>
      <c r="C2512" s="135" t="s">
        <v>566</v>
      </c>
      <c r="D2512" s="135" t="b">
        <v>0</v>
      </c>
      <c r="E2512" s="135" t="s">
        <v>11476</v>
      </c>
      <c r="F2512" s="135" t="s">
        <v>539</v>
      </c>
      <c r="G2512" s="136">
        <v>44147</v>
      </c>
      <c r="H2512" s="136">
        <v>44168</v>
      </c>
      <c r="I2512" s="135">
        <v>0</v>
      </c>
      <c r="J2512" s="92"/>
    </row>
    <row r="2513" spans="1:10" x14ac:dyDescent="0.25">
      <c r="A2513" s="135" t="s">
        <v>11576</v>
      </c>
      <c r="B2513" s="135" t="s">
        <v>544</v>
      </c>
      <c r="C2513" s="135" t="s">
        <v>566</v>
      </c>
      <c r="D2513" s="135" t="b">
        <v>0</v>
      </c>
      <c r="E2513" s="135" t="s">
        <v>11476</v>
      </c>
      <c r="F2513" s="135" t="s">
        <v>539</v>
      </c>
      <c r="G2513" s="136">
        <v>44147</v>
      </c>
      <c r="H2513" s="136">
        <v>44168</v>
      </c>
      <c r="I2513" s="135">
        <v>0</v>
      </c>
      <c r="J2513" s="92"/>
    </row>
    <row r="2514" spans="1:10" x14ac:dyDescent="0.25">
      <c r="A2514" s="135" t="s">
        <v>11577</v>
      </c>
      <c r="B2514" s="135" t="s">
        <v>544</v>
      </c>
      <c r="C2514" s="135" t="s">
        <v>566</v>
      </c>
      <c r="D2514" s="135" t="b">
        <v>0</v>
      </c>
      <c r="E2514" s="135" t="s">
        <v>11476</v>
      </c>
      <c r="F2514" s="135" t="s">
        <v>539</v>
      </c>
      <c r="G2514" s="136">
        <v>44147</v>
      </c>
      <c r="H2514" s="136">
        <v>44168</v>
      </c>
      <c r="I2514" s="135">
        <v>0</v>
      </c>
      <c r="J2514" s="92"/>
    </row>
    <row r="2515" spans="1:10" x14ac:dyDescent="0.25">
      <c r="A2515" s="135" t="s">
        <v>11578</v>
      </c>
      <c r="B2515" s="135" t="s">
        <v>544</v>
      </c>
      <c r="C2515" s="135" t="s">
        <v>566</v>
      </c>
      <c r="D2515" s="135" t="b">
        <v>0</v>
      </c>
      <c r="E2515" s="135" t="s">
        <v>11476</v>
      </c>
      <c r="F2515" s="135" t="s">
        <v>539</v>
      </c>
      <c r="G2515" s="136">
        <v>44147</v>
      </c>
      <c r="H2515" s="136">
        <v>44168</v>
      </c>
      <c r="I2515" s="135">
        <v>0</v>
      </c>
      <c r="J2515" s="92"/>
    </row>
    <row r="2516" spans="1:10" x14ac:dyDescent="0.25">
      <c r="A2516" s="135" t="s">
        <v>11579</v>
      </c>
      <c r="B2516" s="135" t="s">
        <v>544</v>
      </c>
      <c r="C2516" s="135" t="s">
        <v>566</v>
      </c>
      <c r="D2516" s="135" t="b">
        <v>0</v>
      </c>
      <c r="E2516" s="135" t="s">
        <v>11476</v>
      </c>
      <c r="F2516" s="135" t="s">
        <v>539</v>
      </c>
      <c r="G2516" s="136">
        <v>44147</v>
      </c>
      <c r="H2516" s="136">
        <v>44168</v>
      </c>
      <c r="I2516" s="135">
        <v>0</v>
      </c>
      <c r="J2516" s="92"/>
    </row>
    <row r="2517" spans="1:10" x14ac:dyDescent="0.25">
      <c r="A2517" s="135" t="s">
        <v>11580</v>
      </c>
      <c r="B2517" s="135" t="s">
        <v>544</v>
      </c>
      <c r="C2517" s="135" t="s">
        <v>566</v>
      </c>
      <c r="D2517" s="135" t="b">
        <v>0</v>
      </c>
      <c r="E2517" s="135" t="s">
        <v>11476</v>
      </c>
      <c r="F2517" s="135" t="s">
        <v>539</v>
      </c>
      <c r="G2517" s="136">
        <v>44147</v>
      </c>
      <c r="H2517" s="136">
        <v>44168</v>
      </c>
      <c r="I2517" s="135">
        <v>0</v>
      </c>
      <c r="J2517" s="92"/>
    </row>
    <row r="2518" spans="1:10" x14ac:dyDescent="0.25">
      <c r="A2518" s="135" t="s">
        <v>11581</v>
      </c>
      <c r="B2518" s="135" t="s">
        <v>544</v>
      </c>
      <c r="C2518" s="135" t="s">
        <v>566</v>
      </c>
      <c r="D2518" s="135" t="b">
        <v>0</v>
      </c>
      <c r="E2518" s="135" t="s">
        <v>11476</v>
      </c>
      <c r="F2518" s="135" t="s">
        <v>539</v>
      </c>
      <c r="G2518" s="136">
        <v>44147</v>
      </c>
      <c r="H2518" s="136">
        <v>44168</v>
      </c>
      <c r="I2518" s="135">
        <v>0</v>
      </c>
      <c r="J2518" s="92"/>
    </row>
    <row r="2519" spans="1:10" x14ac:dyDescent="0.25">
      <c r="A2519" s="135" t="s">
        <v>11582</v>
      </c>
      <c r="B2519" s="135" t="s">
        <v>544</v>
      </c>
      <c r="C2519" s="135" t="s">
        <v>566</v>
      </c>
      <c r="D2519" s="135" t="b">
        <v>0</v>
      </c>
      <c r="E2519" s="135" t="s">
        <v>11476</v>
      </c>
      <c r="F2519" s="135" t="s">
        <v>539</v>
      </c>
      <c r="G2519" s="136">
        <v>44147</v>
      </c>
      <c r="H2519" s="136">
        <v>44168</v>
      </c>
      <c r="I2519" s="135">
        <v>0</v>
      </c>
      <c r="J2519" s="92"/>
    </row>
    <row r="2520" spans="1:10" x14ac:dyDescent="0.25">
      <c r="A2520" s="135" t="s">
        <v>11583</v>
      </c>
      <c r="B2520" s="135" t="s">
        <v>544</v>
      </c>
      <c r="C2520" s="135" t="s">
        <v>566</v>
      </c>
      <c r="D2520" s="135" t="b">
        <v>0</v>
      </c>
      <c r="E2520" s="135" t="s">
        <v>11476</v>
      </c>
      <c r="F2520" s="135" t="s">
        <v>539</v>
      </c>
      <c r="G2520" s="136">
        <v>44147</v>
      </c>
      <c r="H2520" s="136">
        <v>44168</v>
      </c>
      <c r="I2520" s="135">
        <v>0</v>
      </c>
      <c r="J2520" s="92"/>
    </row>
    <row r="2521" spans="1:10" x14ac:dyDescent="0.25">
      <c r="A2521" s="135" t="s">
        <v>11584</v>
      </c>
      <c r="B2521" s="135" t="s">
        <v>544</v>
      </c>
      <c r="C2521" s="135" t="s">
        <v>566</v>
      </c>
      <c r="D2521" s="135" t="b">
        <v>0</v>
      </c>
      <c r="E2521" s="135" t="s">
        <v>11476</v>
      </c>
      <c r="F2521" s="135" t="s">
        <v>539</v>
      </c>
      <c r="G2521" s="136">
        <v>44147</v>
      </c>
      <c r="H2521" s="136">
        <v>44168</v>
      </c>
      <c r="I2521" s="135">
        <v>0</v>
      </c>
      <c r="J2521" s="92"/>
    </row>
    <row r="2522" spans="1:10" x14ac:dyDescent="0.25">
      <c r="A2522" s="135" t="s">
        <v>11585</v>
      </c>
      <c r="B2522" s="135" t="s">
        <v>544</v>
      </c>
      <c r="C2522" s="135" t="s">
        <v>566</v>
      </c>
      <c r="D2522" s="135" t="b">
        <v>0</v>
      </c>
      <c r="E2522" s="135" t="s">
        <v>11476</v>
      </c>
      <c r="F2522" s="135" t="s">
        <v>539</v>
      </c>
      <c r="G2522" s="136">
        <v>44147</v>
      </c>
      <c r="H2522" s="136">
        <v>44168</v>
      </c>
      <c r="I2522" s="135">
        <v>0</v>
      </c>
      <c r="J2522" s="92"/>
    </row>
    <row r="2523" spans="1:10" x14ac:dyDescent="0.25">
      <c r="A2523" s="135" t="s">
        <v>11586</v>
      </c>
      <c r="B2523" s="135" t="s">
        <v>544</v>
      </c>
      <c r="C2523" s="135" t="s">
        <v>566</v>
      </c>
      <c r="D2523" s="135" t="b">
        <v>0</v>
      </c>
      <c r="E2523" s="135" t="s">
        <v>11476</v>
      </c>
      <c r="F2523" s="135" t="s">
        <v>539</v>
      </c>
      <c r="G2523" s="136">
        <v>44147</v>
      </c>
      <c r="H2523" s="136">
        <v>44168</v>
      </c>
      <c r="I2523" s="135">
        <v>0</v>
      </c>
      <c r="J2523" s="92"/>
    </row>
    <row r="2524" spans="1:10" x14ac:dyDescent="0.25">
      <c r="A2524" s="135" t="s">
        <v>11587</v>
      </c>
      <c r="B2524" s="135" t="s">
        <v>544</v>
      </c>
      <c r="C2524" s="135" t="s">
        <v>566</v>
      </c>
      <c r="D2524" s="135" t="b">
        <v>0</v>
      </c>
      <c r="E2524" s="135" t="s">
        <v>11476</v>
      </c>
      <c r="F2524" s="135" t="s">
        <v>539</v>
      </c>
      <c r="G2524" s="136">
        <v>44147</v>
      </c>
      <c r="H2524" s="136">
        <v>44168</v>
      </c>
      <c r="I2524" s="135">
        <v>0</v>
      </c>
      <c r="J2524" s="92"/>
    </row>
    <row r="2525" spans="1:10" x14ac:dyDescent="0.25">
      <c r="A2525" s="135" t="s">
        <v>11588</v>
      </c>
      <c r="B2525" s="135" t="s">
        <v>544</v>
      </c>
      <c r="C2525" s="135" t="s">
        <v>566</v>
      </c>
      <c r="D2525" s="135" t="b">
        <v>0</v>
      </c>
      <c r="E2525" s="135" t="s">
        <v>11476</v>
      </c>
      <c r="F2525" s="135" t="s">
        <v>539</v>
      </c>
      <c r="G2525" s="136">
        <v>44147</v>
      </c>
      <c r="H2525" s="136">
        <v>44168</v>
      </c>
      <c r="I2525" s="135">
        <v>0</v>
      </c>
      <c r="J2525" s="92"/>
    </row>
    <row r="2526" spans="1:10" x14ac:dyDescent="0.25">
      <c r="A2526" s="135" t="s">
        <v>11589</v>
      </c>
      <c r="B2526" s="135" t="s">
        <v>544</v>
      </c>
      <c r="C2526" s="135" t="s">
        <v>566</v>
      </c>
      <c r="D2526" s="135" t="b">
        <v>0</v>
      </c>
      <c r="E2526" s="135" t="s">
        <v>11476</v>
      </c>
      <c r="F2526" s="135" t="s">
        <v>539</v>
      </c>
      <c r="G2526" s="136">
        <v>44147</v>
      </c>
      <c r="H2526" s="136">
        <v>44168</v>
      </c>
      <c r="I2526" s="135">
        <v>0</v>
      </c>
      <c r="J2526" s="92"/>
    </row>
    <row r="2527" spans="1:10" x14ac:dyDescent="0.25">
      <c r="A2527" s="135" t="s">
        <v>11590</v>
      </c>
      <c r="B2527" s="135" t="s">
        <v>544</v>
      </c>
      <c r="C2527" s="135" t="s">
        <v>566</v>
      </c>
      <c r="D2527" s="135" t="b">
        <v>0</v>
      </c>
      <c r="E2527" s="135" t="s">
        <v>11476</v>
      </c>
      <c r="F2527" s="135" t="s">
        <v>539</v>
      </c>
      <c r="G2527" s="136">
        <v>44147</v>
      </c>
      <c r="H2527" s="136">
        <v>44168</v>
      </c>
      <c r="I2527" s="135">
        <v>0</v>
      </c>
      <c r="J2527" s="92"/>
    </row>
    <row r="2528" spans="1:10" x14ac:dyDescent="0.25">
      <c r="A2528" s="135" t="s">
        <v>11591</v>
      </c>
      <c r="B2528" s="135" t="s">
        <v>544</v>
      </c>
      <c r="C2528" s="135" t="s">
        <v>566</v>
      </c>
      <c r="D2528" s="135" t="b">
        <v>0</v>
      </c>
      <c r="E2528" s="135" t="s">
        <v>11476</v>
      </c>
      <c r="F2528" s="135" t="s">
        <v>539</v>
      </c>
      <c r="G2528" s="136">
        <v>44147</v>
      </c>
      <c r="H2528" s="136">
        <v>44168</v>
      </c>
      <c r="I2528" s="135">
        <v>0</v>
      </c>
      <c r="J2528" s="92"/>
    </row>
    <row r="2529" spans="1:10" x14ac:dyDescent="0.25">
      <c r="A2529" s="135" t="s">
        <v>11592</v>
      </c>
      <c r="B2529" s="135" t="s">
        <v>544</v>
      </c>
      <c r="C2529" s="135" t="s">
        <v>566</v>
      </c>
      <c r="D2529" s="135" t="b">
        <v>0</v>
      </c>
      <c r="E2529" s="135" t="s">
        <v>11476</v>
      </c>
      <c r="F2529" s="135" t="s">
        <v>539</v>
      </c>
      <c r="G2529" s="136">
        <v>44147</v>
      </c>
      <c r="H2529" s="136">
        <v>44168</v>
      </c>
      <c r="I2529" s="135">
        <v>0</v>
      </c>
      <c r="J2529" s="92"/>
    </row>
    <row r="2530" spans="1:10" x14ac:dyDescent="0.25">
      <c r="A2530" s="135" t="s">
        <v>11593</v>
      </c>
      <c r="B2530" s="135" t="s">
        <v>544</v>
      </c>
      <c r="C2530" s="135" t="s">
        <v>566</v>
      </c>
      <c r="D2530" s="135" t="b">
        <v>0</v>
      </c>
      <c r="E2530" s="135" t="s">
        <v>11476</v>
      </c>
      <c r="F2530" s="135" t="s">
        <v>539</v>
      </c>
      <c r="G2530" s="136">
        <v>44147</v>
      </c>
      <c r="H2530" s="136">
        <v>44168</v>
      </c>
      <c r="I2530" s="135">
        <v>0</v>
      </c>
      <c r="J2530" s="92"/>
    </row>
    <row r="2531" spans="1:10" x14ac:dyDescent="0.25">
      <c r="A2531" s="135" t="s">
        <v>11594</v>
      </c>
      <c r="B2531" s="135" t="s">
        <v>544</v>
      </c>
      <c r="C2531" s="135" t="s">
        <v>566</v>
      </c>
      <c r="D2531" s="135" t="b">
        <v>0</v>
      </c>
      <c r="E2531" s="135" t="s">
        <v>11476</v>
      </c>
      <c r="F2531" s="135" t="s">
        <v>539</v>
      </c>
      <c r="G2531" s="136">
        <v>44147</v>
      </c>
      <c r="H2531" s="136">
        <v>44168</v>
      </c>
      <c r="I2531" s="135">
        <v>0</v>
      </c>
      <c r="J2531" s="92"/>
    </row>
    <row r="2532" spans="1:10" x14ac:dyDescent="0.25">
      <c r="A2532" s="135" t="s">
        <v>11595</v>
      </c>
      <c r="B2532" s="135" t="s">
        <v>544</v>
      </c>
      <c r="C2532" s="135" t="s">
        <v>566</v>
      </c>
      <c r="D2532" s="135" t="b">
        <v>0</v>
      </c>
      <c r="E2532" s="135" t="s">
        <v>11476</v>
      </c>
      <c r="F2532" s="135" t="s">
        <v>539</v>
      </c>
      <c r="G2532" s="136">
        <v>44147</v>
      </c>
      <c r="H2532" s="136">
        <v>44168</v>
      </c>
      <c r="I2532" s="135">
        <v>0</v>
      </c>
      <c r="J2532" s="92"/>
    </row>
    <row r="2533" spans="1:10" x14ac:dyDescent="0.25">
      <c r="A2533" s="135" t="s">
        <v>11596</v>
      </c>
      <c r="B2533" s="135" t="s">
        <v>544</v>
      </c>
      <c r="C2533" s="135" t="s">
        <v>566</v>
      </c>
      <c r="D2533" s="135" t="b">
        <v>0</v>
      </c>
      <c r="E2533" s="135" t="s">
        <v>11476</v>
      </c>
      <c r="F2533" s="135" t="s">
        <v>539</v>
      </c>
      <c r="G2533" s="136">
        <v>44147</v>
      </c>
      <c r="H2533" s="136">
        <v>44168</v>
      </c>
      <c r="I2533" s="135">
        <v>0</v>
      </c>
      <c r="J2533" s="92"/>
    </row>
    <row r="2534" spans="1:10" x14ac:dyDescent="0.25">
      <c r="A2534" s="135" t="s">
        <v>11597</v>
      </c>
      <c r="B2534" s="135" t="s">
        <v>544</v>
      </c>
      <c r="C2534" s="135" t="s">
        <v>566</v>
      </c>
      <c r="D2534" s="135" t="b">
        <v>0</v>
      </c>
      <c r="E2534" s="135" t="s">
        <v>11476</v>
      </c>
      <c r="F2534" s="135" t="s">
        <v>539</v>
      </c>
      <c r="G2534" s="136">
        <v>44147</v>
      </c>
      <c r="H2534" s="136">
        <v>44168</v>
      </c>
      <c r="I2534" s="135">
        <v>0</v>
      </c>
      <c r="J2534" s="92"/>
    </row>
    <row r="2535" spans="1:10" x14ac:dyDescent="0.25">
      <c r="A2535" s="135" t="s">
        <v>11598</v>
      </c>
      <c r="B2535" s="135" t="s">
        <v>544</v>
      </c>
      <c r="C2535" s="135" t="s">
        <v>566</v>
      </c>
      <c r="D2535" s="135" t="b">
        <v>0</v>
      </c>
      <c r="E2535" s="135" t="s">
        <v>11476</v>
      </c>
      <c r="F2535" s="135" t="s">
        <v>539</v>
      </c>
      <c r="G2535" s="136">
        <v>44147</v>
      </c>
      <c r="H2535" s="136">
        <v>44168</v>
      </c>
      <c r="I2535" s="135">
        <v>0</v>
      </c>
      <c r="J2535" s="92"/>
    </row>
    <row r="2536" spans="1:10" x14ac:dyDescent="0.25">
      <c r="A2536" s="135" t="s">
        <v>11599</v>
      </c>
      <c r="B2536" s="135" t="s">
        <v>544</v>
      </c>
      <c r="C2536" s="135" t="s">
        <v>566</v>
      </c>
      <c r="D2536" s="135" t="b">
        <v>0</v>
      </c>
      <c r="E2536" s="135" t="s">
        <v>11476</v>
      </c>
      <c r="F2536" s="135" t="s">
        <v>539</v>
      </c>
      <c r="G2536" s="136">
        <v>44147</v>
      </c>
      <c r="H2536" s="136">
        <v>44168</v>
      </c>
      <c r="I2536" s="135">
        <v>0</v>
      </c>
      <c r="J2536" s="92"/>
    </row>
    <row r="2537" spans="1:10" x14ac:dyDescent="0.25">
      <c r="A2537" s="135" t="s">
        <v>11600</v>
      </c>
      <c r="B2537" s="135" t="s">
        <v>544</v>
      </c>
      <c r="C2537" s="135" t="s">
        <v>566</v>
      </c>
      <c r="D2537" s="135" t="b">
        <v>0</v>
      </c>
      <c r="E2537" s="135" t="s">
        <v>11476</v>
      </c>
      <c r="F2537" s="135" t="s">
        <v>539</v>
      </c>
      <c r="G2537" s="136">
        <v>44147</v>
      </c>
      <c r="H2537" s="136">
        <v>44168</v>
      </c>
      <c r="I2537" s="135">
        <v>0</v>
      </c>
      <c r="J2537" s="92"/>
    </row>
    <row r="2538" spans="1:10" x14ac:dyDescent="0.25">
      <c r="A2538" s="135" t="s">
        <v>11601</v>
      </c>
      <c r="B2538" s="135" t="s">
        <v>544</v>
      </c>
      <c r="C2538" s="135" t="s">
        <v>566</v>
      </c>
      <c r="D2538" s="135" t="b">
        <v>0</v>
      </c>
      <c r="E2538" s="135" t="s">
        <v>11476</v>
      </c>
      <c r="F2538" s="135" t="s">
        <v>539</v>
      </c>
      <c r="G2538" s="136">
        <v>44147</v>
      </c>
      <c r="H2538" s="136">
        <v>44168</v>
      </c>
      <c r="I2538" s="135">
        <v>0</v>
      </c>
      <c r="J2538" s="92"/>
    </row>
    <row r="2539" spans="1:10" x14ac:dyDescent="0.25">
      <c r="A2539" s="135" t="s">
        <v>11602</v>
      </c>
      <c r="B2539" s="135" t="s">
        <v>544</v>
      </c>
      <c r="C2539" s="135" t="s">
        <v>566</v>
      </c>
      <c r="D2539" s="135" t="b">
        <v>0</v>
      </c>
      <c r="E2539" s="135" t="s">
        <v>11476</v>
      </c>
      <c r="F2539" s="135" t="s">
        <v>539</v>
      </c>
      <c r="G2539" s="136">
        <v>44147</v>
      </c>
      <c r="H2539" s="136">
        <v>44168</v>
      </c>
      <c r="I2539" s="135">
        <v>0</v>
      </c>
      <c r="J2539" s="92"/>
    </row>
    <row r="2540" spans="1:10" x14ac:dyDescent="0.25">
      <c r="A2540" s="135" t="s">
        <v>11603</v>
      </c>
      <c r="B2540" s="135" t="s">
        <v>544</v>
      </c>
      <c r="C2540" s="135" t="s">
        <v>566</v>
      </c>
      <c r="D2540" s="135" t="b">
        <v>0</v>
      </c>
      <c r="E2540" s="135" t="s">
        <v>11476</v>
      </c>
      <c r="F2540" s="135" t="s">
        <v>539</v>
      </c>
      <c r="G2540" s="136">
        <v>44147</v>
      </c>
      <c r="H2540" s="136">
        <v>44168</v>
      </c>
      <c r="I2540" s="135">
        <v>0</v>
      </c>
      <c r="J2540" s="92"/>
    </row>
    <row r="2541" spans="1:10" x14ac:dyDescent="0.25">
      <c r="A2541" s="135" t="s">
        <v>11604</v>
      </c>
      <c r="B2541" s="135" t="s">
        <v>544</v>
      </c>
      <c r="C2541" s="135" t="s">
        <v>566</v>
      </c>
      <c r="D2541" s="135" t="b">
        <v>0</v>
      </c>
      <c r="E2541" s="135" t="s">
        <v>11476</v>
      </c>
      <c r="F2541" s="135" t="s">
        <v>539</v>
      </c>
      <c r="G2541" s="136">
        <v>44147</v>
      </c>
      <c r="H2541" s="136">
        <v>44168</v>
      </c>
      <c r="I2541" s="135">
        <v>0</v>
      </c>
      <c r="J2541" s="92"/>
    </row>
    <row r="2542" spans="1:10" x14ac:dyDescent="0.25">
      <c r="A2542" s="135" t="s">
        <v>11605</v>
      </c>
      <c r="B2542" s="135" t="s">
        <v>544</v>
      </c>
      <c r="C2542" s="135" t="s">
        <v>566</v>
      </c>
      <c r="D2542" s="135" t="b">
        <v>0</v>
      </c>
      <c r="E2542" s="135" t="s">
        <v>11476</v>
      </c>
      <c r="F2542" s="135" t="s">
        <v>539</v>
      </c>
      <c r="G2542" s="136">
        <v>44147</v>
      </c>
      <c r="H2542" s="136">
        <v>44168</v>
      </c>
      <c r="I2542" s="135">
        <v>0</v>
      </c>
      <c r="J2542" s="92"/>
    </row>
    <row r="2543" spans="1:10" x14ac:dyDescent="0.25">
      <c r="A2543" s="135" t="s">
        <v>11606</v>
      </c>
      <c r="B2543" s="135" t="s">
        <v>544</v>
      </c>
      <c r="C2543" s="135" t="s">
        <v>566</v>
      </c>
      <c r="D2543" s="135" t="b">
        <v>0</v>
      </c>
      <c r="E2543" s="135" t="s">
        <v>11476</v>
      </c>
      <c r="F2543" s="135" t="s">
        <v>539</v>
      </c>
      <c r="G2543" s="136">
        <v>44147</v>
      </c>
      <c r="H2543" s="136">
        <v>44168</v>
      </c>
      <c r="I2543" s="135">
        <v>0</v>
      </c>
      <c r="J2543" s="92"/>
    </row>
    <row r="2544" spans="1:10" x14ac:dyDescent="0.25">
      <c r="A2544" s="135" t="s">
        <v>11607</v>
      </c>
      <c r="B2544" s="135" t="s">
        <v>544</v>
      </c>
      <c r="C2544" s="135" t="s">
        <v>566</v>
      </c>
      <c r="D2544" s="135" t="b">
        <v>0</v>
      </c>
      <c r="E2544" s="135" t="s">
        <v>11476</v>
      </c>
      <c r="F2544" s="135" t="s">
        <v>539</v>
      </c>
      <c r="G2544" s="136">
        <v>44147</v>
      </c>
      <c r="H2544" s="136">
        <v>44168</v>
      </c>
      <c r="I2544" s="135">
        <v>0</v>
      </c>
      <c r="J2544" s="92"/>
    </row>
    <row r="2545" spans="1:10" x14ac:dyDescent="0.25">
      <c r="A2545" s="135" t="s">
        <v>11608</v>
      </c>
      <c r="B2545" s="135" t="s">
        <v>544</v>
      </c>
      <c r="C2545" s="135" t="s">
        <v>566</v>
      </c>
      <c r="D2545" s="135" t="b">
        <v>0</v>
      </c>
      <c r="E2545" s="135" t="s">
        <v>11476</v>
      </c>
      <c r="F2545" s="135" t="s">
        <v>539</v>
      </c>
      <c r="G2545" s="136">
        <v>44147</v>
      </c>
      <c r="H2545" s="136">
        <v>44168</v>
      </c>
      <c r="I2545" s="135">
        <v>0</v>
      </c>
      <c r="J2545" s="92"/>
    </row>
    <row r="2546" spans="1:10" x14ac:dyDescent="0.25">
      <c r="A2546" s="135" t="s">
        <v>11609</v>
      </c>
      <c r="B2546" s="135" t="s">
        <v>544</v>
      </c>
      <c r="C2546" s="135" t="s">
        <v>566</v>
      </c>
      <c r="D2546" s="135" t="b">
        <v>0</v>
      </c>
      <c r="E2546" s="135" t="s">
        <v>11476</v>
      </c>
      <c r="F2546" s="135" t="s">
        <v>539</v>
      </c>
      <c r="G2546" s="136">
        <v>44147</v>
      </c>
      <c r="H2546" s="136">
        <v>44168</v>
      </c>
      <c r="I2546" s="135">
        <v>0</v>
      </c>
      <c r="J2546" s="92"/>
    </row>
    <row r="2547" spans="1:10" x14ac:dyDescent="0.25">
      <c r="A2547" s="135" t="s">
        <v>11610</v>
      </c>
      <c r="B2547" s="135" t="s">
        <v>544</v>
      </c>
      <c r="C2547" s="135" t="s">
        <v>566</v>
      </c>
      <c r="D2547" s="135" t="b">
        <v>0</v>
      </c>
      <c r="E2547" s="135" t="s">
        <v>11476</v>
      </c>
      <c r="F2547" s="135" t="s">
        <v>539</v>
      </c>
      <c r="G2547" s="136">
        <v>44147</v>
      </c>
      <c r="H2547" s="136">
        <v>44168</v>
      </c>
      <c r="I2547" s="135">
        <v>0</v>
      </c>
      <c r="J2547" s="92"/>
    </row>
    <row r="2548" spans="1:10" x14ac:dyDescent="0.25">
      <c r="A2548" s="135" t="s">
        <v>11611</v>
      </c>
      <c r="B2548" s="135" t="s">
        <v>544</v>
      </c>
      <c r="C2548" s="135" t="s">
        <v>566</v>
      </c>
      <c r="D2548" s="135" t="b">
        <v>0</v>
      </c>
      <c r="E2548" s="135" t="s">
        <v>11476</v>
      </c>
      <c r="F2548" s="135" t="s">
        <v>539</v>
      </c>
      <c r="G2548" s="136">
        <v>44147</v>
      </c>
      <c r="H2548" s="136">
        <v>44168</v>
      </c>
      <c r="I2548" s="135">
        <v>0</v>
      </c>
      <c r="J2548" s="92"/>
    </row>
    <row r="2549" spans="1:10" x14ac:dyDescent="0.25">
      <c r="A2549" s="135" t="s">
        <v>11612</v>
      </c>
      <c r="B2549" s="135" t="s">
        <v>544</v>
      </c>
      <c r="C2549" s="135" t="s">
        <v>566</v>
      </c>
      <c r="D2549" s="135" t="b">
        <v>0</v>
      </c>
      <c r="E2549" s="135" t="s">
        <v>11476</v>
      </c>
      <c r="F2549" s="135" t="s">
        <v>539</v>
      </c>
      <c r="G2549" s="136">
        <v>44147</v>
      </c>
      <c r="H2549" s="136">
        <v>44168</v>
      </c>
      <c r="I2549" s="135">
        <v>0</v>
      </c>
      <c r="J2549" s="92"/>
    </row>
    <row r="2550" spans="1:10" x14ac:dyDescent="0.25">
      <c r="A2550" s="135" t="s">
        <v>11613</v>
      </c>
      <c r="B2550" s="135" t="s">
        <v>544</v>
      </c>
      <c r="C2550" s="135" t="s">
        <v>566</v>
      </c>
      <c r="D2550" s="135" t="b">
        <v>0</v>
      </c>
      <c r="E2550" s="135" t="s">
        <v>11476</v>
      </c>
      <c r="F2550" s="135" t="s">
        <v>539</v>
      </c>
      <c r="G2550" s="136">
        <v>44147</v>
      </c>
      <c r="H2550" s="136">
        <v>44168</v>
      </c>
      <c r="I2550" s="135">
        <v>0</v>
      </c>
      <c r="J2550" s="92"/>
    </row>
    <row r="2551" spans="1:10" x14ac:dyDescent="0.25">
      <c r="A2551" s="135" t="s">
        <v>11614</v>
      </c>
      <c r="B2551" s="135" t="s">
        <v>544</v>
      </c>
      <c r="C2551" s="135" t="s">
        <v>566</v>
      </c>
      <c r="D2551" s="135" t="b">
        <v>0</v>
      </c>
      <c r="E2551" s="135" t="s">
        <v>11476</v>
      </c>
      <c r="F2551" s="135" t="s">
        <v>539</v>
      </c>
      <c r="G2551" s="136">
        <v>44147</v>
      </c>
      <c r="H2551" s="136">
        <v>44168</v>
      </c>
      <c r="I2551" s="135">
        <v>0</v>
      </c>
      <c r="J2551" s="92"/>
    </row>
    <row r="2552" spans="1:10" x14ac:dyDescent="0.25">
      <c r="A2552" s="135" t="s">
        <v>11615</v>
      </c>
      <c r="B2552" s="135" t="s">
        <v>544</v>
      </c>
      <c r="C2552" s="135" t="s">
        <v>566</v>
      </c>
      <c r="D2552" s="135" t="b">
        <v>0</v>
      </c>
      <c r="E2552" s="135" t="s">
        <v>11476</v>
      </c>
      <c r="F2552" s="135" t="s">
        <v>539</v>
      </c>
      <c r="G2552" s="136">
        <v>44147</v>
      </c>
      <c r="H2552" s="136">
        <v>44168</v>
      </c>
      <c r="I2552" s="135">
        <v>0</v>
      </c>
      <c r="J2552" s="92"/>
    </row>
    <row r="2553" spans="1:10" x14ac:dyDescent="0.25">
      <c r="A2553" s="135" t="s">
        <v>11616</v>
      </c>
      <c r="B2553" s="135" t="s">
        <v>544</v>
      </c>
      <c r="C2553" s="135" t="s">
        <v>566</v>
      </c>
      <c r="D2553" s="135" t="b">
        <v>0</v>
      </c>
      <c r="E2553" s="135" t="s">
        <v>11476</v>
      </c>
      <c r="F2553" s="135" t="s">
        <v>539</v>
      </c>
      <c r="G2553" s="136">
        <v>44147</v>
      </c>
      <c r="H2553" s="136">
        <v>44168</v>
      </c>
      <c r="I2553" s="135">
        <v>0</v>
      </c>
      <c r="J2553" s="92"/>
    </row>
    <row r="2554" spans="1:10" x14ac:dyDescent="0.25">
      <c r="A2554" s="135" t="s">
        <v>11617</v>
      </c>
      <c r="B2554" s="135" t="s">
        <v>544</v>
      </c>
      <c r="C2554" s="135" t="s">
        <v>566</v>
      </c>
      <c r="D2554" s="135" t="b">
        <v>0</v>
      </c>
      <c r="E2554" s="135" t="s">
        <v>11476</v>
      </c>
      <c r="F2554" s="135" t="s">
        <v>539</v>
      </c>
      <c r="G2554" s="136">
        <v>44147</v>
      </c>
      <c r="H2554" s="136">
        <v>44168</v>
      </c>
      <c r="I2554" s="135">
        <v>0</v>
      </c>
      <c r="J2554" s="92"/>
    </row>
    <row r="2555" spans="1:10" x14ac:dyDescent="0.25">
      <c r="A2555" s="135" t="s">
        <v>11618</v>
      </c>
      <c r="B2555" s="135" t="s">
        <v>544</v>
      </c>
      <c r="C2555" s="135" t="s">
        <v>566</v>
      </c>
      <c r="D2555" s="135" t="b">
        <v>0</v>
      </c>
      <c r="E2555" s="135" t="s">
        <v>11476</v>
      </c>
      <c r="F2555" s="135" t="s">
        <v>539</v>
      </c>
      <c r="G2555" s="136">
        <v>44147</v>
      </c>
      <c r="H2555" s="136">
        <v>44168</v>
      </c>
      <c r="I2555" s="135">
        <v>0</v>
      </c>
      <c r="J2555" s="92"/>
    </row>
    <row r="2556" spans="1:10" x14ac:dyDescent="0.25">
      <c r="A2556" s="135" t="s">
        <v>11619</v>
      </c>
      <c r="B2556" s="135" t="s">
        <v>544</v>
      </c>
      <c r="C2556" s="135" t="s">
        <v>566</v>
      </c>
      <c r="D2556" s="135" t="b">
        <v>0</v>
      </c>
      <c r="E2556" s="135" t="s">
        <v>11476</v>
      </c>
      <c r="F2556" s="135" t="s">
        <v>539</v>
      </c>
      <c r="G2556" s="136">
        <v>44147</v>
      </c>
      <c r="H2556" s="136">
        <v>44168</v>
      </c>
      <c r="I2556" s="135">
        <v>0</v>
      </c>
      <c r="J2556" s="92"/>
    </row>
    <row r="2557" spans="1:10" x14ac:dyDescent="0.25">
      <c r="A2557" s="135" t="s">
        <v>11620</v>
      </c>
      <c r="B2557" s="135" t="s">
        <v>544</v>
      </c>
      <c r="C2557" s="135" t="s">
        <v>566</v>
      </c>
      <c r="D2557" s="135" t="b">
        <v>0</v>
      </c>
      <c r="E2557" s="135" t="s">
        <v>11476</v>
      </c>
      <c r="F2557" s="135" t="s">
        <v>539</v>
      </c>
      <c r="G2557" s="136">
        <v>44147</v>
      </c>
      <c r="H2557" s="136">
        <v>44165</v>
      </c>
      <c r="I2557" s="135">
        <v>0</v>
      </c>
      <c r="J2557" s="92"/>
    </row>
    <row r="2558" spans="1:10" x14ac:dyDescent="0.25">
      <c r="A2558" s="135" t="s">
        <v>11621</v>
      </c>
      <c r="B2558" s="135" t="s">
        <v>544</v>
      </c>
      <c r="C2558" s="135" t="s">
        <v>566</v>
      </c>
      <c r="D2558" s="135" t="b">
        <v>0</v>
      </c>
      <c r="E2558" s="135" t="s">
        <v>11476</v>
      </c>
      <c r="F2558" s="135" t="s">
        <v>539</v>
      </c>
      <c r="G2558" s="136">
        <v>44147</v>
      </c>
      <c r="H2558" s="136">
        <v>44165</v>
      </c>
      <c r="I2558" s="135">
        <v>0</v>
      </c>
      <c r="J2558" s="92"/>
    </row>
    <row r="2559" spans="1:10" x14ac:dyDescent="0.25">
      <c r="A2559" s="135" t="s">
        <v>11622</v>
      </c>
      <c r="B2559" s="135" t="s">
        <v>544</v>
      </c>
      <c r="C2559" s="135" t="s">
        <v>566</v>
      </c>
      <c r="D2559" s="135" t="b">
        <v>0</v>
      </c>
      <c r="E2559" s="135" t="s">
        <v>11476</v>
      </c>
      <c r="F2559" s="135" t="s">
        <v>539</v>
      </c>
      <c r="G2559" s="136">
        <v>44147</v>
      </c>
      <c r="H2559" s="136">
        <v>44165</v>
      </c>
      <c r="I2559" s="135">
        <v>0</v>
      </c>
      <c r="J2559" s="92"/>
    </row>
    <row r="2560" spans="1:10" x14ac:dyDescent="0.25">
      <c r="A2560" s="135" t="s">
        <v>11623</v>
      </c>
      <c r="B2560" s="135" t="s">
        <v>544</v>
      </c>
      <c r="C2560" s="135" t="s">
        <v>566</v>
      </c>
      <c r="D2560" s="135" t="b">
        <v>0</v>
      </c>
      <c r="E2560" s="135" t="s">
        <v>11476</v>
      </c>
      <c r="F2560" s="135" t="s">
        <v>539</v>
      </c>
      <c r="G2560" s="136">
        <v>44147</v>
      </c>
      <c r="H2560" s="136">
        <v>44165</v>
      </c>
      <c r="I2560" s="135">
        <v>0</v>
      </c>
      <c r="J2560" s="92"/>
    </row>
    <row r="2561" spans="1:10" x14ac:dyDescent="0.25">
      <c r="A2561" s="135" t="s">
        <v>11624</v>
      </c>
      <c r="B2561" s="135" t="s">
        <v>544</v>
      </c>
      <c r="C2561" s="135" t="s">
        <v>566</v>
      </c>
      <c r="D2561" s="135" t="b">
        <v>0</v>
      </c>
      <c r="E2561" s="135" t="s">
        <v>11476</v>
      </c>
      <c r="F2561" s="135" t="s">
        <v>539</v>
      </c>
      <c r="G2561" s="136">
        <v>44147</v>
      </c>
      <c r="H2561" s="136">
        <v>44165</v>
      </c>
      <c r="I2561" s="135">
        <v>0</v>
      </c>
      <c r="J2561" s="92"/>
    </row>
    <row r="2562" spans="1:10" x14ac:dyDescent="0.25">
      <c r="A2562" s="135" t="s">
        <v>11625</v>
      </c>
      <c r="B2562" s="135" t="s">
        <v>544</v>
      </c>
      <c r="C2562" s="135" t="s">
        <v>566</v>
      </c>
      <c r="D2562" s="135" t="b">
        <v>0</v>
      </c>
      <c r="E2562" s="135" t="s">
        <v>11476</v>
      </c>
      <c r="F2562" s="135" t="s">
        <v>539</v>
      </c>
      <c r="G2562" s="136">
        <v>44147</v>
      </c>
      <c r="H2562" s="136">
        <v>44165</v>
      </c>
      <c r="I2562" s="135">
        <v>0</v>
      </c>
      <c r="J2562" s="92"/>
    </row>
    <row r="2563" spans="1:10" x14ac:dyDescent="0.25">
      <c r="A2563" s="135" t="s">
        <v>11626</v>
      </c>
      <c r="B2563" s="135" t="s">
        <v>544</v>
      </c>
      <c r="C2563" s="135" t="s">
        <v>566</v>
      </c>
      <c r="D2563" s="135" t="b">
        <v>0</v>
      </c>
      <c r="E2563" s="135" t="s">
        <v>11476</v>
      </c>
      <c r="F2563" s="135" t="s">
        <v>539</v>
      </c>
      <c r="G2563" s="136">
        <v>44147</v>
      </c>
      <c r="H2563" s="136">
        <v>44165</v>
      </c>
      <c r="I2563" s="135">
        <v>0</v>
      </c>
      <c r="J2563" s="92"/>
    </row>
    <row r="2564" spans="1:10" x14ac:dyDescent="0.25">
      <c r="A2564" s="135" t="s">
        <v>11627</v>
      </c>
      <c r="B2564" s="135" t="s">
        <v>544</v>
      </c>
      <c r="C2564" s="135" t="s">
        <v>566</v>
      </c>
      <c r="D2564" s="135" t="b">
        <v>0</v>
      </c>
      <c r="E2564" s="135" t="s">
        <v>11476</v>
      </c>
      <c r="F2564" s="135" t="s">
        <v>539</v>
      </c>
      <c r="G2564" s="136">
        <v>44147</v>
      </c>
      <c r="H2564" s="136">
        <v>44165</v>
      </c>
      <c r="I2564" s="135">
        <v>0</v>
      </c>
      <c r="J2564" s="92"/>
    </row>
    <row r="2565" spans="1:10" x14ac:dyDescent="0.25">
      <c r="A2565" s="135" t="s">
        <v>11628</v>
      </c>
      <c r="B2565" s="135" t="s">
        <v>7717</v>
      </c>
      <c r="C2565" s="135" t="s">
        <v>566</v>
      </c>
      <c r="D2565" s="135" t="b">
        <v>0</v>
      </c>
      <c r="E2565" s="135" t="s">
        <v>11629</v>
      </c>
      <c r="F2565" s="135" t="s">
        <v>539</v>
      </c>
      <c r="G2565" s="136">
        <v>44147</v>
      </c>
      <c r="H2565" s="136">
        <v>44168</v>
      </c>
      <c r="I2565" s="135">
        <v>0</v>
      </c>
      <c r="J2565" s="92"/>
    </row>
    <row r="2566" spans="1:10" x14ac:dyDescent="0.25">
      <c r="A2566" s="135" t="s">
        <v>11630</v>
      </c>
      <c r="B2566" s="135" t="s">
        <v>7717</v>
      </c>
      <c r="C2566" s="135" t="s">
        <v>566</v>
      </c>
      <c r="D2566" s="135" t="b">
        <v>0</v>
      </c>
      <c r="E2566" s="135" t="s">
        <v>11629</v>
      </c>
      <c r="F2566" s="135" t="s">
        <v>539</v>
      </c>
      <c r="G2566" s="136">
        <v>44147</v>
      </c>
      <c r="H2566" s="136">
        <v>44168</v>
      </c>
      <c r="I2566" s="135">
        <v>0</v>
      </c>
      <c r="J2566" s="92"/>
    </row>
    <row r="2567" spans="1:10" x14ac:dyDescent="0.25">
      <c r="A2567" s="135" t="s">
        <v>11631</v>
      </c>
      <c r="B2567" s="135" t="s">
        <v>7717</v>
      </c>
      <c r="C2567" s="135" t="s">
        <v>566</v>
      </c>
      <c r="D2567" s="135" t="b">
        <v>0</v>
      </c>
      <c r="E2567" s="135" t="s">
        <v>11629</v>
      </c>
      <c r="F2567" s="135" t="s">
        <v>539</v>
      </c>
      <c r="G2567" s="136">
        <v>44147</v>
      </c>
      <c r="H2567" s="136">
        <v>44168</v>
      </c>
      <c r="I2567" s="135">
        <v>0</v>
      </c>
      <c r="J2567" s="92"/>
    </row>
    <row r="2568" spans="1:10" x14ac:dyDescent="0.25">
      <c r="A2568" s="135" t="s">
        <v>11632</v>
      </c>
      <c r="B2568" s="135" t="s">
        <v>7717</v>
      </c>
      <c r="C2568" s="135" t="s">
        <v>566</v>
      </c>
      <c r="D2568" s="135" t="b">
        <v>0</v>
      </c>
      <c r="E2568" s="135" t="s">
        <v>11629</v>
      </c>
      <c r="F2568" s="135" t="s">
        <v>539</v>
      </c>
      <c r="G2568" s="136">
        <v>44147</v>
      </c>
      <c r="H2568" s="136">
        <v>44168</v>
      </c>
      <c r="I2568" s="135">
        <v>0</v>
      </c>
      <c r="J2568" s="92"/>
    </row>
    <row r="2569" spans="1:10" x14ac:dyDescent="0.25">
      <c r="A2569" s="135" t="s">
        <v>11633</v>
      </c>
      <c r="B2569" s="135" t="s">
        <v>7717</v>
      </c>
      <c r="C2569" s="135" t="s">
        <v>566</v>
      </c>
      <c r="D2569" s="135" t="b">
        <v>0</v>
      </c>
      <c r="E2569" s="135" t="s">
        <v>11629</v>
      </c>
      <c r="F2569" s="135" t="s">
        <v>539</v>
      </c>
      <c r="G2569" s="136">
        <v>44147</v>
      </c>
      <c r="H2569" s="136">
        <v>44168</v>
      </c>
      <c r="I2569" s="135">
        <v>0</v>
      </c>
      <c r="J2569" s="92"/>
    </row>
    <row r="2570" spans="1:10" x14ac:dyDescent="0.25">
      <c r="A2570" s="135" t="s">
        <v>11634</v>
      </c>
      <c r="B2570" s="135" t="s">
        <v>7717</v>
      </c>
      <c r="C2570" s="135" t="s">
        <v>566</v>
      </c>
      <c r="D2570" s="135" t="b">
        <v>0</v>
      </c>
      <c r="E2570" s="135" t="s">
        <v>11629</v>
      </c>
      <c r="F2570" s="135" t="s">
        <v>539</v>
      </c>
      <c r="G2570" s="136">
        <v>44147</v>
      </c>
      <c r="H2570" s="136">
        <v>44168</v>
      </c>
      <c r="I2570" s="135">
        <v>0</v>
      </c>
      <c r="J2570" s="92"/>
    </row>
    <row r="2571" spans="1:10" x14ac:dyDescent="0.25">
      <c r="A2571" s="135" t="s">
        <v>11635</v>
      </c>
      <c r="B2571" s="135" t="s">
        <v>7717</v>
      </c>
      <c r="C2571" s="135" t="s">
        <v>566</v>
      </c>
      <c r="D2571" s="135" t="b">
        <v>0</v>
      </c>
      <c r="E2571" s="135" t="s">
        <v>11629</v>
      </c>
      <c r="F2571" s="135" t="s">
        <v>539</v>
      </c>
      <c r="G2571" s="136">
        <v>44147</v>
      </c>
      <c r="H2571" s="136">
        <v>44168</v>
      </c>
      <c r="I2571" s="135">
        <v>0</v>
      </c>
      <c r="J2571" s="92"/>
    </row>
    <row r="2572" spans="1:10" x14ac:dyDescent="0.25">
      <c r="A2572" s="135" t="s">
        <v>11636</v>
      </c>
      <c r="B2572" s="135" t="s">
        <v>7717</v>
      </c>
      <c r="C2572" s="135" t="s">
        <v>566</v>
      </c>
      <c r="D2572" s="135" t="b">
        <v>0</v>
      </c>
      <c r="E2572" s="135" t="s">
        <v>11629</v>
      </c>
      <c r="F2572" s="135" t="s">
        <v>539</v>
      </c>
      <c r="G2572" s="136">
        <v>44147</v>
      </c>
      <c r="H2572" s="136">
        <v>44168</v>
      </c>
      <c r="I2572" s="135">
        <v>0</v>
      </c>
      <c r="J2572" s="92"/>
    </row>
    <row r="2573" spans="1:10" x14ac:dyDescent="0.25">
      <c r="A2573" s="135" t="s">
        <v>11637</v>
      </c>
      <c r="B2573" s="135" t="s">
        <v>7717</v>
      </c>
      <c r="C2573" s="135" t="s">
        <v>566</v>
      </c>
      <c r="D2573" s="135" t="b">
        <v>0</v>
      </c>
      <c r="E2573" s="135" t="s">
        <v>11629</v>
      </c>
      <c r="F2573" s="135" t="s">
        <v>539</v>
      </c>
      <c r="G2573" s="136">
        <v>44147</v>
      </c>
      <c r="H2573" s="136">
        <v>44168</v>
      </c>
      <c r="I2573" s="135">
        <v>0</v>
      </c>
      <c r="J2573" s="92"/>
    </row>
    <row r="2574" spans="1:10" x14ac:dyDescent="0.25">
      <c r="A2574" s="135" t="s">
        <v>11638</v>
      </c>
      <c r="B2574" s="135" t="s">
        <v>7717</v>
      </c>
      <c r="C2574" s="135" t="s">
        <v>566</v>
      </c>
      <c r="D2574" s="135" t="b">
        <v>0</v>
      </c>
      <c r="E2574" s="135" t="s">
        <v>11629</v>
      </c>
      <c r="F2574" s="135" t="s">
        <v>539</v>
      </c>
      <c r="G2574" s="136">
        <v>44147</v>
      </c>
      <c r="H2574" s="136">
        <v>44168</v>
      </c>
      <c r="I2574" s="135">
        <v>0</v>
      </c>
      <c r="J2574" s="92"/>
    </row>
    <row r="2575" spans="1:10" x14ac:dyDescent="0.25">
      <c r="A2575" s="135" t="s">
        <v>11639</v>
      </c>
      <c r="B2575" s="135" t="s">
        <v>7717</v>
      </c>
      <c r="C2575" s="135" t="s">
        <v>566</v>
      </c>
      <c r="D2575" s="135" t="b">
        <v>0</v>
      </c>
      <c r="E2575" s="135" t="s">
        <v>11629</v>
      </c>
      <c r="F2575" s="135" t="s">
        <v>539</v>
      </c>
      <c r="G2575" s="136">
        <v>44147</v>
      </c>
      <c r="H2575" s="136">
        <v>44168</v>
      </c>
      <c r="I2575" s="135">
        <v>0</v>
      </c>
      <c r="J2575" s="92"/>
    </row>
    <row r="2576" spans="1:10" x14ac:dyDescent="0.25">
      <c r="A2576" s="135" t="s">
        <v>11640</v>
      </c>
      <c r="B2576" s="135" t="s">
        <v>7717</v>
      </c>
      <c r="C2576" s="135" t="s">
        <v>566</v>
      </c>
      <c r="D2576" s="135" t="b">
        <v>0</v>
      </c>
      <c r="E2576" s="135" t="s">
        <v>11629</v>
      </c>
      <c r="F2576" s="135" t="s">
        <v>539</v>
      </c>
      <c r="G2576" s="136">
        <v>44147</v>
      </c>
      <c r="H2576" s="136">
        <v>44168</v>
      </c>
      <c r="I2576" s="135">
        <v>0</v>
      </c>
      <c r="J2576" s="92"/>
    </row>
    <row r="2577" spans="1:10" x14ac:dyDescent="0.25">
      <c r="A2577" s="135" t="s">
        <v>11641</v>
      </c>
      <c r="B2577" s="135" t="s">
        <v>7717</v>
      </c>
      <c r="C2577" s="135" t="s">
        <v>566</v>
      </c>
      <c r="D2577" s="135" t="b">
        <v>0</v>
      </c>
      <c r="E2577" s="135" t="s">
        <v>11629</v>
      </c>
      <c r="F2577" s="135" t="s">
        <v>539</v>
      </c>
      <c r="G2577" s="136">
        <v>44147</v>
      </c>
      <c r="H2577" s="136">
        <v>44168</v>
      </c>
      <c r="I2577" s="135">
        <v>0</v>
      </c>
      <c r="J2577" s="92"/>
    </row>
    <row r="2578" spans="1:10" x14ac:dyDescent="0.25">
      <c r="A2578" s="135" t="s">
        <v>11642</v>
      </c>
      <c r="B2578" s="135" t="s">
        <v>7717</v>
      </c>
      <c r="C2578" s="135" t="s">
        <v>566</v>
      </c>
      <c r="D2578" s="135" t="b">
        <v>0</v>
      </c>
      <c r="E2578" s="135" t="s">
        <v>11629</v>
      </c>
      <c r="F2578" s="135" t="s">
        <v>539</v>
      </c>
      <c r="G2578" s="136">
        <v>44147</v>
      </c>
      <c r="H2578" s="136">
        <v>44168</v>
      </c>
      <c r="I2578" s="135">
        <v>0</v>
      </c>
      <c r="J2578" s="92"/>
    </row>
    <row r="2579" spans="1:10" x14ac:dyDescent="0.25">
      <c r="A2579" s="135" t="s">
        <v>11643</v>
      </c>
      <c r="B2579" s="135" t="s">
        <v>7717</v>
      </c>
      <c r="C2579" s="135" t="s">
        <v>566</v>
      </c>
      <c r="D2579" s="135" t="b">
        <v>0</v>
      </c>
      <c r="E2579" s="135" t="s">
        <v>11629</v>
      </c>
      <c r="F2579" s="135" t="s">
        <v>539</v>
      </c>
      <c r="G2579" s="136">
        <v>44147</v>
      </c>
      <c r="H2579" s="136">
        <v>44168</v>
      </c>
      <c r="I2579" s="135">
        <v>0</v>
      </c>
      <c r="J2579" s="92"/>
    </row>
    <row r="2580" spans="1:10" x14ac:dyDescent="0.25">
      <c r="A2580" s="135" t="s">
        <v>11644</v>
      </c>
      <c r="B2580" s="135" t="s">
        <v>7717</v>
      </c>
      <c r="C2580" s="135" t="s">
        <v>566</v>
      </c>
      <c r="D2580" s="135" t="b">
        <v>0</v>
      </c>
      <c r="E2580" s="135" t="s">
        <v>11629</v>
      </c>
      <c r="F2580" s="135" t="s">
        <v>539</v>
      </c>
      <c r="G2580" s="136">
        <v>44147</v>
      </c>
      <c r="H2580" s="136">
        <v>44168</v>
      </c>
      <c r="I2580" s="135">
        <v>0</v>
      </c>
      <c r="J2580" s="92"/>
    </row>
    <row r="2581" spans="1:10" x14ac:dyDescent="0.25">
      <c r="A2581" s="135" t="s">
        <v>11645</v>
      </c>
      <c r="B2581" s="135" t="s">
        <v>7717</v>
      </c>
      <c r="C2581" s="135" t="s">
        <v>566</v>
      </c>
      <c r="D2581" s="135" t="b">
        <v>0</v>
      </c>
      <c r="E2581" s="135" t="s">
        <v>11629</v>
      </c>
      <c r="F2581" s="135" t="s">
        <v>539</v>
      </c>
      <c r="G2581" s="136">
        <v>44147</v>
      </c>
      <c r="H2581" s="136">
        <v>44168</v>
      </c>
      <c r="I2581" s="135">
        <v>0</v>
      </c>
      <c r="J2581" s="92"/>
    </row>
    <row r="2582" spans="1:10" x14ac:dyDescent="0.25">
      <c r="A2582" s="135" t="s">
        <v>11646</v>
      </c>
      <c r="B2582" s="135" t="s">
        <v>7717</v>
      </c>
      <c r="C2582" s="135" t="s">
        <v>566</v>
      </c>
      <c r="D2582" s="135" t="b">
        <v>0</v>
      </c>
      <c r="E2582" s="135" t="s">
        <v>11629</v>
      </c>
      <c r="F2582" s="135" t="s">
        <v>539</v>
      </c>
      <c r="G2582" s="136">
        <v>44147</v>
      </c>
      <c r="H2582" s="136">
        <v>44168</v>
      </c>
      <c r="I2582" s="135">
        <v>0</v>
      </c>
      <c r="J2582" s="92"/>
    </row>
    <row r="2583" spans="1:10" x14ac:dyDescent="0.25">
      <c r="A2583" s="135" t="s">
        <v>11647</v>
      </c>
      <c r="B2583" s="135" t="s">
        <v>7717</v>
      </c>
      <c r="C2583" s="135" t="s">
        <v>566</v>
      </c>
      <c r="D2583" s="135" t="b">
        <v>0</v>
      </c>
      <c r="E2583" s="135" t="s">
        <v>11629</v>
      </c>
      <c r="F2583" s="135" t="s">
        <v>539</v>
      </c>
      <c r="G2583" s="136">
        <v>44147</v>
      </c>
      <c r="H2583" s="136">
        <v>44168</v>
      </c>
      <c r="I2583" s="135">
        <v>0</v>
      </c>
      <c r="J2583" s="92"/>
    </row>
    <row r="2584" spans="1:10" x14ac:dyDescent="0.25">
      <c r="A2584" s="135" t="s">
        <v>11648</v>
      </c>
      <c r="B2584" s="135" t="s">
        <v>7717</v>
      </c>
      <c r="C2584" s="135" t="s">
        <v>566</v>
      </c>
      <c r="D2584" s="135" t="b">
        <v>0</v>
      </c>
      <c r="E2584" s="135" t="s">
        <v>11629</v>
      </c>
      <c r="F2584" s="135" t="s">
        <v>539</v>
      </c>
      <c r="G2584" s="136">
        <v>44147</v>
      </c>
      <c r="H2584" s="136">
        <v>44168</v>
      </c>
      <c r="I2584" s="135">
        <v>0</v>
      </c>
      <c r="J2584" s="92"/>
    </row>
    <row r="2585" spans="1:10" x14ac:dyDescent="0.25">
      <c r="A2585" s="135" t="s">
        <v>11649</v>
      </c>
      <c r="B2585" s="135" t="s">
        <v>7717</v>
      </c>
      <c r="C2585" s="135" t="s">
        <v>566</v>
      </c>
      <c r="D2585" s="135" t="b">
        <v>0</v>
      </c>
      <c r="E2585" s="135" t="s">
        <v>11629</v>
      </c>
      <c r="F2585" s="135" t="s">
        <v>539</v>
      </c>
      <c r="G2585" s="136">
        <v>44147</v>
      </c>
      <c r="H2585" s="136">
        <v>44168</v>
      </c>
      <c r="I2585" s="135">
        <v>0</v>
      </c>
      <c r="J2585" s="92"/>
    </row>
    <row r="2586" spans="1:10" x14ac:dyDescent="0.25">
      <c r="A2586" s="135" t="s">
        <v>11650</v>
      </c>
      <c r="B2586" s="135" t="s">
        <v>7717</v>
      </c>
      <c r="C2586" s="135" t="s">
        <v>566</v>
      </c>
      <c r="D2586" s="135" t="b">
        <v>0</v>
      </c>
      <c r="E2586" s="135" t="s">
        <v>11629</v>
      </c>
      <c r="F2586" s="135" t="s">
        <v>539</v>
      </c>
      <c r="G2586" s="136">
        <v>44147</v>
      </c>
      <c r="H2586" s="136">
        <v>44168</v>
      </c>
      <c r="I2586" s="135">
        <v>0</v>
      </c>
      <c r="J2586" s="92"/>
    </row>
    <row r="2587" spans="1:10" x14ac:dyDescent="0.25">
      <c r="A2587" s="135" t="s">
        <v>11651</v>
      </c>
      <c r="B2587" s="135" t="s">
        <v>7717</v>
      </c>
      <c r="C2587" s="135" t="s">
        <v>566</v>
      </c>
      <c r="D2587" s="135" t="b">
        <v>0</v>
      </c>
      <c r="E2587" s="135" t="s">
        <v>11629</v>
      </c>
      <c r="F2587" s="135" t="s">
        <v>539</v>
      </c>
      <c r="G2587" s="136">
        <v>44147</v>
      </c>
      <c r="H2587" s="136">
        <v>44168</v>
      </c>
      <c r="I2587" s="135">
        <v>0</v>
      </c>
      <c r="J2587" s="92"/>
    </row>
    <row r="2588" spans="1:10" x14ac:dyDescent="0.25">
      <c r="A2588" s="135" t="s">
        <v>11652</v>
      </c>
      <c r="B2588" s="135" t="s">
        <v>7717</v>
      </c>
      <c r="C2588" s="135" t="s">
        <v>566</v>
      </c>
      <c r="D2588" s="135" t="b">
        <v>0</v>
      </c>
      <c r="E2588" s="135" t="s">
        <v>11629</v>
      </c>
      <c r="F2588" s="135" t="s">
        <v>539</v>
      </c>
      <c r="G2588" s="136">
        <v>44147</v>
      </c>
      <c r="H2588" s="136">
        <v>44168</v>
      </c>
      <c r="I2588" s="135">
        <v>0</v>
      </c>
      <c r="J2588" s="92"/>
    </row>
    <row r="2589" spans="1:10" x14ac:dyDescent="0.25">
      <c r="A2589" s="135" t="s">
        <v>11653</v>
      </c>
      <c r="B2589" s="135" t="s">
        <v>7717</v>
      </c>
      <c r="C2589" s="135" t="s">
        <v>566</v>
      </c>
      <c r="D2589" s="135" t="b">
        <v>0</v>
      </c>
      <c r="E2589" s="135" t="s">
        <v>11629</v>
      </c>
      <c r="F2589" s="135" t="s">
        <v>539</v>
      </c>
      <c r="G2589" s="136">
        <v>44147</v>
      </c>
      <c r="H2589" s="136">
        <v>44168</v>
      </c>
      <c r="I2589" s="135">
        <v>0</v>
      </c>
      <c r="J2589" s="92"/>
    </row>
    <row r="2590" spans="1:10" x14ac:dyDescent="0.25">
      <c r="A2590" s="135" t="s">
        <v>11654</v>
      </c>
      <c r="B2590" s="135" t="s">
        <v>7717</v>
      </c>
      <c r="C2590" s="135" t="s">
        <v>566</v>
      </c>
      <c r="D2590" s="135" t="b">
        <v>0</v>
      </c>
      <c r="E2590" s="135" t="s">
        <v>11629</v>
      </c>
      <c r="F2590" s="135" t="s">
        <v>539</v>
      </c>
      <c r="G2590" s="136">
        <v>44147</v>
      </c>
      <c r="H2590" s="136">
        <v>44168</v>
      </c>
      <c r="I2590" s="135">
        <v>0</v>
      </c>
      <c r="J2590" s="92"/>
    </row>
    <row r="2591" spans="1:10" x14ac:dyDescent="0.25">
      <c r="A2591" s="135" t="s">
        <v>11655</v>
      </c>
      <c r="B2591" s="135" t="s">
        <v>7717</v>
      </c>
      <c r="C2591" s="135" t="s">
        <v>566</v>
      </c>
      <c r="D2591" s="135" t="b">
        <v>0</v>
      </c>
      <c r="E2591" s="135" t="s">
        <v>11629</v>
      </c>
      <c r="F2591" s="135" t="s">
        <v>539</v>
      </c>
      <c r="G2591" s="136">
        <v>44147</v>
      </c>
      <c r="H2591" s="136">
        <v>44168</v>
      </c>
      <c r="I2591" s="135">
        <v>0</v>
      </c>
      <c r="J2591" s="92"/>
    </row>
    <row r="2592" spans="1:10" x14ac:dyDescent="0.25">
      <c r="A2592" s="135" t="s">
        <v>11656</v>
      </c>
      <c r="B2592" s="135" t="s">
        <v>7717</v>
      </c>
      <c r="C2592" s="135" t="s">
        <v>566</v>
      </c>
      <c r="D2592" s="135" t="b">
        <v>0</v>
      </c>
      <c r="E2592" s="135" t="s">
        <v>11629</v>
      </c>
      <c r="F2592" s="135" t="s">
        <v>539</v>
      </c>
      <c r="G2592" s="136">
        <v>44147</v>
      </c>
      <c r="H2592" s="136">
        <v>44168</v>
      </c>
      <c r="I2592" s="135">
        <v>0</v>
      </c>
      <c r="J2592" s="92"/>
    </row>
    <row r="2593" spans="1:10" x14ac:dyDescent="0.25">
      <c r="A2593" s="135" t="s">
        <v>11657</v>
      </c>
      <c r="B2593" s="135" t="s">
        <v>7717</v>
      </c>
      <c r="C2593" s="135" t="s">
        <v>566</v>
      </c>
      <c r="D2593" s="135" t="b">
        <v>0</v>
      </c>
      <c r="E2593" s="135" t="s">
        <v>11629</v>
      </c>
      <c r="F2593" s="135" t="s">
        <v>539</v>
      </c>
      <c r="G2593" s="136">
        <v>44147</v>
      </c>
      <c r="H2593" s="136">
        <v>44168</v>
      </c>
      <c r="I2593" s="135">
        <v>0</v>
      </c>
      <c r="J2593" s="92"/>
    </row>
    <row r="2594" spans="1:10" x14ac:dyDescent="0.25">
      <c r="A2594" s="135" t="s">
        <v>11658</v>
      </c>
      <c r="B2594" s="135" t="s">
        <v>7717</v>
      </c>
      <c r="C2594" s="135" t="s">
        <v>566</v>
      </c>
      <c r="D2594" s="135" t="b">
        <v>0</v>
      </c>
      <c r="E2594" s="135" t="s">
        <v>11629</v>
      </c>
      <c r="F2594" s="135" t="s">
        <v>539</v>
      </c>
      <c r="G2594" s="136">
        <v>44147</v>
      </c>
      <c r="H2594" s="136">
        <v>44168</v>
      </c>
      <c r="I2594" s="135">
        <v>0</v>
      </c>
      <c r="J2594" s="92"/>
    </row>
    <row r="2595" spans="1:10" x14ac:dyDescent="0.25">
      <c r="A2595" s="135" t="s">
        <v>11659</v>
      </c>
      <c r="B2595" s="135" t="s">
        <v>7717</v>
      </c>
      <c r="C2595" s="135" t="s">
        <v>566</v>
      </c>
      <c r="D2595" s="135" t="b">
        <v>0</v>
      </c>
      <c r="E2595" s="135" t="s">
        <v>11629</v>
      </c>
      <c r="F2595" s="135" t="s">
        <v>539</v>
      </c>
      <c r="G2595" s="136">
        <v>44147</v>
      </c>
      <c r="H2595" s="136">
        <v>44168</v>
      </c>
      <c r="I2595" s="135">
        <v>0</v>
      </c>
      <c r="J2595" s="92"/>
    </row>
    <row r="2596" spans="1:10" x14ac:dyDescent="0.25">
      <c r="A2596" s="135" t="s">
        <v>11660</v>
      </c>
      <c r="B2596" s="135" t="s">
        <v>7717</v>
      </c>
      <c r="C2596" s="135" t="s">
        <v>566</v>
      </c>
      <c r="D2596" s="135" t="b">
        <v>0</v>
      </c>
      <c r="E2596" s="135" t="s">
        <v>11629</v>
      </c>
      <c r="F2596" s="135" t="s">
        <v>539</v>
      </c>
      <c r="G2596" s="136">
        <v>44147</v>
      </c>
      <c r="H2596" s="136">
        <v>44168</v>
      </c>
      <c r="I2596" s="135">
        <v>0</v>
      </c>
      <c r="J2596" s="92"/>
    </row>
    <row r="2597" spans="1:10" x14ac:dyDescent="0.25">
      <c r="A2597" s="135" t="s">
        <v>11661</v>
      </c>
      <c r="B2597" s="135" t="s">
        <v>7717</v>
      </c>
      <c r="C2597" s="135" t="s">
        <v>566</v>
      </c>
      <c r="D2597" s="135" t="b">
        <v>0</v>
      </c>
      <c r="E2597" s="135" t="s">
        <v>11629</v>
      </c>
      <c r="F2597" s="135" t="s">
        <v>539</v>
      </c>
      <c r="G2597" s="136">
        <v>44147</v>
      </c>
      <c r="H2597" s="136">
        <v>44168</v>
      </c>
      <c r="I2597" s="135">
        <v>0</v>
      </c>
      <c r="J2597" s="92"/>
    </row>
    <row r="2598" spans="1:10" x14ac:dyDescent="0.25">
      <c r="A2598" s="135" t="s">
        <v>11662</v>
      </c>
      <c r="B2598" s="135" t="s">
        <v>7717</v>
      </c>
      <c r="C2598" s="135" t="s">
        <v>566</v>
      </c>
      <c r="D2598" s="135" t="b">
        <v>0</v>
      </c>
      <c r="E2598" s="135" t="s">
        <v>11629</v>
      </c>
      <c r="F2598" s="135" t="s">
        <v>539</v>
      </c>
      <c r="G2598" s="136">
        <v>44147</v>
      </c>
      <c r="H2598" s="136">
        <v>44168</v>
      </c>
      <c r="I2598" s="135">
        <v>0</v>
      </c>
      <c r="J2598" s="92"/>
    </row>
    <row r="2599" spans="1:10" x14ac:dyDescent="0.25">
      <c r="A2599" s="135" t="s">
        <v>11663</v>
      </c>
      <c r="B2599" s="135" t="s">
        <v>7717</v>
      </c>
      <c r="C2599" s="135" t="s">
        <v>566</v>
      </c>
      <c r="D2599" s="135" t="b">
        <v>0</v>
      </c>
      <c r="E2599" s="135" t="s">
        <v>11629</v>
      </c>
      <c r="F2599" s="135" t="s">
        <v>539</v>
      </c>
      <c r="G2599" s="136">
        <v>44147</v>
      </c>
      <c r="H2599" s="136">
        <v>44168</v>
      </c>
      <c r="I2599" s="135">
        <v>0</v>
      </c>
      <c r="J2599" s="92"/>
    </row>
    <row r="2600" spans="1:10" x14ac:dyDescent="0.25">
      <c r="A2600" s="135" t="s">
        <v>11664</v>
      </c>
      <c r="B2600" s="135" t="s">
        <v>7717</v>
      </c>
      <c r="C2600" s="135" t="s">
        <v>566</v>
      </c>
      <c r="D2600" s="135" t="b">
        <v>0</v>
      </c>
      <c r="E2600" s="135" t="s">
        <v>11629</v>
      </c>
      <c r="F2600" s="135" t="s">
        <v>539</v>
      </c>
      <c r="G2600" s="136">
        <v>44147</v>
      </c>
      <c r="H2600" s="136">
        <v>44168</v>
      </c>
      <c r="I2600" s="135">
        <v>0</v>
      </c>
      <c r="J2600" s="92"/>
    </row>
    <row r="2601" spans="1:10" x14ac:dyDescent="0.25">
      <c r="A2601" s="135" t="s">
        <v>11665</v>
      </c>
      <c r="B2601" s="135" t="s">
        <v>7717</v>
      </c>
      <c r="C2601" s="135" t="s">
        <v>566</v>
      </c>
      <c r="D2601" s="135" t="b">
        <v>0</v>
      </c>
      <c r="E2601" s="135" t="s">
        <v>11629</v>
      </c>
      <c r="F2601" s="135" t="s">
        <v>539</v>
      </c>
      <c r="G2601" s="136">
        <v>44147</v>
      </c>
      <c r="H2601" s="136">
        <v>44168</v>
      </c>
      <c r="I2601" s="135">
        <v>0</v>
      </c>
      <c r="J2601" s="92"/>
    </row>
    <row r="2602" spans="1:10" x14ac:dyDescent="0.25">
      <c r="A2602" s="135" t="s">
        <v>11666</v>
      </c>
      <c r="B2602" s="135" t="s">
        <v>7717</v>
      </c>
      <c r="C2602" s="135" t="s">
        <v>566</v>
      </c>
      <c r="D2602" s="135" t="b">
        <v>0</v>
      </c>
      <c r="E2602" s="135" t="s">
        <v>11629</v>
      </c>
      <c r="F2602" s="135" t="s">
        <v>539</v>
      </c>
      <c r="G2602" s="136">
        <v>44147</v>
      </c>
      <c r="H2602" s="136">
        <v>44168</v>
      </c>
      <c r="I2602" s="135">
        <v>0</v>
      </c>
      <c r="J2602" s="92"/>
    </row>
    <row r="2603" spans="1:10" x14ac:dyDescent="0.25">
      <c r="A2603" s="135" t="s">
        <v>11667</v>
      </c>
      <c r="B2603" s="135" t="s">
        <v>7717</v>
      </c>
      <c r="C2603" s="135" t="s">
        <v>566</v>
      </c>
      <c r="D2603" s="135" t="b">
        <v>0</v>
      </c>
      <c r="E2603" s="135" t="s">
        <v>11629</v>
      </c>
      <c r="F2603" s="135" t="s">
        <v>539</v>
      </c>
      <c r="G2603" s="136">
        <v>44147</v>
      </c>
      <c r="H2603" s="136">
        <v>44168</v>
      </c>
      <c r="I2603" s="135">
        <v>0</v>
      </c>
      <c r="J2603" s="92"/>
    </row>
    <row r="2604" spans="1:10" x14ac:dyDescent="0.25">
      <c r="A2604" s="135" t="s">
        <v>11668</v>
      </c>
      <c r="B2604" s="135" t="s">
        <v>7717</v>
      </c>
      <c r="C2604" s="135" t="s">
        <v>566</v>
      </c>
      <c r="D2604" s="135" t="b">
        <v>0</v>
      </c>
      <c r="E2604" s="135" t="s">
        <v>11629</v>
      </c>
      <c r="F2604" s="135" t="s">
        <v>539</v>
      </c>
      <c r="G2604" s="136">
        <v>44147</v>
      </c>
      <c r="H2604" s="136">
        <v>44168</v>
      </c>
      <c r="I2604" s="135">
        <v>0</v>
      </c>
      <c r="J2604" s="92"/>
    </row>
    <row r="2605" spans="1:10" x14ac:dyDescent="0.25">
      <c r="A2605" s="135" t="s">
        <v>11669</v>
      </c>
      <c r="B2605" s="135" t="s">
        <v>7717</v>
      </c>
      <c r="C2605" s="135" t="s">
        <v>566</v>
      </c>
      <c r="D2605" s="135" t="b">
        <v>0</v>
      </c>
      <c r="E2605" s="135" t="s">
        <v>11629</v>
      </c>
      <c r="F2605" s="135" t="s">
        <v>539</v>
      </c>
      <c r="G2605" s="136">
        <v>44147</v>
      </c>
      <c r="H2605" s="136">
        <v>44168</v>
      </c>
      <c r="I2605" s="135">
        <v>0</v>
      </c>
      <c r="J2605" s="92"/>
    </row>
    <row r="2606" spans="1:10" x14ac:dyDescent="0.25">
      <c r="A2606" s="135" t="s">
        <v>11670</v>
      </c>
      <c r="B2606" s="135" t="s">
        <v>7717</v>
      </c>
      <c r="C2606" s="135" t="s">
        <v>566</v>
      </c>
      <c r="D2606" s="135" t="b">
        <v>0</v>
      </c>
      <c r="E2606" s="135" t="s">
        <v>11629</v>
      </c>
      <c r="F2606" s="135" t="s">
        <v>539</v>
      </c>
      <c r="G2606" s="136">
        <v>44147</v>
      </c>
      <c r="H2606" s="136">
        <v>44168</v>
      </c>
      <c r="I2606" s="135">
        <v>0</v>
      </c>
      <c r="J2606" s="92"/>
    </row>
    <row r="2607" spans="1:10" x14ac:dyDescent="0.25">
      <c r="A2607" s="135" t="s">
        <v>11671</v>
      </c>
      <c r="B2607" s="135" t="s">
        <v>7717</v>
      </c>
      <c r="C2607" s="135" t="s">
        <v>566</v>
      </c>
      <c r="D2607" s="135" t="b">
        <v>0</v>
      </c>
      <c r="E2607" s="135" t="s">
        <v>11629</v>
      </c>
      <c r="F2607" s="135" t="s">
        <v>539</v>
      </c>
      <c r="G2607" s="136">
        <v>44147</v>
      </c>
      <c r="H2607" s="136">
        <v>44168</v>
      </c>
      <c r="I2607" s="135">
        <v>0</v>
      </c>
      <c r="J2607" s="92"/>
    </row>
    <row r="2608" spans="1:10" x14ac:dyDescent="0.25">
      <c r="A2608" s="135" t="s">
        <v>11672</v>
      </c>
      <c r="B2608" s="135" t="s">
        <v>7717</v>
      </c>
      <c r="C2608" s="135" t="s">
        <v>566</v>
      </c>
      <c r="D2608" s="135" t="b">
        <v>0</v>
      </c>
      <c r="E2608" s="135" t="s">
        <v>11629</v>
      </c>
      <c r="F2608" s="135" t="s">
        <v>539</v>
      </c>
      <c r="G2608" s="136">
        <v>44147</v>
      </c>
      <c r="H2608" s="136">
        <v>44168</v>
      </c>
      <c r="I2608" s="135">
        <v>0</v>
      </c>
      <c r="J2608" s="92"/>
    </row>
    <row r="2609" spans="1:10" x14ac:dyDescent="0.25">
      <c r="A2609" s="135" t="s">
        <v>11673</v>
      </c>
      <c r="B2609" s="135" t="s">
        <v>7717</v>
      </c>
      <c r="C2609" s="135" t="s">
        <v>566</v>
      </c>
      <c r="D2609" s="135" t="b">
        <v>0</v>
      </c>
      <c r="E2609" s="135" t="s">
        <v>11629</v>
      </c>
      <c r="F2609" s="135" t="s">
        <v>539</v>
      </c>
      <c r="G2609" s="136">
        <v>44147</v>
      </c>
      <c r="H2609" s="136">
        <v>44168</v>
      </c>
      <c r="I2609" s="135">
        <v>0</v>
      </c>
      <c r="J2609" s="92"/>
    </row>
    <row r="2610" spans="1:10" x14ac:dyDescent="0.25">
      <c r="A2610" s="135" t="s">
        <v>11674</v>
      </c>
      <c r="B2610" s="135" t="s">
        <v>7717</v>
      </c>
      <c r="C2610" s="135" t="s">
        <v>566</v>
      </c>
      <c r="D2610" s="135" t="b">
        <v>0</v>
      </c>
      <c r="E2610" s="135" t="s">
        <v>11629</v>
      </c>
      <c r="F2610" s="135" t="s">
        <v>539</v>
      </c>
      <c r="G2610" s="136">
        <v>44147</v>
      </c>
      <c r="H2610" s="136">
        <v>44168</v>
      </c>
      <c r="I2610" s="135">
        <v>0</v>
      </c>
      <c r="J2610" s="92"/>
    </row>
    <row r="2611" spans="1:10" x14ac:dyDescent="0.25">
      <c r="A2611" s="135" t="s">
        <v>11675</v>
      </c>
      <c r="B2611" s="135" t="s">
        <v>7717</v>
      </c>
      <c r="C2611" s="135" t="s">
        <v>566</v>
      </c>
      <c r="D2611" s="135" t="b">
        <v>0</v>
      </c>
      <c r="E2611" s="135" t="s">
        <v>11629</v>
      </c>
      <c r="F2611" s="135" t="s">
        <v>539</v>
      </c>
      <c r="G2611" s="136">
        <v>44147</v>
      </c>
      <c r="H2611" s="136">
        <v>44168</v>
      </c>
      <c r="I2611" s="135">
        <v>0</v>
      </c>
      <c r="J2611" s="92"/>
    </row>
    <row r="2612" spans="1:10" x14ac:dyDescent="0.25">
      <c r="A2612" s="135" t="s">
        <v>11676</v>
      </c>
      <c r="B2612" s="135" t="s">
        <v>7717</v>
      </c>
      <c r="C2612" s="135" t="s">
        <v>566</v>
      </c>
      <c r="D2612" s="135" t="b">
        <v>0</v>
      </c>
      <c r="E2612" s="135" t="s">
        <v>11629</v>
      </c>
      <c r="F2612" s="135" t="s">
        <v>539</v>
      </c>
      <c r="G2612" s="136">
        <v>44147</v>
      </c>
      <c r="H2612" s="136">
        <v>44168</v>
      </c>
      <c r="I2612" s="135">
        <v>0</v>
      </c>
      <c r="J2612" s="92"/>
    </row>
    <row r="2613" spans="1:10" x14ac:dyDescent="0.25">
      <c r="A2613" s="135" t="s">
        <v>11677</v>
      </c>
      <c r="B2613" s="135" t="s">
        <v>7717</v>
      </c>
      <c r="C2613" s="135" t="s">
        <v>566</v>
      </c>
      <c r="D2613" s="135" t="b">
        <v>0</v>
      </c>
      <c r="E2613" s="135" t="s">
        <v>11629</v>
      </c>
      <c r="F2613" s="135" t="s">
        <v>539</v>
      </c>
      <c r="G2613" s="136">
        <v>44147</v>
      </c>
      <c r="H2613" s="136">
        <v>44168</v>
      </c>
      <c r="I2613" s="135">
        <v>0</v>
      </c>
      <c r="J2613" s="92"/>
    </row>
    <row r="2614" spans="1:10" x14ac:dyDescent="0.25">
      <c r="A2614" s="135" t="s">
        <v>11678</v>
      </c>
      <c r="B2614" s="135" t="s">
        <v>7717</v>
      </c>
      <c r="C2614" s="135" t="s">
        <v>566</v>
      </c>
      <c r="D2614" s="135" t="b">
        <v>0</v>
      </c>
      <c r="E2614" s="135" t="s">
        <v>11629</v>
      </c>
      <c r="F2614" s="135" t="s">
        <v>539</v>
      </c>
      <c r="G2614" s="136">
        <v>44147</v>
      </c>
      <c r="H2614" s="136">
        <v>44168</v>
      </c>
      <c r="I2614" s="135">
        <v>0</v>
      </c>
      <c r="J2614" s="92"/>
    </row>
    <row r="2615" spans="1:10" x14ac:dyDescent="0.25">
      <c r="A2615" s="135" t="s">
        <v>11679</v>
      </c>
      <c r="B2615" s="135" t="s">
        <v>7717</v>
      </c>
      <c r="C2615" s="135" t="s">
        <v>566</v>
      </c>
      <c r="D2615" s="135" t="b">
        <v>0</v>
      </c>
      <c r="E2615" s="135" t="s">
        <v>11629</v>
      </c>
      <c r="F2615" s="135" t="s">
        <v>539</v>
      </c>
      <c r="G2615" s="136">
        <v>44147</v>
      </c>
      <c r="H2615" s="136">
        <v>44168</v>
      </c>
      <c r="I2615" s="135">
        <v>0</v>
      </c>
      <c r="J2615" s="92"/>
    </row>
    <row r="2616" spans="1:10" x14ac:dyDescent="0.25">
      <c r="A2616" s="135" t="s">
        <v>11680</v>
      </c>
      <c r="B2616" s="135" t="s">
        <v>7717</v>
      </c>
      <c r="C2616" s="135" t="s">
        <v>566</v>
      </c>
      <c r="D2616" s="135" t="b">
        <v>0</v>
      </c>
      <c r="E2616" s="135" t="s">
        <v>11629</v>
      </c>
      <c r="F2616" s="135" t="s">
        <v>539</v>
      </c>
      <c r="G2616" s="136">
        <v>44147</v>
      </c>
      <c r="H2616" s="136">
        <v>44168</v>
      </c>
      <c r="I2616" s="135">
        <v>0</v>
      </c>
      <c r="J2616" s="92"/>
    </row>
    <row r="2617" spans="1:10" x14ac:dyDescent="0.25">
      <c r="A2617" s="135" t="s">
        <v>11681</v>
      </c>
      <c r="B2617" s="135" t="s">
        <v>7717</v>
      </c>
      <c r="C2617" s="135" t="s">
        <v>566</v>
      </c>
      <c r="D2617" s="135" t="b">
        <v>0</v>
      </c>
      <c r="E2617" s="135" t="s">
        <v>11629</v>
      </c>
      <c r="F2617" s="135" t="s">
        <v>539</v>
      </c>
      <c r="G2617" s="136">
        <v>44147</v>
      </c>
      <c r="H2617" s="136">
        <v>44168</v>
      </c>
      <c r="I2617" s="135">
        <v>0</v>
      </c>
      <c r="J2617" s="92"/>
    </row>
    <row r="2618" spans="1:10" x14ac:dyDescent="0.25">
      <c r="A2618" s="135" t="s">
        <v>11682</v>
      </c>
      <c r="B2618" s="135" t="s">
        <v>7717</v>
      </c>
      <c r="C2618" s="135" t="s">
        <v>566</v>
      </c>
      <c r="D2618" s="135" t="b">
        <v>0</v>
      </c>
      <c r="E2618" s="135" t="s">
        <v>11629</v>
      </c>
      <c r="F2618" s="135" t="s">
        <v>539</v>
      </c>
      <c r="G2618" s="136">
        <v>44147</v>
      </c>
      <c r="H2618" s="136">
        <v>44168</v>
      </c>
      <c r="I2618" s="135">
        <v>0</v>
      </c>
      <c r="J2618" s="92"/>
    </row>
    <row r="2619" spans="1:10" x14ac:dyDescent="0.25">
      <c r="A2619" s="135" t="s">
        <v>11683</v>
      </c>
      <c r="B2619" s="135" t="s">
        <v>7717</v>
      </c>
      <c r="C2619" s="135" t="s">
        <v>566</v>
      </c>
      <c r="D2619" s="135" t="b">
        <v>0</v>
      </c>
      <c r="E2619" s="135" t="s">
        <v>11629</v>
      </c>
      <c r="F2619" s="135" t="s">
        <v>539</v>
      </c>
      <c r="G2619" s="136">
        <v>44147</v>
      </c>
      <c r="H2619" s="136">
        <v>44168</v>
      </c>
      <c r="I2619" s="135">
        <v>0</v>
      </c>
      <c r="J2619" s="92"/>
    </row>
    <row r="2620" spans="1:10" x14ac:dyDescent="0.25">
      <c r="A2620" s="135" t="s">
        <v>11684</v>
      </c>
      <c r="B2620" s="135" t="s">
        <v>7717</v>
      </c>
      <c r="C2620" s="135" t="s">
        <v>566</v>
      </c>
      <c r="D2620" s="135" t="b">
        <v>0</v>
      </c>
      <c r="E2620" s="135" t="s">
        <v>11629</v>
      </c>
      <c r="F2620" s="135" t="s">
        <v>539</v>
      </c>
      <c r="G2620" s="136">
        <v>44147</v>
      </c>
      <c r="H2620" s="136">
        <v>44168</v>
      </c>
      <c r="I2620" s="135">
        <v>0</v>
      </c>
      <c r="J2620" s="92"/>
    </row>
    <row r="2621" spans="1:10" x14ac:dyDescent="0.25">
      <c r="A2621" s="135" t="s">
        <v>11685</v>
      </c>
      <c r="B2621" s="135" t="s">
        <v>7717</v>
      </c>
      <c r="C2621" s="135" t="s">
        <v>566</v>
      </c>
      <c r="D2621" s="135" t="b">
        <v>0</v>
      </c>
      <c r="E2621" s="135" t="s">
        <v>11629</v>
      </c>
      <c r="F2621" s="135" t="s">
        <v>539</v>
      </c>
      <c r="G2621" s="136">
        <v>44147</v>
      </c>
      <c r="H2621" s="136">
        <v>44168</v>
      </c>
      <c r="I2621" s="135">
        <v>0</v>
      </c>
      <c r="J2621" s="92"/>
    </row>
    <row r="2622" spans="1:10" x14ac:dyDescent="0.25">
      <c r="A2622" s="135" t="s">
        <v>11686</v>
      </c>
      <c r="B2622" s="135" t="s">
        <v>7717</v>
      </c>
      <c r="C2622" s="135" t="s">
        <v>566</v>
      </c>
      <c r="D2622" s="135" t="b">
        <v>0</v>
      </c>
      <c r="E2622" s="135" t="s">
        <v>11629</v>
      </c>
      <c r="F2622" s="135" t="s">
        <v>539</v>
      </c>
      <c r="G2622" s="136">
        <v>44147</v>
      </c>
      <c r="H2622" s="136">
        <v>44168</v>
      </c>
      <c r="I2622" s="135">
        <v>0</v>
      </c>
      <c r="J2622" s="92"/>
    </row>
    <row r="2623" spans="1:10" x14ac:dyDescent="0.25">
      <c r="A2623" s="135" t="s">
        <v>11687</v>
      </c>
      <c r="B2623" s="135" t="s">
        <v>7717</v>
      </c>
      <c r="C2623" s="135" t="s">
        <v>566</v>
      </c>
      <c r="D2623" s="135" t="b">
        <v>0</v>
      </c>
      <c r="E2623" s="135" t="s">
        <v>11629</v>
      </c>
      <c r="F2623" s="135" t="s">
        <v>539</v>
      </c>
      <c r="G2623" s="136">
        <v>44147</v>
      </c>
      <c r="H2623" s="136">
        <v>44168</v>
      </c>
      <c r="I2623" s="135">
        <v>0</v>
      </c>
      <c r="J2623" s="92"/>
    </row>
    <row r="2624" spans="1:10" x14ac:dyDescent="0.25">
      <c r="A2624" s="135" t="s">
        <v>11688</v>
      </c>
      <c r="B2624" s="135" t="s">
        <v>7717</v>
      </c>
      <c r="C2624" s="135" t="s">
        <v>566</v>
      </c>
      <c r="D2624" s="135" t="b">
        <v>0</v>
      </c>
      <c r="E2624" s="135" t="s">
        <v>11629</v>
      </c>
      <c r="F2624" s="135" t="s">
        <v>539</v>
      </c>
      <c r="G2624" s="136">
        <v>44147</v>
      </c>
      <c r="H2624" s="136">
        <v>44168</v>
      </c>
      <c r="I2624" s="135">
        <v>0</v>
      </c>
      <c r="J2624" s="92"/>
    </row>
    <row r="2625" spans="1:10" x14ac:dyDescent="0.25">
      <c r="A2625" s="135" t="s">
        <v>11689</v>
      </c>
      <c r="B2625" s="135" t="s">
        <v>7717</v>
      </c>
      <c r="C2625" s="135" t="s">
        <v>566</v>
      </c>
      <c r="D2625" s="135" t="b">
        <v>0</v>
      </c>
      <c r="E2625" s="135" t="s">
        <v>11629</v>
      </c>
      <c r="F2625" s="135" t="s">
        <v>539</v>
      </c>
      <c r="G2625" s="136">
        <v>44147</v>
      </c>
      <c r="H2625" s="136">
        <v>44168</v>
      </c>
      <c r="I2625" s="135">
        <v>0</v>
      </c>
      <c r="J2625" s="92"/>
    </row>
    <row r="2626" spans="1:10" x14ac:dyDescent="0.25">
      <c r="A2626" s="135" t="s">
        <v>11690</v>
      </c>
      <c r="B2626" s="135" t="s">
        <v>7717</v>
      </c>
      <c r="C2626" s="135" t="s">
        <v>566</v>
      </c>
      <c r="D2626" s="135" t="b">
        <v>0</v>
      </c>
      <c r="E2626" s="135" t="s">
        <v>11629</v>
      </c>
      <c r="F2626" s="135" t="s">
        <v>539</v>
      </c>
      <c r="G2626" s="136">
        <v>44147</v>
      </c>
      <c r="H2626" s="136">
        <v>44168</v>
      </c>
      <c r="I2626" s="135">
        <v>0</v>
      </c>
      <c r="J2626" s="92"/>
    </row>
    <row r="2627" spans="1:10" x14ac:dyDescent="0.25">
      <c r="A2627" s="135" t="s">
        <v>11691</v>
      </c>
      <c r="B2627" s="135" t="s">
        <v>7717</v>
      </c>
      <c r="C2627" s="135" t="s">
        <v>566</v>
      </c>
      <c r="D2627" s="135" t="b">
        <v>0</v>
      </c>
      <c r="E2627" s="135" t="s">
        <v>11629</v>
      </c>
      <c r="F2627" s="135" t="s">
        <v>539</v>
      </c>
      <c r="G2627" s="136">
        <v>44147</v>
      </c>
      <c r="H2627" s="136">
        <v>44168</v>
      </c>
      <c r="I2627" s="135">
        <v>0</v>
      </c>
      <c r="J2627" s="92"/>
    </row>
    <row r="2628" spans="1:10" x14ac:dyDescent="0.25">
      <c r="A2628" s="135" t="s">
        <v>11692</v>
      </c>
      <c r="B2628" s="135" t="s">
        <v>7717</v>
      </c>
      <c r="C2628" s="135" t="s">
        <v>566</v>
      </c>
      <c r="D2628" s="135" t="b">
        <v>0</v>
      </c>
      <c r="E2628" s="135" t="s">
        <v>11629</v>
      </c>
      <c r="F2628" s="135" t="s">
        <v>539</v>
      </c>
      <c r="G2628" s="136">
        <v>44147</v>
      </c>
      <c r="H2628" s="136">
        <v>44168</v>
      </c>
      <c r="I2628" s="135">
        <v>0</v>
      </c>
      <c r="J2628" s="92"/>
    </row>
    <row r="2629" spans="1:10" x14ac:dyDescent="0.25">
      <c r="A2629" s="135" t="s">
        <v>11693</v>
      </c>
      <c r="B2629" s="135" t="s">
        <v>7717</v>
      </c>
      <c r="C2629" s="135" t="s">
        <v>566</v>
      </c>
      <c r="D2629" s="135" t="b">
        <v>0</v>
      </c>
      <c r="E2629" s="135" t="s">
        <v>11629</v>
      </c>
      <c r="F2629" s="135" t="s">
        <v>539</v>
      </c>
      <c r="G2629" s="136">
        <v>44147</v>
      </c>
      <c r="H2629" s="136">
        <v>44168</v>
      </c>
      <c r="I2629" s="135">
        <v>0</v>
      </c>
      <c r="J2629" s="92"/>
    </row>
    <row r="2630" spans="1:10" x14ac:dyDescent="0.25">
      <c r="A2630" s="135" t="s">
        <v>11694</v>
      </c>
      <c r="B2630" s="135" t="s">
        <v>7717</v>
      </c>
      <c r="C2630" s="135" t="s">
        <v>566</v>
      </c>
      <c r="D2630" s="135" t="b">
        <v>0</v>
      </c>
      <c r="E2630" s="135" t="s">
        <v>11629</v>
      </c>
      <c r="F2630" s="135" t="s">
        <v>539</v>
      </c>
      <c r="G2630" s="136">
        <v>44147</v>
      </c>
      <c r="H2630" s="136">
        <v>44168</v>
      </c>
      <c r="I2630" s="135">
        <v>0</v>
      </c>
      <c r="J2630" s="92"/>
    </row>
    <row r="2631" spans="1:10" x14ac:dyDescent="0.25">
      <c r="A2631" s="135" t="s">
        <v>11695</v>
      </c>
      <c r="B2631" s="135" t="s">
        <v>7717</v>
      </c>
      <c r="C2631" s="135" t="s">
        <v>566</v>
      </c>
      <c r="D2631" s="135" t="b">
        <v>0</v>
      </c>
      <c r="E2631" s="135" t="s">
        <v>11629</v>
      </c>
      <c r="F2631" s="135" t="s">
        <v>539</v>
      </c>
      <c r="G2631" s="136">
        <v>44147</v>
      </c>
      <c r="H2631" s="136">
        <v>44168</v>
      </c>
      <c r="I2631" s="135">
        <v>0</v>
      </c>
      <c r="J2631" s="92"/>
    </row>
    <row r="2632" spans="1:10" x14ac:dyDescent="0.25">
      <c r="A2632" s="135" t="s">
        <v>11696</v>
      </c>
      <c r="B2632" s="135" t="s">
        <v>7717</v>
      </c>
      <c r="C2632" s="135" t="s">
        <v>566</v>
      </c>
      <c r="D2632" s="135" t="b">
        <v>0</v>
      </c>
      <c r="E2632" s="135" t="s">
        <v>11629</v>
      </c>
      <c r="F2632" s="135" t="s">
        <v>539</v>
      </c>
      <c r="G2632" s="136">
        <v>44147</v>
      </c>
      <c r="H2632" s="136">
        <v>44168</v>
      </c>
      <c r="I2632" s="135">
        <v>0</v>
      </c>
      <c r="J2632" s="92"/>
    </row>
    <row r="2633" spans="1:10" x14ac:dyDescent="0.25">
      <c r="A2633" s="135" t="s">
        <v>11697</v>
      </c>
      <c r="B2633" s="135" t="s">
        <v>7717</v>
      </c>
      <c r="C2633" s="135" t="s">
        <v>566</v>
      </c>
      <c r="D2633" s="135" t="b">
        <v>0</v>
      </c>
      <c r="E2633" s="135" t="s">
        <v>11629</v>
      </c>
      <c r="F2633" s="135" t="s">
        <v>539</v>
      </c>
      <c r="G2633" s="136">
        <v>44147</v>
      </c>
      <c r="H2633" s="136">
        <v>44168</v>
      </c>
      <c r="I2633" s="135">
        <v>0</v>
      </c>
      <c r="J2633" s="92"/>
    </row>
    <row r="2634" spans="1:10" x14ac:dyDescent="0.25">
      <c r="A2634" s="135" t="s">
        <v>11698</v>
      </c>
      <c r="B2634" s="135" t="s">
        <v>7717</v>
      </c>
      <c r="C2634" s="135" t="s">
        <v>566</v>
      </c>
      <c r="D2634" s="135" t="b">
        <v>0</v>
      </c>
      <c r="E2634" s="135" t="s">
        <v>11629</v>
      </c>
      <c r="F2634" s="135" t="s">
        <v>539</v>
      </c>
      <c r="G2634" s="136">
        <v>44147</v>
      </c>
      <c r="H2634" s="136">
        <v>44168</v>
      </c>
      <c r="I2634" s="135">
        <v>0</v>
      </c>
      <c r="J2634" s="92"/>
    </row>
    <row r="2635" spans="1:10" x14ac:dyDescent="0.25">
      <c r="A2635" s="135" t="s">
        <v>11699</v>
      </c>
      <c r="B2635" s="135" t="s">
        <v>7717</v>
      </c>
      <c r="C2635" s="135" t="s">
        <v>566</v>
      </c>
      <c r="D2635" s="135" t="b">
        <v>0</v>
      </c>
      <c r="E2635" s="135" t="s">
        <v>11629</v>
      </c>
      <c r="F2635" s="135" t="s">
        <v>539</v>
      </c>
      <c r="G2635" s="136">
        <v>44147</v>
      </c>
      <c r="H2635" s="136">
        <v>44168</v>
      </c>
      <c r="I2635" s="135">
        <v>0</v>
      </c>
      <c r="J2635" s="92"/>
    </row>
    <row r="2636" spans="1:10" x14ac:dyDescent="0.25">
      <c r="A2636" s="135" t="s">
        <v>11700</v>
      </c>
      <c r="B2636" s="135" t="s">
        <v>7717</v>
      </c>
      <c r="C2636" s="135" t="s">
        <v>566</v>
      </c>
      <c r="D2636" s="135" t="b">
        <v>0</v>
      </c>
      <c r="E2636" s="135" t="s">
        <v>11629</v>
      </c>
      <c r="F2636" s="135" t="s">
        <v>539</v>
      </c>
      <c r="G2636" s="136">
        <v>44147</v>
      </c>
      <c r="H2636" s="136">
        <v>44168</v>
      </c>
      <c r="I2636" s="135">
        <v>0</v>
      </c>
      <c r="J2636" s="92"/>
    </row>
    <row r="2637" spans="1:10" x14ac:dyDescent="0.25">
      <c r="A2637" s="135" t="s">
        <v>11701</v>
      </c>
      <c r="B2637" s="135" t="s">
        <v>7717</v>
      </c>
      <c r="C2637" s="135" t="s">
        <v>566</v>
      </c>
      <c r="D2637" s="135" t="b">
        <v>0</v>
      </c>
      <c r="E2637" s="135" t="s">
        <v>11629</v>
      </c>
      <c r="F2637" s="135" t="s">
        <v>539</v>
      </c>
      <c r="G2637" s="136">
        <v>44147</v>
      </c>
      <c r="H2637" s="136">
        <v>44168</v>
      </c>
      <c r="I2637" s="135">
        <v>0</v>
      </c>
      <c r="J2637" s="92"/>
    </row>
    <row r="2638" spans="1:10" x14ac:dyDescent="0.25">
      <c r="A2638" s="135" t="s">
        <v>11702</v>
      </c>
      <c r="B2638" s="135" t="s">
        <v>7717</v>
      </c>
      <c r="C2638" s="135" t="s">
        <v>566</v>
      </c>
      <c r="D2638" s="135" t="b">
        <v>0</v>
      </c>
      <c r="E2638" s="135" t="s">
        <v>11629</v>
      </c>
      <c r="F2638" s="135" t="s">
        <v>539</v>
      </c>
      <c r="G2638" s="136">
        <v>44147</v>
      </c>
      <c r="H2638" s="136">
        <v>44168</v>
      </c>
      <c r="I2638" s="135">
        <v>0</v>
      </c>
      <c r="J2638" s="92"/>
    </row>
    <row r="2639" spans="1:10" x14ac:dyDescent="0.25">
      <c r="A2639" s="135" t="s">
        <v>11703</v>
      </c>
      <c r="B2639" s="135" t="s">
        <v>7717</v>
      </c>
      <c r="C2639" s="135" t="s">
        <v>566</v>
      </c>
      <c r="D2639" s="135" t="b">
        <v>0</v>
      </c>
      <c r="E2639" s="135" t="s">
        <v>11629</v>
      </c>
      <c r="F2639" s="135" t="s">
        <v>539</v>
      </c>
      <c r="G2639" s="136">
        <v>44147</v>
      </c>
      <c r="H2639" s="136">
        <v>44168</v>
      </c>
      <c r="I2639" s="135">
        <v>0</v>
      </c>
      <c r="J2639" s="92"/>
    </row>
    <row r="2640" spans="1:10" x14ac:dyDescent="0.25">
      <c r="A2640" s="135" t="s">
        <v>11704</v>
      </c>
      <c r="B2640" s="135" t="s">
        <v>7717</v>
      </c>
      <c r="C2640" s="135" t="s">
        <v>566</v>
      </c>
      <c r="D2640" s="135" t="b">
        <v>0</v>
      </c>
      <c r="E2640" s="135" t="s">
        <v>11629</v>
      </c>
      <c r="F2640" s="135" t="s">
        <v>539</v>
      </c>
      <c r="G2640" s="136">
        <v>44147</v>
      </c>
      <c r="H2640" s="136">
        <v>44168</v>
      </c>
      <c r="I2640" s="135">
        <v>0</v>
      </c>
      <c r="J2640" s="92"/>
    </row>
    <row r="2641" spans="1:10" x14ac:dyDescent="0.25">
      <c r="A2641" s="135" t="s">
        <v>11705</v>
      </c>
      <c r="B2641" s="135" t="s">
        <v>7717</v>
      </c>
      <c r="C2641" s="135" t="s">
        <v>566</v>
      </c>
      <c r="D2641" s="135" t="b">
        <v>0</v>
      </c>
      <c r="E2641" s="135" t="s">
        <v>11629</v>
      </c>
      <c r="F2641" s="135" t="s">
        <v>539</v>
      </c>
      <c r="G2641" s="136">
        <v>44147</v>
      </c>
      <c r="H2641" s="136">
        <v>44168</v>
      </c>
      <c r="I2641" s="135">
        <v>0</v>
      </c>
      <c r="J2641" s="92"/>
    </row>
    <row r="2642" spans="1:10" x14ac:dyDescent="0.25">
      <c r="A2642" s="135" t="s">
        <v>11706</v>
      </c>
      <c r="B2642" s="135" t="s">
        <v>7717</v>
      </c>
      <c r="C2642" s="135" t="s">
        <v>566</v>
      </c>
      <c r="D2642" s="135" t="b">
        <v>0</v>
      </c>
      <c r="E2642" s="135" t="s">
        <v>11629</v>
      </c>
      <c r="F2642" s="135" t="s">
        <v>539</v>
      </c>
      <c r="G2642" s="136">
        <v>44147</v>
      </c>
      <c r="H2642" s="136">
        <v>44168</v>
      </c>
      <c r="I2642" s="135">
        <v>0</v>
      </c>
      <c r="J2642" s="92"/>
    </row>
    <row r="2643" spans="1:10" x14ac:dyDescent="0.25">
      <c r="A2643" s="135" t="s">
        <v>11707</v>
      </c>
      <c r="B2643" s="135" t="s">
        <v>7717</v>
      </c>
      <c r="C2643" s="135" t="s">
        <v>566</v>
      </c>
      <c r="D2643" s="135" t="b">
        <v>0</v>
      </c>
      <c r="E2643" s="135" t="s">
        <v>11629</v>
      </c>
      <c r="F2643" s="135" t="s">
        <v>539</v>
      </c>
      <c r="G2643" s="136">
        <v>44147</v>
      </c>
      <c r="H2643" s="136">
        <v>44168</v>
      </c>
      <c r="I2643" s="135">
        <v>0</v>
      </c>
      <c r="J2643" s="92"/>
    </row>
    <row r="2644" spans="1:10" x14ac:dyDescent="0.25">
      <c r="A2644" s="135" t="s">
        <v>11708</v>
      </c>
      <c r="B2644" s="135" t="s">
        <v>7717</v>
      </c>
      <c r="C2644" s="135" t="s">
        <v>566</v>
      </c>
      <c r="D2644" s="135" t="b">
        <v>0</v>
      </c>
      <c r="E2644" s="135" t="s">
        <v>11629</v>
      </c>
      <c r="F2644" s="135" t="s">
        <v>539</v>
      </c>
      <c r="G2644" s="136">
        <v>44147</v>
      </c>
      <c r="H2644" s="136">
        <v>44168</v>
      </c>
      <c r="I2644" s="135">
        <v>0</v>
      </c>
      <c r="J2644" s="92"/>
    </row>
    <row r="2645" spans="1:10" x14ac:dyDescent="0.25">
      <c r="A2645" s="135" t="s">
        <v>11709</v>
      </c>
      <c r="B2645" s="135" t="s">
        <v>7717</v>
      </c>
      <c r="C2645" s="135" t="s">
        <v>566</v>
      </c>
      <c r="D2645" s="135" t="b">
        <v>0</v>
      </c>
      <c r="E2645" s="135" t="s">
        <v>11629</v>
      </c>
      <c r="F2645" s="135" t="s">
        <v>539</v>
      </c>
      <c r="G2645" s="136">
        <v>44147</v>
      </c>
      <c r="H2645" s="136">
        <v>44168</v>
      </c>
      <c r="I2645" s="135">
        <v>0</v>
      </c>
      <c r="J2645" s="92"/>
    </row>
    <row r="2646" spans="1:10" x14ac:dyDescent="0.25">
      <c r="A2646" s="135" t="s">
        <v>11710</v>
      </c>
      <c r="B2646" s="135" t="s">
        <v>7717</v>
      </c>
      <c r="C2646" s="135" t="s">
        <v>566</v>
      </c>
      <c r="D2646" s="135" t="b">
        <v>0</v>
      </c>
      <c r="E2646" s="135" t="s">
        <v>11629</v>
      </c>
      <c r="F2646" s="135" t="s">
        <v>539</v>
      </c>
      <c r="G2646" s="136">
        <v>44147</v>
      </c>
      <c r="H2646" s="136">
        <v>44168</v>
      </c>
      <c r="I2646" s="135">
        <v>0</v>
      </c>
      <c r="J2646" s="92"/>
    </row>
    <row r="2647" spans="1:10" x14ac:dyDescent="0.25">
      <c r="A2647" s="135" t="s">
        <v>11711</v>
      </c>
      <c r="B2647" s="135" t="s">
        <v>7717</v>
      </c>
      <c r="C2647" s="135" t="s">
        <v>566</v>
      </c>
      <c r="D2647" s="135" t="b">
        <v>0</v>
      </c>
      <c r="E2647" s="135" t="s">
        <v>11629</v>
      </c>
      <c r="F2647" s="135" t="s">
        <v>539</v>
      </c>
      <c r="G2647" s="136">
        <v>44147</v>
      </c>
      <c r="H2647" s="136">
        <v>44168</v>
      </c>
      <c r="I2647" s="135">
        <v>0</v>
      </c>
      <c r="J2647" s="92"/>
    </row>
    <row r="2648" spans="1:10" x14ac:dyDescent="0.25">
      <c r="A2648" s="135" t="s">
        <v>11712</v>
      </c>
      <c r="B2648" s="135" t="s">
        <v>7717</v>
      </c>
      <c r="C2648" s="135" t="s">
        <v>566</v>
      </c>
      <c r="D2648" s="135" t="b">
        <v>0</v>
      </c>
      <c r="E2648" s="135" t="s">
        <v>11629</v>
      </c>
      <c r="F2648" s="135" t="s">
        <v>539</v>
      </c>
      <c r="G2648" s="136">
        <v>44147</v>
      </c>
      <c r="H2648" s="136">
        <v>44168</v>
      </c>
      <c r="I2648" s="135">
        <v>0</v>
      </c>
      <c r="J2648" s="92"/>
    </row>
    <row r="2649" spans="1:10" x14ac:dyDescent="0.25">
      <c r="A2649" s="135" t="s">
        <v>11713</v>
      </c>
      <c r="B2649" s="135" t="s">
        <v>7717</v>
      </c>
      <c r="C2649" s="135" t="s">
        <v>566</v>
      </c>
      <c r="D2649" s="135" t="b">
        <v>0</v>
      </c>
      <c r="E2649" s="135" t="s">
        <v>11629</v>
      </c>
      <c r="F2649" s="135" t="s">
        <v>539</v>
      </c>
      <c r="G2649" s="136">
        <v>44147</v>
      </c>
      <c r="H2649" s="136">
        <v>44168</v>
      </c>
      <c r="I2649" s="135">
        <v>0</v>
      </c>
      <c r="J2649" s="92"/>
    </row>
    <row r="2650" spans="1:10" x14ac:dyDescent="0.25">
      <c r="A2650" s="135" t="s">
        <v>11714</v>
      </c>
      <c r="B2650" s="135" t="s">
        <v>7717</v>
      </c>
      <c r="C2650" s="135" t="s">
        <v>566</v>
      </c>
      <c r="D2650" s="135" t="b">
        <v>0</v>
      </c>
      <c r="E2650" s="135" t="s">
        <v>11629</v>
      </c>
      <c r="F2650" s="135" t="s">
        <v>539</v>
      </c>
      <c r="G2650" s="136">
        <v>44147</v>
      </c>
      <c r="H2650" s="136">
        <v>44168</v>
      </c>
      <c r="I2650" s="135">
        <v>0</v>
      </c>
      <c r="J2650" s="92"/>
    </row>
    <row r="2651" spans="1:10" x14ac:dyDescent="0.25">
      <c r="A2651" s="135" t="s">
        <v>11715</v>
      </c>
      <c r="B2651" s="135" t="s">
        <v>7717</v>
      </c>
      <c r="C2651" s="135" t="s">
        <v>566</v>
      </c>
      <c r="D2651" s="135" t="b">
        <v>0</v>
      </c>
      <c r="E2651" s="135" t="s">
        <v>11629</v>
      </c>
      <c r="F2651" s="135" t="s">
        <v>539</v>
      </c>
      <c r="G2651" s="136">
        <v>44147</v>
      </c>
      <c r="H2651" s="136">
        <v>44168</v>
      </c>
      <c r="I2651" s="135">
        <v>0</v>
      </c>
      <c r="J2651" s="92"/>
    </row>
    <row r="2652" spans="1:10" x14ac:dyDescent="0.25">
      <c r="A2652" s="135" t="s">
        <v>11716</v>
      </c>
      <c r="B2652" s="135" t="s">
        <v>7717</v>
      </c>
      <c r="C2652" s="135" t="s">
        <v>566</v>
      </c>
      <c r="D2652" s="135" t="b">
        <v>0</v>
      </c>
      <c r="E2652" s="135" t="s">
        <v>11629</v>
      </c>
      <c r="F2652" s="135" t="s">
        <v>539</v>
      </c>
      <c r="G2652" s="136">
        <v>44147</v>
      </c>
      <c r="H2652" s="136">
        <v>44168</v>
      </c>
      <c r="I2652" s="135">
        <v>0</v>
      </c>
      <c r="J2652" s="92"/>
    </row>
    <row r="2653" spans="1:10" x14ac:dyDescent="0.25">
      <c r="A2653" s="135" t="s">
        <v>11717</v>
      </c>
      <c r="B2653" s="135" t="s">
        <v>7717</v>
      </c>
      <c r="C2653" s="135" t="s">
        <v>566</v>
      </c>
      <c r="D2653" s="135" t="b">
        <v>0</v>
      </c>
      <c r="E2653" s="135" t="s">
        <v>11629</v>
      </c>
      <c r="F2653" s="135" t="s">
        <v>539</v>
      </c>
      <c r="G2653" s="136">
        <v>44147</v>
      </c>
      <c r="H2653" s="136">
        <v>44168</v>
      </c>
      <c r="I2653" s="135">
        <v>0</v>
      </c>
      <c r="J2653" s="92"/>
    </row>
    <row r="2654" spans="1:10" x14ac:dyDescent="0.25">
      <c r="A2654" s="135" t="s">
        <v>11718</v>
      </c>
      <c r="B2654" s="135" t="s">
        <v>7717</v>
      </c>
      <c r="C2654" s="135" t="s">
        <v>566</v>
      </c>
      <c r="D2654" s="135" t="b">
        <v>0</v>
      </c>
      <c r="E2654" s="135" t="s">
        <v>11629</v>
      </c>
      <c r="F2654" s="135" t="s">
        <v>539</v>
      </c>
      <c r="G2654" s="136">
        <v>44147</v>
      </c>
      <c r="H2654" s="136">
        <v>44168</v>
      </c>
      <c r="I2654" s="135">
        <v>0</v>
      </c>
      <c r="J2654" s="92"/>
    </row>
    <row r="2655" spans="1:10" x14ac:dyDescent="0.25">
      <c r="A2655" s="135" t="s">
        <v>11719</v>
      </c>
      <c r="B2655" s="135" t="s">
        <v>7717</v>
      </c>
      <c r="C2655" s="135" t="s">
        <v>566</v>
      </c>
      <c r="D2655" s="135" t="b">
        <v>0</v>
      </c>
      <c r="E2655" s="135" t="s">
        <v>11629</v>
      </c>
      <c r="F2655" s="135" t="s">
        <v>539</v>
      </c>
      <c r="G2655" s="136">
        <v>44147</v>
      </c>
      <c r="H2655" s="136">
        <v>44168</v>
      </c>
      <c r="I2655" s="135">
        <v>0</v>
      </c>
      <c r="J2655" s="92"/>
    </row>
    <row r="2656" spans="1:10" x14ac:dyDescent="0.25">
      <c r="A2656" s="135" t="s">
        <v>11720</v>
      </c>
      <c r="B2656" s="135" t="s">
        <v>7717</v>
      </c>
      <c r="C2656" s="135" t="s">
        <v>566</v>
      </c>
      <c r="D2656" s="135" t="b">
        <v>0</v>
      </c>
      <c r="E2656" s="135" t="s">
        <v>11629</v>
      </c>
      <c r="F2656" s="135" t="s">
        <v>539</v>
      </c>
      <c r="G2656" s="136">
        <v>44147</v>
      </c>
      <c r="H2656" s="136">
        <v>44168</v>
      </c>
      <c r="I2656" s="135">
        <v>0</v>
      </c>
      <c r="J2656" s="92"/>
    </row>
    <row r="2657" spans="1:10" x14ac:dyDescent="0.25">
      <c r="A2657" s="135" t="s">
        <v>11721</v>
      </c>
      <c r="B2657" s="135" t="s">
        <v>7717</v>
      </c>
      <c r="C2657" s="135" t="s">
        <v>566</v>
      </c>
      <c r="D2657" s="135" t="b">
        <v>0</v>
      </c>
      <c r="E2657" s="135" t="s">
        <v>11629</v>
      </c>
      <c r="F2657" s="135" t="s">
        <v>539</v>
      </c>
      <c r="G2657" s="136">
        <v>44147</v>
      </c>
      <c r="H2657" s="136">
        <v>44168</v>
      </c>
      <c r="I2657" s="135">
        <v>0</v>
      </c>
      <c r="J2657" s="92"/>
    </row>
    <row r="2658" spans="1:10" x14ac:dyDescent="0.25">
      <c r="A2658" s="135" t="s">
        <v>11722</v>
      </c>
      <c r="B2658" s="135" t="s">
        <v>7717</v>
      </c>
      <c r="C2658" s="135" t="s">
        <v>566</v>
      </c>
      <c r="D2658" s="135" t="b">
        <v>0</v>
      </c>
      <c r="E2658" s="135" t="s">
        <v>11629</v>
      </c>
      <c r="F2658" s="135" t="s">
        <v>539</v>
      </c>
      <c r="G2658" s="136">
        <v>44147</v>
      </c>
      <c r="H2658" s="136">
        <v>44168</v>
      </c>
      <c r="I2658" s="135">
        <v>0</v>
      </c>
      <c r="J2658" s="92"/>
    </row>
    <row r="2659" spans="1:10" x14ac:dyDescent="0.25">
      <c r="A2659" s="135" t="s">
        <v>11723</v>
      </c>
      <c r="B2659" s="135" t="s">
        <v>7717</v>
      </c>
      <c r="C2659" s="135" t="s">
        <v>566</v>
      </c>
      <c r="D2659" s="135" t="b">
        <v>0</v>
      </c>
      <c r="E2659" s="135" t="s">
        <v>11629</v>
      </c>
      <c r="F2659" s="135" t="s">
        <v>539</v>
      </c>
      <c r="G2659" s="136">
        <v>44147</v>
      </c>
      <c r="H2659" s="136">
        <v>44168</v>
      </c>
      <c r="I2659" s="135">
        <v>0</v>
      </c>
      <c r="J2659" s="92"/>
    </row>
    <row r="2660" spans="1:10" x14ac:dyDescent="0.25">
      <c r="A2660" s="135" t="s">
        <v>11724</v>
      </c>
      <c r="B2660" s="135" t="s">
        <v>7717</v>
      </c>
      <c r="C2660" s="135" t="s">
        <v>566</v>
      </c>
      <c r="D2660" s="135" t="b">
        <v>0</v>
      </c>
      <c r="E2660" s="135" t="s">
        <v>11629</v>
      </c>
      <c r="F2660" s="135" t="s">
        <v>539</v>
      </c>
      <c r="G2660" s="136">
        <v>44147</v>
      </c>
      <c r="H2660" s="136">
        <v>44168</v>
      </c>
      <c r="I2660" s="135">
        <v>0</v>
      </c>
      <c r="J2660" s="92"/>
    </row>
    <row r="2661" spans="1:10" x14ac:dyDescent="0.25">
      <c r="A2661" s="135" t="s">
        <v>11725</v>
      </c>
      <c r="B2661" s="135" t="s">
        <v>7717</v>
      </c>
      <c r="C2661" s="135" t="s">
        <v>566</v>
      </c>
      <c r="D2661" s="135" t="b">
        <v>0</v>
      </c>
      <c r="E2661" s="135" t="s">
        <v>11629</v>
      </c>
      <c r="F2661" s="135" t="s">
        <v>539</v>
      </c>
      <c r="G2661" s="136">
        <v>44147</v>
      </c>
      <c r="H2661" s="136">
        <v>44168</v>
      </c>
      <c r="I2661" s="135">
        <v>0</v>
      </c>
      <c r="J2661" s="92"/>
    </row>
    <row r="2662" spans="1:10" x14ac:dyDescent="0.25">
      <c r="A2662" s="135" t="s">
        <v>11726</v>
      </c>
      <c r="B2662" s="135" t="s">
        <v>7717</v>
      </c>
      <c r="C2662" s="135" t="s">
        <v>566</v>
      </c>
      <c r="D2662" s="135" t="b">
        <v>0</v>
      </c>
      <c r="E2662" s="135" t="s">
        <v>11629</v>
      </c>
      <c r="F2662" s="135" t="s">
        <v>539</v>
      </c>
      <c r="G2662" s="136">
        <v>44147</v>
      </c>
      <c r="H2662" s="136">
        <v>44168</v>
      </c>
      <c r="I2662" s="135">
        <v>0</v>
      </c>
      <c r="J2662" s="92"/>
    </row>
    <row r="2663" spans="1:10" x14ac:dyDescent="0.25">
      <c r="A2663" s="135" t="s">
        <v>11727</v>
      </c>
      <c r="B2663" s="135" t="s">
        <v>7717</v>
      </c>
      <c r="C2663" s="135" t="s">
        <v>566</v>
      </c>
      <c r="D2663" s="135" t="b">
        <v>0</v>
      </c>
      <c r="E2663" s="135" t="s">
        <v>11629</v>
      </c>
      <c r="F2663" s="135" t="s">
        <v>539</v>
      </c>
      <c r="G2663" s="136">
        <v>44147</v>
      </c>
      <c r="H2663" s="136">
        <v>44168</v>
      </c>
      <c r="I2663" s="135">
        <v>0</v>
      </c>
      <c r="J2663" s="92"/>
    </row>
    <row r="2664" spans="1:10" x14ac:dyDescent="0.25">
      <c r="A2664" s="135" t="s">
        <v>11728</v>
      </c>
      <c r="B2664" s="135" t="s">
        <v>7717</v>
      </c>
      <c r="C2664" s="135" t="s">
        <v>566</v>
      </c>
      <c r="D2664" s="135" t="b">
        <v>0</v>
      </c>
      <c r="E2664" s="135" t="s">
        <v>11629</v>
      </c>
      <c r="F2664" s="135" t="s">
        <v>539</v>
      </c>
      <c r="G2664" s="136">
        <v>44147</v>
      </c>
      <c r="H2664" s="136">
        <v>44168</v>
      </c>
      <c r="I2664" s="135">
        <v>0</v>
      </c>
      <c r="J2664" s="92"/>
    </row>
    <row r="2665" spans="1:10" x14ac:dyDescent="0.25">
      <c r="A2665" s="135" t="s">
        <v>11729</v>
      </c>
      <c r="B2665" s="135" t="s">
        <v>7717</v>
      </c>
      <c r="C2665" s="135" t="s">
        <v>566</v>
      </c>
      <c r="D2665" s="135" t="b">
        <v>0</v>
      </c>
      <c r="E2665" s="135" t="s">
        <v>11629</v>
      </c>
      <c r="F2665" s="135" t="s">
        <v>539</v>
      </c>
      <c r="G2665" s="136">
        <v>44147</v>
      </c>
      <c r="H2665" s="136">
        <v>44168</v>
      </c>
      <c r="I2665" s="135">
        <v>0</v>
      </c>
      <c r="J2665" s="92"/>
    </row>
    <row r="2666" spans="1:10" x14ac:dyDescent="0.25">
      <c r="A2666" s="135" t="s">
        <v>11730</v>
      </c>
      <c r="B2666" s="135" t="s">
        <v>7717</v>
      </c>
      <c r="C2666" s="135" t="s">
        <v>566</v>
      </c>
      <c r="D2666" s="135" t="b">
        <v>0</v>
      </c>
      <c r="E2666" s="135" t="s">
        <v>11629</v>
      </c>
      <c r="F2666" s="135" t="s">
        <v>539</v>
      </c>
      <c r="G2666" s="136">
        <v>44147</v>
      </c>
      <c r="H2666" s="136">
        <v>44168</v>
      </c>
      <c r="I2666" s="135">
        <v>0</v>
      </c>
      <c r="J2666" s="92"/>
    </row>
    <row r="2667" spans="1:10" x14ac:dyDescent="0.25">
      <c r="A2667" s="135" t="s">
        <v>11731</v>
      </c>
      <c r="B2667" s="135" t="s">
        <v>7717</v>
      </c>
      <c r="C2667" s="135" t="s">
        <v>566</v>
      </c>
      <c r="D2667" s="135" t="b">
        <v>0</v>
      </c>
      <c r="E2667" s="135" t="s">
        <v>11629</v>
      </c>
      <c r="F2667" s="135" t="s">
        <v>539</v>
      </c>
      <c r="G2667" s="136">
        <v>44147</v>
      </c>
      <c r="H2667" s="136">
        <v>44168</v>
      </c>
      <c r="I2667" s="135">
        <v>0</v>
      </c>
      <c r="J2667" s="92"/>
    </row>
    <row r="2668" spans="1:10" x14ac:dyDescent="0.25">
      <c r="A2668" s="135" t="s">
        <v>11732</v>
      </c>
      <c r="B2668" s="135" t="s">
        <v>7717</v>
      </c>
      <c r="C2668" s="135" t="s">
        <v>566</v>
      </c>
      <c r="D2668" s="135" t="b">
        <v>0</v>
      </c>
      <c r="E2668" s="135" t="s">
        <v>11629</v>
      </c>
      <c r="F2668" s="135" t="s">
        <v>539</v>
      </c>
      <c r="G2668" s="136">
        <v>44147</v>
      </c>
      <c r="H2668" s="136">
        <v>44168</v>
      </c>
      <c r="I2668" s="135">
        <v>0</v>
      </c>
      <c r="J2668" s="92"/>
    </row>
    <row r="2669" spans="1:10" x14ac:dyDescent="0.25">
      <c r="A2669" s="135" t="s">
        <v>11733</v>
      </c>
      <c r="B2669" s="135" t="s">
        <v>7717</v>
      </c>
      <c r="C2669" s="135" t="s">
        <v>566</v>
      </c>
      <c r="D2669" s="135" t="b">
        <v>0</v>
      </c>
      <c r="E2669" s="135" t="s">
        <v>11629</v>
      </c>
      <c r="F2669" s="135" t="s">
        <v>539</v>
      </c>
      <c r="G2669" s="136">
        <v>44147</v>
      </c>
      <c r="H2669" s="136">
        <v>44168</v>
      </c>
      <c r="I2669" s="135">
        <v>0</v>
      </c>
      <c r="J2669" s="92"/>
    </row>
    <row r="2670" spans="1:10" x14ac:dyDescent="0.25">
      <c r="A2670" s="135" t="s">
        <v>11734</v>
      </c>
      <c r="B2670" s="135" t="s">
        <v>7717</v>
      </c>
      <c r="C2670" s="135" t="s">
        <v>566</v>
      </c>
      <c r="D2670" s="135" t="b">
        <v>0</v>
      </c>
      <c r="E2670" s="135" t="s">
        <v>11629</v>
      </c>
      <c r="F2670" s="135" t="s">
        <v>539</v>
      </c>
      <c r="G2670" s="136">
        <v>44147</v>
      </c>
      <c r="H2670" s="136">
        <v>44168</v>
      </c>
      <c r="I2670" s="135">
        <v>0</v>
      </c>
      <c r="J2670" s="92"/>
    </row>
    <row r="2671" spans="1:10" x14ac:dyDescent="0.25">
      <c r="A2671" s="135" t="s">
        <v>11735</v>
      </c>
      <c r="B2671" s="135" t="s">
        <v>7717</v>
      </c>
      <c r="C2671" s="135" t="s">
        <v>566</v>
      </c>
      <c r="D2671" s="135" t="b">
        <v>0</v>
      </c>
      <c r="E2671" s="135" t="s">
        <v>11629</v>
      </c>
      <c r="F2671" s="135" t="s">
        <v>539</v>
      </c>
      <c r="G2671" s="136">
        <v>44147</v>
      </c>
      <c r="H2671" s="136">
        <v>44168</v>
      </c>
      <c r="I2671" s="135">
        <v>0</v>
      </c>
      <c r="J2671" s="92"/>
    </row>
    <row r="2672" spans="1:10" x14ac:dyDescent="0.25">
      <c r="A2672" s="135" t="s">
        <v>11736</v>
      </c>
      <c r="B2672" s="135" t="s">
        <v>7717</v>
      </c>
      <c r="C2672" s="135" t="s">
        <v>566</v>
      </c>
      <c r="D2672" s="135" t="b">
        <v>0</v>
      </c>
      <c r="E2672" s="135" t="s">
        <v>11629</v>
      </c>
      <c r="F2672" s="135" t="s">
        <v>539</v>
      </c>
      <c r="G2672" s="136">
        <v>44147</v>
      </c>
      <c r="H2672" s="136">
        <v>44168</v>
      </c>
      <c r="I2672" s="135">
        <v>0</v>
      </c>
      <c r="J2672" s="92"/>
    </row>
    <row r="2673" spans="1:10" x14ac:dyDescent="0.25">
      <c r="A2673" s="135" t="s">
        <v>11737</v>
      </c>
      <c r="B2673" s="135" t="s">
        <v>7717</v>
      </c>
      <c r="C2673" s="135" t="s">
        <v>566</v>
      </c>
      <c r="D2673" s="135" t="b">
        <v>0</v>
      </c>
      <c r="E2673" s="135" t="s">
        <v>11629</v>
      </c>
      <c r="F2673" s="135" t="s">
        <v>539</v>
      </c>
      <c r="G2673" s="136">
        <v>44147</v>
      </c>
      <c r="H2673" s="136">
        <v>44168</v>
      </c>
      <c r="I2673" s="135">
        <v>0</v>
      </c>
      <c r="J2673" s="92"/>
    </row>
    <row r="2674" spans="1:10" x14ac:dyDescent="0.25">
      <c r="A2674" s="135" t="s">
        <v>11738</v>
      </c>
      <c r="B2674" s="135" t="s">
        <v>7717</v>
      </c>
      <c r="C2674" s="135" t="s">
        <v>566</v>
      </c>
      <c r="D2674" s="135" t="b">
        <v>0</v>
      </c>
      <c r="E2674" s="135" t="s">
        <v>11629</v>
      </c>
      <c r="F2674" s="135" t="s">
        <v>539</v>
      </c>
      <c r="G2674" s="136">
        <v>44147</v>
      </c>
      <c r="H2674" s="136">
        <v>44168</v>
      </c>
      <c r="I2674" s="135">
        <v>0</v>
      </c>
      <c r="J2674" s="92"/>
    </row>
    <row r="2675" spans="1:10" x14ac:dyDescent="0.25">
      <c r="A2675" s="135" t="s">
        <v>11739</v>
      </c>
      <c r="B2675" s="135" t="s">
        <v>7717</v>
      </c>
      <c r="C2675" s="135" t="s">
        <v>566</v>
      </c>
      <c r="D2675" s="135" t="b">
        <v>0</v>
      </c>
      <c r="E2675" s="135" t="s">
        <v>11629</v>
      </c>
      <c r="F2675" s="135" t="s">
        <v>539</v>
      </c>
      <c r="G2675" s="136">
        <v>44147</v>
      </c>
      <c r="H2675" s="136">
        <v>44168</v>
      </c>
      <c r="I2675" s="135">
        <v>0</v>
      </c>
      <c r="J2675" s="92"/>
    </row>
    <row r="2676" spans="1:10" x14ac:dyDescent="0.25">
      <c r="A2676" s="135" t="s">
        <v>11740</v>
      </c>
      <c r="B2676" s="135" t="s">
        <v>7717</v>
      </c>
      <c r="C2676" s="135" t="s">
        <v>566</v>
      </c>
      <c r="D2676" s="135" t="b">
        <v>0</v>
      </c>
      <c r="E2676" s="135" t="s">
        <v>11629</v>
      </c>
      <c r="F2676" s="135" t="s">
        <v>539</v>
      </c>
      <c r="G2676" s="136">
        <v>44147</v>
      </c>
      <c r="H2676" s="136">
        <v>44168</v>
      </c>
      <c r="I2676" s="135">
        <v>0</v>
      </c>
      <c r="J2676" s="92"/>
    </row>
    <row r="2677" spans="1:10" x14ac:dyDescent="0.25">
      <c r="A2677" s="135" t="s">
        <v>11741</v>
      </c>
      <c r="B2677" s="135" t="s">
        <v>7717</v>
      </c>
      <c r="C2677" s="135" t="s">
        <v>566</v>
      </c>
      <c r="D2677" s="135" t="b">
        <v>0</v>
      </c>
      <c r="E2677" s="135" t="s">
        <v>11629</v>
      </c>
      <c r="F2677" s="135" t="s">
        <v>539</v>
      </c>
      <c r="G2677" s="136">
        <v>44147</v>
      </c>
      <c r="H2677" s="136">
        <v>44168</v>
      </c>
      <c r="I2677" s="135">
        <v>0</v>
      </c>
      <c r="J2677" s="92"/>
    </row>
    <row r="2678" spans="1:10" x14ac:dyDescent="0.25">
      <c r="A2678" s="135" t="s">
        <v>11742</v>
      </c>
      <c r="B2678" s="135" t="s">
        <v>7717</v>
      </c>
      <c r="C2678" s="135" t="s">
        <v>566</v>
      </c>
      <c r="D2678" s="135" t="b">
        <v>0</v>
      </c>
      <c r="E2678" s="135" t="s">
        <v>11629</v>
      </c>
      <c r="F2678" s="135" t="s">
        <v>539</v>
      </c>
      <c r="G2678" s="136">
        <v>44147</v>
      </c>
      <c r="H2678" s="136">
        <v>44168</v>
      </c>
      <c r="I2678" s="135">
        <v>0</v>
      </c>
      <c r="J2678" s="92"/>
    </row>
    <row r="2679" spans="1:10" x14ac:dyDescent="0.25">
      <c r="A2679" s="135" t="s">
        <v>11743</v>
      </c>
      <c r="B2679" s="135" t="s">
        <v>7717</v>
      </c>
      <c r="C2679" s="135" t="s">
        <v>566</v>
      </c>
      <c r="D2679" s="135" t="b">
        <v>0</v>
      </c>
      <c r="E2679" s="135" t="s">
        <v>11629</v>
      </c>
      <c r="F2679" s="135" t="s">
        <v>539</v>
      </c>
      <c r="G2679" s="136">
        <v>44147</v>
      </c>
      <c r="H2679" s="136">
        <v>44168</v>
      </c>
      <c r="I2679" s="135">
        <v>0</v>
      </c>
      <c r="J2679" s="92"/>
    </row>
    <row r="2680" spans="1:10" x14ac:dyDescent="0.25">
      <c r="A2680" s="135" t="s">
        <v>11744</v>
      </c>
      <c r="B2680" s="135" t="s">
        <v>7717</v>
      </c>
      <c r="C2680" s="135" t="s">
        <v>566</v>
      </c>
      <c r="D2680" s="135" t="b">
        <v>0</v>
      </c>
      <c r="E2680" s="135" t="s">
        <v>11629</v>
      </c>
      <c r="F2680" s="135" t="s">
        <v>539</v>
      </c>
      <c r="G2680" s="136">
        <v>44147</v>
      </c>
      <c r="H2680" s="136">
        <v>44168</v>
      </c>
      <c r="I2680" s="135">
        <v>0</v>
      </c>
      <c r="J2680" s="92"/>
    </row>
    <row r="2681" spans="1:10" x14ac:dyDescent="0.25">
      <c r="A2681" s="135" t="s">
        <v>11745</v>
      </c>
      <c r="B2681" s="135" t="s">
        <v>7717</v>
      </c>
      <c r="C2681" s="135" t="s">
        <v>566</v>
      </c>
      <c r="D2681" s="135" t="b">
        <v>0</v>
      </c>
      <c r="E2681" s="135" t="s">
        <v>11629</v>
      </c>
      <c r="F2681" s="135" t="s">
        <v>539</v>
      </c>
      <c r="G2681" s="136">
        <v>44147</v>
      </c>
      <c r="H2681" s="136">
        <v>44168</v>
      </c>
      <c r="I2681" s="135">
        <v>0</v>
      </c>
      <c r="J2681" s="92"/>
    </row>
    <row r="2682" spans="1:10" x14ac:dyDescent="0.25">
      <c r="A2682" s="135" t="s">
        <v>11746</v>
      </c>
      <c r="B2682" s="135" t="s">
        <v>7717</v>
      </c>
      <c r="C2682" s="135" t="s">
        <v>566</v>
      </c>
      <c r="D2682" s="135" t="b">
        <v>0</v>
      </c>
      <c r="E2682" s="135" t="s">
        <v>11629</v>
      </c>
      <c r="F2682" s="135" t="s">
        <v>539</v>
      </c>
      <c r="G2682" s="136">
        <v>44147</v>
      </c>
      <c r="H2682" s="136">
        <v>44168</v>
      </c>
      <c r="I2682" s="135">
        <v>0</v>
      </c>
      <c r="J2682" s="92"/>
    </row>
    <row r="2683" spans="1:10" x14ac:dyDescent="0.25">
      <c r="A2683" s="135" t="s">
        <v>11747</v>
      </c>
      <c r="B2683" s="135" t="s">
        <v>7717</v>
      </c>
      <c r="C2683" s="135" t="s">
        <v>566</v>
      </c>
      <c r="D2683" s="135" t="b">
        <v>0</v>
      </c>
      <c r="E2683" s="135" t="s">
        <v>11629</v>
      </c>
      <c r="F2683" s="135" t="s">
        <v>539</v>
      </c>
      <c r="G2683" s="136">
        <v>44147</v>
      </c>
      <c r="H2683" s="136">
        <v>44168</v>
      </c>
      <c r="I2683" s="135">
        <v>0</v>
      </c>
      <c r="J2683" s="92"/>
    </row>
    <row r="2684" spans="1:10" x14ac:dyDescent="0.25">
      <c r="A2684" s="135" t="s">
        <v>11748</v>
      </c>
      <c r="B2684" s="135" t="s">
        <v>7717</v>
      </c>
      <c r="C2684" s="135" t="s">
        <v>566</v>
      </c>
      <c r="D2684" s="135" t="b">
        <v>0</v>
      </c>
      <c r="E2684" s="135" t="s">
        <v>11629</v>
      </c>
      <c r="F2684" s="135" t="s">
        <v>539</v>
      </c>
      <c r="G2684" s="136">
        <v>44147</v>
      </c>
      <c r="H2684" s="136">
        <v>44168</v>
      </c>
      <c r="I2684" s="135">
        <v>0</v>
      </c>
      <c r="J2684" s="92"/>
    </row>
    <row r="2685" spans="1:10" x14ac:dyDescent="0.25">
      <c r="A2685" s="135" t="s">
        <v>11749</v>
      </c>
      <c r="B2685" s="135" t="s">
        <v>7717</v>
      </c>
      <c r="C2685" s="135" t="s">
        <v>566</v>
      </c>
      <c r="D2685" s="135" t="b">
        <v>0</v>
      </c>
      <c r="E2685" s="135" t="s">
        <v>11629</v>
      </c>
      <c r="F2685" s="135" t="s">
        <v>539</v>
      </c>
      <c r="G2685" s="136">
        <v>44147</v>
      </c>
      <c r="H2685" s="136">
        <v>44168</v>
      </c>
      <c r="I2685" s="135">
        <v>0</v>
      </c>
      <c r="J2685" s="92"/>
    </row>
    <row r="2686" spans="1:10" x14ac:dyDescent="0.25">
      <c r="A2686" s="135" t="s">
        <v>11750</v>
      </c>
      <c r="B2686" s="135" t="s">
        <v>7717</v>
      </c>
      <c r="C2686" s="135" t="s">
        <v>566</v>
      </c>
      <c r="D2686" s="135" t="b">
        <v>0</v>
      </c>
      <c r="E2686" s="135" t="s">
        <v>11629</v>
      </c>
      <c r="F2686" s="135" t="s">
        <v>539</v>
      </c>
      <c r="G2686" s="136">
        <v>44147</v>
      </c>
      <c r="H2686" s="136">
        <v>44168</v>
      </c>
      <c r="I2686" s="135">
        <v>0</v>
      </c>
      <c r="J2686" s="92"/>
    </row>
    <row r="2687" spans="1:10" x14ac:dyDescent="0.25">
      <c r="A2687" s="135" t="s">
        <v>11751</v>
      </c>
      <c r="B2687" s="135" t="s">
        <v>7717</v>
      </c>
      <c r="C2687" s="135" t="s">
        <v>566</v>
      </c>
      <c r="D2687" s="135" t="b">
        <v>0</v>
      </c>
      <c r="E2687" s="135" t="s">
        <v>11629</v>
      </c>
      <c r="F2687" s="135" t="s">
        <v>539</v>
      </c>
      <c r="G2687" s="136">
        <v>44147</v>
      </c>
      <c r="H2687" s="136">
        <v>44168</v>
      </c>
      <c r="I2687" s="135">
        <v>0</v>
      </c>
      <c r="J2687" s="92"/>
    </row>
    <row r="2688" spans="1:10" x14ac:dyDescent="0.25">
      <c r="A2688" s="135" t="s">
        <v>11752</v>
      </c>
      <c r="B2688" s="135" t="s">
        <v>7717</v>
      </c>
      <c r="C2688" s="135" t="s">
        <v>566</v>
      </c>
      <c r="D2688" s="135" t="b">
        <v>0</v>
      </c>
      <c r="E2688" s="135" t="s">
        <v>11629</v>
      </c>
      <c r="F2688" s="135" t="s">
        <v>539</v>
      </c>
      <c r="G2688" s="136">
        <v>44147</v>
      </c>
      <c r="H2688" s="136">
        <v>44168</v>
      </c>
      <c r="I2688" s="135">
        <v>0</v>
      </c>
      <c r="J2688" s="92"/>
    </row>
    <row r="2689" spans="1:10" x14ac:dyDescent="0.25">
      <c r="A2689" s="135" t="s">
        <v>11753</v>
      </c>
      <c r="B2689" s="135" t="s">
        <v>7717</v>
      </c>
      <c r="C2689" s="135" t="s">
        <v>566</v>
      </c>
      <c r="D2689" s="135" t="b">
        <v>0</v>
      </c>
      <c r="E2689" s="135" t="s">
        <v>11629</v>
      </c>
      <c r="F2689" s="135" t="s">
        <v>539</v>
      </c>
      <c r="G2689" s="136">
        <v>44147</v>
      </c>
      <c r="H2689" s="136">
        <v>44168</v>
      </c>
      <c r="I2689" s="135">
        <v>0</v>
      </c>
      <c r="J2689" s="92"/>
    </row>
    <row r="2690" spans="1:10" x14ac:dyDescent="0.25">
      <c r="A2690" s="135" t="s">
        <v>11754</v>
      </c>
      <c r="B2690" s="135" t="s">
        <v>7717</v>
      </c>
      <c r="C2690" s="135" t="s">
        <v>566</v>
      </c>
      <c r="D2690" s="135" t="b">
        <v>0</v>
      </c>
      <c r="E2690" s="135" t="s">
        <v>11629</v>
      </c>
      <c r="F2690" s="135" t="s">
        <v>539</v>
      </c>
      <c r="G2690" s="136">
        <v>44147</v>
      </c>
      <c r="H2690" s="136">
        <v>44168</v>
      </c>
      <c r="I2690" s="135">
        <v>0</v>
      </c>
      <c r="J2690" s="92"/>
    </row>
    <row r="2691" spans="1:10" x14ac:dyDescent="0.25">
      <c r="A2691" s="135" t="s">
        <v>11755</v>
      </c>
      <c r="B2691" s="135" t="s">
        <v>7717</v>
      </c>
      <c r="C2691" s="135" t="s">
        <v>566</v>
      </c>
      <c r="D2691" s="135" t="b">
        <v>0</v>
      </c>
      <c r="E2691" s="135" t="s">
        <v>11629</v>
      </c>
      <c r="F2691" s="135" t="s">
        <v>539</v>
      </c>
      <c r="G2691" s="136">
        <v>44147</v>
      </c>
      <c r="H2691" s="136">
        <v>44168</v>
      </c>
      <c r="I2691" s="135">
        <v>0</v>
      </c>
      <c r="J2691" s="92"/>
    </row>
    <row r="2692" spans="1:10" x14ac:dyDescent="0.25">
      <c r="A2692" s="135" t="s">
        <v>11756</v>
      </c>
      <c r="B2692" s="135" t="s">
        <v>7717</v>
      </c>
      <c r="C2692" s="135" t="s">
        <v>566</v>
      </c>
      <c r="D2692" s="135" t="b">
        <v>0</v>
      </c>
      <c r="E2692" s="135" t="s">
        <v>11629</v>
      </c>
      <c r="F2692" s="135" t="s">
        <v>539</v>
      </c>
      <c r="G2692" s="136">
        <v>44147</v>
      </c>
      <c r="H2692" s="136">
        <v>44168</v>
      </c>
      <c r="I2692" s="135">
        <v>0</v>
      </c>
      <c r="J2692" s="92"/>
    </row>
    <row r="2693" spans="1:10" x14ac:dyDescent="0.25">
      <c r="A2693" s="135" t="s">
        <v>11757</v>
      </c>
      <c r="B2693" s="135" t="s">
        <v>7717</v>
      </c>
      <c r="C2693" s="135" t="s">
        <v>566</v>
      </c>
      <c r="D2693" s="135" t="b">
        <v>0</v>
      </c>
      <c r="E2693" s="135" t="s">
        <v>11629</v>
      </c>
      <c r="F2693" s="135" t="s">
        <v>539</v>
      </c>
      <c r="G2693" s="136">
        <v>44147</v>
      </c>
      <c r="H2693" s="136">
        <v>44168</v>
      </c>
      <c r="I2693" s="135">
        <v>0</v>
      </c>
      <c r="J2693" s="92"/>
    </row>
    <row r="2694" spans="1:10" x14ac:dyDescent="0.25">
      <c r="A2694" s="135" t="s">
        <v>11758</v>
      </c>
      <c r="B2694" s="135" t="s">
        <v>7717</v>
      </c>
      <c r="C2694" s="135" t="s">
        <v>566</v>
      </c>
      <c r="D2694" s="135" t="b">
        <v>0</v>
      </c>
      <c r="E2694" s="135" t="s">
        <v>11629</v>
      </c>
      <c r="F2694" s="135" t="s">
        <v>539</v>
      </c>
      <c r="G2694" s="136">
        <v>44147</v>
      </c>
      <c r="H2694" s="136">
        <v>44168</v>
      </c>
      <c r="I2694" s="135">
        <v>0</v>
      </c>
      <c r="J2694" s="92"/>
    </row>
    <row r="2695" spans="1:10" x14ac:dyDescent="0.25">
      <c r="A2695" s="135" t="s">
        <v>11759</v>
      </c>
      <c r="B2695" s="135" t="s">
        <v>7717</v>
      </c>
      <c r="C2695" s="135" t="s">
        <v>566</v>
      </c>
      <c r="D2695" s="135" t="b">
        <v>0</v>
      </c>
      <c r="E2695" s="135" t="s">
        <v>11629</v>
      </c>
      <c r="F2695" s="135" t="s">
        <v>539</v>
      </c>
      <c r="G2695" s="136">
        <v>44147</v>
      </c>
      <c r="H2695" s="136">
        <v>44168</v>
      </c>
      <c r="I2695" s="135">
        <v>0</v>
      </c>
      <c r="J2695" s="92"/>
    </row>
    <row r="2696" spans="1:10" x14ac:dyDescent="0.25">
      <c r="A2696" s="135" t="s">
        <v>11760</v>
      </c>
      <c r="B2696" s="135" t="s">
        <v>558</v>
      </c>
      <c r="C2696" s="135" t="s">
        <v>566</v>
      </c>
      <c r="D2696" s="135" t="b">
        <v>0</v>
      </c>
      <c r="E2696" s="135" t="s">
        <v>11761</v>
      </c>
      <c r="F2696" s="135" t="s">
        <v>539</v>
      </c>
      <c r="G2696" s="136">
        <v>44147</v>
      </c>
      <c r="H2696" s="136">
        <v>44168</v>
      </c>
      <c r="I2696" s="135">
        <v>0</v>
      </c>
      <c r="J2696" s="92"/>
    </row>
    <row r="2697" spans="1:10" x14ac:dyDescent="0.25">
      <c r="A2697" s="135" t="s">
        <v>11762</v>
      </c>
      <c r="B2697" s="135" t="s">
        <v>558</v>
      </c>
      <c r="C2697" s="135" t="s">
        <v>566</v>
      </c>
      <c r="D2697" s="135" t="b">
        <v>0</v>
      </c>
      <c r="E2697" s="135" t="s">
        <v>11761</v>
      </c>
      <c r="F2697" s="135" t="s">
        <v>539</v>
      </c>
      <c r="G2697" s="136">
        <v>44147</v>
      </c>
      <c r="H2697" s="136">
        <v>44168</v>
      </c>
      <c r="I2697" s="135">
        <v>0</v>
      </c>
      <c r="J2697" s="92"/>
    </row>
    <row r="2698" spans="1:10" x14ac:dyDescent="0.25">
      <c r="A2698" s="135" t="s">
        <v>11763</v>
      </c>
      <c r="B2698" s="135" t="s">
        <v>558</v>
      </c>
      <c r="C2698" s="135" t="s">
        <v>566</v>
      </c>
      <c r="D2698" s="135" t="b">
        <v>0</v>
      </c>
      <c r="E2698" s="135" t="s">
        <v>11761</v>
      </c>
      <c r="F2698" s="135" t="s">
        <v>539</v>
      </c>
      <c r="G2698" s="136">
        <v>44147</v>
      </c>
      <c r="H2698" s="136">
        <v>44168</v>
      </c>
      <c r="I2698" s="135">
        <v>0</v>
      </c>
      <c r="J2698" s="92"/>
    </row>
    <row r="2699" spans="1:10" x14ac:dyDescent="0.25">
      <c r="A2699" s="135" t="s">
        <v>11764</v>
      </c>
      <c r="B2699" s="135" t="s">
        <v>558</v>
      </c>
      <c r="C2699" s="135" t="s">
        <v>566</v>
      </c>
      <c r="D2699" s="135" t="b">
        <v>0</v>
      </c>
      <c r="E2699" s="135" t="s">
        <v>11761</v>
      </c>
      <c r="F2699" s="135" t="s">
        <v>539</v>
      </c>
      <c r="G2699" s="136">
        <v>44147</v>
      </c>
      <c r="H2699" s="136">
        <v>44168</v>
      </c>
      <c r="I2699" s="135">
        <v>0</v>
      </c>
      <c r="J2699" s="92"/>
    </row>
    <row r="2700" spans="1:10" x14ac:dyDescent="0.25">
      <c r="A2700" s="135" t="s">
        <v>11765</v>
      </c>
      <c r="B2700" s="135" t="s">
        <v>558</v>
      </c>
      <c r="C2700" s="135" t="s">
        <v>566</v>
      </c>
      <c r="D2700" s="135" t="b">
        <v>0</v>
      </c>
      <c r="E2700" s="135" t="s">
        <v>11761</v>
      </c>
      <c r="F2700" s="135" t="s">
        <v>539</v>
      </c>
      <c r="G2700" s="136">
        <v>44147</v>
      </c>
      <c r="H2700" s="136">
        <v>44168</v>
      </c>
      <c r="I2700" s="135">
        <v>0</v>
      </c>
      <c r="J2700" s="92"/>
    </row>
    <row r="2701" spans="1:10" x14ac:dyDescent="0.25">
      <c r="A2701" s="135" t="s">
        <v>11766</v>
      </c>
      <c r="B2701" s="135" t="s">
        <v>558</v>
      </c>
      <c r="C2701" s="135" t="s">
        <v>566</v>
      </c>
      <c r="D2701" s="135" t="b">
        <v>0</v>
      </c>
      <c r="E2701" s="135" t="s">
        <v>11761</v>
      </c>
      <c r="F2701" s="135" t="s">
        <v>539</v>
      </c>
      <c r="G2701" s="136">
        <v>44147</v>
      </c>
      <c r="H2701" s="136">
        <v>44168</v>
      </c>
      <c r="I2701" s="135">
        <v>0</v>
      </c>
      <c r="J2701" s="92"/>
    </row>
    <row r="2702" spans="1:10" x14ac:dyDescent="0.25">
      <c r="A2702" s="135" t="s">
        <v>11767</v>
      </c>
      <c r="B2702" s="135" t="s">
        <v>558</v>
      </c>
      <c r="C2702" s="135" t="s">
        <v>566</v>
      </c>
      <c r="D2702" s="135" t="b">
        <v>0</v>
      </c>
      <c r="E2702" s="135" t="s">
        <v>11761</v>
      </c>
      <c r="F2702" s="135" t="s">
        <v>539</v>
      </c>
      <c r="G2702" s="136">
        <v>44147</v>
      </c>
      <c r="H2702" s="136">
        <v>44168</v>
      </c>
      <c r="I2702" s="135">
        <v>0</v>
      </c>
      <c r="J2702" s="92"/>
    </row>
    <row r="2703" spans="1:10" x14ac:dyDescent="0.25">
      <c r="A2703" s="135" t="s">
        <v>11768</v>
      </c>
      <c r="B2703" s="135" t="s">
        <v>558</v>
      </c>
      <c r="C2703" s="135" t="s">
        <v>566</v>
      </c>
      <c r="D2703" s="135" t="b">
        <v>0</v>
      </c>
      <c r="E2703" s="135" t="s">
        <v>11761</v>
      </c>
      <c r="F2703" s="135" t="s">
        <v>539</v>
      </c>
      <c r="G2703" s="136">
        <v>44147</v>
      </c>
      <c r="H2703" s="136">
        <v>44168</v>
      </c>
      <c r="I2703" s="135">
        <v>0</v>
      </c>
      <c r="J2703" s="92"/>
    </row>
    <row r="2704" spans="1:10" x14ac:dyDescent="0.25">
      <c r="A2704" s="135" t="s">
        <v>11769</v>
      </c>
      <c r="B2704" s="135" t="s">
        <v>558</v>
      </c>
      <c r="C2704" s="135" t="s">
        <v>566</v>
      </c>
      <c r="D2704" s="135" t="b">
        <v>0</v>
      </c>
      <c r="E2704" s="135" t="s">
        <v>11761</v>
      </c>
      <c r="F2704" s="135" t="s">
        <v>539</v>
      </c>
      <c r="G2704" s="136">
        <v>44147</v>
      </c>
      <c r="H2704" s="136">
        <v>44168</v>
      </c>
      <c r="I2704" s="135">
        <v>0</v>
      </c>
      <c r="J2704" s="92"/>
    </row>
    <row r="2705" spans="1:10" x14ac:dyDescent="0.25">
      <c r="A2705" s="135" t="s">
        <v>11770</v>
      </c>
      <c r="B2705" s="135" t="s">
        <v>558</v>
      </c>
      <c r="C2705" s="135" t="s">
        <v>566</v>
      </c>
      <c r="D2705" s="135" t="b">
        <v>0</v>
      </c>
      <c r="E2705" s="135" t="s">
        <v>11761</v>
      </c>
      <c r="F2705" s="135" t="s">
        <v>539</v>
      </c>
      <c r="G2705" s="136">
        <v>44147</v>
      </c>
      <c r="H2705" s="136">
        <v>44168</v>
      </c>
      <c r="I2705" s="135">
        <v>0</v>
      </c>
      <c r="J2705" s="92"/>
    </row>
    <row r="2706" spans="1:10" x14ac:dyDescent="0.25">
      <c r="A2706" s="135" t="s">
        <v>11771</v>
      </c>
      <c r="B2706" s="135" t="s">
        <v>558</v>
      </c>
      <c r="C2706" s="135" t="s">
        <v>566</v>
      </c>
      <c r="D2706" s="135" t="b">
        <v>0</v>
      </c>
      <c r="E2706" s="135" t="s">
        <v>11761</v>
      </c>
      <c r="F2706" s="135" t="s">
        <v>539</v>
      </c>
      <c r="G2706" s="136">
        <v>44147</v>
      </c>
      <c r="H2706" s="136">
        <v>44168</v>
      </c>
      <c r="I2706" s="135">
        <v>0</v>
      </c>
      <c r="J2706" s="92"/>
    </row>
    <row r="2707" spans="1:10" x14ac:dyDescent="0.25">
      <c r="A2707" s="135" t="s">
        <v>11772</v>
      </c>
      <c r="B2707" s="135" t="s">
        <v>558</v>
      </c>
      <c r="C2707" s="135" t="s">
        <v>566</v>
      </c>
      <c r="D2707" s="135" t="b">
        <v>0</v>
      </c>
      <c r="E2707" s="135" t="s">
        <v>11761</v>
      </c>
      <c r="F2707" s="135" t="s">
        <v>539</v>
      </c>
      <c r="G2707" s="136">
        <v>44147</v>
      </c>
      <c r="H2707" s="136">
        <v>44168</v>
      </c>
      <c r="I2707" s="135">
        <v>0</v>
      </c>
      <c r="J2707" s="92"/>
    </row>
    <row r="2708" spans="1:10" x14ac:dyDescent="0.25">
      <c r="A2708" s="135" t="s">
        <v>11773</v>
      </c>
      <c r="B2708" s="135" t="s">
        <v>558</v>
      </c>
      <c r="C2708" s="135" t="s">
        <v>566</v>
      </c>
      <c r="D2708" s="135" t="b">
        <v>0</v>
      </c>
      <c r="E2708" s="135" t="s">
        <v>11761</v>
      </c>
      <c r="F2708" s="135" t="s">
        <v>539</v>
      </c>
      <c r="G2708" s="136">
        <v>44147</v>
      </c>
      <c r="H2708" s="136">
        <v>44168</v>
      </c>
      <c r="I2708" s="135">
        <v>0</v>
      </c>
      <c r="J2708" s="92"/>
    </row>
    <row r="2709" spans="1:10" x14ac:dyDescent="0.25">
      <c r="A2709" s="135" t="s">
        <v>11774</v>
      </c>
      <c r="B2709" s="135" t="s">
        <v>558</v>
      </c>
      <c r="C2709" s="135" t="s">
        <v>566</v>
      </c>
      <c r="D2709" s="135" t="b">
        <v>0</v>
      </c>
      <c r="E2709" s="135" t="s">
        <v>11761</v>
      </c>
      <c r="F2709" s="135" t="s">
        <v>539</v>
      </c>
      <c r="G2709" s="136">
        <v>44147</v>
      </c>
      <c r="H2709" s="136">
        <v>44168</v>
      </c>
      <c r="I2709" s="135">
        <v>0</v>
      </c>
      <c r="J2709" s="92"/>
    </row>
    <row r="2710" spans="1:10" x14ac:dyDescent="0.25">
      <c r="A2710" s="135" t="s">
        <v>11775</v>
      </c>
      <c r="B2710" s="135" t="s">
        <v>558</v>
      </c>
      <c r="C2710" s="135" t="s">
        <v>566</v>
      </c>
      <c r="D2710" s="135" t="b">
        <v>0</v>
      </c>
      <c r="E2710" s="135" t="s">
        <v>11761</v>
      </c>
      <c r="F2710" s="135" t="s">
        <v>539</v>
      </c>
      <c r="G2710" s="136">
        <v>44147</v>
      </c>
      <c r="H2710" s="136">
        <v>44168</v>
      </c>
      <c r="I2710" s="135">
        <v>0</v>
      </c>
      <c r="J2710" s="92"/>
    </row>
    <row r="2711" spans="1:10" x14ac:dyDescent="0.25">
      <c r="A2711" s="135" t="s">
        <v>11776</v>
      </c>
      <c r="B2711" s="135" t="s">
        <v>558</v>
      </c>
      <c r="C2711" s="135" t="s">
        <v>566</v>
      </c>
      <c r="D2711" s="135" t="b">
        <v>0</v>
      </c>
      <c r="E2711" s="135" t="s">
        <v>11761</v>
      </c>
      <c r="F2711" s="135" t="s">
        <v>539</v>
      </c>
      <c r="G2711" s="136">
        <v>44147</v>
      </c>
      <c r="H2711" s="136">
        <v>44168</v>
      </c>
      <c r="I2711" s="135">
        <v>0</v>
      </c>
      <c r="J2711" s="92"/>
    </row>
    <row r="2712" spans="1:10" x14ac:dyDescent="0.25">
      <c r="A2712" s="135" t="s">
        <v>11777</v>
      </c>
      <c r="B2712" s="135" t="s">
        <v>558</v>
      </c>
      <c r="C2712" s="135" t="s">
        <v>566</v>
      </c>
      <c r="D2712" s="135" t="b">
        <v>0</v>
      </c>
      <c r="E2712" s="135" t="s">
        <v>11761</v>
      </c>
      <c r="F2712" s="135" t="s">
        <v>539</v>
      </c>
      <c r="G2712" s="136">
        <v>44147</v>
      </c>
      <c r="H2712" s="136">
        <v>44168</v>
      </c>
      <c r="I2712" s="135">
        <v>0</v>
      </c>
      <c r="J2712" s="92"/>
    </row>
    <row r="2713" spans="1:10" x14ac:dyDescent="0.25">
      <c r="A2713" s="135" t="s">
        <v>11778</v>
      </c>
      <c r="B2713" s="135" t="s">
        <v>558</v>
      </c>
      <c r="C2713" s="135" t="s">
        <v>566</v>
      </c>
      <c r="D2713" s="135" t="b">
        <v>0</v>
      </c>
      <c r="E2713" s="135" t="s">
        <v>11761</v>
      </c>
      <c r="F2713" s="135" t="s">
        <v>539</v>
      </c>
      <c r="G2713" s="136">
        <v>44147</v>
      </c>
      <c r="H2713" s="136">
        <v>44168</v>
      </c>
      <c r="I2713" s="135">
        <v>0</v>
      </c>
      <c r="J2713" s="92"/>
    </row>
    <row r="2714" spans="1:10" x14ac:dyDescent="0.25">
      <c r="A2714" s="135" t="s">
        <v>11779</v>
      </c>
      <c r="B2714" s="135" t="s">
        <v>558</v>
      </c>
      <c r="C2714" s="135" t="s">
        <v>566</v>
      </c>
      <c r="D2714" s="135" t="b">
        <v>0</v>
      </c>
      <c r="E2714" s="135" t="s">
        <v>11761</v>
      </c>
      <c r="F2714" s="135" t="s">
        <v>539</v>
      </c>
      <c r="G2714" s="136">
        <v>44147</v>
      </c>
      <c r="H2714" s="136">
        <v>44168</v>
      </c>
      <c r="I2714" s="135">
        <v>0</v>
      </c>
      <c r="J2714" s="92"/>
    </row>
    <row r="2715" spans="1:10" x14ac:dyDescent="0.25">
      <c r="A2715" s="135" t="s">
        <v>11780</v>
      </c>
      <c r="B2715" s="135" t="s">
        <v>558</v>
      </c>
      <c r="C2715" s="135" t="s">
        <v>566</v>
      </c>
      <c r="D2715" s="135" t="b">
        <v>0</v>
      </c>
      <c r="E2715" s="135" t="s">
        <v>11761</v>
      </c>
      <c r="F2715" s="135" t="s">
        <v>539</v>
      </c>
      <c r="G2715" s="136">
        <v>44147</v>
      </c>
      <c r="H2715" s="136">
        <v>44168</v>
      </c>
      <c r="I2715" s="135">
        <v>0</v>
      </c>
      <c r="J2715" s="92"/>
    </row>
    <row r="2716" spans="1:10" x14ac:dyDescent="0.25">
      <c r="A2716" s="135" t="s">
        <v>11781</v>
      </c>
      <c r="B2716" s="135" t="s">
        <v>558</v>
      </c>
      <c r="C2716" s="135" t="s">
        <v>566</v>
      </c>
      <c r="D2716" s="135" t="b">
        <v>0</v>
      </c>
      <c r="E2716" s="135" t="s">
        <v>11761</v>
      </c>
      <c r="F2716" s="135" t="s">
        <v>539</v>
      </c>
      <c r="G2716" s="136">
        <v>44147</v>
      </c>
      <c r="H2716" s="136">
        <v>44168</v>
      </c>
      <c r="I2716" s="135">
        <v>0</v>
      </c>
      <c r="J2716" s="92"/>
    </row>
    <row r="2717" spans="1:10" x14ac:dyDescent="0.25">
      <c r="A2717" s="135" t="s">
        <v>11782</v>
      </c>
      <c r="B2717" s="135" t="s">
        <v>558</v>
      </c>
      <c r="C2717" s="135" t="s">
        <v>566</v>
      </c>
      <c r="D2717" s="135" t="b">
        <v>0</v>
      </c>
      <c r="E2717" s="135" t="s">
        <v>11761</v>
      </c>
      <c r="F2717" s="135" t="s">
        <v>539</v>
      </c>
      <c r="G2717" s="136">
        <v>44147</v>
      </c>
      <c r="H2717" s="136">
        <v>44168</v>
      </c>
      <c r="I2717" s="135">
        <v>0</v>
      </c>
      <c r="J2717" s="92"/>
    </row>
    <row r="2718" spans="1:10" x14ac:dyDescent="0.25">
      <c r="A2718" s="135" t="s">
        <v>11783</v>
      </c>
      <c r="B2718" s="135" t="s">
        <v>558</v>
      </c>
      <c r="C2718" s="135" t="s">
        <v>566</v>
      </c>
      <c r="D2718" s="135" t="b">
        <v>0</v>
      </c>
      <c r="E2718" s="135" t="s">
        <v>11761</v>
      </c>
      <c r="F2718" s="135" t="s">
        <v>539</v>
      </c>
      <c r="G2718" s="136">
        <v>44147</v>
      </c>
      <c r="H2718" s="136">
        <v>44168</v>
      </c>
      <c r="I2718" s="135">
        <v>0</v>
      </c>
      <c r="J2718" s="92"/>
    </row>
    <row r="2719" spans="1:10" x14ac:dyDescent="0.25">
      <c r="A2719" s="135" t="s">
        <v>11784</v>
      </c>
      <c r="B2719" s="135" t="s">
        <v>558</v>
      </c>
      <c r="C2719" s="135" t="s">
        <v>566</v>
      </c>
      <c r="D2719" s="135" t="b">
        <v>0</v>
      </c>
      <c r="E2719" s="135" t="s">
        <v>11761</v>
      </c>
      <c r="F2719" s="135" t="s">
        <v>539</v>
      </c>
      <c r="G2719" s="136">
        <v>44147</v>
      </c>
      <c r="H2719" s="136">
        <v>44168</v>
      </c>
      <c r="I2719" s="135">
        <v>0</v>
      </c>
      <c r="J2719" s="92"/>
    </row>
    <row r="2720" spans="1:10" x14ac:dyDescent="0.25">
      <c r="A2720" s="135" t="s">
        <v>11785</v>
      </c>
      <c r="B2720" s="135" t="s">
        <v>558</v>
      </c>
      <c r="C2720" s="135" t="s">
        <v>566</v>
      </c>
      <c r="D2720" s="135" t="b">
        <v>0</v>
      </c>
      <c r="E2720" s="135" t="s">
        <v>11761</v>
      </c>
      <c r="F2720" s="135" t="s">
        <v>539</v>
      </c>
      <c r="G2720" s="136">
        <v>44147</v>
      </c>
      <c r="H2720" s="136">
        <v>44168</v>
      </c>
      <c r="I2720" s="135">
        <v>0</v>
      </c>
      <c r="J2720" s="92"/>
    </row>
    <row r="2721" spans="1:10" x14ac:dyDescent="0.25">
      <c r="A2721" s="135" t="s">
        <v>11786</v>
      </c>
      <c r="B2721" s="135" t="s">
        <v>558</v>
      </c>
      <c r="C2721" s="135" t="s">
        <v>566</v>
      </c>
      <c r="D2721" s="135" t="b">
        <v>0</v>
      </c>
      <c r="E2721" s="135" t="s">
        <v>11761</v>
      </c>
      <c r="F2721" s="135" t="s">
        <v>539</v>
      </c>
      <c r="G2721" s="136">
        <v>44147</v>
      </c>
      <c r="H2721" s="136">
        <v>44168</v>
      </c>
      <c r="I2721" s="135">
        <v>0</v>
      </c>
      <c r="J2721" s="92"/>
    </row>
    <row r="2722" spans="1:10" x14ac:dyDescent="0.25">
      <c r="A2722" s="135" t="s">
        <v>11787</v>
      </c>
      <c r="B2722" s="135" t="s">
        <v>558</v>
      </c>
      <c r="C2722" s="135" t="s">
        <v>566</v>
      </c>
      <c r="D2722" s="135" t="b">
        <v>0</v>
      </c>
      <c r="E2722" s="135" t="s">
        <v>11761</v>
      </c>
      <c r="F2722" s="135" t="s">
        <v>539</v>
      </c>
      <c r="G2722" s="136">
        <v>44147</v>
      </c>
      <c r="H2722" s="136">
        <v>44168</v>
      </c>
      <c r="I2722" s="135">
        <v>0</v>
      </c>
      <c r="J2722" s="92"/>
    </row>
    <row r="2723" spans="1:10" x14ac:dyDescent="0.25">
      <c r="A2723" s="135" t="s">
        <v>11788</v>
      </c>
      <c r="B2723" s="135" t="s">
        <v>558</v>
      </c>
      <c r="C2723" s="135" t="s">
        <v>566</v>
      </c>
      <c r="D2723" s="135" t="b">
        <v>0</v>
      </c>
      <c r="E2723" s="135" t="s">
        <v>11761</v>
      </c>
      <c r="F2723" s="135" t="s">
        <v>539</v>
      </c>
      <c r="G2723" s="136">
        <v>44147</v>
      </c>
      <c r="H2723" s="136">
        <v>44168</v>
      </c>
      <c r="I2723" s="135">
        <v>0</v>
      </c>
      <c r="J2723" s="92"/>
    </row>
    <row r="2724" spans="1:10" x14ac:dyDescent="0.25">
      <c r="A2724" s="135" t="s">
        <v>11789</v>
      </c>
      <c r="B2724" s="135" t="s">
        <v>558</v>
      </c>
      <c r="C2724" s="135" t="s">
        <v>566</v>
      </c>
      <c r="D2724" s="135" t="b">
        <v>0</v>
      </c>
      <c r="E2724" s="135" t="s">
        <v>11761</v>
      </c>
      <c r="F2724" s="135" t="s">
        <v>539</v>
      </c>
      <c r="G2724" s="136">
        <v>44147</v>
      </c>
      <c r="H2724" s="136">
        <v>44168</v>
      </c>
      <c r="I2724" s="135">
        <v>0</v>
      </c>
      <c r="J2724" s="92"/>
    </row>
    <row r="2725" spans="1:10" x14ac:dyDescent="0.25">
      <c r="A2725" s="135" t="s">
        <v>11790</v>
      </c>
      <c r="B2725" s="135" t="s">
        <v>558</v>
      </c>
      <c r="C2725" s="135" t="s">
        <v>566</v>
      </c>
      <c r="D2725" s="135" t="b">
        <v>0</v>
      </c>
      <c r="E2725" s="135" t="s">
        <v>11761</v>
      </c>
      <c r="F2725" s="135" t="s">
        <v>539</v>
      </c>
      <c r="G2725" s="136">
        <v>44147</v>
      </c>
      <c r="H2725" s="136">
        <v>44168</v>
      </c>
      <c r="I2725" s="135">
        <v>0</v>
      </c>
      <c r="J2725" s="92"/>
    </row>
    <row r="2726" spans="1:10" x14ac:dyDescent="0.25">
      <c r="A2726" s="135" t="s">
        <v>11791</v>
      </c>
      <c r="B2726" s="135" t="s">
        <v>558</v>
      </c>
      <c r="C2726" s="135" t="s">
        <v>566</v>
      </c>
      <c r="D2726" s="135" t="b">
        <v>0</v>
      </c>
      <c r="E2726" s="135" t="s">
        <v>11761</v>
      </c>
      <c r="F2726" s="135" t="s">
        <v>539</v>
      </c>
      <c r="G2726" s="136">
        <v>44147</v>
      </c>
      <c r="H2726" s="136">
        <v>44168</v>
      </c>
      <c r="I2726" s="135">
        <v>0</v>
      </c>
      <c r="J2726" s="92"/>
    </row>
    <row r="2727" spans="1:10" x14ac:dyDescent="0.25">
      <c r="A2727" s="135" t="s">
        <v>11792</v>
      </c>
      <c r="B2727" s="135" t="s">
        <v>558</v>
      </c>
      <c r="C2727" s="135" t="s">
        <v>566</v>
      </c>
      <c r="D2727" s="135" t="b">
        <v>0</v>
      </c>
      <c r="E2727" s="135" t="s">
        <v>11761</v>
      </c>
      <c r="F2727" s="135" t="s">
        <v>539</v>
      </c>
      <c r="G2727" s="136">
        <v>44147</v>
      </c>
      <c r="H2727" s="136">
        <v>44168</v>
      </c>
      <c r="I2727" s="135">
        <v>0</v>
      </c>
      <c r="J2727" s="92"/>
    </row>
    <row r="2728" spans="1:10" x14ac:dyDescent="0.25">
      <c r="A2728" s="135" t="s">
        <v>11793</v>
      </c>
      <c r="B2728" s="135" t="s">
        <v>558</v>
      </c>
      <c r="C2728" s="135" t="s">
        <v>566</v>
      </c>
      <c r="D2728" s="135" t="b">
        <v>0</v>
      </c>
      <c r="E2728" s="135" t="s">
        <v>11761</v>
      </c>
      <c r="F2728" s="135" t="s">
        <v>539</v>
      </c>
      <c r="G2728" s="136">
        <v>44147</v>
      </c>
      <c r="H2728" s="136">
        <v>44168</v>
      </c>
      <c r="I2728" s="135">
        <v>0</v>
      </c>
      <c r="J2728" s="92"/>
    </row>
    <row r="2729" spans="1:10" x14ac:dyDescent="0.25">
      <c r="A2729" s="135" t="s">
        <v>11794</v>
      </c>
      <c r="B2729" s="135" t="s">
        <v>558</v>
      </c>
      <c r="C2729" s="135" t="s">
        <v>566</v>
      </c>
      <c r="D2729" s="135" t="b">
        <v>0</v>
      </c>
      <c r="E2729" s="135" t="s">
        <v>11761</v>
      </c>
      <c r="F2729" s="135" t="s">
        <v>539</v>
      </c>
      <c r="G2729" s="136">
        <v>44147</v>
      </c>
      <c r="H2729" s="136">
        <v>44168</v>
      </c>
      <c r="I2729" s="135">
        <v>0</v>
      </c>
      <c r="J2729" s="92"/>
    </row>
    <row r="2730" spans="1:10" x14ac:dyDescent="0.25">
      <c r="A2730" s="135" t="s">
        <v>11795</v>
      </c>
      <c r="B2730" s="135" t="s">
        <v>558</v>
      </c>
      <c r="C2730" s="135" t="s">
        <v>566</v>
      </c>
      <c r="D2730" s="135" t="b">
        <v>0</v>
      </c>
      <c r="E2730" s="135" t="s">
        <v>11761</v>
      </c>
      <c r="F2730" s="135" t="s">
        <v>539</v>
      </c>
      <c r="G2730" s="136">
        <v>44147</v>
      </c>
      <c r="H2730" s="136">
        <v>44168</v>
      </c>
      <c r="I2730" s="135">
        <v>0</v>
      </c>
      <c r="J2730" s="92"/>
    </row>
    <row r="2731" spans="1:10" x14ac:dyDescent="0.25">
      <c r="A2731" s="135" t="s">
        <v>11796</v>
      </c>
      <c r="B2731" s="135" t="s">
        <v>558</v>
      </c>
      <c r="C2731" s="135" t="s">
        <v>566</v>
      </c>
      <c r="D2731" s="135" t="b">
        <v>0</v>
      </c>
      <c r="E2731" s="135" t="s">
        <v>11761</v>
      </c>
      <c r="F2731" s="135" t="s">
        <v>539</v>
      </c>
      <c r="G2731" s="136">
        <v>44147</v>
      </c>
      <c r="H2731" s="136">
        <v>44168</v>
      </c>
      <c r="I2731" s="135">
        <v>0</v>
      </c>
      <c r="J2731" s="92"/>
    </row>
    <row r="2732" spans="1:10" x14ac:dyDescent="0.25">
      <c r="A2732" s="135" t="s">
        <v>11797</v>
      </c>
      <c r="B2732" s="135" t="s">
        <v>558</v>
      </c>
      <c r="C2732" s="135" t="s">
        <v>566</v>
      </c>
      <c r="D2732" s="135" t="b">
        <v>0</v>
      </c>
      <c r="E2732" s="135" t="s">
        <v>11761</v>
      </c>
      <c r="F2732" s="135" t="s">
        <v>539</v>
      </c>
      <c r="G2732" s="136">
        <v>44147</v>
      </c>
      <c r="H2732" s="136">
        <v>44168</v>
      </c>
      <c r="I2732" s="135">
        <v>0</v>
      </c>
      <c r="J2732" s="92"/>
    </row>
    <row r="2733" spans="1:10" x14ac:dyDescent="0.25">
      <c r="A2733" s="135" t="s">
        <v>11798</v>
      </c>
      <c r="B2733" s="135" t="s">
        <v>558</v>
      </c>
      <c r="C2733" s="135" t="s">
        <v>566</v>
      </c>
      <c r="D2733" s="135" t="b">
        <v>0</v>
      </c>
      <c r="E2733" s="135" t="s">
        <v>11761</v>
      </c>
      <c r="F2733" s="135" t="s">
        <v>539</v>
      </c>
      <c r="G2733" s="136">
        <v>44147</v>
      </c>
      <c r="H2733" s="136">
        <v>44168</v>
      </c>
      <c r="I2733" s="135">
        <v>0</v>
      </c>
      <c r="J2733" s="92"/>
    </row>
    <row r="2734" spans="1:10" x14ac:dyDescent="0.25">
      <c r="A2734" s="135" t="s">
        <v>11799</v>
      </c>
      <c r="B2734" s="135" t="s">
        <v>558</v>
      </c>
      <c r="C2734" s="135" t="s">
        <v>566</v>
      </c>
      <c r="D2734" s="135" t="b">
        <v>0</v>
      </c>
      <c r="E2734" s="135" t="s">
        <v>11761</v>
      </c>
      <c r="F2734" s="135" t="s">
        <v>539</v>
      </c>
      <c r="G2734" s="136">
        <v>44147</v>
      </c>
      <c r="H2734" s="136">
        <v>44168</v>
      </c>
      <c r="I2734" s="135">
        <v>0</v>
      </c>
      <c r="J2734" s="92"/>
    </row>
    <row r="2735" spans="1:10" x14ac:dyDescent="0.25">
      <c r="A2735" s="135" t="s">
        <v>11800</v>
      </c>
      <c r="B2735" s="135" t="s">
        <v>558</v>
      </c>
      <c r="C2735" s="135" t="s">
        <v>566</v>
      </c>
      <c r="D2735" s="135" t="b">
        <v>0</v>
      </c>
      <c r="E2735" s="135" t="s">
        <v>11761</v>
      </c>
      <c r="F2735" s="135" t="s">
        <v>539</v>
      </c>
      <c r="G2735" s="136">
        <v>44147</v>
      </c>
      <c r="H2735" s="136">
        <v>44168</v>
      </c>
      <c r="I2735" s="135">
        <v>0</v>
      </c>
      <c r="J2735" s="92"/>
    </row>
    <row r="2736" spans="1:10" x14ac:dyDescent="0.25">
      <c r="A2736" s="135" t="s">
        <v>11801</v>
      </c>
      <c r="B2736" s="135" t="s">
        <v>558</v>
      </c>
      <c r="C2736" s="135" t="s">
        <v>566</v>
      </c>
      <c r="D2736" s="135" t="b">
        <v>0</v>
      </c>
      <c r="E2736" s="135" t="s">
        <v>11761</v>
      </c>
      <c r="F2736" s="135" t="s">
        <v>539</v>
      </c>
      <c r="G2736" s="136">
        <v>44147</v>
      </c>
      <c r="H2736" s="136">
        <v>44168</v>
      </c>
      <c r="I2736" s="135">
        <v>0</v>
      </c>
      <c r="J2736" s="92"/>
    </row>
    <row r="2737" spans="1:10" x14ac:dyDescent="0.25">
      <c r="A2737" s="135" t="s">
        <v>11802</v>
      </c>
      <c r="B2737" s="135" t="s">
        <v>558</v>
      </c>
      <c r="C2737" s="135" t="s">
        <v>566</v>
      </c>
      <c r="D2737" s="135" t="b">
        <v>0</v>
      </c>
      <c r="E2737" s="135" t="s">
        <v>11761</v>
      </c>
      <c r="F2737" s="135" t="s">
        <v>539</v>
      </c>
      <c r="G2737" s="136">
        <v>44147</v>
      </c>
      <c r="H2737" s="136">
        <v>44168</v>
      </c>
      <c r="I2737" s="135">
        <v>0</v>
      </c>
      <c r="J2737" s="92"/>
    </row>
    <row r="2738" spans="1:10" x14ac:dyDescent="0.25">
      <c r="A2738" s="135" t="s">
        <v>11803</v>
      </c>
      <c r="B2738" s="135" t="s">
        <v>558</v>
      </c>
      <c r="C2738" s="135" t="s">
        <v>566</v>
      </c>
      <c r="D2738" s="135" t="b">
        <v>0</v>
      </c>
      <c r="E2738" s="135" t="s">
        <v>11761</v>
      </c>
      <c r="F2738" s="135" t="s">
        <v>539</v>
      </c>
      <c r="G2738" s="136">
        <v>44147</v>
      </c>
      <c r="H2738" s="136">
        <v>44168</v>
      </c>
      <c r="I2738" s="135">
        <v>0</v>
      </c>
      <c r="J2738" s="92"/>
    </row>
    <row r="2739" spans="1:10" x14ac:dyDescent="0.25">
      <c r="A2739" s="135" t="s">
        <v>11804</v>
      </c>
      <c r="B2739" s="135" t="s">
        <v>558</v>
      </c>
      <c r="C2739" s="135" t="s">
        <v>566</v>
      </c>
      <c r="D2739" s="135" t="b">
        <v>0</v>
      </c>
      <c r="E2739" s="135" t="s">
        <v>11761</v>
      </c>
      <c r="F2739" s="135" t="s">
        <v>539</v>
      </c>
      <c r="G2739" s="136">
        <v>44147</v>
      </c>
      <c r="H2739" s="136">
        <v>44168</v>
      </c>
      <c r="I2739" s="135">
        <v>0</v>
      </c>
      <c r="J2739" s="92"/>
    </row>
    <row r="2740" spans="1:10" x14ac:dyDescent="0.25">
      <c r="A2740" s="135" t="s">
        <v>11805</v>
      </c>
      <c r="B2740" s="135" t="s">
        <v>558</v>
      </c>
      <c r="C2740" s="135" t="s">
        <v>566</v>
      </c>
      <c r="D2740" s="135" t="b">
        <v>0</v>
      </c>
      <c r="E2740" s="135" t="s">
        <v>11761</v>
      </c>
      <c r="F2740" s="135" t="s">
        <v>539</v>
      </c>
      <c r="G2740" s="136">
        <v>44147</v>
      </c>
      <c r="H2740" s="136">
        <v>44168</v>
      </c>
      <c r="I2740" s="135">
        <v>0</v>
      </c>
      <c r="J2740" s="92"/>
    </row>
    <row r="2741" spans="1:10" x14ac:dyDescent="0.25">
      <c r="A2741" s="135" t="s">
        <v>11806</v>
      </c>
      <c r="B2741" s="135" t="s">
        <v>558</v>
      </c>
      <c r="C2741" s="135" t="s">
        <v>566</v>
      </c>
      <c r="D2741" s="135" t="b">
        <v>0</v>
      </c>
      <c r="E2741" s="135" t="s">
        <v>11761</v>
      </c>
      <c r="F2741" s="135" t="s">
        <v>539</v>
      </c>
      <c r="G2741" s="136">
        <v>44147</v>
      </c>
      <c r="H2741" s="136">
        <v>44168</v>
      </c>
      <c r="I2741" s="135">
        <v>0</v>
      </c>
      <c r="J2741" s="92"/>
    </row>
    <row r="2742" spans="1:10" x14ac:dyDescent="0.25">
      <c r="A2742" s="135" t="s">
        <v>11807</v>
      </c>
      <c r="B2742" s="135" t="s">
        <v>558</v>
      </c>
      <c r="C2742" s="135" t="s">
        <v>566</v>
      </c>
      <c r="D2742" s="135" t="b">
        <v>0</v>
      </c>
      <c r="E2742" s="135" t="s">
        <v>11761</v>
      </c>
      <c r="F2742" s="135" t="s">
        <v>539</v>
      </c>
      <c r="G2742" s="136">
        <v>44147</v>
      </c>
      <c r="H2742" s="136">
        <v>44168</v>
      </c>
      <c r="I2742" s="135">
        <v>0</v>
      </c>
      <c r="J2742" s="92"/>
    </row>
    <row r="2743" spans="1:10" x14ac:dyDescent="0.25">
      <c r="A2743" s="135" t="s">
        <v>11808</v>
      </c>
      <c r="B2743" s="135" t="s">
        <v>558</v>
      </c>
      <c r="C2743" s="135" t="s">
        <v>566</v>
      </c>
      <c r="D2743" s="135" t="b">
        <v>0</v>
      </c>
      <c r="E2743" s="135" t="s">
        <v>11761</v>
      </c>
      <c r="F2743" s="135" t="s">
        <v>539</v>
      </c>
      <c r="G2743" s="136">
        <v>44147</v>
      </c>
      <c r="H2743" s="136">
        <v>44168</v>
      </c>
      <c r="I2743" s="135">
        <v>0</v>
      </c>
      <c r="J2743" s="92"/>
    </row>
    <row r="2744" spans="1:10" x14ac:dyDescent="0.25">
      <c r="A2744" s="135" t="s">
        <v>11809</v>
      </c>
      <c r="B2744" s="135" t="s">
        <v>558</v>
      </c>
      <c r="C2744" s="135" t="s">
        <v>566</v>
      </c>
      <c r="D2744" s="135" t="b">
        <v>0</v>
      </c>
      <c r="E2744" s="135" t="s">
        <v>11761</v>
      </c>
      <c r="F2744" s="135" t="s">
        <v>539</v>
      </c>
      <c r="G2744" s="136">
        <v>44147</v>
      </c>
      <c r="H2744" s="136">
        <v>44168</v>
      </c>
      <c r="I2744" s="135">
        <v>0</v>
      </c>
      <c r="J2744" s="92"/>
    </row>
    <row r="2745" spans="1:10" x14ac:dyDescent="0.25">
      <c r="A2745" s="135" t="s">
        <v>11810</v>
      </c>
      <c r="B2745" s="135" t="s">
        <v>558</v>
      </c>
      <c r="C2745" s="135" t="s">
        <v>566</v>
      </c>
      <c r="D2745" s="135" t="b">
        <v>0</v>
      </c>
      <c r="E2745" s="135" t="s">
        <v>11761</v>
      </c>
      <c r="F2745" s="135" t="s">
        <v>539</v>
      </c>
      <c r="G2745" s="136">
        <v>44147</v>
      </c>
      <c r="H2745" s="136">
        <v>44168</v>
      </c>
      <c r="I2745" s="135">
        <v>0</v>
      </c>
      <c r="J2745" s="92"/>
    </row>
    <row r="2746" spans="1:10" x14ac:dyDescent="0.25">
      <c r="A2746" s="135" t="s">
        <v>11811</v>
      </c>
      <c r="B2746" s="135" t="s">
        <v>558</v>
      </c>
      <c r="C2746" s="135" t="s">
        <v>566</v>
      </c>
      <c r="D2746" s="135" t="b">
        <v>0</v>
      </c>
      <c r="E2746" s="135" t="s">
        <v>11761</v>
      </c>
      <c r="F2746" s="135" t="s">
        <v>539</v>
      </c>
      <c r="G2746" s="136">
        <v>44147</v>
      </c>
      <c r="H2746" s="136">
        <v>44168</v>
      </c>
      <c r="I2746" s="135">
        <v>0</v>
      </c>
      <c r="J2746" s="92"/>
    </row>
    <row r="2747" spans="1:10" x14ac:dyDescent="0.25">
      <c r="A2747" s="135" t="s">
        <v>11812</v>
      </c>
      <c r="B2747" s="135" t="s">
        <v>558</v>
      </c>
      <c r="C2747" s="135" t="s">
        <v>566</v>
      </c>
      <c r="D2747" s="135" t="b">
        <v>0</v>
      </c>
      <c r="E2747" s="135" t="s">
        <v>11761</v>
      </c>
      <c r="F2747" s="135" t="s">
        <v>539</v>
      </c>
      <c r="G2747" s="136">
        <v>44147</v>
      </c>
      <c r="H2747" s="136">
        <v>44168</v>
      </c>
      <c r="I2747" s="135">
        <v>0</v>
      </c>
      <c r="J2747" s="92"/>
    </row>
    <row r="2748" spans="1:10" x14ac:dyDescent="0.25">
      <c r="A2748" s="135" t="s">
        <v>11813</v>
      </c>
      <c r="B2748" s="135" t="s">
        <v>558</v>
      </c>
      <c r="C2748" s="135" t="s">
        <v>566</v>
      </c>
      <c r="D2748" s="135" t="b">
        <v>0</v>
      </c>
      <c r="E2748" s="135" t="s">
        <v>11761</v>
      </c>
      <c r="F2748" s="135" t="s">
        <v>539</v>
      </c>
      <c r="G2748" s="136">
        <v>44147</v>
      </c>
      <c r="H2748" s="136">
        <v>44168</v>
      </c>
      <c r="I2748" s="135">
        <v>0</v>
      </c>
      <c r="J2748" s="92"/>
    </row>
    <row r="2749" spans="1:10" x14ac:dyDescent="0.25">
      <c r="A2749" s="135" t="s">
        <v>11814</v>
      </c>
      <c r="B2749" s="135" t="s">
        <v>558</v>
      </c>
      <c r="C2749" s="135" t="s">
        <v>566</v>
      </c>
      <c r="D2749" s="135" t="b">
        <v>0</v>
      </c>
      <c r="E2749" s="135" t="s">
        <v>11761</v>
      </c>
      <c r="F2749" s="135" t="s">
        <v>539</v>
      </c>
      <c r="G2749" s="136">
        <v>44147</v>
      </c>
      <c r="H2749" s="136">
        <v>44168</v>
      </c>
      <c r="I2749" s="135">
        <v>0</v>
      </c>
      <c r="J2749" s="92"/>
    </row>
    <row r="2750" spans="1:10" x14ac:dyDescent="0.25">
      <c r="A2750" s="135" t="s">
        <v>11815</v>
      </c>
      <c r="B2750" s="135" t="s">
        <v>558</v>
      </c>
      <c r="C2750" s="135" t="s">
        <v>566</v>
      </c>
      <c r="D2750" s="135" t="b">
        <v>0</v>
      </c>
      <c r="E2750" s="135" t="s">
        <v>11761</v>
      </c>
      <c r="F2750" s="135" t="s">
        <v>539</v>
      </c>
      <c r="G2750" s="136">
        <v>44147</v>
      </c>
      <c r="H2750" s="136">
        <v>44168</v>
      </c>
      <c r="I2750" s="135">
        <v>0</v>
      </c>
      <c r="J2750" s="92"/>
    </row>
    <row r="2751" spans="1:10" x14ac:dyDescent="0.25">
      <c r="A2751" s="135" t="s">
        <v>11816</v>
      </c>
      <c r="B2751" s="135" t="s">
        <v>558</v>
      </c>
      <c r="C2751" s="135" t="s">
        <v>566</v>
      </c>
      <c r="D2751" s="135" t="b">
        <v>0</v>
      </c>
      <c r="E2751" s="135" t="s">
        <v>11761</v>
      </c>
      <c r="F2751" s="135" t="s">
        <v>539</v>
      </c>
      <c r="G2751" s="136">
        <v>44147</v>
      </c>
      <c r="H2751" s="136">
        <v>44168</v>
      </c>
      <c r="I2751" s="135">
        <v>0</v>
      </c>
      <c r="J2751" s="92"/>
    </row>
    <row r="2752" spans="1:10" x14ac:dyDescent="0.25">
      <c r="A2752" s="135" t="s">
        <v>11817</v>
      </c>
      <c r="B2752" s="135" t="s">
        <v>558</v>
      </c>
      <c r="C2752" s="135" t="s">
        <v>566</v>
      </c>
      <c r="D2752" s="135" t="b">
        <v>0</v>
      </c>
      <c r="E2752" s="135" t="s">
        <v>11761</v>
      </c>
      <c r="F2752" s="135" t="s">
        <v>539</v>
      </c>
      <c r="G2752" s="136">
        <v>44147</v>
      </c>
      <c r="H2752" s="136">
        <v>44168</v>
      </c>
      <c r="I2752" s="135">
        <v>0</v>
      </c>
      <c r="J2752" s="92"/>
    </row>
    <row r="2753" spans="1:10" x14ac:dyDescent="0.25">
      <c r="A2753" s="135" t="s">
        <v>11818</v>
      </c>
      <c r="B2753" s="135" t="s">
        <v>558</v>
      </c>
      <c r="C2753" s="135" t="s">
        <v>566</v>
      </c>
      <c r="D2753" s="135" t="b">
        <v>0</v>
      </c>
      <c r="E2753" s="135" t="s">
        <v>11761</v>
      </c>
      <c r="F2753" s="135" t="s">
        <v>539</v>
      </c>
      <c r="G2753" s="136">
        <v>44147</v>
      </c>
      <c r="H2753" s="136">
        <v>44168</v>
      </c>
      <c r="I2753" s="135">
        <v>0</v>
      </c>
      <c r="J2753" s="92"/>
    </row>
    <row r="2754" spans="1:10" x14ac:dyDescent="0.25">
      <c r="A2754" s="135" t="s">
        <v>11819</v>
      </c>
      <c r="B2754" s="135" t="s">
        <v>558</v>
      </c>
      <c r="C2754" s="135" t="s">
        <v>566</v>
      </c>
      <c r="D2754" s="135" t="b">
        <v>0</v>
      </c>
      <c r="E2754" s="135" t="s">
        <v>11761</v>
      </c>
      <c r="F2754" s="135" t="s">
        <v>539</v>
      </c>
      <c r="G2754" s="136">
        <v>44147</v>
      </c>
      <c r="H2754" s="136">
        <v>44168</v>
      </c>
      <c r="I2754" s="135">
        <v>0</v>
      </c>
      <c r="J2754" s="92"/>
    </row>
    <row r="2755" spans="1:10" x14ac:dyDescent="0.25">
      <c r="A2755" s="135" t="s">
        <v>11820</v>
      </c>
      <c r="B2755" s="135" t="s">
        <v>558</v>
      </c>
      <c r="C2755" s="135" t="s">
        <v>566</v>
      </c>
      <c r="D2755" s="135" t="b">
        <v>0</v>
      </c>
      <c r="E2755" s="135" t="s">
        <v>11761</v>
      </c>
      <c r="F2755" s="135" t="s">
        <v>539</v>
      </c>
      <c r="G2755" s="136">
        <v>44147</v>
      </c>
      <c r="H2755" s="136">
        <v>44168</v>
      </c>
      <c r="I2755" s="135">
        <v>0</v>
      </c>
      <c r="J2755" s="92"/>
    </row>
    <row r="2756" spans="1:10" x14ac:dyDescent="0.25">
      <c r="A2756" s="135" t="s">
        <v>11821</v>
      </c>
      <c r="B2756" s="135" t="s">
        <v>558</v>
      </c>
      <c r="C2756" s="135" t="s">
        <v>566</v>
      </c>
      <c r="D2756" s="135" t="b">
        <v>0</v>
      </c>
      <c r="E2756" s="135" t="s">
        <v>11761</v>
      </c>
      <c r="F2756" s="135" t="s">
        <v>539</v>
      </c>
      <c r="G2756" s="136">
        <v>44147</v>
      </c>
      <c r="H2756" s="136">
        <v>44168</v>
      </c>
      <c r="I2756" s="135">
        <v>0</v>
      </c>
      <c r="J2756" s="92"/>
    </row>
    <row r="2757" spans="1:10" x14ac:dyDescent="0.25">
      <c r="A2757" s="135" t="s">
        <v>11822</v>
      </c>
      <c r="B2757" s="135" t="s">
        <v>558</v>
      </c>
      <c r="C2757" s="135" t="s">
        <v>566</v>
      </c>
      <c r="D2757" s="135" t="b">
        <v>0</v>
      </c>
      <c r="E2757" s="135" t="s">
        <v>11761</v>
      </c>
      <c r="F2757" s="135" t="s">
        <v>539</v>
      </c>
      <c r="G2757" s="136">
        <v>44147</v>
      </c>
      <c r="H2757" s="136">
        <v>44168</v>
      </c>
      <c r="I2757" s="135">
        <v>0</v>
      </c>
      <c r="J2757" s="92"/>
    </row>
    <row r="2758" spans="1:10" x14ac:dyDescent="0.25">
      <c r="A2758" s="135" t="s">
        <v>11823</v>
      </c>
      <c r="B2758" s="135" t="s">
        <v>558</v>
      </c>
      <c r="C2758" s="135" t="s">
        <v>566</v>
      </c>
      <c r="D2758" s="135" t="b">
        <v>0</v>
      </c>
      <c r="E2758" s="135" t="s">
        <v>11761</v>
      </c>
      <c r="F2758" s="135" t="s">
        <v>539</v>
      </c>
      <c r="G2758" s="136">
        <v>44147</v>
      </c>
      <c r="H2758" s="136">
        <v>44168</v>
      </c>
      <c r="I2758" s="135">
        <v>0</v>
      </c>
      <c r="J2758" s="92"/>
    </row>
    <row r="2759" spans="1:10" x14ac:dyDescent="0.25">
      <c r="A2759" s="135" t="s">
        <v>11824</v>
      </c>
      <c r="B2759" s="135" t="s">
        <v>562</v>
      </c>
      <c r="C2759" s="135" t="s">
        <v>566</v>
      </c>
      <c r="D2759" s="135" t="b">
        <v>0</v>
      </c>
      <c r="E2759" s="135" t="s">
        <v>11825</v>
      </c>
      <c r="F2759" s="135" t="s">
        <v>539</v>
      </c>
      <c r="G2759" s="136">
        <v>44147</v>
      </c>
      <c r="H2759" s="136">
        <v>44168</v>
      </c>
      <c r="I2759" s="135">
        <v>0</v>
      </c>
      <c r="J2759" s="92"/>
    </row>
    <row r="2760" spans="1:10" x14ac:dyDescent="0.25">
      <c r="A2760" s="135" t="s">
        <v>11826</v>
      </c>
      <c r="B2760" s="135" t="s">
        <v>562</v>
      </c>
      <c r="C2760" s="135" t="s">
        <v>566</v>
      </c>
      <c r="D2760" s="135" t="b">
        <v>0</v>
      </c>
      <c r="E2760" s="135" t="s">
        <v>11825</v>
      </c>
      <c r="F2760" s="135" t="s">
        <v>539</v>
      </c>
      <c r="G2760" s="136">
        <v>44147</v>
      </c>
      <c r="H2760" s="136">
        <v>44168</v>
      </c>
      <c r="I2760" s="135">
        <v>0</v>
      </c>
      <c r="J2760" s="92"/>
    </row>
    <row r="2761" spans="1:10" x14ac:dyDescent="0.25">
      <c r="A2761" s="135" t="s">
        <v>11827</v>
      </c>
      <c r="B2761" s="135" t="s">
        <v>562</v>
      </c>
      <c r="C2761" s="135" t="s">
        <v>566</v>
      </c>
      <c r="D2761" s="135" t="b">
        <v>0</v>
      </c>
      <c r="E2761" s="135" t="s">
        <v>11825</v>
      </c>
      <c r="F2761" s="135" t="s">
        <v>539</v>
      </c>
      <c r="G2761" s="136">
        <v>44147</v>
      </c>
      <c r="H2761" s="136">
        <v>44168</v>
      </c>
      <c r="I2761" s="135">
        <v>0</v>
      </c>
      <c r="J2761" s="92"/>
    </row>
    <row r="2762" spans="1:10" x14ac:dyDescent="0.25">
      <c r="A2762" s="135" t="s">
        <v>11828</v>
      </c>
      <c r="B2762" s="135" t="s">
        <v>562</v>
      </c>
      <c r="C2762" s="135" t="s">
        <v>566</v>
      </c>
      <c r="D2762" s="135" t="b">
        <v>0</v>
      </c>
      <c r="E2762" s="135" t="s">
        <v>11825</v>
      </c>
      <c r="F2762" s="135" t="s">
        <v>539</v>
      </c>
      <c r="G2762" s="136">
        <v>44147</v>
      </c>
      <c r="H2762" s="136">
        <v>44168</v>
      </c>
      <c r="I2762" s="135">
        <v>0</v>
      </c>
      <c r="J2762" s="92"/>
    </row>
    <row r="2763" spans="1:10" x14ac:dyDescent="0.25">
      <c r="A2763" s="135" t="s">
        <v>11829</v>
      </c>
      <c r="B2763" s="135" t="s">
        <v>562</v>
      </c>
      <c r="C2763" s="135" t="s">
        <v>566</v>
      </c>
      <c r="D2763" s="135" t="b">
        <v>0</v>
      </c>
      <c r="E2763" s="135" t="s">
        <v>11825</v>
      </c>
      <c r="F2763" s="135" t="s">
        <v>539</v>
      </c>
      <c r="G2763" s="136">
        <v>44147</v>
      </c>
      <c r="H2763" s="136">
        <v>44168</v>
      </c>
      <c r="I2763" s="135">
        <v>0</v>
      </c>
      <c r="J2763" s="92"/>
    </row>
    <row r="2764" spans="1:10" x14ac:dyDescent="0.25">
      <c r="A2764" s="135" t="s">
        <v>11830</v>
      </c>
      <c r="B2764" s="135" t="s">
        <v>562</v>
      </c>
      <c r="C2764" s="135" t="s">
        <v>566</v>
      </c>
      <c r="D2764" s="135" t="b">
        <v>0</v>
      </c>
      <c r="E2764" s="135" t="s">
        <v>11825</v>
      </c>
      <c r="F2764" s="135" t="s">
        <v>539</v>
      </c>
      <c r="G2764" s="136">
        <v>44147</v>
      </c>
      <c r="H2764" s="136">
        <v>44168</v>
      </c>
      <c r="I2764" s="135">
        <v>0</v>
      </c>
      <c r="J2764" s="92"/>
    </row>
    <row r="2765" spans="1:10" x14ac:dyDescent="0.25">
      <c r="A2765" s="135" t="s">
        <v>11831</v>
      </c>
      <c r="B2765" s="135" t="s">
        <v>562</v>
      </c>
      <c r="C2765" s="135" t="s">
        <v>566</v>
      </c>
      <c r="D2765" s="135" t="b">
        <v>0</v>
      </c>
      <c r="E2765" s="135" t="s">
        <v>11825</v>
      </c>
      <c r="F2765" s="135" t="s">
        <v>539</v>
      </c>
      <c r="G2765" s="136">
        <v>44147</v>
      </c>
      <c r="H2765" s="136">
        <v>44168</v>
      </c>
      <c r="I2765" s="135">
        <v>0</v>
      </c>
      <c r="J2765" s="92"/>
    </row>
    <row r="2766" spans="1:10" x14ac:dyDescent="0.25">
      <c r="A2766" s="135" t="s">
        <v>11832</v>
      </c>
      <c r="B2766" s="135" t="s">
        <v>562</v>
      </c>
      <c r="C2766" s="135" t="s">
        <v>566</v>
      </c>
      <c r="D2766" s="135" t="b">
        <v>0</v>
      </c>
      <c r="E2766" s="135" t="s">
        <v>11825</v>
      </c>
      <c r="F2766" s="135" t="s">
        <v>539</v>
      </c>
      <c r="G2766" s="136">
        <v>44147</v>
      </c>
      <c r="H2766" s="136">
        <v>44168</v>
      </c>
      <c r="I2766" s="135">
        <v>0</v>
      </c>
      <c r="J2766" s="92"/>
    </row>
    <row r="2767" spans="1:10" x14ac:dyDescent="0.25">
      <c r="A2767" s="135" t="s">
        <v>11833</v>
      </c>
      <c r="B2767" s="135" t="s">
        <v>562</v>
      </c>
      <c r="C2767" s="135" t="s">
        <v>566</v>
      </c>
      <c r="D2767" s="135" t="b">
        <v>0</v>
      </c>
      <c r="E2767" s="135" t="s">
        <v>11825</v>
      </c>
      <c r="F2767" s="135" t="s">
        <v>539</v>
      </c>
      <c r="G2767" s="136">
        <v>44147</v>
      </c>
      <c r="H2767" s="136">
        <v>44168</v>
      </c>
      <c r="I2767" s="135">
        <v>0</v>
      </c>
      <c r="J2767" s="92"/>
    </row>
    <row r="2768" spans="1:10" x14ac:dyDescent="0.25">
      <c r="A2768" s="135" t="s">
        <v>11834</v>
      </c>
      <c r="B2768" s="135" t="s">
        <v>562</v>
      </c>
      <c r="C2768" s="135" t="s">
        <v>566</v>
      </c>
      <c r="D2768" s="135" t="b">
        <v>0</v>
      </c>
      <c r="E2768" s="135" t="s">
        <v>11825</v>
      </c>
      <c r="F2768" s="135" t="s">
        <v>539</v>
      </c>
      <c r="G2768" s="136">
        <v>44147</v>
      </c>
      <c r="H2768" s="136">
        <v>44168</v>
      </c>
      <c r="I2768" s="135">
        <v>0</v>
      </c>
      <c r="J2768" s="92"/>
    </row>
    <row r="2769" spans="1:10" x14ac:dyDescent="0.25">
      <c r="A2769" s="135" t="s">
        <v>11835</v>
      </c>
      <c r="B2769" s="135" t="s">
        <v>562</v>
      </c>
      <c r="C2769" s="135" t="s">
        <v>566</v>
      </c>
      <c r="D2769" s="135" t="b">
        <v>0</v>
      </c>
      <c r="E2769" s="135" t="s">
        <v>11825</v>
      </c>
      <c r="F2769" s="135" t="s">
        <v>539</v>
      </c>
      <c r="G2769" s="136">
        <v>44147</v>
      </c>
      <c r="H2769" s="136">
        <v>44168</v>
      </c>
      <c r="I2769" s="135">
        <v>0</v>
      </c>
      <c r="J2769" s="92"/>
    </row>
    <row r="2770" spans="1:10" x14ac:dyDescent="0.25">
      <c r="A2770" s="135" t="s">
        <v>11836</v>
      </c>
      <c r="B2770" s="135" t="s">
        <v>562</v>
      </c>
      <c r="C2770" s="135" t="s">
        <v>566</v>
      </c>
      <c r="D2770" s="135" t="b">
        <v>0</v>
      </c>
      <c r="E2770" s="135" t="s">
        <v>11825</v>
      </c>
      <c r="F2770" s="135" t="s">
        <v>539</v>
      </c>
      <c r="G2770" s="136">
        <v>44147</v>
      </c>
      <c r="H2770" s="136">
        <v>44168</v>
      </c>
      <c r="I2770" s="135">
        <v>0</v>
      </c>
      <c r="J2770" s="92"/>
    </row>
    <row r="2771" spans="1:10" x14ac:dyDescent="0.25">
      <c r="A2771" s="135" t="s">
        <v>11837</v>
      </c>
      <c r="B2771" s="135" t="s">
        <v>562</v>
      </c>
      <c r="C2771" s="135" t="s">
        <v>566</v>
      </c>
      <c r="D2771" s="135" t="b">
        <v>0</v>
      </c>
      <c r="E2771" s="135" t="s">
        <v>11825</v>
      </c>
      <c r="F2771" s="135" t="s">
        <v>539</v>
      </c>
      <c r="G2771" s="136">
        <v>44147</v>
      </c>
      <c r="H2771" s="136">
        <v>44168</v>
      </c>
      <c r="I2771" s="135">
        <v>0</v>
      </c>
      <c r="J2771" s="92"/>
    </row>
    <row r="2772" spans="1:10" x14ac:dyDescent="0.25">
      <c r="A2772" s="135" t="s">
        <v>11838</v>
      </c>
      <c r="B2772" s="135" t="s">
        <v>562</v>
      </c>
      <c r="C2772" s="135" t="s">
        <v>566</v>
      </c>
      <c r="D2772" s="135" t="b">
        <v>0</v>
      </c>
      <c r="E2772" s="135" t="s">
        <v>11825</v>
      </c>
      <c r="F2772" s="135" t="s">
        <v>539</v>
      </c>
      <c r="G2772" s="136">
        <v>44147</v>
      </c>
      <c r="H2772" s="136">
        <v>44168</v>
      </c>
      <c r="I2772" s="135">
        <v>0</v>
      </c>
      <c r="J2772" s="92"/>
    </row>
    <row r="2773" spans="1:10" x14ac:dyDescent="0.25">
      <c r="A2773" s="135" t="s">
        <v>11839</v>
      </c>
      <c r="B2773" s="135" t="s">
        <v>562</v>
      </c>
      <c r="C2773" s="135" t="s">
        <v>566</v>
      </c>
      <c r="D2773" s="135" t="b">
        <v>0</v>
      </c>
      <c r="E2773" s="135" t="s">
        <v>11825</v>
      </c>
      <c r="F2773" s="135" t="s">
        <v>539</v>
      </c>
      <c r="G2773" s="136">
        <v>44147</v>
      </c>
      <c r="H2773" s="136">
        <v>44168</v>
      </c>
      <c r="I2773" s="135">
        <v>0</v>
      </c>
      <c r="J2773" s="92"/>
    </row>
    <row r="2774" spans="1:10" x14ac:dyDescent="0.25">
      <c r="A2774" s="135" t="s">
        <v>11840</v>
      </c>
      <c r="B2774" s="135" t="s">
        <v>562</v>
      </c>
      <c r="C2774" s="135" t="s">
        <v>566</v>
      </c>
      <c r="D2774" s="135" t="b">
        <v>0</v>
      </c>
      <c r="E2774" s="135" t="s">
        <v>11825</v>
      </c>
      <c r="F2774" s="135" t="s">
        <v>539</v>
      </c>
      <c r="G2774" s="136">
        <v>44147</v>
      </c>
      <c r="H2774" s="136">
        <v>44168</v>
      </c>
      <c r="I2774" s="135">
        <v>0</v>
      </c>
      <c r="J2774" s="92"/>
    </row>
    <row r="2775" spans="1:10" x14ac:dyDescent="0.25">
      <c r="A2775" s="135" t="s">
        <v>11841</v>
      </c>
      <c r="B2775" s="135" t="s">
        <v>562</v>
      </c>
      <c r="C2775" s="135" t="s">
        <v>566</v>
      </c>
      <c r="D2775" s="135" t="b">
        <v>0</v>
      </c>
      <c r="E2775" s="135" t="s">
        <v>11825</v>
      </c>
      <c r="F2775" s="135" t="s">
        <v>539</v>
      </c>
      <c r="G2775" s="136">
        <v>44147</v>
      </c>
      <c r="H2775" s="136">
        <v>44168</v>
      </c>
      <c r="I2775" s="135">
        <v>0</v>
      </c>
      <c r="J2775" s="92"/>
    </row>
    <row r="2776" spans="1:10" x14ac:dyDescent="0.25">
      <c r="A2776" s="135" t="s">
        <v>11842</v>
      </c>
      <c r="B2776" s="135" t="s">
        <v>562</v>
      </c>
      <c r="C2776" s="135" t="s">
        <v>566</v>
      </c>
      <c r="D2776" s="135" t="b">
        <v>0</v>
      </c>
      <c r="E2776" s="135" t="s">
        <v>11825</v>
      </c>
      <c r="F2776" s="135" t="s">
        <v>539</v>
      </c>
      <c r="G2776" s="136">
        <v>44147</v>
      </c>
      <c r="H2776" s="136">
        <v>44168</v>
      </c>
      <c r="I2776" s="135">
        <v>0</v>
      </c>
      <c r="J2776" s="92"/>
    </row>
    <row r="2777" spans="1:10" x14ac:dyDescent="0.25">
      <c r="A2777" s="135" t="s">
        <v>11843</v>
      </c>
      <c r="B2777" s="135" t="s">
        <v>562</v>
      </c>
      <c r="C2777" s="135" t="s">
        <v>566</v>
      </c>
      <c r="D2777" s="135" t="b">
        <v>0</v>
      </c>
      <c r="E2777" s="135" t="s">
        <v>11825</v>
      </c>
      <c r="F2777" s="135" t="s">
        <v>539</v>
      </c>
      <c r="G2777" s="136">
        <v>44147</v>
      </c>
      <c r="H2777" s="136">
        <v>44168</v>
      </c>
      <c r="I2777" s="135">
        <v>0</v>
      </c>
      <c r="J2777" s="92"/>
    </row>
    <row r="2778" spans="1:10" x14ac:dyDescent="0.25">
      <c r="A2778" s="135" t="s">
        <v>11844</v>
      </c>
      <c r="B2778" s="135" t="s">
        <v>562</v>
      </c>
      <c r="C2778" s="135" t="s">
        <v>566</v>
      </c>
      <c r="D2778" s="135" t="b">
        <v>0</v>
      </c>
      <c r="E2778" s="135" t="s">
        <v>11825</v>
      </c>
      <c r="F2778" s="135" t="s">
        <v>539</v>
      </c>
      <c r="G2778" s="136">
        <v>44147</v>
      </c>
      <c r="H2778" s="136">
        <v>44168</v>
      </c>
      <c r="I2778" s="135">
        <v>0</v>
      </c>
      <c r="J2778" s="92"/>
    </row>
    <row r="2779" spans="1:10" x14ac:dyDescent="0.25">
      <c r="A2779" s="135" t="s">
        <v>11845</v>
      </c>
      <c r="B2779" s="135" t="s">
        <v>562</v>
      </c>
      <c r="C2779" s="135" t="s">
        <v>566</v>
      </c>
      <c r="D2779" s="135" t="b">
        <v>0</v>
      </c>
      <c r="E2779" s="135" t="s">
        <v>11825</v>
      </c>
      <c r="F2779" s="135" t="s">
        <v>539</v>
      </c>
      <c r="G2779" s="136">
        <v>44147</v>
      </c>
      <c r="H2779" s="136">
        <v>44168</v>
      </c>
      <c r="I2779" s="135">
        <v>0</v>
      </c>
      <c r="J2779" s="92"/>
    </row>
    <row r="2780" spans="1:10" x14ac:dyDescent="0.25">
      <c r="A2780" s="135" t="s">
        <v>11846</v>
      </c>
      <c r="B2780" s="135" t="s">
        <v>562</v>
      </c>
      <c r="C2780" s="135" t="s">
        <v>566</v>
      </c>
      <c r="D2780" s="135" t="b">
        <v>0</v>
      </c>
      <c r="E2780" s="135" t="s">
        <v>11825</v>
      </c>
      <c r="F2780" s="135" t="s">
        <v>539</v>
      </c>
      <c r="G2780" s="136">
        <v>44147</v>
      </c>
      <c r="H2780" s="136">
        <v>44168</v>
      </c>
      <c r="I2780" s="135">
        <v>0</v>
      </c>
      <c r="J2780" s="92"/>
    </row>
    <row r="2781" spans="1:10" x14ac:dyDescent="0.25">
      <c r="A2781" s="135" t="s">
        <v>11847</v>
      </c>
      <c r="B2781" s="135" t="s">
        <v>562</v>
      </c>
      <c r="C2781" s="135" t="s">
        <v>566</v>
      </c>
      <c r="D2781" s="135" t="b">
        <v>0</v>
      </c>
      <c r="E2781" s="135" t="s">
        <v>11825</v>
      </c>
      <c r="F2781" s="135" t="s">
        <v>539</v>
      </c>
      <c r="G2781" s="136">
        <v>44147</v>
      </c>
      <c r="H2781" s="136">
        <v>44168</v>
      </c>
      <c r="I2781" s="135">
        <v>0</v>
      </c>
      <c r="J2781" s="92"/>
    </row>
    <row r="2782" spans="1:10" x14ac:dyDescent="0.25">
      <c r="A2782" s="135" t="s">
        <v>11848</v>
      </c>
      <c r="B2782" s="135" t="s">
        <v>562</v>
      </c>
      <c r="C2782" s="135" t="s">
        <v>566</v>
      </c>
      <c r="D2782" s="135" t="b">
        <v>0</v>
      </c>
      <c r="E2782" s="135" t="s">
        <v>11825</v>
      </c>
      <c r="F2782" s="135" t="s">
        <v>539</v>
      </c>
      <c r="G2782" s="136">
        <v>44147</v>
      </c>
      <c r="H2782" s="136">
        <v>44168</v>
      </c>
      <c r="I2782" s="135">
        <v>0</v>
      </c>
      <c r="J2782" s="92"/>
    </row>
    <row r="2783" spans="1:10" x14ac:dyDescent="0.25">
      <c r="A2783" s="135" t="s">
        <v>11849</v>
      </c>
      <c r="B2783" s="135" t="s">
        <v>562</v>
      </c>
      <c r="C2783" s="135" t="s">
        <v>566</v>
      </c>
      <c r="D2783" s="135" t="b">
        <v>0</v>
      </c>
      <c r="E2783" s="135" t="s">
        <v>11825</v>
      </c>
      <c r="F2783" s="135" t="s">
        <v>539</v>
      </c>
      <c r="G2783" s="136">
        <v>44147</v>
      </c>
      <c r="H2783" s="136">
        <v>44168</v>
      </c>
      <c r="I2783" s="135">
        <v>0</v>
      </c>
      <c r="J2783" s="92"/>
    </row>
    <row r="2784" spans="1:10" x14ac:dyDescent="0.25">
      <c r="A2784" s="135" t="s">
        <v>11850</v>
      </c>
      <c r="B2784" s="135" t="s">
        <v>562</v>
      </c>
      <c r="C2784" s="135" t="s">
        <v>566</v>
      </c>
      <c r="D2784" s="135" t="b">
        <v>0</v>
      </c>
      <c r="E2784" s="135" t="s">
        <v>11825</v>
      </c>
      <c r="F2784" s="135" t="s">
        <v>539</v>
      </c>
      <c r="G2784" s="136">
        <v>44147</v>
      </c>
      <c r="H2784" s="136">
        <v>44168</v>
      </c>
      <c r="I2784" s="135">
        <v>0</v>
      </c>
      <c r="J2784" s="92"/>
    </row>
    <row r="2785" spans="1:10" x14ac:dyDescent="0.25">
      <c r="A2785" s="135" t="s">
        <v>11851</v>
      </c>
      <c r="B2785" s="135" t="s">
        <v>541</v>
      </c>
      <c r="C2785" s="135" t="s">
        <v>566</v>
      </c>
      <c r="D2785" s="135" t="b">
        <v>0</v>
      </c>
      <c r="E2785" s="135" t="s">
        <v>11852</v>
      </c>
      <c r="F2785" s="135" t="s">
        <v>539</v>
      </c>
      <c r="G2785" s="136">
        <v>44147</v>
      </c>
      <c r="H2785" s="136">
        <v>44168</v>
      </c>
      <c r="I2785" s="135">
        <v>0</v>
      </c>
      <c r="J2785" s="92"/>
    </row>
    <row r="2786" spans="1:10" x14ac:dyDescent="0.25">
      <c r="A2786" s="135" t="s">
        <v>11853</v>
      </c>
      <c r="B2786" s="135" t="s">
        <v>541</v>
      </c>
      <c r="C2786" s="135" t="s">
        <v>566</v>
      </c>
      <c r="D2786" s="135" t="b">
        <v>0</v>
      </c>
      <c r="E2786" s="135" t="s">
        <v>11852</v>
      </c>
      <c r="F2786" s="135" t="s">
        <v>539</v>
      </c>
      <c r="G2786" s="136">
        <v>44147</v>
      </c>
      <c r="H2786" s="136">
        <v>44168</v>
      </c>
      <c r="I2786" s="135">
        <v>0</v>
      </c>
      <c r="J2786" s="92"/>
    </row>
    <row r="2787" spans="1:10" x14ac:dyDescent="0.25">
      <c r="A2787" s="135" t="s">
        <v>11854</v>
      </c>
      <c r="B2787" s="135" t="s">
        <v>541</v>
      </c>
      <c r="C2787" s="135" t="s">
        <v>566</v>
      </c>
      <c r="D2787" s="135" t="b">
        <v>0</v>
      </c>
      <c r="E2787" s="135" t="s">
        <v>11852</v>
      </c>
      <c r="F2787" s="135" t="s">
        <v>539</v>
      </c>
      <c r="G2787" s="136">
        <v>44147</v>
      </c>
      <c r="H2787" s="136">
        <v>44168</v>
      </c>
      <c r="I2787" s="135">
        <v>0</v>
      </c>
      <c r="J2787" s="92"/>
    </row>
    <row r="2788" spans="1:10" x14ac:dyDescent="0.25">
      <c r="A2788" s="135" t="s">
        <v>11855</v>
      </c>
      <c r="B2788" s="135" t="s">
        <v>541</v>
      </c>
      <c r="C2788" s="135" t="s">
        <v>566</v>
      </c>
      <c r="D2788" s="135" t="b">
        <v>0</v>
      </c>
      <c r="E2788" s="135" t="s">
        <v>11852</v>
      </c>
      <c r="F2788" s="135" t="s">
        <v>539</v>
      </c>
      <c r="G2788" s="136">
        <v>44147</v>
      </c>
      <c r="H2788" s="136">
        <v>44168</v>
      </c>
      <c r="I2788" s="135">
        <v>0</v>
      </c>
      <c r="J2788" s="92"/>
    </row>
    <row r="2789" spans="1:10" x14ac:dyDescent="0.25">
      <c r="A2789" s="135" t="s">
        <v>11856</v>
      </c>
      <c r="B2789" s="135" t="s">
        <v>541</v>
      </c>
      <c r="C2789" s="135" t="s">
        <v>566</v>
      </c>
      <c r="D2789" s="135" t="b">
        <v>0</v>
      </c>
      <c r="E2789" s="135" t="s">
        <v>11852</v>
      </c>
      <c r="F2789" s="135" t="s">
        <v>539</v>
      </c>
      <c r="G2789" s="136">
        <v>44147</v>
      </c>
      <c r="H2789" s="136">
        <v>44168</v>
      </c>
      <c r="I2789" s="135">
        <v>0</v>
      </c>
      <c r="J2789" s="92"/>
    </row>
    <row r="2790" spans="1:10" x14ac:dyDescent="0.25">
      <c r="A2790" s="135" t="s">
        <v>11857</v>
      </c>
      <c r="B2790" s="135" t="s">
        <v>541</v>
      </c>
      <c r="C2790" s="135" t="s">
        <v>566</v>
      </c>
      <c r="D2790" s="135" t="b">
        <v>0</v>
      </c>
      <c r="E2790" s="135" t="s">
        <v>11852</v>
      </c>
      <c r="F2790" s="135" t="s">
        <v>539</v>
      </c>
      <c r="G2790" s="136">
        <v>44147</v>
      </c>
      <c r="H2790" s="136">
        <v>44168</v>
      </c>
      <c r="I2790" s="135">
        <v>0</v>
      </c>
      <c r="J2790" s="92"/>
    </row>
    <row r="2791" spans="1:10" x14ac:dyDescent="0.25">
      <c r="A2791" s="135" t="s">
        <v>11858</v>
      </c>
      <c r="B2791" s="135" t="s">
        <v>541</v>
      </c>
      <c r="C2791" s="135" t="s">
        <v>566</v>
      </c>
      <c r="D2791" s="135" t="b">
        <v>0</v>
      </c>
      <c r="E2791" s="135" t="s">
        <v>11852</v>
      </c>
      <c r="F2791" s="135" t="s">
        <v>539</v>
      </c>
      <c r="G2791" s="136">
        <v>44147</v>
      </c>
      <c r="H2791" s="136">
        <v>44168</v>
      </c>
      <c r="I2791" s="135">
        <v>0</v>
      </c>
      <c r="J2791" s="92"/>
    </row>
    <row r="2792" spans="1:10" x14ac:dyDescent="0.25">
      <c r="A2792" s="135" t="s">
        <v>11859</v>
      </c>
      <c r="B2792" s="135" t="s">
        <v>541</v>
      </c>
      <c r="C2792" s="135" t="s">
        <v>566</v>
      </c>
      <c r="D2792" s="135" t="b">
        <v>0</v>
      </c>
      <c r="E2792" s="135" t="s">
        <v>11852</v>
      </c>
      <c r="F2792" s="135" t="s">
        <v>539</v>
      </c>
      <c r="G2792" s="136">
        <v>44147</v>
      </c>
      <c r="H2792" s="136">
        <v>44168</v>
      </c>
      <c r="I2792" s="135">
        <v>0</v>
      </c>
      <c r="J2792" s="92"/>
    </row>
    <row r="2793" spans="1:10" x14ac:dyDescent="0.25">
      <c r="A2793" s="135" t="s">
        <v>11860</v>
      </c>
      <c r="B2793" s="135" t="s">
        <v>541</v>
      </c>
      <c r="C2793" s="135" t="s">
        <v>566</v>
      </c>
      <c r="D2793" s="135" t="b">
        <v>0</v>
      </c>
      <c r="E2793" s="135" t="s">
        <v>11852</v>
      </c>
      <c r="F2793" s="135" t="s">
        <v>539</v>
      </c>
      <c r="G2793" s="136">
        <v>44147</v>
      </c>
      <c r="H2793" s="136">
        <v>44168</v>
      </c>
      <c r="I2793" s="135">
        <v>0</v>
      </c>
      <c r="J2793" s="92"/>
    </row>
    <row r="2794" spans="1:10" x14ac:dyDescent="0.25">
      <c r="A2794" s="135" t="s">
        <v>11861</v>
      </c>
      <c r="B2794" s="135" t="s">
        <v>541</v>
      </c>
      <c r="C2794" s="135" t="s">
        <v>566</v>
      </c>
      <c r="D2794" s="135" t="b">
        <v>0</v>
      </c>
      <c r="E2794" s="135" t="s">
        <v>11852</v>
      </c>
      <c r="F2794" s="135" t="s">
        <v>539</v>
      </c>
      <c r="G2794" s="136">
        <v>44147</v>
      </c>
      <c r="H2794" s="136">
        <v>44168</v>
      </c>
      <c r="I2794" s="135">
        <v>0</v>
      </c>
      <c r="J2794" s="92"/>
    </row>
    <row r="2795" spans="1:10" x14ac:dyDescent="0.25">
      <c r="A2795" s="135" t="s">
        <v>11862</v>
      </c>
      <c r="B2795" s="135" t="s">
        <v>541</v>
      </c>
      <c r="C2795" s="135" t="s">
        <v>566</v>
      </c>
      <c r="D2795" s="135" t="b">
        <v>0</v>
      </c>
      <c r="E2795" s="135" t="s">
        <v>11852</v>
      </c>
      <c r="F2795" s="135" t="s">
        <v>539</v>
      </c>
      <c r="G2795" s="136">
        <v>44147</v>
      </c>
      <c r="H2795" s="136">
        <v>44168</v>
      </c>
      <c r="I2795" s="135">
        <v>0</v>
      </c>
      <c r="J2795" s="92"/>
    </row>
    <row r="2796" spans="1:10" x14ac:dyDescent="0.25">
      <c r="A2796" s="135" t="s">
        <v>11863</v>
      </c>
      <c r="B2796" s="135" t="s">
        <v>541</v>
      </c>
      <c r="C2796" s="135" t="s">
        <v>566</v>
      </c>
      <c r="D2796" s="135" t="b">
        <v>0</v>
      </c>
      <c r="E2796" s="135" t="s">
        <v>11852</v>
      </c>
      <c r="F2796" s="135" t="s">
        <v>539</v>
      </c>
      <c r="G2796" s="136">
        <v>44147</v>
      </c>
      <c r="H2796" s="136">
        <v>44168</v>
      </c>
      <c r="I2796" s="135">
        <v>0</v>
      </c>
      <c r="J2796" s="92"/>
    </row>
    <row r="2797" spans="1:10" x14ac:dyDescent="0.25">
      <c r="A2797" s="135" t="s">
        <v>11864</v>
      </c>
      <c r="B2797" s="135" t="s">
        <v>541</v>
      </c>
      <c r="C2797" s="135" t="s">
        <v>566</v>
      </c>
      <c r="D2797" s="135" t="b">
        <v>0</v>
      </c>
      <c r="E2797" s="135" t="s">
        <v>11852</v>
      </c>
      <c r="F2797" s="135" t="s">
        <v>539</v>
      </c>
      <c r="G2797" s="136">
        <v>44147</v>
      </c>
      <c r="H2797" s="136">
        <v>44168</v>
      </c>
      <c r="I2797" s="135">
        <v>0</v>
      </c>
      <c r="J2797" s="92"/>
    </row>
    <row r="2798" spans="1:10" x14ac:dyDescent="0.25">
      <c r="A2798" s="135" t="s">
        <v>11865</v>
      </c>
      <c r="B2798" s="135" t="s">
        <v>541</v>
      </c>
      <c r="C2798" s="135" t="s">
        <v>566</v>
      </c>
      <c r="D2798" s="135" t="b">
        <v>0</v>
      </c>
      <c r="E2798" s="135" t="s">
        <v>11852</v>
      </c>
      <c r="F2798" s="135" t="s">
        <v>539</v>
      </c>
      <c r="G2798" s="136">
        <v>44147</v>
      </c>
      <c r="H2798" s="136">
        <v>44168</v>
      </c>
      <c r="I2798" s="135">
        <v>0</v>
      </c>
      <c r="J2798" s="92"/>
    </row>
    <row r="2799" spans="1:10" x14ac:dyDescent="0.25">
      <c r="A2799" s="135" t="s">
        <v>11866</v>
      </c>
      <c r="B2799" s="135" t="s">
        <v>541</v>
      </c>
      <c r="C2799" s="135" t="s">
        <v>566</v>
      </c>
      <c r="D2799" s="135" t="b">
        <v>0</v>
      </c>
      <c r="E2799" s="135" t="s">
        <v>11852</v>
      </c>
      <c r="F2799" s="135" t="s">
        <v>539</v>
      </c>
      <c r="G2799" s="136">
        <v>44147</v>
      </c>
      <c r="H2799" s="136">
        <v>44168</v>
      </c>
      <c r="I2799" s="135">
        <v>0</v>
      </c>
      <c r="J2799" s="92"/>
    </row>
    <row r="2800" spans="1:10" x14ac:dyDescent="0.25">
      <c r="A2800" s="135" t="s">
        <v>11867</v>
      </c>
      <c r="B2800" s="135" t="s">
        <v>541</v>
      </c>
      <c r="C2800" s="135" t="s">
        <v>566</v>
      </c>
      <c r="D2800" s="135" t="b">
        <v>0</v>
      </c>
      <c r="E2800" s="135" t="s">
        <v>11852</v>
      </c>
      <c r="F2800" s="135" t="s">
        <v>539</v>
      </c>
      <c r="G2800" s="136">
        <v>44147</v>
      </c>
      <c r="H2800" s="136">
        <v>44168</v>
      </c>
      <c r="I2800" s="135">
        <v>0</v>
      </c>
      <c r="J2800" s="92"/>
    </row>
    <row r="2801" spans="1:10" x14ac:dyDescent="0.25">
      <c r="A2801" s="135" t="s">
        <v>11868</v>
      </c>
      <c r="B2801" s="135" t="s">
        <v>541</v>
      </c>
      <c r="C2801" s="135" t="s">
        <v>566</v>
      </c>
      <c r="D2801" s="135" t="b">
        <v>0</v>
      </c>
      <c r="E2801" s="135" t="s">
        <v>11852</v>
      </c>
      <c r="F2801" s="135" t="s">
        <v>539</v>
      </c>
      <c r="G2801" s="136">
        <v>44147</v>
      </c>
      <c r="H2801" s="136">
        <v>44168</v>
      </c>
      <c r="I2801" s="135">
        <v>0</v>
      </c>
      <c r="J2801" s="92"/>
    </row>
    <row r="2802" spans="1:10" x14ac:dyDescent="0.25">
      <c r="A2802" s="135" t="s">
        <v>11869</v>
      </c>
      <c r="B2802" s="135" t="s">
        <v>541</v>
      </c>
      <c r="C2802" s="135" t="s">
        <v>566</v>
      </c>
      <c r="D2802" s="135" t="b">
        <v>0</v>
      </c>
      <c r="E2802" s="135" t="s">
        <v>11852</v>
      </c>
      <c r="F2802" s="135" t="s">
        <v>539</v>
      </c>
      <c r="G2802" s="136">
        <v>44147</v>
      </c>
      <c r="H2802" s="136">
        <v>44168</v>
      </c>
      <c r="I2802" s="135">
        <v>0</v>
      </c>
      <c r="J2802" s="92"/>
    </row>
    <row r="2803" spans="1:10" x14ac:dyDescent="0.25">
      <c r="A2803" s="135" t="s">
        <v>11870</v>
      </c>
      <c r="B2803" s="135" t="s">
        <v>541</v>
      </c>
      <c r="C2803" s="135" t="s">
        <v>566</v>
      </c>
      <c r="D2803" s="135" t="b">
        <v>0</v>
      </c>
      <c r="E2803" s="135" t="s">
        <v>11852</v>
      </c>
      <c r="F2803" s="135" t="s">
        <v>539</v>
      </c>
      <c r="G2803" s="136">
        <v>44147</v>
      </c>
      <c r="H2803" s="136">
        <v>44168</v>
      </c>
      <c r="I2803" s="135">
        <v>0</v>
      </c>
      <c r="J2803" s="92"/>
    </row>
    <row r="2804" spans="1:10" x14ac:dyDescent="0.25">
      <c r="A2804" s="135" t="s">
        <v>11871</v>
      </c>
      <c r="B2804" s="135" t="s">
        <v>541</v>
      </c>
      <c r="C2804" s="135" t="s">
        <v>566</v>
      </c>
      <c r="D2804" s="135" t="b">
        <v>0</v>
      </c>
      <c r="E2804" s="135" t="s">
        <v>11852</v>
      </c>
      <c r="F2804" s="135" t="s">
        <v>539</v>
      </c>
      <c r="G2804" s="136">
        <v>44147</v>
      </c>
      <c r="H2804" s="136">
        <v>44168</v>
      </c>
      <c r="I2804" s="135">
        <v>0</v>
      </c>
      <c r="J2804" s="92"/>
    </row>
    <row r="2805" spans="1:10" x14ac:dyDescent="0.25">
      <c r="A2805" s="135" t="s">
        <v>11872</v>
      </c>
      <c r="B2805" s="135" t="s">
        <v>541</v>
      </c>
      <c r="C2805" s="135" t="s">
        <v>566</v>
      </c>
      <c r="D2805" s="135" t="b">
        <v>0</v>
      </c>
      <c r="E2805" s="135" t="s">
        <v>11852</v>
      </c>
      <c r="F2805" s="135" t="s">
        <v>539</v>
      </c>
      <c r="G2805" s="136">
        <v>44147</v>
      </c>
      <c r="H2805" s="136">
        <v>44168</v>
      </c>
      <c r="I2805" s="135">
        <v>0</v>
      </c>
      <c r="J2805" s="92"/>
    </row>
    <row r="2806" spans="1:10" x14ac:dyDescent="0.25">
      <c r="A2806" s="135" t="s">
        <v>11873</v>
      </c>
      <c r="B2806" s="135" t="s">
        <v>541</v>
      </c>
      <c r="C2806" s="135" t="s">
        <v>566</v>
      </c>
      <c r="D2806" s="135" t="b">
        <v>0</v>
      </c>
      <c r="E2806" s="135" t="s">
        <v>11852</v>
      </c>
      <c r="F2806" s="135" t="s">
        <v>539</v>
      </c>
      <c r="G2806" s="136">
        <v>44147</v>
      </c>
      <c r="H2806" s="136">
        <v>44168</v>
      </c>
      <c r="I2806" s="135">
        <v>0</v>
      </c>
      <c r="J2806" s="92"/>
    </row>
    <row r="2807" spans="1:10" x14ac:dyDescent="0.25">
      <c r="A2807" s="135" t="s">
        <v>11874</v>
      </c>
      <c r="B2807" s="135" t="s">
        <v>541</v>
      </c>
      <c r="C2807" s="135" t="s">
        <v>566</v>
      </c>
      <c r="D2807" s="135" t="b">
        <v>0</v>
      </c>
      <c r="E2807" s="135" t="s">
        <v>11852</v>
      </c>
      <c r="F2807" s="135" t="s">
        <v>539</v>
      </c>
      <c r="G2807" s="136">
        <v>44147</v>
      </c>
      <c r="H2807" s="136">
        <v>44168</v>
      </c>
      <c r="I2807" s="135">
        <v>0</v>
      </c>
      <c r="J2807" s="92"/>
    </row>
    <row r="2808" spans="1:10" x14ac:dyDescent="0.25">
      <c r="A2808" s="135" t="s">
        <v>11875</v>
      </c>
      <c r="B2808" s="135" t="s">
        <v>541</v>
      </c>
      <c r="C2808" s="135" t="s">
        <v>566</v>
      </c>
      <c r="D2808" s="135" t="b">
        <v>0</v>
      </c>
      <c r="E2808" s="135" t="s">
        <v>11852</v>
      </c>
      <c r="F2808" s="135" t="s">
        <v>539</v>
      </c>
      <c r="G2808" s="136">
        <v>44147</v>
      </c>
      <c r="H2808" s="136">
        <v>44168</v>
      </c>
      <c r="I2808" s="135">
        <v>0</v>
      </c>
      <c r="J2808" s="92"/>
    </row>
    <row r="2809" spans="1:10" x14ac:dyDescent="0.25">
      <c r="A2809" s="135" t="s">
        <v>11876</v>
      </c>
      <c r="B2809" s="135" t="s">
        <v>541</v>
      </c>
      <c r="C2809" s="135" t="s">
        <v>566</v>
      </c>
      <c r="D2809" s="135" t="b">
        <v>0</v>
      </c>
      <c r="E2809" s="135" t="s">
        <v>11852</v>
      </c>
      <c r="F2809" s="135" t="s">
        <v>539</v>
      </c>
      <c r="G2809" s="136">
        <v>44147</v>
      </c>
      <c r="H2809" s="136">
        <v>44168</v>
      </c>
      <c r="I2809" s="135">
        <v>0</v>
      </c>
      <c r="J2809" s="92"/>
    </row>
    <row r="2810" spans="1:10" x14ac:dyDescent="0.25">
      <c r="A2810" s="135" t="s">
        <v>11877</v>
      </c>
      <c r="B2810" s="135" t="s">
        <v>541</v>
      </c>
      <c r="C2810" s="135" t="s">
        <v>566</v>
      </c>
      <c r="D2810" s="135" t="b">
        <v>0</v>
      </c>
      <c r="E2810" s="135" t="s">
        <v>11852</v>
      </c>
      <c r="F2810" s="135" t="s">
        <v>539</v>
      </c>
      <c r="G2810" s="136">
        <v>44147</v>
      </c>
      <c r="H2810" s="136">
        <v>44168</v>
      </c>
      <c r="I2810" s="135">
        <v>0</v>
      </c>
      <c r="J2810" s="92"/>
    </row>
    <row r="2811" spans="1:10" x14ac:dyDescent="0.25">
      <c r="A2811" s="135" t="s">
        <v>11878</v>
      </c>
      <c r="B2811" s="135" t="s">
        <v>541</v>
      </c>
      <c r="C2811" s="135" t="s">
        <v>566</v>
      </c>
      <c r="D2811" s="135" t="b">
        <v>0</v>
      </c>
      <c r="E2811" s="135" t="s">
        <v>11852</v>
      </c>
      <c r="F2811" s="135" t="s">
        <v>539</v>
      </c>
      <c r="G2811" s="136">
        <v>44147</v>
      </c>
      <c r="H2811" s="136">
        <v>44168</v>
      </c>
      <c r="I2811" s="135">
        <v>0</v>
      </c>
      <c r="J2811" s="92"/>
    </row>
    <row r="2812" spans="1:10" x14ac:dyDescent="0.25">
      <c r="A2812" s="135" t="s">
        <v>11879</v>
      </c>
      <c r="B2812" s="135" t="s">
        <v>541</v>
      </c>
      <c r="C2812" s="135" t="s">
        <v>566</v>
      </c>
      <c r="D2812" s="135" t="b">
        <v>0</v>
      </c>
      <c r="E2812" s="135" t="s">
        <v>11852</v>
      </c>
      <c r="F2812" s="135" t="s">
        <v>539</v>
      </c>
      <c r="G2812" s="136">
        <v>44147</v>
      </c>
      <c r="H2812" s="136">
        <v>44168</v>
      </c>
      <c r="I2812" s="135">
        <v>0</v>
      </c>
      <c r="J2812" s="92"/>
    </row>
    <row r="2813" spans="1:10" x14ac:dyDescent="0.25">
      <c r="A2813" s="135" t="s">
        <v>11880</v>
      </c>
      <c r="B2813" s="135" t="s">
        <v>541</v>
      </c>
      <c r="C2813" s="135" t="s">
        <v>566</v>
      </c>
      <c r="D2813" s="135" t="b">
        <v>0</v>
      </c>
      <c r="E2813" s="135" t="s">
        <v>11852</v>
      </c>
      <c r="F2813" s="135" t="s">
        <v>539</v>
      </c>
      <c r="G2813" s="136">
        <v>44147</v>
      </c>
      <c r="H2813" s="136">
        <v>44168</v>
      </c>
      <c r="I2813" s="135">
        <v>0</v>
      </c>
      <c r="J2813" s="92"/>
    </row>
    <row r="2814" spans="1:10" x14ac:dyDescent="0.25">
      <c r="A2814" s="135" t="s">
        <v>11881</v>
      </c>
      <c r="B2814" s="135" t="s">
        <v>541</v>
      </c>
      <c r="C2814" s="135" t="s">
        <v>566</v>
      </c>
      <c r="D2814" s="135" t="b">
        <v>0</v>
      </c>
      <c r="E2814" s="135" t="s">
        <v>11852</v>
      </c>
      <c r="F2814" s="135" t="s">
        <v>539</v>
      </c>
      <c r="G2814" s="136">
        <v>44147</v>
      </c>
      <c r="H2814" s="136">
        <v>44168</v>
      </c>
      <c r="I2814" s="135">
        <v>0</v>
      </c>
      <c r="J2814" s="92"/>
    </row>
    <row r="2815" spans="1:10" x14ac:dyDescent="0.25">
      <c r="A2815" s="135" t="s">
        <v>11882</v>
      </c>
      <c r="B2815" s="135" t="s">
        <v>541</v>
      </c>
      <c r="C2815" s="135" t="s">
        <v>566</v>
      </c>
      <c r="D2815" s="135" t="b">
        <v>0</v>
      </c>
      <c r="E2815" s="135" t="s">
        <v>11852</v>
      </c>
      <c r="F2815" s="135" t="s">
        <v>539</v>
      </c>
      <c r="G2815" s="136">
        <v>44147</v>
      </c>
      <c r="H2815" s="136">
        <v>44168</v>
      </c>
      <c r="I2815" s="135">
        <v>0</v>
      </c>
      <c r="J2815" s="92"/>
    </row>
    <row r="2816" spans="1:10" x14ac:dyDescent="0.25">
      <c r="A2816" s="135" t="s">
        <v>11883</v>
      </c>
      <c r="B2816" s="135" t="s">
        <v>541</v>
      </c>
      <c r="C2816" s="135" t="s">
        <v>566</v>
      </c>
      <c r="D2816" s="135" t="b">
        <v>0</v>
      </c>
      <c r="E2816" s="135" t="s">
        <v>11852</v>
      </c>
      <c r="F2816" s="135" t="s">
        <v>539</v>
      </c>
      <c r="G2816" s="136">
        <v>44147</v>
      </c>
      <c r="H2816" s="136">
        <v>44168</v>
      </c>
      <c r="I2816" s="135">
        <v>0</v>
      </c>
      <c r="J2816" s="92"/>
    </row>
    <row r="2817" spans="1:10" x14ac:dyDescent="0.25">
      <c r="A2817" s="135" t="s">
        <v>11884</v>
      </c>
      <c r="B2817" s="135" t="s">
        <v>541</v>
      </c>
      <c r="C2817" s="135" t="s">
        <v>566</v>
      </c>
      <c r="D2817" s="135" t="b">
        <v>0</v>
      </c>
      <c r="E2817" s="135" t="s">
        <v>11852</v>
      </c>
      <c r="F2817" s="135" t="s">
        <v>539</v>
      </c>
      <c r="G2817" s="136">
        <v>44147</v>
      </c>
      <c r="H2817" s="136">
        <v>44168</v>
      </c>
      <c r="I2817" s="135">
        <v>0</v>
      </c>
      <c r="J2817" s="92"/>
    </row>
    <row r="2818" spans="1:10" x14ac:dyDescent="0.25">
      <c r="A2818" s="135" t="s">
        <v>11885</v>
      </c>
      <c r="B2818" s="135" t="s">
        <v>541</v>
      </c>
      <c r="C2818" s="135" t="s">
        <v>566</v>
      </c>
      <c r="D2818" s="135" t="b">
        <v>0</v>
      </c>
      <c r="E2818" s="135" t="s">
        <v>11852</v>
      </c>
      <c r="F2818" s="135" t="s">
        <v>539</v>
      </c>
      <c r="G2818" s="136">
        <v>44147</v>
      </c>
      <c r="H2818" s="136">
        <v>44168</v>
      </c>
      <c r="I2818" s="135">
        <v>0</v>
      </c>
      <c r="J2818" s="92"/>
    </row>
    <row r="2819" spans="1:10" x14ac:dyDescent="0.25">
      <c r="A2819" s="135" t="s">
        <v>11886</v>
      </c>
      <c r="B2819" s="135" t="s">
        <v>541</v>
      </c>
      <c r="C2819" s="135" t="s">
        <v>566</v>
      </c>
      <c r="D2819" s="135" t="b">
        <v>0</v>
      </c>
      <c r="E2819" s="135" t="s">
        <v>11852</v>
      </c>
      <c r="F2819" s="135" t="s">
        <v>539</v>
      </c>
      <c r="G2819" s="136">
        <v>44147</v>
      </c>
      <c r="H2819" s="136">
        <v>44168</v>
      </c>
      <c r="I2819" s="135">
        <v>0</v>
      </c>
      <c r="J2819" s="92"/>
    </row>
    <row r="2820" spans="1:10" x14ac:dyDescent="0.25">
      <c r="A2820" s="135" t="s">
        <v>11887</v>
      </c>
      <c r="B2820" s="135" t="s">
        <v>541</v>
      </c>
      <c r="C2820" s="135" t="s">
        <v>566</v>
      </c>
      <c r="D2820" s="135" t="b">
        <v>0</v>
      </c>
      <c r="E2820" s="135" t="s">
        <v>11852</v>
      </c>
      <c r="F2820" s="135" t="s">
        <v>539</v>
      </c>
      <c r="G2820" s="136">
        <v>44147</v>
      </c>
      <c r="H2820" s="136">
        <v>44168</v>
      </c>
      <c r="I2820" s="135">
        <v>0</v>
      </c>
      <c r="J2820" s="92"/>
    </row>
    <row r="2821" spans="1:10" x14ac:dyDescent="0.25">
      <c r="A2821" s="135" t="s">
        <v>11888</v>
      </c>
      <c r="B2821" s="135" t="s">
        <v>541</v>
      </c>
      <c r="C2821" s="135" t="s">
        <v>566</v>
      </c>
      <c r="D2821" s="135" t="b">
        <v>0</v>
      </c>
      <c r="E2821" s="135" t="s">
        <v>11852</v>
      </c>
      <c r="F2821" s="135" t="s">
        <v>539</v>
      </c>
      <c r="G2821" s="136">
        <v>44147</v>
      </c>
      <c r="H2821" s="136">
        <v>44168</v>
      </c>
      <c r="I2821" s="135">
        <v>0</v>
      </c>
      <c r="J2821" s="92"/>
    </row>
    <row r="2822" spans="1:10" x14ac:dyDescent="0.25">
      <c r="A2822" s="135" t="s">
        <v>11889</v>
      </c>
      <c r="B2822" s="135" t="s">
        <v>541</v>
      </c>
      <c r="C2822" s="135" t="s">
        <v>566</v>
      </c>
      <c r="D2822" s="135" t="b">
        <v>0</v>
      </c>
      <c r="E2822" s="135" t="s">
        <v>11852</v>
      </c>
      <c r="F2822" s="135" t="s">
        <v>539</v>
      </c>
      <c r="G2822" s="136">
        <v>44147</v>
      </c>
      <c r="H2822" s="136">
        <v>44168</v>
      </c>
      <c r="I2822" s="135">
        <v>0</v>
      </c>
      <c r="J2822" s="92"/>
    </row>
    <row r="2823" spans="1:10" x14ac:dyDescent="0.25">
      <c r="A2823" s="135" t="s">
        <v>11890</v>
      </c>
      <c r="B2823" s="135" t="s">
        <v>541</v>
      </c>
      <c r="C2823" s="135" t="s">
        <v>566</v>
      </c>
      <c r="D2823" s="135" t="b">
        <v>0</v>
      </c>
      <c r="E2823" s="135" t="s">
        <v>11852</v>
      </c>
      <c r="F2823" s="135" t="s">
        <v>539</v>
      </c>
      <c r="G2823" s="136">
        <v>44147</v>
      </c>
      <c r="H2823" s="136">
        <v>44168</v>
      </c>
      <c r="I2823" s="135">
        <v>0</v>
      </c>
      <c r="J2823" s="92"/>
    </row>
    <row r="2824" spans="1:10" x14ac:dyDescent="0.25">
      <c r="A2824" s="135" t="s">
        <v>11891</v>
      </c>
      <c r="B2824" s="135" t="s">
        <v>541</v>
      </c>
      <c r="C2824" s="135" t="s">
        <v>566</v>
      </c>
      <c r="D2824" s="135" t="b">
        <v>0</v>
      </c>
      <c r="E2824" s="135" t="s">
        <v>11852</v>
      </c>
      <c r="F2824" s="135" t="s">
        <v>539</v>
      </c>
      <c r="G2824" s="136">
        <v>44147</v>
      </c>
      <c r="H2824" s="136">
        <v>44168</v>
      </c>
      <c r="I2824" s="135">
        <v>0</v>
      </c>
      <c r="J2824" s="92"/>
    </row>
    <row r="2825" spans="1:10" x14ac:dyDescent="0.25">
      <c r="A2825" s="135" t="s">
        <v>11892</v>
      </c>
      <c r="B2825" s="135" t="s">
        <v>541</v>
      </c>
      <c r="C2825" s="135" t="s">
        <v>566</v>
      </c>
      <c r="D2825" s="135" t="b">
        <v>0</v>
      </c>
      <c r="E2825" s="135" t="s">
        <v>11852</v>
      </c>
      <c r="F2825" s="135" t="s">
        <v>539</v>
      </c>
      <c r="G2825" s="136">
        <v>44147</v>
      </c>
      <c r="H2825" s="136">
        <v>44168</v>
      </c>
      <c r="I2825" s="135">
        <v>0</v>
      </c>
      <c r="J2825" s="92"/>
    </row>
    <row r="2826" spans="1:10" x14ac:dyDescent="0.25">
      <c r="A2826" s="135" t="s">
        <v>11893</v>
      </c>
      <c r="B2826" s="135" t="s">
        <v>541</v>
      </c>
      <c r="C2826" s="135" t="s">
        <v>566</v>
      </c>
      <c r="D2826" s="135" t="b">
        <v>0</v>
      </c>
      <c r="E2826" s="135" t="s">
        <v>11852</v>
      </c>
      <c r="F2826" s="135" t="s">
        <v>539</v>
      </c>
      <c r="G2826" s="136">
        <v>44147</v>
      </c>
      <c r="H2826" s="136">
        <v>44168</v>
      </c>
      <c r="I2826" s="135">
        <v>0</v>
      </c>
      <c r="J2826" s="92"/>
    </row>
    <row r="2827" spans="1:10" x14ac:dyDescent="0.25">
      <c r="A2827" s="135" t="s">
        <v>11894</v>
      </c>
      <c r="B2827" s="135" t="s">
        <v>541</v>
      </c>
      <c r="C2827" s="135" t="s">
        <v>566</v>
      </c>
      <c r="D2827" s="135" t="b">
        <v>0</v>
      </c>
      <c r="E2827" s="135" t="s">
        <v>11852</v>
      </c>
      <c r="F2827" s="135" t="s">
        <v>539</v>
      </c>
      <c r="G2827" s="136">
        <v>44147</v>
      </c>
      <c r="H2827" s="136">
        <v>44168</v>
      </c>
      <c r="I2827" s="135">
        <v>0</v>
      </c>
      <c r="J2827" s="92"/>
    </row>
    <row r="2828" spans="1:10" x14ac:dyDescent="0.25">
      <c r="A2828" s="135" t="s">
        <v>11895</v>
      </c>
      <c r="B2828" s="135" t="s">
        <v>541</v>
      </c>
      <c r="C2828" s="135" t="s">
        <v>566</v>
      </c>
      <c r="D2828" s="135" t="b">
        <v>0</v>
      </c>
      <c r="E2828" s="135" t="s">
        <v>11852</v>
      </c>
      <c r="F2828" s="135" t="s">
        <v>539</v>
      </c>
      <c r="G2828" s="136">
        <v>44147</v>
      </c>
      <c r="H2828" s="136">
        <v>44168</v>
      </c>
      <c r="I2828" s="135">
        <v>0</v>
      </c>
      <c r="J2828" s="92"/>
    </row>
    <row r="2829" spans="1:10" x14ac:dyDescent="0.25">
      <c r="A2829" s="135" t="s">
        <v>11896</v>
      </c>
      <c r="B2829" s="135" t="s">
        <v>541</v>
      </c>
      <c r="C2829" s="135" t="s">
        <v>566</v>
      </c>
      <c r="D2829" s="135" t="b">
        <v>0</v>
      </c>
      <c r="E2829" s="135" t="s">
        <v>11852</v>
      </c>
      <c r="F2829" s="135" t="s">
        <v>539</v>
      </c>
      <c r="G2829" s="136">
        <v>44147</v>
      </c>
      <c r="H2829" s="136">
        <v>44168</v>
      </c>
      <c r="I2829" s="135">
        <v>0</v>
      </c>
      <c r="J2829" s="92"/>
    </row>
    <row r="2830" spans="1:10" x14ac:dyDescent="0.25">
      <c r="A2830" s="135" t="s">
        <v>11897</v>
      </c>
      <c r="B2830" s="135" t="s">
        <v>541</v>
      </c>
      <c r="C2830" s="135" t="s">
        <v>566</v>
      </c>
      <c r="D2830" s="135" t="b">
        <v>0</v>
      </c>
      <c r="E2830" s="135" t="s">
        <v>11852</v>
      </c>
      <c r="F2830" s="135" t="s">
        <v>539</v>
      </c>
      <c r="G2830" s="136">
        <v>44147</v>
      </c>
      <c r="H2830" s="136">
        <v>44168</v>
      </c>
      <c r="I2830" s="135">
        <v>0</v>
      </c>
      <c r="J2830" s="92"/>
    </row>
    <row r="2831" spans="1:10" x14ac:dyDescent="0.25">
      <c r="A2831" s="135" t="s">
        <v>11898</v>
      </c>
      <c r="B2831" s="135" t="s">
        <v>541</v>
      </c>
      <c r="C2831" s="135" t="s">
        <v>566</v>
      </c>
      <c r="D2831" s="135" t="b">
        <v>0</v>
      </c>
      <c r="E2831" s="135" t="s">
        <v>11852</v>
      </c>
      <c r="F2831" s="135" t="s">
        <v>539</v>
      </c>
      <c r="G2831" s="136">
        <v>44147</v>
      </c>
      <c r="H2831" s="136">
        <v>44168</v>
      </c>
      <c r="I2831" s="135">
        <v>0</v>
      </c>
      <c r="J2831" s="92"/>
    </row>
    <row r="2832" spans="1:10" x14ac:dyDescent="0.25">
      <c r="A2832" s="135" t="s">
        <v>11899</v>
      </c>
      <c r="B2832" s="135" t="s">
        <v>541</v>
      </c>
      <c r="C2832" s="135" t="s">
        <v>566</v>
      </c>
      <c r="D2832" s="135" t="b">
        <v>0</v>
      </c>
      <c r="E2832" s="135" t="s">
        <v>11852</v>
      </c>
      <c r="F2832" s="135" t="s">
        <v>539</v>
      </c>
      <c r="G2832" s="136">
        <v>44147</v>
      </c>
      <c r="H2832" s="136">
        <v>44168</v>
      </c>
      <c r="I2832" s="135">
        <v>0</v>
      </c>
      <c r="J2832" s="92"/>
    </row>
    <row r="2833" spans="1:10" x14ac:dyDescent="0.25">
      <c r="A2833" s="135" t="s">
        <v>11900</v>
      </c>
      <c r="B2833" s="135" t="s">
        <v>541</v>
      </c>
      <c r="C2833" s="135" t="s">
        <v>566</v>
      </c>
      <c r="D2833" s="135" t="b">
        <v>0</v>
      </c>
      <c r="E2833" s="135" t="s">
        <v>11852</v>
      </c>
      <c r="F2833" s="135" t="s">
        <v>539</v>
      </c>
      <c r="G2833" s="136">
        <v>44147</v>
      </c>
      <c r="H2833" s="136">
        <v>44168</v>
      </c>
      <c r="I2833" s="135">
        <v>0</v>
      </c>
      <c r="J2833" s="92"/>
    </row>
    <row r="2834" spans="1:10" x14ac:dyDescent="0.25">
      <c r="A2834" s="135" t="s">
        <v>11901</v>
      </c>
      <c r="B2834" s="135" t="s">
        <v>541</v>
      </c>
      <c r="C2834" s="135" t="s">
        <v>566</v>
      </c>
      <c r="D2834" s="135" t="b">
        <v>0</v>
      </c>
      <c r="E2834" s="135" t="s">
        <v>11852</v>
      </c>
      <c r="F2834" s="135" t="s">
        <v>539</v>
      </c>
      <c r="G2834" s="136">
        <v>44147</v>
      </c>
      <c r="H2834" s="136">
        <v>44168</v>
      </c>
      <c r="I2834" s="135">
        <v>0</v>
      </c>
      <c r="J2834" s="92"/>
    </row>
    <row r="2835" spans="1:10" x14ac:dyDescent="0.25">
      <c r="A2835" s="135" t="s">
        <v>11902</v>
      </c>
      <c r="B2835" s="135" t="s">
        <v>541</v>
      </c>
      <c r="C2835" s="135" t="s">
        <v>566</v>
      </c>
      <c r="D2835" s="135" t="b">
        <v>0</v>
      </c>
      <c r="E2835" s="135" t="s">
        <v>11852</v>
      </c>
      <c r="F2835" s="135" t="s">
        <v>539</v>
      </c>
      <c r="G2835" s="136">
        <v>44147</v>
      </c>
      <c r="H2835" s="136">
        <v>44168</v>
      </c>
      <c r="I2835" s="135">
        <v>0</v>
      </c>
      <c r="J2835" s="92"/>
    </row>
    <row r="2836" spans="1:10" x14ac:dyDescent="0.25">
      <c r="A2836" s="135" t="s">
        <v>11903</v>
      </c>
      <c r="B2836" s="135" t="s">
        <v>541</v>
      </c>
      <c r="C2836" s="135" t="s">
        <v>566</v>
      </c>
      <c r="D2836" s="135" t="b">
        <v>0</v>
      </c>
      <c r="E2836" s="135" t="s">
        <v>11852</v>
      </c>
      <c r="F2836" s="135" t="s">
        <v>539</v>
      </c>
      <c r="G2836" s="136">
        <v>44147</v>
      </c>
      <c r="H2836" s="136">
        <v>44168</v>
      </c>
      <c r="I2836" s="135">
        <v>0</v>
      </c>
      <c r="J2836" s="92"/>
    </row>
    <row r="2837" spans="1:10" x14ac:dyDescent="0.25">
      <c r="A2837" s="135" t="s">
        <v>11904</v>
      </c>
      <c r="B2837" s="135" t="s">
        <v>541</v>
      </c>
      <c r="C2837" s="135" t="s">
        <v>566</v>
      </c>
      <c r="D2837" s="135" t="b">
        <v>0</v>
      </c>
      <c r="E2837" s="135" t="s">
        <v>11852</v>
      </c>
      <c r="F2837" s="135" t="s">
        <v>539</v>
      </c>
      <c r="G2837" s="136">
        <v>44147</v>
      </c>
      <c r="H2837" s="136">
        <v>44168</v>
      </c>
      <c r="I2837" s="135">
        <v>0</v>
      </c>
      <c r="J2837" s="92"/>
    </row>
    <row r="2838" spans="1:10" x14ac:dyDescent="0.25">
      <c r="A2838" s="135" t="s">
        <v>11905</v>
      </c>
      <c r="B2838" s="135" t="s">
        <v>541</v>
      </c>
      <c r="C2838" s="135" t="s">
        <v>566</v>
      </c>
      <c r="D2838" s="135" t="b">
        <v>0</v>
      </c>
      <c r="E2838" s="135" t="s">
        <v>11852</v>
      </c>
      <c r="F2838" s="135" t="s">
        <v>539</v>
      </c>
      <c r="G2838" s="136">
        <v>44147</v>
      </c>
      <c r="H2838" s="136">
        <v>44168</v>
      </c>
      <c r="I2838" s="135">
        <v>0</v>
      </c>
      <c r="J2838" s="92"/>
    </row>
    <row r="2839" spans="1:10" x14ac:dyDescent="0.25">
      <c r="A2839" s="135" t="s">
        <v>11906</v>
      </c>
      <c r="B2839" s="135" t="s">
        <v>541</v>
      </c>
      <c r="C2839" s="135" t="s">
        <v>566</v>
      </c>
      <c r="D2839" s="135" t="b">
        <v>0</v>
      </c>
      <c r="E2839" s="135" t="s">
        <v>11852</v>
      </c>
      <c r="F2839" s="135" t="s">
        <v>539</v>
      </c>
      <c r="G2839" s="136">
        <v>44147</v>
      </c>
      <c r="H2839" s="136">
        <v>44168</v>
      </c>
      <c r="I2839" s="135">
        <v>0</v>
      </c>
      <c r="J2839" s="92"/>
    </row>
    <row r="2840" spans="1:10" x14ac:dyDescent="0.25">
      <c r="A2840" s="135" t="s">
        <v>11907</v>
      </c>
      <c r="B2840" s="135" t="s">
        <v>541</v>
      </c>
      <c r="C2840" s="135" t="s">
        <v>566</v>
      </c>
      <c r="D2840" s="135" t="b">
        <v>0</v>
      </c>
      <c r="E2840" s="135" t="s">
        <v>11852</v>
      </c>
      <c r="F2840" s="135" t="s">
        <v>539</v>
      </c>
      <c r="G2840" s="136">
        <v>44147</v>
      </c>
      <c r="H2840" s="136">
        <v>44168</v>
      </c>
      <c r="I2840" s="135">
        <v>0</v>
      </c>
      <c r="J2840" s="92"/>
    </row>
    <row r="2841" spans="1:10" x14ac:dyDescent="0.25">
      <c r="A2841" s="135" t="s">
        <v>11908</v>
      </c>
      <c r="B2841" s="135" t="s">
        <v>541</v>
      </c>
      <c r="C2841" s="135" t="s">
        <v>566</v>
      </c>
      <c r="D2841" s="135" t="b">
        <v>0</v>
      </c>
      <c r="E2841" s="135" t="s">
        <v>11852</v>
      </c>
      <c r="F2841" s="135" t="s">
        <v>539</v>
      </c>
      <c r="G2841" s="136">
        <v>44147</v>
      </c>
      <c r="H2841" s="136">
        <v>44168</v>
      </c>
      <c r="I2841" s="135">
        <v>0</v>
      </c>
      <c r="J2841" s="92"/>
    </row>
    <row r="2842" spans="1:10" x14ac:dyDescent="0.25">
      <c r="A2842" s="135" t="s">
        <v>11909</v>
      </c>
      <c r="B2842" s="135" t="s">
        <v>541</v>
      </c>
      <c r="C2842" s="135" t="s">
        <v>566</v>
      </c>
      <c r="D2842" s="135" t="b">
        <v>0</v>
      </c>
      <c r="E2842" s="135" t="s">
        <v>11852</v>
      </c>
      <c r="F2842" s="135" t="s">
        <v>539</v>
      </c>
      <c r="G2842" s="136">
        <v>44147</v>
      </c>
      <c r="H2842" s="136">
        <v>44168</v>
      </c>
      <c r="I2842" s="135">
        <v>0</v>
      </c>
      <c r="J2842" s="92"/>
    </row>
    <row r="2843" spans="1:10" x14ac:dyDescent="0.25">
      <c r="A2843" s="135" t="s">
        <v>11910</v>
      </c>
      <c r="B2843" s="135" t="s">
        <v>541</v>
      </c>
      <c r="C2843" s="135" t="s">
        <v>566</v>
      </c>
      <c r="D2843" s="135" t="b">
        <v>0</v>
      </c>
      <c r="E2843" s="135" t="s">
        <v>11852</v>
      </c>
      <c r="F2843" s="135" t="s">
        <v>539</v>
      </c>
      <c r="G2843" s="136">
        <v>44147</v>
      </c>
      <c r="H2843" s="136">
        <v>44168</v>
      </c>
      <c r="I2843" s="135">
        <v>0</v>
      </c>
      <c r="J2843" s="92"/>
    </row>
    <row r="2844" spans="1:10" x14ac:dyDescent="0.25">
      <c r="A2844" s="135" t="s">
        <v>11911</v>
      </c>
      <c r="B2844" s="135" t="s">
        <v>541</v>
      </c>
      <c r="C2844" s="135" t="s">
        <v>566</v>
      </c>
      <c r="D2844" s="135" t="b">
        <v>0</v>
      </c>
      <c r="E2844" s="135" t="s">
        <v>11852</v>
      </c>
      <c r="F2844" s="135" t="s">
        <v>539</v>
      </c>
      <c r="G2844" s="136">
        <v>44147</v>
      </c>
      <c r="H2844" s="136">
        <v>44168</v>
      </c>
      <c r="I2844" s="135">
        <v>0</v>
      </c>
      <c r="J2844" s="92"/>
    </row>
    <row r="2845" spans="1:10" x14ac:dyDescent="0.25">
      <c r="A2845" s="135" t="s">
        <v>11912</v>
      </c>
      <c r="B2845" s="135" t="s">
        <v>541</v>
      </c>
      <c r="C2845" s="135" t="s">
        <v>566</v>
      </c>
      <c r="D2845" s="135" t="b">
        <v>0</v>
      </c>
      <c r="E2845" s="135" t="s">
        <v>11852</v>
      </c>
      <c r="F2845" s="135" t="s">
        <v>539</v>
      </c>
      <c r="G2845" s="136">
        <v>44147</v>
      </c>
      <c r="H2845" s="136">
        <v>44168</v>
      </c>
      <c r="I2845" s="135">
        <v>0</v>
      </c>
      <c r="J2845" s="92"/>
    </row>
    <row r="2846" spans="1:10" x14ac:dyDescent="0.25">
      <c r="A2846" s="135" t="s">
        <v>11913</v>
      </c>
      <c r="B2846" s="135" t="s">
        <v>541</v>
      </c>
      <c r="C2846" s="135" t="s">
        <v>566</v>
      </c>
      <c r="D2846" s="135" t="b">
        <v>0</v>
      </c>
      <c r="E2846" s="135" t="s">
        <v>11852</v>
      </c>
      <c r="F2846" s="135" t="s">
        <v>539</v>
      </c>
      <c r="G2846" s="136">
        <v>44147</v>
      </c>
      <c r="H2846" s="136">
        <v>44168</v>
      </c>
      <c r="I2846" s="135">
        <v>0</v>
      </c>
      <c r="J2846" s="92"/>
    </row>
    <row r="2847" spans="1:10" x14ac:dyDescent="0.25">
      <c r="A2847" s="135" t="s">
        <v>11914</v>
      </c>
      <c r="B2847" s="135" t="s">
        <v>541</v>
      </c>
      <c r="C2847" s="135" t="s">
        <v>566</v>
      </c>
      <c r="D2847" s="135" t="b">
        <v>0</v>
      </c>
      <c r="E2847" s="135" t="s">
        <v>11852</v>
      </c>
      <c r="F2847" s="135" t="s">
        <v>539</v>
      </c>
      <c r="G2847" s="136">
        <v>44147</v>
      </c>
      <c r="H2847" s="136">
        <v>44168</v>
      </c>
      <c r="I2847" s="135">
        <v>0</v>
      </c>
      <c r="J2847" s="92"/>
    </row>
    <row r="2848" spans="1:10" x14ac:dyDescent="0.25">
      <c r="A2848" s="135" t="s">
        <v>11915</v>
      </c>
      <c r="B2848" s="135" t="s">
        <v>541</v>
      </c>
      <c r="C2848" s="135" t="s">
        <v>566</v>
      </c>
      <c r="D2848" s="135" t="b">
        <v>0</v>
      </c>
      <c r="E2848" s="135" t="s">
        <v>11852</v>
      </c>
      <c r="F2848" s="135" t="s">
        <v>539</v>
      </c>
      <c r="G2848" s="136">
        <v>44147</v>
      </c>
      <c r="H2848" s="136">
        <v>44168</v>
      </c>
      <c r="I2848" s="135">
        <v>0</v>
      </c>
      <c r="J2848" s="92"/>
    </row>
    <row r="2849" spans="1:10" x14ac:dyDescent="0.25">
      <c r="A2849" s="135" t="s">
        <v>11916</v>
      </c>
      <c r="B2849" s="135" t="s">
        <v>541</v>
      </c>
      <c r="C2849" s="135" t="s">
        <v>566</v>
      </c>
      <c r="D2849" s="135" t="b">
        <v>0</v>
      </c>
      <c r="E2849" s="135" t="s">
        <v>11852</v>
      </c>
      <c r="F2849" s="135" t="s">
        <v>539</v>
      </c>
      <c r="G2849" s="136">
        <v>44147</v>
      </c>
      <c r="H2849" s="136">
        <v>44168</v>
      </c>
      <c r="I2849" s="135">
        <v>0</v>
      </c>
      <c r="J2849" s="92"/>
    </row>
    <row r="2850" spans="1:10" x14ac:dyDescent="0.25">
      <c r="A2850" s="135" t="s">
        <v>11917</v>
      </c>
      <c r="B2850" s="135" t="s">
        <v>541</v>
      </c>
      <c r="C2850" s="135" t="s">
        <v>566</v>
      </c>
      <c r="D2850" s="135" t="b">
        <v>0</v>
      </c>
      <c r="E2850" s="135" t="s">
        <v>11852</v>
      </c>
      <c r="F2850" s="135" t="s">
        <v>539</v>
      </c>
      <c r="G2850" s="136">
        <v>44147</v>
      </c>
      <c r="H2850" s="136">
        <v>44168</v>
      </c>
      <c r="I2850" s="135">
        <v>0</v>
      </c>
      <c r="J2850" s="92"/>
    </row>
    <row r="2851" spans="1:10" x14ac:dyDescent="0.25">
      <c r="A2851" s="135" t="s">
        <v>11918</v>
      </c>
      <c r="B2851" s="135" t="s">
        <v>541</v>
      </c>
      <c r="C2851" s="135" t="s">
        <v>566</v>
      </c>
      <c r="D2851" s="135" t="b">
        <v>0</v>
      </c>
      <c r="E2851" s="135" t="s">
        <v>11852</v>
      </c>
      <c r="F2851" s="135" t="s">
        <v>539</v>
      </c>
      <c r="G2851" s="136">
        <v>44147</v>
      </c>
      <c r="H2851" s="136">
        <v>44168</v>
      </c>
      <c r="I2851" s="135">
        <v>0</v>
      </c>
      <c r="J2851" s="92"/>
    </row>
    <row r="2852" spans="1:10" x14ac:dyDescent="0.25">
      <c r="A2852" s="135" t="s">
        <v>11919</v>
      </c>
      <c r="B2852" s="135" t="s">
        <v>541</v>
      </c>
      <c r="C2852" s="135" t="s">
        <v>566</v>
      </c>
      <c r="D2852" s="135" t="b">
        <v>0</v>
      </c>
      <c r="E2852" s="135" t="s">
        <v>11852</v>
      </c>
      <c r="F2852" s="135" t="s">
        <v>539</v>
      </c>
      <c r="G2852" s="136">
        <v>44147</v>
      </c>
      <c r="H2852" s="136">
        <v>44168</v>
      </c>
      <c r="I2852" s="135">
        <v>0</v>
      </c>
      <c r="J2852" s="92"/>
    </row>
    <row r="2853" spans="1:10" x14ac:dyDescent="0.25">
      <c r="A2853" s="135" t="s">
        <v>11920</v>
      </c>
      <c r="B2853" s="135" t="s">
        <v>541</v>
      </c>
      <c r="C2853" s="135" t="s">
        <v>566</v>
      </c>
      <c r="D2853" s="135" t="b">
        <v>0</v>
      </c>
      <c r="E2853" s="135" t="s">
        <v>11852</v>
      </c>
      <c r="F2853" s="135" t="s">
        <v>539</v>
      </c>
      <c r="G2853" s="136">
        <v>44147</v>
      </c>
      <c r="H2853" s="136">
        <v>44168</v>
      </c>
      <c r="I2853" s="135">
        <v>0</v>
      </c>
      <c r="J2853" s="92"/>
    </row>
    <row r="2854" spans="1:10" x14ac:dyDescent="0.25">
      <c r="A2854" s="135" t="s">
        <v>11921</v>
      </c>
      <c r="B2854" s="135" t="s">
        <v>541</v>
      </c>
      <c r="C2854" s="135" t="s">
        <v>566</v>
      </c>
      <c r="D2854" s="135" t="b">
        <v>0</v>
      </c>
      <c r="E2854" s="135" t="s">
        <v>11852</v>
      </c>
      <c r="F2854" s="135" t="s">
        <v>539</v>
      </c>
      <c r="G2854" s="136">
        <v>44147</v>
      </c>
      <c r="H2854" s="136">
        <v>44168</v>
      </c>
      <c r="I2854" s="135">
        <v>0</v>
      </c>
      <c r="J2854" s="92"/>
    </row>
    <row r="2855" spans="1:10" x14ac:dyDescent="0.25">
      <c r="A2855" s="135" t="s">
        <v>11922</v>
      </c>
      <c r="B2855" s="135" t="s">
        <v>541</v>
      </c>
      <c r="C2855" s="135" t="s">
        <v>566</v>
      </c>
      <c r="D2855" s="135" t="b">
        <v>0</v>
      </c>
      <c r="E2855" s="135" t="s">
        <v>11852</v>
      </c>
      <c r="F2855" s="135" t="s">
        <v>539</v>
      </c>
      <c r="G2855" s="136">
        <v>44147</v>
      </c>
      <c r="H2855" s="136">
        <v>44168</v>
      </c>
      <c r="I2855" s="135">
        <v>0</v>
      </c>
      <c r="J2855" s="92"/>
    </row>
    <row r="2856" spans="1:10" x14ac:dyDescent="0.25">
      <c r="A2856" s="135" t="s">
        <v>11923</v>
      </c>
      <c r="B2856" s="135" t="s">
        <v>541</v>
      </c>
      <c r="C2856" s="135" t="s">
        <v>566</v>
      </c>
      <c r="D2856" s="135" t="b">
        <v>0</v>
      </c>
      <c r="E2856" s="135" t="s">
        <v>11852</v>
      </c>
      <c r="F2856" s="135" t="s">
        <v>539</v>
      </c>
      <c r="G2856" s="136">
        <v>44147</v>
      </c>
      <c r="H2856" s="136">
        <v>44168</v>
      </c>
      <c r="I2856" s="135">
        <v>0</v>
      </c>
      <c r="J2856" s="92"/>
    </row>
    <row r="2857" spans="1:10" x14ac:dyDescent="0.25">
      <c r="A2857" s="135" t="s">
        <v>11924</v>
      </c>
      <c r="B2857" s="135" t="s">
        <v>541</v>
      </c>
      <c r="C2857" s="135" t="s">
        <v>566</v>
      </c>
      <c r="D2857" s="135" t="b">
        <v>0</v>
      </c>
      <c r="E2857" s="135" t="s">
        <v>11852</v>
      </c>
      <c r="F2857" s="135" t="s">
        <v>539</v>
      </c>
      <c r="G2857" s="136">
        <v>44147</v>
      </c>
      <c r="H2857" s="136">
        <v>44168</v>
      </c>
      <c r="I2857" s="135">
        <v>0</v>
      </c>
      <c r="J2857" s="92"/>
    </row>
    <row r="2858" spans="1:10" x14ac:dyDescent="0.25">
      <c r="A2858" s="135" t="s">
        <v>11925</v>
      </c>
      <c r="B2858" s="135" t="s">
        <v>541</v>
      </c>
      <c r="C2858" s="135" t="s">
        <v>566</v>
      </c>
      <c r="D2858" s="135" t="b">
        <v>0</v>
      </c>
      <c r="E2858" s="135" t="s">
        <v>11852</v>
      </c>
      <c r="F2858" s="135" t="s">
        <v>539</v>
      </c>
      <c r="G2858" s="136">
        <v>44147</v>
      </c>
      <c r="H2858" s="136">
        <v>44168</v>
      </c>
      <c r="I2858" s="135">
        <v>0</v>
      </c>
      <c r="J2858" s="92"/>
    </row>
    <row r="2859" spans="1:10" x14ac:dyDescent="0.25">
      <c r="A2859" s="135" t="s">
        <v>11926</v>
      </c>
      <c r="B2859" s="135" t="s">
        <v>541</v>
      </c>
      <c r="C2859" s="135" t="s">
        <v>566</v>
      </c>
      <c r="D2859" s="135" t="b">
        <v>0</v>
      </c>
      <c r="E2859" s="135" t="s">
        <v>11852</v>
      </c>
      <c r="F2859" s="135" t="s">
        <v>539</v>
      </c>
      <c r="G2859" s="136">
        <v>44147</v>
      </c>
      <c r="H2859" s="136">
        <v>44168</v>
      </c>
      <c r="I2859" s="135">
        <v>0</v>
      </c>
      <c r="J2859" s="92"/>
    </row>
    <row r="2860" spans="1:10" x14ac:dyDescent="0.25">
      <c r="A2860" s="135" t="s">
        <v>11927</v>
      </c>
      <c r="B2860" s="135" t="s">
        <v>541</v>
      </c>
      <c r="C2860" s="135" t="s">
        <v>566</v>
      </c>
      <c r="D2860" s="135" t="b">
        <v>0</v>
      </c>
      <c r="E2860" s="135" t="s">
        <v>11852</v>
      </c>
      <c r="F2860" s="135" t="s">
        <v>539</v>
      </c>
      <c r="G2860" s="136">
        <v>44147</v>
      </c>
      <c r="H2860" s="136">
        <v>44168</v>
      </c>
      <c r="I2860" s="135">
        <v>0</v>
      </c>
      <c r="J2860" s="92"/>
    </row>
    <row r="2861" spans="1:10" x14ac:dyDescent="0.25">
      <c r="A2861" s="135" t="s">
        <v>11928</v>
      </c>
      <c r="B2861" s="135" t="s">
        <v>541</v>
      </c>
      <c r="C2861" s="135" t="s">
        <v>566</v>
      </c>
      <c r="D2861" s="135" t="b">
        <v>0</v>
      </c>
      <c r="E2861" s="135" t="s">
        <v>11852</v>
      </c>
      <c r="F2861" s="135" t="s">
        <v>539</v>
      </c>
      <c r="G2861" s="136">
        <v>44147</v>
      </c>
      <c r="H2861" s="136">
        <v>44168</v>
      </c>
      <c r="I2861" s="135">
        <v>0</v>
      </c>
      <c r="J2861" s="92"/>
    </row>
    <row r="2862" spans="1:10" x14ac:dyDescent="0.25">
      <c r="A2862" s="135" t="s">
        <v>11929</v>
      </c>
      <c r="B2862" s="135" t="s">
        <v>541</v>
      </c>
      <c r="C2862" s="135" t="s">
        <v>566</v>
      </c>
      <c r="D2862" s="135" t="b">
        <v>0</v>
      </c>
      <c r="E2862" s="135" t="s">
        <v>11852</v>
      </c>
      <c r="F2862" s="135" t="s">
        <v>539</v>
      </c>
      <c r="G2862" s="136">
        <v>44147</v>
      </c>
      <c r="H2862" s="136">
        <v>44168</v>
      </c>
      <c r="I2862" s="135">
        <v>0</v>
      </c>
      <c r="J2862" s="92"/>
    </row>
    <row r="2863" spans="1:10" x14ac:dyDescent="0.25">
      <c r="A2863" s="135" t="s">
        <v>11930</v>
      </c>
      <c r="B2863" s="135" t="s">
        <v>541</v>
      </c>
      <c r="C2863" s="135" t="s">
        <v>566</v>
      </c>
      <c r="D2863" s="135" t="b">
        <v>0</v>
      </c>
      <c r="E2863" s="135" t="s">
        <v>11852</v>
      </c>
      <c r="F2863" s="135" t="s">
        <v>539</v>
      </c>
      <c r="G2863" s="136">
        <v>44147</v>
      </c>
      <c r="H2863" s="136">
        <v>44168</v>
      </c>
      <c r="I2863" s="135">
        <v>0</v>
      </c>
      <c r="J2863" s="92"/>
    </row>
    <row r="2864" spans="1:10" x14ac:dyDescent="0.25">
      <c r="A2864" s="135" t="s">
        <v>11931</v>
      </c>
      <c r="B2864" s="135" t="s">
        <v>541</v>
      </c>
      <c r="C2864" s="135" t="s">
        <v>566</v>
      </c>
      <c r="D2864" s="135" t="b">
        <v>0</v>
      </c>
      <c r="E2864" s="135" t="s">
        <v>11852</v>
      </c>
      <c r="F2864" s="135" t="s">
        <v>539</v>
      </c>
      <c r="G2864" s="136">
        <v>44147</v>
      </c>
      <c r="H2864" s="136">
        <v>44168</v>
      </c>
      <c r="I2864" s="135">
        <v>0</v>
      </c>
      <c r="J2864" s="92"/>
    </row>
    <row r="2865" spans="1:10" x14ac:dyDescent="0.25">
      <c r="A2865" s="135" t="s">
        <v>11932</v>
      </c>
      <c r="B2865" s="135" t="s">
        <v>541</v>
      </c>
      <c r="C2865" s="135" t="s">
        <v>566</v>
      </c>
      <c r="D2865" s="135" t="b">
        <v>0</v>
      </c>
      <c r="E2865" s="135" t="s">
        <v>11852</v>
      </c>
      <c r="F2865" s="135" t="s">
        <v>539</v>
      </c>
      <c r="G2865" s="136">
        <v>44147</v>
      </c>
      <c r="H2865" s="136">
        <v>44168</v>
      </c>
      <c r="I2865" s="135">
        <v>0</v>
      </c>
      <c r="J2865" s="92"/>
    </row>
    <row r="2866" spans="1:10" x14ac:dyDescent="0.25">
      <c r="A2866" s="135" t="s">
        <v>11933</v>
      </c>
      <c r="B2866" s="135" t="s">
        <v>541</v>
      </c>
      <c r="C2866" s="135" t="s">
        <v>566</v>
      </c>
      <c r="D2866" s="135" t="b">
        <v>0</v>
      </c>
      <c r="E2866" s="135" t="s">
        <v>11852</v>
      </c>
      <c r="F2866" s="135" t="s">
        <v>539</v>
      </c>
      <c r="G2866" s="136">
        <v>44147</v>
      </c>
      <c r="H2866" s="136">
        <v>44168</v>
      </c>
      <c r="I2866" s="135">
        <v>0</v>
      </c>
      <c r="J2866" s="92"/>
    </row>
    <row r="2867" spans="1:10" x14ac:dyDescent="0.25">
      <c r="A2867" s="135" t="s">
        <v>11934</v>
      </c>
      <c r="B2867" s="135" t="s">
        <v>541</v>
      </c>
      <c r="C2867" s="135" t="s">
        <v>566</v>
      </c>
      <c r="D2867" s="135" t="b">
        <v>0</v>
      </c>
      <c r="E2867" s="135" t="s">
        <v>11852</v>
      </c>
      <c r="F2867" s="135" t="s">
        <v>539</v>
      </c>
      <c r="G2867" s="136">
        <v>44147</v>
      </c>
      <c r="H2867" s="136">
        <v>44168</v>
      </c>
      <c r="I2867" s="135">
        <v>0</v>
      </c>
      <c r="J2867" s="92"/>
    </row>
    <row r="2868" spans="1:10" x14ac:dyDescent="0.25">
      <c r="A2868" s="135" t="s">
        <v>11935</v>
      </c>
      <c r="B2868" s="135" t="s">
        <v>541</v>
      </c>
      <c r="C2868" s="135" t="s">
        <v>566</v>
      </c>
      <c r="D2868" s="135" t="b">
        <v>0</v>
      </c>
      <c r="E2868" s="135" t="s">
        <v>11852</v>
      </c>
      <c r="F2868" s="135" t="s">
        <v>539</v>
      </c>
      <c r="G2868" s="136">
        <v>44147</v>
      </c>
      <c r="H2868" s="136">
        <v>44168</v>
      </c>
      <c r="I2868" s="135">
        <v>0</v>
      </c>
      <c r="J2868" s="92"/>
    </row>
    <row r="2869" spans="1:10" x14ac:dyDescent="0.25">
      <c r="A2869" s="135" t="s">
        <v>11936</v>
      </c>
      <c r="B2869" s="135" t="s">
        <v>541</v>
      </c>
      <c r="C2869" s="135" t="s">
        <v>566</v>
      </c>
      <c r="D2869" s="135" t="b">
        <v>0</v>
      </c>
      <c r="E2869" s="135" t="s">
        <v>11852</v>
      </c>
      <c r="F2869" s="135" t="s">
        <v>539</v>
      </c>
      <c r="G2869" s="136">
        <v>44147</v>
      </c>
      <c r="H2869" s="136">
        <v>44168</v>
      </c>
      <c r="I2869" s="135">
        <v>0</v>
      </c>
      <c r="J2869" s="92"/>
    </row>
    <row r="2870" spans="1:10" x14ac:dyDescent="0.25">
      <c r="A2870" s="135" t="s">
        <v>11937</v>
      </c>
      <c r="B2870" s="135" t="s">
        <v>541</v>
      </c>
      <c r="C2870" s="135" t="s">
        <v>566</v>
      </c>
      <c r="D2870" s="135" t="b">
        <v>0</v>
      </c>
      <c r="E2870" s="135" t="s">
        <v>11852</v>
      </c>
      <c r="F2870" s="135" t="s">
        <v>539</v>
      </c>
      <c r="G2870" s="136">
        <v>44147</v>
      </c>
      <c r="H2870" s="136">
        <v>44168</v>
      </c>
      <c r="I2870" s="135">
        <v>0</v>
      </c>
      <c r="J2870" s="92"/>
    </row>
    <row r="2871" spans="1:10" x14ac:dyDescent="0.25">
      <c r="A2871" s="135" t="s">
        <v>11938</v>
      </c>
      <c r="B2871" s="135" t="s">
        <v>541</v>
      </c>
      <c r="C2871" s="135" t="s">
        <v>566</v>
      </c>
      <c r="D2871" s="135" t="b">
        <v>0</v>
      </c>
      <c r="E2871" s="135" t="s">
        <v>11852</v>
      </c>
      <c r="F2871" s="135" t="s">
        <v>539</v>
      </c>
      <c r="G2871" s="136">
        <v>44147</v>
      </c>
      <c r="H2871" s="136">
        <v>44168</v>
      </c>
      <c r="I2871" s="135">
        <v>0</v>
      </c>
      <c r="J2871" s="92"/>
    </row>
    <row r="2872" spans="1:10" x14ac:dyDescent="0.25">
      <c r="A2872" s="135" t="s">
        <v>11939</v>
      </c>
      <c r="B2872" s="135" t="s">
        <v>541</v>
      </c>
      <c r="C2872" s="135" t="s">
        <v>566</v>
      </c>
      <c r="D2872" s="135" t="b">
        <v>0</v>
      </c>
      <c r="E2872" s="135" t="s">
        <v>11852</v>
      </c>
      <c r="F2872" s="135" t="s">
        <v>539</v>
      </c>
      <c r="G2872" s="136">
        <v>44147</v>
      </c>
      <c r="H2872" s="136">
        <v>44168</v>
      </c>
      <c r="I2872" s="135">
        <v>0</v>
      </c>
      <c r="J2872" s="92"/>
    </row>
    <row r="2873" spans="1:10" x14ac:dyDescent="0.25">
      <c r="A2873" s="135" t="s">
        <v>11940</v>
      </c>
      <c r="B2873" s="135" t="s">
        <v>541</v>
      </c>
      <c r="C2873" s="135" t="s">
        <v>566</v>
      </c>
      <c r="D2873" s="135" t="b">
        <v>0</v>
      </c>
      <c r="E2873" s="135" t="s">
        <v>11852</v>
      </c>
      <c r="F2873" s="135" t="s">
        <v>539</v>
      </c>
      <c r="G2873" s="136">
        <v>44147</v>
      </c>
      <c r="H2873" s="136">
        <v>44168</v>
      </c>
      <c r="I2873" s="135">
        <v>0</v>
      </c>
      <c r="J2873" s="92"/>
    </row>
    <row r="2874" spans="1:10" x14ac:dyDescent="0.25">
      <c r="A2874" s="135" t="s">
        <v>11941</v>
      </c>
      <c r="B2874" s="135" t="s">
        <v>541</v>
      </c>
      <c r="C2874" s="135" t="s">
        <v>566</v>
      </c>
      <c r="D2874" s="135" t="b">
        <v>0</v>
      </c>
      <c r="E2874" s="135" t="s">
        <v>11852</v>
      </c>
      <c r="F2874" s="135" t="s">
        <v>539</v>
      </c>
      <c r="G2874" s="136">
        <v>44147</v>
      </c>
      <c r="H2874" s="136">
        <v>44168</v>
      </c>
      <c r="I2874" s="135">
        <v>0</v>
      </c>
      <c r="J2874" s="92"/>
    </row>
    <row r="2875" spans="1:10" x14ac:dyDescent="0.25">
      <c r="A2875" s="135" t="s">
        <v>11942</v>
      </c>
      <c r="B2875" s="135" t="s">
        <v>541</v>
      </c>
      <c r="C2875" s="135" t="s">
        <v>566</v>
      </c>
      <c r="D2875" s="135" t="b">
        <v>0</v>
      </c>
      <c r="E2875" s="135" t="s">
        <v>11852</v>
      </c>
      <c r="F2875" s="135" t="s">
        <v>539</v>
      </c>
      <c r="G2875" s="136">
        <v>44147</v>
      </c>
      <c r="H2875" s="136">
        <v>44168</v>
      </c>
      <c r="I2875" s="135">
        <v>0</v>
      </c>
      <c r="J2875" s="92"/>
    </row>
    <row r="2876" spans="1:10" x14ac:dyDescent="0.25">
      <c r="A2876" s="135" t="s">
        <v>11943</v>
      </c>
      <c r="B2876" s="135" t="s">
        <v>541</v>
      </c>
      <c r="C2876" s="135" t="s">
        <v>566</v>
      </c>
      <c r="D2876" s="135" t="b">
        <v>0</v>
      </c>
      <c r="E2876" s="135" t="s">
        <v>11852</v>
      </c>
      <c r="F2876" s="135" t="s">
        <v>539</v>
      </c>
      <c r="G2876" s="136">
        <v>44147</v>
      </c>
      <c r="H2876" s="136">
        <v>44168</v>
      </c>
      <c r="I2876" s="135">
        <v>0</v>
      </c>
      <c r="J2876" s="92"/>
    </row>
    <row r="2877" spans="1:10" x14ac:dyDescent="0.25">
      <c r="A2877" s="135" t="s">
        <v>11944</v>
      </c>
      <c r="B2877" s="135" t="s">
        <v>541</v>
      </c>
      <c r="C2877" s="135" t="s">
        <v>566</v>
      </c>
      <c r="D2877" s="135" t="b">
        <v>0</v>
      </c>
      <c r="E2877" s="135" t="s">
        <v>11852</v>
      </c>
      <c r="F2877" s="135" t="s">
        <v>539</v>
      </c>
      <c r="G2877" s="136">
        <v>44147</v>
      </c>
      <c r="H2877" s="136">
        <v>44168</v>
      </c>
      <c r="I2877" s="135">
        <v>0</v>
      </c>
      <c r="J2877" s="92"/>
    </row>
    <row r="2878" spans="1:10" x14ac:dyDescent="0.25">
      <c r="A2878" s="135" t="s">
        <v>11945</v>
      </c>
      <c r="B2878" s="135" t="s">
        <v>541</v>
      </c>
      <c r="C2878" s="135" t="s">
        <v>566</v>
      </c>
      <c r="D2878" s="135" t="b">
        <v>0</v>
      </c>
      <c r="E2878" s="135" t="s">
        <v>11852</v>
      </c>
      <c r="F2878" s="135" t="s">
        <v>539</v>
      </c>
      <c r="G2878" s="136">
        <v>44147</v>
      </c>
      <c r="H2878" s="136">
        <v>44168</v>
      </c>
      <c r="I2878" s="135">
        <v>0</v>
      </c>
      <c r="J2878" s="92"/>
    </row>
    <row r="2879" spans="1:10" x14ac:dyDescent="0.25">
      <c r="A2879" s="135" t="s">
        <v>11946</v>
      </c>
      <c r="B2879" s="135" t="s">
        <v>541</v>
      </c>
      <c r="C2879" s="135" t="s">
        <v>566</v>
      </c>
      <c r="D2879" s="135" t="b">
        <v>0</v>
      </c>
      <c r="E2879" s="135" t="s">
        <v>11852</v>
      </c>
      <c r="F2879" s="135" t="s">
        <v>539</v>
      </c>
      <c r="G2879" s="136">
        <v>44147</v>
      </c>
      <c r="H2879" s="136">
        <v>44168</v>
      </c>
      <c r="I2879" s="135">
        <v>0</v>
      </c>
      <c r="J2879" s="92"/>
    </row>
    <row r="2880" spans="1:10" x14ac:dyDescent="0.25">
      <c r="A2880" s="135" t="s">
        <v>11947</v>
      </c>
      <c r="B2880" s="135" t="s">
        <v>541</v>
      </c>
      <c r="C2880" s="135" t="s">
        <v>566</v>
      </c>
      <c r="D2880" s="135" t="b">
        <v>0</v>
      </c>
      <c r="E2880" s="135" t="s">
        <v>11852</v>
      </c>
      <c r="F2880" s="135" t="s">
        <v>539</v>
      </c>
      <c r="G2880" s="136">
        <v>44147</v>
      </c>
      <c r="H2880" s="136">
        <v>44168</v>
      </c>
      <c r="I2880" s="135">
        <v>0</v>
      </c>
      <c r="J2880" s="92"/>
    </row>
    <row r="2881" spans="1:10" x14ac:dyDescent="0.25">
      <c r="A2881" s="135" t="s">
        <v>11948</v>
      </c>
      <c r="B2881" s="135" t="s">
        <v>541</v>
      </c>
      <c r="C2881" s="135" t="s">
        <v>566</v>
      </c>
      <c r="D2881" s="135" t="b">
        <v>0</v>
      </c>
      <c r="E2881" s="135" t="s">
        <v>11852</v>
      </c>
      <c r="F2881" s="135" t="s">
        <v>539</v>
      </c>
      <c r="G2881" s="136">
        <v>44147</v>
      </c>
      <c r="H2881" s="136">
        <v>44168</v>
      </c>
      <c r="I2881" s="135">
        <v>0</v>
      </c>
      <c r="J2881" s="92"/>
    </row>
    <row r="2882" spans="1:10" x14ac:dyDescent="0.25">
      <c r="A2882" s="135" t="s">
        <v>11949</v>
      </c>
      <c r="B2882" s="135" t="s">
        <v>541</v>
      </c>
      <c r="C2882" s="135" t="s">
        <v>566</v>
      </c>
      <c r="D2882" s="135" t="b">
        <v>0</v>
      </c>
      <c r="E2882" s="135" t="s">
        <v>11852</v>
      </c>
      <c r="F2882" s="135" t="s">
        <v>539</v>
      </c>
      <c r="G2882" s="136">
        <v>44147</v>
      </c>
      <c r="H2882" s="136">
        <v>44168</v>
      </c>
      <c r="I2882" s="135">
        <v>0</v>
      </c>
      <c r="J2882" s="92"/>
    </row>
    <row r="2883" spans="1:10" x14ac:dyDescent="0.25">
      <c r="A2883" s="135" t="s">
        <v>11950</v>
      </c>
      <c r="B2883" s="135" t="s">
        <v>541</v>
      </c>
      <c r="C2883" s="135" t="s">
        <v>566</v>
      </c>
      <c r="D2883" s="135" t="b">
        <v>0</v>
      </c>
      <c r="E2883" s="135" t="s">
        <v>11852</v>
      </c>
      <c r="F2883" s="135" t="s">
        <v>539</v>
      </c>
      <c r="G2883" s="136">
        <v>44147</v>
      </c>
      <c r="H2883" s="136">
        <v>44168</v>
      </c>
      <c r="I2883" s="135">
        <v>0</v>
      </c>
      <c r="J2883" s="92"/>
    </row>
    <row r="2884" spans="1:10" x14ac:dyDescent="0.25">
      <c r="A2884" s="135" t="s">
        <v>11951</v>
      </c>
      <c r="B2884" s="135" t="s">
        <v>541</v>
      </c>
      <c r="C2884" s="135" t="s">
        <v>566</v>
      </c>
      <c r="D2884" s="135" t="b">
        <v>0</v>
      </c>
      <c r="E2884" s="135" t="s">
        <v>11852</v>
      </c>
      <c r="F2884" s="135" t="s">
        <v>539</v>
      </c>
      <c r="G2884" s="136">
        <v>44147</v>
      </c>
      <c r="H2884" s="136">
        <v>44168</v>
      </c>
      <c r="I2884" s="135">
        <v>0</v>
      </c>
      <c r="J2884" s="92"/>
    </row>
    <row r="2885" spans="1:10" x14ac:dyDescent="0.25">
      <c r="A2885" s="135" t="s">
        <v>11952</v>
      </c>
      <c r="B2885" s="135" t="s">
        <v>541</v>
      </c>
      <c r="C2885" s="135" t="s">
        <v>566</v>
      </c>
      <c r="D2885" s="135" t="b">
        <v>0</v>
      </c>
      <c r="E2885" s="135" t="s">
        <v>11852</v>
      </c>
      <c r="F2885" s="135" t="s">
        <v>539</v>
      </c>
      <c r="G2885" s="136">
        <v>44147</v>
      </c>
      <c r="H2885" s="136">
        <v>44168</v>
      </c>
      <c r="I2885" s="135">
        <v>0</v>
      </c>
      <c r="J2885" s="92"/>
    </row>
    <row r="2886" spans="1:10" x14ac:dyDescent="0.25">
      <c r="A2886" s="135" t="s">
        <v>11953</v>
      </c>
      <c r="B2886" s="135" t="s">
        <v>541</v>
      </c>
      <c r="C2886" s="135" t="s">
        <v>566</v>
      </c>
      <c r="D2886" s="135" t="b">
        <v>0</v>
      </c>
      <c r="E2886" s="135" t="s">
        <v>11852</v>
      </c>
      <c r="F2886" s="135" t="s">
        <v>539</v>
      </c>
      <c r="G2886" s="136">
        <v>44147</v>
      </c>
      <c r="H2886" s="136">
        <v>44168</v>
      </c>
      <c r="I2886" s="135">
        <v>0</v>
      </c>
      <c r="J2886" s="92"/>
    </row>
    <row r="2887" spans="1:10" x14ac:dyDescent="0.25">
      <c r="A2887" s="135" t="s">
        <v>11954</v>
      </c>
      <c r="B2887" s="135" t="s">
        <v>541</v>
      </c>
      <c r="C2887" s="135" t="s">
        <v>566</v>
      </c>
      <c r="D2887" s="135" t="b">
        <v>0</v>
      </c>
      <c r="E2887" s="135" t="s">
        <v>11852</v>
      </c>
      <c r="F2887" s="135" t="s">
        <v>539</v>
      </c>
      <c r="G2887" s="136">
        <v>44147</v>
      </c>
      <c r="H2887" s="136">
        <v>44168</v>
      </c>
      <c r="I2887" s="135">
        <v>0</v>
      </c>
      <c r="J2887" s="92"/>
    </row>
    <row r="2888" spans="1:10" x14ac:dyDescent="0.25">
      <c r="A2888" s="135" t="s">
        <v>11955</v>
      </c>
      <c r="B2888" s="135" t="s">
        <v>541</v>
      </c>
      <c r="C2888" s="135" t="s">
        <v>566</v>
      </c>
      <c r="D2888" s="135" t="b">
        <v>0</v>
      </c>
      <c r="E2888" s="135" t="s">
        <v>11852</v>
      </c>
      <c r="F2888" s="135" t="s">
        <v>539</v>
      </c>
      <c r="G2888" s="136">
        <v>44147</v>
      </c>
      <c r="H2888" s="136">
        <v>44168</v>
      </c>
      <c r="I2888" s="135">
        <v>0</v>
      </c>
      <c r="J2888" s="92"/>
    </row>
    <row r="2889" spans="1:10" x14ac:dyDescent="0.25">
      <c r="A2889" s="135" t="s">
        <v>11956</v>
      </c>
      <c r="B2889" s="135" t="s">
        <v>541</v>
      </c>
      <c r="C2889" s="135" t="s">
        <v>566</v>
      </c>
      <c r="D2889" s="135" t="b">
        <v>0</v>
      </c>
      <c r="E2889" s="135" t="s">
        <v>11852</v>
      </c>
      <c r="F2889" s="135" t="s">
        <v>539</v>
      </c>
      <c r="G2889" s="136">
        <v>44147</v>
      </c>
      <c r="H2889" s="136">
        <v>44168</v>
      </c>
      <c r="I2889" s="135">
        <v>0</v>
      </c>
      <c r="J2889" s="92"/>
    </row>
    <row r="2890" spans="1:10" x14ac:dyDescent="0.25">
      <c r="A2890" s="135" t="s">
        <v>11957</v>
      </c>
      <c r="B2890" s="135" t="s">
        <v>541</v>
      </c>
      <c r="C2890" s="135" t="s">
        <v>566</v>
      </c>
      <c r="D2890" s="135" t="b">
        <v>0</v>
      </c>
      <c r="E2890" s="135" t="s">
        <v>11852</v>
      </c>
      <c r="F2890" s="135" t="s">
        <v>539</v>
      </c>
      <c r="G2890" s="136">
        <v>44147</v>
      </c>
      <c r="H2890" s="136">
        <v>44168</v>
      </c>
      <c r="I2890" s="135">
        <v>0</v>
      </c>
      <c r="J2890" s="92"/>
    </row>
    <row r="2891" spans="1:10" x14ac:dyDescent="0.25">
      <c r="A2891" s="135" t="s">
        <v>11958</v>
      </c>
      <c r="B2891" s="135" t="s">
        <v>541</v>
      </c>
      <c r="C2891" s="135" t="s">
        <v>566</v>
      </c>
      <c r="D2891" s="135" t="b">
        <v>0</v>
      </c>
      <c r="E2891" s="135" t="s">
        <v>11852</v>
      </c>
      <c r="F2891" s="135" t="s">
        <v>539</v>
      </c>
      <c r="G2891" s="136">
        <v>44147</v>
      </c>
      <c r="H2891" s="136">
        <v>44168</v>
      </c>
      <c r="I2891" s="135">
        <v>0</v>
      </c>
      <c r="J2891" s="92"/>
    </row>
    <row r="2892" spans="1:10" x14ac:dyDescent="0.25">
      <c r="A2892" s="135" t="s">
        <v>11959</v>
      </c>
      <c r="B2892" s="135" t="s">
        <v>541</v>
      </c>
      <c r="C2892" s="135" t="s">
        <v>566</v>
      </c>
      <c r="D2892" s="135" t="b">
        <v>0</v>
      </c>
      <c r="E2892" s="135" t="s">
        <v>11852</v>
      </c>
      <c r="F2892" s="135" t="s">
        <v>539</v>
      </c>
      <c r="G2892" s="136">
        <v>44147</v>
      </c>
      <c r="H2892" s="136">
        <v>44168</v>
      </c>
      <c r="I2892" s="135">
        <v>0</v>
      </c>
      <c r="J2892" s="92"/>
    </row>
    <row r="2893" spans="1:10" x14ac:dyDescent="0.25">
      <c r="A2893" s="135" t="s">
        <v>11960</v>
      </c>
      <c r="B2893" s="135" t="s">
        <v>541</v>
      </c>
      <c r="C2893" s="135" t="s">
        <v>566</v>
      </c>
      <c r="D2893" s="135" t="b">
        <v>0</v>
      </c>
      <c r="E2893" s="135" t="s">
        <v>11852</v>
      </c>
      <c r="F2893" s="135" t="s">
        <v>539</v>
      </c>
      <c r="G2893" s="136">
        <v>44147</v>
      </c>
      <c r="H2893" s="136">
        <v>44168</v>
      </c>
      <c r="I2893" s="135">
        <v>0</v>
      </c>
      <c r="J2893" s="92"/>
    </row>
    <row r="2894" spans="1:10" x14ac:dyDescent="0.25">
      <c r="A2894" s="135" t="s">
        <v>11961</v>
      </c>
      <c r="B2894" s="135" t="s">
        <v>541</v>
      </c>
      <c r="C2894" s="135" t="s">
        <v>566</v>
      </c>
      <c r="D2894" s="135" t="b">
        <v>0</v>
      </c>
      <c r="E2894" s="135" t="s">
        <v>11852</v>
      </c>
      <c r="F2894" s="135" t="s">
        <v>539</v>
      </c>
      <c r="G2894" s="136">
        <v>44147</v>
      </c>
      <c r="H2894" s="136">
        <v>44168</v>
      </c>
      <c r="I2894" s="135">
        <v>0</v>
      </c>
      <c r="J2894" s="92"/>
    </row>
    <row r="2895" spans="1:10" x14ac:dyDescent="0.25">
      <c r="A2895" s="135" t="s">
        <v>11962</v>
      </c>
      <c r="B2895" s="135" t="s">
        <v>541</v>
      </c>
      <c r="C2895" s="135" t="s">
        <v>566</v>
      </c>
      <c r="D2895" s="135" t="b">
        <v>0</v>
      </c>
      <c r="E2895" s="135" t="s">
        <v>11852</v>
      </c>
      <c r="F2895" s="135" t="s">
        <v>539</v>
      </c>
      <c r="G2895" s="136">
        <v>44147</v>
      </c>
      <c r="H2895" s="136">
        <v>44168</v>
      </c>
      <c r="I2895" s="135">
        <v>0</v>
      </c>
      <c r="J2895" s="92"/>
    </row>
    <row r="2896" spans="1:10" x14ac:dyDescent="0.25">
      <c r="A2896" s="135" t="s">
        <v>11963</v>
      </c>
      <c r="B2896" s="135" t="s">
        <v>541</v>
      </c>
      <c r="C2896" s="135" t="s">
        <v>566</v>
      </c>
      <c r="D2896" s="135" t="b">
        <v>0</v>
      </c>
      <c r="E2896" s="135" t="s">
        <v>11852</v>
      </c>
      <c r="F2896" s="135" t="s">
        <v>539</v>
      </c>
      <c r="G2896" s="136">
        <v>44147</v>
      </c>
      <c r="H2896" s="136">
        <v>44168</v>
      </c>
      <c r="I2896" s="135">
        <v>0</v>
      </c>
      <c r="J2896" s="92"/>
    </row>
    <row r="2897" spans="1:10" x14ac:dyDescent="0.25">
      <c r="A2897" s="135" t="s">
        <v>11964</v>
      </c>
      <c r="B2897" s="135" t="s">
        <v>541</v>
      </c>
      <c r="C2897" s="135" t="s">
        <v>566</v>
      </c>
      <c r="D2897" s="135" t="b">
        <v>0</v>
      </c>
      <c r="E2897" s="135" t="s">
        <v>11852</v>
      </c>
      <c r="F2897" s="135" t="s">
        <v>539</v>
      </c>
      <c r="G2897" s="136">
        <v>44147</v>
      </c>
      <c r="H2897" s="136">
        <v>44168</v>
      </c>
      <c r="I2897" s="135">
        <v>0</v>
      </c>
      <c r="J2897" s="92"/>
    </row>
    <row r="2898" spans="1:10" x14ac:dyDescent="0.25">
      <c r="A2898" s="135" t="s">
        <v>11965</v>
      </c>
      <c r="B2898" s="135" t="s">
        <v>541</v>
      </c>
      <c r="C2898" s="135" t="s">
        <v>566</v>
      </c>
      <c r="D2898" s="135" t="b">
        <v>0</v>
      </c>
      <c r="E2898" s="135" t="s">
        <v>11852</v>
      </c>
      <c r="F2898" s="135" t="s">
        <v>539</v>
      </c>
      <c r="G2898" s="136">
        <v>44147</v>
      </c>
      <c r="H2898" s="136">
        <v>44168</v>
      </c>
      <c r="I2898" s="135">
        <v>0</v>
      </c>
      <c r="J2898" s="92"/>
    </row>
    <row r="2899" spans="1:10" x14ac:dyDescent="0.25">
      <c r="A2899" s="135" t="s">
        <v>11966</v>
      </c>
      <c r="B2899" s="135" t="s">
        <v>541</v>
      </c>
      <c r="C2899" s="135" t="s">
        <v>566</v>
      </c>
      <c r="D2899" s="135" t="b">
        <v>0</v>
      </c>
      <c r="E2899" s="135" t="s">
        <v>11852</v>
      </c>
      <c r="F2899" s="135" t="s">
        <v>539</v>
      </c>
      <c r="G2899" s="136">
        <v>44147</v>
      </c>
      <c r="H2899" s="136">
        <v>44168</v>
      </c>
      <c r="I2899" s="135">
        <v>0</v>
      </c>
      <c r="J2899" s="92"/>
    </row>
    <row r="2900" spans="1:10" x14ac:dyDescent="0.25">
      <c r="A2900" s="135" t="s">
        <v>11967</v>
      </c>
      <c r="B2900" s="135" t="s">
        <v>541</v>
      </c>
      <c r="C2900" s="135" t="s">
        <v>566</v>
      </c>
      <c r="D2900" s="135" t="b">
        <v>0</v>
      </c>
      <c r="E2900" s="135" t="s">
        <v>11852</v>
      </c>
      <c r="F2900" s="135" t="s">
        <v>539</v>
      </c>
      <c r="G2900" s="136">
        <v>44147</v>
      </c>
      <c r="H2900" s="136">
        <v>44168</v>
      </c>
      <c r="I2900" s="135">
        <v>0</v>
      </c>
      <c r="J2900" s="92"/>
    </row>
    <row r="2901" spans="1:10" x14ac:dyDescent="0.25">
      <c r="A2901" s="135" t="s">
        <v>11968</v>
      </c>
      <c r="B2901" s="135" t="s">
        <v>541</v>
      </c>
      <c r="C2901" s="135" t="s">
        <v>566</v>
      </c>
      <c r="D2901" s="135" t="b">
        <v>0</v>
      </c>
      <c r="E2901" s="135" t="s">
        <v>11852</v>
      </c>
      <c r="F2901" s="135" t="s">
        <v>539</v>
      </c>
      <c r="G2901" s="136">
        <v>44147</v>
      </c>
      <c r="H2901" s="136">
        <v>44168</v>
      </c>
      <c r="I2901" s="135">
        <v>0</v>
      </c>
      <c r="J2901" s="92"/>
    </row>
    <row r="2902" spans="1:10" x14ac:dyDescent="0.25">
      <c r="A2902" s="135" t="s">
        <v>11969</v>
      </c>
      <c r="B2902" s="135" t="s">
        <v>541</v>
      </c>
      <c r="C2902" s="135" t="s">
        <v>566</v>
      </c>
      <c r="D2902" s="135" t="b">
        <v>0</v>
      </c>
      <c r="E2902" s="135" t="s">
        <v>11852</v>
      </c>
      <c r="F2902" s="135" t="s">
        <v>539</v>
      </c>
      <c r="G2902" s="136">
        <v>44147</v>
      </c>
      <c r="H2902" s="136">
        <v>44168</v>
      </c>
      <c r="I2902" s="135">
        <v>0</v>
      </c>
      <c r="J2902" s="92"/>
    </row>
    <row r="2903" spans="1:10" x14ac:dyDescent="0.25">
      <c r="A2903" s="135" t="s">
        <v>11970</v>
      </c>
      <c r="B2903" s="135" t="s">
        <v>541</v>
      </c>
      <c r="C2903" s="135" t="s">
        <v>566</v>
      </c>
      <c r="D2903" s="135" t="b">
        <v>0</v>
      </c>
      <c r="E2903" s="135" t="s">
        <v>11852</v>
      </c>
      <c r="F2903" s="135" t="s">
        <v>539</v>
      </c>
      <c r="G2903" s="136">
        <v>44147</v>
      </c>
      <c r="H2903" s="136">
        <v>44168</v>
      </c>
      <c r="I2903" s="135">
        <v>0</v>
      </c>
      <c r="J2903" s="92"/>
    </row>
    <row r="2904" spans="1:10" x14ac:dyDescent="0.25">
      <c r="A2904" s="135" t="s">
        <v>11971</v>
      </c>
      <c r="B2904" s="135" t="s">
        <v>541</v>
      </c>
      <c r="C2904" s="135" t="s">
        <v>566</v>
      </c>
      <c r="D2904" s="135" t="b">
        <v>0</v>
      </c>
      <c r="E2904" s="135" t="s">
        <v>11852</v>
      </c>
      <c r="F2904" s="135" t="s">
        <v>539</v>
      </c>
      <c r="G2904" s="136">
        <v>44147</v>
      </c>
      <c r="H2904" s="136">
        <v>44168</v>
      </c>
      <c r="I2904" s="135">
        <v>0</v>
      </c>
      <c r="J2904" s="92"/>
    </row>
    <row r="2905" spans="1:10" x14ac:dyDescent="0.25">
      <c r="A2905" s="135" t="s">
        <v>11972</v>
      </c>
      <c r="B2905" s="135" t="s">
        <v>541</v>
      </c>
      <c r="C2905" s="135" t="s">
        <v>566</v>
      </c>
      <c r="D2905" s="135" t="b">
        <v>0</v>
      </c>
      <c r="E2905" s="135" t="s">
        <v>11852</v>
      </c>
      <c r="F2905" s="135" t="s">
        <v>539</v>
      </c>
      <c r="G2905" s="136">
        <v>44147</v>
      </c>
      <c r="H2905" s="136">
        <v>44168</v>
      </c>
      <c r="I2905" s="135">
        <v>0</v>
      </c>
      <c r="J2905" s="92"/>
    </row>
    <row r="2906" spans="1:10" x14ac:dyDescent="0.25">
      <c r="A2906" s="135" t="s">
        <v>11973</v>
      </c>
      <c r="B2906" s="135" t="s">
        <v>541</v>
      </c>
      <c r="C2906" s="135" t="s">
        <v>566</v>
      </c>
      <c r="D2906" s="135" t="b">
        <v>0</v>
      </c>
      <c r="E2906" s="135" t="s">
        <v>11852</v>
      </c>
      <c r="F2906" s="135" t="s">
        <v>539</v>
      </c>
      <c r="G2906" s="136">
        <v>44147</v>
      </c>
      <c r="H2906" s="136">
        <v>44168</v>
      </c>
      <c r="I2906" s="135">
        <v>0</v>
      </c>
      <c r="J2906" s="92"/>
    </row>
    <row r="2907" spans="1:10" x14ac:dyDescent="0.25">
      <c r="A2907" s="135" t="s">
        <v>11974</v>
      </c>
      <c r="B2907" s="135" t="s">
        <v>541</v>
      </c>
      <c r="C2907" s="135" t="s">
        <v>566</v>
      </c>
      <c r="D2907" s="135" t="b">
        <v>0</v>
      </c>
      <c r="E2907" s="135" t="s">
        <v>11852</v>
      </c>
      <c r="F2907" s="135" t="s">
        <v>539</v>
      </c>
      <c r="G2907" s="136">
        <v>44147</v>
      </c>
      <c r="H2907" s="136">
        <v>44168</v>
      </c>
      <c r="I2907" s="135">
        <v>0</v>
      </c>
      <c r="J2907" s="92"/>
    </row>
    <row r="2908" spans="1:10" x14ac:dyDescent="0.25">
      <c r="A2908" s="135" t="s">
        <v>11975</v>
      </c>
      <c r="B2908" s="135" t="s">
        <v>541</v>
      </c>
      <c r="C2908" s="135" t="s">
        <v>566</v>
      </c>
      <c r="D2908" s="135" t="b">
        <v>0</v>
      </c>
      <c r="E2908" s="135" t="s">
        <v>11852</v>
      </c>
      <c r="F2908" s="135" t="s">
        <v>539</v>
      </c>
      <c r="G2908" s="136">
        <v>44147</v>
      </c>
      <c r="H2908" s="136">
        <v>44168</v>
      </c>
      <c r="I2908" s="135">
        <v>0</v>
      </c>
      <c r="J2908" s="92"/>
    </row>
    <row r="2909" spans="1:10" x14ac:dyDescent="0.25">
      <c r="A2909" s="135" t="s">
        <v>11976</v>
      </c>
      <c r="B2909" s="135" t="s">
        <v>541</v>
      </c>
      <c r="C2909" s="135" t="s">
        <v>566</v>
      </c>
      <c r="D2909" s="135" t="b">
        <v>0</v>
      </c>
      <c r="E2909" s="135" t="s">
        <v>11852</v>
      </c>
      <c r="F2909" s="135" t="s">
        <v>539</v>
      </c>
      <c r="G2909" s="136">
        <v>44147</v>
      </c>
      <c r="H2909" s="136">
        <v>44168</v>
      </c>
      <c r="I2909" s="135">
        <v>0</v>
      </c>
      <c r="J2909" s="92"/>
    </row>
    <row r="2910" spans="1:10" x14ac:dyDescent="0.25">
      <c r="A2910" s="135" t="s">
        <v>11977</v>
      </c>
      <c r="B2910" s="135" t="s">
        <v>541</v>
      </c>
      <c r="C2910" s="135" t="s">
        <v>566</v>
      </c>
      <c r="D2910" s="135" t="b">
        <v>0</v>
      </c>
      <c r="E2910" s="135" t="s">
        <v>11852</v>
      </c>
      <c r="F2910" s="135" t="s">
        <v>539</v>
      </c>
      <c r="G2910" s="136">
        <v>44147</v>
      </c>
      <c r="H2910" s="136">
        <v>44168</v>
      </c>
      <c r="I2910" s="135">
        <v>0</v>
      </c>
      <c r="J2910" s="92"/>
    </row>
    <row r="2911" spans="1:10" x14ac:dyDescent="0.25">
      <c r="A2911" s="135" t="s">
        <v>11978</v>
      </c>
      <c r="B2911" s="135" t="s">
        <v>541</v>
      </c>
      <c r="C2911" s="135" t="s">
        <v>566</v>
      </c>
      <c r="D2911" s="135" t="b">
        <v>0</v>
      </c>
      <c r="E2911" s="135" t="s">
        <v>11852</v>
      </c>
      <c r="F2911" s="135" t="s">
        <v>539</v>
      </c>
      <c r="G2911" s="136">
        <v>44147</v>
      </c>
      <c r="H2911" s="136">
        <v>44168</v>
      </c>
      <c r="I2911" s="135">
        <v>0</v>
      </c>
      <c r="J2911" s="92"/>
    </row>
    <row r="2912" spans="1:10" x14ac:dyDescent="0.25">
      <c r="A2912" s="135" t="s">
        <v>11979</v>
      </c>
      <c r="B2912" s="135" t="s">
        <v>541</v>
      </c>
      <c r="C2912" s="135" t="s">
        <v>566</v>
      </c>
      <c r="D2912" s="135" t="b">
        <v>0</v>
      </c>
      <c r="E2912" s="135" t="s">
        <v>11852</v>
      </c>
      <c r="F2912" s="135" t="s">
        <v>539</v>
      </c>
      <c r="G2912" s="136">
        <v>44147</v>
      </c>
      <c r="H2912" s="136">
        <v>44168</v>
      </c>
      <c r="I2912" s="135">
        <v>0</v>
      </c>
      <c r="J2912" s="92"/>
    </row>
    <row r="2913" spans="1:10" x14ac:dyDescent="0.25">
      <c r="A2913" s="135" t="s">
        <v>11980</v>
      </c>
      <c r="B2913" s="135" t="s">
        <v>541</v>
      </c>
      <c r="C2913" s="135" t="s">
        <v>566</v>
      </c>
      <c r="D2913" s="135" t="b">
        <v>0</v>
      </c>
      <c r="E2913" s="135" t="s">
        <v>11852</v>
      </c>
      <c r="F2913" s="135" t="s">
        <v>539</v>
      </c>
      <c r="G2913" s="136">
        <v>44147</v>
      </c>
      <c r="H2913" s="136">
        <v>44168</v>
      </c>
      <c r="I2913" s="135">
        <v>0</v>
      </c>
      <c r="J2913" s="92"/>
    </row>
    <row r="2914" spans="1:10" x14ac:dyDescent="0.25">
      <c r="A2914" s="135" t="s">
        <v>11981</v>
      </c>
      <c r="B2914" s="135" t="s">
        <v>541</v>
      </c>
      <c r="C2914" s="135" t="s">
        <v>566</v>
      </c>
      <c r="D2914" s="135" t="b">
        <v>0</v>
      </c>
      <c r="E2914" s="135" t="s">
        <v>11852</v>
      </c>
      <c r="F2914" s="135" t="s">
        <v>539</v>
      </c>
      <c r="G2914" s="136">
        <v>44147</v>
      </c>
      <c r="H2914" s="136">
        <v>44168</v>
      </c>
      <c r="I2914" s="135">
        <v>0</v>
      </c>
      <c r="J2914" s="92"/>
    </row>
    <row r="2915" spans="1:10" x14ac:dyDescent="0.25">
      <c r="A2915" s="135" t="s">
        <v>11982</v>
      </c>
      <c r="B2915" s="135" t="s">
        <v>541</v>
      </c>
      <c r="C2915" s="135" t="s">
        <v>566</v>
      </c>
      <c r="D2915" s="135" t="b">
        <v>0</v>
      </c>
      <c r="E2915" s="135" t="s">
        <v>11852</v>
      </c>
      <c r="F2915" s="135" t="s">
        <v>539</v>
      </c>
      <c r="G2915" s="136">
        <v>44147</v>
      </c>
      <c r="H2915" s="136">
        <v>44168</v>
      </c>
      <c r="I2915" s="135">
        <v>0</v>
      </c>
      <c r="J2915" s="92"/>
    </row>
    <row r="2916" spans="1:10" x14ac:dyDescent="0.25">
      <c r="A2916" s="135" t="s">
        <v>11983</v>
      </c>
      <c r="B2916" s="135" t="s">
        <v>541</v>
      </c>
      <c r="C2916" s="135" t="s">
        <v>566</v>
      </c>
      <c r="D2916" s="135" t="b">
        <v>0</v>
      </c>
      <c r="E2916" s="135" t="s">
        <v>11852</v>
      </c>
      <c r="F2916" s="135" t="s">
        <v>539</v>
      </c>
      <c r="G2916" s="136">
        <v>44147</v>
      </c>
      <c r="H2916" s="136">
        <v>44168</v>
      </c>
      <c r="I2916" s="135">
        <v>0</v>
      </c>
      <c r="J2916" s="92"/>
    </row>
    <row r="2917" spans="1:10" x14ac:dyDescent="0.25">
      <c r="A2917" s="135" t="s">
        <v>11984</v>
      </c>
      <c r="B2917" s="135" t="s">
        <v>541</v>
      </c>
      <c r="C2917" s="135" t="s">
        <v>566</v>
      </c>
      <c r="D2917" s="135" t="b">
        <v>0</v>
      </c>
      <c r="E2917" s="135" t="s">
        <v>11852</v>
      </c>
      <c r="F2917" s="135" t="s">
        <v>539</v>
      </c>
      <c r="G2917" s="136">
        <v>44147</v>
      </c>
      <c r="H2917" s="136">
        <v>44168</v>
      </c>
      <c r="I2917" s="135">
        <v>0</v>
      </c>
      <c r="J2917" s="92"/>
    </row>
    <row r="2918" spans="1:10" x14ac:dyDescent="0.25">
      <c r="A2918" s="135" t="s">
        <v>11985</v>
      </c>
      <c r="B2918" s="135" t="s">
        <v>541</v>
      </c>
      <c r="C2918" s="135" t="s">
        <v>566</v>
      </c>
      <c r="D2918" s="135" t="b">
        <v>0</v>
      </c>
      <c r="E2918" s="135" t="s">
        <v>11852</v>
      </c>
      <c r="F2918" s="135" t="s">
        <v>539</v>
      </c>
      <c r="G2918" s="136">
        <v>44147</v>
      </c>
      <c r="H2918" s="136">
        <v>44168</v>
      </c>
      <c r="I2918" s="135">
        <v>0</v>
      </c>
      <c r="J2918" s="92"/>
    </row>
    <row r="2919" spans="1:10" x14ac:dyDescent="0.25">
      <c r="A2919" s="135" t="s">
        <v>11986</v>
      </c>
      <c r="B2919" s="135" t="s">
        <v>541</v>
      </c>
      <c r="C2919" s="135" t="s">
        <v>566</v>
      </c>
      <c r="D2919" s="135" t="b">
        <v>0</v>
      </c>
      <c r="E2919" s="135" t="s">
        <v>11852</v>
      </c>
      <c r="F2919" s="135" t="s">
        <v>539</v>
      </c>
      <c r="G2919" s="136">
        <v>44147</v>
      </c>
      <c r="H2919" s="136">
        <v>44168</v>
      </c>
      <c r="I2919" s="135">
        <v>0</v>
      </c>
      <c r="J2919" s="92"/>
    </row>
    <row r="2920" spans="1:10" x14ac:dyDescent="0.25">
      <c r="A2920" s="135" t="s">
        <v>11987</v>
      </c>
      <c r="B2920" s="135" t="s">
        <v>541</v>
      </c>
      <c r="C2920" s="135" t="s">
        <v>566</v>
      </c>
      <c r="D2920" s="135" t="b">
        <v>0</v>
      </c>
      <c r="E2920" s="135" t="s">
        <v>11852</v>
      </c>
      <c r="F2920" s="135" t="s">
        <v>539</v>
      </c>
      <c r="G2920" s="136">
        <v>44147</v>
      </c>
      <c r="H2920" s="136">
        <v>44168</v>
      </c>
      <c r="I2920" s="135">
        <v>0</v>
      </c>
      <c r="J2920" s="92"/>
    </row>
    <row r="2921" spans="1:10" x14ac:dyDescent="0.25">
      <c r="A2921" s="135" t="s">
        <v>11988</v>
      </c>
      <c r="B2921" s="135" t="s">
        <v>541</v>
      </c>
      <c r="C2921" s="135" t="s">
        <v>566</v>
      </c>
      <c r="D2921" s="135" t="b">
        <v>0</v>
      </c>
      <c r="E2921" s="135" t="s">
        <v>11852</v>
      </c>
      <c r="F2921" s="135" t="s">
        <v>539</v>
      </c>
      <c r="G2921" s="136">
        <v>44147</v>
      </c>
      <c r="H2921" s="136">
        <v>44168</v>
      </c>
      <c r="I2921" s="135">
        <v>0</v>
      </c>
      <c r="J2921" s="92"/>
    </row>
    <row r="2922" spans="1:10" x14ac:dyDescent="0.25">
      <c r="A2922" s="135" t="s">
        <v>11989</v>
      </c>
      <c r="B2922" s="135" t="s">
        <v>541</v>
      </c>
      <c r="C2922" s="135" t="s">
        <v>566</v>
      </c>
      <c r="D2922" s="135" t="b">
        <v>0</v>
      </c>
      <c r="E2922" s="135" t="s">
        <v>11852</v>
      </c>
      <c r="F2922" s="135" t="s">
        <v>539</v>
      </c>
      <c r="G2922" s="136">
        <v>44147</v>
      </c>
      <c r="H2922" s="136">
        <v>44168</v>
      </c>
      <c r="I2922" s="135">
        <v>0</v>
      </c>
      <c r="J2922" s="92"/>
    </row>
    <row r="2923" spans="1:10" x14ac:dyDescent="0.25">
      <c r="A2923" s="135" t="s">
        <v>11990</v>
      </c>
      <c r="B2923" s="135" t="s">
        <v>541</v>
      </c>
      <c r="C2923" s="135" t="s">
        <v>566</v>
      </c>
      <c r="D2923" s="135" t="b">
        <v>0</v>
      </c>
      <c r="E2923" s="135" t="s">
        <v>11852</v>
      </c>
      <c r="F2923" s="135" t="s">
        <v>539</v>
      </c>
      <c r="G2923" s="136">
        <v>44147</v>
      </c>
      <c r="H2923" s="136">
        <v>44168</v>
      </c>
      <c r="I2923" s="135">
        <v>0</v>
      </c>
      <c r="J2923" s="92"/>
    </row>
    <row r="2924" spans="1:10" x14ac:dyDescent="0.25">
      <c r="A2924" s="135" t="s">
        <v>11991</v>
      </c>
      <c r="B2924" s="135" t="s">
        <v>541</v>
      </c>
      <c r="C2924" s="135" t="s">
        <v>566</v>
      </c>
      <c r="D2924" s="135" t="b">
        <v>0</v>
      </c>
      <c r="E2924" s="135" t="s">
        <v>11852</v>
      </c>
      <c r="F2924" s="135" t="s">
        <v>539</v>
      </c>
      <c r="G2924" s="136">
        <v>44147</v>
      </c>
      <c r="H2924" s="136">
        <v>44168</v>
      </c>
      <c r="I2924" s="135">
        <v>0</v>
      </c>
      <c r="J2924" s="92"/>
    </row>
    <row r="2925" spans="1:10" x14ac:dyDescent="0.25">
      <c r="A2925" s="135" t="s">
        <v>11992</v>
      </c>
      <c r="B2925" s="135" t="s">
        <v>541</v>
      </c>
      <c r="C2925" s="135" t="s">
        <v>566</v>
      </c>
      <c r="D2925" s="135" t="b">
        <v>0</v>
      </c>
      <c r="E2925" s="135" t="s">
        <v>11852</v>
      </c>
      <c r="F2925" s="135" t="s">
        <v>539</v>
      </c>
      <c r="G2925" s="136">
        <v>44147</v>
      </c>
      <c r="H2925" s="136">
        <v>44168</v>
      </c>
      <c r="I2925" s="135">
        <v>0</v>
      </c>
      <c r="J2925" s="92"/>
    </row>
    <row r="2926" spans="1:10" x14ac:dyDescent="0.25">
      <c r="A2926" s="135" t="s">
        <v>11993</v>
      </c>
      <c r="B2926" s="135" t="s">
        <v>541</v>
      </c>
      <c r="C2926" s="135" t="s">
        <v>566</v>
      </c>
      <c r="D2926" s="135" t="b">
        <v>0</v>
      </c>
      <c r="E2926" s="135" t="s">
        <v>11852</v>
      </c>
      <c r="F2926" s="135" t="s">
        <v>539</v>
      </c>
      <c r="G2926" s="136">
        <v>44147</v>
      </c>
      <c r="H2926" s="136">
        <v>44168</v>
      </c>
      <c r="I2926" s="135">
        <v>0</v>
      </c>
      <c r="J2926" s="92"/>
    </row>
    <row r="2927" spans="1:10" x14ac:dyDescent="0.25">
      <c r="A2927" s="135" t="s">
        <v>11994</v>
      </c>
      <c r="B2927" s="135" t="s">
        <v>541</v>
      </c>
      <c r="C2927" s="135" t="s">
        <v>566</v>
      </c>
      <c r="D2927" s="135" t="b">
        <v>0</v>
      </c>
      <c r="E2927" s="135" t="s">
        <v>11852</v>
      </c>
      <c r="F2927" s="135" t="s">
        <v>539</v>
      </c>
      <c r="G2927" s="136">
        <v>44147</v>
      </c>
      <c r="H2927" s="136">
        <v>44168</v>
      </c>
      <c r="I2927" s="135">
        <v>0</v>
      </c>
      <c r="J2927" s="92"/>
    </row>
    <row r="2928" spans="1:10" x14ac:dyDescent="0.25">
      <c r="A2928" s="135" t="s">
        <v>11995</v>
      </c>
      <c r="B2928" s="135" t="s">
        <v>541</v>
      </c>
      <c r="C2928" s="135" t="s">
        <v>566</v>
      </c>
      <c r="D2928" s="135" t="b">
        <v>0</v>
      </c>
      <c r="E2928" s="135" t="s">
        <v>11852</v>
      </c>
      <c r="F2928" s="135" t="s">
        <v>539</v>
      </c>
      <c r="G2928" s="136">
        <v>44147</v>
      </c>
      <c r="H2928" s="136">
        <v>44168</v>
      </c>
      <c r="I2928" s="135">
        <v>0</v>
      </c>
      <c r="J2928" s="92"/>
    </row>
    <row r="2929" spans="1:10" x14ac:dyDescent="0.25">
      <c r="A2929" s="135" t="s">
        <v>11996</v>
      </c>
      <c r="B2929" s="135" t="s">
        <v>541</v>
      </c>
      <c r="C2929" s="135" t="s">
        <v>566</v>
      </c>
      <c r="D2929" s="135" t="b">
        <v>0</v>
      </c>
      <c r="E2929" s="135" t="s">
        <v>11852</v>
      </c>
      <c r="F2929" s="135" t="s">
        <v>539</v>
      </c>
      <c r="G2929" s="136">
        <v>44147</v>
      </c>
      <c r="H2929" s="136">
        <v>44168</v>
      </c>
      <c r="I2929" s="135">
        <v>0</v>
      </c>
      <c r="J2929" s="92"/>
    </row>
    <row r="2930" spans="1:10" x14ac:dyDescent="0.25">
      <c r="A2930" s="135" t="s">
        <v>11997</v>
      </c>
      <c r="B2930" s="135" t="s">
        <v>541</v>
      </c>
      <c r="C2930" s="135" t="s">
        <v>566</v>
      </c>
      <c r="D2930" s="135" t="b">
        <v>0</v>
      </c>
      <c r="E2930" s="135" t="s">
        <v>11852</v>
      </c>
      <c r="F2930" s="135" t="s">
        <v>539</v>
      </c>
      <c r="G2930" s="136">
        <v>44147</v>
      </c>
      <c r="H2930" s="136">
        <v>44168</v>
      </c>
      <c r="I2930" s="135">
        <v>0</v>
      </c>
      <c r="J2930" s="92"/>
    </row>
    <row r="2931" spans="1:10" x14ac:dyDescent="0.25">
      <c r="A2931" s="135" t="s">
        <v>11998</v>
      </c>
      <c r="B2931" s="135" t="s">
        <v>541</v>
      </c>
      <c r="C2931" s="135" t="s">
        <v>566</v>
      </c>
      <c r="D2931" s="135" t="b">
        <v>0</v>
      </c>
      <c r="E2931" s="135" t="s">
        <v>11852</v>
      </c>
      <c r="F2931" s="135" t="s">
        <v>539</v>
      </c>
      <c r="G2931" s="136">
        <v>44147</v>
      </c>
      <c r="H2931" s="136">
        <v>44168</v>
      </c>
      <c r="I2931" s="135">
        <v>0</v>
      </c>
      <c r="J2931" s="92"/>
    </row>
    <row r="2932" spans="1:10" x14ac:dyDescent="0.25">
      <c r="A2932" s="135" t="s">
        <v>11999</v>
      </c>
      <c r="B2932" s="135" t="s">
        <v>541</v>
      </c>
      <c r="C2932" s="135" t="s">
        <v>566</v>
      </c>
      <c r="D2932" s="135" t="b">
        <v>0</v>
      </c>
      <c r="E2932" s="135" t="s">
        <v>11852</v>
      </c>
      <c r="F2932" s="135" t="s">
        <v>539</v>
      </c>
      <c r="G2932" s="136">
        <v>44147</v>
      </c>
      <c r="H2932" s="136">
        <v>44168</v>
      </c>
      <c r="I2932" s="135">
        <v>0</v>
      </c>
      <c r="J2932" s="92"/>
    </row>
    <row r="2933" spans="1:10" x14ac:dyDescent="0.25">
      <c r="A2933" s="135" t="s">
        <v>12000</v>
      </c>
      <c r="B2933" s="135" t="s">
        <v>541</v>
      </c>
      <c r="C2933" s="135" t="s">
        <v>566</v>
      </c>
      <c r="D2933" s="135" t="b">
        <v>0</v>
      </c>
      <c r="E2933" s="135" t="s">
        <v>11852</v>
      </c>
      <c r="F2933" s="135" t="s">
        <v>539</v>
      </c>
      <c r="G2933" s="136">
        <v>44147</v>
      </c>
      <c r="H2933" s="136">
        <v>44168</v>
      </c>
      <c r="I2933" s="135">
        <v>0</v>
      </c>
      <c r="J2933" s="92"/>
    </row>
    <row r="2934" spans="1:10" x14ac:dyDescent="0.25">
      <c r="A2934" s="135" t="s">
        <v>12001</v>
      </c>
      <c r="B2934" s="135" t="s">
        <v>541</v>
      </c>
      <c r="C2934" s="135" t="s">
        <v>566</v>
      </c>
      <c r="D2934" s="135" t="b">
        <v>0</v>
      </c>
      <c r="E2934" s="135" t="s">
        <v>11852</v>
      </c>
      <c r="F2934" s="135" t="s">
        <v>539</v>
      </c>
      <c r="G2934" s="136">
        <v>44147</v>
      </c>
      <c r="H2934" s="136">
        <v>44168</v>
      </c>
      <c r="I2934" s="135">
        <v>0</v>
      </c>
      <c r="J2934" s="92"/>
    </row>
    <row r="2935" spans="1:10" x14ac:dyDescent="0.25">
      <c r="A2935" s="135" t="s">
        <v>12002</v>
      </c>
      <c r="B2935" s="135" t="s">
        <v>541</v>
      </c>
      <c r="C2935" s="135" t="s">
        <v>566</v>
      </c>
      <c r="D2935" s="135" t="b">
        <v>0</v>
      </c>
      <c r="E2935" s="135" t="s">
        <v>11852</v>
      </c>
      <c r="F2935" s="135" t="s">
        <v>539</v>
      </c>
      <c r="G2935" s="136">
        <v>44147</v>
      </c>
      <c r="H2935" s="136">
        <v>44168</v>
      </c>
      <c r="I2935" s="135">
        <v>0</v>
      </c>
      <c r="J2935" s="92"/>
    </row>
    <row r="2936" spans="1:10" x14ac:dyDescent="0.25">
      <c r="A2936" s="135" t="s">
        <v>12003</v>
      </c>
      <c r="B2936" s="135" t="s">
        <v>541</v>
      </c>
      <c r="C2936" s="135" t="s">
        <v>566</v>
      </c>
      <c r="D2936" s="135" t="b">
        <v>0</v>
      </c>
      <c r="E2936" s="135" t="s">
        <v>11852</v>
      </c>
      <c r="F2936" s="135" t="s">
        <v>539</v>
      </c>
      <c r="G2936" s="136">
        <v>44147</v>
      </c>
      <c r="H2936" s="136">
        <v>44168</v>
      </c>
      <c r="I2936" s="135">
        <v>0</v>
      </c>
      <c r="J2936" s="92"/>
    </row>
    <row r="2937" spans="1:10" x14ac:dyDescent="0.25">
      <c r="A2937" s="135" t="s">
        <v>12004</v>
      </c>
      <c r="B2937" s="135" t="s">
        <v>541</v>
      </c>
      <c r="C2937" s="135" t="s">
        <v>566</v>
      </c>
      <c r="D2937" s="135" t="b">
        <v>0</v>
      </c>
      <c r="E2937" s="135" t="s">
        <v>11852</v>
      </c>
      <c r="F2937" s="135" t="s">
        <v>539</v>
      </c>
      <c r="G2937" s="136">
        <v>44147</v>
      </c>
      <c r="H2937" s="136">
        <v>44168</v>
      </c>
      <c r="I2937" s="135">
        <v>0</v>
      </c>
      <c r="J2937" s="92"/>
    </row>
    <row r="2938" spans="1:10" x14ac:dyDescent="0.25">
      <c r="A2938" s="135" t="s">
        <v>12005</v>
      </c>
      <c r="B2938" s="135" t="s">
        <v>541</v>
      </c>
      <c r="C2938" s="135" t="s">
        <v>566</v>
      </c>
      <c r="D2938" s="135" t="b">
        <v>0</v>
      </c>
      <c r="E2938" s="135" t="s">
        <v>11852</v>
      </c>
      <c r="F2938" s="135" t="s">
        <v>539</v>
      </c>
      <c r="G2938" s="136">
        <v>44147</v>
      </c>
      <c r="H2938" s="136">
        <v>44168</v>
      </c>
      <c r="I2938" s="135">
        <v>0</v>
      </c>
      <c r="J2938" s="92"/>
    </row>
    <row r="2939" spans="1:10" x14ac:dyDescent="0.25">
      <c r="A2939" s="135" t="s">
        <v>12006</v>
      </c>
      <c r="B2939" s="135" t="s">
        <v>541</v>
      </c>
      <c r="C2939" s="135" t="s">
        <v>566</v>
      </c>
      <c r="D2939" s="135" t="b">
        <v>0</v>
      </c>
      <c r="E2939" s="135" t="s">
        <v>11852</v>
      </c>
      <c r="F2939" s="135" t="s">
        <v>539</v>
      </c>
      <c r="G2939" s="136">
        <v>44147</v>
      </c>
      <c r="H2939" s="136">
        <v>44168</v>
      </c>
      <c r="I2939" s="135">
        <v>0</v>
      </c>
      <c r="J2939" s="92"/>
    </row>
    <row r="2940" spans="1:10" x14ac:dyDescent="0.25">
      <c r="A2940" s="135" t="s">
        <v>12007</v>
      </c>
      <c r="B2940" s="135" t="s">
        <v>541</v>
      </c>
      <c r="C2940" s="135" t="s">
        <v>566</v>
      </c>
      <c r="D2940" s="135" t="b">
        <v>0</v>
      </c>
      <c r="E2940" s="135" t="s">
        <v>11852</v>
      </c>
      <c r="F2940" s="135" t="s">
        <v>539</v>
      </c>
      <c r="G2940" s="136">
        <v>44147</v>
      </c>
      <c r="H2940" s="136">
        <v>44168</v>
      </c>
      <c r="I2940" s="135">
        <v>0</v>
      </c>
      <c r="J2940" s="92"/>
    </row>
    <row r="2941" spans="1:10" x14ac:dyDescent="0.25">
      <c r="A2941" s="135" t="s">
        <v>12008</v>
      </c>
      <c r="B2941" s="135" t="s">
        <v>541</v>
      </c>
      <c r="C2941" s="135" t="s">
        <v>566</v>
      </c>
      <c r="D2941" s="135" t="b">
        <v>0</v>
      </c>
      <c r="E2941" s="135" t="s">
        <v>11852</v>
      </c>
      <c r="F2941" s="135" t="s">
        <v>539</v>
      </c>
      <c r="G2941" s="136">
        <v>44147</v>
      </c>
      <c r="H2941" s="136">
        <v>44168</v>
      </c>
      <c r="I2941" s="135">
        <v>0</v>
      </c>
      <c r="J2941" s="92"/>
    </row>
    <row r="2942" spans="1:10" x14ac:dyDescent="0.25">
      <c r="A2942" s="135" t="s">
        <v>12009</v>
      </c>
      <c r="B2942" s="135" t="s">
        <v>541</v>
      </c>
      <c r="C2942" s="135" t="s">
        <v>566</v>
      </c>
      <c r="D2942" s="135" t="b">
        <v>0</v>
      </c>
      <c r="E2942" s="135" t="s">
        <v>11852</v>
      </c>
      <c r="F2942" s="135" t="s">
        <v>539</v>
      </c>
      <c r="G2942" s="136">
        <v>44147</v>
      </c>
      <c r="H2942" s="136">
        <v>44168</v>
      </c>
      <c r="I2942" s="135">
        <v>0</v>
      </c>
      <c r="J2942" s="92"/>
    </row>
    <row r="2943" spans="1:10" x14ac:dyDescent="0.25">
      <c r="A2943" s="135" t="s">
        <v>12010</v>
      </c>
      <c r="B2943" s="135" t="s">
        <v>541</v>
      </c>
      <c r="C2943" s="135" t="s">
        <v>566</v>
      </c>
      <c r="D2943" s="135" t="b">
        <v>0</v>
      </c>
      <c r="E2943" s="135" t="s">
        <v>11852</v>
      </c>
      <c r="F2943" s="135" t="s">
        <v>539</v>
      </c>
      <c r="G2943" s="136">
        <v>44147</v>
      </c>
      <c r="H2943" s="136">
        <v>44168</v>
      </c>
      <c r="I2943" s="135">
        <v>0</v>
      </c>
      <c r="J2943" s="92"/>
    </row>
    <row r="2944" spans="1:10" x14ac:dyDescent="0.25">
      <c r="A2944" s="135" t="s">
        <v>12011</v>
      </c>
      <c r="B2944" s="135" t="s">
        <v>541</v>
      </c>
      <c r="C2944" s="135" t="s">
        <v>566</v>
      </c>
      <c r="D2944" s="135" t="b">
        <v>0</v>
      </c>
      <c r="E2944" s="135" t="s">
        <v>11852</v>
      </c>
      <c r="F2944" s="135" t="s">
        <v>539</v>
      </c>
      <c r="G2944" s="136">
        <v>44147</v>
      </c>
      <c r="H2944" s="136">
        <v>44168</v>
      </c>
      <c r="I2944" s="135">
        <v>0</v>
      </c>
      <c r="J2944" s="92"/>
    </row>
    <row r="2945" spans="1:10" x14ac:dyDescent="0.25">
      <c r="A2945" s="135" t="s">
        <v>12012</v>
      </c>
      <c r="B2945" s="135" t="s">
        <v>541</v>
      </c>
      <c r="C2945" s="135" t="s">
        <v>566</v>
      </c>
      <c r="D2945" s="135" t="b">
        <v>0</v>
      </c>
      <c r="E2945" s="135" t="s">
        <v>11852</v>
      </c>
      <c r="F2945" s="135" t="s">
        <v>539</v>
      </c>
      <c r="G2945" s="136">
        <v>44147</v>
      </c>
      <c r="H2945" s="136">
        <v>44168</v>
      </c>
      <c r="I2945" s="135">
        <v>0</v>
      </c>
      <c r="J2945" s="92"/>
    </row>
    <row r="2946" spans="1:10" x14ac:dyDescent="0.25">
      <c r="A2946" s="135" t="s">
        <v>12013</v>
      </c>
      <c r="B2946" s="135" t="s">
        <v>541</v>
      </c>
      <c r="C2946" s="135" t="s">
        <v>566</v>
      </c>
      <c r="D2946" s="135" t="b">
        <v>0</v>
      </c>
      <c r="E2946" s="135" t="s">
        <v>11852</v>
      </c>
      <c r="F2946" s="135" t="s">
        <v>539</v>
      </c>
      <c r="G2946" s="136">
        <v>44147</v>
      </c>
      <c r="H2946" s="136">
        <v>44168</v>
      </c>
      <c r="I2946" s="135">
        <v>0</v>
      </c>
      <c r="J2946" s="92"/>
    </row>
    <row r="2947" spans="1:10" x14ac:dyDescent="0.25">
      <c r="A2947" s="135" t="s">
        <v>12014</v>
      </c>
      <c r="B2947" s="135" t="s">
        <v>541</v>
      </c>
      <c r="C2947" s="135" t="s">
        <v>566</v>
      </c>
      <c r="D2947" s="135" t="b">
        <v>0</v>
      </c>
      <c r="E2947" s="135" t="s">
        <v>11852</v>
      </c>
      <c r="F2947" s="135" t="s">
        <v>539</v>
      </c>
      <c r="G2947" s="136">
        <v>44147</v>
      </c>
      <c r="H2947" s="136">
        <v>44168</v>
      </c>
      <c r="I2947" s="135">
        <v>0</v>
      </c>
      <c r="J2947" s="92"/>
    </row>
    <row r="2948" spans="1:10" x14ac:dyDescent="0.25">
      <c r="A2948" s="135" t="s">
        <v>12015</v>
      </c>
      <c r="B2948" s="135" t="s">
        <v>541</v>
      </c>
      <c r="C2948" s="135" t="s">
        <v>566</v>
      </c>
      <c r="D2948" s="135" t="b">
        <v>0</v>
      </c>
      <c r="E2948" s="135" t="s">
        <v>11852</v>
      </c>
      <c r="F2948" s="135" t="s">
        <v>539</v>
      </c>
      <c r="G2948" s="136">
        <v>44147</v>
      </c>
      <c r="H2948" s="136">
        <v>44168</v>
      </c>
      <c r="I2948" s="135">
        <v>0</v>
      </c>
      <c r="J2948" s="92"/>
    </row>
    <row r="2949" spans="1:10" x14ac:dyDescent="0.25">
      <c r="A2949" s="135" t="s">
        <v>12016</v>
      </c>
      <c r="B2949" s="135" t="s">
        <v>541</v>
      </c>
      <c r="C2949" s="135" t="s">
        <v>566</v>
      </c>
      <c r="D2949" s="135" t="b">
        <v>0</v>
      </c>
      <c r="E2949" s="135" t="s">
        <v>11852</v>
      </c>
      <c r="F2949" s="135" t="s">
        <v>539</v>
      </c>
      <c r="G2949" s="136">
        <v>44147</v>
      </c>
      <c r="H2949" s="136">
        <v>44168</v>
      </c>
      <c r="I2949" s="135">
        <v>0</v>
      </c>
      <c r="J2949" s="92"/>
    </row>
    <row r="2950" spans="1:10" x14ac:dyDescent="0.25">
      <c r="A2950" s="135" t="s">
        <v>12017</v>
      </c>
      <c r="B2950" s="135" t="s">
        <v>541</v>
      </c>
      <c r="C2950" s="135" t="s">
        <v>566</v>
      </c>
      <c r="D2950" s="135" t="b">
        <v>0</v>
      </c>
      <c r="E2950" s="135" t="s">
        <v>11852</v>
      </c>
      <c r="F2950" s="135" t="s">
        <v>539</v>
      </c>
      <c r="G2950" s="136">
        <v>44147</v>
      </c>
      <c r="H2950" s="136">
        <v>44168</v>
      </c>
      <c r="I2950" s="135">
        <v>0</v>
      </c>
      <c r="J2950" s="92"/>
    </row>
    <row r="2951" spans="1:10" x14ac:dyDescent="0.25">
      <c r="A2951" s="135" t="s">
        <v>12018</v>
      </c>
      <c r="B2951" s="135" t="s">
        <v>541</v>
      </c>
      <c r="C2951" s="135" t="s">
        <v>566</v>
      </c>
      <c r="D2951" s="135" t="b">
        <v>0</v>
      </c>
      <c r="E2951" s="135" t="s">
        <v>11852</v>
      </c>
      <c r="F2951" s="135" t="s">
        <v>539</v>
      </c>
      <c r="G2951" s="136">
        <v>44147</v>
      </c>
      <c r="H2951" s="136">
        <v>44168</v>
      </c>
      <c r="I2951" s="135">
        <v>0</v>
      </c>
      <c r="J2951" s="92"/>
    </row>
    <row r="2952" spans="1:10" x14ac:dyDescent="0.25">
      <c r="A2952" s="135" t="s">
        <v>12019</v>
      </c>
      <c r="B2952" s="135" t="s">
        <v>541</v>
      </c>
      <c r="C2952" s="135" t="s">
        <v>566</v>
      </c>
      <c r="D2952" s="135" t="b">
        <v>0</v>
      </c>
      <c r="E2952" s="135" t="s">
        <v>11852</v>
      </c>
      <c r="F2952" s="135" t="s">
        <v>539</v>
      </c>
      <c r="G2952" s="136">
        <v>44147</v>
      </c>
      <c r="H2952" s="136">
        <v>44168</v>
      </c>
      <c r="I2952" s="135">
        <v>0</v>
      </c>
      <c r="J2952" s="92"/>
    </row>
    <row r="2953" spans="1:10" x14ac:dyDescent="0.25">
      <c r="A2953" s="135" t="s">
        <v>12020</v>
      </c>
      <c r="B2953" s="135" t="s">
        <v>541</v>
      </c>
      <c r="C2953" s="135" t="s">
        <v>566</v>
      </c>
      <c r="D2953" s="135" t="b">
        <v>0</v>
      </c>
      <c r="E2953" s="135" t="s">
        <v>11852</v>
      </c>
      <c r="F2953" s="135" t="s">
        <v>539</v>
      </c>
      <c r="G2953" s="136">
        <v>44147</v>
      </c>
      <c r="H2953" s="136">
        <v>44168</v>
      </c>
      <c r="I2953" s="135">
        <v>0</v>
      </c>
      <c r="J2953" s="92"/>
    </row>
    <row r="2954" spans="1:10" x14ac:dyDescent="0.25">
      <c r="A2954" s="135" t="s">
        <v>12021</v>
      </c>
      <c r="B2954" s="135" t="s">
        <v>541</v>
      </c>
      <c r="C2954" s="135" t="s">
        <v>566</v>
      </c>
      <c r="D2954" s="135" t="b">
        <v>0</v>
      </c>
      <c r="E2954" s="135" t="s">
        <v>11852</v>
      </c>
      <c r="F2954" s="135" t="s">
        <v>539</v>
      </c>
      <c r="G2954" s="136">
        <v>44147</v>
      </c>
      <c r="H2954" s="136">
        <v>44168</v>
      </c>
      <c r="I2954" s="135">
        <v>0</v>
      </c>
      <c r="J2954" s="92"/>
    </row>
    <row r="2955" spans="1:10" x14ac:dyDescent="0.25">
      <c r="A2955" s="135" t="s">
        <v>12022</v>
      </c>
      <c r="B2955" s="135" t="s">
        <v>541</v>
      </c>
      <c r="C2955" s="135" t="s">
        <v>566</v>
      </c>
      <c r="D2955" s="135" t="b">
        <v>0</v>
      </c>
      <c r="E2955" s="135" t="s">
        <v>11852</v>
      </c>
      <c r="F2955" s="135" t="s">
        <v>539</v>
      </c>
      <c r="G2955" s="136">
        <v>44147</v>
      </c>
      <c r="H2955" s="136">
        <v>44168</v>
      </c>
      <c r="I2955" s="135">
        <v>0</v>
      </c>
      <c r="J2955" s="92"/>
    </row>
    <row r="2956" spans="1:10" x14ac:dyDescent="0.25">
      <c r="A2956" s="135" t="s">
        <v>12023</v>
      </c>
      <c r="B2956" s="135" t="s">
        <v>541</v>
      </c>
      <c r="C2956" s="135" t="s">
        <v>566</v>
      </c>
      <c r="D2956" s="135" t="b">
        <v>0</v>
      </c>
      <c r="E2956" s="135" t="s">
        <v>11852</v>
      </c>
      <c r="F2956" s="135" t="s">
        <v>539</v>
      </c>
      <c r="G2956" s="136">
        <v>44147</v>
      </c>
      <c r="H2956" s="136">
        <v>44168</v>
      </c>
      <c r="I2956" s="135">
        <v>0</v>
      </c>
      <c r="J2956" s="92"/>
    </row>
    <row r="2957" spans="1:10" x14ac:dyDescent="0.25">
      <c r="A2957" s="135" t="s">
        <v>12024</v>
      </c>
      <c r="B2957" s="135" t="s">
        <v>541</v>
      </c>
      <c r="C2957" s="135" t="s">
        <v>566</v>
      </c>
      <c r="D2957" s="135" t="b">
        <v>0</v>
      </c>
      <c r="E2957" s="135" t="s">
        <v>11852</v>
      </c>
      <c r="F2957" s="135" t="s">
        <v>539</v>
      </c>
      <c r="G2957" s="136">
        <v>44147</v>
      </c>
      <c r="H2957" s="136">
        <v>44168</v>
      </c>
      <c r="I2957" s="135">
        <v>0</v>
      </c>
      <c r="J2957" s="92"/>
    </row>
    <row r="2958" spans="1:10" x14ac:dyDescent="0.25">
      <c r="A2958" s="135" t="s">
        <v>12025</v>
      </c>
      <c r="B2958" s="135" t="s">
        <v>541</v>
      </c>
      <c r="C2958" s="135" t="s">
        <v>566</v>
      </c>
      <c r="D2958" s="135" t="b">
        <v>0</v>
      </c>
      <c r="E2958" s="135" t="s">
        <v>11852</v>
      </c>
      <c r="F2958" s="135" t="s">
        <v>539</v>
      </c>
      <c r="G2958" s="136">
        <v>44147</v>
      </c>
      <c r="H2958" s="136">
        <v>44168</v>
      </c>
      <c r="I2958" s="135">
        <v>0</v>
      </c>
      <c r="J2958" s="92"/>
    </row>
    <row r="2959" spans="1:10" x14ac:dyDescent="0.25">
      <c r="A2959" s="135" t="s">
        <v>12026</v>
      </c>
      <c r="B2959" s="135" t="s">
        <v>541</v>
      </c>
      <c r="C2959" s="135" t="s">
        <v>566</v>
      </c>
      <c r="D2959" s="135" t="b">
        <v>0</v>
      </c>
      <c r="E2959" s="135" t="s">
        <v>11852</v>
      </c>
      <c r="F2959" s="135" t="s">
        <v>539</v>
      </c>
      <c r="G2959" s="136">
        <v>44147</v>
      </c>
      <c r="H2959" s="136">
        <v>44168</v>
      </c>
      <c r="I2959" s="135">
        <v>0</v>
      </c>
      <c r="J2959" s="92"/>
    </row>
    <row r="2960" spans="1:10" x14ac:dyDescent="0.25">
      <c r="A2960" s="135" t="s">
        <v>12027</v>
      </c>
      <c r="B2960" s="135" t="s">
        <v>541</v>
      </c>
      <c r="C2960" s="135" t="s">
        <v>566</v>
      </c>
      <c r="D2960" s="135" t="b">
        <v>0</v>
      </c>
      <c r="E2960" s="135" t="s">
        <v>11852</v>
      </c>
      <c r="F2960" s="135" t="s">
        <v>539</v>
      </c>
      <c r="G2960" s="136">
        <v>44147</v>
      </c>
      <c r="H2960" s="136">
        <v>44168</v>
      </c>
      <c r="I2960" s="135">
        <v>0</v>
      </c>
      <c r="J2960" s="92"/>
    </row>
    <row r="2961" spans="1:10" x14ac:dyDescent="0.25">
      <c r="A2961" s="135" t="s">
        <v>12028</v>
      </c>
      <c r="B2961" s="135" t="s">
        <v>541</v>
      </c>
      <c r="C2961" s="135" t="s">
        <v>566</v>
      </c>
      <c r="D2961" s="135" t="b">
        <v>0</v>
      </c>
      <c r="E2961" s="135" t="s">
        <v>11852</v>
      </c>
      <c r="F2961" s="135" t="s">
        <v>539</v>
      </c>
      <c r="G2961" s="136">
        <v>44147</v>
      </c>
      <c r="H2961" s="136">
        <v>44168</v>
      </c>
      <c r="I2961" s="135">
        <v>0</v>
      </c>
      <c r="J2961" s="92"/>
    </row>
    <row r="2962" spans="1:10" x14ac:dyDescent="0.25">
      <c r="A2962" s="135" t="s">
        <v>12029</v>
      </c>
      <c r="B2962" s="135" t="s">
        <v>541</v>
      </c>
      <c r="C2962" s="135" t="s">
        <v>566</v>
      </c>
      <c r="D2962" s="135" t="b">
        <v>0</v>
      </c>
      <c r="E2962" s="135" t="s">
        <v>11852</v>
      </c>
      <c r="F2962" s="135" t="s">
        <v>539</v>
      </c>
      <c r="G2962" s="136">
        <v>44147</v>
      </c>
      <c r="H2962" s="136">
        <v>44168</v>
      </c>
      <c r="I2962" s="135">
        <v>0</v>
      </c>
      <c r="J2962" s="92"/>
    </row>
    <row r="2963" spans="1:10" x14ac:dyDescent="0.25">
      <c r="A2963" s="135" t="s">
        <v>12030</v>
      </c>
      <c r="B2963" s="135" t="s">
        <v>541</v>
      </c>
      <c r="C2963" s="135" t="s">
        <v>566</v>
      </c>
      <c r="D2963" s="135" t="b">
        <v>0</v>
      </c>
      <c r="E2963" s="135" t="s">
        <v>11852</v>
      </c>
      <c r="F2963" s="135" t="s">
        <v>539</v>
      </c>
      <c r="G2963" s="136">
        <v>44147</v>
      </c>
      <c r="H2963" s="136">
        <v>44168</v>
      </c>
      <c r="I2963" s="135">
        <v>0</v>
      </c>
      <c r="J2963" s="92"/>
    </row>
    <row r="2964" spans="1:10" x14ac:dyDescent="0.25">
      <c r="A2964" s="135" t="s">
        <v>12031</v>
      </c>
      <c r="B2964" s="135" t="s">
        <v>541</v>
      </c>
      <c r="C2964" s="135" t="s">
        <v>566</v>
      </c>
      <c r="D2964" s="135" t="b">
        <v>0</v>
      </c>
      <c r="E2964" s="135" t="s">
        <v>11852</v>
      </c>
      <c r="F2964" s="135" t="s">
        <v>539</v>
      </c>
      <c r="G2964" s="136">
        <v>44147</v>
      </c>
      <c r="H2964" s="136">
        <v>44168</v>
      </c>
      <c r="I2964" s="135">
        <v>0</v>
      </c>
      <c r="J2964" s="92"/>
    </row>
    <row r="2965" spans="1:10" x14ac:dyDescent="0.25">
      <c r="A2965" s="135" t="s">
        <v>12032</v>
      </c>
      <c r="B2965" s="135" t="s">
        <v>541</v>
      </c>
      <c r="C2965" s="135" t="s">
        <v>566</v>
      </c>
      <c r="D2965" s="135" t="b">
        <v>0</v>
      </c>
      <c r="E2965" s="135" t="s">
        <v>11852</v>
      </c>
      <c r="F2965" s="135" t="s">
        <v>539</v>
      </c>
      <c r="G2965" s="136">
        <v>44147</v>
      </c>
      <c r="H2965" s="136">
        <v>44168</v>
      </c>
      <c r="I2965" s="135">
        <v>0</v>
      </c>
      <c r="J2965" s="92"/>
    </row>
    <row r="2966" spans="1:10" x14ac:dyDescent="0.25">
      <c r="A2966" s="135" t="s">
        <v>12033</v>
      </c>
      <c r="B2966" s="135" t="s">
        <v>541</v>
      </c>
      <c r="C2966" s="135" t="s">
        <v>566</v>
      </c>
      <c r="D2966" s="135" t="b">
        <v>0</v>
      </c>
      <c r="E2966" s="135" t="s">
        <v>11852</v>
      </c>
      <c r="F2966" s="135" t="s">
        <v>539</v>
      </c>
      <c r="G2966" s="136">
        <v>44147</v>
      </c>
      <c r="H2966" s="136">
        <v>44168</v>
      </c>
      <c r="I2966" s="135">
        <v>0</v>
      </c>
      <c r="J2966" s="92"/>
    </row>
    <row r="2967" spans="1:10" x14ac:dyDescent="0.25">
      <c r="A2967" s="135" t="s">
        <v>12034</v>
      </c>
      <c r="B2967" s="135" t="s">
        <v>541</v>
      </c>
      <c r="C2967" s="135" t="s">
        <v>566</v>
      </c>
      <c r="D2967" s="135" t="b">
        <v>0</v>
      </c>
      <c r="E2967" s="135" t="s">
        <v>11852</v>
      </c>
      <c r="F2967" s="135" t="s">
        <v>539</v>
      </c>
      <c r="G2967" s="136">
        <v>44147</v>
      </c>
      <c r="H2967" s="136">
        <v>44168</v>
      </c>
      <c r="I2967" s="135">
        <v>0</v>
      </c>
      <c r="J2967" s="92"/>
    </row>
    <row r="2968" spans="1:10" x14ac:dyDescent="0.25">
      <c r="A2968" s="135" t="s">
        <v>12035</v>
      </c>
      <c r="B2968" s="135" t="s">
        <v>541</v>
      </c>
      <c r="C2968" s="135" t="s">
        <v>566</v>
      </c>
      <c r="D2968" s="135" t="b">
        <v>0</v>
      </c>
      <c r="E2968" s="135" t="s">
        <v>11852</v>
      </c>
      <c r="F2968" s="135" t="s">
        <v>539</v>
      </c>
      <c r="G2968" s="136">
        <v>44147</v>
      </c>
      <c r="H2968" s="136">
        <v>44168</v>
      </c>
      <c r="I2968" s="135">
        <v>0</v>
      </c>
      <c r="J2968" s="92"/>
    </row>
    <row r="2969" spans="1:10" x14ac:dyDescent="0.25">
      <c r="A2969" s="135" t="s">
        <v>12036</v>
      </c>
      <c r="B2969" s="135" t="s">
        <v>541</v>
      </c>
      <c r="C2969" s="135" t="s">
        <v>566</v>
      </c>
      <c r="D2969" s="135" t="b">
        <v>0</v>
      </c>
      <c r="E2969" s="135" t="s">
        <v>11852</v>
      </c>
      <c r="F2969" s="135" t="s">
        <v>539</v>
      </c>
      <c r="G2969" s="136">
        <v>44147</v>
      </c>
      <c r="H2969" s="136">
        <v>44168</v>
      </c>
      <c r="I2969" s="135">
        <v>0</v>
      </c>
      <c r="J2969" s="92"/>
    </row>
    <row r="2970" spans="1:10" x14ac:dyDescent="0.25">
      <c r="A2970" s="135" t="s">
        <v>12037</v>
      </c>
      <c r="B2970" s="135" t="s">
        <v>541</v>
      </c>
      <c r="C2970" s="135" t="s">
        <v>566</v>
      </c>
      <c r="D2970" s="135" t="b">
        <v>0</v>
      </c>
      <c r="E2970" s="135" t="s">
        <v>11852</v>
      </c>
      <c r="F2970" s="135" t="s">
        <v>539</v>
      </c>
      <c r="G2970" s="136">
        <v>44147</v>
      </c>
      <c r="H2970" s="136">
        <v>44168</v>
      </c>
      <c r="I2970" s="135">
        <v>0</v>
      </c>
      <c r="J2970" s="92"/>
    </row>
    <row r="2971" spans="1:10" x14ac:dyDescent="0.25">
      <c r="A2971" s="135" t="s">
        <v>12038</v>
      </c>
      <c r="B2971" s="135" t="s">
        <v>541</v>
      </c>
      <c r="C2971" s="135" t="s">
        <v>566</v>
      </c>
      <c r="D2971" s="135" t="b">
        <v>0</v>
      </c>
      <c r="E2971" s="135" t="s">
        <v>11852</v>
      </c>
      <c r="F2971" s="135" t="s">
        <v>539</v>
      </c>
      <c r="G2971" s="136">
        <v>44147</v>
      </c>
      <c r="H2971" s="136">
        <v>44168</v>
      </c>
      <c r="I2971" s="135">
        <v>0</v>
      </c>
      <c r="J2971" s="92"/>
    </row>
    <row r="2972" spans="1:10" x14ac:dyDescent="0.25">
      <c r="A2972" s="135" t="s">
        <v>12039</v>
      </c>
      <c r="B2972" s="135" t="s">
        <v>7318</v>
      </c>
      <c r="C2972" s="135" t="s">
        <v>566</v>
      </c>
      <c r="D2972" s="135" t="b">
        <v>0</v>
      </c>
      <c r="E2972" s="135" t="s">
        <v>12040</v>
      </c>
      <c r="F2972" s="135" t="s">
        <v>539</v>
      </c>
      <c r="G2972" s="136">
        <v>44147</v>
      </c>
      <c r="H2972" s="136">
        <v>44168</v>
      </c>
      <c r="I2972" s="135">
        <v>0</v>
      </c>
      <c r="J2972" s="92"/>
    </row>
    <row r="2973" spans="1:10" x14ac:dyDescent="0.25">
      <c r="A2973" s="135" t="s">
        <v>12041</v>
      </c>
      <c r="B2973" s="135" t="s">
        <v>7318</v>
      </c>
      <c r="C2973" s="135" t="s">
        <v>566</v>
      </c>
      <c r="D2973" s="135" t="b">
        <v>0</v>
      </c>
      <c r="E2973" s="135" t="s">
        <v>12040</v>
      </c>
      <c r="F2973" s="135" t="s">
        <v>539</v>
      </c>
      <c r="G2973" s="136">
        <v>44147</v>
      </c>
      <c r="H2973" s="136">
        <v>44168</v>
      </c>
      <c r="I2973" s="135">
        <v>0</v>
      </c>
      <c r="J2973" s="92"/>
    </row>
    <row r="2974" spans="1:10" x14ac:dyDescent="0.25">
      <c r="A2974" s="135" t="s">
        <v>12042</v>
      </c>
      <c r="B2974" s="135" t="s">
        <v>7318</v>
      </c>
      <c r="C2974" s="135" t="s">
        <v>566</v>
      </c>
      <c r="D2974" s="135" t="b">
        <v>0</v>
      </c>
      <c r="E2974" s="135" t="s">
        <v>12040</v>
      </c>
      <c r="F2974" s="135" t="s">
        <v>539</v>
      </c>
      <c r="G2974" s="136">
        <v>44147</v>
      </c>
      <c r="H2974" s="136">
        <v>44168</v>
      </c>
      <c r="I2974" s="135">
        <v>0</v>
      </c>
      <c r="J2974" s="92"/>
    </row>
    <row r="2975" spans="1:10" x14ac:dyDescent="0.25">
      <c r="A2975" s="135" t="s">
        <v>12043</v>
      </c>
      <c r="B2975" s="135" t="s">
        <v>7318</v>
      </c>
      <c r="C2975" s="135" t="s">
        <v>566</v>
      </c>
      <c r="D2975" s="135" t="b">
        <v>0</v>
      </c>
      <c r="E2975" s="135" t="s">
        <v>12040</v>
      </c>
      <c r="F2975" s="135" t="s">
        <v>539</v>
      </c>
      <c r="G2975" s="136">
        <v>44147</v>
      </c>
      <c r="H2975" s="136">
        <v>44168</v>
      </c>
      <c r="I2975" s="135">
        <v>0</v>
      </c>
      <c r="J2975" s="92"/>
    </row>
    <row r="2976" spans="1:10" x14ac:dyDescent="0.25">
      <c r="A2976" s="135" t="s">
        <v>12044</v>
      </c>
      <c r="B2976" s="135" t="s">
        <v>7318</v>
      </c>
      <c r="C2976" s="135" t="s">
        <v>566</v>
      </c>
      <c r="D2976" s="135" t="b">
        <v>0</v>
      </c>
      <c r="E2976" s="135" t="s">
        <v>12040</v>
      </c>
      <c r="F2976" s="135" t="s">
        <v>539</v>
      </c>
      <c r="G2976" s="136">
        <v>44147</v>
      </c>
      <c r="H2976" s="136">
        <v>44168</v>
      </c>
      <c r="I2976" s="135">
        <v>0</v>
      </c>
      <c r="J2976" s="92"/>
    </row>
    <row r="2977" spans="1:10" x14ac:dyDescent="0.25">
      <c r="A2977" s="135" t="s">
        <v>12045</v>
      </c>
      <c r="B2977" s="135" t="s">
        <v>7318</v>
      </c>
      <c r="C2977" s="135" t="s">
        <v>566</v>
      </c>
      <c r="D2977" s="135" t="b">
        <v>0</v>
      </c>
      <c r="E2977" s="135" t="s">
        <v>12040</v>
      </c>
      <c r="F2977" s="135" t="s">
        <v>539</v>
      </c>
      <c r="G2977" s="136">
        <v>44147</v>
      </c>
      <c r="H2977" s="136">
        <v>44168</v>
      </c>
      <c r="I2977" s="135">
        <v>0</v>
      </c>
      <c r="J2977" s="92"/>
    </row>
    <row r="2978" spans="1:10" x14ac:dyDescent="0.25">
      <c r="A2978" s="135" t="s">
        <v>12046</v>
      </c>
      <c r="B2978" s="135" t="s">
        <v>7318</v>
      </c>
      <c r="C2978" s="135" t="s">
        <v>566</v>
      </c>
      <c r="D2978" s="135" t="b">
        <v>0</v>
      </c>
      <c r="E2978" s="135" t="s">
        <v>12040</v>
      </c>
      <c r="F2978" s="135" t="s">
        <v>539</v>
      </c>
      <c r="G2978" s="136">
        <v>44147</v>
      </c>
      <c r="H2978" s="136">
        <v>44168</v>
      </c>
      <c r="I2978" s="135">
        <v>0</v>
      </c>
      <c r="J2978" s="92"/>
    </row>
    <row r="2979" spans="1:10" x14ac:dyDescent="0.25">
      <c r="A2979" s="135" t="s">
        <v>12047</v>
      </c>
      <c r="B2979" s="135" t="s">
        <v>7318</v>
      </c>
      <c r="C2979" s="135" t="s">
        <v>566</v>
      </c>
      <c r="D2979" s="135" t="b">
        <v>0</v>
      </c>
      <c r="E2979" s="135" t="s">
        <v>12040</v>
      </c>
      <c r="F2979" s="135" t="s">
        <v>539</v>
      </c>
      <c r="G2979" s="136">
        <v>44147</v>
      </c>
      <c r="H2979" s="136">
        <v>44168</v>
      </c>
      <c r="I2979" s="135">
        <v>0</v>
      </c>
      <c r="J2979" s="92"/>
    </row>
    <row r="2980" spans="1:10" x14ac:dyDescent="0.25">
      <c r="A2980" s="135" t="s">
        <v>12048</v>
      </c>
      <c r="B2980" s="135" t="s">
        <v>7318</v>
      </c>
      <c r="C2980" s="135" t="s">
        <v>566</v>
      </c>
      <c r="D2980" s="135" t="b">
        <v>0</v>
      </c>
      <c r="E2980" s="135" t="s">
        <v>12040</v>
      </c>
      <c r="F2980" s="135" t="s">
        <v>539</v>
      </c>
      <c r="G2980" s="136">
        <v>44147</v>
      </c>
      <c r="H2980" s="136">
        <v>44168</v>
      </c>
      <c r="I2980" s="135">
        <v>0</v>
      </c>
      <c r="J2980" s="92"/>
    </row>
    <row r="2981" spans="1:10" x14ac:dyDescent="0.25">
      <c r="A2981" s="135" t="s">
        <v>12049</v>
      </c>
      <c r="B2981" s="135" t="s">
        <v>7318</v>
      </c>
      <c r="C2981" s="135" t="s">
        <v>566</v>
      </c>
      <c r="D2981" s="135" t="b">
        <v>0</v>
      </c>
      <c r="E2981" s="135" t="s">
        <v>12040</v>
      </c>
      <c r="F2981" s="135" t="s">
        <v>539</v>
      </c>
      <c r="G2981" s="136">
        <v>44147</v>
      </c>
      <c r="H2981" s="136">
        <v>44168</v>
      </c>
      <c r="I2981" s="135">
        <v>0</v>
      </c>
      <c r="J2981" s="92"/>
    </row>
    <row r="2982" spans="1:10" x14ac:dyDescent="0.25">
      <c r="A2982" s="135" t="s">
        <v>12050</v>
      </c>
      <c r="B2982" s="135" t="s">
        <v>7318</v>
      </c>
      <c r="C2982" s="135" t="s">
        <v>566</v>
      </c>
      <c r="D2982" s="135" t="b">
        <v>0</v>
      </c>
      <c r="E2982" s="135" t="s">
        <v>12040</v>
      </c>
      <c r="F2982" s="135" t="s">
        <v>539</v>
      </c>
      <c r="G2982" s="136">
        <v>44147</v>
      </c>
      <c r="H2982" s="136">
        <v>44168</v>
      </c>
      <c r="I2982" s="135">
        <v>0</v>
      </c>
      <c r="J2982" s="92"/>
    </row>
    <row r="2983" spans="1:10" x14ac:dyDescent="0.25">
      <c r="A2983" s="135" t="s">
        <v>12051</v>
      </c>
      <c r="B2983" s="135" t="s">
        <v>7318</v>
      </c>
      <c r="C2983" s="135" t="s">
        <v>566</v>
      </c>
      <c r="D2983" s="135" t="b">
        <v>0</v>
      </c>
      <c r="E2983" s="135" t="s">
        <v>12040</v>
      </c>
      <c r="F2983" s="135" t="s">
        <v>539</v>
      </c>
      <c r="G2983" s="136">
        <v>44147</v>
      </c>
      <c r="H2983" s="136">
        <v>44168</v>
      </c>
      <c r="I2983" s="135">
        <v>0</v>
      </c>
      <c r="J2983" s="92"/>
    </row>
    <row r="2984" spans="1:10" x14ac:dyDescent="0.25">
      <c r="A2984" s="135" t="s">
        <v>12052</v>
      </c>
      <c r="B2984" s="135" t="s">
        <v>7318</v>
      </c>
      <c r="C2984" s="135" t="s">
        <v>566</v>
      </c>
      <c r="D2984" s="135" t="b">
        <v>0</v>
      </c>
      <c r="E2984" s="135" t="s">
        <v>12040</v>
      </c>
      <c r="F2984" s="135" t="s">
        <v>539</v>
      </c>
      <c r="G2984" s="136">
        <v>44147</v>
      </c>
      <c r="H2984" s="136">
        <v>44168</v>
      </c>
      <c r="I2984" s="135">
        <v>0</v>
      </c>
      <c r="J2984" s="92"/>
    </row>
    <row r="2985" spans="1:10" x14ac:dyDescent="0.25">
      <c r="A2985" s="135" t="s">
        <v>12053</v>
      </c>
      <c r="B2985" s="135" t="s">
        <v>7318</v>
      </c>
      <c r="C2985" s="135" t="s">
        <v>566</v>
      </c>
      <c r="D2985" s="135" t="b">
        <v>0</v>
      </c>
      <c r="E2985" s="135" t="s">
        <v>12040</v>
      </c>
      <c r="F2985" s="135" t="s">
        <v>539</v>
      </c>
      <c r="G2985" s="136">
        <v>44147</v>
      </c>
      <c r="H2985" s="136">
        <v>44168</v>
      </c>
      <c r="I2985" s="135">
        <v>0</v>
      </c>
      <c r="J2985" s="92"/>
    </row>
    <row r="2986" spans="1:10" x14ac:dyDescent="0.25">
      <c r="A2986" s="135" t="s">
        <v>12054</v>
      </c>
      <c r="B2986" s="135" t="s">
        <v>7318</v>
      </c>
      <c r="C2986" s="135" t="s">
        <v>566</v>
      </c>
      <c r="D2986" s="135" t="b">
        <v>0</v>
      </c>
      <c r="E2986" s="135" t="s">
        <v>12040</v>
      </c>
      <c r="F2986" s="135" t="s">
        <v>539</v>
      </c>
      <c r="G2986" s="136">
        <v>44147</v>
      </c>
      <c r="H2986" s="136">
        <v>44168</v>
      </c>
      <c r="I2986" s="135">
        <v>0</v>
      </c>
      <c r="J2986" s="92"/>
    </row>
    <row r="2987" spans="1:10" x14ac:dyDescent="0.25">
      <c r="A2987" s="135" t="s">
        <v>12055</v>
      </c>
      <c r="B2987" s="135" t="s">
        <v>7318</v>
      </c>
      <c r="C2987" s="135" t="s">
        <v>566</v>
      </c>
      <c r="D2987" s="135" t="b">
        <v>0</v>
      </c>
      <c r="E2987" s="135" t="s">
        <v>12040</v>
      </c>
      <c r="F2987" s="135" t="s">
        <v>539</v>
      </c>
      <c r="G2987" s="136">
        <v>44147</v>
      </c>
      <c r="H2987" s="136">
        <v>44168</v>
      </c>
      <c r="I2987" s="135">
        <v>0</v>
      </c>
      <c r="J2987" s="92"/>
    </row>
    <row r="2988" spans="1:10" x14ac:dyDescent="0.25">
      <c r="A2988" s="135" t="s">
        <v>12056</v>
      </c>
      <c r="B2988" s="135" t="s">
        <v>7318</v>
      </c>
      <c r="C2988" s="135" t="s">
        <v>566</v>
      </c>
      <c r="D2988" s="135" t="b">
        <v>0</v>
      </c>
      <c r="E2988" s="135" t="s">
        <v>12040</v>
      </c>
      <c r="F2988" s="135" t="s">
        <v>539</v>
      </c>
      <c r="G2988" s="136">
        <v>44147</v>
      </c>
      <c r="H2988" s="136">
        <v>44168</v>
      </c>
      <c r="I2988" s="135">
        <v>0</v>
      </c>
      <c r="J2988" s="92"/>
    </row>
    <row r="2989" spans="1:10" x14ac:dyDescent="0.25">
      <c r="A2989" s="135" t="s">
        <v>12057</v>
      </c>
      <c r="B2989" s="135" t="s">
        <v>7318</v>
      </c>
      <c r="C2989" s="135" t="s">
        <v>566</v>
      </c>
      <c r="D2989" s="135" t="b">
        <v>0</v>
      </c>
      <c r="E2989" s="135" t="s">
        <v>12040</v>
      </c>
      <c r="F2989" s="135" t="s">
        <v>539</v>
      </c>
      <c r="G2989" s="136">
        <v>44147</v>
      </c>
      <c r="H2989" s="136">
        <v>44168</v>
      </c>
      <c r="I2989" s="135">
        <v>0</v>
      </c>
      <c r="J2989" s="92"/>
    </row>
    <row r="2990" spans="1:10" x14ac:dyDescent="0.25">
      <c r="A2990" s="135" t="s">
        <v>12058</v>
      </c>
      <c r="B2990" s="135" t="s">
        <v>7318</v>
      </c>
      <c r="C2990" s="135" t="s">
        <v>566</v>
      </c>
      <c r="D2990" s="135" t="b">
        <v>0</v>
      </c>
      <c r="E2990" s="135" t="s">
        <v>12040</v>
      </c>
      <c r="F2990" s="135" t="s">
        <v>539</v>
      </c>
      <c r="G2990" s="136">
        <v>44147</v>
      </c>
      <c r="H2990" s="136">
        <v>44168</v>
      </c>
      <c r="I2990" s="135">
        <v>0</v>
      </c>
      <c r="J2990" s="92"/>
    </row>
    <row r="2991" spans="1:10" x14ac:dyDescent="0.25">
      <c r="A2991" s="135" t="s">
        <v>12059</v>
      </c>
      <c r="B2991" s="135" t="s">
        <v>7318</v>
      </c>
      <c r="C2991" s="135" t="s">
        <v>566</v>
      </c>
      <c r="D2991" s="135" t="b">
        <v>0</v>
      </c>
      <c r="E2991" s="135" t="s">
        <v>12040</v>
      </c>
      <c r="F2991" s="135" t="s">
        <v>539</v>
      </c>
      <c r="G2991" s="136">
        <v>44147</v>
      </c>
      <c r="H2991" s="136">
        <v>44168</v>
      </c>
      <c r="I2991" s="135">
        <v>0</v>
      </c>
      <c r="J2991" s="92"/>
    </row>
    <row r="2992" spans="1:10" x14ac:dyDescent="0.25">
      <c r="A2992" s="135" t="s">
        <v>12060</v>
      </c>
      <c r="B2992" s="135" t="s">
        <v>7318</v>
      </c>
      <c r="C2992" s="135" t="s">
        <v>566</v>
      </c>
      <c r="D2992" s="135" t="b">
        <v>0</v>
      </c>
      <c r="E2992" s="135" t="s">
        <v>12040</v>
      </c>
      <c r="F2992" s="135" t="s">
        <v>539</v>
      </c>
      <c r="G2992" s="136">
        <v>44147</v>
      </c>
      <c r="H2992" s="136">
        <v>44168</v>
      </c>
      <c r="I2992" s="135">
        <v>0</v>
      </c>
      <c r="J2992" s="92"/>
    </row>
    <row r="2993" spans="1:10" x14ac:dyDescent="0.25">
      <c r="A2993" s="135" t="s">
        <v>12061</v>
      </c>
      <c r="B2993" s="135" t="s">
        <v>7318</v>
      </c>
      <c r="C2993" s="135" t="s">
        <v>566</v>
      </c>
      <c r="D2993" s="135" t="b">
        <v>0</v>
      </c>
      <c r="E2993" s="135" t="s">
        <v>12040</v>
      </c>
      <c r="F2993" s="135" t="s">
        <v>539</v>
      </c>
      <c r="G2993" s="136">
        <v>44147</v>
      </c>
      <c r="H2993" s="136">
        <v>44168</v>
      </c>
      <c r="I2993" s="135">
        <v>0</v>
      </c>
      <c r="J2993" s="92"/>
    </row>
    <row r="2994" spans="1:10" x14ac:dyDescent="0.25">
      <c r="A2994" s="135" t="s">
        <v>12062</v>
      </c>
      <c r="B2994" s="135" t="s">
        <v>7318</v>
      </c>
      <c r="C2994" s="135" t="s">
        <v>566</v>
      </c>
      <c r="D2994" s="135" t="b">
        <v>0</v>
      </c>
      <c r="E2994" s="135" t="s">
        <v>12040</v>
      </c>
      <c r="F2994" s="135" t="s">
        <v>539</v>
      </c>
      <c r="G2994" s="136">
        <v>44147</v>
      </c>
      <c r="H2994" s="136">
        <v>44168</v>
      </c>
      <c r="I2994" s="135">
        <v>0</v>
      </c>
      <c r="J2994" s="92"/>
    </row>
    <row r="2995" spans="1:10" x14ac:dyDescent="0.25">
      <c r="A2995" s="135" t="s">
        <v>12063</v>
      </c>
      <c r="B2995" s="135" t="s">
        <v>7318</v>
      </c>
      <c r="C2995" s="135" t="s">
        <v>566</v>
      </c>
      <c r="D2995" s="135" t="b">
        <v>0</v>
      </c>
      <c r="E2995" s="135" t="s">
        <v>12040</v>
      </c>
      <c r="F2995" s="135" t="s">
        <v>539</v>
      </c>
      <c r="G2995" s="136">
        <v>44147</v>
      </c>
      <c r="H2995" s="136">
        <v>44168</v>
      </c>
      <c r="I2995" s="135">
        <v>0</v>
      </c>
      <c r="J2995" s="92"/>
    </row>
    <row r="2996" spans="1:10" x14ac:dyDescent="0.25">
      <c r="A2996" s="135" t="s">
        <v>12064</v>
      </c>
      <c r="B2996" s="135" t="s">
        <v>7318</v>
      </c>
      <c r="C2996" s="135" t="s">
        <v>566</v>
      </c>
      <c r="D2996" s="135" t="b">
        <v>0</v>
      </c>
      <c r="E2996" s="135" t="s">
        <v>12040</v>
      </c>
      <c r="F2996" s="135" t="s">
        <v>539</v>
      </c>
      <c r="G2996" s="136">
        <v>44147</v>
      </c>
      <c r="H2996" s="136">
        <v>44168</v>
      </c>
      <c r="I2996" s="135">
        <v>0</v>
      </c>
      <c r="J2996" s="92"/>
    </row>
    <row r="2997" spans="1:10" x14ac:dyDescent="0.25">
      <c r="A2997" s="135" t="s">
        <v>12065</v>
      </c>
      <c r="B2997" s="135" t="s">
        <v>7318</v>
      </c>
      <c r="C2997" s="135" t="s">
        <v>566</v>
      </c>
      <c r="D2997" s="135" t="b">
        <v>0</v>
      </c>
      <c r="E2997" s="135" t="s">
        <v>12040</v>
      </c>
      <c r="F2997" s="135" t="s">
        <v>539</v>
      </c>
      <c r="G2997" s="136">
        <v>44147</v>
      </c>
      <c r="H2997" s="136">
        <v>44168</v>
      </c>
      <c r="I2997" s="135">
        <v>0</v>
      </c>
      <c r="J2997" s="92"/>
    </row>
    <row r="2998" spans="1:10" x14ac:dyDescent="0.25">
      <c r="A2998" s="135" t="s">
        <v>12066</v>
      </c>
      <c r="B2998" s="135" t="s">
        <v>7318</v>
      </c>
      <c r="C2998" s="135" t="s">
        <v>566</v>
      </c>
      <c r="D2998" s="135" t="b">
        <v>0</v>
      </c>
      <c r="E2998" s="135" t="s">
        <v>12040</v>
      </c>
      <c r="F2998" s="135" t="s">
        <v>539</v>
      </c>
      <c r="G2998" s="136">
        <v>44147</v>
      </c>
      <c r="H2998" s="136">
        <v>44168</v>
      </c>
      <c r="I2998" s="135">
        <v>0</v>
      </c>
      <c r="J2998" s="92"/>
    </row>
    <row r="2999" spans="1:10" x14ac:dyDescent="0.25">
      <c r="A2999" s="135" t="s">
        <v>12067</v>
      </c>
      <c r="B2999" s="135" t="s">
        <v>7318</v>
      </c>
      <c r="C2999" s="135" t="s">
        <v>566</v>
      </c>
      <c r="D2999" s="135" t="b">
        <v>0</v>
      </c>
      <c r="E2999" s="135" t="s">
        <v>12040</v>
      </c>
      <c r="F2999" s="135" t="s">
        <v>539</v>
      </c>
      <c r="G2999" s="136">
        <v>44147</v>
      </c>
      <c r="H2999" s="136">
        <v>44168</v>
      </c>
      <c r="I2999" s="135">
        <v>0</v>
      </c>
      <c r="J2999" s="92"/>
    </row>
    <row r="3000" spans="1:10" x14ac:dyDescent="0.25">
      <c r="A3000" s="135" t="s">
        <v>12068</v>
      </c>
      <c r="B3000" s="135" t="s">
        <v>7318</v>
      </c>
      <c r="C3000" s="135" t="s">
        <v>566</v>
      </c>
      <c r="D3000" s="135" t="b">
        <v>0</v>
      </c>
      <c r="E3000" s="135" t="s">
        <v>12040</v>
      </c>
      <c r="F3000" s="135" t="s">
        <v>539</v>
      </c>
      <c r="G3000" s="136">
        <v>44147</v>
      </c>
      <c r="H3000" s="136">
        <v>44168</v>
      </c>
      <c r="I3000" s="135">
        <v>0</v>
      </c>
      <c r="J3000" s="92"/>
    </row>
    <row r="3001" spans="1:10" x14ac:dyDescent="0.25">
      <c r="A3001" s="135" t="s">
        <v>12069</v>
      </c>
      <c r="B3001" s="135" t="s">
        <v>7318</v>
      </c>
      <c r="C3001" s="135" t="s">
        <v>566</v>
      </c>
      <c r="D3001" s="135" t="b">
        <v>0</v>
      </c>
      <c r="E3001" s="135" t="s">
        <v>12040</v>
      </c>
      <c r="F3001" s="135" t="s">
        <v>539</v>
      </c>
      <c r="G3001" s="136">
        <v>44147</v>
      </c>
      <c r="H3001" s="136">
        <v>44168</v>
      </c>
      <c r="I3001" s="135">
        <v>0</v>
      </c>
      <c r="J3001" s="92"/>
    </row>
    <row r="3002" spans="1:10" x14ac:dyDescent="0.25">
      <c r="A3002" s="135" t="s">
        <v>12070</v>
      </c>
      <c r="B3002" s="135" t="s">
        <v>7318</v>
      </c>
      <c r="C3002" s="135" t="s">
        <v>566</v>
      </c>
      <c r="D3002" s="135" t="b">
        <v>0</v>
      </c>
      <c r="E3002" s="135" t="s">
        <v>12040</v>
      </c>
      <c r="F3002" s="135" t="s">
        <v>539</v>
      </c>
      <c r="G3002" s="136">
        <v>44147</v>
      </c>
      <c r="H3002" s="136">
        <v>44168</v>
      </c>
      <c r="I3002" s="135">
        <v>0</v>
      </c>
      <c r="J3002" s="92"/>
    </row>
    <row r="3003" spans="1:10" x14ac:dyDescent="0.25">
      <c r="A3003" s="135" t="s">
        <v>12071</v>
      </c>
      <c r="B3003" s="135" t="s">
        <v>7318</v>
      </c>
      <c r="C3003" s="135" t="s">
        <v>566</v>
      </c>
      <c r="D3003" s="135" t="b">
        <v>0</v>
      </c>
      <c r="E3003" s="135" t="s">
        <v>12040</v>
      </c>
      <c r="F3003" s="135" t="s">
        <v>539</v>
      </c>
      <c r="G3003" s="136">
        <v>44147</v>
      </c>
      <c r="H3003" s="136">
        <v>44168</v>
      </c>
      <c r="I3003" s="135">
        <v>0</v>
      </c>
      <c r="J3003" s="92"/>
    </row>
    <row r="3004" spans="1:10" x14ac:dyDescent="0.25">
      <c r="A3004" s="135" t="s">
        <v>12072</v>
      </c>
      <c r="B3004" s="135" t="s">
        <v>7318</v>
      </c>
      <c r="C3004" s="135" t="s">
        <v>566</v>
      </c>
      <c r="D3004" s="135" t="b">
        <v>0</v>
      </c>
      <c r="E3004" s="135" t="s">
        <v>12040</v>
      </c>
      <c r="F3004" s="135" t="s">
        <v>539</v>
      </c>
      <c r="G3004" s="136">
        <v>44147</v>
      </c>
      <c r="H3004" s="136">
        <v>44168</v>
      </c>
      <c r="I3004" s="135">
        <v>0</v>
      </c>
      <c r="J3004" s="92"/>
    </row>
    <row r="3005" spans="1:10" x14ac:dyDescent="0.25">
      <c r="A3005" s="135" t="s">
        <v>12073</v>
      </c>
      <c r="B3005" s="135" t="s">
        <v>7318</v>
      </c>
      <c r="C3005" s="135" t="s">
        <v>566</v>
      </c>
      <c r="D3005" s="135" t="b">
        <v>0</v>
      </c>
      <c r="E3005" s="135" t="s">
        <v>12040</v>
      </c>
      <c r="F3005" s="135" t="s">
        <v>539</v>
      </c>
      <c r="G3005" s="136">
        <v>44147</v>
      </c>
      <c r="H3005" s="136">
        <v>44168</v>
      </c>
      <c r="I3005" s="135">
        <v>0</v>
      </c>
      <c r="J3005" s="92"/>
    </row>
    <row r="3006" spans="1:10" x14ac:dyDescent="0.25">
      <c r="A3006" s="135" t="s">
        <v>12074</v>
      </c>
      <c r="B3006" s="135" t="s">
        <v>7318</v>
      </c>
      <c r="C3006" s="135" t="s">
        <v>566</v>
      </c>
      <c r="D3006" s="135" t="b">
        <v>0</v>
      </c>
      <c r="E3006" s="135" t="s">
        <v>12040</v>
      </c>
      <c r="F3006" s="135" t="s">
        <v>539</v>
      </c>
      <c r="G3006" s="136">
        <v>44147</v>
      </c>
      <c r="H3006" s="136">
        <v>44168</v>
      </c>
      <c r="I3006" s="135">
        <v>0</v>
      </c>
      <c r="J3006" s="92"/>
    </row>
    <row r="3007" spans="1:10" x14ac:dyDescent="0.25">
      <c r="A3007" s="135" t="s">
        <v>12075</v>
      </c>
      <c r="B3007" s="135" t="s">
        <v>7318</v>
      </c>
      <c r="C3007" s="135" t="s">
        <v>566</v>
      </c>
      <c r="D3007" s="135" t="b">
        <v>0</v>
      </c>
      <c r="E3007" s="135" t="s">
        <v>12040</v>
      </c>
      <c r="F3007" s="135" t="s">
        <v>539</v>
      </c>
      <c r="G3007" s="136">
        <v>44147</v>
      </c>
      <c r="H3007" s="136">
        <v>44168</v>
      </c>
      <c r="I3007" s="135">
        <v>0</v>
      </c>
      <c r="J3007" s="92"/>
    </row>
    <row r="3008" spans="1:10" x14ac:dyDescent="0.25">
      <c r="A3008" s="135" t="s">
        <v>12076</v>
      </c>
      <c r="B3008" s="135" t="s">
        <v>7318</v>
      </c>
      <c r="C3008" s="135" t="s">
        <v>566</v>
      </c>
      <c r="D3008" s="135" t="b">
        <v>0</v>
      </c>
      <c r="E3008" s="135" t="s">
        <v>12040</v>
      </c>
      <c r="F3008" s="135" t="s">
        <v>539</v>
      </c>
      <c r="G3008" s="136">
        <v>44147</v>
      </c>
      <c r="H3008" s="136">
        <v>44168</v>
      </c>
      <c r="I3008" s="135">
        <v>0</v>
      </c>
      <c r="J3008" s="92"/>
    </row>
    <row r="3009" spans="1:10" x14ac:dyDescent="0.25">
      <c r="A3009" s="135" t="s">
        <v>12077</v>
      </c>
      <c r="B3009" s="135" t="s">
        <v>7318</v>
      </c>
      <c r="C3009" s="135" t="s">
        <v>566</v>
      </c>
      <c r="D3009" s="135" t="b">
        <v>0</v>
      </c>
      <c r="E3009" s="135" t="s">
        <v>12040</v>
      </c>
      <c r="F3009" s="135" t="s">
        <v>539</v>
      </c>
      <c r="G3009" s="136">
        <v>44147</v>
      </c>
      <c r="H3009" s="136">
        <v>44168</v>
      </c>
      <c r="I3009" s="135">
        <v>0</v>
      </c>
      <c r="J3009" s="92"/>
    </row>
    <row r="3010" spans="1:10" x14ac:dyDescent="0.25">
      <c r="A3010" s="135" t="s">
        <v>12078</v>
      </c>
      <c r="B3010" s="135" t="s">
        <v>7318</v>
      </c>
      <c r="C3010" s="135" t="s">
        <v>566</v>
      </c>
      <c r="D3010" s="135" t="b">
        <v>0</v>
      </c>
      <c r="E3010" s="135" t="s">
        <v>12040</v>
      </c>
      <c r="F3010" s="135" t="s">
        <v>539</v>
      </c>
      <c r="G3010" s="136">
        <v>44147</v>
      </c>
      <c r="H3010" s="136">
        <v>44168</v>
      </c>
      <c r="I3010" s="135">
        <v>0</v>
      </c>
      <c r="J3010" s="92"/>
    </row>
    <row r="3011" spans="1:10" x14ac:dyDescent="0.25">
      <c r="A3011" s="135" t="s">
        <v>12079</v>
      </c>
      <c r="B3011" s="135" t="s">
        <v>7318</v>
      </c>
      <c r="C3011" s="135" t="s">
        <v>566</v>
      </c>
      <c r="D3011" s="135" t="b">
        <v>0</v>
      </c>
      <c r="E3011" s="135" t="s">
        <v>12040</v>
      </c>
      <c r="F3011" s="135" t="s">
        <v>539</v>
      </c>
      <c r="G3011" s="136">
        <v>44147</v>
      </c>
      <c r="H3011" s="136">
        <v>44168</v>
      </c>
      <c r="I3011" s="135">
        <v>0</v>
      </c>
      <c r="J3011" s="92"/>
    </row>
    <row r="3012" spans="1:10" x14ac:dyDescent="0.25">
      <c r="A3012" s="135" t="s">
        <v>12080</v>
      </c>
      <c r="B3012" s="135" t="s">
        <v>7318</v>
      </c>
      <c r="C3012" s="135" t="s">
        <v>566</v>
      </c>
      <c r="D3012" s="135" t="b">
        <v>0</v>
      </c>
      <c r="E3012" s="135" t="s">
        <v>12040</v>
      </c>
      <c r="F3012" s="135" t="s">
        <v>539</v>
      </c>
      <c r="G3012" s="136">
        <v>44147</v>
      </c>
      <c r="H3012" s="136">
        <v>44168</v>
      </c>
      <c r="I3012" s="135">
        <v>0</v>
      </c>
      <c r="J3012" s="92"/>
    </row>
    <row r="3013" spans="1:10" x14ac:dyDescent="0.25">
      <c r="A3013" s="135" t="s">
        <v>12081</v>
      </c>
      <c r="B3013" s="135" t="s">
        <v>7318</v>
      </c>
      <c r="C3013" s="135" t="s">
        <v>566</v>
      </c>
      <c r="D3013" s="135" t="b">
        <v>0</v>
      </c>
      <c r="E3013" s="135" t="s">
        <v>12040</v>
      </c>
      <c r="F3013" s="135" t="s">
        <v>539</v>
      </c>
      <c r="G3013" s="136">
        <v>44147</v>
      </c>
      <c r="H3013" s="136">
        <v>44168</v>
      </c>
      <c r="I3013" s="135">
        <v>0</v>
      </c>
      <c r="J3013" s="92"/>
    </row>
    <row r="3014" spans="1:10" x14ac:dyDescent="0.25">
      <c r="A3014" s="135" t="s">
        <v>12082</v>
      </c>
      <c r="B3014" s="135" t="s">
        <v>7318</v>
      </c>
      <c r="C3014" s="135" t="s">
        <v>566</v>
      </c>
      <c r="D3014" s="135" t="b">
        <v>0</v>
      </c>
      <c r="E3014" s="135" t="s">
        <v>12040</v>
      </c>
      <c r="F3014" s="135" t="s">
        <v>539</v>
      </c>
      <c r="G3014" s="136">
        <v>44147</v>
      </c>
      <c r="H3014" s="136">
        <v>44168</v>
      </c>
      <c r="I3014" s="135">
        <v>0</v>
      </c>
      <c r="J3014" s="92"/>
    </row>
    <row r="3015" spans="1:10" x14ac:dyDescent="0.25">
      <c r="A3015" s="135" t="s">
        <v>12083</v>
      </c>
      <c r="B3015" s="135" t="s">
        <v>7318</v>
      </c>
      <c r="C3015" s="135" t="s">
        <v>566</v>
      </c>
      <c r="D3015" s="135" t="b">
        <v>0</v>
      </c>
      <c r="E3015" s="135" t="s">
        <v>12040</v>
      </c>
      <c r="F3015" s="135" t="s">
        <v>539</v>
      </c>
      <c r="G3015" s="136">
        <v>44147</v>
      </c>
      <c r="H3015" s="136">
        <v>44168</v>
      </c>
      <c r="I3015" s="135">
        <v>0</v>
      </c>
      <c r="J3015" s="92"/>
    </row>
    <row r="3016" spans="1:10" x14ac:dyDescent="0.25">
      <c r="A3016" s="135" t="s">
        <v>12084</v>
      </c>
      <c r="B3016" s="135" t="s">
        <v>7318</v>
      </c>
      <c r="C3016" s="135" t="s">
        <v>566</v>
      </c>
      <c r="D3016" s="135" t="b">
        <v>0</v>
      </c>
      <c r="E3016" s="135" t="s">
        <v>12040</v>
      </c>
      <c r="F3016" s="135" t="s">
        <v>539</v>
      </c>
      <c r="G3016" s="136">
        <v>44147</v>
      </c>
      <c r="H3016" s="136">
        <v>44168</v>
      </c>
      <c r="I3016" s="135">
        <v>0</v>
      </c>
      <c r="J3016" s="92"/>
    </row>
    <row r="3017" spans="1:10" x14ac:dyDescent="0.25">
      <c r="A3017" s="135" t="s">
        <v>12085</v>
      </c>
      <c r="B3017" s="135" t="s">
        <v>7318</v>
      </c>
      <c r="C3017" s="135" t="s">
        <v>566</v>
      </c>
      <c r="D3017" s="135" t="b">
        <v>0</v>
      </c>
      <c r="E3017" s="135" t="s">
        <v>12040</v>
      </c>
      <c r="F3017" s="135" t="s">
        <v>539</v>
      </c>
      <c r="G3017" s="136">
        <v>44147</v>
      </c>
      <c r="H3017" s="136">
        <v>44168</v>
      </c>
      <c r="I3017" s="135">
        <v>0</v>
      </c>
      <c r="J3017" s="92"/>
    </row>
    <row r="3018" spans="1:10" x14ac:dyDescent="0.25">
      <c r="A3018" s="135" t="s">
        <v>12086</v>
      </c>
      <c r="B3018" s="135" t="s">
        <v>7318</v>
      </c>
      <c r="C3018" s="135" t="s">
        <v>566</v>
      </c>
      <c r="D3018" s="135" t="b">
        <v>0</v>
      </c>
      <c r="E3018" s="135" t="s">
        <v>12040</v>
      </c>
      <c r="F3018" s="135" t="s">
        <v>539</v>
      </c>
      <c r="G3018" s="136">
        <v>44147</v>
      </c>
      <c r="H3018" s="136">
        <v>44168</v>
      </c>
      <c r="I3018" s="135">
        <v>0</v>
      </c>
      <c r="J3018" s="92"/>
    </row>
    <row r="3019" spans="1:10" x14ac:dyDescent="0.25">
      <c r="A3019" s="135" t="s">
        <v>12087</v>
      </c>
      <c r="B3019" s="135" t="s">
        <v>7318</v>
      </c>
      <c r="C3019" s="135" t="s">
        <v>566</v>
      </c>
      <c r="D3019" s="135" t="b">
        <v>0</v>
      </c>
      <c r="E3019" s="135" t="s">
        <v>12040</v>
      </c>
      <c r="F3019" s="135" t="s">
        <v>539</v>
      </c>
      <c r="G3019" s="136">
        <v>44147</v>
      </c>
      <c r="H3019" s="136">
        <v>44168</v>
      </c>
      <c r="I3019" s="135">
        <v>0</v>
      </c>
      <c r="J3019" s="92"/>
    </row>
    <row r="3020" spans="1:10" x14ac:dyDescent="0.25">
      <c r="A3020" s="135" t="s">
        <v>12088</v>
      </c>
      <c r="B3020" s="135" t="s">
        <v>7318</v>
      </c>
      <c r="C3020" s="135" t="s">
        <v>566</v>
      </c>
      <c r="D3020" s="135" t="b">
        <v>0</v>
      </c>
      <c r="E3020" s="135" t="s">
        <v>12040</v>
      </c>
      <c r="F3020" s="135" t="s">
        <v>539</v>
      </c>
      <c r="G3020" s="136">
        <v>44147</v>
      </c>
      <c r="H3020" s="136">
        <v>44168</v>
      </c>
      <c r="I3020" s="135">
        <v>0</v>
      </c>
      <c r="J3020" s="92"/>
    </row>
    <row r="3021" spans="1:10" x14ac:dyDescent="0.25">
      <c r="A3021" s="135" t="s">
        <v>12089</v>
      </c>
      <c r="B3021" s="135" t="s">
        <v>7318</v>
      </c>
      <c r="C3021" s="135" t="s">
        <v>566</v>
      </c>
      <c r="D3021" s="135" t="b">
        <v>0</v>
      </c>
      <c r="E3021" s="135" t="s">
        <v>12040</v>
      </c>
      <c r="F3021" s="135" t="s">
        <v>539</v>
      </c>
      <c r="G3021" s="136">
        <v>44147</v>
      </c>
      <c r="H3021" s="136">
        <v>44168</v>
      </c>
      <c r="I3021" s="135">
        <v>0</v>
      </c>
      <c r="J3021" s="92"/>
    </row>
    <row r="3022" spans="1:10" x14ac:dyDescent="0.25">
      <c r="A3022" s="135" t="s">
        <v>12090</v>
      </c>
      <c r="B3022" s="135" t="s">
        <v>7318</v>
      </c>
      <c r="C3022" s="135" t="s">
        <v>566</v>
      </c>
      <c r="D3022" s="135" t="b">
        <v>0</v>
      </c>
      <c r="E3022" s="135" t="s">
        <v>12040</v>
      </c>
      <c r="F3022" s="135" t="s">
        <v>539</v>
      </c>
      <c r="G3022" s="136">
        <v>44147</v>
      </c>
      <c r="H3022" s="136">
        <v>44168</v>
      </c>
      <c r="I3022" s="135">
        <v>0</v>
      </c>
      <c r="J3022" s="92"/>
    </row>
    <row r="3023" spans="1:10" x14ac:dyDescent="0.25">
      <c r="A3023" s="135" t="s">
        <v>12091</v>
      </c>
      <c r="B3023" s="135" t="s">
        <v>7318</v>
      </c>
      <c r="C3023" s="135" t="s">
        <v>566</v>
      </c>
      <c r="D3023" s="135" t="b">
        <v>0</v>
      </c>
      <c r="E3023" s="135" t="s">
        <v>12040</v>
      </c>
      <c r="F3023" s="135" t="s">
        <v>539</v>
      </c>
      <c r="G3023" s="136">
        <v>44147</v>
      </c>
      <c r="H3023" s="136">
        <v>44168</v>
      </c>
      <c r="I3023" s="135">
        <v>0</v>
      </c>
      <c r="J3023" s="92"/>
    </row>
    <row r="3024" spans="1:10" x14ac:dyDescent="0.25">
      <c r="A3024" s="135" t="s">
        <v>12092</v>
      </c>
      <c r="B3024" s="135" t="s">
        <v>7318</v>
      </c>
      <c r="C3024" s="135" t="s">
        <v>566</v>
      </c>
      <c r="D3024" s="135" t="b">
        <v>0</v>
      </c>
      <c r="E3024" s="135" t="s">
        <v>12040</v>
      </c>
      <c r="F3024" s="135" t="s">
        <v>539</v>
      </c>
      <c r="G3024" s="136">
        <v>44147</v>
      </c>
      <c r="H3024" s="136">
        <v>44168</v>
      </c>
      <c r="I3024" s="135">
        <v>0</v>
      </c>
      <c r="J3024" s="92"/>
    </row>
    <row r="3025" spans="1:10" x14ac:dyDescent="0.25">
      <c r="A3025" s="135" t="s">
        <v>12093</v>
      </c>
      <c r="B3025" s="135" t="s">
        <v>7318</v>
      </c>
      <c r="C3025" s="135" t="s">
        <v>566</v>
      </c>
      <c r="D3025" s="135" t="b">
        <v>0</v>
      </c>
      <c r="E3025" s="135" t="s">
        <v>12040</v>
      </c>
      <c r="F3025" s="135" t="s">
        <v>539</v>
      </c>
      <c r="G3025" s="136">
        <v>44147</v>
      </c>
      <c r="H3025" s="136">
        <v>44168</v>
      </c>
      <c r="I3025" s="135">
        <v>0</v>
      </c>
      <c r="J3025" s="92"/>
    </row>
    <row r="3026" spans="1:10" x14ac:dyDescent="0.25">
      <c r="A3026" s="135" t="s">
        <v>12094</v>
      </c>
      <c r="B3026" s="135" t="s">
        <v>7318</v>
      </c>
      <c r="C3026" s="135" t="s">
        <v>566</v>
      </c>
      <c r="D3026" s="135" t="b">
        <v>0</v>
      </c>
      <c r="E3026" s="135" t="s">
        <v>12040</v>
      </c>
      <c r="F3026" s="135" t="s">
        <v>539</v>
      </c>
      <c r="G3026" s="136">
        <v>44147</v>
      </c>
      <c r="H3026" s="136">
        <v>44168</v>
      </c>
      <c r="I3026" s="135">
        <v>0</v>
      </c>
      <c r="J3026" s="92"/>
    </row>
    <row r="3027" spans="1:10" x14ac:dyDescent="0.25">
      <c r="A3027" s="135" t="s">
        <v>12095</v>
      </c>
      <c r="B3027" s="135" t="s">
        <v>7318</v>
      </c>
      <c r="C3027" s="135" t="s">
        <v>566</v>
      </c>
      <c r="D3027" s="135" t="b">
        <v>0</v>
      </c>
      <c r="E3027" s="135" t="s">
        <v>12040</v>
      </c>
      <c r="F3027" s="135" t="s">
        <v>539</v>
      </c>
      <c r="G3027" s="136">
        <v>44147</v>
      </c>
      <c r="H3027" s="136">
        <v>44168</v>
      </c>
      <c r="I3027" s="135">
        <v>0</v>
      </c>
      <c r="J3027" s="92"/>
    </row>
    <row r="3028" spans="1:10" x14ac:dyDescent="0.25">
      <c r="A3028" s="135" t="s">
        <v>12096</v>
      </c>
      <c r="B3028" s="135" t="s">
        <v>7318</v>
      </c>
      <c r="C3028" s="135" t="s">
        <v>566</v>
      </c>
      <c r="D3028" s="135" t="b">
        <v>0</v>
      </c>
      <c r="E3028" s="135" t="s">
        <v>12040</v>
      </c>
      <c r="F3028" s="135" t="s">
        <v>539</v>
      </c>
      <c r="G3028" s="136">
        <v>44147</v>
      </c>
      <c r="H3028" s="136">
        <v>44168</v>
      </c>
      <c r="I3028" s="135">
        <v>0</v>
      </c>
      <c r="J3028" s="92"/>
    </row>
    <row r="3029" spans="1:10" x14ac:dyDescent="0.25">
      <c r="A3029" s="135" t="s">
        <v>12097</v>
      </c>
      <c r="B3029" s="135" t="s">
        <v>7318</v>
      </c>
      <c r="C3029" s="135" t="s">
        <v>566</v>
      </c>
      <c r="D3029" s="135" t="b">
        <v>0</v>
      </c>
      <c r="E3029" s="135" t="s">
        <v>12040</v>
      </c>
      <c r="F3029" s="135" t="s">
        <v>539</v>
      </c>
      <c r="G3029" s="136">
        <v>44147</v>
      </c>
      <c r="H3029" s="136">
        <v>44168</v>
      </c>
      <c r="I3029" s="135">
        <v>0</v>
      </c>
      <c r="J3029" s="92"/>
    </row>
    <row r="3030" spans="1:10" x14ac:dyDescent="0.25">
      <c r="A3030" s="135" t="s">
        <v>12098</v>
      </c>
      <c r="B3030" s="135" t="s">
        <v>7318</v>
      </c>
      <c r="C3030" s="135" t="s">
        <v>566</v>
      </c>
      <c r="D3030" s="135" t="b">
        <v>0</v>
      </c>
      <c r="E3030" s="135" t="s">
        <v>12040</v>
      </c>
      <c r="F3030" s="135" t="s">
        <v>539</v>
      </c>
      <c r="G3030" s="136">
        <v>44147</v>
      </c>
      <c r="H3030" s="136">
        <v>44168</v>
      </c>
      <c r="I3030" s="135">
        <v>0</v>
      </c>
      <c r="J3030" s="92"/>
    </row>
    <row r="3031" spans="1:10" x14ac:dyDescent="0.25">
      <c r="A3031" s="135" t="s">
        <v>12099</v>
      </c>
      <c r="B3031" s="135" t="s">
        <v>7318</v>
      </c>
      <c r="C3031" s="135" t="s">
        <v>566</v>
      </c>
      <c r="D3031" s="135" t="b">
        <v>0</v>
      </c>
      <c r="E3031" s="135" t="s">
        <v>12040</v>
      </c>
      <c r="F3031" s="135" t="s">
        <v>539</v>
      </c>
      <c r="G3031" s="136">
        <v>44147</v>
      </c>
      <c r="H3031" s="136">
        <v>44168</v>
      </c>
      <c r="I3031" s="135">
        <v>0</v>
      </c>
      <c r="J3031" s="92"/>
    </row>
    <row r="3032" spans="1:10" x14ac:dyDescent="0.25">
      <c r="A3032" s="135" t="s">
        <v>12100</v>
      </c>
      <c r="B3032" s="135" t="s">
        <v>7318</v>
      </c>
      <c r="C3032" s="135" t="s">
        <v>566</v>
      </c>
      <c r="D3032" s="135" t="b">
        <v>0</v>
      </c>
      <c r="E3032" s="135" t="s">
        <v>12040</v>
      </c>
      <c r="F3032" s="135" t="s">
        <v>539</v>
      </c>
      <c r="G3032" s="136">
        <v>44147</v>
      </c>
      <c r="H3032" s="136">
        <v>44168</v>
      </c>
      <c r="I3032" s="135">
        <v>0</v>
      </c>
      <c r="J3032" s="92"/>
    </row>
    <row r="3033" spans="1:10" x14ac:dyDescent="0.25">
      <c r="A3033" s="135" t="s">
        <v>12101</v>
      </c>
      <c r="B3033" s="135" t="s">
        <v>7318</v>
      </c>
      <c r="C3033" s="135" t="s">
        <v>566</v>
      </c>
      <c r="D3033" s="135" t="b">
        <v>0</v>
      </c>
      <c r="E3033" s="135" t="s">
        <v>12040</v>
      </c>
      <c r="F3033" s="135" t="s">
        <v>539</v>
      </c>
      <c r="G3033" s="136">
        <v>44147</v>
      </c>
      <c r="H3033" s="136">
        <v>44168</v>
      </c>
      <c r="I3033" s="135">
        <v>0</v>
      </c>
      <c r="J3033" s="92"/>
    </row>
    <row r="3034" spans="1:10" x14ac:dyDescent="0.25">
      <c r="A3034" s="135" t="s">
        <v>12102</v>
      </c>
      <c r="B3034" s="135" t="s">
        <v>545</v>
      </c>
      <c r="C3034" s="135" t="s">
        <v>566</v>
      </c>
      <c r="D3034" s="135" t="b">
        <v>0</v>
      </c>
      <c r="E3034" s="135" t="s">
        <v>12103</v>
      </c>
      <c r="F3034" s="135" t="s">
        <v>539</v>
      </c>
      <c r="G3034" s="136">
        <v>44147</v>
      </c>
      <c r="H3034" s="136">
        <v>44165</v>
      </c>
      <c r="I3034" s="135">
        <v>0</v>
      </c>
      <c r="J3034" s="92"/>
    </row>
    <row r="3035" spans="1:10" x14ac:dyDescent="0.25">
      <c r="A3035" s="135" t="s">
        <v>12104</v>
      </c>
      <c r="B3035" s="135" t="s">
        <v>545</v>
      </c>
      <c r="C3035" s="135" t="s">
        <v>566</v>
      </c>
      <c r="D3035" s="135" t="b">
        <v>0</v>
      </c>
      <c r="E3035" s="135" t="s">
        <v>12103</v>
      </c>
      <c r="F3035" s="135" t="s">
        <v>539</v>
      </c>
      <c r="G3035" s="136">
        <v>44147</v>
      </c>
      <c r="H3035" s="136">
        <v>44165</v>
      </c>
      <c r="I3035" s="135">
        <v>0</v>
      </c>
      <c r="J3035" s="92"/>
    </row>
    <row r="3036" spans="1:10" x14ac:dyDescent="0.25">
      <c r="A3036" s="135" t="s">
        <v>12105</v>
      </c>
      <c r="B3036" s="135" t="s">
        <v>545</v>
      </c>
      <c r="C3036" s="135" t="s">
        <v>566</v>
      </c>
      <c r="D3036" s="135" t="b">
        <v>0</v>
      </c>
      <c r="E3036" s="135" t="s">
        <v>12103</v>
      </c>
      <c r="F3036" s="135" t="s">
        <v>539</v>
      </c>
      <c r="G3036" s="136">
        <v>44147</v>
      </c>
      <c r="H3036" s="136">
        <v>44165</v>
      </c>
      <c r="I3036" s="135">
        <v>0</v>
      </c>
      <c r="J3036" s="92"/>
    </row>
    <row r="3037" spans="1:10" x14ac:dyDescent="0.25">
      <c r="A3037" s="135" t="s">
        <v>12106</v>
      </c>
      <c r="B3037" s="135" t="s">
        <v>545</v>
      </c>
      <c r="C3037" s="135" t="s">
        <v>566</v>
      </c>
      <c r="D3037" s="135" t="b">
        <v>0</v>
      </c>
      <c r="E3037" s="135" t="s">
        <v>12103</v>
      </c>
      <c r="F3037" s="135" t="s">
        <v>539</v>
      </c>
      <c r="G3037" s="136">
        <v>44147</v>
      </c>
      <c r="H3037" s="136">
        <v>44165</v>
      </c>
      <c r="I3037" s="135">
        <v>0</v>
      </c>
      <c r="J3037" s="92"/>
    </row>
    <row r="3038" spans="1:10" x14ac:dyDescent="0.25">
      <c r="A3038" s="135" t="s">
        <v>12107</v>
      </c>
      <c r="B3038" s="135" t="s">
        <v>545</v>
      </c>
      <c r="C3038" s="135" t="s">
        <v>566</v>
      </c>
      <c r="D3038" s="135" t="b">
        <v>0</v>
      </c>
      <c r="E3038" s="135" t="s">
        <v>12103</v>
      </c>
      <c r="F3038" s="135" t="s">
        <v>539</v>
      </c>
      <c r="G3038" s="136">
        <v>44147</v>
      </c>
      <c r="H3038" s="136">
        <v>44165</v>
      </c>
      <c r="I3038" s="135">
        <v>0</v>
      </c>
      <c r="J3038" s="92"/>
    </row>
    <row r="3039" spans="1:10" x14ac:dyDescent="0.25">
      <c r="A3039" s="135" t="s">
        <v>12108</v>
      </c>
      <c r="B3039" s="135" t="s">
        <v>545</v>
      </c>
      <c r="C3039" s="135" t="s">
        <v>566</v>
      </c>
      <c r="D3039" s="135" t="b">
        <v>0</v>
      </c>
      <c r="E3039" s="135" t="s">
        <v>12103</v>
      </c>
      <c r="F3039" s="135" t="s">
        <v>539</v>
      </c>
      <c r="G3039" s="136">
        <v>44147</v>
      </c>
      <c r="H3039" s="136">
        <v>44165</v>
      </c>
      <c r="I3039" s="135">
        <v>0</v>
      </c>
      <c r="J3039" s="92"/>
    </row>
    <row r="3040" spans="1:10" x14ac:dyDescent="0.25">
      <c r="A3040" s="135" t="s">
        <v>12109</v>
      </c>
      <c r="B3040" s="135" t="s">
        <v>545</v>
      </c>
      <c r="C3040" s="135" t="s">
        <v>566</v>
      </c>
      <c r="D3040" s="135" t="b">
        <v>0</v>
      </c>
      <c r="E3040" s="135" t="s">
        <v>12103</v>
      </c>
      <c r="F3040" s="135" t="s">
        <v>539</v>
      </c>
      <c r="G3040" s="136">
        <v>44147</v>
      </c>
      <c r="H3040" s="136">
        <v>44165</v>
      </c>
      <c r="I3040" s="135">
        <v>0</v>
      </c>
      <c r="J3040" s="92"/>
    </row>
    <row r="3041" spans="1:10" x14ac:dyDescent="0.25">
      <c r="A3041" s="135" t="s">
        <v>12110</v>
      </c>
      <c r="B3041" s="135" t="s">
        <v>545</v>
      </c>
      <c r="C3041" s="135" t="s">
        <v>566</v>
      </c>
      <c r="D3041" s="135" t="b">
        <v>0</v>
      </c>
      <c r="E3041" s="135" t="s">
        <v>12103</v>
      </c>
      <c r="F3041" s="135" t="s">
        <v>539</v>
      </c>
      <c r="G3041" s="136">
        <v>44147</v>
      </c>
      <c r="H3041" s="136">
        <v>44165</v>
      </c>
      <c r="I3041" s="135">
        <v>0</v>
      </c>
      <c r="J3041" s="92"/>
    </row>
    <row r="3042" spans="1:10" x14ac:dyDescent="0.25">
      <c r="A3042" s="135" t="s">
        <v>12111</v>
      </c>
      <c r="B3042" s="135" t="s">
        <v>545</v>
      </c>
      <c r="C3042" s="135" t="s">
        <v>566</v>
      </c>
      <c r="D3042" s="135" t="b">
        <v>0</v>
      </c>
      <c r="E3042" s="135" t="s">
        <v>12103</v>
      </c>
      <c r="F3042" s="135" t="s">
        <v>539</v>
      </c>
      <c r="G3042" s="136">
        <v>44147</v>
      </c>
      <c r="H3042" s="136">
        <v>44165</v>
      </c>
      <c r="I3042" s="135">
        <v>0</v>
      </c>
      <c r="J3042" s="92"/>
    </row>
    <row r="3043" spans="1:10" x14ac:dyDescent="0.25">
      <c r="A3043" s="135" t="s">
        <v>12112</v>
      </c>
      <c r="B3043" s="135" t="s">
        <v>545</v>
      </c>
      <c r="C3043" s="135" t="s">
        <v>566</v>
      </c>
      <c r="D3043" s="135" t="b">
        <v>0</v>
      </c>
      <c r="E3043" s="135" t="s">
        <v>12103</v>
      </c>
      <c r="F3043" s="135" t="s">
        <v>539</v>
      </c>
      <c r="G3043" s="136">
        <v>44147</v>
      </c>
      <c r="H3043" s="136">
        <v>44165</v>
      </c>
      <c r="I3043" s="135">
        <v>0</v>
      </c>
      <c r="J3043" s="92"/>
    </row>
    <row r="3044" spans="1:10" x14ac:dyDescent="0.25">
      <c r="A3044" s="135" t="s">
        <v>12113</v>
      </c>
      <c r="B3044" s="135" t="s">
        <v>545</v>
      </c>
      <c r="C3044" s="135" t="s">
        <v>566</v>
      </c>
      <c r="D3044" s="135" t="b">
        <v>0</v>
      </c>
      <c r="E3044" s="135" t="s">
        <v>12103</v>
      </c>
      <c r="F3044" s="135" t="s">
        <v>539</v>
      </c>
      <c r="G3044" s="136">
        <v>44147</v>
      </c>
      <c r="H3044" s="136">
        <v>44165</v>
      </c>
      <c r="I3044" s="135">
        <v>0</v>
      </c>
      <c r="J3044" s="92"/>
    </row>
    <row r="3045" spans="1:10" x14ac:dyDescent="0.25">
      <c r="A3045" s="135" t="s">
        <v>12114</v>
      </c>
      <c r="B3045" s="135" t="s">
        <v>545</v>
      </c>
      <c r="C3045" s="135" t="s">
        <v>566</v>
      </c>
      <c r="D3045" s="135" t="b">
        <v>0</v>
      </c>
      <c r="E3045" s="135" t="s">
        <v>12103</v>
      </c>
      <c r="F3045" s="135" t="s">
        <v>539</v>
      </c>
      <c r="G3045" s="136">
        <v>44147</v>
      </c>
      <c r="H3045" s="136">
        <v>44165</v>
      </c>
      <c r="I3045" s="135">
        <v>0</v>
      </c>
      <c r="J3045" s="92"/>
    </row>
    <row r="3046" spans="1:10" x14ac:dyDescent="0.25">
      <c r="A3046" s="135" t="s">
        <v>12115</v>
      </c>
      <c r="B3046" s="135" t="s">
        <v>545</v>
      </c>
      <c r="C3046" s="135" t="s">
        <v>566</v>
      </c>
      <c r="D3046" s="135" t="b">
        <v>0</v>
      </c>
      <c r="E3046" s="135" t="s">
        <v>12103</v>
      </c>
      <c r="F3046" s="135" t="s">
        <v>539</v>
      </c>
      <c r="G3046" s="136">
        <v>44147</v>
      </c>
      <c r="H3046" s="136">
        <v>44165</v>
      </c>
      <c r="I3046" s="135">
        <v>0</v>
      </c>
      <c r="J3046" s="92"/>
    </row>
    <row r="3047" spans="1:10" x14ac:dyDescent="0.25">
      <c r="A3047" s="135" t="s">
        <v>12116</v>
      </c>
      <c r="B3047" s="135" t="s">
        <v>545</v>
      </c>
      <c r="C3047" s="135" t="s">
        <v>566</v>
      </c>
      <c r="D3047" s="135" t="b">
        <v>0</v>
      </c>
      <c r="E3047" s="135" t="s">
        <v>12103</v>
      </c>
      <c r="F3047" s="135" t="s">
        <v>539</v>
      </c>
      <c r="G3047" s="136">
        <v>44147</v>
      </c>
      <c r="H3047" s="136">
        <v>44165</v>
      </c>
      <c r="I3047" s="135">
        <v>0</v>
      </c>
      <c r="J3047" s="92"/>
    </row>
    <row r="3048" spans="1:10" x14ac:dyDescent="0.25">
      <c r="A3048" s="135" t="s">
        <v>12117</v>
      </c>
      <c r="B3048" s="135" t="s">
        <v>545</v>
      </c>
      <c r="C3048" s="135" t="s">
        <v>566</v>
      </c>
      <c r="D3048" s="135" t="b">
        <v>0</v>
      </c>
      <c r="E3048" s="135" t="s">
        <v>12103</v>
      </c>
      <c r="F3048" s="135" t="s">
        <v>539</v>
      </c>
      <c r="G3048" s="136">
        <v>44147</v>
      </c>
      <c r="H3048" s="136">
        <v>44165</v>
      </c>
      <c r="I3048" s="135">
        <v>0</v>
      </c>
      <c r="J3048" s="92"/>
    </row>
    <row r="3049" spans="1:10" x14ac:dyDescent="0.25">
      <c r="A3049" s="135" t="s">
        <v>12118</v>
      </c>
      <c r="B3049" s="135" t="s">
        <v>545</v>
      </c>
      <c r="C3049" s="135" t="s">
        <v>566</v>
      </c>
      <c r="D3049" s="135" t="b">
        <v>0</v>
      </c>
      <c r="E3049" s="135" t="s">
        <v>12103</v>
      </c>
      <c r="F3049" s="135" t="s">
        <v>539</v>
      </c>
      <c r="G3049" s="136">
        <v>44147</v>
      </c>
      <c r="H3049" s="136">
        <v>44165</v>
      </c>
      <c r="I3049" s="135">
        <v>0</v>
      </c>
      <c r="J3049" s="92"/>
    </row>
    <row r="3050" spans="1:10" x14ac:dyDescent="0.25">
      <c r="A3050" s="135" t="s">
        <v>12119</v>
      </c>
      <c r="B3050" s="135" t="s">
        <v>545</v>
      </c>
      <c r="C3050" s="135" t="s">
        <v>566</v>
      </c>
      <c r="D3050" s="135" t="b">
        <v>0</v>
      </c>
      <c r="E3050" s="135" t="s">
        <v>12103</v>
      </c>
      <c r="F3050" s="135" t="s">
        <v>539</v>
      </c>
      <c r="G3050" s="136">
        <v>44147</v>
      </c>
      <c r="H3050" s="136">
        <v>44165</v>
      </c>
      <c r="I3050" s="135">
        <v>0</v>
      </c>
      <c r="J3050" s="92"/>
    </row>
    <row r="3051" spans="1:10" x14ac:dyDescent="0.25">
      <c r="A3051" s="135" t="s">
        <v>12120</v>
      </c>
      <c r="B3051" s="135" t="s">
        <v>545</v>
      </c>
      <c r="C3051" s="135" t="s">
        <v>566</v>
      </c>
      <c r="D3051" s="135" t="b">
        <v>0</v>
      </c>
      <c r="E3051" s="135" t="s">
        <v>12103</v>
      </c>
      <c r="F3051" s="135" t="s">
        <v>539</v>
      </c>
      <c r="G3051" s="136">
        <v>44147</v>
      </c>
      <c r="H3051" s="136">
        <v>44165</v>
      </c>
      <c r="I3051" s="135">
        <v>0</v>
      </c>
      <c r="J3051" s="92"/>
    </row>
    <row r="3052" spans="1:10" x14ac:dyDescent="0.25">
      <c r="A3052" s="135" t="s">
        <v>12121</v>
      </c>
      <c r="B3052" s="135" t="s">
        <v>545</v>
      </c>
      <c r="C3052" s="135" t="s">
        <v>566</v>
      </c>
      <c r="D3052" s="135" t="b">
        <v>0</v>
      </c>
      <c r="E3052" s="135" t="s">
        <v>12103</v>
      </c>
      <c r="F3052" s="135" t="s">
        <v>539</v>
      </c>
      <c r="G3052" s="136">
        <v>44147</v>
      </c>
      <c r="H3052" s="136">
        <v>44165</v>
      </c>
      <c r="I3052" s="135">
        <v>0</v>
      </c>
      <c r="J3052" s="92"/>
    </row>
    <row r="3053" spans="1:10" x14ac:dyDescent="0.25">
      <c r="A3053" s="135" t="s">
        <v>12122</v>
      </c>
      <c r="B3053" s="135" t="s">
        <v>545</v>
      </c>
      <c r="C3053" s="135" t="s">
        <v>566</v>
      </c>
      <c r="D3053" s="135" t="b">
        <v>0</v>
      </c>
      <c r="E3053" s="135" t="s">
        <v>12103</v>
      </c>
      <c r="F3053" s="135" t="s">
        <v>539</v>
      </c>
      <c r="G3053" s="136">
        <v>44147</v>
      </c>
      <c r="H3053" s="136">
        <v>44165</v>
      </c>
      <c r="I3053" s="135">
        <v>0</v>
      </c>
      <c r="J3053" s="92"/>
    </row>
    <row r="3054" spans="1:10" x14ac:dyDescent="0.25">
      <c r="A3054" s="135" t="s">
        <v>12123</v>
      </c>
      <c r="B3054" s="135" t="s">
        <v>545</v>
      </c>
      <c r="C3054" s="135" t="s">
        <v>566</v>
      </c>
      <c r="D3054" s="135" t="b">
        <v>0</v>
      </c>
      <c r="E3054" s="135" t="s">
        <v>12103</v>
      </c>
      <c r="F3054" s="135" t="s">
        <v>539</v>
      </c>
      <c r="G3054" s="136">
        <v>44147</v>
      </c>
      <c r="H3054" s="136">
        <v>44165</v>
      </c>
      <c r="I3054" s="135">
        <v>0</v>
      </c>
      <c r="J3054" s="92"/>
    </row>
    <row r="3055" spans="1:10" x14ac:dyDescent="0.25">
      <c r="A3055" s="135" t="s">
        <v>12124</v>
      </c>
      <c r="B3055" s="135" t="s">
        <v>545</v>
      </c>
      <c r="C3055" s="135" t="s">
        <v>566</v>
      </c>
      <c r="D3055" s="135" t="b">
        <v>0</v>
      </c>
      <c r="E3055" s="135" t="s">
        <v>12103</v>
      </c>
      <c r="F3055" s="135" t="s">
        <v>539</v>
      </c>
      <c r="G3055" s="136">
        <v>44147</v>
      </c>
      <c r="H3055" s="136">
        <v>44165</v>
      </c>
      <c r="I3055" s="135">
        <v>0</v>
      </c>
      <c r="J3055" s="92"/>
    </row>
    <row r="3056" spans="1:10" x14ac:dyDescent="0.25">
      <c r="A3056" s="135" t="s">
        <v>12125</v>
      </c>
      <c r="B3056" s="135" t="s">
        <v>545</v>
      </c>
      <c r="C3056" s="135" t="s">
        <v>566</v>
      </c>
      <c r="D3056" s="135" t="b">
        <v>0</v>
      </c>
      <c r="E3056" s="135" t="s">
        <v>12103</v>
      </c>
      <c r="F3056" s="135" t="s">
        <v>539</v>
      </c>
      <c r="G3056" s="136">
        <v>44147</v>
      </c>
      <c r="H3056" s="136">
        <v>44165</v>
      </c>
      <c r="I3056" s="135">
        <v>0</v>
      </c>
      <c r="J3056" s="92"/>
    </row>
    <row r="3057" spans="1:10" x14ac:dyDescent="0.25">
      <c r="A3057" s="135" t="s">
        <v>12126</v>
      </c>
      <c r="B3057" s="135" t="s">
        <v>545</v>
      </c>
      <c r="C3057" s="135" t="s">
        <v>566</v>
      </c>
      <c r="D3057" s="135" t="b">
        <v>0</v>
      </c>
      <c r="E3057" s="135" t="s">
        <v>12103</v>
      </c>
      <c r="F3057" s="135" t="s">
        <v>539</v>
      </c>
      <c r="G3057" s="136">
        <v>44147</v>
      </c>
      <c r="H3057" s="136">
        <v>44165</v>
      </c>
      <c r="I3057" s="135">
        <v>0</v>
      </c>
      <c r="J3057" s="92"/>
    </row>
    <row r="3058" spans="1:10" x14ac:dyDescent="0.25">
      <c r="A3058" s="135" t="s">
        <v>12127</v>
      </c>
      <c r="B3058" s="135" t="s">
        <v>545</v>
      </c>
      <c r="C3058" s="135" t="s">
        <v>566</v>
      </c>
      <c r="D3058" s="135" t="b">
        <v>0</v>
      </c>
      <c r="E3058" s="135" t="s">
        <v>12103</v>
      </c>
      <c r="F3058" s="135" t="s">
        <v>539</v>
      </c>
      <c r="G3058" s="136">
        <v>44147</v>
      </c>
      <c r="H3058" s="136">
        <v>44165</v>
      </c>
      <c r="I3058" s="135">
        <v>0</v>
      </c>
      <c r="J3058" s="92"/>
    </row>
    <row r="3059" spans="1:10" x14ac:dyDescent="0.25">
      <c r="A3059" s="135" t="s">
        <v>12128</v>
      </c>
      <c r="B3059" s="135" t="s">
        <v>545</v>
      </c>
      <c r="C3059" s="135" t="s">
        <v>566</v>
      </c>
      <c r="D3059" s="135" t="b">
        <v>0</v>
      </c>
      <c r="E3059" s="135" t="s">
        <v>12103</v>
      </c>
      <c r="F3059" s="135" t="s">
        <v>539</v>
      </c>
      <c r="G3059" s="136">
        <v>44147</v>
      </c>
      <c r="H3059" s="136">
        <v>44165</v>
      </c>
      <c r="I3059" s="135">
        <v>0</v>
      </c>
      <c r="J3059" s="92"/>
    </row>
    <row r="3060" spans="1:10" x14ac:dyDescent="0.25">
      <c r="A3060" s="135" t="s">
        <v>12129</v>
      </c>
      <c r="B3060" s="135" t="s">
        <v>545</v>
      </c>
      <c r="C3060" s="135" t="s">
        <v>566</v>
      </c>
      <c r="D3060" s="135" t="b">
        <v>0</v>
      </c>
      <c r="E3060" s="135" t="s">
        <v>12103</v>
      </c>
      <c r="F3060" s="135" t="s">
        <v>539</v>
      </c>
      <c r="G3060" s="136">
        <v>44147</v>
      </c>
      <c r="H3060" s="136">
        <v>44165</v>
      </c>
      <c r="I3060" s="135">
        <v>0</v>
      </c>
      <c r="J3060" s="92"/>
    </row>
    <row r="3061" spans="1:10" x14ac:dyDescent="0.25">
      <c r="A3061" s="135" t="s">
        <v>12130</v>
      </c>
      <c r="B3061" s="135" t="s">
        <v>545</v>
      </c>
      <c r="C3061" s="135" t="s">
        <v>566</v>
      </c>
      <c r="D3061" s="135" t="b">
        <v>0</v>
      </c>
      <c r="E3061" s="135" t="s">
        <v>12103</v>
      </c>
      <c r="F3061" s="135" t="s">
        <v>539</v>
      </c>
      <c r="G3061" s="136">
        <v>44147</v>
      </c>
      <c r="H3061" s="136">
        <v>44165</v>
      </c>
      <c r="I3061" s="135">
        <v>0</v>
      </c>
      <c r="J3061" s="92"/>
    </row>
    <row r="3062" spans="1:10" x14ac:dyDescent="0.25">
      <c r="A3062" s="135" t="s">
        <v>12131</v>
      </c>
      <c r="B3062" s="135" t="s">
        <v>545</v>
      </c>
      <c r="C3062" s="135" t="s">
        <v>566</v>
      </c>
      <c r="D3062" s="135" t="b">
        <v>0</v>
      </c>
      <c r="E3062" s="135" t="s">
        <v>12103</v>
      </c>
      <c r="F3062" s="135" t="s">
        <v>539</v>
      </c>
      <c r="G3062" s="136">
        <v>44147</v>
      </c>
      <c r="H3062" s="136">
        <v>44165</v>
      </c>
      <c r="I3062" s="135">
        <v>0</v>
      </c>
      <c r="J3062" s="92"/>
    </row>
    <row r="3063" spans="1:10" x14ac:dyDescent="0.25">
      <c r="A3063" s="135" t="s">
        <v>12132</v>
      </c>
      <c r="B3063" s="135" t="s">
        <v>545</v>
      </c>
      <c r="C3063" s="135" t="s">
        <v>566</v>
      </c>
      <c r="D3063" s="135" t="b">
        <v>0</v>
      </c>
      <c r="E3063" s="135" t="s">
        <v>12103</v>
      </c>
      <c r="F3063" s="135" t="s">
        <v>539</v>
      </c>
      <c r="G3063" s="136">
        <v>44147</v>
      </c>
      <c r="H3063" s="136">
        <v>44165</v>
      </c>
      <c r="I3063" s="135">
        <v>0</v>
      </c>
      <c r="J3063" s="92"/>
    </row>
    <row r="3064" spans="1:10" x14ac:dyDescent="0.25">
      <c r="A3064" s="135" t="s">
        <v>12133</v>
      </c>
      <c r="B3064" s="135" t="s">
        <v>545</v>
      </c>
      <c r="C3064" s="135" t="s">
        <v>566</v>
      </c>
      <c r="D3064" s="135" t="b">
        <v>0</v>
      </c>
      <c r="E3064" s="135" t="s">
        <v>12103</v>
      </c>
      <c r="F3064" s="135" t="s">
        <v>539</v>
      </c>
      <c r="G3064" s="136">
        <v>44147</v>
      </c>
      <c r="H3064" s="136">
        <v>44165</v>
      </c>
      <c r="I3064" s="135">
        <v>0</v>
      </c>
      <c r="J3064" s="92"/>
    </row>
    <row r="3065" spans="1:10" x14ac:dyDescent="0.25">
      <c r="A3065" s="135" t="s">
        <v>12134</v>
      </c>
      <c r="B3065" s="135" t="s">
        <v>545</v>
      </c>
      <c r="C3065" s="135" t="s">
        <v>566</v>
      </c>
      <c r="D3065" s="135" t="b">
        <v>0</v>
      </c>
      <c r="E3065" s="135" t="s">
        <v>12103</v>
      </c>
      <c r="F3065" s="135" t="s">
        <v>539</v>
      </c>
      <c r="G3065" s="136">
        <v>44147</v>
      </c>
      <c r="H3065" s="136">
        <v>44165</v>
      </c>
      <c r="I3065" s="135">
        <v>0</v>
      </c>
      <c r="J3065" s="92"/>
    </row>
    <row r="3066" spans="1:10" x14ac:dyDescent="0.25">
      <c r="A3066" s="135" t="s">
        <v>12135</v>
      </c>
      <c r="B3066" s="135" t="s">
        <v>545</v>
      </c>
      <c r="C3066" s="135" t="s">
        <v>566</v>
      </c>
      <c r="D3066" s="135" t="b">
        <v>0</v>
      </c>
      <c r="E3066" s="135" t="s">
        <v>12103</v>
      </c>
      <c r="F3066" s="135" t="s">
        <v>539</v>
      </c>
      <c r="G3066" s="136">
        <v>44147</v>
      </c>
      <c r="H3066" s="136">
        <v>44165</v>
      </c>
      <c r="I3066" s="135">
        <v>0</v>
      </c>
      <c r="J3066" s="92"/>
    </row>
    <row r="3067" spans="1:10" x14ac:dyDescent="0.25">
      <c r="A3067" s="135" t="s">
        <v>12136</v>
      </c>
      <c r="B3067" s="135" t="s">
        <v>545</v>
      </c>
      <c r="C3067" s="135" t="s">
        <v>566</v>
      </c>
      <c r="D3067" s="135" t="b">
        <v>0</v>
      </c>
      <c r="E3067" s="135" t="s">
        <v>12103</v>
      </c>
      <c r="F3067" s="135" t="s">
        <v>539</v>
      </c>
      <c r="G3067" s="136">
        <v>44147</v>
      </c>
      <c r="H3067" s="136">
        <v>44165</v>
      </c>
      <c r="I3067" s="135">
        <v>0</v>
      </c>
      <c r="J3067" s="92"/>
    </row>
    <row r="3068" spans="1:10" x14ac:dyDescent="0.25">
      <c r="A3068" s="135" t="s">
        <v>12137</v>
      </c>
      <c r="B3068" s="135" t="s">
        <v>545</v>
      </c>
      <c r="C3068" s="135" t="s">
        <v>566</v>
      </c>
      <c r="D3068" s="135" t="b">
        <v>0</v>
      </c>
      <c r="E3068" s="135" t="s">
        <v>12103</v>
      </c>
      <c r="F3068" s="135" t="s">
        <v>539</v>
      </c>
      <c r="G3068" s="136">
        <v>44147</v>
      </c>
      <c r="H3068" s="136">
        <v>44165</v>
      </c>
      <c r="I3068" s="135">
        <v>0</v>
      </c>
      <c r="J3068" s="92"/>
    </row>
    <row r="3069" spans="1:10" x14ac:dyDescent="0.25">
      <c r="A3069" s="135" t="s">
        <v>12138</v>
      </c>
      <c r="B3069" s="135" t="s">
        <v>545</v>
      </c>
      <c r="C3069" s="135" t="s">
        <v>566</v>
      </c>
      <c r="D3069" s="135" t="b">
        <v>0</v>
      </c>
      <c r="E3069" s="135" t="s">
        <v>12103</v>
      </c>
      <c r="F3069" s="135" t="s">
        <v>539</v>
      </c>
      <c r="G3069" s="136">
        <v>44147</v>
      </c>
      <c r="H3069" s="136">
        <v>44165</v>
      </c>
      <c r="I3069" s="135">
        <v>0</v>
      </c>
      <c r="J3069" s="92"/>
    </row>
    <row r="3070" spans="1:10" x14ac:dyDescent="0.25">
      <c r="A3070" s="135" t="s">
        <v>12139</v>
      </c>
      <c r="B3070" s="135" t="s">
        <v>545</v>
      </c>
      <c r="C3070" s="135" t="s">
        <v>566</v>
      </c>
      <c r="D3070" s="135" t="b">
        <v>0</v>
      </c>
      <c r="E3070" s="135" t="s">
        <v>12103</v>
      </c>
      <c r="F3070" s="135" t="s">
        <v>539</v>
      </c>
      <c r="G3070" s="136">
        <v>44147</v>
      </c>
      <c r="H3070" s="136">
        <v>44165</v>
      </c>
      <c r="I3070" s="135">
        <v>0</v>
      </c>
      <c r="J3070" s="92"/>
    </row>
    <row r="3071" spans="1:10" x14ac:dyDescent="0.25">
      <c r="A3071" s="135" t="s">
        <v>12140</v>
      </c>
      <c r="B3071" s="135" t="s">
        <v>545</v>
      </c>
      <c r="C3071" s="135" t="s">
        <v>566</v>
      </c>
      <c r="D3071" s="135" t="b">
        <v>0</v>
      </c>
      <c r="E3071" s="135" t="s">
        <v>12103</v>
      </c>
      <c r="F3071" s="135" t="s">
        <v>539</v>
      </c>
      <c r="G3071" s="136">
        <v>44147</v>
      </c>
      <c r="H3071" s="136">
        <v>44165</v>
      </c>
      <c r="I3071" s="135">
        <v>0</v>
      </c>
      <c r="J3071" s="92"/>
    </row>
    <row r="3072" spans="1:10" x14ac:dyDescent="0.25">
      <c r="A3072" s="135" t="s">
        <v>12141</v>
      </c>
      <c r="B3072" s="135" t="s">
        <v>545</v>
      </c>
      <c r="C3072" s="135" t="s">
        <v>566</v>
      </c>
      <c r="D3072" s="135" t="b">
        <v>0</v>
      </c>
      <c r="E3072" s="135" t="s">
        <v>12103</v>
      </c>
      <c r="F3072" s="135" t="s">
        <v>539</v>
      </c>
      <c r="G3072" s="136">
        <v>44147</v>
      </c>
      <c r="H3072" s="136">
        <v>44165</v>
      </c>
      <c r="I3072" s="135">
        <v>0</v>
      </c>
      <c r="J3072" s="92"/>
    </row>
    <row r="3073" spans="1:10" x14ac:dyDescent="0.25">
      <c r="A3073" s="135" t="s">
        <v>12142</v>
      </c>
      <c r="B3073" s="135" t="s">
        <v>545</v>
      </c>
      <c r="C3073" s="135" t="s">
        <v>566</v>
      </c>
      <c r="D3073" s="135" t="b">
        <v>0</v>
      </c>
      <c r="E3073" s="135" t="s">
        <v>12103</v>
      </c>
      <c r="F3073" s="135" t="s">
        <v>539</v>
      </c>
      <c r="G3073" s="136">
        <v>44147</v>
      </c>
      <c r="H3073" s="136">
        <v>44165</v>
      </c>
      <c r="I3073" s="135">
        <v>0</v>
      </c>
      <c r="J3073" s="92"/>
    </row>
    <row r="3074" spans="1:10" x14ac:dyDescent="0.25">
      <c r="A3074" s="135" t="s">
        <v>12143</v>
      </c>
      <c r="B3074" s="135" t="s">
        <v>545</v>
      </c>
      <c r="C3074" s="135" t="s">
        <v>566</v>
      </c>
      <c r="D3074" s="135" t="b">
        <v>0</v>
      </c>
      <c r="E3074" s="135" t="s">
        <v>12103</v>
      </c>
      <c r="F3074" s="135" t="s">
        <v>539</v>
      </c>
      <c r="G3074" s="136">
        <v>44147</v>
      </c>
      <c r="H3074" s="136">
        <v>44165</v>
      </c>
      <c r="I3074" s="135">
        <v>0</v>
      </c>
      <c r="J3074" s="92"/>
    </row>
    <row r="3075" spans="1:10" x14ac:dyDescent="0.25">
      <c r="A3075" s="135" t="s">
        <v>12144</v>
      </c>
      <c r="B3075" s="135" t="s">
        <v>545</v>
      </c>
      <c r="C3075" s="135" t="s">
        <v>566</v>
      </c>
      <c r="D3075" s="135" t="b">
        <v>0</v>
      </c>
      <c r="E3075" s="135" t="s">
        <v>12103</v>
      </c>
      <c r="F3075" s="135" t="s">
        <v>539</v>
      </c>
      <c r="G3075" s="136">
        <v>44147</v>
      </c>
      <c r="H3075" s="136">
        <v>44165</v>
      </c>
      <c r="I3075" s="135">
        <v>0</v>
      </c>
      <c r="J3075" s="92"/>
    </row>
    <row r="3076" spans="1:10" x14ac:dyDescent="0.25">
      <c r="A3076" s="135" t="s">
        <v>12145</v>
      </c>
      <c r="B3076" s="135" t="s">
        <v>545</v>
      </c>
      <c r="C3076" s="135" t="s">
        <v>566</v>
      </c>
      <c r="D3076" s="135" t="b">
        <v>0</v>
      </c>
      <c r="E3076" s="135" t="s">
        <v>12103</v>
      </c>
      <c r="F3076" s="135" t="s">
        <v>539</v>
      </c>
      <c r="G3076" s="136">
        <v>44147</v>
      </c>
      <c r="H3076" s="136">
        <v>44165</v>
      </c>
      <c r="I3076" s="135">
        <v>0</v>
      </c>
      <c r="J3076" s="92"/>
    </row>
    <row r="3077" spans="1:10" x14ac:dyDescent="0.25">
      <c r="A3077" s="135" t="s">
        <v>12146</v>
      </c>
      <c r="B3077" s="135" t="s">
        <v>545</v>
      </c>
      <c r="C3077" s="135" t="s">
        <v>566</v>
      </c>
      <c r="D3077" s="135" t="b">
        <v>0</v>
      </c>
      <c r="E3077" s="135" t="s">
        <v>12103</v>
      </c>
      <c r="F3077" s="135" t="s">
        <v>539</v>
      </c>
      <c r="G3077" s="136">
        <v>44147</v>
      </c>
      <c r="H3077" s="136">
        <v>44165</v>
      </c>
      <c r="I3077" s="135">
        <v>0</v>
      </c>
      <c r="J3077" s="92"/>
    </row>
    <row r="3078" spans="1:10" x14ac:dyDescent="0.25">
      <c r="A3078" s="135" t="s">
        <v>12147</v>
      </c>
      <c r="B3078" s="135" t="s">
        <v>545</v>
      </c>
      <c r="C3078" s="135" t="s">
        <v>566</v>
      </c>
      <c r="D3078" s="135" t="b">
        <v>0</v>
      </c>
      <c r="E3078" s="135" t="s">
        <v>12103</v>
      </c>
      <c r="F3078" s="135" t="s">
        <v>539</v>
      </c>
      <c r="G3078" s="136">
        <v>44147</v>
      </c>
      <c r="H3078" s="136">
        <v>44165</v>
      </c>
      <c r="I3078" s="135">
        <v>0</v>
      </c>
      <c r="J3078" s="92"/>
    </row>
    <row r="3079" spans="1:10" x14ac:dyDescent="0.25">
      <c r="A3079" s="135" t="s">
        <v>12148</v>
      </c>
      <c r="B3079" s="135" t="s">
        <v>545</v>
      </c>
      <c r="C3079" s="135" t="s">
        <v>566</v>
      </c>
      <c r="D3079" s="135" t="b">
        <v>0</v>
      </c>
      <c r="E3079" s="135" t="s">
        <v>12103</v>
      </c>
      <c r="F3079" s="135" t="s">
        <v>539</v>
      </c>
      <c r="G3079" s="136">
        <v>44147</v>
      </c>
      <c r="H3079" s="136">
        <v>44165</v>
      </c>
      <c r="I3079" s="135">
        <v>0</v>
      </c>
      <c r="J3079" s="92"/>
    </row>
    <row r="3080" spans="1:10" x14ac:dyDescent="0.25">
      <c r="A3080" s="135" t="s">
        <v>12149</v>
      </c>
      <c r="B3080" s="135" t="s">
        <v>545</v>
      </c>
      <c r="C3080" s="135" t="s">
        <v>566</v>
      </c>
      <c r="D3080" s="135" t="b">
        <v>0</v>
      </c>
      <c r="E3080" s="135" t="s">
        <v>12103</v>
      </c>
      <c r="F3080" s="135" t="s">
        <v>539</v>
      </c>
      <c r="G3080" s="136">
        <v>44147</v>
      </c>
      <c r="H3080" s="136">
        <v>44165</v>
      </c>
      <c r="I3080" s="135">
        <v>0</v>
      </c>
      <c r="J3080" s="92"/>
    </row>
    <row r="3081" spans="1:10" x14ac:dyDescent="0.25">
      <c r="A3081" s="135" t="s">
        <v>12150</v>
      </c>
      <c r="B3081" s="135" t="s">
        <v>545</v>
      </c>
      <c r="C3081" s="135" t="s">
        <v>566</v>
      </c>
      <c r="D3081" s="135" t="b">
        <v>0</v>
      </c>
      <c r="E3081" s="135" t="s">
        <v>12103</v>
      </c>
      <c r="F3081" s="135" t="s">
        <v>539</v>
      </c>
      <c r="G3081" s="136">
        <v>44147</v>
      </c>
      <c r="H3081" s="136">
        <v>44165</v>
      </c>
      <c r="I3081" s="135">
        <v>0</v>
      </c>
      <c r="J3081" s="92"/>
    </row>
    <row r="3082" spans="1:10" x14ac:dyDescent="0.25">
      <c r="A3082" s="135" t="s">
        <v>12151</v>
      </c>
      <c r="B3082" s="135" t="s">
        <v>545</v>
      </c>
      <c r="C3082" s="135" t="s">
        <v>566</v>
      </c>
      <c r="D3082" s="135" t="b">
        <v>0</v>
      </c>
      <c r="E3082" s="135" t="s">
        <v>12103</v>
      </c>
      <c r="F3082" s="135" t="s">
        <v>539</v>
      </c>
      <c r="G3082" s="136">
        <v>44147</v>
      </c>
      <c r="H3082" s="136">
        <v>44165</v>
      </c>
      <c r="I3082" s="135">
        <v>0</v>
      </c>
      <c r="J3082" s="92"/>
    </row>
    <row r="3083" spans="1:10" x14ac:dyDescent="0.25">
      <c r="A3083" s="135" t="s">
        <v>12152</v>
      </c>
      <c r="B3083" s="135" t="s">
        <v>545</v>
      </c>
      <c r="C3083" s="135" t="s">
        <v>566</v>
      </c>
      <c r="D3083" s="135" t="b">
        <v>0</v>
      </c>
      <c r="E3083" s="135" t="s">
        <v>12103</v>
      </c>
      <c r="F3083" s="135" t="s">
        <v>539</v>
      </c>
      <c r="G3083" s="136">
        <v>44147</v>
      </c>
      <c r="H3083" s="136">
        <v>44165</v>
      </c>
      <c r="I3083" s="135">
        <v>0</v>
      </c>
      <c r="J3083" s="92"/>
    </row>
    <row r="3084" spans="1:10" x14ac:dyDescent="0.25">
      <c r="A3084" s="135" t="s">
        <v>12153</v>
      </c>
      <c r="B3084" s="135" t="s">
        <v>545</v>
      </c>
      <c r="C3084" s="135" t="s">
        <v>566</v>
      </c>
      <c r="D3084" s="135" t="b">
        <v>0</v>
      </c>
      <c r="E3084" s="135" t="s">
        <v>12103</v>
      </c>
      <c r="F3084" s="135" t="s">
        <v>539</v>
      </c>
      <c r="G3084" s="136">
        <v>44147</v>
      </c>
      <c r="H3084" s="136">
        <v>44165</v>
      </c>
      <c r="I3084" s="135">
        <v>0</v>
      </c>
      <c r="J3084" s="92"/>
    </row>
    <row r="3085" spans="1:10" x14ac:dyDescent="0.25">
      <c r="A3085" s="135" t="s">
        <v>12154</v>
      </c>
      <c r="B3085" s="135" t="s">
        <v>545</v>
      </c>
      <c r="C3085" s="135" t="s">
        <v>566</v>
      </c>
      <c r="D3085" s="135" t="b">
        <v>0</v>
      </c>
      <c r="E3085" s="135" t="s">
        <v>12103</v>
      </c>
      <c r="F3085" s="135" t="s">
        <v>539</v>
      </c>
      <c r="G3085" s="136">
        <v>44147</v>
      </c>
      <c r="H3085" s="136">
        <v>44165</v>
      </c>
      <c r="I3085" s="135">
        <v>0</v>
      </c>
      <c r="J3085" s="92"/>
    </row>
    <row r="3086" spans="1:10" x14ac:dyDescent="0.25">
      <c r="A3086" s="135" t="s">
        <v>12155</v>
      </c>
      <c r="B3086" s="135" t="s">
        <v>545</v>
      </c>
      <c r="C3086" s="135" t="s">
        <v>566</v>
      </c>
      <c r="D3086" s="135" t="b">
        <v>0</v>
      </c>
      <c r="E3086" s="135" t="s">
        <v>12103</v>
      </c>
      <c r="F3086" s="135" t="s">
        <v>539</v>
      </c>
      <c r="G3086" s="136">
        <v>44147</v>
      </c>
      <c r="H3086" s="136">
        <v>44165</v>
      </c>
      <c r="I3086" s="135">
        <v>0</v>
      </c>
      <c r="J3086" s="92"/>
    </row>
    <row r="3087" spans="1:10" x14ac:dyDescent="0.25">
      <c r="A3087" s="135" t="s">
        <v>12156</v>
      </c>
      <c r="B3087" s="135" t="s">
        <v>545</v>
      </c>
      <c r="C3087" s="135" t="s">
        <v>566</v>
      </c>
      <c r="D3087" s="135" t="b">
        <v>0</v>
      </c>
      <c r="E3087" s="135" t="s">
        <v>12103</v>
      </c>
      <c r="F3087" s="135" t="s">
        <v>539</v>
      </c>
      <c r="G3087" s="136">
        <v>44147</v>
      </c>
      <c r="H3087" s="136">
        <v>44165</v>
      </c>
      <c r="I3087" s="135">
        <v>0</v>
      </c>
      <c r="J3087" s="92"/>
    </row>
    <row r="3088" spans="1:10" x14ac:dyDescent="0.25">
      <c r="A3088" s="135" t="s">
        <v>12157</v>
      </c>
      <c r="B3088" s="135" t="s">
        <v>545</v>
      </c>
      <c r="C3088" s="135" t="s">
        <v>566</v>
      </c>
      <c r="D3088" s="135" t="b">
        <v>0</v>
      </c>
      <c r="E3088" s="135" t="s">
        <v>12103</v>
      </c>
      <c r="F3088" s="135" t="s">
        <v>539</v>
      </c>
      <c r="G3088" s="136">
        <v>44147</v>
      </c>
      <c r="H3088" s="136">
        <v>44165</v>
      </c>
      <c r="I3088" s="135">
        <v>0</v>
      </c>
      <c r="J3088" s="92"/>
    </row>
    <row r="3089" spans="1:10" x14ac:dyDescent="0.25">
      <c r="A3089" s="135" t="s">
        <v>12158</v>
      </c>
      <c r="B3089" s="135" t="s">
        <v>545</v>
      </c>
      <c r="C3089" s="135" t="s">
        <v>566</v>
      </c>
      <c r="D3089" s="135" t="b">
        <v>0</v>
      </c>
      <c r="E3089" s="135" t="s">
        <v>12103</v>
      </c>
      <c r="F3089" s="135" t="s">
        <v>539</v>
      </c>
      <c r="G3089" s="136">
        <v>44147</v>
      </c>
      <c r="H3089" s="136">
        <v>44165</v>
      </c>
      <c r="I3089" s="135">
        <v>0</v>
      </c>
      <c r="J3089" s="92"/>
    </row>
    <row r="3090" spans="1:10" x14ac:dyDescent="0.25">
      <c r="A3090" s="135" t="s">
        <v>12159</v>
      </c>
      <c r="B3090" s="135" t="s">
        <v>545</v>
      </c>
      <c r="C3090" s="135" t="s">
        <v>566</v>
      </c>
      <c r="D3090" s="135" t="b">
        <v>0</v>
      </c>
      <c r="E3090" s="135" t="s">
        <v>12103</v>
      </c>
      <c r="F3090" s="135" t="s">
        <v>539</v>
      </c>
      <c r="G3090" s="136">
        <v>44147</v>
      </c>
      <c r="H3090" s="136">
        <v>44165</v>
      </c>
      <c r="I3090" s="135">
        <v>0</v>
      </c>
      <c r="J3090" s="92"/>
    </row>
    <row r="3091" spans="1:10" x14ac:dyDescent="0.25">
      <c r="A3091" s="135" t="s">
        <v>12160</v>
      </c>
      <c r="B3091" s="135" t="s">
        <v>545</v>
      </c>
      <c r="C3091" s="135" t="s">
        <v>566</v>
      </c>
      <c r="D3091" s="135" t="b">
        <v>0</v>
      </c>
      <c r="E3091" s="135" t="s">
        <v>12103</v>
      </c>
      <c r="F3091" s="135" t="s">
        <v>539</v>
      </c>
      <c r="G3091" s="136">
        <v>44147</v>
      </c>
      <c r="H3091" s="136">
        <v>44165</v>
      </c>
      <c r="I3091" s="135">
        <v>0</v>
      </c>
      <c r="J3091" s="92"/>
    </row>
    <row r="3092" spans="1:10" x14ac:dyDescent="0.25">
      <c r="A3092" s="135" t="s">
        <v>12161</v>
      </c>
      <c r="B3092" s="135" t="s">
        <v>545</v>
      </c>
      <c r="C3092" s="135" t="s">
        <v>566</v>
      </c>
      <c r="D3092" s="135" t="b">
        <v>0</v>
      </c>
      <c r="E3092" s="135" t="s">
        <v>12103</v>
      </c>
      <c r="F3092" s="135" t="s">
        <v>539</v>
      </c>
      <c r="G3092" s="136">
        <v>44147</v>
      </c>
      <c r="H3092" s="136">
        <v>44165</v>
      </c>
      <c r="I3092" s="135">
        <v>0</v>
      </c>
      <c r="J3092" s="92"/>
    </row>
    <row r="3093" spans="1:10" x14ac:dyDescent="0.25">
      <c r="A3093" s="135" t="s">
        <v>12162</v>
      </c>
      <c r="B3093" s="135" t="s">
        <v>545</v>
      </c>
      <c r="C3093" s="135" t="s">
        <v>566</v>
      </c>
      <c r="D3093" s="135" t="b">
        <v>0</v>
      </c>
      <c r="E3093" s="135" t="s">
        <v>12103</v>
      </c>
      <c r="F3093" s="135" t="s">
        <v>539</v>
      </c>
      <c r="G3093" s="136">
        <v>44147</v>
      </c>
      <c r="H3093" s="136">
        <v>44165</v>
      </c>
      <c r="I3093" s="135">
        <v>0</v>
      </c>
      <c r="J3093" s="92"/>
    </row>
    <row r="3094" spans="1:10" x14ac:dyDescent="0.25">
      <c r="A3094" s="135" t="s">
        <v>12163</v>
      </c>
      <c r="B3094" s="135" t="s">
        <v>545</v>
      </c>
      <c r="C3094" s="135" t="s">
        <v>566</v>
      </c>
      <c r="D3094" s="135" t="b">
        <v>0</v>
      </c>
      <c r="E3094" s="135" t="s">
        <v>12103</v>
      </c>
      <c r="F3094" s="135" t="s">
        <v>539</v>
      </c>
      <c r="G3094" s="136">
        <v>44147</v>
      </c>
      <c r="H3094" s="136">
        <v>44165</v>
      </c>
      <c r="I3094" s="135">
        <v>0</v>
      </c>
      <c r="J3094" s="92"/>
    </row>
    <row r="3095" spans="1:10" x14ac:dyDescent="0.25">
      <c r="A3095" s="135" t="s">
        <v>12164</v>
      </c>
      <c r="B3095" s="135" t="s">
        <v>545</v>
      </c>
      <c r="C3095" s="135" t="s">
        <v>566</v>
      </c>
      <c r="D3095" s="135" t="b">
        <v>0</v>
      </c>
      <c r="E3095" s="135" t="s">
        <v>12103</v>
      </c>
      <c r="F3095" s="135" t="s">
        <v>539</v>
      </c>
      <c r="G3095" s="136">
        <v>44147</v>
      </c>
      <c r="H3095" s="136">
        <v>44165</v>
      </c>
      <c r="I3095" s="135">
        <v>0</v>
      </c>
      <c r="J3095" s="92"/>
    </row>
    <row r="3096" spans="1:10" x14ac:dyDescent="0.25">
      <c r="A3096" s="135" t="s">
        <v>12165</v>
      </c>
      <c r="B3096" s="135" t="s">
        <v>545</v>
      </c>
      <c r="C3096" s="135" t="s">
        <v>566</v>
      </c>
      <c r="D3096" s="135" t="b">
        <v>0</v>
      </c>
      <c r="E3096" s="135" t="s">
        <v>12103</v>
      </c>
      <c r="F3096" s="135" t="s">
        <v>539</v>
      </c>
      <c r="G3096" s="136">
        <v>44147</v>
      </c>
      <c r="H3096" s="136">
        <v>44165</v>
      </c>
      <c r="I3096" s="135">
        <v>0</v>
      </c>
      <c r="J3096" s="92"/>
    </row>
    <row r="3097" spans="1:10" x14ac:dyDescent="0.25">
      <c r="A3097" s="135" t="s">
        <v>12166</v>
      </c>
      <c r="B3097" s="135" t="s">
        <v>545</v>
      </c>
      <c r="C3097" s="135" t="s">
        <v>566</v>
      </c>
      <c r="D3097" s="135" t="b">
        <v>0</v>
      </c>
      <c r="E3097" s="135" t="s">
        <v>12103</v>
      </c>
      <c r="F3097" s="135" t="s">
        <v>539</v>
      </c>
      <c r="G3097" s="136">
        <v>44147</v>
      </c>
      <c r="H3097" s="136">
        <v>44165</v>
      </c>
      <c r="I3097" s="135">
        <v>0</v>
      </c>
      <c r="J3097" s="92"/>
    </row>
    <row r="3098" spans="1:10" x14ac:dyDescent="0.25">
      <c r="A3098" s="135" t="s">
        <v>12167</v>
      </c>
      <c r="B3098" s="135" t="s">
        <v>545</v>
      </c>
      <c r="C3098" s="135" t="s">
        <v>566</v>
      </c>
      <c r="D3098" s="135" t="b">
        <v>0</v>
      </c>
      <c r="E3098" s="135" t="s">
        <v>12103</v>
      </c>
      <c r="F3098" s="135" t="s">
        <v>539</v>
      </c>
      <c r="G3098" s="136">
        <v>44147</v>
      </c>
      <c r="H3098" s="136">
        <v>44165</v>
      </c>
      <c r="I3098" s="135">
        <v>0</v>
      </c>
      <c r="J3098" s="92"/>
    </row>
    <row r="3099" spans="1:10" x14ac:dyDescent="0.25">
      <c r="A3099" s="135" t="s">
        <v>12168</v>
      </c>
      <c r="B3099" s="135" t="s">
        <v>545</v>
      </c>
      <c r="C3099" s="135" t="s">
        <v>566</v>
      </c>
      <c r="D3099" s="135" t="b">
        <v>0</v>
      </c>
      <c r="E3099" s="135" t="s">
        <v>12103</v>
      </c>
      <c r="F3099" s="135" t="s">
        <v>539</v>
      </c>
      <c r="G3099" s="136">
        <v>44147</v>
      </c>
      <c r="H3099" s="136">
        <v>44165</v>
      </c>
      <c r="I3099" s="135">
        <v>0</v>
      </c>
      <c r="J3099" s="92"/>
    </row>
    <row r="3100" spans="1:10" x14ac:dyDescent="0.25">
      <c r="A3100" s="135" t="s">
        <v>12169</v>
      </c>
      <c r="B3100" s="135" t="s">
        <v>545</v>
      </c>
      <c r="C3100" s="135" t="s">
        <v>566</v>
      </c>
      <c r="D3100" s="135" t="b">
        <v>0</v>
      </c>
      <c r="E3100" s="135" t="s">
        <v>12103</v>
      </c>
      <c r="F3100" s="135" t="s">
        <v>539</v>
      </c>
      <c r="G3100" s="136">
        <v>44147</v>
      </c>
      <c r="H3100" s="136">
        <v>44165</v>
      </c>
      <c r="I3100" s="135">
        <v>0</v>
      </c>
      <c r="J3100" s="92"/>
    </row>
    <row r="3101" spans="1:10" x14ac:dyDescent="0.25">
      <c r="A3101" s="135" t="s">
        <v>12170</v>
      </c>
      <c r="B3101" s="135" t="s">
        <v>545</v>
      </c>
      <c r="C3101" s="135" t="s">
        <v>566</v>
      </c>
      <c r="D3101" s="135" t="b">
        <v>0</v>
      </c>
      <c r="E3101" s="135" t="s">
        <v>12103</v>
      </c>
      <c r="F3101" s="135" t="s">
        <v>539</v>
      </c>
      <c r="G3101" s="136">
        <v>44147</v>
      </c>
      <c r="H3101" s="136">
        <v>44165</v>
      </c>
      <c r="I3101" s="135">
        <v>0</v>
      </c>
      <c r="J3101" s="92"/>
    </row>
    <row r="3102" spans="1:10" x14ac:dyDescent="0.25">
      <c r="A3102" s="135" t="s">
        <v>12171</v>
      </c>
      <c r="B3102" s="135" t="s">
        <v>545</v>
      </c>
      <c r="C3102" s="135" t="s">
        <v>566</v>
      </c>
      <c r="D3102" s="135" t="b">
        <v>0</v>
      </c>
      <c r="E3102" s="135" t="s">
        <v>12103</v>
      </c>
      <c r="F3102" s="135" t="s">
        <v>539</v>
      </c>
      <c r="G3102" s="136">
        <v>44147</v>
      </c>
      <c r="H3102" s="136">
        <v>44165</v>
      </c>
      <c r="I3102" s="135">
        <v>0</v>
      </c>
      <c r="J3102" s="92"/>
    </row>
    <row r="3103" spans="1:10" x14ac:dyDescent="0.25">
      <c r="A3103" s="135" t="s">
        <v>12172</v>
      </c>
      <c r="B3103" s="135" t="s">
        <v>545</v>
      </c>
      <c r="C3103" s="135" t="s">
        <v>566</v>
      </c>
      <c r="D3103" s="135" t="b">
        <v>0</v>
      </c>
      <c r="E3103" s="135" t="s">
        <v>12103</v>
      </c>
      <c r="F3103" s="135" t="s">
        <v>539</v>
      </c>
      <c r="G3103" s="136">
        <v>44147</v>
      </c>
      <c r="H3103" s="136">
        <v>44165</v>
      </c>
      <c r="I3103" s="135">
        <v>0</v>
      </c>
      <c r="J3103" s="92"/>
    </row>
    <row r="3104" spans="1:10" x14ac:dyDescent="0.25">
      <c r="A3104" s="135" t="s">
        <v>12173</v>
      </c>
      <c r="B3104" s="135" t="s">
        <v>545</v>
      </c>
      <c r="C3104" s="135" t="s">
        <v>566</v>
      </c>
      <c r="D3104" s="135" t="b">
        <v>0</v>
      </c>
      <c r="E3104" s="135" t="s">
        <v>12103</v>
      </c>
      <c r="F3104" s="135" t="s">
        <v>539</v>
      </c>
      <c r="G3104" s="136">
        <v>44147</v>
      </c>
      <c r="H3104" s="136">
        <v>44165</v>
      </c>
      <c r="I3104" s="135">
        <v>0</v>
      </c>
      <c r="J3104" s="92"/>
    </row>
    <row r="3105" spans="1:10" x14ac:dyDescent="0.25">
      <c r="A3105" s="135" t="s">
        <v>12174</v>
      </c>
      <c r="B3105" s="135" t="s">
        <v>545</v>
      </c>
      <c r="C3105" s="135" t="s">
        <v>566</v>
      </c>
      <c r="D3105" s="135" t="b">
        <v>0</v>
      </c>
      <c r="E3105" s="135" t="s">
        <v>12103</v>
      </c>
      <c r="F3105" s="135" t="s">
        <v>539</v>
      </c>
      <c r="G3105" s="136">
        <v>44147</v>
      </c>
      <c r="H3105" s="136">
        <v>44165</v>
      </c>
      <c r="I3105" s="135">
        <v>0</v>
      </c>
      <c r="J3105" s="92"/>
    </row>
    <row r="3106" spans="1:10" x14ac:dyDescent="0.25">
      <c r="A3106" s="135" t="s">
        <v>12175</v>
      </c>
      <c r="B3106" s="135" t="s">
        <v>545</v>
      </c>
      <c r="C3106" s="135" t="s">
        <v>566</v>
      </c>
      <c r="D3106" s="135" t="b">
        <v>0</v>
      </c>
      <c r="E3106" s="135" t="s">
        <v>12103</v>
      </c>
      <c r="F3106" s="135" t="s">
        <v>539</v>
      </c>
      <c r="G3106" s="136">
        <v>44147</v>
      </c>
      <c r="H3106" s="136">
        <v>44165</v>
      </c>
      <c r="I3106" s="135">
        <v>0</v>
      </c>
      <c r="J3106" s="92"/>
    </row>
    <row r="3107" spans="1:10" x14ac:dyDescent="0.25">
      <c r="A3107" s="135" t="s">
        <v>12176</v>
      </c>
      <c r="B3107" s="135" t="s">
        <v>545</v>
      </c>
      <c r="C3107" s="135" t="s">
        <v>566</v>
      </c>
      <c r="D3107" s="135" t="b">
        <v>0</v>
      </c>
      <c r="E3107" s="135" t="s">
        <v>12103</v>
      </c>
      <c r="F3107" s="135" t="s">
        <v>539</v>
      </c>
      <c r="G3107" s="136">
        <v>44147</v>
      </c>
      <c r="H3107" s="136">
        <v>44165</v>
      </c>
      <c r="I3107" s="135">
        <v>0</v>
      </c>
      <c r="J3107" s="92"/>
    </row>
    <row r="3108" spans="1:10" x14ac:dyDescent="0.25">
      <c r="A3108" s="135" t="s">
        <v>12177</v>
      </c>
      <c r="B3108" s="135" t="s">
        <v>545</v>
      </c>
      <c r="C3108" s="135" t="s">
        <v>566</v>
      </c>
      <c r="D3108" s="135" t="b">
        <v>0</v>
      </c>
      <c r="E3108" s="135" t="s">
        <v>12103</v>
      </c>
      <c r="F3108" s="135" t="s">
        <v>539</v>
      </c>
      <c r="G3108" s="136">
        <v>44147</v>
      </c>
      <c r="H3108" s="136">
        <v>44165</v>
      </c>
      <c r="I3108" s="135">
        <v>0</v>
      </c>
      <c r="J3108" s="92"/>
    </row>
    <row r="3109" spans="1:10" x14ac:dyDescent="0.25">
      <c r="A3109" s="135" t="s">
        <v>12178</v>
      </c>
      <c r="B3109" s="135" t="s">
        <v>545</v>
      </c>
      <c r="C3109" s="135" t="s">
        <v>566</v>
      </c>
      <c r="D3109" s="135" t="b">
        <v>0</v>
      </c>
      <c r="E3109" s="135" t="s">
        <v>12103</v>
      </c>
      <c r="F3109" s="135" t="s">
        <v>539</v>
      </c>
      <c r="G3109" s="136">
        <v>44147</v>
      </c>
      <c r="H3109" s="136">
        <v>44165</v>
      </c>
      <c r="I3109" s="135">
        <v>0</v>
      </c>
      <c r="J3109" s="92"/>
    </row>
    <row r="3110" spans="1:10" x14ac:dyDescent="0.25">
      <c r="A3110" s="135" t="s">
        <v>12179</v>
      </c>
      <c r="B3110" s="135" t="s">
        <v>545</v>
      </c>
      <c r="C3110" s="135" t="s">
        <v>566</v>
      </c>
      <c r="D3110" s="135" t="b">
        <v>0</v>
      </c>
      <c r="E3110" s="135" t="s">
        <v>12103</v>
      </c>
      <c r="F3110" s="135" t="s">
        <v>539</v>
      </c>
      <c r="G3110" s="136">
        <v>44147</v>
      </c>
      <c r="H3110" s="136">
        <v>44165</v>
      </c>
      <c r="I3110" s="135">
        <v>0</v>
      </c>
      <c r="J3110" s="92"/>
    </row>
    <row r="3111" spans="1:10" x14ac:dyDescent="0.25">
      <c r="A3111" s="135" t="s">
        <v>12180</v>
      </c>
      <c r="B3111" s="135" t="s">
        <v>545</v>
      </c>
      <c r="C3111" s="135" t="s">
        <v>566</v>
      </c>
      <c r="D3111" s="135" t="b">
        <v>0</v>
      </c>
      <c r="E3111" s="135" t="s">
        <v>12103</v>
      </c>
      <c r="F3111" s="135" t="s">
        <v>539</v>
      </c>
      <c r="G3111" s="136">
        <v>44147</v>
      </c>
      <c r="H3111" s="136">
        <v>44165</v>
      </c>
      <c r="I3111" s="135">
        <v>0</v>
      </c>
      <c r="J3111" s="92"/>
    </row>
    <row r="3112" spans="1:10" x14ac:dyDescent="0.25">
      <c r="A3112" s="135" t="s">
        <v>12181</v>
      </c>
      <c r="B3112" s="135" t="s">
        <v>545</v>
      </c>
      <c r="C3112" s="135" t="s">
        <v>566</v>
      </c>
      <c r="D3112" s="135" t="b">
        <v>0</v>
      </c>
      <c r="E3112" s="135" t="s">
        <v>12103</v>
      </c>
      <c r="F3112" s="135" t="s">
        <v>539</v>
      </c>
      <c r="G3112" s="136">
        <v>44147</v>
      </c>
      <c r="H3112" s="136">
        <v>44165</v>
      </c>
      <c r="I3112" s="135">
        <v>0</v>
      </c>
      <c r="J3112" s="92"/>
    </row>
    <row r="3113" spans="1:10" x14ac:dyDescent="0.25">
      <c r="A3113" s="135" t="s">
        <v>12182</v>
      </c>
      <c r="B3113" s="135" t="s">
        <v>545</v>
      </c>
      <c r="C3113" s="135" t="s">
        <v>566</v>
      </c>
      <c r="D3113" s="135" t="b">
        <v>0</v>
      </c>
      <c r="E3113" s="135" t="s">
        <v>12103</v>
      </c>
      <c r="F3113" s="135" t="s">
        <v>539</v>
      </c>
      <c r="G3113" s="136">
        <v>44147</v>
      </c>
      <c r="H3113" s="136">
        <v>44165</v>
      </c>
      <c r="I3113" s="135">
        <v>0</v>
      </c>
      <c r="J3113" s="92"/>
    </row>
    <row r="3114" spans="1:10" x14ac:dyDescent="0.25">
      <c r="A3114" s="135" t="s">
        <v>12183</v>
      </c>
      <c r="B3114" s="135" t="s">
        <v>545</v>
      </c>
      <c r="C3114" s="135" t="s">
        <v>566</v>
      </c>
      <c r="D3114" s="135" t="b">
        <v>0</v>
      </c>
      <c r="E3114" s="135" t="s">
        <v>12103</v>
      </c>
      <c r="F3114" s="135" t="s">
        <v>539</v>
      </c>
      <c r="G3114" s="136">
        <v>44147</v>
      </c>
      <c r="H3114" s="136">
        <v>44165</v>
      </c>
      <c r="I3114" s="135">
        <v>0</v>
      </c>
      <c r="J3114" s="92"/>
    </row>
    <row r="3115" spans="1:10" x14ac:dyDescent="0.25">
      <c r="A3115" s="135" t="s">
        <v>12184</v>
      </c>
      <c r="B3115" s="135" t="s">
        <v>545</v>
      </c>
      <c r="C3115" s="135" t="s">
        <v>566</v>
      </c>
      <c r="D3115" s="135" t="b">
        <v>0</v>
      </c>
      <c r="E3115" s="135" t="s">
        <v>12103</v>
      </c>
      <c r="F3115" s="135" t="s">
        <v>539</v>
      </c>
      <c r="G3115" s="136">
        <v>44147</v>
      </c>
      <c r="H3115" s="136">
        <v>44165</v>
      </c>
      <c r="I3115" s="135">
        <v>0</v>
      </c>
      <c r="J3115" s="92"/>
    </row>
    <row r="3116" spans="1:10" x14ac:dyDescent="0.25">
      <c r="A3116" s="135" t="s">
        <v>12185</v>
      </c>
      <c r="B3116" s="135" t="s">
        <v>545</v>
      </c>
      <c r="C3116" s="135" t="s">
        <v>566</v>
      </c>
      <c r="D3116" s="135" t="b">
        <v>0</v>
      </c>
      <c r="E3116" s="135" t="s">
        <v>12103</v>
      </c>
      <c r="F3116" s="135" t="s">
        <v>539</v>
      </c>
      <c r="G3116" s="136">
        <v>44147</v>
      </c>
      <c r="H3116" s="136">
        <v>44165</v>
      </c>
      <c r="I3116" s="135">
        <v>0</v>
      </c>
      <c r="J3116" s="92"/>
    </row>
    <row r="3117" spans="1:10" x14ac:dyDescent="0.25">
      <c r="A3117" s="135" t="s">
        <v>12186</v>
      </c>
      <c r="B3117" s="135" t="s">
        <v>545</v>
      </c>
      <c r="C3117" s="135" t="s">
        <v>566</v>
      </c>
      <c r="D3117" s="135" t="b">
        <v>0</v>
      </c>
      <c r="E3117" s="135" t="s">
        <v>12103</v>
      </c>
      <c r="F3117" s="135" t="s">
        <v>539</v>
      </c>
      <c r="G3117" s="136">
        <v>44147</v>
      </c>
      <c r="H3117" s="136">
        <v>44165</v>
      </c>
      <c r="I3117" s="135">
        <v>0</v>
      </c>
      <c r="J3117" s="92"/>
    </row>
    <row r="3118" spans="1:10" x14ac:dyDescent="0.25">
      <c r="A3118" s="135" t="s">
        <v>12187</v>
      </c>
      <c r="B3118" s="135" t="s">
        <v>545</v>
      </c>
      <c r="C3118" s="135" t="s">
        <v>566</v>
      </c>
      <c r="D3118" s="135" t="b">
        <v>0</v>
      </c>
      <c r="E3118" s="135" t="s">
        <v>12103</v>
      </c>
      <c r="F3118" s="135" t="s">
        <v>539</v>
      </c>
      <c r="G3118" s="136">
        <v>44147</v>
      </c>
      <c r="H3118" s="136">
        <v>44165</v>
      </c>
      <c r="I3118" s="135">
        <v>0</v>
      </c>
      <c r="J3118" s="92"/>
    </row>
    <row r="3119" spans="1:10" x14ac:dyDescent="0.25">
      <c r="A3119" s="135" t="s">
        <v>12188</v>
      </c>
      <c r="B3119" s="135" t="s">
        <v>545</v>
      </c>
      <c r="C3119" s="135" t="s">
        <v>566</v>
      </c>
      <c r="D3119" s="135" t="b">
        <v>0</v>
      </c>
      <c r="E3119" s="135" t="s">
        <v>12103</v>
      </c>
      <c r="F3119" s="135" t="s">
        <v>539</v>
      </c>
      <c r="G3119" s="136">
        <v>44147</v>
      </c>
      <c r="H3119" s="136">
        <v>44165</v>
      </c>
      <c r="I3119" s="135">
        <v>0</v>
      </c>
      <c r="J3119" s="92"/>
    </row>
    <row r="3120" spans="1:10" x14ac:dyDescent="0.25">
      <c r="A3120" s="135" t="s">
        <v>12189</v>
      </c>
      <c r="B3120" s="135" t="s">
        <v>545</v>
      </c>
      <c r="C3120" s="135" t="s">
        <v>566</v>
      </c>
      <c r="D3120" s="135" t="b">
        <v>0</v>
      </c>
      <c r="E3120" s="135" t="s">
        <v>12103</v>
      </c>
      <c r="F3120" s="135" t="s">
        <v>539</v>
      </c>
      <c r="G3120" s="136">
        <v>44147</v>
      </c>
      <c r="H3120" s="136">
        <v>44165</v>
      </c>
      <c r="I3120" s="135">
        <v>0</v>
      </c>
      <c r="J3120" s="92"/>
    </row>
    <row r="3121" spans="1:10" x14ac:dyDescent="0.25">
      <c r="A3121" s="135" t="s">
        <v>12190</v>
      </c>
      <c r="B3121" s="135" t="s">
        <v>545</v>
      </c>
      <c r="C3121" s="135" t="s">
        <v>566</v>
      </c>
      <c r="D3121" s="135" t="b">
        <v>0</v>
      </c>
      <c r="E3121" s="135" t="s">
        <v>12103</v>
      </c>
      <c r="F3121" s="135" t="s">
        <v>539</v>
      </c>
      <c r="G3121" s="136">
        <v>44147</v>
      </c>
      <c r="H3121" s="136">
        <v>44165</v>
      </c>
      <c r="I3121" s="135">
        <v>0</v>
      </c>
      <c r="J3121" s="92"/>
    </row>
    <row r="3122" spans="1:10" x14ac:dyDescent="0.25">
      <c r="A3122" s="135" t="s">
        <v>12191</v>
      </c>
      <c r="B3122" s="135" t="s">
        <v>545</v>
      </c>
      <c r="C3122" s="135" t="s">
        <v>566</v>
      </c>
      <c r="D3122" s="135" t="b">
        <v>0</v>
      </c>
      <c r="E3122" s="135" t="s">
        <v>12103</v>
      </c>
      <c r="F3122" s="135" t="s">
        <v>539</v>
      </c>
      <c r="G3122" s="136">
        <v>44147</v>
      </c>
      <c r="H3122" s="136">
        <v>44165</v>
      </c>
      <c r="I3122" s="135">
        <v>0</v>
      </c>
      <c r="J3122" s="92"/>
    </row>
    <row r="3123" spans="1:10" x14ac:dyDescent="0.25">
      <c r="A3123" s="135" t="s">
        <v>12192</v>
      </c>
      <c r="B3123" s="135" t="s">
        <v>545</v>
      </c>
      <c r="C3123" s="135" t="s">
        <v>566</v>
      </c>
      <c r="D3123" s="135" t="b">
        <v>0</v>
      </c>
      <c r="E3123" s="135" t="s">
        <v>12103</v>
      </c>
      <c r="F3123" s="135" t="s">
        <v>539</v>
      </c>
      <c r="G3123" s="136">
        <v>44147</v>
      </c>
      <c r="H3123" s="136">
        <v>44165</v>
      </c>
      <c r="I3123" s="135">
        <v>0</v>
      </c>
      <c r="J3123" s="92"/>
    </row>
    <row r="3124" spans="1:10" x14ac:dyDescent="0.25">
      <c r="A3124" s="135" t="s">
        <v>12193</v>
      </c>
      <c r="B3124" s="135" t="s">
        <v>545</v>
      </c>
      <c r="C3124" s="135" t="s">
        <v>566</v>
      </c>
      <c r="D3124" s="135" t="b">
        <v>0</v>
      </c>
      <c r="E3124" s="135" t="s">
        <v>12103</v>
      </c>
      <c r="F3124" s="135" t="s">
        <v>539</v>
      </c>
      <c r="G3124" s="136">
        <v>44147</v>
      </c>
      <c r="H3124" s="136">
        <v>44165</v>
      </c>
      <c r="I3124" s="135">
        <v>0</v>
      </c>
      <c r="J3124" s="92"/>
    </row>
    <row r="3125" spans="1:10" x14ac:dyDescent="0.25">
      <c r="A3125" s="135" t="s">
        <v>12194</v>
      </c>
      <c r="B3125" s="135" t="s">
        <v>545</v>
      </c>
      <c r="C3125" s="135" t="s">
        <v>566</v>
      </c>
      <c r="D3125" s="135" t="b">
        <v>0</v>
      </c>
      <c r="E3125" s="135" t="s">
        <v>12103</v>
      </c>
      <c r="F3125" s="135" t="s">
        <v>539</v>
      </c>
      <c r="G3125" s="136">
        <v>44147</v>
      </c>
      <c r="H3125" s="136">
        <v>44165</v>
      </c>
      <c r="I3125" s="135">
        <v>0</v>
      </c>
      <c r="J3125" s="92"/>
    </row>
    <row r="3126" spans="1:10" x14ac:dyDescent="0.25">
      <c r="A3126" s="135" t="s">
        <v>12195</v>
      </c>
      <c r="B3126" s="135" t="s">
        <v>545</v>
      </c>
      <c r="C3126" s="135" t="s">
        <v>566</v>
      </c>
      <c r="D3126" s="135" t="b">
        <v>0</v>
      </c>
      <c r="E3126" s="135" t="s">
        <v>12103</v>
      </c>
      <c r="F3126" s="135" t="s">
        <v>539</v>
      </c>
      <c r="G3126" s="136">
        <v>44147</v>
      </c>
      <c r="H3126" s="136">
        <v>44165</v>
      </c>
      <c r="I3126" s="135">
        <v>0</v>
      </c>
      <c r="J3126" s="92"/>
    </row>
    <row r="3127" spans="1:10" x14ac:dyDescent="0.25">
      <c r="A3127" s="135" t="s">
        <v>12196</v>
      </c>
      <c r="B3127" s="135" t="s">
        <v>545</v>
      </c>
      <c r="C3127" s="135" t="s">
        <v>566</v>
      </c>
      <c r="D3127" s="135" t="b">
        <v>0</v>
      </c>
      <c r="E3127" s="135" t="s">
        <v>12103</v>
      </c>
      <c r="F3127" s="135" t="s">
        <v>539</v>
      </c>
      <c r="G3127" s="136">
        <v>44147</v>
      </c>
      <c r="H3127" s="136">
        <v>44165</v>
      </c>
      <c r="I3127" s="135">
        <v>0</v>
      </c>
      <c r="J3127" s="92"/>
    </row>
    <row r="3128" spans="1:10" x14ac:dyDescent="0.25">
      <c r="A3128" s="135" t="s">
        <v>12197</v>
      </c>
      <c r="B3128" s="135" t="s">
        <v>545</v>
      </c>
      <c r="C3128" s="135" t="s">
        <v>566</v>
      </c>
      <c r="D3128" s="135" t="b">
        <v>0</v>
      </c>
      <c r="E3128" s="135" t="s">
        <v>12103</v>
      </c>
      <c r="F3128" s="135" t="s">
        <v>539</v>
      </c>
      <c r="G3128" s="136">
        <v>44147</v>
      </c>
      <c r="H3128" s="136">
        <v>44165</v>
      </c>
      <c r="I3128" s="135">
        <v>0</v>
      </c>
      <c r="J3128" s="92"/>
    </row>
    <row r="3129" spans="1:10" x14ac:dyDescent="0.25">
      <c r="A3129" s="135" t="s">
        <v>12198</v>
      </c>
      <c r="B3129" s="135" t="s">
        <v>545</v>
      </c>
      <c r="C3129" s="135" t="s">
        <v>566</v>
      </c>
      <c r="D3129" s="135" t="b">
        <v>0</v>
      </c>
      <c r="E3129" s="135" t="s">
        <v>12103</v>
      </c>
      <c r="F3129" s="135" t="s">
        <v>539</v>
      </c>
      <c r="G3129" s="136">
        <v>44147</v>
      </c>
      <c r="H3129" s="136">
        <v>44165</v>
      </c>
      <c r="I3129" s="135">
        <v>0</v>
      </c>
      <c r="J3129" s="92"/>
    </row>
    <row r="3130" spans="1:10" x14ac:dyDescent="0.25">
      <c r="A3130" s="135" t="s">
        <v>12199</v>
      </c>
      <c r="B3130" s="135" t="s">
        <v>545</v>
      </c>
      <c r="C3130" s="135" t="s">
        <v>566</v>
      </c>
      <c r="D3130" s="135" t="b">
        <v>0</v>
      </c>
      <c r="E3130" s="135" t="s">
        <v>12103</v>
      </c>
      <c r="F3130" s="135" t="s">
        <v>539</v>
      </c>
      <c r="G3130" s="136">
        <v>44147</v>
      </c>
      <c r="H3130" s="136">
        <v>44165</v>
      </c>
      <c r="I3130" s="135">
        <v>0</v>
      </c>
      <c r="J3130" s="92"/>
    </row>
    <row r="3131" spans="1:10" x14ac:dyDescent="0.25">
      <c r="A3131" s="135" t="s">
        <v>12200</v>
      </c>
      <c r="B3131" s="135" t="s">
        <v>545</v>
      </c>
      <c r="C3131" s="135" t="s">
        <v>566</v>
      </c>
      <c r="D3131" s="135" t="b">
        <v>0</v>
      </c>
      <c r="E3131" s="135" t="s">
        <v>12103</v>
      </c>
      <c r="F3131" s="135" t="s">
        <v>539</v>
      </c>
      <c r="G3131" s="136">
        <v>44147</v>
      </c>
      <c r="H3131" s="136">
        <v>44165</v>
      </c>
      <c r="I3131" s="135">
        <v>0</v>
      </c>
      <c r="J3131" s="92"/>
    </row>
    <row r="3132" spans="1:10" x14ac:dyDescent="0.25">
      <c r="A3132" s="135" t="s">
        <v>12201</v>
      </c>
      <c r="B3132" s="135" t="s">
        <v>545</v>
      </c>
      <c r="C3132" s="135" t="s">
        <v>566</v>
      </c>
      <c r="D3132" s="135" t="b">
        <v>0</v>
      </c>
      <c r="E3132" s="135" t="s">
        <v>12103</v>
      </c>
      <c r="F3132" s="135" t="s">
        <v>539</v>
      </c>
      <c r="G3132" s="136">
        <v>44147</v>
      </c>
      <c r="H3132" s="136">
        <v>44165</v>
      </c>
      <c r="I3132" s="135">
        <v>0</v>
      </c>
      <c r="J3132" s="92"/>
    </row>
    <row r="3133" spans="1:10" x14ac:dyDescent="0.25">
      <c r="A3133" s="135" t="s">
        <v>12202</v>
      </c>
      <c r="B3133" s="135" t="s">
        <v>545</v>
      </c>
      <c r="C3133" s="135" t="s">
        <v>566</v>
      </c>
      <c r="D3133" s="135" t="b">
        <v>0</v>
      </c>
      <c r="E3133" s="135" t="s">
        <v>12103</v>
      </c>
      <c r="F3133" s="135" t="s">
        <v>539</v>
      </c>
      <c r="G3133" s="136">
        <v>44147</v>
      </c>
      <c r="H3133" s="136">
        <v>44165</v>
      </c>
      <c r="I3133" s="135">
        <v>0</v>
      </c>
      <c r="J3133" s="92"/>
    </row>
    <row r="3134" spans="1:10" x14ac:dyDescent="0.25">
      <c r="A3134" s="135" t="s">
        <v>12203</v>
      </c>
      <c r="B3134" s="135" t="s">
        <v>545</v>
      </c>
      <c r="C3134" s="135" t="s">
        <v>566</v>
      </c>
      <c r="D3134" s="135" t="b">
        <v>0</v>
      </c>
      <c r="E3134" s="135" t="s">
        <v>12103</v>
      </c>
      <c r="F3134" s="135" t="s">
        <v>539</v>
      </c>
      <c r="G3134" s="136">
        <v>44147</v>
      </c>
      <c r="H3134" s="136">
        <v>44165</v>
      </c>
      <c r="I3134" s="135">
        <v>0</v>
      </c>
      <c r="J3134" s="92"/>
    </row>
    <row r="3135" spans="1:10" x14ac:dyDescent="0.25">
      <c r="A3135" s="135" t="s">
        <v>12204</v>
      </c>
      <c r="B3135" s="135" t="s">
        <v>545</v>
      </c>
      <c r="C3135" s="135" t="s">
        <v>566</v>
      </c>
      <c r="D3135" s="135" t="b">
        <v>0</v>
      </c>
      <c r="E3135" s="135" t="s">
        <v>12103</v>
      </c>
      <c r="F3135" s="135" t="s">
        <v>539</v>
      </c>
      <c r="G3135" s="136">
        <v>44147</v>
      </c>
      <c r="H3135" s="136">
        <v>44165</v>
      </c>
      <c r="I3135" s="135">
        <v>0</v>
      </c>
      <c r="J3135" s="92"/>
    </row>
    <row r="3136" spans="1:10" x14ac:dyDescent="0.25">
      <c r="A3136" s="135" t="s">
        <v>12205</v>
      </c>
      <c r="B3136" s="135" t="s">
        <v>545</v>
      </c>
      <c r="C3136" s="135" t="s">
        <v>566</v>
      </c>
      <c r="D3136" s="135" t="b">
        <v>0</v>
      </c>
      <c r="E3136" s="135" t="s">
        <v>12103</v>
      </c>
      <c r="F3136" s="135" t="s">
        <v>539</v>
      </c>
      <c r="G3136" s="136">
        <v>44147</v>
      </c>
      <c r="H3136" s="136">
        <v>44165</v>
      </c>
      <c r="I3136" s="135">
        <v>0</v>
      </c>
      <c r="J3136" s="92"/>
    </row>
    <row r="3137" spans="1:10" x14ac:dyDescent="0.25">
      <c r="A3137" s="135" t="s">
        <v>12206</v>
      </c>
      <c r="B3137" s="135" t="s">
        <v>545</v>
      </c>
      <c r="C3137" s="135" t="s">
        <v>566</v>
      </c>
      <c r="D3137" s="135" t="b">
        <v>0</v>
      </c>
      <c r="E3137" s="135" t="s">
        <v>12103</v>
      </c>
      <c r="F3137" s="135" t="s">
        <v>539</v>
      </c>
      <c r="G3137" s="136">
        <v>44147</v>
      </c>
      <c r="H3137" s="136">
        <v>44165</v>
      </c>
      <c r="I3137" s="135">
        <v>0</v>
      </c>
      <c r="J3137" s="92"/>
    </row>
    <row r="3138" spans="1:10" x14ac:dyDescent="0.25">
      <c r="A3138" s="135" t="s">
        <v>12207</v>
      </c>
      <c r="B3138" s="135" t="s">
        <v>545</v>
      </c>
      <c r="C3138" s="135" t="s">
        <v>566</v>
      </c>
      <c r="D3138" s="135" t="b">
        <v>0</v>
      </c>
      <c r="E3138" s="135" t="s">
        <v>12103</v>
      </c>
      <c r="F3138" s="135" t="s">
        <v>539</v>
      </c>
      <c r="G3138" s="136">
        <v>44147</v>
      </c>
      <c r="H3138" s="136">
        <v>44165</v>
      </c>
      <c r="I3138" s="135">
        <v>0</v>
      </c>
      <c r="J3138" s="92"/>
    </row>
    <row r="3139" spans="1:10" x14ac:dyDescent="0.25">
      <c r="A3139" s="135" t="s">
        <v>12208</v>
      </c>
      <c r="B3139" s="135" t="s">
        <v>545</v>
      </c>
      <c r="C3139" s="135" t="s">
        <v>566</v>
      </c>
      <c r="D3139" s="135" t="b">
        <v>0</v>
      </c>
      <c r="E3139" s="135" t="s">
        <v>12103</v>
      </c>
      <c r="F3139" s="135" t="s">
        <v>539</v>
      </c>
      <c r="G3139" s="136">
        <v>44147</v>
      </c>
      <c r="H3139" s="136">
        <v>44165</v>
      </c>
      <c r="I3139" s="135">
        <v>0</v>
      </c>
      <c r="J3139" s="92"/>
    </row>
    <row r="3140" spans="1:10" x14ac:dyDescent="0.25">
      <c r="A3140" s="135" t="s">
        <v>12209</v>
      </c>
      <c r="B3140" s="135" t="s">
        <v>545</v>
      </c>
      <c r="C3140" s="135" t="s">
        <v>566</v>
      </c>
      <c r="D3140" s="135" t="b">
        <v>0</v>
      </c>
      <c r="E3140" s="135" t="s">
        <v>12103</v>
      </c>
      <c r="F3140" s="135" t="s">
        <v>539</v>
      </c>
      <c r="G3140" s="136">
        <v>44147</v>
      </c>
      <c r="H3140" s="136">
        <v>44165</v>
      </c>
      <c r="I3140" s="135">
        <v>0</v>
      </c>
      <c r="J3140" s="92"/>
    </row>
    <row r="3141" spans="1:10" x14ac:dyDescent="0.25">
      <c r="A3141" s="135" t="s">
        <v>12210</v>
      </c>
      <c r="B3141" s="135" t="s">
        <v>545</v>
      </c>
      <c r="C3141" s="135" t="s">
        <v>566</v>
      </c>
      <c r="D3141" s="135" t="b">
        <v>0</v>
      </c>
      <c r="E3141" s="135" t="s">
        <v>12103</v>
      </c>
      <c r="F3141" s="135" t="s">
        <v>539</v>
      </c>
      <c r="G3141" s="136">
        <v>44147</v>
      </c>
      <c r="H3141" s="136">
        <v>44165</v>
      </c>
      <c r="I3141" s="135">
        <v>0</v>
      </c>
      <c r="J3141" s="92"/>
    </row>
    <row r="3142" spans="1:10" x14ac:dyDescent="0.25">
      <c r="A3142" s="135" t="s">
        <v>12211</v>
      </c>
      <c r="B3142" s="135" t="s">
        <v>545</v>
      </c>
      <c r="C3142" s="135" t="s">
        <v>566</v>
      </c>
      <c r="D3142" s="135" t="b">
        <v>0</v>
      </c>
      <c r="E3142" s="135" t="s">
        <v>12103</v>
      </c>
      <c r="F3142" s="135" t="s">
        <v>539</v>
      </c>
      <c r="G3142" s="136">
        <v>44147</v>
      </c>
      <c r="H3142" s="136">
        <v>44165</v>
      </c>
      <c r="I3142" s="135">
        <v>0</v>
      </c>
      <c r="J3142" s="92"/>
    </row>
    <row r="3143" spans="1:10" x14ac:dyDescent="0.25">
      <c r="A3143" s="135" t="s">
        <v>12212</v>
      </c>
      <c r="B3143" s="135" t="s">
        <v>545</v>
      </c>
      <c r="C3143" s="135" t="s">
        <v>566</v>
      </c>
      <c r="D3143" s="135" t="b">
        <v>0</v>
      </c>
      <c r="E3143" s="135" t="s">
        <v>12103</v>
      </c>
      <c r="F3143" s="135" t="s">
        <v>539</v>
      </c>
      <c r="G3143" s="136">
        <v>44147</v>
      </c>
      <c r="H3143" s="136">
        <v>44165</v>
      </c>
      <c r="I3143" s="135">
        <v>0</v>
      </c>
      <c r="J3143" s="92"/>
    </row>
    <row r="3144" spans="1:10" x14ac:dyDescent="0.25">
      <c r="A3144" s="135" t="s">
        <v>12213</v>
      </c>
      <c r="B3144" s="135" t="s">
        <v>545</v>
      </c>
      <c r="C3144" s="135" t="s">
        <v>566</v>
      </c>
      <c r="D3144" s="135" t="b">
        <v>0</v>
      </c>
      <c r="E3144" s="135" t="s">
        <v>12103</v>
      </c>
      <c r="F3144" s="135" t="s">
        <v>539</v>
      </c>
      <c r="G3144" s="136">
        <v>44147</v>
      </c>
      <c r="H3144" s="136">
        <v>44165</v>
      </c>
      <c r="I3144" s="135">
        <v>0</v>
      </c>
      <c r="J3144" s="92"/>
    </row>
    <row r="3145" spans="1:10" x14ac:dyDescent="0.25">
      <c r="A3145" s="135" t="s">
        <v>12214</v>
      </c>
      <c r="B3145" s="135" t="s">
        <v>545</v>
      </c>
      <c r="C3145" s="135" t="s">
        <v>566</v>
      </c>
      <c r="D3145" s="135" t="b">
        <v>0</v>
      </c>
      <c r="E3145" s="135" t="s">
        <v>12103</v>
      </c>
      <c r="F3145" s="135" t="s">
        <v>539</v>
      </c>
      <c r="G3145" s="136">
        <v>44147</v>
      </c>
      <c r="H3145" s="136">
        <v>44165</v>
      </c>
      <c r="I3145" s="135">
        <v>0</v>
      </c>
      <c r="J3145" s="92"/>
    </row>
    <row r="3146" spans="1:10" x14ac:dyDescent="0.25">
      <c r="A3146" s="135" t="s">
        <v>12215</v>
      </c>
      <c r="B3146" s="135" t="s">
        <v>545</v>
      </c>
      <c r="C3146" s="135" t="s">
        <v>566</v>
      </c>
      <c r="D3146" s="135" t="b">
        <v>0</v>
      </c>
      <c r="E3146" s="135" t="s">
        <v>12103</v>
      </c>
      <c r="F3146" s="135" t="s">
        <v>539</v>
      </c>
      <c r="G3146" s="136">
        <v>44147</v>
      </c>
      <c r="H3146" s="136">
        <v>44165</v>
      </c>
      <c r="I3146" s="135">
        <v>0</v>
      </c>
      <c r="J3146" s="92"/>
    </row>
    <row r="3147" spans="1:10" x14ac:dyDescent="0.25">
      <c r="A3147" s="135" t="s">
        <v>12216</v>
      </c>
      <c r="B3147" s="135" t="s">
        <v>545</v>
      </c>
      <c r="C3147" s="135" t="s">
        <v>566</v>
      </c>
      <c r="D3147" s="135" t="b">
        <v>0</v>
      </c>
      <c r="E3147" s="135" t="s">
        <v>12103</v>
      </c>
      <c r="F3147" s="135" t="s">
        <v>539</v>
      </c>
      <c r="G3147" s="136">
        <v>44147</v>
      </c>
      <c r="H3147" s="136">
        <v>44165</v>
      </c>
      <c r="I3147" s="135">
        <v>0</v>
      </c>
      <c r="J3147" s="92"/>
    </row>
    <row r="3148" spans="1:10" x14ac:dyDescent="0.25">
      <c r="A3148" s="135" t="s">
        <v>12217</v>
      </c>
      <c r="B3148" s="135" t="s">
        <v>545</v>
      </c>
      <c r="C3148" s="135" t="s">
        <v>566</v>
      </c>
      <c r="D3148" s="135" t="b">
        <v>0</v>
      </c>
      <c r="E3148" s="135" t="s">
        <v>12103</v>
      </c>
      <c r="F3148" s="135" t="s">
        <v>539</v>
      </c>
      <c r="G3148" s="136">
        <v>44147</v>
      </c>
      <c r="H3148" s="136">
        <v>44165</v>
      </c>
      <c r="I3148" s="135">
        <v>0</v>
      </c>
      <c r="J3148" s="92"/>
    </row>
    <row r="3149" spans="1:10" x14ac:dyDescent="0.25">
      <c r="A3149" s="135" t="s">
        <v>12218</v>
      </c>
      <c r="B3149" s="135" t="s">
        <v>545</v>
      </c>
      <c r="C3149" s="135" t="s">
        <v>566</v>
      </c>
      <c r="D3149" s="135" t="b">
        <v>0</v>
      </c>
      <c r="E3149" s="135" t="s">
        <v>12103</v>
      </c>
      <c r="F3149" s="135" t="s">
        <v>539</v>
      </c>
      <c r="G3149" s="136">
        <v>44147</v>
      </c>
      <c r="H3149" s="136">
        <v>44165</v>
      </c>
      <c r="I3149" s="135">
        <v>0</v>
      </c>
      <c r="J3149" s="92"/>
    </row>
    <row r="3150" spans="1:10" x14ac:dyDescent="0.25">
      <c r="A3150" s="135" t="s">
        <v>12219</v>
      </c>
      <c r="B3150" s="135" t="s">
        <v>545</v>
      </c>
      <c r="C3150" s="135" t="s">
        <v>566</v>
      </c>
      <c r="D3150" s="135" t="b">
        <v>0</v>
      </c>
      <c r="E3150" s="135" t="s">
        <v>12103</v>
      </c>
      <c r="F3150" s="135" t="s">
        <v>539</v>
      </c>
      <c r="G3150" s="136">
        <v>44147</v>
      </c>
      <c r="H3150" s="136">
        <v>44165</v>
      </c>
      <c r="I3150" s="135">
        <v>0</v>
      </c>
      <c r="J3150" s="92"/>
    </row>
    <row r="3151" spans="1:10" x14ac:dyDescent="0.25">
      <c r="A3151" s="135" t="s">
        <v>12220</v>
      </c>
      <c r="B3151" s="135" t="s">
        <v>545</v>
      </c>
      <c r="C3151" s="135" t="s">
        <v>566</v>
      </c>
      <c r="D3151" s="135" t="b">
        <v>0</v>
      </c>
      <c r="E3151" s="135" t="s">
        <v>12103</v>
      </c>
      <c r="F3151" s="135" t="s">
        <v>539</v>
      </c>
      <c r="G3151" s="136">
        <v>44147</v>
      </c>
      <c r="H3151" s="136">
        <v>44165</v>
      </c>
      <c r="I3151" s="135">
        <v>0</v>
      </c>
      <c r="J3151" s="92"/>
    </row>
    <row r="3152" spans="1:10" x14ac:dyDescent="0.25">
      <c r="A3152" s="135" t="s">
        <v>12221</v>
      </c>
      <c r="B3152" s="135" t="s">
        <v>545</v>
      </c>
      <c r="C3152" s="135" t="s">
        <v>566</v>
      </c>
      <c r="D3152" s="135" t="b">
        <v>0</v>
      </c>
      <c r="E3152" s="135" t="s">
        <v>12103</v>
      </c>
      <c r="F3152" s="135" t="s">
        <v>539</v>
      </c>
      <c r="G3152" s="136">
        <v>44147</v>
      </c>
      <c r="H3152" s="136">
        <v>44165</v>
      </c>
      <c r="I3152" s="135">
        <v>0</v>
      </c>
      <c r="J3152" s="92"/>
    </row>
    <row r="3153" spans="1:10" x14ac:dyDescent="0.25">
      <c r="A3153" s="135" t="s">
        <v>12222</v>
      </c>
      <c r="B3153" s="135" t="s">
        <v>545</v>
      </c>
      <c r="C3153" s="135" t="s">
        <v>566</v>
      </c>
      <c r="D3153" s="135" t="b">
        <v>0</v>
      </c>
      <c r="E3153" s="135" t="s">
        <v>12103</v>
      </c>
      <c r="F3153" s="135" t="s">
        <v>539</v>
      </c>
      <c r="G3153" s="136">
        <v>44147</v>
      </c>
      <c r="H3153" s="136">
        <v>44165</v>
      </c>
      <c r="I3153" s="135">
        <v>0</v>
      </c>
      <c r="J3153" s="92"/>
    </row>
    <row r="3154" spans="1:10" x14ac:dyDescent="0.25">
      <c r="A3154" s="135" t="s">
        <v>12223</v>
      </c>
      <c r="B3154" s="135" t="s">
        <v>545</v>
      </c>
      <c r="C3154" s="135" t="s">
        <v>566</v>
      </c>
      <c r="D3154" s="135" t="b">
        <v>0</v>
      </c>
      <c r="E3154" s="135" t="s">
        <v>12103</v>
      </c>
      <c r="F3154" s="135" t="s">
        <v>539</v>
      </c>
      <c r="G3154" s="136">
        <v>44147</v>
      </c>
      <c r="H3154" s="136">
        <v>44165</v>
      </c>
      <c r="I3154" s="135">
        <v>0</v>
      </c>
      <c r="J3154" s="92"/>
    </row>
    <row r="3155" spans="1:10" x14ac:dyDescent="0.25">
      <c r="A3155" s="135" t="s">
        <v>12224</v>
      </c>
      <c r="B3155" s="135" t="s">
        <v>545</v>
      </c>
      <c r="C3155" s="135" t="s">
        <v>566</v>
      </c>
      <c r="D3155" s="135" t="b">
        <v>0</v>
      </c>
      <c r="E3155" s="135" t="s">
        <v>12103</v>
      </c>
      <c r="F3155" s="135" t="s">
        <v>539</v>
      </c>
      <c r="G3155" s="136">
        <v>44147</v>
      </c>
      <c r="H3155" s="136">
        <v>44165</v>
      </c>
      <c r="I3155" s="135">
        <v>0</v>
      </c>
      <c r="J3155" s="92"/>
    </row>
    <row r="3156" spans="1:10" x14ac:dyDescent="0.25">
      <c r="A3156" s="135" t="s">
        <v>12225</v>
      </c>
      <c r="B3156" s="135" t="s">
        <v>545</v>
      </c>
      <c r="C3156" s="135" t="s">
        <v>566</v>
      </c>
      <c r="D3156" s="135" t="b">
        <v>0</v>
      </c>
      <c r="E3156" s="135" t="s">
        <v>12103</v>
      </c>
      <c r="F3156" s="135" t="s">
        <v>539</v>
      </c>
      <c r="G3156" s="136">
        <v>44147</v>
      </c>
      <c r="H3156" s="136">
        <v>44165</v>
      </c>
      <c r="I3156" s="135">
        <v>0</v>
      </c>
      <c r="J3156" s="92"/>
    </row>
    <row r="3157" spans="1:10" x14ac:dyDescent="0.25">
      <c r="A3157" s="135" t="s">
        <v>12226</v>
      </c>
      <c r="B3157" s="135" t="s">
        <v>545</v>
      </c>
      <c r="C3157" s="135" t="s">
        <v>566</v>
      </c>
      <c r="D3157" s="135" t="b">
        <v>0</v>
      </c>
      <c r="E3157" s="135" t="s">
        <v>12103</v>
      </c>
      <c r="F3157" s="135" t="s">
        <v>539</v>
      </c>
      <c r="G3157" s="136">
        <v>44147</v>
      </c>
      <c r="H3157" s="136">
        <v>44165</v>
      </c>
      <c r="I3157" s="135">
        <v>0</v>
      </c>
      <c r="J3157" s="92"/>
    </row>
    <row r="3158" spans="1:10" x14ac:dyDescent="0.25">
      <c r="A3158" s="135" t="s">
        <v>12227</v>
      </c>
      <c r="B3158" s="135" t="s">
        <v>545</v>
      </c>
      <c r="C3158" s="135" t="s">
        <v>566</v>
      </c>
      <c r="D3158" s="135" t="b">
        <v>0</v>
      </c>
      <c r="E3158" s="135" t="s">
        <v>12103</v>
      </c>
      <c r="F3158" s="135" t="s">
        <v>539</v>
      </c>
      <c r="G3158" s="136">
        <v>44147</v>
      </c>
      <c r="H3158" s="136">
        <v>44165</v>
      </c>
      <c r="I3158" s="135">
        <v>0</v>
      </c>
      <c r="J3158" s="92"/>
    </row>
    <row r="3159" spans="1:10" x14ac:dyDescent="0.25">
      <c r="A3159" s="135" t="s">
        <v>12228</v>
      </c>
      <c r="B3159" s="135" t="s">
        <v>545</v>
      </c>
      <c r="C3159" s="135" t="s">
        <v>566</v>
      </c>
      <c r="D3159" s="135" t="b">
        <v>0</v>
      </c>
      <c r="E3159" s="135" t="s">
        <v>12103</v>
      </c>
      <c r="F3159" s="135" t="s">
        <v>539</v>
      </c>
      <c r="G3159" s="136">
        <v>44147</v>
      </c>
      <c r="H3159" s="136">
        <v>44165</v>
      </c>
      <c r="I3159" s="135">
        <v>0</v>
      </c>
      <c r="J3159" s="92"/>
    </row>
    <row r="3160" spans="1:10" x14ac:dyDescent="0.25">
      <c r="A3160" s="135" t="s">
        <v>12229</v>
      </c>
      <c r="B3160" s="135" t="s">
        <v>545</v>
      </c>
      <c r="C3160" s="135" t="s">
        <v>566</v>
      </c>
      <c r="D3160" s="135" t="b">
        <v>0</v>
      </c>
      <c r="E3160" s="135" t="s">
        <v>12103</v>
      </c>
      <c r="F3160" s="135" t="s">
        <v>539</v>
      </c>
      <c r="G3160" s="136">
        <v>44147</v>
      </c>
      <c r="H3160" s="136">
        <v>44165</v>
      </c>
      <c r="I3160" s="135">
        <v>0</v>
      </c>
      <c r="J3160" s="92"/>
    </row>
    <row r="3161" spans="1:10" x14ac:dyDescent="0.25">
      <c r="A3161" s="135" t="s">
        <v>12230</v>
      </c>
      <c r="B3161" s="135" t="s">
        <v>545</v>
      </c>
      <c r="C3161" s="135" t="s">
        <v>566</v>
      </c>
      <c r="D3161" s="135" t="b">
        <v>0</v>
      </c>
      <c r="E3161" s="135" t="s">
        <v>12103</v>
      </c>
      <c r="F3161" s="135" t="s">
        <v>539</v>
      </c>
      <c r="G3161" s="136">
        <v>44147</v>
      </c>
      <c r="H3161" s="136">
        <v>44165</v>
      </c>
      <c r="I3161" s="135">
        <v>0</v>
      </c>
      <c r="J3161" s="92"/>
    </row>
    <row r="3162" spans="1:10" x14ac:dyDescent="0.25">
      <c r="A3162" s="135" t="s">
        <v>12231</v>
      </c>
      <c r="B3162" s="135" t="s">
        <v>545</v>
      </c>
      <c r="C3162" s="135" t="s">
        <v>566</v>
      </c>
      <c r="D3162" s="135" t="b">
        <v>0</v>
      </c>
      <c r="E3162" s="135" t="s">
        <v>12103</v>
      </c>
      <c r="F3162" s="135" t="s">
        <v>539</v>
      </c>
      <c r="G3162" s="136">
        <v>44147</v>
      </c>
      <c r="H3162" s="136">
        <v>44165</v>
      </c>
      <c r="I3162" s="135">
        <v>0</v>
      </c>
      <c r="J3162" s="92"/>
    </row>
    <row r="3163" spans="1:10" x14ac:dyDescent="0.25">
      <c r="A3163" s="135" t="s">
        <v>12232</v>
      </c>
      <c r="B3163" s="135" t="s">
        <v>545</v>
      </c>
      <c r="C3163" s="135" t="s">
        <v>566</v>
      </c>
      <c r="D3163" s="135" t="b">
        <v>0</v>
      </c>
      <c r="E3163" s="135" t="s">
        <v>12103</v>
      </c>
      <c r="F3163" s="135" t="s">
        <v>539</v>
      </c>
      <c r="G3163" s="136">
        <v>44147</v>
      </c>
      <c r="H3163" s="136">
        <v>44165</v>
      </c>
      <c r="I3163" s="135">
        <v>0</v>
      </c>
      <c r="J3163" s="92"/>
    </row>
    <row r="3164" spans="1:10" x14ac:dyDescent="0.25">
      <c r="A3164" s="135" t="s">
        <v>12233</v>
      </c>
      <c r="B3164" s="135" t="s">
        <v>545</v>
      </c>
      <c r="C3164" s="135" t="s">
        <v>566</v>
      </c>
      <c r="D3164" s="135" t="b">
        <v>0</v>
      </c>
      <c r="E3164" s="135" t="s">
        <v>12103</v>
      </c>
      <c r="F3164" s="135" t="s">
        <v>539</v>
      </c>
      <c r="G3164" s="136">
        <v>44147</v>
      </c>
      <c r="H3164" s="136">
        <v>44165</v>
      </c>
      <c r="I3164" s="135">
        <v>0</v>
      </c>
      <c r="J3164" s="92"/>
    </row>
    <row r="3165" spans="1:10" x14ac:dyDescent="0.25">
      <c r="A3165" s="135" t="s">
        <v>12234</v>
      </c>
      <c r="B3165" s="135" t="s">
        <v>545</v>
      </c>
      <c r="C3165" s="135" t="s">
        <v>566</v>
      </c>
      <c r="D3165" s="135" t="b">
        <v>0</v>
      </c>
      <c r="E3165" s="135" t="s">
        <v>12103</v>
      </c>
      <c r="F3165" s="135" t="s">
        <v>539</v>
      </c>
      <c r="G3165" s="136">
        <v>44147</v>
      </c>
      <c r="H3165" s="136">
        <v>44165</v>
      </c>
      <c r="I3165" s="135">
        <v>0</v>
      </c>
      <c r="J3165" s="92"/>
    </row>
    <row r="3166" spans="1:10" x14ac:dyDescent="0.25">
      <c r="A3166" s="135" t="s">
        <v>12235</v>
      </c>
      <c r="B3166" s="135" t="s">
        <v>545</v>
      </c>
      <c r="C3166" s="135" t="s">
        <v>566</v>
      </c>
      <c r="D3166" s="135" t="b">
        <v>0</v>
      </c>
      <c r="E3166" s="135" t="s">
        <v>12103</v>
      </c>
      <c r="F3166" s="135" t="s">
        <v>539</v>
      </c>
      <c r="G3166" s="136">
        <v>44147</v>
      </c>
      <c r="H3166" s="136">
        <v>44165</v>
      </c>
      <c r="I3166" s="135">
        <v>0</v>
      </c>
      <c r="J3166" s="92"/>
    </row>
    <row r="3167" spans="1:10" x14ac:dyDescent="0.25">
      <c r="A3167" s="135" t="s">
        <v>12236</v>
      </c>
      <c r="B3167" s="135" t="s">
        <v>545</v>
      </c>
      <c r="C3167" s="135" t="s">
        <v>566</v>
      </c>
      <c r="D3167" s="135" t="b">
        <v>0</v>
      </c>
      <c r="E3167" s="135" t="s">
        <v>12103</v>
      </c>
      <c r="F3167" s="135" t="s">
        <v>539</v>
      </c>
      <c r="G3167" s="136">
        <v>44147</v>
      </c>
      <c r="H3167" s="136">
        <v>44165</v>
      </c>
      <c r="I3167" s="135">
        <v>0</v>
      </c>
      <c r="J3167" s="92"/>
    </row>
    <row r="3168" spans="1:10" x14ac:dyDescent="0.25">
      <c r="A3168" s="135" t="s">
        <v>12237</v>
      </c>
      <c r="B3168" s="135" t="s">
        <v>545</v>
      </c>
      <c r="C3168" s="135" t="s">
        <v>566</v>
      </c>
      <c r="D3168" s="135" t="b">
        <v>0</v>
      </c>
      <c r="E3168" s="135" t="s">
        <v>12103</v>
      </c>
      <c r="F3168" s="135" t="s">
        <v>539</v>
      </c>
      <c r="G3168" s="136">
        <v>44147</v>
      </c>
      <c r="H3168" s="136">
        <v>44165</v>
      </c>
      <c r="I3168" s="135">
        <v>0</v>
      </c>
      <c r="J3168" s="92"/>
    </row>
    <row r="3169" spans="1:10" x14ac:dyDescent="0.25">
      <c r="A3169" s="135" t="s">
        <v>12238</v>
      </c>
      <c r="B3169" s="135" t="s">
        <v>545</v>
      </c>
      <c r="C3169" s="135" t="s">
        <v>566</v>
      </c>
      <c r="D3169" s="135" t="b">
        <v>0</v>
      </c>
      <c r="E3169" s="135" t="s">
        <v>12103</v>
      </c>
      <c r="F3169" s="135" t="s">
        <v>539</v>
      </c>
      <c r="G3169" s="136">
        <v>44147</v>
      </c>
      <c r="H3169" s="136">
        <v>44165</v>
      </c>
      <c r="I3169" s="135">
        <v>0</v>
      </c>
      <c r="J3169" s="92"/>
    </row>
    <row r="3170" spans="1:10" x14ac:dyDescent="0.25">
      <c r="A3170" s="135" t="s">
        <v>12239</v>
      </c>
      <c r="B3170" s="135" t="s">
        <v>545</v>
      </c>
      <c r="C3170" s="135" t="s">
        <v>566</v>
      </c>
      <c r="D3170" s="135" t="b">
        <v>0</v>
      </c>
      <c r="E3170" s="135" t="s">
        <v>12103</v>
      </c>
      <c r="F3170" s="135" t="s">
        <v>539</v>
      </c>
      <c r="G3170" s="136">
        <v>44147</v>
      </c>
      <c r="H3170" s="136">
        <v>44165</v>
      </c>
      <c r="I3170" s="135">
        <v>0</v>
      </c>
      <c r="J3170" s="92"/>
    </row>
    <row r="3171" spans="1:10" x14ac:dyDescent="0.25">
      <c r="A3171" s="135" t="s">
        <v>12240</v>
      </c>
      <c r="B3171" s="135" t="s">
        <v>545</v>
      </c>
      <c r="C3171" s="135" t="s">
        <v>566</v>
      </c>
      <c r="D3171" s="135" t="b">
        <v>0</v>
      </c>
      <c r="E3171" s="135" t="s">
        <v>12103</v>
      </c>
      <c r="F3171" s="135" t="s">
        <v>539</v>
      </c>
      <c r="G3171" s="136">
        <v>44147</v>
      </c>
      <c r="H3171" s="136">
        <v>44165</v>
      </c>
      <c r="I3171" s="135">
        <v>0</v>
      </c>
      <c r="J3171" s="92"/>
    </row>
    <row r="3172" spans="1:10" x14ac:dyDescent="0.25">
      <c r="A3172" s="135" t="s">
        <v>12241</v>
      </c>
      <c r="B3172" s="135" t="s">
        <v>545</v>
      </c>
      <c r="C3172" s="135" t="s">
        <v>566</v>
      </c>
      <c r="D3172" s="135" t="b">
        <v>0</v>
      </c>
      <c r="E3172" s="135" t="s">
        <v>12103</v>
      </c>
      <c r="F3172" s="135" t="s">
        <v>539</v>
      </c>
      <c r="G3172" s="136">
        <v>44147</v>
      </c>
      <c r="H3172" s="136">
        <v>44165</v>
      </c>
      <c r="I3172" s="135">
        <v>0</v>
      </c>
      <c r="J3172" s="92"/>
    </row>
    <row r="3173" spans="1:10" x14ac:dyDescent="0.25">
      <c r="A3173" s="135" t="s">
        <v>12242</v>
      </c>
      <c r="B3173" s="135" t="s">
        <v>545</v>
      </c>
      <c r="C3173" s="135" t="s">
        <v>566</v>
      </c>
      <c r="D3173" s="135" t="b">
        <v>0</v>
      </c>
      <c r="E3173" s="135" t="s">
        <v>12103</v>
      </c>
      <c r="F3173" s="135" t="s">
        <v>539</v>
      </c>
      <c r="G3173" s="136">
        <v>44147</v>
      </c>
      <c r="H3173" s="136">
        <v>44165</v>
      </c>
      <c r="I3173" s="135">
        <v>0</v>
      </c>
      <c r="J3173" s="92"/>
    </row>
    <row r="3174" spans="1:10" x14ac:dyDescent="0.25">
      <c r="A3174" s="135" t="s">
        <v>12243</v>
      </c>
      <c r="B3174" s="135" t="s">
        <v>545</v>
      </c>
      <c r="C3174" s="135" t="s">
        <v>566</v>
      </c>
      <c r="D3174" s="135" t="b">
        <v>0</v>
      </c>
      <c r="E3174" s="135" t="s">
        <v>12103</v>
      </c>
      <c r="F3174" s="135" t="s">
        <v>539</v>
      </c>
      <c r="G3174" s="136">
        <v>44147</v>
      </c>
      <c r="H3174" s="136">
        <v>44165</v>
      </c>
      <c r="I3174" s="135">
        <v>0</v>
      </c>
      <c r="J3174" s="92"/>
    </row>
    <row r="3175" spans="1:10" x14ac:dyDescent="0.25">
      <c r="A3175" s="135" t="s">
        <v>12244</v>
      </c>
      <c r="B3175" s="135" t="s">
        <v>545</v>
      </c>
      <c r="C3175" s="135" t="s">
        <v>566</v>
      </c>
      <c r="D3175" s="135" t="b">
        <v>0</v>
      </c>
      <c r="E3175" s="135" t="s">
        <v>12103</v>
      </c>
      <c r="F3175" s="135" t="s">
        <v>539</v>
      </c>
      <c r="G3175" s="136">
        <v>44147</v>
      </c>
      <c r="H3175" s="136">
        <v>44165</v>
      </c>
      <c r="I3175" s="135">
        <v>0</v>
      </c>
      <c r="J3175" s="92"/>
    </row>
    <row r="3176" spans="1:10" x14ac:dyDescent="0.25">
      <c r="A3176" s="135" t="s">
        <v>12245</v>
      </c>
      <c r="B3176" s="135" t="s">
        <v>545</v>
      </c>
      <c r="C3176" s="135" t="s">
        <v>566</v>
      </c>
      <c r="D3176" s="135" t="b">
        <v>0</v>
      </c>
      <c r="E3176" s="135" t="s">
        <v>12103</v>
      </c>
      <c r="F3176" s="135" t="s">
        <v>539</v>
      </c>
      <c r="G3176" s="136">
        <v>44147</v>
      </c>
      <c r="H3176" s="136">
        <v>44165</v>
      </c>
      <c r="I3176" s="135">
        <v>0</v>
      </c>
      <c r="J3176" s="92"/>
    </row>
    <row r="3177" spans="1:10" x14ac:dyDescent="0.25">
      <c r="A3177" s="135" t="s">
        <v>12246</v>
      </c>
      <c r="B3177" s="135" t="s">
        <v>545</v>
      </c>
      <c r="C3177" s="135" t="s">
        <v>566</v>
      </c>
      <c r="D3177" s="135" t="b">
        <v>0</v>
      </c>
      <c r="E3177" s="135" t="s">
        <v>12103</v>
      </c>
      <c r="F3177" s="135" t="s">
        <v>539</v>
      </c>
      <c r="G3177" s="136">
        <v>44147</v>
      </c>
      <c r="H3177" s="136">
        <v>44165</v>
      </c>
      <c r="I3177" s="135">
        <v>0</v>
      </c>
      <c r="J3177" s="92"/>
    </row>
    <row r="3178" spans="1:10" x14ac:dyDescent="0.25">
      <c r="A3178" s="135" t="s">
        <v>12247</v>
      </c>
      <c r="B3178" s="135" t="s">
        <v>545</v>
      </c>
      <c r="C3178" s="135" t="s">
        <v>566</v>
      </c>
      <c r="D3178" s="135" t="b">
        <v>0</v>
      </c>
      <c r="E3178" s="135" t="s">
        <v>12103</v>
      </c>
      <c r="F3178" s="135" t="s">
        <v>539</v>
      </c>
      <c r="G3178" s="136">
        <v>44147</v>
      </c>
      <c r="H3178" s="136">
        <v>44165</v>
      </c>
      <c r="I3178" s="135">
        <v>0</v>
      </c>
      <c r="J3178" s="92"/>
    </row>
    <row r="3179" spans="1:10" x14ac:dyDescent="0.25">
      <c r="A3179" s="135" t="s">
        <v>12248</v>
      </c>
      <c r="B3179" s="135" t="s">
        <v>545</v>
      </c>
      <c r="C3179" s="135" t="s">
        <v>566</v>
      </c>
      <c r="D3179" s="135" t="b">
        <v>0</v>
      </c>
      <c r="E3179" s="135" t="s">
        <v>12103</v>
      </c>
      <c r="F3179" s="135" t="s">
        <v>539</v>
      </c>
      <c r="G3179" s="136">
        <v>44147</v>
      </c>
      <c r="H3179" s="136">
        <v>44165</v>
      </c>
      <c r="I3179" s="135">
        <v>0</v>
      </c>
      <c r="J3179" s="92"/>
    </row>
    <row r="3180" spans="1:10" x14ac:dyDescent="0.25">
      <c r="A3180" s="135" t="s">
        <v>12249</v>
      </c>
      <c r="B3180" s="135" t="s">
        <v>545</v>
      </c>
      <c r="C3180" s="135" t="s">
        <v>566</v>
      </c>
      <c r="D3180" s="135" t="b">
        <v>0</v>
      </c>
      <c r="E3180" s="135" t="s">
        <v>12103</v>
      </c>
      <c r="F3180" s="135" t="s">
        <v>539</v>
      </c>
      <c r="G3180" s="136">
        <v>44147</v>
      </c>
      <c r="H3180" s="136">
        <v>44165</v>
      </c>
      <c r="I3180" s="135">
        <v>0</v>
      </c>
      <c r="J3180" s="92"/>
    </row>
    <row r="3181" spans="1:10" x14ac:dyDescent="0.25">
      <c r="A3181" s="135" t="s">
        <v>12250</v>
      </c>
      <c r="B3181" s="135" t="s">
        <v>545</v>
      </c>
      <c r="C3181" s="135" t="s">
        <v>566</v>
      </c>
      <c r="D3181" s="135" t="b">
        <v>0</v>
      </c>
      <c r="E3181" s="135" t="s">
        <v>12103</v>
      </c>
      <c r="F3181" s="135" t="s">
        <v>539</v>
      </c>
      <c r="G3181" s="136">
        <v>44147</v>
      </c>
      <c r="H3181" s="136">
        <v>44165</v>
      </c>
      <c r="I3181" s="135">
        <v>0</v>
      </c>
      <c r="J3181" s="92"/>
    </row>
    <row r="3182" spans="1:10" x14ac:dyDescent="0.25">
      <c r="A3182" s="135" t="s">
        <v>12251</v>
      </c>
      <c r="B3182" s="135" t="s">
        <v>545</v>
      </c>
      <c r="C3182" s="135" t="s">
        <v>566</v>
      </c>
      <c r="D3182" s="135" t="b">
        <v>0</v>
      </c>
      <c r="E3182" s="135" t="s">
        <v>12103</v>
      </c>
      <c r="F3182" s="135" t="s">
        <v>539</v>
      </c>
      <c r="G3182" s="136">
        <v>44147</v>
      </c>
      <c r="H3182" s="136">
        <v>44165</v>
      </c>
      <c r="I3182" s="135">
        <v>0</v>
      </c>
      <c r="J3182" s="92"/>
    </row>
    <row r="3183" spans="1:10" x14ac:dyDescent="0.25">
      <c r="A3183" s="135" t="s">
        <v>12252</v>
      </c>
      <c r="B3183" s="135" t="s">
        <v>545</v>
      </c>
      <c r="C3183" s="135" t="s">
        <v>566</v>
      </c>
      <c r="D3183" s="135" t="b">
        <v>0</v>
      </c>
      <c r="E3183" s="135" t="s">
        <v>12103</v>
      </c>
      <c r="F3183" s="135" t="s">
        <v>539</v>
      </c>
      <c r="G3183" s="136">
        <v>44147</v>
      </c>
      <c r="H3183" s="136">
        <v>44165</v>
      </c>
      <c r="I3183" s="135">
        <v>0</v>
      </c>
      <c r="J3183" s="92"/>
    </row>
    <row r="3184" spans="1:10" x14ac:dyDescent="0.25">
      <c r="A3184" s="135" t="s">
        <v>12253</v>
      </c>
      <c r="B3184" s="135" t="s">
        <v>545</v>
      </c>
      <c r="C3184" s="135" t="s">
        <v>566</v>
      </c>
      <c r="D3184" s="135" t="b">
        <v>0</v>
      </c>
      <c r="E3184" s="135" t="s">
        <v>12103</v>
      </c>
      <c r="F3184" s="135" t="s">
        <v>539</v>
      </c>
      <c r="G3184" s="136">
        <v>44147</v>
      </c>
      <c r="H3184" s="136">
        <v>44165</v>
      </c>
      <c r="I3184" s="135">
        <v>0</v>
      </c>
      <c r="J3184" s="92"/>
    </row>
    <row r="3185" spans="1:10" x14ac:dyDescent="0.25">
      <c r="A3185" s="135" t="s">
        <v>12254</v>
      </c>
      <c r="B3185" s="135" t="s">
        <v>545</v>
      </c>
      <c r="C3185" s="135" t="s">
        <v>566</v>
      </c>
      <c r="D3185" s="135" t="b">
        <v>0</v>
      </c>
      <c r="E3185" s="135" t="s">
        <v>12103</v>
      </c>
      <c r="F3185" s="135" t="s">
        <v>539</v>
      </c>
      <c r="G3185" s="136">
        <v>44147</v>
      </c>
      <c r="H3185" s="136">
        <v>44165</v>
      </c>
      <c r="I3185" s="135">
        <v>0</v>
      </c>
      <c r="J3185" s="92"/>
    </row>
    <row r="3186" spans="1:10" x14ac:dyDescent="0.25">
      <c r="A3186" s="135" t="s">
        <v>12255</v>
      </c>
      <c r="B3186" s="135" t="s">
        <v>545</v>
      </c>
      <c r="C3186" s="135" t="s">
        <v>566</v>
      </c>
      <c r="D3186" s="135" t="b">
        <v>0</v>
      </c>
      <c r="E3186" s="135" t="s">
        <v>12103</v>
      </c>
      <c r="F3186" s="135" t="s">
        <v>539</v>
      </c>
      <c r="G3186" s="136">
        <v>44147</v>
      </c>
      <c r="H3186" s="136">
        <v>44165</v>
      </c>
      <c r="I3186" s="135">
        <v>0</v>
      </c>
      <c r="J3186" s="92"/>
    </row>
    <row r="3187" spans="1:10" x14ac:dyDescent="0.25">
      <c r="A3187" s="135" t="s">
        <v>12256</v>
      </c>
      <c r="B3187" s="135" t="s">
        <v>545</v>
      </c>
      <c r="C3187" s="135" t="s">
        <v>566</v>
      </c>
      <c r="D3187" s="135" t="b">
        <v>0</v>
      </c>
      <c r="E3187" s="135" t="s">
        <v>12103</v>
      </c>
      <c r="F3187" s="135" t="s">
        <v>539</v>
      </c>
      <c r="G3187" s="136">
        <v>44147</v>
      </c>
      <c r="H3187" s="136">
        <v>44165</v>
      </c>
      <c r="I3187" s="135">
        <v>0</v>
      </c>
      <c r="J3187" s="92"/>
    </row>
    <row r="3188" spans="1:10" x14ac:dyDescent="0.25">
      <c r="A3188" s="135" t="s">
        <v>12257</v>
      </c>
      <c r="B3188" s="135" t="s">
        <v>545</v>
      </c>
      <c r="C3188" s="135" t="s">
        <v>566</v>
      </c>
      <c r="D3188" s="135" t="b">
        <v>0</v>
      </c>
      <c r="E3188" s="135" t="s">
        <v>12103</v>
      </c>
      <c r="F3188" s="135" t="s">
        <v>539</v>
      </c>
      <c r="G3188" s="136">
        <v>44147</v>
      </c>
      <c r="H3188" s="136">
        <v>44165</v>
      </c>
      <c r="I3188" s="135">
        <v>0</v>
      </c>
      <c r="J3188" s="92"/>
    </row>
    <row r="3189" spans="1:10" x14ac:dyDescent="0.25">
      <c r="A3189" s="135" t="s">
        <v>12258</v>
      </c>
      <c r="B3189" s="135" t="s">
        <v>545</v>
      </c>
      <c r="C3189" s="135" t="s">
        <v>566</v>
      </c>
      <c r="D3189" s="135" t="b">
        <v>0</v>
      </c>
      <c r="E3189" s="135" t="s">
        <v>12103</v>
      </c>
      <c r="F3189" s="135" t="s">
        <v>539</v>
      </c>
      <c r="G3189" s="136">
        <v>44147</v>
      </c>
      <c r="H3189" s="136">
        <v>44165</v>
      </c>
      <c r="I3189" s="135">
        <v>0</v>
      </c>
      <c r="J3189" s="92"/>
    </row>
    <row r="3190" spans="1:10" x14ac:dyDescent="0.25">
      <c r="A3190" s="135" t="s">
        <v>12259</v>
      </c>
      <c r="B3190" s="135" t="s">
        <v>545</v>
      </c>
      <c r="C3190" s="135" t="s">
        <v>566</v>
      </c>
      <c r="D3190" s="135" t="b">
        <v>0</v>
      </c>
      <c r="E3190" s="135" t="s">
        <v>12103</v>
      </c>
      <c r="F3190" s="135" t="s">
        <v>539</v>
      </c>
      <c r="G3190" s="136">
        <v>44147</v>
      </c>
      <c r="H3190" s="136">
        <v>44165</v>
      </c>
      <c r="I3190" s="135">
        <v>0</v>
      </c>
      <c r="J3190" s="92"/>
    </row>
    <row r="3191" spans="1:10" x14ac:dyDescent="0.25">
      <c r="A3191" s="135" t="s">
        <v>12260</v>
      </c>
      <c r="B3191" s="135" t="s">
        <v>545</v>
      </c>
      <c r="C3191" s="135" t="s">
        <v>566</v>
      </c>
      <c r="D3191" s="135" t="b">
        <v>0</v>
      </c>
      <c r="E3191" s="135" t="s">
        <v>12103</v>
      </c>
      <c r="F3191" s="135" t="s">
        <v>539</v>
      </c>
      <c r="G3191" s="136">
        <v>44147</v>
      </c>
      <c r="H3191" s="136">
        <v>44165</v>
      </c>
      <c r="I3191" s="135">
        <v>0</v>
      </c>
      <c r="J3191" s="92"/>
    </row>
    <row r="3192" spans="1:10" x14ac:dyDescent="0.25">
      <c r="A3192" s="135" t="s">
        <v>12261</v>
      </c>
      <c r="B3192" s="135" t="s">
        <v>7317</v>
      </c>
      <c r="C3192" s="135" t="s">
        <v>566</v>
      </c>
      <c r="D3192" s="135" t="b">
        <v>0</v>
      </c>
      <c r="E3192" s="135" t="s">
        <v>12262</v>
      </c>
      <c r="F3192" s="135" t="s">
        <v>539</v>
      </c>
      <c r="G3192" s="136">
        <v>44147</v>
      </c>
      <c r="H3192" s="136">
        <v>44168</v>
      </c>
      <c r="I3192" s="135">
        <v>0</v>
      </c>
      <c r="J3192" s="92"/>
    </row>
    <row r="3193" spans="1:10" x14ac:dyDescent="0.25">
      <c r="A3193" s="135" t="s">
        <v>12263</v>
      </c>
      <c r="B3193" s="135" t="s">
        <v>7317</v>
      </c>
      <c r="C3193" s="135" t="s">
        <v>566</v>
      </c>
      <c r="D3193" s="135" t="b">
        <v>0</v>
      </c>
      <c r="E3193" s="135" t="s">
        <v>12262</v>
      </c>
      <c r="F3193" s="135" t="s">
        <v>539</v>
      </c>
      <c r="G3193" s="136">
        <v>44147</v>
      </c>
      <c r="H3193" s="136">
        <v>44168</v>
      </c>
      <c r="I3193" s="135">
        <v>0</v>
      </c>
      <c r="J3193" s="92"/>
    </row>
    <row r="3194" spans="1:10" x14ac:dyDescent="0.25">
      <c r="A3194" s="135" t="s">
        <v>12264</v>
      </c>
      <c r="B3194" s="135" t="s">
        <v>7317</v>
      </c>
      <c r="C3194" s="135" t="s">
        <v>566</v>
      </c>
      <c r="D3194" s="135" t="b">
        <v>0</v>
      </c>
      <c r="E3194" s="135" t="s">
        <v>12262</v>
      </c>
      <c r="F3194" s="135" t="s">
        <v>539</v>
      </c>
      <c r="G3194" s="136">
        <v>44147</v>
      </c>
      <c r="H3194" s="136">
        <v>44168</v>
      </c>
      <c r="I3194" s="135">
        <v>0</v>
      </c>
      <c r="J3194" s="92"/>
    </row>
    <row r="3195" spans="1:10" x14ac:dyDescent="0.25">
      <c r="A3195" s="135" t="s">
        <v>12265</v>
      </c>
      <c r="B3195" s="135" t="s">
        <v>7317</v>
      </c>
      <c r="C3195" s="135" t="s">
        <v>566</v>
      </c>
      <c r="D3195" s="135" t="b">
        <v>0</v>
      </c>
      <c r="E3195" s="135" t="s">
        <v>12262</v>
      </c>
      <c r="F3195" s="135" t="s">
        <v>539</v>
      </c>
      <c r="G3195" s="136">
        <v>44147</v>
      </c>
      <c r="H3195" s="136">
        <v>44168</v>
      </c>
      <c r="I3195" s="135">
        <v>0</v>
      </c>
      <c r="J3195" s="92"/>
    </row>
    <row r="3196" spans="1:10" x14ac:dyDescent="0.25">
      <c r="A3196" s="135" t="s">
        <v>12266</v>
      </c>
      <c r="B3196" s="135" t="s">
        <v>7317</v>
      </c>
      <c r="C3196" s="135" t="s">
        <v>566</v>
      </c>
      <c r="D3196" s="135" t="b">
        <v>0</v>
      </c>
      <c r="E3196" s="135" t="s">
        <v>12262</v>
      </c>
      <c r="F3196" s="135" t="s">
        <v>539</v>
      </c>
      <c r="G3196" s="136">
        <v>44147</v>
      </c>
      <c r="H3196" s="136">
        <v>44168</v>
      </c>
      <c r="I3196" s="135">
        <v>0</v>
      </c>
      <c r="J3196" s="92"/>
    </row>
    <row r="3197" spans="1:10" x14ac:dyDescent="0.25">
      <c r="A3197" s="135" t="s">
        <v>12267</v>
      </c>
      <c r="B3197" s="135" t="s">
        <v>7317</v>
      </c>
      <c r="C3197" s="135" t="s">
        <v>566</v>
      </c>
      <c r="D3197" s="135" t="b">
        <v>0</v>
      </c>
      <c r="E3197" s="135" t="s">
        <v>12262</v>
      </c>
      <c r="F3197" s="135" t="s">
        <v>539</v>
      </c>
      <c r="G3197" s="136">
        <v>44147</v>
      </c>
      <c r="H3197" s="136">
        <v>44168</v>
      </c>
      <c r="I3197" s="135">
        <v>0</v>
      </c>
      <c r="J3197" s="92"/>
    </row>
    <row r="3198" spans="1:10" x14ac:dyDescent="0.25">
      <c r="A3198" s="135" t="s">
        <v>12268</v>
      </c>
      <c r="B3198" s="135" t="s">
        <v>7317</v>
      </c>
      <c r="C3198" s="135" t="s">
        <v>566</v>
      </c>
      <c r="D3198" s="135" t="b">
        <v>0</v>
      </c>
      <c r="E3198" s="135" t="s">
        <v>12262</v>
      </c>
      <c r="F3198" s="135" t="s">
        <v>539</v>
      </c>
      <c r="G3198" s="136">
        <v>44147</v>
      </c>
      <c r="H3198" s="136">
        <v>44168</v>
      </c>
      <c r="I3198" s="135">
        <v>0</v>
      </c>
      <c r="J3198" s="92"/>
    </row>
    <row r="3199" spans="1:10" x14ac:dyDescent="0.25">
      <c r="A3199" s="135" t="s">
        <v>12269</v>
      </c>
      <c r="B3199" s="135" t="s">
        <v>7317</v>
      </c>
      <c r="C3199" s="135" t="s">
        <v>566</v>
      </c>
      <c r="D3199" s="135" t="b">
        <v>0</v>
      </c>
      <c r="E3199" s="135" t="s">
        <v>12262</v>
      </c>
      <c r="F3199" s="135" t="s">
        <v>539</v>
      </c>
      <c r="G3199" s="136">
        <v>44147</v>
      </c>
      <c r="H3199" s="136">
        <v>44168</v>
      </c>
      <c r="I3199" s="135">
        <v>0</v>
      </c>
      <c r="J3199" s="92"/>
    </row>
    <row r="3200" spans="1:10" x14ac:dyDescent="0.25">
      <c r="A3200" s="135" t="s">
        <v>12270</v>
      </c>
      <c r="B3200" s="135" t="s">
        <v>7317</v>
      </c>
      <c r="C3200" s="135" t="s">
        <v>566</v>
      </c>
      <c r="D3200" s="135" t="b">
        <v>0</v>
      </c>
      <c r="E3200" s="135" t="s">
        <v>12262</v>
      </c>
      <c r="F3200" s="135" t="s">
        <v>539</v>
      </c>
      <c r="G3200" s="136">
        <v>44147</v>
      </c>
      <c r="H3200" s="136">
        <v>44168</v>
      </c>
      <c r="I3200" s="135">
        <v>0</v>
      </c>
      <c r="J3200" s="92"/>
    </row>
    <row r="3201" spans="1:10" x14ac:dyDescent="0.25">
      <c r="A3201" s="135" t="s">
        <v>12271</v>
      </c>
      <c r="B3201" s="135" t="s">
        <v>7317</v>
      </c>
      <c r="C3201" s="135" t="s">
        <v>566</v>
      </c>
      <c r="D3201" s="135" t="b">
        <v>0</v>
      </c>
      <c r="E3201" s="135" t="s">
        <v>12262</v>
      </c>
      <c r="F3201" s="135" t="s">
        <v>539</v>
      </c>
      <c r="G3201" s="136">
        <v>44147</v>
      </c>
      <c r="H3201" s="136">
        <v>44168</v>
      </c>
      <c r="I3201" s="135">
        <v>0</v>
      </c>
      <c r="J3201" s="92"/>
    </row>
    <row r="3202" spans="1:10" x14ac:dyDescent="0.25">
      <c r="A3202" s="135" t="s">
        <v>12272</v>
      </c>
      <c r="B3202" s="135" t="s">
        <v>7317</v>
      </c>
      <c r="C3202" s="135" t="s">
        <v>566</v>
      </c>
      <c r="D3202" s="135" t="b">
        <v>0</v>
      </c>
      <c r="E3202" s="135" t="s">
        <v>12262</v>
      </c>
      <c r="F3202" s="135" t="s">
        <v>539</v>
      </c>
      <c r="G3202" s="136">
        <v>44147</v>
      </c>
      <c r="H3202" s="136">
        <v>44168</v>
      </c>
      <c r="I3202" s="135">
        <v>0</v>
      </c>
      <c r="J3202" s="92"/>
    </row>
    <row r="3203" spans="1:10" x14ac:dyDescent="0.25">
      <c r="A3203" s="135" t="s">
        <v>12273</v>
      </c>
      <c r="B3203" s="135" t="s">
        <v>7317</v>
      </c>
      <c r="C3203" s="135" t="s">
        <v>566</v>
      </c>
      <c r="D3203" s="135" t="b">
        <v>0</v>
      </c>
      <c r="E3203" s="135" t="s">
        <v>12262</v>
      </c>
      <c r="F3203" s="135" t="s">
        <v>539</v>
      </c>
      <c r="G3203" s="136">
        <v>44147</v>
      </c>
      <c r="H3203" s="136">
        <v>44168</v>
      </c>
      <c r="I3203" s="135">
        <v>0</v>
      </c>
      <c r="J3203" s="92"/>
    </row>
    <row r="3204" spans="1:10" x14ac:dyDescent="0.25">
      <c r="A3204" s="135" t="s">
        <v>12274</v>
      </c>
      <c r="B3204" s="135" t="s">
        <v>7317</v>
      </c>
      <c r="C3204" s="135" t="s">
        <v>566</v>
      </c>
      <c r="D3204" s="135" t="b">
        <v>0</v>
      </c>
      <c r="E3204" s="135" t="s">
        <v>12262</v>
      </c>
      <c r="F3204" s="135" t="s">
        <v>539</v>
      </c>
      <c r="G3204" s="136">
        <v>44147</v>
      </c>
      <c r="H3204" s="136">
        <v>44168</v>
      </c>
      <c r="I3204" s="135">
        <v>0</v>
      </c>
      <c r="J3204" s="92"/>
    </row>
    <row r="3205" spans="1:10" x14ac:dyDescent="0.25">
      <c r="A3205" s="135" t="s">
        <v>12275</v>
      </c>
      <c r="B3205" s="135" t="s">
        <v>7317</v>
      </c>
      <c r="C3205" s="135" t="s">
        <v>566</v>
      </c>
      <c r="D3205" s="135" t="b">
        <v>0</v>
      </c>
      <c r="E3205" s="135" t="s">
        <v>12262</v>
      </c>
      <c r="F3205" s="135" t="s">
        <v>539</v>
      </c>
      <c r="G3205" s="136">
        <v>44147</v>
      </c>
      <c r="H3205" s="136">
        <v>44168</v>
      </c>
      <c r="I3205" s="135">
        <v>0</v>
      </c>
      <c r="J3205" s="92"/>
    </row>
    <row r="3206" spans="1:10" x14ac:dyDescent="0.25">
      <c r="A3206" s="135" t="s">
        <v>12276</v>
      </c>
      <c r="B3206" s="135" t="s">
        <v>7317</v>
      </c>
      <c r="C3206" s="135" t="s">
        <v>566</v>
      </c>
      <c r="D3206" s="135" t="b">
        <v>0</v>
      </c>
      <c r="E3206" s="135" t="s">
        <v>12262</v>
      </c>
      <c r="F3206" s="135" t="s">
        <v>539</v>
      </c>
      <c r="G3206" s="136">
        <v>44147</v>
      </c>
      <c r="H3206" s="136">
        <v>44168</v>
      </c>
      <c r="I3206" s="135">
        <v>0</v>
      </c>
      <c r="J3206" s="92"/>
    </row>
    <row r="3207" spans="1:10" x14ac:dyDescent="0.25">
      <c r="A3207" s="135" t="s">
        <v>12277</v>
      </c>
      <c r="B3207" s="135" t="s">
        <v>7317</v>
      </c>
      <c r="C3207" s="135" t="s">
        <v>566</v>
      </c>
      <c r="D3207" s="135" t="b">
        <v>0</v>
      </c>
      <c r="E3207" s="135" t="s">
        <v>12262</v>
      </c>
      <c r="F3207" s="135" t="s">
        <v>539</v>
      </c>
      <c r="G3207" s="136">
        <v>44147</v>
      </c>
      <c r="H3207" s="136">
        <v>44168</v>
      </c>
      <c r="I3207" s="135">
        <v>0</v>
      </c>
      <c r="J3207" s="92"/>
    </row>
    <row r="3208" spans="1:10" x14ac:dyDescent="0.25">
      <c r="A3208" s="135" t="s">
        <v>12278</v>
      </c>
      <c r="B3208" s="135" t="s">
        <v>7317</v>
      </c>
      <c r="C3208" s="135" t="s">
        <v>566</v>
      </c>
      <c r="D3208" s="135" t="b">
        <v>0</v>
      </c>
      <c r="E3208" s="135" t="s">
        <v>12262</v>
      </c>
      <c r="F3208" s="135" t="s">
        <v>539</v>
      </c>
      <c r="G3208" s="136">
        <v>44147</v>
      </c>
      <c r="H3208" s="136">
        <v>44168</v>
      </c>
      <c r="I3208" s="135">
        <v>0</v>
      </c>
      <c r="J3208" s="92"/>
    </row>
    <row r="3209" spans="1:10" x14ac:dyDescent="0.25">
      <c r="A3209" s="135" t="s">
        <v>12279</v>
      </c>
      <c r="B3209" s="135" t="s">
        <v>7317</v>
      </c>
      <c r="C3209" s="135" t="s">
        <v>566</v>
      </c>
      <c r="D3209" s="135" t="b">
        <v>0</v>
      </c>
      <c r="E3209" s="135" t="s">
        <v>12262</v>
      </c>
      <c r="F3209" s="135" t="s">
        <v>539</v>
      </c>
      <c r="G3209" s="136">
        <v>44147</v>
      </c>
      <c r="H3209" s="136">
        <v>44168</v>
      </c>
      <c r="I3209" s="135">
        <v>0</v>
      </c>
      <c r="J3209" s="92"/>
    </row>
    <row r="3210" spans="1:10" x14ac:dyDescent="0.25">
      <c r="A3210" s="135" t="s">
        <v>12280</v>
      </c>
      <c r="B3210" s="135" t="s">
        <v>7317</v>
      </c>
      <c r="C3210" s="135" t="s">
        <v>566</v>
      </c>
      <c r="D3210" s="135" t="b">
        <v>0</v>
      </c>
      <c r="E3210" s="135" t="s">
        <v>12262</v>
      </c>
      <c r="F3210" s="135" t="s">
        <v>539</v>
      </c>
      <c r="G3210" s="136">
        <v>44147</v>
      </c>
      <c r="H3210" s="136">
        <v>44168</v>
      </c>
      <c r="I3210" s="135">
        <v>0</v>
      </c>
      <c r="J3210" s="92"/>
    </row>
    <row r="3211" spans="1:10" x14ac:dyDescent="0.25">
      <c r="A3211" s="135" t="s">
        <v>12281</v>
      </c>
      <c r="B3211" s="135" t="s">
        <v>7317</v>
      </c>
      <c r="C3211" s="135" t="s">
        <v>566</v>
      </c>
      <c r="D3211" s="135" t="b">
        <v>0</v>
      </c>
      <c r="E3211" s="135" t="s">
        <v>12262</v>
      </c>
      <c r="F3211" s="135" t="s">
        <v>539</v>
      </c>
      <c r="G3211" s="136">
        <v>44147</v>
      </c>
      <c r="H3211" s="136">
        <v>44168</v>
      </c>
      <c r="I3211" s="135">
        <v>0</v>
      </c>
      <c r="J3211" s="92"/>
    </row>
    <row r="3212" spans="1:10" x14ac:dyDescent="0.25">
      <c r="A3212" s="135" t="s">
        <v>12282</v>
      </c>
      <c r="B3212" s="135" t="s">
        <v>7317</v>
      </c>
      <c r="C3212" s="135" t="s">
        <v>566</v>
      </c>
      <c r="D3212" s="135" t="b">
        <v>0</v>
      </c>
      <c r="E3212" s="135" t="s">
        <v>12262</v>
      </c>
      <c r="F3212" s="135" t="s">
        <v>539</v>
      </c>
      <c r="G3212" s="136">
        <v>44147</v>
      </c>
      <c r="H3212" s="136">
        <v>44168</v>
      </c>
      <c r="I3212" s="135">
        <v>0</v>
      </c>
      <c r="J3212" s="92"/>
    </row>
    <row r="3213" spans="1:10" x14ac:dyDescent="0.25">
      <c r="A3213" s="135" t="s">
        <v>12283</v>
      </c>
      <c r="B3213" s="135" t="s">
        <v>7317</v>
      </c>
      <c r="C3213" s="135" t="s">
        <v>566</v>
      </c>
      <c r="D3213" s="135" t="b">
        <v>0</v>
      </c>
      <c r="E3213" s="135" t="s">
        <v>12262</v>
      </c>
      <c r="F3213" s="135" t="s">
        <v>539</v>
      </c>
      <c r="G3213" s="136">
        <v>44147</v>
      </c>
      <c r="H3213" s="136">
        <v>44168</v>
      </c>
      <c r="I3213" s="135">
        <v>0</v>
      </c>
      <c r="J3213" s="92"/>
    </row>
    <row r="3214" spans="1:10" x14ac:dyDescent="0.25">
      <c r="A3214" s="135" t="s">
        <v>12284</v>
      </c>
      <c r="B3214" s="135" t="s">
        <v>7317</v>
      </c>
      <c r="C3214" s="135" t="s">
        <v>566</v>
      </c>
      <c r="D3214" s="135" t="b">
        <v>0</v>
      </c>
      <c r="E3214" s="135" t="s">
        <v>12262</v>
      </c>
      <c r="F3214" s="135" t="s">
        <v>539</v>
      </c>
      <c r="G3214" s="136">
        <v>44147</v>
      </c>
      <c r="H3214" s="136">
        <v>44168</v>
      </c>
      <c r="I3214" s="135">
        <v>0</v>
      </c>
      <c r="J3214" s="92"/>
    </row>
    <row r="3215" spans="1:10" x14ac:dyDescent="0.25">
      <c r="A3215" s="135" t="s">
        <v>12285</v>
      </c>
      <c r="B3215" s="135" t="s">
        <v>7317</v>
      </c>
      <c r="C3215" s="135" t="s">
        <v>566</v>
      </c>
      <c r="D3215" s="135" t="b">
        <v>0</v>
      </c>
      <c r="E3215" s="135" t="s">
        <v>12262</v>
      </c>
      <c r="F3215" s="135" t="s">
        <v>539</v>
      </c>
      <c r="G3215" s="136">
        <v>44147</v>
      </c>
      <c r="H3215" s="136">
        <v>44168</v>
      </c>
      <c r="I3215" s="135">
        <v>0</v>
      </c>
      <c r="J3215" s="92"/>
    </row>
    <row r="3216" spans="1:10" x14ac:dyDescent="0.25">
      <c r="A3216" s="135" t="s">
        <v>12286</v>
      </c>
      <c r="B3216" s="135" t="s">
        <v>7317</v>
      </c>
      <c r="C3216" s="135" t="s">
        <v>566</v>
      </c>
      <c r="D3216" s="135" t="b">
        <v>0</v>
      </c>
      <c r="E3216" s="135" t="s">
        <v>12262</v>
      </c>
      <c r="F3216" s="135" t="s">
        <v>539</v>
      </c>
      <c r="G3216" s="136">
        <v>44147</v>
      </c>
      <c r="H3216" s="136">
        <v>44168</v>
      </c>
      <c r="I3216" s="135">
        <v>0</v>
      </c>
      <c r="J3216" s="92"/>
    </row>
    <row r="3217" spans="1:10" x14ac:dyDescent="0.25">
      <c r="A3217" s="135" t="s">
        <v>12287</v>
      </c>
      <c r="B3217" s="135" t="s">
        <v>7317</v>
      </c>
      <c r="C3217" s="135" t="s">
        <v>566</v>
      </c>
      <c r="D3217" s="135" t="b">
        <v>0</v>
      </c>
      <c r="E3217" s="135" t="s">
        <v>12262</v>
      </c>
      <c r="F3217" s="135" t="s">
        <v>539</v>
      </c>
      <c r="G3217" s="136">
        <v>44147</v>
      </c>
      <c r="H3217" s="136">
        <v>44168</v>
      </c>
      <c r="I3217" s="135">
        <v>0</v>
      </c>
      <c r="J3217" s="92"/>
    </row>
    <row r="3218" spans="1:10" x14ac:dyDescent="0.25">
      <c r="A3218" s="135" t="s">
        <v>12288</v>
      </c>
      <c r="B3218" s="135" t="s">
        <v>7317</v>
      </c>
      <c r="C3218" s="135" t="s">
        <v>566</v>
      </c>
      <c r="D3218" s="135" t="b">
        <v>0</v>
      </c>
      <c r="E3218" s="135" t="s">
        <v>12262</v>
      </c>
      <c r="F3218" s="135" t="s">
        <v>539</v>
      </c>
      <c r="G3218" s="136">
        <v>44147</v>
      </c>
      <c r="H3218" s="136">
        <v>44168</v>
      </c>
      <c r="I3218" s="135">
        <v>0</v>
      </c>
      <c r="J3218" s="92"/>
    </row>
    <row r="3219" spans="1:10" x14ac:dyDescent="0.25">
      <c r="A3219" s="135" t="s">
        <v>12289</v>
      </c>
      <c r="B3219" s="135" t="s">
        <v>7317</v>
      </c>
      <c r="C3219" s="135" t="s">
        <v>566</v>
      </c>
      <c r="D3219" s="135" t="b">
        <v>0</v>
      </c>
      <c r="E3219" s="135" t="s">
        <v>12262</v>
      </c>
      <c r="F3219" s="135" t="s">
        <v>539</v>
      </c>
      <c r="G3219" s="136">
        <v>44147</v>
      </c>
      <c r="H3219" s="136">
        <v>44168</v>
      </c>
      <c r="I3219" s="135">
        <v>0</v>
      </c>
      <c r="J3219" s="92"/>
    </row>
    <row r="3220" spans="1:10" x14ac:dyDescent="0.25">
      <c r="A3220" s="135" t="s">
        <v>12290</v>
      </c>
      <c r="B3220" s="135" t="s">
        <v>7317</v>
      </c>
      <c r="C3220" s="135" t="s">
        <v>566</v>
      </c>
      <c r="D3220" s="135" t="b">
        <v>0</v>
      </c>
      <c r="E3220" s="135" t="s">
        <v>12262</v>
      </c>
      <c r="F3220" s="135" t="s">
        <v>539</v>
      </c>
      <c r="G3220" s="136">
        <v>44147</v>
      </c>
      <c r="H3220" s="136">
        <v>44168</v>
      </c>
      <c r="I3220" s="135">
        <v>0</v>
      </c>
      <c r="J3220" s="92"/>
    </row>
    <row r="3221" spans="1:10" x14ac:dyDescent="0.25">
      <c r="A3221" s="135" t="s">
        <v>12291</v>
      </c>
      <c r="B3221" s="135" t="s">
        <v>7317</v>
      </c>
      <c r="C3221" s="135" t="s">
        <v>566</v>
      </c>
      <c r="D3221" s="135" t="b">
        <v>0</v>
      </c>
      <c r="E3221" s="135" t="s">
        <v>12262</v>
      </c>
      <c r="F3221" s="135" t="s">
        <v>539</v>
      </c>
      <c r="G3221" s="136">
        <v>44147</v>
      </c>
      <c r="H3221" s="136">
        <v>44168</v>
      </c>
      <c r="I3221" s="135">
        <v>0</v>
      </c>
      <c r="J3221" s="92"/>
    </row>
    <row r="3222" spans="1:10" x14ac:dyDescent="0.25">
      <c r="A3222" s="135" t="s">
        <v>12292</v>
      </c>
      <c r="B3222" s="135" t="s">
        <v>7317</v>
      </c>
      <c r="C3222" s="135" t="s">
        <v>566</v>
      </c>
      <c r="D3222" s="135" t="b">
        <v>0</v>
      </c>
      <c r="E3222" s="135" t="s">
        <v>12262</v>
      </c>
      <c r="F3222" s="135" t="s">
        <v>539</v>
      </c>
      <c r="G3222" s="136">
        <v>44147</v>
      </c>
      <c r="H3222" s="136">
        <v>44168</v>
      </c>
      <c r="I3222" s="135">
        <v>0</v>
      </c>
      <c r="J3222" s="92"/>
    </row>
    <row r="3223" spans="1:10" x14ac:dyDescent="0.25">
      <c r="A3223" s="135" t="s">
        <v>12293</v>
      </c>
      <c r="B3223" s="135" t="s">
        <v>7317</v>
      </c>
      <c r="C3223" s="135" t="s">
        <v>566</v>
      </c>
      <c r="D3223" s="135" t="b">
        <v>0</v>
      </c>
      <c r="E3223" s="135" t="s">
        <v>12262</v>
      </c>
      <c r="F3223" s="135" t="s">
        <v>539</v>
      </c>
      <c r="G3223" s="136">
        <v>44147</v>
      </c>
      <c r="H3223" s="136">
        <v>44168</v>
      </c>
      <c r="I3223" s="135">
        <v>0</v>
      </c>
      <c r="J3223" s="92"/>
    </row>
    <row r="3224" spans="1:10" x14ac:dyDescent="0.25">
      <c r="A3224" s="135" t="s">
        <v>12294</v>
      </c>
      <c r="B3224" s="135" t="s">
        <v>7317</v>
      </c>
      <c r="C3224" s="135" t="s">
        <v>566</v>
      </c>
      <c r="D3224" s="135" t="b">
        <v>0</v>
      </c>
      <c r="E3224" s="135" t="s">
        <v>12262</v>
      </c>
      <c r="F3224" s="135" t="s">
        <v>539</v>
      </c>
      <c r="G3224" s="136">
        <v>44147</v>
      </c>
      <c r="H3224" s="136">
        <v>44168</v>
      </c>
      <c r="I3224" s="135">
        <v>0</v>
      </c>
      <c r="J3224" s="92"/>
    </row>
    <row r="3225" spans="1:10" x14ac:dyDescent="0.25">
      <c r="A3225" s="135" t="s">
        <v>12295</v>
      </c>
      <c r="B3225" s="135" t="s">
        <v>7317</v>
      </c>
      <c r="C3225" s="135" t="s">
        <v>566</v>
      </c>
      <c r="D3225" s="135" t="b">
        <v>0</v>
      </c>
      <c r="E3225" s="135" t="s">
        <v>12262</v>
      </c>
      <c r="F3225" s="135" t="s">
        <v>539</v>
      </c>
      <c r="G3225" s="136">
        <v>44147</v>
      </c>
      <c r="H3225" s="136">
        <v>44168</v>
      </c>
      <c r="I3225" s="135">
        <v>0</v>
      </c>
      <c r="J3225" s="92"/>
    </row>
    <row r="3226" spans="1:10" x14ac:dyDescent="0.25">
      <c r="A3226" s="135" t="s">
        <v>12296</v>
      </c>
      <c r="B3226" s="135" t="s">
        <v>7317</v>
      </c>
      <c r="C3226" s="135" t="s">
        <v>566</v>
      </c>
      <c r="D3226" s="135" t="b">
        <v>0</v>
      </c>
      <c r="E3226" s="135" t="s">
        <v>12262</v>
      </c>
      <c r="F3226" s="135" t="s">
        <v>539</v>
      </c>
      <c r="G3226" s="136">
        <v>44147</v>
      </c>
      <c r="H3226" s="136">
        <v>44168</v>
      </c>
      <c r="I3226" s="135">
        <v>0</v>
      </c>
      <c r="J3226" s="92"/>
    </row>
    <row r="3227" spans="1:10" x14ac:dyDescent="0.25">
      <c r="A3227" s="135" t="s">
        <v>12297</v>
      </c>
      <c r="B3227" s="135" t="s">
        <v>7317</v>
      </c>
      <c r="C3227" s="135" t="s">
        <v>566</v>
      </c>
      <c r="D3227" s="135" t="b">
        <v>0</v>
      </c>
      <c r="E3227" s="135" t="s">
        <v>12262</v>
      </c>
      <c r="F3227" s="135" t="s">
        <v>539</v>
      </c>
      <c r="G3227" s="136">
        <v>44147</v>
      </c>
      <c r="H3227" s="136">
        <v>44168</v>
      </c>
      <c r="I3227" s="135">
        <v>0</v>
      </c>
      <c r="J3227" s="92"/>
    </row>
    <row r="3228" spans="1:10" x14ac:dyDescent="0.25">
      <c r="A3228" s="135" t="s">
        <v>12298</v>
      </c>
      <c r="B3228" s="135" t="s">
        <v>7317</v>
      </c>
      <c r="C3228" s="135" t="s">
        <v>566</v>
      </c>
      <c r="D3228" s="135" t="b">
        <v>0</v>
      </c>
      <c r="E3228" s="135" t="s">
        <v>12262</v>
      </c>
      <c r="F3228" s="135" t="s">
        <v>539</v>
      </c>
      <c r="G3228" s="136">
        <v>44147</v>
      </c>
      <c r="H3228" s="136">
        <v>44168</v>
      </c>
      <c r="I3228" s="135">
        <v>0</v>
      </c>
      <c r="J3228" s="92"/>
    </row>
    <row r="3229" spans="1:10" x14ac:dyDescent="0.25">
      <c r="A3229" s="135" t="s">
        <v>12299</v>
      </c>
      <c r="B3229" s="135" t="s">
        <v>7317</v>
      </c>
      <c r="C3229" s="135" t="s">
        <v>566</v>
      </c>
      <c r="D3229" s="135" t="b">
        <v>0</v>
      </c>
      <c r="E3229" s="135" t="s">
        <v>12262</v>
      </c>
      <c r="F3229" s="135" t="s">
        <v>539</v>
      </c>
      <c r="G3229" s="136">
        <v>44147</v>
      </c>
      <c r="H3229" s="136">
        <v>44168</v>
      </c>
      <c r="I3229" s="135">
        <v>0</v>
      </c>
      <c r="J3229" s="92"/>
    </row>
    <row r="3230" spans="1:10" x14ac:dyDescent="0.25">
      <c r="A3230" s="135" t="s">
        <v>12300</v>
      </c>
      <c r="B3230" s="135" t="s">
        <v>7317</v>
      </c>
      <c r="C3230" s="135" t="s">
        <v>566</v>
      </c>
      <c r="D3230" s="135" t="b">
        <v>0</v>
      </c>
      <c r="E3230" s="135" t="s">
        <v>12262</v>
      </c>
      <c r="F3230" s="135" t="s">
        <v>539</v>
      </c>
      <c r="G3230" s="136">
        <v>44147</v>
      </c>
      <c r="H3230" s="136">
        <v>44168</v>
      </c>
      <c r="I3230" s="135">
        <v>0</v>
      </c>
      <c r="J3230" s="92"/>
    </row>
    <row r="3231" spans="1:10" x14ac:dyDescent="0.25">
      <c r="A3231" s="135" t="s">
        <v>12301</v>
      </c>
      <c r="B3231" s="135" t="s">
        <v>7317</v>
      </c>
      <c r="C3231" s="135" t="s">
        <v>566</v>
      </c>
      <c r="D3231" s="135" t="b">
        <v>0</v>
      </c>
      <c r="E3231" s="135" t="s">
        <v>12262</v>
      </c>
      <c r="F3231" s="135" t="s">
        <v>539</v>
      </c>
      <c r="G3231" s="136">
        <v>44147</v>
      </c>
      <c r="H3231" s="136">
        <v>44168</v>
      </c>
      <c r="I3231" s="135">
        <v>0</v>
      </c>
      <c r="J3231" s="92"/>
    </row>
    <row r="3232" spans="1:10" x14ac:dyDescent="0.25">
      <c r="A3232" s="135" t="s">
        <v>12302</v>
      </c>
      <c r="B3232" s="135" t="s">
        <v>7317</v>
      </c>
      <c r="C3232" s="135" t="s">
        <v>566</v>
      </c>
      <c r="D3232" s="135" t="b">
        <v>0</v>
      </c>
      <c r="E3232" s="135" t="s">
        <v>12262</v>
      </c>
      <c r="F3232" s="135" t="s">
        <v>539</v>
      </c>
      <c r="G3232" s="136">
        <v>44147</v>
      </c>
      <c r="H3232" s="136">
        <v>44168</v>
      </c>
      <c r="I3232" s="135">
        <v>0</v>
      </c>
      <c r="J3232" s="92"/>
    </row>
    <row r="3233" spans="1:10" x14ac:dyDescent="0.25">
      <c r="A3233" s="135" t="s">
        <v>12303</v>
      </c>
      <c r="B3233" s="135" t="s">
        <v>7317</v>
      </c>
      <c r="C3233" s="135" t="s">
        <v>566</v>
      </c>
      <c r="D3233" s="135" t="b">
        <v>0</v>
      </c>
      <c r="E3233" s="135" t="s">
        <v>12262</v>
      </c>
      <c r="F3233" s="135" t="s">
        <v>539</v>
      </c>
      <c r="G3233" s="136">
        <v>44147</v>
      </c>
      <c r="H3233" s="136">
        <v>44168</v>
      </c>
      <c r="I3233" s="135">
        <v>0</v>
      </c>
      <c r="J3233" s="92"/>
    </row>
    <row r="3234" spans="1:10" x14ac:dyDescent="0.25">
      <c r="A3234" s="135" t="s">
        <v>12304</v>
      </c>
      <c r="B3234" s="135" t="s">
        <v>7317</v>
      </c>
      <c r="C3234" s="135" t="s">
        <v>566</v>
      </c>
      <c r="D3234" s="135" t="b">
        <v>0</v>
      </c>
      <c r="E3234" s="135" t="s">
        <v>12262</v>
      </c>
      <c r="F3234" s="135" t="s">
        <v>539</v>
      </c>
      <c r="G3234" s="136">
        <v>44147</v>
      </c>
      <c r="H3234" s="136">
        <v>44168</v>
      </c>
      <c r="I3234" s="135">
        <v>0</v>
      </c>
      <c r="J3234" s="92"/>
    </row>
    <row r="3235" spans="1:10" x14ac:dyDescent="0.25">
      <c r="A3235" s="135" t="s">
        <v>12305</v>
      </c>
      <c r="B3235" s="135" t="s">
        <v>7317</v>
      </c>
      <c r="C3235" s="135" t="s">
        <v>566</v>
      </c>
      <c r="D3235" s="135" t="b">
        <v>0</v>
      </c>
      <c r="E3235" s="135" t="s">
        <v>12262</v>
      </c>
      <c r="F3235" s="135" t="s">
        <v>539</v>
      </c>
      <c r="G3235" s="136">
        <v>44147</v>
      </c>
      <c r="H3235" s="136">
        <v>44168</v>
      </c>
      <c r="I3235" s="135">
        <v>0</v>
      </c>
      <c r="J3235" s="92"/>
    </row>
    <row r="3236" spans="1:10" x14ac:dyDescent="0.25">
      <c r="A3236" s="135" t="s">
        <v>12306</v>
      </c>
      <c r="B3236" s="135" t="s">
        <v>540</v>
      </c>
      <c r="C3236" s="135" t="s">
        <v>566</v>
      </c>
      <c r="D3236" s="135" t="b">
        <v>0</v>
      </c>
      <c r="E3236" s="135" t="s">
        <v>12307</v>
      </c>
      <c r="F3236" s="135" t="s">
        <v>539</v>
      </c>
      <c r="G3236" s="136">
        <v>44147</v>
      </c>
      <c r="H3236" s="136">
        <v>44165</v>
      </c>
      <c r="I3236" s="135">
        <v>0</v>
      </c>
      <c r="J3236" s="92"/>
    </row>
    <row r="3237" spans="1:10" x14ac:dyDescent="0.25">
      <c r="A3237" s="135" t="s">
        <v>12308</v>
      </c>
      <c r="B3237" s="135" t="s">
        <v>540</v>
      </c>
      <c r="C3237" s="135" t="s">
        <v>566</v>
      </c>
      <c r="D3237" s="135" t="b">
        <v>0</v>
      </c>
      <c r="E3237" s="135" t="s">
        <v>12307</v>
      </c>
      <c r="F3237" s="135" t="s">
        <v>539</v>
      </c>
      <c r="G3237" s="136">
        <v>44147</v>
      </c>
      <c r="H3237" s="136">
        <v>44165</v>
      </c>
      <c r="I3237" s="135">
        <v>0</v>
      </c>
      <c r="J3237" s="92"/>
    </row>
    <row r="3238" spans="1:10" x14ac:dyDescent="0.25">
      <c r="A3238" s="135" t="s">
        <v>12309</v>
      </c>
      <c r="B3238" s="135" t="s">
        <v>540</v>
      </c>
      <c r="C3238" s="135" t="s">
        <v>566</v>
      </c>
      <c r="D3238" s="135" t="b">
        <v>0</v>
      </c>
      <c r="E3238" s="135" t="s">
        <v>12307</v>
      </c>
      <c r="F3238" s="135" t="s">
        <v>539</v>
      </c>
      <c r="G3238" s="136">
        <v>44147</v>
      </c>
      <c r="H3238" s="136">
        <v>44165</v>
      </c>
      <c r="I3238" s="135">
        <v>0</v>
      </c>
      <c r="J3238" s="92"/>
    </row>
    <row r="3239" spans="1:10" x14ac:dyDescent="0.25">
      <c r="A3239" s="135" t="s">
        <v>12310</v>
      </c>
      <c r="B3239" s="135" t="s">
        <v>540</v>
      </c>
      <c r="C3239" s="135" t="s">
        <v>566</v>
      </c>
      <c r="D3239" s="135" t="b">
        <v>0</v>
      </c>
      <c r="E3239" s="135" t="s">
        <v>12307</v>
      </c>
      <c r="F3239" s="135" t="s">
        <v>539</v>
      </c>
      <c r="G3239" s="136">
        <v>44147</v>
      </c>
      <c r="H3239" s="136">
        <v>44165</v>
      </c>
      <c r="I3239" s="135">
        <v>0</v>
      </c>
      <c r="J3239" s="92"/>
    </row>
    <row r="3240" spans="1:10" x14ac:dyDescent="0.25">
      <c r="A3240" s="135" t="s">
        <v>12311</v>
      </c>
      <c r="B3240" s="135" t="s">
        <v>540</v>
      </c>
      <c r="C3240" s="135" t="s">
        <v>566</v>
      </c>
      <c r="D3240" s="135" t="b">
        <v>0</v>
      </c>
      <c r="E3240" s="135" t="s">
        <v>12307</v>
      </c>
      <c r="F3240" s="135" t="s">
        <v>539</v>
      </c>
      <c r="G3240" s="136">
        <v>44147</v>
      </c>
      <c r="H3240" s="136">
        <v>44165</v>
      </c>
      <c r="I3240" s="135">
        <v>0</v>
      </c>
      <c r="J3240" s="92"/>
    </row>
    <row r="3241" spans="1:10" x14ac:dyDescent="0.25">
      <c r="A3241" s="135" t="s">
        <v>12312</v>
      </c>
      <c r="B3241" s="135" t="s">
        <v>540</v>
      </c>
      <c r="C3241" s="135" t="s">
        <v>566</v>
      </c>
      <c r="D3241" s="135" t="b">
        <v>0</v>
      </c>
      <c r="E3241" s="135" t="s">
        <v>12307</v>
      </c>
      <c r="F3241" s="135" t="s">
        <v>539</v>
      </c>
      <c r="G3241" s="136">
        <v>44147</v>
      </c>
      <c r="H3241" s="136">
        <v>44165</v>
      </c>
      <c r="I3241" s="135">
        <v>0</v>
      </c>
      <c r="J3241" s="92"/>
    </row>
    <row r="3242" spans="1:10" x14ac:dyDescent="0.25">
      <c r="A3242" s="135" t="s">
        <v>12313</v>
      </c>
      <c r="B3242" s="135" t="s">
        <v>540</v>
      </c>
      <c r="C3242" s="135" t="s">
        <v>566</v>
      </c>
      <c r="D3242" s="135" t="b">
        <v>0</v>
      </c>
      <c r="E3242" s="135" t="s">
        <v>12307</v>
      </c>
      <c r="F3242" s="135" t="s">
        <v>539</v>
      </c>
      <c r="G3242" s="136">
        <v>44147</v>
      </c>
      <c r="H3242" s="136">
        <v>44165</v>
      </c>
      <c r="I3242" s="135">
        <v>0</v>
      </c>
      <c r="J3242" s="92"/>
    </row>
    <row r="3243" spans="1:10" x14ac:dyDescent="0.25">
      <c r="A3243" s="135" t="s">
        <v>12314</v>
      </c>
      <c r="B3243" s="135" t="s">
        <v>540</v>
      </c>
      <c r="C3243" s="135" t="s">
        <v>566</v>
      </c>
      <c r="D3243" s="135" t="b">
        <v>0</v>
      </c>
      <c r="E3243" s="135" t="s">
        <v>12307</v>
      </c>
      <c r="F3243" s="135" t="s">
        <v>539</v>
      </c>
      <c r="G3243" s="136">
        <v>44147</v>
      </c>
      <c r="H3243" s="136">
        <v>44165</v>
      </c>
      <c r="I3243" s="135">
        <v>0</v>
      </c>
      <c r="J3243" s="92"/>
    </row>
    <row r="3244" spans="1:10" x14ac:dyDescent="0.25">
      <c r="A3244" s="135" t="s">
        <v>12315</v>
      </c>
      <c r="B3244" s="135" t="s">
        <v>540</v>
      </c>
      <c r="C3244" s="135" t="s">
        <v>566</v>
      </c>
      <c r="D3244" s="135" t="b">
        <v>0</v>
      </c>
      <c r="E3244" s="135" t="s">
        <v>12307</v>
      </c>
      <c r="F3244" s="135" t="s">
        <v>539</v>
      </c>
      <c r="G3244" s="136">
        <v>44147</v>
      </c>
      <c r="H3244" s="136">
        <v>44165</v>
      </c>
      <c r="I3244" s="135">
        <v>0</v>
      </c>
      <c r="J3244" s="92"/>
    </row>
    <row r="3245" spans="1:10" x14ac:dyDescent="0.25">
      <c r="A3245" s="135" t="s">
        <v>12316</v>
      </c>
      <c r="B3245" s="135" t="s">
        <v>540</v>
      </c>
      <c r="C3245" s="135" t="s">
        <v>566</v>
      </c>
      <c r="D3245" s="135" t="b">
        <v>0</v>
      </c>
      <c r="E3245" s="135" t="s">
        <v>12307</v>
      </c>
      <c r="F3245" s="135" t="s">
        <v>539</v>
      </c>
      <c r="G3245" s="136">
        <v>44147</v>
      </c>
      <c r="H3245" s="136">
        <v>44165</v>
      </c>
      <c r="I3245" s="135">
        <v>0</v>
      </c>
      <c r="J3245" s="92"/>
    </row>
    <row r="3246" spans="1:10" x14ac:dyDescent="0.25">
      <c r="A3246" s="135" t="s">
        <v>12317</v>
      </c>
      <c r="B3246" s="135" t="s">
        <v>540</v>
      </c>
      <c r="C3246" s="135" t="s">
        <v>566</v>
      </c>
      <c r="D3246" s="135" t="b">
        <v>0</v>
      </c>
      <c r="E3246" s="135" t="s">
        <v>12307</v>
      </c>
      <c r="F3246" s="135" t="s">
        <v>539</v>
      </c>
      <c r="G3246" s="136">
        <v>44147</v>
      </c>
      <c r="H3246" s="136">
        <v>44165</v>
      </c>
      <c r="I3246" s="135">
        <v>0</v>
      </c>
      <c r="J3246" s="92"/>
    </row>
    <row r="3247" spans="1:10" x14ac:dyDescent="0.25">
      <c r="A3247" s="135" t="s">
        <v>12318</v>
      </c>
      <c r="B3247" s="135" t="s">
        <v>540</v>
      </c>
      <c r="C3247" s="135" t="s">
        <v>566</v>
      </c>
      <c r="D3247" s="135" t="b">
        <v>0</v>
      </c>
      <c r="E3247" s="135" t="s">
        <v>12307</v>
      </c>
      <c r="F3247" s="135" t="s">
        <v>539</v>
      </c>
      <c r="G3247" s="136">
        <v>44147</v>
      </c>
      <c r="H3247" s="136">
        <v>44165</v>
      </c>
      <c r="I3247" s="135">
        <v>0</v>
      </c>
      <c r="J3247" s="92"/>
    </row>
    <row r="3248" spans="1:10" x14ac:dyDescent="0.25">
      <c r="A3248" s="135" t="s">
        <v>12319</v>
      </c>
      <c r="B3248" s="135" t="s">
        <v>540</v>
      </c>
      <c r="C3248" s="135" t="s">
        <v>566</v>
      </c>
      <c r="D3248" s="135" t="b">
        <v>0</v>
      </c>
      <c r="E3248" s="135" t="s">
        <v>12307</v>
      </c>
      <c r="F3248" s="135" t="s">
        <v>539</v>
      </c>
      <c r="G3248" s="136">
        <v>44147</v>
      </c>
      <c r="H3248" s="136">
        <v>44165</v>
      </c>
      <c r="I3248" s="135">
        <v>0</v>
      </c>
      <c r="J3248" s="92"/>
    </row>
    <row r="3249" spans="1:10" x14ac:dyDescent="0.25">
      <c r="A3249" s="135" t="s">
        <v>12320</v>
      </c>
      <c r="B3249" s="135" t="s">
        <v>540</v>
      </c>
      <c r="C3249" s="135" t="s">
        <v>566</v>
      </c>
      <c r="D3249" s="135" t="b">
        <v>0</v>
      </c>
      <c r="E3249" s="135" t="s">
        <v>12307</v>
      </c>
      <c r="F3249" s="135" t="s">
        <v>539</v>
      </c>
      <c r="G3249" s="136">
        <v>44147</v>
      </c>
      <c r="H3249" s="136">
        <v>44165</v>
      </c>
      <c r="I3249" s="135">
        <v>0</v>
      </c>
      <c r="J3249" s="92"/>
    </row>
    <row r="3250" spans="1:10" x14ac:dyDescent="0.25">
      <c r="A3250" s="135" t="s">
        <v>12321</v>
      </c>
      <c r="B3250" s="135" t="s">
        <v>540</v>
      </c>
      <c r="C3250" s="135" t="s">
        <v>566</v>
      </c>
      <c r="D3250" s="135" t="b">
        <v>0</v>
      </c>
      <c r="E3250" s="135" t="s">
        <v>12307</v>
      </c>
      <c r="F3250" s="135" t="s">
        <v>539</v>
      </c>
      <c r="G3250" s="136">
        <v>44147</v>
      </c>
      <c r="H3250" s="136">
        <v>44165</v>
      </c>
      <c r="I3250" s="135">
        <v>0</v>
      </c>
      <c r="J3250" s="92"/>
    </row>
    <row r="3251" spans="1:10" x14ac:dyDescent="0.25">
      <c r="A3251" s="135" t="s">
        <v>12322</v>
      </c>
      <c r="B3251" s="135" t="s">
        <v>540</v>
      </c>
      <c r="C3251" s="135" t="s">
        <v>566</v>
      </c>
      <c r="D3251" s="135" t="b">
        <v>0</v>
      </c>
      <c r="E3251" s="135" t="s">
        <v>12307</v>
      </c>
      <c r="F3251" s="135" t="s">
        <v>539</v>
      </c>
      <c r="G3251" s="136">
        <v>44147</v>
      </c>
      <c r="H3251" s="136">
        <v>44165</v>
      </c>
      <c r="I3251" s="135">
        <v>0</v>
      </c>
      <c r="J3251" s="92"/>
    </row>
    <row r="3252" spans="1:10" x14ac:dyDescent="0.25">
      <c r="A3252" s="135" t="s">
        <v>12323</v>
      </c>
      <c r="B3252" s="135" t="s">
        <v>540</v>
      </c>
      <c r="C3252" s="135" t="s">
        <v>566</v>
      </c>
      <c r="D3252" s="135" t="b">
        <v>0</v>
      </c>
      <c r="E3252" s="135" t="s">
        <v>12307</v>
      </c>
      <c r="F3252" s="135" t="s">
        <v>539</v>
      </c>
      <c r="G3252" s="136">
        <v>44147</v>
      </c>
      <c r="H3252" s="136">
        <v>44165</v>
      </c>
      <c r="I3252" s="135">
        <v>0</v>
      </c>
      <c r="J3252" s="92"/>
    </row>
    <row r="3253" spans="1:10" x14ac:dyDescent="0.25">
      <c r="A3253" s="135" t="s">
        <v>12324</v>
      </c>
      <c r="B3253" s="135" t="s">
        <v>540</v>
      </c>
      <c r="C3253" s="135" t="s">
        <v>566</v>
      </c>
      <c r="D3253" s="135" t="b">
        <v>0</v>
      </c>
      <c r="E3253" s="135" t="s">
        <v>12307</v>
      </c>
      <c r="F3253" s="135" t="s">
        <v>539</v>
      </c>
      <c r="G3253" s="136">
        <v>44147</v>
      </c>
      <c r="H3253" s="136">
        <v>44165</v>
      </c>
      <c r="I3253" s="135">
        <v>0</v>
      </c>
      <c r="J3253" s="92"/>
    </row>
    <row r="3254" spans="1:10" x14ac:dyDescent="0.25">
      <c r="A3254" s="135" t="s">
        <v>12325</v>
      </c>
      <c r="B3254" s="135" t="s">
        <v>540</v>
      </c>
      <c r="C3254" s="135" t="s">
        <v>566</v>
      </c>
      <c r="D3254" s="135" t="b">
        <v>0</v>
      </c>
      <c r="E3254" s="135" t="s">
        <v>12307</v>
      </c>
      <c r="F3254" s="135" t="s">
        <v>539</v>
      </c>
      <c r="G3254" s="136">
        <v>44147</v>
      </c>
      <c r="H3254" s="136">
        <v>44165</v>
      </c>
      <c r="I3254" s="135">
        <v>0</v>
      </c>
      <c r="J3254" s="92"/>
    </row>
    <row r="3255" spans="1:10" x14ac:dyDescent="0.25">
      <c r="A3255" s="135" t="s">
        <v>12326</v>
      </c>
      <c r="B3255" s="135" t="s">
        <v>540</v>
      </c>
      <c r="C3255" s="135" t="s">
        <v>566</v>
      </c>
      <c r="D3255" s="135" t="b">
        <v>0</v>
      </c>
      <c r="E3255" s="135" t="s">
        <v>12307</v>
      </c>
      <c r="F3255" s="135" t="s">
        <v>539</v>
      </c>
      <c r="G3255" s="136">
        <v>44147</v>
      </c>
      <c r="H3255" s="136">
        <v>44165</v>
      </c>
      <c r="I3255" s="135">
        <v>0</v>
      </c>
      <c r="J3255" s="92"/>
    </row>
    <row r="3256" spans="1:10" x14ac:dyDescent="0.25">
      <c r="A3256" s="135" t="s">
        <v>12327</v>
      </c>
      <c r="B3256" s="135" t="s">
        <v>540</v>
      </c>
      <c r="C3256" s="135" t="s">
        <v>566</v>
      </c>
      <c r="D3256" s="135" t="b">
        <v>0</v>
      </c>
      <c r="E3256" s="135" t="s">
        <v>12307</v>
      </c>
      <c r="F3256" s="135" t="s">
        <v>539</v>
      </c>
      <c r="G3256" s="136">
        <v>44147</v>
      </c>
      <c r="H3256" s="136">
        <v>44165</v>
      </c>
      <c r="I3256" s="135">
        <v>0</v>
      </c>
      <c r="J3256" s="92"/>
    </row>
    <row r="3257" spans="1:10" x14ac:dyDescent="0.25">
      <c r="A3257" s="135" t="s">
        <v>12328</v>
      </c>
      <c r="B3257" s="135" t="s">
        <v>540</v>
      </c>
      <c r="C3257" s="135" t="s">
        <v>566</v>
      </c>
      <c r="D3257" s="135" t="b">
        <v>0</v>
      </c>
      <c r="E3257" s="135" t="s">
        <v>12307</v>
      </c>
      <c r="F3257" s="135" t="s">
        <v>539</v>
      </c>
      <c r="G3257" s="136">
        <v>44147</v>
      </c>
      <c r="H3257" s="136">
        <v>44165</v>
      </c>
      <c r="I3257" s="135">
        <v>0</v>
      </c>
      <c r="J3257" s="92"/>
    </row>
    <row r="3258" spans="1:10" x14ac:dyDescent="0.25">
      <c r="A3258" s="135" t="s">
        <v>12329</v>
      </c>
      <c r="B3258" s="135" t="s">
        <v>540</v>
      </c>
      <c r="C3258" s="135" t="s">
        <v>566</v>
      </c>
      <c r="D3258" s="135" t="b">
        <v>0</v>
      </c>
      <c r="E3258" s="135" t="s">
        <v>12307</v>
      </c>
      <c r="F3258" s="135" t="s">
        <v>539</v>
      </c>
      <c r="G3258" s="136">
        <v>44147</v>
      </c>
      <c r="H3258" s="136">
        <v>44165</v>
      </c>
      <c r="I3258" s="135">
        <v>0</v>
      </c>
      <c r="J3258" s="92"/>
    </row>
    <row r="3259" spans="1:10" x14ac:dyDescent="0.25">
      <c r="A3259" s="135" t="s">
        <v>12330</v>
      </c>
      <c r="B3259" s="135" t="s">
        <v>540</v>
      </c>
      <c r="C3259" s="135" t="s">
        <v>566</v>
      </c>
      <c r="D3259" s="135" t="b">
        <v>0</v>
      </c>
      <c r="E3259" s="135" t="s">
        <v>12307</v>
      </c>
      <c r="F3259" s="135" t="s">
        <v>539</v>
      </c>
      <c r="G3259" s="136">
        <v>44147</v>
      </c>
      <c r="H3259" s="136">
        <v>44165</v>
      </c>
      <c r="I3259" s="135">
        <v>0</v>
      </c>
      <c r="J3259" s="92"/>
    </row>
    <row r="3260" spans="1:10" x14ac:dyDescent="0.25">
      <c r="A3260" s="135" t="s">
        <v>12331</v>
      </c>
      <c r="B3260" s="135" t="s">
        <v>540</v>
      </c>
      <c r="C3260" s="135" t="s">
        <v>566</v>
      </c>
      <c r="D3260" s="135" t="b">
        <v>0</v>
      </c>
      <c r="E3260" s="135" t="s">
        <v>12307</v>
      </c>
      <c r="F3260" s="135" t="s">
        <v>539</v>
      </c>
      <c r="G3260" s="136">
        <v>44147</v>
      </c>
      <c r="H3260" s="136">
        <v>44165</v>
      </c>
      <c r="I3260" s="135">
        <v>0</v>
      </c>
      <c r="J3260" s="92"/>
    </row>
    <row r="3261" spans="1:10" x14ac:dyDescent="0.25">
      <c r="A3261" s="135" t="s">
        <v>12332</v>
      </c>
      <c r="B3261" s="135" t="s">
        <v>540</v>
      </c>
      <c r="C3261" s="135" t="s">
        <v>566</v>
      </c>
      <c r="D3261" s="135" t="b">
        <v>0</v>
      </c>
      <c r="E3261" s="135" t="s">
        <v>12307</v>
      </c>
      <c r="F3261" s="135" t="s">
        <v>539</v>
      </c>
      <c r="G3261" s="136">
        <v>44147</v>
      </c>
      <c r="H3261" s="136">
        <v>44165</v>
      </c>
      <c r="I3261" s="135">
        <v>0</v>
      </c>
      <c r="J3261" s="92"/>
    </row>
    <row r="3262" spans="1:10" x14ac:dyDescent="0.25">
      <c r="A3262" s="135" t="s">
        <v>12333</v>
      </c>
      <c r="B3262" s="135" t="s">
        <v>540</v>
      </c>
      <c r="C3262" s="135" t="s">
        <v>566</v>
      </c>
      <c r="D3262" s="135" t="b">
        <v>0</v>
      </c>
      <c r="E3262" s="135" t="s">
        <v>12307</v>
      </c>
      <c r="F3262" s="135" t="s">
        <v>539</v>
      </c>
      <c r="G3262" s="136">
        <v>44147</v>
      </c>
      <c r="H3262" s="136">
        <v>44165</v>
      </c>
      <c r="I3262" s="135">
        <v>0</v>
      </c>
      <c r="J3262" s="92"/>
    </row>
    <row r="3263" spans="1:10" x14ac:dyDescent="0.25">
      <c r="A3263" s="135" t="s">
        <v>12334</v>
      </c>
      <c r="B3263" s="135" t="s">
        <v>540</v>
      </c>
      <c r="C3263" s="135" t="s">
        <v>566</v>
      </c>
      <c r="D3263" s="135" t="b">
        <v>0</v>
      </c>
      <c r="E3263" s="135" t="s">
        <v>12307</v>
      </c>
      <c r="F3263" s="135" t="s">
        <v>539</v>
      </c>
      <c r="G3263" s="136">
        <v>44147</v>
      </c>
      <c r="H3263" s="136">
        <v>44165</v>
      </c>
      <c r="I3263" s="135">
        <v>0</v>
      </c>
      <c r="J3263" s="92"/>
    </row>
    <row r="3264" spans="1:10" x14ac:dyDescent="0.25">
      <c r="A3264" s="135" t="s">
        <v>12335</v>
      </c>
      <c r="B3264" s="135" t="s">
        <v>540</v>
      </c>
      <c r="C3264" s="135" t="s">
        <v>566</v>
      </c>
      <c r="D3264" s="135" t="b">
        <v>0</v>
      </c>
      <c r="E3264" s="135" t="s">
        <v>12307</v>
      </c>
      <c r="F3264" s="135" t="s">
        <v>539</v>
      </c>
      <c r="G3264" s="136">
        <v>44147</v>
      </c>
      <c r="H3264" s="136">
        <v>44165</v>
      </c>
      <c r="I3264" s="135">
        <v>0</v>
      </c>
      <c r="J3264" s="92"/>
    </row>
    <row r="3265" spans="1:10" x14ac:dyDescent="0.25">
      <c r="A3265" s="135" t="s">
        <v>12336</v>
      </c>
      <c r="B3265" s="135" t="s">
        <v>540</v>
      </c>
      <c r="C3265" s="135" t="s">
        <v>566</v>
      </c>
      <c r="D3265" s="135" t="b">
        <v>0</v>
      </c>
      <c r="E3265" s="135" t="s">
        <v>12307</v>
      </c>
      <c r="F3265" s="135" t="s">
        <v>539</v>
      </c>
      <c r="G3265" s="136">
        <v>44147</v>
      </c>
      <c r="H3265" s="136">
        <v>44165</v>
      </c>
      <c r="I3265" s="135">
        <v>0</v>
      </c>
      <c r="J3265" s="92"/>
    </row>
    <row r="3266" spans="1:10" x14ac:dyDescent="0.25">
      <c r="A3266" s="135" t="s">
        <v>12337</v>
      </c>
      <c r="B3266" s="135" t="s">
        <v>540</v>
      </c>
      <c r="C3266" s="135" t="s">
        <v>566</v>
      </c>
      <c r="D3266" s="135" t="b">
        <v>0</v>
      </c>
      <c r="E3266" s="135" t="s">
        <v>12307</v>
      </c>
      <c r="F3266" s="135" t="s">
        <v>539</v>
      </c>
      <c r="G3266" s="136">
        <v>44147</v>
      </c>
      <c r="H3266" s="136">
        <v>44165</v>
      </c>
      <c r="I3266" s="135">
        <v>0</v>
      </c>
      <c r="J3266" s="92"/>
    </row>
    <row r="3267" spans="1:10" x14ac:dyDescent="0.25">
      <c r="A3267" s="135" t="s">
        <v>12338</v>
      </c>
      <c r="B3267" s="135" t="s">
        <v>540</v>
      </c>
      <c r="C3267" s="135" t="s">
        <v>566</v>
      </c>
      <c r="D3267" s="135" t="b">
        <v>0</v>
      </c>
      <c r="E3267" s="135" t="s">
        <v>12307</v>
      </c>
      <c r="F3267" s="135" t="s">
        <v>539</v>
      </c>
      <c r="G3267" s="136">
        <v>44147</v>
      </c>
      <c r="H3267" s="136">
        <v>44165</v>
      </c>
      <c r="I3267" s="135">
        <v>0</v>
      </c>
      <c r="J3267" s="92"/>
    </row>
    <row r="3268" spans="1:10" x14ac:dyDescent="0.25">
      <c r="A3268" s="135" t="s">
        <v>12339</v>
      </c>
      <c r="B3268" s="135" t="s">
        <v>540</v>
      </c>
      <c r="C3268" s="135" t="s">
        <v>566</v>
      </c>
      <c r="D3268" s="135" t="b">
        <v>0</v>
      </c>
      <c r="E3268" s="135" t="s">
        <v>12307</v>
      </c>
      <c r="F3268" s="135" t="s">
        <v>539</v>
      </c>
      <c r="G3268" s="136">
        <v>44147</v>
      </c>
      <c r="H3268" s="136">
        <v>44165</v>
      </c>
      <c r="I3268" s="135">
        <v>0</v>
      </c>
      <c r="J3268" s="92"/>
    </row>
    <row r="3269" spans="1:10" x14ac:dyDescent="0.25">
      <c r="A3269" s="135" t="s">
        <v>12340</v>
      </c>
      <c r="B3269" s="135" t="s">
        <v>540</v>
      </c>
      <c r="C3269" s="135" t="s">
        <v>566</v>
      </c>
      <c r="D3269" s="135" t="b">
        <v>0</v>
      </c>
      <c r="E3269" s="135" t="s">
        <v>12307</v>
      </c>
      <c r="F3269" s="135" t="s">
        <v>539</v>
      </c>
      <c r="G3269" s="136">
        <v>44147</v>
      </c>
      <c r="H3269" s="136">
        <v>44165</v>
      </c>
      <c r="I3269" s="135">
        <v>0</v>
      </c>
      <c r="J3269" s="92"/>
    </row>
    <row r="3270" spans="1:10" x14ac:dyDescent="0.25">
      <c r="A3270" s="135" t="s">
        <v>12341</v>
      </c>
      <c r="B3270" s="135" t="s">
        <v>540</v>
      </c>
      <c r="C3270" s="135" t="s">
        <v>566</v>
      </c>
      <c r="D3270" s="135" t="b">
        <v>0</v>
      </c>
      <c r="E3270" s="135" t="s">
        <v>12307</v>
      </c>
      <c r="F3270" s="135" t="s">
        <v>539</v>
      </c>
      <c r="G3270" s="136">
        <v>44147</v>
      </c>
      <c r="H3270" s="136">
        <v>44165</v>
      </c>
      <c r="I3270" s="135">
        <v>0</v>
      </c>
      <c r="J3270" s="92"/>
    </row>
    <row r="3271" spans="1:10" x14ac:dyDescent="0.25">
      <c r="A3271" s="135" t="s">
        <v>12342</v>
      </c>
      <c r="B3271" s="135" t="s">
        <v>540</v>
      </c>
      <c r="C3271" s="135" t="s">
        <v>566</v>
      </c>
      <c r="D3271" s="135" t="b">
        <v>0</v>
      </c>
      <c r="E3271" s="135" t="s">
        <v>12307</v>
      </c>
      <c r="F3271" s="135" t="s">
        <v>539</v>
      </c>
      <c r="G3271" s="136">
        <v>44147</v>
      </c>
      <c r="H3271" s="136">
        <v>44165</v>
      </c>
      <c r="I3271" s="135">
        <v>0</v>
      </c>
      <c r="J3271" s="92"/>
    </row>
    <row r="3272" spans="1:10" x14ac:dyDescent="0.25">
      <c r="A3272" s="135" t="s">
        <v>12343</v>
      </c>
      <c r="B3272" s="135" t="s">
        <v>540</v>
      </c>
      <c r="C3272" s="135" t="s">
        <v>566</v>
      </c>
      <c r="D3272" s="135" t="b">
        <v>0</v>
      </c>
      <c r="E3272" s="135" t="s">
        <v>12307</v>
      </c>
      <c r="F3272" s="135" t="s">
        <v>539</v>
      </c>
      <c r="G3272" s="136">
        <v>44147</v>
      </c>
      <c r="H3272" s="136">
        <v>44165</v>
      </c>
      <c r="I3272" s="135">
        <v>0</v>
      </c>
      <c r="J3272" s="92"/>
    </row>
    <row r="3273" spans="1:10" x14ac:dyDescent="0.25">
      <c r="A3273" s="135" t="s">
        <v>12344</v>
      </c>
      <c r="B3273" s="135" t="s">
        <v>540</v>
      </c>
      <c r="C3273" s="135" t="s">
        <v>566</v>
      </c>
      <c r="D3273" s="135" t="b">
        <v>0</v>
      </c>
      <c r="E3273" s="135" t="s">
        <v>12307</v>
      </c>
      <c r="F3273" s="135" t="s">
        <v>539</v>
      </c>
      <c r="G3273" s="136">
        <v>44147</v>
      </c>
      <c r="H3273" s="136">
        <v>44165</v>
      </c>
      <c r="I3273" s="135">
        <v>0</v>
      </c>
      <c r="J3273" s="92"/>
    </row>
    <row r="3274" spans="1:10" x14ac:dyDescent="0.25">
      <c r="A3274" s="135" t="s">
        <v>12345</v>
      </c>
      <c r="B3274" s="135" t="s">
        <v>540</v>
      </c>
      <c r="C3274" s="135" t="s">
        <v>566</v>
      </c>
      <c r="D3274" s="135" t="b">
        <v>0</v>
      </c>
      <c r="E3274" s="135" t="s">
        <v>12307</v>
      </c>
      <c r="F3274" s="135" t="s">
        <v>539</v>
      </c>
      <c r="G3274" s="136">
        <v>44147</v>
      </c>
      <c r="H3274" s="136">
        <v>44165</v>
      </c>
      <c r="I3274" s="135">
        <v>0</v>
      </c>
      <c r="J3274" s="92"/>
    </row>
    <row r="3275" spans="1:10" x14ac:dyDescent="0.25">
      <c r="A3275" s="135" t="s">
        <v>12346</v>
      </c>
      <c r="B3275" s="135" t="s">
        <v>540</v>
      </c>
      <c r="C3275" s="135" t="s">
        <v>566</v>
      </c>
      <c r="D3275" s="135" t="b">
        <v>0</v>
      </c>
      <c r="E3275" s="135" t="s">
        <v>12307</v>
      </c>
      <c r="F3275" s="135" t="s">
        <v>539</v>
      </c>
      <c r="G3275" s="136">
        <v>44147</v>
      </c>
      <c r="H3275" s="136">
        <v>44165</v>
      </c>
      <c r="I3275" s="135">
        <v>0</v>
      </c>
      <c r="J3275" s="92"/>
    </row>
    <row r="3276" spans="1:10" x14ac:dyDescent="0.25">
      <c r="A3276" s="135" t="s">
        <v>12347</v>
      </c>
      <c r="B3276" s="135" t="s">
        <v>540</v>
      </c>
      <c r="C3276" s="135" t="s">
        <v>566</v>
      </c>
      <c r="D3276" s="135" t="b">
        <v>0</v>
      </c>
      <c r="E3276" s="135" t="s">
        <v>12307</v>
      </c>
      <c r="F3276" s="135" t="s">
        <v>539</v>
      </c>
      <c r="G3276" s="136">
        <v>44147</v>
      </c>
      <c r="H3276" s="136">
        <v>44165</v>
      </c>
      <c r="I3276" s="135">
        <v>0</v>
      </c>
      <c r="J3276" s="92"/>
    </row>
    <row r="3277" spans="1:10" x14ac:dyDescent="0.25">
      <c r="A3277" s="135" t="s">
        <v>12348</v>
      </c>
      <c r="B3277" s="135" t="s">
        <v>540</v>
      </c>
      <c r="C3277" s="135" t="s">
        <v>566</v>
      </c>
      <c r="D3277" s="135" t="b">
        <v>0</v>
      </c>
      <c r="E3277" s="135" t="s">
        <v>12307</v>
      </c>
      <c r="F3277" s="135" t="s">
        <v>539</v>
      </c>
      <c r="G3277" s="136">
        <v>44147</v>
      </c>
      <c r="H3277" s="136">
        <v>44165</v>
      </c>
      <c r="I3277" s="135">
        <v>0</v>
      </c>
      <c r="J3277" s="92"/>
    </row>
    <row r="3278" spans="1:10" x14ac:dyDescent="0.25">
      <c r="A3278" s="135" t="s">
        <v>12349</v>
      </c>
      <c r="B3278" s="135" t="s">
        <v>540</v>
      </c>
      <c r="C3278" s="135" t="s">
        <v>566</v>
      </c>
      <c r="D3278" s="135" t="b">
        <v>0</v>
      </c>
      <c r="E3278" s="135" t="s">
        <v>12307</v>
      </c>
      <c r="F3278" s="135" t="s">
        <v>539</v>
      </c>
      <c r="G3278" s="136">
        <v>44147</v>
      </c>
      <c r="H3278" s="136">
        <v>44165</v>
      </c>
      <c r="I3278" s="135">
        <v>0</v>
      </c>
      <c r="J3278" s="92"/>
    </row>
    <row r="3279" spans="1:10" x14ac:dyDescent="0.25">
      <c r="A3279" s="135" t="s">
        <v>12350</v>
      </c>
      <c r="B3279" s="135" t="s">
        <v>540</v>
      </c>
      <c r="C3279" s="135" t="s">
        <v>566</v>
      </c>
      <c r="D3279" s="135" t="b">
        <v>0</v>
      </c>
      <c r="E3279" s="135" t="s">
        <v>12307</v>
      </c>
      <c r="F3279" s="135" t="s">
        <v>539</v>
      </c>
      <c r="G3279" s="136">
        <v>44147</v>
      </c>
      <c r="H3279" s="136">
        <v>44165</v>
      </c>
      <c r="I3279" s="135">
        <v>0</v>
      </c>
      <c r="J3279" s="92"/>
    </row>
    <row r="3280" spans="1:10" x14ac:dyDescent="0.25">
      <c r="A3280" s="135" t="s">
        <v>12351</v>
      </c>
      <c r="B3280" s="135" t="s">
        <v>540</v>
      </c>
      <c r="C3280" s="135" t="s">
        <v>566</v>
      </c>
      <c r="D3280" s="135" t="b">
        <v>0</v>
      </c>
      <c r="E3280" s="135" t="s">
        <v>12307</v>
      </c>
      <c r="F3280" s="135" t="s">
        <v>539</v>
      </c>
      <c r="G3280" s="136">
        <v>44147</v>
      </c>
      <c r="H3280" s="136">
        <v>44165</v>
      </c>
      <c r="I3280" s="135">
        <v>0</v>
      </c>
      <c r="J3280" s="92"/>
    </row>
    <row r="3281" spans="1:10" x14ac:dyDescent="0.25">
      <c r="A3281" s="135" t="s">
        <v>12352</v>
      </c>
      <c r="B3281" s="135" t="s">
        <v>540</v>
      </c>
      <c r="C3281" s="135" t="s">
        <v>566</v>
      </c>
      <c r="D3281" s="135" t="b">
        <v>0</v>
      </c>
      <c r="E3281" s="135" t="s">
        <v>12307</v>
      </c>
      <c r="F3281" s="135" t="s">
        <v>539</v>
      </c>
      <c r="G3281" s="136">
        <v>44147</v>
      </c>
      <c r="H3281" s="136">
        <v>44165</v>
      </c>
      <c r="I3281" s="135">
        <v>0</v>
      </c>
      <c r="J3281" s="92"/>
    </row>
    <row r="3282" spans="1:10" x14ac:dyDescent="0.25">
      <c r="A3282" s="135" t="s">
        <v>12353</v>
      </c>
      <c r="B3282" s="135" t="s">
        <v>540</v>
      </c>
      <c r="C3282" s="135" t="s">
        <v>566</v>
      </c>
      <c r="D3282" s="135" t="b">
        <v>0</v>
      </c>
      <c r="E3282" s="135" t="s">
        <v>12307</v>
      </c>
      <c r="F3282" s="135" t="s">
        <v>539</v>
      </c>
      <c r="G3282" s="136">
        <v>44147</v>
      </c>
      <c r="H3282" s="136">
        <v>44165</v>
      </c>
      <c r="I3282" s="135">
        <v>0</v>
      </c>
      <c r="J3282" s="92"/>
    </row>
    <row r="3283" spans="1:10" x14ac:dyDescent="0.25">
      <c r="A3283" s="135" t="s">
        <v>12354</v>
      </c>
      <c r="B3283" s="135" t="s">
        <v>540</v>
      </c>
      <c r="C3283" s="135" t="s">
        <v>566</v>
      </c>
      <c r="D3283" s="135" t="b">
        <v>0</v>
      </c>
      <c r="E3283" s="135" t="s">
        <v>12307</v>
      </c>
      <c r="F3283" s="135" t="s">
        <v>539</v>
      </c>
      <c r="G3283" s="136">
        <v>44147</v>
      </c>
      <c r="H3283" s="136">
        <v>44165</v>
      </c>
      <c r="I3283" s="135">
        <v>0</v>
      </c>
      <c r="J3283" s="92"/>
    </row>
    <row r="3284" spans="1:10" x14ac:dyDescent="0.25">
      <c r="A3284" s="135" t="s">
        <v>12355</v>
      </c>
      <c r="B3284" s="135" t="s">
        <v>540</v>
      </c>
      <c r="C3284" s="135" t="s">
        <v>566</v>
      </c>
      <c r="D3284" s="135" t="b">
        <v>0</v>
      </c>
      <c r="E3284" s="135" t="s">
        <v>12307</v>
      </c>
      <c r="F3284" s="135" t="s">
        <v>539</v>
      </c>
      <c r="G3284" s="136">
        <v>44147</v>
      </c>
      <c r="H3284" s="136">
        <v>44165</v>
      </c>
      <c r="I3284" s="135">
        <v>0</v>
      </c>
      <c r="J3284" s="92"/>
    </row>
    <row r="3285" spans="1:10" x14ac:dyDescent="0.25">
      <c r="A3285" s="135" t="s">
        <v>12356</v>
      </c>
      <c r="B3285" s="135" t="s">
        <v>540</v>
      </c>
      <c r="C3285" s="135" t="s">
        <v>566</v>
      </c>
      <c r="D3285" s="135" t="b">
        <v>0</v>
      </c>
      <c r="E3285" s="135" t="s">
        <v>12307</v>
      </c>
      <c r="F3285" s="135" t="s">
        <v>539</v>
      </c>
      <c r="G3285" s="136">
        <v>44147</v>
      </c>
      <c r="H3285" s="136">
        <v>44165</v>
      </c>
      <c r="I3285" s="135">
        <v>0</v>
      </c>
      <c r="J3285" s="92"/>
    </row>
    <row r="3286" spans="1:10" x14ac:dyDescent="0.25">
      <c r="A3286" s="135" t="s">
        <v>12357</v>
      </c>
      <c r="B3286" s="135" t="s">
        <v>540</v>
      </c>
      <c r="C3286" s="135" t="s">
        <v>566</v>
      </c>
      <c r="D3286" s="135" t="b">
        <v>0</v>
      </c>
      <c r="E3286" s="135" t="s">
        <v>12307</v>
      </c>
      <c r="F3286" s="135" t="s">
        <v>539</v>
      </c>
      <c r="G3286" s="136">
        <v>44147</v>
      </c>
      <c r="H3286" s="136">
        <v>44165</v>
      </c>
      <c r="I3286" s="135">
        <v>0</v>
      </c>
      <c r="J3286" s="92"/>
    </row>
    <row r="3287" spans="1:10" x14ac:dyDescent="0.25">
      <c r="A3287" s="135" t="s">
        <v>12358</v>
      </c>
      <c r="B3287" s="135" t="s">
        <v>540</v>
      </c>
      <c r="C3287" s="135" t="s">
        <v>566</v>
      </c>
      <c r="D3287" s="135" t="b">
        <v>0</v>
      </c>
      <c r="E3287" s="135" t="s">
        <v>12307</v>
      </c>
      <c r="F3287" s="135" t="s">
        <v>539</v>
      </c>
      <c r="G3287" s="136">
        <v>44147</v>
      </c>
      <c r="H3287" s="136">
        <v>44165</v>
      </c>
      <c r="I3287" s="135">
        <v>0</v>
      </c>
      <c r="J3287" s="92"/>
    </row>
    <row r="3288" spans="1:10" x14ac:dyDescent="0.25">
      <c r="A3288" s="135" t="s">
        <v>12359</v>
      </c>
      <c r="B3288" s="135" t="s">
        <v>540</v>
      </c>
      <c r="C3288" s="135" t="s">
        <v>566</v>
      </c>
      <c r="D3288" s="135" t="b">
        <v>0</v>
      </c>
      <c r="E3288" s="135" t="s">
        <v>12307</v>
      </c>
      <c r="F3288" s="135" t="s">
        <v>539</v>
      </c>
      <c r="G3288" s="136">
        <v>44147</v>
      </c>
      <c r="H3288" s="136">
        <v>44165</v>
      </c>
      <c r="I3288" s="135">
        <v>0</v>
      </c>
      <c r="J3288" s="92"/>
    </row>
    <row r="3289" spans="1:10" x14ac:dyDescent="0.25">
      <c r="A3289" s="135" t="s">
        <v>12360</v>
      </c>
      <c r="B3289" s="135" t="s">
        <v>540</v>
      </c>
      <c r="C3289" s="135" t="s">
        <v>566</v>
      </c>
      <c r="D3289" s="135" t="b">
        <v>0</v>
      </c>
      <c r="E3289" s="135" t="s">
        <v>12307</v>
      </c>
      <c r="F3289" s="135" t="s">
        <v>539</v>
      </c>
      <c r="G3289" s="136">
        <v>44147</v>
      </c>
      <c r="H3289" s="136">
        <v>44165</v>
      </c>
      <c r="I3289" s="135">
        <v>0</v>
      </c>
      <c r="J3289" s="92"/>
    </row>
    <row r="3290" spans="1:10" x14ac:dyDescent="0.25">
      <c r="A3290" s="135" t="s">
        <v>12361</v>
      </c>
      <c r="B3290" s="135" t="s">
        <v>540</v>
      </c>
      <c r="C3290" s="135" t="s">
        <v>566</v>
      </c>
      <c r="D3290" s="135" t="b">
        <v>0</v>
      </c>
      <c r="E3290" s="135" t="s">
        <v>12307</v>
      </c>
      <c r="F3290" s="135" t="s">
        <v>539</v>
      </c>
      <c r="G3290" s="136">
        <v>44147</v>
      </c>
      <c r="H3290" s="136">
        <v>44165</v>
      </c>
      <c r="I3290" s="135">
        <v>0</v>
      </c>
      <c r="J3290" s="92"/>
    </row>
    <row r="3291" spans="1:10" x14ac:dyDescent="0.25">
      <c r="A3291" s="135" t="s">
        <v>12362</v>
      </c>
      <c r="B3291" s="135" t="s">
        <v>540</v>
      </c>
      <c r="C3291" s="135" t="s">
        <v>566</v>
      </c>
      <c r="D3291" s="135" t="b">
        <v>0</v>
      </c>
      <c r="E3291" s="135" t="s">
        <v>12307</v>
      </c>
      <c r="F3291" s="135" t="s">
        <v>539</v>
      </c>
      <c r="G3291" s="136">
        <v>44147</v>
      </c>
      <c r="H3291" s="136">
        <v>44165</v>
      </c>
      <c r="I3291" s="135">
        <v>0</v>
      </c>
      <c r="J3291" s="92"/>
    </row>
    <row r="3292" spans="1:10" x14ac:dyDescent="0.25">
      <c r="A3292" s="135" t="s">
        <v>12363</v>
      </c>
      <c r="B3292" s="135" t="s">
        <v>540</v>
      </c>
      <c r="C3292" s="135" t="s">
        <v>566</v>
      </c>
      <c r="D3292" s="135" t="b">
        <v>0</v>
      </c>
      <c r="E3292" s="135" t="s">
        <v>12307</v>
      </c>
      <c r="F3292" s="135" t="s">
        <v>539</v>
      </c>
      <c r="G3292" s="136">
        <v>44147</v>
      </c>
      <c r="H3292" s="136">
        <v>44165</v>
      </c>
      <c r="I3292" s="135">
        <v>0</v>
      </c>
      <c r="J3292" s="92"/>
    </row>
    <row r="3293" spans="1:10" x14ac:dyDescent="0.25">
      <c r="A3293" s="135" t="s">
        <v>12364</v>
      </c>
      <c r="B3293" s="135" t="s">
        <v>540</v>
      </c>
      <c r="C3293" s="135" t="s">
        <v>566</v>
      </c>
      <c r="D3293" s="135" t="b">
        <v>0</v>
      </c>
      <c r="E3293" s="135" t="s">
        <v>12307</v>
      </c>
      <c r="F3293" s="135" t="s">
        <v>539</v>
      </c>
      <c r="G3293" s="136">
        <v>44147</v>
      </c>
      <c r="H3293" s="136">
        <v>44165</v>
      </c>
      <c r="I3293" s="135">
        <v>0</v>
      </c>
      <c r="J3293" s="92"/>
    </row>
    <row r="3294" spans="1:10" x14ac:dyDescent="0.25">
      <c r="A3294" s="135" t="s">
        <v>12365</v>
      </c>
      <c r="B3294" s="135" t="s">
        <v>540</v>
      </c>
      <c r="C3294" s="135" t="s">
        <v>566</v>
      </c>
      <c r="D3294" s="135" t="b">
        <v>0</v>
      </c>
      <c r="E3294" s="135" t="s">
        <v>12307</v>
      </c>
      <c r="F3294" s="135" t="s">
        <v>539</v>
      </c>
      <c r="G3294" s="136">
        <v>44147</v>
      </c>
      <c r="H3294" s="136">
        <v>44165</v>
      </c>
      <c r="I3294" s="135">
        <v>0</v>
      </c>
      <c r="J3294" s="92"/>
    </row>
    <row r="3295" spans="1:10" x14ac:dyDescent="0.25">
      <c r="A3295" s="135" t="s">
        <v>12366</v>
      </c>
      <c r="B3295" s="135" t="s">
        <v>540</v>
      </c>
      <c r="C3295" s="135" t="s">
        <v>566</v>
      </c>
      <c r="D3295" s="135" t="b">
        <v>0</v>
      </c>
      <c r="E3295" s="135" t="s">
        <v>12307</v>
      </c>
      <c r="F3295" s="135" t="s">
        <v>539</v>
      </c>
      <c r="G3295" s="136">
        <v>44147</v>
      </c>
      <c r="H3295" s="136">
        <v>44165</v>
      </c>
      <c r="I3295" s="135">
        <v>0</v>
      </c>
      <c r="J3295" s="92"/>
    </row>
    <row r="3296" spans="1:10" x14ac:dyDescent="0.25">
      <c r="A3296" s="135" t="s">
        <v>12367</v>
      </c>
      <c r="B3296" s="135" t="s">
        <v>540</v>
      </c>
      <c r="C3296" s="135" t="s">
        <v>566</v>
      </c>
      <c r="D3296" s="135" t="b">
        <v>0</v>
      </c>
      <c r="E3296" s="135" t="s">
        <v>12307</v>
      </c>
      <c r="F3296" s="135" t="s">
        <v>539</v>
      </c>
      <c r="G3296" s="136">
        <v>44147</v>
      </c>
      <c r="H3296" s="136">
        <v>44165</v>
      </c>
      <c r="I3296" s="135">
        <v>0</v>
      </c>
      <c r="J3296" s="92"/>
    </row>
    <row r="3297" spans="1:10" x14ac:dyDescent="0.25">
      <c r="A3297" s="135" t="s">
        <v>12368</v>
      </c>
      <c r="B3297" s="135" t="s">
        <v>540</v>
      </c>
      <c r="C3297" s="135" t="s">
        <v>566</v>
      </c>
      <c r="D3297" s="135" t="b">
        <v>0</v>
      </c>
      <c r="E3297" s="135" t="s">
        <v>12307</v>
      </c>
      <c r="F3297" s="135" t="s">
        <v>539</v>
      </c>
      <c r="G3297" s="136">
        <v>44147</v>
      </c>
      <c r="H3297" s="136">
        <v>44165</v>
      </c>
      <c r="I3297" s="135">
        <v>0</v>
      </c>
      <c r="J3297" s="92"/>
    </row>
    <row r="3298" spans="1:10" x14ac:dyDescent="0.25">
      <c r="A3298" s="135" t="s">
        <v>12369</v>
      </c>
      <c r="B3298" s="135" t="s">
        <v>540</v>
      </c>
      <c r="C3298" s="135" t="s">
        <v>566</v>
      </c>
      <c r="D3298" s="135" t="b">
        <v>0</v>
      </c>
      <c r="E3298" s="135" t="s">
        <v>12307</v>
      </c>
      <c r="F3298" s="135" t="s">
        <v>539</v>
      </c>
      <c r="G3298" s="136">
        <v>44147</v>
      </c>
      <c r="H3298" s="136">
        <v>44165</v>
      </c>
      <c r="I3298" s="135">
        <v>0</v>
      </c>
      <c r="J3298" s="92"/>
    </row>
    <row r="3299" spans="1:10" x14ac:dyDescent="0.25">
      <c r="A3299" s="135" t="s">
        <v>12370</v>
      </c>
      <c r="B3299" s="135" t="s">
        <v>540</v>
      </c>
      <c r="C3299" s="135" t="s">
        <v>566</v>
      </c>
      <c r="D3299" s="135" t="b">
        <v>0</v>
      </c>
      <c r="E3299" s="135" t="s">
        <v>12307</v>
      </c>
      <c r="F3299" s="135" t="s">
        <v>539</v>
      </c>
      <c r="G3299" s="136">
        <v>44147</v>
      </c>
      <c r="H3299" s="136">
        <v>44165</v>
      </c>
      <c r="I3299" s="135">
        <v>0</v>
      </c>
      <c r="J3299" s="92"/>
    </row>
    <row r="3300" spans="1:10" x14ac:dyDescent="0.25">
      <c r="A3300" s="135" t="s">
        <v>12371</v>
      </c>
      <c r="B3300" s="135" t="s">
        <v>540</v>
      </c>
      <c r="C3300" s="135" t="s">
        <v>566</v>
      </c>
      <c r="D3300" s="135" t="b">
        <v>0</v>
      </c>
      <c r="E3300" s="135" t="s">
        <v>12307</v>
      </c>
      <c r="F3300" s="135" t="s">
        <v>539</v>
      </c>
      <c r="G3300" s="136">
        <v>44147</v>
      </c>
      <c r="H3300" s="136">
        <v>44165</v>
      </c>
      <c r="I3300" s="135">
        <v>0</v>
      </c>
      <c r="J3300" s="92"/>
    </row>
    <row r="3301" spans="1:10" x14ac:dyDescent="0.25">
      <c r="A3301" s="135" t="s">
        <v>12372</v>
      </c>
      <c r="B3301" s="135" t="s">
        <v>540</v>
      </c>
      <c r="C3301" s="135" t="s">
        <v>566</v>
      </c>
      <c r="D3301" s="135" t="b">
        <v>0</v>
      </c>
      <c r="E3301" s="135" t="s">
        <v>12307</v>
      </c>
      <c r="F3301" s="135" t="s">
        <v>539</v>
      </c>
      <c r="G3301" s="136">
        <v>44147</v>
      </c>
      <c r="H3301" s="136">
        <v>44165</v>
      </c>
      <c r="I3301" s="135">
        <v>0</v>
      </c>
      <c r="J3301" s="92"/>
    </row>
    <row r="3302" spans="1:10" x14ac:dyDescent="0.25">
      <c r="A3302" s="135" t="s">
        <v>12373</v>
      </c>
      <c r="B3302" s="135" t="s">
        <v>540</v>
      </c>
      <c r="C3302" s="135" t="s">
        <v>566</v>
      </c>
      <c r="D3302" s="135" t="b">
        <v>0</v>
      </c>
      <c r="E3302" s="135" t="s">
        <v>12307</v>
      </c>
      <c r="F3302" s="135" t="s">
        <v>539</v>
      </c>
      <c r="G3302" s="136">
        <v>44147</v>
      </c>
      <c r="H3302" s="136">
        <v>44165</v>
      </c>
      <c r="I3302" s="135">
        <v>0</v>
      </c>
      <c r="J3302" s="92"/>
    </row>
    <row r="3303" spans="1:10" x14ac:dyDescent="0.25">
      <c r="A3303" s="135" t="s">
        <v>12374</v>
      </c>
      <c r="B3303" s="135" t="s">
        <v>540</v>
      </c>
      <c r="C3303" s="135" t="s">
        <v>566</v>
      </c>
      <c r="D3303" s="135" t="b">
        <v>0</v>
      </c>
      <c r="E3303" s="135" t="s">
        <v>12307</v>
      </c>
      <c r="F3303" s="135" t="s">
        <v>539</v>
      </c>
      <c r="G3303" s="136">
        <v>44147</v>
      </c>
      <c r="H3303" s="136">
        <v>44165</v>
      </c>
      <c r="I3303" s="135">
        <v>0</v>
      </c>
      <c r="J3303" s="92"/>
    </row>
    <row r="3304" spans="1:10" x14ac:dyDescent="0.25">
      <c r="A3304" s="135" t="s">
        <v>12375</v>
      </c>
      <c r="B3304" s="135" t="s">
        <v>540</v>
      </c>
      <c r="C3304" s="135" t="s">
        <v>566</v>
      </c>
      <c r="D3304" s="135" t="b">
        <v>0</v>
      </c>
      <c r="E3304" s="135" t="s">
        <v>12307</v>
      </c>
      <c r="F3304" s="135" t="s">
        <v>539</v>
      </c>
      <c r="G3304" s="136">
        <v>44147</v>
      </c>
      <c r="H3304" s="136">
        <v>44165</v>
      </c>
      <c r="I3304" s="135">
        <v>0</v>
      </c>
      <c r="J3304" s="92"/>
    </row>
    <row r="3305" spans="1:10" x14ac:dyDescent="0.25">
      <c r="A3305" s="135" t="s">
        <v>12376</v>
      </c>
      <c r="B3305" s="135" t="s">
        <v>540</v>
      </c>
      <c r="C3305" s="135" t="s">
        <v>566</v>
      </c>
      <c r="D3305" s="135" t="b">
        <v>0</v>
      </c>
      <c r="E3305" s="135" t="s">
        <v>12307</v>
      </c>
      <c r="F3305" s="135" t="s">
        <v>539</v>
      </c>
      <c r="G3305" s="136">
        <v>44147</v>
      </c>
      <c r="H3305" s="136">
        <v>44165</v>
      </c>
      <c r="I3305" s="135">
        <v>0</v>
      </c>
      <c r="J3305" s="92"/>
    </row>
    <row r="3306" spans="1:10" x14ac:dyDescent="0.25">
      <c r="A3306" s="135" t="s">
        <v>12377</v>
      </c>
      <c r="B3306" s="135" t="s">
        <v>540</v>
      </c>
      <c r="C3306" s="135" t="s">
        <v>566</v>
      </c>
      <c r="D3306" s="135" t="b">
        <v>0</v>
      </c>
      <c r="E3306" s="135" t="s">
        <v>12307</v>
      </c>
      <c r="F3306" s="135" t="s">
        <v>539</v>
      </c>
      <c r="G3306" s="136">
        <v>44147</v>
      </c>
      <c r="H3306" s="136">
        <v>44165</v>
      </c>
      <c r="I3306" s="135">
        <v>0</v>
      </c>
      <c r="J3306" s="92"/>
    </row>
    <row r="3307" spans="1:10" x14ac:dyDescent="0.25">
      <c r="A3307" s="135" t="s">
        <v>12378</v>
      </c>
      <c r="B3307" s="135" t="s">
        <v>540</v>
      </c>
      <c r="C3307" s="135" t="s">
        <v>566</v>
      </c>
      <c r="D3307" s="135" t="b">
        <v>0</v>
      </c>
      <c r="E3307" s="135" t="s">
        <v>12307</v>
      </c>
      <c r="F3307" s="135" t="s">
        <v>539</v>
      </c>
      <c r="G3307" s="136">
        <v>44147</v>
      </c>
      <c r="H3307" s="136">
        <v>44165</v>
      </c>
      <c r="I3307" s="135">
        <v>0</v>
      </c>
      <c r="J3307" s="92"/>
    </row>
    <row r="3308" spans="1:10" x14ac:dyDescent="0.25">
      <c r="A3308" s="135" t="s">
        <v>12379</v>
      </c>
      <c r="B3308" s="135" t="s">
        <v>540</v>
      </c>
      <c r="C3308" s="135" t="s">
        <v>566</v>
      </c>
      <c r="D3308" s="135" t="b">
        <v>0</v>
      </c>
      <c r="E3308" s="135" t="s">
        <v>12307</v>
      </c>
      <c r="F3308" s="135" t="s">
        <v>539</v>
      </c>
      <c r="G3308" s="136">
        <v>44147</v>
      </c>
      <c r="H3308" s="136">
        <v>44165</v>
      </c>
      <c r="I3308" s="135">
        <v>0</v>
      </c>
      <c r="J3308" s="92"/>
    </row>
    <row r="3309" spans="1:10" x14ac:dyDescent="0.25">
      <c r="A3309" s="135" t="s">
        <v>12380</v>
      </c>
      <c r="B3309" s="135" t="s">
        <v>540</v>
      </c>
      <c r="C3309" s="135" t="s">
        <v>566</v>
      </c>
      <c r="D3309" s="135" t="b">
        <v>0</v>
      </c>
      <c r="E3309" s="135" t="s">
        <v>12307</v>
      </c>
      <c r="F3309" s="135" t="s">
        <v>539</v>
      </c>
      <c r="G3309" s="136">
        <v>44147</v>
      </c>
      <c r="H3309" s="136">
        <v>44165</v>
      </c>
      <c r="I3309" s="135">
        <v>0</v>
      </c>
      <c r="J3309" s="92"/>
    </row>
    <row r="3310" spans="1:10" x14ac:dyDescent="0.25">
      <c r="A3310" s="135" t="s">
        <v>12381</v>
      </c>
      <c r="B3310" s="135" t="s">
        <v>540</v>
      </c>
      <c r="C3310" s="135" t="s">
        <v>566</v>
      </c>
      <c r="D3310" s="135" t="b">
        <v>0</v>
      </c>
      <c r="E3310" s="135" t="s">
        <v>12307</v>
      </c>
      <c r="F3310" s="135" t="s">
        <v>539</v>
      </c>
      <c r="G3310" s="136">
        <v>44147</v>
      </c>
      <c r="H3310" s="136">
        <v>44165</v>
      </c>
      <c r="I3310" s="135">
        <v>0</v>
      </c>
      <c r="J3310" s="92"/>
    </row>
    <row r="3311" spans="1:10" x14ac:dyDescent="0.25">
      <c r="A3311" s="135" t="s">
        <v>12382</v>
      </c>
      <c r="B3311" s="135" t="s">
        <v>540</v>
      </c>
      <c r="C3311" s="135" t="s">
        <v>566</v>
      </c>
      <c r="D3311" s="135" t="b">
        <v>0</v>
      </c>
      <c r="E3311" s="135" t="s">
        <v>12307</v>
      </c>
      <c r="F3311" s="135" t="s">
        <v>539</v>
      </c>
      <c r="G3311" s="136">
        <v>44147</v>
      </c>
      <c r="H3311" s="136">
        <v>44165</v>
      </c>
      <c r="I3311" s="135">
        <v>0</v>
      </c>
      <c r="J3311" s="92"/>
    </row>
    <row r="3312" spans="1:10" x14ac:dyDescent="0.25">
      <c r="A3312" s="135" t="s">
        <v>12383</v>
      </c>
      <c r="B3312" s="135" t="s">
        <v>540</v>
      </c>
      <c r="C3312" s="135" t="s">
        <v>566</v>
      </c>
      <c r="D3312" s="135" t="b">
        <v>0</v>
      </c>
      <c r="E3312" s="135" t="s">
        <v>12307</v>
      </c>
      <c r="F3312" s="135" t="s">
        <v>539</v>
      </c>
      <c r="G3312" s="136">
        <v>44147</v>
      </c>
      <c r="H3312" s="136">
        <v>44165</v>
      </c>
      <c r="I3312" s="135">
        <v>0</v>
      </c>
      <c r="J3312" s="92"/>
    </row>
    <row r="3313" spans="1:10" x14ac:dyDescent="0.25">
      <c r="A3313" s="135" t="s">
        <v>12384</v>
      </c>
      <c r="B3313" s="135" t="s">
        <v>540</v>
      </c>
      <c r="C3313" s="135" t="s">
        <v>566</v>
      </c>
      <c r="D3313" s="135" t="b">
        <v>0</v>
      </c>
      <c r="E3313" s="135" t="s">
        <v>12307</v>
      </c>
      <c r="F3313" s="135" t="s">
        <v>539</v>
      </c>
      <c r="G3313" s="136">
        <v>44147</v>
      </c>
      <c r="H3313" s="136">
        <v>44165</v>
      </c>
      <c r="I3313" s="135">
        <v>0</v>
      </c>
      <c r="J3313" s="92"/>
    </row>
    <row r="3314" spans="1:10" x14ac:dyDescent="0.25">
      <c r="A3314" s="135" t="s">
        <v>12385</v>
      </c>
      <c r="B3314" s="135" t="s">
        <v>540</v>
      </c>
      <c r="C3314" s="135" t="s">
        <v>566</v>
      </c>
      <c r="D3314" s="135" t="b">
        <v>0</v>
      </c>
      <c r="E3314" s="135" t="s">
        <v>12307</v>
      </c>
      <c r="F3314" s="135" t="s">
        <v>539</v>
      </c>
      <c r="G3314" s="136">
        <v>44147</v>
      </c>
      <c r="H3314" s="136">
        <v>44165</v>
      </c>
      <c r="I3314" s="135">
        <v>0</v>
      </c>
      <c r="J3314" s="92"/>
    </row>
    <row r="3315" spans="1:10" x14ac:dyDescent="0.25">
      <c r="A3315" s="135" t="s">
        <v>12386</v>
      </c>
      <c r="B3315" s="135" t="s">
        <v>540</v>
      </c>
      <c r="C3315" s="135" t="s">
        <v>566</v>
      </c>
      <c r="D3315" s="135" t="b">
        <v>0</v>
      </c>
      <c r="E3315" s="135" t="s">
        <v>12307</v>
      </c>
      <c r="F3315" s="135" t="s">
        <v>539</v>
      </c>
      <c r="G3315" s="136">
        <v>44147</v>
      </c>
      <c r="H3315" s="136">
        <v>44165</v>
      </c>
      <c r="I3315" s="135">
        <v>0</v>
      </c>
      <c r="J3315" s="92"/>
    </row>
    <row r="3316" spans="1:10" x14ac:dyDescent="0.25">
      <c r="A3316" s="135" t="s">
        <v>12387</v>
      </c>
      <c r="B3316" s="135" t="s">
        <v>540</v>
      </c>
      <c r="C3316" s="135" t="s">
        <v>566</v>
      </c>
      <c r="D3316" s="135" t="b">
        <v>0</v>
      </c>
      <c r="E3316" s="135" t="s">
        <v>12307</v>
      </c>
      <c r="F3316" s="135" t="s">
        <v>539</v>
      </c>
      <c r="G3316" s="136">
        <v>44147</v>
      </c>
      <c r="H3316" s="136">
        <v>44165</v>
      </c>
      <c r="I3316" s="135">
        <v>0</v>
      </c>
      <c r="J3316" s="92"/>
    </row>
    <row r="3317" spans="1:10" x14ac:dyDescent="0.25">
      <c r="A3317" s="135" t="s">
        <v>12388</v>
      </c>
      <c r="B3317" s="135" t="s">
        <v>540</v>
      </c>
      <c r="C3317" s="135" t="s">
        <v>566</v>
      </c>
      <c r="D3317" s="135" t="b">
        <v>0</v>
      </c>
      <c r="E3317" s="135" t="s">
        <v>12307</v>
      </c>
      <c r="F3317" s="135" t="s">
        <v>539</v>
      </c>
      <c r="G3317" s="136">
        <v>44147</v>
      </c>
      <c r="H3317" s="136">
        <v>44165</v>
      </c>
      <c r="I3317" s="135">
        <v>0</v>
      </c>
      <c r="J3317" s="92"/>
    </row>
    <row r="3318" spans="1:10" x14ac:dyDescent="0.25">
      <c r="A3318" s="135" t="s">
        <v>12389</v>
      </c>
      <c r="B3318" s="135" t="s">
        <v>540</v>
      </c>
      <c r="C3318" s="135" t="s">
        <v>566</v>
      </c>
      <c r="D3318" s="135" t="b">
        <v>0</v>
      </c>
      <c r="E3318" s="135" t="s">
        <v>12307</v>
      </c>
      <c r="F3318" s="135" t="s">
        <v>539</v>
      </c>
      <c r="G3318" s="136">
        <v>44147</v>
      </c>
      <c r="H3318" s="136">
        <v>44165</v>
      </c>
      <c r="I3318" s="135">
        <v>0</v>
      </c>
      <c r="J3318" s="92"/>
    </row>
    <row r="3319" spans="1:10" x14ac:dyDescent="0.25">
      <c r="A3319" s="135" t="s">
        <v>12390</v>
      </c>
      <c r="B3319" s="135" t="s">
        <v>540</v>
      </c>
      <c r="C3319" s="135" t="s">
        <v>566</v>
      </c>
      <c r="D3319" s="135" t="b">
        <v>0</v>
      </c>
      <c r="E3319" s="135" t="s">
        <v>12307</v>
      </c>
      <c r="F3319" s="135" t="s">
        <v>539</v>
      </c>
      <c r="G3319" s="136">
        <v>44147</v>
      </c>
      <c r="H3319" s="136">
        <v>44165</v>
      </c>
      <c r="I3319" s="135">
        <v>0</v>
      </c>
      <c r="J3319" s="92"/>
    </row>
    <row r="3320" spans="1:10" x14ac:dyDescent="0.25">
      <c r="A3320" s="135" t="s">
        <v>12391</v>
      </c>
      <c r="B3320" s="135" t="s">
        <v>540</v>
      </c>
      <c r="C3320" s="135" t="s">
        <v>566</v>
      </c>
      <c r="D3320" s="135" t="b">
        <v>0</v>
      </c>
      <c r="E3320" s="135" t="s">
        <v>12307</v>
      </c>
      <c r="F3320" s="135" t="s">
        <v>539</v>
      </c>
      <c r="G3320" s="136">
        <v>44147</v>
      </c>
      <c r="H3320" s="136">
        <v>44165</v>
      </c>
      <c r="I3320" s="135">
        <v>0</v>
      </c>
      <c r="J3320" s="92"/>
    </row>
    <row r="3321" spans="1:10" x14ac:dyDescent="0.25">
      <c r="A3321" s="135" t="s">
        <v>12392</v>
      </c>
      <c r="B3321" s="135" t="s">
        <v>540</v>
      </c>
      <c r="C3321" s="135" t="s">
        <v>566</v>
      </c>
      <c r="D3321" s="135" t="b">
        <v>0</v>
      </c>
      <c r="E3321" s="135" t="s">
        <v>12307</v>
      </c>
      <c r="F3321" s="135" t="s">
        <v>539</v>
      </c>
      <c r="G3321" s="136">
        <v>44147</v>
      </c>
      <c r="H3321" s="136">
        <v>44165</v>
      </c>
      <c r="I3321" s="135">
        <v>0</v>
      </c>
      <c r="J3321" s="92"/>
    </row>
    <row r="3322" spans="1:10" x14ac:dyDescent="0.25">
      <c r="A3322" s="135" t="s">
        <v>12393</v>
      </c>
      <c r="B3322" s="135" t="s">
        <v>540</v>
      </c>
      <c r="C3322" s="135" t="s">
        <v>566</v>
      </c>
      <c r="D3322" s="135" t="b">
        <v>0</v>
      </c>
      <c r="E3322" s="135" t="s">
        <v>12307</v>
      </c>
      <c r="F3322" s="135" t="s">
        <v>539</v>
      </c>
      <c r="G3322" s="136">
        <v>44147</v>
      </c>
      <c r="H3322" s="136">
        <v>44165</v>
      </c>
      <c r="I3322" s="135">
        <v>0</v>
      </c>
      <c r="J3322" s="92"/>
    </row>
    <row r="3323" spans="1:10" x14ac:dyDescent="0.25">
      <c r="A3323" s="135" t="s">
        <v>12394</v>
      </c>
      <c r="B3323" s="135" t="s">
        <v>540</v>
      </c>
      <c r="C3323" s="135" t="s">
        <v>566</v>
      </c>
      <c r="D3323" s="135" t="b">
        <v>0</v>
      </c>
      <c r="E3323" s="135" t="s">
        <v>12307</v>
      </c>
      <c r="F3323" s="135" t="s">
        <v>539</v>
      </c>
      <c r="G3323" s="136">
        <v>44147</v>
      </c>
      <c r="H3323" s="136">
        <v>44165</v>
      </c>
      <c r="I3323" s="135">
        <v>0</v>
      </c>
      <c r="J3323" s="92"/>
    </row>
    <row r="3324" spans="1:10" x14ac:dyDescent="0.25">
      <c r="A3324" s="135" t="s">
        <v>12395</v>
      </c>
      <c r="B3324" s="135" t="s">
        <v>540</v>
      </c>
      <c r="C3324" s="135" t="s">
        <v>566</v>
      </c>
      <c r="D3324" s="135" t="b">
        <v>0</v>
      </c>
      <c r="E3324" s="135" t="s">
        <v>12307</v>
      </c>
      <c r="F3324" s="135" t="s">
        <v>539</v>
      </c>
      <c r="G3324" s="136">
        <v>44147</v>
      </c>
      <c r="H3324" s="136">
        <v>44165</v>
      </c>
      <c r="I3324" s="135">
        <v>0</v>
      </c>
      <c r="J3324" s="92"/>
    </row>
    <row r="3325" spans="1:10" x14ac:dyDescent="0.25">
      <c r="A3325" s="135" t="s">
        <v>12396</v>
      </c>
      <c r="B3325" s="135" t="s">
        <v>540</v>
      </c>
      <c r="C3325" s="135" t="s">
        <v>566</v>
      </c>
      <c r="D3325" s="135" t="b">
        <v>0</v>
      </c>
      <c r="E3325" s="135" t="s">
        <v>12307</v>
      </c>
      <c r="F3325" s="135" t="s">
        <v>539</v>
      </c>
      <c r="G3325" s="136">
        <v>44147</v>
      </c>
      <c r="H3325" s="136">
        <v>44165</v>
      </c>
      <c r="I3325" s="135">
        <v>0</v>
      </c>
      <c r="J3325" s="92"/>
    </row>
    <row r="3326" spans="1:10" x14ac:dyDescent="0.25">
      <c r="A3326" s="135" t="s">
        <v>12397</v>
      </c>
      <c r="B3326" s="135" t="s">
        <v>540</v>
      </c>
      <c r="C3326" s="135" t="s">
        <v>566</v>
      </c>
      <c r="D3326" s="135" t="b">
        <v>0</v>
      </c>
      <c r="E3326" s="135" t="s">
        <v>12307</v>
      </c>
      <c r="F3326" s="135" t="s">
        <v>539</v>
      </c>
      <c r="G3326" s="136">
        <v>44147</v>
      </c>
      <c r="H3326" s="136">
        <v>44165</v>
      </c>
      <c r="I3326" s="135">
        <v>0</v>
      </c>
      <c r="J3326" s="92"/>
    </row>
    <row r="3327" spans="1:10" x14ac:dyDescent="0.25">
      <c r="A3327" s="135" t="s">
        <v>12398</v>
      </c>
      <c r="B3327" s="135" t="s">
        <v>540</v>
      </c>
      <c r="C3327" s="135" t="s">
        <v>566</v>
      </c>
      <c r="D3327" s="135" t="b">
        <v>0</v>
      </c>
      <c r="E3327" s="135" t="s">
        <v>12307</v>
      </c>
      <c r="F3327" s="135" t="s">
        <v>539</v>
      </c>
      <c r="G3327" s="136">
        <v>44147</v>
      </c>
      <c r="H3327" s="136">
        <v>44165</v>
      </c>
      <c r="I3327" s="135">
        <v>0</v>
      </c>
      <c r="J3327" s="92"/>
    </row>
    <row r="3328" spans="1:10" x14ac:dyDescent="0.25">
      <c r="A3328" s="135" t="s">
        <v>12399</v>
      </c>
      <c r="B3328" s="135" t="s">
        <v>540</v>
      </c>
      <c r="C3328" s="135" t="s">
        <v>566</v>
      </c>
      <c r="D3328" s="135" t="b">
        <v>0</v>
      </c>
      <c r="E3328" s="135" t="s">
        <v>12307</v>
      </c>
      <c r="F3328" s="135" t="s">
        <v>539</v>
      </c>
      <c r="G3328" s="136">
        <v>44147</v>
      </c>
      <c r="H3328" s="136">
        <v>44165</v>
      </c>
      <c r="I3328" s="135">
        <v>0</v>
      </c>
      <c r="J3328" s="92"/>
    </row>
    <row r="3329" spans="1:10" x14ac:dyDescent="0.25">
      <c r="A3329" s="135" t="s">
        <v>12400</v>
      </c>
      <c r="B3329" s="135" t="s">
        <v>540</v>
      </c>
      <c r="C3329" s="135" t="s">
        <v>566</v>
      </c>
      <c r="D3329" s="135" t="b">
        <v>0</v>
      </c>
      <c r="E3329" s="135" t="s">
        <v>12307</v>
      </c>
      <c r="F3329" s="135" t="s">
        <v>539</v>
      </c>
      <c r="G3329" s="136">
        <v>44147</v>
      </c>
      <c r="H3329" s="136">
        <v>44165</v>
      </c>
      <c r="I3329" s="135">
        <v>0</v>
      </c>
      <c r="J3329" s="92"/>
    </row>
    <row r="3330" spans="1:10" x14ac:dyDescent="0.25">
      <c r="A3330" s="135" t="s">
        <v>12401</v>
      </c>
      <c r="B3330" s="135" t="s">
        <v>540</v>
      </c>
      <c r="C3330" s="135" t="s">
        <v>566</v>
      </c>
      <c r="D3330" s="135" t="b">
        <v>0</v>
      </c>
      <c r="E3330" s="135" t="s">
        <v>12307</v>
      </c>
      <c r="F3330" s="135" t="s">
        <v>539</v>
      </c>
      <c r="G3330" s="136">
        <v>44147</v>
      </c>
      <c r="H3330" s="136">
        <v>44165</v>
      </c>
      <c r="I3330" s="135">
        <v>0</v>
      </c>
      <c r="J3330" s="92"/>
    </row>
    <row r="3331" spans="1:10" x14ac:dyDescent="0.25">
      <c r="A3331" s="135" t="s">
        <v>12402</v>
      </c>
      <c r="B3331" s="135" t="s">
        <v>540</v>
      </c>
      <c r="C3331" s="135" t="s">
        <v>566</v>
      </c>
      <c r="D3331" s="135" t="b">
        <v>0</v>
      </c>
      <c r="E3331" s="135" t="s">
        <v>12307</v>
      </c>
      <c r="F3331" s="135" t="s">
        <v>539</v>
      </c>
      <c r="G3331" s="136">
        <v>44147</v>
      </c>
      <c r="H3331" s="136">
        <v>44165</v>
      </c>
      <c r="I3331" s="135">
        <v>0</v>
      </c>
      <c r="J3331" s="92"/>
    </row>
    <row r="3332" spans="1:10" x14ac:dyDescent="0.25">
      <c r="A3332" s="135" t="s">
        <v>12403</v>
      </c>
      <c r="B3332" s="135" t="s">
        <v>540</v>
      </c>
      <c r="C3332" s="135" t="s">
        <v>566</v>
      </c>
      <c r="D3332" s="135" t="b">
        <v>0</v>
      </c>
      <c r="E3332" s="135" t="s">
        <v>12307</v>
      </c>
      <c r="F3332" s="135" t="s">
        <v>539</v>
      </c>
      <c r="G3332" s="136">
        <v>44147</v>
      </c>
      <c r="H3332" s="136">
        <v>44165</v>
      </c>
      <c r="I3332" s="135">
        <v>0</v>
      </c>
      <c r="J3332" s="92"/>
    </row>
    <row r="3333" spans="1:10" x14ac:dyDescent="0.25">
      <c r="A3333" s="135" t="s">
        <v>12404</v>
      </c>
      <c r="B3333" s="135" t="s">
        <v>540</v>
      </c>
      <c r="C3333" s="135" t="s">
        <v>566</v>
      </c>
      <c r="D3333" s="135" t="b">
        <v>0</v>
      </c>
      <c r="E3333" s="135" t="s">
        <v>12307</v>
      </c>
      <c r="F3333" s="135" t="s">
        <v>539</v>
      </c>
      <c r="G3333" s="136">
        <v>44147</v>
      </c>
      <c r="H3333" s="136">
        <v>44165</v>
      </c>
      <c r="I3333" s="135">
        <v>0</v>
      </c>
      <c r="J3333" s="92"/>
    </row>
    <row r="3334" spans="1:10" x14ac:dyDescent="0.25">
      <c r="A3334" s="135" t="s">
        <v>12405</v>
      </c>
      <c r="B3334" s="135" t="s">
        <v>540</v>
      </c>
      <c r="C3334" s="135" t="s">
        <v>566</v>
      </c>
      <c r="D3334" s="135" t="b">
        <v>0</v>
      </c>
      <c r="E3334" s="135" t="s">
        <v>12307</v>
      </c>
      <c r="F3334" s="135" t="s">
        <v>539</v>
      </c>
      <c r="G3334" s="136">
        <v>44147</v>
      </c>
      <c r="H3334" s="136">
        <v>44165</v>
      </c>
      <c r="I3334" s="135">
        <v>0</v>
      </c>
      <c r="J3334" s="92"/>
    </row>
    <row r="3335" spans="1:10" x14ac:dyDescent="0.25">
      <c r="A3335" s="135" t="s">
        <v>12406</v>
      </c>
      <c r="B3335" s="135" t="s">
        <v>540</v>
      </c>
      <c r="C3335" s="135" t="s">
        <v>566</v>
      </c>
      <c r="D3335" s="135" t="b">
        <v>0</v>
      </c>
      <c r="E3335" s="135" t="s">
        <v>12307</v>
      </c>
      <c r="F3335" s="135" t="s">
        <v>539</v>
      </c>
      <c r="G3335" s="136">
        <v>44147</v>
      </c>
      <c r="H3335" s="136">
        <v>44165</v>
      </c>
      <c r="I3335" s="135">
        <v>0</v>
      </c>
      <c r="J3335" s="92"/>
    </row>
    <row r="3336" spans="1:10" x14ac:dyDescent="0.25">
      <c r="A3336" s="135" t="s">
        <v>12407</v>
      </c>
      <c r="B3336" s="135" t="s">
        <v>540</v>
      </c>
      <c r="C3336" s="135" t="s">
        <v>566</v>
      </c>
      <c r="D3336" s="135" t="b">
        <v>0</v>
      </c>
      <c r="E3336" s="135" t="s">
        <v>12307</v>
      </c>
      <c r="F3336" s="135" t="s">
        <v>539</v>
      </c>
      <c r="G3336" s="136">
        <v>44147</v>
      </c>
      <c r="H3336" s="136">
        <v>44165</v>
      </c>
      <c r="I3336" s="135">
        <v>0</v>
      </c>
      <c r="J3336" s="92"/>
    </row>
    <row r="3337" spans="1:10" x14ac:dyDescent="0.25">
      <c r="A3337" s="135" t="s">
        <v>12408</v>
      </c>
      <c r="B3337" s="135" t="s">
        <v>540</v>
      </c>
      <c r="C3337" s="135" t="s">
        <v>566</v>
      </c>
      <c r="D3337" s="135" t="b">
        <v>0</v>
      </c>
      <c r="E3337" s="135" t="s">
        <v>12307</v>
      </c>
      <c r="F3337" s="135" t="s">
        <v>539</v>
      </c>
      <c r="G3337" s="136">
        <v>44147</v>
      </c>
      <c r="H3337" s="136">
        <v>44165</v>
      </c>
      <c r="I3337" s="135">
        <v>0</v>
      </c>
      <c r="J3337" s="92"/>
    </row>
    <row r="3338" spans="1:10" x14ac:dyDescent="0.25">
      <c r="A3338" s="135" t="s">
        <v>12409</v>
      </c>
      <c r="B3338" s="135" t="s">
        <v>540</v>
      </c>
      <c r="C3338" s="135" t="s">
        <v>566</v>
      </c>
      <c r="D3338" s="135" t="b">
        <v>0</v>
      </c>
      <c r="E3338" s="135" t="s">
        <v>12307</v>
      </c>
      <c r="F3338" s="135" t="s">
        <v>539</v>
      </c>
      <c r="G3338" s="136">
        <v>44147</v>
      </c>
      <c r="H3338" s="136">
        <v>44165</v>
      </c>
      <c r="I3338" s="135">
        <v>0</v>
      </c>
      <c r="J3338" s="92"/>
    </row>
    <row r="3339" spans="1:10" x14ac:dyDescent="0.25">
      <c r="A3339" s="135" t="s">
        <v>12410</v>
      </c>
      <c r="B3339" s="135" t="s">
        <v>540</v>
      </c>
      <c r="C3339" s="135" t="s">
        <v>566</v>
      </c>
      <c r="D3339" s="135" t="b">
        <v>0</v>
      </c>
      <c r="E3339" s="135" t="s">
        <v>12307</v>
      </c>
      <c r="F3339" s="135" t="s">
        <v>539</v>
      </c>
      <c r="G3339" s="136">
        <v>44147</v>
      </c>
      <c r="H3339" s="136">
        <v>44165</v>
      </c>
      <c r="I3339" s="135">
        <v>0</v>
      </c>
      <c r="J3339" s="92"/>
    </row>
    <row r="3340" spans="1:10" x14ac:dyDescent="0.25">
      <c r="A3340" s="135" t="s">
        <v>12411</v>
      </c>
      <c r="B3340" s="135" t="s">
        <v>540</v>
      </c>
      <c r="C3340" s="135" t="s">
        <v>566</v>
      </c>
      <c r="D3340" s="135" t="b">
        <v>0</v>
      </c>
      <c r="E3340" s="135" t="s">
        <v>12307</v>
      </c>
      <c r="F3340" s="135" t="s">
        <v>539</v>
      </c>
      <c r="G3340" s="136">
        <v>44147</v>
      </c>
      <c r="H3340" s="136">
        <v>44165</v>
      </c>
      <c r="I3340" s="135">
        <v>0</v>
      </c>
      <c r="J3340" s="92"/>
    </row>
    <row r="3341" spans="1:10" x14ac:dyDescent="0.25">
      <c r="A3341" s="135" t="s">
        <v>12412</v>
      </c>
      <c r="B3341" s="135" t="s">
        <v>540</v>
      </c>
      <c r="C3341" s="135" t="s">
        <v>566</v>
      </c>
      <c r="D3341" s="135" t="b">
        <v>0</v>
      </c>
      <c r="E3341" s="135" t="s">
        <v>12307</v>
      </c>
      <c r="F3341" s="135" t="s">
        <v>539</v>
      </c>
      <c r="G3341" s="136">
        <v>44147</v>
      </c>
      <c r="H3341" s="136">
        <v>44165</v>
      </c>
      <c r="I3341" s="135">
        <v>0</v>
      </c>
      <c r="J3341" s="92"/>
    </row>
    <row r="3342" spans="1:10" x14ac:dyDescent="0.25">
      <c r="A3342" s="135" t="s">
        <v>12413</v>
      </c>
      <c r="B3342" s="135" t="s">
        <v>540</v>
      </c>
      <c r="C3342" s="135" t="s">
        <v>566</v>
      </c>
      <c r="D3342" s="135" t="b">
        <v>0</v>
      </c>
      <c r="E3342" s="135" t="s">
        <v>12307</v>
      </c>
      <c r="F3342" s="135" t="s">
        <v>539</v>
      </c>
      <c r="G3342" s="136">
        <v>44147</v>
      </c>
      <c r="H3342" s="136">
        <v>44165</v>
      </c>
      <c r="I3342" s="135">
        <v>0</v>
      </c>
      <c r="J3342" s="92"/>
    </row>
    <row r="3343" spans="1:10" x14ac:dyDescent="0.25">
      <c r="A3343" s="135" t="s">
        <v>12414</v>
      </c>
      <c r="B3343" s="135" t="s">
        <v>540</v>
      </c>
      <c r="C3343" s="135" t="s">
        <v>566</v>
      </c>
      <c r="D3343" s="135" t="b">
        <v>0</v>
      </c>
      <c r="E3343" s="135" t="s">
        <v>12307</v>
      </c>
      <c r="F3343" s="135" t="s">
        <v>539</v>
      </c>
      <c r="G3343" s="136">
        <v>44147</v>
      </c>
      <c r="H3343" s="136">
        <v>44165</v>
      </c>
      <c r="I3343" s="135">
        <v>0</v>
      </c>
      <c r="J3343" s="92"/>
    </row>
    <row r="3344" spans="1:10" x14ac:dyDescent="0.25">
      <c r="A3344" s="135" t="s">
        <v>12415</v>
      </c>
      <c r="B3344" s="135" t="s">
        <v>540</v>
      </c>
      <c r="C3344" s="135" t="s">
        <v>566</v>
      </c>
      <c r="D3344" s="135" t="b">
        <v>0</v>
      </c>
      <c r="E3344" s="135" t="s">
        <v>12307</v>
      </c>
      <c r="F3344" s="135" t="s">
        <v>539</v>
      </c>
      <c r="G3344" s="136">
        <v>44147</v>
      </c>
      <c r="H3344" s="136">
        <v>44165</v>
      </c>
      <c r="I3344" s="135">
        <v>0</v>
      </c>
      <c r="J3344" s="92"/>
    </row>
    <row r="3345" spans="1:10" x14ac:dyDescent="0.25">
      <c r="A3345" s="135" t="s">
        <v>12416</v>
      </c>
      <c r="B3345" s="135" t="s">
        <v>540</v>
      </c>
      <c r="C3345" s="135" t="s">
        <v>566</v>
      </c>
      <c r="D3345" s="135" t="b">
        <v>0</v>
      </c>
      <c r="E3345" s="135" t="s">
        <v>12307</v>
      </c>
      <c r="F3345" s="135" t="s">
        <v>539</v>
      </c>
      <c r="G3345" s="136">
        <v>44147</v>
      </c>
      <c r="H3345" s="136">
        <v>44165</v>
      </c>
      <c r="I3345" s="135">
        <v>0</v>
      </c>
      <c r="J3345" s="92"/>
    </row>
    <row r="3346" spans="1:10" x14ac:dyDescent="0.25">
      <c r="A3346" s="135" t="s">
        <v>12417</v>
      </c>
      <c r="B3346" s="135" t="s">
        <v>540</v>
      </c>
      <c r="C3346" s="135" t="s">
        <v>566</v>
      </c>
      <c r="D3346" s="135" t="b">
        <v>0</v>
      </c>
      <c r="E3346" s="135" t="s">
        <v>12307</v>
      </c>
      <c r="F3346" s="135" t="s">
        <v>539</v>
      </c>
      <c r="G3346" s="136">
        <v>44147</v>
      </c>
      <c r="H3346" s="136">
        <v>44165</v>
      </c>
      <c r="I3346" s="135">
        <v>0</v>
      </c>
      <c r="J3346" s="92"/>
    </row>
    <row r="3347" spans="1:10" x14ac:dyDescent="0.25">
      <c r="A3347" s="135" t="s">
        <v>12418</v>
      </c>
      <c r="B3347" s="135" t="s">
        <v>540</v>
      </c>
      <c r="C3347" s="135" t="s">
        <v>566</v>
      </c>
      <c r="D3347" s="135" t="b">
        <v>0</v>
      </c>
      <c r="E3347" s="135" t="s">
        <v>12307</v>
      </c>
      <c r="F3347" s="135" t="s">
        <v>539</v>
      </c>
      <c r="G3347" s="136">
        <v>44147</v>
      </c>
      <c r="H3347" s="136">
        <v>44165</v>
      </c>
      <c r="I3347" s="135">
        <v>0</v>
      </c>
      <c r="J3347" s="92"/>
    </row>
    <row r="3348" spans="1:10" x14ac:dyDescent="0.25">
      <c r="A3348" s="135" t="s">
        <v>12419</v>
      </c>
      <c r="B3348" s="135" t="s">
        <v>540</v>
      </c>
      <c r="C3348" s="135" t="s">
        <v>566</v>
      </c>
      <c r="D3348" s="135" t="b">
        <v>0</v>
      </c>
      <c r="E3348" s="135" t="s">
        <v>12307</v>
      </c>
      <c r="F3348" s="135" t="s">
        <v>539</v>
      </c>
      <c r="G3348" s="136">
        <v>44147</v>
      </c>
      <c r="H3348" s="136">
        <v>44165</v>
      </c>
      <c r="I3348" s="135">
        <v>0</v>
      </c>
      <c r="J3348" s="92"/>
    </row>
    <row r="3349" spans="1:10" x14ac:dyDescent="0.25">
      <c r="A3349" s="135" t="s">
        <v>12420</v>
      </c>
      <c r="B3349" s="135" t="s">
        <v>540</v>
      </c>
      <c r="C3349" s="135" t="s">
        <v>566</v>
      </c>
      <c r="D3349" s="135" t="b">
        <v>0</v>
      </c>
      <c r="E3349" s="135" t="s">
        <v>12307</v>
      </c>
      <c r="F3349" s="135" t="s">
        <v>539</v>
      </c>
      <c r="G3349" s="136">
        <v>44147</v>
      </c>
      <c r="H3349" s="136">
        <v>44165</v>
      </c>
      <c r="I3349" s="135">
        <v>0</v>
      </c>
      <c r="J3349" s="92"/>
    </row>
    <row r="3350" spans="1:10" x14ac:dyDescent="0.25">
      <c r="A3350" s="135" t="s">
        <v>12421</v>
      </c>
      <c r="B3350" s="135" t="s">
        <v>540</v>
      </c>
      <c r="C3350" s="135" t="s">
        <v>566</v>
      </c>
      <c r="D3350" s="135" t="b">
        <v>0</v>
      </c>
      <c r="E3350" s="135" t="s">
        <v>12307</v>
      </c>
      <c r="F3350" s="135" t="s">
        <v>539</v>
      </c>
      <c r="G3350" s="136">
        <v>44147</v>
      </c>
      <c r="H3350" s="136">
        <v>44165</v>
      </c>
      <c r="I3350" s="135">
        <v>0</v>
      </c>
      <c r="J3350" s="92"/>
    </row>
    <row r="3351" spans="1:10" x14ac:dyDescent="0.25">
      <c r="A3351" s="135" t="s">
        <v>12422</v>
      </c>
      <c r="B3351" s="135" t="s">
        <v>540</v>
      </c>
      <c r="C3351" s="135" t="s">
        <v>566</v>
      </c>
      <c r="D3351" s="135" t="b">
        <v>0</v>
      </c>
      <c r="E3351" s="135" t="s">
        <v>12307</v>
      </c>
      <c r="F3351" s="135" t="s">
        <v>539</v>
      </c>
      <c r="G3351" s="136">
        <v>44147</v>
      </c>
      <c r="H3351" s="136">
        <v>44165</v>
      </c>
      <c r="I3351" s="135">
        <v>0</v>
      </c>
      <c r="J3351" s="92"/>
    </row>
    <row r="3352" spans="1:10" x14ac:dyDescent="0.25">
      <c r="A3352" s="135" t="s">
        <v>12423</v>
      </c>
      <c r="B3352" s="135" t="s">
        <v>540</v>
      </c>
      <c r="C3352" s="135" t="s">
        <v>566</v>
      </c>
      <c r="D3352" s="135" t="b">
        <v>0</v>
      </c>
      <c r="E3352" s="135" t="s">
        <v>12307</v>
      </c>
      <c r="F3352" s="135" t="s">
        <v>539</v>
      </c>
      <c r="G3352" s="136">
        <v>44147</v>
      </c>
      <c r="H3352" s="136">
        <v>44165</v>
      </c>
      <c r="I3352" s="135">
        <v>0</v>
      </c>
      <c r="J3352" s="92"/>
    </row>
    <row r="3353" spans="1:10" x14ac:dyDescent="0.25">
      <c r="A3353" s="135" t="s">
        <v>12424</v>
      </c>
      <c r="B3353" s="135" t="s">
        <v>540</v>
      </c>
      <c r="C3353" s="135" t="s">
        <v>566</v>
      </c>
      <c r="D3353" s="135" t="b">
        <v>0</v>
      </c>
      <c r="E3353" s="135" t="s">
        <v>12307</v>
      </c>
      <c r="F3353" s="135" t="s">
        <v>539</v>
      </c>
      <c r="G3353" s="136">
        <v>44147</v>
      </c>
      <c r="H3353" s="136">
        <v>44165</v>
      </c>
      <c r="I3353" s="135">
        <v>0</v>
      </c>
      <c r="J3353" s="92"/>
    </row>
    <row r="3354" spans="1:10" x14ac:dyDescent="0.25">
      <c r="A3354" s="135" t="s">
        <v>12425</v>
      </c>
      <c r="B3354" s="135" t="s">
        <v>540</v>
      </c>
      <c r="C3354" s="135" t="s">
        <v>566</v>
      </c>
      <c r="D3354" s="135" t="b">
        <v>0</v>
      </c>
      <c r="E3354" s="135" t="s">
        <v>12307</v>
      </c>
      <c r="F3354" s="135" t="s">
        <v>539</v>
      </c>
      <c r="G3354" s="136">
        <v>44147</v>
      </c>
      <c r="H3354" s="136">
        <v>44165</v>
      </c>
      <c r="I3354" s="135">
        <v>0</v>
      </c>
      <c r="J3354" s="92"/>
    </row>
    <row r="3355" spans="1:10" x14ac:dyDescent="0.25">
      <c r="A3355" s="135" t="s">
        <v>12426</v>
      </c>
      <c r="B3355" s="135" t="s">
        <v>540</v>
      </c>
      <c r="C3355" s="135" t="s">
        <v>566</v>
      </c>
      <c r="D3355" s="135" t="b">
        <v>0</v>
      </c>
      <c r="E3355" s="135" t="s">
        <v>12307</v>
      </c>
      <c r="F3355" s="135" t="s">
        <v>539</v>
      </c>
      <c r="G3355" s="136">
        <v>44147</v>
      </c>
      <c r="H3355" s="136">
        <v>44165</v>
      </c>
      <c r="I3355" s="135">
        <v>0</v>
      </c>
      <c r="J3355" s="92"/>
    </row>
    <row r="3356" spans="1:10" x14ac:dyDescent="0.25">
      <c r="A3356" s="135" t="s">
        <v>12427</v>
      </c>
      <c r="B3356" s="135" t="s">
        <v>540</v>
      </c>
      <c r="C3356" s="135" t="s">
        <v>566</v>
      </c>
      <c r="D3356" s="135" t="b">
        <v>0</v>
      </c>
      <c r="E3356" s="135" t="s">
        <v>12307</v>
      </c>
      <c r="F3356" s="135" t="s">
        <v>539</v>
      </c>
      <c r="G3356" s="136">
        <v>44147</v>
      </c>
      <c r="H3356" s="136">
        <v>44165</v>
      </c>
      <c r="I3356" s="135">
        <v>0</v>
      </c>
      <c r="J3356" s="92"/>
    </row>
    <row r="3357" spans="1:10" x14ac:dyDescent="0.25">
      <c r="A3357" s="135" t="s">
        <v>12428</v>
      </c>
      <c r="B3357" s="135" t="s">
        <v>540</v>
      </c>
      <c r="C3357" s="135" t="s">
        <v>566</v>
      </c>
      <c r="D3357" s="135" t="b">
        <v>0</v>
      </c>
      <c r="E3357" s="135" t="s">
        <v>12307</v>
      </c>
      <c r="F3357" s="135" t="s">
        <v>539</v>
      </c>
      <c r="G3357" s="136">
        <v>44147</v>
      </c>
      <c r="H3357" s="136">
        <v>44165</v>
      </c>
      <c r="I3357" s="135">
        <v>0</v>
      </c>
      <c r="J3357" s="92"/>
    </row>
    <row r="3358" spans="1:10" x14ac:dyDescent="0.25">
      <c r="A3358" s="135" t="s">
        <v>12429</v>
      </c>
      <c r="B3358" s="135" t="s">
        <v>540</v>
      </c>
      <c r="C3358" s="135" t="s">
        <v>566</v>
      </c>
      <c r="D3358" s="135" t="b">
        <v>0</v>
      </c>
      <c r="E3358" s="135" t="s">
        <v>12307</v>
      </c>
      <c r="F3358" s="135" t="s">
        <v>539</v>
      </c>
      <c r="G3358" s="136">
        <v>44147</v>
      </c>
      <c r="H3358" s="136">
        <v>44165</v>
      </c>
      <c r="I3358" s="135">
        <v>0</v>
      </c>
      <c r="J3358" s="92"/>
    </row>
    <row r="3359" spans="1:10" x14ac:dyDescent="0.25">
      <c r="A3359" s="135" t="s">
        <v>12430</v>
      </c>
      <c r="B3359" s="135" t="s">
        <v>540</v>
      </c>
      <c r="C3359" s="135" t="s">
        <v>566</v>
      </c>
      <c r="D3359" s="135" t="b">
        <v>0</v>
      </c>
      <c r="E3359" s="135" t="s">
        <v>12307</v>
      </c>
      <c r="F3359" s="135" t="s">
        <v>539</v>
      </c>
      <c r="G3359" s="136">
        <v>44147</v>
      </c>
      <c r="H3359" s="136">
        <v>44165</v>
      </c>
      <c r="I3359" s="135">
        <v>0</v>
      </c>
      <c r="J3359" s="92"/>
    </row>
    <row r="3360" spans="1:10" x14ac:dyDescent="0.25">
      <c r="A3360" s="135" t="s">
        <v>12431</v>
      </c>
      <c r="B3360" s="135" t="s">
        <v>540</v>
      </c>
      <c r="C3360" s="135" t="s">
        <v>566</v>
      </c>
      <c r="D3360" s="135" t="b">
        <v>0</v>
      </c>
      <c r="E3360" s="135" t="s">
        <v>12307</v>
      </c>
      <c r="F3360" s="135" t="s">
        <v>539</v>
      </c>
      <c r="G3360" s="136">
        <v>44147</v>
      </c>
      <c r="H3360" s="136">
        <v>44165</v>
      </c>
      <c r="I3360" s="135">
        <v>0</v>
      </c>
      <c r="J3360" s="92"/>
    </row>
    <row r="3361" spans="1:10" x14ac:dyDescent="0.25">
      <c r="A3361" s="135" t="s">
        <v>12432</v>
      </c>
      <c r="B3361" s="135" t="s">
        <v>540</v>
      </c>
      <c r="C3361" s="135" t="s">
        <v>566</v>
      </c>
      <c r="D3361" s="135" t="b">
        <v>0</v>
      </c>
      <c r="E3361" s="135" t="s">
        <v>12307</v>
      </c>
      <c r="F3361" s="135" t="s">
        <v>539</v>
      </c>
      <c r="G3361" s="136">
        <v>44147</v>
      </c>
      <c r="H3361" s="136">
        <v>44165</v>
      </c>
      <c r="I3361" s="135">
        <v>0</v>
      </c>
      <c r="J3361" s="92"/>
    </row>
    <row r="3362" spans="1:10" x14ac:dyDescent="0.25">
      <c r="A3362" s="135" t="s">
        <v>12433</v>
      </c>
      <c r="B3362" s="135" t="s">
        <v>540</v>
      </c>
      <c r="C3362" s="135" t="s">
        <v>566</v>
      </c>
      <c r="D3362" s="135" t="b">
        <v>0</v>
      </c>
      <c r="E3362" s="135" t="s">
        <v>12307</v>
      </c>
      <c r="F3362" s="135" t="s">
        <v>539</v>
      </c>
      <c r="G3362" s="136">
        <v>44147</v>
      </c>
      <c r="H3362" s="136">
        <v>44165</v>
      </c>
      <c r="I3362" s="135">
        <v>0</v>
      </c>
      <c r="J3362" s="92"/>
    </row>
    <row r="3363" spans="1:10" x14ac:dyDescent="0.25">
      <c r="A3363" s="135" t="s">
        <v>12434</v>
      </c>
      <c r="B3363" s="135" t="s">
        <v>540</v>
      </c>
      <c r="C3363" s="135" t="s">
        <v>566</v>
      </c>
      <c r="D3363" s="135" t="b">
        <v>0</v>
      </c>
      <c r="E3363" s="135" t="s">
        <v>12307</v>
      </c>
      <c r="F3363" s="135" t="s">
        <v>539</v>
      </c>
      <c r="G3363" s="136">
        <v>44147</v>
      </c>
      <c r="H3363" s="136">
        <v>44165</v>
      </c>
      <c r="I3363" s="135">
        <v>0</v>
      </c>
      <c r="J3363" s="92"/>
    </row>
    <row r="3364" spans="1:10" x14ac:dyDescent="0.25">
      <c r="A3364" s="135" t="s">
        <v>12435</v>
      </c>
      <c r="B3364" s="135" t="s">
        <v>540</v>
      </c>
      <c r="C3364" s="135" t="s">
        <v>566</v>
      </c>
      <c r="D3364" s="135" t="b">
        <v>0</v>
      </c>
      <c r="E3364" s="135" t="s">
        <v>12307</v>
      </c>
      <c r="F3364" s="135" t="s">
        <v>539</v>
      </c>
      <c r="G3364" s="136">
        <v>44147</v>
      </c>
      <c r="H3364" s="136">
        <v>44165</v>
      </c>
      <c r="I3364" s="135">
        <v>0</v>
      </c>
      <c r="J3364" s="92"/>
    </row>
    <row r="3365" spans="1:10" x14ac:dyDescent="0.25">
      <c r="A3365" s="135" t="s">
        <v>12436</v>
      </c>
      <c r="B3365" s="135" t="s">
        <v>540</v>
      </c>
      <c r="C3365" s="135" t="s">
        <v>566</v>
      </c>
      <c r="D3365" s="135" t="b">
        <v>0</v>
      </c>
      <c r="E3365" s="135" t="s">
        <v>12307</v>
      </c>
      <c r="F3365" s="135" t="s">
        <v>539</v>
      </c>
      <c r="G3365" s="136">
        <v>44147</v>
      </c>
      <c r="H3365" s="136">
        <v>44165</v>
      </c>
      <c r="I3365" s="135">
        <v>0</v>
      </c>
      <c r="J3365" s="92"/>
    </row>
    <row r="3366" spans="1:10" x14ac:dyDescent="0.25">
      <c r="A3366" s="135" t="s">
        <v>12437</v>
      </c>
      <c r="B3366" s="135" t="s">
        <v>540</v>
      </c>
      <c r="C3366" s="135" t="s">
        <v>566</v>
      </c>
      <c r="D3366" s="135" t="b">
        <v>0</v>
      </c>
      <c r="E3366" s="135" t="s">
        <v>12307</v>
      </c>
      <c r="F3366" s="135" t="s">
        <v>539</v>
      </c>
      <c r="G3366" s="136">
        <v>44147</v>
      </c>
      <c r="H3366" s="136">
        <v>44165</v>
      </c>
      <c r="I3366" s="135">
        <v>0</v>
      </c>
      <c r="J3366" s="92"/>
    </row>
    <row r="3367" spans="1:10" x14ac:dyDescent="0.25">
      <c r="A3367" s="135" t="s">
        <v>12438</v>
      </c>
      <c r="B3367" s="135" t="s">
        <v>540</v>
      </c>
      <c r="C3367" s="135" t="s">
        <v>566</v>
      </c>
      <c r="D3367" s="135" t="b">
        <v>0</v>
      </c>
      <c r="E3367" s="135" t="s">
        <v>12307</v>
      </c>
      <c r="F3367" s="135" t="s">
        <v>539</v>
      </c>
      <c r="G3367" s="136">
        <v>44147</v>
      </c>
      <c r="H3367" s="136">
        <v>44165</v>
      </c>
      <c r="I3367" s="135">
        <v>0</v>
      </c>
      <c r="J3367" s="92"/>
    </row>
    <row r="3368" spans="1:10" x14ac:dyDescent="0.25">
      <c r="A3368" s="135" t="s">
        <v>12439</v>
      </c>
      <c r="B3368" s="135" t="s">
        <v>540</v>
      </c>
      <c r="C3368" s="135" t="s">
        <v>566</v>
      </c>
      <c r="D3368" s="135" t="b">
        <v>0</v>
      </c>
      <c r="E3368" s="135" t="s">
        <v>12307</v>
      </c>
      <c r="F3368" s="135" t="s">
        <v>539</v>
      </c>
      <c r="G3368" s="136">
        <v>44147</v>
      </c>
      <c r="H3368" s="136">
        <v>44165</v>
      </c>
      <c r="I3368" s="135">
        <v>0</v>
      </c>
      <c r="J3368" s="92"/>
    </row>
    <row r="3369" spans="1:10" x14ac:dyDescent="0.25">
      <c r="A3369" s="135" t="s">
        <v>12440</v>
      </c>
      <c r="B3369" s="135" t="s">
        <v>540</v>
      </c>
      <c r="C3369" s="135" t="s">
        <v>566</v>
      </c>
      <c r="D3369" s="135" t="b">
        <v>0</v>
      </c>
      <c r="E3369" s="135" t="s">
        <v>12307</v>
      </c>
      <c r="F3369" s="135" t="s">
        <v>539</v>
      </c>
      <c r="G3369" s="136">
        <v>44147</v>
      </c>
      <c r="H3369" s="136">
        <v>44165</v>
      </c>
      <c r="I3369" s="135">
        <v>0</v>
      </c>
      <c r="J3369" s="92"/>
    </row>
    <row r="3370" spans="1:10" x14ac:dyDescent="0.25">
      <c r="A3370" s="135" t="s">
        <v>12441</v>
      </c>
      <c r="B3370" s="135" t="s">
        <v>540</v>
      </c>
      <c r="C3370" s="135" t="s">
        <v>566</v>
      </c>
      <c r="D3370" s="135" t="b">
        <v>0</v>
      </c>
      <c r="E3370" s="135" t="s">
        <v>12307</v>
      </c>
      <c r="F3370" s="135" t="s">
        <v>539</v>
      </c>
      <c r="G3370" s="136">
        <v>44147</v>
      </c>
      <c r="H3370" s="136">
        <v>44165</v>
      </c>
      <c r="I3370" s="135">
        <v>0</v>
      </c>
      <c r="J3370" s="92"/>
    </row>
    <row r="3371" spans="1:10" x14ac:dyDescent="0.25">
      <c r="A3371" s="135" t="s">
        <v>12442</v>
      </c>
      <c r="B3371" s="135" t="s">
        <v>540</v>
      </c>
      <c r="C3371" s="135" t="s">
        <v>566</v>
      </c>
      <c r="D3371" s="135" t="b">
        <v>0</v>
      </c>
      <c r="E3371" s="135" t="s">
        <v>12307</v>
      </c>
      <c r="F3371" s="135" t="s">
        <v>539</v>
      </c>
      <c r="G3371" s="136">
        <v>44147</v>
      </c>
      <c r="H3371" s="136">
        <v>44165</v>
      </c>
      <c r="I3371" s="135">
        <v>0</v>
      </c>
      <c r="J3371" s="92"/>
    </row>
    <row r="3372" spans="1:10" x14ac:dyDescent="0.25">
      <c r="A3372" s="135" t="s">
        <v>12443</v>
      </c>
      <c r="B3372" s="135" t="s">
        <v>540</v>
      </c>
      <c r="C3372" s="135" t="s">
        <v>566</v>
      </c>
      <c r="D3372" s="135" t="b">
        <v>0</v>
      </c>
      <c r="E3372" s="135" t="s">
        <v>12307</v>
      </c>
      <c r="F3372" s="135" t="s">
        <v>539</v>
      </c>
      <c r="G3372" s="136">
        <v>44147</v>
      </c>
      <c r="H3372" s="136">
        <v>44165</v>
      </c>
      <c r="I3372" s="135">
        <v>0</v>
      </c>
      <c r="J3372" s="92"/>
    </row>
    <row r="3373" spans="1:10" x14ac:dyDescent="0.25">
      <c r="A3373" s="135" t="s">
        <v>12444</v>
      </c>
      <c r="B3373" s="135" t="s">
        <v>540</v>
      </c>
      <c r="C3373" s="135" t="s">
        <v>566</v>
      </c>
      <c r="D3373" s="135" t="b">
        <v>0</v>
      </c>
      <c r="E3373" s="135" t="s">
        <v>12307</v>
      </c>
      <c r="F3373" s="135" t="s">
        <v>539</v>
      </c>
      <c r="G3373" s="136">
        <v>44147</v>
      </c>
      <c r="H3373" s="136">
        <v>44165</v>
      </c>
      <c r="I3373" s="135">
        <v>0</v>
      </c>
      <c r="J3373" s="92"/>
    </row>
    <row r="3374" spans="1:10" x14ac:dyDescent="0.25">
      <c r="A3374" s="135" t="s">
        <v>12445</v>
      </c>
      <c r="B3374" s="135" t="s">
        <v>540</v>
      </c>
      <c r="C3374" s="135" t="s">
        <v>566</v>
      </c>
      <c r="D3374" s="135" t="b">
        <v>0</v>
      </c>
      <c r="E3374" s="135" t="s">
        <v>12307</v>
      </c>
      <c r="F3374" s="135" t="s">
        <v>539</v>
      </c>
      <c r="G3374" s="136">
        <v>44147</v>
      </c>
      <c r="H3374" s="136">
        <v>44165</v>
      </c>
      <c r="I3374" s="135">
        <v>0</v>
      </c>
      <c r="J3374" s="92"/>
    </row>
    <row r="3375" spans="1:10" x14ac:dyDescent="0.25">
      <c r="A3375" s="135" t="s">
        <v>12446</v>
      </c>
      <c r="B3375" s="135" t="s">
        <v>540</v>
      </c>
      <c r="C3375" s="135" t="s">
        <v>566</v>
      </c>
      <c r="D3375" s="135" t="b">
        <v>0</v>
      </c>
      <c r="E3375" s="135" t="s">
        <v>12307</v>
      </c>
      <c r="F3375" s="135" t="s">
        <v>539</v>
      </c>
      <c r="G3375" s="136">
        <v>44147</v>
      </c>
      <c r="H3375" s="136">
        <v>44165</v>
      </c>
      <c r="I3375" s="135">
        <v>0</v>
      </c>
      <c r="J3375" s="92"/>
    </row>
    <row r="3376" spans="1:10" x14ac:dyDescent="0.25">
      <c r="A3376" s="135" t="s">
        <v>12447</v>
      </c>
      <c r="B3376" s="135" t="s">
        <v>540</v>
      </c>
      <c r="C3376" s="135" t="s">
        <v>566</v>
      </c>
      <c r="D3376" s="135" t="b">
        <v>0</v>
      </c>
      <c r="E3376" s="135" t="s">
        <v>12307</v>
      </c>
      <c r="F3376" s="135" t="s">
        <v>539</v>
      </c>
      <c r="G3376" s="136">
        <v>44147</v>
      </c>
      <c r="H3376" s="136">
        <v>44165</v>
      </c>
      <c r="I3376" s="135">
        <v>0</v>
      </c>
      <c r="J3376" s="92"/>
    </row>
    <row r="3377" spans="1:10" x14ac:dyDescent="0.25">
      <c r="A3377" s="135" t="s">
        <v>12448</v>
      </c>
      <c r="B3377" s="135" t="s">
        <v>540</v>
      </c>
      <c r="C3377" s="135" t="s">
        <v>566</v>
      </c>
      <c r="D3377" s="135" t="b">
        <v>0</v>
      </c>
      <c r="E3377" s="135" t="s">
        <v>12307</v>
      </c>
      <c r="F3377" s="135" t="s">
        <v>539</v>
      </c>
      <c r="G3377" s="136">
        <v>44147</v>
      </c>
      <c r="H3377" s="136">
        <v>44165</v>
      </c>
      <c r="I3377" s="135">
        <v>0</v>
      </c>
      <c r="J3377" s="92"/>
    </row>
    <row r="3378" spans="1:10" x14ac:dyDescent="0.25">
      <c r="A3378" s="135" t="s">
        <v>12449</v>
      </c>
      <c r="B3378" s="135" t="s">
        <v>540</v>
      </c>
      <c r="C3378" s="135" t="s">
        <v>566</v>
      </c>
      <c r="D3378" s="135" t="b">
        <v>0</v>
      </c>
      <c r="E3378" s="135" t="s">
        <v>12307</v>
      </c>
      <c r="F3378" s="135" t="s">
        <v>539</v>
      </c>
      <c r="G3378" s="136">
        <v>44147</v>
      </c>
      <c r="H3378" s="136">
        <v>44165</v>
      </c>
      <c r="I3378" s="135">
        <v>0</v>
      </c>
      <c r="J3378" s="92"/>
    </row>
    <row r="3379" spans="1:10" x14ac:dyDescent="0.25">
      <c r="A3379" s="135" t="s">
        <v>12450</v>
      </c>
      <c r="B3379" s="135" t="s">
        <v>540</v>
      </c>
      <c r="C3379" s="135" t="s">
        <v>566</v>
      </c>
      <c r="D3379" s="135" t="b">
        <v>0</v>
      </c>
      <c r="E3379" s="135" t="s">
        <v>12307</v>
      </c>
      <c r="F3379" s="135" t="s">
        <v>539</v>
      </c>
      <c r="G3379" s="136">
        <v>44147</v>
      </c>
      <c r="H3379" s="136">
        <v>44165</v>
      </c>
      <c r="I3379" s="135">
        <v>0</v>
      </c>
      <c r="J3379" s="92"/>
    </row>
    <row r="3380" spans="1:10" x14ac:dyDescent="0.25">
      <c r="A3380" s="135" t="s">
        <v>12451</v>
      </c>
      <c r="B3380" s="135" t="s">
        <v>540</v>
      </c>
      <c r="C3380" s="135" t="s">
        <v>566</v>
      </c>
      <c r="D3380" s="135" t="b">
        <v>0</v>
      </c>
      <c r="E3380" s="135" t="s">
        <v>12307</v>
      </c>
      <c r="F3380" s="135" t="s">
        <v>539</v>
      </c>
      <c r="G3380" s="136">
        <v>44147</v>
      </c>
      <c r="H3380" s="136">
        <v>44165</v>
      </c>
      <c r="I3380" s="135">
        <v>0</v>
      </c>
      <c r="J3380" s="92"/>
    </row>
    <row r="3381" spans="1:10" x14ac:dyDescent="0.25">
      <c r="A3381" s="135" t="s">
        <v>12452</v>
      </c>
      <c r="B3381" s="135" t="s">
        <v>540</v>
      </c>
      <c r="C3381" s="135" t="s">
        <v>566</v>
      </c>
      <c r="D3381" s="135" t="b">
        <v>0</v>
      </c>
      <c r="E3381" s="135" t="s">
        <v>12307</v>
      </c>
      <c r="F3381" s="135" t="s">
        <v>539</v>
      </c>
      <c r="G3381" s="136">
        <v>44147</v>
      </c>
      <c r="H3381" s="136">
        <v>44165</v>
      </c>
      <c r="I3381" s="135">
        <v>0</v>
      </c>
      <c r="J3381" s="92"/>
    </row>
    <row r="3382" spans="1:10" x14ac:dyDescent="0.25">
      <c r="A3382" s="135" t="s">
        <v>12453</v>
      </c>
      <c r="B3382" s="135" t="s">
        <v>540</v>
      </c>
      <c r="C3382" s="135" t="s">
        <v>566</v>
      </c>
      <c r="D3382" s="135" t="b">
        <v>0</v>
      </c>
      <c r="E3382" s="135" t="s">
        <v>12307</v>
      </c>
      <c r="F3382" s="135" t="s">
        <v>539</v>
      </c>
      <c r="G3382" s="136">
        <v>44147</v>
      </c>
      <c r="H3382" s="136">
        <v>44165</v>
      </c>
      <c r="I3382" s="135">
        <v>0</v>
      </c>
      <c r="J3382" s="92"/>
    </row>
    <row r="3383" spans="1:10" x14ac:dyDescent="0.25">
      <c r="A3383" s="135" t="s">
        <v>12454</v>
      </c>
      <c r="B3383" s="135" t="s">
        <v>540</v>
      </c>
      <c r="C3383" s="135" t="s">
        <v>566</v>
      </c>
      <c r="D3383" s="135" t="b">
        <v>0</v>
      </c>
      <c r="E3383" s="135" t="s">
        <v>12307</v>
      </c>
      <c r="F3383" s="135" t="s">
        <v>539</v>
      </c>
      <c r="G3383" s="136">
        <v>44147</v>
      </c>
      <c r="H3383" s="136">
        <v>44165</v>
      </c>
      <c r="I3383" s="135">
        <v>0</v>
      </c>
      <c r="J3383" s="92"/>
    </row>
    <row r="3384" spans="1:10" x14ac:dyDescent="0.25">
      <c r="A3384" s="135" t="s">
        <v>12455</v>
      </c>
      <c r="B3384" s="135" t="s">
        <v>540</v>
      </c>
      <c r="C3384" s="135" t="s">
        <v>566</v>
      </c>
      <c r="D3384" s="135" t="b">
        <v>0</v>
      </c>
      <c r="E3384" s="135" t="s">
        <v>12307</v>
      </c>
      <c r="F3384" s="135" t="s">
        <v>539</v>
      </c>
      <c r="G3384" s="136">
        <v>44147</v>
      </c>
      <c r="H3384" s="136">
        <v>44165</v>
      </c>
      <c r="I3384" s="135">
        <v>0</v>
      </c>
      <c r="J3384" s="92"/>
    </row>
    <row r="3385" spans="1:10" x14ac:dyDescent="0.25">
      <c r="A3385" s="135" t="s">
        <v>12456</v>
      </c>
      <c r="B3385" s="135" t="s">
        <v>540</v>
      </c>
      <c r="C3385" s="135" t="s">
        <v>566</v>
      </c>
      <c r="D3385" s="135" t="b">
        <v>0</v>
      </c>
      <c r="E3385" s="135" t="s">
        <v>12307</v>
      </c>
      <c r="F3385" s="135" t="s">
        <v>539</v>
      </c>
      <c r="G3385" s="136">
        <v>44147</v>
      </c>
      <c r="H3385" s="136">
        <v>44165</v>
      </c>
      <c r="I3385" s="135">
        <v>0</v>
      </c>
      <c r="J3385" s="92"/>
    </row>
    <row r="3386" spans="1:10" x14ac:dyDescent="0.25">
      <c r="A3386" s="135" t="s">
        <v>12457</v>
      </c>
      <c r="B3386" s="135" t="s">
        <v>540</v>
      </c>
      <c r="C3386" s="135" t="s">
        <v>566</v>
      </c>
      <c r="D3386" s="135" t="b">
        <v>0</v>
      </c>
      <c r="E3386" s="135" t="s">
        <v>12307</v>
      </c>
      <c r="F3386" s="135" t="s">
        <v>539</v>
      </c>
      <c r="G3386" s="136">
        <v>44147</v>
      </c>
      <c r="H3386" s="136">
        <v>44165</v>
      </c>
      <c r="I3386" s="135">
        <v>0</v>
      </c>
      <c r="J3386" s="92"/>
    </row>
    <row r="3387" spans="1:10" x14ac:dyDescent="0.25">
      <c r="A3387" s="135" t="s">
        <v>12458</v>
      </c>
      <c r="B3387" s="135" t="s">
        <v>540</v>
      </c>
      <c r="C3387" s="135" t="s">
        <v>566</v>
      </c>
      <c r="D3387" s="135" t="b">
        <v>0</v>
      </c>
      <c r="E3387" s="135" t="s">
        <v>12307</v>
      </c>
      <c r="F3387" s="135" t="s">
        <v>539</v>
      </c>
      <c r="G3387" s="136">
        <v>44147</v>
      </c>
      <c r="H3387" s="136">
        <v>44165</v>
      </c>
      <c r="I3387" s="135">
        <v>0</v>
      </c>
      <c r="J3387" s="92"/>
    </row>
    <row r="3388" spans="1:10" x14ac:dyDescent="0.25">
      <c r="A3388" s="135" t="s">
        <v>12459</v>
      </c>
      <c r="B3388" s="135" t="s">
        <v>540</v>
      </c>
      <c r="C3388" s="135" t="s">
        <v>566</v>
      </c>
      <c r="D3388" s="135" t="b">
        <v>0</v>
      </c>
      <c r="E3388" s="135" t="s">
        <v>12307</v>
      </c>
      <c r="F3388" s="135" t="s">
        <v>539</v>
      </c>
      <c r="G3388" s="136">
        <v>44147</v>
      </c>
      <c r="H3388" s="136">
        <v>44165</v>
      </c>
      <c r="I3388" s="135">
        <v>0</v>
      </c>
      <c r="J3388" s="92"/>
    </row>
    <row r="3389" spans="1:10" x14ac:dyDescent="0.25">
      <c r="A3389" s="135" t="s">
        <v>12460</v>
      </c>
      <c r="B3389" s="135" t="s">
        <v>540</v>
      </c>
      <c r="C3389" s="135" t="s">
        <v>566</v>
      </c>
      <c r="D3389" s="135" t="b">
        <v>0</v>
      </c>
      <c r="E3389" s="135" t="s">
        <v>12307</v>
      </c>
      <c r="F3389" s="135" t="s">
        <v>539</v>
      </c>
      <c r="G3389" s="136">
        <v>44147</v>
      </c>
      <c r="H3389" s="136">
        <v>44165</v>
      </c>
      <c r="I3389" s="135">
        <v>0</v>
      </c>
      <c r="J3389" s="92"/>
    </row>
    <row r="3390" spans="1:10" x14ac:dyDescent="0.25">
      <c r="A3390" s="135" t="s">
        <v>12461</v>
      </c>
      <c r="B3390" s="135" t="s">
        <v>540</v>
      </c>
      <c r="C3390" s="135" t="s">
        <v>566</v>
      </c>
      <c r="D3390" s="135" t="b">
        <v>0</v>
      </c>
      <c r="E3390" s="135" t="s">
        <v>12307</v>
      </c>
      <c r="F3390" s="135" t="s">
        <v>539</v>
      </c>
      <c r="G3390" s="136">
        <v>44147</v>
      </c>
      <c r="H3390" s="136">
        <v>44165</v>
      </c>
      <c r="I3390" s="135">
        <v>0</v>
      </c>
      <c r="J3390" s="92"/>
    </row>
    <row r="3391" spans="1:10" x14ac:dyDescent="0.25">
      <c r="A3391" s="135" t="s">
        <v>12462</v>
      </c>
      <c r="B3391" s="135" t="s">
        <v>540</v>
      </c>
      <c r="C3391" s="135" t="s">
        <v>566</v>
      </c>
      <c r="D3391" s="135" t="b">
        <v>0</v>
      </c>
      <c r="E3391" s="135" t="s">
        <v>12307</v>
      </c>
      <c r="F3391" s="135" t="s">
        <v>539</v>
      </c>
      <c r="G3391" s="136">
        <v>44147</v>
      </c>
      <c r="H3391" s="136">
        <v>44165</v>
      </c>
      <c r="I3391" s="135">
        <v>0</v>
      </c>
      <c r="J3391" s="92"/>
    </row>
    <row r="3392" spans="1:10" x14ac:dyDescent="0.25">
      <c r="A3392" s="135" t="s">
        <v>12463</v>
      </c>
      <c r="B3392" s="135" t="s">
        <v>540</v>
      </c>
      <c r="C3392" s="135" t="s">
        <v>566</v>
      </c>
      <c r="D3392" s="135" t="b">
        <v>0</v>
      </c>
      <c r="E3392" s="135" t="s">
        <v>12307</v>
      </c>
      <c r="F3392" s="135" t="s">
        <v>539</v>
      </c>
      <c r="G3392" s="136">
        <v>44147</v>
      </c>
      <c r="H3392" s="136">
        <v>44165</v>
      </c>
      <c r="I3392" s="135">
        <v>0</v>
      </c>
      <c r="J3392" s="92"/>
    </row>
    <row r="3393" spans="1:10" x14ac:dyDescent="0.25">
      <c r="A3393" s="135" t="s">
        <v>12464</v>
      </c>
      <c r="B3393" s="135" t="s">
        <v>540</v>
      </c>
      <c r="C3393" s="135" t="s">
        <v>566</v>
      </c>
      <c r="D3393" s="135" t="b">
        <v>0</v>
      </c>
      <c r="E3393" s="135" t="s">
        <v>12307</v>
      </c>
      <c r="F3393" s="135" t="s">
        <v>539</v>
      </c>
      <c r="G3393" s="136">
        <v>44147</v>
      </c>
      <c r="H3393" s="136">
        <v>44165</v>
      </c>
      <c r="I3393" s="135">
        <v>0</v>
      </c>
      <c r="J3393" s="92"/>
    </row>
    <row r="3394" spans="1:10" x14ac:dyDescent="0.25">
      <c r="A3394" s="135" t="s">
        <v>12465</v>
      </c>
      <c r="B3394" s="135" t="s">
        <v>540</v>
      </c>
      <c r="C3394" s="135" t="s">
        <v>566</v>
      </c>
      <c r="D3394" s="135" t="b">
        <v>0</v>
      </c>
      <c r="E3394" s="135" t="s">
        <v>12307</v>
      </c>
      <c r="F3394" s="135" t="s">
        <v>539</v>
      </c>
      <c r="G3394" s="136">
        <v>44147</v>
      </c>
      <c r="H3394" s="136">
        <v>44165</v>
      </c>
      <c r="I3394" s="135">
        <v>0</v>
      </c>
      <c r="J3394" s="92"/>
    </row>
    <row r="3395" spans="1:10" x14ac:dyDescent="0.25">
      <c r="A3395" s="135" t="s">
        <v>12466</v>
      </c>
      <c r="B3395" s="135" t="s">
        <v>540</v>
      </c>
      <c r="C3395" s="135" t="s">
        <v>566</v>
      </c>
      <c r="D3395" s="135" t="b">
        <v>0</v>
      </c>
      <c r="E3395" s="135" t="s">
        <v>12307</v>
      </c>
      <c r="F3395" s="135" t="s">
        <v>539</v>
      </c>
      <c r="G3395" s="136">
        <v>44147</v>
      </c>
      <c r="H3395" s="136">
        <v>44165</v>
      </c>
      <c r="I3395" s="135">
        <v>0</v>
      </c>
      <c r="J3395" s="92"/>
    </row>
    <row r="3396" spans="1:10" x14ac:dyDescent="0.25">
      <c r="A3396" s="135" t="s">
        <v>12467</v>
      </c>
      <c r="B3396" s="135" t="s">
        <v>540</v>
      </c>
      <c r="C3396" s="135" t="s">
        <v>566</v>
      </c>
      <c r="D3396" s="135" t="b">
        <v>0</v>
      </c>
      <c r="E3396" s="135" t="s">
        <v>12307</v>
      </c>
      <c r="F3396" s="135" t="s">
        <v>539</v>
      </c>
      <c r="G3396" s="136">
        <v>44147</v>
      </c>
      <c r="H3396" s="136">
        <v>44165</v>
      </c>
      <c r="I3396" s="135">
        <v>0</v>
      </c>
      <c r="J3396" s="92"/>
    </row>
    <row r="3397" spans="1:10" x14ac:dyDescent="0.25">
      <c r="A3397" s="135" t="s">
        <v>12468</v>
      </c>
      <c r="B3397" s="135" t="s">
        <v>540</v>
      </c>
      <c r="C3397" s="135" t="s">
        <v>566</v>
      </c>
      <c r="D3397" s="135" t="b">
        <v>0</v>
      </c>
      <c r="E3397" s="135" t="s">
        <v>12307</v>
      </c>
      <c r="F3397" s="135" t="s">
        <v>539</v>
      </c>
      <c r="G3397" s="136">
        <v>44147</v>
      </c>
      <c r="H3397" s="136">
        <v>44165</v>
      </c>
      <c r="I3397" s="135">
        <v>0</v>
      </c>
      <c r="J3397" s="92"/>
    </row>
    <row r="3398" spans="1:10" x14ac:dyDescent="0.25">
      <c r="A3398" s="135" t="s">
        <v>12469</v>
      </c>
      <c r="B3398" s="135" t="s">
        <v>540</v>
      </c>
      <c r="C3398" s="135" t="s">
        <v>566</v>
      </c>
      <c r="D3398" s="135" t="b">
        <v>0</v>
      </c>
      <c r="E3398" s="135" t="s">
        <v>12307</v>
      </c>
      <c r="F3398" s="135" t="s">
        <v>539</v>
      </c>
      <c r="G3398" s="136">
        <v>44147</v>
      </c>
      <c r="H3398" s="136">
        <v>44165</v>
      </c>
      <c r="I3398" s="135">
        <v>0</v>
      </c>
      <c r="J3398" s="92"/>
    </row>
    <row r="3399" spans="1:10" x14ac:dyDescent="0.25">
      <c r="A3399" s="135" t="s">
        <v>12470</v>
      </c>
      <c r="B3399" s="135" t="s">
        <v>540</v>
      </c>
      <c r="C3399" s="135" t="s">
        <v>566</v>
      </c>
      <c r="D3399" s="135" t="b">
        <v>0</v>
      </c>
      <c r="E3399" s="135" t="s">
        <v>12307</v>
      </c>
      <c r="F3399" s="135" t="s">
        <v>539</v>
      </c>
      <c r="G3399" s="136">
        <v>44147</v>
      </c>
      <c r="H3399" s="136">
        <v>44165</v>
      </c>
      <c r="I3399" s="135">
        <v>0</v>
      </c>
      <c r="J3399" s="92"/>
    </row>
    <row r="3400" spans="1:10" x14ac:dyDescent="0.25">
      <c r="A3400" s="135" t="s">
        <v>12471</v>
      </c>
      <c r="B3400" s="135" t="s">
        <v>540</v>
      </c>
      <c r="C3400" s="135" t="s">
        <v>566</v>
      </c>
      <c r="D3400" s="135" t="b">
        <v>0</v>
      </c>
      <c r="E3400" s="135" t="s">
        <v>12307</v>
      </c>
      <c r="F3400" s="135" t="s">
        <v>539</v>
      </c>
      <c r="G3400" s="136">
        <v>44147</v>
      </c>
      <c r="H3400" s="136">
        <v>44165</v>
      </c>
      <c r="I3400" s="135">
        <v>0</v>
      </c>
      <c r="J3400" s="92"/>
    </row>
    <row r="3401" spans="1:10" x14ac:dyDescent="0.25">
      <c r="A3401" s="135" t="s">
        <v>12472</v>
      </c>
      <c r="B3401" s="135" t="s">
        <v>540</v>
      </c>
      <c r="C3401" s="135" t="s">
        <v>566</v>
      </c>
      <c r="D3401" s="135" t="b">
        <v>0</v>
      </c>
      <c r="E3401" s="135" t="s">
        <v>12307</v>
      </c>
      <c r="F3401" s="135" t="s">
        <v>539</v>
      </c>
      <c r="G3401" s="136">
        <v>44147</v>
      </c>
      <c r="H3401" s="136">
        <v>44165</v>
      </c>
      <c r="I3401" s="135">
        <v>0</v>
      </c>
      <c r="J3401" s="92"/>
    </row>
    <row r="3402" spans="1:10" x14ac:dyDescent="0.25">
      <c r="A3402" s="135" t="s">
        <v>12473</v>
      </c>
      <c r="B3402" s="135" t="s">
        <v>540</v>
      </c>
      <c r="C3402" s="135" t="s">
        <v>566</v>
      </c>
      <c r="D3402" s="135" t="b">
        <v>0</v>
      </c>
      <c r="E3402" s="135" t="s">
        <v>12307</v>
      </c>
      <c r="F3402" s="135" t="s">
        <v>539</v>
      </c>
      <c r="G3402" s="136">
        <v>44147</v>
      </c>
      <c r="H3402" s="136">
        <v>44165</v>
      </c>
      <c r="I3402" s="135">
        <v>0</v>
      </c>
      <c r="J3402" s="92"/>
    </row>
    <row r="3403" spans="1:10" x14ac:dyDescent="0.25">
      <c r="A3403" s="135" t="s">
        <v>12474</v>
      </c>
      <c r="B3403" s="135" t="s">
        <v>540</v>
      </c>
      <c r="C3403" s="135" t="s">
        <v>566</v>
      </c>
      <c r="D3403" s="135" t="b">
        <v>0</v>
      </c>
      <c r="E3403" s="135" t="s">
        <v>12307</v>
      </c>
      <c r="F3403" s="135" t="s">
        <v>539</v>
      </c>
      <c r="G3403" s="136">
        <v>44147</v>
      </c>
      <c r="H3403" s="136">
        <v>44165</v>
      </c>
      <c r="I3403" s="135">
        <v>0</v>
      </c>
      <c r="J3403" s="92"/>
    </row>
    <row r="3404" spans="1:10" x14ac:dyDescent="0.25">
      <c r="A3404" s="135" t="s">
        <v>12475</v>
      </c>
      <c r="B3404" s="135" t="s">
        <v>540</v>
      </c>
      <c r="C3404" s="135" t="s">
        <v>566</v>
      </c>
      <c r="D3404" s="135" t="b">
        <v>0</v>
      </c>
      <c r="E3404" s="135" t="s">
        <v>12307</v>
      </c>
      <c r="F3404" s="135" t="s">
        <v>539</v>
      </c>
      <c r="G3404" s="136">
        <v>44147</v>
      </c>
      <c r="H3404" s="136">
        <v>44165</v>
      </c>
      <c r="I3404" s="135">
        <v>0</v>
      </c>
      <c r="J3404" s="92"/>
    </row>
    <row r="3405" spans="1:10" x14ac:dyDescent="0.25">
      <c r="A3405" s="135" t="s">
        <v>12476</v>
      </c>
      <c r="B3405" s="135" t="s">
        <v>557</v>
      </c>
      <c r="C3405" s="135" t="s">
        <v>566</v>
      </c>
      <c r="D3405" s="135" t="b">
        <v>0</v>
      </c>
      <c r="E3405" s="135" t="s">
        <v>12477</v>
      </c>
      <c r="F3405" s="135" t="s">
        <v>539</v>
      </c>
      <c r="G3405" s="136">
        <v>44147</v>
      </c>
      <c r="H3405" s="136">
        <v>44168</v>
      </c>
      <c r="I3405" s="135">
        <v>0</v>
      </c>
      <c r="J3405" s="92"/>
    </row>
    <row r="3406" spans="1:10" x14ac:dyDescent="0.25">
      <c r="A3406" s="135" t="s">
        <v>12478</v>
      </c>
      <c r="B3406" s="135" t="s">
        <v>557</v>
      </c>
      <c r="C3406" s="135" t="s">
        <v>566</v>
      </c>
      <c r="D3406" s="135" t="b">
        <v>0</v>
      </c>
      <c r="E3406" s="135" t="s">
        <v>12477</v>
      </c>
      <c r="F3406" s="135" t="s">
        <v>539</v>
      </c>
      <c r="G3406" s="136">
        <v>44147</v>
      </c>
      <c r="H3406" s="136">
        <v>44168</v>
      </c>
      <c r="I3406" s="135">
        <v>0</v>
      </c>
      <c r="J3406" s="92"/>
    </row>
    <row r="3407" spans="1:10" x14ac:dyDescent="0.25">
      <c r="A3407" s="135" t="s">
        <v>12479</v>
      </c>
      <c r="B3407" s="135" t="s">
        <v>557</v>
      </c>
      <c r="C3407" s="135" t="s">
        <v>566</v>
      </c>
      <c r="D3407" s="135" t="b">
        <v>0</v>
      </c>
      <c r="E3407" s="135" t="s">
        <v>12477</v>
      </c>
      <c r="F3407" s="135" t="s">
        <v>539</v>
      </c>
      <c r="G3407" s="136">
        <v>44147</v>
      </c>
      <c r="H3407" s="136">
        <v>44168</v>
      </c>
      <c r="I3407" s="135">
        <v>0</v>
      </c>
      <c r="J3407" s="92"/>
    </row>
    <row r="3408" spans="1:10" x14ac:dyDescent="0.25">
      <c r="A3408" s="135" t="s">
        <v>12480</v>
      </c>
      <c r="B3408" s="135" t="s">
        <v>557</v>
      </c>
      <c r="C3408" s="135" t="s">
        <v>566</v>
      </c>
      <c r="D3408" s="135" t="b">
        <v>0</v>
      </c>
      <c r="E3408" s="135" t="s">
        <v>12477</v>
      </c>
      <c r="F3408" s="135" t="s">
        <v>539</v>
      </c>
      <c r="G3408" s="136">
        <v>44147</v>
      </c>
      <c r="H3408" s="136">
        <v>44168</v>
      </c>
      <c r="I3408" s="135">
        <v>0</v>
      </c>
      <c r="J3408" s="92"/>
    </row>
    <row r="3409" spans="1:10" x14ac:dyDescent="0.25">
      <c r="A3409" s="135" t="s">
        <v>12481</v>
      </c>
      <c r="B3409" s="135" t="s">
        <v>557</v>
      </c>
      <c r="C3409" s="135" t="s">
        <v>566</v>
      </c>
      <c r="D3409" s="135" t="b">
        <v>0</v>
      </c>
      <c r="E3409" s="135" t="s">
        <v>12477</v>
      </c>
      <c r="F3409" s="135" t="s">
        <v>539</v>
      </c>
      <c r="G3409" s="136">
        <v>44147</v>
      </c>
      <c r="H3409" s="136">
        <v>44168</v>
      </c>
      <c r="I3409" s="135">
        <v>0</v>
      </c>
      <c r="J3409" s="92"/>
    </row>
    <row r="3410" spans="1:10" x14ac:dyDescent="0.25">
      <c r="A3410" s="135" t="s">
        <v>12482</v>
      </c>
      <c r="B3410" s="135" t="s">
        <v>557</v>
      </c>
      <c r="C3410" s="135" t="s">
        <v>566</v>
      </c>
      <c r="D3410" s="135" t="b">
        <v>0</v>
      </c>
      <c r="E3410" s="135" t="s">
        <v>12477</v>
      </c>
      <c r="F3410" s="135" t="s">
        <v>539</v>
      </c>
      <c r="G3410" s="136">
        <v>44147</v>
      </c>
      <c r="H3410" s="136">
        <v>44168</v>
      </c>
      <c r="I3410" s="135">
        <v>0</v>
      </c>
      <c r="J3410" s="92"/>
    </row>
    <row r="3411" spans="1:10" x14ac:dyDescent="0.25">
      <c r="A3411" s="135" t="s">
        <v>12483</v>
      </c>
      <c r="B3411" s="135" t="s">
        <v>557</v>
      </c>
      <c r="C3411" s="135" t="s">
        <v>566</v>
      </c>
      <c r="D3411" s="135" t="b">
        <v>0</v>
      </c>
      <c r="E3411" s="135" t="s">
        <v>12477</v>
      </c>
      <c r="F3411" s="135" t="s">
        <v>539</v>
      </c>
      <c r="G3411" s="136">
        <v>44147</v>
      </c>
      <c r="H3411" s="136">
        <v>44168</v>
      </c>
      <c r="I3411" s="135">
        <v>0</v>
      </c>
      <c r="J3411" s="92"/>
    </row>
    <row r="3412" spans="1:10" x14ac:dyDescent="0.25">
      <c r="A3412" s="135" t="s">
        <v>12484</v>
      </c>
      <c r="B3412" s="135" t="s">
        <v>557</v>
      </c>
      <c r="C3412" s="135" t="s">
        <v>566</v>
      </c>
      <c r="D3412" s="135" t="b">
        <v>0</v>
      </c>
      <c r="E3412" s="135" t="s">
        <v>12477</v>
      </c>
      <c r="F3412" s="135" t="s">
        <v>539</v>
      </c>
      <c r="G3412" s="136">
        <v>44147</v>
      </c>
      <c r="H3412" s="136">
        <v>44168</v>
      </c>
      <c r="I3412" s="135">
        <v>0</v>
      </c>
      <c r="J3412" s="92"/>
    </row>
    <row r="3413" spans="1:10" x14ac:dyDescent="0.25">
      <c r="A3413" s="135" t="s">
        <v>12485</v>
      </c>
      <c r="B3413" s="135" t="s">
        <v>557</v>
      </c>
      <c r="C3413" s="135" t="s">
        <v>566</v>
      </c>
      <c r="D3413" s="135" t="b">
        <v>0</v>
      </c>
      <c r="E3413" s="135" t="s">
        <v>12477</v>
      </c>
      <c r="F3413" s="135" t="s">
        <v>539</v>
      </c>
      <c r="G3413" s="136">
        <v>44147</v>
      </c>
      <c r="H3413" s="136">
        <v>44168</v>
      </c>
      <c r="I3413" s="135">
        <v>0</v>
      </c>
      <c r="J3413" s="92"/>
    </row>
    <row r="3414" spans="1:10" x14ac:dyDescent="0.25">
      <c r="A3414" s="135" t="s">
        <v>12486</v>
      </c>
      <c r="B3414" s="135" t="s">
        <v>557</v>
      </c>
      <c r="C3414" s="135" t="s">
        <v>566</v>
      </c>
      <c r="D3414" s="135" t="b">
        <v>0</v>
      </c>
      <c r="E3414" s="135" t="s">
        <v>12477</v>
      </c>
      <c r="F3414" s="135" t="s">
        <v>539</v>
      </c>
      <c r="G3414" s="136">
        <v>44147</v>
      </c>
      <c r="H3414" s="136">
        <v>44168</v>
      </c>
      <c r="I3414" s="135">
        <v>0</v>
      </c>
      <c r="J3414" s="92"/>
    </row>
    <row r="3415" spans="1:10" x14ac:dyDescent="0.25">
      <c r="A3415" s="135" t="s">
        <v>12487</v>
      </c>
      <c r="B3415" s="135" t="s">
        <v>557</v>
      </c>
      <c r="C3415" s="135" t="s">
        <v>566</v>
      </c>
      <c r="D3415" s="135" t="b">
        <v>0</v>
      </c>
      <c r="E3415" s="135" t="s">
        <v>12477</v>
      </c>
      <c r="F3415" s="135" t="s">
        <v>539</v>
      </c>
      <c r="G3415" s="136">
        <v>44147</v>
      </c>
      <c r="H3415" s="136">
        <v>44168</v>
      </c>
      <c r="I3415" s="135">
        <v>0</v>
      </c>
      <c r="J3415" s="92"/>
    </row>
    <row r="3416" spans="1:10" x14ac:dyDescent="0.25">
      <c r="A3416" s="135" t="s">
        <v>12488</v>
      </c>
      <c r="B3416" s="135" t="s">
        <v>557</v>
      </c>
      <c r="C3416" s="135" t="s">
        <v>566</v>
      </c>
      <c r="D3416" s="135" t="b">
        <v>0</v>
      </c>
      <c r="E3416" s="135" t="s">
        <v>12477</v>
      </c>
      <c r="F3416" s="135" t="s">
        <v>539</v>
      </c>
      <c r="G3416" s="136">
        <v>44147</v>
      </c>
      <c r="H3416" s="136">
        <v>44168</v>
      </c>
      <c r="I3416" s="135">
        <v>0</v>
      </c>
      <c r="J3416" s="92"/>
    </row>
    <row r="3417" spans="1:10" x14ac:dyDescent="0.25">
      <c r="A3417" s="135" t="s">
        <v>12489</v>
      </c>
      <c r="B3417" s="135" t="s">
        <v>557</v>
      </c>
      <c r="C3417" s="135" t="s">
        <v>566</v>
      </c>
      <c r="D3417" s="135" t="b">
        <v>0</v>
      </c>
      <c r="E3417" s="135" t="s">
        <v>12477</v>
      </c>
      <c r="F3417" s="135" t="s">
        <v>539</v>
      </c>
      <c r="G3417" s="136">
        <v>44147</v>
      </c>
      <c r="H3417" s="136">
        <v>44168</v>
      </c>
      <c r="I3417" s="135">
        <v>0</v>
      </c>
      <c r="J3417" s="92"/>
    </row>
    <row r="3418" spans="1:10" x14ac:dyDescent="0.25">
      <c r="A3418" s="135" t="s">
        <v>12490</v>
      </c>
      <c r="B3418" s="135" t="s">
        <v>557</v>
      </c>
      <c r="C3418" s="135" t="s">
        <v>566</v>
      </c>
      <c r="D3418" s="135" t="b">
        <v>0</v>
      </c>
      <c r="E3418" s="135" t="s">
        <v>12477</v>
      </c>
      <c r="F3418" s="135" t="s">
        <v>539</v>
      </c>
      <c r="G3418" s="136">
        <v>44147</v>
      </c>
      <c r="H3418" s="136">
        <v>44168</v>
      </c>
      <c r="I3418" s="135">
        <v>0</v>
      </c>
      <c r="J3418" s="92"/>
    </row>
    <row r="3419" spans="1:10" x14ac:dyDescent="0.25">
      <c r="A3419" s="135" t="s">
        <v>12491</v>
      </c>
      <c r="B3419" s="135" t="s">
        <v>557</v>
      </c>
      <c r="C3419" s="135" t="s">
        <v>566</v>
      </c>
      <c r="D3419" s="135" t="b">
        <v>0</v>
      </c>
      <c r="E3419" s="135" t="s">
        <v>12477</v>
      </c>
      <c r="F3419" s="135" t="s">
        <v>539</v>
      </c>
      <c r="G3419" s="136">
        <v>44147</v>
      </c>
      <c r="H3419" s="136">
        <v>44168</v>
      </c>
      <c r="I3419" s="135">
        <v>0</v>
      </c>
      <c r="J3419" s="92"/>
    </row>
    <row r="3420" spans="1:10" x14ac:dyDescent="0.25">
      <c r="A3420" s="135" t="s">
        <v>12492</v>
      </c>
      <c r="B3420" s="135" t="s">
        <v>557</v>
      </c>
      <c r="C3420" s="135" t="s">
        <v>566</v>
      </c>
      <c r="D3420" s="135" t="b">
        <v>0</v>
      </c>
      <c r="E3420" s="135" t="s">
        <v>12477</v>
      </c>
      <c r="F3420" s="135" t="s">
        <v>539</v>
      </c>
      <c r="G3420" s="136">
        <v>44147</v>
      </c>
      <c r="H3420" s="136">
        <v>44168</v>
      </c>
      <c r="I3420" s="135">
        <v>0</v>
      </c>
      <c r="J3420" s="92"/>
    </row>
    <row r="3421" spans="1:10" x14ac:dyDescent="0.25">
      <c r="A3421" s="135" t="s">
        <v>12493</v>
      </c>
      <c r="B3421" s="135" t="s">
        <v>557</v>
      </c>
      <c r="C3421" s="135" t="s">
        <v>566</v>
      </c>
      <c r="D3421" s="135" t="b">
        <v>0</v>
      </c>
      <c r="E3421" s="135" t="s">
        <v>12477</v>
      </c>
      <c r="F3421" s="135" t="s">
        <v>539</v>
      </c>
      <c r="G3421" s="136">
        <v>44147</v>
      </c>
      <c r="H3421" s="136">
        <v>44168</v>
      </c>
      <c r="I3421" s="135">
        <v>0</v>
      </c>
      <c r="J3421" s="92"/>
    </row>
    <row r="3422" spans="1:10" x14ac:dyDescent="0.25">
      <c r="A3422" s="135" t="s">
        <v>12494</v>
      </c>
      <c r="B3422" s="135" t="s">
        <v>557</v>
      </c>
      <c r="C3422" s="135" t="s">
        <v>566</v>
      </c>
      <c r="D3422" s="135" t="b">
        <v>0</v>
      </c>
      <c r="E3422" s="135" t="s">
        <v>12477</v>
      </c>
      <c r="F3422" s="135" t="s">
        <v>539</v>
      </c>
      <c r="G3422" s="136">
        <v>44147</v>
      </c>
      <c r="H3422" s="136">
        <v>44168</v>
      </c>
      <c r="I3422" s="135">
        <v>0</v>
      </c>
      <c r="J3422" s="92"/>
    </row>
    <row r="3423" spans="1:10" x14ac:dyDescent="0.25">
      <c r="A3423" s="135" t="s">
        <v>12495</v>
      </c>
      <c r="B3423" s="135" t="s">
        <v>557</v>
      </c>
      <c r="C3423" s="135" t="s">
        <v>566</v>
      </c>
      <c r="D3423" s="135" t="b">
        <v>0</v>
      </c>
      <c r="E3423" s="135" t="s">
        <v>12477</v>
      </c>
      <c r="F3423" s="135" t="s">
        <v>539</v>
      </c>
      <c r="G3423" s="136">
        <v>44147</v>
      </c>
      <c r="H3423" s="136">
        <v>44168</v>
      </c>
      <c r="I3423" s="135">
        <v>0</v>
      </c>
      <c r="J3423" s="92"/>
    </row>
    <row r="3424" spans="1:10" x14ac:dyDescent="0.25">
      <c r="A3424" s="135" t="s">
        <v>12496</v>
      </c>
      <c r="B3424" s="135" t="s">
        <v>557</v>
      </c>
      <c r="C3424" s="135" t="s">
        <v>566</v>
      </c>
      <c r="D3424" s="135" t="b">
        <v>0</v>
      </c>
      <c r="E3424" s="135" t="s">
        <v>12477</v>
      </c>
      <c r="F3424" s="135" t="s">
        <v>539</v>
      </c>
      <c r="G3424" s="136">
        <v>44147</v>
      </c>
      <c r="H3424" s="136">
        <v>44168</v>
      </c>
      <c r="I3424" s="135">
        <v>0</v>
      </c>
      <c r="J3424" s="92"/>
    </row>
    <row r="3425" spans="1:10" x14ac:dyDescent="0.25">
      <c r="A3425" s="135" t="s">
        <v>12497</v>
      </c>
      <c r="B3425" s="135" t="s">
        <v>557</v>
      </c>
      <c r="C3425" s="135" t="s">
        <v>566</v>
      </c>
      <c r="D3425" s="135" t="b">
        <v>0</v>
      </c>
      <c r="E3425" s="135" t="s">
        <v>12477</v>
      </c>
      <c r="F3425" s="135" t="s">
        <v>539</v>
      </c>
      <c r="G3425" s="136">
        <v>44147</v>
      </c>
      <c r="H3425" s="136">
        <v>44168</v>
      </c>
      <c r="I3425" s="135">
        <v>0</v>
      </c>
      <c r="J3425" s="92"/>
    </row>
    <row r="3426" spans="1:10" x14ac:dyDescent="0.25">
      <c r="A3426" s="135" t="s">
        <v>12498</v>
      </c>
      <c r="B3426" s="135" t="s">
        <v>557</v>
      </c>
      <c r="C3426" s="135" t="s">
        <v>566</v>
      </c>
      <c r="D3426" s="135" t="b">
        <v>0</v>
      </c>
      <c r="E3426" s="135" t="s">
        <v>12477</v>
      </c>
      <c r="F3426" s="135" t="s">
        <v>539</v>
      </c>
      <c r="G3426" s="136">
        <v>44147</v>
      </c>
      <c r="H3426" s="136">
        <v>44168</v>
      </c>
      <c r="I3426" s="135">
        <v>0</v>
      </c>
      <c r="J3426" s="92"/>
    </row>
    <row r="3427" spans="1:10" x14ac:dyDescent="0.25">
      <c r="A3427" s="135" t="s">
        <v>12499</v>
      </c>
      <c r="B3427" s="135" t="s">
        <v>557</v>
      </c>
      <c r="C3427" s="135" t="s">
        <v>566</v>
      </c>
      <c r="D3427" s="135" t="b">
        <v>0</v>
      </c>
      <c r="E3427" s="135" t="s">
        <v>12477</v>
      </c>
      <c r="F3427" s="135" t="s">
        <v>539</v>
      </c>
      <c r="G3427" s="136">
        <v>44147</v>
      </c>
      <c r="H3427" s="136">
        <v>44168</v>
      </c>
      <c r="I3427" s="135">
        <v>0</v>
      </c>
      <c r="J3427" s="92"/>
    </row>
    <row r="3428" spans="1:10" x14ac:dyDescent="0.25">
      <c r="A3428" s="135" t="s">
        <v>12500</v>
      </c>
      <c r="B3428" s="135" t="s">
        <v>557</v>
      </c>
      <c r="C3428" s="135" t="s">
        <v>566</v>
      </c>
      <c r="D3428" s="135" t="b">
        <v>0</v>
      </c>
      <c r="E3428" s="135" t="s">
        <v>12477</v>
      </c>
      <c r="F3428" s="135" t="s">
        <v>539</v>
      </c>
      <c r="G3428" s="136">
        <v>44147</v>
      </c>
      <c r="H3428" s="136">
        <v>44168</v>
      </c>
      <c r="I3428" s="135">
        <v>0</v>
      </c>
      <c r="J3428" s="92"/>
    </row>
    <row r="3429" spans="1:10" x14ac:dyDescent="0.25">
      <c r="A3429" s="135" t="s">
        <v>12501</v>
      </c>
      <c r="B3429" s="135" t="s">
        <v>557</v>
      </c>
      <c r="C3429" s="135" t="s">
        <v>566</v>
      </c>
      <c r="D3429" s="135" t="b">
        <v>0</v>
      </c>
      <c r="E3429" s="135" t="s">
        <v>12477</v>
      </c>
      <c r="F3429" s="135" t="s">
        <v>539</v>
      </c>
      <c r="G3429" s="136">
        <v>44147</v>
      </c>
      <c r="H3429" s="136">
        <v>44168</v>
      </c>
      <c r="I3429" s="135">
        <v>0</v>
      </c>
      <c r="J3429" s="92"/>
    </row>
    <row r="3430" spans="1:10" x14ac:dyDescent="0.25">
      <c r="A3430" s="135" t="s">
        <v>12502</v>
      </c>
      <c r="B3430" s="135" t="s">
        <v>557</v>
      </c>
      <c r="C3430" s="135" t="s">
        <v>566</v>
      </c>
      <c r="D3430" s="135" t="b">
        <v>0</v>
      </c>
      <c r="E3430" s="135" t="s">
        <v>12477</v>
      </c>
      <c r="F3430" s="135" t="s">
        <v>539</v>
      </c>
      <c r="G3430" s="136">
        <v>44147</v>
      </c>
      <c r="H3430" s="136">
        <v>44168</v>
      </c>
      <c r="I3430" s="135">
        <v>0</v>
      </c>
      <c r="J3430" s="92"/>
    </row>
    <row r="3431" spans="1:10" x14ac:dyDescent="0.25">
      <c r="A3431" s="135" t="s">
        <v>12503</v>
      </c>
      <c r="B3431" s="135" t="s">
        <v>557</v>
      </c>
      <c r="C3431" s="135" t="s">
        <v>566</v>
      </c>
      <c r="D3431" s="135" t="b">
        <v>0</v>
      </c>
      <c r="E3431" s="135" t="s">
        <v>12477</v>
      </c>
      <c r="F3431" s="135" t="s">
        <v>539</v>
      </c>
      <c r="G3431" s="136">
        <v>44147</v>
      </c>
      <c r="H3431" s="136">
        <v>44168</v>
      </c>
      <c r="I3431" s="135">
        <v>0</v>
      </c>
      <c r="J3431" s="92"/>
    </row>
    <row r="3432" spans="1:10" x14ac:dyDescent="0.25">
      <c r="A3432" s="135" t="s">
        <v>12504</v>
      </c>
      <c r="B3432" s="135" t="s">
        <v>557</v>
      </c>
      <c r="C3432" s="135" t="s">
        <v>566</v>
      </c>
      <c r="D3432" s="135" t="b">
        <v>0</v>
      </c>
      <c r="E3432" s="135" t="s">
        <v>12477</v>
      </c>
      <c r="F3432" s="135" t="s">
        <v>539</v>
      </c>
      <c r="G3432" s="136">
        <v>44147</v>
      </c>
      <c r="H3432" s="136">
        <v>44168</v>
      </c>
      <c r="I3432" s="135">
        <v>0</v>
      </c>
      <c r="J3432" s="92"/>
    </row>
    <row r="3433" spans="1:10" x14ac:dyDescent="0.25">
      <c r="A3433" s="135" t="s">
        <v>12505</v>
      </c>
      <c r="B3433" s="135" t="s">
        <v>557</v>
      </c>
      <c r="C3433" s="135" t="s">
        <v>566</v>
      </c>
      <c r="D3433" s="135" t="b">
        <v>0</v>
      </c>
      <c r="E3433" s="135" t="s">
        <v>12477</v>
      </c>
      <c r="F3433" s="135" t="s">
        <v>539</v>
      </c>
      <c r="G3433" s="136">
        <v>44147</v>
      </c>
      <c r="H3433" s="136">
        <v>44168</v>
      </c>
      <c r="I3433" s="135">
        <v>0</v>
      </c>
      <c r="J3433" s="92"/>
    </row>
    <row r="3434" spans="1:10" x14ac:dyDescent="0.25">
      <c r="A3434" s="135" t="s">
        <v>12506</v>
      </c>
      <c r="B3434" s="135" t="s">
        <v>557</v>
      </c>
      <c r="C3434" s="135" t="s">
        <v>566</v>
      </c>
      <c r="D3434" s="135" t="b">
        <v>0</v>
      </c>
      <c r="E3434" s="135" t="s">
        <v>12477</v>
      </c>
      <c r="F3434" s="135" t="s">
        <v>539</v>
      </c>
      <c r="G3434" s="136">
        <v>44147</v>
      </c>
      <c r="H3434" s="136">
        <v>44168</v>
      </c>
      <c r="I3434" s="135">
        <v>0</v>
      </c>
      <c r="J3434" s="92"/>
    </row>
    <row r="3435" spans="1:10" x14ac:dyDescent="0.25">
      <c r="A3435" s="135" t="s">
        <v>12507</v>
      </c>
      <c r="B3435" s="135" t="s">
        <v>557</v>
      </c>
      <c r="C3435" s="135" t="s">
        <v>566</v>
      </c>
      <c r="D3435" s="135" t="b">
        <v>0</v>
      </c>
      <c r="E3435" s="135" t="s">
        <v>12477</v>
      </c>
      <c r="F3435" s="135" t="s">
        <v>539</v>
      </c>
      <c r="G3435" s="136">
        <v>44147</v>
      </c>
      <c r="H3435" s="136">
        <v>44168</v>
      </c>
      <c r="I3435" s="135">
        <v>0</v>
      </c>
      <c r="J3435" s="92"/>
    </row>
    <row r="3436" spans="1:10" x14ac:dyDescent="0.25">
      <c r="A3436" s="135" t="s">
        <v>12508</v>
      </c>
      <c r="B3436" s="135" t="s">
        <v>557</v>
      </c>
      <c r="C3436" s="135" t="s">
        <v>566</v>
      </c>
      <c r="D3436" s="135" t="b">
        <v>0</v>
      </c>
      <c r="E3436" s="135" t="s">
        <v>12477</v>
      </c>
      <c r="F3436" s="135" t="s">
        <v>539</v>
      </c>
      <c r="G3436" s="136">
        <v>44147</v>
      </c>
      <c r="H3436" s="136">
        <v>44168</v>
      </c>
      <c r="I3436" s="135">
        <v>0</v>
      </c>
      <c r="J3436" s="92"/>
    </row>
    <row r="3437" spans="1:10" x14ac:dyDescent="0.25">
      <c r="A3437" s="135" t="s">
        <v>12509</v>
      </c>
      <c r="B3437" s="135" t="s">
        <v>557</v>
      </c>
      <c r="C3437" s="135" t="s">
        <v>566</v>
      </c>
      <c r="D3437" s="135" t="b">
        <v>0</v>
      </c>
      <c r="E3437" s="135" t="s">
        <v>12477</v>
      </c>
      <c r="F3437" s="135" t="s">
        <v>539</v>
      </c>
      <c r="G3437" s="136">
        <v>44147</v>
      </c>
      <c r="H3437" s="136">
        <v>44168</v>
      </c>
      <c r="I3437" s="135">
        <v>0</v>
      </c>
      <c r="J3437" s="92"/>
    </row>
    <row r="3438" spans="1:10" x14ac:dyDescent="0.25">
      <c r="A3438" s="135" t="s">
        <v>12510</v>
      </c>
      <c r="B3438" s="135" t="s">
        <v>557</v>
      </c>
      <c r="C3438" s="135" t="s">
        <v>566</v>
      </c>
      <c r="D3438" s="135" t="b">
        <v>0</v>
      </c>
      <c r="E3438" s="135" t="s">
        <v>12477</v>
      </c>
      <c r="F3438" s="135" t="s">
        <v>539</v>
      </c>
      <c r="G3438" s="136">
        <v>44147</v>
      </c>
      <c r="H3438" s="136">
        <v>44168</v>
      </c>
      <c r="I3438" s="135">
        <v>0</v>
      </c>
      <c r="J3438" s="92"/>
    </row>
    <row r="3439" spans="1:10" x14ac:dyDescent="0.25">
      <c r="A3439" s="135" t="s">
        <v>12511</v>
      </c>
      <c r="B3439" s="135" t="s">
        <v>557</v>
      </c>
      <c r="C3439" s="135" t="s">
        <v>566</v>
      </c>
      <c r="D3439" s="135" t="b">
        <v>0</v>
      </c>
      <c r="E3439" s="135" t="s">
        <v>12477</v>
      </c>
      <c r="F3439" s="135" t="s">
        <v>539</v>
      </c>
      <c r="G3439" s="136">
        <v>44147</v>
      </c>
      <c r="H3439" s="136">
        <v>44168</v>
      </c>
      <c r="I3439" s="135">
        <v>0</v>
      </c>
      <c r="J3439" s="92"/>
    </row>
    <row r="3440" spans="1:10" x14ac:dyDescent="0.25">
      <c r="A3440" s="135" t="s">
        <v>12512</v>
      </c>
      <c r="B3440" s="135" t="s">
        <v>557</v>
      </c>
      <c r="C3440" s="135" t="s">
        <v>566</v>
      </c>
      <c r="D3440" s="135" t="b">
        <v>0</v>
      </c>
      <c r="E3440" s="135" t="s">
        <v>12477</v>
      </c>
      <c r="F3440" s="135" t="s">
        <v>539</v>
      </c>
      <c r="G3440" s="136">
        <v>44147</v>
      </c>
      <c r="H3440" s="136">
        <v>44168</v>
      </c>
      <c r="I3440" s="135">
        <v>0</v>
      </c>
      <c r="J3440" s="92"/>
    </row>
    <row r="3441" spans="1:10" x14ac:dyDescent="0.25">
      <c r="A3441" s="135" t="s">
        <v>12513</v>
      </c>
      <c r="B3441" s="135" t="s">
        <v>557</v>
      </c>
      <c r="C3441" s="135" t="s">
        <v>566</v>
      </c>
      <c r="D3441" s="135" t="b">
        <v>0</v>
      </c>
      <c r="E3441" s="135" t="s">
        <v>12477</v>
      </c>
      <c r="F3441" s="135" t="s">
        <v>539</v>
      </c>
      <c r="G3441" s="136">
        <v>44147</v>
      </c>
      <c r="H3441" s="136">
        <v>44168</v>
      </c>
      <c r="I3441" s="135">
        <v>0</v>
      </c>
      <c r="J3441" s="92"/>
    </row>
    <row r="3442" spans="1:10" x14ac:dyDescent="0.25">
      <c r="A3442" s="135" t="s">
        <v>12514</v>
      </c>
      <c r="B3442" s="135" t="s">
        <v>557</v>
      </c>
      <c r="C3442" s="135" t="s">
        <v>566</v>
      </c>
      <c r="D3442" s="135" t="b">
        <v>0</v>
      </c>
      <c r="E3442" s="135" t="s">
        <v>12477</v>
      </c>
      <c r="F3442" s="135" t="s">
        <v>539</v>
      </c>
      <c r="G3442" s="136">
        <v>44147</v>
      </c>
      <c r="H3442" s="136">
        <v>44168</v>
      </c>
      <c r="I3442" s="135">
        <v>0</v>
      </c>
      <c r="J3442" s="92"/>
    </row>
    <row r="3443" spans="1:10" x14ac:dyDescent="0.25">
      <c r="A3443" s="135" t="s">
        <v>12515</v>
      </c>
      <c r="B3443" s="135" t="s">
        <v>557</v>
      </c>
      <c r="C3443" s="135" t="s">
        <v>566</v>
      </c>
      <c r="D3443" s="135" t="b">
        <v>0</v>
      </c>
      <c r="E3443" s="135" t="s">
        <v>12477</v>
      </c>
      <c r="F3443" s="135" t="s">
        <v>539</v>
      </c>
      <c r="G3443" s="136">
        <v>44147</v>
      </c>
      <c r="H3443" s="136">
        <v>44168</v>
      </c>
      <c r="I3443" s="135">
        <v>0</v>
      </c>
      <c r="J3443" s="92"/>
    </row>
    <row r="3444" spans="1:10" x14ac:dyDescent="0.25">
      <c r="A3444" s="135" t="s">
        <v>12516</v>
      </c>
      <c r="B3444" s="135" t="s">
        <v>557</v>
      </c>
      <c r="C3444" s="135" t="s">
        <v>566</v>
      </c>
      <c r="D3444" s="135" t="b">
        <v>0</v>
      </c>
      <c r="E3444" s="135" t="s">
        <v>12477</v>
      </c>
      <c r="F3444" s="135" t="s">
        <v>539</v>
      </c>
      <c r="G3444" s="136">
        <v>44147</v>
      </c>
      <c r="H3444" s="136">
        <v>44168</v>
      </c>
      <c r="I3444" s="135">
        <v>0</v>
      </c>
      <c r="J3444" s="92"/>
    </row>
    <row r="3445" spans="1:10" x14ac:dyDescent="0.25">
      <c r="A3445" s="135" t="s">
        <v>12517</v>
      </c>
      <c r="B3445" s="135" t="s">
        <v>557</v>
      </c>
      <c r="C3445" s="135" t="s">
        <v>566</v>
      </c>
      <c r="D3445" s="135" t="b">
        <v>0</v>
      </c>
      <c r="E3445" s="135" t="s">
        <v>12477</v>
      </c>
      <c r="F3445" s="135" t="s">
        <v>539</v>
      </c>
      <c r="G3445" s="136">
        <v>44147</v>
      </c>
      <c r="H3445" s="136">
        <v>44168</v>
      </c>
      <c r="I3445" s="135">
        <v>0</v>
      </c>
      <c r="J3445" s="92"/>
    </row>
    <row r="3446" spans="1:10" x14ac:dyDescent="0.25">
      <c r="A3446" s="135" t="s">
        <v>12518</v>
      </c>
      <c r="B3446" s="135" t="s">
        <v>557</v>
      </c>
      <c r="C3446" s="135" t="s">
        <v>566</v>
      </c>
      <c r="D3446" s="135" t="b">
        <v>0</v>
      </c>
      <c r="E3446" s="135" t="s">
        <v>12477</v>
      </c>
      <c r="F3446" s="135" t="s">
        <v>539</v>
      </c>
      <c r="G3446" s="136">
        <v>44147</v>
      </c>
      <c r="H3446" s="136">
        <v>44168</v>
      </c>
      <c r="I3446" s="135">
        <v>0</v>
      </c>
      <c r="J3446" s="92"/>
    </row>
    <row r="3447" spans="1:10" x14ac:dyDescent="0.25">
      <c r="A3447" s="135" t="s">
        <v>12519</v>
      </c>
      <c r="B3447" s="135" t="s">
        <v>557</v>
      </c>
      <c r="C3447" s="135" t="s">
        <v>566</v>
      </c>
      <c r="D3447" s="135" t="b">
        <v>0</v>
      </c>
      <c r="E3447" s="135" t="s">
        <v>12477</v>
      </c>
      <c r="F3447" s="135" t="s">
        <v>539</v>
      </c>
      <c r="G3447" s="136">
        <v>44147</v>
      </c>
      <c r="H3447" s="136">
        <v>44168</v>
      </c>
      <c r="I3447" s="135">
        <v>0</v>
      </c>
      <c r="J3447" s="92"/>
    </row>
    <row r="3448" spans="1:10" x14ac:dyDescent="0.25">
      <c r="A3448" s="135" t="s">
        <v>12520</v>
      </c>
      <c r="B3448" s="135" t="s">
        <v>557</v>
      </c>
      <c r="C3448" s="135" t="s">
        <v>566</v>
      </c>
      <c r="D3448" s="135" t="b">
        <v>0</v>
      </c>
      <c r="E3448" s="135" t="s">
        <v>12477</v>
      </c>
      <c r="F3448" s="135" t="s">
        <v>539</v>
      </c>
      <c r="G3448" s="136">
        <v>44147</v>
      </c>
      <c r="H3448" s="136">
        <v>44168</v>
      </c>
      <c r="I3448" s="135">
        <v>0</v>
      </c>
      <c r="J3448" s="92"/>
    </row>
    <row r="3449" spans="1:10" x14ac:dyDescent="0.25">
      <c r="A3449" s="135" t="s">
        <v>12521</v>
      </c>
      <c r="B3449" s="135" t="s">
        <v>557</v>
      </c>
      <c r="C3449" s="135" t="s">
        <v>566</v>
      </c>
      <c r="D3449" s="135" t="b">
        <v>0</v>
      </c>
      <c r="E3449" s="135" t="s">
        <v>12477</v>
      </c>
      <c r="F3449" s="135" t="s">
        <v>539</v>
      </c>
      <c r="G3449" s="136">
        <v>44147</v>
      </c>
      <c r="H3449" s="136">
        <v>44168</v>
      </c>
      <c r="I3449" s="135">
        <v>0</v>
      </c>
      <c r="J3449" s="92"/>
    </row>
    <row r="3450" spans="1:10" x14ac:dyDescent="0.25">
      <c r="A3450" s="135" t="s">
        <v>12522</v>
      </c>
      <c r="B3450" s="135" t="s">
        <v>557</v>
      </c>
      <c r="C3450" s="135" t="s">
        <v>566</v>
      </c>
      <c r="D3450" s="135" t="b">
        <v>0</v>
      </c>
      <c r="E3450" s="135" t="s">
        <v>12477</v>
      </c>
      <c r="F3450" s="135" t="s">
        <v>539</v>
      </c>
      <c r="G3450" s="136">
        <v>44147</v>
      </c>
      <c r="H3450" s="136">
        <v>44168</v>
      </c>
      <c r="I3450" s="135">
        <v>0</v>
      </c>
      <c r="J3450" s="92"/>
    </row>
    <row r="3451" spans="1:10" x14ac:dyDescent="0.25">
      <c r="A3451" s="135" t="s">
        <v>12523</v>
      </c>
      <c r="B3451" s="135" t="s">
        <v>557</v>
      </c>
      <c r="C3451" s="135" t="s">
        <v>566</v>
      </c>
      <c r="D3451" s="135" t="b">
        <v>0</v>
      </c>
      <c r="E3451" s="135" t="s">
        <v>12477</v>
      </c>
      <c r="F3451" s="135" t="s">
        <v>539</v>
      </c>
      <c r="G3451" s="136">
        <v>44147</v>
      </c>
      <c r="H3451" s="136">
        <v>44168</v>
      </c>
      <c r="I3451" s="135">
        <v>0</v>
      </c>
      <c r="J3451" s="92"/>
    </row>
    <row r="3452" spans="1:10" x14ac:dyDescent="0.25">
      <c r="A3452" s="135" t="s">
        <v>12524</v>
      </c>
      <c r="B3452" s="135" t="s">
        <v>557</v>
      </c>
      <c r="C3452" s="135" t="s">
        <v>566</v>
      </c>
      <c r="D3452" s="135" t="b">
        <v>0</v>
      </c>
      <c r="E3452" s="135" t="s">
        <v>12477</v>
      </c>
      <c r="F3452" s="135" t="s">
        <v>539</v>
      </c>
      <c r="G3452" s="136">
        <v>44147</v>
      </c>
      <c r="H3452" s="136">
        <v>44168</v>
      </c>
      <c r="I3452" s="135">
        <v>0</v>
      </c>
      <c r="J3452" s="92"/>
    </row>
    <row r="3453" spans="1:10" x14ac:dyDescent="0.25">
      <c r="A3453" s="135" t="s">
        <v>12525</v>
      </c>
      <c r="B3453" s="135" t="s">
        <v>557</v>
      </c>
      <c r="C3453" s="135" t="s">
        <v>566</v>
      </c>
      <c r="D3453" s="135" t="b">
        <v>0</v>
      </c>
      <c r="E3453" s="135" t="s">
        <v>12477</v>
      </c>
      <c r="F3453" s="135" t="s">
        <v>539</v>
      </c>
      <c r="G3453" s="136">
        <v>44147</v>
      </c>
      <c r="H3453" s="136">
        <v>44168</v>
      </c>
      <c r="I3453" s="135">
        <v>0</v>
      </c>
      <c r="J3453" s="92"/>
    </row>
    <row r="3454" spans="1:10" x14ac:dyDescent="0.25">
      <c r="A3454" s="135" t="s">
        <v>12526</v>
      </c>
      <c r="B3454" s="135" t="s">
        <v>557</v>
      </c>
      <c r="C3454" s="135" t="s">
        <v>566</v>
      </c>
      <c r="D3454" s="135" t="b">
        <v>0</v>
      </c>
      <c r="E3454" s="135" t="s">
        <v>12477</v>
      </c>
      <c r="F3454" s="135" t="s">
        <v>539</v>
      </c>
      <c r="G3454" s="136">
        <v>44147</v>
      </c>
      <c r="H3454" s="136">
        <v>44168</v>
      </c>
      <c r="I3454" s="135">
        <v>0</v>
      </c>
      <c r="J3454" s="92"/>
    </row>
    <row r="3455" spans="1:10" x14ac:dyDescent="0.25">
      <c r="A3455" s="135" t="s">
        <v>12527</v>
      </c>
      <c r="B3455" s="135" t="s">
        <v>557</v>
      </c>
      <c r="C3455" s="135" t="s">
        <v>566</v>
      </c>
      <c r="D3455" s="135" t="b">
        <v>0</v>
      </c>
      <c r="E3455" s="135" t="s">
        <v>12477</v>
      </c>
      <c r="F3455" s="135" t="s">
        <v>539</v>
      </c>
      <c r="G3455" s="136">
        <v>44147</v>
      </c>
      <c r="H3455" s="136">
        <v>44168</v>
      </c>
      <c r="I3455" s="135">
        <v>0</v>
      </c>
      <c r="J3455" s="92"/>
    </row>
    <row r="3456" spans="1:10" x14ac:dyDescent="0.25">
      <c r="A3456" s="135" t="s">
        <v>12528</v>
      </c>
      <c r="B3456" s="135" t="s">
        <v>557</v>
      </c>
      <c r="C3456" s="135" t="s">
        <v>566</v>
      </c>
      <c r="D3456" s="135" t="b">
        <v>0</v>
      </c>
      <c r="E3456" s="135" t="s">
        <v>12477</v>
      </c>
      <c r="F3456" s="135" t="s">
        <v>539</v>
      </c>
      <c r="G3456" s="136">
        <v>44147</v>
      </c>
      <c r="H3456" s="136">
        <v>44168</v>
      </c>
      <c r="I3456" s="135">
        <v>0</v>
      </c>
      <c r="J3456" s="92"/>
    </row>
    <row r="3457" spans="1:10" x14ac:dyDescent="0.25">
      <c r="A3457" s="135" t="s">
        <v>12529</v>
      </c>
      <c r="B3457" s="135" t="s">
        <v>557</v>
      </c>
      <c r="C3457" s="135" t="s">
        <v>566</v>
      </c>
      <c r="D3457" s="135" t="b">
        <v>0</v>
      </c>
      <c r="E3457" s="135" t="s">
        <v>12477</v>
      </c>
      <c r="F3457" s="135" t="s">
        <v>539</v>
      </c>
      <c r="G3457" s="136">
        <v>44147</v>
      </c>
      <c r="H3457" s="136">
        <v>44168</v>
      </c>
      <c r="I3457" s="135">
        <v>0</v>
      </c>
      <c r="J3457" s="92"/>
    </row>
    <row r="3458" spans="1:10" x14ac:dyDescent="0.25">
      <c r="A3458" s="135" t="s">
        <v>12530</v>
      </c>
      <c r="B3458" s="135" t="s">
        <v>557</v>
      </c>
      <c r="C3458" s="135" t="s">
        <v>566</v>
      </c>
      <c r="D3458" s="135" t="b">
        <v>0</v>
      </c>
      <c r="E3458" s="135" t="s">
        <v>12477</v>
      </c>
      <c r="F3458" s="135" t="s">
        <v>539</v>
      </c>
      <c r="G3458" s="136">
        <v>44147</v>
      </c>
      <c r="H3458" s="136">
        <v>44168</v>
      </c>
      <c r="I3458" s="135">
        <v>0</v>
      </c>
      <c r="J3458" s="92"/>
    </row>
    <row r="3459" spans="1:10" x14ac:dyDescent="0.25">
      <c r="A3459" s="135" t="s">
        <v>12531</v>
      </c>
      <c r="B3459" s="135" t="s">
        <v>557</v>
      </c>
      <c r="C3459" s="135" t="s">
        <v>566</v>
      </c>
      <c r="D3459" s="135" t="b">
        <v>0</v>
      </c>
      <c r="E3459" s="135" t="s">
        <v>12477</v>
      </c>
      <c r="F3459" s="135" t="s">
        <v>539</v>
      </c>
      <c r="G3459" s="136">
        <v>44147</v>
      </c>
      <c r="H3459" s="136">
        <v>44168</v>
      </c>
      <c r="I3459" s="135">
        <v>0</v>
      </c>
      <c r="J3459" s="92"/>
    </row>
    <row r="3460" spans="1:10" x14ac:dyDescent="0.25">
      <c r="A3460" s="135" t="s">
        <v>12532</v>
      </c>
      <c r="B3460" s="135" t="s">
        <v>557</v>
      </c>
      <c r="C3460" s="135" t="s">
        <v>566</v>
      </c>
      <c r="D3460" s="135" t="b">
        <v>0</v>
      </c>
      <c r="E3460" s="135" t="s">
        <v>12477</v>
      </c>
      <c r="F3460" s="135" t="s">
        <v>539</v>
      </c>
      <c r="G3460" s="136">
        <v>44147</v>
      </c>
      <c r="H3460" s="136">
        <v>44168</v>
      </c>
      <c r="I3460" s="135">
        <v>0</v>
      </c>
      <c r="J3460" s="92"/>
    </row>
    <row r="3461" spans="1:10" x14ac:dyDescent="0.25">
      <c r="A3461" s="135" t="s">
        <v>12533</v>
      </c>
      <c r="B3461" s="135" t="s">
        <v>557</v>
      </c>
      <c r="C3461" s="135" t="s">
        <v>566</v>
      </c>
      <c r="D3461" s="135" t="b">
        <v>0</v>
      </c>
      <c r="E3461" s="135" t="s">
        <v>12477</v>
      </c>
      <c r="F3461" s="135" t="s">
        <v>539</v>
      </c>
      <c r="G3461" s="136">
        <v>44147</v>
      </c>
      <c r="H3461" s="136">
        <v>44168</v>
      </c>
      <c r="I3461" s="135">
        <v>0</v>
      </c>
      <c r="J3461" s="92"/>
    </row>
    <row r="3462" spans="1:10" x14ac:dyDescent="0.25">
      <c r="A3462" s="135" t="s">
        <v>12534</v>
      </c>
      <c r="B3462" s="135" t="s">
        <v>557</v>
      </c>
      <c r="C3462" s="135" t="s">
        <v>566</v>
      </c>
      <c r="D3462" s="135" t="b">
        <v>0</v>
      </c>
      <c r="E3462" s="135" t="s">
        <v>12477</v>
      </c>
      <c r="F3462" s="135" t="s">
        <v>539</v>
      </c>
      <c r="G3462" s="136">
        <v>44147</v>
      </c>
      <c r="H3462" s="136">
        <v>44168</v>
      </c>
      <c r="I3462" s="135">
        <v>0</v>
      </c>
      <c r="J3462" s="92"/>
    </row>
    <row r="3463" spans="1:10" x14ac:dyDescent="0.25">
      <c r="A3463" s="135" t="s">
        <v>12535</v>
      </c>
      <c r="B3463" s="135" t="s">
        <v>557</v>
      </c>
      <c r="C3463" s="135" t="s">
        <v>566</v>
      </c>
      <c r="D3463" s="135" t="b">
        <v>0</v>
      </c>
      <c r="E3463" s="135" t="s">
        <v>12477</v>
      </c>
      <c r="F3463" s="135" t="s">
        <v>539</v>
      </c>
      <c r="G3463" s="136">
        <v>44147</v>
      </c>
      <c r="H3463" s="136">
        <v>44168</v>
      </c>
      <c r="I3463" s="135">
        <v>0</v>
      </c>
      <c r="J3463" s="92"/>
    </row>
    <row r="3464" spans="1:10" x14ac:dyDescent="0.25">
      <c r="A3464" s="135" t="s">
        <v>12536</v>
      </c>
      <c r="B3464" s="135" t="s">
        <v>557</v>
      </c>
      <c r="C3464" s="135" t="s">
        <v>566</v>
      </c>
      <c r="D3464" s="135" t="b">
        <v>0</v>
      </c>
      <c r="E3464" s="135" t="s">
        <v>12477</v>
      </c>
      <c r="F3464" s="135" t="s">
        <v>539</v>
      </c>
      <c r="G3464" s="136">
        <v>44147</v>
      </c>
      <c r="H3464" s="136">
        <v>44168</v>
      </c>
      <c r="I3464" s="135">
        <v>0</v>
      </c>
      <c r="J3464" s="92"/>
    </row>
    <row r="3465" spans="1:10" x14ac:dyDescent="0.25">
      <c r="A3465" s="135" t="s">
        <v>12537</v>
      </c>
      <c r="B3465" s="135" t="s">
        <v>557</v>
      </c>
      <c r="C3465" s="135" t="s">
        <v>566</v>
      </c>
      <c r="D3465" s="135" t="b">
        <v>0</v>
      </c>
      <c r="E3465" s="135" t="s">
        <v>12477</v>
      </c>
      <c r="F3465" s="135" t="s">
        <v>539</v>
      </c>
      <c r="G3465" s="136">
        <v>44147</v>
      </c>
      <c r="H3465" s="136">
        <v>44168</v>
      </c>
      <c r="I3465" s="135">
        <v>0</v>
      </c>
      <c r="J3465" s="92"/>
    </row>
    <row r="3466" spans="1:10" x14ac:dyDescent="0.25">
      <c r="A3466" s="135" t="s">
        <v>12538</v>
      </c>
      <c r="B3466" s="135" t="s">
        <v>557</v>
      </c>
      <c r="C3466" s="135" t="s">
        <v>566</v>
      </c>
      <c r="D3466" s="135" t="b">
        <v>0</v>
      </c>
      <c r="E3466" s="135" t="s">
        <v>12477</v>
      </c>
      <c r="F3466" s="135" t="s">
        <v>539</v>
      </c>
      <c r="G3466" s="136">
        <v>44147</v>
      </c>
      <c r="H3466" s="136">
        <v>44168</v>
      </c>
      <c r="I3466" s="135">
        <v>0</v>
      </c>
      <c r="J3466" s="92"/>
    </row>
    <row r="3467" spans="1:10" x14ac:dyDescent="0.25">
      <c r="A3467" s="135" t="s">
        <v>12539</v>
      </c>
      <c r="B3467" s="135" t="s">
        <v>557</v>
      </c>
      <c r="C3467" s="135" t="s">
        <v>566</v>
      </c>
      <c r="D3467" s="135" t="b">
        <v>0</v>
      </c>
      <c r="E3467" s="135" t="s">
        <v>12477</v>
      </c>
      <c r="F3467" s="135" t="s">
        <v>539</v>
      </c>
      <c r="G3467" s="136">
        <v>44147</v>
      </c>
      <c r="H3467" s="136">
        <v>44168</v>
      </c>
      <c r="I3467" s="135">
        <v>0</v>
      </c>
      <c r="J3467" s="92"/>
    </row>
    <row r="3468" spans="1:10" x14ac:dyDescent="0.25">
      <c r="A3468" s="135" t="s">
        <v>12540</v>
      </c>
      <c r="B3468" s="135" t="s">
        <v>557</v>
      </c>
      <c r="C3468" s="135" t="s">
        <v>566</v>
      </c>
      <c r="D3468" s="135" t="b">
        <v>0</v>
      </c>
      <c r="E3468" s="135" t="s">
        <v>12477</v>
      </c>
      <c r="F3468" s="135" t="s">
        <v>539</v>
      </c>
      <c r="G3468" s="136">
        <v>44147</v>
      </c>
      <c r="H3468" s="136">
        <v>44168</v>
      </c>
      <c r="I3468" s="135">
        <v>0</v>
      </c>
      <c r="J3468" s="92"/>
    </row>
    <row r="3469" spans="1:10" x14ac:dyDescent="0.25">
      <c r="A3469" s="135" t="s">
        <v>12541</v>
      </c>
      <c r="B3469" s="135" t="s">
        <v>557</v>
      </c>
      <c r="C3469" s="135" t="s">
        <v>566</v>
      </c>
      <c r="D3469" s="135" t="b">
        <v>0</v>
      </c>
      <c r="E3469" s="135" t="s">
        <v>12477</v>
      </c>
      <c r="F3469" s="135" t="s">
        <v>539</v>
      </c>
      <c r="G3469" s="136">
        <v>44147</v>
      </c>
      <c r="H3469" s="136">
        <v>44168</v>
      </c>
      <c r="I3469" s="135">
        <v>0</v>
      </c>
      <c r="J3469" s="92"/>
    </row>
    <row r="3470" spans="1:10" x14ac:dyDescent="0.25">
      <c r="A3470" s="135" t="s">
        <v>12542</v>
      </c>
      <c r="B3470" s="135" t="s">
        <v>557</v>
      </c>
      <c r="C3470" s="135" t="s">
        <v>566</v>
      </c>
      <c r="D3470" s="135" t="b">
        <v>0</v>
      </c>
      <c r="E3470" s="135" t="s">
        <v>12477</v>
      </c>
      <c r="F3470" s="135" t="s">
        <v>539</v>
      </c>
      <c r="G3470" s="136">
        <v>44147</v>
      </c>
      <c r="H3470" s="136">
        <v>44168</v>
      </c>
      <c r="I3470" s="135">
        <v>0</v>
      </c>
      <c r="J3470" s="92"/>
    </row>
    <row r="3471" spans="1:10" x14ac:dyDescent="0.25">
      <c r="A3471" s="135" t="s">
        <v>12543</v>
      </c>
      <c r="B3471" s="135" t="s">
        <v>557</v>
      </c>
      <c r="C3471" s="135" t="s">
        <v>566</v>
      </c>
      <c r="D3471" s="135" t="b">
        <v>0</v>
      </c>
      <c r="E3471" s="135" t="s">
        <v>12477</v>
      </c>
      <c r="F3471" s="135" t="s">
        <v>539</v>
      </c>
      <c r="G3471" s="136">
        <v>44147</v>
      </c>
      <c r="H3471" s="136">
        <v>44168</v>
      </c>
      <c r="I3471" s="135">
        <v>0</v>
      </c>
      <c r="J3471" s="92"/>
    </row>
    <row r="3472" spans="1:10" x14ac:dyDescent="0.25">
      <c r="A3472" s="135" t="s">
        <v>12544</v>
      </c>
      <c r="B3472" s="135" t="s">
        <v>557</v>
      </c>
      <c r="C3472" s="135" t="s">
        <v>566</v>
      </c>
      <c r="D3472" s="135" t="b">
        <v>0</v>
      </c>
      <c r="E3472" s="135" t="s">
        <v>12477</v>
      </c>
      <c r="F3472" s="135" t="s">
        <v>539</v>
      </c>
      <c r="G3472" s="136">
        <v>44147</v>
      </c>
      <c r="H3472" s="136">
        <v>44168</v>
      </c>
      <c r="I3472" s="135">
        <v>0</v>
      </c>
      <c r="J3472" s="92"/>
    </row>
    <row r="3473" spans="1:10" x14ac:dyDescent="0.25">
      <c r="A3473" s="135" t="s">
        <v>12545</v>
      </c>
      <c r="B3473" s="135" t="s">
        <v>557</v>
      </c>
      <c r="C3473" s="135" t="s">
        <v>566</v>
      </c>
      <c r="D3473" s="135" t="b">
        <v>0</v>
      </c>
      <c r="E3473" s="135" t="s">
        <v>12477</v>
      </c>
      <c r="F3473" s="135" t="s">
        <v>539</v>
      </c>
      <c r="G3473" s="136">
        <v>44147</v>
      </c>
      <c r="H3473" s="136">
        <v>44168</v>
      </c>
      <c r="I3473" s="135">
        <v>0</v>
      </c>
      <c r="J3473" s="92"/>
    </row>
    <row r="3474" spans="1:10" x14ac:dyDescent="0.25">
      <c r="A3474" s="135" t="s">
        <v>12546</v>
      </c>
      <c r="B3474" s="135" t="s">
        <v>557</v>
      </c>
      <c r="C3474" s="135" t="s">
        <v>566</v>
      </c>
      <c r="D3474" s="135" t="b">
        <v>0</v>
      </c>
      <c r="E3474" s="135" t="s">
        <v>12477</v>
      </c>
      <c r="F3474" s="135" t="s">
        <v>539</v>
      </c>
      <c r="G3474" s="136">
        <v>44147</v>
      </c>
      <c r="H3474" s="136">
        <v>44168</v>
      </c>
      <c r="I3474" s="135">
        <v>0</v>
      </c>
      <c r="J3474" s="92"/>
    </row>
    <row r="3475" spans="1:10" x14ac:dyDescent="0.25">
      <c r="A3475" s="135" t="s">
        <v>12547</v>
      </c>
      <c r="B3475" s="135" t="s">
        <v>557</v>
      </c>
      <c r="C3475" s="135" t="s">
        <v>566</v>
      </c>
      <c r="D3475" s="135" t="b">
        <v>0</v>
      </c>
      <c r="E3475" s="135" t="s">
        <v>12477</v>
      </c>
      <c r="F3475" s="135" t="s">
        <v>539</v>
      </c>
      <c r="G3475" s="136">
        <v>44147</v>
      </c>
      <c r="H3475" s="136">
        <v>44168</v>
      </c>
      <c r="I3475" s="135">
        <v>0</v>
      </c>
      <c r="J3475" s="92"/>
    </row>
    <row r="3476" spans="1:10" x14ac:dyDescent="0.25">
      <c r="A3476" s="135" t="s">
        <v>12548</v>
      </c>
      <c r="B3476" s="135" t="s">
        <v>557</v>
      </c>
      <c r="C3476" s="135" t="s">
        <v>566</v>
      </c>
      <c r="D3476" s="135" t="b">
        <v>0</v>
      </c>
      <c r="E3476" s="135" t="s">
        <v>12477</v>
      </c>
      <c r="F3476" s="135" t="s">
        <v>539</v>
      </c>
      <c r="G3476" s="136">
        <v>44147</v>
      </c>
      <c r="H3476" s="136">
        <v>44168</v>
      </c>
      <c r="I3476" s="135">
        <v>0</v>
      </c>
      <c r="J3476" s="92"/>
    </row>
    <row r="3477" spans="1:10" x14ac:dyDescent="0.25">
      <c r="A3477" s="135" t="s">
        <v>12549</v>
      </c>
      <c r="B3477" s="135" t="s">
        <v>557</v>
      </c>
      <c r="C3477" s="135" t="s">
        <v>566</v>
      </c>
      <c r="D3477" s="135" t="b">
        <v>0</v>
      </c>
      <c r="E3477" s="135" t="s">
        <v>12477</v>
      </c>
      <c r="F3477" s="135" t="s">
        <v>539</v>
      </c>
      <c r="G3477" s="136">
        <v>44147</v>
      </c>
      <c r="H3477" s="136">
        <v>44168</v>
      </c>
      <c r="I3477" s="135">
        <v>0</v>
      </c>
      <c r="J3477" s="92"/>
    </row>
    <row r="3478" spans="1:10" x14ac:dyDescent="0.25">
      <c r="A3478" s="135" t="s">
        <v>12550</v>
      </c>
      <c r="B3478" s="135" t="s">
        <v>557</v>
      </c>
      <c r="C3478" s="135" t="s">
        <v>566</v>
      </c>
      <c r="D3478" s="135" t="b">
        <v>0</v>
      </c>
      <c r="E3478" s="135" t="s">
        <v>12477</v>
      </c>
      <c r="F3478" s="135" t="s">
        <v>539</v>
      </c>
      <c r="G3478" s="136">
        <v>44147</v>
      </c>
      <c r="H3478" s="136">
        <v>44168</v>
      </c>
      <c r="I3478" s="135">
        <v>0</v>
      </c>
      <c r="J3478" s="92"/>
    </row>
    <row r="3479" spans="1:10" x14ac:dyDescent="0.25">
      <c r="A3479" s="135" t="s">
        <v>12551</v>
      </c>
      <c r="B3479" s="135" t="s">
        <v>557</v>
      </c>
      <c r="C3479" s="135" t="s">
        <v>566</v>
      </c>
      <c r="D3479" s="135" t="b">
        <v>0</v>
      </c>
      <c r="E3479" s="135" t="s">
        <v>12477</v>
      </c>
      <c r="F3479" s="135" t="s">
        <v>539</v>
      </c>
      <c r="G3479" s="136">
        <v>44147</v>
      </c>
      <c r="H3479" s="136">
        <v>44168</v>
      </c>
      <c r="I3479" s="135">
        <v>0</v>
      </c>
      <c r="J3479" s="92"/>
    </row>
    <row r="3480" spans="1:10" x14ac:dyDescent="0.25">
      <c r="A3480" s="135" t="s">
        <v>12552</v>
      </c>
      <c r="B3480" s="135" t="s">
        <v>557</v>
      </c>
      <c r="C3480" s="135" t="s">
        <v>566</v>
      </c>
      <c r="D3480" s="135" t="b">
        <v>0</v>
      </c>
      <c r="E3480" s="135" t="s">
        <v>12477</v>
      </c>
      <c r="F3480" s="135" t="s">
        <v>539</v>
      </c>
      <c r="G3480" s="136">
        <v>44147</v>
      </c>
      <c r="H3480" s="136">
        <v>44168</v>
      </c>
      <c r="I3480" s="135">
        <v>0</v>
      </c>
      <c r="J3480" s="92"/>
    </row>
    <row r="3481" spans="1:10" x14ac:dyDescent="0.25">
      <c r="A3481" s="135" t="s">
        <v>12553</v>
      </c>
      <c r="B3481" s="135" t="s">
        <v>557</v>
      </c>
      <c r="C3481" s="135" t="s">
        <v>566</v>
      </c>
      <c r="D3481" s="135" t="b">
        <v>0</v>
      </c>
      <c r="E3481" s="135" t="s">
        <v>12477</v>
      </c>
      <c r="F3481" s="135" t="s">
        <v>539</v>
      </c>
      <c r="G3481" s="136">
        <v>44147</v>
      </c>
      <c r="H3481" s="136">
        <v>44168</v>
      </c>
      <c r="I3481" s="135">
        <v>0</v>
      </c>
      <c r="J3481" s="92"/>
    </row>
    <row r="3482" spans="1:10" x14ac:dyDescent="0.25">
      <c r="A3482" s="135" t="s">
        <v>12554</v>
      </c>
      <c r="B3482" s="135" t="s">
        <v>557</v>
      </c>
      <c r="C3482" s="135" t="s">
        <v>566</v>
      </c>
      <c r="D3482" s="135" t="b">
        <v>0</v>
      </c>
      <c r="E3482" s="135" t="s">
        <v>12477</v>
      </c>
      <c r="F3482" s="135" t="s">
        <v>539</v>
      </c>
      <c r="G3482" s="136">
        <v>44147</v>
      </c>
      <c r="H3482" s="136">
        <v>44168</v>
      </c>
      <c r="I3482" s="135">
        <v>0</v>
      </c>
      <c r="J3482" s="92"/>
    </row>
    <row r="3483" spans="1:10" x14ac:dyDescent="0.25">
      <c r="A3483" s="135" t="s">
        <v>12555</v>
      </c>
      <c r="B3483" s="135" t="s">
        <v>557</v>
      </c>
      <c r="C3483" s="135" t="s">
        <v>566</v>
      </c>
      <c r="D3483" s="135" t="b">
        <v>0</v>
      </c>
      <c r="E3483" s="135" t="s">
        <v>12477</v>
      </c>
      <c r="F3483" s="135" t="s">
        <v>539</v>
      </c>
      <c r="G3483" s="136">
        <v>44147</v>
      </c>
      <c r="H3483" s="136">
        <v>44168</v>
      </c>
      <c r="I3483" s="135">
        <v>0</v>
      </c>
      <c r="J3483" s="92"/>
    </row>
    <row r="3484" spans="1:10" x14ac:dyDescent="0.25">
      <c r="A3484" s="135" t="s">
        <v>12556</v>
      </c>
      <c r="B3484" s="135" t="s">
        <v>557</v>
      </c>
      <c r="C3484" s="135" t="s">
        <v>566</v>
      </c>
      <c r="D3484" s="135" t="b">
        <v>0</v>
      </c>
      <c r="E3484" s="135" t="s">
        <v>12477</v>
      </c>
      <c r="F3484" s="135" t="s">
        <v>539</v>
      </c>
      <c r="G3484" s="136">
        <v>44147</v>
      </c>
      <c r="H3484" s="136">
        <v>44168</v>
      </c>
      <c r="I3484" s="135">
        <v>0</v>
      </c>
      <c r="J3484" s="92"/>
    </row>
    <row r="3485" spans="1:10" x14ac:dyDescent="0.25">
      <c r="A3485" s="135" t="s">
        <v>12557</v>
      </c>
      <c r="B3485" s="135" t="s">
        <v>557</v>
      </c>
      <c r="C3485" s="135" t="s">
        <v>566</v>
      </c>
      <c r="D3485" s="135" t="b">
        <v>0</v>
      </c>
      <c r="E3485" s="135" t="s">
        <v>12477</v>
      </c>
      <c r="F3485" s="135" t="s">
        <v>539</v>
      </c>
      <c r="G3485" s="136">
        <v>44147</v>
      </c>
      <c r="H3485" s="136">
        <v>44168</v>
      </c>
      <c r="I3485" s="135">
        <v>0</v>
      </c>
      <c r="J3485" s="92"/>
    </row>
    <row r="3486" spans="1:10" x14ac:dyDescent="0.25">
      <c r="A3486" s="135" t="s">
        <v>12558</v>
      </c>
      <c r="B3486" s="135" t="s">
        <v>557</v>
      </c>
      <c r="C3486" s="135" t="s">
        <v>566</v>
      </c>
      <c r="D3486" s="135" t="b">
        <v>0</v>
      </c>
      <c r="E3486" s="135" t="s">
        <v>12477</v>
      </c>
      <c r="F3486" s="135" t="s">
        <v>539</v>
      </c>
      <c r="G3486" s="136">
        <v>44147</v>
      </c>
      <c r="H3486" s="136">
        <v>44168</v>
      </c>
      <c r="I3486" s="135">
        <v>0</v>
      </c>
      <c r="J3486" s="92"/>
    </row>
    <row r="3487" spans="1:10" x14ac:dyDescent="0.25">
      <c r="A3487" s="135" t="s">
        <v>12559</v>
      </c>
      <c r="B3487" s="135" t="s">
        <v>557</v>
      </c>
      <c r="C3487" s="135" t="s">
        <v>566</v>
      </c>
      <c r="D3487" s="135" t="b">
        <v>0</v>
      </c>
      <c r="E3487" s="135" t="s">
        <v>12477</v>
      </c>
      <c r="F3487" s="135" t="s">
        <v>539</v>
      </c>
      <c r="G3487" s="136">
        <v>44147</v>
      </c>
      <c r="H3487" s="136">
        <v>44168</v>
      </c>
      <c r="I3487" s="135">
        <v>0</v>
      </c>
      <c r="J3487" s="92"/>
    </row>
    <row r="3488" spans="1:10" x14ac:dyDescent="0.25">
      <c r="A3488" s="135" t="s">
        <v>12560</v>
      </c>
      <c r="B3488" s="135" t="s">
        <v>557</v>
      </c>
      <c r="C3488" s="135" t="s">
        <v>566</v>
      </c>
      <c r="D3488" s="135" t="b">
        <v>0</v>
      </c>
      <c r="E3488" s="135" t="s">
        <v>12477</v>
      </c>
      <c r="F3488" s="135" t="s">
        <v>539</v>
      </c>
      <c r="G3488" s="136">
        <v>44147</v>
      </c>
      <c r="H3488" s="136">
        <v>44168</v>
      </c>
      <c r="I3488" s="135">
        <v>0</v>
      </c>
      <c r="J3488" s="92"/>
    </row>
    <row r="3489" spans="1:10" x14ac:dyDescent="0.25">
      <c r="A3489" s="135" t="s">
        <v>12561</v>
      </c>
      <c r="B3489" s="135" t="s">
        <v>557</v>
      </c>
      <c r="C3489" s="135" t="s">
        <v>566</v>
      </c>
      <c r="D3489" s="135" t="b">
        <v>0</v>
      </c>
      <c r="E3489" s="135" t="s">
        <v>12477</v>
      </c>
      <c r="F3489" s="135" t="s">
        <v>539</v>
      </c>
      <c r="G3489" s="136">
        <v>44147</v>
      </c>
      <c r="H3489" s="136">
        <v>44168</v>
      </c>
      <c r="I3489" s="135">
        <v>0</v>
      </c>
      <c r="J3489" s="92"/>
    </row>
    <row r="3490" spans="1:10" x14ac:dyDescent="0.25">
      <c r="A3490" s="135" t="s">
        <v>12562</v>
      </c>
      <c r="B3490" s="135" t="s">
        <v>557</v>
      </c>
      <c r="C3490" s="135" t="s">
        <v>566</v>
      </c>
      <c r="D3490" s="135" t="b">
        <v>0</v>
      </c>
      <c r="E3490" s="135" t="s">
        <v>12477</v>
      </c>
      <c r="F3490" s="135" t="s">
        <v>539</v>
      </c>
      <c r="G3490" s="136">
        <v>44147</v>
      </c>
      <c r="H3490" s="136">
        <v>44168</v>
      </c>
      <c r="I3490" s="135">
        <v>0</v>
      </c>
      <c r="J3490" s="92"/>
    </row>
    <row r="3491" spans="1:10" x14ac:dyDescent="0.25">
      <c r="A3491" s="135" t="s">
        <v>12563</v>
      </c>
      <c r="B3491" s="135" t="s">
        <v>557</v>
      </c>
      <c r="C3491" s="135" t="s">
        <v>566</v>
      </c>
      <c r="D3491" s="135" t="b">
        <v>0</v>
      </c>
      <c r="E3491" s="135" t="s">
        <v>12477</v>
      </c>
      <c r="F3491" s="135" t="s">
        <v>539</v>
      </c>
      <c r="G3491" s="136">
        <v>44147</v>
      </c>
      <c r="H3491" s="136">
        <v>44168</v>
      </c>
      <c r="I3491" s="135">
        <v>0</v>
      </c>
      <c r="J3491" s="92"/>
    </row>
    <row r="3492" spans="1:10" x14ac:dyDescent="0.25">
      <c r="A3492" s="135" t="s">
        <v>12564</v>
      </c>
      <c r="B3492" s="135" t="s">
        <v>557</v>
      </c>
      <c r="C3492" s="135" t="s">
        <v>566</v>
      </c>
      <c r="D3492" s="135" t="b">
        <v>0</v>
      </c>
      <c r="E3492" s="135" t="s">
        <v>12477</v>
      </c>
      <c r="F3492" s="135" t="s">
        <v>539</v>
      </c>
      <c r="G3492" s="136">
        <v>44147</v>
      </c>
      <c r="H3492" s="136">
        <v>44168</v>
      </c>
      <c r="I3492" s="135">
        <v>0</v>
      </c>
      <c r="J3492" s="92"/>
    </row>
    <row r="3493" spans="1:10" x14ac:dyDescent="0.25">
      <c r="A3493" s="135" t="s">
        <v>12565</v>
      </c>
      <c r="B3493" s="135" t="s">
        <v>557</v>
      </c>
      <c r="C3493" s="135" t="s">
        <v>566</v>
      </c>
      <c r="D3493" s="135" t="b">
        <v>0</v>
      </c>
      <c r="E3493" s="135" t="s">
        <v>12477</v>
      </c>
      <c r="F3493" s="135" t="s">
        <v>539</v>
      </c>
      <c r="G3493" s="136">
        <v>44147</v>
      </c>
      <c r="H3493" s="136">
        <v>44168</v>
      </c>
      <c r="I3493" s="135">
        <v>0</v>
      </c>
      <c r="J3493" s="92"/>
    </row>
    <row r="3494" spans="1:10" x14ac:dyDescent="0.25">
      <c r="A3494" s="135" t="s">
        <v>12566</v>
      </c>
      <c r="B3494" s="135" t="s">
        <v>557</v>
      </c>
      <c r="C3494" s="135" t="s">
        <v>566</v>
      </c>
      <c r="D3494" s="135" t="b">
        <v>0</v>
      </c>
      <c r="E3494" s="135" t="s">
        <v>12477</v>
      </c>
      <c r="F3494" s="135" t="s">
        <v>539</v>
      </c>
      <c r="G3494" s="136">
        <v>44147</v>
      </c>
      <c r="H3494" s="136">
        <v>44168</v>
      </c>
      <c r="I3494" s="135">
        <v>0</v>
      </c>
      <c r="J3494" s="92"/>
    </row>
    <row r="3495" spans="1:10" x14ac:dyDescent="0.25">
      <c r="A3495" s="135" t="s">
        <v>12567</v>
      </c>
      <c r="B3495" s="135" t="s">
        <v>557</v>
      </c>
      <c r="C3495" s="135" t="s">
        <v>566</v>
      </c>
      <c r="D3495" s="135" t="b">
        <v>0</v>
      </c>
      <c r="E3495" s="135" t="s">
        <v>12477</v>
      </c>
      <c r="F3495" s="135" t="s">
        <v>539</v>
      </c>
      <c r="G3495" s="136">
        <v>44147</v>
      </c>
      <c r="H3495" s="136">
        <v>44168</v>
      </c>
      <c r="I3495" s="135">
        <v>0</v>
      </c>
      <c r="J3495" s="92"/>
    </row>
    <row r="3496" spans="1:10" x14ac:dyDescent="0.25">
      <c r="A3496" s="135" t="s">
        <v>12568</v>
      </c>
      <c r="B3496" s="135" t="s">
        <v>557</v>
      </c>
      <c r="C3496" s="135" t="s">
        <v>566</v>
      </c>
      <c r="D3496" s="135" t="b">
        <v>0</v>
      </c>
      <c r="E3496" s="135" t="s">
        <v>12477</v>
      </c>
      <c r="F3496" s="135" t="s">
        <v>539</v>
      </c>
      <c r="G3496" s="136">
        <v>44147</v>
      </c>
      <c r="H3496" s="136">
        <v>44168</v>
      </c>
      <c r="I3496" s="135">
        <v>0</v>
      </c>
      <c r="J3496" s="92"/>
    </row>
    <row r="3497" spans="1:10" x14ac:dyDescent="0.25">
      <c r="A3497" s="135" t="s">
        <v>12569</v>
      </c>
      <c r="B3497" s="135" t="s">
        <v>557</v>
      </c>
      <c r="C3497" s="135" t="s">
        <v>566</v>
      </c>
      <c r="D3497" s="135" t="b">
        <v>0</v>
      </c>
      <c r="E3497" s="135" t="s">
        <v>12477</v>
      </c>
      <c r="F3497" s="135" t="s">
        <v>539</v>
      </c>
      <c r="G3497" s="136">
        <v>44147</v>
      </c>
      <c r="H3497" s="136">
        <v>44168</v>
      </c>
      <c r="I3497" s="135">
        <v>0</v>
      </c>
      <c r="J3497" s="92"/>
    </row>
    <row r="3498" spans="1:10" x14ac:dyDescent="0.25">
      <c r="A3498" s="135" t="s">
        <v>12570</v>
      </c>
      <c r="B3498" s="135" t="s">
        <v>557</v>
      </c>
      <c r="C3498" s="135" t="s">
        <v>566</v>
      </c>
      <c r="D3498" s="135" t="b">
        <v>0</v>
      </c>
      <c r="E3498" s="135" t="s">
        <v>12477</v>
      </c>
      <c r="F3498" s="135" t="s">
        <v>539</v>
      </c>
      <c r="G3498" s="136">
        <v>44147</v>
      </c>
      <c r="H3498" s="136">
        <v>44168</v>
      </c>
      <c r="I3498" s="135">
        <v>0</v>
      </c>
      <c r="J3498" s="92"/>
    </row>
    <row r="3499" spans="1:10" x14ac:dyDescent="0.25">
      <c r="A3499" s="135" t="s">
        <v>12571</v>
      </c>
      <c r="B3499" s="135" t="s">
        <v>557</v>
      </c>
      <c r="C3499" s="135" t="s">
        <v>566</v>
      </c>
      <c r="D3499" s="135" t="b">
        <v>0</v>
      </c>
      <c r="E3499" s="135" t="s">
        <v>12477</v>
      </c>
      <c r="F3499" s="135" t="s">
        <v>539</v>
      </c>
      <c r="G3499" s="136">
        <v>44147</v>
      </c>
      <c r="H3499" s="136">
        <v>44168</v>
      </c>
      <c r="I3499" s="135">
        <v>0</v>
      </c>
      <c r="J3499" s="92"/>
    </row>
    <row r="3500" spans="1:10" x14ac:dyDescent="0.25">
      <c r="A3500" s="135" t="s">
        <v>12572</v>
      </c>
      <c r="B3500" s="135" t="s">
        <v>557</v>
      </c>
      <c r="C3500" s="135" t="s">
        <v>566</v>
      </c>
      <c r="D3500" s="135" t="b">
        <v>0</v>
      </c>
      <c r="E3500" s="135" t="s">
        <v>12477</v>
      </c>
      <c r="F3500" s="135" t="s">
        <v>539</v>
      </c>
      <c r="G3500" s="136">
        <v>44147</v>
      </c>
      <c r="H3500" s="136">
        <v>44168</v>
      </c>
      <c r="I3500" s="135">
        <v>0</v>
      </c>
      <c r="J3500" s="92"/>
    </row>
    <row r="3501" spans="1:10" x14ac:dyDescent="0.25">
      <c r="A3501" s="135" t="s">
        <v>12573</v>
      </c>
      <c r="B3501" s="135" t="s">
        <v>557</v>
      </c>
      <c r="C3501" s="135" t="s">
        <v>566</v>
      </c>
      <c r="D3501" s="135" t="b">
        <v>0</v>
      </c>
      <c r="E3501" s="135" t="s">
        <v>12477</v>
      </c>
      <c r="F3501" s="135" t="s">
        <v>539</v>
      </c>
      <c r="G3501" s="136">
        <v>44147</v>
      </c>
      <c r="H3501" s="136">
        <v>44168</v>
      </c>
      <c r="I3501" s="135">
        <v>0</v>
      </c>
      <c r="J3501" s="92"/>
    </row>
    <row r="3502" spans="1:10" x14ac:dyDescent="0.25">
      <c r="A3502" s="135" t="s">
        <v>12574</v>
      </c>
      <c r="B3502" s="135" t="s">
        <v>557</v>
      </c>
      <c r="C3502" s="135" t="s">
        <v>566</v>
      </c>
      <c r="D3502" s="135" t="b">
        <v>0</v>
      </c>
      <c r="E3502" s="135" t="s">
        <v>12477</v>
      </c>
      <c r="F3502" s="135" t="s">
        <v>539</v>
      </c>
      <c r="G3502" s="136">
        <v>44147</v>
      </c>
      <c r="H3502" s="136">
        <v>44168</v>
      </c>
      <c r="I3502" s="135">
        <v>0</v>
      </c>
      <c r="J3502" s="92"/>
    </row>
    <row r="3503" spans="1:10" x14ac:dyDescent="0.25">
      <c r="A3503" s="135" t="s">
        <v>12575</v>
      </c>
      <c r="B3503" s="135" t="s">
        <v>557</v>
      </c>
      <c r="C3503" s="135" t="s">
        <v>566</v>
      </c>
      <c r="D3503" s="135" t="b">
        <v>0</v>
      </c>
      <c r="E3503" s="135" t="s">
        <v>12477</v>
      </c>
      <c r="F3503" s="135" t="s">
        <v>539</v>
      </c>
      <c r="G3503" s="136">
        <v>44147</v>
      </c>
      <c r="H3503" s="136">
        <v>44168</v>
      </c>
      <c r="I3503" s="135">
        <v>0</v>
      </c>
      <c r="J3503" s="92"/>
    </row>
    <row r="3504" spans="1:10" x14ac:dyDescent="0.25">
      <c r="A3504" s="135" t="s">
        <v>12576</v>
      </c>
      <c r="B3504" s="135" t="s">
        <v>557</v>
      </c>
      <c r="C3504" s="135" t="s">
        <v>566</v>
      </c>
      <c r="D3504" s="135" t="b">
        <v>0</v>
      </c>
      <c r="E3504" s="135" t="s">
        <v>12477</v>
      </c>
      <c r="F3504" s="135" t="s">
        <v>539</v>
      </c>
      <c r="G3504" s="136">
        <v>44147</v>
      </c>
      <c r="H3504" s="136">
        <v>44168</v>
      </c>
      <c r="I3504" s="135">
        <v>0</v>
      </c>
      <c r="J3504" s="92"/>
    </row>
    <row r="3505" spans="1:10" x14ac:dyDescent="0.25">
      <c r="A3505" s="135" t="s">
        <v>12577</v>
      </c>
      <c r="B3505" s="135" t="s">
        <v>557</v>
      </c>
      <c r="C3505" s="135" t="s">
        <v>566</v>
      </c>
      <c r="D3505" s="135" t="b">
        <v>0</v>
      </c>
      <c r="E3505" s="135" t="s">
        <v>12477</v>
      </c>
      <c r="F3505" s="135" t="s">
        <v>539</v>
      </c>
      <c r="G3505" s="136">
        <v>44147</v>
      </c>
      <c r="H3505" s="136">
        <v>44168</v>
      </c>
      <c r="I3505" s="135">
        <v>0</v>
      </c>
      <c r="J3505" s="92"/>
    </row>
    <row r="3506" spans="1:10" x14ac:dyDescent="0.25">
      <c r="A3506" s="135" t="s">
        <v>12578</v>
      </c>
      <c r="B3506" s="135" t="s">
        <v>557</v>
      </c>
      <c r="C3506" s="135" t="s">
        <v>566</v>
      </c>
      <c r="D3506" s="135" t="b">
        <v>0</v>
      </c>
      <c r="E3506" s="135" t="s">
        <v>12477</v>
      </c>
      <c r="F3506" s="135" t="s">
        <v>539</v>
      </c>
      <c r="G3506" s="136">
        <v>44147</v>
      </c>
      <c r="H3506" s="136">
        <v>44168</v>
      </c>
      <c r="I3506" s="135">
        <v>0</v>
      </c>
      <c r="J3506" s="92"/>
    </row>
    <row r="3507" spans="1:10" x14ac:dyDescent="0.25">
      <c r="A3507" s="135" t="s">
        <v>12579</v>
      </c>
      <c r="B3507" s="135" t="s">
        <v>557</v>
      </c>
      <c r="C3507" s="135" t="s">
        <v>566</v>
      </c>
      <c r="D3507" s="135" t="b">
        <v>0</v>
      </c>
      <c r="E3507" s="135" t="s">
        <v>12477</v>
      </c>
      <c r="F3507" s="135" t="s">
        <v>539</v>
      </c>
      <c r="G3507" s="136">
        <v>44147</v>
      </c>
      <c r="H3507" s="136">
        <v>44168</v>
      </c>
      <c r="I3507" s="135">
        <v>0</v>
      </c>
      <c r="J3507" s="92"/>
    </row>
    <row r="3508" spans="1:10" x14ac:dyDescent="0.25">
      <c r="A3508" s="135" t="s">
        <v>12580</v>
      </c>
      <c r="B3508" s="135" t="s">
        <v>557</v>
      </c>
      <c r="C3508" s="135" t="s">
        <v>566</v>
      </c>
      <c r="D3508" s="135" t="b">
        <v>0</v>
      </c>
      <c r="E3508" s="135" t="s">
        <v>12477</v>
      </c>
      <c r="F3508" s="135" t="s">
        <v>539</v>
      </c>
      <c r="G3508" s="136">
        <v>44147</v>
      </c>
      <c r="H3508" s="136">
        <v>44168</v>
      </c>
      <c r="I3508" s="135">
        <v>0</v>
      </c>
      <c r="J3508" s="92"/>
    </row>
    <row r="3509" spans="1:10" x14ac:dyDescent="0.25">
      <c r="A3509" s="135" t="s">
        <v>12581</v>
      </c>
      <c r="B3509" s="135" t="s">
        <v>557</v>
      </c>
      <c r="C3509" s="135" t="s">
        <v>566</v>
      </c>
      <c r="D3509" s="135" t="b">
        <v>0</v>
      </c>
      <c r="E3509" s="135" t="s">
        <v>12477</v>
      </c>
      <c r="F3509" s="135" t="s">
        <v>539</v>
      </c>
      <c r="G3509" s="136">
        <v>44147</v>
      </c>
      <c r="H3509" s="136">
        <v>44168</v>
      </c>
      <c r="I3509" s="135">
        <v>0</v>
      </c>
      <c r="J3509" s="92"/>
    </row>
    <row r="3510" spans="1:10" x14ac:dyDescent="0.25">
      <c r="A3510" s="135" t="s">
        <v>12582</v>
      </c>
      <c r="B3510" s="135" t="s">
        <v>557</v>
      </c>
      <c r="C3510" s="135" t="s">
        <v>566</v>
      </c>
      <c r="D3510" s="135" t="b">
        <v>0</v>
      </c>
      <c r="E3510" s="135" t="s">
        <v>12477</v>
      </c>
      <c r="F3510" s="135" t="s">
        <v>539</v>
      </c>
      <c r="G3510" s="136">
        <v>44147</v>
      </c>
      <c r="H3510" s="136">
        <v>44168</v>
      </c>
      <c r="I3510" s="135">
        <v>0</v>
      </c>
      <c r="J3510" s="92"/>
    </row>
    <row r="3511" spans="1:10" x14ac:dyDescent="0.25">
      <c r="A3511" s="135" t="s">
        <v>12583</v>
      </c>
      <c r="B3511" s="135" t="s">
        <v>557</v>
      </c>
      <c r="C3511" s="135" t="s">
        <v>566</v>
      </c>
      <c r="D3511" s="135" t="b">
        <v>0</v>
      </c>
      <c r="E3511" s="135" t="s">
        <v>12477</v>
      </c>
      <c r="F3511" s="135" t="s">
        <v>539</v>
      </c>
      <c r="G3511" s="136">
        <v>44147</v>
      </c>
      <c r="H3511" s="136">
        <v>44168</v>
      </c>
      <c r="I3511" s="135">
        <v>0</v>
      </c>
      <c r="J3511" s="92"/>
    </row>
    <row r="3512" spans="1:10" x14ac:dyDescent="0.25">
      <c r="A3512" s="135" t="s">
        <v>12584</v>
      </c>
      <c r="B3512" s="135" t="s">
        <v>557</v>
      </c>
      <c r="C3512" s="135" t="s">
        <v>566</v>
      </c>
      <c r="D3512" s="135" t="b">
        <v>0</v>
      </c>
      <c r="E3512" s="135" t="s">
        <v>12477</v>
      </c>
      <c r="F3512" s="135" t="s">
        <v>539</v>
      </c>
      <c r="G3512" s="136">
        <v>44147</v>
      </c>
      <c r="H3512" s="136">
        <v>44168</v>
      </c>
      <c r="I3512" s="135">
        <v>0</v>
      </c>
      <c r="J3512" s="92"/>
    </row>
    <row r="3513" spans="1:10" x14ac:dyDescent="0.25">
      <c r="A3513" s="135" t="s">
        <v>12585</v>
      </c>
      <c r="B3513" s="135" t="s">
        <v>557</v>
      </c>
      <c r="C3513" s="135" t="s">
        <v>566</v>
      </c>
      <c r="D3513" s="135" t="b">
        <v>0</v>
      </c>
      <c r="E3513" s="135" t="s">
        <v>12477</v>
      </c>
      <c r="F3513" s="135" t="s">
        <v>539</v>
      </c>
      <c r="G3513" s="136">
        <v>44147</v>
      </c>
      <c r="H3513" s="136">
        <v>44168</v>
      </c>
      <c r="I3513" s="135">
        <v>0</v>
      </c>
      <c r="J3513" s="92"/>
    </row>
    <row r="3514" spans="1:10" x14ac:dyDescent="0.25">
      <c r="A3514" s="135" t="s">
        <v>12586</v>
      </c>
      <c r="B3514" s="135" t="s">
        <v>557</v>
      </c>
      <c r="C3514" s="135" t="s">
        <v>566</v>
      </c>
      <c r="D3514" s="135" t="b">
        <v>0</v>
      </c>
      <c r="E3514" s="135" t="s">
        <v>12477</v>
      </c>
      <c r="F3514" s="135" t="s">
        <v>539</v>
      </c>
      <c r="G3514" s="136">
        <v>44147</v>
      </c>
      <c r="H3514" s="136">
        <v>44168</v>
      </c>
      <c r="I3514" s="135">
        <v>0</v>
      </c>
      <c r="J3514" s="92"/>
    </row>
    <row r="3515" spans="1:10" x14ac:dyDescent="0.25">
      <c r="A3515" s="135" t="s">
        <v>12587</v>
      </c>
      <c r="B3515" s="135" t="s">
        <v>557</v>
      </c>
      <c r="C3515" s="135" t="s">
        <v>566</v>
      </c>
      <c r="D3515" s="135" t="b">
        <v>0</v>
      </c>
      <c r="E3515" s="135" t="s">
        <v>12477</v>
      </c>
      <c r="F3515" s="135" t="s">
        <v>539</v>
      </c>
      <c r="G3515" s="136">
        <v>44147</v>
      </c>
      <c r="H3515" s="136">
        <v>44168</v>
      </c>
      <c r="I3515" s="135">
        <v>0</v>
      </c>
      <c r="J3515" s="92"/>
    </row>
    <row r="3516" spans="1:10" x14ac:dyDescent="0.25">
      <c r="A3516" s="135" t="s">
        <v>12588</v>
      </c>
      <c r="B3516" s="135" t="s">
        <v>557</v>
      </c>
      <c r="C3516" s="135" t="s">
        <v>566</v>
      </c>
      <c r="D3516" s="135" t="b">
        <v>0</v>
      </c>
      <c r="E3516" s="135" t="s">
        <v>12477</v>
      </c>
      <c r="F3516" s="135" t="s">
        <v>539</v>
      </c>
      <c r="G3516" s="136">
        <v>44147</v>
      </c>
      <c r="H3516" s="136">
        <v>44168</v>
      </c>
      <c r="I3516" s="135">
        <v>0</v>
      </c>
      <c r="J3516" s="92"/>
    </row>
    <row r="3517" spans="1:10" x14ac:dyDescent="0.25">
      <c r="A3517" s="135" t="s">
        <v>12589</v>
      </c>
      <c r="B3517" s="135" t="s">
        <v>557</v>
      </c>
      <c r="C3517" s="135" t="s">
        <v>566</v>
      </c>
      <c r="D3517" s="135" t="b">
        <v>0</v>
      </c>
      <c r="E3517" s="135" t="s">
        <v>12477</v>
      </c>
      <c r="F3517" s="135" t="s">
        <v>539</v>
      </c>
      <c r="G3517" s="136">
        <v>44147</v>
      </c>
      <c r="H3517" s="136">
        <v>44168</v>
      </c>
      <c r="I3517" s="135">
        <v>0</v>
      </c>
      <c r="J3517" s="92"/>
    </row>
    <row r="3518" spans="1:10" x14ac:dyDescent="0.25">
      <c r="A3518" s="135" t="s">
        <v>12590</v>
      </c>
      <c r="B3518" s="135" t="s">
        <v>557</v>
      </c>
      <c r="C3518" s="135" t="s">
        <v>566</v>
      </c>
      <c r="D3518" s="135" t="b">
        <v>0</v>
      </c>
      <c r="E3518" s="135" t="s">
        <v>12477</v>
      </c>
      <c r="F3518" s="135" t="s">
        <v>539</v>
      </c>
      <c r="G3518" s="136">
        <v>44147</v>
      </c>
      <c r="H3518" s="136">
        <v>44168</v>
      </c>
      <c r="I3518" s="135">
        <v>0</v>
      </c>
      <c r="J3518" s="92"/>
    </row>
    <row r="3519" spans="1:10" x14ac:dyDescent="0.25">
      <c r="A3519" s="135" t="s">
        <v>12591</v>
      </c>
      <c r="B3519" s="135" t="s">
        <v>557</v>
      </c>
      <c r="C3519" s="135" t="s">
        <v>566</v>
      </c>
      <c r="D3519" s="135" t="b">
        <v>0</v>
      </c>
      <c r="E3519" s="135" t="s">
        <v>12477</v>
      </c>
      <c r="F3519" s="135" t="s">
        <v>539</v>
      </c>
      <c r="G3519" s="136">
        <v>44147</v>
      </c>
      <c r="H3519" s="136">
        <v>44168</v>
      </c>
      <c r="I3519" s="135">
        <v>0</v>
      </c>
      <c r="J3519" s="92"/>
    </row>
    <row r="3520" spans="1:10" x14ac:dyDescent="0.25">
      <c r="A3520" s="135" t="s">
        <v>12592</v>
      </c>
      <c r="B3520" s="135" t="s">
        <v>557</v>
      </c>
      <c r="C3520" s="135" t="s">
        <v>566</v>
      </c>
      <c r="D3520" s="135" t="b">
        <v>0</v>
      </c>
      <c r="E3520" s="135" t="s">
        <v>12477</v>
      </c>
      <c r="F3520" s="135" t="s">
        <v>539</v>
      </c>
      <c r="G3520" s="136">
        <v>44147</v>
      </c>
      <c r="H3520" s="136">
        <v>44168</v>
      </c>
      <c r="I3520" s="135">
        <v>0</v>
      </c>
      <c r="J3520" s="92"/>
    </row>
    <row r="3521" spans="1:10" x14ac:dyDescent="0.25">
      <c r="A3521" s="135" t="s">
        <v>12593</v>
      </c>
      <c r="B3521" s="135" t="s">
        <v>557</v>
      </c>
      <c r="C3521" s="135" t="s">
        <v>566</v>
      </c>
      <c r="D3521" s="135" t="b">
        <v>0</v>
      </c>
      <c r="E3521" s="135" t="s">
        <v>12477</v>
      </c>
      <c r="F3521" s="135" t="s">
        <v>539</v>
      </c>
      <c r="G3521" s="136">
        <v>44147</v>
      </c>
      <c r="H3521" s="136">
        <v>44168</v>
      </c>
      <c r="I3521" s="135">
        <v>0</v>
      </c>
      <c r="J3521" s="92"/>
    </row>
    <row r="3522" spans="1:10" x14ac:dyDescent="0.25">
      <c r="A3522" s="135" t="s">
        <v>12594</v>
      </c>
      <c r="B3522" s="135" t="s">
        <v>557</v>
      </c>
      <c r="C3522" s="135" t="s">
        <v>566</v>
      </c>
      <c r="D3522" s="135" t="b">
        <v>0</v>
      </c>
      <c r="E3522" s="135" t="s">
        <v>12477</v>
      </c>
      <c r="F3522" s="135" t="s">
        <v>539</v>
      </c>
      <c r="G3522" s="136">
        <v>44147</v>
      </c>
      <c r="H3522" s="136">
        <v>44168</v>
      </c>
      <c r="I3522" s="135">
        <v>0</v>
      </c>
      <c r="J3522" s="92"/>
    </row>
    <row r="3523" spans="1:10" x14ac:dyDescent="0.25">
      <c r="A3523" s="135" t="s">
        <v>12595</v>
      </c>
      <c r="B3523" s="135" t="s">
        <v>557</v>
      </c>
      <c r="C3523" s="135" t="s">
        <v>566</v>
      </c>
      <c r="D3523" s="135" t="b">
        <v>0</v>
      </c>
      <c r="E3523" s="135" t="s">
        <v>12477</v>
      </c>
      <c r="F3523" s="135" t="s">
        <v>539</v>
      </c>
      <c r="G3523" s="136">
        <v>44147</v>
      </c>
      <c r="H3523" s="136">
        <v>44168</v>
      </c>
      <c r="I3523" s="135">
        <v>0</v>
      </c>
      <c r="J3523" s="92"/>
    </row>
    <row r="3524" spans="1:10" x14ac:dyDescent="0.25">
      <c r="A3524" s="135" t="s">
        <v>12596</v>
      </c>
      <c r="B3524" s="135" t="s">
        <v>557</v>
      </c>
      <c r="C3524" s="135" t="s">
        <v>566</v>
      </c>
      <c r="D3524" s="135" t="b">
        <v>0</v>
      </c>
      <c r="E3524" s="135" t="s">
        <v>12477</v>
      </c>
      <c r="F3524" s="135" t="s">
        <v>539</v>
      </c>
      <c r="G3524" s="136">
        <v>44147</v>
      </c>
      <c r="H3524" s="136">
        <v>44168</v>
      </c>
      <c r="I3524" s="135">
        <v>0</v>
      </c>
      <c r="J3524" s="92"/>
    </row>
    <row r="3525" spans="1:10" x14ac:dyDescent="0.25">
      <c r="A3525" s="135" t="s">
        <v>12597</v>
      </c>
      <c r="B3525" s="135" t="s">
        <v>557</v>
      </c>
      <c r="C3525" s="135" t="s">
        <v>566</v>
      </c>
      <c r="D3525" s="135" t="b">
        <v>0</v>
      </c>
      <c r="E3525" s="135" t="s">
        <v>12477</v>
      </c>
      <c r="F3525" s="135" t="s">
        <v>539</v>
      </c>
      <c r="G3525" s="136">
        <v>44147</v>
      </c>
      <c r="H3525" s="136">
        <v>44168</v>
      </c>
      <c r="I3525" s="135">
        <v>0</v>
      </c>
      <c r="J3525" s="92"/>
    </row>
    <row r="3526" spans="1:10" x14ac:dyDescent="0.25">
      <c r="A3526" s="135" t="s">
        <v>12598</v>
      </c>
      <c r="B3526" s="135" t="s">
        <v>557</v>
      </c>
      <c r="C3526" s="135" t="s">
        <v>566</v>
      </c>
      <c r="D3526" s="135" t="b">
        <v>0</v>
      </c>
      <c r="E3526" s="135" t="s">
        <v>12477</v>
      </c>
      <c r="F3526" s="135" t="s">
        <v>539</v>
      </c>
      <c r="G3526" s="136">
        <v>44147</v>
      </c>
      <c r="H3526" s="136">
        <v>44168</v>
      </c>
      <c r="I3526" s="135">
        <v>0</v>
      </c>
      <c r="J3526" s="92"/>
    </row>
    <row r="3527" spans="1:10" x14ac:dyDescent="0.25">
      <c r="A3527" s="135" t="s">
        <v>12599</v>
      </c>
      <c r="B3527" s="135" t="s">
        <v>557</v>
      </c>
      <c r="C3527" s="135" t="s">
        <v>566</v>
      </c>
      <c r="D3527" s="135" t="b">
        <v>0</v>
      </c>
      <c r="E3527" s="135" t="s">
        <v>12477</v>
      </c>
      <c r="F3527" s="135" t="s">
        <v>539</v>
      </c>
      <c r="G3527" s="136">
        <v>44147</v>
      </c>
      <c r="H3527" s="136">
        <v>44168</v>
      </c>
      <c r="I3527" s="135">
        <v>0</v>
      </c>
      <c r="J3527" s="92"/>
    </row>
    <row r="3528" spans="1:10" x14ac:dyDescent="0.25">
      <c r="A3528" s="135" t="s">
        <v>12600</v>
      </c>
      <c r="B3528" s="135" t="s">
        <v>557</v>
      </c>
      <c r="C3528" s="135" t="s">
        <v>566</v>
      </c>
      <c r="D3528" s="135" t="b">
        <v>0</v>
      </c>
      <c r="E3528" s="135" t="s">
        <v>12477</v>
      </c>
      <c r="F3528" s="135" t="s">
        <v>539</v>
      </c>
      <c r="G3528" s="136">
        <v>44147</v>
      </c>
      <c r="H3528" s="136">
        <v>44168</v>
      </c>
      <c r="I3528" s="135">
        <v>0</v>
      </c>
      <c r="J3528" s="92"/>
    </row>
    <row r="3529" spans="1:10" x14ac:dyDescent="0.25">
      <c r="A3529" s="135" t="s">
        <v>12601</v>
      </c>
      <c r="B3529" s="135" t="s">
        <v>557</v>
      </c>
      <c r="C3529" s="135" t="s">
        <v>566</v>
      </c>
      <c r="D3529" s="135" t="b">
        <v>0</v>
      </c>
      <c r="E3529" s="135" t="s">
        <v>12477</v>
      </c>
      <c r="F3529" s="135" t="s">
        <v>539</v>
      </c>
      <c r="G3529" s="136">
        <v>44147</v>
      </c>
      <c r="H3529" s="136">
        <v>44168</v>
      </c>
      <c r="I3529" s="135">
        <v>0</v>
      </c>
      <c r="J3529" s="92"/>
    </row>
    <row r="3530" spans="1:10" x14ac:dyDescent="0.25">
      <c r="A3530" s="135" t="s">
        <v>12602</v>
      </c>
      <c r="B3530" s="135" t="s">
        <v>557</v>
      </c>
      <c r="C3530" s="135" t="s">
        <v>566</v>
      </c>
      <c r="D3530" s="135" t="b">
        <v>0</v>
      </c>
      <c r="E3530" s="135" t="s">
        <v>12477</v>
      </c>
      <c r="F3530" s="135" t="s">
        <v>539</v>
      </c>
      <c r="G3530" s="136">
        <v>44147</v>
      </c>
      <c r="H3530" s="136">
        <v>44168</v>
      </c>
      <c r="I3530" s="135">
        <v>0</v>
      </c>
      <c r="J3530" s="92"/>
    </row>
    <row r="3531" spans="1:10" x14ac:dyDescent="0.25">
      <c r="A3531" s="135" t="s">
        <v>12603</v>
      </c>
      <c r="B3531" s="135" t="s">
        <v>557</v>
      </c>
      <c r="C3531" s="135" t="s">
        <v>566</v>
      </c>
      <c r="D3531" s="135" t="b">
        <v>0</v>
      </c>
      <c r="E3531" s="135" t="s">
        <v>12477</v>
      </c>
      <c r="F3531" s="135" t="s">
        <v>539</v>
      </c>
      <c r="G3531" s="136">
        <v>44147</v>
      </c>
      <c r="H3531" s="136">
        <v>44168</v>
      </c>
      <c r="I3531" s="135">
        <v>0</v>
      </c>
      <c r="J3531" s="92"/>
    </row>
    <row r="3532" spans="1:10" x14ac:dyDescent="0.25">
      <c r="A3532" s="135" t="s">
        <v>12604</v>
      </c>
      <c r="B3532" s="135" t="s">
        <v>557</v>
      </c>
      <c r="C3532" s="135" t="s">
        <v>566</v>
      </c>
      <c r="D3532" s="135" t="b">
        <v>0</v>
      </c>
      <c r="E3532" s="135" t="s">
        <v>12477</v>
      </c>
      <c r="F3532" s="135" t="s">
        <v>539</v>
      </c>
      <c r="G3532" s="136">
        <v>44147</v>
      </c>
      <c r="H3532" s="136">
        <v>44168</v>
      </c>
      <c r="I3532" s="135">
        <v>0</v>
      </c>
      <c r="J3532" s="92"/>
    </row>
    <row r="3533" spans="1:10" x14ac:dyDescent="0.25">
      <c r="A3533" s="135" t="s">
        <v>12605</v>
      </c>
      <c r="B3533" s="135" t="s">
        <v>557</v>
      </c>
      <c r="C3533" s="135" t="s">
        <v>566</v>
      </c>
      <c r="D3533" s="135" t="b">
        <v>0</v>
      </c>
      <c r="E3533" s="135" t="s">
        <v>12477</v>
      </c>
      <c r="F3533" s="135" t="s">
        <v>539</v>
      </c>
      <c r="G3533" s="136">
        <v>44147</v>
      </c>
      <c r="H3533" s="136">
        <v>44168</v>
      </c>
      <c r="I3533" s="135">
        <v>0</v>
      </c>
      <c r="J3533" s="92"/>
    </row>
    <row r="3534" spans="1:10" x14ac:dyDescent="0.25">
      <c r="A3534" s="135" t="s">
        <v>12606</v>
      </c>
      <c r="B3534" s="135" t="s">
        <v>557</v>
      </c>
      <c r="C3534" s="135" t="s">
        <v>566</v>
      </c>
      <c r="D3534" s="135" t="b">
        <v>0</v>
      </c>
      <c r="E3534" s="135" t="s">
        <v>12477</v>
      </c>
      <c r="F3534" s="135" t="s">
        <v>539</v>
      </c>
      <c r="G3534" s="136">
        <v>44147</v>
      </c>
      <c r="H3534" s="136">
        <v>44168</v>
      </c>
      <c r="I3534" s="135">
        <v>0</v>
      </c>
      <c r="J3534" s="92"/>
    </row>
    <row r="3535" spans="1:10" x14ac:dyDescent="0.25">
      <c r="A3535" s="135" t="s">
        <v>12607</v>
      </c>
      <c r="B3535" s="135" t="s">
        <v>557</v>
      </c>
      <c r="C3535" s="135" t="s">
        <v>566</v>
      </c>
      <c r="D3535" s="135" t="b">
        <v>0</v>
      </c>
      <c r="E3535" s="135" t="s">
        <v>12477</v>
      </c>
      <c r="F3535" s="135" t="s">
        <v>539</v>
      </c>
      <c r="G3535" s="136">
        <v>44147</v>
      </c>
      <c r="H3535" s="136">
        <v>44168</v>
      </c>
      <c r="I3535" s="135">
        <v>0</v>
      </c>
      <c r="J3535" s="92"/>
    </row>
    <row r="3536" spans="1:10" x14ac:dyDescent="0.25">
      <c r="A3536" s="135" t="s">
        <v>12608</v>
      </c>
      <c r="B3536" s="135" t="s">
        <v>557</v>
      </c>
      <c r="C3536" s="135" t="s">
        <v>566</v>
      </c>
      <c r="D3536" s="135" t="b">
        <v>0</v>
      </c>
      <c r="E3536" s="135" t="s">
        <v>12477</v>
      </c>
      <c r="F3536" s="135" t="s">
        <v>539</v>
      </c>
      <c r="G3536" s="136">
        <v>44147</v>
      </c>
      <c r="H3536" s="136">
        <v>44168</v>
      </c>
      <c r="I3536" s="135">
        <v>0</v>
      </c>
      <c r="J3536" s="92"/>
    </row>
    <row r="3537" spans="1:10" x14ac:dyDescent="0.25">
      <c r="A3537" s="135" t="s">
        <v>12609</v>
      </c>
      <c r="B3537" s="135" t="s">
        <v>557</v>
      </c>
      <c r="C3537" s="135" t="s">
        <v>566</v>
      </c>
      <c r="D3537" s="135" t="b">
        <v>0</v>
      </c>
      <c r="E3537" s="135" t="s">
        <v>12477</v>
      </c>
      <c r="F3537" s="135" t="s">
        <v>539</v>
      </c>
      <c r="G3537" s="136">
        <v>44147</v>
      </c>
      <c r="H3537" s="136">
        <v>44168</v>
      </c>
      <c r="I3537" s="135">
        <v>0</v>
      </c>
      <c r="J3537" s="92"/>
    </row>
    <row r="3538" spans="1:10" x14ac:dyDescent="0.25">
      <c r="A3538" s="135" t="s">
        <v>12610</v>
      </c>
      <c r="B3538" s="135" t="s">
        <v>557</v>
      </c>
      <c r="C3538" s="135" t="s">
        <v>566</v>
      </c>
      <c r="D3538" s="135" t="b">
        <v>0</v>
      </c>
      <c r="E3538" s="135" t="s">
        <v>12477</v>
      </c>
      <c r="F3538" s="135" t="s">
        <v>539</v>
      </c>
      <c r="G3538" s="136">
        <v>44147</v>
      </c>
      <c r="H3538" s="136">
        <v>44168</v>
      </c>
      <c r="I3538" s="135">
        <v>0</v>
      </c>
      <c r="J3538" s="92"/>
    </row>
    <row r="3539" spans="1:10" x14ac:dyDescent="0.25">
      <c r="A3539" s="135" t="s">
        <v>12611</v>
      </c>
      <c r="B3539" s="135" t="s">
        <v>557</v>
      </c>
      <c r="C3539" s="135" t="s">
        <v>566</v>
      </c>
      <c r="D3539" s="135" t="b">
        <v>0</v>
      </c>
      <c r="E3539" s="135" t="s">
        <v>12477</v>
      </c>
      <c r="F3539" s="135" t="s">
        <v>539</v>
      </c>
      <c r="G3539" s="136">
        <v>44147</v>
      </c>
      <c r="H3539" s="136">
        <v>44168</v>
      </c>
      <c r="I3539" s="135">
        <v>0</v>
      </c>
      <c r="J3539" s="92"/>
    </row>
    <row r="3540" spans="1:10" x14ac:dyDescent="0.25">
      <c r="A3540" s="135" t="s">
        <v>12612</v>
      </c>
      <c r="B3540" s="135" t="s">
        <v>557</v>
      </c>
      <c r="C3540" s="135" t="s">
        <v>566</v>
      </c>
      <c r="D3540" s="135" t="b">
        <v>0</v>
      </c>
      <c r="E3540" s="135" t="s">
        <v>12477</v>
      </c>
      <c r="F3540" s="135" t="s">
        <v>539</v>
      </c>
      <c r="G3540" s="136">
        <v>44147</v>
      </c>
      <c r="H3540" s="136">
        <v>44168</v>
      </c>
      <c r="I3540" s="135">
        <v>0</v>
      </c>
      <c r="J3540" s="92"/>
    </row>
    <row r="3541" spans="1:10" x14ac:dyDescent="0.25">
      <c r="A3541" s="135" t="s">
        <v>12613</v>
      </c>
      <c r="B3541" s="135" t="s">
        <v>557</v>
      </c>
      <c r="C3541" s="135" t="s">
        <v>566</v>
      </c>
      <c r="D3541" s="135" t="b">
        <v>0</v>
      </c>
      <c r="E3541" s="135" t="s">
        <v>12477</v>
      </c>
      <c r="F3541" s="135" t="s">
        <v>539</v>
      </c>
      <c r="G3541" s="136">
        <v>44147</v>
      </c>
      <c r="H3541" s="136">
        <v>44168</v>
      </c>
      <c r="I3541" s="135">
        <v>0</v>
      </c>
      <c r="J3541" s="92"/>
    </row>
    <row r="3542" spans="1:10" x14ac:dyDescent="0.25">
      <c r="A3542" s="135" t="s">
        <v>12614</v>
      </c>
      <c r="B3542" s="135" t="s">
        <v>557</v>
      </c>
      <c r="C3542" s="135" t="s">
        <v>566</v>
      </c>
      <c r="D3542" s="135" t="b">
        <v>0</v>
      </c>
      <c r="E3542" s="135" t="s">
        <v>12477</v>
      </c>
      <c r="F3542" s="135" t="s">
        <v>539</v>
      </c>
      <c r="G3542" s="136">
        <v>44147</v>
      </c>
      <c r="H3542" s="136">
        <v>44168</v>
      </c>
      <c r="I3542" s="135">
        <v>0</v>
      </c>
      <c r="J3542" s="92"/>
    </row>
    <row r="3543" spans="1:10" x14ac:dyDescent="0.25">
      <c r="A3543" s="135" t="s">
        <v>12615</v>
      </c>
      <c r="B3543" s="135" t="s">
        <v>557</v>
      </c>
      <c r="C3543" s="135" t="s">
        <v>566</v>
      </c>
      <c r="D3543" s="135" t="b">
        <v>0</v>
      </c>
      <c r="E3543" s="135" t="s">
        <v>12477</v>
      </c>
      <c r="F3543" s="135" t="s">
        <v>539</v>
      </c>
      <c r="G3543" s="136">
        <v>44147</v>
      </c>
      <c r="H3543" s="136">
        <v>44168</v>
      </c>
      <c r="I3543" s="135">
        <v>0</v>
      </c>
      <c r="J3543" s="92"/>
    </row>
    <row r="3544" spans="1:10" x14ac:dyDescent="0.25">
      <c r="A3544" s="135" t="s">
        <v>12616</v>
      </c>
      <c r="B3544" s="135" t="s">
        <v>557</v>
      </c>
      <c r="C3544" s="135" t="s">
        <v>566</v>
      </c>
      <c r="D3544" s="135" t="b">
        <v>0</v>
      </c>
      <c r="E3544" s="135" t="s">
        <v>12477</v>
      </c>
      <c r="F3544" s="135" t="s">
        <v>539</v>
      </c>
      <c r="G3544" s="136">
        <v>44147</v>
      </c>
      <c r="H3544" s="136">
        <v>44168</v>
      </c>
      <c r="I3544" s="135">
        <v>0</v>
      </c>
      <c r="J3544" s="92"/>
    </row>
    <row r="3545" spans="1:10" x14ac:dyDescent="0.25">
      <c r="A3545" s="135" t="s">
        <v>12617</v>
      </c>
      <c r="B3545" s="135" t="s">
        <v>557</v>
      </c>
      <c r="C3545" s="135" t="s">
        <v>566</v>
      </c>
      <c r="D3545" s="135" t="b">
        <v>0</v>
      </c>
      <c r="E3545" s="135" t="s">
        <v>12477</v>
      </c>
      <c r="F3545" s="135" t="s">
        <v>539</v>
      </c>
      <c r="G3545" s="136">
        <v>44147</v>
      </c>
      <c r="H3545" s="136">
        <v>44168</v>
      </c>
      <c r="I3545" s="135">
        <v>0</v>
      </c>
      <c r="J3545" s="92"/>
    </row>
    <row r="3546" spans="1:10" x14ac:dyDescent="0.25">
      <c r="A3546" s="135" t="s">
        <v>12618</v>
      </c>
      <c r="B3546" s="135" t="s">
        <v>557</v>
      </c>
      <c r="C3546" s="135" t="s">
        <v>566</v>
      </c>
      <c r="D3546" s="135" t="b">
        <v>0</v>
      </c>
      <c r="E3546" s="135" t="s">
        <v>12477</v>
      </c>
      <c r="F3546" s="135" t="s">
        <v>539</v>
      </c>
      <c r="G3546" s="136">
        <v>44147</v>
      </c>
      <c r="H3546" s="136">
        <v>44168</v>
      </c>
      <c r="I3546" s="135">
        <v>0</v>
      </c>
      <c r="J3546" s="92"/>
    </row>
    <row r="3547" spans="1:10" x14ac:dyDescent="0.25">
      <c r="A3547" s="135" t="s">
        <v>12619</v>
      </c>
      <c r="B3547" s="135" t="s">
        <v>557</v>
      </c>
      <c r="C3547" s="135" t="s">
        <v>566</v>
      </c>
      <c r="D3547" s="135" t="b">
        <v>0</v>
      </c>
      <c r="E3547" s="135" t="s">
        <v>12477</v>
      </c>
      <c r="F3547" s="135" t="s">
        <v>539</v>
      </c>
      <c r="G3547" s="136">
        <v>44147</v>
      </c>
      <c r="H3547" s="136">
        <v>44168</v>
      </c>
      <c r="I3547" s="135">
        <v>0</v>
      </c>
      <c r="J3547" s="92"/>
    </row>
    <row r="3548" spans="1:10" x14ac:dyDescent="0.25">
      <c r="A3548" s="135" t="s">
        <v>12620</v>
      </c>
      <c r="B3548" s="135" t="s">
        <v>557</v>
      </c>
      <c r="C3548" s="135" t="s">
        <v>566</v>
      </c>
      <c r="D3548" s="135" t="b">
        <v>0</v>
      </c>
      <c r="E3548" s="135" t="s">
        <v>12477</v>
      </c>
      <c r="F3548" s="135" t="s">
        <v>539</v>
      </c>
      <c r="G3548" s="136">
        <v>44147</v>
      </c>
      <c r="H3548" s="136">
        <v>44168</v>
      </c>
      <c r="I3548" s="135">
        <v>0</v>
      </c>
      <c r="J3548" s="92"/>
    </row>
    <row r="3549" spans="1:10" x14ac:dyDescent="0.25">
      <c r="A3549" s="135" t="s">
        <v>12621</v>
      </c>
      <c r="B3549" s="135" t="s">
        <v>557</v>
      </c>
      <c r="C3549" s="135" t="s">
        <v>566</v>
      </c>
      <c r="D3549" s="135" t="b">
        <v>0</v>
      </c>
      <c r="E3549" s="135" t="s">
        <v>12477</v>
      </c>
      <c r="F3549" s="135" t="s">
        <v>539</v>
      </c>
      <c r="G3549" s="136">
        <v>44147</v>
      </c>
      <c r="H3549" s="136">
        <v>44168</v>
      </c>
      <c r="I3549" s="135">
        <v>0</v>
      </c>
      <c r="J3549" s="92"/>
    </row>
    <row r="3550" spans="1:10" x14ac:dyDescent="0.25">
      <c r="A3550" s="135" t="s">
        <v>12622</v>
      </c>
      <c r="B3550" s="135" t="s">
        <v>557</v>
      </c>
      <c r="C3550" s="135" t="s">
        <v>566</v>
      </c>
      <c r="D3550" s="135" t="b">
        <v>0</v>
      </c>
      <c r="E3550" s="135" t="s">
        <v>12477</v>
      </c>
      <c r="F3550" s="135" t="s">
        <v>539</v>
      </c>
      <c r="G3550" s="136">
        <v>44147</v>
      </c>
      <c r="H3550" s="136">
        <v>44168</v>
      </c>
      <c r="I3550" s="135">
        <v>0</v>
      </c>
      <c r="J3550" s="92"/>
    </row>
    <row r="3551" spans="1:10" x14ac:dyDescent="0.25">
      <c r="A3551" s="135" t="s">
        <v>12623</v>
      </c>
      <c r="B3551" s="135" t="s">
        <v>557</v>
      </c>
      <c r="C3551" s="135" t="s">
        <v>566</v>
      </c>
      <c r="D3551" s="135" t="b">
        <v>0</v>
      </c>
      <c r="E3551" s="135" t="s">
        <v>12477</v>
      </c>
      <c r="F3551" s="135" t="s">
        <v>539</v>
      </c>
      <c r="G3551" s="136">
        <v>44147</v>
      </c>
      <c r="H3551" s="136">
        <v>44168</v>
      </c>
      <c r="I3551" s="135">
        <v>0</v>
      </c>
      <c r="J3551" s="92"/>
    </row>
    <row r="3552" spans="1:10" x14ac:dyDescent="0.25">
      <c r="A3552" s="135" t="s">
        <v>12624</v>
      </c>
      <c r="B3552" s="135" t="s">
        <v>557</v>
      </c>
      <c r="C3552" s="135" t="s">
        <v>566</v>
      </c>
      <c r="D3552" s="135" t="b">
        <v>0</v>
      </c>
      <c r="E3552" s="135" t="s">
        <v>12477</v>
      </c>
      <c r="F3552" s="135" t="s">
        <v>539</v>
      </c>
      <c r="G3552" s="136">
        <v>44147</v>
      </c>
      <c r="H3552" s="136">
        <v>44168</v>
      </c>
      <c r="I3552" s="135">
        <v>0</v>
      </c>
      <c r="J3552" s="92"/>
    </row>
    <row r="3553" spans="1:10" x14ac:dyDescent="0.25">
      <c r="A3553" s="135" t="s">
        <v>12625</v>
      </c>
      <c r="B3553" s="135" t="s">
        <v>557</v>
      </c>
      <c r="C3553" s="135" t="s">
        <v>566</v>
      </c>
      <c r="D3553" s="135" t="b">
        <v>0</v>
      </c>
      <c r="E3553" s="135" t="s">
        <v>12477</v>
      </c>
      <c r="F3553" s="135" t="s">
        <v>539</v>
      </c>
      <c r="G3553" s="136">
        <v>44147</v>
      </c>
      <c r="H3553" s="136">
        <v>44168</v>
      </c>
      <c r="I3553" s="135">
        <v>0</v>
      </c>
      <c r="J3553" s="92"/>
    </row>
    <row r="3554" spans="1:10" x14ac:dyDescent="0.25">
      <c r="A3554" s="135" t="s">
        <v>12626</v>
      </c>
      <c r="B3554" s="135" t="s">
        <v>557</v>
      </c>
      <c r="C3554" s="135" t="s">
        <v>566</v>
      </c>
      <c r="D3554" s="135" t="b">
        <v>0</v>
      </c>
      <c r="E3554" s="135" t="s">
        <v>12477</v>
      </c>
      <c r="F3554" s="135" t="s">
        <v>539</v>
      </c>
      <c r="G3554" s="136">
        <v>44147</v>
      </c>
      <c r="H3554" s="136">
        <v>44168</v>
      </c>
      <c r="I3554" s="135">
        <v>0</v>
      </c>
      <c r="J3554" s="92"/>
    </row>
    <row r="3555" spans="1:10" x14ac:dyDescent="0.25">
      <c r="A3555" s="135" t="s">
        <v>12627</v>
      </c>
      <c r="B3555" s="135" t="s">
        <v>557</v>
      </c>
      <c r="C3555" s="135" t="s">
        <v>566</v>
      </c>
      <c r="D3555" s="135" t="b">
        <v>0</v>
      </c>
      <c r="E3555" s="135" t="s">
        <v>12477</v>
      </c>
      <c r="F3555" s="135" t="s">
        <v>539</v>
      </c>
      <c r="G3555" s="136">
        <v>44147</v>
      </c>
      <c r="H3555" s="136">
        <v>44168</v>
      </c>
      <c r="I3555" s="135">
        <v>0</v>
      </c>
      <c r="J3555" s="92"/>
    </row>
    <row r="3556" spans="1:10" x14ac:dyDescent="0.25">
      <c r="A3556" s="135" t="s">
        <v>12628</v>
      </c>
      <c r="B3556" s="135" t="s">
        <v>557</v>
      </c>
      <c r="C3556" s="135" t="s">
        <v>566</v>
      </c>
      <c r="D3556" s="135" t="b">
        <v>0</v>
      </c>
      <c r="E3556" s="135" t="s">
        <v>12477</v>
      </c>
      <c r="F3556" s="135" t="s">
        <v>539</v>
      </c>
      <c r="G3556" s="136">
        <v>44147</v>
      </c>
      <c r="H3556" s="136">
        <v>44168</v>
      </c>
      <c r="I3556" s="135">
        <v>0</v>
      </c>
      <c r="J3556" s="92"/>
    </row>
    <row r="3557" spans="1:10" x14ac:dyDescent="0.25">
      <c r="A3557" s="135" t="s">
        <v>12629</v>
      </c>
      <c r="B3557" s="135" t="s">
        <v>557</v>
      </c>
      <c r="C3557" s="135" t="s">
        <v>566</v>
      </c>
      <c r="D3557" s="135" t="b">
        <v>0</v>
      </c>
      <c r="E3557" s="135" t="s">
        <v>12477</v>
      </c>
      <c r="F3557" s="135" t="s">
        <v>539</v>
      </c>
      <c r="G3557" s="136">
        <v>44147</v>
      </c>
      <c r="H3557" s="136">
        <v>44168</v>
      </c>
      <c r="I3557" s="135">
        <v>0</v>
      </c>
      <c r="J3557" s="92"/>
    </row>
    <row r="3558" spans="1:10" x14ac:dyDescent="0.25">
      <c r="A3558" s="135" t="s">
        <v>12630</v>
      </c>
      <c r="B3558" s="135" t="s">
        <v>557</v>
      </c>
      <c r="C3558" s="135" t="s">
        <v>566</v>
      </c>
      <c r="D3558" s="135" t="b">
        <v>0</v>
      </c>
      <c r="E3558" s="135" t="s">
        <v>12477</v>
      </c>
      <c r="F3558" s="135" t="s">
        <v>539</v>
      </c>
      <c r="G3558" s="136">
        <v>44147</v>
      </c>
      <c r="H3558" s="136">
        <v>44168</v>
      </c>
      <c r="I3558" s="135">
        <v>0</v>
      </c>
      <c r="J3558" s="92"/>
    </row>
    <row r="3559" spans="1:10" x14ac:dyDescent="0.25">
      <c r="A3559" s="135" t="s">
        <v>12631</v>
      </c>
      <c r="B3559" s="135" t="s">
        <v>557</v>
      </c>
      <c r="C3559" s="135" t="s">
        <v>566</v>
      </c>
      <c r="D3559" s="135" t="b">
        <v>0</v>
      </c>
      <c r="E3559" s="135" t="s">
        <v>12477</v>
      </c>
      <c r="F3559" s="135" t="s">
        <v>539</v>
      </c>
      <c r="G3559" s="136">
        <v>44147</v>
      </c>
      <c r="H3559" s="136">
        <v>44168</v>
      </c>
      <c r="I3559" s="135">
        <v>0</v>
      </c>
      <c r="J3559" s="92"/>
    </row>
    <row r="3560" spans="1:10" x14ac:dyDescent="0.25">
      <c r="A3560" s="135" t="s">
        <v>12632</v>
      </c>
      <c r="B3560" s="135" t="s">
        <v>557</v>
      </c>
      <c r="C3560" s="135" t="s">
        <v>566</v>
      </c>
      <c r="D3560" s="135" t="b">
        <v>0</v>
      </c>
      <c r="E3560" s="135" t="s">
        <v>12477</v>
      </c>
      <c r="F3560" s="135" t="s">
        <v>539</v>
      </c>
      <c r="G3560" s="136">
        <v>44147</v>
      </c>
      <c r="H3560" s="136">
        <v>44168</v>
      </c>
      <c r="I3560" s="135">
        <v>0</v>
      </c>
      <c r="J3560" s="92"/>
    </row>
    <row r="3561" spans="1:10" x14ac:dyDescent="0.25">
      <c r="A3561" s="135" t="s">
        <v>12633</v>
      </c>
      <c r="B3561" s="135" t="s">
        <v>557</v>
      </c>
      <c r="C3561" s="135" t="s">
        <v>566</v>
      </c>
      <c r="D3561" s="135" t="b">
        <v>0</v>
      </c>
      <c r="E3561" s="135" t="s">
        <v>12477</v>
      </c>
      <c r="F3561" s="135" t="s">
        <v>539</v>
      </c>
      <c r="G3561" s="136">
        <v>44147</v>
      </c>
      <c r="H3561" s="136">
        <v>44168</v>
      </c>
      <c r="I3561" s="135">
        <v>0</v>
      </c>
      <c r="J3561" s="92"/>
    </row>
    <row r="3562" spans="1:10" x14ac:dyDescent="0.25">
      <c r="A3562" s="135" t="s">
        <v>12634</v>
      </c>
      <c r="B3562" s="135" t="s">
        <v>557</v>
      </c>
      <c r="C3562" s="135" t="s">
        <v>566</v>
      </c>
      <c r="D3562" s="135" t="b">
        <v>0</v>
      </c>
      <c r="E3562" s="135" t="s">
        <v>12477</v>
      </c>
      <c r="F3562" s="135" t="s">
        <v>539</v>
      </c>
      <c r="G3562" s="136">
        <v>44147</v>
      </c>
      <c r="H3562" s="136">
        <v>44168</v>
      </c>
      <c r="I3562" s="135">
        <v>0</v>
      </c>
      <c r="J3562" s="92"/>
    </row>
    <row r="3563" spans="1:10" x14ac:dyDescent="0.25">
      <c r="A3563" s="135" t="s">
        <v>12635</v>
      </c>
      <c r="B3563" s="135" t="s">
        <v>557</v>
      </c>
      <c r="C3563" s="135" t="s">
        <v>566</v>
      </c>
      <c r="D3563" s="135" t="b">
        <v>0</v>
      </c>
      <c r="E3563" s="135" t="s">
        <v>12477</v>
      </c>
      <c r="F3563" s="135" t="s">
        <v>539</v>
      </c>
      <c r="G3563" s="136">
        <v>44147</v>
      </c>
      <c r="H3563" s="136">
        <v>44168</v>
      </c>
      <c r="I3563" s="135">
        <v>0</v>
      </c>
      <c r="J3563" s="92"/>
    </row>
    <row r="3564" spans="1:10" x14ac:dyDescent="0.25">
      <c r="A3564" s="135" t="s">
        <v>12636</v>
      </c>
      <c r="B3564" s="135" t="s">
        <v>557</v>
      </c>
      <c r="C3564" s="135" t="s">
        <v>566</v>
      </c>
      <c r="D3564" s="135" t="b">
        <v>0</v>
      </c>
      <c r="E3564" s="135" t="s">
        <v>12477</v>
      </c>
      <c r="F3564" s="135" t="s">
        <v>539</v>
      </c>
      <c r="G3564" s="136">
        <v>44147</v>
      </c>
      <c r="H3564" s="136">
        <v>44168</v>
      </c>
      <c r="I3564" s="135">
        <v>0</v>
      </c>
      <c r="J3564" s="92"/>
    </row>
    <row r="3565" spans="1:10" x14ac:dyDescent="0.25">
      <c r="A3565" s="135" t="s">
        <v>12637</v>
      </c>
      <c r="B3565" s="135" t="s">
        <v>557</v>
      </c>
      <c r="C3565" s="135" t="s">
        <v>566</v>
      </c>
      <c r="D3565" s="135" t="b">
        <v>0</v>
      </c>
      <c r="E3565" s="135" t="s">
        <v>12477</v>
      </c>
      <c r="F3565" s="135" t="s">
        <v>539</v>
      </c>
      <c r="G3565" s="136">
        <v>44147</v>
      </c>
      <c r="H3565" s="136">
        <v>44168</v>
      </c>
      <c r="I3565" s="135">
        <v>0</v>
      </c>
      <c r="J3565" s="92"/>
    </row>
    <row r="3566" spans="1:10" x14ac:dyDescent="0.25">
      <c r="A3566" s="135" t="s">
        <v>12638</v>
      </c>
      <c r="B3566" s="135" t="s">
        <v>557</v>
      </c>
      <c r="C3566" s="135" t="s">
        <v>566</v>
      </c>
      <c r="D3566" s="135" t="b">
        <v>0</v>
      </c>
      <c r="E3566" s="135" t="s">
        <v>12477</v>
      </c>
      <c r="F3566" s="135" t="s">
        <v>539</v>
      </c>
      <c r="G3566" s="136">
        <v>44147</v>
      </c>
      <c r="H3566" s="136">
        <v>44168</v>
      </c>
      <c r="I3566" s="135">
        <v>0</v>
      </c>
      <c r="J3566" s="92"/>
    </row>
    <row r="3567" spans="1:10" x14ac:dyDescent="0.25">
      <c r="A3567" s="135" t="s">
        <v>12639</v>
      </c>
      <c r="B3567" s="135" t="s">
        <v>557</v>
      </c>
      <c r="C3567" s="135" t="s">
        <v>566</v>
      </c>
      <c r="D3567" s="135" t="b">
        <v>0</v>
      </c>
      <c r="E3567" s="135" t="s">
        <v>12477</v>
      </c>
      <c r="F3567" s="135" t="s">
        <v>539</v>
      </c>
      <c r="G3567" s="136">
        <v>44147</v>
      </c>
      <c r="H3567" s="136">
        <v>44168</v>
      </c>
      <c r="I3567" s="135">
        <v>0</v>
      </c>
      <c r="J3567" s="92"/>
    </row>
    <row r="3568" spans="1:10" x14ac:dyDescent="0.25">
      <c r="A3568" s="135" t="s">
        <v>12640</v>
      </c>
      <c r="B3568" s="135" t="s">
        <v>557</v>
      </c>
      <c r="C3568" s="135" t="s">
        <v>566</v>
      </c>
      <c r="D3568" s="135" t="b">
        <v>0</v>
      </c>
      <c r="E3568" s="135" t="s">
        <v>12477</v>
      </c>
      <c r="F3568" s="135" t="s">
        <v>539</v>
      </c>
      <c r="G3568" s="136">
        <v>44147</v>
      </c>
      <c r="H3568" s="136">
        <v>44168</v>
      </c>
      <c r="I3568" s="135">
        <v>0</v>
      </c>
      <c r="J3568" s="92"/>
    </row>
    <row r="3569" spans="1:10" x14ac:dyDescent="0.25">
      <c r="A3569" s="135" t="s">
        <v>12641</v>
      </c>
      <c r="B3569" s="135" t="s">
        <v>557</v>
      </c>
      <c r="C3569" s="135" t="s">
        <v>566</v>
      </c>
      <c r="D3569" s="135" t="b">
        <v>0</v>
      </c>
      <c r="E3569" s="135" t="s">
        <v>12477</v>
      </c>
      <c r="F3569" s="135" t="s">
        <v>539</v>
      </c>
      <c r="G3569" s="136">
        <v>44147</v>
      </c>
      <c r="H3569" s="136">
        <v>44168</v>
      </c>
      <c r="I3569" s="135">
        <v>0</v>
      </c>
      <c r="J3569" s="92"/>
    </row>
    <row r="3570" spans="1:10" x14ac:dyDescent="0.25">
      <c r="A3570" s="135" t="s">
        <v>12642</v>
      </c>
      <c r="B3570" s="135" t="s">
        <v>557</v>
      </c>
      <c r="C3570" s="135" t="s">
        <v>566</v>
      </c>
      <c r="D3570" s="135" t="b">
        <v>0</v>
      </c>
      <c r="E3570" s="135" t="s">
        <v>12477</v>
      </c>
      <c r="F3570" s="135" t="s">
        <v>539</v>
      </c>
      <c r="G3570" s="136">
        <v>44147</v>
      </c>
      <c r="H3570" s="136">
        <v>44168</v>
      </c>
      <c r="I3570" s="135">
        <v>0</v>
      </c>
      <c r="J3570" s="92"/>
    </row>
    <row r="3571" spans="1:10" x14ac:dyDescent="0.25">
      <c r="A3571" s="135" t="s">
        <v>12643</v>
      </c>
      <c r="B3571" s="135" t="s">
        <v>557</v>
      </c>
      <c r="C3571" s="135" t="s">
        <v>566</v>
      </c>
      <c r="D3571" s="135" t="b">
        <v>0</v>
      </c>
      <c r="E3571" s="135" t="s">
        <v>12477</v>
      </c>
      <c r="F3571" s="135" t="s">
        <v>539</v>
      </c>
      <c r="G3571" s="136">
        <v>44147</v>
      </c>
      <c r="H3571" s="136">
        <v>44168</v>
      </c>
      <c r="I3571" s="135">
        <v>0</v>
      </c>
      <c r="J3571" s="92"/>
    </row>
    <row r="3572" spans="1:10" x14ac:dyDescent="0.25">
      <c r="A3572" s="135" t="s">
        <v>12644</v>
      </c>
      <c r="B3572" s="135" t="s">
        <v>557</v>
      </c>
      <c r="C3572" s="135" t="s">
        <v>566</v>
      </c>
      <c r="D3572" s="135" t="b">
        <v>0</v>
      </c>
      <c r="E3572" s="135" t="s">
        <v>12477</v>
      </c>
      <c r="F3572" s="135" t="s">
        <v>539</v>
      </c>
      <c r="G3572" s="136">
        <v>44147</v>
      </c>
      <c r="H3572" s="136">
        <v>44168</v>
      </c>
      <c r="I3572" s="135">
        <v>0</v>
      </c>
      <c r="J3572" s="92"/>
    </row>
    <row r="3573" spans="1:10" x14ac:dyDescent="0.25">
      <c r="A3573" s="135" t="s">
        <v>12645</v>
      </c>
      <c r="B3573" s="135" t="s">
        <v>549</v>
      </c>
      <c r="C3573" s="135" t="s">
        <v>566</v>
      </c>
      <c r="D3573" s="135" t="b">
        <v>0</v>
      </c>
      <c r="E3573" s="135" t="s">
        <v>12646</v>
      </c>
      <c r="F3573" s="135" t="s">
        <v>539</v>
      </c>
      <c r="G3573" s="136">
        <v>44147</v>
      </c>
      <c r="H3573" s="136">
        <v>44168</v>
      </c>
      <c r="I3573" s="135">
        <v>0</v>
      </c>
      <c r="J3573" s="92"/>
    </row>
    <row r="3574" spans="1:10" x14ac:dyDescent="0.25">
      <c r="A3574" s="135" t="s">
        <v>12647</v>
      </c>
      <c r="B3574" s="135" t="s">
        <v>549</v>
      </c>
      <c r="C3574" s="135" t="s">
        <v>566</v>
      </c>
      <c r="D3574" s="135" t="b">
        <v>0</v>
      </c>
      <c r="E3574" s="135" t="s">
        <v>12646</v>
      </c>
      <c r="F3574" s="135" t="s">
        <v>539</v>
      </c>
      <c r="G3574" s="136">
        <v>44147</v>
      </c>
      <c r="H3574" s="136">
        <v>44168</v>
      </c>
      <c r="I3574" s="135">
        <v>0</v>
      </c>
      <c r="J3574" s="92"/>
    </row>
    <row r="3575" spans="1:10" x14ac:dyDescent="0.25">
      <c r="A3575" s="135" t="s">
        <v>12648</v>
      </c>
      <c r="B3575" s="135" t="s">
        <v>549</v>
      </c>
      <c r="C3575" s="135" t="s">
        <v>566</v>
      </c>
      <c r="D3575" s="135" t="b">
        <v>0</v>
      </c>
      <c r="E3575" s="135" t="s">
        <v>12646</v>
      </c>
      <c r="F3575" s="135" t="s">
        <v>539</v>
      </c>
      <c r="G3575" s="136">
        <v>44147</v>
      </c>
      <c r="H3575" s="136">
        <v>44168</v>
      </c>
      <c r="I3575" s="135">
        <v>0</v>
      </c>
      <c r="J3575" s="92"/>
    </row>
    <row r="3576" spans="1:10" x14ac:dyDescent="0.25">
      <c r="A3576" s="135" t="s">
        <v>12649</v>
      </c>
      <c r="B3576" s="135" t="s">
        <v>549</v>
      </c>
      <c r="C3576" s="135" t="s">
        <v>566</v>
      </c>
      <c r="D3576" s="135" t="b">
        <v>0</v>
      </c>
      <c r="E3576" s="135" t="s">
        <v>12646</v>
      </c>
      <c r="F3576" s="135" t="s">
        <v>539</v>
      </c>
      <c r="G3576" s="136">
        <v>44147</v>
      </c>
      <c r="H3576" s="136">
        <v>44168</v>
      </c>
      <c r="I3576" s="135">
        <v>0</v>
      </c>
      <c r="J3576" s="92"/>
    </row>
    <row r="3577" spans="1:10" x14ac:dyDescent="0.25">
      <c r="A3577" s="135" t="s">
        <v>12650</v>
      </c>
      <c r="B3577" s="135" t="s">
        <v>549</v>
      </c>
      <c r="C3577" s="135" t="s">
        <v>566</v>
      </c>
      <c r="D3577" s="135" t="b">
        <v>0</v>
      </c>
      <c r="E3577" s="135" t="s">
        <v>12646</v>
      </c>
      <c r="F3577" s="135" t="s">
        <v>539</v>
      </c>
      <c r="G3577" s="136">
        <v>44147</v>
      </c>
      <c r="H3577" s="136">
        <v>44168</v>
      </c>
      <c r="I3577" s="135">
        <v>0</v>
      </c>
      <c r="J3577" s="92"/>
    </row>
    <row r="3578" spans="1:10" x14ac:dyDescent="0.25">
      <c r="A3578" s="135" t="s">
        <v>12651</v>
      </c>
      <c r="B3578" s="135" t="s">
        <v>549</v>
      </c>
      <c r="C3578" s="135" t="s">
        <v>566</v>
      </c>
      <c r="D3578" s="135" t="b">
        <v>0</v>
      </c>
      <c r="E3578" s="135" t="s">
        <v>12646</v>
      </c>
      <c r="F3578" s="135" t="s">
        <v>539</v>
      </c>
      <c r="G3578" s="136">
        <v>44147</v>
      </c>
      <c r="H3578" s="136">
        <v>44168</v>
      </c>
      <c r="I3578" s="135">
        <v>0</v>
      </c>
      <c r="J3578" s="92"/>
    </row>
    <row r="3579" spans="1:10" x14ac:dyDescent="0.25">
      <c r="A3579" s="135" t="s">
        <v>12652</v>
      </c>
      <c r="B3579" s="135" t="s">
        <v>549</v>
      </c>
      <c r="C3579" s="135" t="s">
        <v>566</v>
      </c>
      <c r="D3579" s="135" t="b">
        <v>0</v>
      </c>
      <c r="E3579" s="135" t="s">
        <v>12646</v>
      </c>
      <c r="F3579" s="135" t="s">
        <v>539</v>
      </c>
      <c r="G3579" s="136">
        <v>44147</v>
      </c>
      <c r="H3579" s="136">
        <v>44168</v>
      </c>
      <c r="I3579" s="135">
        <v>0</v>
      </c>
      <c r="J3579" s="92"/>
    </row>
    <row r="3580" spans="1:10" x14ac:dyDescent="0.25">
      <c r="A3580" s="135" t="s">
        <v>12653</v>
      </c>
      <c r="B3580" s="135" t="s">
        <v>549</v>
      </c>
      <c r="C3580" s="135" t="s">
        <v>566</v>
      </c>
      <c r="D3580" s="135" t="b">
        <v>0</v>
      </c>
      <c r="E3580" s="135" t="s">
        <v>12646</v>
      </c>
      <c r="F3580" s="135" t="s">
        <v>539</v>
      </c>
      <c r="G3580" s="136">
        <v>44147</v>
      </c>
      <c r="H3580" s="136">
        <v>44168</v>
      </c>
      <c r="I3580" s="135">
        <v>0</v>
      </c>
      <c r="J3580" s="92"/>
    </row>
    <row r="3581" spans="1:10" x14ac:dyDescent="0.25">
      <c r="A3581" s="135" t="s">
        <v>12654</v>
      </c>
      <c r="B3581" s="135" t="s">
        <v>549</v>
      </c>
      <c r="C3581" s="135" t="s">
        <v>566</v>
      </c>
      <c r="D3581" s="135" t="b">
        <v>0</v>
      </c>
      <c r="E3581" s="135" t="s">
        <v>12646</v>
      </c>
      <c r="F3581" s="135" t="s">
        <v>539</v>
      </c>
      <c r="G3581" s="136">
        <v>44147</v>
      </c>
      <c r="H3581" s="136">
        <v>44168</v>
      </c>
      <c r="I3581" s="135">
        <v>0</v>
      </c>
      <c r="J3581" s="92"/>
    </row>
    <row r="3582" spans="1:10" x14ac:dyDescent="0.25">
      <c r="A3582" s="135" t="s">
        <v>12655</v>
      </c>
      <c r="B3582" s="135" t="s">
        <v>549</v>
      </c>
      <c r="C3582" s="135" t="s">
        <v>566</v>
      </c>
      <c r="D3582" s="135" t="b">
        <v>0</v>
      </c>
      <c r="E3582" s="135" t="s">
        <v>12646</v>
      </c>
      <c r="F3582" s="135" t="s">
        <v>539</v>
      </c>
      <c r="G3582" s="136">
        <v>44147</v>
      </c>
      <c r="H3582" s="136">
        <v>44168</v>
      </c>
      <c r="I3582" s="135">
        <v>0</v>
      </c>
      <c r="J3582" s="92"/>
    </row>
    <row r="3583" spans="1:10" x14ac:dyDescent="0.25">
      <c r="A3583" s="135" t="s">
        <v>12656</v>
      </c>
      <c r="B3583" s="135" t="s">
        <v>549</v>
      </c>
      <c r="C3583" s="135" t="s">
        <v>566</v>
      </c>
      <c r="D3583" s="135" t="b">
        <v>0</v>
      </c>
      <c r="E3583" s="135" t="s">
        <v>12646</v>
      </c>
      <c r="F3583" s="135" t="s">
        <v>539</v>
      </c>
      <c r="G3583" s="136">
        <v>44147</v>
      </c>
      <c r="H3583" s="136">
        <v>44168</v>
      </c>
      <c r="I3583" s="135">
        <v>0</v>
      </c>
      <c r="J3583" s="92"/>
    </row>
    <row r="3584" spans="1:10" x14ac:dyDescent="0.25">
      <c r="A3584" s="135" t="s">
        <v>12657</v>
      </c>
      <c r="B3584" s="135" t="s">
        <v>549</v>
      </c>
      <c r="C3584" s="135" t="s">
        <v>566</v>
      </c>
      <c r="D3584" s="135" t="b">
        <v>0</v>
      </c>
      <c r="E3584" s="135" t="s">
        <v>12646</v>
      </c>
      <c r="F3584" s="135" t="s">
        <v>539</v>
      </c>
      <c r="G3584" s="136">
        <v>44147</v>
      </c>
      <c r="H3584" s="136">
        <v>44168</v>
      </c>
      <c r="I3584" s="135">
        <v>0</v>
      </c>
      <c r="J3584" s="92"/>
    </row>
    <row r="3585" spans="1:10" x14ac:dyDescent="0.25">
      <c r="A3585" s="135" t="s">
        <v>12658</v>
      </c>
      <c r="B3585" s="135" t="s">
        <v>549</v>
      </c>
      <c r="C3585" s="135" t="s">
        <v>566</v>
      </c>
      <c r="D3585" s="135" t="b">
        <v>0</v>
      </c>
      <c r="E3585" s="135" t="s">
        <v>12646</v>
      </c>
      <c r="F3585" s="135" t="s">
        <v>539</v>
      </c>
      <c r="G3585" s="136">
        <v>44147</v>
      </c>
      <c r="H3585" s="136">
        <v>44168</v>
      </c>
      <c r="I3585" s="135">
        <v>0</v>
      </c>
      <c r="J3585" s="92"/>
    </row>
    <row r="3586" spans="1:10" x14ac:dyDescent="0.25">
      <c r="A3586" s="135" t="s">
        <v>12659</v>
      </c>
      <c r="B3586" s="135" t="s">
        <v>549</v>
      </c>
      <c r="C3586" s="135" t="s">
        <v>566</v>
      </c>
      <c r="D3586" s="135" t="b">
        <v>0</v>
      </c>
      <c r="E3586" s="135" t="s">
        <v>12646</v>
      </c>
      <c r="F3586" s="135" t="s">
        <v>539</v>
      </c>
      <c r="G3586" s="136">
        <v>44147</v>
      </c>
      <c r="H3586" s="136">
        <v>44168</v>
      </c>
      <c r="I3586" s="135">
        <v>0</v>
      </c>
      <c r="J3586" s="92"/>
    </row>
    <row r="3587" spans="1:10" x14ac:dyDescent="0.25">
      <c r="A3587" s="135" t="s">
        <v>12660</v>
      </c>
      <c r="B3587" s="135" t="s">
        <v>549</v>
      </c>
      <c r="C3587" s="135" t="s">
        <v>566</v>
      </c>
      <c r="D3587" s="135" t="b">
        <v>0</v>
      </c>
      <c r="E3587" s="135" t="s">
        <v>12646</v>
      </c>
      <c r="F3587" s="135" t="s">
        <v>539</v>
      </c>
      <c r="G3587" s="136">
        <v>44147</v>
      </c>
      <c r="H3587" s="136">
        <v>44168</v>
      </c>
      <c r="I3587" s="135">
        <v>0</v>
      </c>
      <c r="J3587" s="92"/>
    </row>
    <row r="3588" spans="1:10" x14ac:dyDescent="0.25">
      <c r="A3588" s="135" t="s">
        <v>12661</v>
      </c>
      <c r="B3588" s="135" t="s">
        <v>549</v>
      </c>
      <c r="C3588" s="135" t="s">
        <v>566</v>
      </c>
      <c r="D3588" s="135" t="b">
        <v>0</v>
      </c>
      <c r="E3588" s="135" t="s">
        <v>12646</v>
      </c>
      <c r="F3588" s="135" t="s">
        <v>539</v>
      </c>
      <c r="G3588" s="136">
        <v>44147</v>
      </c>
      <c r="H3588" s="136">
        <v>44168</v>
      </c>
      <c r="I3588" s="135">
        <v>0</v>
      </c>
      <c r="J3588" s="92"/>
    </row>
    <row r="3589" spans="1:10" x14ac:dyDescent="0.25">
      <c r="A3589" s="135" t="s">
        <v>12662</v>
      </c>
      <c r="B3589" s="135" t="s">
        <v>549</v>
      </c>
      <c r="C3589" s="135" t="s">
        <v>566</v>
      </c>
      <c r="D3589" s="135" t="b">
        <v>0</v>
      </c>
      <c r="E3589" s="135" t="s">
        <v>12646</v>
      </c>
      <c r="F3589" s="135" t="s">
        <v>539</v>
      </c>
      <c r="G3589" s="136">
        <v>44147</v>
      </c>
      <c r="H3589" s="136">
        <v>44168</v>
      </c>
      <c r="I3589" s="135">
        <v>0</v>
      </c>
      <c r="J3589" s="92"/>
    </row>
    <row r="3590" spans="1:10" x14ac:dyDescent="0.25">
      <c r="A3590" s="135" t="s">
        <v>12663</v>
      </c>
      <c r="B3590" s="135" t="s">
        <v>549</v>
      </c>
      <c r="C3590" s="135" t="s">
        <v>566</v>
      </c>
      <c r="D3590" s="135" t="b">
        <v>0</v>
      </c>
      <c r="E3590" s="135" t="s">
        <v>12646</v>
      </c>
      <c r="F3590" s="135" t="s">
        <v>539</v>
      </c>
      <c r="G3590" s="136">
        <v>44147</v>
      </c>
      <c r="H3590" s="136">
        <v>44168</v>
      </c>
      <c r="I3590" s="135">
        <v>0</v>
      </c>
      <c r="J3590" s="92"/>
    </row>
    <row r="3591" spans="1:10" x14ac:dyDescent="0.25">
      <c r="A3591" s="135" t="s">
        <v>12664</v>
      </c>
      <c r="B3591" s="135" t="s">
        <v>549</v>
      </c>
      <c r="C3591" s="135" t="s">
        <v>566</v>
      </c>
      <c r="D3591" s="135" t="b">
        <v>0</v>
      </c>
      <c r="E3591" s="135" t="s">
        <v>12646</v>
      </c>
      <c r="F3591" s="135" t="s">
        <v>539</v>
      </c>
      <c r="G3591" s="136">
        <v>44147</v>
      </c>
      <c r="H3591" s="136">
        <v>44168</v>
      </c>
      <c r="I3591" s="135">
        <v>0</v>
      </c>
      <c r="J3591" s="92"/>
    </row>
    <row r="3592" spans="1:10" x14ac:dyDescent="0.25">
      <c r="A3592" s="135" t="s">
        <v>12665</v>
      </c>
      <c r="B3592" s="135" t="s">
        <v>549</v>
      </c>
      <c r="C3592" s="135" t="s">
        <v>566</v>
      </c>
      <c r="D3592" s="135" t="b">
        <v>0</v>
      </c>
      <c r="E3592" s="135" t="s">
        <v>12646</v>
      </c>
      <c r="F3592" s="135" t="s">
        <v>539</v>
      </c>
      <c r="G3592" s="136">
        <v>44147</v>
      </c>
      <c r="H3592" s="136">
        <v>44168</v>
      </c>
      <c r="I3592" s="135">
        <v>0</v>
      </c>
      <c r="J3592" s="92"/>
    </row>
    <row r="3593" spans="1:10" x14ac:dyDescent="0.25">
      <c r="A3593" s="135" t="s">
        <v>12666</v>
      </c>
      <c r="B3593" s="135" t="s">
        <v>549</v>
      </c>
      <c r="C3593" s="135" t="s">
        <v>566</v>
      </c>
      <c r="D3593" s="135" t="b">
        <v>0</v>
      </c>
      <c r="E3593" s="135" t="s">
        <v>12646</v>
      </c>
      <c r="F3593" s="135" t="s">
        <v>539</v>
      </c>
      <c r="G3593" s="136">
        <v>44147</v>
      </c>
      <c r="H3593" s="136">
        <v>44168</v>
      </c>
      <c r="I3593" s="135">
        <v>0</v>
      </c>
      <c r="J3593" s="92"/>
    </row>
    <row r="3594" spans="1:10" x14ac:dyDescent="0.25">
      <c r="A3594" s="135" t="s">
        <v>12667</v>
      </c>
      <c r="B3594" s="135" t="s">
        <v>549</v>
      </c>
      <c r="C3594" s="135" t="s">
        <v>566</v>
      </c>
      <c r="D3594" s="135" t="b">
        <v>0</v>
      </c>
      <c r="E3594" s="135" t="s">
        <v>12646</v>
      </c>
      <c r="F3594" s="135" t="s">
        <v>539</v>
      </c>
      <c r="G3594" s="136">
        <v>44147</v>
      </c>
      <c r="H3594" s="136">
        <v>44168</v>
      </c>
      <c r="I3594" s="135">
        <v>0</v>
      </c>
      <c r="J3594" s="92"/>
    </row>
    <row r="3595" spans="1:10" x14ac:dyDescent="0.25">
      <c r="A3595" s="135" t="s">
        <v>12668</v>
      </c>
      <c r="B3595" s="135" t="s">
        <v>549</v>
      </c>
      <c r="C3595" s="135" t="s">
        <v>566</v>
      </c>
      <c r="D3595" s="135" t="b">
        <v>0</v>
      </c>
      <c r="E3595" s="135" t="s">
        <v>12646</v>
      </c>
      <c r="F3595" s="135" t="s">
        <v>539</v>
      </c>
      <c r="G3595" s="136">
        <v>44147</v>
      </c>
      <c r="H3595" s="136">
        <v>44168</v>
      </c>
      <c r="I3595" s="135">
        <v>0</v>
      </c>
      <c r="J3595" s="92"/>
    </row>
    <row r="3596" spans="1:10" x14ac:dyDescent="0.25">
      <c r="A3596" s="135" t="s">
        <v>12669</v>
      </c>
      <c r="B3596" s="135" t="s">
        <v>549</v>
      </c>
      <c r="C3596" s="135" t="s">
        <v>566</v>
      </c>
      <c r="D3596" s="135" t="b">
        <v>0</v>
      </c>
      <c r="E3596" s="135" t="s">
        <v>12646</v>
      </c>
      <c r="F3596" s="135" t="s">
        <v>539</v>
      </c>
      <c r="G3596" s="136">
        <v>44147</v>
      </c>
      <c r="H3596" s="136">
        <v>44168</v>
      </c>
      <c r="I3596" s="135">
        <v>0</v>
      </c>
      <c r="J3596" s="92"/>
    </row>
    <row r="3597" spans="1:10" x14ac:dyDescent="0.25">
      <c r="A3597" s="135" t="s">
        <v>12670</v>
      </c>
      <c r="B3597" s="135" t="s">
        <v>549</v>
      </c>
      <c r="C3597" s="135" t="s">
        <v>566</v>
      </c>
      <c r="D3597" s="135" t="b">
        <v>0</v>
      </c>
      <c r="E3597" s="135" t="s">
        <v>12646</v>
      </c>
      <c r="F3597" s="135" t="s">
        <v>539</v>
      </c>
      <c r="G3597" s="136">
        <v>44147</v>
      </c>
      <c r="H3597" s="136">
        <v>44168</v>
      </c>
      <c r="I3597" s="135">
        <v>0</v>
      </c>
      <c r="J3597" s="92"/>
    </row>
    <row r="3598" spans="1:10" x14ac:dyDescent="0.25">
      <c r="A3598" s="135" t="s">
        <v>12671</v>
      </c>
      <c r="B3598" s="135" t="s">
        <v>549</v>
      </c>
      <c r="C3598" s="135" t="s">
        <v>566</v>
      </c>
      <c r="D3598" s="135" t="b">
        <v>0</v>
      </c>
      <c r="E3598" s="135" t="s">
        <v>12646</v>
      </c>
      <c r="F3598" s="135" t="s">
        <v>539</v>
      </c>
      <c r="G3598" s="136">
        <v>44147</v>
      </c>
      <c r="H3598" s="136">
        <v>44168</v>
      </c>
      <c r="I3598" s="135">
        <v>0</v>
      </c>
      <c r="J3598" s="92"/>
    </row>
    <row r="3599" spans="1:10" x14ac:dyDescent="0.25">
      <c r="A3599" s="135" t="s">
        <v>12672</v>
      </c>
      <c r="B3599" s="135" t="s">
        <v>549</v>
      </c>
      <c r="C3599" s="135" t="s">
        <v>566</v>
      </c>
      <c r="D3599" s="135" t="b">
        <v>0</v>
      </c>
      <c r="E3599" s="135" t="s">
        <v>12646</v>
      </c>
      <c r="F3599" s="135" t="s">
        <v>539</v>
      </c>
      <c r="G3599" s="136">
        <v>44147</v>
      </c>
      <c r="H3599" s="136">
        <v>44168</v>
      </c>
      <c r="I3599" s="135">
        <v>0</v>
      </c>
      <c r="J3599" s="92"/>
    </row>
    <row r="3600" spans="1:10" x14ac:dyDescent="0.25">
      <c r="A3600" s="135" t="s">
        <v>12673</v>
      </c>
      <c r="B3600" s="135" t="s">
        <v>549</v>
      </c>
      <c r="C3600" s="135" t="s">
        <v>566</v>
      </c>
      <c r="D3600" s="135" t="b">
        <v>0</v>
      </c>
      <c r="E3600" s="135" t="s">
        <v>12646</v>
      </c>
      <c r="F3600" s="135" t="s">
        <v>539</v>
      </c>
      <c r="G3600" s="136">
        <v>44147</v>
      </c>
      <c r="H3600" s="136">
        <v>44168</v>
      </c>
      <c r="I3600" s="135">
        <v>0</v>
      </c>
      <c r="J3600" s="92"/>
    </row>
    <row r="3601" spans="1:10" x14ac:dyDescent="0.25">
      <c r="A3601" s="135" t="s">
        <v>12674</v>
      </c>
      <c r="B3601" s="135" t="s">
        <v>549</v>
      </c>
      <c r="C3601" s="135" t="s">
        <v>566</v>
      </c>
      <c r="D3601" s="135" t="b">
        <v>0</v>
      </c>
      <c r="E3601" s="135" t="s">
        <v>12646</v>
      </c>
      <c r="F3601" s="135" t="s">
        <v>539</v>
      </c>
      <c r="G3601" s="136">
        <v>44147</v>
      </c>
      <c r="H3601" s="136">
        <v>44168</v>
      </c>
      <c r="I3601" s="135">
        <v>0</v>
      </c>
      <c r="J3601" s="92"/>
    </row>
    <row r="3602" spans="1:10" x14ac:dyDescent="0.25">
      <c r="A3602" s="135" t="s">
        <v>12675</v>
      </c>
      <c r="B3602" s="135" t="s">
        <v>549</v>
      </c>
      <c r="C3602" s="135" t="s">
        <v>566</v>
      </c>
      <c r="D3602" s="135" t="b">
        <v>0</v>
      </c>
      <c r="E3602" s="135" t="s">
        <v>12646</v>
      </c>
      <c r="F3602" s="135" t="s">
        <v>539</v>
      </c>
      <c r="G3602" s="136">
        <v>44147</v>
      </c>
      <c r="H3602" s="136">
        <v>44168</v>
      </c>
      <c r="I3602" s="135">
        <v>0</v>
      </c>
      <c r="J3602" s="92"/>
    </row>
    <row r="3603" spans="1:10" x14ac:dyDescent="0.25">
      <c r="A3603" s="135" t="s">
        <v>12676</v>
      </c>
      <c r="B3603" s="135" t="s">
        <v>549</v>
      </c>
      <c r="C3603" s="135" t="s">
        <v>566</v>
      </c>
      <c r="D3603" s="135" t="b">
        <v>0</v>
      </c>
      <c r="E3603" s="135" t="s">
        <v>12646</v>
      </c>
      <c r="F3603" s="135" t="s">
        <v>539</v>
      </c>
      <c r="G3603" s="136">
        <v>44147</v>
      </c>
      <c r="H3603" s="136">
        <v>44168</v>
      </c>
      <c r="I3603" s="135">
        <v>0</v>
      </c>
      <c r="J3603" s="92"/>
    </row>
    <row r="3604" spans="1:10" x14ac:dyDescent="0.25">
      <c r="A3604" s="135" t="s">
        <v>12677</v>
      </c>
      <c r="B3604" s="135" t="s">
        <v>549</v>
      </c>
      <c r="C3604" s="135" t="s">
        <v>566</v>
      </c>
      <c r="D3604" s="135" t="b">
        <v>0</v>
      </c>
      <c r="E3604" s="135" t="s">
        <v>12646</v>
      </c>
      <c r="F3604" s="135" t="s">
        <v>539</v>
      </c>
      <c r="G3604" s="136">
        <v>44147</v>
      </c>
      <c r="H3604" s="136">
        <v>44168</v>
      </c>
      <c r="I3604" s="135">
        <v>0</v>
      </c>
      <c r="J3604" s="92"/>
    </row>
    <row r="3605" spans="1:10" x14ac:dyDescent="0.25">
      <c r="A3605" s="135" t="s">
        <v>12678</v>
      </c>
      <c r="B3605" s="135" t="s">
        <v>549</v>
      </c>
      <c r="C3605" s="135" t="s">
        <v>566</v>
      </c>
      <c r="D3605" s="135" t="b">
        <v>0</v>
      </c>
      <c r="E3605" s="135" t="s">
        <v>12646</v>
      </c>
      <c r="F3605" s="135" t="s">
        <v>539</v>
      </c>
      <c r="G3605" s="136">
        <v>44147</v>
      </c>
      <c r="H3605" s="136">
        <v>44168</v>
      </c>
      <c r="I3605" s="135">
        <v>0</v>
      </c>
      <c r="J3605" s="92"/>
    </row>
    <row r="3606" spans="1:10" x14ac:dyDescent="0.25">
      <c r="A3606" s="135" t="s">
        <v>12679</v>
      </c>
      <c r="B3606" s="135" t="s">
        <v>549</v>
      </c>
      <c r="C3606" s="135" t="s">
        <v>566</v>
      </c>
      <c r="D3606" s="135" t="b">
        <v>0</v>
      </c>
      <c r="E3606" s="135" t="s">
        <v>12646</v>
      </c>
      <c r="F3606" s="135" t="s">
        <v>539</v>
      </c>
      <c r="G3606" s="136">
        <v>44147</v>
      </c>
      <c r="H3606" s="136">
        <v>44168</v>
      </c>
      <c r="I3606" s="135">
        <v>0</v>
      </c>
      <c r="J3606" s="92"/>
    </row>
    <row r="3607" spans="1:10" x14ac:dyDescent="0.25">
      <c r="A3607" s="135" t="s">
        <v>12680</v>
      </c>
      <c r="B3607" s="135" t="s">
        <v>549</v>
      </c>
      <c r="C3607" s="135" t="s">
        <v>566</v>
      </c>
      <c r="D3607" s="135" t="b">
        <v>0</v>
      </c>
      <c r="E3607" s="135" t="s">
        <v>12646</v>
      </c>
      <c r="F3607" s="135" t="s">
        <v>539</v>
      </c>
      <c r="G3607" s="136">
        <v>44147</v>
      </c>
      <c r="H3607" s="136">
        <v>44168</v>
      </c>
      <c r="I3607" s="135">
        <v>0</v>
      </c>
      <c r="J3607" s="92"/>
    </row>
    <row r="3608" spans="1:10" x14ac:dyDescent="0.25">
      <c r="A3608" s="135" t="s">
        <v>12681</v>
      </c>
      <c r="B3608" s="135" t="s">
        <v>549</v>
      </c>
      <c r="C3608" s="135" t="s">
        <v>566</v>
      </c>
      <c r="D3608" s="135" t="b">
        <v>0</v>
      </c>
      <c r="E3608" s="135" t="s">
        <v>12646</v>
      </c>
      <c r="F3608" s="135" t="s">
        <v>539</v>
      </c>
      <c r="G3608" s="136">
        <v>44147</v>
      </c>
      <c r="H3608" s="136">
        <v>44168</v>
      </c>
      <c r="I3608" s="135">
        <v>0</v>
      </c>
      <c r="J3608" s="92"/>
    </row>
    <row r="3609" spans="1:10" x14ac:dyDescent="0.25">
      <c r="A3609" s="135" t="s">
        <v>12682</v>
      </c>
      <c r="B3609" s="135" t="s">
        <v>549</v>
      </c>
      <c r="C3609" s="135" t="s">
        <v>566</v>
      </c>
      <c r="D3609" s="135" t="b">
        <v>0</v>
      </c>
      <c r="E3609" s="135" t="s">
        <v>12646</v>
      </c>
      <c r="F3609" s="135" t="s">
        <v>539</v>
      </c>
      <c r="G3609" s="136">
        <v>44147</v>
      </c>
      <c r="H3609" s="136">
        <v>44168</v>
      </c>
      <c r="I3609" s="135">
        <v>0</v>
      </c>
      <c r="J3609" s="92"/>
    </row>
    <row r="3610" spans="1:10" x14ac:dyDescent="0.25">
      <c r="A3610" s="135" t="s">
        <v>12683</v>
      </c>
      <c r="B3610" s="135" t="s">
        <v>549</v>
      </c>
      <c r="C3610" s="135" t="s">
        <v>566</v>
      </c>
      <c r="D3610" s="135" t="b">
        <v>0</v>
      </c>
      <c r="E3610" s="135" t="s">
        <v>12646</v>
      </c>
      <c r="F3610" s="135" t="s">
        <v>539</v>
      </c>
      <c r="G3610" s="136">
        <v>44147</v>
      </c>
      <c r="H3610" s="136">
        <v>44168</v>
      </c>
      <c r="I3610" s="135">
        <v>0</v>
      </c>
      <c r="J3610" s="92"/>
    </row>
    <row r="3611" spans="1:10" x14ac:dyDescent="0.25">
      <c r="A3611" s="135" t="s">
        <v>12684</v>
      </c>
      <c r="B3611" s="135" t="s">
        <v>549</v>
      </c>
      <c r="C3611" s="135" t="s">
        <v>566</v>
      </c>
      <c r="D3611" s="135" t="b">
        <v>0</v>
      </c>
      <c r="E3611" s="135" t="s">
        <v>12646</v>
      </c>
      <c r="F3611" s="135" t="s">
        <v>539</v>
      </c>
      <c r="G3611" s="136">
        <v>44147</v>
      </c>
      <c r="H3611" s="136">
        <v>44168</v>
      </c>
      <c r="I3611" s="135">
        <v>0</v>
      </c>
      <c r="J3611" s="92"/>
    </row>
    <row r="3612" spans="1:10" x14ac:dyDescent="0.25">
      <c r="A3612" s="135" t="s">
        <v>12685</v>
      </c>
      <c r="B3612" s="135" t="s">
        <v>549</v>
      </c>
      <c r="C3612" s="135" t="s">
        <v>566</v>
      </c>
      <c r="D3612" s="135" t="b">
        <v>0</v>
      </c>
      <c r="E3612" s="135" t="s">
        <v>12646</v>
      </c>
      <c r="F3612" s="135" t="s">
        <v>539</v>
      </c>
      <c r="G3612" s="136">
        <v>44147</v>
      </c>
      <c r="H3612" s="136">
        <v>44168</v>
      </c>
      <c r="I3612" s="135">
        <v>0</v>
      </c>
      <c r="J3612" s="92"/>
    </row>
    <row r="3613" spans="1:10" x14ac:dyDescent="0.25">
      <c r="A3613" s="135" t="s">
        <v>12686</v>
      </c>
      <c r="B3613" s="135" t="s">
        <v>549</v>
      </c>
      <c r="C3613" s="135" t="s">
        <v>566</v>
      </c>
      <c r="D3613" s="135" t="b">
        <v>0</v>
      </c>
      <c r="E3613" s="135" t="s">
        <v>12646</v>
      </c>
      <c r="F3613" s="135" t="s">
        <v>539</v>
      </c>
      <c r="G3613" s="136">
        <v>44147</v>
      </c>
      <c r="H3613" s="136">
        <v>44168</v>
      </c>
      <c r="I3613" s="135">
        <v>0</v>
      </c>
      <c r="J3613" s="92"/>
    </row>
    <row r="3614" spans="1:10" x14ac:dyDescent="0.25">
      <c r="A3614" s="135" t="s">
        <v>12687</v>
      </c>
      <c r="B3614" s="135" t="s">
        <v>549</v>
      </c>
      <c r="C3614" s="135" t="s">
        <v>566</v>
      </c>
      <c r="D3614" s="135" t="b">
        <v>0</v>
      </c>
      <c r="E3614" s="135" t="s">
        <v>12646</v>
      </c>
      <c r="F3614" s="135" t="s">
        <v>539</v>
      </c>
      <c r="G3614" s="136">
        <v>44147</v>
      </c>
      <c r="H3614" s="136">
        <v>44168</v>
      </c>
      <c r="I3614" s="135">
        <v>0</v>
      </c>
      <c r="J3614" s="92"/>
    </row>
    <row r="3615" spans="1:10" x14ac:dyDescent="0.25">
      <c r="A3615" s="135" t="s">
        <v>12688</v>
      </c>
      <c r="B3615" s="135" t="s">
        <v>549</v>
      </c>
      <c r="C3615" s="135" t="s">
        <v>566</v>
      </c>
      <c r="D3615" s="135" t="b">
        <v>0</v>
      </c>
      <c r="E3615" s="135" t="s">
        <v>12646</v>
      </c>
      <c r="F3615" s="135" t="s">
        <v>539</v>
      </c>
      <c r="G3615" s="136">
        <v>44147</v>
      </c>
      <c r="H3615" s="136">
        <v>44168</v>
      </c>
      <c r="I3615" s="135">
        <v>0</v>
      </c>
      <c r="J3615" s="92"/>
    </row>
    <row r="3616" spans="1:10" x14ac:dyDescent="0.25">
      <c r="A3616" s="135" t="s">
        <v>12689</v>
      </c>
      <c r="B3616" s="135" t="s">
        <v>549</v>
      </c>
      <c r="C3616" s="135" t="s">
        <v>566</v>
      </c>
      <c r="D3616" s="135" t="b">
        <v>0</v>
      </c>
      <c r="E3616" s="135" t="s">
        <v>12646</v>
      </c>
      <c r="F3616" s="135" t="s">
        <v>539</v>
      </c>
      <c r="G3616" s="136">
        <v>44147</v>
      </c>
      <c r="H3616" s="136">
        <v>44168</v>
      </c>
      <c r="I3616" s="135">
        <v>0</v>
      </c>
      <c r="J3616" s="92"/>
    </row>
    <row r="3617" spans="1:10" x14ac:dyDescent="0.25">
      <c r="A3617" s="135" t="s">
        <v>12690</v>
      </c>
      <c r="B3617" s="135" t="s">
        <v>549</v>
      </c>
      <c r="C3617" s="135" t="s">
        <v>566</v>
      </c>
      <c r="D3617" s="135" t="b">
        <v>0</v>
      </c>
      <c r="E3617" s="135" t="s">
        <v>12646</v>
      </c>
      <c r="F3617" s="135" t="s">
        <v>539</v>
      </c>
      <c r="G3617" s="136">
        <v>44147</v>
      </c>
      <c r="H3617" s="136">
        <v>44168</v>
      </c>
      <c r="I3617" s="135">
        <v>0</v>
      </c>
      <c r="J3617" s="92"/>
    </row>
    <row r="3618" spans="1:10" x14ac:dyDescent="0.25">
      <c r="A3618" s="135" t="s">
        <v>12691</v>
      </c>
      <c r="B3618" s="135" t="s">
        <v>549</v>
      </c>
      <c r="C3618" s="135" t="s">
        <v>566</v>
      </c>
      <c r="D3618" s="135" t="b">
        <v>0</v>
      </c>
      <c r="E3618" s="135" t="s">
        <v>12646</v>
      </c>
      <c r="F3618" s="135" t="s">
        <v>539</v>
      </c>
      <c r="G3618" s="136">
        <v>44147</v>
      </c>
      <c r="H3618" s="136">
        <v>44168</v>
      </c>
      <c r="I3618" s="135">
        <v>0</v>
      </c>
      <c r="J3618" s="92"/>
    </row>
    <row r="3619" spans="1:10" x14ac:dyDescent="0.25">
      <c r="A3619" s="135" t="s">
        <v>12692</v>
      </c>
      <c r="B3619" s="135" t="s">
        <v>549</v>
      </c>
      <c r="C3619" s="135" t="s">
        <v>566</v>
      </c>
      <c r="D3619" s="135" t="b">
        <v>0</v>
      </c>
      <c r="E3619" s="135" t="s">
        <v>12646</v>
      </c>
      <c r="F3619" s="135" t="s">
        <v>539</v>
      </c>
      <c r="G3619" s="136">
        <v>44147</v>
      </c>
      <c r="H3619" s="136">
        <v>44168</v>
      </c>
      <c r="I3619" s="135">
        <v>0</v>
      </c>
      <c r="J3619" s="92"/>
    </row>
    <row r="3620" spans="1:10" x14ac:dyDescent="0.25">
      <c r="A3620" s="135" t="s">
        <v>12693</v>
      </c>
      <c r="B3620" s="135" t="s">
        <v>549</v>
      </c>
      <c r="C3620" s="135" t="s">
        <v>566</v>
      </c>
      <c r="D3620" s="135" t="b">
        <v>0</v>
      </c>
      <c r="E3620" s="135" t="s">
        <v>12646</v>
      </c>
      <c r="F3620" s="135" t="s">
        <v>539</v>
      </c>
      <c r="G3620" s="136">
        <v>44147</v>
      </c>
      <c r="H3620" s="136">
        <v>44168</v>
      </c>
      <c r="I3620" s="135">
        <v>0</v>
      </c>
      <c r="J3620" s="92"/>
    </row>
    <row r="3621" spans="1:10" x14ac:dyDescent="0.25">
      <c r="A3621" s="135" t="s">
        <v>12694</v>
      </c>
      <c r="B3621" s="135" t="s">
        <v>549</v>
      </c>
      <c r="C3621" s="135" t="s">
        <v>566</v>
      </c>
      <c r="D3621" s="135" t="b">
        <v>0</v>
      </c>
      <c r="E3621" s="135" t="s">
        <v>12646</v>
      </c>
      <c r="F3621" s="135" t="s">
        <v>539</v>
      </c>
      <c r="G3621" s="136">
        <v>44147</v>
      </c>
      <c r="H3621" s="136">
        <v>44168</v>
      </c>
      <c r="I3621" s="135">
        <v>0</v>
      </c>
      <c r="J3621" s="92"/>
    </row>
    <row r="3622" spans="1:10" x14ac:dyDescent="0.25">
      <c r="A3622" s="135" t="s">
        <v>12695</v>
      </c>
      <c r="B3622" s="135" t="s">
        <v>549</v>
      </c>
      <c r="C3622" s="135" t="s">
        <v>566</v>
      </c>
      <c r="D3622" s="135" t="b">
        <v>0</v>
      </c>
      <c r="E3622" s="135" t="s">
        <v>12646</v>
      </c>
      <c r="F3622" s="135" t="s">
        <v>539</v>
      </c>
      <c r="G3622" s="136">
        <v>44147</v>
      </c>
      <c r="H3622" s="136">
        <v>44168</v>
      </c>
      <c r="I3622" s="135">
        <v>0</v>
      </c>
      <c r="J3622" s="92"/>
    </row>
    <row r="3623" spans="1:10" x14ac:dyDescent="0.25">
      <c r="A3623" s="135" t="s">
        <v>12696</v>
      </c>
      <c r="B3623" s="135" t="s">
        <v>549</v>
      </c>
      <c r="C3623" s="135" t="s">
        <v>566</v>
      </c>
      <c r="D3623" s="135" t="b">
        <v>0</v>
      </c>
      <c r="E3623" s="135" t="s">
        <v>12646</v>
      </c>
      <c r="F3623" s="135" t="s">
        <v>539</v>
      </c>
      <c r="G3623" s="136">
        <v>44147</v>
      </c>
      <c r="H3623" s="136">
        <v>44168</v>
      </c>
      <c r="I3623" s="135">
        <v>0</v>
      </c>
      <c r="J3623" s="92"/>
    </row>
    <row r="3624" spans="1:10" x14ac:dyDescent="0.25">
      <c r="A3624" s="135" t="s">
        <v>12697</v>
      </c>
      <c r="B3624" s="135" t="s">
        <v>549</v>
      </c>
      <c r="C3624" s="135" t="s">
        <v>566</v>
      </c>
      <c r="D3624" s="135" t="b">
        <v>0</v>
      </c>
      <c r="E3624" s="135" t="s">
        <v>12646</v>
      </c>
      <c r="F3624" s="135" t="s">
        <v>539</v>
      </c>
      <c r="G3624" s="136">
        <v>44147</v>
      </c>
      <c r="H3624" s="136">
        <v>44168</v>
      </c>
      <c r="I3624" s="135">
        <v>0</v>
      </c>
      <c r="J3624" s="92"/>
    </row>
    <row r="3625" spans="1:10" x14ac:dyDescent="0.25">
      <c r="A3625" s="135" t="s">
        <v>12698</v>
      </c>
      <c r="B3625" s="135" t="s">
        <v>549</v>
      </c>
      <c r="C3625" s="135" t="s">
        <v>566</v>
      </c>
      <c r="D3625" s="135" t="b">
        <v>0</v>
      </c>
      <c r="E3625" s="135" t="s">
        <v>12646</v>
      </c>
      <c r="F3625" s="135" t="s">
        <v>539</v>
      </c>
      <c r="G3625" s="136">
        <v>44147</v>
      </c>
      <c r="H3625" s="136">
        <v>44168</v>
      </c>
      <c r="I3625" s="135">
        <v>0</v>
      </c>
      <c r="J3625" s="92"/>
    </row>
    <row r="3626" spans="1:10" x14ac:dyDescent="0.25">
      <c r="A3626" s="135" t="s">
        <v>12699</v>
      </c>
      <c r="B3626" s="135" t="s">
        <v>549</v>
      </c>
      <c r="C3626" s="135" t="s">
        <v>566</v>
      </c>
      <c r="D3626" s="135" t="b">
        <v>0</v>
      </c>
      <c r="E3626" s="135" t="s">
        <v>12646</v>
      </c>
      <c r="F3626" s="135" t="s">
        <v>539</v>
      </c>
      <c r="G3626" s="136">
        <v>44147</v>
      </c>
      <c r="H3626" s="136">
        <v>44168</v>
      </c>
      <c r="I3626" s="135">
        <v>0</v>
      </c>
      <c r="J3626" s="92"/>
    </row>
    <row r="3627" spans="1:10" x14ac:dyDescent="0.25">
      <c r="A3627" s="135" t="s">
        <v>12700</v>
      </c>
      <c r="B3627" s="135" t="s">
        <v>549</v>
      </c>
      <c r="C3627" s="135" t="s">
        <v>566</v>
      </c>
      <c r="D3627" s="135" t="b">
        <v>0</v>
      </c>
      <c r="E3627" s="135" t="s">
        <v>12646</v>
      </c>
      <c r="F3627" s="135" t="s">
        <v>539</v>
      </c>
      <c r="G3627" s="136">
        <v>44147</v>
      </c>
      <c r="H3627" s="136">
        <v>44168</v>
      </c>
      <c r="I3627" s="135">
        <v>0</v>
      </c>
      <c r="J3627" s="92"/>
    </row>
    <row r="3628" spans="1:10" x14ac:dyDescent="0.25">
      <c r="A3628" s="135" t="s">
        <v>12701</v>
      </c>
      <c r="B3628" s="135" t="s">
        <v>549</v>
      </c>
      <c r="C3628" s="135" t="s">
        <v>566</v>
      </c>
      <c r="D3628" s="135" t="b">
        <v>0</v>
      </c>
      <c r="E3628" s="135" t="s">
        <v>12646</v>
      </c>
      <c r="F3628" s="135" t="s">
        <v>539</v>
      </c>
      <c r="G3628" s="136">
        <v>44147</v>
      </c>
      <c r="H3628" s="136">
        <v>44168</v>
      </c>
      <c r="I3628" s="135">
        <v>0</v>
      </c>
      <c r="J3628" s="92"/>
    </row>
    <row r="3629" spans="1:10" x14ac:dyDescent="0.25">
      <c r="A3629" s="135" t="s">
        <v>12702</v>
      </c>
      <c r="B3629" s="135" t="s">
        <v>549</v>
      </c>
      <c r="C3629" s="135" t="s">
        <v>566</v>
      </c>
      <c r="D3629" s="135" t="b">
        <v>0</v>
      </c>
      <c r="E3629" s="135" t="s">
        <v>12646</v>
      </c>
      <c r="F3629" s="135" t="s">
        <v>539</v>
      </c>
      <c r="G3629" s="136">
        <v>44147</v>
      </c>
      <c r="H3629" s="136">
        <v>44168</v>
      </c>
      <c r="I3629" s="135">
        <v>0</v>
      </c>
      <c r="J3629" s="92"/>
    </row>
    <row r="3630" spans="1:10" x14ac:dyDescent="0.25">
      <c r="A3630" s="135" t="s">
        <v>12703</v>
      </c>
      <c r="B3630" s="135" t="s">
        <v>549</v>
      </c>
      <c r="C3630" s="135" t="s">
        <v>566</v>
      </c>
      <c r="D3630" s="135" t="b">
        <v>0</v>
      </c>
      <c r="E3630" s="135" t="s">
        <v>12646</v>
      </c>
      <c r="F3630" s="135" t="s">
        <v>539</v>
      </c>
      <c r="G3630" s="136">
        <v>44147</v>
      </c>
      <c r="H3630" s="136">
        <v>44168</v>
      </c>
      <c r="I3630" s="135">
        <v>0</v>
      </c>
      <c r="J3630" s="92"/>
    </row>
    <row r="3631" spans="1:10" x14ac:dyDescent="0.25">
      <c r="A3631" s="135" t="s">
        <v>12704</v>
      </c>
      <c r="B3631" s="135" t="s">
        <v>549</v>
      </c>
      <c r="C3631" s="135" t="s">
        <v>566</v>
      </c>
      <c r="D3631" s="135" t="b">
        <v>0</v>
      </c>
      <c r="E3631" s="135" t="s">
        <v>12646</v>
      </c>
      <c r="F3631" s="135" t="s">
        <v>539</v>
      </c>
      <c r="G3631" s="136">
        <v>44147</v>
      </c>
      <c r="H3631" s="136">
        <v>44168</v>
      </c>
      <c r="I3631" s="135">
        <v>0</v>
      </c>
      <c r="J3631" s="92"/>
    </row>
    <row r="3632" spans="1:10" x14ac:dyDescent="0.25">
      <c r="A3632" s="135" t="s">
        <v>12705</v>
      </c>
      <c r="B3632" s="135" t="s">
        <v>549</v>
      </c>
      <c r="C3632" s="135" t="s">
        <v>566</v>
      </c>
      <c r="D3632" s="135" t="b">
        <v>0</v>
      </c>
      <c r="E3632" s="135" t="s">
        <v>12646</v>
      </c>
      <c r="F3632" s="135" t="s">
        <v>539</v>
      </c>
      <c r="G3632" s="136">
        <v>44147</v>
      </c>
      <c r="H3632" s="136">
        <v>44168</v>
      </c>
      <c r="I3632" s="135">
        <v>0</v>
      </c>
      <c r="J3632" s="92"/>
    </row>
    <row r="3633" spans="1:10" x14ac:dyDescent="0.25">
      <c r="A3633" s="135" t="s">
        <v>12706</v>
      </c>
      <c r="B3633" s="135" t="s">
        <v>549</v>
      </c>
      <c r="C3633" s="135" t="s">
        <v>566</v>
      </c>
      <c r="D3633" s="135" t="b">
        <v>0</v>
      </c>
      <c r="E3633" s="135" t="s">
        <v>12646</v>
      </c>
      <c r="F3633" s="135" t="s">
        <v>539</v>
      </c>
      <c r="G3633" s="136">
        <v>44147</v>
      </c>
      <c r="H3633" s="136">
        <v>44168</v>
      </c>
      <c r="I3633" s="135">
        <v>0</v>
      </c>
      <c r="J3633" s="92"/>
    </row>
    <row r="3634" spans="1:10" x14ac:dyDescent="0.25">
      <c r="A3634" s="135" t="s">
        <v>12707</v>
      </c>
      <c r="B3634" s="135" t="s">
        <v>549</v>
      </c>
      <c r="C3634" s="135" t="s">
        <v>566</v>
      </c>
      <c r="D3634" s="135" t="b">
        <v>0</v>
      </c>
      <c r="E3634" s="135" t="s">
        <v>12646</v>
      </c>
      <c r="F3634" s="135" t="s">
        <v>539</v>
      </c>
      <c r="G3634" s="136">
        <v>44147</v>
      </c>
      <c r="H3634" s="136">
        <v>44168</v>
      </c>
      <c r="I3634" s="135">
        <v>0</v>
      </c>
      <c r="J3634" s="92"/>
    </row>
    <row r="3635" spans="1:10" x14ac:dyDescent="0.25">
      <c r="A3635" s="135" t="s">
        <v>12708</v>
      </c>
      <c r="B3635" s="135" t="s">
        <v>549</v>
      </c>
      <c r="C3635" s="135" t="s">
        <v>566</v>
      </c>
      <c r="D3635" s="135" t="b">
        <v>0</v>
      </c>
      <c r="E3635" s="135" t="s">
        <v>12646</v>
      </c>
      <c r="F3635" s="135" t="s">
        <v>539</v>
      </c>
      <c r="G3635" s="136">
        <v>44147</v>
      </c>
      <c r="H3635" s="136">
        <v>44168</v>
      </c>
      <c r="I3635" s="135">
        <v>0</v>
      </c>
      <c r="J3635" s="92"/>
    </row>
    <row r="3636" spans="1:10" x14ac:dyDescent="0.25">
      <c r="A3636" s="135" t="s">
        <v>12709</v>
      </c>
      <c r="B3636" s="135" t="s">
        <v>549</v>
      </c>
      <c r="C3636" s="135" t="s">
        <v>566</v>
      </c>
      <c r="D3636" s="135" t="b">
        <v>0</v>
      </c>
      <c r="E3636" s="135" t="s">
        <v>12646</v>
      </c>
      <c r="F3636" s="135" t="s">
        <v>539</v>
      </c>
      <c r="G3636" s="136">
        <v>44147</v>
      </c>
      <c r="H3636" s="136">
        <v>44168</v>
      </c>
      <c r="I3636" s="135">
        <v>0</v>
      </c>
      <c r="J3636" s="92"/>
    </row>
    <row r="3637" spans="1:10" x14ac:dyDescent="0.25">
      <c r="A3637" s="135" t="s">
        <v>12710</v>
      </c>
      <c r="B3637" s="135" t="s">
        <v>549</v>
      </c>
      <c r="C3637" s="135" t="s">
        <v>566</v>
      </c>
      <c r="D3637" s="135" t="b">
        <v>0</v>
      </c>
      <c r="E3637" s="135" t="s">
        <v>12646</v>
      </c>
      <c r="F3637" s="135" t="s">
        <v>539</v>
      </c>
      <c r="G3637" s="136">
        <v>44147</v>
      </c>
      <c r="H3637" s="136">
        <v>44168</v>
      </c>
      <c r="I3637" s="135">
        <v>0</v>
      </c>
      <c r="J3637" s="92"/>
    </row>
    <row r="3638" spans="1:10" x14ac:dyDescent="0.25">
      <c r="A3638" s="135" t="s">
        <v>12711</v>
      </c>
      <c r="B3638" s="135" t="s">
        <v>549</v>
      </c>
      <c r="C3638" s="135" t="s">
        <v>566</v>
      </c>
      <c r="D3638" s="135" t="b">
        <v>0</v>
      </c>
      <c r="E3638" s="135" t="s">
        <v>12646</v>
      </c>
      <c r="F3638" s="135" t="s">
        <v>539</v>
      </c>
      <c r="G3638" s="136">
        <v>44147</v>
      </c>
      <c r="H3638" s="136">
        <v>44168</v>
      </c>
      <c r="I3638" s="135">
        <v>0</v>
      </c>
      <c r="J3638" s="92"/>
    </row>
    <row r="3639" spans="1:10" x14ac:dyDescent="0.25">
      <c r="A3639" s="135" t="s">
        <v>12712</v>
      </c>
      <c r="B3639" s="135" t="s">
        <v>549</v>
      </c>
      <c r="C3639" s="135" t="s">
        <v>566</v>
      </c>
      <c r="D3639" s="135" t="b">
        <v>0</v>
      </c>
      <c r="E3639" s="135" t="s">
        <v>12646</v>
      </c>
      <c r="F3639" s="135" t="s">
        <v>539</v>
      </c>
      <c r="G3639" s="136">
        <v>44147</v>
      </c>
      <c r="H3639" s="136">
        <v>44168</v>
      </c>
      <c r="I3639" s="135">
        <v>0</v>
      </c>
      <c r="J3639" s="92"/>
    </row>
    <row r="3640" spans="1:10" x14ac:dyDescent="0.25">
      <c r="A3640" s="135" t="s">
        <v>12713</v>
      </c>
      <c r="B3640" s="135" t="s">
        <v>549</v>
      </c>
      <c r="C3640" s="135" t="s">
        <v>566</v>
      </c>
      <c r="D3640" s="135" t="b">
        <v>0</v>
      </c>
      <c r="E3640" s="135" t="s">
        <v>12646</v>
      </c>
      <c r="F3640" s="135" t="s">
        <v>539</v>
      </c>
      <c r="G3640" s="136">
        <v>44147</v>
      </c>
      <c r="H3640" s="136">
        <v>44168</v>
      </c>
      <c r="I3640" s="135">
        <v>0</v>
      </c>
      <c r="J3640" s="92"/>
    </row>
    <row r="3641" spans="1:10" x14ac:dyDescent="0.25">
      <c r="A3641" s="135" t="s">
        <v>12714</v>
      </c>
      <c r="B3641" s="135" t="s">
        <v>549</v>
      </c>
      <c r="C3641" s="135" t="s">
        <v>566</v>
      </c>
      <c r="D3641" s="135" t="b">
        <v>0</v>
      </c>
      <c r="E3641" s="135" t="s">
        <v>12646</v>
      </c>
      <c r="F3641" s="135" t="s">
        <v>539</v>
      </c>
      <c r="G3641" s="136">
        <v>44147</v>
      </c>
      <c r="H3641" s="136">
        <v>44168</v>
      </c>
      <c r="I3641" s="135">
        <v>0</v>
      </c>
      <c r="J3641" s="92"/>
    </row>
    <row r="3642" spans="1:10" x14ac:dyDescent="0.25">
      <c r="A3642" s="135" t="s">
        <v>12715</v>
      </c>
      <c r="B3642" s="135" t="s">
        <v>549</v>
      </c>
      <c r="C3642" s="135" t="s">
        <v>566</v>
      </c>
      <c r="D3642" s="135" t="b">
        <v>0</v>
      </c>
      <c r="E3642" s="135" t="s">
        <v>12646</v>
      </c>
      <c r="F3642" s="135" t="s">
        <v>539</v>
      </c>
      <c r="G3642" s="136">
        <v>44147</v>
      </c>
      <c r="H3642" s="136">
        <v>44168</v>
      </c>
      <c r="I3642" s="135">
        <v>0</v>
      </c>
      <c r="J3642" s="92"/>
    </row>
    <row r="3643" spans="1:10" x14ac:dyDescent="0.25">
      <c r="A3643" s="135" t="s">
        <v>12716</v>
      </c>
      <c r="B3643" s="135" t="s">
        <v>549</v>
      </c>
      <c r="C3643" s="135" t="s">
        <v>566</v>
      </c>
      <c r="D3643" s="135" t="b">
        <v>0</v>
      </c>
      <c r="E3643" s="135" t="s">
        <v>12646</v>
      </c>
      <c r="F3643" s="135" t="s">
        <v>539</v>
      </c>
      <c r="G3643" s="136">
        <v>44147</v>
      </c>
      <c r="H3643" s="136">
        <v>44168</v>
      </c>
      <c r="I3643" s="135">
        <v>0</v>
      </c>
      <c r="J3643" s="92"/>
    </row>
    <row r="3644" spans="1:10" x14ac:dyDescent="0.25">
      <c r="A3644" s="135" t="s">
        <v>12717</v>
      </c>
      <c r="B3644" s="135" t="s">
        <v>549</v>
      </c>
      <c r="C3644" s="135" t="s">
        <v>566</v>
      </c>
      <c r="D3644" s="135" t="b">
        <v>0</v>
      </c>
      <c r="E3644" s="135" t="s">
        <v>12646</v>
      </c>
      <c r="F3644" s="135" t="s">
        <v>539</v>
      </c>
      <c r="G3644" s="136">
        <v>44147</v>
      </c>
      <c r="H3644" s="136">
        <v>44168</v>
      </c>
      <c r="I3644" s="135">
        <v>0</v>
      </c>
      <c r="J3644" s="92"/>
    </row>
    <row r="3645" spans="1:10" x14ac:dyDescent="0.25">
      <c r="A3645" s="135" t="s">
        <v>12718</v>
      </c>
      <c r="B3645" s="135" t="s">
        <v>549</v>
      </c>
      <c r="C3645" s="135" t="s">
        <v>566</v>
      </c>
      <c r="D3645" s="135" t="b">
        <v>0</v>
      </c>
      <c r="E3645" s="135" t="s">
        <v>12646</v>
      </c>
      <c r="F3645" s="135" t="s">
        <v>539</v>
      </c>
      <c r="G3645" s="136">
        <v>44147</v>
      </c>
      <c r="H3645" s="136">
        <v>44168</v>
      </c>
      <c r="I3645" s="135">
        <v>0</v>
      </c>
      <c r="J3645" s="92"/>
    </row>
    <row r="3646" spans="1:10" x14ac:dyDescent="0.25">
      <c r="A3646" s="135" t="s">
        <v>12719</v>
      </c>
      <c r="B3646" s="135" t="s">
        <v>549</v>
      </c>
      <c r="C3646" s="135" t="s">
        <v>566</v>
      </c>
      <c r="D3646" s="135" t="b">
        <v>0</v>
      </c>
      <c r="E3646" s="135" t="s">
        <v>12646</v>
      </c>
      <c r="F3646" s="135" t="s">
        <v>539</v>
      </c>
      <c r="G3646" s="136">
        <v>44147</v>
      </c>
      <c r="H3646" s="136">
        <v>44168</v>
      </c>
      <c r="I3646" s="135">
        <v>0</v>
      </c>
      <c r="J3646" s="92"/>
    </row>
    <row r="3647" spans="1:10" x14ac:dyDescent="0.25">
      <c r="A3647" s="135" t="s">
        <v>12720</v>
      </c>
      <c r="B3647" s="135" t="s">
        <v>549</v>
      </c>
      <c r="C3647" s="135" t="s">
        <v>566</v>
      </c>
      <c r="D3647" s="135" t="b">
        <v>0</v>
      </c>
      <c r="E3647" s="135" t="s">
        <v>12646</v>
      </c>
      <c r="F3647" s="135" t="s">
        <v>539</v>
      </c>
      <c r="G3647" s="136">
        <v>44147</v>
      </c>
      <c r="H3647" s="136">
        <v>44168</v>
      </c>
      <c r="I3647" s="135">
        <v>0</v>
      </c>
      <c r="J3647" s="92"/>
    </row>
    <row r="3648" spans="1:10" x14ac:dyDescent="0.25">
      <c r="A3648" s="135" t="s">
        <v>12721</v>
      </c>
      <c r="B3648" s="135" t="s">
        <v>549</v>
      </c>
      <c r="C3648" s="135" t="s">
        <v>566</v>
      </c>
      <c r="D3648" s="135" t="b">
        <v>0</v>
      </c>
      <c r="E3648" s="135" t="s">
        <v>12646</v>
      </c>
      <c r="F3648" s="135" t="s">
        <v>539</v>
      </c>
      <c r="G3648" s="136">
        <v>44147</v>
      </c>
      <c r="H3648" s="136">
        <v>44168</v>
      </c>
      <c r="I3648" s="135">
        <v>0</v>
      </c>
      <c r="J3648" s="92"/>
    </row>
    <row r="3649" spans="1:10" x14ac:dyDescent="0.25">
      <c r="A3649" s="135" t="s">
        <v>12722</v>
      </c>
      <c r="B3649" s="135" t="s">
        <v>549</v>
      </c>
      <c r="C3649" s="135" t="s">
        <v>566</v>
      </c>
      <c r="D3649" s="135" t="b">
        <v>0</v>
      </c>
      <c r="E3649" s="135" t="s">
        <v>12646</v>
      </c>
      <c r="F3649" s="135" t="s">
        <v>539</v>
      </c>
      <c r="G3649" s="136">
        <v>44147</v>
      </c>
      <c r="H3649" s="136">
        <v>44168</v>
      </c>
      <c r="I3649" s="135">
        <v>0</v>
      </c>
      <c r="J3649" s="92"/>
    </row>
    <row r="3650" spans="1:10" x14ac:dyDescent="0.25">
      <c r="A3650" s="135" t="s">
        <v>12723</v>
      </c>
      <c r="B3650" s="135" t="s">
        <v>549</v>
      </c>
      <c r="C3650" s="135" t="s">
        <v>566</v>
      </c>
      <c r="D3650" s="135" t="b">
        <v>0</v>
      </c>
      <c r="E3650" s="135" t="s">
        <v>12646</v>
      </c>
      <c r="F3650" s="135" t="s">
        <v>539</v>
      </c>
      <c r="G3650" s="136">
        <v>44147</v>
      </c>
      <c r="H3650" s="136">
        <v>44168</v>
      </c>
      <c r="I3650" s="135">
        <v>0</v>
      </c>
      <c r="J3650" s="92"/>
    </row>
    <row r="3651" spans="1:10" x14ac:dyDescent="0.25">
      <c r="A3651" s="135" t="s">
        <v>12724</v>
      </c>
      <c r="B3651" s="135" t="s">
        <v>549</v>
      </c>
      <c r="C3651" s="135" t="s">
        <v>566</v>
      </c>
      <c r="D3651" s="135" t="b">
        <v>0</v>
      </c>
      <c r="E3651" s="135" t="s">
        <v>12646</v>
      </c>
      <c r="F3651" s="135" t="s">
        <v>539</v>
      </c>
      <c r="G3651" s="136">
        <v>44147</v>
      </c>
      <c r="H3651" s="136">
        <v>44168</v>
      </c>
      <c r="I3651" s="135">
        <v>0</v>
      </c>
      <c r="J3651" s="92"/>
    </row>
    <row r="3652" spans="1:10" x14ac:dyDescent="0.25">
      <c r="A3652" s="135" t="s">
        <v>12725</v>
      </c>
      <c r="B3652" s="135" t="s">
        <v>549</v>
      </c>
      <c r="C3652" s="135" t="s">
        <v>566</v>
      </c>
      <c r="D3652" s="135" t="b">
        <v>0</v>
      </c>
      <c r="E3652" s="135" t="s">
        <v>12646</v>
      </c>
      <c r="F3652" s="135" t="s">
        <v>539</v>
      </c>
      <c r="G3652" s="136">
        <v>44147</v>
      </c>
      <c r="H3652" s="136">
        <v>44168</v>
      </c>
      <c r="I3652" s="135">
        <v>0</v>
      </c>
      <c r="J3652" s="92"/>
    </row>
    <row r="3653" spans="1:10" x14ac:dyDescent="0.25">
      <c r="A3653" s="135" t="s">
        <v>12726</v>
      </c>
      <c r="B3653" s="135" t="s">
        <v>549</v>
      </c>
      <c r="C3653" s="135" t="s">
        <v>566</v>
      </c>
      <c r="D3653" s="135" t="b">
        <v>0</v>
      </c>
      <c r="E3653" s="135" t="s">
        <v>12646</v>
      </c>
      <c r="F3653" s="135" t="s">
        <v>539</v>
      </c>
      <c r="G3653" s="136">
        <v>44147</v>
      </c>
      <c r="H3653" s="136">
        <v>44168</v>
      </c>
      <c r="I3653" s="135">
        <v>0</v>
      </c>
      <c r="J3653" s="92"/>
    </row>
    <row r="3654" spans="1:10" x14ac:dyDescent="0.25">
      <c r="A3654" s="135" t="s">
        <v>12727</v>
      </c>
      <c r="B3654" s="135" t="s">
        <v>549</v>
      </c>
      <c r="C3654" s="135" t="s">
        <v>566</v>
      </c>
      <c r="D3654" s="135" t="b">
        <v>0</v>
      </c>
      <c r="E3654" s="135" t="s">
        <v>12646</v>
      </c>
      <c r="F3654" s="135" t="s">
        <v>539</v>
      </c>
      <c r="G3654" s="136">
        <v>44147</v>
      </c>
      <c r="H3654" s="136">
        <v>44168</v>
      </c>
      <c r="I3654" s="135">
        <v>0</v>
      </c>
      <c r="J3654" s="92"/>
    </row>
    <row r="3655" spans="1:10" x14ac:dyDescent="0.25">
      <c r="A3655" s="135" t="s">
        <v>12728</v>
      </c>
      <c r="B3655" s="135" t="s">
        <v>549</v>
      </c>
      <c r="C3655" s="135" t="s">
        <v>566</v>
      </c>
      <c r="D3655" s="135" t="b">
        <v>0</v>
      </c>
      <c r="E3655" s="135" t="s">
        <v>12646</v>
      </c>
      <c r="F3655" s="135" t="s">
        <v>539</v>
      </c>
      <c r="G3655" s="136">
        <v>44147</v>
      </c>
      <c r="H3655" s="136">
        <v>44168</v>
      </c>
      <c r="I3655" s="135">
        <v>0</v>
      </c>
      <c r="J3655" s="92"/>
    </row>
    <row r="3656" spans="1:10" x14ac:dyDescent="0.25">
      <c r="A3656" s="135" t="s">
        <v>12729</v>
      </c>
      <c r="B3656" s="135" t="s">
        <v>549</v>
      </c>
      <c r="C3656" s="135" t="s">
        <v>566</v>
      </c>
      <c r="D3656" s="135" t="b">
        <v>0</v>
      </c>
      <c r="E3656" s="135" t="s">
        <v>12646</v>
      </c>
      <c r="F3656" s="135" t="s">
        <v>539</v>
      </c>
      <c r="G3656" s="136">
        <v>44147</v>
      </c>
      <c r="H3656" s="136">
        <v>44168</v>
      </c>
      <c r="I3656" s="135">
        <v>0</v>
      </c>
      <c r="J3656" s="92"/>
    </row>
    <row r="3657" spans="1:10" x14ac:dyDescent="0.25">
      <c r="A3657" s="135" t="s">
        <v>12730</v>
      </c>
      <c r="B3657" s="135" t="s">
        <v>549</v>
      </c>
      <c r="C3657" s="135" t="s">
        <v>566</v>
      </c>
      <c r="D3657" s="135" t="b">
        <v>0</v>
      </c>
      <c r="E3657" s="135" t="s">
        <v>12646</v>
      </c>
      <c r="F3657" s="135" t="s">
        <v>539</v>
      </c>
      <c r="G3657" s="136">
        <v>44147</v>
      </c>
      <c r="H3657" s="136">
        <v>44168</v>
      </c>
      <c r="I3657" s="135">
        <v>0</v>
      </c>
      <c r="J3657" s="92"/>
    </row>
    <row r="3658" spans="1:10" x14ac:dyDescent="0.25">
      <c r="A3658" s="135" t="s">
        <v>12731</v>
      </c>
      <c r="B3658" s="135" t="s">
        <v>549</v>
      </c>
      <c r="C3658" s="135" t="s">
        <v>566</v>
      </c>
      <c r="D3658" s="135" t="b">
        <v>0</v>
      </c>
      <c r="E3658" s="135" t="s">
        <v>12646</v>
      </c>
      <c r="F3658" s="135" t="s">
        <v>539</v>
      </c>
      <c r="G3658" s="136">
        <v>44147</v>
      </c>
      <c r="H3658" s="136">
        <v>44168</v>
      </c>
      <c r="I3658" s="135">
        <v>0</v>
      </c>
      <c r="J3658" s="92"/>
    </row>
    <row r="3659" spans="1:10" x14ac:dyDescent="0.25">
      <c r="A3659" s="135" t="s">
        <v>12732</v>
      </c>
      <c r="B3659" s="135" t="s">
        <v>549</v>
      </c>
      <c r="C3659" s="135" t="s">
        <v>566</v>
      </c>
      <c r="D3659" s="135" t="b">
        <v>0</v>
      </c>
      <c r="E3659" s="135" t="s">
        <v>12646</v>
      </c>
      <c r="F3659" s="135" t="s">
        <v>539</v>
      </c>
      <c r="G3659" s="136">
        <v>44147</v>
      </c>
      <c r="H3659" s="136">
        <v>44168</v>
      </c>
      <c r="I3659" s="135">
        <v>0</v>
      </c>
      <c r="J3659" s="92"/>
    </row>
    <row r="3660" spans="1:10" x14ac:dyDescent="0.25">
      <c r="A3660" s="135" t="s">
        <v>12733</v>
      </c>
      <c r="B3660" s="135" t="s">
        <v>549</v>
      </c>
      <c r="C3660" s="135" t="s">
        <v>566</v>
      </c>
      <c r="D3660" s="135" t="b">
        <v>0</v>
      </c>
      <c r="E3660" s="135" t="s">
        <v>12646</v>
      </c>
      <c r="F3660" s="135" t="s">
        <v>539</v>
      </c>
      <c r="G3660" s="136">
        <v>44147</v>
      </c>
      <c r="H3660" s="136">
        <v>44168</v>
      </c>
      <c r="I3660" s="135">
        <v>0</v>
      </c>
      <c r="J3660" s="92"/>
    </row>
    <row r="3661" spans="1:10" x14ac:dyDescent="0.25">
      <c r="A3661" s="135" t="s">
        <v>12734</v>
      </c>
      <c r="B3661" s="135" t="s">
        <v>549</v>
      </c>
      <c r="C3661" s="135" t="s">
        <v>566</v>
      </c>
      <c r="D3661" s="135" t="b">
        <v>0</v>
      </c>
      <c r="E3661" s="135" t="s">
        <v>12646</v>
      </c>
      <c r="F3661" s="135" t="s">
        <v>539</v>
      </c>
      <c r="G3661" s="136">
        <v>44147</v>
      </c>
      <c r="H3661" s="136">
        <v>44168</v>
      </c>
      <c r="I3661" s="135">
        <v>0</v>
      </c>
      <c r="J3661" s="92"/>
    </row>
    <row r="3662" spans="1:10" x14ac:dyDescent="0.25">
      <c r="A3662" s="135" t="s">
        <v>12735</v>
      </c>
      <c r="B3662" s="135" t="s">
        <v>549</v>
      </c>
      <c r="C3662" s="135" t="s">
        <v>566</v>
      </c>
      <c r="D3662" s="135" t="b">
        <v>0</v>
      </c>
      <c r="E3662" s="135" t="s">
        <v>12646</v>
      </c>
      <c r="F3662" s="135" t="s">
        <v>539</v>
      </c>
      <c r="G3662" s="136">
        <v>44147</v>
      </c>
      <c r="H3662" s="136">
        <v>44168</v>
      </c>
      <c r="I3662" s="135">
        <v>0</v>
      </c>
      <c r="J3662" s="92"/>
    </row>
    <row r="3663" spans="1:10" x14ac:dyDescent="0.25">
      <c r="A3663" s="135" t="s">
        <v>12736</v>
      </c>
      <c r="B3663" s="135" t="s">
        <v>549</v>
      </c>
      <c r="C3663" s="135" t="s">
        <v>566</v>
      </c>
      <c r="D3663" s="135" t="b">
        <v>0</v>
      </c>
      <c r="E3663" s="135" t="s">
        <v>12646</v>
      </c>
      <c r="F3663" s="135" t="s">
        <v>539</v>
      </c>
      <c r="G3663" s="136">
        <v>44147</v>
      </c>
      <c r="H3663" s="136">
        <v>44168</v>
      </c>
      <c r="I3663" s="135">
        <v>0</v>
      </c>
      <c r="J3663" s="92"/>
    </row>
    <row r="3664" spans="1:10" x14ac:dyDescent="0.25">
      <c r="A3664" s="135" t="s">
        <v>12737</v>
      </c>
      <c r="B3664" s="135" t="s">
        <v>549</v>
      </c>
      <c r="C3664" s="135" t="s">
        <v>566</v>
      </c>
      <c r="D3664" s="135" t="b">
        <v>0</v>
      </c>
      <c r="E3664" s="135" t="s">
        <v>12646</v>
      </c>
      <c r="F3664" s="135" t="s">
        <v>539</v>
      </c>
      <c r="G3664" s="136">
        <v>44147</v>
      </c>
      <c r="H3664" s="136">
        <v>44168</v>
      </c>
      <c r="I3664" s="135">
        <v>0</v>
      </c>
      <c r="J3664" s="92"/>
    </row>
    <row r="3665" spans="1:10" x14ac:dyDescent="0.25">
      <c r="A3665" s="135" t="s">
        <v>12738</v>
      </c>
      <c r="B3665" s="135" t="s">
        <v>549</v>
      </c>
      <c r="C3665" s="135" t="s">
        <v>566</v>
      </c>
      <c r="D3665" s="135" t="b">
        <v>0</v>
      </c>
      <c r="E3665" s="135" t="s">
        <v>12646</v>
      </c>
      <c r="F3665" s="135" t="s">
        <v>539</v>
      </c>
      <c r="G3665" s="136">
        <v>44147</v>
      </c>
      <c r="H3665" s="136">
        <v>44168</v>
      </c>
      <c r="I3665" s="135">
        <v>0</v>
      </c>
      <c r="J3665" s="92"/>
    </row>
    <row r="3666" spans="1:10" x14ac:dyDescent="0.25">
      <c r="A3666" s="135" t="s">
        <v>12739</v>
      </c>
      <c r="B3666" s="135" t="s">
        <v>549</v>
      </c>
      <c r="C3666" s="135" t="s">
        <v>566</v>
      </c>
      <c r="D3666" s="135" t="b">
        <v>0</v>
      </c>
      <c r="E3666" s="135" t="s">
        <v>12646</v>
      </c>
      <c r="F3666" s="135" t="s">
        <v>539</v>
      </c>
      <c r="G3666" s="136">
        <v>44147</v>
      </c>
      <c r="H3666" s="136">
        <v>44168</v>
      </c>
      <c r="I3666" s="135">
        <v>0</v>
      </c>
      <c r="J3666" s="92"/>
    </row>
    <row r="3667" spans="1:10" x14ac:dyDescent="0.25">
      <c r="A3667" s="135" t="s">
        <v>12740</v>
      </c>
      <c r="B3667" s="135" t="s">
        <v>549</v>
      </c>
      <c r="C3667" s="135" t="s">
        <v>566</v>
      </c>
      <c r="D3667" s="135" t="b">
        <v>0</v>
      </c>
      <c r="E3667" s="135" t="s">
        <v>12646</v>
      </c>
      <c r="F3667" s="135" t="s">
        <v>539</v>
      </c>
      <c r="G3667" s="136">
        <v>44147</v>
      </c>
      <c r="H3667" s="136">
        <v>44168</v>
      </c>
      <c r="I3667" s="135">
        <v>0</v>
      </c>
      <c r="J3667" s="92"/>
    </row>
    <row r="3668" spans="1:10" x14ac:dyDescent="0.25">
      <c r="A3668" s="135" t="s">
        <v>12741</v>
      </c>
      <c r="B3668" s="135" t="s">
        <v>549</v>
      </c>
      <c r="C3668" s="135" t="s">
        <v>566</v>
      </c>
      <c r="D3668" s="135" t="b">
        <v>0</v>
      </c>
      <c r="E3668" s="135" t="s">
        <v>12646</v>
      </c>
      <c r="F3668" s="135" t="s">
        <v>539</v>
      </c>
      <c r="G3668" s="136">
        <v>44147</v>
      </c>
      <c r="H3668" s="136">
        <v>44168</v>
      </c>
      <c r="I3668" s="135">
        <v>0</v>
      </c>
      <c r="J3668" s="92"/>
    </row>
    <row r="3669" spans="1:10" x14ac:dyDescent="0.25">
      <c r="A3669" s="135" t="s">
        <v>12742</v>
      </c>
      <c r="B3669" s="135" t="s">
        <v>549</v>
      </c>
      <c r="C3669" s="135" t="s">
        <v>566</v>
      </c>
      <c r="D3669" s="135" t="b">
        <v>0</v>
      </c>
      <c r="E3669" s="135" t="s">
        <v>12646</v>
      </c>
      <c r="F3669" s="135" t="s">
        <v>539</v>
      </c>
      <c r="G3669" s="136">
        <v>44147</v>
      </c>
      <c r="H3669" s="136">
        <v>44168</v>
      </c>
      <c r="I3669" s="135">
        <v>0</v>
      </c>
      <c r="J3669" s="92"/>
    </row>
    <row r="3670" spans="1:10" x14ac:dyDescent="0.25">
      <c r="A3670" s="135" t="s">
        <v>12743</v>
      </c>
      <c r="B3670" s="135" t="s">
        <v>549</v>
      </c>
      <c r="C3670" s="135" t="s">
        <v>566</v>
      </c>
      <c r="D3670" s="135" t="b">
        <v>0</v>
      </c>
      <c r="E3670" s="135" t="s">
        <v>12646</v>
      </c>
      <c r="F3670" s="135" t="s">
        <v>539</v>
      </c>
      <c r="G3670" s="136">
        <v>44147</v>
      </c>
      <c r="H3670" s="136">
        <v>44168</v>
      </c>
      <c r="I3670" s="135">
        <v>0</v>
      </c>
      <c r="J3670" s="92"/>
    </row>
    <row r="3671" spans="1:10" x14ac:dyDescent="0.25">
      <c r="A3671" s="135" t="s">
        <v>12744</v>
      </c>
      <c r="B3671" s="135" t="s">
        <v>549</v>
      </c>
      <c r="C3671" s="135" t="s">
        <v>566</v>
      </c>
      <c r="D3671" s="135" t="b">
        <v>0</v>
      </c>
      <c r="E3671" s="135" t="s">
        <v>12646</v>
      </c>
      <c r="F3671" s="135" t="s">
        <v>539</v>
      </c>
      <c r="G3671" s="136">
        <v>44147</v>
      </c>
      <c r="H3671" s="136">
        <v>44168</v>
      </c>
      <c r="I3671" s="135">
        <v>0</v>
      </c>
      <c r="J3671" s="92"/>
    </row>
    <row r="3672" spans="1:10" x14ac:dyDescent="0.25">
      <c r="A3672" s="135" t="s">
        <v>12745</v>
      </c>
      <c r="B3672" s="135" t="s">
        <v>549</v>
      </c>
      <c r="C3672" s="135" t="s">
        <v>566</v>
      </c>
      <c r="D3672" s="135" t="b">
        <v>0</v>
      </c>
      <c r="E3672" s="135" t="s">
        <v>12646</v>
      </c>
      <c r="F3672" s="135" t="s">
        <v>539</v>
      </c>
      <c r="G3672" s="136">
        <v>44147</v>
      </c>
      <c r="H3672" s="136">
        <v>44168</v>
      </c>
      <c r="I3672" s="135">
        <v>0</v>
      </c>
      <c r="J3672" s="92"/>
    </row>
    <row r="3673" spans="1:10" x14ac:dyDescent="0.25">
      <c r="A3673" s="135" t="s">
        <v>12746</v>
      </c>
      <c r="B3673" s="135" t="s">
        <v>549</v>
      </c>
      <c r="C3673" s="135" t="s">
        <v>566</v>
      </c>
      <c r="D3673" s="135" t="b">
        <v>0</v>
      </c>
      <c r="E3673" s="135" t="s">
        <v>12646</v>
      </c>
      <c r="F3673" s="135" t="s">
        <v>539</v>
      </c>
      <c r="G3673" s="136">
        <v>44147</v>
      </c>
      <c r="H3673" s="136">
        <v>44168</v>
      </c>
      <c r="I3673" s="135">
        <v>0</v>
      </c>
      <c r="J3673" s="92"/>
    </row>
    <row r="3674" spans="1:10" x14ac:dyDescent="0.25">
      <c r="A3674" s="135" t="s">
        <v>12747</v>
      </c>
      <c r="B3674" s="135" t="s">
        <v>549</v>
      </c>
      <c r="C3674" s="135" t="s">
        <v>566</v>
      </c>
      <c r="D3674" s="135" t="b">
        <v>0</v>
      </c>
      <c r="E3674" s="135" t="s">
        <v>12646</v>
      </c>
      <c r="F3674" s="135" t="s">
        <v>539</v>
      </c>
      <c r="G3674" s="136">
        <v>44147</v>
      </c>
      <c r="H3674" s="136">
        <v>44168</v>
      </c>
      <c r="I3674" s="135">
        <v>0</v>
      </c>
      <c r="J3674" s="92"/>
    </row>
    <row r="3675" spans="1:10" x14ac:dyDescent="0.25">
      <c r="A3675" s="135" t="s">
        <v>12748</v>
      </c>
      <c r="B3675" s="135" t="s">
        <v>549</v>
      </c>
      <c r="C3675" s="135" t="s">
        <v>566</v>
      </c>
      <c r="D3675" s="135" t="b">
        <v>0</v>
      </c>
      <c r="E3675" s="135" t="s">
        <v>12646</v>
      </c>
      <c r="F3675" s="135" t="s">
        <v>539</v>
      </c>
      <c r="G3675" s="136">
        <v>44147</v>
      </c>
      <c r="H3675" s="136">
        <v>44168</v>
      </c>
      <c r="I3675" s="135">
        <v>0</v>
      </c>
      <c r="J3675" s="92"/>
    </row>
    <row r="3676" spans="1:10" x14ac:dyDescent="0.25">
      <c r="A3676" s="135" t="s">
        <v>12749</v>
      </c>
      <c r="B3676" s="135" t="s">
        <v>549</v>
      </c>
      <c r="C3676" s="135" t="s">
        <v>566</v>
      </c>
      <c r="D3676" s="135" t="b">
        <v>0</v>
      </c>
      <c r="E3676" s="135" t="s">
        <v>12646</v>
      </c>
      <c r="F3676" s="135" t="s">
        <v>539</v>
      </c>
      <c r="G3676" s="136">
        <v>44147</v>
      </c>
      <c r="H3676" s="136">
        <v>44168</v>
      </c>
      <c r="I3676" s="135">
        <v>0</v>
      </c>
      <c r="J3676" s="92"/>
    </row>
    <row r="3677" spans="1:10" x14ac:dyDescent="0.25">
      <c r="A3677" s="135" t="s">
        <v>12750</v>
      </c>
      <c r="B3677" s="135" t="s">
        <v>549</v>
      </c>
      <c r="C3677" s="135" t="s">
        <v>566</v>
      </c>
      <c r="D3677" s="135" t="b">
        <v>0</v>
      </c>
      <c r="E3677" s="135" t="s">
        <v>12646</v>
      </c>
      <c r="F3677" s="135" t="s">
        <v>539</v>
      </c>
      <c r="G3677" s="136">
        <v>44147</v>
      </c>
      <c r="H3677" s="136">
        <v>44168</v>
      </c>
      <c r="I3677" s="135">
        <v>0</v>
      </c>
      <c r="J3677" s="92"/>
    </row>
    <row r="3678" spans="1:10" x14ac:dyDescent="0.25">
      <c r="A3678" s="135" t="s">
        <v>12751</v>
      </c>
      <c r="B3678" s="135" t="s">
        <v>549</v>
      </c>
      <c r="C3678" s="135" t="s">
        <v>566</v>
      </c>
      <c r="D3678" s="135" t="b">
        <v>0</v>
      </c>
      <c r="E3678" s="135" t="s">
        <v>12646</v>
      </c>
      <c r="F3678" s="135" t="s">
        <v>539</v>
      </c>
      <c r="G3678" s="136">
        <v>44147</v>
      </c>
      <c r="H3678" s="136">
        <v>44168</v>
      </c>
      <c r="I3678" s="135">
        <v>0</v>
      </c>
      <c r="J3678" s="92"/>
    </row>
    <row r="3679" spans="1:10" x14ac:dyDescent="0.25">
      <c r="A3679" s="135" t="s">
        <v>12752</v>
      </c>
      <c r="B3679" s="135" t="s">
        <v>549</v>
      </c>
      <c r="C3679" s="135" t="s">
        <v>566</v>
      </c>
      <c r="D3679" s="135" t="b">
        <v>0</v>
      </c>
      <c r="E3679" s="135" t="s">
        <v>12646</v>
      </c>
      <c r="F3679" s="135" t="s">
        <v>539</v>
      </c>
      <c r="G3679" s="136">
        <v>44147</v>
      </c>
      <c r="H3679" s="136">
        <v>44168</v>
      </c>
      <c r="I3679" s="135">
        <v>0</v>
      </c>
      <c r="J3679" s="92"/>
    </row>
    <row r="3680" spans="1:10" x14ac:dyDescent="0.25">
      <c r="A3680" s="135" t="s">
        <v>12753</v>
      </c>
      <c r="B3680" s="135" t="s">
        <v>549</v>
      </c>
      <c r="C3680" s="135" t="s">
        <v>566</v>
      </c>
      <c r="D3680" s="135" t="b">
        <v>0</v>
      </c>
      <c r="E3680" s="135" t="s">
        <v>12646</v>
      </c>
      <c r="F3680" s="135" t="s">
        <v>539</v>
      </c>
      <c r="G3680" s="136">
        <v>44147</v>
      </c>
      <c r="H3680" s="136">
        <v>44168</v>
      </c>
      <c r="I3680" s="135">
        <v>0</v>
      </c>
      <c r="J3680" s="92"/>
    </row>
    <row r="3681" spans="1:10" x14ac:dyDescent="0.25">
      <c r="A3681" s="135" t="s">
        <v>12754</v>
      </c>
      <c r="B3681" s="135" t="s">
        <v>549</v>
      </c>
      <c r="C3681" s="135" t="s">
        <v>566</v>
      </c>
      <c r="D3681" s="135" t="b">
        <v>0</v>
      </c>
      <c r="E3681" s="135" t="s">
        <v>12646</v>
      </c>
      <c r="F3681" s="135" t="s">
        <v>539</v>
      </c>
      <c r="G3681" s="136">
        <v>44147</v>
      </c>
      <c r="H3681" s="136">
        <v>44168</v>
      </c>
      <c r="I3681" s="135">
        <v>0</v>
      </c>
      <c r="J3681" s="92"/>
    </row>
    <row r="3682" spans="1:10" x14ac:dyDescent="0.25">
      <c r="A3682" s="135" t="s">
        <v>12755</v>
      </c>
      <c r="B3682" s="135" t="s">
        <v>549</v>
      </c>
      <c r="C3682" s="135" t="s">
        <v>566</v>
      </c>
      <c r="D3682" s="135" t="b">
        <v>0</v>
      </c>
      <c r="E3682" s="135" t="s">
        <v>12646</v>
      </c>
      <c r="F3682" s="135" t="s">
        <v>539</v>
      </c>
      <c r="G3682" s="136">
        <v>44147</v>
      </c>
      <c r="H3682" s="136">
        <v>44168</v>
      </c>
      <c r="I3682" s="135">
        <v>0</v>
      </c>
      <c r="J3682" s="92"/>
    </row>
    <row r="3683" spans="1:10" x14ac:dyDescent="0.25">
      <c r="A3683" s="135" t="s">
        <v>12756</v>
      </c>
      <c r="B3683" s="135" t="s">
        <v>549</v>
      </c>
      <c r="C3683" s="135" t="s">
        <v>566</v>
      </c>
      <c r="D3683" s="135" t="b">
        <v>0</v>
      </c>
      <c r="E3683" s="135" t="s">
        <v>12646</v>
      </c>
      <c r="F3683" s="135" t="s">
        <v>539</v>
      </c>
      <c r="G3683" s="136">
        <v>44147</v>
      </c>
      <c r="H3683" s="136">
        <v>44168</v>
      </c>
      <c r="I3683" s="135">
        <v>0</v>
      </c>
      <c r="J3683" s="92"/>
    </row>
    <row r="3684" spans="1:10" x14ac:dyDescent="0.25">
      <c r="A3684" s="135" t="s">
        <v>12757</v>
      </c>
      <c r="B3684" s="135" t="s">
        <v>549</v>
      </c>
      <c r="C3684" s="135" t="s">
        <v>566</v>
      </c>
      <c r="D3684" s="135" t="b">
        <v>0</v>
      </c>
      <c r="E3684" s="135" t="s">
        <v>12646</v>
      </c>
      <c r="F3684" s="135" t="s">
        <v>539</v>
      </c>
      <c r="G3684" s="136">
        <v>44147</v>
      </c>
      <c r="H3684" s="136">
        <v>44168</v>
      </c>
      <c r="I3684" s="135">
        <v>0</v>
      </c>
      <c r="J3684" s="92"/>
    </row>
    <row r="3685" spans="1:10" x14ac:dyDescent="0.25">
      <c r="A3685" s="135" t="s">
        <v>12758</v>
      </c>
      <c r="B3685" s="135" t="s">
        <v>549</v>
      </c>
      <c r="C3685" s="135" t="s">
        <v>566</v>
      </c>
      <c r="D3685" s="135" t="b">
        <v>0</v>
      </c>
      <c r="E3685" s="135" t="s">
        <v>12646</v>
      </c>
      <c r="F3685" s="135" t="s">
        <v>539</v>
      </c>
      <c r="G3685" s="136">
        <v>44147</v>
      </c>
      <c r="H3685" s="136">
        <v>44168</v>
      </c>
      <c r="I3685" s="135">
        <v>0</v>
      </c>
      <c r="J3685" s="92"/>
    </row>
    <row r="3686" spans="1:10" x14ac:dyDescent="0.25">
      <c r="A3686" s="135" t="s">
        <v>12759</v>
      </c>
      <c r="B3686" s="135" t="s">
        <v>549</v>
      </c>
      <c r="C3686" s="135" t="s">
        <v>566</v>
      </c>
      <c r="D3686" s="135" t="b">
        <v>0</v>
      </c>
      <c r="E3686" s="135" t="s">
        <v>12646</v>
      </c>
      <c r="F3686" s="135" t="s">
        <v>539</v>
      </c>
      <c r="G3686" s="136">
        <v>44147</v>
      </c>
      <c r="H3686" s="136">
        <v>44168</v>
      </c>
      <c r="I3686" s="135">
        <v>0</v>
      </c>
      <c r="J3686" s="92"/>
    </row>
    <row r="3687" spans="1:10" x14ac:dyDescent="0.25">
      <c r="A3687" s="135" t="s">
        <v>12760</v>
      </c>
      <c r="B3687" s="135" t="s">
        <v>549</v>
      </c>
      <c r="C3687" s="135" t="s">
        <v>566</v>
      </c>
      <c r="D3687" s="135" t="b">
        <v>0</v>
      </c>
      <c r="E3687" s="135" t="s">
        <v>12646</v>
      </c>
      <c r="F3687" s="135" t="s">
        <v>539</v>
      </c>
      <c r="G3687" s="136">
        <v>44147</v>
      </c>
      <c r="H3687" s="136">
        <v>44168</v>
      </c>
      <c r="I3687" s="135">
        <v>0</v>
      </c>
      <c r="J3687" s="92"/>
    </row>
    <row r="3688" spans="1:10" x14ac:dyDescent="0.25">
      <c r="A3688" s="135" t="s">
        <v>12761</v>
      </c>
      <c r="B3688" s="135" t="s">
        <v>549</v>
      </c>
      <c r="C3688" s="135" t="s">
        <v>566</v>
      </c>
      <c r="D3688" s="135" t="b">
        <v>0</v>
      </c>
      <c r="E3688" s="135" t="s">
        <v>12646</v>
      </c>
      <c r="F3688" s="135" t="s">
        <v>539</v>
      </c>
      <c r="G3688" s="136">
        <v>44147</v>
      </c>
      <c r="H3688" s="136">
        <v>44168</v>
      </c>
      <c r="I3688" s="135">
        <v>0</v>
      </c>
      <c r="J3688" s="92"/>
    </row>
    <row r="3689" spans="1:10" x14ac:dyDescent="0.25">
      <c r="A3689" s="135" t="s">
        <v>12762</v>
      </c>
      <c r="B3689" s="135" t="s">
        <v>549</v>
      </c>
      <c r="C3689" s="135" t="s">
        <v>566</v>
      </c>
      <c r="D3689" s="135" t="b">
        <v>0</v>
      </c>
      <c r="E3689" s="135" t="s">
        <v>12646</v>
      </c>
      <c r="F3689" s="135" t="s">
        <v>539</v>
      </c>
      <c r="G3689" s="136">
        <v>44147</v>
      </c>
      <c r="H3689" s="136">
        <v>44168</v>
      </c>
      <c r="I3689" s="135">
        <v>0</v>
      </c>
      <c r="J3689" s="92"/>
    </row>
    <row r="3690" spans="1:10" x14ac:dyDescent="0.25">
      <c r="A3690" s="135" t="s">
        <v>12763</v>
      </c>
      <c r="B3690" s="135" t="s">
        <v>549</v>
      </c>
      <c r="C3690" s="135" t="s">
        <v>566</v>
      </c>
      <c r="D3690" s="135" t="b">
        <v>0</v>
      </c>
      <c r="E3690" s="135" t="s">
        <v>12646</v>
      </c>
      <c r="F3690" s="135" t="s">
        <v>539</v>
      </c>
      <c r="G3690" s="136">
        <v>44147</v>
      </c>
      <c r="H3690" s="136">
        <v>44168</v>
      </c>
      <c r="I3690" s="135">
        <v>0</v>
      </c>
      <c r="J3690" s="92"/>
    </row>
    <row r="3691" spans="1:10" x14ac:dyDescent="0.25">
      <c r="A3691" s="135" t="s">
        <v>12764</v>
      </c>
      <c r="B3691" s="135" t="s">
        <v>549</v>
      </c>
      <c r="C3691" s="135" t="s">
        <v>566</v>
      </c>
      <c r="D3691" s="135" t="b">
        <v>0</v>
      </c>
      <c r="E3691" s="135" t="s">
        <v>12646</v>
      </c>
      <c r="F3691" s="135" t="s">
        <v>539</v>
      </c>
      <c r="G3691" s="136">
        <v>44147</v>
      </c>
      <c r="H3691" s="136">
        <v>44168</v>
      </c>
      <c r="I3691" s="135">
        <v>0</v>
      </c>
      <c r="J3691" s="92"/>
    </row>
    <row r="3692" spans="1:10" x14ac:dyDescent="0.25">
      <c r="A3692" s="135" t="s">
        <v>12765</v>
      </c>
      <c r="B3692" s="135" t="s">
        <v>549</v>
      </c>
      <c r="C3692" s="135" t="s">
        <v>566</v>
      </c>
      <c r="D3692" s="135" t="b">
        <v>0</v>
      </c>
      <c r="E3692" s="135" t="s">
        <v>12646</v>
      </c>
      <c r="F3692" s="135" t="s">
        <v>539</v>
      </c>
      <c r="G3692" s="136">
        <v>44147</v>
      </c>
      <c r="H3692" s="136">
        <v>44168</v>
      </c>
      <c r="I3692" s="135">
        <v>0</v>
      </c>
      <c r="J3692" s="92"/>
    </row>
    <row r="3693" spans="1:10" x14ac:dyDescent="0.25">
      <c r="A3693" s="135" t="s">
        <v>12766</v>
      </c>
      <c r="B3693" s="135" t="s">
        <v>549</v>
      </c>
      <c r="C3693" s="135" t="s">
        <v>566</v>
      </c>
      <c r="D3693" s="135" t="b">
        <v>0</v>
      </c>
      <c r="E3693" s="135" t="s">
        <v>12646</v>
      </c>
      <c r="F3693" s="135" t="s">
        <v>539</v>
      </c>
      <c r="G3693" s="136">
        <v>44147</v>
      </c>
      <c r="H3693" s="136">
        <v>44168</v>
      </c>
      <c r="I3693" s="135">
        <v>0</v>
      </c>
      <c r="J3693" s="92"/>
    </row>
    <row r="3694" spans="1:10" x14ac:dyDescent="0.25">
      <c r="A3694" s="135" t="s">
        <v>12767</v>
      </c>
      <c r="B3694" s="135" t="s">
        <v>549</v>
      </c>
      <c r="C3694" s="135" t="s">
        <v>566</v>
      </c>
      <c r="D3694" s="135" t="b">
        <v>0</v>
      </c>
      <c r="E3694" s="135" t="s">
        <v>12646</v>
      </c>
      <c r="F3694" s="135" t="s">
        <v>539</v>
      </c>
      <c r="G3694" s="136">
        <v>44147</v>
      </c>
      <c r="H3694" s="136">
        <v>44168</v>
      </c>
      <c r="I3694" s="135">
        <v>0</v>
      </c>
      <c r="J3694" s="92"/>
    </row>
    <row r="3695" spans="1:10" x14ac:dyDescent="0.25">
      <c r="A3695" s="135" t="s">
        <v>12768</v>
      </c>
      <c r="B3695" s="135" t="s">
        <v>549</v>
      </c>
      <c r="C3695" s="135" t="s">
        <v>566</v>
      </c>
      <c r="D3695" s="135" t="b">
        <v>0</v>
      </c>
      <c r="E3695" s="135" t="s">
        <v>12646</v>
      </c>
      <c r="F3695" s="135" t="s">
        <v>539</v>
      </c>
      <c r="G3695" s="136">
        <v>44147</v>
      </c>
      <c r="H3695" s="136">
        <v>44168</v>
      </c>
      <c r="I3695" s="135">
        <v>0</v>
      </c>
      <c r="J3695" s="92"/>
    </row>
    <row r="3696" spans="1:10" x14ac:dyDescent="0.25">
      <c r="A3696" s="135" t="s">
        <v>12769</v>
      </c>
      <c r="B3696" s="135" t="s">
        <v>549</v>
      </c>
      <c r="C3696" s="135" t="s">
        <v>566</v>
      </c>
      <c r="D3696" s="135" t="b">
        <v>0</v>
      </c>
      <c r="E3696" s="135" t="s">
        <v>12646</v>
      </c>
      <c r="F3696" s="135" t="s">
        <v>539</v>
      </c>
      <c r="G3696" s="136">
        <v>44147</v>
      </c>
      <c r="H3696" s="136">
        <v>44168</v>
      </c>
      <c r="I3696" s="135">
        <v>0</v>
      </c>
      <c r="J3696" s="92"/>
    </row>
    <row r="3697" spans="1:10" x14ac:dyDescent="0.25">
      <c r="A3697" s="135" t="s">
        <v>12770</v>
      </c>
      <c r="B3697" s="135" t="s">
        <v>549</v>
      </c>
      <c r="C3697" s="135" t="s">
        <v>566</v>
      </c>
      <c r="D3697" s="135" t="b">
        <v>0</v>
      </c>
      <c r="E3697" s="135" t="s">
        <v>12646</v>
      </c>
      <c r="F3697" s="135" t="s">
        <v>539</v>
      </c>
      <c r="G3697" s="136">
        <v>44147</v>
      </c>
      <c r="H3697" s="136">
        <v>44168</v>
      </c>
      <c r="I3697" s="135">
        <v>0</v>
      </c>
      <c r="J3697" s="92"/>
    </row>
    <row r="3698" spans="1:10" x14ac:dyDescent="0.25">
      <c r="A3698" s="135" t="s">
        <v>12771</v>
      </c>
      <c r="B3698" s="135" t="s">
        <v>549</v>
      </c>
      <c r="C3698" s="135" t="s">
        <v>566</v>
      </c>
      <c r="D3698" s="135" t="b">
        <v>0</v>
      </c>
      <c r="E3698" s="135" t="s">
        <v>12646</v>
      </c>
      <c r="F3698" s="135" t="s">
        <v>539</v>
      </c>
      <c r="G3698" s="136">
        <v>44147</v>
      </c>
      <c r="H3698" s="136">
        <v>44168</v>
      </c>
      <c r="I3698" s="135">
        <v>0</v>
      </c>
      <c r="J3698" s="92"/>
    </row>
    <row r="3699" spans="1:10" x14ac:dyDescent="0.25">
      <c r="A3699" s="135" t="s">
        <v>12772</v>
      </c>
      <c r="B3699" s="135" t="s">
        <v>549</v>
      </c>
      <c r="C3699" s="135" t="s">
        <v>566</v>
      </c>
      <c r="D3699" s="135" t="b">
        <v>0</v>
      </c>
      <c r="E3699" s="135" t="s">
        <v>12646</v>
      </c>
      <c r="F3699" s="135" t="s">
        <v>539</v>
      </c>
      <c r="G3699" s="136">
        <v>44147</v>
      </c>
      <c r="H3699" s="136">
        <v>44168</v>
      </c>
      <c r="I3699" s="135">
        <v>0</v>
      </c>
      <c r="J3699" s="92"/>
    </row>
    <row r="3700" spans="1:10" x14ac:dyDescent="0.25">
      <c r="A3700" s="135" t="s">
        <v>12773</v>
      </c>
      <c r="B3700" s="135" t="s">
        <v>549</v>
      </c>
      <c r="C3700" s="135" t="s">
        <v>566</v>
      </c>
      <c r="D3700" s="135" t="b">
        <v>0</v>
      </c>
      <c r="E3700" s="135" t="s">
        <v>12646</v>
      </c>
      <c r="F3700" s="135" t="s">
        <v>539</v>
      </c>
      <c r="G3700" s="136">
        <v>44147</v>
      </c>
      <c r="H3700" s="136">
        <v>44168</v>
      </c>
      <c r="I3700" s="135">
        <v>0</v>
      </c>
      <c r="J3700" s="92"/>
    </row>
    <row r="3701" spans="1:10" x14ac:dyDescent="0.25">
      <c r="A3701" s="135" t="s">
        <v>12774</v>
      </c>
      <c r="B3701" s="135" t="s">
        <v>549</v>
      </c>
      <c r="C3701" s="135" t="s">
        <v>566</v>
      </c>
      <c r="D3701" s="135" t="b">
        <v>0</v>
      </c>
      <c r="E3701" s="135" t="s">
        <v>12646</v>
      </c>
      <c r="F3701" s="135" t="s">
        <v>539</v>
      </c>
      <c r="G3701" s="136">
        <v>44147</v>
      </c>
      <c r="H3701" s="136">
        <v>44168</v>
      </c>
      <c r="I3701" s="135">
        <v>0</v>
      </c>
      <c r="J3701" s="92"/>
    </row>
    <row r="3702" spans="1:10" x14ac:dyDescent="0.25">
      <c r="A3702" s="135" t="s">
        <v>12775</v>
      </c>
      <c r="B3702" s="135" t="s">
        <v>549</v>
      </c>
      <c r="C3702" s="135" t="s">
        <v>566</v>
      </c>
      <c r="D3702" s="135" t="b">
        <v>0</v>
      </c>
      <c r="E3702" s="135" t="s">
        <v>12646</v>
      </c>
      <c r="F3702" s="135" t="s">
        <v>539</v>
      </c>
      <c r="G3702" s="136">
        <v>44147</v>
      </c>
      <c r="H3702" s="136">
        <v>44168</v>
      </c>
      <c r="I3702" s="135">
        <v>0</v>
      </c>
      <c r="J3702" s="92"/>
    </row>
    <row r="3703" spans="1:10" x14ac:dyDescent="0.25">
      <c r="A3703" s="135" t="s">
        <v>12776</v>
      </c>
      <c r="B3703" s="135" t="s">
        <v>549</v>
      </c>
      <c r="C3703" s="135" t="s">
        <v>566</v>
      </c>
      <c r="D3703" s="135" t="b">
        <v>0</v>
      </c>
      <c r="E3703" s="135" t="s">
        <v>12646</v>
      </c>
      <c r="F3703" s="135" t="s">
        <v>539</v>
      </c>
      <c r="G3703" s="136">
        <v>44147</v>
      </c>
      <c r="H3703" s="136">
        <v>44168</v>
      </c>
      <c r="I3703" s="135">
        <v>0</v>
      </c>
      <c r="J3703" s="92"/>
    </row>
    <row r="3704" spans="1:10" x14ac:dyDescent="0.25">
      <c r="A3704" s="135" t="s">
        <v>12777</v>
      </c>
      <c r="B3704" s="135" t="s">
        <v>549</v>
      </c>
      <c r="C3704" s="135" t="s">
        <v>566</v>
      </c>
      <c r="D3704" s="135" t="b">
        <v>0</v>
      </c>
      <c r="E3704" s="135" t="s">
        <v>12646</v>
      </c>
      <c r="F3704" s="135" t="s">
        <v>539</v>
      </c>
      <c r="G3704" s="136">
        <v>44147</v>
      </c>
      <c r="H3704" s="136">
        <v>44168</v>
      </c>
      <c r="I3704" s="135">
        <v>0</v>
      </c>
      <c r="J3704" s="92"/>
    </row>
    <row r="3705" spans="1:10" x14ac:dyDescent="0.25">
      <c r="A3705" s="135" t="s">
        <v>12778</v>
      </c>
      <c r="B3705" s="135" t="s">
        <v>549</v>
      </c>
      <c r="C3705" s="135" t="s">
        <v>566</v>
      </c>
      <c r="D3705" s="135" t="b">
        <v>0</v>
      </c>
      <c r="E3705" s="135" t="s">
        <v>12646</v>
      </c>
      <c r="F3705" s="135" t="s">
        <v>539</v>
      </c>
      <c r="G3705" s="136">
        <v>44147</v>
      </c>
      <c r="H3705" s="136">
        <v>44168</v>
      </c>
      <c r="I3705" s="135">
        <v>0</v>
      </c>
      <c r="J3705" s="92"/>
    </row>
    <row r="3706" spans="1:10" x14ac:dyDescent="0.25">
      <c r="A3706" s="135" t="s">
        <v>12779</v>
      </c>
      <c r="B3706" s="135" t="s">
        <v>549</v>
      </c>
      <c r="C3706" s="135" t="s">
        <v>566</v>
      </c>
      <c r="D3706" s="135" t="b">
        <v>0</v>
      </c>
      <c r="E3706" s="135" t="s">
        <v>12646</v>
      </c>
      <c r="F3706" s="135" t="s">
        <v>539</v>
      </c>
      <c r="G3706" s="136">
        <v>44147</v>
      </c>
      <c r="H3706" s="136">
        <v>44168</v>
      </c>
      <c r="I3706" s="135">
        <v>0</v>
      </c>
      <c r="J3706" s="92"/>
    </row>
    <row r="3707" spans="1:10" x14ac:dyDescent="0.25">
      <c r="A3707" s="135" t="s">
        <v>12780</v>
      </c>
      <c r="B3707" s="135" t="s">
        <v>549</v>
      </c>
      <c r="C3707" s="135" t="s">
        <v>566</v>
      </c>
      <c r="D3707" s="135" t="b">
        <v>0</v>
      </c>
      <c r="E3707" s="135" t="s">
        <v>12646</v>
      </c>
      <c r="F3707" s="135" t="s">
        <v>539</v>
      </c>
      <c r="G3707" s="136">
        <v>44147</v>
      </c>
      <c r="H3707" s="136">
        <v>44168</v>
      </c>
      <c r="I3707" s="135">
        <v>0</v>
      </c>
      <c r="J3707" s="92"/>
    </row>
    <row r="3708" spans="1:10" x14ac:dyDescent="0.25">
      <c r="A3708" s="135" t="s">
        <v>12781</v>
      </c>
      <c r="B3708" s="135" t="s">
        <v>549</v>
      </c>
      <c r="C3708" s="135" t="s">
        <v>566</v>
      </c>
      <c r="D3708" s="135" t="b">
        <v>0</v>
      </c>
      <c r="E3708" s="135" t="s">
        <v>12646</v>
      </c>
      <c r="F3708" s="135" t="s">
        <v>539</v>
      </c>
      <c r="G3708" s="136">
        <v>44147</v>
      </c>
      <c r="H3708" s="136">
        <v>44168</v>
      </c>
      <c r="I3708" s="135">
        <v>0</v>
      </c>
      <c r="J3708" s="92"/>
    </row>
    <row r="3709" spans="1:10" x14ac:dyDescent="0.25">
      <c r="A3709" s="135" t="s">
        <v>12782</v>
      </c>
      <c r="B3709" s="135" t="s">
        <v>549</v>
      </c>
      <c r="C3709" s="135" t="s">
        <v>566</v>
      </c>
      <c r="D3709" s="135" t="b">
        <v>0</v>
      </c>
      <c r="E3709" s="135" t="s">
        <v>12646</v>
      </c>
      <c r="F3709" s="135" t="s">
        <v>539</v>
      </c>
      <c r="G3709" s="136">
        <v>44147</v>
      </c>
      <c r="H3709" s="136">
        <v>44168</v>
      </c>
      <c r="I3709" s="135">
        <v>0</v>
      </c>
      <c r="J3709" s="92"/>
    </row>
    <row r="3710" spans="1:10" x14ac:dyDescent="0.25">
      <c r="A3710" s="135" t="s">
        <v>12783</v>
      </c>
      <c r="B3710" s="135" t="s">
        <v>549</v>
      </c>
      <c r="C3710" s="135" t="s">
        <v>566</v>
      </c>
      <c r="D3710" s="135" t="b">
        <v>0</v>
      </c>
      <c r="E3710" s="135" t="s">
        <v>12646</v>
      </c>
      <c r="F3710" s="135" t="s">
        <v>539</v>
      </c>
      <c r="G3710" s="136">
        <v>44147</v>
      </c>
      <c r="H3710" s="136">
        <v>44168</v>
      </c>
      <c r="I3710" s="135">
        <v>0</v>
      </c>
      <c r="J3710" s="92"/>
    </row>
    <row r="3711" spans="1:10" x14ac:dyDescent="0.25">
      <c r="A3711" s="135" t="s">
        <v>12784</v>
      </c>
      <c r="B3711" s="135" t="s">
        <v>549</v>
      </c>
      <c r="C3711" s="135" t="s">
        <v>566</v>
      </c>
      <c r="D3711" s="135" t="b">
        <v>0</v>
      </c>
      <c r="E3711" s="135" t="s">
        <v>12646</v>
      </c>
      <c r="F3711" s="135" t="s">
        <v>539</v>
      </c>
      <c r="G3711" s="136">
        <v>44147</v>
      </c>
      <c r="H3711" s="136">
        <v>44168</v>
      </c>
      <c r="I3711" s="135">
        <v>0</v>
      </c>
      <c r="J3711" s="92"/>
    </row>
    <row r="3712" spans="1:10" x14ac:dyDescent="0.25">
      <c r="A3712" s="135" t="s">
        <v>12785</v>
      </c>
      <c r="B3712" s="135" t="s">
        <v>549</v>
      </c>
      <c r="C3712" s="135" t="s">
        <v>566</v>
      </c>
      <c r="D3712" s="135" t="b">
        <v>0</v>
      </c>
      <c r="E3712" s="135" t="s">
        <v>12646</v>
      </c>
      <c r="F3712" s="135" t="s">
        <v>539</v>
      </c>
      <c r="G3712" s="136">
        <v>44147</v>
      </c>
      <c r="H3712" s="136">
        <v>44168</v>
      </c>
      <c r="I3712" s="135">
        <v>0</v>
      </c>
      <c r="J3712" s="92"/>
    </row>
    <row r="3713" spans="1:10" x14ac:dyDescent="0.25">
      <c r="A3713" s="135" t="s">
        <v>12786</v>
      </c>
      <c r="B3713" s="135" t="s">
        <v>549</v>
      </c>
      <c r="C3713" s="135" t="s">
        <v>566</v>
      </c>
      <c r="D3713" s="135" t="b">
        <v>0</v>
      </c>
      <c r="E3713" s="135" t="s">
        <v>12646</v>
      </c>
      <c r="F3713" s="135" t="s">
        <v>539</v>
      </c>
      <c r="G3713" s="136">
        <v>44147</v>
      </c>
      <c r="H3713" s="136">
        <v>44168</v>
      </c>
      <c r="I3713" s="135">
        <v>0</v>
      </c>
      <c r="J3713" s="92"/>
    </row>
    <row r="3714" spans="1:10" x14ac:dyDescent="0.25">
      <c r="A3714" s="135" t="s">
        <v>12787</v>
      </c>
      <c r="B3714" s="135" t="s">
        <v>549</v>
      </c>
      <c r="C3714" s="135" t="s">
        <v>566</v>
      </c>
      <c r="D3714" s="135" t="b">
        <v>0</v>
      </c>
      <c r="E3714" s="135" t="s">
        <v>12646</v>
      </c>
      <c r="F3714" s="135" t="s">
        <v>539</v>
      </c>
      <c r="G3714" s="136">
        <v>44147</v>
      </c>
      <c r="H3714" s="136">
        <v>44168</v>
      </c>
      <c r="I3714" s="135">
        <v>0</v>
      </c>
      <c r="J3714" s="92"/>
    </row>
    <row r="3715" spans="1:10" x14ac:dyDescent="0.25">
      <c r="A3715" s="135" t="s">
        <v>12788</v>
      </c>
      <c r="B3715" s="135" t="s">
        <v>549</v>
      </c>
      <c r="C3715" s="135" t="s">
        <v>566</v>
      </c>
      <c r="D3715" s="135" t="b">
        <v>0</v>
      </c>
      <c r="E3715" s="135" t="s">
        <v>12646</v>
      </c>
      <c r="F3715" s="135" t="s">
        <v>539</v>
      </c>
      <c r="G3715" s="136">
        <v>44147</v>
      </c>
      <c r="H3715" s="136">
        <v>44168</v>
      </c>
      <c r="I3715" s="135">
        <v>0</v>
      </c>
      <c r="J3715" s="92"/>
    </row>
    <row r="3716" spans="1:10" x14ac:dyDescent="0.25">
      <c r="A3716" s="135" t="s">
        <v>12789</v>
      </c>
      <c r="B3716" s="135" t="s">
        <v>549</v>
      </c>
      <c r="C3716" s="135" t="s">
        <v>566</v>
      </c>
      <c r="D3716" s="135" t="b">
        <v>0</v>
      </c>
      <c r="E3716" s="135" t="s">
        <v>12646</v>
      </c>
      <c r="F3716" s="135" t="s">
        <v>539</v>
      </c>
      <c r="G3716" s="136">
        <v>44147</v>
      </c>
      <c r="H3716" s="136">
        <v>44168</v>
      </c>
      <c r="I3716" s="135">
        <v>0</v>
      </c>
      <c r="J3716" s="92"/>
    </row>
    <row r="3717" spans="1:10" x14ac:dyDescent="0.25">
      <c r="A3717" s="135" t="s">
        <v>12790</v>
      </c>
      <c r="B3717" s="135" t="s">
        <v>549</v>
      </c>
      <c r="C3717" s="135" t="s">
        <v>566</v>
      </c>
      <c r="D3717" s="135" t="b">
        <v>0</v>
      </c>
      <c r="E3717" s="135" t="s">
        <v>12646</v>
      </c>
      <c r="F3717" s="135" t="s">
        <v>539</v>
      </c>
      <c r="G3717" s="136">
        <v>44147</v>
      </c>
      <c r="H3717" s="136">
        <v>44168</v>
      </c>
      <c r="I3717" s="135">
        <v>0</v>
      </c>
      <c r="J3717" s="92"/>
    </row>
    <row r="3718" spans="1:10" x14ac:dyDescent="0.25">
      <c r="A3718" s="135" t="s">
        <v>12791</v>
      </c>
      <c r="B3718" s="135" t="s">
        <v>549</v>
      </c>
      <c r="C3718" s="135" t="s">
        <v>566</v>
      </c>
      <c r="D3718" s="135" t="b">
        <v>0</v>
      </c>
      <c r="E3718" s="135" t="s">
        <v>12646</v>
      </c>
      <c r="F3718" s="135" t="s">
        <v>539</v>
      </c>
      <c r="G3718" s="136">
        <v>44147</v>
      </c>
      <c r="H3718" s="136">
        <v>44168</v>
      </c>
      <c r="I3718" s="135">
        <v>0</v>
      </c>
      <c r="J3718" s="92"/>
    </row>
    <row r="3719" spans="1:10" x14ac:dyDescent="0.25">
      <c r="A3719" s="135" t="s">
        <v>12792</v>
      </c>
      <c r="B3719" s="135" t="s">
        <v>549</v>
      </c>
      <c r="C3719" s="135" t="s">
        <v>566</v>
      </c>
      <c r="D3719" s="135" t="b">
        <v>0</v>
      </c>
      <c r="E3719" s="135" t="s">
        <v>12646</v>
      </c>
      <c r="F3719" s="135" t="s">
        <v>539</v>
      </c>
      <c r="G3719" s="136">
        <v>44147</v>
      </c>
      <c r="H3719" s="136">
        <v>44168</v>
      </c>
      <c r="I3719" s="135">
        <v>0</v>
      </c>
      <c r="J3719" s="92"/>
    </row>
    <row r="3720" spans="1:10" x14ac:dyDescent="0.25">
      <c r="A3720" s="135" t="s">
        <v>12793</v>
      </c>
      <c r="B3720" s="135" t="s">
        <v>549</v>
      </c>
      <c r="C3720" s="135" t="s">
        <v>566</v>
      </c>
      <c r="D3720" s="135" t="b">
        <v>0</v>
      </c>
      <c r="E3720" s="135" t="s">
        <v>12646</v>
      </c>
      <c r="F3720" s="135" t="s">
        <v>539</v>
      </c>
      <c r="G3720" s="136">
        <v>44147</v>
      </c>
      <c r="H3720" s="136">
        <v>44168</v>
      </c>
      <c r="I3720" s="135">
        <v>0</v>
      </c>
      <c r="J3720" s="92"/>
    </row>
    <row r="3721" spans="1:10" x14ac:dyDescent="0.25">
      <c r="A3721" s="135" t="s">
        <v>12794</v>
      </c>
      <c r="B3721" s="135" t="s">
        <v>549</v>
      </c>
      <c r="C3721" s="135" t="s">
        <v>566</v>
      </c>
      <c r="D3721" s="135" t="b">
        <v>0</v>
      </c>
      <c r="E3721" s="135" t="s">
        <v>12646</v>
      </c>
      <c r="F3721" s="135" t="s">
        <v>539</v>
      </c>
      <c r="G3721" s="136">
        <v>44147</v>
      </c>
      <c r="H3721" s="136">
        <v>44168</v>
      </c>
      <c r="I3721" s="135">
        <v>0</v>
      </c>
      <c r="J3721" s="92"/>
    </row>
    <row r="3722" spans="1:10" x14ac:dyDescent="0.25">
      <c r="A3722" s="135" t="s">
        <v>12795</v>
      </c>
      <c r="B3722" s="135" t="s">
        <v>549</v>
      </c>
      <c r="C3722" s="135" t="s">
        <v>566</v>
      </c>
      <c r="D3722" s="135" t="b">
        <v>0</v>
      </c>
      <c r="E3722" s="135" t="s">
        <v>12646</v>
      </c>
      <c r="F3722" s="135" t="s">
        <v>539</v>
      </c>
      <c r="G3722" s="136">
        <v>44147</v>
      </c>
      <c r="H3722" s="136">
        <v>44168</v>
      </c>
      <c r="I3722" s="135">
        <v>0</v>
      </c>
      <c r="J3722" s="92"/>
    </row>
    <row r="3723" spans="1:10" x14ac:dyDescent="0.25">
      <c r="A3723" s="135" t="s">
        <v>12796</v>
      </c>
      <c r="B3723" s="135" t="s">
        <v>549</v>
      </c>
      <c r="C3723" s="135" t="s">
        <v>566</v>
      </c>
      <c r="D3723" s="135" t="b">
        <v>0</v>
      </c>
      <c r="E3723" s="135" t="s">
        <v>12646</v>
      </c>
      <c r="F3723" s="135" t="s">
        <v>539</v>
      </c>
      <c r="G3723" s="136">
        <v>44147</v>
      </c>
      <c r="H3723" s="136">
        <v>44168</v>
      </c>
      <c r="I3723" s="135">
        <v>0</v>
      </c>
      <c r="J3723" s="92"/>
    </row>
    <row r="3724" spans="1:10" x14ac:dyDescent="0.25">
      <c r="A3724" s="135" t="s">
        <v>12797</v>
      </c>
      <c r="B3724" s="135" t="s">
        <v>549</v>
      </c>
      <c r="C3724" s="135" t="s">
        <v>566</v>
      </c>
      <c r="D3724" s="135" t="b">
        <v>0</v>
      </c>
      <c r="E3724" s="135" t="s">
        <v>12646</v>
      </c>
      <c r="F3724" s="135" t="s">
        <v>539</v>
      </c>
      <c r="G3724" s="136">
        <v>44147</v>
      </c>
      <c r="H3724" s="136">
        <v>44168</v>
      </c>
      <c r="I3724" s="135">
        <v>0</v>
      </c>
      <c r="J3724" s="92"/>
    </row>
    <row r="3725" spans="1:10" x14ac:dyDescent="0.25">
      <c r="A3725" s="135" t="s">
        <v>12798</v>
      </c>
      <c r="B3725" s="135" t="s">
        <v>549</v>
      </c>
      <c r="C3725" s="135" t="s">
        <v>566</v>
      </c>
      <c r="D3725" s="135" t="b">
        <v>0</v>
      </c>
      <c r="E3725" s="135" t="s">
        <v>12646</v>
      </c>
      <c r="F3725" s="135" t="s">
        <v>539</v>
      </c>
      <c r="G3725" s="136">
        <v>44147</v>
      </c>
      <c r="H3725" s="136">
        <v>44168</v>
      </c>
      <c r="I3725" s="135">
        <v>0</v>
      </c>
      <c r="J3725" s="92"/>
    </row>
    <row r="3726" spans="1:10" x14ac:dyDescent="0.25">
      <c r="A3726" s="135" t="s">
        <v>12799</v>
      </c>
      <c r="B3726" s="135" t="s">
        <v>549</v>
      </c>
      <c r="C3726" s="135" t="s">
        <v>566</v>
      </c>
      <c r="D3726" s="135" t="b">
        <v>0</v>
      </c>
      <c r="E3726" s="135" t="s">
        <v>12646</v>
      </c>
      <c r="F3726" s="135" t="s">
        <v>539</v>
      </c>
      <c r="G3726" s="136">
        <v>44147</v>
      </c>
      <c r="H3726" s="136">
        <v>44168</v>
      </c>
      <c r="I3726" s="135">
        <v>0</v>
      </c>
      <c r="J3726" s="92"/>
    </row>
    <row r="3727" spans="1:10" x14ac:dyDescent="0.25">
      <c r="A3727" s="135" t="s">
        <v>12800</v>
      </c>
      <c r="B3727" s="135" t="s">
        <v>549</v>
      </c>
      <c r="C3727" s="135" t="s">
        <v>566</v>
      </c>
      <c r="D3727" s="135" t="b">
        <v>0</v>
      </c>
      <c r="E3727" s="135" t="s">
        <v>12646</v>
      </c>
      <c r="F3727" s="135" t="s">
        <v>539</v>
      </c>
      <c r="G3727" s="136">
        <v>44147</v>
      </c>
      <c r="H3727" s="136">
        <v>44168</v>
      </c>
      <c r="I3727" s="135">
        <v>0</v>
      </c>
      <c r="J3727" s="92"/>
    </row>
    <row r="3728" spans="1:10" x14ac:dyDescent="0.25">
      <c r="A3728" s="135" t="s">
        <v>12801</v>
      </c>
      <c r="B3728" s="135" t="s">
        <v>7320</v>
      </c>
      <c r="C3728" s="135" t="s">
        <v>566</v>
      </c>
      <c r="D3728" s="135" t="b">
        <v>0</v>
      </c>
      <c r="E3728" s="135" t="s">
        <v>12802</v>
      </c>
      <c r="F3728" s="135" t="s">
        <v>539</v>
      </c>
      <c r="G3728" s="136">
        <v>44147</v>
      </c>
      <c r="H3728" s="136">
        <v>44168</v>
      </c>
      <c r="I3728" s="135">
        <v>0</v>
      </c>
      <c r="J3728" s="92"/>
    </row>
    <row r="3729" spans="1:10" x14ac:dyDescent="0.25">
      <c r="A3729" s="135" t="s">
        <v>12803</v>
      </c>
      <c r="B3729" s="135" t="s">
        <v>7320</v>
      </c>
      <c r="C3729" s="135" t="s">
        <v>566</v>
      </c>
      <c r="D3729" s="135" t="b">
        <v>0</v>
      </c>
      <c r="E3729" s="135" t="s">
        <v>12802</v>
      </c>
      <c r="F3729" s="135" t="s">
        <v>539</v>
      </c>
      <c r="G3729" s="136">
        <v>44147</v>
      </c>
      <c r="H3729" s="136">
        <v>44168</v>
      </c>
      <c r="I3729" s="135">
        <v>0</v>
      </c>
      <c r="J3729" s="92"/>
    </row>
    <row r="3730" spans="1:10" x14ac:dyDescent="0.25">
      <c r="A3730" s="135" t="s">
        <v>12804</v>
      </c>
      <c r="B3730" s="135" t="s">
        <v>7320</v>
      </c>
      <c r="C3730" s="135" t="s">
        <v>566</v>
      </c>
      <c r="D3730" s="135" t="b">
        <v>0</v>
      </c>
      <c r="E3730" s="135" t="s">
        <v>12802</v>
      </c>
      <c r="F3730" s="135" t="s">
        <v>539</v>
      </c>
      <c r="G3730" s="136">
        <v>44147</v>
      </c>
      <c r="H3730" s="136">
        <v>44168</v>
      </c>
      <c r="I3730" s="135">
        <v>0</v>
      </c>
      <c r="J3730" s="92"/>
    </row>
    <row r="3731" spans="1:10" x14ac:dyDescent="0.25">
      <c r="A3731" s="135" t="s">
        <v>12805</v>
      </c>
      <c r="B3731" s="135" t="s">
        <v>7320</v>
      </c>
      <c r="C3731" s="135" t="s">
        <v>566</v>
      </c>
      <c r="D3731" s="135" t="b">
        <v>0</v>
      </c>
      <c r="E3731" s="135" t="s">
        <v>12802</v>
      </c>
      <c r="F3731" s="135" t="s">
        <v>539</v>
      </c>
      <c r="G3731" s="136">
        <v>44147</v>
      </c>
      <c r="H3731" s="136">
        <v>44168</v>
      </c>
      <c r="I3731" s="135">
        <v>0</v>
      </c>
      <c r="J3731" s="92"/>
    </row>
    <row r="3732" spans="1:10" x14ac:dyDescent="0.25">
      <c r="A3732" s="135" t="s">
        <v>12806</v>
      </c>
      <c r="B3732" s="135" t="s">
        <v>7320</v>
      </c>
      <c r="C3732" s="135" t="s">
        <v>566</v>
      </c>
      <c r="D3732" s="135" t="b">
        <v>0</v>
      </c>
      <c r="E3732" s="135" t="s">
        <v>12802</v>
      </c>
      <c r="F3732" s="135" t="s">
        <v>539</v>
      </c>
      <c r="G3732" s="136">
        <v>44147</v>
      </c>
      <c r="H3732" s="136">
        <v>44168</v>
      </c>
      <c r="I3732" s="135">
        <v>0</v>
      </c>
      <c r="J3732" s="92"/>
    </row>
    <row r="3733" spans="1:10" x14ac:dyDescent="0.25">
      <c r="A3733" s="135" t="s">
        <v>12807</v>
      </c>
      <c r="B3733" s="135" t="s">
        <v>7320</v>
      </c>
      <c r="C3733" s="135" t="s">
        <v>566</v>
      </c>
      <c r="D3733" s="135" t="b">
        <v>0</v>
      </c>
      <c r="E3733" s="135" t="s">
        <v>12802</v>
      </c>
      <c r="F3733" s="135" t="s">
        <v>539</v>
      </c>
      <c r="G3733" s="136">
        <v>44147</v>
      </c>
      <c r="H3733" s="136">
        <v>44168</v>
      </c>
      <c r="I3733" s="135">
        <v>0</v>
      </c>
      <c r="J3733" s="92"/>
    </row>
    <row r="3734" spans="1:10" x14ac:dyDescent="0.25">
      <c r="A3734" s="135" t="s">
        <v>12808</v>
      </c>
      <c r="B3734" s="135" t="s">
        <v>7320</v>
      </c>
      <c r="C3734" s="135" t="s">
        <v>566</v>
      </c>
      <c r="D3734" s="135" t="b">
        <v>0</v>
      </c>
      <c r="E3734" s="135" t="s">
        <v>12802</v>
      </c>
      <c r="F3734" s="135" t="s">
        <v>539</v>
      </c>
      <c r="G3734" s="136">
        <v>44147</v>
      </c>
      <c r="H3734" s="136">
        <v>44168</v>
      </c>
      <c r="I3734" s="135">
        <v>0</v>
      </c>
      <c r="J3734" s="92"/>
    </row>
    <row r="3735" spans="1:10" x14ac:dyDescent="0.25">
      <c r="A3735" s="135" t="s">
        <v>12809</v>
      </c>
      <c r="B3735" s="135" t="s">
        <v>7320</v>
      </c>
      <c r="C3735" s="135" t="s">
        <v>566</v>
      </c>
      <c r="D3735" s="135" t="b">
        <v>0</v>
      </c>
      <c r="E3735" s="135" t="s">
        <v>12802</v>
      </c>
      <c r="F3735" s="135" t="s">
        <v>539</v>
      </c>
      <c r="G3735" s="136">
        <v>44147</v>
      </c>
      <c r="H3735" s="136">
        <v>44168</v>
      </c>
      <c r="I3735" s="135">
        <v>0</v>
      </c>
      <c r="J3735" s="92"/>
    </row>
    <row r="3736" spans="1:10" x14ac:dyDescent="0.25">
      <c r="A3736" s="135" t="s">
        <v>12810</v>
      </c>
      <c r="B3736" s="135" t="s">
        <v>7320</v>
      </c>
      <c r="C3736" s="135" t="s">
        <v>566</v>
      </c>
      <c r="D3736" s="135" t="b">
        <v>0</v>
      </c>
      <c r="E3736" s="135" t="s">
        <v>12802</v>
      </c>
      <c r="F3736" s="135" t="s">
        <v>539</v>
      </c>
      <c r="G3736" s="136">
        <v>44147</v>
      </c>
      <c r="H3736" s="136">
        <v>44168</v>
      </c>
      <c r="I3736" s="135">
        <v>0</v>
      </c>
      <c r="J3736" s="92"/>
    </row>
    <row r="3737" spans="1:10" x14ac:dyDescent="0.25">
      <c r="A3737" s="135" t="s">
        <v>12811</v>
      </c>
      <c r="B3737" s="135" t="s">
        <v>7320</v>
      </c>
      <c r="C3737" s="135" t="s">
        <v>566</v>
      </c>
      <c r="D3737" s="135" t="b">
        <v>0</v>
      </c>
      <c r="E3737" s="135" t="s">
        <v>12802</v>
      </c>
      <c r="F3737" s="135" t="s">
        <v>539</v>
      </c>
      <c r="G3737" s="136">
        <v>44147</v>
      </c>
      <c r="H3737" s="136">
        <v>44168</v>
      </c>
      <c r="I3737" s="135">
        <v>0</v>
      </c>
      <c r="J3737" s="92"/>
    </row>
    <row r="3738" spans="1:10" x14ac:dyDescent="0.25">
      <c r="A3738" s="135" t="s">
        <v>12812</v>
      </c>
      <c r="B3738" s="135" t="s">
        <v>7320</v>
      </c>
      <c r="C3738" s="135" t="s">
        <v>566</v>
      </c>
      <c r="D3738" s="135" t="b">
        <v>0</v>
      </c>
      <c r="E3738" s="135" t="s">
        <v>12802</v>
      </c>
      <c r="F3738" s="135" t="s">
        <v>539</v>
      </c>
      <c r="G3738" s="136">
        <v>44147</v>
      </c>
      <c r="H3738" s="136">
        <v>44168</v>
      </c>
      <c r="I3738" s="135">
        <v>0</v>
      </c>
      <c r="J3738" s="92"/>
    </row>
    <row r="3739" spans="1:10" x14ac:dyDescent="0.25">
      <c r="A3739" s="135" t="s">
        <v>12813</v>
      </c>
      <c r="B3739" s="135" t="s">
        <v>7320</v>
      </c>
      <c r="C3739" s="135" t="s">
        <v>566</v>
      </c>
      <c r="D3739" s="135" t="b">
        <v>0</v>
      </c>
      <c r="E3739" s="135" t="s">
        <v>12802</v>
      </c>
      <c r="F3739" s="135" t="s">
        <v>539</v>
      </c>
      <c r="G3739" s="136">
        <v>44147</v>
      </c>
      <c r="H3739" s="136">
        <v>44168</v>
      </c>
      <c r="I3739" s="135">
        <v>0</v>
      </c>
      <c r="J3739" s="92"/>
    </row>
    <row r="3740" spans="1:10" x14ac:dyDescent="0.25">
      <c r="A3740" s="135" t="s">
        <v>12814</v>
      </c>
      <c r="B3740" s="135" t="s">
        <v>7320</v>
      </c>
      <c r="C3740" s="135" t="s">
        <v>566</v>
      </c>
      <c r="D3740" s="135" t="b">
        <v>0</v>
      </c>
      <c r="E3740" s="135" t="s">
        <v>12802</v>
      </c>
      <c r="F3740" s="135" t="s">
        <v>539</v>
      </c>
      <c r="G3740" s="136">
        <v>44147</v>
      </c>
      <c r="H3740" s="136">
        <v>44168</v>
      </c>
      <c r="I3740" s="135">
        <v>0</v>
      </c>
      <c r="J3740" s="92"/>
    </row>
    <row r="3741" spans="1:10" x14ac:dyDescent="0.25">
      <c r="A3741" s="135" t="s">
        <v>12815</v>
      </c>
      <c r="B3741" s="135" t="s">
        <v>7320</v>
      </c>
      <c r="C3741" s="135" t="s">
        <v>566</v>
      </c>
      <c r="D3741" s="135" t="b">
        <v>0</v>
      </c>
      <c r="E3741" s="135" t="s">
        <v>12802</v>
      </c>
      <c r="F3741" s="135" t="s">
        <v>539</v>
      </c>
      <c r="G3741" s="136">
        <v>44147</v>
      </c>
      <c r="H3741" s="136">
        <v>44168</v>
      </c>
      <c r="I3741" s="135">
        <v>0</v>
      </c>
      <c r="J3741" s="92"/>
    </row>
    <row r="3742" spans="1:10" x14ac:dyDescent="0.25">
      <c r="A3742" s="135" t="s">
        <v>12816</v>
      </c>
      <c r="B3742" s="135" t="s">
        <v>7320</v>
      </c>
      <c r="C3742" s="135" t="s">
        <v>566</v>
      </c>
      <c r="D3742" s="135" t="b">
        <v>0</v>
      </c>
      <c r="E3742" s="135" t="s">
        <v>12802</v>
      </c>
      <c r="F3742" s="135" t="s">
        <v>539</v>
      </c>
      <c r="G3742" s="136">
        <v>44147</v>
      </c>
      <c r="H3742" s="136">
        <v>44168</v>
      </c>
      <c r="I3742" s="135">
        <v>0</v>
      </c>
      <c r="J3742" s="92"/>
    </row>
    <row r="3743" spans="1:10" x14ac:dyDescent="0.25">
      <c r="A3743" s="135" t="s">
        <v>12817</v>
      </c>
      <c r="B3743" s="135" t="s">
        <v>7320</v>
      </c>
      <c r="C3743" s="135" t="s">
        <v>566</v>
      </c>
      <c r="D3743" s="135" t="b">
        <v>0</v>
      </c>
      <c r="E3743" s="135" t="s">
        <v>12802</v>
      </c>
      <c r="F3743" s="135" t="s">
        <v>539</v>
      </c>
      <c r="G3743" s="136">
        <v>44147</v>
      </c>
      <c r="H3743" s="136">
        <v>44168</v>
      </c>
      <c r="I3743" s="135">
        <v>0</v>
      </c>
      <c r="J3743" s="92"/>
    </row>
    <row r="3744" spans="1:10" x14ac:dyDescent="0.25">
      <c r="A3744" s="135" t="s">
        <v>12818</v>
      </c>
      <c r="B3744" s="135" t="s">
        <v>7320</v>
      </c>
      <c r="C3744" s="135" t="s">
        <v>566</v>
      </c>
      <c r="D3744" s="135" t="b">
        <v>0</v>
      </c>
      <c r="E3744" s="135" t="s">
        <v>12802</v>
      </c>
      <c r="F3744" s="135" t="s">
        <v>539</v>
      </c>
      <c r="G3744" s="136">
        <v>44147</v>
      </c>
      <c r="H3744" s="136">
        <v>44168</v>
      </c>
      <c r="I3744" s="135">
        <v>0</v>
      </c>
      <c r="J3744" s="92"/>
    </row>
    <row r="3745" spans="1:10" x14ac:dyDescent="0.25">
      <c r="A3745" s="135" t="s">
        <v>12819</v>
      </c>
      <c r="B3745" s="135" t="s">
        <v>7320</v>
      </c>
      <c r="C3745" s="135" t="s">
        <v>566</v>
      </c>
      <c r="D3745" s="135" t="b">
        <v>0</v>
      </c>
      <c r="E3745" s="135" t="s">
        <v>12802</v>
      </c>
      <c r="F3745" s="135" t="s">
        <v>539</v>
      </c>
      <c r="G3745" s="136">
        <v>44147</v>
      </c>
      <c r="H3745" s="136">
        <v>44168</v>
      </c>
      <c r="I3745" s="135">
        <v>0</v>
      </c>
      <c r="J3745" s="92"/>
    </row>
    <row r="3746" spans="1:10" x14ac:dyDescent="0.25">
      <c r="A3746" s="135" t="s">
        <v>12820</v>
      </c>
      <c r="B3746" s="135" t="s">
        <v>7320</v>
      </c>
      <c r="C3746" s="135" t="s">
        <v>566</v>
      </c>
      <c r="D3746" s="135" t="b">
        <v>0</v>
      </c>
      <c r="E3746" s="135" t="s">
        <v>12802</v>
      </c>
      <c r="F3746" s="135" t="s">
        <v>539</v>
      </c>
      <c r="G3746" s="136">
        <v>44147</v>
      </c>
      <c r="H3746" s="136">
        <v>44168</v>
      </c>
      <c r="I3746" s="135">
        <v>0</v>
      </c>
      <c r="J3746" s="92"/>
    </row>
    <row r="3747" spans="1:10" x14ac:dyDescent="0.25">
      <c r="A3747" s="135" t="s">
        <v>12821</v>
      </c>
      <c r="B3747" s="135" t="s">
        <v>7320</v>
      </c>
      <c r="C3747" s="135" t="s">
        <v>566</v>
      </c>
      <c r="D3747" s="135" t="b">
        <v>0</v>
      </c>
      <c r="E3747" s="135" t="s">
        <v>12802</v>
      </c>
      <c r="F3747" s="135" t="s">
        <v>539</v>
      </c>
      <c r="G3747" s="136">
        <v>44147</v>
      </c>
      <c r="H3747" s="136">
        <v>44168</v>
      </c>
      <c r="I3747" s="135">
        <v>0</v>
      </c>
      <c r="J3747" s="92"/>
    </row>
    <row r="3748" spans="1:10" x14ac:dyDescent="0.25">
      <c r="A3748" s="135" t="s">
        <v>12822</v>
      </c>
      <c r="B3748" s="135" t="s">
        <v>7320</v>
      </c>
      <c r="C3748" s="135" t="s">
        <v>566</v>
      </c>
      <c r="D3748" s="135" t="b">
        <v>0</v>
      </c>
      <c r="E3748" s="135" t="s">
        <v>12802</v>
      </c>
      <c r="F3748" s="135" t="s">
        <v>539</v>
      </c>
      <c r="G3748" s="136">
        <v>44147</v>
      </c>
      <c r="H3748" s="136">
        <v>44168</v>
      </c>
      <c r="I3748" s="135">
        <v>0</v>
      </c>
      <c r="J3748" s="92"/>
    </row>
    <row r="3749" spans="1:10" x14ac:dyDescent="0.25">
      <c r="A3749" s="135" t="s">
        <v>12823</v>
      </c>
      <c r="B3749" s="135" t="s">
        <v>7320</v>
      </c>
      <c r="C3749" s="135" t="s">
        <v>566</v>
      </c>
      <c r="D3749" s="135" t="b">
        <v>0</v>
      </c>
      <c r="E3749" s="135" t="s">
        <v>12802</v>
      </c>
      <c r="F3749" s="135" t="s">
        <v>539</v>
      </c>
      <c r="G3749" s="136">
        <v>44147</v>
      </c>
      <c r="H3749" s="136">
        <v>44168</v>
      </c>
      <c r="I3749" s="135">
        <v>0</v>
      </c>
      <c r="J3749" s="92"/>
    </row>
    <row r="3750" spans="1:10" x14ac:dyDescent="0.25">
      <c r="A3750" s="135" t="s">
        <v>12824</v>
      </c>
      <c r="B3750" s="135" t="s">
        <v>7320</v>
      </c>
      <c r="C3750" s="135" t="s">
        <v>566</v>
      </c>
      <c r="D3750" s="135" t="b">
        <v>0</v>
      </c>
      <c r="E3750" s="135" t="s">
        <v>12802</v>
      </c>
      <c r="F3750" s="135" t="s">
        <v>539</v>
      </c>
      <c r="G3750" s="136">
        <v>44147</v>
      </c>
      <c r="H3750" s="136">
        <v>44168</v>
      </c>
      <c r="I3750" s="135">
        <v>0</v>
      </c>
      <c r="J3750" s="92"/>
    </row>
    <row r="3751" spans="1:10" x14ac:dyDescent="0.25">
      <c r="A3751" s="135" t="s">
        <v>12825</v>
      </c>
      <c r="B3751" s="135" t="s">
        <v>7320</v>
      </c>
      <c r="C3751" s="135" t="s">
        <v>566</v>
      </c>
      <c r="D3751" s="135" t="b">
        <v>0</v>
      </c>
      <c r="E3751" s="135" t="s">
        <v>12802</v>
      </c>
      <c r="F3751" s="135" t="s">
        <v>539</v>
      </c>
      <c r="G3751" s="136">
        <v>44147</v>
      </c>
      <c r="H3751" s="136">
        <v>44168</v>
      </c>
      <c r="I3751" s="135">
        <v>0</v>
      </c>
      <c r="J3751" s="92"/>
    </row>
    <row r="3752" spans="1:10" x14ac:dyDescent="0.25">
      <c r="A3752" s="135" t="s">
        <v>12826</v>
      </c>
      <c r="B3752" s="135" t="s">
        <v>7320</v>
      </c>
      <c r="C3752" s="135" t="s">
        <v>566</v>
      </c>
      <c r="D3752" s="135" t="b">
        <v>0</v>
      </c>
      <c r="E3752" s="135" t="s">
        <v>12802</v>
      </c>
      <c r="F3752" s="135" t="s">
        <v>539</v>
      </c>
      <c r="G3752" s="136">
        <v>44147</v>
      </c>
      <c r="H3752" s="136">
        <v>44168</v>
      </c>
      <c r="I3752" s="135">
        <v>0</v>
      </c>
      <c r="J3752" s="92"/>
    </row>
    <row r="3753" spans="1:10" x14ac:dyDescent="0.25">
      <c r="A3753" s="135" t="s">
        <v>12827</v>
      </c>
      <c r="B3753" s="135" t="s">
        <v>7320</v>
      </c>
      <c r="C3753" s="135" t="s">
        <v>566</v>
      </c>
      <c r="D3753" s="135" t="b">
        <v>0</v>
      </c>
      <c r="E3753" s="135" t="s">
        <v>12802</v>
      </c>
      <c r="F3753" s="135" t="s">
        <v>539</v>
      </c>
      <c r="G3753" s="136">
        <v>44147</v>
      </c>
      <c r="H3753" s="136">
        <v>44168</v>
      </c>
      <c r="I3753" s="135">
        <v>0</v>
      </c>
      <c r="J3753" s="92"/>
    </row>
    <row r="3754" spans="1:10" x14ac:dyDescent="0.25">
      <c r="A3754" s="135" t="s">
        <v>12828</v>
      </c>
      <c r="B3754" s="135" t="s">
        <v>7320</v>
      </c>
      <c r="C3754" s="135" t="s">
        <v>566</v>
      </c>
      <c r="D3754" s="135" t="b">
        <v>0</v>
      </c>
      <c r="E3754" s="135" t="s">
        <v>12802</v>
      </c>
      <c r="F3754" s="135" t="s">
        <v>539</v>
      </c>
      <c r="G3754" s="136">
        <v>44147</v>
      </c>
      <c r="H3754" s="136">
        <v>44168</v>
      </c>
      <c r="I3754" s="135">
        <v>0</v>
      </c>
      <c r="J3754" s="92"/>
    </row>
    <row r="3755" spans="1:10" x14ac:dyDescent="0.25">
      <c r="A3755" s="135" t="s">
        <v>12829</v>
      </c>
      <c r="B3755" s="135" t="s">
        <v>7320</v>
      </c>
      <c r="C3755" s="135" t="s">
        <v>566</v>
      </c>
      <c r="D3755" s="135" t="b">
        <v>0</v>
      </c>
      <c r="E3755" s="135" t="s">
        <v>12802</v>
      </c>
      <c r="F3755" s="135" t="s">
        <v>539</v>
      </c>
      <c r="G3755" s="136">
        <v>44147</v>
      </c>
      <c r="H3755" s="136">
        <v>44168</v>
      </c>
      <c r="I3755" s="135">
        <v>0</v>
      </c>
      <c r="J3755" s="92"/>
    </row>
    <row r="3756" spans="1:10" x14ac:dyDescent="0.25">
      <c r="A3756" s="135" t="s">
        <v>12830</v>
      </c>
      <c r="B3756" s="135" t="s">
        <v>7320</v>
      </c>
      <c r="C3756" s="135" t="s">
        <v>566</v>
      </c>
      <c r="D3756" s="135" t="b">
        <v>0</v>
      </c>
      <c r="E3756" s="135" t="s">
        <v>12802</v>
      </c>
      <c r="F3756" s="135" t="s">
        <v>539</v>
      </c>
      <c r="G3756" s="136">
        <v>44147</v>
      </c>
      <c r="H3756" s="136">
        <v>44168</v>
      </c>
      <c r="I3756" s="135">
        <v>0</v>
      </c>
      <c r="J3756" s="92"/>
    </row>
    <row r="3757" spans="1:10" x14ac:dyDescent="0.25">
      <c r="A3757" s="135" t="s">
        <v>12831</v>
      </c>
      <c r="B3757" s="135" t="s">
        <v>7320</v>
      </c>
      <c r="C3757" s="135" t="s">
        <v>566</v>
      </c>
      <c r="D3757" s="135" t="b">
        <v>0</v>
      </c>
      <c r="E3757" s="135" t="s">
        <v>12802</v>
      </c>
      <c r="F3757" s="135" t="s">
        <v>539</v>
      </c>
      <c r="G3757" s="136">
        <v>44147</v>
      </c>
      <c r="H3757" s="136">
        <v>44168</v>
      </c>
      <c r="I3757" s="135">
        <v>0</v>
      </c>
      <c r="J3757" s="92"/>
    </row>
    <row r="3758" spans="1:10" x14ac:dyDescent="0.25">
      <c r="A3758" s="135" t="s">
        <v>12832</v>
      </c>
      <c r="B3758" s="135" t="s">
        <v>7320</v>
      </c>
      <c r="C3758" s="135" t="s">
        <v>566</v>
      </c>
      <c r="D3758" s="135" t="b">
        <v>0</v>
      </c>
      <c r="E3758" s="135" t="s">
        <v>12802</v>
      </c>
      <c r="F3758" s="135" t="s">
        <v>539</v>
      </c>
      <c r="G3758" s="136">
        <v>44147</v>
      </c>
      <c r="H3758" s="136">
        <v>44168</v>
      </c>
      <c r="I3758" s="135">
        <v>0</v>
      </c>
      <c r="J3758" s="92"/>
    </row>
    <row r="3759" spans="1:10" x14ac:dyDescent="0.25">
      <c r="A3759" s="135" t="s">
        <v>12833</v>
      </c>
      <c r="B3759" s="135" t="s">
        <v>7320</v>
      </c>
      <c r="C3759" s="135" t="s">
        <v>566</v>
      </c>
      <c r="D3759" s="135" t="b">
        <v>0</v>
      </c>
      <c r="E3759" s="135" t="s">
        <v>12802</v>
      </c>
      <c r="F3759" s="135" t="s">
        <v>539</v>
      </c>
      <c r="G3759" s="136">
        <v>44147</v>
      </c>
      <c r="H3759" s="136">
        <v>44168</v>
      </c>
      <c r="I3759" s="135">
        <v>0</v>
      </c>
      <c r="J3759" s="92"/>
    </row>
    <row r="3760" spans="1:10" x14ac:dyDescent="0.25">
      <c r="A3760" s="135" t="s">
        <v>12834</v>
      </c>
      <c r="B3760" s="135" t="s">
        <v>7320</v>
      </c>
      <c r="C3760" s="135" t="s">
        <v>566</v>
      </c>
      <c r="D3760" s="135" t="b">
        <v>0</v>
      </c>
      <c r="E3760" s="135" t="s">
        <v>12802</v>
      </c>
      <c r="F3760" s="135" t="s">
        <v>539</v>
      </c>
      <c r="G3760" s="136">
        <v>44147</v>
      </c>
      <c r="H3760" s="136">
        <v>44168</v>
      </c>
      <c r="I3760" s="135">
        <v>0</v>
      </c>
      <c r="J3760" s="92"/>
    </row>
    <row r="3761" spans="1:10" x14ac:dyDescent="0.25">
      <c r="A3761" s="135" t="s">
        <v>12835</v>
      </c>
      <c r="B3761" s="135" t="s">
        <v>7320</v>
      </c>
      <c r="C3761" s="135" t="s">
        <v>566</v>
      </c>
      <c r="D3761" s="135" t="b">
        <v>0</v>
      </c>
      <c r="E3761" s="135" t="s">
        <v>12802</v>
      </c>
      <c r="F3761" s="135" t="s">
        <v>539</v>
      </c>
      <c r="G3761" s="136">
        <v>44147</v>
      </c>
      <c r="H3761" s="136">
        <v>44168</v>
      </c>
      <c r="I3761" s="135">
        <v>0</v>
      </c>
      <c r="J3761" s="92"/>
    </row>
    <row r="3762" spans="1:10" x14ac:dyDescent="0.25">
      <c r="A3762" s="135" t="s">
        <v>12836</v>
      </c>
      <c r="B3762" s="135" t="s">
        <v>7320</v>
      </c>
      <c r="C3762" s="135" t="s">
        <v>566</v>
      </c>
      <c r="D3762" s="135" t="b">
        <v>0</v>
      </c>
      <c r="E3762" s="135" t="s">
        <v>12802</v>
      </c>
      <c r="F3762" s="135" t="s">
        <v>539</v>
      </c>
      <c r="G3762" s="136">
        <v>44147</v>
      </c>
      <c r="H3762" s="136">
        <v>44168</v>
      </c>
      <c r="I3762" s="135">
        <v>0</v>
      </c>
      <c r="J3762" s="92"/>
    </row>
    <row r="3763" spans="1:10" x14ac:dyDescent="0.25">
      <c r="A3763" s="135" t="s">
        <v>12837</v>
      </c>
      <c r="B3763" s="135" t="s">
        <v>7320</v>
      </c>
      <c r="C3763" s="135" t="s">
        <v>566</v>
      </c>
      <c r="D3763" s="135" t="b">
        <v>0</v>
      </c>
      <c r="E3763" s="135" t="s">
        <v>12802</v>
      </c>
      <c r="F3763" s="135" t="s">
        <v>539</v>
      </c>
      <c r="G3763" s="136">
        <v>44147</v>
      </c>
      <c r="H3763" s="136">
        <v>44168</v>
      </c>
      <c r="I3763" s="135">
        <v>0</v>
      </c>
      <c r="J3763" s="92"/>
    </row>
    <row r="3764" spans="1:10" x14ac:dyDescent="0.25">
      <c r="A3764" s="135" t="s">
        <v>12838</v>
      </c>
      <c r="B3764" s="135" t="s">
        <v>7320</v>
      </c>
      <c r="C3764" s="135" t="s">
        <v>566</v>
      </c>
      <c r="D3764" s="135" t="b">
        <v>0</v>
      </c>
      <c r="E3764" s="135" t="s">
        <v>12802</v>
      </c>
      <c r="F3764" s="135" t="s">
        <v>539</v>
      </c>
      <c r="G3764" s="136">
        <v>44147</v>
      </c>
      <c r="H3764" s="136">
        <v>44168</v>
      </c>
      <c r="I3764" s="135">
        <v>0</v>
      </c>
      <c r="J3764" s="92"/>
    </row>
    <row r="3765" spans="1:10" x14ac:dyDescent="0.25">
      <c r="A3765" s="135" t="s">
        <v>12839</v>
      </c>
      <c r="B3765" s="135" t="s">
        <v>7320</v>
      </c>
      <c r="C3765" s="135" t="s">
        <v>566</v>
      </c>
      <c r="D3765" s="135" t="b">
        <v>0</v>
      </c>
      <c r="E3765" s="135" t="s">
        <v>12802</v>
      </c>
      <c r="F3765" s="135" t="s">
        <v>539</v>
      </c>
      <c r="G3765" s="136">
        <v>44147</v>
      </c>
      <c r="H3765" s="136">
        <v>44168</v>
      </c>
      <c r="I3765" s="135">
        <v>0</v>
      </c>
      <c r="J3765" s="92"/>
    </row>
    <row r="3766" spans="1:10" x14ac:dyDescent="0.25">
      <c r="A3766" s="135" t="s">
        <v>12840</v>
      </c>
      <c r="B3766" s="135" t="s">
        <v>7320</v>
      </c>
      <c r="C3766" s="135" t="s">
        <v>566</v>
      </c>
      <c r="D3766" s="135" t="b">
        <v>0</v>
      </c>
      <c r="E3766" s="135" t="s">
        <v>12802</v>
      </c>
      <c r="F3766" s="135" t="s">
        <v>539</v>
      </c>
      <c r="G3766" s="136">
        <v>44147</v>
      </c>
      <c r="H3766" s="136">
        <v>44168</v>
      </c>
      <c r="I3766" s="135">
        <v>0</v>
      </c>
      <c r="J3766" s="92"/>
    </row>
    <row r="3767" spans="1:10" x14ac:dyDescent="0.25">
      <c r="A3767" s="135" t="s">
        <v>12841</v>
      </c>
      <c r="B3767" s="135" t="s">
        <v>7320</v>
      </c>
      <c r="C3767" s="135" t="s">
        <v>566</v>
      </c>
      <c r="D3767" s="135" t="b">
        <v>0</v>
      </c>
      <c r="E3767" s="135" t="s">
        <v>12802</v>
      </c>
      <c r="F3767" s="135" t="s">
        <v>539</v>
      </c>
      <c r="G3767" s="136">
        <v>44147</v>
      </c>
      <c r="H3767" s="136">
        <v>44168</v>
      </c>
      <c r="I3767" s="135">
        <v>0</v>
      </c>
      <c r="J3767" s="92"/>
    </row>
    <row r="3768" spans="1:10" x14ac:dyDescent="0.25">
      <c r="A3768" s="135" t="s">
        <v>12842</v>
      </c>
      <c r="B3768" s="135" t="s">
        <v>7320</v>
      </c>
      <c r="C3768" s="135" t="s">
        <v>566</v>
      </c>
      <c r="D3768" s="135" t="b">
        <v>0</v>
      </c>
      <c r="E3768" s="135" t="s">
        <v>12802</v>
      </c>
      <c r="F3768" s="135" t="s">
        <v>539</v>
      </c>
      <c r="G3768" s="136">
        <v>44147</v>
      </c>
      <c r="H3768" s="136">
        <v>44168</v>
      </c>
      <c r="I3768" s="135">
        <v>0</v>
      </c>
      <c r="J3768" s="92"/>
    </row>
    <row r="3769" spans="1:10" x14ac:dyDescent="0.25">
      <c r="A3769" s="135" t="s">
        <v>12843</v>
      </c>
      <c r="B3769" s="135" t="s">
        <v>7320</v>
      </c>
      <c r="C3769" s="135" t="s">
        <v>566</v>
      </c>
      <c r="D3769" s="135" t="b">
        <v>0</v>
      </c>
      <c r="E3769" s="135" t="s">
        <v>12802</v>
      </c>
      <c r="F3769" s="135" t="s">
        <v>539</v>
      </c>
      <c r="G3769" s="136">
        <v>44147</v>
      </c>
      <c r="H3769" s="136">
        <v>44168</v>
      </c>
      <c r="I3769" s="135">
        <v>0</v>
      </c>
      <c r="J3769" s="92"/>
    </row>
    <row r="3770" spans="1:10" x14ac:dyDescent="0.25">
      <c r="A3770" s="135" t="s">
        <v>12844</v>
      </c>
      <c r="B3770" s="135" t="s">
        <v>7320</v>
      </c>
      <c r="C3770" s="135" t="s">
        <v>566</v>
      </c>
      <c r="D3770" s="135" t="b">
        <v>0</v>
      </c>
      <c r="E3770" s="135" t="s">
        <v>12802</v>
      </c>
      <c r="F3770" s="135" t="s">
        <v>539</v>
      </c>
      <c r="G3770" s="136">
        <v>44147</v>
      </c>
      <c r="H3770" s="136">
        <v>44168</v>
      </c>
      <c r="I3770" s="135">
        <v>0</v>
      </c>
      <c r="J3770" s="92"/>
    </row>
    <row r="3771" spans="1:10" x14ac:dyDescent="0.25">
      <c r="A3771" s="135" t="s">
        <v>12845</v>
      </c>
      <c r="B3771" s="135" t="s">
        <v>7320</v>
      </c>
      <c r="C3771" s="135" t="s">
        <v>566</v>
      </c>
      <c r="D3771" s="135" t="b">
        <v>0</v>
      </c>
      <c r="E3771" s="135" t="s">
        <v>12802</v>
      </c>
      <c r="F3771" s="135" t="s">
        <v>539</v>
      </c>
      <c r="G3771" s="136">
        <v>44147</v>
      </c>
      <c r="H3771" s="136">
        <v>44168</v>
      </c>
      <c r="I3771" s="135">
        <v>0</v>
      </c>
      <c r="J3771" s="92"/>
    </row>
    <row r="3772" spans="1:10" x14ac:dyDescent="0.25">
      <c r="A3772" s="135" t="s">
        <v>12846</v>
      </c>
      <c r="B3772" s="135" t="s">
        <v>7320</v>
      </c>
      <c r="C3772" s="135" t="s">
        <v>566</v>
      </c>
      <c r="D3772" s="135" t="b">
        <v>0</v>
      </c>
      <c r="E3772" s="135" t="s">
        <v>12802</v>
      </c>
      <c r="F3772" s="135" t="s">
        <v>539</v>
      </c>
      <c r="G3772" s="136">
        <v>44147</v>
      </c>
      <c r="H3772" s="136">
        <v>44168</v>
      </c>
      <c r="I3772" s="135">
        <v>0</v>
      </c>
      <c r="J3772" s="92"/>
    </row>
    <row r="3773" spans="1:10" x14ac:dyDescent="0.25">
      <c r="A3773" s="135" t="s">
        <v>12847</v>
      </c>
      <c r="B3773" s="135" t="s">
        <v>7320</v>
      </c>
      <c r="C3773" s="135" t="s">
        <v>566</v>
      </c>
      <c r="D3773" s="135" t="b">
        <v>0</v>
      </c>
      <c r="E3773" s="135" t="s">
        <v>12802</v>
      </c>
      <c r="F3773" s="135" t="s">
        <v>539</v>
      </c>
      <c r="G3773" s="136">
        <v>44147</v>
      </c>
      <c r="H3773" s="136">
        <v>44168</v>
      </c>
      <c r="I3773" s="135">
        <v>0</v>
      </c>
      <c r="J3773" s="92"/>
    </row>
    <row r="3774" spans="1:10" x14ac:dyDescent="0.25">
      <c r="A3774" s="135" t="s">
        <v>12848</v>
      </c>
      <c r="B3774" s="135" t="s">
        <v>7320</v>
      </c>
      <c r="C3774" s="135" t="s">
        <v>566</v>
      </c>
      <c r="D3774" s="135" t="b">
        <v>0</v>
      </c>
      <c r="E3774" s="135" t="s">
        <v>12802</v>
      </c>
      <c r="F3774" s="135" t="s">
        <v>539</v>
      </c>
      <c r="G3774" s="136">
        <v>44147</v>
      </c>
      <c r="H3774" s="136">
        <v>44168</v>
      </c>
      <c r="I3774" s="135">
        <v>0</v>
      </c>
      <c r="J3774" s="92"/>
    </row>
    <row r="3775" spans="1:10" x14ac:dyDescent="0.25">
      <c r="A3775" s="135" t="s">
        <v>12849</v>
      </c>
      <c r="B3775" s="135" t="s">
        <v>7320</v>
      </c>
      <c r="C3775" s="135" t="s">
        <v>566</v>
      </c>
      <c r="D3775" s="135" t="b">
        <v>0</v>
      </c>
      <c r="E3775" s="135" t="s">
        <v>12802</v>
      </c>
      <c r="F3775" s="135" t="s">
        <v>539</v>
      </c>
      <c r="G3775" s="136">
        <v>44147</v>
      </c>
      <c r="H3775" s="136">
        <v>44168</v>
      </c>
      <c r="I3775" s="135">
        <v>0</v>
      </c>
      <c r="J3775" s="92"/>
    </row>
    <row r="3776" spans="1:10" x14ac:dyDescent="0.25">
      <c r="A3776" s="135" t="s">
        <v>12850</v>
      </c>
      <c r="B3776" s="135" t="s">
        <v>7320</v>
      </c>
      <c r="C3776" s="135" t="s">
        <v>566</v>
      </c>
      <c r="D3776" s="135" t="b">
        <v>0</v>
      </c>
      <c r="E3776" s="135" t="s">
        <v>12802</v>
      </c>
      <c r="F3776" s="135" t="s">
        <v>539</v>
      </c>
      <c r="G3776" s="136">
        <v>44147</v>
      </c>
      <c r="H3776" s="136">
        <v>44168</v>
      </c>
      <c r="I3776" s="135">
        <v>0</v>
      </c>
      <c r="J3776" s="92"/>
    </row>
    <row r="3777" spans="1:10" x14ac:dyDescent="0.25">
      <c r="A3777" s="135" t="s">
        <v>12851</v>
      </c>
      <c r="B3777" s="135" t="s">
        <v>7320</v>
      </c>
      <c r="C3777" s="135" t="s">
        <v>566</v>
      </c>
      <c r="D3777" s="135" t="b">
        <v>0</v>
      </c>
      <c r="E3777" s="135" t="s">
        <v>12802</v>
      </c>
      <c r="F3777" s="135" t="s">
        <v>539</v>
      </c>
      <c r="G3777" s="136">
        <v>44147</v>
      </c>
      <c r="H3777" s="136">
        <v>44168</v>
      </c>
      <c r="I3777" s="135">
        <v>0</v>
      </c>
      <c r="J3777" s="92"/>
    </row>
    <row r="3778" spans="1:10" x14ac:dyDescent="0.25">
      <c r="A3778" s="135" t="s">
        <v>12852</v>
      </c>
      <c r="B3778" s="135" t="s">
        <v>7320</v>
      </c>
      <c r="C3778" s="135" t="s">
        <v>566</v>
      </c>
      <c r="D3778" s="135" t="b">
        <v>0</v>
      </c>
      <c r="E3778" s="135" t="s">
        <v>12802</v>
      </c>
      <c r="F3778" s="135" t="s">
        <v>539</v>
      </c>
      <c r="G3778" s="136">
        <v>44147</v>
      </c>
      <c r="H3778" s="136">
        <v>44168</v>
      </c>
      <c r="I3778" s="135">
        <v>0</v>
      </c>
      <c r="J3778" s="92"/>
    </row>
    <row r="3779" spans="1:10" x14ac:dyDescent="0.25">
      <c r="A3779" s="135" t="s">
        <v>12853</v>
      </c>
      <c r="B3779" s="135" t="s">
        <v>7320</v>
      </c>
      <c r="C3779" s="135" t="s">
        <v>566</v>
      </c>
      <c r="D3779" s="135" t="b">
        <v>0</v>
      </c>
      <c r="E3779" s="135" t="s">
        <v>12802</v>
      </c>
      <c r="F3779" s="135" t="s">
        <v>539</v>
      </c>
      <c r="G3779" s="136">
        <v>44147</v>
      </c>
      <c r="H3779" s="136">
        <v>44168</v>
      </c>
      <c r="I3779" s="135">
        <v>0</v>
      </c>
      <c r="J3779" s="92"/>
    </row>
    <row r="3780" spans="1:10" x14ac:dyDescent="0.25">
      <c r="A3780" s="135" t="s">
        <v>12854</v>
      </c>
      <c r="B3780" s="135" t="s">
        <v>7320</v>
      </c>
      <c r="C3780" s="135" t="s">
        <v>566</v>
      </c>
      <c r="D3780" s="135" t="b">
        <v>0</v>
      </c>
      <c r="E3780" s="135" t="s">
        <v>12802</v>
      </c>
      <c r="F3780" s="135" t="s">
        <v>539</v>
      </c>
      <c r="G3780" s="136">
        <v>44147</v>
      </c>
      <c r="H3780" s="136">
        <v>44168</v>
      </c>
      <c r="I3780" s="135">
        <v>0</v>
      </c>
      <c r="J3780" s="92"/>
    </row>
    <row r="3781" spans="1:10" x14ac:dyDescent="0.25">
      <c r="A3781" s="135" t="s">
        <v>12855</v>
      </c>
      <c r="B3781" s="135" t="s">
        <v>7320</v>
      </c>
      <c r="C3781" s="135" t="s">
        <v>566</v>
      </c>
      <c r="D3781" s="135" t="b">
        <v>0</v>
      </c>
      <c r="E3781" s="135" t="s">
        <v>12802</v>
      </c>
      <c r="F3781" s="135" t="s">
        <v>539</v>
      </c>
      <c r="G3781" s="136">
        <v>44147</v>
      </c>
      <c r="H3781" s="136">
        <v>44168</v>
      </c>
      <c r="I3781" s="135">
        <v>0</v>
      </c>
      <c r="J3781" s="92"/>
    </row>
    <row r="3782" spans="1:10" x14ac:dyDescent="0.25">
      <c r="A3782" s="135" t="s">
        <v>12856</v>
      </c>
      <c r="B3782" s="135" t="s">
        <v>7320</v>
      </c>
      <c r="C3782" s="135" t="s">
        <v>566</v>
      </c>
      <c r="D3782" s="135" t="b">
        <v>0</v>
      </c>
      <c r="E3782" s="135" t="s">
        <v>12802</v>
      </c>
      <c r="F3782" s="135" t="s">
        <v>539</v>
      </c>
      <c r="G3782" s="136">
        <v>44147</v>
      </c>
      <c r="H3782" s="136">
        <v>44168</v>
      </c>
      <c r="I3782" s="135">
        <v>0</v>
      </c>
      <c r="J3782" s="92"/>
    </row>
    <row r="3783" spans="1:10" x14ac:dyDescent="0.25">
      <c r="A3783" s="135" t="s">
        <v>12857</v>
      </c>
      <c r="B3783" s="135" t="s">
        <v>7320</v>
      </c>
      <c r="C3783" s="135" t="s">
        <v>566</v>
      </c>
      <c r="D3783" s="135" t="b">
        <v>0</v>
      </c>
      <c r="E3783" s="135" t="s">
        <v>12802</v>
      </c>
      <c r="F3783" s="135" t="s">
        <v>539</v>
      </c>
      <c r="G3783" s="136">
        <v>44147</v>
      </c>
      <c r="H3783" s="136">
        <v>44168</v>
      </c>
      <c r="I3783" s="135">
        <v>0</v>
      </c>
      <c r="J3783" s="92"/>
    </row>
    <row r="3784" spans="1:10" x14ac:dyDescent="0.25">
      <c r="A3784" s="135" t="s">
        <v>12858</v>
      </c>
      <c r="B3784" s="135" t="s">
        <v>7320</v>
      </c>
      <c r="C3784" s="135" t="s">
        <v>566</v>
      </c>
      <c r="D3784" s="135" t="b">
        <v>0</v>
      </c>
      <c r="E3784" s="135" t="s">
        <v>12802</v>
      </c>
      <c r="F3784" s="135" t="s">
        <v>539</v>
      </c>
      <c r="G3784" s="136">
        <v>44147</v>
      </c>
      <c r="H3784" s="136">
        <v>44168</v>
      </c>
      <c r="I3784" s="135">
        <v>0</v>
      </c>
      <c r="J3784" s="92"/>
    </row>
    <row r="3785" spans="1:10" x14ac:dyDescent="0.25">
      <c r="A3785" s="135" t="s">
        <v>12859</v>
      </c>
      <c r="B3785" s="135" t="s">
        <v>7320</v>
      </c>
      <c r="C3785" s="135" t="s">
        <v>566</v>
      </c>
      <c r="D3785" s="135" t="b">
        <v>0</v>
      </c>
      <c r="E3785" s="135" t="s">
        <v>12802</v>
      </c>
      <c r="F3785" s="135" t="s">
        <v>539</v>
      </c>
      <c r="G3785" s="136">
        <v>44147</v>
      </c>
      <c r="H3785" s="136">
        <v>44168</v>
      </c>
      <c r="I3785" s="135">
        <v>0</v>
      </c>
      <c r="J3785" s="92"/>
    </row>
    <row r="3786" spans="1:10" x14ac:dyDescent="0.25">
      <c r="A3786" s="135" t="s">
        <v>12860</v>
      </c>
      <c r="B3786" s="135" t="s">
        <v>7320</v>
      </c>
      <c r="C3786" s="135" t="s">
        <v>566</v>
      </c>
      <c r="D3786" s="135" t="b">
        <v>0</v>
      </c>
      <c r="E3786" s="135" t="s">
        <v>12802</v>
      </c>
      <c r="F3786" s="135" t="s">
        <v>539</v>
      </c>
      <c r="G3786" s="136">
        <v>44147</v>
      </c>
      <c r="H3786" s="136">
        <v>44168</v>
      </c>
      <c r="I3786" s="135">
        <v>0</v>
      </c>
      <c r="J3786" s="92"/>
    </row>
    <row r="3787" spans="1:10" x14ac:dyDescent="0.25">
      <c r="A3787" s="135" t="s">
        <v>12861</v>
      </c>
      <c r="B3787" s="135" t="s">
        <v>7320</v>
      </c>
      <c r="C3787" s="135" t="s">
        <v>566</v>
      </c>
      <c r="D3787" s="135" t="b">
        <v>0</v>
      </c>
      <c r="E3787" s="135" t="s">
        <v>12802</v>
      </c>
      <c r="F3787" s="135" t="s">
        <v>539</v>
      </c>
      <c r="G3787" s="136">
        <v>44147</v>
      </c>
      <c r="H3787" s="136">
        <v>44168</v>
      </c>
      <c r="I3787" s="135">
        <v>0</v>
      </c>
      <c r="J3787" s="92"/>
    </row>
    <row r="3788" spans="1:10" x14ac:dyDescent="0.25">
      <c r="A3788" s="135" t="s">
        <v>12862</v>
      </c>
      <c r="B3788" s="135" t="s">
        <v>7320</v>
      </c>
      <c r="C3788" s="135" t="s">
        <v>566</v>
      </c>
      <c r="D3788" s="135" t="b">
        <v>0</v>
      </c>
      <c r="E3788" s="135" t="s">
        <v>12802</v>
      </c>
      <c r="F3788" s="135" t="s">
        <v>539</v>
      </c>
      <c r="G3788" s="136">
        <v>44147</v>
      </c>
      <c r="H3788" s="136">
        <v>44168</v>
      </c>
      <c r="I3788" s="135">
        <v>0</v>
      </c>
      <c r="J3788" s="92"/>
    </row>
    <row r="3789" spans="1:10" x14ac:dyDescent="0.25">
      <c r="A3789" s="135" t="s">
        <v>12863</v>
      </c>
      <c r="B3789" s="135" t="s">
        <v>7320</v>
      </c>
      <c r="C3789" s="135" t="s">
        <v>566</v>
      </c>
      <c r="D3789" s="135" t="b">
        <v>0</v>
      </c>
      <c r="E3789" s="135" t="s">
        <v>12802</v>
      </c>
      <c r="F3789" s="135" t="s">
        <v>539</v>
      </c>
      <c r="G3789" s="136">
        <v>44147</v>
      </c>
      <c r="H3789" s="136">
        <v>44168</v>
      </c>
      <c r="I3789" s="135">
        <v>0</v>
      </c>
      <c r="J3789" s="92"/>
    </row>
    <row r="3790" spans="1:10" x14ac:dyDescent="0.25">
      <c r="A3790" s="135" t="s">
        <v>12864</v>
      </c>
      <c r="B3790" s="135" t="s">
        <v>7320</v>
      </c>
      <c r="C3790" s="135" t="s">
        <v>566</v>
      </c>
      <c r="D3790" s="135" t="b">
        <v>0</v>
      </c>
      <c r="E3790" s="135" t="s">
        <v>12802</v>
      </c>
      <c r="F3790" s="135" t="s">
        <v>539</v>
      </c>
      <c r="G3790" s="136">
        <v>44147</v>
      </c>
      <c r="H3790" s="136">
        <v>44168</v>
      </c>
      <c r="I3790" s="135">
        <v>0</v>
      </c>
      <c r="J3790" s="92"/>
    </row>
    <row r="3791" spans="1:10" x14ac:dyDescent="0.25">
      <c r="A3791" s="135" t="s">
        <v>12865</v>
      </c>
      <c r="B3791" s="135" t="s">
        <v>7320</v>
      </c>
      <c r="C3791" s="135" t="s">
        <v>566</v>
      </c>
      <c r="D3791" s="135" t="b">
        <v>0</v>
      </c>
      <c r="E3791" s="135" t="s">
        <v>12802</v>
      </c>
      <c r="F3791" s="135" t="s">
        <v>539</v>
      </c>
      <c r="G3791" s="136">
        <v>44147</v>
      </c>
      <c r="H3791" s="136">
        <v>44168</v>
      </c>
      <c r="I3791" s="135">
        <v>0</v>
      </c>
      <c r="J3791" s="92"/>
    </row>
    <row r="3792" spans="1:10" x14ac:dyDescent="0.25">
      <c r="A3792" s="135" t="s">
        <v>12866</v>
      </c>
      <c r="B3792" s="135" t="s">
        <v>7320</v>
      </c>
      <c r="C3792" s="135" t="s">
        <v>566</v>
      </c>
      <c r="D3792" s="135" t="b">
        <v>0</v>
      </c>
      <c r="E3792" s="135" t="s">
        <v>12802</v>
      </c>
      <c r="F3792" s="135" t="s">
        <v>539</v>
      </c>
      <c r="G3792" s="136">
        <v>44147</v>
      </c>
      <c r="H3792" s="136">
        <v>44168</v>
      </c>
      <c r="I3792" s="135">
        <v>0</v>
      </c>
      <c r="J3792" s="92"/>
    </row>
    <row r="3793" spans="1:10" x14ac:dyDescent="0.25">
      <c r="A3793" s="135" t="s">
        <v>12867</v>
      </c>
      <c r="B3793" s="135" t="s">
        <v>7320</v>
      </c>
      <c r="C3793" s="135" t="s">
        <v>566</v>
      </c>
      <c r="D3793" s="135" t="b">
        <v>0</v>
      </c>
      <c r="E3793" s="135" t="s">
        <v>12802</v>
      </c>
      <c r="F3793" s="135" t="s">
        <v>539</v>
      </c>
      <c r="G3793" s="136">
        <v>44147</v>
      </c>
      <c r="H3793" s="136">
        <v>44168</v>
      </c>
      <c r="I3793" s="135">
        <v>0</v>
      </c>
      <c r="J3793" s="92"/>
    </row>
    <row r="3794" spans="1:10" x14ac:dyDescent="0.25">
      <c r="A3794" s="135" t="s">
        <v>12868</v>
      </c>
      <c r="B3794" s="135" t="s">
        <v>7320</v>
      </c>
      <c r="C3794" s="135" t="s">
        <v>566</v>
      </c>
      <c r="D3794" s="135" t="b">
        <v>0</v>
      </c>
      <c r="E3794" s="135" t="s">
        <v>12802</v>
      </c>
      <c r="F3794" s="135" t="s">
        <v>539</v>
      </c>
      <c r="G3794" s="136">
        <v>44147</v>
      </c>
      <c r="H3794" s="136">
        <v>44168</v>
      </c>
      <c r="I3794" s="135">
        <v>0</v>
      </c>
      <c r="J3794" s="92"/>
    </row>
    <row r="3795" spans="1:10" x14ac:dyDescent="0.25">
      <c r="A3795" s="135" t="s">
        <v>12869</v>
      </c>
      <c r="B3795" s="135" t="s">
        <v>7320</v>
      </c>
      <c r="C3795" s="135" t="s">
        <v>566</v>
      </c>
      <c r="D3795" s="135" t="b">
        <v>0</v>
      </c>
      <c r="E3795" s="135" t="s">
        <v>12802</v>
      </c>
      <c r="F3795" s="135" t="s">
        <v>539</v>
      </c>
      <c r="G3795" s="136">
        <v>44147</v>
      </c>
      <c r="H3795" s="136">
        <v>44168</v>
      </c>
      <c r="I3795" s="135">
        <v>0</v>
      </c>
      <c r="J3795" s="92"/>
    </row>
    <row r="3796" spans="1:10" x14ac:dyDescent="0.25">
      <c r="A3796" s="135" t="s">
        <v>12870</v>
      </c>
      <c r="B3796" s="135" t="s">
        <v>7320</v>
      </c>
      <c r="C3796" s="135" t="s">
        <v>566</v>
      </c>
      <c r="D3796" s="135" t="b">
        <v>0</v>
      </c>
      <c r="E3796" s="135" t="s">
        <v>12802</v>
      </c>
      <c r="F3796" s="135" t="s">
        <v>539</v>
      </c>
      <c r="G3796" s="136">
        <v>44147</v>
      </c>
      <c r="H3796" s="136">
        <v>44168</v>
      </c>
      <c r="I3796" s="135">
        <v>0</v>
      </c>
      <c r="J3796" s="92"/>
    </row>
    <row r="3797" spans="1:10" x14ac:dyDescent="0.25">
      <c r="A3797" s="135" t="s">
        <v>12871</v>
      </c>
      <c r="B3797" s="135" t="s">
        <v>7320</v>
      </c>
      <c r="C3797" s="135" t="s">
        <v>566</v>
      </c>
      <c r="D3797" s="135" t="b">
        <v>0</v>
      </c>
      <c r="E3797" s="135" t="s">
        <v>12802</v>
      </c>
      <c r="F3797" s="135" t="s">
        <v>539</v>
      </c>
      <c r="G3797" s="136">
        <v>44147</v>
      </c>
      <c r="H3797" s="136">
        <v>44168</v>
      </c>
      <c r="I3797" s="135">
        <v>0</v>
      </c>
      <c r="J3797" s="92"/>
    </row>
    <row r="3798" spans="1:10" x14ac:dyDescent="0.25">
      <c r="A3798" s="135" t="s">
        <v>12872</v>
      </c>
      <c r="B3798" s="135" t="s">
        <v>7320</v>
      </c>
      <c r="C3798" s="135" t="s">
        <v>566</v>
      </c>
      <c r="D3798" s="135" t="b">
        <v>0</v>
      </c>
      <c r="E3798" s="135" t="s">
        <v>12802</v>
      </c>
      <c r="F3798" s="135" t="s">
        <v>539</v>
      </c>
      <c r="G3798" s="136">
        <v>44147</v>
      </c>
      <c r="H3798" s="136">
        <v>44168</v>
      </c>
      <c r="I3798" s="135">
        <v>0</v>
      </c>
      <c r="J3798" s="92"/>
    </row>
    <row r="3799" spans="1:10" x14ac:dyDescent="0.25">
      <c r="A3799" s="135" t="s">
        <v>12873</v>
      </c>
      <c r="B3799" s="135" t="s">
        <v>7320</v>
      </c>
      <c r="C3799" s="135" t="s">
        <v>566</v>
      </c>
      <c r="D3799" s="135" t="b">
        <v>0</v>
      </c>
      <c r="E3799" s="135" t="s">
        <v>12802</v>
      </c>
      <c r="F3799" s="135" t="s">
        <v>539</v>
      </c>
      <c r="G3799" s="136">
        <v>44147</v>
      </c>
      <c r="H3799" s="136">
        <v>44168</v>
      </c>
      <c r="I3799" s="135">
        <v>0</v>
      </c>
      <c r="J3799" s="92"/>
    </row>
    <row r="3800" spans="1:10" x14ac:dyDescent="0.25">
      <c r="A3800" s="135" t="s">
        <v>12874</v>
      </c>
      <c r="B3800" s="135" t="s">
        <v>7320</v>
      </c>
      <c r="C3800" s="135" t="s">
        <v>566</v>
      </c>
      <c r="D3800" s="135" t="b">
        <v>0</v>
      </c>
      <c r="E3800" s="135" t="s">
        <v>12802</v>
      </c>
      <c r="F3800" s="135" t="s">
        <v>539</v>
      </c>
      <c r="G3800" s="136">
        <v>44147</v>
      </c>
      <c r="H3800" s="136">
        <v>44168</v>
      </c>
      <c r="I3800" s="135">
        <v>0</v>
      </c>
      <c r="J3800" s="92"/>
    </row>
    <row r="3801" spans="1:10" x14ac:dyDescent="0.25">
      <c r="A3801" s="135" t="s">
        <v>12875</v>
      </c>
      <c r="B3801" s="135" t="s">
        <v>7320</v>
      </c>
      <c r="C3801" s="135" t="s">
        <v>566</v>
      </c>
      <c r="D3801" s="135" t="b">
        <v>0</v>
      </c>
      <c r="E3801" s="135" t="s">
        <v>12802</v>
      </c>
      <c r="F3801" s="135" t="s">
        <v>539</v>
      </c>
      <c r="G3801" s="136">
        <v>44147</v>
      </c>
      <c r="H3801" s="136">
        <v>44168</v>
      </c>
      <c r="I3801" s="135">
        <v>0</v>
      </c>
      <c r="J3801" s="92"/>
    </row>
    <row r="3802" spans="1:10" x14ac:dyDescent="0.25">
      <c r="A3802" s="135" t="s">
        <v>12876</v>
      </c>
      <c r="B3802" s="135" t="s">
        <v>7320</v>
      </c>
      <c r="C3802" s="135" t="s">
        <v>566</v>
      </c>
      <c r="D3802" s="135" t="b">
        <v>0</v>
      </c>
      <c r="E3802" s="135" t="s">
        <v>12802</v>
      </c>
      <c r="F3802" s="135" t="s">
        <v>539</v>
      </c>
      <c r="G3802" s="136">
        <v>44147</v>
      </c>
      <c r="H3802" s="136">
        <v>44168</v>
      </c>
      <c r="I3802" s="135">
        <v>0</v>
      </c>
      <c r="J3802" s="92"/>
    </row>
    <row r="3803" spans="1:10" x14ac:dyDescent="0.25">
      <c r="A3803" s="135" t="s">
        <v>12877</v>
      </c>
      <c r="B3803" s="135" t="s">
        <v>7320</v>
      </c>
      <c r="C3803" s="135" t="s">
        <v>566</v>
      </c>
      <c r="D3803" s="135" t="b">
        <v>0</v>
      </c>
      <c r="E3803" s="135" t="s">
        <v>12802</v>
      </c>
      <c r="F3803" s="135" t="s">
        <v>539</v>
      </c>
      <c r="G3803" s="136">
        <v>44147</v>
      </c>
      <c r="H3803" s="136">
        <v>44168</v>
      </c>
      <c r="I3803" s="135">
        <v>0</v>
      </c>
      <c r="J3803" s="92"/>
    </row>
    <row r="3804" spans="1:10" x14ac:dyDescent="0.25">
      <c r="A3804" s="135" t="s">
        <v>12878</v>
      </c>
      <c r="B3804" s="135" t="s">
        <v>7320</v>
      </c>
      <c r="C3804" s="135" t="s">
        <v>566</v>
      </c>
      <c r="D3804" s="135" t="b">
        <v>0</v>
      </c>
      <c r="E3804" s="135" t="s">
        <v>12802</v>
      </c>
      <c r="F3804" s="135" t="s">
        <v>539</v>
      </c>
      <c r="G3804" s="136">
        <v>44147</v>
      </c>
      <c r="H3804" s="136">
        <v>44168</v>
      </c>
      <c r="I3804" s="135">
        <v>0</v>
      </c>
      <c r="J3804" s="92"/>
    </row>
    <row r="3805" spans="1:10" x14ac:dyDescent="0.25">
      <c r="A3805" s="135" t="s">
        <v>12879</v>
      </c>
      <c r="B3805" s="135" t="s">
        <v>7320</v>
      </c>
      <c r="C3805" s="135" t="s">
        <v>566</v>
      </c>
      <c r="D3805" s="135" t="b">
        <v>0</v>
      </c>
      <c r="E3805" s="135" t="s">
        <v>12802</v>
      </c>
      <c r="F3805" s="135" t="s">
        <v>539</v>
      </c>
      <c r="G3805" s="136">
        <v>44147</v>
      </c>
      <c r="H3805" s="136">
        <v>44168</v>
      </c>
      <c r="I3805" s="135">
        <v>0</v>
      </c>
      <c r="J3805" s="92"/>
    </row>
    <row r="3806" spans="1:10" x14ac:dyDescent="0.25">
      <c r="A3806" s="135" t="s">
        <v>12880</v>
      </c>
      <c r="B3806" s="135" t="s">
        <v>7320</v>
      </c>
      <c r="C3806" s="135" t="s">
        <v>566</v>
      </c>
      <c r="D3806" s="135" t="b">
        <v>0</v>
      </c>
      <c r="E3806" s="135" t="s">
        <v>12802</v>
      </c>
      <c r="F3806" s="135" t="s">
        <v>539</v>
      </c>
      <c r="G3806" s="136">
        <v>44147</v>
      </c>
      <c r="H3806" s="136">
        <v>44168</v>
      </c>
      <c r="I3806" s="135">
        <v>0</v>
      </c>
      <c r="J3806" s="92"/>
    </row>
    <row r="3807" spans="1:10" x14ac:dyDescent="0.25">
      <c r="A3807" s="135" t="s">
        <v>12881</v>
      </c>
      <c r="B3807" s="135" t="s">
        <v>7320</v>
      </c>
      <c r="C3807" s="135" t="s">
        <v>566</v>
      </c>
      <c r="D3807" s="135" t="b">
        <v>0</v>
      </c>
      <c r="E3807" s="135" t="s">
        <v>12802</v>
      </c>
      <c r="F3807" s="135" t="s">
        <v>539</v>
      </c>
      <c r="G3807" s="136">
        <v>44147</v>
      </c>
      <c r="H3807" s="136">
        <v>44168</v>
      </c>
      <c r="I3807" s="135">
        <v>0</v>
      </c>
      <c r="J3807" s="92"/>
    </row>
    <row r="3808" spans="1:10" x14ac:dyDescent="0.25">
      <c r="A3808" s="135" t="s">
        <v>12882</v>
      </c>
      <c r="B3808" s="135" t="s">
        <v>7320</v>
      </c>
      <c r="C3808" s="135" t="s">
        <v>566</v>
      </c>
      <c r="D3808" s="135" t="b">
        <v>0</v>
      </c>
      <c r="E3808" s="135" t="s">
        <v>12802</v>
      </c>
      <c r="F3808" s="135" t="s">
        <v>539</v>
      </c>
      <c r="G3808" s="136">
        <v>44147</v>
      </c>
      <c r="H3808" s="136">
        <v>44168</v>
      </c>
      <c r="I3808" s="135">
        <v>0</v>
      </c>
      <c r="J3808" s="92"/>
    </row>
    <row r="3809" spans="1:10" x14ac:dyDescent="0.25">
      <c r="A3809" s="135" t="s">
        <v>12883</v>
      </c>
      <c r="B3809" s="135" t="s">
        <v>7320</v>
      </c>
      <c r="C3809" s="135" t="s">
        <v>566</v>
      </c>
      <c r="D3809" s="135" t="b">
        <v>0</v>
      </c>
      <c r="E3809" s="135" t="s">
        <v>12802</v>
      </c>
      <c r="F3809" s="135" t="s">
        <v>539</v>
      </c>
      <c r="G3809" s="136">
        <v>44147</v>
      </c>
      <c r="H3809" s="136">
        <v>44168</v>
      </c>
      <c r="I3809" s="135">
        <v>0</v>
      </c>
      <c r="J3809" s="92"/>
    </row>
    <row r="3810" spans="1:10" x14ac:dyDescent="0.25">
      <c r="A3810" s="135" t="s">
        <v>12884</v>
      </c>
      <c r="B3810" s="135" t="s">
        <v>7320</v>
      </c>
      <c r="C3810" s="135" t="s">
        <v>566</v>
      </c>
      <c r="D3810" s="135" t="b">
        <v>0</v>
      </c>
      <c r="E3810" s="135" t="s">
        <v>12802</v>
      </c>
      <c r="F3810" s="135" t="s">
        <v>539</v>
      </c>
      <c r="G3810" s="136">
        <v>44147</v>
      </c>
      <c r="H3810" s="136">
        <v>44168</v>
      </c>
      <c r="I3810" s="135">
        <v>0</v>
      </c>
      <c r="J3810" s="92"/>
    </row>
    <row r="3811" spans="1:10" x14ac:dyDescent="0.25">
      <c r="A3811" s="135" t="s">
        <v>12885</v>
      </c>
      <c r="B3811" s="135" t="s">
        <v>7320</v>
      </c>
      <c r="C3811" s="135" t="s">
        <v>566</v>
      </c>
      <c r="D3811" s="135" t="b">
        <v>0</v>
      </c>
      <c r="E3811" s="135" t="s">
        <v>12802</v>
      </c>
      <c r="F3811" s="135" t="s">
        <v>539</v>
      </c>
      <c r="G3811" s="136">
        <v>44147</v>
      </c>
      <c r="H3811" s="136">
        <v>44168</v>
      </c>
      <c r="I3811" s="135">
        <v>0</v>
      </c>
      <c r="J3811" s="92"/>
    </row>
    <row r="3812" spans="1:10" x14ac:dyDescent="0.25">
      <c r="A3812" s="135" t="s">
        <v>12886</v>
      </c>
      <c r="B3812" s="135" t="s">
        <v>7320</v>
      </c>
      <c r="C3812" s="135" t="s">
        <v>566</v>
      </c>
      <c r="D3812" s="135" t="b">
        <v>0</v>
      </c>
      <c r="E3812" s="135" t="s">
        <v>12802</v>
      </c>
      <c r="F3812" s="135" t="s">
        <v>539</v>
      </c>
      <c r="G3812" s="136">
        <v>44147</v>
      </c>
      <c r="H3812" s="136">
        <v>44168</v>
      </c>
      <c r="I3812" s="135">
        <v>0</v>
      </c>
      <c r="J3812" s="92"/>
    </row>
    <row r="3813" spans="1:10" x14ac:dyDescent="0.25">
      <c r="A3813" s="135" t="s">
        <v>12887</v>
      </c>
      <c r="B3813" s="135" t="s">
        <v>7320</v>
      </c>
      <c r="C3813" s="135" t="s">
        <v>566</v>
      </c>
      <c r="D3813" s="135" t="b">
        <v>0</v>
      </c>
      <c r="E3813" s="135" t="s">
        <v>12802</v>
      </c>
      <c r="F3813" s="135" t="s">
        <v>539</v>
      </c>
      <c r="G3813" s="136">
        <v>44147</v>
      </c>
      <c r="H3813" s="136">
        <v>44168</v>
      </c>
      <c r="I3813" s="135">
        <v>0</v>
      </c>
      <c r="J3813" s="92"/>
    </row>
    <row r="3814" spans="1:10" x14ac:dyDescent="0.25">
      <c r="A3814" s="135" t="s">
        <v>12888</v>
      </c>
      <c r="B3814" s="135" t="s">
        <v>7320</v>
      </c>
      <c r="C3814" s="135" t="s">
        <v>566</v>
      </c>
      <c r="D3814" s="135" t="b">
        <v>0</v>
      </c>
      <c r="E3814" s="135" t="s">
        <v>12802</v>
      </c>
      <c r="F3814" s="135" t="s">
        <v>539</v>
      </c>
      <c r="G3814" s="136">
        <v>44147</v>
      </c>
      <c r="H3814" s="136">
        <v>44168</v>
      </c>
      <c r="I3814" s="135">
        <v>0</v>
      </c>
      <c r="J3814" s="92"/>
    </row>
    <row r="3815" spans="1:10" x14ac:dyDescent="0.25">
      <c r="A3815" s="135" t="s">
        <v>12889</v>
      </c>
      <c r="B3815" s="135" t="s">
        <v>7320</v>
      </c>
      <c r="C3815" s="135" t="s">
        <v>566</v>
      </c>
      <c r="D3815" s="135" t="b">
        <v>0</v>
      </c>
      <c r="E3815" s="135" t="s">
        <v>12802</v>
      </c>
      <c r="F3815" s="135" t="s">
        <v>539</v>
      </c>
      <c r="G3815" s="136">
        <v>44147</v>
      </c>
      <c r="H3815" s="136">
        <v>44168</v>
      </c>
      <c r="I3815" s="135">
        <v>0</v>
      </c>
      <c r="J3815" s="92"/>
    </row>
    <row r="3816" spans="1:10" x14ac:dyDescent="0.25">
      <c r="A3816" s="135" t="s">
        <v>12890</v>
      </c>
      <c r="B3816" s="135" t="s">
        <v>7320</v>
      </c>
      <c r="C3816" s="135" t="s">
        <v>566</v>
      </c>
      <c r="D3816" s="135" t="b">
        <v>0</v>
      </c>
      <c r="E3816" s="135" t="s">
        <v>12802</v>
      </c>
      <c r="F3816" s="135" t="s">
        <v>539</v>
      </c>
      <c r="G3816" s="136">
        <v>44147</v>
      </c>
      <c r="H3816" s="136">
        <v>44168</v>
      </c>
      <c r="I3816" s="135">
        <v>0</v>
      </c>
      <c r="J3816" s="92"/>
    </row>
    <row r="3817" spans="1:10" x14ac:dyDescent="0.25">
      <c r="A3817" s="135" t="s">
        <v>12891</v>
      </c>
      <c r="B3817" s="135" t="s">
        <v>7320</v>
      </c>
      <c r="C3817" s="135" t="s">
        <v>566</v>
      </c>
      <c r="D3817" s="135" t="b">
        <v>0</v>
      </c>
      <c r="E3817" s="135" t="s">
        <v>12802</v>
      </c>
      <c r="F3817" s="135" t="s">
        <v>539</v>
      </c>
      <c r="G3817" s="136">
        <v>44147</v>
      </c>
      <c r="H3817" s="136">
        <v>44168</v>
      </c>
      <c r="I3817" s="135">
        <v>0</v>
      </c>
      <c r="J3817" s="92"/>
    </row>
    <row r="3818" spans="1:10" x14ac:dyDescent="0.25">
      <c r="A3818" s="135" t="s">
        <v>12892</v>
      </c>
      <c r="B3818" s="135" t="s">
        <v>7320</v>
      </c>
      <c r="C3818" s="135" t="s">
        <v>566</v>
      </c>
      <c r="D3818" s="135" t="b">
        <v>0</v>
      </c>
      <c r="E3818" s="135" t="s">
        <v>12802</v>
      </c>
      <c r="F3818" s="135" t="s">
        <v>539</v>
      </c>
      <c r="G3818" s="136">
        <v>44147</v>
      </c>
      <c r="H3818" s="136">
        <v>44168</v>
      </c>
      <c r="I3818" s="135">
        <v>0</v>
      </c>
      <c r="J3818" s="92"/>
    </row>
    <row r="3819" spans="1:10" x14ac:dyDescent="0.25">
      <c r="A3819" s="135" t="s">
        <v>12893</v>
      </c>
      <c r="B3819" s="135" t="s">
        <v>7320</v>
      </c>
      <c r="C3819" s="135" t="s">
        <v>566</v>
      </c>
      <c r="D3819" s="135" t="b">
        <v>0</v>
      </c>
      <c r="E3819" s="135" t="s">
        <v>12802</v>
      </c>
      <c r="F3819" s="135" t="s">
        <v>539</v>
      </c>
      <c r="G3819" s="136">
        <v>44147</v>
      </c>
      <c r="H3819" s="136">
        <v>44168</v>
      </c>
      <c r="I3819" s="135">
        <v>0</v>
      </c>
      <c r="J3819" s="92"/>
    </row>
    <row r="3820" spans="1:10" x14ac:dyDescent="0.25">
      <c r="A3820" s="135" t="s">
        <v>12894</v>
      </c>
      <c r="B3820" s="135" t="s">
        <v>7320</v>
      </c>
      <c r="C3820" s="135" t="s">
        <v>566</v>
      </c>
      <c r="D3820" s="135" t="b">
        <v>0</v>
      </c>
      <c r="E3820" s="135" t="s">
        <v>12802</v>
      </c>
      <c r="F3820" s="135" t="s">
        <v>539</v>
      </c>
      <c r="G3820" s="136">
        <v>44147</v>
      </c>
      <c r="H3820" s="136">
        <v>44168</v>
      </c>
      <c r="I3820" s="135">
        <v>0</v>
      </c>
      <c r="J3820" s="92"/>
    </row>
    <row r="3821" spans="1:10" x14ac:dyDescent="0.25">
      <c r="A3821" s="135" t="s">
        <v>12895</v>
      </c>
      <c r="B3821" s="135" t="s">
        <v>7320</v>
      </c>
      <c r="C3821" s="135" t="s">
        <v>566</v>
      </c>
      <c r="D3821" s="135" t="b">
        <v>0</v>
      </c>
      <c r="E3821" s="135" t="s">
        <v>12802</v>
      </c>
      <c r="F3821" s="135" t="s">
        <v>539</v>
      </c>
      <c r="G3821" s="136">
        <v>44147</v>
      </c>
      <c r="H3821" s="136">
        <v>44168</v>
      </c>
      <c r="I3821" s="135">
        <v>0</v>
      </c>
      <c r="J3821" s="92"/>
    </row>
    <row r="3822" spans="1:10" x14ac:dyDescent="0.25">
      <c r="A3822" s="135" t="s">
        <v>12896</v>
      </c>
      <c r="B3822" s="135" t="s">
        <v>7320</v>
      </c>
      <c r="C3822" s="135" t="s">
        <v>566</v>
      </c>
      <c r="D3822" s="135" t="b">
        <v>0</v>
      </c>
      <c r="E3822" s="135" t="s">
        <v>12802</v>
      </c>
      <c r="F3822" s="135" t="s">
        <v>539</v>
      </c>
      <c r="G3822" s="136">
        <v>44147</v>
      </c>
      <c r="H3822" s="136">
        <v>44168</v>
      </c>
      <c r="I3822" s="135">
        <v>0</v>
      </c>
      <c r="J3822" s="92"/>
    </row>
    <row r="3823" spans="1:10" x14ac:dyDescent="0.25">
      <c r="A3823" s="135" t="s">
        <v>12897</v>
      </c>
      <c r="B3823" s="135" t="s">
        <v>7320</v>
      </c>
      <c r="C3823" s="135" t="s">
        <v>566</v>
      </c>
      <c r="D3823" s="135" t="b">
        <v>0</v>
      </c>
      <c r="E3823" s="135" t="s">
        <v>12802</v>
      </c>
      <c r="F3823" s="135" t="s">
        <v>539</v>
      </c>
      <c r="G3823" s="136">
        <v>44147</v>
      </c>
      <c r="H3823" s="136">
        <v>44168</v>
      </c>
      <c r="I3823" s="135">
        <v>0</v>
      </c>
      <c r="J3823" s="92"/>
    </row>
    <row r="3824" spans="1:10" x14ac:dyDescent="0.25">
      <c r="A3824" s="135" t="s">
        <v>12898</v>
      </c>
      <c r="B3824" s="135" t="s">
        <v>7320</v>
      </c>
      <c r="C3824" s="135" t="s">
        <v>566</v>
      </c>
      <c r="D3824" s="135" t="b">
        <v>0</v>
      </c>
      <c r="E3824" s="135" t="s">
        <v>12802</v>
      </c>
      <c r="F3824" s="135" t="s">
        <v>539</v>
      </c>
      <c r="G3824" s="136">
        <v>44147</v>
      </c>
      <c r="H3824" s="136">
        <v>44168</v>
      </c>
      <c r="I3824" s="135">
        <v>0</v>
      </c>
      <c r="J3824" s="92"/>
    </row>
    <row r="3825" spans="1:10" x14ac:dyDescent="0.25">
      <c r="A3825" s="135" t="s">
        <v>12899</v>
      </c>
      <c r="B3825" s="135" t="s">
        <v>7320</v>
      </c>
      <c r="C3825" s="135" t="s">
        <v>566</v>
      </c>
      <c r="D3825" s="135" t="b">
        <v>0</v>
      </c>
      <c r="E3825" s="135" t="s">
        <v>12802</v>
      </c>
      <c r="F3825" s="135" t="s">
        <v>539</v>
      </c>
      <c r="G3825" s="136">
        <v>44147</v>
      </c>
      <c r="H3825" s="136">
        <v>44168</v>
      </c>
      <c r="I3825" s="135">
        <v>0</v>
      </c>
      <c r="J3825" s="92"/>
    </row>
    <row r="3826" spans="1:10" x14ac:dyDescent="0.25">
      <c r="A3826" s="135" t="s">
        <v>12900</v>
      </c>
      <c r="B3826" s="135" t="s">
        <v>7320</v>
      </c>
      <c r="C3826" s="135" t="s">
        <v>566</v>
      </c>
      <c r="D3826" s="135" t="b">
        <v>0</v>
      </c>
      <c r="E3826" s="135" t="s">
        <v>12802</v>
      </c>
      <c r="F3826" s="135" t="s">
        <v>539</v>
      </c>
      <c r="G3826" s="136">
        <v>44147</v>
      </c>
      <c r="H3826" s="136">
        <v>44168</v>
      </c>
      <c r="I3826" s="135">
        <v>0</v>
      </c>
      <c r="J3826" s="92"/>
    </row>
    <row r="3827" spans="1:10" x14ac:dyDescent="0.25">
      <c r="A3827" s="135" t="s">
        <v>12901</v>
      </c>
      <c r="B3827" s="135" t="s">
        <v>7320</v>
      </c>
      <c r="C3827" s="135" t="s">
        <v>566</v>
      </c>
      <c r="D3827" s="135" t="b">
        <v>0</v>
      </c>
      <c r="E3827" s="135" t="s">
        <v>12802</v>
      </c>
      <c r="F3827" s="135" t="s">
        <v>539</v>
      </c>
      <c r="G3827" s="136">
        <v>44147</v>
      </c>
      <c r="H3827" s="136">
        <v>44168</v>
      </c>
      <c r="I3827" s="135">
        <v>0</v>
      </c>
      <c r="J3827" s="92"/>
    </row>
    <row r="3828" spans="1:10" x14ac:dyDescent="0.25">
      <c r="A3828" s="135" t="s">
        <v>12902</v>
      </c>
      <c r="B3828" s="135" t="s">
        <v>7320</v>
      </c>
      <c r="C3828" s="135" t="s">
        <v>566</v>
      </c>
      <c r="D3828" s="135" t="b">
        <v>0</v>
      </c>
      <c r="E3828" s="135" t="s">
        <v>12802</v>
      </c>
      <c r="F3828" s="135" t="s">
        <v>539</v>
      </c>
      <c r="G3828" s="136">
        <v>44147</v>
      </c>
      <c r="H3828" s="136">
        <v>44168</v>
      </c>
      <c r="I3828" s="135">
        <v>0</v>
      </c>
      <c r="J3828" s="92"/>
    </row>
    <row r="3829" spans="1:10" x14ac:dyDescent="0.25">
      <c r="A3829" s="135" t="s">
        <v>12903</v>
      </c>
      <c r="B3829" s="135" t="s">
        <v>7320</v>
      </c>
      <c r="C3829" s="135" t="s">
        <v>566</v>
      </c>
      <c r="D3829" s="135" t="b">
        <v>0</v>
      </c>
      <c r="E3829" s="135" t="s">
        <v>12802</v>
      </c>
      <c r="F3829" s="135" t="s">
        <v>539</v>
      </c>
      <c r="G3829" s="136">
        <v>44147</v>
      </c>
      <c r="H3829" s="136">
        <v>44168</v>
      </c>
      <c r="I3829" s="135">
        <v>0</v>
      </c>
      <c r="J3829" s="92"/>
    </row>
    <row r="3830" spans="1:10" x14ac:dyDescent="0.25">
      <c r="A3830" s="135" t="s">
        <v>12904</v>
      </c>
      <c r="B3830" s="135" t="s">
        <v>7320</v>
      </c>
      <c r="C3830" s="135" t="s">
        <v>566</v>
      </c>
      <c r="D3830" s="135" t="b">
        <v>0</v>
      </c>
      <c r="E3830" s="135" t="s">
        <v>12802</v>
      </c>
      <c r="F3830" s="135" t="s">
        <v>539</v>
      </c>
      <c r="G3830" s="136">
        <v>44147</v>
      </c>
      <c r="H3830" s="136">
        <v>44168</v>
      </c>
      <c r="I3830" s="135">
        <v>0</v>
      </c>
      <c r="J3830" s="92"/>
    </row>
    <row r="3831" spans="1:10" x14ac:dyDescent="0.25">
      <c r="A3831" s="135" t="s">
        <v>12905</v>
      </c>
      <c r="B3831" s="135" t="s">
        <v>7320</v>
      </c>
      <c r="C3831" s="135" t="s">
        <v>566</v>
      </c>
      <c r="D3831" s="135" t="b">
        <v>0</v>
      </c>
      <c r="E3831" s="135" t="s">
        <v>12802</v>
      </c>
      <c r="F3831" s="135" t="s">
        <v>539</v>
      </c>
      <c r="G3831" s="136">
        <v>44147</v>
      </c>
      <c r="H3831" s="136">
        <v>44168</v>
      </c>
      <c r="I3831" s="135">
        <v>0</v>
      </c>
      <c r="J3831" s="92"/>
    </row>
    <row r="3832" spans="1:10" x14ac:dyDescent="0.25">
      <c r="A3832" s="135" t="s">
        <v>12906</v>
      </c>
      <c r="B3832" s="135" t="s">
        <v>7320</v>
      </c>
      <c r="C3832" s="135" t="s">
        <v>566</v>
      </c>
      <c r="D3832" s="135" t="b">
        <v>0</v>
      </c>
      <c r="E3832" s="135" t="s">
        <v>12802</v>
      </c>
      <c r="F3832" s="135" t="s">
        <v>539</v>
      </c>
      <c r="G3832" s="136">
        <v>44147</v>
      </c>
      <c r="H3832" s="136">
        <v>44168</v>
      </c>
      <c r="I3832" s="135">
        <v>0</v>
      </c>
      <c r="J3832" s="92"/>
    </row>
    <row r="3833" spans="1:10" x14ac:dyDescent="0.25">
      <c r="A3833" s="135" t="s">
        <v>12907</v>
      </c>
      <c r="B3833" s="135" t="s">
        <v>7320</v>
      </c>
      <c r="C3833" s="135" t="s">
        <v>566</v>
      </c>
      <c r="D3833" s="135" t="b">
        <v>0</v>
      </c>
      <c r="E3833" s="135" t="s">
        <v>12802</v>
      </c>
      <c r="F3833" s="135" t="s">
        <v>539</v>
      </c>
      <c r="G3833" s="136">
        <v>44147</v>
      </c>
      <c r="H3833" s="136">
        <v>44168</v>
      </c>
      <c r="I3833" s="135">
        <v>0</v>
      </c>
      <c r="J3833" s="92"/>
    </row>
    <row r="3834" spans="1:10" x14ac:dyDescent="0.25">
      <c r="A3834" s="135" t="s">
        <v>12908</v>
      </c>
      <c r="B3834" s="135" t="s">
        <v>7320</v>
      </c>
      <c r="C3834" s="135" t="s">
        <v>566</v>
      </c>
      <c r="D3834" s="135" t="b">
        <v>0</v>
      </c>
      <c r="E3834" s="135" t="s">
        <v>12802</v>
      </c>
      <c r="F3834" s="135" t="s">
        <v>539</v>
      </c>
      <c r="G3834" s="136">
        <v>44147</v>
      </c>
      <c r="H3834" s="136">
        <v>44168</v>
      </c>
      <c r="I3834" s="135">
        <v>0</v>
      </c>
      <c r="J3834" s="92"/>
    </row>
    <row r="3835" spans="1:10" x14ac:dyDescent="0.25">
      <c r="A3835" s="135" t="s">
        <v>12909</v>
      </c>
      <c r="B3835" s="135" t="s">
        <v>7320</v>
      </c>
      <c r="C3835" s="135" t="s">
        <v>566</v>
      </c>
      <c r="D3835" s="135" t="b">
        <v>0</v>
      </c>
      <c r="E3835" s="135" t="s">
        <v>12802</v>
      </c>
      <c r="F3835" s="135" t="s">
        <v>539</v>
      </c>
      <c r="G3835" s="136">
        <v>44147</v>
      </c>
      <c r="H3835" s="136">
        <v>44168</v>
      </c>
      <c r="I3835" s="135">
        <v>0</v>
      </c>
      <c r="J3835" s="92"/>
    </row>
    <row r="3836" spans="1:10" x14ac:dyDescent="0.25">
      <c r="A3836" s="135" t="s">
        <v>12910</v>
      </c>
      <c r="B3836" s="135" t="s">
        <v>7320</v>
      </c>
      <c r="C3836" s="135" t="s">
        <v>566</v>
      </c>
      <c r="D3836" s="135" t="b">
        <v>0</v>
      </c>
      <c r="E3836" s="135" t="s">
        <v>12802</v>
      </c>
      <c r="F3836" s="135" t="s">
        <v>539</v>
      </c>
      <c r="G3836" s="136">
        <v>44147</v>
      </c>
      <c r="H3836" s="136">
        <v>44168</v>
      </c>
      <c r="I3836" s="135">
        <v>0</v>
      </c>
      <c r="J3836" s="92"/>
    </row>
    <row r="3837" spans="1:10" x14ac:dyDescent="0.25">
      <c r="A3837" s="135" t="s">
        <v>12911</v>
      </c>
      <c r="B3837" s="135" t="s">
        <v>7320</v>
      </c>
      <c r="C3837" s="135" t="s">
        <v>566</v>
      </c>
      <c r="D3837" s="135" t="b">
        <v>0</v>
      </c>
      <c r="E3837" s="135" t="s">
        <v>12802</v>
      </c>
      <c r="F3837" s="135" t="s">
        <v>539</v>
      </c>
      <c r="G3837" s="136">
        <v>44147</v>
      </c>
      <c r="H3837" s="136">
        <v>44168</v>
      </c>
      <c r="I3837" s="135">
        <v>0</v>
      </c>
      <c r="J3837" s="92"/>
    </row>
    <row r="3838" spans="1:10" x14ac:dyDescent="0.25">
      <c r="A3838" s="135" t="s">
        <v>12912</v>
      </c>
      <c r="B3838" s="135" t="s">
        <v>7320</v>
      </c>
      <c r="C3838" s="135" t="s">
        <v>566</v>
      </c>
      <c r="D3838" s="135" t="b">
        <v>0</v>
      </c>
      <c r="E3838" s="135" t="s">
        <v>12802</v>
      </c>
      <c r="F3838" s="135" t="s">
        <v>539</v>
      </c>
      <c r="G3838" s="136">
        <v>44147</v>
      </c>
      <c r="H3838" s="136">
        <v>44168</v>
      </c>
      <c r="I3838" s="135">
        <v>0</v>
      </c>
      <c r="J3838" s="92"/>
    </row>
    <row r="3839" spans="1:10" x14ac:dyDescent="0.25">
      <c r="A3839" s="135" t="s">
        <v>12913</v>
      </c>
      <c r="B3839" s="135" t="s">
        <v>7320</v>
      </c>
      <c r="C3839" s="135" t="s">
        <v>566</v>
      </c>
      <c r="D3839" s="135" t="b">
        <v>0</v>
      </c>
      <c r="E3839" s="135" t="s">
        <v>12802</v>
      </c>
      <c r="F3839" s="135" t="s">
        <v>539</v>
      </c>
      <c r="G3839" s="136">
        <v>44147</v>
      </c>
      <c r="H3839" s="136">
        <v>44168</v>
      </c>
      <c r="I3839" s="135">
        <v>0</v>
      </c>
      <c r="J3839" s="92"/>
    </row>
    <row r="3840" spans="1:10" x14ac:dyDescent="0.25">
      <c r="A3840" s="135" t="s">
        <v>12914</v>
      </c>
      <c r="B3840" s="135" t="s">
        <v>7320</v>
      </c>
      <c r="C3840" s="135" t="s">
        <v>566</v>
      </c>
      <c r="D3840" s="135" t="b">
        <v>0</v>
      </c>
      <c r="E3840" s="135" t="s">
        <v>12802</v>
      </c>
      <c r="F3840" s="135" t="s">
        <v>539</v>
      </c>
      <c r="G3840" s="136">
        <v>44147</v>
      </c>
      <c r="H3840" s="136">
        <v>44168</v>
      </c>
      <c r="I3840" s="135">
        <v>0</v>
      </c>
      <c r="J3840" s="92"/>
    </row>
    <row r="3841" spans="1:10" x14ac:dyDescent="0.25">
      <c r="A3841" s="135" t="s">
        <v>12915</v>
      </c>
      <c r="B3841" s="135" t="s">
        <v>7320</v>
      </c>
      <c r="C3841" s="135" t="s">
        <v>566</v>
      </c>
      <c r="D3841" s="135" t="b">
        <v>0</v>
      </c>
      <c r="E3841" s="135" t="s">
        <v>12802</v>
      </c>
      <c r="F3841" s="135" t="s">
        <v>539</v>
      </c>
      <c r="G3841" s="136">
        <v>44147</v>
      </c>
      <c r="H3841" s="136">
        <v>44168</v>
      </c>
      <c r="I3841" s="135">
        <v>0</v>
      </c>
      <c r="J3841" s="92"/>
    </row>
    <row r="3842" spans="1:10" x14ac:dyDescent="0.25">
      <c r="A3842" s="135" t="s">
        <v>12916</v>
      </c>
      <c r="B3842" s="135" t="s">
        <v>7320</v>
      </c>
      <c r="C3842" s="135" t="s">
        <v>566</v>
      </c>
      <c r="D3842" s="135" t="b">
        <v>0</v>
      </c>
      <c r="E3842" s="135" t="s">
        <v>12802</v>
      </c>
      <c r="F3842" s="135" t="s">
        <v>539</v>
      </c>
      <c r="G3842" s="136">
        <v>44147</v>
      </c>
      <c r="H3842" s="136">
        <v>44168</v>
      </c>
      <c r="I3842" s="135">
        <v>0</v>
      </c>
      <c r="J3842" s="92"/>
    </row>
    <row r="3843" spans="1:10" x14ac:dyDescent="0.25">
      <c r="A3843" s="135" t="s">
        <v>12917</v>
      </c>
      <c r="B3843" s="135" t="s">
        <v>7320</v>
      </c>
      <c r="C3843" s="135" t="s">
        <v>566</v>
      </c>
      <c r="D3843" s="135" t="b">
        <v>0</v>
      </c>
      <c r="E3843" s="135" t="s">
        <v>12802</v>
      </c>
      <c r="F3843" s="135" t="s">
        <v>539</v>
      </c>
      <c r="G3843" s="136">
        <v>44147</v>
      </c>
      <c r="H3843" s="136">
        <v>44168</v>
      </c>
      <c r="I3843" s="135">
        <v>0</v>
      </c>
      <c r="J3843" s="92"/>
    </row>
    <row r="3844" spans="1:10" x14ac:dyDescent="0.25">
      <c r="A3844" s="135" t="s">
        <v>12918</v>
      </c>
      <c r="B3844" s="135" t="s">
        <v>7320</v>
      </c>
      <c r="C3844" s="135" t="s">
        <v>566</v>
      </c>
      <c r="D3844" s="135" t="b">
        <v>0</v>
      </c>
      <c r="E3844" s="135" t="s">
        <v>12802</v>
      </c>
      <c r="F3844" s="135" t="s">
        <v>539</v>
      </c>
      <c r="G3844" s="136">
        <v>44147</v>
      </c>
      <c r="H3844" s="136">
        <v>44168</v>
      </c>
      <c r="I3844" s="135">
        <v>0</v>
      </c>
      <c r="J3844" s="92"/>
    </row>
    <row r="3845" spans="1:10" x14ac:dyDescent="0.25">
      <c r="A3845" s="135" t="s">
        <v>12919</v>
      </c>
      <c r="B3845" s="135" t="s">
        <v>7320</v>
      </c>
      <c r="C3845" s="135" t="s">
        <v>566</v>
      </c>
      <c r="D3845" s="135" t="b">
        <v>0</v>
      </c>
      <c r="E3845" s="135" t="s">
        <v>12802</v>
      </c>
      <c r="F3845" s="135" t="s">
        <v>539</v>
      </c>
      <c r="G3845" s="136">
        <v>44147</v>
      </c>
      <c r="H3845" s="136">
        <v>44168</v>
      </c>
      <c r="I3845" s="135">
        <v>0</v>
      </c>
      <c r="J3845" s="92"/>
    </row>
    <row r="3846" spans="1:10" x14ac:dyDescent="0.25">
      <c r="A3846" s="135" t="s">
        <v>12920</v>
      </c>
      <c r="B3846" s="135" t="s">
        <v>7320</v>
      </c>
      <c r="C3846" s="135" t="s">
        <v>566</v>
      </c>
      <c r="D3846" s="135" t="b">
        <v>0</v>
      </c>
      <c r="E3846" s="135" t="s">
        <v>12802</v>
      </c>
      <c r="F3846" s="135" t="s">
        <v>539</v>
      </c>
      <c r="G3846" s="136">
        <v>44147</v>
      </c>
      <c r="H3846" s="136">
        <v>44168</v>
      </c>
      <c r="I3846" s="135">
        <v>0</v>
      </c>
      <c r="J3846" s="92"/>
    </row>
    <row r="3847" spans="1:10" x14ac:dyDescent="0.25">
      <c r="A3847" s="135" t="s">
        <v>12921</v>
      </c>
      <c r="B3847" s="135" t="s">
        <v>7320</v>
      </c>
      <c r="C3847" s="135" t="s">
        <v>566</v>
      </c>
      <c r="D3847" s="135" t="b">
        <v>0</v>
      </c>
      <c r="E3847" s="135" t="s">
        <v>12802</v>
      </c>
      <c r="F3847" s="135" t="s">
        <v>539</v>
      </c>
      <c r="G3847" s="136">
        <v>44147</v>
      </c>
      <c r="H3847" s="136">
        <v>44168</v>
      </c>
      <c r="I3847" s="135">
        <v>0</v>
      </c>
      <c r="J3847" s="92"/>
    </row>
    <row r="3848" spans="1:10" x14ac:dyDescent="0.25">
      <c r="A3848" s="135" t="s">
        <v>12922</v>
      </c>
      <c r="B3848" s="135" t="s">
        <v>7320</v>
      </c>
      <c r="C3848" s="135" t="s">
        <v>566</v>
      </c>
      <c r="D3848" s="135" t="b">
        <v>0</v>
      </c>
      <c r="E3848" s="135" t="s">
        <v>12802</v>
      </c>
      <c r="F3848" s="135" t="s">
        <v>539</v>
      </c>
      <c r="G3848" s="136">
        <v>44147</v>
      </c>
      <c r="H3848" s="136">
        <v>44168</v>
      </c>
      <c r="I3848" s="135">
        <v>0</v>
      </c>
      <c r="J3848" s="92"/>
    </row>
    <row r="3849" spans="1:10" x14ac:dyDescent="0.25">
      <c r="A3849" s="135" t="s">
        <v>12923</v>
      </c>
      <c r="B3849" s="135" t="s">
        <v>7320</v>
      </c>
      <c r="C3849" s="135" t="s">
        <v>566</v>
      </c>
      <c r="D3849" s="135" t="b">
        <v>0</v>
      </c>
      <c r="E3849" s="135" t="s">
        <v>12802</v>
      </c>
      <c r="F3849" s="135" t="s">
        <v>539</v>
      </c>
      <c r="G3849" s="136">
        <v>44147</v>
      </c>
      <c r="H3849" s="136">
        <v>44168</v>
      </c>
      <c r="I3849" s="135">
        <v>0</v>
      </c>
      <c r="J3849" s="92"/>
    </row>
    <row r="3850" spans="1:10" x14ac:dyDescent="0.25">
      <c r="A3850" s="135" t="s">
        <v>12924</v>
      </c>
      <c r="B3850" s="135" t="s">
        <v>7320</v>
      </c>
      <c r="C3850" s="135" t="s">
        <v>566</v>
      </c>
      <c r="D3850" s="135" t="b">
        <v>0</v>
      </c>
      <c r="E3850" s="135" t="s">
        <v>12802</v>
      </c>
      <c r="F3850" s="135" t="s">
        <v>539</v>
      </c>
      <c r="G3850" s="136">
        <v>44147</v>
      </c>
      <c r="H3850" s="136">
        <v>44168</v>
      </c>
      <c r="I3850" s="135">
        <v>0</v>
      </c>
      <c r="J3850" s="92"/>
    </row>
    <row r="3851" spans="1:10" x14ac:dyDescent="0.25">
      <c r="A3851" s="135" t="s">
        <v>12925</v>
      </c>
      <c r="B3851" s="135" t="s">
        <v>7320</v>
      </c>
      <c r="C3851" s="135" t="s">
        <v>566</v>
      </c>
      <c r="D3851" s="135" t="b">
        <v>0</v>
      </c>
      <c r="E3851" s="135" t="s">
        <v>12802</v>
      </c>
      <c r="F3851" s="135" t="s">
        <v>539</v>
      </c>
      <c r="G3851" s="136">
        <v>44147</v>
      </c>
      <c r="H3851" s="136">
        <v>44168</v>
      </c>
      <c r="I3851" s="135">
        <v>0</v>
      </c>
      <c r="J3851" s="92"/>
    </row>
    <row r="3852" spans="1:10" x14ac:dyDescent="0.25">
      <c r="A3852" s="135" t="s">
        <v>12926</v>
      </c>
      <c r="B3852" s="135" t="s">
        <v>546</v>
      </c>
      <c r="C3852" s="135" t="s">
        <v>566</v>
      </c>
      <c r="D3852" s="135" t="b">
        <v>0</v>
      </c>
      <c r="E3852" s="135" t="s">
        <v>12927</v>
      </c>
      <c r="F3852" s="135" t="s">
        <v>539</v>
      </c>
      <c r="G3852" s="136">
        <v>44147</v>
      </c>
      <c r="H3852" s="136">
        <v>44168</v>
      </c>
      <c r="I3852" s="135">
        <v>0</v>
      </c>
      <c r="J3852" s="92"/>
    </row>
    <row r="3853" spans="1:10" x14ac:dyDescent="0.25">
      <c r="A3853" s="135" t="s">
        <v>12928</v>
      </c>
      <c r="B3853" s="135" t="s">
        <v>546</v>
      </c>
      <c r="C3853" s="135" t="s">
        <v>566</v>
      </c>
      <c r="D3853" s="135" t="b">
        <v>0</v>
      </c>
      <c r="E3853" s="135" t="s">
        <v>12927</v>
      </c>
      <c r="F3853" s="135" t="s">
        <v>539</v>
      </c>
      <c r="G3853" s="136">
        <v>44147</v>
      </c>
      <c r="H3853" s="136">
        <v>44168</v>
      </c>
      <c r="I3853" s="135">
        <v>0</v>
      </c>
      <c r="J3853" s="92"/>
    </row>
    <row r="3854" spans="1:10" x14ac:dyDescent="0.25">
      <c r="A3854" s="135" t="s">
        <v>12929</v>
      </c>
      <c r="B3854" s="135" t="s">
        <v>546</v>
      </c>
      <c r="C3854" s="135" t="s">
        <v>566</v>
      </c>
      <c r="D3854" s="135" t="b">
        <v>0</v>
      </c>
      <c r="E3854" s="135" t="s">
        <v>12927</v>
      </c>
      <c r="F3854" s="135" t="s">
        <v>539</v>
      </c>
      <c r="G3854" s="136">
        <v>44147</v>
      </c>
      <c r="H3854" s="136">
        <v>44168</v>
      </c>
      <c r="I3854" s="135">
        <v>0</v>
      </c>
      <c r="J3854" s="92"/>
    </row>
    <row r="3855" spans="1:10" x14ac:dyDescent="0.25">
      <c r="A3855" s="135" t="s">
        <v>12930</v>
      </c>
      <c r="B3855" s="135" t="s">
        <v>546</v>
      </c>
      <c r="C3855" s="135" t="s">
        <v>566</v>
      </c>
      <c r="D3855" s="135" t="b">
        <v>0</v>
      </c>
      <c r="E3855" s="135" t="s">
        <v>12927</v>
      </c>
      <c r="F3855" s="135" t="s">
        <v>539</v>
      </c>
      <c r="G3855" s="136">
        <v>44147</v>
      </c>
      <c r="H3855" s="136">
        <v>44168</v>
      </c>
      <c r="I3855" s="135">
        <v>0</v>
      </c>
      <c r="J3855" s="92"/>
    </row>
    <row r="3856" spans="1:10" x14ac:dyDescent="0.25">
      <c r="A3856" s="135" t="s">
        <v>12931</v>
      </c>
      <c r="B3856" s="135" t="s">
        <v>546</v>
      </c>
      <c r="C3856" s="135" t="s">
        <v>566</v>
      </c>
      <c r="D3856" s="135" t="b">
        <v>0</v>
      </c>
      <c r="E3856" s="135" t="s">
        <v>12927</v>
      </c>
      <c r="F3856" s="135" t="s">
        <v>539</v>
      </c>
      <c r="G3856" s="136">
        <v>44147</v>
      </c>
      <c r="H3856" s="136">
        <v>44168</v>
      </c>
      <c r="I3856" s="135">
        <v>0</v>
      </c>
      <c r="J3856" s="92"/>
    </row>
    <row r="3857" spans="1:10" x14ac:dyDescent="0.25">
      <c r="A3857" s="135" t="s">
        <v>12932</v>
      </c>
      <c r="B3857" s="135" t="s">
        <v>546</v>
      </c>
      <c r="C3857" s="135" t="s">
        <v>566</v>
      </c>
      <c r="D3857" s="135" t="b">
        <v>0</v>
      </c>
      <c r="E3857" s="135" t="s">
        <v>12927</v>
      </c>
      <c r="F3857" s="135" t="s">
        <v>539</v>
      </c>
      <c r="G3857" s="136">
        <v>44147</v>
      </c>
      <c r="H3857" s="136">
        <v>44168</v>
      </c>
      <c r="I3857" s="135">
        <v>0</v>
      </c>
      <c r="J3857" s="92"/>
    </row>
    <row r="3858" spans="1:10" x14ac:dyDescent="0.25">
      <c r="A3858" s="135" t="s">
        <v>12933</v>
      </c>
      <c r="B3858" s="135" t="s">
        <v>546</v>
      </c>
      <c r="C3858" s="135" t="s">
        <v>566</v>
      </c>
      <c r="D3858" s="135" t="b">
        <v>0</v>
      </c>
      <c r="E3858" s="135" t="s">
        <v>12927</v>
      </c>
      <c r="F3858" s="135" t="s">
        <v>539</v>
      </c>
      <c r="G3858" s="136">
        <v>44147</v>
      </c>
      <c r="H3858" s="136">
        <v>44168</v>
      </c>
      <c r="I3858" s="135">
        <v>0</v>
      </c>
      <c r="J3858" s="92"/>
    </row>
    <row r="3859" spans="1:10" x14ac:dyDescent="0.25">
      <c r="A3859" s="135" t="s">
        <v>12934</v>
      </c>
      <c r="B3859" s="135" t="s">
        <v>546</v>
      </c>
      <c r="C3859" s="135" t="s">
        <v>566</v>
      </c>
      <c r="D3859" s="135" t="b">
        <v>0</v>
      </c>
      <c r="E3859" s="135" t="s">
        <v>12927</v>
      </c>
      <c r="F3859" s="135" t="s">
        <v>539</v>
      </c>
      <c r="G3859" s="136">
        <v>44147</v>
      </c>
      <c r="H3859" s="136">
        <v>44168</v>
      </c>
      <c r="I3859" s="135">
        <v>0</v>
      </c>
      <c r="J3859" s="92"/>
    </row>
    <row r="3860" spans="1:10" x14ac:dyDescent="0.25">
      <c r="A3860" s="135" t="s">
        <v>12935</v>
      </c>
      <c r="B3860" s="135" t="s">
        <v>546</v>
      </c>
      <c r="C3860" s="135" t="s">
        <v>566</v>
      </c>
      <c r="D3860" s="135" t="b">
        <v>0</v>
      </c>
      <c r="E3860" s="135" t="s">
        <v>12927</v>
      </c>
      <c r="F3860" s="135" t="s">
        <v>539</v>
      </c>
      <c r="G3860" s="136">
        <v>44147</v>
      </c>
      <c r="H3860" s="136">
        <v>44168</v>
      </c>
      <c r="I3860" s="135">
        <v>0</v>
      </c>
      <c r="J3860" s="92"/>
    </row>
    <row r="3861" spans="1:10" x14ac:dyDescent="0.25">
      <c r="A3861" s="135" t="s">
        <v>12936</v>
      </c>
      <c r="B3861" s="135" t="s">
        <v>546</v>
      </c>
      <c r="C3861" s="135" t="s">
        <v>566</v>
      </c>
      <c r="D3861" s="135" t="b">
        <v>0</v>
      </c>
      <c r="E3861" s="135" t="s">
        <v>12927</v>
      </c>
      <c r="F3861" s="135" t="s">
        <v>539</v>
      </c>
      <c r="G3861" s="136">
        <v>44147</v>
      </c>
      <c r="H3861" s="136">
        <v>44168</v>
      </c>
      <c r="I3861" s="135">
        <v>0</v>
      </c>
      <c r="J3861" s="92"/>
    </row>
    <row r="3862" spans="1:10" x14ac:dyDescent="0.25">
      <c r="A3862" s="135" t="s">
        <v>12937</v>
      </c>
      <c r="B3862" s="135" t="s">
        <v>546</v>
      </c>
      <c r="C3862" s="135" t="s">
        <v>566</v>
      </c>
      <c r="D3862" s="135" t="b">
        <v>0</v>
      </c>
      <c r="E3862" s="135" t="s">
        <v>12927</v>
      </c>
      <c r="F3862" s="135" t="s">
        <v>539</v>
      </c>
      <c r="G3862" s="136">
        <v>44147</v>
      </c>
      <c r="H3862" s="136">
        <v>44168</v>
      </c>
      <c r="I3862" s="135">
        <v>0</v>
      </c>
      <c r="J3862" s="92"/>
    </row>
    <row r="3863" spans="1:10" x14ac:dyDescent="0.25">
      <c r="A3863" s="135" t="s">
        <v>12938</v>
      </c>
      <c r="B3863" s="135" t="s">
        <v>546</v>
      </c>
      <c r="C3863" s="135" t="s">
        <v>566</v>
      </c>
      <c r="D3863" s="135" t="b">
        <v>0</v>
      </c>
      <c r="E3863" s="135" t="s">
        <v>12927</v>
      </c>
      <c r="F3863" s="135" t="s">
        <v>539</v>
      </c>
      <c r="G3863" s="136">
        <v>44147</v>
      </c>
      <c r="H3863" s="136">
        <v>44168</v>
      </c>
      <c r="I3863" s="135">
        <v>0</v>
      </c>
      <c r="J3863" s="92"/>
    </row>
    <row r="3864" spans="1:10" x14ac:dyDescent="0.25">
      <c r="A3864" s="135" t="s">
        <v>12939</v>
      </c>
      <c r="B3864" s="135" t="s">
        <v>546</v>
      </c>
      <c r="C3864" s="135" t="s">
        <v>566</v>
      </c>
      <c r="D3864" s="135" t="b">
        <v>0</v>
      </c>
      <c r="E3864" s="135" t="s">
        <v>12927</v>
      </c>
      <c r="F3864" s="135" t="s">
        <v>539</v>
      </c>
      <c r="G3864" s="136">
        <v>44147</v>
      </c>
      <c r="H3864" s="136">
        <v>44168</v>
      </c>
      <c r="I3864" s="135">
        <v>0</v>
      </c>
      <c r="J3864" s="92"/>
    </row>
    <row r="3865" spans="1:10" x14ac:dyDescent="0.25">
      <c r="A3865" s="135" t="s">
        <v>12940</v>
      </c>
      <c r="B3865" s="135" t="s">
        <v>546</v>
      </c>
      <c r="C3865" s="135" t="s">
        <v>566</v>
      </c>
      <c r="D3865" s="135" t="b">
        <v>0</v>
      </c>
      <c r="E3865" s="135" t="s">
        <v>12927</v>
      </c>
      <c r="F3865" s="135" t="s">
        <v>539</v>
      </c>
      <c r="G3865" s="136">
        <v>44147</v>
      </c>
      <c r="H3865" s="136">
        <v>44168</v>
      </c>
      <c r="I3865" s="135">
        <v>0</v>
      </c>
      <c r="J3865" s="92"/>
    </row>
    <row r="3866" spans="1:10" x14ac:dyDescent="0.25">
      <c r="A3866" s="135" t="s">
        <v>12941</v>
      </c>
      <c r="B3866" s="135" t="s">
        <v>546</v>
      </c>
      <c r="C3866" s="135" t="s">
        <v>566</v>
      </c>
      <c r="D3866" s="135" t="b">
        <v>0</v>
      </c>
      <c r="E3866" s="135" t="s">
        <v>12927</v>
      </c>
      <c r="F3866" s="135" t="s">
        <v>539</v>
      </c>
      <c r="G3866" s="136">
        <v>44147</v>
      </c>
      <c r="H3866" s="136">
        <v>44168</v>
      </c>
      <c r="I3866" s="135">
        <v>0</v>
      </c>
      <c r="J3866" s="92"/>
    </row>
    <row r="3867" spans="1:10" x14ac:dyDescent="0.25">
      <c r="A3867" s="135" t="s">
        <v>12942</v>
      </c>
      <c r="B3867" s="135" t="s">
        <v>546</v>
      </c>
      <c r="C3867" s="135" t="s">
        <v>566</v>
      </c>
      <c r="D3867" s="135" t="b">
        <v>0</v>
      </c>
      <c r="E3867" s="135" t="s">
        <v>12927</v>
      </c>
      <c r="F3867" s="135" t="s">
        <v>539</v>
      </c>
      <c r="G3867" s="136">
        <v>44147</v>
      </c>
      <c r="H3867" s="136">
        <v>44168</v>
      </c>
      <c r="I3867" s="135">
        <v>0</v>
      </c>
      <c r="J3867" s="92"/>
    </row>
    <row r="3868" spans="1:10" x14ac:dyDescent="0.25">
      <c r="A3868" s="135" t="s">
        <v>12943</v>
      </c>
      <c r="B3868" s="135" t="s">
        <v>546</v>
      </c>
      <c r="C3868" s="135" t="s">
        <v>566</v>
      </c>
      <c r="D3868" s="135" t="b">
        <v>0</v>
      </c>
      <c r="E3868" s="135" t="s">
        <v>12927</v>
      </c>
      <c r="F3868" s="135" t="s">
        <v>539</v>
      </c>
      <c r="G3868" s="136">
        <v>44147</v>
      </c>
      <c r="H3868" s="136">
        <v>44168</v>
      </c>
      <c r="I3868" s="135">
        <v>0</v>
      </c>
      <c r="J3868" s="92"/>
    </row>
    <row r="3869" spans="1:10" x14ac:dyDescent="0.25">
      <c r="A3869" s="135" t="s">
        <v>12944</v>
      </c>
      <c r="B3869" s="135" t="s">
        <v>546</v>
      </c>
      <c r="C3869" s="135" t="s">
        <v>566</v>
      </c>
      <c r="D3869" s="135" t="b">
        <v>0</v>
      </c>
      <c r="E3869" s="135" t="s">
        <v>12927</v>
      </c>
      <c r="F3869" s="135" t="s">
        <v>539</v>
      </c>
      <c r="G3869" s="136">
        <v>44147</v>
      </c>
      <c r="H3869" s="136">
        <v>44168</v>
      </c>
      <c r="I3869" s="135">
        <v>0</v>
      </c>
      <c r="J3869" s="92"/>
    </row>
    <row r="3870" spans="1:10" x14ac:dyDescent="0.25">
      <c r="A3870" s="135" t="s">
        <v>12945</v>
      </c>
      <c r="B3870" s="135" t="s">
        <v>546</v>
      </c>
      <c r="C3870" s="135" t="s">
        <v>566</v>
      </c>
      <c r="D3870" s="135" t="b">
        <v>0</v>
      </c>
      <c r="E3870" s="135" t="s">
        <v>12927</v>
      </c>
      <c r="F3870" s="135" t="s">
        <v>539</v>
      </c>
      <c r="G3870" s="136">
        <v>44147</v>
      </c>
      <c r="H3870" s="136">
        <v>44168</v>
      </c>
      <c r="I3870" s="135">
        <v>0</v>
      </c>
      <c r="J3870" s="92"/>
    </row>
    <row r="3871" spans="1:10" x14ac:dyDescent="0.25">
      <c r="A3871" s="135" t="s">
        <v>12946</v>
      </c>
      <c r="B3871" s="135" t="s">
        <v>546</v>
      </c>
      <c r="C3871" s="135" t="s">
        <v>566</v>
      </c>
      <c r="D3871" s="135" t="b">
        <v>0</v>
      </c>
      <c r="E3871" s="135" t="s">
        <v>12927</v>
      </c>
      <c r="F3871" s="135" t="s">
        <v>539</v>
      </c>
      <c r="G3871" s="136">
        <v>44147</v>
      </c>
      <c r="H3871" s="136">
        <v>44168</v>
      </c>
      <c r="I3871" s="135">
        <v>0</v>
      </c>
      <c r="J3871" s="92"/>
    </row>
    <row r="3872" spans="1:10" x14ac:dyDescent="0.25">
      <c r="A3872" s="135" t="s">
        <v>12947</v>
      </c>
      <c r="B3872" s="135" t="s">
        <v>546</v>
      </c>
      <c r="C3872" s="135" t="s">
        <v>566</v>
      </c>
      <c r="D3872" s="135" t="b">
        <v>0</v>
      </c>
      <c r="E3872" s="135" t="s">
        <v>12927</v>
      </c>
      <c r="F3872" s="135" t="s">
        <v>539</v>
      </c>
      <c r="G3872" s="136">
        <v>44147</v>
      </c>
      <c r="H3872" s="136">
        <v>44168</v>
      </c>
      <c r="I3872" s="135">
        <v>0</v>
      </c>
      <c r="J3872" s="92"/>
    </row>
    <row r="3873" spans="1:10" x14ac:dyDescent="0.25">
      <c r="A3873" s="135" t="s">
        <v>12948</v>
      </c>
      <c r="B3873" s="135" t="s">
        <v>546</v>
      </c>
      <c r="C3873" s="135" t="s">
        <v>566</v>
      </c>
      <c r="D3873" s="135" t="b">
        <v>0</v>
      </c>
      <c r="E3873" s="135" t="s">
        <v>12927</v>
      </c>
      <c r="F3873" s="135" t="s">
        <v>539</v>
      </c>
      <c r="G3873" s="136">
        <v>44147</v>
      </c>
      <c r="H3873" s="136">
        <v>44168</v>
      </c>
      <c r="I3873" s="135">
        <v>0</v>
      </c>
      <c r="J3873" s="92"/>
    </row>
    <row r="3874" spans="1:10" x14ac:dyDescent="0.25">
      <c r="A3874" s="135" t="s">
        <v>12949</v>
      </c>
      <c r="B3874" s="135" t="s">
        <v>546</v>
      </c>
      <c r="C3874" s="135" t="s">
        <v>566</v>
      </c>
      <c r="D3874" s="135" t="b">
        <v>0</v>
      </c>
      <c r="E3874" s="135" t="s">
        <v>12927</v>
      </c>
      <c r="F3874" s="135" t="s">
        <v>539</v>
      </c>
      <c r="G3874" s="136">
        <v>44147</v>
      </c>
      <c r="H3874" s="136">
        <v>44168</v>
      </c>
      <c r="I3874" s="135">
        <v>0</v>
      </c>
      <c r="J3874" s="92"/>
    </row>
    <row r="3875" spans="1:10" x14ac:dyDescent="0.25">
      <c r="A3875" s="135" t="s">
        <v>12950</v>
      </c>
      <c r="B3875" s="135" t="s">
        <v>546</v>
      </c>
      <c r="C3875" s="135" t="s">
        <v>566</v>
      </c>
      <c r="D3875" s="135" t="b">
        <v>0</v>
      </c>
      <c r="E3875" s="135" t="s">
        <v>12927</v>
      </c>
      <c r="F3875" s="135" t="s">
        <v>539</v>
      </c>
      <c r="G3875" s="136">
        <v>44147</v>
      </c>
      <c r="H3875" s="136">
        <v>44168</v>
      </c>
      <c r="I3875" s="135">
        <v>0</v>
      </c>
      <c r="J3875" s="92"/>
    </row>
    <row r="3876" spans="1:10" x14ac:dyDescent="0.25">
      <c r="A3876" s="135" t="s">
        <v>12951</v>
      </c>
      <c r="B3876" s="135" t="s">
        <v>546</v>
      </c>
      <c r="C3876" s="135" t="s">
        <v>566</v>
      </c>
      <c r="D3876" s="135" t="b">
        <v>0</v>
      </c>
      <c r="E3876" s="135" t="s">
        <v>12927</v>
      </c>
      <c r="F3876" s="135" t="s">
        <v>539</v>
      </c>
      <c r="G3876" s="136">
        <v>44147</v>
      </c>
      <c r="H3876" s="136">
        <v>44168</v>
      </c>
      <c r="I3876" s="135">
        <v>0</v>
      </c>
      <c r="J3876" s="92"/>
    </row>
    <row r="3877" spans="1:10" x14ac:dyDescent="0.25">
      <c r="A3877" s="135" t="s">
        <v>12952</v>
      </c>
      <c r="B3877" s="135" t="s">
        <v>546</v>
      </c>
      <c r="C3877" s="135" t="s">
        <v>566</v>
      </c>
      <c r="D3877" s="135" t="b">
        <v>0</v>
      </c>
      <c r="E3877" s="135" t="s">
        <v>12927</v>
      </c>
      <c r="F3877" s="135" t="s">
        <v>539</v>
      </c>
      <c r="G3877" s="136">
        <v>44147</v>
      </c>
      <c r="H3877" s="136">
        <v>44168</v>
      </c>
      <c r="I3877" s="135">
        <v>0</v>
      </c>
      <c r="J3877" s="92"/>
    </row>
    <row r="3878" spans="1:10" x14ac:dyDescent="0.25">
      <c r="A3878" s="135" t="s">
        <v>12953</v>
      </c>
      <c r="B3878" s="135" t="s">
        <v>546</v>
      </c>
      <c r="C3878" s="135" t="s">
        <v>566</v>
      </c>
      <c r="D3878" s="135" t="b">
        <v>0</v>
      </c>
      <c r="E3878" s="135" t="s">
        <v>12927</v>
      </c>
      <c r="F3878" s="135" t="s">
        <v>539</v>
      </c>
      <c r="G3878" s="136">
        <v>44147</v>
      </c>
      <c r="H3878" s="136">
        <v>44168</v>
      </c>
      <c r="I3878" s="135">
        <v>0</v>
      </c>
      <c r="J3878" s="92"/>
    </row>
    <row r="3879" spans="1:10" x14ac:dyDescent="0.25">
      <c r="A3879" s="135" t="s">
        <v>12954</v>
      </c>
      <c r="B3879" s="135" t="s">
        <v>546</v>
      </c>
      <c r="C3879" s="135" t="s">
        <v>566</v>
      </c>
      <c r="D3879" s="135" t="b">
        <v>0</v>
      </c>
      <c r="E3879" s="135" t="s">
        <v>12927</v>
      </c>
      <c r="F3879" s="135" t="s">
        <v>539</v>
      </c>
      <c r="G3879" s="136">
        <v>44147</v>
      </c>
      <c r="H3879" s="136">
        <v>44168</v>
      </c>
      <c r="I3879" s="135">
        <v>0</v>
      </c>
      <c r="J3879" s="92"/>
    </row>
    <row r="3880" spans="1:10" x14ac:dyDescent="0.25">
      <c r="A3880" s="135" t="s">
        <v>12955</v>
      </c>
      <c r="B3880" s="135" t="s">
        <v>546</v>
      </c>
      <c r="C3880" s="135" t="s">
        <v>566</v>
      </c>
      <c r="D3880" s="135" t="b">
        <v>0</v>
      </c>
      <c r="E3880" s="135" t="s">
        <v>12927</v>
      </c>
      <c r="F3880" s="135" t="s">
        <v>539</v>
      </c>
      <c r="G3880" s="136">
        <v>44147</v>
      </c>
      <c r="H3880" s="136">
        <v>44168</v>
      </c>
      <c r="I3880" s="135">
        <v>0</v>
      </c>
      <c r="J3880" s="92"/>
    </row>
    <row r="3881" spans="1:10" x14ac:dyDescent="0.25">
      <c r="A3881" s="135" t="s">
        <v>12956</v>
      </c>
      <c r="B3881" s="135" t="s">
        <v>546</v>
      </c>
      <c r="C3881" s="135" t="s">
        <v>566</v>
      </c>
      <c r="D3881" s="135" t="b">
        <v>0</v>
      </c>
      <c r="E3881" s="135" t="s">
        <v>12927</v>
      </c>
      <c r="F3881" s="135" t="s">
        <v>539</v>
      </c>
      <c r="G3881" s="136">
        <v>44147</v>
      </c>
      <c r="H3881" s="136">
        <v>44168</v>
      </c>
      <c r="I3881" s="135">
        <v>0</v>
      </c>
      <c r="J3881" s="92"/>
    </row>
    <row r="3882" spans="1:10" x14ac:dyDescent="0.25">
      <c r="A3882" s="135" t="s">
        <v>12957</v>
      </c>
      <c r="B3882" s="135" t="s">
        <v>546</v>
      </c>
      <c r="C3882" s="135" t="s">
        <v>566</v>
      </c>
      <c r="D3882" s="135" t="b">
        <v>0</v>
      </c>
      <c r="E3882" s="135" t="s">
        <v>12927</v>
      </c>
      <c r="F3882" s="135" t="s">
        <v>539</v>
      </c>
      <c r="G3882" s="136">
        <v>44147</v>
      </c>
      <c r="H3882" s="136">
        <v>44168</v>
      </c>
      <c r="I3882" s="135">
        <v>0</v>
      </c>
      <c r="J3882" s="92"/>
    </row>
    <row r="3883" spans="1:10" x14ac:dyDescent="0.25">
      <c r="A3883" s="135" t="s">
        <v>12958</v>
      </c>
      <c r="B3883" s="135" t="s">
        <v>546</v>
      </c>
      <c r="C3883" s="135" t="s">
        <v>566</v>
      </c>
      <c r="D3883" s="135" t="b">
        <v>0</v>
      </c>
      <c r="E3883" s="135" t="s">
        <v>12927</v>
      </c>
      <c r="F3883" s="135" t="s">
        <v>539</v>
      </c>
      <c r="G3883" s="136">
        <v>44147</v>
      </c>
      <c r="H3883" s="136">
        <v>44168</v>
      </c>
      <c r="I3883" s="135">
        <v>0</v>
      </c>
      <c r="J3883" s="92"/>
    </row>
    <row r="3884" spans="1:10" x14ac:dyDescent="0.25">
      <c r="A3884" s="135" t="s">
        <v>12959</v>
      </c>
      <c r="B3884" s="135" t="s">
        <v>546</v>
      </c>
      <c r="C3884" s="135" t="s">
        <v>566</v>
      </c>
      <c r="D3884" s="135" t="b">
        <v>0</v>
      </c>
      <c r="E3884" s="135" t="s">
        <v>12927</v>
      </c>
      <c r="F3884" s="135" t="s">
        <v>539</v>
      </c>
      <c r="G3884" s="136">
        <v>44147</v>
      </c>
      <c r="H3884" s="136">
        <v>44168</v>
      </c>
      <c r="I3884" s="135">
        <v>0</v>
      </c>
      <c r="J3884" s="92"/>
    </row>
    <row r="3885" spans="1:10" x14ac:dyDescent="0.25">
      <c r="A3885" s="135" t="s">
        <v>12960</v>
      </c>
      <c r="B3885" s="135" t="s">
        <v>546</v>
      </c>
      <c r="C3885" s="135" t="s">
        <v>566</v>
      </c>
      <c r="D3885" s="135" t="b">
        <v>0</v>
      </c>
      <c r="E3885" s="135" t="s">
        <v>12927</v>
      </c>
      <c r="F3885" s="135" t="s">
        <v>539</v>
      </c>
      <c r="G3885" s="136">
        <v>44147</v>
      </c>
      <c r="H3885" s="136">
        <v>44168</v>
      </c>
      <c r="I3885" s="135">
        <v>0</v>
      </c>
      <c r="J3885" s="92"/>
    </row>
    <row r="3886" spans="1:10" x14ac:dyDescent="0.25">
      <c r="A3886" s="135" t="s">
        <v>12961</v>
      </c>
      <c r="B3886" s="135" t="s">
        <v>546</v>
      </c>
      <c r="C3886" s="135" t="s">
        <v>566</v>
      </c>
      <c r="D3886" s="135" t="b">
        <v>0</v>
      </c>
      <c r="E3886" s="135" t="s">
        <v>12927</v>
      </c>
      <c r="F3886" s="135" t="s">
        <v>539</v>
      </c>
      <c r="G3886" s="136">
        <v>44147</v>
      </c>
      <c r="H3886" s="136">
        <v>44168</v>
      </c>
      <c r="I3886" s="135">
        <v>0</v>
      </c>
      <c r="J3886" s="92"/>
    </row>
    <row r="3887" spans="1:10" x14ac:dyDescent="0.25">
      <c r="A3887" s="135" t="s">
        <v>12962</v>
      </c>
      <c r="B3887" s="135" t="s">
        <v>546</v>
      </c>
      <c r="C3887" s="135" t="s">
        <v>566</v>
      </c>
      <c r="D3887" s="135" t="b">
        <v>0</v>
      </c>
      <c r="E3887" s="135" t="s">
        <v>12927</v>
      </c>
      <c r="F3887" s="135" t="s">
        <v>539</v>
      </c>
      <c r="G3887" s="136">
        <v>44147</v>
      </c>
      <c r="H3887" s="136">
        <v>44168</v>
      </c>
      <c r="I3887" s="135">
        <v>0</v>
      </c>
      <c r="J3887" s="92"/>
    </row>
    <row r="3888" spans="1:10" x14ac:dyDescent="0.25">
      <c r="A3888" s="135" t="s">
        <v>12963</v>
      </c>
      <c r="B3888" s="135" t="s">
        <v>546</v>
      </c>
      <c r="C3888" s="135" t="s">
        <v>566</v>
      </c>
      <c r="D3888" s="135" t="b">
        <v>0</v>
      </c>
      <c r="E3888" s="135" t="s">
        <v>12927</v>
      </c>
      <c r="F3888" s="135" t="s">
        <v>539</v>
      </c>
      <c r="G3888" s="136">
        <v>44147</v>
      </c>
      <c r="H3888" s="136">
        <v>44168</v>
      </c>
      <c r="I3888" s="135">
        <v>0</v>
      </c>
      <c r="J3888" s="92"/>
    </row>
    <row r="3889" spans="1:10" x14ac:dyDescent="0.25">
      <c r="A3889" s="135" t="s">
        <v>12964</v>
      </c>
      <c r="B3889" s="135" t="s">
        <v>546</v>
      </c>
      <c r="C3889" s="135" t="s">
        <v>566</v>
      </c>
      <c r="D3889" s="135" t="b">
        <v>0</v>
      </c>
      <c r="E3889" s="135" t="s">
        <v>12927</v>
      </c>
      <c r="F3889" s="135" t="s">
        <v>539</v>
      </c>
      <c r="G3889" s="136">
        <v>44147</v>
      </c>
      <c r="H3889" s="136">
        <v>44168</v>
      </c>
      <c r="I3889" s="135">
        <v>0</v>
      </c>
      <c r="J3889" s="92"/>
    </row>
    <row r="3890" spans="1:10" x14ac:dyDescent="0.25">
      <c r="A3890" s="135" t="s">
        <v>12965</v>
      </c>
      <c r="B3890" s="135" t="s">
        <v>546</v>
      </c>
      <c r="C3890" s="135" t="s">
        <v>566</v>
      </c>
      <c r="D3890" s="135" t="b">
        <v>0</v>
      </c>
      <c r="E3890" s="135" t="s">
        <v>12927</v>
      </c>
      <c r="F3890" s="135" t="s">
        <v>539</v>
      </c>
      <c r="G3890" s="136">
        <v>44147</v>
      </c>
      <c r="H3890" s="136">
        <v>44168</v>
      </c>
      <c r="I3890" s="135">
        <v>0</v>
      </c>
      <c r="J3890" s="92"/>
    </row>
    <row r="3891" spans="1:10" x14ac:dyDescent="0.25">
      <c r="A3891" s="135" t="s">
        <v>12966</v>
      </c>
      <c r="B3891" s="135" t="s">
        <v>546</v>
      </c>
      <c r="C3891" s="135" t="s">
        <v>566</v>
      </c>
      <c r="D3891" s="135" t="b">
        <v>0</v>
      </c>
      <c r="E3891" s="135" t="s">
        <v>12927</v>
      </c>
      <c r="F3891" s="135" t="s">
        <v>539</v>
      </c>
      <c r="G3891" s="136">
        <v>44147</v>
      </c>
      <c r="H3891" s="136">
        <v>44168</v>
      </c>
      <c r="I3891" s="135">
        <v>0</v>
      </c>
      <c r="J3891" s="92"/>
    </row>
    <row r="3892" spans="1:10" x14ac:dyDescent="0.25">
      <c r="A3892" s="135" t="s">
        <v>12967</v>
      </c>
      <c r="B3892" s="135" t="s">
        <v>546</v>
      </c>
      <c r="C3892" s="135" t="s">
        <v>566</v>
      </c>
      <c r="D3892" s="135" t="b">
        <v>0</v>
      </c>
      <c r="E3892" s="135" t="s">
        <v>12927</v>
      </c>
      <c r="F3892" s="135" t="s">
        <v>539</v>
      </c>
      <c r="G3892" s="136">
        <v>44147</v>
      </c>
      <c r="H3892" s="136">
        <v>44168</v>
      </c>
      <c r="I3892" s="135">
        <v>0</v>
      </c>
      <c r="J3892" s="92"/>
    </row>
    <row r="3893" spans="1:10" x14ac:dyDescent="0.25">
      <c r="A3893" s="135" t="s">
        <v>12968</v>
      </c>
      <c r="B3893" s="135" t="s">
        <v>546</v>
      </c>
      <c r="C3893" s="135" t="s">
        <v>566</v>
      </c>
      <c r="D3893" s="135" t="b">
        <v>0</v>
      </c>
      <c r="E3893" s="135" t="s">
        <v>12927</v>
      </c>
      <c r="F3893" s="135" t="s">
        <v>539</v>
      </c>
      <c r="G3893" s="136">
        <v>44147</v>
      </c>
      <c r="H3893" s="136">
        <v>44168</v>
      </c>
      <c r="I3893" s="135">
        <v>0</v>
      </c>
      <c r="J3893" s="92"/>
    </row>
    <row r="3894" spans="1:10" x14ac:dyDescent="0.25">
      <c r="A3894" s="135" t="s">
        <v>12969</v>
      </c>
      <c r="B3894" s="135" t="s">
        <v>546</v>
      </c>
      <c r="C3894" s="135" t="s">
        <v>566</v>
      </c>
      <c r="D3894" s="135" t="b">
        <v>0</v>
      </c>
      <c r="E3894" s="135" t="s">
        <v>12927</v>
      </c>
      <c r="F3894" s="135" t="s">
        <v>539</v>
      </c>
      <c r="G3894" s="136">
        <v>44147</v>
      </c>
      <c r="H3894" s="136">
        <v>44168</v>
      </c>
      <c r="I3894" s="135">
        <v>0</v>
      </c>
      <c r="J3894" s="92"/>
    </row>
    <row r="3895" spans="1:10" x14ac:dyDescent="0.25">
      <c r="A3895" s="135" t="s">
        <v>12970</v>
      </c>
      <c r="B3895" s="135" t="s">
        <v>546</v>
      </c>
      <c r="C3895" s="135" t="s">
        <v>566</v>
      </c>
      <c r="D3895" s="135" t="b">
        <v>0</v>
      </c>
      <c r="E3895" s="135" t="s">
        <v>12927</v>
      </c>
      <c r="F3895" s="135" t="s">
        <v>539</v>
      </c>
      <c r="G3895" s="136">
        <v>44147</v>
      </c>
      <c r="H3895" s="136">
        <v>44168</v>
      </c>
      <c r="I3895" s="135">
        <v>0</v>
      </c>
      <c r="J3895" s="92"/>
    </row>
    <row r="3896" spans="1:10" x14ac:dyDescent="0.25">
      <c r="A3896" s="135" t="s">
        <v>12971</v>
      </c>
      <c r="B3896" s="135" t="s">
        <v>546</v>
      </c>
      <c r="C3896" s="135" t="s">
        <v>566</v>
      </c>
      <c r="D3896" s="135" t="b">
        <v>0</v>
      </c>
      <c r="E3896" s="135" t="s">
        <v>12927</v>
      </c>
      <c r="F3896" s="135" t="s">
        <v>539</v>
      </c>
      <c r="G3896" s="136">
        <v>44147</v>
      </c>
      <c r="H3896" s="136">
        <v>44168</v>
      </c>
      <c r="I3896" s="135">
        <v>0</v>
      </c>
      <c r="J3896" s="92"/>
    </row>
    <row r="3897" spans="1:10" x14ac:dyDescent="0.25">
      <c r="A3897" s="135" t="s">
        <v>12972</v>
      </c>
      <c r="B3897" s="135" t="s">
        <v>546</v>
      </c>
      <c r="C3897" s="135" t="s">
        <v>566</v>
      </c>
      <c r="D3897" s="135" t="b">
        <v>0</v>
      </c>
      <c r="E3897" s="135" t="s">
        <v>12927</v>
      </c>
      <c r="F3897" s="135" t="s">
        <v>539</v>
      </c>
      <c r="G3897" s="136">
        <v>44147</v>
      </c>
      <c r="H3897" s="136">
        <v>44168</v>
      </c>
      <c r="I3897" s="135">
        <v>0</v>
      </c>
      <c r="J3897" s="92"/>
    </row>
    <row r="3898" spans="1:10" x14ac:dyDescent="0.25">
      <c r="A3898" s="135" t="s">
        <v>12973</v>
      </c>
      <c r="B3898" s="135" t="s">
        <v>546</v>
      </c>
      <c r="C3898" s="135" t="s">
        <v>566</v>
      </c>
      <c r="D3898" s="135" t="b">
        <v>0</v>
      </c>
      <c r="E3898" s="135" t="s">
        <v>12927</v>
      </c>
      <c r="F3898" s="135" t="s">
        <v>539</v>
      </c>
      <c r="G3898" s="136">
        <v>44147</v>
      </c>
      <c r="H3898" s="136">
        <v>44168</v>
      </c>
      <c r="I3898" s="135">
        <v>0</v>
      </c>
      <c r="J3898" s="92"/>
    </row>
    <row r="3899" spans="1:10" x14ac:dyDescent="0.25">
      <c r="A3899" s="135" t="s">
        <v>12974</v>
      </c>
      <c r="B3899" s="135" t="s">
        <v>546</v>
      </c>
      <c r="C3899" s="135" t="s">
        <v>566</v>
      </c>
      <c r="D3899" s="135" t="b">
        <v>0</v>
      </c>
      <c r="E3899" s="135" t="s">
        <v>12927</v>
      </c>
      <c r="F3899" s="135" t="s">
        <v>539</v>
      </c>
      <c r="G3899" s="136">
        <v>44147</v>
      </c>
      <c r="H3899" s="136">
        <v>44168</v>
      </c>
      <c r="I3899" s="135">
        <v>0</v>
      </c>
      <c r="J3899" s="92"/>
    </row>
    <row r="3900" spans="1:10" x14ac:dyDescent="0.25">
      <c r="A3900" s="135" t="s">
        <v>12975</v>
      </c>
      <c r="B3900" s="135" t="s">
        <v>546</v>
      </c>
      <c r="C3900" s="135" t="s">
        <v>566</v>
      </c>
      <c r="D3900" s="135" t="b">
        <v>0</v>
      </c>
      <c r="E3900" s="135" t="s">
        <v>12927</v>
      </c>
      <c r="F3900" s="135" t="s">
        <v>539</v>
      </c>
      <c r="G3900" s="136">
        <v>44147</v>
      </c>
      <c r="H3900" s="136">
        <v>44168</v>
      </c>
      <c r="I3900" s="135">
        <v>0</v>
      </c>
      <c r="J3900" s="92"/>
    </row>
    <row r="3901" spans="1:10" x14ac:dyDescent="0.25">
      <c r="A3901" s="135" t="s">
        <v>12976</v>
      </c>
      <c r="B3901" s="135" t="s">
        <v>546</v>
      </c>
      <c r="C3901" s="135" t="s">
        <v>566</v>
      </c>
      <c r="D3901" s="135" t="b">
        <v>0</v>
      </c>
      <c r="E3901" s="135" t="s">
        <v>12927</v>
      </c>
      <c r="F3901" s="135" t="s">
        <v>539</v>
      </c>
      <c r="G3901" s="136">
        <v>44147</v>
      </c>
      <c r="H3901" s="136">
        <v>44168</v>
      </c>
      <c r="I3901" s="135">
        <v>0</v>
      </c>
      <c r="J3901" s="92"/>
    </row>
    <row r="3902" spans="1:10" x14ac:dyDescent="0.25">
      <c r="A3902" s="135" t="s">
        <v>12977</v>
      </c>
      <c r="B3902" s="135" t="s">
        <v>546</v>
      </c>
      <c r="C3902" s="135" t="s">
        <v>566</v>
      </c>
      <c r="D3902" s="135" t="b">
        <v>0</v>
      </c>
      <c r="E3902" s="135" t="s">
        <v>12927</v>
      </c>
      <c r="F3902" s="135" t="s">
        <v>539</v>
      </c>
      <c r="G3902" s="136">
        <v>44147</v>
      </c>
      <c r="H3902" s="136">
        <v>44168</v>
      </c>
      <c r="I3902" s="135">
        <v>0</v>
      </c>
      <c r="J3902" s="92"/>
    </row>
    <row r="3903" spans="1:10" x14ac:dyDescent="0.25">
      <c r="A3903" s="135" t="s">
        <v>12978</v>
      </c>
      <c r="B3903" s="135" t="s">
        <v>546</v>
      </c>
      <c r="C3903" s="135" t="s">
        <v>566</v>
      </c>
      <c r="D3903" s="135" t="b">
        <v>0</v>
      </c>
      <c r="E3903" s="135" t="s">
        <v>12927</v>
      </c>
      <c r="F3903" s="135" t="s">
        <v>539</v>
      </c>
      <c r="G3903" s="136">
        <v>44147</v>
      </c>
      <c r="H3903" s="136">
        <v>44168</v>
      </c>
      <c r="I3903" s="135">
        <v>0</v>
      </c>
      <c r="J3903" s="92"/>
    </row>
    <row r="3904" spans="1:10" x14ac:dyDescent="0.25">
      <c r="A3904" s="135" t="s">
        <v>12979</v>
      </c>
      <c r="B3904" s="135" t="s">
        <v>546</v>
      </c>
      <c r="C3904" s="135" t="s">
        <v>566</v>
      </c>
      <c r="D3904" s="135" t="b">
        <v>0</v>
      </c>
      <c r="E3904" s="135" t="s">
        <v>12927</v>
      </c>
      <c r="F3904" s="135" t="s">
        <v>539</v>
      </c>
      <c r="G3904" s="136">
        <v>44147</v>
      </c>
      <c r="H3904" s="136">
        <v>44168</v>
      </c>
      <c r="I3904" s="135">
        <v>0</v>
      </c>
      <c r="J3904" s="92"/>
    </row>
    <row r="3905" spans="1:10" x14ac:dyDescent="0.25">
      <c r="A3905" s="135" t="s">
        <v>12980</v>
      </c>
      <c r="B3905" s="135" t="s">
        <v>546</v>
      </c>
      <c r="C3905" s="135" t="s">
        <v>566</v>
      </c>
      <c r="D3905" s="135" t="b">
        <v>0</v>
      </c>
      <c r="E3905" s="135" t="s">
        <v>12927</v>
      </c>
      <c r="F3905" s="135" t="s">
        <v>539</v>
      </c>
      <c r="G3905" s="136">
        <v>44147</v>
      </c>
      <c r="H3905" s="136">
        <v>44168</v>
      </c>
      <c r="I3905" s="135">
        <v>0</v>
      </c>
      <c r="J3905" s="92"/>
    </row>
    <row r="3906" spans="1:10" x14ac:dyDescent="0.25">
      <c r="A3906" s="135" t="s">
        <v>12981</v>
      </c>
      <c r="B3906" s="135" t="s">
        <v>546</v>
      </c>
      <c r="C3906" s="135" t="s">
        <v>566</v>
      </c>
      <c r="D3906" s="135" t="b">
        <v>0</v>
      </c>
      <c r="E3906" s="135" t="s">
        <v>12927</v>
      </c>
      <c r="F3906" s="135" t="s">
        <v>539</v>
      </c>
      <c r="G3906" s="136">
        <v>44147</v>
      </c>
      <c r="H3906" s="136">
        <v>44168</v>
      </c>
      <c r="I3906" s="135">
        <v>0</v>
      </c>
      <c r="J3906" s="92"/>
    </row>
    <row r="3907" spans="1:10" x14ac:dyDescent="0.25">
      <c r="A3907" s="135" t="s">
        <v>12982</v>
      </c>
      <c r="B3907" s="135" t="s">
        <v>546</v>
      </c>
      <c r="C3907" s="135" t="s">
        <v>566</v>
      </c>
      <c r="D3907" s="135" t="b">
        <v>0</v>
      </c>
      <c r="E3907" s="135" t="s">
        <v>12927</v>
      </c>
      <c r="F3907" s="135" t="s">
        <v>539</v>
      </c>
      <c r="G3907" s="136">
        <v>44147</v>
      </c>
      <c r="H3907" s="136">
        <v>44168</v>
      </c>
      <c r="I3907" s="135">
        <v>0</v>
      </c>
      <c r="J3907" s="92"/>
    </row>
    <row r="3908" spans="1:10" x14ac:dyDescent="0.25">
      <c r="A3908" s="135" t="s">
        <v>12983</v>
      </c>
      <c r="B3908" s="135" t="s">
        <v>546</v>
      </c>
      <c r="C3908" s="135" t="s">
        <v>566</v>
      </c>
      <c r="D3908" s="135" t="b">
        <v>0</v>
      </c>
      <c r="E3908" s="135" t="s">
        <v>12927</v>
      </c>
      <c r="F3908" s="135" t="s">
        <v>539</v>
      </c>
      <c r="G3908" s="136">
        <v>44147</v>
      </c>
      <c r="H3908" s="136">
        <v>44168</v>
      </c>
      <c r="I3908" s="135">
        <v>0</v>
      </c>
      <c r="J3908" s="92"/>
    </row>
    <row r="3909" spans="1:10" x14ac:dyDescent="0.25">
      <c r="A3909" s="135" t="s">
        <v>12984</v>
      </c>
      <c r="B3909" s="135" t="s">
        <v>546</v>
      </c>
      <c r="C3909" s="135" t="s">
        <v>566</v>
      </c>
      <c r="D3909" s="135" t="b">
        <v>0</v>
      </c>
      <c r="E3909" s="135" t="s">
        <v>12927</v>
      </c>
      <c r="F3909" s="135" t="s">
        <v>539</v>
      </c>
      <c r="G3909" s="136">
        <v>44147</v>
      </c>
      <c r="H3909" s="136">
        <v>44168</v>
      </c>
      <c r="I3909" s="135">
        <v>0</v>
      </c>
      <c r="J3909" s="92"/>
    </row>
    <row r="3910" spans="1:10" x14ac:dyDescent="0.25">
      <c r="A3910" s="135" t="s">
        <v>12985</v>
      </c>
      <c r="B3910" s="135" t="s">
        <v>546</v>
      </c>
      <c r="C3910" s="135" t="s">
        <v>566</v>
      </c>
      <c r="D3910" s="135" t="b">
        <v>0</v>
      </c>
      <c r="E3910" s="135" t="s">
        <v>12927</v>
      </c>
      <c r="F3910" s="135" t="s">
        <v>539</v>
      </c>
      <c r="G3910" s="136">
        <v>44147</v>
      </c>
      <c r="H3910" s="136">
        <v>44168</v>
      </c>
      <c r="I3910" s="135">
        <v>0</v>
      </c>
      <c r="J3910" s="92"/>
    </row>
    <row r="3911" spans="1:10" x14ac:dyDescent="0.25">
      <c r="A3911" s="135" t="s">
        <v>12986</v>
      </c>
      <c r="B3911" s="135" t="s">
        <v>546</v>
      </c>
      <c r="C3911" s="135" t="s">
        <v>566</v>
      </c>
      <c r="D3911" s="135" t="b">
        <v>0</v>
      </c>
      <c r="E3911" s="135" t="s">
        <v>12927</v>
      </c>
      <c r="F3911" s="135" t="s">
        <v>539</v>
      </c>
      <c r="G3911" s="136">
        <v>44147</v>
      </c>
      <c r="H3911" s="136">
        <v>44168</v>
      </c>
      <c r="I3911" s="135">
        <v>0</v>
      </c>
      <c r="J3911" s="92"/>
    </row>
    <row r="3912" spans="1:10" x14ac:dyDescent="0.25">
      <c r="A3912" s="135" t="s">
        <v>12987</v>
      </c>
      <c r="B3912" s="135" t="s">
        <v>546</v>
      </c>
      <c r="C3912" s="135" t="s">
        <v>566</v>
      </c>
      <c r="D3912" s="135" t="b">
        <v>0</v>
      </c>
      <c r="E3912" s="135" t="s">
        <v>12927</v>
      </c>
      <c r="F3912" s="135" t="s">
        <v>539</v>
      </c>
      <c r="G3912" s="136">
        <v>44147</v>
      </c>
      <c r="H3912" s="136">
        <v>44168</v>
      </c>
      <c r="I3912" s="135">
        <v>0</v>
      </c>
      <c r="J3912" s="92"/>
    </row>
    <row r="3913" spans="1:10" x14ac:dyDescent="0.25">
      <c r="A3913" s="135" t="s">
        <v>12988</v>
      </c>
      <c r="B3913" s="135" t="s">
        <v>546</v>
      </c>
      <c r="C3913" s="135" t="s">
        <v>566</v>
      </c>
      <c r="D3913" s="135" t="b">
        <v>0</v>
      </c>
      <c r="E3913" s="135" t="s">
        <v>12927</v>
      </c>
      <c r="F3913" s="135" t="s">
        <v>539</v>
      </c>
      <c r="G3913" s="136">
        <v>44147</v>
      </c>
      <c r="H3913" s="136">
        <v>44168</v>
      </c>
      <c r="I3913" s="135">
        <v>0</v>
      </c>
      <c r="J3913" s="92"/>
    </row>
    <row r="3914" spans="1:10" x14ac:dyDescent="0.25">
      <c r="A3914" s="135" t="s">
        <v>12989</v>
      </c>
      <c r="B3914" s="135" t="s">
        <v>546</v>
      </c>
      <c r="C3914" s="135" t="s">
        <v>566</v>
      </c>
      <c r="D3914" s="135" t="b">
        <v>0</v>
      </c>
      <c r="E3914" s="135" t="s">
        <v>12927</v>
      </c>
      <c r="F3914" s="135" t="s">
        <v>539</v>
      </c>
      <c r="G3914" s="136">
        <v>44147</v>
      </c>
      <c r="H3914" s="136">
        <v>44168</v>
      </c>
      <c r="I3914" s="135">
        <v>0</v>
      </c>
      <c r="J3914" s="92"/>
    </row>
    <row r="3915" spans="1:10" x14ac:dyDescent="0.25">
      <c r="A3915" s="135" t="s">
        <v>12990</v>
      </c>
      <c r="B3915" s="135" t="s">
        <v>546</v>
      </c>
      <c r="C3915" s="135" t="s">
        <v>566</v>
      </c>
      <c r="D3915" s="135" t="b">
        <v>0</v>
      </c>
      <c r="E3915" s="135" t="s">
        <v>12927</v>
      </c>
      <c r="F3915" s="135" t="s">
        <v>539</v>
      </c>
      <c r="G3915" s="136">
        <v>44147</v>
      </c>
      <c r="H3915" s="136">
        <v>44168</v>
      </c>
      <c r="I3915" s="135">
        <v>0</v>
      </c>
      <c r="J3915" s="92"/>
    </row>
    <row r="3916" spans="1:10" x14ac:dyDescent="0.25">
      <c r="A3916" s="135" t="s">
        <v>12991</v>
      </c>
      <c r="B3916" s="135" t="s">
        <v>546</v>
      </c>
      <c r="C3916" s="135" t="s">
        <v>566</v>
      </c>
      <c r="D3916" s="135" t="b">
        <v>0</v>
      </c>
      <c r="E3916" s="135" t="s">
        <v>12927</v>
      </c>
      <c r="F3916" s="135" t="s">
        <v>539</v>
      </c>
      <c r="G3916" s="136">
        <v>44147</v>
      </c>
      <c r="H3916" s="136">
        <v>44168</v>
      </c>
      <c r="I3916" s="135">
        <v>0</v>
      </c>
      <c r="J3916" s="92"/>
    </row>
    <row r="3917" spans="1:10" x14ac:dyDescent="0.25">
      <c r="A3917" s="135" t="s">
        <v>12992</v>
      </c>
      <c r="B3917" s="135" t="s">
        <v>546</v>
      </c>
      <c r="C3917" s="135" t="s">
        <v>566</v>
      </c>
      <c r="D3917" s="135" t="b">
        <v>0</v>
      </c>
      <c r="E3917" s="135" t="s">
        <v>12927</v>
      </c>
      <c r="F3917" s="135" t="s">
        <v>539</v>
      </c>
      <c r="G3917" s="136">
        <v>44147</v>
      </c>
      <c r="H3917" s="136">
        <v>44168</v>
      </c>
      <c r="I3917" s="135">
        <v>0</v>
      </c>
      <c r="J3917" s="92"/>
    </row>
    <row r="3918" spans="1:10" x14ac:dyDescent="0.25">
      <c r="A3918" s="135" t="s">
        <v>12993</v>
      </c>
      <c r="B3918" s="135" t="s">
        <v>546</v>
      </c>
      <c r="C3918" s="135" t="s">
        <v>566</v>
      </c>
      <c r="D3918" s="135" t="b">
        <v>0</v>
      </c>
      <c r="E3918" s="135" t="s">
        <v>12927</v>
      </c>
      <c r="F3918" s="135" t="s">
        <v>539</v>
      </c>
      <c r="G3918" s="136">
        <v>44147</v>
      </c>
      <c r="H3918" s="136">
        <v>44168</v>
      </c>
      <c r="I3918" s="135">
        <v>0</v>
      </c>
      <c r="J3918" s="92"/>
    </row>
    <row r="3919" spans="1:10" x14ac:dyDescent="0.25">
      <c r="A3919" s="135" t="s">
        <v>12994</v>
      </c>
      <c r="B3919" s="135" t="s">
        <v>546</v>
      </c>
      <c r="C3919" s="135" t="s">
        <v>566</v>
      </c>
      <c r="D3919" s="135" t="b">
        <v>0</v>
      </c>
      <c r="E3919" s="135" t="s">
        <v>12927</v>
      </c>
      <c r="F3919" s="135" t="s">
        <v>539</v>
      </c>
      <c r="G3919" s="136">
        <v>44147</v>
      </c>
      <c r="H3919" s="136">
        <v>44168</v>
      </c>
      <c r="I3919" s="135">
        <v>0</v>
      </c>
      <c r="J3919" s="92"/>
    </row>
    <row r="3920" spans="1:10" x14ac:dyDescent="0.25">
      <c r="A3920" s="135" t="s">
        <v>12995</v>
      </c>
      <c r="B3920" s="135" t="s">
        <v>546</v>
      </c>
      <c r="C3920" s="135" t="s">
        <v>566</v>
      </c>
      <c r="D3920" s="135" t="b">
        <v>0</v>
      </c>
      <c r="E3920" s="135" t="s">
        <v>12927</v>
      </c>
      <c r="F3920" s="135" t="s">
        <v>539</v>
      </c>
      <c r="G3920" s="136">
        <v>44147</v>
      </c>
      <c r="H3920" s="136">
        <v>44168</v>
      </c>
      <c r="I3920" s="135">
        <v>0</v>
      </c>
      <c r="J3920" s="92"/>
    </row>
    <row r="3921" spans="1:10" x14ac:dyDescent="0.25">
      <c r="A3921" s="135" t="s">
        <v>12996</v>
      </c>
      <c r="B3921" s="135" t="s">
        <v>546</v>
      </c>
      <c r="C3921" s="135" t="s">
        <v>566</v>
      </c>
      <c r="D3921" s="135" t="b">
        <v>0</v>
      </c>
      <c r="E3921" s="135" t="s">
        <v>12927</v>
      </c>
      <c r="F3921" s="135" t="s">
        <v>539</v>
      </c>
      <c r="G3921" s="136">
        <v>44147</v>
      </c>
      <c r="H3921" s="136">
        <v>44168</v>
      </c>
      <c r="I3921" s="135">
        <v>0</v>
      </c>
      <c r="J3921" s="92"/>
    </row>
    <row r="3922" spans="1:10" x14ac:dyDescent="0.25">
      <c r="A3922" s="135" t="s">
        <v>12997</v>
      </c>
      <c r="B3922" s="135" t="s">
        <v>546</v>
      </c>
      <c r="C3922" s="135" t="s">
        <v>566</v>
      </c>
      <c r="D3922" s="135" t="b">
        <v>0</v>
      </c>
      <c r="E3922" s="135" t="s">
        <v>12927</v>
      </c>
      <c r="F3922" s="135" t="s">
        <v>539</v>
      </c>
      <c r="G3922" s="136">
        <v>44147</v>
      </c>
      <c r="H3922" s="136">
        <v>44168</v>
      </c>
      <c r="I3922" s="135">
        <v>0</v>
      </c>
      <c r="J3922" s="92"/>
    </row>
    <row r="3923" spans="1:10" x14ac:dyDescent="0.25">
      <c r="A3923" s="135" t="s">
        <v>12998</v>
      </c>
      <c r="B3923" s="135" t="s">
        <v>546</v>
      </c>
      <c r="C3923" s="135" t="s">
        <v>566</v>
      </c>
      <c r="D3923" s="135" t="b">
        <v>0</v>
      </c>
      <c r="E3923" s="135" t="s">
        <v>12927</v>
      </c>
      <c r="F3923" s="135" t="s">
        <v>539</v>
      </c>
      <c r="G3923" s="136">
        <v>44147</v>
      </c>
      <c r="H3923" s="136">
        <v>44168</v>
      </c>
      <c r="I3923" s="135">
        <v>0</v>
      </c>
      <c r="J3923" s="92"/>
    </row>
    <row r="3924" spans="1:10" x14ac:dyDescent="0.25">
      <c r="A3924" s="135" t="s">
        <v>12999</v>
      </c>
      <c r="B3924" s="135" t="s">
        <v>546</v>
      </c>
      <c r="C3924" s="135" t="s">
        <v>566</v>
      </c>
      <c r="D3924" s="135" t="b">
        <v>0</v>
      </c>
      <c r="E3924" s="135" t="s">
        <v>12927</v>
      </c>
      <c r="F3924" s="135" t="s">
        <v>539</v>
      </c>
      <c r="G3924" s="136">
        <v>44147</v>
      </c>
      <c r="H3924" s="136">
        <v>44168</v>
      </c>
      <c r="I3924" s="135">
        <v>0</v>
      </c>
      <c r="J3924" s="92"/>
    </row>
    <row r="3925" spans="1:10" x14ac:dyDescent="0.25">
      <c r="A3925" s="135" t="s">
        <v>13000</v>
      </c>
      <c r="B3925" s="135" t="s">
        <v>546</v>
      </c>
      <c r="C3925" s="135" t="s">
        <v>566</v>
      </c>
      <c r="D3925" s="135" t="b">
        <v>0</v>
      </c>
      <c r="E3925" s="135" t="s">
        <v>12927</v>
      </c>
      <c r="F3925" s="135" t="s">
        <v>539</v>
      </c>
      <c r="G3925" s="136">
        <v>44147</v>
      </c>
      <c r="H3925" s="136">
        <v>44168</v>
      </c>
      <c r="I3925" s="135">
        <v>0</v>
      </c>
      <c r="J3925" s="92"/>
    </row>
    <row r="3926" spans="1:10" x14ac:dyDescent="0.25">
      <c r="A3926" s="135" t="s">
        <v>13001</v>
      </c>
      <c r="B3926" s="135" t="s">
        <v>546</v>
      </c>
      <c r="C3926" s="135" t="s">
        <v>566</v>
      </c>
      <c r="D3926" s="135" t="b">
        <v>0</v>
      </c>
      <c r="E3926" s="135" t="s">
        <v>12927</v>
      </c>
      <c r="F3926" s="135" t="s">
        <v>539</v>
      </c>
      <c r="G3926" s="136">
        <v>44147</v>
      </c>
      <c r="H3926" s="136">
        <v>44168</v>
      </c>
      <c r="I3926" s="135">
        <v>0</v>
      </c>
      <c r="J3926" s="92"/>
    </row>
    <row r="3927" spans="1:10" x14ac:dyDescent="0.25">
      <c r="A3927" s="135" t="s">
        <v>13002</v>
      </c>
      <c r="B3927" s="135" t="s">
        <v>546</v>
      </c>
      <c r="C3927" s="135" t="s">
        <v>566</v>
      </c>
      <c r="D3927" s="135" t="b">
        <v>0</v>
      </c>
      <c r="E3927" s="135" t="s">
        <v>12927</v>
      </c>
      <c r="F3927" s="135" t="s">
        <v>539</v>
      </c>
      <c r="G3927" s="136">
        <v>44147</v>
      </c>
      <c r="H3927" s="136">
        <v>44168</v>
      </c>
      <c r="I3927" s="135">
        <v>0</v>
      </c>
      <c r="J3927" s="92"/>
    </row>
    <row r="3928" spans="1:10" x14ac:dyDescent="0.25">
      <c r="A3928" s="135" t="s">
        <v>13003</v>
      </c>
      <c r="B3928" s="135" t="s">
        <v>546</v>
      </c>
      <c r="C3928" s="135" t="s">
        <v>566</v>
      </c>
      <c r="D3928" s="135" t="b">
        <v>0</v>
      </c>
      <c r="E3928" s="135" t="s">
        <v>12927</v>
      </c>
      <c r="F3928" s="135" t="s">
        <v>539</v>
      </c>
      <c r="G3928" s="136">
        <v>44147</v>
      </c>
      <c r="H3928" s="136">
        <v>44168</v>
      </c>
      <c r="I3928" s="135">
        <v>0</v>
      </c>
      <c r="J3928" s="92"/>
    </row>
    <row r="3929" spans="1:10" x14ac:dyDescent="0.25">
      <c r="A3929" s="135" t="s">
        <v>13004</v>
      </c>
      <c r="B3929" s="135" t="s">
        <v>546</v>
      </c>
      <c r="C3929" s="135" t="s">
        <v>566</v>
      </c>
      <c r="D3929" s="135" t="b">
        <v>0</v>
      </c>
      <c r="E3929" s="135" t="s">
        <v>12927</v>
      </c>
      <c r="F3929" s="135" t="s">
        <v>539</v>
      </c>
      <c r="G3929" s="136">
        <v>44147</v>
      </c>
      <c r="H3929" s="136">
        <v>44168</v>
      </c>
      <c r="I3929" s="135">
        <v>0</v>
      </c>
      <c r="J3929" s="92"/>
    </row>
    <row r="3930" spans="1:10" x14ac:dyDescent="0.25">
      <c r="A3930" s="135" t="s">
        <v>13005</v>
      </c>
      <c r="B3930" s="135" t="s">
        <v>546</v>
      </c>
      <c r="C3930" s="135" t="s">
        <v>566</v>
      </c>
      <c r="D3930" s="135" t="b">
        <v>0</v>
      </c>
      <c r="E3930" s="135" t="s">
        <v>12927</v>
      </c>
      <c r="F3930" s="135" t="s">
        <v>539</v>
      </c>
      <c r="G3930" s="136">
        <v>44147</v>
      </c>
      <c r="H3930" s="136">
        <v>44168</v>
      </c>
      <c r="I3930" s="135">
        <v>0</v>
      </c>
      <c r="J3930" s="92"/>
    </row>
    <row r="3931" spans="1:10" x14ac:dyDescent="0.25">
      <c r="A3931" s="135" t="s">
        <v>13006</v>
      </c>
      <c r="B3931" s="135" t="s">
        <v>546</v>
      </c>
      <c r="C3931" s="135" t="s">
        <v>566</v>
      </c>
      <c r="D3931" s="135" t="b">
        <v>0</v>
      </c>
      <c r="E3931" s="135" t="s">
        <v>12927</v>
      </c>
      <c r="F3931" s="135" t="s">
        <v>539</v>
      </c>
      <c r="G3931" s="136">
        <v>44147</v>
      </c>
      <c r="H3931" s="136">
        <v>44168</v>
      </c>
      <c r="I3931" s="135">
        <v>0</v>
      </c>
      <c r="J3931" s="92"/>
    </row>
    <row r="3932" spans="1:10" x14ac:dyDescent="0.25">
      <c r="A3932" s="135" t="s">
        <v>13007</v>
      </c>
      <c r="B3932" s="135" t="s">
        <v>546</v>
      </c>
      <c r="C3932" s="135" t="s">
        <v>566</v>
      </c>
      <c r="D3932" s="135" t="b">
        <v>0</v>
      </c>
      <c r="E3932" s="135" t="s">
        <v>12927</v>
      </c>
      <c r="F3932" s="135" t="s">
        <v>539</v>
      </c>
      <c r="G3932" s="136">
        <v>44147</v>
      </c>
      <c r="H3932" s="136">
        <v>44168</v>
      </c>
      <c r="I3932" s="135">
        <v>0</v>
      </c>
      <c r="J3932" s="92"/>
    </row>
    <row r="3933" spans="1:10" x14ac:dyDescent="0.25">
      <c r="A3933" s="135" t="s">
        <v>13008</v>
      </c>
      <c r="B3933" s="135" t="s">
        <v>546</v>
      </c>
      <c r="C3933" s="135" t="s">
        <v>566</v>
      </c>
      <c r="D3933" s="135" t="b">
        <v>0</v>
      </c>
      <c r="E3933" s="135" t="s">
        <v>12927</v>
      </c>
      <c r="F3933" s="135" t="s">
        <v>539</v>
      </c>
      <c r="G3933" s="136">
        <v>44147</v>
      </c>
      <c r="H3933" s="136">
        <v>44168</v>
      </c>
      <c r="I3933" s="135">
        <v>0</v>
      </c>
      <c r="J3933" s="92"/>
    </row>
    <row r="3934" spans="1:10" x14ac:dyDescent="0.25">
      <c r="A3934" s="135" t="s">
        <v>13009</v>
      </c>
      <c r="B3934" s="135" t="s">
        <v>546</v>
      </c>
      <c r="C3934" s="135" t="s">
        <v>566</v>
      </c>
      <c r="D3934" s="135" t="b">
        <v>0</v>
      </c>
      <c r="E3934" s="135" t="s">
        <v>12927</v>
      </c>
      <c r="F3934" s="135" t="s">
        <v>539</v>
      </c>
      <c r="G3934" s="136">
        <v>44147</v>
      </c>
      <c r="H3934" s="136">
        <v>44168</v>
      </c>
      <c r="I3934" s="135">
        <v>0</v>
      </c>
      <c r="J3934" s="92"/>
    </row>
    <row r="3935" spans="1:10" x14ac:dyDescent="0.25">
      <c r="A3935" s="135" t="s">
        <v>13010</v>
      </c>
      <c r="B3935" s="135" t="s">
        <v>546</v>
      </c>
      <c r="C3935" s="135" t="s">
        <v>566</v>
      </c>
      <c r="D3935" s="135" t="b">
        <v>0</v>
      </c>
      <c r="E3935" s="135" t="s">
        <v>12927</v>
      </c>
      <c r="F3935" s="135" t="s">
        <v>539</v>
      </c>
      <c r="G3935" s="136">
        <v>44147</v>
      </c>
      <c r="H3935" s="136">
        <v>44168</v>
      </c>
      <c r="I3935" s="135">
        <v>0</v>
      </c>
      <c r="J3935" s="92"/>
    </row>
    <row r="3936" spans="1:10" x14ac:dyDescent="0.25">
      <c r="A3936" s="135" t="s">
        <v>13011</v>
      </c>
      <c r="B3936" s="135" t="s">
        <v>546</v>
      </c>
      <c r="C3936" s="135" t="s">
        <v>566</v>
      </c>
      <c r="D3936" s="135" t="b">
        <v>0</v>
      </c>
      <c r="E3936" s="135" t="s">
        <v>12927</v>
      </c>
      <c r="F3936" s="135" t="s">
        <v>539</v>
      </c>
      <c r="G3936" s="136">
        <v>44147</v>
      </c>
      <c r="H3936" s="136">
        <v>44168</v>
      </c>
      <c r="I3936" s="135">
        <v>0</v>
      </c>
      <c r="J3936" s="92"/>
    </row>
    <row r="3937" spans="1:10" x14ac:dyDescent="0.25">
      <c r="A3937" s="135" t="s">
        <v>13012</v>
      </c>
      <c r="B3937" s="135" t="s">
        <v>546</v>
      </c>
      <c r="C3937" s="135" t="s">
        <v>566</v>
      </c>
      <c r="D3937" s="135" t="b">
        <v>0</v>
      </c>
      <c r="E3937" s="135" t="s">
        <v>12927</v>
      </c>
      <c r="F3937" s="135" t="s">
        <v>539</v>
      </c>
      <c r="G3937" s="136">
        <v>44147</v>
      </c>
      <c r="H3937" s="136">
        <v>44168</v>
      </c>
      <c r="I3937" s="135">
        <v>0</v>
      </c>
      <c r="J3937" s="92"/>
    </row>
    <row r="3938" spans="1:10" x14ac:dyDescent="0.25">
      <c r="A3938" s="135" t="s">
        <v>13013</v>
      </c>
      <c r="B3938" s="135" t="s">
        <v>546</v>
      </c>
      <c r="C3938" s="135" t="s">
        <v>566</v>
      </c>
      <c r="D3938" s="135" t="b">
        <v>0</v>
      </c>
      <c r="E3938" s="135" t="s">
        <v>12927</v>
      </c>
      <c r="F3938" s="135" t="s">
        <v>539</v>
      </c>
      <c r="G3938" s="136">
        <v>44147</v>
      </c>
      <c r="H3938" s="136">
        <v>44168</v>
      </c>
      <c r="I3938" s="135">
        <v>0</v>
      </c>
      <c r="J3938" s="92"/>
    </row>
    <row r="3939" spans="1:10" x14ac:dyDescent="0.25">
      <c r="A3939" s="135" t="s">
        <v>13014</v>
      </c>
      <c r="B3939" s="135" t="s">
        <v>546</v>
      </c>
      <c r="C3939" s="135" t="s">
        <v>566</v>
      </c>
      <c r="D3939" s="135" t="b">
        <v>0</v>
      </c>
      <c r="E3939" s="135" t="s">
        <v>12927</v>
      </c>
      <c r="F3939" s="135" t="s">
        <v>539</v>
      </c>
      <c r="G3939" s="136">
        <v>44147</v>
      </c>
      <c r="H3939" s="136">
        <v>44168</v>
      </c>
      <c r="I3939" s="135">
        <v>0</v>
      </c>
      <c r="J3939" s="92"/>
    </row>
    <row r="3940" spans="1:10" x14ac:dyDescent="0.25">
      <c r="A3940" s="135" t="s">
        <v>13015</v>
      </c>
      <c r="B3940" s="135" t="s">
        <v>546</v>
      </c>
      <c r="C3940" s="135" t="s">
        <v>566</v>
      </c>
      <c r="D3940" s="135" t="b">
        <v>0</v>
      </c>
      <c r="E3940" s="135" t="s">
        <v>12927</v>
      </c>
      <c r="F3940" s="135" t="s">
        <v>539</v>
      </c>
      <c r="G3940" s="136">
        <v>44147</v>
      </c>
      <c r="H3940" s="136">
        <v>44168</v>
      </c>
      <c r="I3940" s="135">
        <v>0</v>
      </c>
      <c r="J3940" s="92"/>
    </row>
    <row r="3941" spans="1:10" x14ac:dyDescent="0.25">
      <c r="A3941" s="135" t="s">
        <v>13016</v>
      </c>
      <c r="B3941" s="135" t="s">
        <v>546</v>
      </c>
      <c r="C3941" s="135" t="s">
        <v>566</v>
      </c>
      <c r="D3941" s="135" t="b">
        <v>0</v>
      </c>
      <c r="E3941" s="135" t="s">
        <v>12927</v>
      </c>
      <c r="F3941" s="135" t="s">
        <v>539</v>
      </c>
      <c r="G3941" s="136">
        <v>44147</v>
      </c>
      <c r="H3941" s="136">
        <v>44168</v>
      </c>
      <c r="I3941" s="135">
        <v>0</v>
      </c>
      <c r="J3941" s="92"/>
    </row>
    <row r="3942" spans="1:10" x14ac:dyDescent="0.25">
      <c r="A3942" s="135" t="s">
        <v>13017</v>
      </c>
      <c r="B3942" s="135" t="s">
        <v>546</v>
      </c>
      <c r="C3942" s="135" t="s">
        <v>566</v>
      </c>
      <c r="D3942" s="135" t="b">
        <v>0</v>
      </c>
      <c r="E3942" s="135" t="s">
        <v>12927</v>
      </c>
      <c r="F3942" s="135" t="s">
        <v>539</v>
      </c>
      <c r="G3942" s="136">
        <v>44147</v>
      </c>
      <c r="H3942" s="136">
        <v>44168</v>
      </c>
      <c r="I3942" s="135">
        <v>0</v>
      </c>
      <c r="J3942" s="92"/>
    </row>
    <row r="3943" spans="1:10" x14ac:dyDescent="0.25">
      <c r="A3943" s="135" t="s">
        <v>13018</v>
      </c>
      <c r="B3943" s="135" t="s">
        <v>546</v>
      </c>
      <c r="C3943" s="135" t="s">
        <v>566</v>
      </c>
      <c r="D3943" s="135" t="b">
        <v>0</v>
      </c>
      <c r="E3943" s="135" t="s">
        <v>12927</v>
      </c>
      <c r="F3943" s="135" t="s">
        <v>539</v>
      </c>
      <c r="G3943" s="136">
        <v>44147</v>
      </c>
      <c r="H3943" s="136">
        <v>44168</v>
      </c>
      <c r="I3943" s="135">
        <v>0</v>
      </c>
      <c r="J3943" s="92"/>
    </row>
    <row r="3944" spans="1:10" x14ac:dyDescent="0.25">
      <c r="A3944" s="135" t="s">
        <v>13019</v>
      </c>
      <c r="B3944" s="135" t="s">
        <v>546</v>
      </c>
      <c r="C3944" s="135" t="s">
        <v>566</v>
      </c>
      <c r="D3944" s="135" t="b">
        <v>0</v>
      </c>
      <c r="E3944" s="135" t="s">
        <v>12927</v>
      </c>
      <c r="F3944" s="135" t="s">
        <v>539</v>
      </c>
      <c r="G3944" s="136">
        <v>44147</v>
      </c>
      <c r="H3944" s="136">
        <v>44168</v>
      </c>
      <c r="I3944" s="135">
        <v>0</v>
      </c>
      <c r="J3944" s="92"/>
    </row>
    <row r="3945" spans="1:10" x14ac:dyDescent="0.25">
      <c r="A3945" s="135" t="s">
        <v>13020</v>
      </c>
      <c r="B3945" s="135" t="s">
        <v>546</v>
      </c>
      <c r="C3945" s="135" t="s">
        <v>566</v>
      </c>
      <c r="D3945" s="135" t="b">
        <v>0</v>
      </c>
      <c r="E3945" s="135" t="s">
        <v>12927</v>
      </c>
      <c r="F3945" s="135" t="s">
        <v>539</v>
      </c>
      <c r="G3945" s="136">
        <v>44147</v>
      </c>
      <c r="H3945" s="136">
        <v>44168</v>
      </c>
      <c r="I3945" s="135">
        <v>0</v>
      </c>
      <c r="J3945" s="92"/>
    </row>
    <row r="3946" spans="1:10" x14ac:dyDescent="0.25">
      <c r="A3946" s="135" t="s">
        <v>13021</v>
      </c>
      <c r="B3946" s="135" t="s">
        <v>546</v>
      </c>
      <c r="C3946" s="135" t="s">
        <v>566</v>
      </c>
      <c r="D3946" s="135" t="b">
        <v>0</v>
      </c>
      <c r="E3946" s="135" t="s">
        <v>12927</v>
      </c>
      <c r="F3946" s="135" t="s">
        <v>539</v>
      </c>
      <c r="G3946" s="136">
        <v>44147</v>
      </c>
      <c r="H3946" s="136">
        <v>44168</v>
      </c>
      <c r="I3946" s="135">
        <v>0</v>
      </c>
      <c r="J3946" s="92"/>
    </row>
    <row r="3947" spans="1:10" x14ac:dyDescent="0.25">
      <c r="A3947" s="135" t="s">
        <v>13022</v>
      </c>
      <c r="B3947" s="135" t="s">
        <v>546</v>
      </c>
      <c r="C3947" s="135" t="s">
        <v>566</v>
      </c>
      <c r="D3947" s="135" t="b">
        <v>0</v>
      </c>
      <c r="E3947" s="135" t="s">
        <v>12927</v>
      </c>
      <c r="F3947" s="135" t="s">
        <v>539</v>
      </c>
      <c r="G3947" s="136">
        <v>44147</v>
      </c>
      <c r="H3947" s="136">
        <v>44168</v>
      </c>
      <c r="I3947" s="135">
        <v>0</v>
      </c>
      <c r="J3947" s="92"/>
    </row>
    <row r="3948" spans="1:10" x14ac:dyDescent="0.25">
      <c r="A3948" s="135" t="s">
        <v>13023</v>
      </c>
      <c r="B3948" s="135" t="s">
        <v>546</v>
      </c>
      <c r="C3948" s="135" t="s">
        <v>566</v>
      </c>
      <c r="D3948" s="135" t="b">
        <v>0</v>
      </c>
      <c r="E3948" s="135" t="s">
        <v>12927</v>
      </c>
      <c r="F3948" s="135" t="s">
        <v>539</v>
      </c>
      <c r="G3948" s="136">
        <v>44147</v>
      </c>
      <c r="H3948" s="136">
        <v>44168</v>
      </c>
      <c r="I3948" s="135">
        <v>0</v>
      </c>
      <c r="J3948" s="92"/>
    </row>
    <row r="3949" spans="1:10" x14ac:dyDescent="0.25">
      <c r="A3949" s="135" t="s">
        <v>13024</v>
      </c>
      <c r="B3949" s="135" t="s">
        <v>546</v>
      </c>
      <c r="C3949" s="135" t="s">
        <v>566</v>
      </c>
      <c r="D3949" s="135" t="b">
        <v>0</v>
      </c>
      <c r="E3949" s="135" t="s">
        <v>12927</v>
      </c>
      <c r="F3949" s="135" t="s">
        <v>539</v>
      </c>
      <c r="G3949" s="136">
        <v>44147</v>
      </c>
      <c r="H3949" s="136">
        <v>44168</v>
      </c>
      <c r="I3949" s="135">
        <v>0</v>
      </c>
      <c r="J3949" s="92"/>
    </row>
    <row r="3950" spans="1:10" x14ac:dyDescent="0.25">
      <c r="A3950" s="135" t="s">
        <v>13025</v>
      </c>
      <c r="B3950" s="135" t="s">
        <v>546</v>
      </c>
      <c r="C3950" s="135" t="s">
        <v>566</v>
      </c>
      <c r="D3950" s="135" t="b">
        <v>0</v>
      </c>
      <c r="E3950" s="135" t="s">
        <v>12927</v>
      </c>
      <c r="F3950" s="135" t="s">
        <v>539</v>
      </c>
      <c r="G3950" s="136">
        <v>44147</v>
      </c>
      <c r="H3950" s="136">
        <v>44168</v>
      </c>
      <c r="I3950" s="135">
        <v>0</v>
      </c>
      <c r="J3950" s="92"/>
    </row>
    <row r="3951" spans="1:10" x14ac:dyDescent="0.25">
      <c r="A3951" s="135" t="s">
        <v>13026</v>
      </c>
      <c r="B3951" s="135" t="s">
        <v>546</v>
      </c>
      <c r="C3951" s="135" t="s">
        <v>566</v>
      </c>
      <c r="D3951" s="135" t="b">
        <v>0</v>
      </c>
      <c r="E3951" s="135" t="s">
        <v>12927</v>
      </c>
      <c r="F3951" s="135" t="s">
        <v>539</v>
      </c>
      <c r="G3951" s="136">
        <v>44147</v>
      </c>
      <c r="H3951" s="136">
        <v>44168</v>
      </c>
      <c r="I3951" s="135">
        <v>0</v>
      </c>
      <c r="J3951" s="92"/>
    </row>
    <row r="3952" spans="1:10" x14ac:dyDescent="0.25">
      <c r="A3952" s="135" t="s">
        <v>13027</v>
      </c>
      <c r="B3952" s="135" t="s">
        <v>546</v>
      </c>
      <c r="C3952" s="135" t="s">
        <v>566</v>
      </c>
      <c r="D3952" s="135" t="b">
        <v>0</v>
      </c>
      <c r="E3952" s="135" t="s">
        <v>12927</v>
      </c>
      <c r="F3952" s="135" t="s">
        <v>539</v>
      </c>
      <c r="G3952" s="136">
        <v>44147</v>
      </c>
      <c r="H3952" s="136">
        <v>44168</v>
      </c>
      <c r="I3952" s="135">
        <v>0</v>
      </c>
      <c r="J3952" s="92"/>
    </row>
    <row r="3953" spans="1:10" x14ac:dyDescent="0.25">
      <c r="A3953" s="135" t="s">
        <v>13028</v>
      </c>
      <c r="B3953" s="135" t="s">
        <v>546</v>
      </c>
      <c r="C3953" s="135" t="s">
        <v>566</v>
      </c>
      <c r="D3953" s="135" t="b">
        <v>0</v>
      </c>
      <c r="E3953" s="135" t="s">
        <v>12927</v>
      </c>
      <c r="F3953" s="135" t="s">
        <v>539</v>
      </c>
      <c r="G3953" s="136">
        <v>44147</v>
      </c>
      <c r="H3953" s="136">
        <v>44168</v>
      </c>
      <c r="I3953" s="135">
        <v>0</v>
      </c>
      <c r="J3953" s="92"/>
    </row>
    <row r="3954" spans="1:10" x14ac:dyDescent="0.25">
      <c r="A3954" s="135" t="s">
        <v>13029</v>
      </c>
      <c r="B3954" s="135" t="s">
        <v>546</v>
      </c>
      <c r="C3954" s="135" t="s">
        <v>566</v>
      </c>
      <c r="D3954" s="135" t="b">
        <v>0</v>
      </c>
      <c r="E3954" s="135" t="s">
        <v>12927</v>
      </c>
      <c r="F3954" s="135" t="s">
        <v>539</v>
      </c>
      <c r="G3954" s="136">
        <v>44147</v>
      </c>
      <c r="H3954" s="136">
        <v>44168</v>
      </c>
      <c r="I3954" s="135">
        <v>0</v>
      </c>
      <c r="J3954" s="92"/>
    </row>
    <row r="3955" spans="1:10" x14ac:dyDescent="0.25">
      <c r="A3955" s="135" t="s">
        <v>13030</v>
      </c>
      <c r="B3955" s="135" t="s">
        <v>546</v>
      </c>
      <c r="C3955" s="135" t="s">
        <v>566</v>
      </c>
      <c r="D3955" s="135" t="b">
        <v>0</v>
      </c>
      <c r="E3955" s="135" t="s">
        <v>12927</v>
      </c>
      <c r="F3955" s="135" t="s">
        <v>539</v>
      </c>
      <c r="G3955" s="136">
        <v>44147</v>
      </c>
      <c r="H3955" s="136">
        <v>44168</v>
      </c>
      <c r="I3955" s="135">
        <v>0</v>
      </c>
      <c r="J3955" s="92"/>
    </row>
    <row r="3956" spans="1:10" x14ac:dyDescent="0.25">
      <c r="A3956" s="135" t="s">
        <v>13031</v>
      </c>
      <c r="B3956" s="135" t="s">
        <v>546</v>
      </c>
      <c r="C3956" s="135" t="s">
        <v>566</v>
      </c>
      <c r="D3956" s="135" t="b">
        <v>0</v>
      </c>
      <c r="E3956" s="135" t="s">
        <v>12927</v>
      </c>
      <c r="F3956" s="135" t="s">
        <v>539</v>
      </c>
      <c r="G3956" s="136">
        <v>44147</v>
      </c>
      <c r="H3956" s="136">
        <v>44168</v>
      </c>
      <c r="I3956" s="135">
        <v>0</v>
      </c>
      <c r="J3956" s="92"/>
    </row>
    <row r="3957" spans="1:10" x14ac:dyDescent="0.25">
      <c r="A3957" s="135" t="s">
        <v>13032</v>
      </c>
      <c r="B3957" s="135" t="s">
        <v>546</v>
      </c>
      <c r="C3957" s="135" t="s">
        <v>566</v>
      </c>
      <c r="D3957" s="135" t="b">
        <v>0</v>
      </c>
      <c r="E3957" s="135" t="s">
        <v>12927</v>
      </c>
      <c r="F3957" s="135" t="s">
        <v>539</v>
      </c>
      <c r="G3957" s="136">
        <v>44147</v>
      </c>
      <c r="H3957" s="136">
        <v>44168</v>
      </c>
      <c r="I3957" s="135">
        <v>0</v>
      </c>
      <c r="J3957" s="92"/>
    </row>
    <row r="3958" spans="1:10" x14ac:dyDescent="0.25">
      <c r="A3958" s="135" t="s">
        <v>13033</v>
      </c>
      <c r="B3958" s="135" t="s">
        <v>546</v>
      </c>
      <c r="C3958" s="135" t="s">
        <v>566</v>
      </c>
      <c r="D3958" s="135" t="b">
        <v>0</v>
      </c>
      <c r="E3958" s="135" t="s">
        <v>12927</v>
      </c>
      <c r="F3958" s="135" t="s">
        <v>539</v>
      </c>
      <c r="G3958" s="136">
        <v>44147</v>
      </c>
      <c r="H3958" s="136">
        <v>44168</v>
      </c>
      <c r="I3958" s="135">
        <v>0</v>
      </c>
      <c r="J3958" s="92"/>
    </row>
    <row r="3959" spans="1:10" x14ac:dyDescent="0.25">
      <c r="A3959" s="135" t="s">
        <v>13034</v>
      </c>
      <c r="B3959" s="135" t="s">
        <v>546</v>
      </c>
      <c r="C3959" s="135" t="s">
        <v>566</v>
      </c>
      <c r="D3959" s="135" t="b">
        <v>0</v>
      </c>
      <c r="E3959" s="135" t="s">
        <v>12927</v>
      </c>
      <c r="F3959" s="135" t="s">
        <v>539</v>
      </c>
      <c r="G3959" s="136">
        <v>44147</v>
      </c>
      <c r="H3959" s="136">
        <v>44168</v>
      </c>
      <c r="I3959" s="135">
        <v>0</v>
      </c>
      <c r="J3959" s="92"/>
    </row>
    <row r="3960" spans="1:10" x14ac:dyDescent="0.25">
      <c r="A3960" s="135" t="s">
        <v>13035</v>
      </c>
      <c r="B3960" s="135" t="s">
        <v>546</v>
      </c>
      <c r="C3960" s="135" t="s">
        <v>566</v>
      </c>
      <c r="D3960" s="135" t="b">
        <v>0</v>
      </c>
      <c r="E3960" s="135" t="s">
        <v>12927</v>
      </c>
      <c r="F3960" s="135" t="s">
        <v>539</v>
      </c>
      <c r="G3960" s="136">
        <v>44147</v>
      </c>
      <c r="H3960" s="136">
        <v>44168</v>
      </c>
      <c r="I3960" s="135">
        <v>0</v>
      </c>
      <c r="J3960" s="92"/>
    </row>
    <row r="3961" spans="1:10" x14ac:dyDescent="0.25">
      <c r="A3961" s="135" t="s">
        <v>13036</v>
      </c>
      <c r="B3961" s="135" t="s">
        <v>546</v>
      </c>
      <c r="C3961" s="135" t="s">
        <v>566</v>
      </c>
      <c r="D3961" s="135" t="b">
        <v>0</v>
      </c>
      <c r="E3961" s="135" t="s">
        <v>12927</v>
      </c>
      <c r="F3961" s="135" t="s">
        <v>539</v>
      </c>
      <c r="G3961" s="136">
        <v>44147</v>
      </c>
      <c r="H3961" s="136">
        <v>44168</v>
      </c>
      <c r="I3961" s="135">
        <v>0</v>
      </c>
      <c r="J3961" s="92"/>
    </row>
    <row r="3962" spans="1:10" x14ac:dyDescent="0.25">
      <c r="A3962" s="135" t="s">
        <v>13037</v>
      </c>
      <c r="B3962" s="135" t="s">
        <v>546</v>
      </c>
      <c r="C3962" s="135" t="s">
        <v>566</v>
      </c>
      <c r="D3962" s="135" t="b">
        <v>0</v>
      </c>
      <c r="E3962" s="135" t="s">
        <v>12927</v>
      </c>
      <c r="F3962" s="135" t="s">
        <v>539</v>
      </c>
      <c r="G3962" s="136">
        <v>44147</v>
      </c>
      <c r="H3962" s="136">
        <v>44168</v>
      </c>
      <c r="I3962" s="135">
        <v>0</v>
      </c>
      <c r="J3962" s="92"/>
    </row>
    <row r="3963" spans="1:10" x14ac:dyDescent="0.25">
      <c r="A3963" s="135" t="s">
        <v>13038</v>
      </c>
      <c r="B3963" s="135" t="s">
        <v>546</v>
      </c>
      <c r="C3963" s="135" t="s">
        <v>566</v>
      </c>
      <c r="D3963" s="135" t="b">
        <v>0</v>
      </c>
      <c r="E3963" s="135" t="s">
        <v>12927</v>
      </c>
      <c r="F3963" s="135" t="s">
        <v>539</v>
      </c>
      <c r="G3963" s="136">
        <v>44147</v>
      </c>
      <c r="H3963" s="136">
        <v>44168</v>
      </c>
      <c r="I3963" s="135">
        <v>0</v>
      </c>
      <c r="J3963" s="92"/>
    </row>
    <row r="3964" spans="1:10" x14ac:dyDescent="0.25">
      <c r="A3964" s="135" t="s">
        <v>13039</v>
      </c>
      <c r="B3964" s="135" t="s">
        <v>546</v>
      </c>
      <c r="C3964" s="135" t="s">
        <v>566</v>
      </c>
      <c r="D3964" s="135" t="b">
        <v>0</v>
      </c>
      <c r="E3964" s="135" t="s">
        <v>12927</v>
      </c>
      <c r="F3964" s="135" t="s">
        <v>539</v>
      </c>
      <c r="G3964" s="136">
        <v>44147</v>
      </c>
      <c r="H3964" s="136">
        <v>44168</v>
      </c>
      <c r="I3964" s="135">
        <v>0</v>
      </c>
      <c r="J3964" s="92"/>
    </row>
    <row r="3965" spans="1:10" x14ac:dyDescent="0.25">
      <c r="A3965" s="135" t="s">
        <v>13040</v>
      </c>
      <c r="B3965" s="135" t="s">
        <v>546</v>
      </c>
      <c r="C3965" s="135" t="s">
        <v>566</v>
      </c>
      <c r="D3965" s="135" t="b">
        <v>0</v>
      </c>
      <c r="E3965" s="135" t="s">
        <v>12927</v>
      </c>
      <c r="F3965" s="135" t="s">
        <v>539</v>
      </c>
      <c r="G3965" s="136">
        <v>44147</v>
      </c>
      <c r="H3965" s="136">
        <v>44168</v>
      </c>
      <c r="I3965" s="135">
        <v>0</v>
      </c>
      <c r="J3965" s="92"/>
    </row>
    <row r="3966" spans="1:10" x14ac:dyDescent="0.25">
      <c r="A3966" s="135" t="s">
        <v>13041</v>
      </c>
      <c r="B3966" s="135" t="s">
        <v>546</v>
      </c>
      <c r="C3966" s="135" t="s">
        <v>566</v>
      </c>
      <c r="D3966" s="135" t="b">
        <v>0</v>
      </c>
      <c r="E3966" s="135" t="s">
        <v>12927</v>
      </c>
      <c r="F3966" s="135" t="s">
        <v>539</v>
      </c>
      <c r="G3966" s="136">
        <v>44147</v>
      </c>
      <c r="H3966" s="136">
        <v>44168</v>
      </c>
      <c r="I3966" s="135">
        <v>0</v>
      </c>
      <c r="J3966" s="92"/>
    </row>
    <row r="3967" spans="1:10" x14ac:dyDescent="0.25">
      <c r="A3967" s="135" t="s">
        <v>13042</v>
      </c>
      <c r="B3967" s="135" t="s">
        <v>546</v>
      </c>
      <c r="C3967" s="135" t="s">
        <v>566</v>
      </c>
      <c r="D3967" s="135" t="b">
        <v>0</v>
      </c>
      <c r="E3967" s="135" t="s">
        <v>12927</v>
      </c>
      <c r="F3967" s="135" t="s">
        <v>539</v>
      </c>
      <c r="G3967" s="136">
        <v>44147</v>
      </c>
      <c r="H3967" s="136">
        <v>44168</v>
      </c>
      <c r="I3967" s="135">
        <v>0</v>
      </c>
      <c r="J3967" s="92"/>
    </row>
    <row r="3968" spans="1:10" x14ac:dyDescent="0.25">
      <c r="A3968" s="135" t="s">
        <v>13043</v>
      </c>
      <c r="B3968" s="135" t="s">
        <v>546</v>
      </c>
      <c r="C3968" s="135" t="s">
        <v>566</v>
      </c>
      <c r="D3968" s="135" t="b">
        <v>0</v>
      </c>
      <c r="E3968" s="135" t="s">
        <v>12927</v>
      </c>
      <c r="F3968" s="135" t="s">
        <v>539</v>
      </c>
      <c r="G3968" s="136">
        <v>44147</v>
      </c>
      <c r="H3968" s="136">
        <v>44168</v>
      </c>
      <c r="I3968" s="135">
        <v>0</v>
      </c>
      <c r="J3968" s="92"/>
    </row>
    <row r="3969" spans="1:10" x14ac:dyDescent="0.25">
      <c r="A3969" s="135" t="s">
        <v>13044</v>
      </c>
      <c r="B3969" s="135" t="s">
        <v>546</v>
      </c>
      <c r="C3969" s="135" t="s">
        <v>566</v>
      </c>
      <c r="D3969" s="135" t="b">
        <v>0</v>
      </c>
      <c r="E3969" s="135" t="s">
        <v>12927</v>
      </c>
      <c r="F3969" s="135" t="s">
        <v>539</v>
      </c>
      <c r="G3969" s="136">
        <v>44147</v>
      </c>
      <c r="H3969" s="136">
        <v>44168</v>
      </c>
      <c r="I3969" s="135">
        <v>0</v>
      </c>
      <c r="J3969" s="92"/>
    </row>
    <row r="3970" spans="1:10" x14ac:dyDescent="0.25">
      <c r="A3970" s="135" t="s">
        <v>13045</v>
      </c>
      <c r="B3970" s="135" t="s">
        <v>546</v>
      </c>
      <c r="C3970" s="135" t="s">
        <v>566</v>
      </c>
      <c r="D3970" s="135" t="b">
        <v>0</v>
      </c>
      <c r="E3970" s="135" t="s">
        <v>12927</v>
      </c>
      <c r="F3970" s="135" t="s">
        <v>539</v>
      </c>
      <c r="G3970" s="136">
        <v>44147</v>
      </c>
      <c r="H3970" s="136">
        <v>44168</v>
      </c>
      <c r="I3970" s="135">
        <v>0</v>
      </c>
      <c r="J3970" s="92"/>
    </row>
    <row r="3971" spans="1:10" x14ac:dyDescent="0.25">
      <c r="A3971" s="135" t="s">
        <v>13046</v>
      </c>
      <c r="B3971" s="135" t="s">
        <v>546</v>
      </c>
      <c r="C3971" s="135" t="s">
        <v>566</v>
      </c>
      <c r="D3971" s="135" t="b">
        <v>0</v>
      </c>
      <c r="E3971" s="135" t="s">
        <v>12927</v>
      </c>
      <c r="F3971" s="135" t="s">
        <v>539</v>
      </c>
      <c r="G3971" s="136">
        <v>44147</v>
      </c>
      <c r="H3971" s="136">
        <v>44168</v>
      </c>
      <c r="I3971" s="135">
        <v>0</v>
      </c>
      <c r="J3971" s="92"/>
    </row>
    <row r="3972" spans="1:10" x14ac:dyDescent="0.25">
      <c r="A3972" s="135" t="s">
        <v>13047</v>
      </c>
      <c r="B3972" s="135" t="s">
        <v>546</v>
      </c>
      <c r="C3972" s="135" t="s">
        <v>566</v>
      </c>
      <c r="D3972" s="135" t="b">
        <v>0</v>
      </c>
      <c r="E3972" s="135" t="s">
        <v>12927</v>
      </c>
      <c r="F3972" s="135" t="s">
        <v>539</v>
      </c>
      <c r="G3972" s="136">
        <v>44147</v>
      </c>
      <c r="H3972" s="136">
        <v>44168</v>
      </c>
      <c r="I3972" s="135">
        <v>0</v>
      </c>
      <c r="J3972" s="92"/>
    </row>
    <row r="3973" spans="1:10" x14ac:dyDescent="0.25">
      <c r="A3973" s="135" t="s">
        <v>13048</v>
      </c>
      <c r="B3973" s="135" t="s">
        <v>546</v>
      </c>
      <c r="C3973" s="135" t="s">
        <v>566</v>
      </c>
      <c r="D3973" s="135" t="b">
        <v>0</v>
      </c>
      <c r="E3973" s="135" t="s">
        <v>12927</v>
      </c>
      <c r="F3973" s="135" t="s">
        <v>539</v>
      </c>
      <c r="G3973" s="136">
        <v>44147</v>
      </c>
      <c r="H3973" s="136">
        <v>44168</v>
      </c>
      <c r="I3973" s="135">
        <v>0</v>
      </c>
      <c r="J3973" s="92"/>
    </row>
    <row r="3974" spans="1:10" x14ac:dyDescent="0.25">
      <c r="A3974" s="135" t="s">
        <v>13049</v>
      </c>
      <c r="B3974" s="135" t="s">
        <v>546</v>
      </c>
      <c r="C3974" s="135" t="s">
        <v>566</v>
      </c>
      <c r="D3974" s="135" t="b">
        <v>0</v>
      </c>
      <c r="E3974" s="135" t="s">
        <v>12927</v>
      </c>
      <c r="F3974" s="135" t="s">
        <v>539</v>
      </c>
      <c r="G3974" s="136">
        <v>44147</v>
      </c>
      <c r="H3974" s="136">
        <v>44168</v>
      </c>
      <c r="I3974" s="135">
        <v>0</v>
      </c>
      <c r="J3974" s="92"/>
    </row>
    <row r="3975" spans="1:10" x14ac:dyDescent="0.25">
      <c r="A3975" s="135" t="s">
        <v>13050</v>
      </c>
      <c r="B3975" s="135" t="s">
        <v>546</v>
      </c>
      <c r="C3975" s="135" t="s">
        <v>566</v>
      </c>
      <c r="D3975" s="135" t="b">
        <v>0</v>
      </c>
      <c r="E3975" s="135" t="s">
        <v>12927</v>
      </c>
      <c r="F3975" s="135" t="s">
        <v>539</v>
      </c>
      <c r="G3975" s="136">
        <v>44147</v>
      </c>
      <c r="H3975" s="136">
        <v>44168</v>
      </c>
      <c r="I3975" s="135">
        <v>0</v>
      </c>
      <c r="J3975" s="92"/>
    </row>
    <row r="3976" spans="1:10" x14ac:dyDescent="0.25">
      <c r="A3976" s="135" t="s">
        <v>13051</v>
      </c>
      <c r="B3976" s="135" t="s">
        <v>546</v>
      </c>
      <c r="C3976" s="135" t="s">
        <v>566</v>
      </c>
      <c r="D3976" s="135" t="b">
        <v>0</v>
      </c>
      <c r="E3976" s="135" t="s">
        <v>12927</v>
      </c>
      <c r="F3976" s="135" t="s">
        <v>539</v>
      </c>
      <c r="G3976" s="136">
        <v>44147</v>
      </c>
      <c r="H3976" s="136">
        <v>44168</v>
      </c>
      <c r="I3976" s="135">
        <v>0</v>
      </c>
      <c r="J3976" s="92"/>
    </row>
    <row r="3977" spans="1:10" x14ac:dyDescent="0.25">
      <c r="A3977" s="135" t="s">
        <v>13052</v>
      </c>
      <c r="B3977" s="135" t="s">
        <v>546</v>
      </c>
      <c r="C3977" s="135" t="s">
        <v>566</v>
      </c>
      <c r="D3977" s="135" t="b">
        <v>0</v>
      </c>
      <c r="E3977" s="135" t="s">
        <v>12927</v>
      </c>
      <c r="F3977" s="135" t="s">
        <v>539</v>
      </c>
      <c r="G3977" s="136">
        <v>44147</v>
      </c>
      <c r="H3977" s="136">
        <v>44168</v>
      </c>
      <c r="I3977" s="135">
        <v>0</v>
      </c>
      <c r="J3977" s="92"/>
    </row>
    <row r="3978" spans="1:10" x14ac:dyDescent="0.25">
      <c r="A3978" s="135" t="s">
        <v>13053</v>
      </c>
      <c r="B3978" s="135" t="s">
        <v>546</v>
      </c>
      <c r="C3978" s="135" t="s">
        <v>566</v>
      </c>
      <c r="D3978" s="135" t="b">
        <v>0</v>
      </c>
      <c r="E3978" s="135" t="s">
        <v>12927</v>
      </c>
      <c r="F3978" s="135" t="s">
        <v>539</v>
      </c>
      <c r="G3978" s="136">
        <v>44147</v>
      </c>
      <c r="H3978" s="136">
        <v>44168</v>
      </c>
      <c r="I3978" s="135">
        <v>0</v>
      </c>
      <c r="J3978" s="92"/>
    </row>
    <row r="3979" spans="1:10" x14ac:dyDescent="0.25">
      <c r="A3979" s="135" t="s">
        <v>13054</v>
      </c>
      <c r="B3979" s="135" t="s">
        <v>546</v>
      </c>
      <c r="C3979" s="135" t="s">
        <v>566</v>
      </c>
      <c r="D3979" s="135" t="b">
        <v>0</v>
      </c>
      <c r="E3979" s="135" t="s">
        <v>12927</v>
      </c>
      <c r="F3979" s="135" t="s">
        <v>539</v>
      </c>
      <c r="G3979" s="136">
        <v>44147</v>
      </c>
      <c r="H3979" s="136">
        <v>44168</v>
      </c>
      <c r="I3979" s="135">
        <v>0</v>
      </c>
      <c r="J3979" s="92"/>
    </row>
    <row r="3980" spans="1:10" x14ac:dyDescent="0.25">
      <c r="A3980" s="135" t="s">
        <v>13055</v>
      </c>
      <c r="B3980" s="135" t="s">
        <v>546</v>
      </c>
      <c r="C3980" s="135" t="s">
        <v>566</v>
      </c>
      <c r="D3980" s="135" t="b">
        <v>0</v>
      </c>
      <c r="E3980" s="135" t="s">
        <v>12927</v>
      </c>
      <c r="F3980" s="135" t="s">
        <v>539</v>
      </c>
      <c r="G3980" s="136">
        <v>44147</v>
      </c>
      <c r="H3980" s="136">
        <v>44168</v>
      </c>
      <c r="I3980" s="135">
        <v>0</v>
      </c>
      <c r="J3980" s="92"/>
    </row>
    <row r="3981" spans="1:10" x14ac:dyDescent="0.25">
      <c r="A3981" s="135" t="s">
        <v>13056</v>
      </c>
      <c r="B3981" s="135" t="s">
        <v>546</v>
      </c>
      <c r="C3981" s="135" t="s">
        <v>566</v>
      </c>
      <c r="D3981" s="135" t="b">
        <v>0</v>
      </c>
      <c r="E3981" s="135" t="s">
        <v>12927</v>
      </c>
      <c r="F3981" s="135" t="s">
        <v>539</v>
      </c>
      <c r="G3981" s="136">
        <v>44147</v>
      </c>
      <c r="H3981" s="136">
        <v>44168</v>
      </c>
      <c r="I3981" s="135">
        <v>0</v>
      </c>
      <c r="J3981" s="92"/>
    </row>
    <row r="3982" spans="1:10" x14ac:dyDescent="0.25">
      <c r="A3982" s="135" t="s">
        <v>13057</v>
      </c>
      <c r="B3982" s="135" t="s">
        <v>546</v>
      </c>
      <c r="C3982" s="135" t="s">
        <v>566</v>
      </c>
      <c r="D3982" s="135" t="b">
        <v>0</v>
      </c>
      <c r="E3982" s="135" t="s">
        <v>12927</v>
      </c>
      <c r="F3982" s="135" t="s">
        <v>539</v>
      </c>
      <c r="G3982" s="136">
        <v>44147</v>
      </c>
      <c r="H3982" s="136">
        <v>44168</v>
      </c>
      <c r="I3982" s="135">
        <v>0</v>
      </c>
      <c r="J3982" s="92"/>
    </row>
    <row r="3983" spans="1:10" x14ac:dyDescent="0.25">
      <c r="A3983" s="135" t="s">
        <v>13058</v>
      </c>
      <c r="B3983" s="135" t="s">
        <v>546</v>
      </c>
      <c r="C3983" s="135" t="s">
        <v>566</v>
      </c>
      <c r="D3983" s="135" t="b">
        <v>0</v>
      </c>
      <c r="E3983" s="135" t="s">
        <v>12927</v>
      </c>
      <c r="F3983" s="135" t="s">
        <v>539</v>
      </c>
      <c r="G3983" s="136">
        <v>44147</v>
      </c>
      <c r="H3983" s="136">
        <v>44168</v>
      </c>
      <c r="I3983" s="135">
        <v>0</v>
      </c>
      <c r="J3983" s="92"/>
    </row>
    <row r="3984" spans="1:10" x14ac:dyDescent="0.25">
      <c r="A3984" s="135" t="s">
        <v>13059</v>
      </c>
      <c r="B3984" s="135" t="s">
        <v>546</v>
      </c>
      <c r="C3984" s="135" t="s">
        <v>566</v>
      </c>
      <c r="D3984" s="135" t="b">
        <v>0</v>
      </c>
      <c r="E3984" s="135" t="s">
        <v>12927</v>
      </c>
      <c r="F3984" s="135" t="s">
        <v>539</v>
      </c>
      <c r="G3984" s="136">
        <v>44147</v>
      </c>
      <c r="H3984" s="136">
        <v>44168</v>
      </c>
      <c r="I3984" s="135">
        <v>0</v>
      </c>
      <c r="J3984" s="92"/>
    </row>
    <row r="3985" spans="1:10" x14ac:dyDescent="0.25">
      <c r="A3985" s="135" t="s">
        <v>13060</v>
      </c>
      <c r="B3985" s="135" t="s">
        <v>546</v>
      </c>
      <c r="C3985" s="135" t="s">
        <v>566</v>
      </c>
      <c r="D3985" s="135" t="b">
        <v>0</v>
      </c>
      <c r="E3985" s="135" t="s">
        <v>12927</v>
      </c>
      <c r="F3985" s="135" t="s">
        <v>539</v>
      </c>
      <c r="G3985" s="136">
        <v>44147</v>
      </c>
      <c r="H3985" s="136">
        <v>44168</v>
      </c>
      <c r="I3985" s="135">
        <v>0</v>
      </c>
      <c r="J3985" s="92"/>
    </row>
    <row r="3986" spans="1:10" x14ac:dyDescent="0.25">
      <c r="A3986" s="135" t="s">
        <v>13061</v>
      </c>
      <c r="B3986" s="135" t="s">
        <v>546</v>
      </c>
      <c r="C3986" s="135" t="s">
        <v>566</v>
      </c>
      <c r="D3986" s="135" t="b">
        <v>0</v>
      </c>
      <c r="E3986" s="135" t="s">
        <v>12927</v>
      </c>
      <c r="F3986" s="135" t="s">
        <v>539</v>
      </c>
      <c r="G3986" s="136">
        <v>44147</v>
      </c>
      <c r="H3986" s="136">
        <v>44168</v>
      </c>
      <c r="I3986" s="135">
        <v>0</v>
      </c>
      <c r="J3986" s="92"/>
    </row>
    <row r="3987" spans="1:10" x14ac:dyDescent="0.25">
      <c r="A3987" s="135" t="s">
        <v>13062</v>
      </c>
      <c r="B3987" s="135" t="s">
        <v>546</v>
      </c>
      <c r="C3987" s="135" t="s">
        <v>566</v>
      </c>
      <c r="D3987" s="135" t="b">
        <v>0</v>
      </c>
      <c r="E3987" s="135" t="s">
        <v>12927</v>
      </c>
      <c r="F3987" s="135" t="s">
        <v>539</v>
      </c>
      <c r="G3987" s="136">
        <v>44147</v>
      </c>
      <c r="H3987" s="136">
        <v>44168</v>
      </c>
      <c r="I3987" s="135">
        <v>0</v>
      </c>
      <c r="J3987" s="92"/>
    </row>
    <row r="3988" spans="1:10" x14ac:dyDescent="0.25">
      <c r="A3988" s="135" t="s">
        <v>13063</v>
      </c>
      <c r="B3988" s="135" t="s">
        <v>546</v>
      </c>
      <c r="C3988" s="135" t="s">
        <v>566</v>
      </c>
      <c r="D3988" s="135" t="b">
        <v>0</v>
      </c>
      <c r="E3988" s="135" t="s">
        <v>12927</v>
      </c>
      <c r="F3988" s="135" t="s">
        <v>539</v>
      </c>
      <c r="G3988" s="136">
        <v>44147</v>
      </c>
      <c r="H3988" s="136">
        <v>44168</v>
      </c>
      <c r="I3988" s="135">
        <v>0</v>
      </c>
      <c r="J3988" s="92"/>
    </row>
    <row r="3989" spans="1:10" x14ac:dyDescent="0.25">
      <c r="A3989" s="135" t="s">
        <v>13064</v>
      </c>
      <c r="B3989" s="135" t="s">
        <v>546</v>
      </c>
      <c r="C3989" s="135" t="s">
        <v>566</v>
      </c>
      <c r="D3989" s="135" t="b">
        <v>0</v>
      </c>
      <c r="E3989" s="135" t="s">
        <v>12927</v>
      </c>
      <c r="F3989" s="135" t="s">
        <v>539</v>
      </c>
      <c r="G3989" s="136">
        <v>44147</v>
      </c>
      <c r="H3989" s="136">
        <v>44168</v>
      </c>
      <c r="I3989" s="135">
        <v>0</v>
      </c>
      <c r="J3989" s="92"/>
    </row>
    <row r="3990" spans="1:10" x14ac:dyDescent="0.25">
      <c r="A3990" s="135" t="s">
        <v>13065</v>
      </c>
      <c r="B3990" s="135" t="s">
        <v>546</v>
      </c>
      <c r="C3990" s="135" t="s">
        <v>566</v>
      </c>
      <c r="D3990" s="135" t="b">
        <v>0</v>
      </c>
      <c r="E3990" s="135" t="s">
        <v>12927</v>
      </c>
      <c r="F3990" s="135" t="s">
        <v>539</v>
      </c>
      <c r="G3990" s="136">
        <v>44147</v>
      </c>
      <c r="H3990" s="136">
        <v>44168</v>
      </c>
      <c r="I3990" s="135">
        <v>0</v>
      </c>
      <c r="J3990" s="92"/>
    </row>
    <row r="3991" spans="1:10" x14ac:dyDescent="0.25">
      <c r="A3991" s="135" t="s">
        <v>13066</v>
      </c>
      <c r="B3991" s="135" t="s">
        <v>546</v>
      </c>
      <c r="C3991" s="135" t="s">
        <v>566</v>
      </c>
      <c r="D3991" s="135" t="b">
        <v>0</v>
      </c>
      <c r="E3991" s="135" t="s">
        <v>12927</v>
      </c>
      <c r="F3991" s="135" t="s">
        <v>539</v>
      </c>
      <c r="G3991" s="136">
        <v>44147</v>
      </c>
      <c r="H3991" s="136">
        <v>44168</v>
      </c>
      <c r="I3991" s="135">
        <v>0</v>
      </c>
      <c r="J3991" s="92"/>
    </row>
    <row r="3992" spans="1:10" x14ac:dyDescent="0.25">
      <c r="A3992" s="135" t="s">
        <v>13067</v>
      </c>
      <c r="B3992" s="135" t="s">
        <v>546</v>
      </c>
      <c r="C3992" s="135" t="s">
        <v>566</v>
      </c>
      <c r="D3992" s="135" t="b">
        <v>0</v>
      </c>
      <c r="E3992" s="135" t="s">
        <v>12927</v>
      </c>
      <c r="F3992" s="135" t="s">
        <v>539</v>
      </c>
      <c r="G3992" s="136">
        <v>44147</v>
      </c>
      <c r="H3992" s="136">
        <v>44168</v>
      </c>
      <c r="I3992" s="135">
        <v>0</v>
      </c>
      <c r="J3992" s="92"/>
    </row>
    <row r="3993" spans="1:10" x14ac:dyDescent="0.25">
      <c r="A3993" s="135" t="s">
        <v>13068</v>
      </c>
      <c r="B3993" s="135" t="s">
        <v>546</v>
      </c>
      <c r="C3993" s="135" t="s">
        <v>566</v>
      </c>
      <c r="D3993" s="135" t="b">
        <v>0</v>
      </c>
      <c r="E3993" s="135" t="s">
        <v>12927</v>
      </c>
      <c r="F3993" s="135" t="s">
        <v>539</v>
      </c>
      <c r="G3993" s="136">
        <v>44147</v>
      </c>
      <c r="H3993" s="136">
        <v>44168</v>
      </c>
      <c r="I3993" s="135">
        <v>0</v>
      </c>
      <c r="J3993" s="92"/>
    </row>
    <row r="3994" spans="1:10" x14ac:dyDescent="0.25">
      <c r="A3994" s="135" t="s">
        <v>13069</v>
      </c>
      <c r="B3994" s="135" t="s">
        <v>546</v>
      </c>
      <c r="C3994" s="135" t="s">
        <v>566</v>
      </c>
      <c r="D3994" s="135" t="b">
        <v>0</v>
      </c>
      <c r="E3994" s="135" t="s">
        <v>12927</v>
      </c>
      <c r="F3994" s="135" t="s">
        <v>539</v>
      </c>
      <c r="G3994" s="136">
        <v>44147</v>
      </c>
      <c r="H3994" s="136">
        <v>44168</v>
      </c>
      <c r="I3994" s="135">
        <v>0</v>
      </c>
      <c r="J3994" s="92"/>
    </row>
    <row r="3995" spans="1:10" x14ac:dyDescent="0.25">
      <c r="A3995" s="135" t="s">
        <v>13070</v>
      </c>
      <c r="B3995" s="135" t="s">
        <v>546</v>
      </c>
      <c r="C3995" s="135" t="s">
        <v>566</v>
      </c>
      <c r="D3995" s="135" t="b">
        <v>0</v>
      </c>
      <c r="E3995" s="135" t="s">
        <v>12927</v>
      </c>
      <c r="F3995" s="135" t="s">
        <v>539</v>
      </c>
      <c r="G3995" s="136">
        <v>44147</v>
      </c>
      <c r="H3995" s="136">
        <v>44168</v>
      </c>
      <c r="I3995" s="135">
        <v>0</v>
      </c>
      <c r="J3995" s="92"/>
    </row>
    <row r="3996" spans="1:10" x14ac:dyDescent="0.25">
      <c r="A3996" s="135" t="s">
        <v>13071</v>
      </c>
      <c r="B3996" s="135" t="s">
        <v>546</v>
      </c>
      <c r="C3996" s="135" t="s">
        <v>566</v>
      </c>
      <c r="D3996" s="135" t="b">
        <v>0</v>
      </c>
      <c r="E3996" s="135" t="s">
        <v>12927</v>
      </c>
      <c r="F3996" s="135" t="s">
        <v>539</v>
      </c>
      <c r="G3996" s="136">
        <v>44147</v>
      </c>
      <c r="H3996" s="136">
        <v>44168</v>
      </c>
      <c r="I3996" s="135">
        <v>0</v>
      </c>
      <c r="J3996" s="92"/>
    </row>
    <row r="3997" spans="1:10" x14ac:dyDescent="0.25">
      <c r="A3997" s="135" t="s">
        <v>13072</v>
      </c>
      <c r="B3997" s="135" t="s">
        <v>546</v>
      </c>
      <c r="C3997" s="135" t="s">
        <v>566</v>
      </c>
      <c r="D3997" s="135" t="b">
        <v>0</v>
      </c>
      <c r="E3997" s="135" t="s">
        <v>12927</v>
      </c>
      <c r="F3997" s="135" t="s">
        <v>539</v>
      </c>
      <c r="G3997" s="136">
        <v>44147</v>
      </c>
      <c r="H3997" s="136">
        <v>44168</v>
      </c>
      <c r="I3997" s="135">
        <v>0</v>
      </c>
      <c r="J3997" s="92"/>
    </row>
    <row r="3998" spans="1:10" x14ac:dyDescent="0.25">
      <c r="A3998" s="135" t="s">
        <v>13073</v>
      </c>
      <c r="B3998" s="135" t="s">
        <v>546</v>
      </c>
      <c r="C3998" s="135" t="s">
        <v>566</v>
      </c>
      <c r="D3998" s="135" t="b">
        <v>0</v>
      </c>
      <c r="E3998" s="135" t="s">
        <v>12927</v>
      </c>
      <c r="F3998" s="135" t="s">
        <v>539</v>
      </c>
      <c r="G3998" s="136">
        <v>44147</v>
      </c>
      <c r="H3998" s="136">
        <v>44168</v>
      </c>
      <c r="I3998" s="135">
        <v>0</v>
      </c>
      <c r="J3998" s="92"/>
    </row>
    <row r="3999" spans="1:10" x14ac:dyDescent="0.25">
      <c r="A3999" s="135" t="s">
        <v>13074</v>
      </c>
      <c r="B3999" s="135" t="s">
        <v>546</v>
      </c>
      <c r="C3999" s="135" t="s">
        <v>566</v>
      </c>
      <c r="D3999" s="135" t="b">
        <v>0</v>
      </c>
      <c r="E3999" s="135" t="s">
        <v>12927</v>
      </c>
      <c r="F3999" s="135" t="s">
        <v>539</v>
      </c>
      <c r="G3999" s="136">
        <v>44147</v>
      </c>
      <c r="H3999" s="136">
        <v>44168</v>
      </c>
      <c r="I3999" s="135">
        <v>0</v>
      </c>
      <c r="J3999" s="92"/>
    </row>
    <row r="4000" spans="1:10" x14ac:dyDescent="0.25">
      <c r="A4000" s="135" t="s">
        <v>13075</v>
      </c>
      <c r="B4000" s="135" t="s">
        <v>546</v>
      </c>
      <c r="C4000" s="135" t="s">
        <v>566</v>
      </c>
      <c r="D4000" s="135" t="b">
        <v>0</v>
      </c>
      <c r="E4000" s="135" t="s">
        <v>12927</v>
      </c>
      <c r="F4000" s="135" t="s">
        <v>539</v>
      </c>
      <c r="G4000" s="136">
        <v>44147</v>
      </c>
      <c r="H4000" s="136">
        <v>44168</v>
      </c>
      <c r="I4000" s="135">
        <v>0</v>
      </c>
      <c r="J4000" s="92"/>
    </row>
    <row r="4001" spans="1:10" x14ac:dyDescent="0.25">
      <c r="A4001" s="135" t="s">
        <v>13076</v>
      </c>
      <c r="B4001" s="135" t="s">
        <v>546</v>
      </c>
      <c r="C4001" s="135" t="s">
        <v>566</v>
      </c>
      <c r="D4001" s="135" t="b">
        <v>0</v>
      </c>
      <c r="E4001" s="135" t="s">
        <v>12927</v>
      </c>
      <c r="F4001" s="135" t="s">
        <v>539</v>
      </c>
      <c r="G4001" s="136">
        <v>44147</v>
      </c>
      <c r="H4001" s="136">
        <v>44168</v>
      </c>
      <c r="I4001" s="135">
        <v>0</v>
      </c>
      <c r="J4001" s="92"/>
    </row>
    <row r="4002" spans="1:10" x14ac:dyDescent="0.25">
      <c r="A4002" s="135" t="s">
        <v>13077</v>
      </c>
      <c r="B4002" s="135" t="s">
        <v>546</v>
      </c>
      <c r="C4002" s="135" t="s">
        <v>566</v>
      </c>
      <c r="D4002" s="135" t="b">
        <v>0</v>
      </c>
      <c r="E4002" s="135" t="s">
        <v>12927</v>
      </c>
      <c r="F4002" s="135" t="s">
        <v>539</v>
      </c>
      <c r="G4002" s="136">
        <v>44147</v>
      </c>
      <c r="H4002" s="136">
        <v>44168</v>
      </c>
      <c r="I4002" s="135">
        <v>0</v>
      </c>
      <c r="J4002" s="92"/>
    </row>
    <row r="4003" spans="1:10" x14ac:dyDescent="0.25">
      <c r="A4003" s="135" t="s">
        <v>13078</v>
      </c>
      <c r="B4003" s="135" t="s">
        <v>546</v>
      </c>
      <c r="C4003" s="135" t="s">
        <v>566</v>
      </c>
      <c r="D4003" s="135" t="b">
        <v>0</v>
      </c>
      <c r="E4003" s="135" t="s">
        <v>12927</v>
      </c>
      <c r="F4003" s="135" t="s">
        <v>539</v>
      </c>
      <c r="G4003" s="136">
        <v>44147</v>
      </c>
      <c r="H4003" s="136">
        <v>44168</v>
      </c>
      <c r="I4003" s="135">
        <v>0</v>
      </c>
      <c r="J4003" s="92"/>
    </row>
    <row r="4004" spans="1:10" x14ac:dyDescent="0.25">
      <c r="A4004" s="135" t="s">
        <v>13079</v>
      </c>
      <c r="B4004" s="135" t="s">
        <v>546</v>
      </c>
      <c r="C4004" s="135" t="s">
        <v>566</v>
      </c>
      <c r="D4004" s="135" t="b">
        <v>0</v>
      </c>
      <c r="E4004" s="135" t="s">
        <v>12927</v>
      </c>
      <c r="F4004" s="135" t="s">
        <v>539</v>
      </c>
      <c r="G4004" s="136">
        <v>44147</v>
      </c>
      <c r="H4004" s="136">
        <v>44168</v>
      </c>
      <c r="I4004" s="135">
        <v>0</v>
      </c>
      <c r="J4004" s="92"/>
    </row>
    <row r="4005" spans="1:10" x14ac:dyDescent="0.25">
      <c r="A4005" s="135" t="s">
        <v>13080</v>
      </c>
      <c r="B4005" s="135" t="s">
        <v>546</v>
      </c>
      <c r="C4005" s="135" t="s">
        <v>566</v>
      </c>
      <c r="D4005" s="135" t="b">
        <v>0</v>
      </c>
      <c r="E4005" s="135" t="s">
        <v>12927</v>
      </c>
      <c r="F4005" s="135" t="s">
        <v>539</v>
      </c>
      <c r="G4005" s="136">
        <v>44147</v>
      </c>
      <c r="H4005" s="136">
        <v>44168</v>
      </c>
      <c r="I4005" s="135">
        <v>0</v>
      </c>
      <c r="J4005" s="92"/>
    </row>
    <row r="4006" spans="1:10" x14ac:dyDescent="0.25">
      <c r="A4006" s="135" t="s">
        <v>13081</v>
      </c>
      <c r="B4006" s="135" t="s">
        <v>546</v>
      </c>
      <c r="C4006" s="135" t="s">
        <v>566</v>
      </c>
      <c r="D4006" s="135" t="b">
        <v>0</v>
      </c>
      <c r="E4006" s="135" t="s">
        <v>12927</v>
      </c>
      <c r="F4006" s="135" t="s">
        <v>539</v>
      </c>
      <c r="G4006" s="136">
        <v>44147</v>
      </c>
      <c r="H4006" s="136">
        <v>44168</v>
      </c>
      <c r="I4006" s="135">
        <v>0</v>
      </c>
      <c r="J4006" s="92"/>
    </row>
    <row r="4007" spans="1:10" x14ac:dyDescent="0.25">
      <c r="A4007" s="135" t="s">
        <v>13082</v>
      </c>
      <c r="B4007" s="135" t="s">
        <v>546</v>
      </c>
      <c r="C4007" s="135" t="s">
        <v>566</v>
      </c>
      <c r="D4007" s="135" t="b">
        <v>0</v>
      </c>
      <c r="E4007" s="135" t="s">
        <v>12927</v>
      </c>
      <c r="F4007" s="135" t="s">
        <v>539</v>
      </c>
      <c r="G4007" s="136">
        <v>44147</v>
      </c>
      <c r="H4007" s="136">
        <v>44168</v>
      </c>
      <c r="I4007" s="135">
        <v>0</v>
      </c>
      <c r="J4007" s="92"/>
    </row>
    <row r="4008" spans="1:10" x14ac:dyDescent="0.25">
      <c r="A4008" s="135" t="s">
        <v>13083</v>
      </c>
      <c r="B4008" s="135" t="s">
        <v>546</v>
      </c>
      <c r="C4008" s="135" t="s">
        <v>566</v>
      </c>
      <c r="D4008" s="135" t="b">
        <v>0</v>
      </c>
      <c r="E4008" s="135" t="s">
        <v>12927</v>
      </c>
      <c r="F4008" s="135" t="s">
        <v>539</v>
      </c>
      <c r="G4008" s="136">
        <v>44147</v>
      </c>
      <c r="H4008" s="136">
        <v>44168</v>
      </c>
      <c r="I4008" s="135">
        <v>0</v>
      </c>
      <c r="J4008" s="92"/>
    </row>
    <row r="4009" spans="1:10" x14ac:dyDescent="0.25">
      <c r="A4009" s="135" t="s">
        <v>13084</v>
      </c>
      <c r="B4009" s="135" t="s">
        <v>546</v>
      </c>
      <c r="C4009" s="135" t="s">
        <v>566</v>
      </c>
      <c r="D4009" s="135" t="b">
        <v>0</v>
      </c>
      <c r="E4009" s="135" t="s">
        <v>12927</v>
      </c>
      <c r="F4009" s="135" t="s">
        <v>539</v>
      </c>
      <c r="G4009" s="136">
        <v>44147</v>
      </c>
      <c r="H4009" s="136">
        <v>44168</v>
      </c>
      <c r="I4009" s="135">
        <v>0</v>
      </c>
      <c r="J4009" s="92"/>
    </row>
    <row r="4010" spans="1:10" x14ac:dyDescent="0.25">
      <c r="A4010" s="135" t="s">
        <v>13085</v>
      </c>
      <c r="B4010" s="135" t="s">
        <v>546</v>
      </c>
      <c r="C4010" s="135" t="s">
        <v>566</v>
      </c>
      <c r="D4010" s="135" t="b">
        <v>0</v>
      </c>
      <c r="E4010" s="135" t="s">
        <v>12927</v>
      </c>
      <c r="F4010" s="135" t="s">
        <v>539</v>
      </c>
      <c r="G4010" s="136">
        <v>44147</v>
      </c>
      <c r="H4010" s="136">
        <v>44168</v>
      </c>
      <c r="I4010" s="135">
        <v>0</v>
      </c>
      <c r="J4010" s="92"/>
    </row>
    <row r="4011" spans="1:10" x14ac:dyDescent="0.25">
      <c r="A4011" s="135" t="s">
        <v>13086</v>
      </c>
      <c r="B4011" s="135" t="s">
        <v>546</v>
      </c>
      <c r="C4011" s="135" t="s">
        <v>566</v>
      </c>
      <c r="D4011" s="135" t="b">
        <v>0</v>
      </c>
      <c r="E4011" s="135" t="s">
        <v>12927</v>
      </c>
      <c r="F4011" s="135" t="s">
        <v>539</v>
      </c>
      <c r="G4011" s="136">
        <v>44147</v>
      </c>
      <c r="H4011" s="136">
        <v>44168</v>
      </c>
      <c r="I4011" s="135">
        <v>0</v>
      </c>
      <c r="J4011" s="92"/>
    </row>
    <row r="4012" spans="1:10" x14ac:dyDescent="0.25">
      <c r="A4012" s="135" t="s">
        <v>13087</v>
      </c>
      <c r="B4012" s="135" t="s">
        <v>546</v>
      </c>
      <c r="C4012" s="135" t="s">
        <v>566</v>
      </c>
      <c r="D4012" s="135" t="b">
        <v>0</v>
      </c>
      <c r="E4012" s="135" t="s">
        <v>12927</v>
      </c>
      <c r="F4012" s="135" t="s">
        <v>539</v>
      </c>
      <c r="G4012" s="136">
        <v>44147</v>
      </c>
      <c r="H4012" s="136">
        <v>44168</v>
      </c>
      <c r="I4012" s="135">
        <v>0</v>
      </c>
      <c r="J4012" s="92"/>
    </row>
    <row r="4013" spans="1:10" x14ac:dyDescent="0.25">
      <c r="A4013" s="135" t="s">
        <v>13088</v>
      </c>
      <c r="B4013" s="135" t="s">
        <v>546</v>
      </c>
      <c r="C4013" s="135" t="s">
        <v>566</v>
      </c>
      <c r="D4013" s="135" t="b">
        <v>0</v>
      </c>
      <c r="E4013" s="135" t="s">
        <v>12927</v>
      </c>
      <c r="F4013" s="135" t="s">
        <v>539</v>
      </c>
      <c r="G4013" s="136">
        <v>44147</v>
      </c>
      <c r="H4013" s="136">
        <v>44168</v>
      </c>
      <c r="I4013" s="135">
        <v>0</v>
      </c>
      <c r="J4013" s="92"/>
    </row>
    <row r="4014" spans="1:10" x14ac:dyDescent="0.25">
      <c r="A4014" s="135" t="s">
        <v>13089</v>
      </c>
      <c r="B4014" s="135" t="s">
        <v>546</v>
      </c>
      <c r="C4014" s="135" t="s">
        <v>566</v>
      </c>
      <c r="D4014" s="135" t="b">
        <v>0</v>
      </c>
      <c r="E4014" s="135" t="s">
        <v>12927</v>
      </c>
      <c r="F4014" s="135" t="s">
        <v>539</v>
      </c>
      <c r="G4014" s="136">
        <v>44147</v>
      </c>
      <c r="H4014" s="136">
        <v>44168</v>
      </c>
      <c r="I4014" s="135">
        <v>0</v>
      </c>
      <c r="J4014" s="92"/>
    </row>
    <row r="4015" spans="1:10" x14ac:dyDescent="0.25">
      <c r="A4015" s="135" t="s">
        <v>13090</v>
      </c>
      <c r="B4015" s="135" t="s">
        <v>546</v>
      </c>
      <c r="C4015" s="135" t="s">
        <v>566</v>
      </c>
      <c r="D4015" s="135" t="b">
        <v>0</v>
      </c>
      <c r="E4015" s="135" t="s">
        <v>12927</v>
      </c>
      <c r="F4015" s="135" t="s">
        <v>539</v>
      </c>
      <c r="G4015" s="136">
        <v>44147</v>
      </c>
      <c r="H4015" s="136">
        <v>44168</v>
      </c>
      <c r="I4015" s="135">
        <v>0</v>
      </c>
      <c r="J4015" s="92"/>
    </row>
    <row r="4016" spans="1:10" x14ac:dyDescent="0.25">
      <c r="A4016" s="135" t="s">
        <v>13091</v>
      </c>
      <c r="B4016" s="135" t="s">
        <v>546</v>
      </c>
      <c r="C4016" s="135" t="s">
        <v>566</v>
      </c>
      <c r="D4016" s="135" t="b">
        <v>0</v>
      </c>
      <c r="E4016" s="135" t="s">
        <v>12927</v>
      </c>
      <c r="F4016" s="135" t="s">
        <v>539</v>
      </c>
      <c r="G4016" s="136">
        <v>44147</v>
      </c>
      <c r="H4016" s="136">
        <v>44168</v>
      </c>
      <c r="I4016" s="135">
        <v>0</v>
      </c>
      <c r="J4016" s="92"/>
    </row>
    <row r="4017" spans="1:10" x14ac:dyDescent="0.25">
      <c r="A4017" s="135" t="s">
        <v>13092</v>
      </c>
      <c r="B4017" s="135" t="s">
        <v>546</v>
      </c>
      <c r="C4017" s="135" t="s">
        <v>566</v>
      </c>
      <c r="D4017" s="135" t="b">
        <v>0</v>
      </c>
      <c r="E4017" s="135" t="s">
        <v>12927</v>
      </c>
      <c r="F4017" s="135" t="s">
        <v>539</v>
      </c>
      <c r="G4017" s="136">
        <v>44147</v>
      </c>
      <c r="H4017" s="136">
        <v>44168</v>
      </c>
      <c r="I4017" s="135">
        <v>0</v>
      </c>
      <c r="J4017" s="92"/>
    </row>
    <row r="4018" spans="1:10" x14ac:dyDescent="0.25">
      <c r="A4018" s="135" t="s">
        <v>13093</v>
      </c>
      <c r="B4018" s="135" t="s">
        <v>546</v>
      </c>
      <c r="C4018" s="135" t="s">
        <v>566</v>
      </c>
      <c r="D4018" s="135" t="b">
        <v>0</v>
      </c>
      <c r="E4018" s="135" t="s">
        <v>12927</v>
      </c>
      <c r="F4018" s="135" t="s">
        <v>539</v>
      </c>
      <c r="G4018" s="136">
        <v>44147</v>
      </c>
      <c r="H4018" s="136">
        <v>44168</v>
      </c>
      <c r="I4018" s="135">
        <v>0</v>
      </c>
      <c r="J4018" s="92"/>
    </row>
    <row r="4019" spans="1:10" x14ac:dyDescent="0.25">
      <c r="A4019" s="135" t="s">
        <v>13094</v>
      </c>
      <c r="B4019" s="135" t="s">
        <v>546</v>
      </c>
      <c r="C4019" s="135" t="s">
        <v>566</v>
      </c>
      <c r="D4019" s="135" t="b">
        <v>0</v>
      </c>
      <c r="E4019" s="135" t="s">
        <v>12927</v>
      </c>
      <c r="F4019" s="135" t="s">
        <v>539</v>
      </c>
      <c r="G4019" s="136">
        <v>44147</v>
      </c>
      <c r="H4019" s="136">
        <v>44168</v>
      </c>
      <c r="I4019" s="135">
        <v>0</v>
      </c>
      <c r="J4019" s="92"/>
    </row>
    <row r="4020" spans="1:10" x14ac:dyDescent="0.25">
      <c r="A4020" s="135" t="s">
        <v>13095</v>
      </c>
      <c r="B4020" s="135" t="s">
        <v>546</v>
      </c>
      <c r="C4020" s="135" t="s">
        <v>566</v>
      </c>
      <c r="D4020" s="135" t="b">
        <v>0</v>
      </c>
      <c r="E4020" s="135" t="s">
        <v>12927</v>
      </c>
      <c r="F4020" s="135" t="s">
        <v>539</v>
      </c>
      <c r="G4020" s="136">
        <v>44147</v>
      </c>
      <c r="H4020" s="136">
        <v>44168</v>
      </c>
      <c r="I4020" s="135">
        <v>0</v>
      </c>
      <c r="J4020" s="92"/>
    </row>
    <row r="4021" spans="1:10" x14ac:dyDescent="0.25">
      <c r="A4021" s="135" t="s">
        <v>13096</v>
      </c>
      <c r="B4021" s="135" t="s">
        <v>546</v>
      </c>
      <c r="C4021" s="135" t="s">
        <v>566</v>
      </c>
      <c r="D4021" s="135" t="b">
        <v>0</v>
      </c>
      <c r="E4021" s="135" t="s">
        <v>12927</v>
      </c>
      <c r="F4021" s="135" t="s">
        <v>539</v>
      </c>
      <c r="G4021" s="136">
        <v>44147</v>
      </c>
      <c r="H4021" s="136">
        <v>44168</v>
      </c>
      <c r="I4021" s="135">
        <v>0</v>
      </c>
      <c r="J4021" s="92"/>
    </row>
    <row r="4022" spans="1:10" x14ac:dyDescent="0.25">
      <c r="A4022" s="135" t="s">
        <v>13097</v>
      </c>
      <c r="B4022" s="135" t="s">
        <v>546</v>
      </c>
      <c r="C4022" s="135" t="s">
        <v>566</v>
      </c>
      <c r="D4022" s="135" t="b">
        <v>0</v>
      </c>
      <c r="E4022" s="135" t="s">
        <v>12927</v>
      </c>
      <c r="F4022" s="135" t="s">
        <v>539</v>
      </c>
      <c r="G4022" s="136">
        <v>44147</v>
      </c>
      <c r="H4022" s="136">
        <v>44168</v>
      </c>
      <c r="I4022" s="135">
        <v>0</v>
      </c>
      <c r="J4022" s="92"/>
    </row>
    <row r="4023" spans="1:10" x14ac:dyDescent="0.25">
      <c r="A4023" s="135" t="s">
        <v>13098</v>
      </c>
      <c r="B4023" s="135" t="s">
        <v>546</v>
      </c>
      <c r="C4023" s="135" t="s">
        <v>566</v>
      </c>
      <c r="D4023" s="135" t="b">
        <v>0</v>
      </c>
      <c r="E4023" s="135" t="s">
        <v>12927</v>
      </c>
      <c r="F4023" s="135" t="s">
        <v>539</v>
      </c>
      <c r="G4023" s="136">
        <v>44147</v>
      </c>
      <c r="H4023" s="136">
        <v>44168</v>
      </c>
      <c r="I4023" s="135">
        <v>0</v>
      </c>
      <c r="J4023" s="92"/>
    </row>
    <row r="4024" spans="1:10" x14ac:dyDescent="0.25">
      <c r="A4024" s="135" t="s">
        <v>13099</v>
      </c>
      <c r="B4024" s="135" t="s">
        <v>546</v>
      </c>
      <c r="C4024" s="135" t="s">
        <v>566</v>
      </c>
      <c r="D4024" s="135" t="b">
        <v>0</v>
      </c>
      <c r="E4024" s="135" t="s">
        <v>12927</v>
      </c>
      <c r="F4024" s="135" t="s">
        <v>539</v>
      </c>
      <c r="G4024" s="136">
        <v>44147</v>
      </c>
      <c r="H4024" s="136">
        <v>44168</v>
      </c>
      <c r="I4024" s="135">
        <v>0</v>
      </c>
      <c r="J4024" s="92"/>
    </row>
    <row r="4025" spans="1:10" x14ac:dyDescent="0.25">
      <c r="A4025" s="135" t="s">
        <v>13100</v>
      </c>
      <c r="B4025" s="135" t="s">
        <v>546</v>
      </c>
      <c r="C4025" s="135" t="s">
        <v>566</v>
      </c>
      <c r="D4025" s="135" t="b">
        <v>0</v>
      </c>
      <c r="E4025" s="135" t="s">
        <v>12927</v>
      </c>
      <c r="F4025" s="135" t="s">
        <v>539</v>
      </c>
      <c r="G4025" s="136">
        <v>44147</v>
      </c>
      <c r="H4025" s="136">
        <v>44168</v>
      </c>
      <c r="I4025" s="135">
        <v>0</v>
      </c>
      <c r="J4025" s="92"/>
    </row>
    <row r="4026" spans="1:10" x14ac:dyDescent="0.25">
      <c r="A4026" s="135" t="s">
        <v>13101</v>
      </c>
      <c r="B4026" s="135" t="s">
        <v>546</v>
      </c>
      <c r="C4026" s="135" t="s">
        <v>566</v>
      </c>
      <c r="D4026" s="135" t="b">
        <v>0</v>
      </c>
      <c r="E4026" s="135" t="s">
        <v>12927</v>
      </c>
      <c r="F4026" s="135" t="s">
        <v>539</v>
      </c>
      <c r="G4026" s="136">
        <v>44147</v>
      </c>
      <c r="H4026" s="136">
        <v>44168</v>
      </c>
      <c r="I4026" s="135">
        <v>0</v>
      </c>
      <c r="J4026" s="92"/>
    </row>
    <row r="4027" spans="1:10" x14ac:dyDescent="0.25">
      <c r="A4027" s="135" t="s">
        <v>13102</v>
      </c>
      <c r="B4027" s="135" t="s">
        <v>546</v>
      </c>
      <c r="C4027" s="135" t="s">
        <v>566</v>
      </c>
      <c r="D4027" s="135" t="b">
        <v>0</v>
      </c>
      <c r="E4027" s="135" t="s">
        <v>12927</v>
      </c>
      <c r="F4027" s="135" t="s">
        <v>539</v>
      </c>
      <c r="G4027" s="136">
        <v>44147</v>
      </c>
      <c r="H4027" s="136">
        <v>44168</v>
      </c>
      <c r="I4027" s="135">
        <v>0</v>
      </c>
      <c r="J4027" s="92"/>
    </row>
    <row r="4028" spans="1:10" x14ac:dyDescent="0.25">
      <c r="A4028" s="135" t="s">
        <v>13103</v>
      </c>
      <c r="B4028" s="135" t="s">
        <v>546</v>
      </c>
      <c r="C4028" s="135" t="s">
        <v>566</v>
      </c>
      <c r="D4028" s="135" t="b">
        <v>0</v>
      </c>
      <c r="E4028" s="135" t="s">
        <v>12927</v>
      </c>
      <c r="F4028" s="135" t="s">
        <v>539</v>
      </c>
      <c r="G4028" s="136">
        <v>44147</v>
      </c>
      <c r="H4028" s="136">
        <v>44168</v>
      </c>
      <c r="I4028" s="135">
        <v>0</v>
      </c>
      <c r="J4028" s="92"/>
    </row>
    <row r="4029" spans="1:10" x14ac:dyDescent="0.25">
      <c r="A4029" s="135" t="s">
        <v>13104</v>
      </c>
      <c r="B4029" s="135" t="s">
        <v>546</v>
      </c>
      <c r="C4029" s="135" t="s">
        <v>566</v>
      </c>
      <c r="D4029" s="135" t="b">
        <v>0</v>
      </c>
      <c r="E4029" s="135" t="s">
        <v>12927</v>
      </c>
      <c r="F4029" s="135" t="s">
        <v>539</v>
      </c>
      <c r="G4029" s="136">
        <v>44147</v>
      </c>
      <c r="H4029" s="136">
        <v>44168</v>
      </c>
      <c r="I4029" s="135">
        <v>0</v>
      </c>
      <c r="J4029" s="92"/>
    </row>
    <row r="4030" spans="1:10" x14ac:dyDescent="0.25">
      <c r="A4030" s="135" t="s">
        <v>13105</v>
      </c>
      <c r="B4030" s="135" t="s">
        <v>546</v>
      </c>
      <c r="C4030" s="135" t="s">
        <v>566</v>
      </c>
      <c r="D4030" s="135" t="b">
        <v>0</v>
      </c>
      <c r="E4030" s="135" t="s">
        <v>12927</v>
      </c>
      <c r="F4030" s="135" t="s">
        <v>539</v>
      </c>
      <c r="G4030" s="136">
        <v>44147</v>
      </c>
      <c r="H4030" s="136">
        <v>44168</v>
      </c>
      <c r="I4030" s="135">
        <v>0</v>
      </c>
      <c r="J4030" s="92"/>
    </row>
    <row r="4031" spans="1:10" x14ac:dyDescent="0.25">
      <c r="A4031" s="135" t="s">
        <v>13106</v>
      </c>
      <c r="B4031" s="135" t="s">
        <v>546</v>
      </c>
      <c r="C4031" s="135" t="s">
        <v>566</v>
      </c>
      <c r="D4031" s="135" t="b">
        <v>0</v>
      </c>
      <c r="E4031" s="135" t="s">
        <v>12927</v>
      </c>
      <c r="F4031" s="135" t="s">
        <v>539</v>
      </c>
      <c r="G4031" s="136">
        <v>44147</v>
      </c>
      <c r="H4031" s="136">
        <v>44168</v>
      </c>
      <c r="I4031" s="135">
        <v>0</v>
      </c>
      <c r="J4031" s="92"/>
    </row>
    <row r="4032" spans="1:10" x14ac:dyDescent="0.25">
      <c r="A4032" s="135" t="s">
        <v>13107</v>
      </c>
      <c r="B4032" s="135" t="s">
        <v>546</v>
      </c>
      <c r="C4032" s="135" t="s">
        <v>566</v>
      </c>
      <c r="D4032" s="135" t="b">
        <v>0</v>
      </c>
      <c r="E4032" s="135" t="s">
        <v>12927</v>
      </c>
      <c r="F4032" s="135" t="s">
        <v>539</v>
      </c>
      <c r="G4032" s="136">
        <v>44147</v>
      </c>
      <c r="H4032" s="136">
        <v>44168</v>
      </c>
      <c r="I4032" s="135">
        <v>0</v>
      </c>
      <c r="J4032" s="92"/>
    </row>
    <row r="4033" spans="1:10" x14ac:dyDescent="0.25">
      <c r="A4033" s="135" t="s">
        <v>13108</v>
      </c>
      <c r="B4033" s="135" t="s">
        <v>546</v>
      </c>
      <c r="C4033" s="135" t="s">
        <v>566</v>
      </c>
      <c r="D4033" s="135" t="b">
        <v>0</v>
      </c>
      <c r="E4033" s="135" t="s">
        <v>12927</v>
      </c>
      <c r="F4033" s="135" t="s">
        <v>539</v>
      </c>
      <c r="G4033" s="136">
        <v>44147</v>
      </c>
      <c r="H4033" s="136">
        <v>44168</v>
      </c>
      <c r="I4033" s="135">
        <v>0</v>
      </c>
      <c r="J4033" s="92"/>
    </row>
    <row r="4034" spans="1:10" x14ac:dyDescent="0.25">
      <c r="A4034" s="135" t="s">
        <v>13109</v>
      </c>
      <c r="B4034" s="135" t="s">
        <v>546</v>
      </c>
      <c r="C4034" s="135" t="s">
        <v>566</v>
      </c>
      <c r="D4034" s="135" t="b">
        <v>0</v>
      </c>
      <c r="E4034" s="135" t="s">
        <v>12927</v>
      </c>
      <c r="F4034" s="135" t="s">
        <v>539</v>
      </c>
      <c r="G4034" s="136">
        <v>44147</v>
      </c>
      <c r="H4034" s="136">
        <v>44168</v>
      </c>
      <c r="I4034" s="135">
        <v>0</v>
      </c>
      <c r="J4034" s="92"/>
    </row>
    <row r="4035" spans="1:10" x14ac:dyDescent="0.25">
      <c r="A4035" s="135" t="s">
        <v>13110</v>
      </c>
      <c r="B4035" s="135" t="s">
        <v>546</v>
      </c>
      <c r="C4035" s="135" t="s">
        <v>566</v>
      </c>
      <c r="D4035" s="135" t="b">
        <v>0</v>
      </c>
      <c r="E4035" s="135" t="s">
        <v>12927</v>
      </c>
      <c r="F4035" s="135" t="s">
        <v>539</v>
      </c>
      <c r="G4035" s="136">
        <v>44147</v>
      </c>
      <c r="H4035" s="136">
        <v>44168</v>
      </c>
      <c r="I4035" s="135">
        <v>0</v>
      </c>
      <c r="J4035" s="92"/>
    </row>
    <row r="4036" spans="1:10" x14ac:dyDescent="0.25">
      <c r="A4036" s="135" t="s">
        <v>13111</v>
      </c>
      <c r="B4036" s="135" t="s">
        <v>546</v>
      </c>
      <c r="C4036" s="135" t="s">
        <v>566</v>
      </c>
      <c r="D4036" s="135" t="b">
        <v>0</v>
      </c>
      <c r="E4036" s="135" t="s">
        <v>12927</v>
      </c>
      <c r="F4036" s="135" t="s">
        <v>539</v>
      </c>
      <c r="G4036" s="136">
        <v>44147</v>
      </c>
      <c r="H4036" s="136">
        <v>44168</v>
      </c>
      <c r="I4036" s="135">
        <v>0</v>
      </c>
      <c r="J4036" s="92"/>
    </row>
    <row r="4037" spans="1:10" x14ac:dyDescent="0.25">
      <c r="A4037" s="135" t="s">
        <v>13112</v>
      </c>
      <c r="B4037" s="135" t="s">
        <v>546</v>
      </c>
      <c r="C4037" s="135" t="s">
        <v>566</v>
      </c>
      <c r="D4037" s="135" t="b">
        <v>0</v>
      </c>
      <c r="E4037" s="135" t="s">
        <v>12927</v>
      </c>
      <c r="F4037" s="135" t="s">
        <v>539</v>
      </c>
      <c r="G4037" s="136">
        <v>44147</v>
      </c>
      <c r="H4037" s="136">
        <v>44168</v>
      </c>
      <c r="I4037" s="135">
        <v>0</v>
      </c>
      <c r="J4037" s="92"/>
    </row>
    <row r="4038" spans="1:10" x14ac:dyDescent="0.25">
      <c r="A4038" s="135" t="s">
        <v>13113</v>
      </c>
      <c r="B4038" s="135" t="s">
        <v>546</v>
      </c>
      <c r="C4038" s="135" t="s">
        <v>566</v>
      </c>
      <c r="D4038" s="135" t="b">
        <v>0</v>
      </c>
      <c r="E4038" s="135" t="s">
        <v>12927</v>
      </c>
      <c r="F4038" s="135" t="s">
        <v>539</v>
      </c>
      <c r="G4038" s="136">
        <v>44147</v>
      </c>
      <c r="H4038" s="136">
        <v>44168</v>
      </c>
      <c r="I4038" s="135">
        <v>0</v>
      </c>
      <c r="J4038" s="92"/>
    </row>
    <row r="4039" spans="1:10" x14ac:dyDescent="0.25">
      <c r="A4039" s="135" t="s">
        <v>13114</v>
      </c>
      <c r="B4039" s="135" t="s">
        <v>546</v>
      </c>
      <c r="C4039" s="135" t="s">
        <v>566</v>
      </c>
      <c r="D4039" s="135" t="b">
        <v>0</v>
      </c>
      <c r="E4039" s="135" t="s">
        <v>12927</v>
      </c>
      <c r="F4039" s="135" t="s">
        <v>539</v>
      </c>
      <c r="G4039" s="136">
        <v>44147</v>
      </c>
      <c r="H4039" s="136">
        <v>44168</v>
      </c>
      <c r="I4039" s="135">
        <v>0</v>
      </c>
      <c r="J4039" s="92"/>
    </row>
    <row r="4040" spans="1:10" x14ac:dyDescent="0.25">
      <c r="A4040" s="135" t="s">
        <v>13115</v>
      </c>
      <c r="B4040" s="135" t="s">
        <v>546</v>
      </c>
      <c r="C4040" s="135" t="s">
        <v>566</v>
      </c>
      <c r="D4040" s="135" t="b">
        <v>0</v>
      </c>
      <c r="E4040" s="135" t="s">
        <v>12927</v>
      </c>
      <c r="F4040" s="135" t="s">
        <v>539</v>
      </c>
      <c r="G4040" s="136">
        <v>44147</v>
      </c>
      <c r="H4040" s="136">
        <v>44168</v>
      </c>
      <c r="I4040" s="135">
        <v>0</v>
      </c>
      <c r="J4040" s="92"/>
    </row>
    <row r="4041" spans="1:10" x14ac:dyDescent="0.25">
      <c r="A4041" s="135" t="s">
        <v>13116</v>
      </c>
      <c r="B4041" s="135" t="s">
        <v>546</v>
      </c>
      <c r="C4041" s="135" t="s">
        <v>566</v>
      </c>
      <c r="D4041" s="135" t="b">
        <v>0</v>
      </c>
      <c r="E4041" s="135" t="s">
        <v>12927</v>
      </c>
      <c r="F4041" s="135" t="s">
        <v>539</v>
      </c>
      <c r="G4041" s="136">
        <v>44147</v>
      </c>
      <c r="H4041" s="136">
        <v>44168</v>
      </c>
      <c r="I4041" s="135">
        <v>0</v>
      </c>
      <c r="J4041" s="92"/>
    </row>
    <row r="4042" spans="1:10" x14ac:dyDescent="0.25">
      <c r="A4042" s="135" t="s">
        <v>13117</v>
      </c>
      <c r="B4042" s="135" t="s">
        <v>546</v>
      </c>
      <c r="C4042" s="135" t="s">
        <v>566</v>
      </c>
      <c r="D4042" s="135" t="b">
        <v>0</v>
      </c>
      <c r="E4042" s="135" t="s">
        <v>12927</v>
      </c>
      <c r="F4042" s="135" t="s">
        <v>539</v>
      </c>
      <c r="G4042" s="136">
        <v>44147</v>
      </c>
      <c r="H4042" s="136">
        <v>44168</v>
      </c>
      <c r="I4042" s="135">
        <v>0</v>
      </c>
      <c r="J4042" s="92"/>
    </row>
    <row r="4043" spans="1:10" x14ac:dyDescent="0.25">
      <c r="A4043" s="135" t="s">
        <v>13118</v>
      </c>
      <c r="B4043" s="135" t="s">
        <v>546</v>
      </c>
      <c r="C4043" s="135" t="s">
        <v>566</v>
      </c>
      <c r="D4043" s="135" t="b">
        <v>0</v>
      </c>
      <c r="E4043" s="135" t="s">
        <v>12927</v>
      </c>
      <c r="F4043" s="135" t="s">
        <v>539</v>
      </c>
      <c r="G4043" s="136">
        <v>44147</v>
      </c>
      <c r="H4043" s="136">
        <v>44168</v>
      </c>
      <c r="I4043" s="135">
        <v>0</v>
      </c>
      <c r="J4043" s="92"/>
    </row>
    <row r="4044" spans="1:10" x14ac:dyDescent="0.25">
      <c r="A4044" s="135" t="s">
        <v>13119</v>
      </c>
      <c r="B4044" s="135" t="s">
        <v>546</v>
      </c>
      <c r="C4044" s="135" t="s">
        <v>566</v>
      </c>
      <c r="D4044" s="135" t="b">
        <v>0</v>
      </c>
      <c r="E4044" s="135" t="s">
        <v>12927</v>
      </c>
      <c r="F4044" s="135" t="s">
        <v>539</v>
      </c>
      <c r="G4044" s="136">
        <v>44147</v>
      </c>
      <c r="H4044" s="136">
        <v>44168</v>
      </c>
      <c r="I4044" s="135">
        <v>0</v>
      </c>
      <c r="J4044" s="92"/>
    </row>
    <row r="4045" spans="1:10" x14ac:dyDescent="0.25">
      <c r="A4045" s="135" t="s">
        <v>13120</v>
      </c>
      <c r="B4045" s="135" t="s">
        <v>546</v>
      </c>
      <c r="C4045" s="135" t="s">
        <v>566</v>
      </c>
      <c r="D4045" s="135" t="b">
        <v>0</v>
      </c>
      <c r="E4045" s="135" t="s">
        <v>12927</v>
      </c>
      <c r="F4045" s="135" t="s">
        <v>539</v>
      </c>
      <c r="G4045" s="136">
        <v>44147</v>
      </c>
      <c r="H4045" s="136">
        <v>44168</v>
      </c>
      <c r="I4045" s="135">
        <v>0</v>
      </c>
      <c r="J4045" s="92"/>
    </row>
    <row r="4046" spans="1:10" x14ac:dyDescent="0.25">
      <c r="A4046" s="135" t="s">
        <v>13121</v>
      </c>
      <c r="B4046" s="135" t="s">
        <v>546</v>
      </c>
      <c r="C4046" s="135" t="s">
        <v>566</v>
      </c>
      <c r="D4046" s="135" t="b">
        <v>0</v>
      </c>
      <c r="E4046" s="135" t="s">
        <v>12927</v>
      </c>
      <c r="F4046" s="135" t="s">
        <v>539</v>
      </c>
      <c r="G4046" s="136">
        <v>44147</v>
      </c>
      <c r="H4046" s="136">
        <v>44168</v>
      </c>
      <c r="I4046" s="135">
        <v>0</v>
      </c>
      <c r="J4046" s="92"/>
    </row>
    <row r="4047" spans="1:10" x14ac:dyDescent="0.25">
      <c r="A4047" s="135" t="s">
        <v>13122</v>
      </c>
      <c r="B4047" s="135" t="s">
        <v>546</v>
      </c>
      <c r="C4047" s="135" t="s">
        <v>566</v>
      </c>
      <c r="D4047" s="135" t="b">
        <v>0</v>
      </c>
      <c r="E4047" s="135" t="s">
        <v>12927</v>
      </c>
      <c r="F4047" s="135" t="s">
        <v>539</v>
      </c>
      <c r="G4047" s="136">
        <v>44147</v>
      </c>
      <c r="H4047" s="136">
        <v>44168</v>
      </c>
      <c r="I4047" s="135">
        <v>0</v>
      </c>
      <c r="J4047" s="92"/>
    </row>
    <row r="4048" spans="1:10" x14ac:dyDescent="0.25">
      <c r="A4048" s="135" t="s">
        <v>13123</v>
      </c>
      <c r="B4048" s="135" t="s">
        <v>546</v>
      </c>
      <c r="C4048" s="135" t="s">
        <v>566</v>
      </c>
      <c r="D4048" s="135" t="b">
        <v>0</v>
      </c>
      <c r="E4048" s="135" t="s">
        <v>12927</v>
      </c>
      <c r="F4048" s="135" t="s">
        <v>539</v>
      </c>
      <c r="G4048" s="136">
        <v>44147</v>
      </c>
      <c r="H4048" s="136">
        <v>44168</v>
      </c>
      <c r="I4048" s="135">
        <v>0</v>
      </c>
      <c r="J4048" s="92"/>
    </row>
    <row r="4049" spans="1:10" x14ac:dyDescent="0.25">
      <c r="A4049" s="135" t="s">
        <v>13124</v>
      </c>
      <c r="B4049" s="135" t="s">
        <v>546</v>
      </c>
      <c r="C4049" s="135" t="s">
        <v>566</v>
      </c>
      <c r="D4049" s="135" t="b">
        <v>0</v>
      </c>
      <c r="E4049" s="135" t="s">
        <v>12927</v>
      </c>
      <c r="F4049" s="135" t="s">
        <v>539</v>
      </c>
      <c r="G4049" s="136">
        <v>44147</v>
      </c>
      <c r="H4049" s="136">
        <v>44168</v>
      </c>
      <c r="I4049" s="135">
        <v>0</v>
      </c>
      <c r="J4049" s="92"/>
    </row>
    <row r="4050" spans="1:10" x14ac:dyDescent="0.25">
      <c r="A4050" s="135" t="s">
        <v>13125</v>
      </c>
      <c r="B4050" s="135" t="s">
        <v>546</v>
      </c>
      <c r="C4050" s="135" t="s">
        <v>566</v>
      </c>
      <c r="D4050" s="135" t="b">
        <v>0</v>
      </c>
      <c r="E4050" s="135" t="s">
        <v>12927</v>
      </c>
      <c r="F4050" s="135" t="s">
        <v>539</v>
      </c>
      <c r="G4050" s="136">
        <v>44147</v>
      </c>
      <c r="H4050" s="136">
        <v>44168</v>
      </c>
      <c r="I4050" s="135">
        <v>0</v>
      </c>
      <c r="J4050" s="92"/>
    </row>
    <row r="4051" spans="1:10" x14ac:dyDescent="0.25">
      <c r="A4051" s="135" t="s">
        <v>13126</v>
      </c>
      <c r="B4051" s="135" t="s">
        <v>546</v>
      </c>
      <c r="C4051" s="135" t="s">
        <v>566</v>
      </c>
      <c r="D4051" s="135" t="b">
        <v>0</v>
      </c>
      <c r="E4051" s="135" t="s">
        <v>12927</v>
      </c>
      <c r="F4051" s="135" t="s">
        <v>539</v>
      </c>
      <c r="G4051" s="136">
        <v>44147</v>
      </c>
      <c r="H4051" s="136">
        <v>44168</v>
      </c>
      <c r="I4051" s="135">
        <v>0</v>
      </c>
      <c r="J4051" s="92"/>
    </row>
    <row r="4052" spans="1:10" x14ac:dyDescent="0.25">
      <c r="A4052" s="135" t="s">
        <v>13127</v>
      </c>
      <c r="B4052" s="135" t="s">
        <v>546</v>
      </c>
      <c r="C4052" s="135" t="s">
        <v>566</v>
      </c>
      <c r="D4052" s="135" t="b">
        <v>0</v>
      </c>
      <c r="E4052" s="135" t="s">
        <v>12927</v>
      </c>
      <c r="F4052" s="135" t="s">
        <v>539</v>
      </c>
      <c r="G4052" s="136">
        <v>44147</v>
      </c>
      <c r="H4052" s="136">
        <v>44168</v>
      </c>
      <c r="I4052" s="135">
        <v>0</v>
      </c>
      <c r="J4052" s="92"/>
    </row>
    <row r="4053" spans="1:10" x14ac:dyDescent="0.25">
      <c r="A4053" s="135" t="s">
        <v>13128</v>
      </c>
      <c r="B4053" s="135" t="s">
        <v>546</v>
      </c>
      <c r="C4053" s="135" t="s">
        <v>566</v>
      </c>
      <c r="D4053" s="135" t="b">
        <v>0</v>
      </c>
      <c r="E4053" s="135" t="s">
        <v>12927</v>
      </c>
      <c r="F4053" s="135" t="s">
        <v>539</v>
      </c>
      <c r="G4053" s="136">
        <v>44147</v>
      </c>
      <c r="H4053" s="136">
        <v>44168</v>
      </c>
      <c r="I4053" s="135">
        <v>0</v>
      </c>
      <c r="J4053" s="92"/>
    </row>
    <row r="4054" spans="1:10" x14ac:dyDescent="0.25">
      <c r="A4054" s="135" t="s">
        <v>13129</v>
      </c>
      <c r="B4054" s="135" t="s">
        <v>546</v>
      </c>
      <c r="C4054" s="135" t="s">
        <v>566</v>
      </c>
      <c r="D4054" s="135" t="b">
        <v>0</v>
      </c>
      <c r="E4054" s="135" t="s">
        <v>12927</v>
      </c>
      <c r="F4054" s="135" t="s">
        <v>539</v>
      </c>
      <c r="G4054" s="136">
        <v>44147</v>
      </c>
      <c r="H4054" s="136">
        <v>44168</v>
      </c>
      <c r="I4054" s="135">
        <v>0</v>
      </c>
      <c r="J4054" s="92"/>
    </row>
    <row r="4055" spans="1:10" x14ac:dyDescent="0.25">
      <c r="A4055" s="135" t="s">
        <v>13130</v>
      </c>
      <c r="B4055" s="135" t="s">
        <v>546</v>
      </c>
      <c r="C4055" s="135" t="s">
        <v>566</v>
      </c>
      <c r="D4055" s="135" t="b">
        <v>0</v>
      </c>
      <c r="E4055" s="135" t="s">
        <v>12927</v>
      </c>
      <c r="F4055" s="135" t="s">
        <v>539</v>
      </c>
      <c r="G4055" s="136">
        <v>44147</v>
      </c>
      <c r="H4055" s="136">
        <v>44168</v>
      </c>
      <c r="I4055" s="135">
        <v>0</v>
      </c>
      <c r="J4055" s="92"/>
    </row>
    <row r="4056" spans="1:10" x14ac:dyDescent="0.25">
      <c r="A4056" s="135" t="s">
        <v>13131</v>
      </c>
      <c r="B4056" s="135" t="s">
        <v>546</v>
      </c>
      <c r="C4056" s="135" t="s">
        <v>566</v>
      </c>
      <c r="D4056" s="135" t="b">
        <v>0</v>
      </c>
      <c r="E4056" s="135" t="s">
        <v>12927</v>
      </c>
      <c r="F4056" s="135" t="s">
        <v>539</v>
      </c>
      <c r="G4056" s="136">
        <v>44147</v>
      </c>
      <c r="H4056" s="136">
        <v>44168</v>
      </c>
      <c r="I4056" s="135">
        <v>0</v>
      </c>
      <c r="J4056" s="92"/>
    </row>
    <row r="4057" spans="1:10" x14ac:dyDescent="0.25">
      <c r="A4057" s="135" t="s">
        <v>13132</v>
      </c>
      <c r="B4057" s="135" t="s">
        <v>546</v>
      </c>
      <c r="C4057" s="135" t="s">
        <v>566</v>
      </c>
      <c r="D4057" s="135" t="b">
        <v>0</v>
      </c>
      <c r="E4057" s="135" t="s">
        <v>12927</v>
      </c>
      <c r="F4057" s="135" t="s">
        <v>539</v>
      </c>
      <c r="G4057" s="136">
        <v>44147</v>
      </c>
      <c r="H4057" s="136">
        <v>44168</v>
      </c>
      <c r="I4057" s="135">
        <v>0</v>
      </c>
      <c r="J4057" s="92"/>
    </row>
    <row r="4058" spans="1:10" x14ac:dyDescent="0.25">
      <c r="A4058" s="135" t="s">
        <v>13133</v>
      </c>
      <c r="B4058" s="135" t="s">
        <v>546</v>
      </c>
      <c r="C4058" s="135" t="s">
        <v>566</v>
      </c>
      <c r="D4058" s="135" t="b">
        <v>0</v>
      </c>
      <c r="E4058" s="135" t="s">
        <v>12927</v>
      </c>
      <c r="F4058" s="135" t="s">
        <v>539</v>
      </c>
      <c r="G4058" s="136">
        <v>44147</v>
      </c>
      <c r="H4058" s="136">
        <v>44168</v>
      </c>
      <c r="I4058" s="135">
        <v>0</v>
      </c>
      <c r="J4058" s="92"/>
    </row>
    <row r="4059" spans="1:10" x14ac:dyDescent="0.25">
      <c r="A4059" s="135" t="s">
        <v>13134</v>
      </c>
      <c r="B4059" s="135" t="s">
        <v>546</v>
      </c>
      <c r="C4059" s="135" t="s">
        <v>566</v>
      </c>
      <c r="D4059" s="135" t="b">
        <v>0</v>
      </c>
      <c r="E4059" s="135" t="s">
        <v>12927</v>
      </c>
      <c r="F4059" s="135" t="s">
        <v>539</v>
      </c>
      <c r="G4059" s="136">
        <v>44147</v>
      </c>
      <c r="H4059" s="136">
        <v>44168</v>
      </c>
      <c r="I4059" s="135">
        <v>0</v>
      </c>
      <c r="J4059" s="92"/>
    </row>
    <row r="4060" spans="1:10" x14ac:dyDescent="0.25">
      <c r="A4060" s="135" t="s">
        <v>13135</v>
      </c>
      <c r="B4060" s="135" t="s">
        <v>546</v>
      </c>
      <c r="C4060" s="135" t="s">
        <v>566</v>
      </c>
      <c r="D4060" s="135" t="b">
        <v>0</v>
      </c>
      <c r="E4060" s="135" t="s">
        <v>12927</v>
      </c>
      <c r="F4060" s="135" t="s">
        <v>539</v>
      </c>
      <c r="G4060" s="136">
        <v>44147</v>
      </c>
      <c r="H4060" s="136">
        <v>44168</v>
      </c>
      <c r="I4060" s="135">
        <v>0</v>
      </c>
      <c r="J4060" s="92"/>
    </row>
    <row r="4061" spans="1:10" x14ac:dyDescent="0.25">
      <c r="A4061" s="135" t="s">
        <v>13136</v>
      </c>
      <c r="B4061" s="135" t="s">
        <v>546</v>
      </c>
      <c r="C4061" s="135" t="s">
        <v>566</v>
      </c>
      <c r="D4061" s="135" t="b">
        <v>0</v>
      </c>
      <c r="E4061" s="135" t="s">
        <v>12927</v>
      </c>
      <c r="F4061" s="135" t="s">
        <v>539</v>
      </c>
      <c r="G4061" s="136">
        <v>44147</v>
      </c>
      <c r="H4061" s="136">
        <v>44168</v>
      </c>
      <c r="I4061" s="135">
        <v>0</v>
      </c>
      <c r="J4061" s="92"/>
    </row>
    <row r="4062" spans="1:10" x14ac:dyDescent="0.25">
      <c r="A4062" s="135" t="s">
        <v>13137</v>
      </c>
      <c r="B4062" s="135" t="s">
        <v>546</v>
      </c>
      <c r="C4062" s="135" t="s">
        <v>566</v>
      </c>
      <c r="D4062" s="135" t="b">
        <v>0</v>
      </c>
      <c r="E4062" s="135" t="s">
        <v>12927</v>
      </c>
      <c r="F4062" s="135" t="s">
        <v>539</v>
      </c>
      <c r="G4062" s="136">
        <v>44147</v>
      </c>
      <c r="H4062" s="136">
        <v>44168</v>
      </c>
      <c r="I4062" s="135">
        <v>0</v>
      </c>
      <c r="J4062" s="92"/>
    </row>
    <row r="4063" spans="1:10" x14ac:dyDescent="0.25">
      <c r="A4063" s="135" t="s">
        <v>13138</v>
      </c>
      <c r="B4063" s="135" t="s">
        <v>546</v>
      </c>
      <c r="C4063" s="135" t="s">
        <v>566</v>
      </c>
      <c r="D4063" s="135" t="b">
        <v>0</v>
      </c>
      <c r="E4063" s="135" t="s">
        <v>12927</v>
      </c>
      <c r="F4063" s="135" t="s">
        <v>539</v>
      </c>
      <c r="G4063" s="136">
        <v>44147</v>
      </c>
      <c r="H4063" s="136">
        <v>44168</v>
      </c>
      <c r="I4063" s="135">
        <v>0</v>
      </c>
      <c r="J4063" s="92"/>
    </row>
    <row r="4064" spans="1:10" x14ac:dyDescent="0.25">
      <c r="A4064" s="135" t="s">
        <v>13139</v>
      </c>
      <c r="B4064" s="135" t="s">
        <v>546</v>
      </c>
      <c r="C4064" s="135" t="s">
        <v>566</v>
      </c>
      <c r="D4064" s="135" t="b">
        <v>0</v>
      </c>
      <c r="E4064" s="135" t="s">
        <v>12927</v>
      </c>
      <c r="F4064" s="135" t="s">
        <v>539</v>
      </c>
      <c r="G4064" s="136">
        <v>44147</v>
      </c>
      <c r="H4064" s="136">
        <v>44168</v>
      </c>
      <c r="I4064" s="135">
        <v>0</v>
      </c>
      <c r="J4064" s="92"/>
    </row>
    <row r="4065" spans="1:10" x14ac:dyDescent="0.25">
      <c r="A4065" s="135" t="s">
        <v>13140</v>
      </c>
      <c r="B4065" s="135" t="s">
        <v>546</v>
      </c>
      <c r="C4065" s="135" t="s">
        <v>566</v>
      </c>
      <c r="D4065" s="135" t="b">
        <v>0</v>
      </c>
      <c r="E4065" s="135" t="s">
        <v>12927</v>
      </c>
      <c r="F4065" s="135" t="s">
        <v>539</v>
      </c>
      <c r="G4065" s="136">
        <v>44147</v>
      </c>
      <c r="H4065" s="136">
        <v>44168</v>
      </c>
      <c r="I4065" s="135">
        <v>0</v>
      </c>
      <c r="J4065" s="92"/>
    </row>
    <row r="4066" spans="1:10" x14ac:dyDescent="0.25">
      <c r="A4066" s="135" t="s">
        <v>13141</v>
      </c>
      <c r="B4066" s="135" t="s">
        <v>546</v>
      </c>
      <c r="C4066" s="135" t="s">
        <v>566</v>
      </c>
      <c r="D4066" s="135" t="b">
        <v>0</v>
      </c>
      <c r="E4066" s="135" t="s">
        <v>12927</v>
      </c>
      <c r="F4066" s="135" t="s">
        <v>539</v>
      </c>
      <c r="G4066" s="136">
        <v>44147</v>
      </c>
      <c r="H4066" s="136">
        <v>44168</v>
      </c>
      <c r="I4066" s="135">
        <v>0</v>
      </c>
      <c r="J4066" s="92"/>
    </row>
    <row r="4067" spans="1:10" x14ac:dyDescent="0.25">
      <c r="A4067" s="135" t="s">
        <v>13142</v>
      </c>
      <c r="B4067" s="135" t="s">
        <v>546</v>
      </c>
      <c r="C4067" s="135" t="s">
        <v>566</v>
      </c>
      <c r="D4067" s="135" t="b">
        <v>0</v>
      </c>
      <c r="E4067" s="135" t="s">
        <v>12927</v>
      </c>
      <c r="F4067" s="135" t="s">
        <v>539</v>
      </c>
      <c r="G4067" s="136">
        <v>44147</v>
      </c>
      <c r="H4067" s="136">
        <v>44168</v>
      </c>
      <c r="I4067" s="135">
        <v>0</v>
      </c>
      <c r="J4067" s="92"/>
    </row>
    <row r="4068" spans="1:10" x14ac:dyDescent="0.25">
      <c r="A4068" s="135" t="s">
        <v>13143</v>
      </c>
      <c r="B4068" s="135" t="s">
        <v>546</v>
      </c>
      <c r="C4068" s="135" t="s">
        <v>566</v>
      </c>
      <c r="D4068" s="135" t="b">
        <v>0</v>
      </c>
      <c r="E4068" s="135" t="s">
        <v>12927</v>
      </c>
      <c r="F4068" s="135" t="s">
        <v>539</v>
      </c>
      <c r="G4068" s="136">
        <v>44147</v>
      </c>
      <c r="H4068" s="136">
        <v>44168</v>
      </c>
      <c r="I4068" s="135">
        <v>0</v>
      </c>
      <c r="J4068" s="92"/>
    </row>
    <row r="4069" spans="1:10" x14ac:dyDescent="0.25">
      <c r="A4069" s="135" t="s">
        <v>13144</v>
      </c>
      <c r="B4069" s="135" t="s">
        <v>546</v>
      </c>
      <c r="C4069" s="135" t="s">
        <v>566</v>
      </c>
      <c r="D4069" s="135" t="b">
        <v>0</v>
      </c>
      <c r="E4069" s="135" t="s">
        <v>12927</v>
      </c>
      <c r="F4069" s="135" t="s">
        <v>539</v>
      </c>
      <c r="G4069" s="136">
        <v>44147</v>
      </c>
      <c r="H4069" s="136">
        <v>44168</v>
      </c>
      <c r="I4069" s="135">
        <v>0</v>
      </c>
      <c r="J4069" s="92"/>
    </row>
    <row r="4070" spans="1:10" x14ac:dyDescent="0.25">
      <c r="A4070" s="135" t="s">
        <v>13145</v>
      </c>
      <c r="B4070" s="135" t="s">
        <v>546</v>
      </c>
      <c r="C4070" s="135" t="s">
        <v>566</v>
      </c>
      <c r="D4070" s="135" t="b">
        <v>0</v>
      </c>
      <c r="E4070" s="135" t="s">
        <v>12927</v>
      </c>
      <c r="F4070" s="135" t="s">
        <v>539</v>
      </c>
      <c r="G4070" s="136">
        <v>44147</v>
      </c>
      <c r="H4070" s="136">
        <v>44168</v>
      </c>
      <c r="I4070" s="135">
        <v>0</v>
      </c>
      <c r="J4070" s="92"/>
    </row>
    <row r="4071" spans="1:10" x14ac:dyDescent="0.25">
      <c r="A4071" s="135" t="s">
        <v>13146</v>
      </c>
      <c r="B4071" s="135" t="s">
        <v>546</v>
      </c>
      <c r="C4071" s="135" t="s">
        <v>566</v>
      </c>
      <c r="D4071" s="135" t="b">
        <v>0</v>
      </c>
      <c r="E4071" s="135" t="s">
        <v>12927</v>
      </c>
      <c r="F4071" s="135" t="s">
        <v>539</v>
      </c>
      <c r="G4071" s="136">
        <v>44147</v>
      </c>
      <c r="H4071" s="136">
        <v>44168</v>
      </c>
      <c r="I4071" s="135">
        <v>0</v>
      </c>
      <c r="J4071" s="92"/>
    </row>
    <row r="4072" spans="1:10" x14ac:dyDescent="0.25">
      <c r="A4072" s="135" t="s">
        <v>13147</v>
      </c>
      <c r="B4072" s="135" t="s">
        <v>546</v>
      </c>
      <c r="C4072" s="135" t="s">
        <v>566</v>
      </c>
      <c r="D4072" s="135" t="b">
        <v>0</v>
      </c>
      <c r="E4072" s="135" t="s">
        <v>12927</v>
      </c>
      <c r="F4072" s="135" t="s">
        <v>539</v>
      </c>
      <c r="G4072" s="136">
        <v>44147</v>
      </c>
      <c r="H4072" s="136">
        <v>44168</v>
      </c>
      <c r="I4072" s="135">
        <v>0</v>
      </c>
      <c r="J4072" s="92"/>
    </row>
    <row r="4073" spans="1:10" x14ac:dyDescent="0.25">
      <c r="A4073" s="135" t="s">
        <v>13148</v>
      </c>
      <c r="B4073" s="135" t="s">
        <v>546</v>
      </c>
      <c r="C4073" s="135" t="s">
        <v>566</v>
      </c>
      <c r="D4073" s="135" t="b">
        <v>0</v>
      </c>
      <c r="E4073" s="135" t="s">
        <v>12927</v>
      </c>
      <c r="F4073" s="135" t="s">
        <v>539</v>
      </c>
      <c r="G4073" s="136">
        <v>44147</v>
      </c>
      <c r="H4073" s="136">
        <v>44168</v>
      </c>
      <c r="I4073" s="135">
        <v>0</v>
      </c>
      <c r="J4073" s="92"/>
    </row>
    <row r="4074" spans="1:10" x14ac:dyDescent="0.25">
      <c r="A4074" s="135" t="s">
        <v>13149</v>
      </c>
      <c r="B4074" s="135" t="s">
        <v>546</v>
      </c>
      <c r="C4074" s="135" t="s">
        <v>566</v>
      </c>
      <c r="D4074" s="135" t="b">
        <v>0</v>
      </c>
      <c r="E4074" s="135" t="s">
        <v>12927</v>
      </c>
      <c r="F4074" s="135" t="s">
        <v>539</v>
      </c>
      <c r="G4074" s="136">
        <v>44147</v>
      </c>
      <c r="H4074" s="136">
        <v>44168</v>
      </c>
      <c r="I4074" s="135">
        <v>0</v>
      </c>
      <c r="J4074" s="92"/>
    </row>
    <row r="4075" spans="1:10" x14ac:dyDescent="0.25">
      <c r="A4075" s="135" t="s">
        <v>13150</v>
      </c>
      <c r="B4075" s="135" t="s">
        <v>546</v>
      </c>
      <c r="C4075" s="135" t="s">
        <v>566</v>
      </c>
      <c r="D4075" s="135" t="b">
        <v>0</v>
      </c>
      <c r="E4075" s="135" t="s">
        <v>12927</v>
      </c>
      <c r="F4075" s="135" t="s">
        <v>539</v>
      </c>
      <c r="G4075" s="136">
        <v>44147</v>
      </c>
      <c r="H4075" s="136">
        <v>44168</v>
      </c>
      <c r="I4075" s="135">
        <v>0</v>
      </c>
      <c r="J4075" s="92"/>
    </row>
    <row r="4076" spans="1:10" x14ac:dyDescent="0.25">
      <c r="A4076" s="135" t="s">
        <v>13151</v>
      </c>
      <c r="B4076" s="135" t="s">
        <v>546</v>
      </c>
      <c r="C4076" s="135" t="s">
        <v>566</v>
      </c>
      <c r="D4076" s="135" t="b">
        <v>0</v>
      </c>
      <c r="E4076" s="135" t="s">
        <v>12927</v>
      </c>
      <c r="F4076" s="135" t="s">
        <v>539</v>
      </c>
      <c r="G4076" s="136">
        <v>44147</v>
      </c>
      <c r="H4076" s="136">
        <v>44168</v>
      </c>
      <c r="I4076" s="135">
        <v>0</v>
      </c>
      <c r="J4076" s="92"/>
    </row>
    <row r="4077" spans="1:10" x14ac:dyDescent="0.25">
      <c r="A4077" s="135" t="s">
        <v>13152</v>
      </c>
      <c r="B4077" s="135" t="s">
        <v>546</v>
      </c>
      <c r="C4077" s="135" t="s">
        <v>566</v>
      </c>
      <c r="D4077" s="135" t="b">
        <v>0</v>
      </c>
      <c r="E4077" s="135" t="s">
        <v>12927</v>
      </c>
      <c r="F4077" s="135" t="s">
        <v>539</v>
      </c>
      <c r="G4077" s="136">
        <v>44147</v>
      </c>
      <c r="H4077" s="136">
        <v>44168</v>
      </c>
      <c r="I4077" s="135">
        <v>0</v>
      </c>
      <c r="J4077" s="92"/>
    </row>
    <row r="4078" spans="1:10" x14ac:dyDescent="0.25">
      <c r="A4078" s="135" t="s">
        <v>13153</v>
      </c>
      <c r="B4078" s="135" t="s">
        <v>546</v>
      </c>
      <c r="C4078" s="135" t="s">
        <v>566</v>
      </c>
      <c r="D4078" s="135" t="b">
        <v>0</v>
      </c>
      <c r="E4078" s="135" t="s">
        <v>12927</v>
      </c>
      <c r="F4078" s="135" t="s">
        <v>539</v>
      </c>
      <c r="G4078" s="136">
        <v>44147</v>
      </c>
      <c r="H4078" s="136">
        <v>44168</v>
      </c>
      <c r="I4078" s="135">
        <v>0</v>
      </c>
      <c r="J4078" s="92"/>
    </row>
    <row r="4079" spans="1:10" x14ac:dyDescent="0.25">
      <c r="A4079" s="135" t="s">
        <v>13154</v>
      </c>
      <c r="B4079" s="135" t="s">
        <v>546</v>
      </c>
      <c r="C4079" s="135" t="s">
        <v>566</v>
      </c>
      <c r="D4079" s="135" t="b">
        <v>0</v>
      </c>
      <c r="E4079" s="135" t="s">
        <v>12927</v>
      </c>
      <c r="F4079" s="135" t="s">
        <v>539</v>
      </c>
      <c r="G4079" s="136">
        <v>44147</v>
      </c>
      <c r="H4079" s="136">
        <v>44168</v>
      </c>
      <c r="I4079" s="135">
        <v>0</v>
      </c>
      <c r="J4079" s="92"/>
    </row>
    <row r="4080" spans="1:10" x14ac:dyDescent="0.25">
      <c r="A4080" s="135" t="s">
        <v>13155</v>
      </c>
      <c r="B4080" s="135" t="s">
        <v>546</v>
      </c>
      <c r="C4080" s="135" t="s">
        <v>566</v>
      </c>
      <c r="D4080" s="135" t="b">
        <v>0</v>
      </c>
      <c r="E4080" s="135" t="s">
        <v>12927</v>
      </c>
      <c r="F4080" s="135" t="s">
        <v>539</v>
      </c>
      <c r="G4080" s="136">
        <v>44147</v>
      </c>
      <c r="H4080" s="136">
        <v>44168</v>
      </c>
      <c r="I4080" s="135">
        <v>0</v>
      </c>
      <c r="J4080" s="92"/>
    </row>
    <row r="4081" spans="1:10" x14ac:dyDescent="0.25">
      <c r="A4081" s="135" t="s">
        <v>13156</v>
      </c>
      <c r="B4081" s="135" t="s">
        <v>546</v>
      </c>
      <c r="C4081" s="135" t="s">
        <v>566</v>
      </c>
      <c r="D4081" s="135" t="b">
        <v>0</v>
      </c>
      <c r="E4081" s="135" t="s">
        <v>12927</v>
      </c>
      <c r="F4081" s="135" t="s">
        <v>539</v>
      </c>
      <c r="G4081" s="136">
        <v>44147</v>
      </c>
      <c r="H4081" s="136">
        <v>44168</v>
      </c>
      <c r="I4081" s="135">
        <v>0</v>
      </c>
      <c r="J4081" s="92"/>
    </row>
    <row r="4082" spans="1:10" x14ac:dyDescent="0.25">
      <c r="A4082" s="135" t="s">
        <v>13157</v>
      </c>
      <c r="B4082" s="135" t="s">
        <v>546</v>
      </c>
      <c r="C4082" s="135" t="s">
        <v>566</v>
      </c>
      <c r="D4082" s="135" t="b">
        <v>0</v>
      </c>
      <c r="E4082" s="135" t="s">
        <v>12927</v>
      </c>
      <c r="F4082" s="135" t="s">
        <v>539</v>
      </c>
      <c r="G4082" s="136">
        <v>44147</v>
      </c>
      <c r="H4082" s="136">
        <v>44168</v>
      </c>
      <c r="I4082" s="135">
        <v>0</v>
      </c>
      <c r="J4082" s="92"/>
    </row>
    <row r="4083" spans="1:10" x14ac:dyDescent="0.25">
      <c r="A4083" s="135" t="s">
        <v>13158</v>
      </c>
      <c r="B4083" s="135" t="s">
        <v>546</v>
      </c>
      <c r="C4083" s="135" t="s">
        <v>566</v>
      </c>
      <c r="D4083" s="135" t="b">
        <v>0</v>
      </c>
      <c r="E4083" s="135" t="s">
        <v>12927</v>
      </c>
      <c r="F4083" s="135" t="s">
        <v>539</v>
      </c>
      <c r="G4083" s="136">
        <v>44147</v>
      </c>
      <c r="H4083" s="136">
        <v>44168</v>
      </c>
      <c r="I4083" s="135">
        <v>0</v>
      </c>
      <c r="J4083" s="92"/>
    </row>
    <row r="4084" spans="1:10" x14ac:dyDescent="0.25">
      <c r="A4084" s="135" t="s">
        <v>13159</v>
      </c>
      <c r="B4084" s="135" t="s">
        <v>546</v>
      </c>
      <c r="C4084" s="135" t="s">
        <v>566</v>
      </c>
      <c r="D4084" s="135" t="b">
        <v>0</v>
      </c>
      <c r="E4084" s="135" t="s">
        <v>12927</v>
      </c>
      <c r="F4084" s="135" t="s">
        <v>539</v>
      </c>
      <c r="G4084" s="136">
        <v>44147</v>
      </c>
      <c r="H4084" s="136">
        <v>44168</v>
      </c>
      <c r="I4084" s="135">
        <v>0</v>
      </c>
      <c r="J4084" s="92"/>
    </row>
    <row r="4085" spans="1:10" x14ac:dyDescent="0.25">
      <c r="A4085" s="135" t="s">
        <v>13160</v>
      </c>
      <c r="B4085" s="135" t="s">
        <v>546</v>
      </c>
      <c r="C4085" s="135" t="s">
        <v>566</v>
      </c>
      <c r="D4085" s="135" t="b">
        <v>0</v>
      </c>
      <c r="E4085" s="135" t="s">
        <v>12927</v>
      </c>
      <c r="F4085" s="135" t="s">
        <v>539</v>
      </c>
      <c r="G4085" s="136">
        <v>44147</v>
      </c>
      <c r="H4085" s="136">
        <v>44168</v>
      </c>
      <c r="I4085" s="135">
        <v>0</v>
      </c>
      <c r="J4085" s="92"/>
    </row>
    <row r="4086" spans="1:10" x14ac:dyDescent="0.25">
      <c r="A4086" s="135" t="s">
        <v>13161</v>
      </c>
      <c r="B4086" s="135" t="s">
        <v>546</v>
      </c>
      <c r="C4086" s="135" t="s">
        <v>566</v>
      </c>
      <c r="D4086" s="135" t="b">
        <v>0</v>
      </c>
      <c r="E4086" s="135" t="s">
        <v>12927</v>
      </c>
      <c r="F4086" s="135" t="s">
        <v>539</v>
      </c>
      <c r="G4086" s="136">
        <v>44147</v>
      </c>
      <c r="H4086" s="136">
        <v>44168</v>
      </c>
      <c r="I4086" s="135">
        <v>0</v>
      </c>
      <c r="J4086" s="92"/>
    </row>
    <row r="4087" spans="1:10" x14ac:dyDescent="0.25">
      <c r="A4087" s="135" t="s">
        <v>13162</v>
      </c>
      <c r="B4087" s="135" t="s">
        <v>546</v>
      </c>
      <c r="C4087" s="135" t="s">
        <v>566</v>
      </c>
      <c r="D4087" s="135" t="b">
        <v>0</v>
      </c>
      <c r="E4087" s="135" t="s">
        <v>12927</v>
      </c>
      <c r="F4087" s="135" t="s">
        <v>539</v>
      </c>
      <c r="G4087" s="136">
        <v>44147</v>
      </c>
      <c r="H4087" s="136">
        <v>44168</v>
      </c>
      <c r="I4087" s="135">
        <v>0</v>
      </c>
      <c r="J4087" s="92"/>
    </row>
    <row r="4088" spans="1:10" x14ac:dyDescent="0.25">
      <c r="A4088" s="135" t="s">
        <v>13163</v>
      </c>
      <c r="B4088" s="135" t="s">
        <v>546</v>
      </c>
      <c r="C4088" s="135" t="s">
        <v>566</v>
      </c>
      <c r="D4088" s="135" t="b">
        <v>0</v>
      </c>
      <c r="E4088" s="135" t="s">
        <v>12927</v>
      </c>
      <c r="F4088" s="135" t="s">
        <v>539</v>
      </c>
      <c r="G4088" s="136">
        <v>44147</v>
      </c>
      <c r="H4088" s="136">
        <v>44168</v>
      </c>
      <c r="I4088" s="135">
        <v>0</v>
      </c>
      <c r="J4088" s="92"/>
    </row>
    <row r="4089" spans="1:10" x14ac:dyDescent="0.25">
      <c r="A4089" s="135" t="s">
        <v>13164</v>
      </c>
      <c r="B4089" s="135" t="s">
        <v>546</v>
      </c>
      <c r="C4089" s="135" t="s">
        <v>566</v>
      </c>
      <c r="D4089" s="135" t="b">
        <v>0</v>
      </c>
      <c r="E4089" s="135" t="s">
        <v>12927</v>
      </c>
      <c r="F4089" s="135" t="s">
        <v>539</v>
      </c>
      <c r="G4089" s="136">
        <v>44147</v>
      </c>
      <c r="H4089" s="136">
        <v>44168</v>
      </c>
      <c r="I4089" s="135">
        <v>0</v>
      </c>
      <c r="J4089" s="92"/>
    </row>
    <row r="4090" spans="1:10" x14ac:dyDescent="0.25">
      <c r="A4090" s="135" t="s">
        <v>13165</v>
      </c>
      <c r="B4090" s="135" t="s">
        <v>546</v>
      </c>
      <c r="C4090" s="135" t="s">
        <v>566</v>
      </c>
      <c r="D4090" s="135" t="b">
        <v>0</v>
      </c>
      <c r="E4090" s="135" t="s">
        <v>12927</v>
      </c>
      <c r="F4090" s="135" t="s">
        <v>539</v>
      </c>
      <c r="G4090" s="136">
        <v>44147</v>
      </c>
      <c r="H4090" s="136">
        <v>44168</v>
      </c>
      <c r="I4090" s="135">
        <v>0</v>
      </c>
      <c r="J4090" s="92"/>
    </row>
    <row r="4091" spans="1:10" x14ac:dyDescent="0.25">
      <c r="A4091" s="135" t="s">
        <v>13166</v>
      </c>
      <c r="B4091" s="135" t="s">
        <v>546</v>
      </c>
      <c r="C4091" s="135" t="s">
        <v>566</v>
      </c>
      <c r="D4091" s="135" t="b">
        <v>0</v>
      </c>
      <c r="E4091" s="135" t="s">
        <v>12927</v>
      </c>
      <c r="F4091" s="135" t="s">
        <v>539</v>
      </c>
      <c r="G4091" s="136">
        <v>44147</v>
      </c>
      <c r="H4091" s="136">
        <v>44168</v>
      </c>
      <c r="I4091" s="135">
        <v>0</v>
      </c>
      <c r="J4091" s="92"/>
    </row>
    <row r="4092" spans="1:10" x14ac:dyDescent="0.25">
      <c r="A4092" s="135" t="s">
        <v>13167</v>
      </c>
      <c r="B4092" s="135" t="s">
        <v>546</v>
      </c>
      <c r="C4092" s="135" t="s">
        <v>566</v>
      </c>
      <c r="D4092" s="135" t="b">
        <v>0</v>
      </c>
      <c r="E4092" s="135" t="s">
        <v>12927</v>
      </c>
      <c r="F4092" s="135" t="s">
        <v>539</v>
      </c>
      <c r="G4092" s="136">
        <v>44147</v>
      </c>
      <c r="H4092" s="136">
        <v>44168</v>
      </c>
      <c r="I4092" s="135">
        <v>0</v>
      </c>
      <c r="J4092" s="92"/>
    </row>
    <row r="4093" spans="1:10" x14ac:dyDescent="0.25">
      <c r="A4093" s="135" t="s">
        <v>13168</v>
      </c>
      <c r="B4093" s="135" t="s">
        <v>546</v>
      </c>
      <c r="C4093" s="135" t="s">
        <v>566</v>
      </c>
      <c r="D4093" s="135" t="b">
        <v>0</v>
      </c>
      <c r="E4093" s="135" t="s">
        <v>12927</v>
      </c>
      <c r="F4093" s="135" t="s">
        <v>539</v>
      </c>
      <c r="G4093" s="136">
        <v>44147</v>
      </c>
      <c r="H4093" s="136">
        <v>44168</v>
      </c>
      <c r="I4093" s="135">
        <v>0</v>
      </c>
      <c r="J4093" s="92"/>
    </row>
    <row r="4094" spans="1:10" x14ac:dyDescent="0.25">
      <c r="A4094" s="135" t="s">
        <v>13169</v>
      </c>
      <c r="B4094" s="135" t="s">
        <v>546</v>
      </c>
      <c r="C4094" s="135" t="s">
        <v>566</v>
      </c>
      <c r="D4094" s="135" t="b">
        <v>0</v>
      </c>
      <c r="E4094" s="135" t="s">
        <v>12927</v>
      </c>
      <c r="F4094" s="135" t="s">
        <v>539</v>
      </c>
      <c r="G4094" s="136">
        <v>44147</v>
      </c>
      <c r="H4094" s="136">
        <v>44168</v>
      </c>
      <c r="I4094" s="135">
        <v>0</v>
      </c>
      <c r="J4094" s="92"/>
    </row>
    <row r="4095" spans="1:10" x14ac:dyDescent="0.25">
      <c r="A4095" s="135" t="s">
        <v>13170</v>
      </c>
      <c r="B4095" s="135" t="s">
        <v>546</v>
      </c>
      <c r="C4095" s="135" t="s">
        <v>566</v>
      </c>
      <c r="D4095" s="135" t="b">
        <v>0</v>
      </c>
      <c r="E4095" s="135" t="s">
        <v>12927</v>
      </c>
      <c r="F4095" s="135" t="s">
        <v>539</v>
      </c>
      <c r="G4095" s="136">
        <v>44147</v>
      </c>
      <c r="H4095" s="136">
        <v>44168</v>
      </c>
      <c r="I4095" s="135">
        <v>0</v>
      </c>
      <c r="J4095" s="92"/>
    </row>
    <row r="4096" spans="1:10" x14ac:dyDescent="0.25">
      <c r="A4096" s="135" t="s">
        <v>13171</v>
      </c>
      <c r="B4096" s="135" t="s">
        <v>546</v>
      </c>
      <c r="C4096" s="135" t="s">
        <v>566</v>
      </c>
      <c r="D4096" s="135" t="b">
        <v>0</v>
      </c>
      <c r="E4096" s="135" t="s">
        <v>12927</v>
      </c>
      <c r="F4096" s="135" t="s">
        <v>539</v>
      </c>
      <c r="G4096" s="136">
        <v>44147</v>
      </c>
      <c r="H4096" s="136">
        <v>44168</v>
      </c>
      <c r="I4096" s="135">
        <v>0</v>
      </c>
      <c r="J4096" s="92"/>
    </row>
    <row r="4097" spans="1:10" x14ac:dyDescent="0.25">
      <c r="A4097" s="135" t="s">
        <v>13172</v>
      </c>
      <c r="B4097" s="135" t="s">
        <v>546</v>
      </c>
      <c r="C4097" s="135" t="s">
        <v>566</v>
      </c>
      <c r="D4097" s="135" t="b">
        <v>0</v>
      </c>
      <c r="E4097" s="135" t="s">
        <v>12927</v>
      </c>
      <c r="F4097" s="135" t="s">
        <v>539</v>
      </c>
      <c r="G4097" s="136">
        <v>44147</v>
      </c>
      <c r="H4097" s="136">
        <v>44168</v>
      </c>
      <c r="I4097" s="135">
        <v>0</v>
      </c>
      <c r="J4097" s="92"/>
    </row>
    <row r="4098" spans="1:10" x14ac:dyDescent="0.25">
      <c r="A4098" s="135" t="s">
        <v>13173</v>
      </c>
      <c r="B4098" s="135" t="s">
        <v>546</v>
      </c>
      <c r="C4098" s="135" t="s">
        <v>566</v>
      </c>
      <c r="D4098" s="135" t="b">
        <v>0</v>
      </c>
      <c r="E4098" s="135" t="s">
        <v>12927</v>
      </c>
      <c r="F4098" s="135" t="s">
        <v>539</v>
      </c>
      <c r="G4098" s="136">
        <v>44147</v>
      </c>
      <c r="H4098" s="136">
        <v>44168</v>
      </c>
      <c r="I4098" s="135">
        <v>0</v>
      </c>
      <c r="J4098" s="92"/>
    </row>
    <row r="4099" spans="1:10" x14ac:dyDescent="0.25">
      <c r="A4099" s="135" t="s">
        <v>13174</v>
      </c>
      <c r="B4099" s="135" t="s">
        <v>546</v>
      </c>
      <c r="C4099" s="135" t="s">
        <v>566</v>
      </c>
      <c r="D4099" s="135" t="b">
        <v>0</v>
      </c>
      <c r="E4099" s="135" t="s">
        <v>12927</v>
      </c>
      <c r="F4099" s="135" t="s">
        <v>539</v>
      </c>
      <c r="G4099" s="136">
        <v>44147</v>
      </c>
      <c r="H4099" s="136">
        <v>44168</v>
      </c>
      <c r="I4099" s="135">
        <v>0</v>
      </c>
      <c r="J4099" s="92"/>
    </row>
    <row r="4100" spans="1:10" x14ac:dyDescent="0.25">
      <c r="A4100" s="135" t="s">
        <v>13175</v>
      </c>
      <c r="B4100" s="135" t="s">
        <v>546</v>
      </c>
      <c r="C4100" s="135" t="s">
        <v>566</v>
      </c>
      <c r="D4100" s="135" t="b">
        <v>0</v>
      </c>
      <c r="E4100" s="135" t="s">
        <v>12927</v>
      </c>
      <c r="F4100" s="135" t="s">
        <v>539</v>
      </c>
      <c r="G4100" s="136">
        <v>44147</v>
      </c>
      <c r="H4100" s="136">
        <v>44168</v>
      </c>
      <c r="I4100" s="135">
        <v>0</v>
      </c>
      <c r="J4100" s="92"/>
    </row>
    <row r="4101" spans="1:10" x14ac:dyDescent="0.25">
      <c r="A4101" s="135" t="s">
        <v>13176</v>
      </c>
      <c r="B4101" s="135" t="s">
        <v>546</v>
      </c>
      <c r="C4101" s="135" t="s">
        <v>566</v>
      </c>
      <c r="D4101" s="135" t="b">
        <v>0</v>
      </c>
      <c r="E4101" s="135" t="s">
        <v>12927</v>
      </c>
      <c r="F4101" s="135" t="s">
        <v>539</v>
      </c>
      <c r="G4101" s="136">
        <v>44147</v>
      </c>
      <c r="H4101" s="136">
        <v>44168</v>
      </c>
      <c r="I4101" s="135">
        <v>0</v>
      </c>
      <c r="J4101" s="92"/>
    </row>
    <row r="4102" spans="1:10" x14ac:dyDescent="0.25">
      <c r="A4102" s="135" t="s">
        <v>13177</v>
      </c>
      <c r="B4102" s="135" t="s">
        <v>546</v>
      </c>
      <c r="C4102" s="135" t="s">
        <v>566</v>
      </c>
      <c r="D4102" s="135" t="b">
        <v>0</v>
      </c>
      <c r="E4102" s="135" t="s">
        <v>12927</v>
      </c>
      <c r="F4102" s="135" t="s">
        <v>539</v>
      </c>
      <c r="G4102" s="136">
        <v>44147</v>
      </c>
      <c r="H4102" s="136">
        <v>44168</v>
      </c>
      <c r="I4102" s="135">
        <v>0</v>
      </c>
      <c r="J4102" s="92"/>
    </row>
    <row r="4103" spans="1:10" x14ac:dyDescent="0.25">
      <c r="A4103" s="135" t="s">
        <v>13178</v>
      </c>
      <c r="B4103" s="135" t="s">
        <v>546</v>
      </c>
      <c r="C4103" s="135" t="s">
        <v>566</v>
      </c>
      <c r="D4103" s="135" t="b">
        <v>0</v>
      </c>
      <c r="E4103" s="135" t="s">
        <v>12927</v>
      </c>
      <c r="F4103" s="135" t="s">
        <v>539</v>
      </c>
      <c r="G4103" s="136">
        <v>44147</v>
      </c>
      <c r="H4103" s="136">
        <v>44168</v>
      </c>
      <c r="I4103" s="135">
        <v>0</v>
      </c>
      <c r="J4103" s="92"/>
    </row>
    <row r="4104" spans="1:10" x14ac:dyDescent="0.25">
      <c r="A4104" s="135" t="s">
        <v>13179</v>
      </c>
      <c r="B4104" s="135" t="s">
        <v>546</v>
      </c>
      <c r="C4104" s="135" t="s">
        <v>566</v>
      </c>
      <c r="D4104" s="135" t="b">
        <v>0</v>
      </c>
      <c r="E4104" s="135" t="s">
        <v>12927</v>
      </c>
      <c r="F4104" s="135" t="s">
        <v>539</v>
      </c>
      <c r="G4104" s="136">
        <v>44147</v>
      </c>
      <c r="H4104" s="136">
        <v>44168</v>
      </c>
      <c r="I4104" s="135">
        <v>0</v>
      </c>
      <c r="J4104" s="92"/>
    </row>
    <row r="4105" spans="1:10" x14ac:dyDescent="0.25">
      <c r="A4105" s="135" t="s">
        <v>13180</v>
      </c>
      <c r="B4105" s="135" t="s">
        <v>546</v>
      </c>
      <c r="C4105" s="135" t="s">
        <v>566</v>
      </c>
      <c r="D4105" s="135" t="b">
        <v>0</v>
      </c>
      <c r="E4105" s="135" t="s">
        <v>12927</v>
      </c>
      <c r="F4105" s="135" t="s">
        <v>539</v>
      </c>
      <c r="G4105" s="136">
        <v>44147</v>
      </c>
      <c r="H4105" s="136">
        <v>44168</v>
      </c>
      <c r="I4105" s="135">
        <v>0</v>
      </c>
      <c r="J4105" s="92"/>
    </row>
    <row r="4106" spans="1:10" x14ac:dyDescent="0.25">
      <c r="A4106" s="135" t="s">
        <v>13181</v>
      </c>
      <c r="B4106" s="135" t="s">
        <v>546</v>
      </c>
      <c r="C4106" s="135" t="s">
        <v>566</v>
      </c>
      <c r="D4106" s="135" t="b">
        <v>0</v>
      </c>
      <c r="E4106" s="135" t="s">
        <v>12927</v>
      </c>
      <c r="F4106" s="135" t="s">
        <v>539</v>
      </c>
      <c r="G4106" s="136">
        <v>44147</v>
      </c>
      <c r="H4106" s="136">
        <v>44168</v>
      </c>
      <c r="I4106" s="135">
        <v>0</v>
      </c>
      <c r="J4106" s="92"/>
    </row>
    <row r="4107" spans="1:10" x14ac:dyDescent="0.25">
      <c r="A4107" s="135" t="s">
        <v>13182</v>
      </c>
      <c r="B4107" s="135" t="s">
        <v>546</v>
      </c>
      <c r="C4107" s="135" t="s">
        <v>566</v>
      </c>
      <c r="D4107" s="135" t="b">
        <v>0</v>
      </c>
      <c r="E4107" s="135" t="s">
        <v>12927</v>
      </c>
      <c r="F4107" s="135" t="s">
        <v>539</v>
      </c>
      <c r="G4107" s="136">
        <v>44147</v>
      </c>
      <c r="H4107" s="136">
        <v>44168</v>
      </c>
      <c r="I4107" s="135">
        <v>0</v>
      </c>
      <c r="J4107" s="92"/>
    </row>
    <row r="4108" spans="1:10" x14ac:dyDescent="0.25">
      <c r="A4108" s="135" t="s">
        <v>13183</v>
      </c>
      <c r="B4108" s="135" t="s">
        <v>546</v>
      </c>
      <c r="C4108" s="135" t="s">
        <v>566</v>
      </c>
      <c r="D4108" s="135" t="b">
        <v>0</v>
      </c>
      <c r="E4108" s="135" t="s">
        <v>12927</v>
      </c>
      <c r="F4108" s="135" t="s">
        <v>539</v>
      </c>
      <c r="G4108" s="136">
        <v>44147</v>
      </c>
      <c r="H4108" s="136">
        <v>44168</v>
      </c>
      <c r="I4108" s="135">
        <v>0</v>
      </c>
      <c r="J4108" s="92"/>
    </row>
    <row r="4109" spans="1:10" x14ac:dyDescent="0.25">
      <c r="A4109" s="135" t="s">
        <v>13184</v>
      </c>
      <c r="B4109" s="135" t="s">
        <v>546</v>
      </c>
      <c r="C4109" s="135" t="s">
        <v>566</v>
      </c>
      <c r="D4109" s="135" t="b">
        <v>0</v>
      </c>
      <c r="E4109" s="135" t="s">
        <v>12927</v>
      </c>
      <c r="F4109" s="135" t="s">
        <v>539</v>
      </c>
      <c r="G4109" s="136">
        <v>44147</v>
      </c>
      <c r="H4109" s="136">
        <v>44168</v>
      </c>
      <c r="I4109" s="135">
        <v>0</v>
      </c>
      <c r="J4109" s="92"/>
    </row>
    <row r="4110" spans="1:10" x14ac:dyDescent="0.25">
      <c r="A4110" s="135" t="s">
        <v>13185</v>
      </c>
      <c r="B4110" s="135" t="s">
        <v>546</v>
      </c>
      <c r="C4110" s="135" t="s">
        <v>566</v>
      </c>
      <c r="D4110" s="135" t="b">
        <v>0</v>
      </c>
      <c r="E4110" s="135" t="s">
        <v>12927</v>
      </c>
      <c r="F4110" s="135" t="s">
        <v>539</v>
      </c>
      <c r="G4110" s="136">
        <v>44147</v>
      </c>
      <c r="H4110" s="136">
        <v>44168</v>
      </c>
      <c r="I4110" s="135">
        <v>0</v>
      </c>
      <c r="J4110" s="92"/>
    </row>
    <row r="4111" spans="1:10" x14ac:dyDescent="0.25">
      <c r="A4111" s="135" t="s">
        <v>13186</v>
      </c>
      <c r="B4111" s="135" t="s">
        <v>546</v>
      </c>
      <c r="C4111" s="135" t="s">
        <v>566</v>
      </c>
      <c r="D4111" s="135" t="b">
        <v>0</v>
      </c>
      <c r="E4111" s="135" t="s">
        <v>12927</v>
      </c>
      <c r="F4111" s="135" t="s">
        <v>539</v>
      </c>
      <c r="G4111" s="136">
        <v>44147</v>
      </c>
      <c r="H4111" s="136">
        <v>44168</v>
      </c>
      <c r="I4111" s="135">
        <v>0</v>
      </c>
      <c r="J4111" s="92"/>
    </row>
    <row r="4112" spans="1:10" x14ac:dyDescent="0.25">
      <c r="A4112" s="135" t="s">
        <v>13187</v>
      </c>
      <c r="B4112" s="135" t="s">
        <v>546</v>
      </c>
      <c r="C4112" s="135" t="s">
        <v>566</v>
      </c>
      <c r="D4112" s="135" t="b">
        <v>0</v>
      </c>
      <c r="E4112" s="135" t="s">
        <v>12927</v>
      </c>
      <c r="F4112" s="135" t="s">
        <v>539</v>
      </c>
      <c r="G4112" s="136">
        <v>44147</v>
      </c>
      <c r="H4112" s="136">
        <v>44168</v>
      </c>
      <c r="I4112" s="135">
        <v>0</v>
      </c>
      <c r="J4112" s="92"/>
    </row>
    <row r="4113" spans="1:10" x14ac:dyDescent="0.25">
      <c r="A4113" s="135" t="s">
        <v>13188</v>
      </c>
      <c r="B4113" s="135" t="s">
        <v>546</v>
      </c>
      <c r="C4113" s="135" t="s">
        <v>566</v>
      </c>
      <c r="D4113" s="135" t="b">
        <v>0</v>
      </c>
      <c r="E4113" s="135" t="s">
        <v>12927</v>
      </c>
      <c r="F4113" s="135" t="s">
        <v>539</v>
      </c>
      <c r="G4113" s="136">
        <v>44147</v>
      </c>
      <c r="H4113" s="136">
        <v>44168</v>
      </c>
      <c r="I4113" s="135">
        <v>0</v>
      </c>
      <c r="J4113" s="92"/>
    </row>
    <row r="4114" spans="1:10" x14ac:dyDescent="0.25">
      <c r="A4114" s="135" t="s">
        <v>13189</v>
      </c>
      <c r="B4114" s="135" t="s">
        <v>546</v>
      </c>
      <c r="C4114" s="135" t="s">
        <v>566</v>
      </c>
      <c r="D4114" s="135" t="b">
        <v>0</v>
      </c>
      <c r="E4114" s="135" t="s">
        <v>12927</v>
      </c>
      <c r="F4114" s="135" t="s">
        <v>539</v>
      </c>
      <c r="G4114" s="136">
        <v>44147</v>
      </c>
      <c r="H4114" s="136">
        <v>44168</v>
      </c>
      <c r="I4114" s="135">
        <v>0</v>
      </c>
      <c r="J4114" s="92"/>
    </row>
    <row r="4115" spans="1:10" x14ac:dyDescent="0.25">
      <c r="A4115" s="135" t="s">
        <v>13190</v>
      </c>
      <c r="B4115" s="135" t="s">
        <v>546</v>
      </c>
      <c r="C4115" s="135" t="s">
        <v>566</v>
      </c>
      <c r="D4115" s="135" t="b">
        <v>0</v>
      </c>
      <c r="E4115" s="135" t="s">
        <v>12927</v>
      </c>
      <c r="F4115" s="135" t="s">
        <v>539</v>
      </c>
      <c r="G4115" s="136">
        <v>44147</v>
      </c>
      <c r="H4115" s="136">
        <v>44168</v>
      </c>
      <c r="I4115" s="135">
        <v>0</v>
      </c>
      <c r="J4115" s="92"/>
    </row>
    <row r="4116" spans="1:10" x14ac:dyDescent="0.25">
      <c r="A4116" s="135" t="s">
        <v>13191</v>
      </c>
      <c r="B4116" s="135" t="s">
        <v>546</v>
      </c>
      <c r="C4116" s="135" t="s">
        <v>566</v>
      </c>
      <c r="D4116" s="135" t="b">
        <v>0</v>
      </c>
      <c r="E4116" s="135" t="s">
        <v>12927</v>
      </c>
      <c r="F4116" s="135" t="s">
        <v>539</v>
      </c>
      <c r="G4116" s="136">
        <v>44147</v>
      </c>
      <c r="H4116" s="136">
        <v>44168</v>
      </c>
      <c r="I4116" s="135">
        <v>0</v>
      </c>
      <c r="J4116" s="92"/>
    </row>
    <row r="4117" spans="1:10" x14ac:dyDescent="0.25">
      <c r="A4117" s="135" t="s">
        <v>13192</v>
      </c>
      <c r="B4117" s="135" t="s">
        <v>546</v>
      </c>
      <c r="C4117" s="135" t="s">
        <v>566</v>
      </c>
      <c r="D4117" s="135" t="b">
        <v>0</v>
      </c>
      <c r="E4117" s="135" t="s">
        <v>12927</v>
      </c>
      <c r="F4117" s="135" t="s">
        <v>539</v>
      </c>
      <c r="G4117" s="136">
        <v>44147</v>
      </c>
      <c r="H4117" s="136">
        <v>44168</v>
      </c>
      <c r="I4117" s="135">
        <v>0</v>
      </c>
      <c r="J4117" s="92"/>
    </row>
    <row r="4118" spans="1:10" x14ac:dyDescent="0.25">
      <c r="A4118" s="135" t="s">
        <v>13193</v>
      </c>
      <c r="B4118" s="135" t="s">
        <v>546</v>
      </c>
      <c r="C4118" s="135" t="s">
        <v>566</v>
      </c>
      <c r="D4118" s="135" t="b">
        <v>0</v>
      </c>
      <c r="E4118" s="135" t="s">
        <v>12927</v>
      </c>
      <c r="F4118" s="135" t="s">
        <v>539</v>
      </c>
      <c r="G4118" s="136">
        <v>44147</v>
      </c>
      <c r="H4118" s="136">
        <v>44168</v>
      </c>
      <c r="I4118" s="135">
        <v>0</v>
      </c>
      <c r="J4118" s="92"/>
    </row>
    <row r="4119" spans="1:10" x14ac:dyDescent="0.25">
      <c r="A4119" s="135" t="s">
        <v>13194</v>
      </c>
      <c r="B4119" s="135" t="s">
        <v>546</v>
      </c>
      <c r="C4119" s="135" t="s">
        <v>566</v>
      </c>
      <c r="D4119" s="135" t="b">
        <v>0</v>
      </c>
      <c r="E4119" s="135" t="s">
        <v>12927</v>
      </c>
      <c r="F4119" s="135" t="s">
        <v>539</v>
      </c>
      <c r="G4119" s="136">
        <v>44147</v>
      </c>
      <c r="H4119" s="136">
        <v>44168</v>
      </c>
      <c r="I4119" s="135">
        <v>0</v>
      </c>
      <c r="J4119" s="92"/>
    </row>
    <row r="4120" spans="1:10" x14ac:dyDescent="0.25">
      <c r="A4120" s="135" t="s">
        <v>13195</v>
      </c>
      <c r="B4120" s="135" t="s">
        <v>546</v>
      </c>
      <c r="C4120" s="135" t="s">
        <v>566</v>
      </c>
      <c r="D4120" s="135" t="b">
        <v>0</v>
      </c>
      <c r="E4120" s="135" t="s">
        <v>12927</v>
      </c>
      <c r="F4120" s="135" t="s">
        <v>539</v>
      </c>
      <c r="G4120" s="136">
        <v>44147</v>
      </c>
      <c r="H4120" s="136">
        <v>44168</v>
      </c>
      <c r="I4120" s="135">
        <v>0</v>
      </c>
      <c r="J4120" s="92"/>
    </row>
    <row r="4121" spans="1:10" x14ac:dyDescent="0.25">
      <c r="A4121" s="135" t="s">
        <v>13196</v>
      </c>
      <c r="B4121" s="135" t="s">
        <v>546</v>
      </c>
      <c r="C4121" s="135" t="s">
        <v>566</v>
      </c>
      <c r="D4121" s="135" t="b">
        <v>0</v>
      </c>
      <c r="E4121" s="135" t="s">
        <v>12927</v>
      </c>
      <c r="F4121" s="135" t="s">
        <v>539</v>
      </c>
      <c r="G4121" s="136">
        <v>44147</v>
      </c>
      <c r="H4121" s="136">
        <v>44168</v>
      </c>
      <c r="I4121" s="135">
        <v>0</v>
      </c>
      <c r="J4121" s="92"/>
    </row>
    <row r="4122" spans="1:10" x14ac:dyDescent="0.25">
      <c r="A4122" s="135" t="s">
        <v>13197</v>
      </c>
      <c r="B4122" s="135" t="s">
        <v>546</v>
      </c>
      <c r="C4122" s="135" t="s">
        <v>566</v>
      </c>
      <c r="D4122" s="135" t="b">
        <v>0</v>
      </c>
      <c r="E4122" s="135" t="s">
        <v>12927</v>
      </c>
      <c r="F4122" s="135" t="s">
        <v>539</v>
      </c>
      <c r="G4122" s="136">
        <v>44147</v>
      </c>
      <c r="H4122" s="136">
        <v>44168</v>
      </c>
      <c r="I4122" s="135">
        <v>0</v>
      </c>
      <c r="J4122" s="92"/>
    </row>
    <row r="4123" spans="1:10" x14ac:dyDescent="0.25">
      <c r="A4123" s="135" t="s">
        <v>13198</v>
      </c>
      <c r="B4123" s="135" t="s">
        <v>546</v>
      </c>
      <c r="C4123" s="135" t="s">
        <v>566</v>
      </c>
      <c r="D4123" s="135" t="b">
        <v>0</v>
      </c>
      <c r="E4123" s="135" t="s">
        <v>12927</v>
      </c>
      <c r="F4123" s="135" t="s">
        <v>539</v>
      </c>
      <c r="G4123" s="136">
        <v>44147</v>
      </c>
      <c r="H4123" s="136">
        <v>44168</v>
      </c>
      <c r="I4123" s="135">
        <v>0</v>
      </c>
      <c r="J4123" s="92"/>
    </row>
    <row r="4124" spans="1:10" x14ac:dyDescent="0.25">
      <c r="A4124" s="135" t="s">
        <v>13199</v>
      </c>
      <c r="B4124" s="135" t="s">
        <v>546</v>
      </c>
      <c r="C4124" s="135" t="s">
        <v>566</v>
      </c>
      <c r="D4124" s="135" t="b">
        <v>0</v>
      </c>
      <c r="E4124" s="135" t="s">
        <v>12927</v>
      </c>
      <c r="F4124" s="135" t="s">
        <v>539</v>
      </c>
      <c r="G4124" s="136">
        <v>44147</v>
      </c>
      <c r="H4124" s="136">
        <v>44168</v>
      </c>
      <c r="I4124" s="135">
        <v>0</v>
      </c>
      <c r="J4124" s="92"/>
    </row>
    <row r="4125" spans="1:10" x14ac:dyDescent="0.25">
      <c r="A4125" s="135" t="s">
        <v>13200</v>
      </c>
      <c r="B4125" s="135" t="s">
        <v>546</v>
      </c>
      <c r="C4125" s="135" t="s">
        <v>566</v>
      </c>
      <c r="D4125" s="135" t="b">
        <v>0</v>
      </c>
      <c r="E4125" s="135" t="s">
        <v>12927</v>
      </c>
      <c r="F4125" s="135" t="s">
        <v>539</v>
      </c>
      <c r="G4125" s="136">
        <v>44147</v>
      </c>
      <c r="H4125" s="136">
        <v>44168</v>
      </c>
      <c r="I4125" s="135">
        <v>0</v>
      </c>
      <c r="J4125" s="92"/>
    </row>
    <row r="4126" spans="1:10" x14ac:dyDescent="0.25">
      <c r="A4126" s="135" t="s">
        <v>13201</v>
      </c>
      <c r="B4126" s="135" t="s">
        <v>546</v>
      </c>
      <c r="C4126" s="135" t="s">
        <v>566</v>
      </c>
      <c r="D4126" s="135" t="b">
        <v>0</v>
      </c>
      <c r="E4126" s="135" t="s">
        <v>12927</v>
      </c>
      <c r="F4126" s="135" t="s">
        <v>539</v>
      </c>
      <c r="G4126" s="136">
        <v>44147</v>
      </c>
      <c r="H4126" s="136">
        <v>44168</v>
      </c>
      <c r="I4126" s="135">
        <v>0</v>
      </c>
      <c r="J4126" s="92"/>
    </row>
    <row r="4127" spans="1:10" x14ac:dyDescent="0.25">
      <c r="A4127" s="135" t="s">
        <v>13202</v>
      </c>
      <c r="B4127" s="135" t="s">
        <v>546</v>
      </c>
      <c r="C4127" s="135" t="s">
        <v>566</v>
      </c>
      <c r="D4127" s="135" t="b">
        <v>0</v>
      </c>
      <c r="E4127" s="135" t="s">
        <v>12927</v>
      </c>
      <c r="F4127" s="135" t="s">
        <v>539</v>
      </c>
      <c r="G4127" s="136">
        <v>44147</v>
      </c>
      <c r="H4127" s="136">
        <v>44168</v>
      </c>
      <c r="I4127" s="135">
        <v>0</v>
      </c>
      <c r="J4127" s="92"/>
    </row>
    <row r="4128" spans="1:10" x14ac:dyDescent="0.25">
      <c r="A4128" s="135" t="s">
        <v>13203</v>
      </c>
      <c r="B4128" s="135" t="s">
        <v>546</v>
      </c>
      <c r="C4128" s="135" t="s">
        <v>566</v>
      </c>
      <c r="D4128" s="135" t="b">
        <v>0</v>
      </c>
      <c r="E4128" s="135" t="s">
        <v>12927</v>
      </c>
      <c r="F4128" s="135" t="s">
        <v>539</v>
      </c>
      <c r="G4128" s="136">
        <v>44147</v>
      </c>
      <c r="H4128" s="136">
        <v>44168</v>
      </c>
      <c r="I4128" s="135">
        <v>0</v>
      </c>
      <c r="J4128" s="92"/>
    </row>
    <row r="4129" spans="1:10" x14ac:dyDescent="0.25">
      <c r="A4129" s="135" t="s">
        <v>13204</v>
      </c>
      <c r="B4129" s="135" t="s">
        <v>546</v>
      </c>
      <c r="C4129" s="135" t="s">
        <v>566</v>
      </c>
      <c r="D4129" s="135" t="b">
        <v>0</v>
      </c>
      <c r="E4129" s="135" t="s">
        <v>12927</v>
      </c>
      <c r="F4129" s="135" t="s">
        <v>539</v>
      </c>
      <c r="G4129" s="136">
        <v>44147</v>
      </c>
      <c r="H4129" s="136">
        <v>44168</v>
      </c>
      <c r="I4129" s="135">
        <v>0</v>
      </c>
      <c r="J4129" s="92"/>
    </row>
    <row r="4130" spans="1:10" x14ac:dyDescent="0.25">
      <c r="A4130" s="135" t="s">
        <v>13205</v>
      </c>
      <c r="B4130" s="135" t="s">
        <v>546</v>
      </c>
      <c r="C4130" s="135" t="s">
        <v>566</v>
      </c>
      <c r="D4130" s="135" t="b">
        <v>0</v>
      </c>
      <c r="E4130" s="135" t="s">
        <v>12927</v>
      </c>
      <c r="F4130" s="135" t="s">
        <v>539</v>
      </c>
      <c r="G4130" s="136">
        <v>44147</v>
      </c>
      <c r="H4130" s="136">
        <v>44168</v>
      </c>
      <c r="I4130" s="135">
        <v>0</v>
      </c>
      <c r="J4130" s="92"/>
    </row>
    <row r="4131" spans="1:10" x14ac:dyDescent="0.25">
      <c r="A4131" s="135" t="s">
        <v>13206</v>
      </c>
      <c r="B4131" s="135" t="s">
        <v>546</v>
      </c>
      <c r="C4131" s="135" t="s">
        <v>566</v>
      </c>
      <c r="D4131" s="135" t="b">
        <v>0</v>
      </c>
      <c r="E4131" s="135" t="s">
        <v>12927</v>
      </c>
      <c r="F4131" s="135" t="s">
        <v>539</v>
      </c>
      <c r="G4131" s="136">
        <v>44147</v>
      </c>
      <c r="H4131" s="136">
        <v>44168</v>
      </c>
      <c r="I4131" s="135">
        <v>0</v>
      </c>
      <c r="J4131" s="92"/>
    </row>
    <row r="4132" spans="1:10" x14ac:dyDescent="0.25">
      <c r="A4132" s="135" t="s">
        <v>13207</v>
      </c>
      <c r="B4132" s="135" t="s">
        <v>546</v>
      </c>
      <c r="C4132" s="135" t="s">
        <v>566</v>
      </c>
      <c r="D4132" s="135" t="b">
        <v>0</v>
      </c>
      <c r="E4132" s="135" t="s">
        <v>12927</v>
      </c>
      <c r="F4132" s="135" t="s">
        <v>539</v>
      </c>
      <c r="G4132" s="136">
        <v>44147</v>
      </c>
      <c r="H4132" s="136">
        <v>44168</v>
      </c>
      <c r="I4132" s="135">
        <v>0</v>
      </c>
      <c r="J4132" s="92"/>
    </row>
    <row r="4133" spans="1:10" x14ac:dyDescent="0.25">
      <c r="A4133" s="135" t="s">
        <v>13208</v>
      </c>
      <c r="B4133" s="135" t="s">
        <v>546</v>
      </c>
      <c r="C4133" s="135" t="s">
        <v>566</v>
      </c>
      <c r="D4133" s="135" t="b">
        <v>0</v>
      </c>
      <c r="E4133" s="135" t="s">
        <v>12927</v>
      </c>
      <c r="F4133" s="135" t="s">
        <v>539</v>
      </c>
      <c r="G4133" s="136">
        <v>44147</v>
      </c>
      <c r="H4133" s="136">
        <v>44168</v>
      </c>
      <c r="I4133" s="135">
        <v>0</v>
      </c>
      <c r="J4133" s="92"/>
    </row>
    <row r="4134" spans="1:10" x14ac:dyDescent="0.25">
      <c r="A4134" s="135" t="s">
        <v>13209</v>
      </c>
      <c r="B4134" s="135" t="s">
        <v>546</v>
      </c>
      <c r="C4134" s="135" t="s">
        <v>566</v>
      </c>
      <c r="D4134" s="135" t="b">
        <v>0</v>
      </c>
      <c r="E4134" s="135" t="s">
        <v>12927</v>
      </c>
      <c r="F4134" s="135" t="s">
        <v>539</v>
      </c>
      <c r="G4134" s="136">
        <v>44147</v>
      </c>
      <c r="H4134" s="136">
        <v>44168</v>
      </c>
      <c r="I4134" s="135">
        <v>0</v>
      </c>
      <c r="J4134" s="92"/>
    </row>
    <row r="4135" spans="1:10" x14ac:dyDescent="0.25">
      <c r="A4135" s="135" t="s">
        <v>13210</v>
      </c>
      <c r="B4135" s="135" t="s">
        <v>546</v>
      </c>
      <c r="C4135" s="135" t="s">
        <v>566</v>
      </c>
      <c r="D4135" s="135" t="b">
        <v>0</v>
      </c>
      <c r="E4135" s="135" t="s">
        <v>12927</v>
      </c>
      <c r="F4135" s="135" t="s">
        <v>539</v>
      </c>
      <c r="G4135" s="136">
        <v>44147</v>
      </c>
      <c r="H4135" s="136">
        <v>44168</v>
      </c>
      <c r="I4135" s="135">
        <v>0</v>
      </c>
      <c r="J4135" s="92"/>
    </row>
    <row r="4136" spans="1:10" x14ac:dyDescent="0.25">
      <c r="A4136" s="135" t="s">
        <v>13211</v>
      </c>
      <c r="B4136" s="135" t="s">
        <v>546</v>
      </c>
      <c r="C4136" s="135" t="s">
        <v>566</v>
      </c>
      <c r="D4136" s="135" t="b">
        <v>0</v>
      </c>
      <c r="E4136" s="135" t="s">
        <v>12927</v>
      </c>
      <c r="F4136" s="135" t="s">
        <v>539</v>
      </c>
      <c r="G4136" s="136">
        <v>44147</v>
      </c>
      <c r="H4136" s="136">
        <v>44168</v>
      </c>
      <c r="I4136" s="135">
        <v>0</v>
      </c>
      <c r="J4136" s="92"/>
    </row>
    <row r="4137" spans="1:10" x14ac:dyDescent="0.25">
      <c r="A4137" s="135" t="s">
        <v>13212</v>
      </c>
      <c r="B4137" s="135" t="s">
        <v>546</v>
      </c>
      <c r="C4137" s="135" t="s">
        <v>566</v>
      </c>
      <c r="D4137" s="135" t="b">
        <v>0</v>
      </c>
      <c r="E4137" s="135" t="s">
        <v>12927</v>
      </c>
      <c r="F4137" s="135" t="s">
        <v>539</v>
      </c>
      <c r="G4137" s="136">
        <v>44147</v>
      </c>
      <c r="H4137" s="136">
        <v>44168</v>
      </c>
      <c r="I4137" s="135">
        <v>0</v>
      </c>
      <c r="J4137" s="92"/>
    </row>
    <row r="4138" spans="1:10" x14ac:dyDescent="0.25">
      <c r="A4138" s="135" t="s">
        <v>13213</v>
      </c>
      <c r="B4138" s="135" t="s">
        <v>546</v>
      </c>
      <c r="C4138" s="135" t="s">
        <v>566</v>
      </c>
      <c r="D4138" s="135" t="b">
        <v>0</v>
      </c>
      <c r="E4138" s="135" t="s">
        <v>12927</v>
      </c>
      <c r="F4138" s="135" t="s">
        <v>539</v>
      </c>
      <c r="G4138" s="136">
        <v>44147</v>
      </c>
      <c r="H4138" s="136">
        <v>44168</v>
      </c>
      <c r="I4138" s="135">
        <v>0</v>
      </c>
      <c r="J4138" s="92"/>
    </row>
    <row r="4139" spans="1:10" x14ac:dyDescent="0.25">
      <c r="A4139" s="135" t="s">
        <v>13214</v>
      </c>
      <c r="B4139" s="135" t="s">
        <v>546</v>
      </c>
      <c r="C4139" s="135" t="s">
        <v>566</v>
      </c>
      <c r="D4139" s="135" t="b">
        <v>0</v>
      </c>
      <c r="E4139" s="135" t="s">
        <v>12927</v>
      </c>
      <c r="F4139" s="135" t="s">
        <v>539</v>
      </c>
      <c r="G4139" s="136">
        <v>44147</v>
      </c>
      <c r="H4139" s="136">
        <v>44168</v>
      </c>
      <c r="I4139" s="135">
        <v>0</v>
      </c>
      <c r="J4139" s="92"/>
    </row>
    <row r="4140" spans="1:10" x14ac:dyDescent="0.25">
      <c r="A4140" s="135" t="s">
        <v>13215</v>
      </c>
      <c r="B4140" s="135" t="s">
        <v>546</v>
      </c>
      <c r="C4140" s="135" t="s">
        <v>566</v>
      </c>
      <c r="D4140" s="135" t="b">
        <v>0</v>
      </c>
      <c r="E4140" s="135" t="s">
        <v>12927</v>
      </c>
      <c r="F4140" s="135" t="s">
        <v>539</v>
      </c>
      <c r="G4140" s="136">
        <v>44147</v>
      </c>
      <c r="H4140" s="136">
        <v>44168</v>
      </c>
      <c r="I4140" s="135">
        <v>0</v>
      </c>
      <c r="J4140" s="92"/>
    </row>
    <row r="4141" spans="1:10" x14ac:dyDescent="0.25">
      <c r="A4141" s="135" t="s">
        <v>13216</v>
      </c>
      <c r="B4141" s="135" t="s">
        <v>546</v>
      </c>
      <c r="C4141" s="135" t="s">
        <v>566</v>
      </c>
      <c r="D4141" s="135" t="b">
        <v>0</v>
      </c>
      <c r="E4141" s="135" t="s">
        <v>12927</v>
      </c>
      <c r="F4141" s="135" t="s">
        <v>539</v>
      </c>
      <c r="G4141" s="136">
        <v>44147</v>
      </c>
      <c r="H4141" s="136">
        <v>44168</v>
      </c>
      <c r="I4141" s="135">
        <v>0</v>
      </c>
      <c r="J4141" s="92"/>
    </row>
    <row r="4142" spans="1:10" x14ac:dyDescent="0.25">
      <c r="A4142" s="135" t="s">
        <v>13217</v>
      </c>
      <c r="B4142" s="135" t="s">
        <v>546</v>
      </c>
      <c r="C4142" s="135" t="s">
        <v>566</v>
      </c>
      <c r="D4142" s="135" t="b">
        <v>0</v>
      </c>
      <c r="E4142" s="135" t="s">
        <v>12927</v>
      </c>
      <c r="F4142" s="135" t="s">
        <v>539</v>
      </c>
      <c r="G4142" s="136">
        <v>44147</v>
      </c>
      <c r="H4142" s="136">
        <v>44168</v>
      </c>
      <c r="I4142" s="135">
        <v>0</v>
      </c>
      <c r="J4142" s="92"/>
    </row>
    <row r="4143" spans="1:10" x14ac:dyDescent="0.25">
      <c r="A4143" s="135" t="s">
        <v>13218</v>
      </c>
      <c r="B4143" s="135" t="s">
        <v>546</v>
      </c>
      <c r="C4143" s="135" t="s">
        <v>566</v>
      </c>
      <c r="D4143" s="135" t="b">
        <v>0</v>
      </c>
      <c r="E4143" s="135" t="s">
        <v>12927</v>
      </c>
      <c r="F4143" s="135" t="s">
        <v>539</v>
      </c>
      <c r="G4143" s="136">
        <v>44147</v>
      </c>
      <c r="H4143" s="136">
        <v>44168</v>
      </c>
      <c r="I4143" s="135">
        <v>0</v>
      </c>
      <c r="J4143" s="92"/>
    </row>
    <row r="4144" spans="1:10" x14ac:dyDescent="0.25">
      <c r="A4144" s="135" t="s">
        <v>13219</v>
      </c>
      <c r="B4144" s="135" t="s">
        <v>546</v>
      </c>
      <c r="C4144" s="135" t="s">
        <v>566</v>
      </c>
      <c r="D4144" s="135" t="b">
        <v>0</v>
      </c>
      <c r="E4144" s="135" t="s">
        <v>12927</v>
      </c>
      <c r="F4144" s="135" t="s">
        <v>539</v>
      </c>
      <c r="G4144" s="136">
        <v>44147</v>
      </c>
      <c r="H4144" s="136">
        <v>44168</v>
      </c>
      <c r="I4144" s="135">
        <v>0</v>
      </c>
      <c r="J4144" s="92"/>
    </row>
    <row r="4145" spans="1:10" x14ac:dyDescent="0.25">
      <c r="A4145" s="135" t="s">
        <v>13220</v>
      </c>
      <c r="B4145" s="135" t="s">
        <v>546</v>
      </c>
      <c r="C4145" s="135" t="s">
        <v>566</v>
      </c>
      <c r="D4145" s="135" t="b">
        <v>0</v>
      </c>
      <c r="E4145" s="135" t="s">
        <v>12927</v>
      </c>
      <c r="F4145" s="135" t="s">
        <v>539</v>
      </c>
      <c r="G4145" s="136">
        <v>44147</v>
      </c>
      <c r="H4145" s="136">
        <v>44168</v>
      </c>
      <c r="I4145" s="135">
        <v>0</v>
      </c>
      <c r="J4145" s="92"/>
    </row>
    <row r="4146" spans="1:10" x14ac:dyDescent="0.25">
      <c r="A4146" s="135" t="s">
        <v>13221</v>
      </c>
      <c r="B4146" s="135" t="s">
        <v>546</v>
      </c>
      <c r="C4146" s="135" t="s">
        <v>566</v>
      </c>
      <c r="D4146" s="135" t="b">
        <v>0</v>
      </c>
      <c r="E4146" s="135" t="s">
        <v>12927</v>
      </c>
      <c r="F4146" s="135" t="s">
        <v>539</v>
      </c>
      <c r="G4146" s="136">
        <v>44147</v>
      </c>
      <c r="H4146" s="136">
        <v>44168</v>
      </c>
      <c r="I4146" s="135">
        <v>0</v>
      </c>
      <c r="J4146" s="92"/>
    </row>
    <row r="4147" spans="1:10" x14ac:dyDescent="0.25">
      <c r="A4147" s="135" t="s">
        <v>13222</v>
      </c>
      <c r="B4147" s="135" t="s">
        <v>546</v>
      </c>
      <c r="C4147" s="135" t="s">
        <v>566</v>
      </c>
      <c r="D4147" s="135" t="b">
        <v>0</v>
      </c>
      <c r="E4147" s="135" t="s">
        <v>12927</v>
      </c>
      <c r="F4147" s="135" t="s">
        <v>539</v>
      </c>
      <c r="G4147" s="136">
        <v>44147</v>
      </c>
      <c r="H4147" s="136">
        <v>44168</v>
      </c>
      <c r="I4147" s="135">
        <v>0</v>
      </c>
      <c r="J4147" s="92"/>
    </row>
    <row r="4148" spans="1:10" x14ac:dyDescent="0.25">
      <c r="A4148" s="135" t="s">
        <v>13223</v>
      </c>
      <c r="B4148" s="135" t="s">
        <v>546</v>
      </c>
      <c r="C4148" s="135" t="s">
        <v>566</v>
      </c>
      <c r="D4148" s="135" t="b">
        <v>0</v>
      </c>
      <c r="E4148" s="135" t="s">
        <v>12927</v>
      </c>
      <c r="F4148" s="135" t="s">
        <v>539</v>
      </c>
      <c r="G4148" s="136">
        <v>44147</v>
      </c>
      <c r="H4148" s="136">
        <v>44168</v>
      </c>
      <c r="I4148" s="135">
        <v>0</v>
      </c>
      <c r="J4148" s="92"/>
    </row>
    <row r="4149" spans="1:10" x14ac:dyDescent="0.25">
      <c r="A4149" s="135" t="s">
        <v>13224</v>
      </c>
      <c r="B4149" s="135" t="s">
        <v>546</v>
      </c>
      <c r="C4149" s="135" t="s">
        <v>566</v>
      </c>
      <c r="D4149" s="135" t="b">
        <v>0</v>
      </c>
      <c r="E4149" s="135" t="s">
        <v>12927</v>
      </c>
      <c r="F4149" s="135" t="s">
        <v>539</v>
      </c>
      <c r="G4149" s="136">
        <v>44147</v>
      </c>
      <c r="H4149" s="136">
        <v>44168</v>
      </c>
      <c r="I4149" s="135">
        <v>0</v>
      </c>
      <c r="J4149" s="92"/>
    </row>
    <row r="4150" spans="1:10" x14ac:dyDescent="0.25">
      <c r="A4150" s="135" t="s">
        <v>13225</v>
      </c>
      <c r="B4150" s="135" t="s">
        <v>546</v>
      </c>
      <c r="C4150" s="135" t="s">
        <v>566</v>
      </c>
      <c r="D4150" s="135" t="b">
        <v>0</v>
      </c>
      <c r="E4150" s="135" t="s">
        <v>12927</v>
      </c>
      <c r="F4150" s="135" t="s">
        <v>539</v>
      </c>
      <c r="G4150" s="136">
        <v>44147</v>
      </c>
      <c r="H4150" s="136">
        <v>44168</v>
      </c>
      <c r="I4150" s="135">
        <v>0</v>
      </c>
      <c r="J4150" s="92"/>
    </row>
    <row r="4151" spans="1:10" x14ac:dyDescent="0.25">
      <c r="A4151" s="135" t="s">
        <v>13226</v>
      </c>
      <c r="B4151" s="135" t="s">
        <v>546</v>
      </c>
      <c r="C4151" s="135" t="s">
        <v>566</v>
      </c>
      <c r="D4151" s="135" t="b">
        <v>0</v>
      </c>
      <c r="E4151" s="135" t="s">
        <v>12927</v>
      </c>
      <c r="F4151" s="135" t="s">
        <v>539</v>
      </c>
      <c r="G4151" s="136">
        <v>44147</v>
      </c>
      <c r="H4151" s="136">
        <v>44168</v>
      </c>
      <c r="I4151" s="135">
        <v>0</v>
      </c>
      <c r="J4151" s="92"/>
    </row>
    <row r="4152" spans="1:10" x14ac:dyDescent="0.25">
      <c r="A4152" s="135" t="s">
        <v>13227</v>
      </c>
      <c r="B4152" s="135" t="s">
        <v>546</v>
      </c>
      <c r="C4152" s="135" t="s">
        <v>566</v>
      </c>
      <c r="D4152" s="135" t="b">
        <v>0</v>
      </c>
      <c r="E4152" s="135" t="s">
        <v>12927</v>
      </c>
      <c r="F4152" s="135" t="s">
        <v>539</v>
      </c>
      <c r="G4152" s="136">
        <v>44147</v>
      </c>
      <c r="H4152" s="136">
        <v>44168</v>
      </c>
      <c r="I4152" s="135">
        <v>0</v>
      </c>
      <c r="J4152" s="92"/>
    </row>
    <row r="4153" spans="1:10" x14ac:dyDescent="0.25">
      <c r="A4153" s="135" t="s">
        <v>13228</v>
      </c>
      <c r="B4153" s="135" t="s">
        <v>550</v>
      </c>
      <c r="C4153" s="135" t="s">
        <v>566</v>
      </c>
      <c r="D4153" s="135" t="b">
        <v>0</v>
      </c>
      <c r="E4153" s="135" t="s">
        <v>13229</v>
      </c>
      <c r="F4153" s="135" t="s">
        <v>539</v>
      </c>
      <c r="G4153" s="136">
        <v>44147</v>
      </c>
      <c r="H4153" s="136">
        <v>44168</v>
      </c>
      <c r="I4153" s="135">
        <v>0</v>
      </c>
      <c r="J4153" s="92"/>
    </row>
    <row r="4154" spans="1:10" x14ac:dyDescent="0.25">
      <c r="A4154" s="135" t="s">
        <v>13230</v>
      </c>
      <c r="B4154" s="135" t="s">
        <v>550</v>
      </c>
      <c r="C4154" s="135" t="s">
        <v>566</v>
      </c>
      <c r="D4154" s="135" t="b">
        <v>0</v>
      </c>
      <c r="E4154" s="135" t="s">
        <v>13229</v>
      </c>
      <c r="F4154" s="135" t="s">
        <v>539</v>
      </c>
      <c r="G4154" s="136">
        <v>44147</v>
      </c>
      <c r="H4154" s="136">
        <v>44168</v>
      </c>
      <c r="I4154" s="135">
        <v>0</v>
      </c>
      <c r="J4154" s="92"/>
    </row>
    <row r="4155" spans="1:10" x14ac:dyDescent="0.25">
      <c r="A4155" s="135" t="s">
        <v>13231</v>
      </c>
      <c r="B4155" s="135" t="s">
        <v>550</v>
      </c>
      <c r="C4155" s="135" t="s">
        <v>566</v>
      </c>
      <c r="D4155" s="135" t="b">
        <v>0</v>
      </c>
      <c r="E4155" s="135" t="s">
        <v>13229</v>
      </c>
      <c r="F4155" s="135" t="s">
        <v>539</v>
      </c>
      <c r="G4155" s="136">
        <v>44147</v>
      </c>
      <c r="H4155" s="136">
        <v>44168</v>
      </c>
      <c r="I4155" s="135">
        <v>0</v>
      </c>
      <c r="J4155" s="92"/>
    </row>
    <row r="4156" spans="1:10" x14ac:dyDescent="0.25">
      <c r="A4156" s="135" t="s">
        <v>13232</v>
      </c>
      <c r="B4156" s="135" t="s">
        <v>550</v>
      </c>
      <c r="C4156" s="135" t="s">
        <v>566</v>
      </c>
      <c r="D4156" s="135" t="b">
        <v>0</v>
      </c>
      <c r="E4156" s="135" t="s">
        <v>13229</v>
      </c>
      <c r="F4156" s="135" t="s">
        <v>539</v>
      </c>
      <c r="G4156" s="136">
        <v>44147</v>
      </c>
      <c r="H4156" s="136">
        <v>44168</v>
      </c>
      <c r="I4156" s="135">
        <v>0</v>
      </c>
      <c r="J4156" s="92"/>
    </row>
    <row r="4157" spans="1:10" x14ac:dyDescent="0.25">
      <c r="A4157" s="135" t="s">
        <v>13233</v>
      </c>
      <c r="B4157" s="135" t="s">
        <v>550</v>
      </c>
      <c r="C4157" s="135" t="s">
        <v>566</v>
      </c>
      <c r="D4157" s="135" t="b">
        <v>0</v>
      </c>
      <c r="E4157" s="135" t="s">
        <v>13229</v>
      </c>
      <c r="F4157" s="135" t="s">
        <v>539</v>
      </c>
      <c r="G4157" s="136">
        <v>44147</v>
      </c>
      <c r="H4157" s="136">
        <v>44168</v>
      </c>
      <c r="I4157" s="135">
        <v>0</v>
      </c>
      <c r="J4157" s="92"/>
    </row>
    <row r="4158" spans="1:10" x14ac:dyDescent="0.25">
      <c r="A4158" s="135" t="s">
        <v>13234</v>
      </c>
      <c r="B4158" s="135" t="s">
        <v>550</v>
      </c>
      <c r="C4158" s="135" t="s">
        <v>566</v>
      </c>
      <c r="D4158" s="135" t="b">
        <v>0</v>
      </c>
      <c r="E4158" s="135" t="s">
        <v>13229</v>
      </c>
      <c r="F4158" s="135" t="s">
        <v>539</v>
      </c>
      <c r="G4158" s="136">
        <v>44147</v>
      </c>
      <c r="H4158" s="136">
        <v>44168</v>
      </c>
      <c r="I4158" s="135">
        <v>0</v>
      </c>
      <c r="J4158" s="92"/>
    </row>
    <row r="4159" spans="1:10" x14ac:dyDescent="0.25">
      <c r="A4159" s="135" t="s">
        <v>13235</v>
      </c>
      <c r="B4159" s="135" t="s">
        <v>550</v>
      </c>
      <c r="C4159" s="135" t="s">
        <v>566</v>
      </c>
      <c r="D4159" s="135" t="b">
        <v>0</v>
      </c>
      <c r="E4159" s="135" t="s">
        <v>13229</v>
      </c>
      <c r="F4159" s="135" t="s">
        <v>539</v>
      </c>
      <c r="G4159" s="136">
        <v>44147</v>
      </c>
      <c r="H4159" s="136">
        <v>44168</v>
      </c>
      <c r="I4159" s="135">
        <v>0</v>
      </c>
      <c r="J4159" s="92"/>
    </row>
    <row r="4160" spans="1:10" x14ac:dyDescent="0.25">
      <c r="A4160" s="135" t="s">
        <v>13236</v>
      </c>
      <c r="B4160" s="135" t="s">
        <v>550</v>
      </c>
      <c r="C4160" s="135" t="s">
        <v>566</v>
      </c>
      <c r="D4160" s="135" t="b">
        <v>0</v>
      </c>
      <c r="E4160" s="135" t="s">
        <v>13229</v>
      </c>
      <c r="F4160" s="135" t="s">
        <v>539</v>
      </c>
      <c r="G4160" s="136">
        <v>44147</v>
      </c>
      <c r="H4160" s="136">
        <v>44168</v>
      </c>
      <c r="I4160" s="135">
        <v>0</v>
      </c>
      <c r="J4160" s="92"/>
    </row>
    <row r="4161" spans="1:10" x14ac:dyDescent="0.25">
      <c r="A4161" s="135" t="s">
        <v>13237</v>
      </c>
      <c r="B4161" s="135" t="s">
        <v>550</v>
      </c>
      <c r="C4161" s="135" t="s">
        <v>566</v>
      </c>
      <c r="D4161" s="135" t="b">
        <v>0</v>
      </c>
      <c r="E4161" s="135" t="s">
        <v>13229</v>
      </c>
      <c r="F4161" s="135" t="s">
        <v>539</v>
      </c>
      <c r="G4161" s="136">
        <v>44147</v>
      </c>
      <c r="H4161" s="136">
        <v>44168</v>
      </c>
      <c r="I4161" s="135">
        <v>0</v>
      </c>
      <c r="J4161" s="92"/>
    </row>
    <row r="4162" spans="1:10" x14ac:dyDescent="0.25">
      <c r="A4162" s="135" t="s">
        <v>13238</v>
      </c>
      <c r="B4162" s="135" t="s">
        <v>550</v>
      </c>
      <c r="C4162" s="135" t="s">
        <v>566</v>
      </c>
      <c r="D4162" s="135" t="b">
        <v>0</v>
      </c>
      <c r="E4162" s="135" t="s">
        <v>13229</v>
      </c>
      <c r="F4162" s="135" t="s">
        <v>539</v>
      </c>
      <c r="G4162" s="136">
        <v>44147</v>
      </c>
      <c r="H4162" s="136">
        <v>44168</v>
      </c>
      <c r="I4162" s="135">
        <v>0</v>
      </c>
      <c r="J4162" s="92"/>
    </row>
    <row r="4163" spans="1:10" x14ac:dyDescent="0.25">
      <c r="A4163" s="135" t="s">
        <v>13239</v>
      </c>
      <c r="B4163" s="135" t="s">
        <v>550</v>
      </c>
      <c r="C4163" s="135" t="s">
        <v>566</v>
      </c>
      <c r="D4163" s="135" t="b">
        <v>0</v>
      </c>
      <c r="E4163" s="135" t="s">
        <v>13229</v>
      </c>
      <c r="F4163" s="135" t="s">
        <v>539</v>
      </c>
      <c r="G4163" s="136">
        <v>44147</v>
      </c>
      <c r="H4163" s="136">
        <v>44168</v>
      </c>
      <c r="I4163" s="135">
        <v>0</v>
      </c>
      <c r="J4163" s="92"/>
    </row>
    <row r="4164" spans="1:10" x14ac:dyDescent="0.25">
      <c r="A4164" s="135" t="s">
        <v>13240</v>
      </c>
      <c r="B4164" s="135" t="s">
        <v>550</v>
      </c>
      <c r="C4164" s="135" t="s">
        <v>566</v>
      </c>
      <c r="D4164" s="135" t="b">
        <v>0</v>
      </c>
      <c r="E4164" s="135" t="s">
        <v>13229</v>
      </c>
      <c r="F4164" s="135" t="s">
        <v>539</v>
      </c>
      <c r="G4164" s="136">
        <v>44147</v>
      </c>
      <c r="H4164" s="136">
        <v>44168</v>
      </c>
      <c r="I4164" s="135">
        <v>0</v>
      </c>
      <c r="J4164" s="92"/>
    </row>
    <row r="4165" spans="1:10" x14ac:dyDescent="0.25">
      <c r="A4165" s="135" t="s">
        <v>13241</v>
      </c>
      <c r="B4165" s="135" t="s">
        <v>550</v>
      </c>
      <c r="C4165" s="135" t="s">
        <v>566</v>
      </c>
      <c r="D4165" s="135" t="b">
        <v>0</v>
      </c>
      <c r="E4165" s="135" t="s">
        <v>13229</v>
      </c>
      <c r="F4165" s="135" t="s">
        <v>539</v>
      </c>
      <c r="G4165" s="136">
        <v>44147</v>
      </c>
      <c r="H4165" s="136">
        <v>44168</v>
      </c>
      <c r="I4165" s="135">
        <v>0</v>
      </c>
      <c r="J4165" s="92"/>
    </row>
    <row r="4166" spans="1:10" x14ac:dyDescent="0.25">
      <c r="A4166" s="135" t="s">
        <v>13242</v>
      </c>
      <c r="B4166" s="135" t="s">
        <v>550</v>
      </c>
      <c r="C4166" s="135" t="s">
        <v>566</v>
      </c>
      <c r="D4166" s="135" t="b">
        <v>0</v>
      </c>
      <c r="E4166" s="135" t="s">
        <v>13229</v>
      </c>
      <c r="F4166" s="135" t="s">
        <v>539</v>
      </c>
      <c r="G4166" s="136">
        <v>44147</v>
      </c>
      <c r="H4166" s="136">
        <v>44168</v>
      </c>
      <c r="I4166" s="135">
        <v>0</v>
      </c>
      <c r="J4166" s="92"/>
    </row>
    <row r="4167" spans="1:10" x14ac:dyDescent="0.25">
      <c r="A4167" s="135" t="s">
        <v>13243</v>
      </c>
      <c r="B4167" s="135" t="s">
        <v>550</v>
      </c>
      <c r="C4167" s="135" t="s">
        <v>566</v>
      </c>
      <c r="D4167" s="135" t="b">
        <v>0</v>
      </c>
      <c r="E4167" s="135" t="s">
        <v>13229</v>
      </c>
      <c r="F4167" s="135" t="s">
        <v>539</v>
      </c>
      <c r="G4167" s="136">
        <v>44147</v>
      </c>
      <c r="H4167" s="136">
        <v>44168</v>
      </c>
      <c r="I4167" s="135">
        <v>0</v>
      </c>
      <c r="J4167" s="92"/>
    </row>
    <row r="4168" spans="1:10" x14ac:dyDescent="0.25">
      <c r="A4168" s="135" t="s">
        <v>13244</v>
      </c>
      <c r="B4168" s="135" t="s">
        <v>550</v>
      </c>
      <c r="C4168" s="135" t="s">
        <v>566</v>
      </c>
      <c r="D4168" s="135" t="b">
        <v>0</v>
      </c>
      <c r="E4168" s="135" t="s">
        <v>13229</v>
      </c>
      <c r="F4168" s="135" t="s">
        <v>539</v>
      </c>
      <c r="G4168" s="136">
        <v>44147</v>
      </c>
      <c r="H4168" s="136">
        <v>44168</v>
      </c>
      <c r="I4168" s="135">
        <v>0</v>
      </c>
      <c r="J4168" s="92"/>
    </row>
    <row r="4169" spans="1:10" x14ac:dyDescent="0.25">
      <c r="A4169" s="135" t="s">
        <v>13245</v>
      </c>
      <c r="B4169" s="135" t="s">
        <v>550</v>
      </c>
      <c r="C4169" s="135" t="s">
        <v>566</v>
      </c>
      <c r="D4169" s="135" t="b">
        <v>0</v>
      </c>
      <c r="E4169" s="135" t="s">
        <v>13229</v>
      </c>
      <c r="F4169" s="135" t="s">
        <v>539</v>
      </c>
      <c r="G4169" s="136">
        <v>44147</v>
      </c>
      <c r="H4169" s="136">
        <v>44168</v>
      </c>
      <c r="I4169" s="135">
        <v>0</v>
      </c>
      <c r="J4169" s="92"/>
    </row>
    <row r="4170" spans="1:10" x14ac:dyDescent="0.25">
      <c r="A4170" s="135" t="s">
        <v>13246</v>
      </c>
      <c r="B4170" s="135" t="s">
        <v>550</v>
      </c>
      <c r="C4170" s="135" t="s">
        <v>566</v>
      </c>
      <c r="D4170" s="135" t="b">
        <v>0</v>
      </c>
      <c r="E4170" s="135" t="s">
        <v>13229</v>
      </c>
      <c r="F4170" s="135" t="s">
        <v>539</v>
      </c>
      <c r="G4170" s="136">
        <v>44147</v>
      </c>
      <c r="H4170" s="136">
        <v>44168</v>
      </c>
      <c r="I4170" s="135">
        <v>0</v>
      </c>
      <c r="J4170" s="92"/>
    </row>
    <row r="4171" spans="1:10" x14ac:dyDescent="0.25">
      <c r="A4171" s="135" t="s">
        <v>13247</v>
      </c>
      <c r="B4171" s="135" t="s">
        <v>550</v>
      </c>
      <c r="C4171" s="135" t="s">
        <v>566</v>
      </c>
      <c r="D4171" s="135" t="b">
        <v>0</v>
      </c>
      <c r="E4171" s="135" t="s">
        <v>13229</v>
      </c>
      <c r="F4171" s="135" t="s">
        <v>539</v>
      </c>
      <c r="G4171" s="136">
        <v>44147</v>
      </c>
      <c r="H4171" s="136">
        <v>44168</v>
      </c>
      <c r="I4171" s="135">
        <v>0</v>
      </c>
      <c r="J4171" s="92"/>
    </row>
    <row r="4172" spans="1:10" x14ac:dyDescent="0.25">
      <c r="A4172" s="135" t="s">
        <v>13248</v>
      </c>
      <c r="B4172" s="135" t="s">
        <v>550</v>
      </c>
      <c r="C4172" s="135" t="s">
        <v>566</v>
      </c>
      <c r="D4172" s="135" t="b">
        <v>0</v>
      </c>
      <c r="E4172" s="135" t="s">
        <v>13229</v>
      </c>
      <c r="F4172" s="135" t="s">
        <v>539</v>
      </c>
      <c r="G4172" s="136">
        <v>44147</v>
      </c>
      <c r="H4172" s="136">
        <v>44168</v>
      </c>
      <c r="I4172" s="135">
        <v>0</v>
      </c>
      <c r="J4172" s="92"/>
    </row>
    <row r="4173" spans="1:10" x14ac:dyDescent="0.25">
      <c r="A4173" s="135" t="s">
        <v>13249</v>
      </c>
      <c r="B4173" s="135" t="s">
        <v>550</v>
      </c>
      <c r="C4173" s="135" t="s">
        <v>566</v>
      </c>
      <c r="D4173" s="135" t="b">
        <v>0</v>
      </c>
      <c r="E4173" s="135" t="s">
        <v>13229</v>
      </c>
      <c r="F4173" s="135" t="s">
        <v>539</v>
      </c>
      <c r="G4173" s="136">
        <v>44147</v>
      </c>
      <c r="H4173" s="136">
        <v>44168</v>
      </c>
      <c r="I4173" s="135">
        <v>0</v>
      </c>
      <c r="J4173" s="92"/>
    </row>
    <row r="4174" spans="1:10" x14ac:dyDescent="0.25">
      <c r="A4174" s="135" t="s">
        <v>13250</v>
      </c>
      <c r="B4174" s="135" t="s">
        <v>550</v>
      </c>
      <c r="C4174" s="135" t="s">
        <v>566</v>
      </c>
      <c r="D4174" s="135" t="b">
        <v>0</v>
      </c>
      <c r="E4174" s="135" t="s">
        <v>13229</v>
      </c>
      <c r="F4174" s="135" t="s">
        <v>539</v>
      </c>
      <c r="G4174" s="136">
        <v>44147</v>
      </c>
      <c r="H4174" s="136">
        <v>44168</v>
      </c>
      <c r="I4174" s="135">
        <v>0</v>
      </c>
      <c r="J4174" s="92"/>
    </row>
    <row r="4175" spans="1:10" x14ac:dyDescent="0.25">
      <c r="A4175" s="135" t="s">
        <v>13251</v>
      </c>
      <c r="B4175" s="135" t="s">
        <v>550</v>
      </c>
      <c r="C4175" s="135" t="s">
        <v>566</v>
      </c>
      <c r="D4175" s="135" t="b">
        <v>0</v>
      </c>
      <c r="E4175" s="135" t="s">
        <v>13229</v>
      </c>
      <c r="F4175" s="135" t="s">
        <v>539</v>
      </c>
      <c r="G4175" s="136">
        <v>44147</v>
      </c>
      <c r="H4175" s="136">
        <v>44168</v>
      </c>
      <c r="I4175" s="135">
        <v>0</v>
      </c>
      <c r="J4175" s="92"/>
    </row>
    <row r="4176" spans="1:10" x14ac:dyDescent="0.25">
      <c r="A4176" s="135" t="s">
        <v>13252</v>
      </c>
      <c r="B4176" s="135" t="s">
        <v>550</v>
      </c>
      <c r="C4176" s="135" t="s">
        <v>566</v>
      </c>
      <c r="D4176" s="135" t="b">
        <v>0</v>
      </c>
      <c r="E4176" s="135" t="s">
        <v>13229</v>
      </c>
      <c r="F4176" s="135" t="s">
        <v>539</v>
      </c>
      <c r="G4176" s="136">
        <v>44147</v>
      </c>
      <c r="H4176" s="136">
        <v>44168</v>
      </c>
      <c r="I4176" s="135">
        <v>0</v>
      </c>
      <c r="J4176" s="92"/>
    </row>
    <row r="4177" spans="1:10" x14ac:dyDescent="0.25">
      <c r="A4177" s="135" t="s">
        <v>13253</v>
      </c>
      <c r="B4177" s="135" t="s">
        <v>550</v>
      </c>
      <c r="C4177" s="135" t="s">
        <v>566</v>
      </c>
      <c r="D4177" s="135" t="b">
        <v>0</v>
      </c>
      <c r="E4177" s="135" t="s">
        <v>13229</v>
      </c>
      <c r="F4177" s="135" t="s">
        <v>539</v>
      </c>
      <c r="G4177" s="136">
        <v>44147</v>
      </c>
      <c r="H4177" s="136">
        <v>44168</v>
      </c>
      <c r="I4177" s="135">
        <v>0</v>
      </c>
      <c r="J4177" s="92"/>
    </row>
    <row r="4178" spans="1:10" x14ac:dyDescent="0.25">
      <c r="A4178" s="135" t="s">
        <v>13254</v>
      </c>
      <c r="B4178" s="135" t="s">
        <v>550</v>
      </c>
      <c r="C4178" s="135" t="s">
        <v>566</v>
      </c>
      <c r="D4178" s="135" t="b">
        <v>0</v>
      </c>
      <c r="E4178" s="135" t="s">
        <v>13229</v>
      </c>
      <c r="F4178" s="135" t="s">
        <v>539</v>
      </c>
      <c r="G4178" s="136">
        <v>44147</v>
      </c>
      <c r="H4178" s="136">
        <v>44168</v>
      </c>
      <c r="I4178" s="135">
        <v>0</v>
      </c>
      <c r="J4178" s="92"/>
    </row>
    <row r="4179" spans="1:10" x14ac:dyDescent="0.25">
      <c r="A4179" s="135" t="s">
        <v>13255</v>
      </c>
      <c r="B4179" s="135" t="s">
        <v>550</v>
      </c>
      <c r="C4179" s="135" t="s">
        <v>566</v>
      </c>
      <c r="D4179" s="135" t="b">
        <v>0</v>
      </c>
      <c r="E4179" s="135" t="s">
        <v>13229</v>
      </c>
      <c r="F4179" s="135" t="s">
        <v>539</v>
      </c>
      <c r="G4179" s="136">
        <v>44147</v>
      </c>
      <c r="H4179" s="136">
        <v>44168</v>
      </c>
      <c r="I4179" s="135">
        <v>0</v>
      </c>
      <c r="J4179" s="92"/>
    </row>
    <row r="4180" spans="1:10" x14ac:dyDescent="0.25">
      <c r="A4180" s="135" t="s">
        <v>13256</v>
      </c>
      <c r="B4180" s="135" t="s">
        <v>550</v>
      </c>
      <c r="C4180" s="135" t="s">
        <v>566</v>
      </c>
      <c r="D4180" s="135" t="b">
        <v>0</v>
      </c>
      <c r="E4180" s="135" t="s">
        <v>13229</v>
      </c>
      <c r="F4180" s="135" t="s">
        <v>539</v>
      </c>
      <c r="G4180" s="136">
        <v>44147</v>
      </c>
      <c r="H4180" s="136">
        <v>44168</v>
      </c>
      <c r="I4180" s="135">
        <v>0</v>
      </c>
      <c r="J4180" s="92"/>
    </row>
    <row r="4181" spans="1:10" x14ac:dyDescent="0.25">
      <c r="A4181" s="135" t="s">
        <v>13257</v>
      </c>
      <c r="B4181" s="135" t="s">
        <v>550</v>
      </c>
      <c r="C4181" s="135" t="s">
        <v>566</v>
      </c>
      <c r="D4181" s="135" t="b">
        <v>0</v>
      </c>
      <c r="E4181" s="135" t="s">
        <v>13229</v>
      </c>
      <c r="F4181" s="135" t="s">
        <v>539</v>
      </c>
      <c r="G4181" s="136">
        <v>44147</v>
      </c>
      <c r="H4181" s="136">
        <v>44168</v>
      </c>
      <c r="I4181" s="135">
        <v>0</v>
      </c>
      <c r="J4181" s="92"/>
    </row>
    <row r="4182" spans="1:10" x14ac:dyDescent="0.25">
      <c r="A4182" s="135" t="s">
        <v>13258</v>
      </c>
      <c r="B4182" s="135" t="s">
        <v>550</v>
      </c>
      <c r="C4182" s="135" t="s">
        <v>566</v>
      </c>
      <c r="D4182" s="135" t="b">
        <v>0</v>
      </c>
      <c r="E4182" s="135" t="s">
        <v>13229</v>
      </c>
      <c r="F4182" s="135" t="s">
        <v>539</v>
      </c>
      <c r="G4182" s="136">
        <v>44147</v>
      </c>
      <c r="H4182" s="136">
        <v>44168</v>
      </c>
      <c r="I4182" s="135">
        <v>0</v>
      </c>
      <c r="J4182" s="92"/>
    </row>
    <row r="4183" spans="1:10" x14ac:dyDescent="0.25">
      <c r="A4183" s="135" t="s">
        <v>13259</v>
      </c>
      <c r="B4183" s="135" t="s">
        <v>550</v>
      </c>
      <c r="C4183" s="135" t="s">
        <v>566</v>
      </c>
      <c r="D4183" s="135" t="b">
        <v>0</v>
      </c>
      <c r="E4183" s="135" t="s">
        <v>13229</v>
      </c>
      <c r="F4183" s="135" t="s">
        <v>539</v>
      </c>
      <c r="G4183" s="136">
        <v>44147</v>
      </c>
      <c r="H4183" s="136">
        <v>44168</v>
      </c>
      <c r="I4183" s="135">
        <v>0</v>
      </c>
      <c r="J4183" s="92"/>
    </row>
    <row r="4184" spans="1:10" x14ac:dyDescent="0.25">
      <c r="A4184" s="135" t="s">
        <v>13260</v>
      </c>
      <c r="B4184" s="135" t="s">
        <v>550</v>
      </c>
      <c r="C4184" s="135" t="s">
        <v>566</v>
      </c>
      <c r="D4184" s="135" t="b">
        <v>0</v>
      </c>
      <c r="E4184" s="135" t="s">
        <v>13229</v>
      </c>
      <c r="F4184" s="135" t="s">
        <v>539</v>
      </c>
      <c r="G4184" s="136">
        <v>44147</v>
      </c>
      <c r="H4184" s="136">
        <v>44168</v>
      </c>
      <c r="I4184" s="135">
        <v>0</v>
      </c>
      <c r="J4184" s="92"/>
    </row>
    <row r="4185" spans="1:10" x14ac:dyDescent="0.25">
      <c r="A4185" s="135" t="s">
        <v>13261</v>
      </c>
      <c r="B4185" s="135" t="s">
        <v>550</v>
      </c>
      <c r="C4185" s="135" t="s">
        <v>566</v>
      </c>
      <c r="D4185" s="135" t="b">
        <v>0</v>
      </c>
      <c r="E4185" s="135" t="s">
        <v>13229</v>
      </c>
      <c r="F4185" s="135" t="s">
        <v>539</v>
      </c>
      <c r="G4185" s="136">
        <v>44147</v>
      </c>
      <c r="H4185" s="136">
        <v>44168</v>
      </c>
      <c r="I4185" s="135">
        <v>0</v>
      </c>
      <c r="J4185" s="92"/>
    </row>
    <row r="4186" spans="1:10" x14ac:dyDescent="0.25">
      <c r="A4186" s="135" t="s">
        <v>13262</v>
      </c>
      <c r="B4186" s="135" t="s">
        <v>550</v>
      </c>
      <c r="C4186" s="135" t="s">
        <v>566</v>
      </c>
      <c r="D4186" s="135" t="b">
        <v>0</v>
      </c>
      <c r="E4186" s="135" t="s">
        <v>13229</v>
      </c>
      <c r="F4186" s="135" t="s">
        <v>539</v>
      </c>
      <c r="G4186" s="136">
        <v>44147</v>
      </c>
      <c r="H4186" s="136">
        <v>44168</v>
      </c>
      <c r="I4186" s="135">
        <v>0</v>
      </c>
      <c r="J4186" s="92"/>
    </row>
    <row r="4187" spans="1:10" x14ac:dyDescent="0.25">
      <c r="A4187" s="135" t="s">
        <v>13263</v>
      </c>
      <c r="B4187" s="135" t="s">
        <v>550</v>
      </c>
      <c r="C4187" s="135" t="s">
        <v>566</v>
      </c>
      <c r="D4187" s="135" t="b">
        <v>0</v>
      </c>
      <c r="E4187" s="135" t="s">
        <v>13229</v>
      </c>
      <c r="F4187" s="135" t="s">
        <v>539</v>
      </c>
      <c r="G4187" s="136">
        <v>44147</v>
      </c>
      <c r="H4187" s="136">
        <v>44168</v>
      </c>
      <c r="I4187" s="135">
        <v>0</v>
      </c>
      <c r="J4187" s="92"/>
    </row>
    <row r="4188" spans="1:10" x14ac:dyDescent="0.25">
      <c r="A4188" s="135" t="s">
        <v>13264</v>
      </c>
      <c r="B4188" s="135" t="s">
        <v>550</v>
      </c>
      <c r="C4188" s="135" t="s">
        <v>566</v>
      </c>
      <c r="D4188" s="135" t="b">
        <v>0</v>
      </c>
      <c r="E4188" s="135" t="s">
        <v>13229</v>
      </c>
      <c r="F4188" s="135" t="s">
        <v>539</v>
      </c>
      <c r="G4188" s="136">
        <v>44147</v>
      </c>
      <c r="H4188" s="136">
        <v>44168</v>
      </c>
      <c r="I4188" s="135">
        <v>0</v>
      </c>
      <c r="J4188" s="92"/>
    </row>
    <row r="4189" spans="1:10" x14ac:dyDescent="0.25">
      <c r="A4189" s="135" t="s">
        <v>13265</v>
      </c>
      <c r="B4189" s="135" t="s">
        <v>550</v>
      </c>
      <c r="C4189" s="135" t="s">
        <v>566</v>
      </c>
      <c r="D4189" s="135" t="b">
        <v>0</v>
      </c>
      <c r="E4189" s="135" t="s">
        <v>13229</v>
      </c>
      <c r="F4189" s="135" t="s">
        <v>539</v>
      </c>
      <c r="G4189" s="136">
        <v>44147</v>
      </c>
      <c r="H4189" s="136">
        <v>44168</v>
      </c>
      <c r="I4189" s="135">
        <v>0</v>
      </c>
      <c r="J4189" s="92"/>
    </row>
    <row r="4190" spans="1:10" x14ac:dyDescent="0.25">
      <c r="A4190" s="135" t="s">
        <v>13266</v>
      </c>
      <c r="B4190" s="135" t="s">
        <v>550</v>
      </c>
      <c r="C4190" s="135" t="s">
        <v>566</v>
      </c>
      <c r="D4190" s="135" t="b">
        <v>0</v>
      </c>
      <c r="E4190" s="135" t="s">
        <v>13229</v>
      </c>
      <c r="F4190" s="135" t="s">
        <v>539</v>
      </c>
      <c r="G4190" s="136">
        <v>44147</v>
      </c>
      <c r="H4190" s="136">
        <v>44168</v>
      </c>
      <c r="I4190" s="135">
        <v>0</v>
      </c>
      <c r="J4190" s="92"/>
    </row>
    <row r="4191" spans="1:10" x14ac:dyDescent="0.25">
      <c r="A4191" s="135" t="s">
        <v>13267</v>
      </c>
      <c r="B4191" s="135" t="s">
        <v>550</v>
      </c>
      <c r="C4191" s="135" t="s">
        <v>566</v>
      </c>
      <c r="D4191" s="135" t="b">
        <v>0</v>
      </c>
      <c r="E4191" s="135" t="s">
        <v>13229</v>
      </c>
      <c r="F4191" s="135" t="s">
        <v>539</v>
      </c>
      <c r="G4191" s="136">
        <v>44147</v>
      </c>
      <c r="H4191" s="136">
        <v>44168</v>
      </c>
      <c r="I4191" s="135">
        <v>0</v>
      </c>
      <c r="J4191" s="92"/>
    </row>
    <row r="4192" spans="1:10" x14ac:dyDescent="0.25">
      <c r="A4192" s="135" t="s">
        <v>13268</v>
      </c>
      <c r="B4192" s="135" t="s">
        <v>550</v>
      </c>
      <c r="C4192" s="135" t="s">
        <v>566</v>
      </c>
      <c r="D4192" s="135" t="b">
        <v>0</v>
      </c>
      <c r="E4192" s="135" t="s">
        <v>13229</v>
      </c>
      <c r="F4192" s="135" t="s">
        <v>539</v>
      </c>
      <c r="G4192" s="136">
        <v>44147</v>
      </c>
      <c r="H4192" s="136">
        <v>44168</v>
      </c>
      <c r="I4192" s="135">
        <v>0</v>
      </c>
      <c r="J4192" s="92"/>
    </row>
    <row r="4193" spans="1:10" x14ac:dyDescent="0.25">
      <c r="A4193" s="135" t="s">
        <v>13269</v>
      </c>
      <c r="B4193" s="135" t="s">
        <v>550</v>
      </c>
      <c r="C4193" s="135" t="s">
        <v>566</v>
      </c>
      <c r="D4193" s="135" t="b">
        <v>0</v>
      </c>
      <c r="E4193" s="135" t="s">
        <v>13229</v>
      </c>
      <c r="F4193" s="135" t="s">
        <v>539</v>
      </c>
      <c r="G4193" s="136">
        <v>44147</v>
      </c>
      <c r="H4193" s="136">
        <v>44168</v>
      </c>
      <c r="I4193" s="135">
        <v>0</v>
      </c>
      <c r="J4193" s="92"/>
    </row>
    <row r="4194" spans="1:10" x14ac:dyDescent="0.25">
      <c r="A4194" s="135" t="s">
        <v>13270</v>
      </c>
      <c r="B4194" s="135" t="s">
        <v>550</v>
      </c>
      <c r="C4194" s="135" t="s">
        <v>566</v>
      </c>
      <c r="D4194" s="135" t="b">
        <v>0</v>
      </c>
      <c r="E4194" s="135" t="s">
        <v>13229</v>
      </c>
      <c r="F4194" s="135" t="s">
        <v>539</v>
      </c>
      <c r="G4194" s="136">
        <v>44147</v>
      </c>
      <c r="H4194" s="136">
        <v>44168</v>
      </c>
      <c r="I4194" s="135">
        <v>0</v>
      </c>
      <c r="J4194" s="92"/>
    </row>
    <row r="4195" spans="1:10" x14ac:dyDescent="0.25">
      <c r="A4195" s="135" t="s">
        <v>13271</v>
      </c>
      <c r="B4195" s="135" t="s">
        <v>550</v>
      </c>
      <c r="C4195" s="135" t="s">
        <v>566</v>
      </c>
      <c r="D4195" s="135" t="b">
        <v>0</v>
      </c>
      <c r="E4195" s="135" t="s">
        <v>13229</v>
      </c>
      <c r="F4195" s="135" t="s">
        <v>539</v>
      </c>
      <c r="G4195" s="136">
        <v>44147</v>
      </c>
      <c r="H4195" s="136">
        <v>44168</v>
      </c>
      <c r="I4195" s="135">
        <v>0</v>
      </c>
      <c r="J4195" s="92"/>
    </row>
    <row r="4196" spans="1:10" x14ac:dyDescent="0.25">
      <c r="A4196" s="135" t="s">
        <v>13272</v>
      </c>
      <c r="B4196" s="135" t="s">
        <v>550</v>
      </c>
      <c r="C4196" s="135" t="s">
        <v>566</v>
      </c>
      <c r="D4196" s="135" t="b">
        <v>0</v>
      </c>
      <c r="E4196" s="135" t="s">
        <v>13229</v>
      </c>
      <c r="F4196" s="135" t="s">
        <v>539</v>
      </c>
      <c r="G4196" s="136">
        <v>44147</v>
      </c>
      <c r="H4196" s="136">
        <v>44168</v>
      </c>
      <c r="I4196" s="135">
        <v>0</v>
      </c>
      <c r="J4196" s="92"/>
    </row>
    <row r="4197" spans="1:10" x14ac:dyDescent="0.25">
      <c r="A4197" s="135" t="s">
        <v>13273</v>
      </c>
      <c r="B4197" s="135" t="s">
        <v>550</v>
      </c>
      <c r="C4197" s="135" t="s">
        <v>566</v>
      </c>
      <c r="D4197" s="135" t="b">
        <v>0</v>
      </c>
      <c r="E4197" s="135" t="s">
        <v>13229</v>
      </c>
      <c r="F4197" s="135" t="s">
        <v>539</v>
      </c>
      <c r="G4197" s="136">
        <v>44147</v>
      </c>
      <c r="H4197" s="136">
        <v>44168</v>
      </c>
      <c r="I4197" s="135">
        <v>0</v>
      </c>
      <c r="J4197" s="92"/>
    </row>
    <row r="4198" spans="1:10" x14ac:dyDescent="0.25">
      <c r="A4198" s="135" t="s">
        <v>13274</v>
      </c>
      <c r="B4198" s="135" t="s">
        <v>550</v>
      </c>
      <c r="C4198" s="135" t="s">
        <v>566</v>
      </c>
      <c r="D4198" s="135" t="b">
        <v>0</v>
      </c>
      <c r="E4198" s="135" t="s">
        <v>13229</v>
      </c>
      <c r="F4198" s="135" t="s">
        <v>539</v>
      </c>
      <c r="G4198" s="136">
        <v>44147</v>
      </c>
      <c r="H4198" s="136">
        <v>44168</v>
      </c>
      <c r="I4198" s="135">
        <v>0</v>
      </c>
      <c r="J4198" s="92"/>
    </row>
    <row r="4199" spans="1:10" x14ac:dyDescent="0.25">
      <c r="A4199" s="135" t="s">
        <v>13275</v>
      </c>
      <c r="B4199" s="135" t="s">
        <v>550</v>
      </c>
      <c r="C4199" s="135" t="s">
        <v>566</v>
      </c>
      <c r="D4199" s="135" t="b">
        <v>0</v>
      </c>
      <c r="E4199" s="135" t="s">
        <v>13229</v>
      </c>
      <c r="F4199" s="135" t="s">
        <v>539</v>
      </c>
      <c r="G4199" s="136">
        <v>44147</v>
      </c>
      <c r="H4199" s="136">
        <v>44168</v>
      </c>
      <c r="I4199" s="135">
        <v>0</v>
      </c>
      <c r="J4199" s="92"/>
    </row>
    <row r="4200" spans="1:10" x14ac:dyDescent="0.25">
      <c r="A4200" s="135" t="s">
        <v>13276</v>
      </c>
      <c r="B4200" s="135" t="s">
        <v>550</v>
      </c>
      <c r="C4200" s="135" t="s">
        <v>566</v>
      </c>
      <c r="D4200" s="135" t="b">
        <v>0</v>
      </c>
      <c r="E4200" s="135" t="s">
        <v>13229</v>
      </c>
      <c r="F4200" s="135" t="s">
        <v>539</v>
      </c>
      <c r="G4200" s="136">
        <v>44147</v>
      </c>
      <c r="H4200" s="136">
        <v>44168</v>
      </c>
      <c r="I4200" s="135">
        <v>0</v>
      </c>
      <c r="J4200" s="92"/>
    </row>
    <row r="4201" spans="1:10" x14ac:dyDescent="0.25">
      <c r="A4201" s="135" t="s">
        <v>13277</v>
      </c>
      <c r="B4201" s="135" t="s">
        <v>550</v>
      </c>
      <c r="C4201" s="135" t="s">
        <v>566</v>
      </c>
      <c r="D4201" s="135" t="b">
        <v>0</v>
      </c>
      <c r="E4201" s="135" t="s">
        <v>13229</v>
      </c>
      <c r="F4201" s="135" t="s">
        <v>539</v>
      </c>
      <c r="G4201" s="136">
        <v>44147</v>
      </c>
      <c r="H4201" s="136">
        <v>44168</v>
      </c>
      <c r="I4201" s="135">
        <v>0</v>
      </c>
      <c r="J4201" s="92"/>
    </row>
    <row r="4202" spans="1:10" x14ac:dyDescent="0.25">
      <c r="A4202" s="135" t="s">
        <v>13278</v>
      </c>
      <c r="B4202" s="135" t="s">
        <v>550</v>
      </c>
      <c r="C4202" s="135" t="s">
        <v>566</v>
      </c>
      <c r="D4202" s="135" t="b">
        <v>0</v>
      </c>
      <c r="E4202" s="135" t="s">
        <v>13229</v>
      </c>
      <c r="F4202" s="135" t="s">
        <v>539</v>
      </c>
      <c r="G4202" s="136">
        <v>44147</v>
      </c>
      <c r="H4202" s="136">
        <v>44168</v>
      </c>
      <c r="I4202" s="135">
        <v>0</v>
      </c>
      <c r="J4202" s="92"/>
    </row>
    <row r="4203" spans="1:10" x14ac:dyDescent="0.25">
      <c r="A4203" s="135" t="s">
        <v>13279</v>
      </c>
      <c r="B4203" s="135" t="s">
        <v>550</v>
      </c>
      <c r="C4203" s="135" t="s">
        <v>566</v>
      </c>
      <c r="D4203" s="135" t="b">
        <v>0</v>
      </c>
      <c r="E4203" s="135" t="s">
        <v>13229</v>
      </c>
      <c r="F4203" s="135" t="s">
        <v>539</v>
      </c>
      <c r="G4203" s="136">
        <v>44147</v>
      </c>
      <c r="H4203" s="136">
        <v>44168</v>
      </c>
      <c r="I4203" s="135">
        <v>0</v>
      </c>
      <c r="J4203" s="92"/>
    </row>
    <row r="4204" spans="1:10" x14ac:dyDescent="0.25">
      <c r="A4204" s="135" t="s">
        <v>13280</v>
      </c>
      <c r="B4204" s="135" t="s">
        <v>550</v>
      </c>
      <c r="C4204" s="135" t="s">
        <v>566</v>
      </c>
      <c r="D4204" s="135" t="b">
        <v>0</v>
      </c>
      <c r="E4204" s="135" t="s">
        <v>13229</v>
      </c>
      <c r="F4204" s="135" t="s">
        <v>539</v>
      </c>
      <c r="G4204" s="136">
        <v>44147</v>
      </c>
      <c r="H4204" s="136">
        <v>44168</v>
      </c>
      <c r="I4204" s="135">
        <v>0</v>
      </c>
      <c r="J4204" s="92"/>
    </row>
    <row r="4205" spans="1:10" x14ac:dyDescent="0.25">
      <c r="A4205" s="135" t="s">
        <v>13281</v>
      </c>
      <c r="B4205" s="135" t="s">
        <v>550</v>
      </c>
      <c r="C4205" s="135" t="s">
        <v>566</v>
      </c>
      <c r="D4205" s="135" t="b">
        <v>0</v>
      </c>
      <c r="E4205" s="135" t="s">
        <v>13229</v>
      </c>
      <c r="F4205" s="135" t="s">
        <v>539</v>
      </c>
      <c r="G4205" s="136">
        <v>44147</v>
      </c>
      <c r="H4205" s="136">
        <v>44168</v>
      </c>
      <c r="I4205" s="135">
        <v>0</v>
      </c>
      <c r="J4205" s="92"/>
    </row>
    <row r="4206" spans="1:10" x14ac:dyDescent="0.25">
      <c r="A4206" s="135" t="s">
        <v>13282</v>
      </c>
      <c r="B4206" s="135" t="s">
        <v>550</v>
      </c>
      <c r="C4206" s="135" t="s">
        <v>566</v>
      </c>
      <c r="D4206" s="135" t="b">
        <v>0</v>
      </c>
      <c r="E4206" s="135" t="s">
        <v>13229</v>
      </c>
      <c r="F4206" s="135" t="s">
        <v>539</v>
      </c>
      <c r="G4206" s="136">
        <v>44147</v>
      </c>
      <c r="H4206" s="136">
        <v>44168</v>
      </c>
      <c r="I4206" s="135">
        <v>0</v>
      </c>
      <c r="J4206" s="92"/>
    </row>
    <row r="4207" spans="1:10" x14ac:dyDescent="0.25">
      <c r="A4207" s="135" t="s">
        <v>13283</v>
      </c>
      <c r="B4207" s="135" t="s">
        <v>550</v>
      </c>
      <c r="C4207" s="135" t="s">
        <v>566</v>
      </c>
      <c r="D4207" s="135" t="b">
        <v>0</v>
      </c>
      <c r="E4207" s="135" t="s">
        <v>13229</v>
      </c>
      <c r="F4207" s="135" t="s">
        <v>539</v>
      </c>
      <c r="G4207" s="136">
        <v>44147</v>
      </c>
      <c r="H4207" s="136">
        <v>44168</v>
      </c>
      <c r="I4207" s="135">
        <v>0</v>
      </c>
      <c r="J4207" s="92"/>
    </row>
    <row r="4208" spans="1:10" x14ac:dyDescent="0.25">
      <c r="A4208" s="135" t="s">
        <v>13284</v>
      </c>
      <c r="B4208" s="135" t="s">
        <v>550</v>
      </c>
      <c r="C4208" s="135" t="s">
        <v>566</v>
      </c>
      <c r="D4208" s="135" t="b">
        <v>0</v>
      </c>
      <c r="E4208" s="135" t="s">
        <v>13229</v>
      </c>
      <c r="F4208" s="135" t="s">
        <v>539</v>
      </c>
      <c r="G4208" s="136">
        <v>44147</v>
      </c>
      <c r="H4208" s="136">
        <v>44168</v>
      </c>
      <c r="I4208" s="135">
        <v>0</v>
      </c>
      <c r="J4208" s="92"/>
    </row>
    <row r="4209" spans="1:10" x14ac:dyDescent="0.25">
      <c r="A4209" s="135" t="s">
        <v>13285</v>
      </c>
      <c r="B4209" s="135" t="s">
        <v>550</v>
      </c>
      <c r="C4209" s="135" t="s">
        <v>566</v>
      </c>
      <c r="D4209" s="135" t="b">
        <v>0</v>
      </c>
      <c r="E4209" s="135" t="s">
        <v>13229</v>
      </c>
      <c r="F4209" s="135" t="s">
        <v>539</v>
      </c>
      <c r="G4209" s="136">
        <v>44147</v>
      </c>
      <c r="H4209" s="136">
        <v>44168</v>
      </c>
      <c r="I4209" s="135">
        <v>0</v>
      </c>
      <c r="J4209" s="92"/>
    </row>
    <row r="4210" spans="1:10" x14ac:dyDescent="0.25">
      <c r="A4210" s="135" t="s">
        <v>13286</v>
      </c>
      <c r="B4210" s="135" t="s">
        <v>550</v>
      </c>
      <c r="C4210" s="135" t="s">
        <v>566</v>
      </c>
      <c r="D4210" s="135" t="b">
        <v>0</v>
      </c>
      <c r="E4210" s="135" t="s">
        <v>13229</v>
      </c>
      <c r="F4210" s="135" t="s">
        <v>539</v>
      </c>
      <c r="G4210" s="136">
        <v>44147</v>
      </c>
      <c r="H4210" s="136">
        <v>44168</v>
      </c>
      <c r="I4210" s="135">
        <v>0</v>
      </c>
      <c r="J4210" s="92"/>
    </row>
    <row r="4211" spans="1:10" x14ac:dyDescent="0.25">
      <c r="A4211" s="135" t="s">
        <v>13287</v>
      </c>
      <c r="B4211" s="135" t="s">
        <v>550</v>
      </c>
      <c r="C4211" s="135" t="s">
        <v>566</v>
      </c>
      <c r="D4211" s="135" t="b">
        <v>0</v>
      </c>
      <c r="E4211" s="135" t="s">
        <v>13229</v>
      </c>
      <c r="F4211" s="135" t="s">
        <v>539</v>
      </c>
      <c r="G4211" s="136">
        <v>44147</v>
      </c>
      <c r="H4211" s="136">
        <v>44168</v>
      </c>
      <c r="I4211" s="135">
        <v>0</v>
      </c>
      <c r="J4211" s="92"/>
    </row>
    <row r="4212" spans="1:10" x14ac:dyDescent="0.25">
      <c r="A4212" s="135" t="s">
        <v>13288</v>
      </c>
      <c r="B4212" s="135" t="s">
        <v>550</v>
      </c>
      <c r="C4212" s="135" t="s">
        <v>566</v>
      </c>
      <c r="D4212" s="135" t="b">
        <v>0</v>
      </c>
      <c r="E4212" s="135" t="s">
        <v>13229</v>
      </c>
      <c r="F4212" s="135" t="s">
        <v>539</v>
      </c>
      <c r="G4212" s="136">
        <v>44147</v>
      </c>
      <c r="H4212" s="136">
        <v>44168</v>
      </c>
      <c r="I4212" s="135">
        <v>0</v>
      </c>
      <c r="J4212" s="92"/>
    </row>
    <row r="4213" spans="1:10" x14ac:dyDescent="0.25">
      <c r="A4213" s="135" t="s">
        <v>13289</v>
      </c>
      <c r="B4213" s="135" t="s">
        <v>550</v>
      </c>
      <c r="C4213" s="135" t="s">
        <v>566</v>
      </c>
      <c r="D4213" s="135" t="b">
        <v>0</v>
      </c>
      <c r="E4213" s="135" t="s">
        <v>13229</v>
      </c>
      <c r="F4213" s="135" t="s">
        <v>539</v>
      </c>
      <c r="G4213" s="136">
        <v>44147</v>
      </c>
      <c r="H4213" s="136">
        <v>44168</v>
      </c>
      <c r="I4213" s="135">
        <v>0</v>
      </c>
      <c r="J4213" s="92"/>
    </row>
    <row r="4214" spans="1:10" x14ac:dyDescent="0.25">
      <c r="A4214" s="135" t="s">
        <v>13290</v>
      </c>
      <c r="B4214" s="135" t="s">
        <v>550</v>
      </c>
      <c r="C4214" s="135" t="s">
        <v>566</v>
      </c>
      <c r="D4214" s="135" t="b">
        <v>0</v>
      </c>
      <c r="E4214" s="135" t="s">
        <v>13229</v>
      </c>
      <c r="F4214" s="135" t="s">
        <v>539</v>
      </c>
      <c r="G4214" s="136">
        <v>44147</v>
      </c>
      <c r="H4214" s="136">
        <v>44168</v>
      </c>
      <c r="I4214" s="135">
        <v>0</v>
      </c>
      <c r="J4214" s="92"/>
    </row>
    <row r="4215" spans="1:10" x14ac:dyDescent="0.25">
      <c r="A4215" s="135" t="s">
        <v>13291</v>
      </c>
      <c r="B4215" s="135" t="s">
        <v>550</v>
      </c>
      <c r="C4215" s="135" t="s">
        <v>566</v>
      </c>
      <c r="D4215" s="135" t="b">
        <v>0</v>
      </c>
      <c r="E4215" s="135" t="s">
        <v>13229</v>
      </c>
      <c r="F4215" s="135" t="s">
        <v>539</v>
      </c>
      <c r="G4215" s="136">
        <v>44147</v>
      </c>
      <c r="H4215" s="136">
        <v>44168</v>
      </c>
      <c r="I4215" s="135">
        <v>0</v>
      </c>
      <c r="J4215" s="92"/>
    </row>
    <row r="4216" spans="1:10" x14ac:dyDescent="0.25">
      <c r="A4216" s="135" t="s">
        <v>13292</v>
      </c>
      <c r="B4216" s="135" t="s">
        <v>550</v>
      </c>
      <c r="C4216" s="135" t="s">
        <v>566</v>
      </c>
      <c r="D4216" s="135" t="b">
        <v>0</v>
      </c>
      <c r="E4216" s="135" t="s">
        <v>13229</v>
      </c>
      <c r="F4216" s="135" t="s">
        <v>539</v>
      </c>
      <c r="G4216" s="136">
        <v>44147</v>
      </c>
      <c r="H4216" s="136">
        <v>44168</v>
      </c>
      <c r="I4216" s="135">
        <v>0</v>
      </c>
      <c r="J4216" s="92"/>
    </row>
    <row r="4217" spans="1:10" x14ac:dyDescent="0.25">
      <c r="A4217" s="135" t="s">
        <v>13293</v>
      </c>
      <c r="B4217" s="135" t="s">
        <v>550</v>
      </c>
      <c r="C4217" s="135" t="s">
        <v>566</v>
      </c>
      <c r="D4217" s="135" t="b">
        <v>0</v>
      </c>
      <c r="E4217" s="135" t="s">
        <v>13229</v>
      </c>
      <c r="F4217" s="135" t="s">
        <v>539</v>
      </c>
      <c r="G4217" s="136">
        <v>44147</v>
      </c>
      <c r="H4217" s="136">
        <v>44168</v>
      </c>
      <c r="I4217" s="135">
        <v>0</v>
      </c>
      <c r="J4217" s="92"/>
    </row>
    <row r="4218" spans="1:10" x14ac:dyDescent="0.25">
      <c r="A4218" s="135" t="s">
        <v>13294</v>
      </c>
      <c r="B4218" s="135" t="s">
        <v>550</v>
      </c>
      <c r="C4218" s="135" t="s">
        <v>566</v>
      </c>
      <c r="D4218" s="135" t="b">
        <v>0</v>
      </c>
      <c r="E4218" s="135" t="s">
        <v>13229</v>
      </c>
      <c r="F4218" s="135" t="s">
        <v>539</v>
      </c>
      <c r="G4218" s="136">
        <v>44147</v>
      </c>
      <c r="H4218" s="136">
        <v>44168</v>
      </c>
      <c r="I4218" s="135">
        <v>0</v>
      </c>
      <c r="J4218" s="92"/>
    </row>
    <row r="4219" spans="1:10" x14ac:dyDescent="0.25">
      <c r="A4219" s="135" t="s">
        <v>13295</v>
      </c>
      <c r="B4219" s="135" t="s">
        <v>550</v>
      </c>
      <c r="C4219" s="135" t="s">
        <v>566</v>
      </c>
      <c r="D4219" s="135" t="b">
        <v>0</v>
      </c>
      <c r="E4219" s="135" t="s">
        <v>13229</v>
      </c>
      <c r="F4219" s="135" t="s">
        <v>539</v>
      </c>
      <c r="G4219" s="136">
        <v>44147</v>
      </c>
      <c r="H4219" s="136">
        <v>44168</v>
      </c>
      <c r="I4219" s="135">
        <v>0</v>
      </c>
      <c r="J4219" s="92"/>
    </row>
    <row r="4220" spans="1:10" x14ac:dyDescent="0.25">
      <c r="A4220" s="135" t="s">
        <v>13296</v>
      </c>
      <c r="B4220" s="135" t="s">
        <v>550</v>
      </c>
      <c r="C4220" s="135" t="s">
        <v>566</v>
      </c>
      <c r="D4220" s="135" t="b">
        <v>0</v>
      </c>
      <c r="E4220" s="135" t="s">
        <v>13229</v>
      </c>
      <c r="F4220" s="135" t="s">
        <v>539</v>
      </c>
      <c r="G4220" s="136">
        <v>44147</v>
      </c>
      <c r="H4220" s="136">
        <v>44168</v>
      </c>
      <c r="I4220" s="135">
        <v>0</v>
      </c>
      <c r="J4220" s="92"/>
    </row>
    <row r="4221" spans="1:10" x14ac:dyDescent="0.25">
      <c r="A4221" s="135" t="s">
        <v>13297</v>
      </c>
      <c r="B4221" s="135" t="s">
        <v>550</v>
      </c>
      <c r="C4221" s="135" t="s">
        <v>566</v>
      </c>
      <c r="D4221" s="135" t="b">
        <v>0</v>
      </c>
      <c r="E4221" s="135" t="s">
        <v>13229</v>
      </c>
      <c r="F4221" s="135" t="s">
        <v>539</v>
      </c>
      <c r="G4221" s="136">
        <v>44147</v>
      </c>
      <c r="H4221" s="136">
        <v>44168</v>
      </c>
      <c r="I4221" s="135">
        <v>0</v>
      </c>
      <c r="J4221" s="92"/>
    </row>
    <row r="4222" spans="1:10" x14ac:dyDescent="0.25">
      <c r="A4222" s="135" t="s">
        <v>13298</v>
      </c>
      <c r="B4222" s="135" t="s">
        <v>550</v>
      </c>
      <c r="C4222" s="135" t="s">
        <v>566</v>
      </c>
      <c r="D4222" s="135" t="b">
        <v>0</v>
      </c>
      <c r="E4222" s="135" t="s">
        <v>13229</v>
      </c>
      <c r="F4222" s="135" t="s">
        <v>539</v>
      </c>
      <c r="G4222" s="136">
        <v>44147</v>
      </c>
      <c r="H4222" s="136">
        <v>44168</v>
      </c>
      <c r="I4222" s="135">
        <v>0</v>
      </c>
      <c r="J4222" s="92"/>
    </row>
    <row r="4223" spans="1:10" x14ac:dyDescent="0.25">
      <c r="A4223" s="135" t="s">
        <v>13299</v>
      </c>
      <c r="B4223" s="135" t="s">
        <v>550</v>
      </c>
      <c r="C4223" s="135" t="s">
        <v>566</v>
      </c>
      <c r="D4223" s="135" t="b">
        <v>0</v>
      </c>
      <c r="E4223" s="135" t="s">
        <v>13229</v>
      </c>
      <c r="F4223" s="135" t="s">
        <v>539</v>
      </c>
      <c r="G4223" s="136">
        <v>44147</v>
      </c>
      <c r="H4223" s="136">
        <v>44168</v>
      </c>
      <c r="I4223" s="135">
        <v>0</v>
      </c>
      <c r="J4223" s="92"/>
    </row>
    <row r="4224" spans="1:10" x14ac:dyDescent="0.25">
      <c r="A4224" s="135" t="s">
        <v>13300</v>
      </c>
      <c r="B4224" s="135" t="s">
        <v>550</v>
      </c>
      <c r="C4224" s="135" t="s">
        <v>566</v>
      </c>
      <c r="D4224" s="135" t="b">
        <v>0</v>
      </c>
      <c r="E4224" s="135" t="s">
        <v>13229</v>
      </c>
      <c r="F4224" s="135" t="s">
        <v>539</v>
      </c>
      <c r="G4224" s="136">
        <v>44147</v>
      </c>
      <c r="H4224" s="136">
        <v>44168</v>
      </c>
      <c r="I4224" s="135">
        <v>0</v>
      </c>
      <c r="J4224" s="92"/>
    </row>
    <row r="4225" spans="1:10" x14ac:dyDescent="0.25">
      <c r="A4225" s="135" t="s">
        <v>13301</v>
      </c>
      <c r="B4225" s="135" t="s">
        <v>550</v>
      </c>
      <c r="C4225" s="135" t="s">
        <v>566</v>
      </c>
      <c r="D4225" s="135" t="b">
        <v>0</v>
      </c>
      <c r="E4225" s="135" t="s">
        <v>13229</v>
      </c>
      <c r="F4225" s="135" t="s">
        <v>539</v>
      </c>
      <c r="G4225" s="136">
        <v>44147</v>
      </c>
      <c r="H4225" s="136">
        <v>44168</v>
      </c>
      <c r="I4225" s="135">
        <v>0</v>
      </c>
      <c r="J4225" s="92"/>
    </row>
    <row r="4226" spans="1:10" x14ac:dyDescent="0.25">
      <c r="A4226" s="135" t="s">
        <v>13302</v>
      </c>
      <c r="B4226" s="135" t="s">
        <v>550</v>
      </c>
      <c r="C4226" s="135" t="s">
        <v>566</v>
      </c>
      <c r="D4226" s="135" t="b">
        <v>0</v>
      </c>
      <c r="E4226" s="135" t="s">
        <v>13229</v>
      </c>
      <c r="F4226" s="135" t="s">
        <v>539</v>
      </c>
      <c r="G4226" s="136">
        <v>44147</v>
      </c>
      <c r="H4226" s="136">
        <v>44168</v>
      </c>
      <c r="I4226" s="135">
        <v>0</v>
      </c>
      <c r="J4226" s="92"/>
    </row>
    <row r="4227" spans="1:10" x14ac:dyDescent="0.25">
      <c r="A4227" s="135" t="s">
        <v>13303</v>
      </c>
      <c r="B4227" s="135" t="s">
        <v>550</v>
      </c>
      <c r="C4227" s="135" t="s">
        <v>566</v>
      </c>
      <c r="D4227" s="135" t="b">
        <v>0</v>
      </c>
      <c r="E4227" s="135" t="s">
        <v>13229</v>
      </c>
      <c r="F4227" s="135" t="s">
        <v>539</v>
      </c>
      <c r="G4227" s="136">
        <v>44147</v>
      </c>
      <c r="H4227" s="136">
        <v>44168</v>
      </c>
      <c r="I4227" s="135">
        <v>0</v>
      </c>
      <c r="J4227" s="92"/>
    </row>
    <row r="4228" spans="1:10" x14ac:dyDescent="0.25">
      <c r="A4228" s="135" t="s">
        <v>13304</v>
      </c>
      <c r="B4228" s="135" t="s">
        <v>550</v>
      </c>
      <c r="C4228" s="135" t="s">
        <v>566</v>
      </c>
      <c r="D4228" s="135" t="b">
        <v>0</v>
      </c>
      <c r="E4228" s="135" t="s">
        <v>13229</v>
      </c>
      <c r="F4228" s="135" t="s">
        <v>539</v>
      </c>
      <c r="G4228" s="136">
        <v>44147</v>
      </c>
      <c r="H4228" s="136">
        <v>44168</v>
      </c>
      <c r="I4228" s="135">
        <v>0</v>
      </c>
      <c r="J4228" s="92"/>
    </row>
    <row r="4229" spans="1:10" x14ac:dyDescent="0.25">
      <c r="A4229" s="135" t="s">
        <v>13305</v>
      </c>
      <c r="B4229" s="135" t="s">
        <v>550</v>
      </c>
      <c r="C4229" s="135" t="s">
        <v>566</v>
      </c>
      <c r="D4229" s="135" t="b">
        <v>0</v>
      </c>
      <c r="E4229" s="135" t="s">
        <v>13229</v>
      </c>
      <c r="F4229" s="135" t="s">
        <v>539</v>
      </c>
      <c r="G4229" s="136">
        <v>44147</v>
      </c>
      <c r="H4229" s="136">
        <v>44168</v>
      </c>
      <c r="I4229" s="135">
        <v>0</v>
      </c>
      <c r="J4229" s="92"/>
    </row>
    <row r="4230" spans="1:10" x14ac:dyDescent="0.25">
      <c r="A4230" s="135" t="s">
        <v>13306</v>
      </c>
      <c r="B4230" s="135" t="s">
        <v>550</v>
      </c>
      <c r="C4230" s="135" t="s">
        <v>566</v>
      </c>
      <c r="D4230" s="135" t="b">
        <v>0</v>
      </c>
      <c r="E4230" s="135" t="s">
        <v>13229</v>
      </c>
      <c r="F4230" s="135" t="s">
        <v>539</v>
      </c>
      <c r="G4230" s="136">
        <v>44147</v>
      </c>
      <c r="H4230" s="136">
        <v>44168</v>
      </c>
      <c r="I4230" s="135">
        <v>0</v>
      </c>
      <c r="J4230" s="92"/>
    </row>
    <row r="4231" spans="1:10" x14ac:dyDescent="0.25">
      <c r="A4231" s="135" t="s">
        <v>13307</v>
      </c>
      <c r="B4231" s="135" t="s">
        <v>550</v>
      </c>
      <c r="C4231" s="135" t="s">
        <v>566</v>
      </c>
      <c r="D4231" s="135" t="b">
        <v>0</v>
      </c>
      <c r="E4231" s="135" t="s">
        <v>13229</v>
      </c>
      <c r="F4231" s="135" t="s">
        <v>539</v>
      </c>
      <c r="G4231" s="136">
        <v>44147</v>
      </c>
      <c r="H4231" s="136">
        <v>44168</v>
      </c>
      <c r="I4231" s="135">
        <v>0</v>
      </c>
      <c r="J4231" s="92"/>
    </row>
    <row r="4232" spans="1:10" x14ac:dyDescent="0.25">
      <c r="A4232" s="135" t="s">
        <v>13308</v>
      </c>
      <c r="B4232" s="135" t="s">
        <v>550</v>
      </c>
      <c r="C4232" s="135" t="s">
        <v>566</v>
      </c>
      <c r="D4232" s="135" t="b">
        <v>0</v>
      </c>
      <c r="E4232" s="135" t="s">
        <v>13229</v>
      </c>
      <c r="F4232" s="135" t="s">
        <v>539</v>
      </c>
      <c r="G4232" s="136">
        <v>44147</v>
      </c>
      <c r="H4232" s="136">
        <v>44168</v>
      </c>
      <c r="I4232" s="135">
        <v>0</v>
      </c>
      <c r="J4232" s="92"/>
    </row>
    <row r="4233" spans="1:10" x14ac:dyDescent="0.25">
      <c r="A4233" s="135" t="s">
        <v>13309</v>
      </c>
      <c r="B4233" s="135" t="s">
        <v>550</v>
      </c>
      <c r="C4233" s="135" t="s">
        <v>566</v>
      </c>
      <c r="D4233" s="135" t="b">
        <v>0</v>
      </c>
      <c r="E4233" s="135" t="s">
        <v>13229</v>
      </c>
      <c r="F4233" s="135" t="s">
        <v>539</v>
      </c>
      <c r="G4233" s="136">
        <v>44147</v>
      </c>
      <c r="H4233" s="136">
        <v>44168</v>
      </c>
      <c r="I4233" s="135">
        <v>0</v>
      </c>
      <c r="J4233" s="92"/>
    </row>
    <row r="4234" spans="1:10" x14ac:dyDescent="0.25">
      <c r="A4234" s="135" t="s">
        <v>13310</v>
      </c>
      <c r="B4234" s="135" t="s">
        <v>550</v>
      </c>
      <c r="C4234" s="135" t="s">
        <v>566</v>
      </c>
      <c r="D4234" s="135" t="b">
        <v>0</v>
      </c>
      <c r="E4234" s="135" t="s">
        <v>13229</v>
      </c>
      <c r="F4234" s="135" t="s">
        <v>539</v>
      </c>
      <c r="G4234" s="136">
        <v>44147</v>
      </c>
      <c r="H4234" s="136">
        <v>44168</v>
      </c>
      <c r="I4234" s="135">
        <v>0</v>
      </c>
      <c r="J4234" s="92"/>
    </row>
    <row r="4235" spans="1:10" x14ac:dyDescent="0.25">
      <c r="A4235" s="135" t="s">
        <v>13311</v>
      </c>
      <c r="B4235" s="135" t="s">
        <v>550</v>
      </c>
      <c r="C4235" s="135" t="s">
        <v>566</v>
      </c>
      <c r="D4235" s="135" t="b">
        <v>0</v>
      </c>
      <c r="E4235" s="135" t="s">
        <v>13229</v>
      </c>
      <c r="F4235" s="135" t="s">
        <v>539</v>
      </c>
      <c r="G4235" s="136">
        <v>44147</v>
      </c>
      <c r="H4235" s="136">
        <v>44168</v>
      </c>
      <c r="I4235" s="135">
        <v>0</v>
      </c>
      <c r="J4235" s="92"/>
    </row>
    <row r="4236" spans="1:10" x14ac:dyDescent="0.25">
      <c r="A4236" s="135" t="s">
        <v>13312</v>
      </c>
      <c r="B4236" s="135" t="s">
        <v>550</v>
      </c>
      <c r="C4236" s="135" t="s">
        <v>566</v>
      </c>
      <c r="D4236" s="135" t="b">
        <v>0</v>
      </c>
      <c r="E4236" s="135" t="s">
        <v>13229</v>
      </c>
      <c r="F4236" s="135" t="s">
        <v>539</v>
      </c>
      <c r="G4236" s="136">
        <v>44147</v>
      </c>
      <c r="H4236" s="136">
        <v>44168</v>
      </c>
      <c r="I4236" s="135">
        <v>0</v>
      </c>
      <c r="J4236" s="92"/>
    </row>
    <row r="4237" spans="1:10" x14ac:dyDescent="0.25">
      <c r="A4237" s="135" t="s">
        <v>13313</v>
      </c>
      <c r="B4237" s="135" t="s">
        <v>550</v>
      </c>
      <c r="C4237" s="135" t="s">
        <v>566</v>
      </c>
      <c r="D4237" s="135" t="b">
        <v>0</v>
      </c>
      <c r="E4237" s="135" t="s">
        <v>13229</v>
      </c>
      <c r="F4237" s="135" t="s">
        <v>539</v>
      </c>
      <c r="G4237" s="136">
        <v>44147</v>
      </c>
      <c r="H4237" s="136">
        <v>44168</v>
      </c>
      <c r="I4237" s="135">
        <v>0</v>
      </c>
      <c r="J4237" s="92"/>
    </row>
    <row r="4238" spans="1:10" x14ac:dyDescent="0.25">
      <c r="A4238" s="135" t="s">
        <v>13314</v>
      </c>
      <c r="B4238" s="135" t="s">
        <v>550</v>
      </c>
      <c r="C4238" s="135" t="s">
        <v>566</v>
      </c>
      <c r="D4238" s="135" t="b">
        <v>0</v>
      </c>
      <c r="E4238" s="135" t="s">
        <v>13229</v>
      </c>
      <c r="F4238" s="135" t="s">
        <v>539</v>
      </c>
      <c r="G4238" s="136">
        <v>44147</v>
      </c>
      <c r="H4238" s="136">
        <v>44168</v>
      </c>
      <c r="I4238" s="135">
        <v>0</v>
      </c>
      <c r="J4238" s="92"/>
    </row>
    <row r="4239" spans="1:10" x14ac:dyDescent="0.25">
      <c r="A4239" s="135" t="s">
        <v>13315</v>
      </c>
      <c r="B4239" s="135" t="s">
        <v>550</v>
      </c>
      <c r="C4239" s="135" t="s">
        <v>566</v>
      </c>
      <c r="D4239" s="135" t="b">
        <v>0</v>
      </c>
      <c r="E4239" s="135" t="s">
        <v>13229</v>
      </c>
      <c r="F4239" s="135" t="s">
        <v>539</v>
      </c>
      <c r="G4239" s="136">
        <v>44147</v>
      </c>
      <c r="H4239" s="136">
        <v>44168</v>
      </c>
      <c r="I4239" s="135">
        <v>0</v>
      </c>
      <c r="J4239" s="92"/>
    </row>
    <row r="4240" spans="1:10" x14ac:dyDescent="0.25">
      <c r="A4240" s="135" t="s">
        <v>13316</v>
      </c>
      <c r="B4240" s="135" t="s">
        <v>550</v>
      </c>
      <c r="C4240" s="135" t="s">
        <v>566</v>
      </c>
      <c r="D4240" s="135" t="b">
        <v>0</v>
      </c>
      <c r="E4240" s="135" t="s">
        <v>13229</v>
      </c>
      <c r="F4240" s="135" t="s">
        <v>539</v>
      </c>
      <c r="G4240" s="136">
        <v>44147</v>
      </c>
      <c r="H4240" s="136">
        <v>44168</v>
      </c>
      <c r="I4240" s="135">
        <v>0</v>
      </c>
      <c r="J4240" s="92"/>
    </row>
    <row r="4241" spans="1:10" x14ac:dyDescent="0.25">
      <c r="A4241" s="135" t="s">
        <v>13317</v>
      </c>
      <c r="B4241" s="135" t="s">
        <v>550</v>
      </c>
      <c r="C4241" s="135" t="s">
        <v>566</v>
      </c>
      <c r="D4241" s="135" t="b">
        <v>0</v>
      </c>
      <c r="E4241" s="135" t="s">
        <v>13229</v>
      </c>
      <c r="F4241" s="135" t="s">
        <v>539</v>
      </c>
      <c r="G4241" s="136">
        <v>44147</v>
      </c>
      <c r="H4241" s="136">
        <v>44168</v>
      </c>
      <c r="I4241" s="135">
        <v>0</v>
      </c>
      <c r="J4241" s="92"/>
    </row>
    <row r="4242" spans="1:10" x14ac:dyDescent="0.25">
      <c r="A4242" s="135" t="s">
        <v>13318</v>
      </c>
      <c r="B4242" s="135" t="s">
        <v>550</v>
      </c>
      <c r="C4242" s="135" t="s">
        <v>566</v>
      </c>
      <c r="D4242" s="135" t="b">
        <v>0</v>
      </c>
      <c r="E4242" s="135" t="s">
        <v>13229</v>
      </c>
      <c r="F4242" s="135" t="s">
        <v>539</v>
      </c>
      <c r="G4242" s="136">
        <v>44147</v>
      </c>
      <c r="H4242" s="136">
        <v>44168</v>
      </c>
      <c r="I4242" s="135">
        <v>0</v>
      </c>
      <c r="J4242" s="92"/>
    </row>
    <row r="4243" spans="1:10" x14ac:dyDescent="0.25">
      <c r="A4243" s="135" t="s">
        <v>13319</v>
      </c>
      <c r="B4243" s="135" t="s">
        <v>550</v>
      </c>
      <c r="C4243" s="135" t="s">
        <v>566</v>
      </c>
      <c r="D4243" s="135" t="b">
        <v>0</v>
      </c>
      <c r="E4243" s="135" t="s">
        <v>13229</v>
      </c>
      <c r="F4243" s="135" t="s">
        <v>539</v>
      </c>
      <c r="G4243" s="136">
        <v>44147</v>
      </c>
      <c r="H4243" s="136">
        <v>44168</v>
      </c>
      <c r="I4243" s="135">
        <v>0</v>
      </c>
      <c r="J4243" s="92"/>
    </row>
    <row r="4244" spans="1:10" x14ac:dyDescent="0.25">
      <c r="A4244" s="135" t="s">
        <v>13320</v>
      </c>
      <c r="B4244" s="135" t="s">
        <v>550</v>
      </c>
      <c r="C4244" s="135" t="s">
        <v>566</v>
      </c>
      <c r="D4244" s="135" t="b">
        <v>0</v>
      </c>
      <c r="E4244" s="135" t="s">
        <v>13229</v>
      </c>
      <c r="F4244" s="135" t="s">
        <v>539</v>
      </c>
      <c r="G4244" s="136">
        <v>44147</v>
      </c>
      <c r="H4244" s="136">
        <v>44168</v>
      </c>
      <c r="I4244" s="135">
        <v>0</v>
      </c>
      <c r="J4244" s="92"/>
    </row>
    <row r="4245" spans="1:10" x14ac:dyDescent="0.25">
      <c r="A4245" s="135" t="s">
        <v>13321</v>
      </c>
      <c r="B4245" s="135" t="s">
        <v>550</v>
      </c>
      <c r="C4245" s="135" t="s">
        <v>566</v>
      </c>
      <c r="D4245" s="135" t="b">
        <v>0</v>
      </c>
      <c r="E4245" s="135" t="s">
        <v>13229</v>
      </c>
      <c r="F4245" s="135" t="s">
        <v>539</v>
      </c>
      <c r="G4245" s="136">
        <v>44147</v>
      </c>
      <c r="H4245" s="136">
        <v>44168</v>
      </c>
      <c r="I4245" s="135">
        <v>0</v>
      </c>
      <c r="J4245" s="92"/>
    </row>
    <row r="4246" spans="1:10" x14ac:dyDescent="0.25">
      <c r="A4246" s="135" t="s">
        <v>13322</v>
      </c>
      <c r="B4246" s="135" t="s">
        <v>550</v>
      </c>
      <c r="C4246" s="135" t="s">
        <v>566</v>
      </c>
      <c r="D4246" s="135" t="b">
        <v>0</v>
      </c>
      <c r="E4246" s="135" t="s">
        <v>13229</v>
      </c>
      <c r="F4246" s="135" t="s">
        <v>539</v>
      </c>
      <c r="G4246" s="136">
        <v>44147</v>
      </c>
      <c r="H4246" s="136">
        <v>44168</v>
      </c>
      <c r="I4246" s="135">
        <v>0</v>
      </c>
      <c r="J4246" s="92"/>
    </row>
    <row r="4247" spans="1:10" x14ac:dyDescent="0.25">
      <c r="A4247" s="135" t="s">
        <v>13323</v>
      </c>
      <c r="B4247" s="135" t="s">
        <v>550</v>
      </c>
      <c r="C4247" s="135" t="s">
        <v>566</v>
      </c>
      <c r="D4247" s="135" t="b">
        <v>0</v>
      </c>
      <c r="E4247" s="135" t="s">
        <v>13229</v>
      </c>
      <c r="F4247" s="135" t="s">
        <v>539</v>
      </c>
      <c r="G4247" s="136">
        <v>44147</v>
      </c>
      <c r="H4247" s="136">
        <v>44168</v>
      </c>
      <c r="I4247" s="135">
        <v>0</v>
      </c>
      <c r="J4247" s="92"/>
    </row>
    <row r="4248" spans="1:10" x14ac:dyDescent="0.25">
      <c r="A4248" s="135" t="s">
        <v>13324</v>
      </c>
      <c r="B4248" s="135" t="s">
        <v>550</v>
      </c>
      <c r="C4248" s="135" t="s">
        <v>566</v>
      </c>
      <c r="D4248" s="135" t="b">
        <v>0</v>
      </c>
      <c r="E4248" s="135" t="s">
        <v>13229</v>
      </c>
      <c r="F4248" s="135" t="s">
        <v>539</v>
      </c>
      <c r="G4248" s="136">
        <v>44147</v>
      </c>
      <c r="H4248" s="136">
        <v>44168</v>
      </c>
      <c r="I4248" s="135">
        <v>0</v>
      </c>
      <c r="J4248" s="92"/>
    </row>
    <row r="4249" spans="1:10" x14ac:dyDescent="0.25">
      <c r="A4249" s="135" t="s">
        <v>13325</v>
      </c>
      <c r="B4249" s="135" t="s">
        <v>550</v>
      </c>
      <c r="C4249" s="135" t="s">
        <v>566</v>
      </c>
      <c r="D4249" s="135" t="b">
        <v>0</v>
      </c>
      <c r="E4249" s="135" t="s">
        <v>13229</v>
      </c>
      <c r="F4249" s="135" t="s">
        <v>539</v>
      </c>
      <c r="G4249" s="136">
        <v>44147</v>
      </c>
      <c r="H4249" s="136">
        <v>44168</v>
      </c>
      <c r="I4249" s="135">
        <v>0</v>
      </c>
      <c r="J4249" s="92"/>
    </row>
    <row r="4250" spans="1:10" x14ac:dyDescent="0.25">
      <c r="A4250" s="135" t="s">
        <v>13326</v>
      </c>
      <c r="B4250" s="135" t="s">
        <v>550</v>
      </c>
      <c r="C4250" s="135" t="s">
        <v>566</v>
      </c>
      <c r="D4250" s="135" t="b">
        <v>0</v>
      </c>
      <c r="E4250" s="135" t="s">
        <v>13229</v>
      </c>
      <c r="F4250" s="135" t="s">
        <v>539</v>
      </c>
      <c r="G4250" s="136">
        <v>44147</v>
      </c>
      <c r="H4250" s="136">
        <v>44168</v>
      </c>
      <c r="I4250" s="135">
        <v>0</v>
      </c>
      <c r="J4250" s="92"/>
    </row>
    <row r="4251" spans="1:10" x14ac:dyDescent="0.25">
      <c r="A4251" s="135" t="s">
        <v>13327</v>
      </c>
      <c r="B4251" s="135" t="s">
        <v>550</v>
      </c>
      <c r="C4251" s="135" t="s">
        <v>566</v>
      </c>
      <c r="D4251" s="135" t="b">
        <v>0</v>
      </c>
      <c r="E4251" s="135" t="s">
        <v>13229</v>
      </c>
      <c r="F4251" s="135" t="s">
        <v>539</v>
      </c>
      <c r="G4251" s="136">
        <v>44147</v>
      </c>
      <c r="H4251" s="136">
        <v>44168</v>
      </c>
      <c r="I4251" s="135">
        <v>0</v>
      </c>
      <c r="J4251" s="92"/>
    </row>
    <row r="4252" spans="1:10" x14ac:dyDescent="0.25">
      <c r="A4252" s="135" t="s">
        <v>13328</v>
      </c>
      <c r="B4252" s="135" t="s">
        <v>550</v>
      </c>
      <c r="C4252" s="135" t="s">
        <v>566</v>
      </c>
      <c r="D4252" s="135" t="b">
        <v>0</v>
      </c>
      <c r="E4252" s="135" t="s">
        <v>13229</v>
      </c>
      <c r="F4252" s="135" t="s">
        <v>539</v>
      </c>
      <c r="G4252" s="136">
        <v>44147</v>
      </c>
      <c r="H4252" s="136">
        <v>44168</v>
      </c>
      <c r="I4252" s="135">
        <v>0</v>
      </c>
      <c r="J4252" s="92"/>
    </row>
    <row r="4253" spans="1:10" x14ac:dyDescent="0.25">
      <c r="A4253" s="135" t="s">
        <v>13329</v>
      </c>
      <c r="B4253" s="135" t="s">
        <v>550</v>
      </c>
      <c r="C4253" s="135" t="s">
        <v>566</v>
      </c>
      <c r="D4253" s="135" t="b">
        <v>0</v>
      </c>
      <c r="E4253" s="135" t="s">
        <v>13229</v>
      </c>
      <c r="F4253" s="135" t="s">
        <v>539</v>
      </c>
      <c r="G4253" s="136">
        <v>44147</v>
      </c>
      <c r="H4253" s="136">
        <v>44168</v>
      </c>
      <c r="I4253" s="135">
        <v>0</v>
      </c>
      <c r="J4253" s="92"/>
    </row>
    <row r="4254" spans="1:10" x14ac:dyDescent="0.25">
      <c r="A4254" s="135" t="s">
        <v>13330</v>
      </c>
      <c r="B4254" s="135" t="s">
        <v>550</v>
      </c>
      <c r="C4254" s="135" t="s">
        <v>566</v>
      </c>
      <c r="D4254" s="135" t="b">
        <v>0</v>
      </c>
      <c r="E4254" s="135" t="s">
        <v>13229</v>
      </c>
      <c r="F4254" s="135" t="s">
        <v>539</v>
      </c>
      <c r="G4254" s="136">
        <v>44147</v>
      </c>
      <c r="H4254" s="136">
        <v>44168</v>
      </c>
      <c r="I4254" s="135">
        <v>0</v>
      </c>
      <c r="J4254" s="92"/>
    </row>
    <row r="4255" spans="1:10" x14ac:dyDescent="0.25">
      <c r="A4255" s="135" t="s">
        <v>13331</v>
      </c>
      <c r="B4255" s="135" t="s">
        <v>550</v>
      </c>
      <c r="C4255" s="135" t="s">
        <v>566</v>
      </c>
      <c r="D4255" s="135" t="b">
        <v>0</v>
      </c>
      <c r="E4255" s="135" t="s">
        <v>13229</v>
      </c>
      <c r="F4255" s="135" t="s">
        <v>539</v>
      </c>
      <c r="G4255" s="136">
        <v>44147</v>
      </c>
      <c r="H4255" s="136">
        <v>44168</v>
      </c>
      <c r="I4255" s="135">
        <v>0</v>
      </c>
      <c r="J4255" s="92"/>
    </row>
    <row r="4256" spans="1:10" x14ac:dyDescent="0.25">
      <c r="A4256" s="135" t="s">
        <v>13332</v>
      </c>
      <c r="B4256" s="135" t="s">
        <v>550</v>
      </c>
      <c r="C4256" s="135" t="s">
        <v>566</v>
      </c>
      <c r="D4256" s="135" t="b">
        <v>0</v>
      </c>
      <c r="E4256" s="135" t="s">
        <v>13229</v>
      </c>
      <c r="F4256" s="135" t="s">
        <v>539</v>
      </c>
      <c r="G4256" s="136">
        <v>44147</v>
      </c>
      <c r="H4256" s="136">
        <v>44168</v>
      </c>
      <c r="I4256" s="135">
        <v>0</v>
      </c>
      <c r="J4256" s="92"/>
    </row>
    <row r="4257" spans="1:10" x14ac:dyDescent="0.25">
      <c r="A4257" s="135" t="s">
        <v>13333</v>
      </c>
      <c r="B4257" s="135" t="s">
        <v>550</v>
      </c>
      <c r="C4257" s="135" t="s">
        <v>566</v>
      </c>
      <c r="D4257" s="135" t="b">
        <v>0</v>
      </c>
      <c r="E4257" s="135" t="s">
        <v>13229</v>
      </c>
      <c r="F4257" s="135" t="s">
        <v>539</v>
      </c>
      <c r="G4257" s="136">
        <v>44147</v>
      </c>
      <c r="H4257" s="136">
        <v>44168</v>
      </c>
      <c r="I4257" s="135">
        <v>0</v>
      </c>
      <c r="J4257" s="92"/>
    </row>
    <row r="4258" spans="1:10" x14ac:dyDescent="0.25">
      <c r="A4258" s="135" t="s">
        <v>13334</v>
      </c>
      <c r="B4258" s="135" t="s">
        <v>550</v>
      </c>
      <c r="C4258" s="135" t="s">
        <v>566</v>
      </c>
      <c r="D4258" s="135" t="b">
        <v>0</v>
      </c>
      <c r="E4258" s="135" t="s">
        <v>13229</v>
      </c>
      <c r="F4258" s="135" t="s">
        <v>539</v>
      </c>
      <c r="G4258" s="136">
        <v>44147</v>
      </c>
      <c r="H4258" s="136">
        <v>44168</v>
      </c>
      <c r="I4258" s="135">
        <v>0</v>
      </c>
      <c r="J4258" s="92"/>
    </row>
    <row r="4259" spans="1:10" x14ac:dyDescent="0.25">
      <c r="A4259" s="135" t="s">
        <v>13335</v>
      </c>
      <c r="B4259" s="135" t="s">
        <v>550</v>
      </c>
      <c r="C4259" s="135" t="s">
        <v>566</v>
      </c>
      <c r="D4259" s="135" t="b">
        <v>0</v>
      </c>
      <c r="E4259" s="135" t="s">
        <v>13229</v>
      </c>
      <c r="F4259" s="135" t="s">
        <v>539</v>
      </c>
      <c r="G4259" s="136">
        <v>44147</v>
      </c>
      <c r="H4259" s="136">
        <v>44168</v>
      </c>
      <c r="I4259" s="135">
        <v>0</v>
      </c>
      <c r="J4259" s="92"/>
    </row>
    <row r="4260" spans="1:10" x14ac:dyDescent="0.25">
      <c r="A4260" s="135" t="s">
        <v>13336</v>
      </c>
      <c r="B4260" s="135" t="s">
        <v>550</v>
      </c>
      <c r="C4260" s="135" t="s">
        <v>566</v>
      </c>
      <c r="D4260" s="135" t="b">
        <v>0</v>
      </c>
      <c r="E4260" s="135" t="s">
        <v>13229</v>
      </c>
      <c r="F4260" s="135" t="s">
        <v>539</v>
      </c>
      <c r="G4260" s="136">
        <v>44147</v>
      </c>
      <c r="H4260" s="136">
        <v>44168</v>
      </c>
      <c r="I4260" s="135">
        <v>0</v>
      </c>
      <c r="J4260" s="92"/>
    </row>
    <row r="4261" spans="1:10" x14ac:dyDescent="0.25">
      <c r="A4261" s="135" t="s">
        <v>13337</v>
      </c>
      <c r="B4261" s="135" t="s">
        <v>550</v>
      </c>
      <c r="C4261" s="135" t="s">
        <v>566</v>
      </c>
      <c r="D4261" s="135" t="b">
        <v>0</v>
      </c>
      <c r="E4261" s="135" t="s">
        <v>13229</v>
      </c>
      <c r="F4261" s="135" t="s">
        <v>539</v>
      </c>
      <c r="G4261" s="136">
        <v>44147</v>
      </c>
      <c r="H4261" s="136">
        <v>44168</v>
      </c>
      <c r="I4261" s="135">
        <v>0</v>
      </c>
      <c r="J4261" s="92"/>
    </row>
    <row r="4262" spans="1:10" x14ac:dyDescent="0.25">
      <c r="A4262" s="135" t="s">
        <v>13338</v>
      </c>
      <c r="B4262" s="135" t="s">
        <v>550</v>
      </c>
      <c r="C4262" s="135" t="s">
        <v>566</v>
      </c>
      <c r="D4262" s="135" t="b">
        <v>0</v>
      </c>
      <c r="E4262" s="135" t="s">
        <v>13229</v>
      </c>
      <c r="F4262" s="135" t="s">
        <v>539</v>
      </c>
      <c r="G4262" s="136">
        <v>44147</v>
      </c>
      <c r="H4262" s="136">
        <v>44168</v>
      </c>
      <c r="I4262" s="135">
        <v>0</v>
      </c>
      <c r="J4262" s="92"/>
    </row>
    <row r="4263" spans="1:10" x14ac:dyDescent="0.25">
      <c r="A4263" s="135" t="s">
        <v>13339</v>
      </c>
      <c r="B4263" s="135" t="s">
        <v>550</v>
      </c>
      <c r="C4263" s="135" t="s">
        <v>566</v>
      </c>
      <c r="D4263" s="135" t="b">
        <v>0</v>
      </c>
      <c r="E4263" s="135" t="s">
        <v>13229</v>
      </c>
      <c r="F4263" s="135" t="s">
        <v>539</v>
      </c>
      <c r="G4263" s="136">
        <v>44147</v>
      </c>
      <c r="H4263" s="136">
        <v>44168</v>
      </c>
      <c r="I4263" s="135">
        <v>0</v>
      </c>
      <c r="J4263" s="92"/>
    </row>
    <row r="4264" spans="1:10" x14ac:dyDescent="0.25">
      <c r="A4264" s="135" t="s">
        <v>13340</v>
      </c>
      <c r="B4264" s="135" t="s">
        <v>550</v>
      </c>
      <c r="C4264" s="135" t="s">
        <v>566</v>
      </c>
      <c r="D4264" s="135" t="b">
        <v>0</v>
      </c>
      <c r="E4264" s="135" t="s">
        <v>13229</v>
      </c>
      <c r="F4264" s="135" t="s">
        <v>539</v>
      </c>
      <c r="G4264" s="136">
        <v>44147</v>
      </c>
      <c r="H4264" s="136">
        <v>44168</v>
      </c>
      <c r="I4264" s="135">
        <v>0</v>
      </c>
      <c r="J4264" s="92"/>
    </row>
    <row r="4265" spans="1:10" x14ac:dyDescent="0.25">
      <c r="A4265" s="135" t="s">
        <v>13341</v>
      </c>
      <c r="B4265" s="135" t="s">
        <v>550</v>
      </c>
      <c r="C4265" s="135" t="s">
        <v>566</v>
      </c>
      <c r="D4265" s="135" t="b">
        <v>0</v>
      </c>
      <c r="E4265" s="135" t="s">
        <v>13229</v>
      </c>
      <c r="F4265" s="135" t="s">
        <v>539</v>
      </c>
      <c r="G4265" s="136">
        <v>44147</v>
      </c>
      <c r="H4265" s="136">
        <v>44168</v>
      </c>
      <c r="I4265" s="135">
        <v>0</v>
      </c>
      <c r="J4265" s="92"/>
    </row>
    <row r="4266" spans="1:10" x14ac:dyDescent="0.25">
      <c r="A4266" s="135" t="s">
        <v>13342</v>
      </c>
      <c r="B4266" s="135" t="s">
        <v>550</v>
      </c>
      <c r="C4266" s="135" t="s">
        <v>566</v>
      </c>
      <c r="D4266" s="135" t="b">
        <v>0</v>
      </c>
      <c r="E4266" s="135" t="s">
        <v>13229</v>
      </c>
      <c r="F4266" s="135" t="s">
        <v>539</v>
      </c>
      <c r="G4266" s="136">
        <v>44147</v>
      </c>
      <c r="H4266" s="136">
        <v>44168</v>
      </c>
      <c r="I4266" s="135">
        <v>0</v>
      </c>
      <c r="J4266" s="92"/>
    </row>
    <row r="4267" spans="1:10" x14ac:dyDescent="0.25">
      <c r="A4267" s="135" t="s">
        <v>13343</v>
      </c>
      <c r="B4267" s="135" t="s">
        <v>550</v>
      </c>
      <c r="C4267" s="135" t="s">
        <v>566</v>
      </c>
      <c r="D4267" s="135" t="b">
        <v>0</v>
      </c>
      <c r="E4267" s="135" t="s">
        <v>13229</v>
      </c>
      <c r="F4267" s="135" t="s">
        <v>539</v>
      </c>
      <c r="G4267" s="136">
        <v>44147</v>
      </c>
      <c r="H4267" s="136">
        <v>44168</v>
      </c>
      <c r="I4267" s="135">
        <v>0</v>
      </c>
      <c r="J4267" s="92"/>
    </row>
    <row r="4268" spans="1:10" x14ac:dyDescent="0.25">
      <c r="A4268" s="135" t="s">
        <v>13344</v>
      </c>
      <c r="B4268" s="135" t="s">
        <v>550</v>
      </c>
      <c r="C4268" s="135" t="s">
        <v>566</v>
      </c>
      <c r="D4268" s="135" t="b">
        <v>0</v>
      </c>
      <c r="E4268" s="135" t="s">
        <v>13229</v>
      </c>
      <c r="F4268" s="135" t="s">
        <v>539</v>
      </c>
      <c r="G4268" s="136">
        <v>44147</v>
      </c>
      <c r="H4268" s="136">
        <v>44168</v>
      </c>
      <c r="I4268" s="135">
        <v>0</v>
      </c>
      <c r="J4268" s="92"/>
    </row>
    <row r="4269" spans="1:10" x14ac:dyDescent="0.25">
      <c r="A4269" s="135" t="s">
        <v>13345</v>
      </c>
      <c r="B4269" s="135" t="s">
        <v>550</v>
      </c>
      <c r="C4269" s="135" t="s">
        <v>566</v>
      </c>
      <c r="D4269" s="135" t="b">
        <v>0</v>
      </c>
      <c r="E4269" s="135" t="s">
        <v>13229</v>
      </c>
      <c r="F4269" s="135" t="s">
        <v>539</v>
      </c>
      <c r="G4269" s="136">
        <v>44147</v>
      </c>
      <c r="H4269" s="136">
        <v>44168</v>
      </c>
      <c r="I4269" s="135">
        <v>0</v>
      </c>
      <c r="J4269" s="92"/>
    </row>
    <row r="4270" spans="1:10" x14ac:dyDescent="0.25">
      <c r="A4270" s="135" t="s">
        <v>13346</v>
      </c>
      <c r="B4270" s="135" t="s">
        <v>550</v>
      </c>
      <c r="C4270" s="135" t="s">
        <v>566</v>
      </c>
      <c r="D4270" s="135" t="b">
        <v>0</v>
      </c>
      <c r="E4270" s="135" t="s">
        <v>13229</v>
      </c>
      <c r="F4270" s="135" t="s">
        <v>539</v>
      </c>
      <c r="G4270" s="136">
        <v>44147</v>
      </c>
      <c r="H4270" s="136">
        <v>44168</v>
      </c>
      <c r="I4270" s="135">
        <v>0</v>
      </c>
      <c r="J4270" s="92"/>
    </row>
    <row r="4271" spans="1:10" x14ac:dyDescent="0.25">
      <c r="A4271" s="135" t="s">
        <v>13347</v>
      </c>
      <c r="B4271" s="135" t="s">
        <v>550</v>
      </c>
      <c r="C4271" s="135" t="s">
        <v>566</v>
      </c>
      <c r="D4271" s="135" t="b">
        <v>0</v>
      </c>
      <c r="E4271" s="135" t="s">
        <v>13229</v>
      </c>
      <c r="F4271" s="135" t="s">
        <v>539</v>
      </c>
      <c r="G4271" s="136">
        <v>44147</v>
      </c>
      <c r="H4271" s="136">
        <v>44168</v>
      </c>
      <c r="I4271" s="135">
        <v>0</v>
      </c>
      <c r="J4271" s="92"/>
    </row>
    <row r="4272" spans="1:10" x14ac:dyDescent="0.25">
      <c r="A4272" s="135" t="s">
        <v>13348</v>
      </c>
      <c r="B4272" s="135" t="s">
        <v>550</v>
      </c>
      <c r="C4272" s="135" t="s">
        <v>566</v>
      </c>
      <c r="D4272" s="135" t="b">
        <v>0</v>
      </c>
      <c r="E4272" s="135" t="s">
        <v>13229</v>
      </c>
      <c r="F4272" s="135" t="s">
        <v>539</v>
      </c>
      <c r="G4272" s="136">
        <v>44147</v>
      </c>
      <c r="H4272" s="136">
        <v>44168</v>
      </c>
      <c r="I4272" s="135">
        <v>0</v>
      </c>
      <c r="J4272" s="92"/>
    </row>
    <row r="4273" spans="1:10" x14ac:dyDescent="0.25">
      <c r="A4273" s="135" t="s">
        <v>13349</v>
      </c>
      <c r="B4273" s="135" t="s">
        <v>550</v>
      </c>
      <c r="C4273" s="135" t="s">
        <v>566</v>
      </c>
      <c r="D4273" s="135" t="b">
        <v>0</v>
      </c>
      <c r="E4273" s="135" t="s">
        <v>13229</v>
      </c>
      <c r="F4273" s="135" t="s">
        <v>539</v>
      </c>
      <c r="G4273" s="136">
        <v>44147</v>
      </c>
      <c r="H4273" s="136">
        <v>44168</v>
      </c>
      <c r="I4273" s="135">
        <v>0</v>
      </c>
      <c r="J4273" s="92"/>
    </row>
    <row r="4274" spans="1:10" x14ac:dyDescent="0.25">
      <c r="A4274" s="135" t="s">
        <v>13350</v>
      </c>
      <c r="B4274" s="135" t="s">
        <v>550</v>
      </c>
      <c r="C4274" s="135" t="s">
        <v>566</v>
      </c>
      <c r="D4274" s="135" t="b">
        <v>0</v>
      </c>
      <c r="E4274" s="135" t="s">
        <v>13229</v>
      </c>
      <c r="F4274" s="135" t="s">
        <v>539</v>
      </c>
      <c r="G4274" s="136">
        <v>44147</v>
      </c>
      <c r="H4274" s="136">
        <v>44168</v>
      </c>
      <c r="I4274" s="135">
        <v>0</v>
      </c>
      <c r="J4274" s="92"/>
    </row>
    <row r="4275" spans="1:10" x14ac:dyDescent="0.25">
      <c r="A4275" s="135" t="s">
        <v>13351</v>
      </c>
      <c r="B4275" s="135" t="s">
        <v>550</v>
      </c>
      <c r="C4275" s="135" t="s">
        <v>566</v>
      </c>
      <c r="D4275" s="135" t="b">
        <v>0</v>
      </c>
      <c r="E4275" s="135" t="s">
        <v>13229</v>
      </c>
      <c r="F4275" s="135" t="s">
        <v>539</v>
      </c>
      <c r="G4275" s="136">
        <v>44147</v>
      </c>
      <c r="H4275" s="136">
        <v>44168</v>
      </c>
      <c r="I4275" s="135">
        <v>0</v>
      </c>
      <c r="J4275" s="92"/>
    </row>
    <row r="4276" spans="1:10" x14ac:dyDescent="0.25">
      <c r="A4276" s="135" t="s">
        <v>13352</v>
      </c>
      <c r="B4276" s="135" t="s">
        <v>550</v>
      </c>
      <c r="C4276" s="135" t="s">
        <v>566</v>
      </c>
      <c r="D4276" s="135" t="b">
        <v>0</v>
      </c>
      <c r="E4276" s="135" t="s">
        <v>13229</v>
      </c>
      <c r="F4276" s="135" t="s">
        <v>539</v>
      </c>
      <c r="G4276" s="136">
        <v>44147</v>
      </c>
      <c r="H4276" s="136">
        <v>44168</v>
      </c>
      <c r="I4276" s="135">
        <v>0</v>
      </c>
      <c r="J4276" s="92"/>
    </row>
    <row r="4277" spans="1:10" x14ac:dyDescent="0.25">
      <c r="A4277" s="135" t="s">
        <v>13353</v>
      </c>
      <c r="B4277" s="135" t="s">
        <v>550</v>
      </c>
      <c r="C4277" s="135" t="s">
        <v>566</v>
      </c>
      <c r="D4277" s="135" t="b">
        <v>0</v>
      </c>
      <c r="E4277" s="135" t="s">
        <v>13229</v>
      </c>
      <c r="F4277" s="135" t="s">
        <v>539</v>
      </c>
      <c r="G4277" s="136">
        <v>44147</v>
      </c>
      <c r="H4277" s="136">
        <v>44168</v>
      </c>
      <c r="I4277" s="135">
        <v>0</v>
      </c>
      <c r="J4277" s="92"/>
    </row>
    <row r="4278" spans="1:10" x14ac:dyDescent="0.25">
      <c r="A4278" s="135" t="s">
        <v>13354</v>
      </c>
      <c r="B4278" s="135" t="s">
        <v>550</v>
      </c>
      <c r="C4278" s="135" t="s">
        <v>566</v>
      </c>
      <c r="D4278" s="135" t="b">
        <v>0</v>
      </c>
      <c r="E4278" s="135" t="s">
        <v>13229</v>
      </c>
      <c r="F4278" s="135" t="s">
        <v>539</v>
      </c>
      <c r="G4278" s="136">
        <v>44147</v>
      </c>
      <c r="H4278" s="136">
        <v>44168</v>
      </c>
      <c r="I4278" s="135">
        <v>0</v>
      </c>
      <c r="J4278" s="92"/>
    </row>
    <row r="4279" spans="1:10" x14ac:dyDescent="0.25">
      <c r="A4279" s="135" t="s">
        <v>13355</v>
      </c>
      <c r="B4279" s="135" t="s">
        <v>550</v>
      </c>
      <c r="C4279" s="135" t="s">
        <v>566</v>
      </c>
      <c r="D4279" s="135" t="b">
        <v>0</v>
      </c>
      <c r="E4279" s="135" t="s">
        <v>13229</v>
      </c>
      <c r="F4279" s="135" t="s">
        <v>539</v>
      </c>
      <c r="G4279" s="136">
        <v>44147</v>
      </c>
      <c r="H4279" s="136">
        <v>44168</v>
      </c>
      <c r="I4279" s="135">
        <v>0</v>
      </c>
      <c r="J4279" s="92"/>
    </row>
    <row r="4280" spans="1:10" x14ac:dyDescent="0.25">
      <c r="A4280" s="135" t="s">
        <v>13356</v>
      </c>
      <c r="B4280" s="135" t="s">
        <v>550</v>
      </c>
      <c r="C4280" s="135" t="s">
        <v>566</v>
      </c>
      <c r="D4280" s="135" t="b">
        <v>0</v>
      </c>
      <c r="E4280" s="135" t="s">
        <v>13229</v>
      </c>
      <c r="F4280" s="135" t="s">
        <v>539</v>
      </c>
      <c r="G4280" s="136">
        <v>44147</v>
      </c>
      <c r="H4280" s="136">
        <v>44168</v>
      </c>
      <c r="I4280" s="135">
        <v>0</v>
      </c>
      <c r="J4280" s="92"/>
    </row>
    <row r="4281" spans="1:10" x14ac:dyDescent="0.25">
      <c r="A4281" s="135" t="s">
        <v>13357</v>
      </c>
      <c r="B4281" s="135" t="s">
        <v>550</v>
      </c>
      <c r="C4281" s="135" t="s">
        <v>566</v>
      </c>
      <c r="D4281" s="135" t="b">
        <v>0</v>
      </c>
      <c r="E4281" s="135" t="s">
        <v>13229</v>
      </c>
      <c r="F4281" s="135" t="s">
        <v>539</v>
      </c>
      <c r="G4281" s="136">
        <v>44147</v>
      </c>
      <c r="H4281" s="136">
        <v>44168</v>
      </c>
      <c r="I4281" s="135">
        <v>0</v>
      </c>
      <c r="J4281" s="92"/>
    </row>
    <row r="4282" spans="1:10" x14ac:dyDescent="0.25">
      <c r="A4282" s="135" t="s">
        <v>13358</v>
      </c>
      <c r="B4282" s="135" t="s">
        <v>550</v>
      </c>
      <c r="C4282" s="135" t="s">
        <v>566</v>
      </c>
      <c r="D4282" s="135" t="b">
        <v>0</v>
      </c>
      <c r="E4282" s="135" t="s">
        <v>13229</v>
      </c>
      <c r="F4282" s="135" t="s">
        <v>539</v>
      </c>
      <c r="G4282" s="136">
        <v>44147</v>
      </c>
      <c r="H4282" s="136">
        <v>44168</v>
      </c>
      <c r="I4282" s="135">
        <v>0</v>
      </c>
      <c r="J4282" s="92"/>
    </row>
    <row r="4283" spans="1:10" x14ac:dyDescent="0.25">
      <c r="A4283" s="135" t="s">
        <v>13359</v>
      </c>
      <c r="B4283" s="135" t="s">
        <v>550</v>
      </c>
      <c r="C4283" s="135" t="s">
        <v>566</v>
      </c>
      <c r="D4283" s="135" t="b">
        <v>0</v>
      </c>
      <c r="E4283" s="135" t="s">
        <v>13229</v>
      </c>
      <c r="F4283" s="135" t="s">
        <v>539</v>
      </c>
      <c r="G4283" s="136">
        <v>44147</v>
      </c>
      <c r="H4283" s="136">
        <v>44168</v>
      </c>
      <c r="I4283" s="135">
        <v>0</v>
      </c>
      <c r="J4283" s="92"/>
    </row>
    <row r="4284" spans="1:10" x14ac:dyDescent="0.25">
      <c r="A4284" s="135" t="s">
        <v>13360</v>
      </c>
      <c r="B4284" s="135" t="s">
        <v>550</v>
      </c>
      <c r="C4284" s="135" t="s">
        <v>566</v>
      </c>
      <c r="D4284" s="135" t="b">
        <v>0</v>
      </c>
      <c r="E4284" s="135" t="s">
        <v>13229</v>
      </c>
      <c r="F4284" s="135" t="s">
        <v>539</v>
      </c>
      <c r="G4284" s="136">
        <v>44147</v>
      </c>
      <c r="H4284" s="136">
        <v>44168</v>
      </c>
      <c r="I4284" s="135">
        <v>0</v>
      </c>
      <c r="J4284" s="92"/>
    </row>
    <row r="4285" spans="1:10" x14ac:dyDescent="0.25">
      <c r="A4285" s="135" t="s">
        <v>13361</v>
      </c>
      <c r="B4285" s="135" t="s">
        <v>550</v>
      </c>
      <c r="C4285" s="135" t="s">
        <v>566</v>
      </c>
      <c r="D4285" s="135" t="b">
        <v>0</v>
      </c>
      <c r="E4285" s="135" t="s">
        <v>13229</v>
      </c>
      <c r="F4285" s="135" t="s">
        <v>539</v>
      </c>
      <c r="G4285" s="136">
        <v>44147</v>
      </c>
      <c r="H4285" s="136">
        <v>44168</v>
      </c>
      <c r="I4285" s="135">
        <v>0</v>
      </c>
      <c r="J4285" s="92"/>
    </row>
    <row r="4286" spans="1:10" x14ac:dyDescent="0.25">
      <c r="A4286" s="135" t="s">
        <v>13362</v>
      </c>
      <c r="B4286" s="135" t="s">
        <v>550</v>
      </c>
      <c r="C4286" s="135" t="s">
        <v>566</v>
      </c>
      <c r="D4286" s="135" t="b">
        <v>0</v>
      </c>
      <c r="E4286" s="135" t="s">
        <v>13229</v>
      </c>
      <c r="F4286" s="135" t="s">
        <v>539</v>
      </c>
      <c r="G4286" s="136">
        <v>44147</v>
      </c>
      <c r="H4286" s="136">
        <v>44168</v>
      </c>
      <c r="I4286" s="135">
        <v>0</v>
      </c>
      <c r="J4286" s="92"/>
    </row>
    <row r="4287" spans="1:10" x14ac:dyDescent="0.25">
      <c r="A4287" s="135" t="s">
        <v>13363</v>
      </c>
      <c r="B4287" s="135" t="s">
        <v>550</v>
      </c>
      <c r="C4287" s="135" t="s">
        <v>566</v>
      </c>
      <c r="D4287" s="135" t="b">
        <v>0</v>
      </c>
      <c r="E4287" s="135" t="s">
        <v>13229</v>
      </c>
      <c r="F4287" s="135" t="s">
        <v>539</v>
      </c>
      <c r="G4287" s="136">
        <v>44147</v>
      </c>
      <c r="H4287" s="136">
        <v>44168</v>
      </c>
      <c r="I4287" s="135">
        <v>0</v>
      </c>
      <c r="J4287" s="92"/>
    </row>
    <row r="4288" spans="1:10" x14ac:dyDescent="0.25">
      <c r="A4288" s="135" t="s">
        <v>13364</v>
      </c>
      <c r="B4288" s="135" t="s">
        <v>550</v>
      </c>
      <c r="C4288" s="135" t="s">
        <v>566</v>
      </c>
      <c r="D4288" s="135" t="b">
        <v>0</v>
      </c>
      <c r="E4288" s="135" t="s">
        <v>13229</v>
      </c>
      <c r="F4288" s="135" t="s">
        <v>539</v>
      </c>
      <c r="G4288" s="136">
        <v>44147</v>
      </c>
      <c r="H4288" s="136">
        <v>44168</v>
      </c>
      <c r="I4288" s="135">
        <v>0</v>
      </c>
      <c r="J4288" s="92"/>
    </row>
    <row r="4289" spans="1:10" x14ac:dyDescent="0.25">
      <c r="A4289" s="135" t="s">
        <v>13365</v>
      </c>
      <c r="B4289" s="135" t="s">
        <v>550</v>
      </c>
      <c r="C4289" s="135" t="s">
        <v>566</v>
      </c>
      <c r="D4289" s="135" t="b">
        <v>0</v>
      </c>
      <c r="E4289" s="135" t="s">
        <v>13229</v>
      </c>
      <c r="F4289" s="135" t="s">
        <v>539</v>
      </c>
      <c r="G4289" s="136">
        <v>44147</v>
      </c>
      <c r="H4289" s="136">
        <v>44168</v>
      </c>
      <c r="I4289" s="135">
        <v>0</v>
      </c>
      <c r="J4289" s="92"/>
    </row>
    <row r="4290" spans="1:10" x14ac:dyDescent="0.25">
      <c r="A4290" s="135" t="s">
        <v>13366</v>
      </c>
      <c r="B4290" s="135" t="s">
        <v>550</v>
      </c>
      <c r="C4290" s="135" t="s">
        <v>566</v>
      </c>
      <c r="D4290" s="135" t="b">
        <v>0</v>
      </c>
      <c r="E4290" s="135" t="s">
        <v>13229</v>
      </c>
      <c r="F4290" s="135" t="s">
        <v>539</v>
      </c>
      <c r="G4290" s="136">
        <v>44147</v>
      </c>
      <c r="H4290" s="136">
        <v>44168</v>
      </c>
      <c r="I4290" s="135">
        <v>0</v>
      </c>
      <c r="J4290" s="92"/>
    </row>
    <row r="4291" spans="1:10" x14ac:dyDescent="0.25">
      <c r="A4291" s="135" t="s">
        <v>13367</v>
      </c>
      <c r="B4291" s="135" t="s">
        <v>550</v>
      </c>
      <c r="C4291" s="135" t="s">
        <v>566</v>
      </c>
      <c r="D4291" s="135" t="b">
        <v>0</v>
      </c>
      <c r="E4291" s="135" t="s">
        <v>13229</v>
      </c>
      <c r="F4291" s="135" t="s">
        <v>539</v>
      </c>
      <c r="G4291" s="136">
        <v>44147</v>
      </c>
      <c r="H4291" s="136">
        <v>44168</v>
      </c>
      <c r="I4291" s="135">
        <v>0</v>
      </c>
      <c r="J4291" s="92"/>
    </row>
    <row r="4292" spans="1:10" x14ac:dyDescent="0.25">
      <c r="A4292" s="135" t="s">
        <v>13368</v>
      </c>
      <c r="B4292" s="135" t="s">
        <v>550</v>
      </c>
      <c r="C4292" s="135" t="s">
        <v>566</v>
      </c>
      <c r="D4292" s="135" t="b">
        <v>0</v>
      </c>
      <c r="E4292" s="135" t="s">
        <v>13229</v>
      </c>
      <c r="F4292" s="135" t="s">
        <v>539</v>
      </c>
      <c r="G4292" s="136">
        <v>44147</v>
      </c>
      <c r="H4292" s="136">
        <v>44168</v>
      </c>
      <c r="I4292" s="135">
        <v>0</v>
      </c>
      <c r="J4292" s="92"/>
    </row>
    <row r="4293" spans="1:10" x14ac:dyDescent="0.25">
      <c r="A4293" s="135" t="s">
        <v>13369</v>
      </c>
      <c r="B4293" s="135" t="s">
        <v>550</v>
      </c>
      <c r="C4293" s="135" t="s">
        <v>566</v>
      </c>
      <c r="D4293" s="135" t="b">
        <v>0</v>
      </c>
      <c r="E4293" s="135" t="s">
        <v>13229</v>
      </c>
      <c r="F4293" s="135" t="s">
        <v>539</v>
      </c>
      <c r="G4293" s="136">
        <v>44147</v>
      </c>
      <c r="H4293" s="136">
        <v>44168</v>
      </c>
      <c r="I4293" s="135">
        <v>0</v>
      </c>
      <c r="J4293" s="92"/>
    </row>
    <row r="4294" spans="1:10" x14ac:dyDescent="0.25">
      <c r="A4294" s="135" t="s">
        <v>13370</v>
      </c>
      <c r="B4294" s="135" t="s">
        <v>550</v>
      </c>
      <c r="C4294" s="135" t="s">
        <v>566</v>
      </c>
      <c r="D4294" s="135" t="b">
        <v>0</v>
      </c>
      <c r="E4294" s="135" t="s">
        <v>13229</v>
      </c>
      <c r="F4294" s="135" t="s">
        <v>539</v>
      </c>
      <c r="G4294" s="136">
        <v>44147</v>
      </c>
      <c r="H4294" s="136">
        <v>44168</v>
      </c>
      <c r="I4294" s="135">
        <v>0</v>
      </c>
      <c r="J4294" s="92"/>
    </row>
    <row r="4295" spans="1:10" x14ac:dyDescent="0.25">
      <c r="A4295" s="135" t="s">
        <v>13371</v>
      </c>
      <c r="B4295" s="135" t="s">
        <v>550</v>
      </c>
      <c r="C4295" s="135" t="s">
        <v>566</v>
      </c>
      <c r="D4295" s="135" t="b">
        <v>0</v>
      </c>
      <c r="E4295" s="135" t="s">
        <v>13229</v>
      </c>
      <c r="F4295" s="135" t="s">
        <v>539</v>
      </c>
      <c r="G4295" s="136">
        <v>44147</v>
      </c>
      <c r="H4295" s="136">
        <v>44168</v>
      </c>
      <c r="I4295" s="135">
        <v>0</v>
      </c>
      <c r="J4295" s="92"/>
    </row>
    <row r="4296" spans="1:10" x14ac:dyDescent="0.25">
      <c r="A4296" s="135" t="s">
        <v>13372</v>
      </c>
      <c r="B4296" s="135" t="s">
        <v>550</v>
      </c>
      <c r="C4296" s="135" t="s">
        <v>566</v>
      </c>
      <c r="D4296" s="135" t="b">
        <v>0</v>
      </c>
      <c r="E4296" s="135" t="s">
        <v>13229</v>
      </c>
      <c r="F4296" s="135" t="s">
        <v>539</v>
      </c>
      <c r="G4296" s="136">
        <v>44147</v>
      </c>
      <c r="H4296" s="136">
        <v>44168</v>
      </c>
      <c r="I4296" s="135">
        <v>0</v>
      </c>
      <c r="J4296" s="92"/>
    </row>
    <row r="4297" spans="1:10" x14ac:dyDescent="0.25">
      <c r="A4297" s="135" t="s">
        <v>13373</v>
      </c>
      <c r="B4297" s="135" t="s">
        <v>550</v>
      </c>
      <c r="C4297" s="135" t="s">
        <v>566</v>
      </c>
      <c r="D4297" s="135" t="b">
        <v>0</v>
      </c>
      <c r="E4297" s="135" t="s">
        <v>13229</v>
      </c>
      <c r="F4297" s="135" t="s">
        <v>539</v>
      </c>
      <c r="G4297" s="136">
        <v>44147</v>
      </c>
      <c r="H4297" s="136">
        <v>44168</v>
      </c>
      <c r="I4297" s="135">
        <v>0</v>
      </c>
      <c r="J4297" s="92"/>
    </row>
    <row r="4298" spans="1:10" x14ac:dyDescent="0.25">
      <c r="A4298" s="135" t="s">
        <v>13374</v>
      </c>
      <c r="B4298" s="135" t="s">
        <v>550</v>
      </c>
      <c r="C4298" s="135" t="s">
        <v>566</v>
      </c>
      <c r="D4298" s="135" t="b">
        <v>0</v>
      </c>
      <c r="E4298" s="135" t="s">
        <v>13229</v>
      </c>
      <c r="F4298" s="135" t="s">
        <v>539</v>
      </c>
      <c r="G4298" s="136">
        <v>44147</v>
      </c>
      <c r="H4298" s="136">
        <v>44168</v>
      </c>
      <c r="I4298" s="135">
        <v>0</v>
      </c>
      <c r="J4298" s="92"/>
    </row>
    <row r="4299" spans="1:10" x14ac:dyDescent="0.25">
      <c r="A4299" s="135" t="s">
        <v>13375</v>
      </c>
      <c r="B4299" s="135" t="s">
        <v>550</v>
      </c>
      <c r="C4299" s="135" t="s">
        <v>566</v>
      </c>
      <c r="D4299" s="135" t="b">
        <v>0</v>
      </c>
      <c r="E4299" s="135" t="s">
        <v>13229</v>
      </c>
      <c r="F4299" s="135" t="s">
        <v>539</v>
      </c>
      <c r="G4299" s="136">
        <v>44147</v>
      </c>
      <c r="H4299" s="136">
        <v>44168</v>
      </c>
      <c r="I4299" s="135">
        <v>0</v>
      </c>
      <c r="J4299" s="92"/>
    </row>
    <row r="4300" spans="1:10" x14ac:dyDescent="0.25">
      <c r="A4300" s="135" t="s">
        <v>13376</v>
      </c>
      <c r="B4300" s="135" t="s">
        <v>550</v>
      </c>
      <c r="C4300" s="135" t="s">
        <v>566</v>
      </c>
      <c r="D4300" s="135" t="b">
        <v>0</v>
      </c>
      <c r="E4300" s="135" t="s">
        <v>13229</v>
      </c>
      <c r="F4300" s="135" t="s">
        <v>539</v>
      </c>
      <c r="G4300" s="136">
        <v>44147</v>
      </c>
      <c r="H4300" s="136">
        <v>44168</v>
      </c>
      <c r="I4300" s="135">
        <v>0</v>
      </c>
      <c r="J4300" s="92"/>
    </row>
    <row r="4301" spans="1:10" x14ac:dyDescent="0.25">
      <c r="A4301" s="135" t="s">
        <v>13377</v>
      </c>
      <c r="B4301" s="135" t="s">
        <v>550</v>
      </c>
      <c r="C4301" s="135" t="s">
        <v>566</v>
      </c>
      <c r="D4301" s="135" t="b">
        <v>0</v>
      </c>
      <c r="E4301" s="135" t="s">
        <v>13229</v>
      </c>
      <c r="F4301" s="135" t="s">
        <v>539</v>
      </c>
      <c r="G4301" s="136">
        <v>44147</v>
      </c>
      <c r="H4301" s="136">
        <v>44168</v>
      </c>
      <c r="I4301" s="135">
        <v>0</v>
      </c>
      <c r="J4301" s="92"/>
    </row>
    <row r="4302" spans="1:10" x14ac:dyDescent="0.25">
      <c r="A4302" s="135" t="s">
        <v>13378</v>
      </c>
      <c r="B4302" s="135" t="s">
        <v>550</v>
      </c>
      <c r="C4302" s="135" t="s">
        <v>566</v>
      </c>
      <c r="D4302" s="135" t="b">
        <v>0</v>
      </c>
      <c r="E4302" s="135" t="s">
        <v>13229</v>
      </c>
      <c r="F4302" s="135" t="s">
        <v>539</v>
      </c>
      <c r="G4302" s="136">
        <v>44147</v>
      </c>
      <c r="H4302" s="136">
        <v>44168</v>
      </c>
      <c r="I4302" s="135">
        <v>0</v>
      </c>
      <c r="J4302" s="92"/>
    </row>
    <row r="4303" spans="1:10" x14ac:dyDescent="0.25">
      <c r="A4303" s="135" t="s">
        <v>13379</v>
      </c>
      <c r="B4303" s="135" t="s">
        <v>550</v>
      </c>
      <c r="C4303" s="135" t="s">
        <v>566</v>
      </c>
      <c r="D4303" s="135" t="b">
        <v>0</v>
      </c>
      <c r="E4303" s="135" t="s">
        <v>13229</v>
      </c>
      <c r="F4303" s="135" t="s">
        <v>539</v>
      </c>
      <c r="G4303" s="136">
        <v>44147</v>
      </c>
      <c r="H4303" s="136">
        <v>44168</v>
      </c>
      <c r="I4303" s="135">
        <v>0</v>
      </c>
      <c r="J4303" s="92"/>
    </row>
    <row r="4304" spans="1:10" x14ac:dyDescent="0.25">
      <c r="A4304" s="135" t="s">
        <v>13380</v>
      </c>
      <c r="B4304" s="135" t="s">
        <v>550</v>
      </c>
      <c r="C4304" s="135" t="s">
        <v>566</v>
      </c>
      <c r="D4304" s="135" t="b">
        <v>0</v>
      </c>
      <c r="E4304" s="135" t="s">
        <v>13229</v>
      </c>
      <c r="F4304" s="135" t="s">
        <v>539</v>
      </c>
      <c r="G4304" s="136">
        <v>44147</v>
      </c>
      <c r="H4304" s="136">
        <v>44168</v>
      </c>
      <c r="I4304" s="135">
        <v>0</v>
      </c>
      <c r="J4304" s="92"/>
    </row>
    <row r="4305" spans="1:10" x14ac:dyDescent="0.25">
      <c r="A4305" s="135" t="s">
        <v>13381</v>
      </c>
      <c r="B4305" s="135" t="s">
        <v>550</v>
      </c>
      <c r="C4305" s="135" t="s">
        <v>566</v>
      </c>
      <c r="D4305" s="135" t="b">
        <v>0</v>
      </c>
      <c r="E4305" s="135" t="s">
        <v>13229</v>
      </c>
      <c r="F4305" s="135" t="s">
        <v>539</v>
      </c>
      <c r="G4305" s="136">
        <v>44147</v>
      </c>
      <c r="H4305" s="136">
        <v>44168</v>
      </c>
      <c r="I4305" s="135">
        <v>0</v>
      </c>
      <c r="J4305" s="92"/>
    </row>
    <row r="4306" spans="1:10" x14ac:dyDescent="0.25">
      <c r="A4306" s="135" t="s">
        <v>13382</v>
      </c>
      <c r="B4306" s="135" t="s">
        <v>550</v>
      </c>
      <c r="C4306" s="135" t="s">
        <v>566</v>
      </c>
      <c r="D4306" s="135" t="b">
        <v>0</v>
      </c>
      <c r="E4306" s="135" t="s">
        <v>13229</v>
      </c>
      <c r="F4306" s="135" t="s">
        <v>539</v>
      </c>
      <c r="G4306" s="136">
        <v>44147</v>
      </c>
      <c r="H4306" s="136">
        <v>44168</v>
      </c>
      <c r="I4306" s="135">
        <v>0</v>
      </c>
      <c r="J4306" s="92"/>
    </row>
    <row r="4307" spans="1:10" x14ac:dyDescent="0.25">
      <c r="A4307" s="135" t="s">
        <v>13383</v>
      </c>
      <c r="B4307" s="135" t="s">
        <v>550</v>
      </c>
      <c r="C4307" s="135" t="s">
        <v>566</v>
      </c>
      <c r="D4307" s="135" t="b">
        <v>0</v>
      </c>
      <c r="E4307" s="135" t="s">
        <v>13229</v>
      </c>
      <c r="F4307" s="135" t="s">
        <v>539</v>
      </c>
      <c r="G4307" s="136">
        <v>44147</v>
      </c>
      <c r="H4307" s="136">
        <v>44168</v>
      </c>
      <c r="I4307" s="135">
        <v>0</v>
      </c>
      <c r="J4307" s="92"/>
    </row>
    <row r="4308" spans="1:10" x14ac:dyDescent="0.25">
      <c r="A4308" s="135" t="s">
        <v>13384</v>
      </c>
      <c r="B4308" s="135" t="s">
        <v>550</v>
      </c>
      <c r="C4308" s="135" t="s">
        <v>566</v>
      </c>
      <c r="D4308" s="135" t="b">
        <v>0</v>
      </c>
      <c r="E4308" s="135" t="s">
        <v>13229</v>
      </c>
      <c r="F4308" s="135" t="s">
        <v>539</v>
      </c>
      <c r="G4308" s="136">
        <v>44147</v>
      </c>
      <c r="H4308" s="136">
        <v>44168</v>
      </c>
      <c r="I4308" s="135">
        <v>0</v>
      </c>
      <c r="J4308" s="92"/>
    </row>
    <row r="4309" spans="1:10" x14ac:dyDescent="0.25">
      <c r="A4309" s="135" t="s">
        <v>13385</v>
      </c>
      <c r="B4309" s="135" t="s">
        <v>550</v>
      </c>
      <c r="C4309" s="135" t="s">
        <v>566</v>
      </c>
      <c r="D4309" s="135" t="b">
        <v>0</v>
      </c>
      <c r="E4309" s="135" t="s">
        <v>13229</v>
      </c>
      <c r="F4309" s="135" t="s">
        <v>539</v>
      </c>
      <c r="G4309" s="136">
        <v>44147</v>
      </c>
      <c r="H4309" s="136">
        <v>44168</v>
      </c>
      <c r="I4309" s="135">
        <v>0</v>
      </c>
      <c r="J4309" s="92"/>
    </row>
    <row r="4310" spans="1:10" x14ac:dyDescent="0.25">
      <c r="A4310" s="135" t="s">
        <v>13386</v>
      </c>
      <c r="B4310" s="135" t="s">
        <v>550</v>
      </c>
      <c r="C4310" s="135" t="s">
        <v>566</v>
      </c>
      <c r="D4310" s="135" t="b">
        <v>0</v>
      </c>
      <c r="E4310" s="135" t="s">
        <v>13229</v>
      </c>
      <c r="F4310" s="135" t="s">
        <v>539</v>
      </c>
      <c r="G4310" s="136">
        <v>44147</v>
      </c>
      <c r="H4310" s="136">
        <v>44168</v>
      </c>
      <c r="I4310" s="135">
        <v>0</v>
      </c>
      <c r="J4310" s="92"/>
    </row>
    <row r="4311" spans="1:10" x14ac:dyDescent="0.25">
      <c r="A4311" s="135" t="s">
        <v>13387</v>
      </c>
      <c r="B4311" s="135" t="s">
        <v>550</v>
      </c>
      <c r="C4311" s="135" t="s">
        <v>566</v>
      </c>
      <c r="D4311" s="135" t="b">
        <v>0</v>
      </c>
      <c r="E4311" s="135" t="s">
        <v>13229</v>
      </c>
      <c r="F4311" s="135" t="s">
        <v>539</v>
      </c>
      <c r="G4311" s="136">
        <v>44147</v>
      </c>
      <c r="H4311" s="136">
        <v>44168</v>
      </c>
      <c r="I4311" s="135">
        <v>0</v>
      </c>
      <c r="J4311" s="92"/>
    </row>
    <row r="4312" spans="1:10" x14ac:dyDescent="0.25">
      <c r="A4312" s="135" t="s">
        <v>13388</v>
      </c>
      <c r="B4312" s="135" t="s">
        <v>550</v>
      </c>
      <c r="C4312" s="135" t="s">
        <v>566</v>
      </c>
      <c r="D4312" s="135" t="b">
        <v>0</v>
      </c>
      <c r="E4312" s="135" t="s">
        <v>13229</v>
      </c>
      <c r="F4312" s="135" t="s">
        <v>539</v>
      </c>
      <c r="G4312" s="136">
        <v>44147</v>
      </c>
      <c r="H4312" s="136">
        <v>44168</v>
      </c>
      <c r="I4312" s="135">
        <v>0</v>
      </c>
      <c r="J4312" s="92"/>
    </row>
    <row r="4313" spans="1:10" x14ac:dyDescent="0.25">
      <c r="A4313" s="135" t="s">
        <v>13389</v>
      </c>
      <c r="B4313" s="135" t="s">
        <v>550</v>
      </c>
      <c r="C4313" s="135" t="s">
        <v>566</v>
      </c>
      <c r="D4313" s="135" t="b">
        <v>0</v>
      </c>
      <c r="E4313" s="135" t="s">
        <v>13229</v>
      </c>
      <c r="F4313" s="135" t="s">
        <v>539</v>
      </c>
      <c r="G4313" s="136">
        <v>44147</v>
      </c>
      <c r="H4313" s="136">
        <v>44168</v>
      </c>
      <c r="I4313" s="135">
        <v>0</v>
      </c>
      <c r="J4313" s="92"/>
    </row>
    <row r="4314" spans="1:10" x14ac:dyDescent="0.25">
      <c r="A4314" s="135" t="s">
        <v>13390</v>
      </c>
      <c r="B4314" s="135" t="s">
        <v>550</v>
      </c>
      <c r="C4314" s="135" t="s">
        <v>566</v>
      </c>
      <c r="D4314" s="135" t="b">
        <v>0</v>
      </c>
      <c r="E4314" s="135" t="s">
        <v>13229</v>
      </c>
      <c r="F4314" s="135" t="s">
        <v>539</v>
      </c>
      <c r="G4314" s="136">
        <v>44147</v>
      </c>
      <c r="H4314" s="136">
        <v>44168</v>
      </c>
      <c r="I4314" s="135">
        <v>0</v>
      </c>
      <c r="J4314" s="92"/>
    </row>
    <row r="4315" spans="1:10" x14ac:dyDescent="0.25">
      <c r="A4315" s="135" t="s">
        <v>13391</v>
      </c>
      <c r="B4315" s="135" t="s">
        <v>550</v>
      </c>
      <c r="C4315" s="135" t="s">
        <v>566</v>
      </c>
      <c r="D4315" s="135" t="b">
        <v>0</v>
      </c>
      <c r="E4315" s="135" t="s">
        <v>13229</v>
      </c>
      <c r="F4315" s="135" t="s">
        <v>539</v>
      </c>
      <c r="G4315" s="136">
        <v>44147</v>
      </c>
      <c r="H4315" s="136">
        <v>44168</v>
      </c>
      <c r="I4315" s="135">
        <v>0</v>
      </c>
      <c r="J4315" s="92"/>
    </row>
    <row r="4316" spans="1:10" x14ac:dyDescent="0.25">
      <c r="A4316" s="135" t="s">
        <v>13392</v>
      </c>
      <c r="B4316" s="135" t="s">
        <v>550</v>
      </c>
      <c r="C4316" s="135" t="s">
        <v>566</v>
      </c>
      <c r="D4316" s="135" t="b">
        <v>0</v>
      </c>
      <c r="E4316" s="135" t="s">
        <v>13229</v>
      </c>
      <c r="F4316" s="135" t="s">
        <v>539</v>
      </c>
      <c r="G4316" s="136">
        <v>44147</v>
      </c>
      <c r="H4316" s="136">
        <v>44168</v>
      </c>
      <c r="I4316" s="135">
        <v>0</v>
      </c>
      <c r="J4316" s="92"/>
    </row>
    <row r="4317" spans="1:10" x14ac:dyDescent="0.25">
      <c r="A4317" s="135" t="s">
        <v>13393</v>
      </c>
      <c r="B4317" s="135" t="s">
        <v>550</v>
      </c>
      <c r="C4317" s="135" t="s">
        <v>566</v>
      </c>
      <c r="D4317" s="135" t="b">
        <v>0</v>
      </c>
      <c r="E4317" s="135" t="s">
        <v>13229</v>
      </c>
      <c r="F4317" s="135" t="s">
        <v>539</v>
      </c>
      <c r="G4317" s="136">
        <v>44147</v>
      </c>
      <c r="H4317" s="136">
        <v>44168</v>
      </c>
      <c r="I4317" s="135">
        <v>0</v>
      </c>
      <c r="J4317" s="92"/>
    </row>
    <row r="4318" spans="1:10" x14ac:dyDescent="0.25">
      <c r="A4318" s="135" t="s">
        <v>13394</v>
      </c>
      <c r="B4318" s="135" t="s">
        <v>550</v>
      </c>
      <c r="C4318" s="135" t="s">
        <v>566</v>
      </c>
      <c r="D4318" s="135" t="b">
        <v>0</v>
      </c>
      <c r="E4318" s="135" t="s">
        <v>13229</v>
      </c>
      <c r="F4318" s="135" t="s">
        <v>539</v>
      </c>
      <c r="G4318" s="136">
        <v>44147</v>
      </c>
      <c r="H4318" s="136">
        <v>44168</v>
      </c>
      <c r="I4318" s="135">
        <v>0</v>
      </c>
      <c r="J4318" s="92"/>
    </row>
    <row r="4319" spans="1:10" x14ac:dyDescent="0.25">
      <c r="A4319" s="135" t="s">
        <v>13395</v>
      </c>
      <c r="B4319" s="135" t="s">
        <v>550</v>
      </c>
      <c r="C4319" s="135" t="s">
        <v>566</v>
      </c>
      <c r="D4319" s="135" t="b">
        <v>0</v>
      </c>
      <c r="E4319" s="135" t="s">
        <v>13229</v>
      </c>
      <c r="F4319" s="135" t="s">
        <v>539</v>
      </c>
      <c r="G4319" s="136">
        <v>44147</v>
      </c>
      <c r="H4319" s="136">
        <v>44168</v>
      </c>
      <c r="I4319" s="135">
        <v>0</v>
      </c>
      <c r="J4319" s="92"/>
    </row>
    <row r="4320" spans="1:10" x14ac:dyDescent="0.25">
      <c r="A4320" s="135" t="s">
        <v>13396</v>
      </c>
      <c r="B4320" s="135" t="s">
        <v>550</v>
      </c>
      <c r="C4320" s="135" t="s">
        <v>566</v>
      </c>
      <c r="D4320" s="135" t="b">
        <v>0</v>
      </c>
      <c r="E4320" s="135" t="s">
        <v>13229</v>
      </c>
      <c r="F4320" s="135" t="s">
        <v>539</v>
      </c>
      <c r="G4320" s="136">
        <v>44147</v>
      </c>
      <c r="H4320" s="136">
        <v>44168</v>
      </c>
      <c r="I4320" s="135">
        <v>0</v>
      </c>
      <c r="J4320" s="92"/>
    </row>
    <row r="4321" spans="1:10" x14ac:dyDescent="0.25">
      <c r="A4321" s="135" t="s">
        <v>13397</v>
      </c>
      <c r="B4321" s="135" t="s">
        <v>550</v>
      </c>
      <c r="C4321" s="135" t="s">
        <v>566</v>
      </c>
      <c r="D4321" s="135" t="b">
        <v>0</v>
      </c>
      <c r="E4321" s="135" t="s">
        <v>13229</v>
      </c>
      <c r="F4321" s="135" t="s">
        <v>539</v>
      </c>
      <c r="G4321" s="136">
        <v>44147</v>
      </c>
      <c r="H4321" s="136">
        <v>44168</v>
      </c>
      <c r="I4321" s="135">
        <v>0</v>
      </c>
      <c r="J4321" s="92"/>
    </row>
    <row r="4322" spans="1:10" x14ac:dyDescent="0.25">
      <c r="A4322" s="135" t="s">
        <v>13398</v>
      </c>
      <c r="B4322" s="135" t="s">
        <v>550</v>
      </c>
      <c r="C4322" s="135" t="s">
        <v>566</v>
      </c>
      <c r="D4322" s="135" t="b">
        <v>0</v>
      </c>
      <c r="E4322" s="135" t="s">
        <v>13229</v>
      </c>
      <c r="F4322" s="135" t="s">
        <v>539</v>
      </c>
      <c r="G4322" s="136">
        <v>44147</v>
      </c>
      <c r="H4322" s="136">
        <v>44165</v>
      </c>
      <c r="I4322" s="135">
        <v>0</v>
      </c>
      <c r="J4322" s="92"/>
    </row>
    <row r="4323" spans="1:10" x14ac:dyDescent="0.25">
      <c r="A4323" s="135" t="s">
        <v>13399</v>
      </c>
      <c r="B4323" s="135" t="s">
        <v>543</v>
      </c>
      <c r="C4323" s="135" t="s">
        <v>566</v>
      </c>
      <c r="D4323" s="135" t="b">
        <v>0</v>
      </c>
      <c r="E4323" s="135" t="s">
        <v>13400</v>
      </c>
      <c r="F4323" s="135" t="s">
        <v>539</v>
      </c>
      <c r="G4323" s="136">
        <v>44147</v>
      </c>
      <c r="H4323" s="136">
        <v>44168</v>
      </c>
      <c r="I4323" s="135">
        <v>0</v>
      </c>
      <c r="J4323" s="92"/>
    </row>
    <row r="4324" spans="1:10" x14ac:dyDescent="0.25">
      <c r="A4324" s="135" t="s">
        <v>13401</v>
      </c>
      <c r="B4324" s="135" t="s">
        <v>543</v>
      </c>
      <c r="C4324" s="135" t="s">
        <v>566</v>
      </c>
      <c r="D4324" s="135" t="b">
        <v>0</v>
      </c>
      <c r="E4324" s="135" t="s">
        <v>13400</v>
      </c>
      <c r="F4324" s="135" t="s">
        <v>539</v>
      </c>
      <c r="G4324" s="136">
        <v>44147</v>
      </c>
      <c r="H4324" s="136">
        <v>44168</v>
      </c>
      <c r="I4324" s="135">
        <v>0</v>
      </c>
      <c r="J4324" s="92"/>
    </row>
    <row r="4325" spans="1:10" x14ac:dyDescent="0.25">
      <c r="A4325" s="135" t="s">
        <v>13402</v>
      </c>
      <c r="B4325" s="135" t="s">
        <v>543</v>
      </c>
      <c r="C4325" s="135" t="s">
        <v>566</v>
      </c>
      <c r="D4325" s="135" t="b">
        <v>0</v>
      </c>
      <c r="E4325" s="135" t="s">
        <v>13400</v>
      </c>
      <c r="F4325" s="135" t="s">
        <v>539</v>
      </c>
      <c r="G4325" s="136">
        <v>44147</v>
      </c>
      <c r="H4325" s="136">
        <v>44168</v>
      </c>
      <c r="I4325" s="135">
        <v>0</v>
      </c>
      <c r="J4325" s="92"/>
    </row>
    <row r="4326" spans="1:10" x14ac:dyDescent="0.25">
      <c r="A4326" s="135" t="s">
        <v>13403</v>
      </c>
      <c r="B4326" s="135" t="s">
        <v>543</v>
      </c>
      <c r="C4326" s="135" t="s">
        <v>566</v>
      </c>
      <c r="D4326" s="135" t="b">
        <v>0</v>
      </c>
      <c r="E4326" s="135" t="s">
        <v>13400</v>
      </c>
      <c r="F4326" s="135" t="s">
        <v>539</v>
      </c>
      <c r="G4326" s="136">
        <v>44147</v>
      </c>
      <c r="H4326" s="136">
        <v>44168</v>
      </c>
      <c r="I4326" s="135">
        <v>0</v>
      </c>
      <c r="J4326" s="92"/>
    </row>
    <row r="4327" spans="1:10" x14ac:dyDescent="0.25">
      <c r="A4327" s="135" t="s">
        <v>13404</v>
      </c>
      <c r="B4327" s="135" t="s">
        <v>543</v>
      </c>
      <c r="C4327" s="135" t="s">
        <v>566</v>
      </c>
      <c r="D4327" s="135" t="b">
        <v>0</v>
      </c>
      <c r="E4327" s="135" t="s">
        <v>13400</v>
      </c>
      <c r="F4327" s="135" t="s">
        <v>539</v>
      </c>
      <c r="G4327" s="136">
        <v>44147</v>
      </c>
      <c r="H4327" s="136">
        <v>44168</v>
      </c>
      <c r="I4327" s="135">
        <v>0</v>
      </c>
      <c r="J4327" s="92"/>
    </row>
    <row r="4328" spans="1:10" x14ac:dyDescent="0.25">
      <c r="A4328" s="135" t="s">
        <v>13405</v>
      </c>
      <c r="B4328" s="135" t="s">
        <v>543</v>
      </c>
      <c r="C4328" s="135" t="s">
        <v>566</v>
      </c>
      <c r="D4328" s="135" t="b">
        <v>0</v>
      </c>
      <c r="E4328" s="135" t="s">
        <v>13400</v>
      </c>
      <c r="F4328" s="135" t="s">
        <v>539</v>
      </c>
      <c r="G4328" s="136">
        <v>44147</v>
      </c>
      <c r="H4328" s="136">
        <v>44168</v>
      </c>
      <c r="I4328" s="135">
        <v>0</v>
      </c>
      <c r="J4328" s="92"/>
    </row>
    <row r="4329" spans="1:10" x14ac:dyDescent="0.25">
      <c r="A4329" s="135" t="s">
        <v>13406</v>
      </c>
      <c r="B4329" s="135" t="s">
        <v>543</v>
      </c>
      <c r="C4329" s="135" t="s">
        <v>566</v>
      </c>
      <c r="D4329" s="135" t="b">
        <v>0</v>
      </c>
      <c r="E4329" s="135" t="s">
        <v>13400</v>
      </c>
      <c r="F4329" s="135" t="s">
        <v>539</v>
      </c>
      <c r="G4329" s="136">
        <v>44147</v>
      </c>
      <c r="H4329" s="136">
        <v>44168</v>
      </c>
      <c r="I4329" s="135">
        <v>0</v>
      </c>
      <c r="J4329" s="92"/>
    </row>
    <row r="4330" spans="1:10" x14ac:dyDescent="0.25">
      <c r="A4330" s="135" t="s">
        <v>13407</v>
      </c>
      <c r="B4330" s="135" t="s">
        <v>543</v>
      </c>
      <c r="C4330" s="135" t="s">
        <v>566</v>
      </c>
      <c r="D4330" s="135" t="b">
        <v>0</v>
      </c>
      <c r="E4330" s="135" t="s">
        <v>13400</v>
      </c>
      <c r="F4330" s="135" t="s">
        <v>539</v>
      </c>
      <c r="G4330" s="136">
        <v>44147</v>
      </c>
      <c r="H4330" s="136">
        <v>44168</v>
      </c>
      <c r="I4330" s="135">
        <v>0</v>
      </c>
      <c r="J4330" s="92"/>
    </row>
    <row r="4331" spans="1:10" x14ac:dyDescent="0.25">
      <c r="A4331" s="135" t="s">
        <v>13408</v>
      </c>
      <c r="B4331" s="135" t="s">
        <v>543</v>
      </c>
      <c r="C4331" s="135" t="s">
        <v>566</v>
      </c>
      <c r="D4331" s="135" t="b">
        <v>0</v>
      </c>
      <c r="E4331" s="135" t="s">
        <v>13400</v>
      </c>
      <c r="F4331" s="135" t="s">
        <v>539</v>
      </c>
      <c r="G4331" s="136">
        <v>44147</v>
      </c>
      <c r="H4331" s="136">
        <v>44168</v>
      </c>
      <c r="I4331" s="135">
        <v>0</v>
      </c>
      <c r="J4331" s="92"/>
    </row>
    <row r="4332" spans="1:10" x14ac:dyDescent="0.25">
      <c r="A4332" s="135" t="s">
        <v>13409</v>
      </c>
      <c r="B4332" s="135" t="s">
        <v>543</v>
      </c>
      <c r="C4332" s="135" t="s">
        <v>566</v>
      </c>
      <c r="D4332" s="135" t="b">
        <v>0</v>
      </c>
      <c r="E4332" s="135" t="s">
        <v>13400</v>
      </c>
      <c r="F4332" s="135" t="s">
        <v>539</v>
      </c>
      <c r="G4332" s="136">
        <v>44147</v>
      </c>
      <c r="H4332" s="136">
        <v>44168</v>
      </c>
      <c r="I4332" s="135">
        <v>0</v>
      </c>
      <c r="J4332" s="92"/>
    </row>
    <row r="4333" spans="1:10" x14ac:dyDescent="0.25">
      <c r="A4333" s="135" t="s">
        <v>13410</v>
      </c>
      <c r="B4333" s="135" t="s">
        <v>543</v>
      </c>
      <c r="C4333" s="135" t="s">
        <v>566</v>
      </c>
      <c r="D4333" s="135" t="b">
        <v>0</v>
      </c>
      <c r="E4333" s="135" t="s">
        <v>13400</v>
      </c>
      <c r="F4333" s="135" t="s">
        <v>539</v>
      </c>
      <c r="G4333" s="136">
        <v>44147</v>
      </c>
      <c r="H4333" s="136">
        <v>44168</v>
      </c>
      <c r="I4333" s="135">
        <v>0</v>
      </c>
      <c r="J4333" s="92"/>
    </row>
    <row r="4334" spans="1:10" x14ac:dyDescent="0.25">
      <c r="A4334" s="135" t="s">
        <v>13411</v>
      </c>
      <c r="B4334" s="135" t="s">
        <v>543</v>
      </c>
      <c r="C4334" s="135" t="s">
        <v>566</v>
      </c>
      <c r="D4334" s="135" t="b">
        <v>0</v>
      </c>
      <c r="E4334" s="135" t="s">
        <v>13400</v>
      </c>
      <c r="F4334" s="135" t="s">
        <v>539</v>
      </c>
      <c r="G4334" s="136">
        <v>44147</v>
      </c>
      <c r="H4334" s="136">
        <v>44168</v>
      </c>
      <c r="I4334" s="135">
        <v>0</v>
      </c>
      <c r="J4334" s="92"/>
    </row>
    <row r="4335" spans="1:10" x14ac:dyDescent="0.25">
      <c r="A4335" s="135" t="s">
        <v>13412</v>
      </c>
      <c r="B4335" s="135" t="s">
        <v>543</v>
      </c>
      <c r="C4335" s="135" t="s">
        <v>566</v>
      </c>
      <c r="D4335" s="135" t="b">
        <v>0</v>
      </c>
      <c r="E4335" s="135" t="s">
        <v>13400</v>
      </c>
      <c r="F4335" s="135" t="s">
        <v>539</v>
      </c>
      <c r="G4335" s="136">
        <v>44147</v>
      </c>
      <c r="H4335" s="136">
        <v>44168</v>
      </c>
      <c r="I4335" s="135">
        <v>0</v>
      </c>
      <c r="J4335" s="92"/>
    </row>
    <row r="4336" spans="1:10" x14ac:dyDescent="0.25">
      <c r="A4336" s="135" t="s">
        <v>13413</v>
      </c>
      <c r="B4336" s="135" t="s">
        <v>543</v>
      </c>
      <c r="C4336" s="135" t="s">
        <v>566</v>
      </c>
      <c r="D4336" s="135" t="b">
        <v>0</v>
      </c>
      <c r="E4336" s="135" t="s">
        <v>13400</v>
      </c>
      <c r="F4336" s="135" t="s">
        <v>539</v>
      </c>
      <c r="G4336" s="136">
        <v>44147</v>
      </c>
      <c r="H4336" s="136">
        <v>44168</v>
      </c>
      <c r="I4336" s="135">
        <v>0</v>
      </c>
      <c r="J4336" s="92"/>
    </row>
    <row r="4337" spans="1:10" x14ac:dyDescent="0.25">
      <c r="A4337" s="135" t="s">
        <v>13414</v>
      </c>
      <c r="B4337" s="135" t="s">
        <v>543</v>
      </c>
      <c r="C4337" s="135" t="s">
        <v>566</v>
      </c>
      <c r="D4337" s="135" t="b">
        <v>0</v>
      </c>
      <c r="E4337" s="135" t="s">
        <v>13400</v>
      </c>
      <c r="F4337" s="135" t="s">
        <v>539</v>
      </c>
      <c r="G4337" s="136">
        <v>44147</v>
      </c>
      <c r="H4337" s="136">
        <v>44168</v>
      </c>
      <c r="I4337" s="135">
        <v>0</v>
      </c>
      <c r="J4337" s="92"/>
    </row>
    <row r="4338" spans="1:10" x14ac:dyDescent="0.25">
      <c r="A4338" s="135" t="s">
        <v>13415</v>
      </c>
      <c r="B4338" s="135" t="s">
        <v>543</v>
      </c>
      <c r="C4338" s="135" t="s">
        <v>566</v>
      </c>
      <c r="D4338" s="135" t="b">
        <v>0</v>
      </c>
      <c r="E4338" s="135" t="s">
        <v>13400</v>
      </c>
      <c r="F4338" s="135" t="s">
        <v>539</v>
      </c>
      <c r="G4338" s="136">
        <v>44147</v>
      </c>
      <c r="H4338" s="136">
        <v>44168</v>
      </c>
      <c r="I4338" s="135">
        <v>0</v>
      </c>
      <c r="J4338" s="92"/>
    </row>
    <row r="4339" spans="1:10" x14ac:dyDescent="0.25">
      <c r="A4339" s="135" t="s">
        <v>13416</v>
      </c>
      <c r="B4339" s="135" t="s">
        <v>543</v>
      </c>
      <c r="C4339" s="135" t="s">
        <v>566</v>
      </c>
      <c r="D4339" s="135" t="b">
        <v>0</v>
      </c>
      <c r="E4339" s="135" t="s">
        <v>13400</v>
      </c>
      <c r="F4339" s="135" t="s">
        <v>539</v>
      </c>
      <c r="G4339" s="136">
        <v>44147</v>
      </c>
      <c r="H4339" s="136">
        <v>44168</v>
      </c>
      <c r="I4339" s="135">
        <v>0</v>
      </c>
      <c r="J4339" s="92"/>
    </row>
    <row r="4340" spans="1:10" x14ac:dyDescent="0.25">
      <c r="A4340" s="135" t="s">
        <v>13417</v>
      </c>
      <c r="B4340" s="135" t="s">
        <v>543</v>
      </c>
      <c r="C4340" s="135" t="s">
        <v>566</v>
      </c>
      <c r="D4340" s="135" t="b">
        <v>0</v>
      </c>
      <c r="E4340" s="135" t="s">
        <v>13400</v>
      </c>
      <c r="F4340" s="135" t="s">
        <v>539</v>
      </c>
      <c r="G4340" s="136">
        <v>44147</v>
      </c>
      <c r="H4340" s="136">
        <v>44168</v>
      </c>
      <c r="I4340" s="135">
        <v>0</v>
      </c>
      <c r="J4340" s="92"/>
    </row>
    <row r="4341" spans="1:10" x14ac:dyDescent="0.25">
      <c r="A4341" s="135" t="s">
        <v>13418</v>
      </c>
      <c r="B4341" s="135" t="s">
        <v>543</v>
      </c>
      <c r="C4341" s="135" t="s">
        <v>566</v>
      </c>
      <c r="D4341" s="135" t="b">
        <v>0</v>
      </c>
      <c r="E4341" s="135" t="s">
        <v>13400</v>
      </c>
      <c r="F4341" s="135" t="s">
        <v>539</v>
      </c>
      <c r="G4341" s="136">
        <v>44147</v>
      </c>
      <c r="H4341" s="136">
        <v>44168</v>
      </c>
      <c r="I4341" s="135">
        <v>0</v>
      </c>
      <c r="J4341" s="92"/>
    </row>
    <row r="4342" spans="1:10" x14ac:dyDescent="0.25">
      <c r="A4342" s="135" t="s">
        <v>13419</v>
      </c>
      <c r="B4342" s="135" t="s">
        <v>543</v>
      </c>
      <c r="C4342" s="135" t="s">
        <v>566</v>
      </c>
      <c r="D4342" s="135" t="b">
        <v>0</v>
      </c>
      <c r="E4342" s="135" t="s">
        <v>13400</v>
      </c>
      <c r="F4342" s="135" t="s">
        <v>539</v>
      </c>
      <c r="G4342" s="136">
        <v>44147</v>
      </c>
      <c r="H4342" s="136">
        <v>44168</v>
      </c>
      <c r="I4342" s="135">
        <v>0</v>
      </c>
      <c r="J4342" s="92"/>
    </row>
    <row r="4343" spans="1:10" x14ac:dyDescent="0.25">
      <c r="A4343" s="135" t="s">
        <v>13420</v>
      </c>
      <c r="B4343" s="135" t="s">
        <v>543</v>
      </c>
      <c r="C4343" s="135" t="s">
        <v>566</v>
      </c>
      <c r="D4343" s="135" t="b">
        <v>0</v>
      </c>
      <c r="E4343" s="135" t="s">
        <v>13400</v>
      </c>
      <c r="F4343" s="135" t="s">
        <v>539</v>
      </c>
      <c r="G4343" s="136">
        <v>44147</v>
      </c>
      <c r="H4343" s="136">
        <v>44168</v>
      </c>
      <c r="I4343" s="135">
        <v>0</v>
      </c>
      <c r="J4343" s="92"/>
    </row>
    <row r="4344" spans="1:10" x14ac:dyDescent="0.25">
      <c r="A4344" s="135" t="s">
        <v>13421</v>
      </c>
      <c r="B4344" s="135" t="s">
        <v>543</v>
      </c>
      <c r="C4344" s="135" t="s">
        <v>566</v>
      </c>
      <c r="D4344" s="135" t="b">
        <v>0</v>
      </c>
      <c r="E4344" s="135" t="s">
        <v>13400</v>
      </c>
      <c r="F4344" s="135" t="s">
        <v>539</v>
      </c>
      <c r="G4344" s="136">
        <v>44147</v>
      </c>
      <c r="H4344" s="136">
        <v>44168</v>
      </c>
      <c r="I4344" s="135">
        <v>0</v>
      </c>
      <c r="J4344" s="92"/>
    </row>
    <row r="4345" spans="1:10" x14ac:dyDescent="0.25">
      <c r="A4345" s="135" t="s">
        <v>13422</v>
      </c>
      <c r="B4345" s="135" t="s">
        <v>543</v>
      </c>
      <c r="C4345" s="135" t="s">
        <v>566</v>
      </c>
      <c r="D4345" s="135" t="b">
        <v>0</v>
      </c>
      <c r="E4345" s="135" t="s">
        <v>13400</v>
      </c>
      <c r="F4345" s="135" t="s">
        <v>539</v>
      </c>
      <c r="G4345" s="136">
        <v>44147</v>
      </c>
      <c r="H4345" s="136">
        <v>44168</v>
      </c>
      <c r="I4345" s="135">
        <v>0</v>
      </c>
      <c r="J4345" s="92"/>
    </row>
    <row r="4346" spans="1:10" x14ac:dyDescent="0.25">
      <c r="A4346" s="135" t="s">
        <v>13423</v>
      </c>
      <c r="B4346" s="135" t="s">
        <v>543</v>
      </c>
      <c r="C4346" s="135" t="s">
        <v>566</v>
      </c>
      <c r="D4346" s="135" t="b">
        <v>0</v>
      </c>
      <c r="E4346" s="135" t="s">
        <v>13400</v>
      </c>
      <c r="F4346" s="135" t="s">
        <v>539</v>
      </c>
      <c r="G4346" s="136">
        <v>44147</v>
      </c>
      <c r="H4346" s="136">
        <v>44168</v>
      </c>
      <c r="I4346" s="135">
        <v>0</v>
      </c>
      <c r="J4346" s="92"/>
    </row>
    <row r="4347" spans="1:10" x14ac:dyDescent="0.25">
      <c r="A4347" s="135" t="s">
        <v>13424</v>
      </c>
      <c r="B4347" s="135" t="s">
        <v>543</v>
      </c>
      <c r="C4347" s="135" t="s">
        <v>566</v>
      </c>
      <c r="D4347" s="135" t="b">
        <v>0</v>
      </c>
      <c r="E4347" s="135" t="s">
        <v>13400</v>
      </c>
      <c r="F4347" s="135" t="s">
        <v>539</v>
      </c>
      <c r="G4347" s="136">
        <v>44147</v>
      </c>
      <c r="H4347" s="136">
        <v>44168</v>
      </c>
      <c r="I4347" s="135">
        <v>0</v>
      </c>
      <c r="J4347" s="92"/>
    </row>
    <row r="4348" spans="1:10" x14ac:dyDescent="0.25">
      <c r="A4348" s="135" t="s">
        <v>13425</v>
      </c>
      <c r="B4348" s="135" t="s">
        <v>543</v>
      </c>
      <c r="C4348" s="135" t="s">
        <v>566</v>
      </c>
      <c r="D4348" s="135" t="b">
        <v>0</v>
      </c>
      <c r="E4348" s="135" t="s">
        <v>13400</v>
      </c>
      <c r="F4348" s="135" t="s">
        <v>539</v>
      </c>
      <c r="G4348" s="136">
        <v>44147</v>
      </c>
      <c r="H4348" s="136">
        <v>44168</v>
      </c>
      <c r="I4348" s="135">
        <v>0</v>
      </c>
      <c r="J4348" s="92"/>
    </row>
    <row r="4349" spans="1:10" x14ac:dyDescent="0.25">
      <c r="A4349" s="135" t="s">
        <v>13426</v>
      </c>
      <c r="B4349" s="135" t="s">
        <v>543</v>
      </c>
      <c r="C4349" s="135" t="s">
        <v>566</v>
      </c>
      <c r="D4349" s="135" t="b">
        <v>0</v>
      </c>
      <c r="E4349" s="135" t="s">
        <v>13400</v>
      </c>
      <c r="F4349" s="135" t="s">
        <v>539</v>
      </c>
      <c r="G4349" s="136">
        <v>44147</v>
      </c>
      <c r="H4349" s="136">
        <v>44168</v>
      </c>
      <c r="I4349" s="135">
        <v>0</v>
      </c>
      <c r="J4349" s="92"/>
    </row>
    <row r="4350" spans="1:10" x14ac:dyDescent="0.25">
      <c r="A4350" s="135" t="s">
        <v>13427</v>
      </c>
      <c r="B4350" s="135" t="s">
        <v>543</v>
      </c>
      <c r="C4350" s="135" t="s">
        <v>566</v>
      </c>
      <c r="D4350" s="135" t="b">
        <v>0</v>
      </c>
      <c r="E4350" s="135" t="s">
        <v>13400</v>
      </c>
      <c r="F4350" s="135" t="s">
        <v>539</v>
      </c>
      <c r="G4350" s="136">
        <v>44147</v>
      </c>
      <c r="H4350" s="136">
        <v>44168</v>
      </c>
      <c r="I4350" s="135">
        <v>0</v>
      </c>
      <c r="J4350" s="92"/>
    </row>
    <row r="4351" spans="1:10" x14ac:dyDescent="0.25">
      <c r="A4351" s="135" t="s">
        <v>13428</v>
      </c>
      <c r="B4351" s="135" t="s">
        <v>543</v>
      </c>
      <c r="C4351" s="135" t="s">
        <v>566</v>
      </c>
      <c r="D4351" s="135" t="b">
        <v>0</v>
      </c>
      <c r="E4351" s="135" t="s">
        <v>13400</v>
      </c>
      <c r="F4351" s="135" t="s">
        <v>539</v>
      </c>
      <c r="G4351" s="136">
        <v>44147</v>
      </c>
      <c r="H4351" s="136">
        <v>44168</v>
      </c>
      <c r="I4351" s="135">
        <v>0</v>
      </c>
      <c r="J4351" s="92"/>
    </row>
    <row r="4352" spans="1:10" x14ac:dyDescent="0.25">
      <c r="A4352" s="135" t="s">
        <v>13429</v>
      </c>
      <c r="B4352" s="135" t="s">
        <v>543</v>
      </c>
      <c r="C4352" s="135" t="s">
        <v>566</v>
      </c>
      <c r="D4352" s="135" t="b">
        <v>0</v>
      </c>
      <c r="E4352" s="135" t="s">
        <v>13400</v>
      </c>
      <c r="F4352" s="135" t="s">
        <v>539</v>
      </c>
      <c r="G4352" s="136">
        <v>44147</v>
      </c>
      <c r="H4352" s="136">
        <v>44168</v>
      </c>
      <c r="I4352" s="135">
        <v>0</v>
      </c>
      <c r="J4352" s="92"/>
    </row>
    <row r="4353" spans="1:10" x14ac:dyDescent="0.25">
      <c r="A4353" s="135" t="s">
        <v>13430</v>
      </c>
      <c r="B4353" s="135" t="s">
        <v>543</v>
      </c>
      <c r="C4353" s="135" t="s">
        <v>566</v>
      </c>
      <c r="D4353" s="135" t="b">
        <v>0</v>
      </c>
      <c r="E4353" s="135" t="s">
        <v>13400</v>
      </c>
      <c r="F4353" s="135" t="s">
        <v>539</v>
      </c>
      <c r="G4353" s="136">
        <v>44147</v>
      </c>
      <c r="H4353" s="136">
        <v>44168</v>
      </c>
      <c r="I4353" s="135">
        <v>0</v>
      </c>
      <c r="J4353" s="92"/>
    </row>
    <row r="4354" spans="1:10" x14ac:dyDescent="0.25">
      <c r="A4354" s="135" t="s">
        <v>13431</v>
      </c>
      <c r="B4354" s="135" t="s">
        <v>543</v>
      </c>
      <c r="C4354" s="135" t="s">
        <v>566</v>
      </c>
      <c r="D4354" s="135" t="b">
        <v>0</v>
      </c>
      <c r="E4354" s="135" t="s">
        <v>13400</v>
      </c>
      <c r="F4354" s="135" t="s">
        <v>539</v>
      </c>
      <c r="G4354" s="136">
        <v>44147</v>
      </c>
      <c r="H4354" s="136">
        <v>44168</v>
      </c>
      <c r="I4354" s="135">
        <v>0</v>
      </c>
      <c r="J4354" s="92"/>
    </row>
    <row r="4355" spans="1:10" x14ac:dyDescent="0.25">
      <c r="A4355" s="135" t="s">
        <v>13432</v>
      </c>
      <c r="B4355" s="135" t="s">
        <v>543</v>
      </c>
      <c r="C4355" s="135" t="s">
        <v>566</v>
      </c>
      <c r="D4355" s="135" t="b">
        <v>0</v>
      </c>
      <c r="E4355" s="135" t="s">
        <v>13400</v>
      </c>
      <c r="F4355" s="135" t="s">
        <v>539</v>
      </c>
      <c r="G4355" s="136">
        <v>44147</v>
      </c>
      <c r="H4355" s="136">
        <v>44168</v>
      </c>
      <c r="I4355" s="135">
        <v>0</v>
      </c>
      <c r="J4355" s="92"/>
    </row>
    <row r="4356" spans="1:10" x14ac:dyDescent="0.25">
      <c r="A4356" s="135" t="s">
        <v>13433</v>
      </c>
      <c r="B4356" s="135" t="s">
        <v>543</v>
      </c>
      <c r="C4356" s="135" t="s">
        <v>566</v>
      </c>
      <c r="D4356" s="135" t="b">
        <v>0</v>
      </c>
      <c r="E4356" s="135" t="s">
        <v>13400</v>
      </c>
      <c r="F4356" s="135" t="s">
        <v>539</v>
      </c>
      <c r="G4356" s="136">
        <v>44147</v>
      </c>
      <c r="H4356" s="136">
        <v>44168</v>
      </c>
      <c r="I4356" s="135">
        <v>0</v>
      </c>
      <c r="J4356" s="92"/>
    </row>
    <row r="4357" spans="1:10" x14ac:dyDescent="0.25">
      <c r="A4357" s="135" t="s">
        <v>13434</v>
      </c>
      <c r="B4357" s="135" t="s">
        <v>543</v>
      </c>
      <c r="C4357" s="135" t="s">
        <v>566</v>
      </c>
      <c r="D4357" s="135" t="b">
        <v>0</v>
      </c>
      <c r="E4357" s="135" t="s">
        <v>13400</v>
      </c>
      <c r="F4357" s="135" t="s">
        <v>539</v>
      </c>
      <c r="G4357" s="136">
        <v>44147</v>
      </c>
      <c r="H4357" s="136">
        <v>44168</v>
      </c>
      <c r="I4357" s="135">
        <v>0</v>
      </c>
      <c r="J4357" s="92"/>
    </row>
    <row r="4358" spans="1:10" x14ac:dyDescent="0.25">
      <c r="A4358" s="135" t="s">
        <v>13435</v>
      </c>
      <c r="B4358" s="135" t="s">
        <v>543</v>
      </c>
      <c r="C4358" s="135" t="s">
        <v>566</v>
      </c>
      <c r="D4358" s="135" t="b">
        <v>0</v>
      </c>
      <c r="E4358" s="135" t="s">
        <v>13400</v>
      </c>
      <c r="F4358" s="135" t="s">
        <v>539</v>
      </c>
      <c r="G4358" s="136">
        <v>44147</v>
      </c>
      <c r="H4358" s="136">
        <v>44168</v>
      </c>
      <c r="I4358" s="135">
        <v>0</v>
      </c>
      <c r="J4358" s="92"/>
    </row>
    <row r="4359" spans="1:10" x14ac:dyDescent="0.25">
      <c r="A4359" s="135" t="s">
        <v>13436</v>
      </c>
      <c r="B4359" s="135" t="s">
        <v>543</v>
      </c>
      <c r="C4359" s="135" t="s">
        <v>566</v>
      </c>
      <c r="D4359" s="135" t="b">
        <v>0</v>
      </c>
      <c r="E4359" s="135" t="s">
        <v>13400</v>
      </c>
      <c r="F4359" s="135" t="s">
        <v>539</v>
      </c>
      <c r="G4359" s="136">
        <v>44147</v>
      </c>
      <c r="H4359" s="136">
        <v>44168</v>
      </c>
      <c r="I4359" s="135">
        <v>0</v>
      </c>
      <c r="J4359" s="92"/>
    </row>
    <row r="4360" spans="1:10" x14ac:dyDescent="0.25">
      <c r="A4360" s="135" t="s">
        <v>13437</v>
      </c>
      <c r="B4360" s="135" t="s">
        <v>543</v>
      </c>
      <c r="C4360" s="135" t="s">
        <v>566</v>
      </c>
      <c r="D4360" s="135" t="b">
        <v>0</v>
      </c>
      <c r="E4360" s="135" t="s">
        <v>13400</v>
      </c>
      <c r="F4360" s="135" t="s">
        <v>539</v>
      </c>
      <c r="G4360" s="136">
        <v>44147</v>
      </c>
      <c r="H4360" s="136">
        <v>44168</v>
      </c>
      <c r="I4360" s="135">
        <v>0</v>
      </c>
      <c r="J4360" s="92"/>
    </row>
    <row r="4361" spans="1:10" x14ac:dyDescent="0.25">
      <c r="A4361" s="135" t="s">
        <v>13438</v>
      </c>
      <c r="B4361" s="135" t="s">
        <v>543</v>
      </c>
      <c r="C4361" s="135" t="s">
        <v>566</v>
      </c>
      <c r="D4361" s="135" t="b">
        <v>0</v>
      </c>
      <c r="E4361" s="135" t="s">
        <v>13400</v>
      </c>
      <c r="F4361" s="135" t="s">
        <v>539</v>
      </c>
      <c r="G4361" s="136">
        <v>44147</v>
      </c>
      <c r="H4361" s="136">
        <v>44168</v>
      </c>
      <c r="I4361" s="135">
        <v>0</v>
      </c>
      <c r="J4361" s="92"/>
    </row>
    <row r="4362" spans="1:10" x14ac:dyDescent="0.25">
      <c r="A4362" s="135" t="s">
        <v>13439</v>
      </c>
      <c r="B4362" s="135" t="s">
        <v>543</v>
      </c>
      <c r="C4362" s="135" t="s">
        <v>566</v>
      </c>
      <c r="D4362" s="135" t="b">
        <v>0</v>
      </c>
      <c r="E4362" s="135" t="s">
        <v>13400</v>
      </c>
      <c r="F4362" s="135" t="s">
        <v>539</v>
      </c>
      <c r="G4362" s="136">
        <v>44147</v>
      </c>
      <c r="H4362" s="136">
        <v>44168</v>
      </c>
      <c r="I4362" s="135">
        <v>0</v>
      </c>
      <c r="J4362" s="92"/>
    </row>
    <row r="4363" spans="1:10" x14ac:dyDescent="0.25">
      <c r="A4363" s="135" t="s">
        <v>13440</v>
      </c>
      <c r="B4363" s="135" t="s">
        <v>543</v>
      </c>
      <c r="C4363" s="135" t="s">
        <v>566</v>
      </c>
      <c r="D4363" s="135" t="b">
        <v>0</v>
      </c>
      <c r="E4363" s="135" t="s">
        <v>13400</v>
      </c>
      <c r="F4363" s="135" t="s">
        <v>539</v>
      </c>
      <c r="G4363" s="136">
        <v>44147</v>
      </c>
      <c r="H4363" s="136">
        <v>44168</v>
      </c>
      <c r="I4363" s="135">
        <v>0</v>
      </c>
      <c r="J4363" s="92"/>
    </row>
    <row r="4364" spans="1:10" x14ac:dyDescent="0.25">
      <c r="A4364" s="135" t="s">
        <v>13441</v>
      </c>
      <c r="B4364" s="135" t="s">
        <v>543</v>
      </c>
      <c r="C4364" s="135" t="s">
        <v>566</v>
      </c>
      <c r="D4364" s="135" t="b">
        <v>0</v>
      </c>
      <c r="E4364" s="135" t="s">
        <v>13400</v>
      </c>
      <c r="F4364" s="135" t="s">
        <v>539</v>
      </c>
      <c r="G4364" s="136">
        <v>44147</v>
      </c>
      <c r="H4364" s="136">
        <v>44168</v>
      </c>
      <c r="I4364" s="135">
        <v>0</v>
      </c>
      <c r="J4364" s="92"/>
    </row>
    <row r="4365" spans="1:10" x14ac:dyDescent="0.25">
      <c r="A4365" s="135" t="s">
        <v>13442</v>
      </c>
      <c r="B4365" s="135" t="s">
        <v>543</v>
      </c>
      <c r="C4365" s="135" t="s">
        <v>566</v>
      </c>
      <c r="D4365" s="135" t="b">
        <v>0</v>
      </c>
      <c r="E4365" s="135" t="s">
        <v>13400</v>
      </c>
      <c r="F4365" s="135" t="s">
        <v>539</v>
      </c>
      <c r="G4365" s="136">
        <v>44147</v>
      </c>
      <c r="H4365" s="136">
        <v>44168</v>
      </c>
      <c r="I4365" s="135">
        <v>0</v>
      </c>
      <c r="J4365" s="92"/>
    </row>
    <row r="4366" spans="1:10" x14ac:dyDescent="0.25">
      <c r="A4366" s="135" t="s">
        <v>13443</v>
      </c>
      <c r="B4366" s="135" t="s">
        <v>543</v>
      </c>
      <c r="C4366" s="135" t="s">
        <v>566</v>
      </c>
      <c r="D4366" s="135" t="b">
        <v>0</v>
      </c>
      <c r="E4366" s="135" t="s">
        <v>13400</v>
      </c>
      <c r="F4366" s="135" t="s">
        <v>539</v>
      </c>
      <c r="G4366" s="136">
        <v>44147</v>
      </c>
      <c r="H4366" s="136">
        <v>44168</v>
      </c>
      <c r="I4366" s="135">
        <v>0</v>
      </c>
      <c r="J4366" s="92"/>
    </row>
    <row r="4367" spans="1:10" x14ac:dyDescent="0.25">
      <c r="A4367" s="135" t="s">
        <v>13444</v>
      </c>
      <c r="B4367" s="135" t="s">
        <v>543</v>
      </c>
      <c r="C4367" s="135" t="s">
        <v>566</v>
      </c>
      <c r="D4367" s="135" t="b">
        <v>0</v>
      </c>
      <c r="E4367" s="135" t="s">
        <v>13400</v>
      </c>
      <c r="F4367" s="135" t="s">
        <v>539</v>
      </c>
      <c r="G4367" s="136">
        <v>44147</v>
      </c>
      <c r="H4367" s="136">
        <v>44168</v>
      </c>
      <c r="I4367" s="135">
        <v>0</v>
      </c>
      <c r="J4367" s="92"/>
    </row>
    <row r="4368" spans="1:10" x14ac:dyDescent="0.25">
      <c r="A4368" s="135" t="s">
        <v>13445</v>
      </c>
      <c r="B4368" s="135" t="s">
        <v>543</v>
      </c>
      <c r="C4368" s="135" t="s">
        <v>566</v>
      </c>
      <c r="D4368" s="135" t="b">
        <v>0</v>
      </c>
      <c r="E4368" s="135" t="s">
        <v>13400</v>
      </c>
      <c r="F4368" s="135" t="s">
        <v>539</v>
      </c>
      <c r="G4368" s="136">
        <v>44147</v>
      </c>
      <c r="H4368" s="136">
        <v>44168</v>
      </c>
      <c r="I4368" s="135">
        <v>0</v>
      </c>
      <c r="J4368" s="92"/>
    </row>
    <row r="4369" spans="1:10" x14ac:dyDescent="0.25">
      <c r="A4369" s="135" t="s">
        <v>13446</v>
      </c>
      <c r="B4369" s="135" t="s">
        <v>543</v>
      </c>
      <c r="C4369" s="135" t="s">
        <v>566</v>
      </c>
      <c r="D4369" s="135" t="b">
        <v>0</v>
      </c>
      <c r="E4369" s="135" t="s">
        <v>13400</v>
      </c>
      <c r="F4369" s="135" t="s">
        <v>539</v>
      </c>
      <c r="G4369" s="136">
        <v>44147</v>
      </c>
      <c r="H4369" s="136">
        <v>44168</v>
      </c>
      <c r="I4369" s="135">
        <v>0</v>
      </c>
      <c r="J4369" s="92"/>
    </row>
    <row r="4370" spans="1:10" x14ac:dyDescent="0.25">
      <c r="A4370" s="135" t="s">
        <v>13447</v>
      </c>
      <c r="B4370" s="135" t="s">
        <v>543</v>
      </c>
      <c r="C4370" s="135" t="s">
        <v>566</v>
      </c>
      <c r="D4370" s="135" t="b">
        <v>0</v>
      </c>
      <c r="E4370" s="135" t="s">
        <v>13400</v>
      </c>
      <c r="F4370" s="135" t="s">
        <v>539</v>
      </c>
      <c r="G4370" s="136">
        <v>44147</v>
      </c>
      <c r="H4370" s="136">
        <v>44168</v>
      </c>
      <c r="I4370" s="135">
        <v>0</v>
      </c>
      <c r="J4370" s="92"/>
    </row>
    <row r="4371" spans="1:10" x14ac:dyDescent="0.25">
      <c r="A4371" s="135" t="s">
        <v>13448</v>
      </c>
      <c r="B4371" s="135" t="s">
        <v>543</v>
      </c>
      <c r="C4371" s="135" t="s">
        <v>566</v>
      </c>
      <c r="D4371" s="135" t="b">
        <v>0</v>
      </c>
      <c r="E4371" s="135" t="s">
        <v>13400</v>
      </c>
      <c r="F4371" s="135" t="s">
        <v>539</v>
      </c>
      <c r="G4371" s="136">
        <v>44147</v>
      </c>
      <c r="H4371" s="136">
        <v>44168</v>
      </c>
      <c r="I4371" s="135">
        <v>0</v>
      </c>
      <c r="J4371" s="92"/>
    </row>
    <row r="4372" spans="1:10" x14ac:dyDescent="0.25">
      <c r="A4372" s="135" t="s">
        <v>13449</v>
      </c>
      <c r="B4372" s="135" t="s">
        <v>543</v>
      </c>
      <c r="C4372" s="135" t="s">
        <v>566</v>
      </c>
      <c r="D4372" s="135" t="b">
        <v>0</v>
      </c>
      <c r="E4372" s="135" t="s">
        <v>13400</v>
      </c>
      <c r="F4372" s="135" t="s">
        <v>539</v>
      </c>
      <c r="G4372" s="136">
        <v>44147</v>
      </c>
      <c r="H4372" s="136">
        <v>44168</v>
      </c>
      <c r="I4372" s="135">
        <v>0</v>
      </c>
      <c r="J4372" s="92"/>
    </row>
    <row r="4373" spans="1:10" x14ac:dyDescent="0.25">
      <c r="A4373" s="135" t="s">
        <v>13450</v>
      </c>
      <c r="B4373" s="135" t="s">
        <v>543</v>
      </c>
      <c r="C4373" s="135" t="s">
        <v>566</v>
      </c>
      <c r="D4373" s="135" t="b">
        <v>0</v>
      </c>
      <c r="E4373" s="135" t="s">
        <v>13400</v>
      </c>
      <c r="F4373" s="135" t="s">
        <v>539</v>
      </c>
      <c r="G4373" s="136">
        <v>44147</v>
      </c>
      <c r="H4373" s="136">
        <v>44168</v>
      </c>
      <c r="I4373" s="135">
        <v>0</v>
      </c>
      <c r="J4373" s="92"/>
    </row>
    <row r="4374" spans="1:10" x14ac:dyDescent="0.25">
      <c r="A4374" s="135" t="s">
        <v>13451</v>
      </c>
      <c r="B4374" s="135" t="s">
        <v>543</v>
      </c>
      <c r="C4374" s="135" t="s">
        <v>566</v>
      </c>
      <c r="D4374" s="135" t="b">
        <v>0</v>
      </c>
      <c r="E4374" s="135" t="s">
        <v>13400</v>
      </c>
      <c r="F4374" s="135" t="s">
        <v>539</v>
      </c>
      <c r="G4374" s="136">
        <v>44147</v>
      </c>
      <c r="H4374" s="136">
        <v>44168</v>
      </c>
      <c r="I4374" s="135">
        <v>0</v>
      </c>
      <c r="J4374" s="92"/>
    </row>
    <row r="4375" spans="1:10" x14ac:dyDescent="0.25">
      <c r="A4375" s="135" t="s">
        <v>13452</v>
      </c>
      <c r="B4375" s="135" t="s">
        <v>543</v>
      </c>
      <c r="C4375" s="135" t="s">
        <v>566</v>
      </c>
      <c r="D4375" s="135" t="b">
        <v>0</v>
      </c>
      <c r="E4375" s="135" t="s">
        <v>13400</v>
      </c>
      <c r="F4375" s="135" t="s">
        <v>539</v>
      </c>
      <c r="G4375" s="136">
        <v>44147</v>
      </c>
      <c r="H4375" s="136">
        <v>44168</v>
      </c>
      <c r="I4375" s="135">
        <v>0</v>
      </c>
      <c r="J4375" s="92"/>
    </row>
    <row r="4376" spans="1:10" x14ac:dyDescent="0.25">
      <c r="A4376" s="135" t="s">
        <v>13453</v>
      </c>
      <c r="B4376" s="135" t="s">
        <v>543</v>
      </c>
      <c r="C4376" s="135" t="s">
        <v>566</v>
      </c>
      <c r="D4376" s="135" t="b">
        <v>0</v>
      </c>
      <c r="E4376" s="135" t="s">
        <v>13400</v>
      </c>
      <c r="F4376" s="135" t="s">
        <v>539</v>
      </c>
      <c r="G4376" s="136">
        <v>44147</v>
      </c>
      <c r="H4376" s="136">
        <v>44168</v>
      </c>
      <c r="I4376" s="135">
        <v>0</v>
      </c>
      <c r="J4376" s="92"/>
    </row>
    <row r="4377" spans="1:10" x14ac:dyDescent="0.25">
      <c r="A4377" s="135" t="s">
        <v>13454</v>
      </c>
      <c r="B4377" s="135" t="s">
        <v>543</v>
      </c>
      <c r="C4377" s="135" t="s">
        <v>566</v>
      </c>
      <c r="D4377" s="135" t="b">
        <v>0</v>
      </c>
      <c r="E4377" s="135" t="s">
        <v>13400</v>
      </c>
      <c r="F4377" s="135" t="s">
        <v>539</v>
      </c>
      <c r="G4377" s="136">
        <v>44147</v>
      </c>
      <c r="H4377" s="136">
        <v>44168</v>
      </c>
      <c r="I4377" s="135">
        <v>0</v>
      </c>
      <c r="J4377" s="92"/>
    </row>
    <row r="4378" spans="1:10" x14ac:dyDescent="0.25">
      <c r="A4378" s="135" t="s">
        <v>13455</v>
      </c>
      <c r="B4378" s="135" t="s">
        <v>543</v>
      </c>
      <c r="C4378" s="135" t="s">
        <v>566</v>
      </c>
      <c r="D4378" s="135" t="b">
        <v>0</v>
      </c>
      <c r="E4378" s="135" t="s">
        <v>13400</v>
      </c>
      <c r="F4378" s="135" t="s">
        <v>539</v>
      </c>
      <c r="G4378" s="136">
        <v>44147</v>
      </c>
      <c r="H4378" s="136">
        <v>44168</v>
      </c>
      <c r="I4378" s="135">
        <v>0</v>
      </c>
      <c r="J4378" s="92"/>
    </row>
    <row r="4379" spans="1:10" x14ac:dyDescent="0.25">
      <c r="A4379" s="135" t="s">
        <v>13456</v>
      </c>
      <c r="B4379" s="135" t="s">
        <v>543</v>
      </c>
      <c r="C4379" s="135" t="s">
        <v>566</v>
      </c>
      <c r="D4379" s="135" t="b">
        <v>0</v>
      </c>
      <c r="E4379" s="135" t="s">
        <v>13400</v>
      </c>
      <c r="F4379" s="135" t="s">
        <v>539</v>
      </c>
      <c r="G4379" s="136">
        <v>44147</v>
      </c>
      <c r="H4379" s="136">
        <v>44168</v>
      </c>
      <c r="I4379" s="135">
        <v>0</v>
      </c>
      <c r="J4379" s="92"/>
    </row>
    <row r="4380" spans="1:10" x14ac:dyDescent="0.25">
      <c r="A4380" s="135" t="s">
        <v>13457</v>
      </c>
      <c r="B4380" s="135" t="s">
        <v>543</v>
      </c>
      <c r="C4380" s="135" t="s">
        <v>566</v>
      </c>
      <c r="D4380" s="135" t="b">
        <v>0</v>
      </c>
      <c r="E4380" s="135" t="s">
        <v>13400</v>
      </c>
      <c r="F4380" s="135" t="s">
        <v>539</v>
      </c>
      <c r="G4380" s="136">
        <v>44147</v>
      </c>
      <c r="H4380" s="136">
        <v>44168</v>
      </c>
      <c r="I4380" s="135">
        <v>0</v>
      </c>
      <c r="J4380" s="92"/>
    </row>
    <row r="4381" spans="1:10" x14ac:dyDescent="0.25">
      <c r="A4381" s="135" t="s">
        <v>13458</v>
      </c>
      <c r="B4381" s="135" t="s">
        <v>543</v>
      </c>
      <c r="C4381" s="135" t="s">
        <v>566</v>
      </c>
      <c r="D4381" s="135" t="b">
        <v>0</v>
      </c>
      <c r="E4381" s="135" t="s">
        <v>13400</v>
      </c>
      <c r="F4381" s="135" t="s">
        <v>539</v>
      </c>
      <c r="G4381" s="136">
        <v>44147</v>
      </c>
      <c r="H4381" s="136">
        <v>44168</v>
      </c>
      <c r="I4381" s="135">
        <v>0</v>
      </c>
      <c r="J4381" s="92"/>
    </row>
    <row r="4382" spans="1:10" x14ac:dyDescent="0.25">
      <c r="A4382" s="135" t="s">
        <v>13459</v>
      </c>
      <c r="B4382" s="135" t="s">
        <v>543</v>
      </c>
      <c r="C4382" s="135" t="s">
        <v>566</v>
      </c>
      <c r="D4382" s="135" t="b">
        <v>0</v>
      </c>
      <c r="E4382" s="135" t="s">
        <v>13400</v>
      </c>
      <c r="F4382" s="135" t="s">
        <v>539</v>
      </c>
      <c r="G4382" s="136">
        <v>44147</v>
      </c>
      <c r="H4382" s="136">
        <v>44168</v>
      </c>
      <c r="I4382" s="135">
        <v>0</v>
      </c>
      <c r="J4382" s="92"/>
    </row>
    <row r="4383" spans="1:10" x14ac:dyDescent="0.25">
      <c r="A4383" s="135" t="s">
        <v>13460</v>
      </c>
      <c r="B4383" s="135" t="s">
        <v>543</v>
      </c>
      <c r="C4383" s="135" t="s">
        <v>566</v>
      </c>
      <c r="D4383" s="135" t="b">
        <v>0</v>
      </c>
      <c r="E4383" s="135" t="s">
        <v>13400</v>
      </c>
      <c r="F4383" s="135" t="s">
        <v>539</v>
      </c>
      <c r="G4383" s="136">
        <v>44147</v>
      </c>
      <c r="H4383" s="136">
        <v>44168</v>
      </c>
      <c r="I4383" s="135">
        <v>0</v>
      </c>
      <c r="J4383" s="92"/>
    </row>
    <row r="4384" spans="1:10" x14ac:dyDescent="0.25">
      <c r="A4384" s="135" t="s">
        <v>13461</v>
      </c>
      <c r="B4384" s="135" t="s">
        <v>543</v>
      </c>
      <c r="C4384" s="135" t="s">
        <v>566</v>
      </c>
      <c r="D4384" s="135" t="b">
        <v>0</v>
      </c>
      <c r="E4384" s="135" t="s">
        <v>13400</v>
      </c>
      <c r="F4384" s="135" t="s">
        <v>539</v>
      </c>
      <c r="G4384" s="136">
        <v>44147</v>
      </c>
      <c r="H4384" s="136">
        <v>44168</v>
      </c>
      <c r="I4384" s="135">
        <v>0</v>
      </c>
      <c r="J4384" s="92"/>
    </row>
    <row r="4385" spans="1:10" x14ac:dyDescent="0.25">
      <c r="A4385" s="135" t="s">
        <v>13462</v>
      </c>
      <c r="B4385" s="135" t="s">
        <v>543</v>
      </c>
      <c r="C4385" s="135" t="s">
        <v>566</v>
      </c>
      <c r="D4385" s="135" t="b">
        <v>0</v>
      </c>
      <c r="E4385" s="135" t="s">
        <v>13400</v>
      </c>
      <c r="F4385" s="135" t="s">
        <v>539</v>
      </c>
      <c r="G4385" s="136">
        <v>44147</v>
      </c>
      <c r="H4385" s="136">
        <v>44168</v>
      </c>
      <c r="I4385" s="135">
        <v>0</v>
      </c>
      <c r="J4385" s="92"/>
    </row>
    <row r="4386" spans="1:10" x14ac:dyDescent="0.25">
      <c r="A4386" s="135" t="s">
        <v>13463</v>
      </c>
      <c r="B4386" s="135" t="s">
        <v>543</v>
      </c>
      <c r="C4386" s="135" t="s">
        <v>566</v>
      </c>
      <c r="D4386" s="135" t="b">
        <v>0</v>
      </c>
      <c r="E4386" s="135" t="s">
        <v>13400</v>
      </c>
      <c r="F4386" s="135" t="s">
        <v>539</v>
      </c>
      <c r="G4386" s="136">
        <v>44147</v>
      </c>
      <c r="H4386" s="136">
        <v>44168</v>
      </c>
      <c r="I4386" s="135">
        <v>0</v>
      </c>
      <c r="J4386" s="92"/>
    </row>
    <row r="4387" spans="1:10" x14ac:dyDescent="0.25">
      <c r="A4387" s="135" t="s">
        <v>13464</v>
      </c>
      <c r="B4387" s="135" t="s">
        <v>543</v>
      </c>
      <c r="C4387" s="135" t="s">
        <v>566</v>
      </c>
      <c r="D4387" s="135" t="b">
        <v>0</v>
      </c>
      <c r="E4387" s="135" t="s">
        <v>13400</v>
      </c>
      <c r="F4387" s="135" t="s">
        <v>539</v>
      </c>
      <c r="G4387" s="136">
        <v>44147</v>
      </c>
      <c r="H4387" s="136">
        <v>44168</v>
      </c>
      <c r="I4387" s="135">
        <v>0</v>
      </c>
      <c r="J4387" s="92"/>
    </row>
    <row r="4388" spans="1:10" x14ac:dyDescent="0.25">
      <c r="A4388" s="135" t="s">
        <v>13465</v>
      </c>
      <c r="B4388" s="135" t="s">
        <v>543</v>
      </c>
      <c r="C4388" s="135" t="s">
        <v>566</v>
      </c>
      <c r="D4388" s="135" t="b">
        <v>0</v>
      </c>
      <c r="E4388" s="135" t="s">
        <v>13400</v>
      </c>
      <c r="F4388" s="135" t="s">
        <v>539</v>
      </c>
      <c r="G4388" s="136">
        <v>44147</v>
      </c>
      <c r="H4388" s="136">
        <v>44168</v>
      </c>
      <c r="I4388" s="135">
        <v>0</v>
      </c>
      <c r="J4388" s="92"/>
    </row>
    <row r="4389" spans="1:10" x14ac:dyDescent="0.25">
      <c r="A4389" s="135" t="s">
        <v>13466</v>
      </c>
      <c r="B4389" s="135" t="s">
        <v>543</v>
      </c>
      <c r="C4389" s="135" t="s">
        <v>566</v>
      </c>
      <c r="D4389" s="135" t="b">
        <v>0</v>
      </c>
      <c r="E4389" s="135" t="s">
        <v>13400</v>
      </c>
      <c r="F4389" s="135" t="s">
        <v>539</v>
      </c>
      <c r="G4389" s="136">
        <v>44147</v>
      </c>
      <c r="H4389" s="136">
        <v>44168</v>
      </c>
      <c r="I4389" s="135">
        <v>0</v>
      </c>
      <c r="J4389" s="92"/>
    </row>
    <row r="4390" spans="1:10" x14ac:dyDescent="0.25">
      <c r="A4390" s="135" t="s">
        <v>13467</v>
      </c>
      <c r="B4390" s="135" t="s">
        <v>543</v>
      </c>
      <c r="C4390" s="135" t="s">
        <v>566</v>
      </c>
      <c r="D4390" s="135" t="b">
        <v>0</v>
      </c>
      <c r="E4390" s="135" t="s">
        <v>13400</v>
      </c>
      <c r="F4390" s="135" t="s">
        <v>539</v>
      </c>
      <c r="G4390" s="136">
        <v>44147</v>
      </c>
      <c r="H4390" s="136">
        <v>44168</v>
      </c>
      <c r="I4390" s="135">
        <v>0</v>
      </c>
      <c r="J4390" s="92"/>
    </row>
    <row r="4391" spans="1:10" x14ac:dyDescent="0.25">
      <c r="A4391" s="135" t="s">
        <v>13468</v>
      </c>
      <c r="B4391" s="135" t="s">
        <v>543</v>
      </c>
      <c r="C4391" s="135" t="s">
        <v>566</v>
      </c>
      <c r="D4391" s="135" t="b">
        <v>0</v>
      </c>
      <c r="E4391" s="135" t="s">
        <v>13400</v>
      </c>
      <c r="F4391" s="135" t="s">
        <v>539</v>
      </c>
      <c r="G4391" s="136">
        <v>44147</v>
      </c>
      <c r="H4391" s="136">
        <v>44168</v>
      </c>
      <c r="I4391" s="135">
        <v>0</v>
      </c>
      <c r="J4391" s="92"/>
    </row>
    <row r="4392" spans="1:10" x14ac:dyDescent="0.25">
      <c r="A4392" s="135" t="s">
        <v>13469</v>
      </c>
      <c r="B4392" s="135" t="s">
        <v>543</v>
      </c>
      <c r="C4392" s="135" t="s">
        <v>566</v>
      </c>
      <c r="D4392" s="135" t="b">
        <v>0</v>
      </c>
      <c r="E4392" s="135" t="s">
        <v>13400</v>
      </c>
      <c r="F4392" s="135" t="s">
        <v>539</v>
      </c>
      <c r="G4392" s="136">
        <v>44147</v>
      </c>
      <c r="H4392" s="136">
        <v>44168</v>
      </c>
      <c r="I4392" s="135">
        <v>0</v>
      </c>
      <c r="J4392" s="92"/>
    </row>
    <row r="4393" spans="1:10" x14ac:dyDescent="0.25">
      <c r="A4393" s="135" t="s">
        <v>13470</v>
      </c>
      <c r="B4393" s="135" t="s">
        <v>543</v>
      </c>
      <c r="C4393" s="135" t="s">
        <v>566</v>
      </c>
      <c r="D4393" s="135" t="b">
        <v>0</v>
      </c>
      <c r="E4393" s="135" t="s">
        <v>13400</v>
      </c>
      <c r="F4393" s="135" t="s">
        <v>539</v>
      </c>
      <c r="G4393" s="136">
        <v>44147</v>
      </c>
      <c r="H4393" s="136">
        <v>44168</v>
      </c>
      <c r="I4393" s="135">
        <v>0</v>
      </c>
      <c r="J4393" s="92"/>
    </row>
    <row r="4394" spans="1:10" x14ac:dyDescent="0.25">
      <c r="A4394" s="135" t="s">
        <v>13471</v>
      </c>
      <c r="B4394" s="135" t="s">
        <v>543</v>
      </c>
      <c r="C4394" s="135" t="s">
        <v>566</v>
      </c>
      <c r="D4394" s="135" t="b">
        <v>0</v>
      </c>
      <c r="E4394" s="135" t="s">
        <v>13400</v>
      </c>
      <c r="F4394" s="135" t="s">
        <v>539</v>
      </c>
      <c r="G4394" s="136">
        <v>44147</v>
      </c>
      <c r="H4394" s="136">
        <v>44168</v>
      </c>
      <c r="I4394" s="135">
        <v>0</v>
      </c>
      <c r="J4394" s="92"/>
    </row>
    <row r="4395" spans="1:10" x14ac:dyDescent="0.25">
      <c r="A4395" s="135" t="s">
        <v>13472</v>
      </c>
      <c r="B4395" s="135" t="s">
        <v>543</v>
      </c>
      <c r="C4395" s="135" t="s">
        <v>566</v>
      </c>
      <c r="D4395" s="135" t="b">
        <v>0</v>
      </c>
      <c r="E4395" s="135" t="s">
        <v>13400</v>
      </c>
      <c r="F4395" s="135" t="s">
        <v>539</v>
      </c>
      <c r="G4395" s="136">
        <v>44147</v>
      </c>
      <c r="H4395" s="136">
        <v>44168</v>
      </c>
      <c r="I4395" s="135">
        <v>0</v>
      </c>
      <c r="J4395" s="92"/>
    </row>
    <row r="4396" spans="1:10" x14ac:dyDescent="0.25">
      <c r="A4396" s="135" t="s">
        <v>13473</v>
      </c>
      <c r="B4396" s="135" t="s">
        <v>543</v>
      </c>
      <c r="C4396" s="135" t="s">
        <v>566</v>
      </c>
      <c r="D4396" s="135" t="b">
        <v>0</v>
      </c>
      <c r="E4396" s="135" t="s">
        <v>13400</v>
      </c>
      <c r="F4396" s="135" t="s">
        <v>539</v>
      </c>
      <c r="G4396" s="136">
        <v>44147</v>
      </c>
      <c r="H4396" s="136">
        <v>44168</v>
      </c>
      <c r="I4396" s="135">
        <v>0</v>
      </c>
      <c r="J4396" s="92"/>
    </row>
    <row r="4397" spans="1:10" x14ac:dyDescent="0.25">
      <c r="A4397" s="135" t="s">
        <v>13474</v>
      </c>
      <c r="B4397" s="135" t="s">
        <v>543</v>
      </c>
      <c r="C4397" s="135" t="s">
        <v>566</v>
      </c>
      <c r="D4397" s="135" t="b">
        <v>0</v>
      </c>
      <c r="E4397" s="135" t="s">
        <v>13400</v>
      </c>
      <c r="F4397" s="135" t="s">
        <v>539</v>
      </c>
      <c r="G4397" s="136">
        <v>44147</v>
      </c>
      <c r="H4397" s="136">
        <v>44168</v>
      </c>
      <c r="I4397" s="135">
        <v>0</v>
      </c>
      <c r="J4397" s="92"/>
    </row>
    <row r="4398" spans="1:10" x14ac:dyDescent="0.25">
      <c r="A4398" s="135" t="s">
        <v>13475</v>
      </c>
      <c r="B4398" s="135" t="s">
        <v>543</v>
      </c>
      <c r="C4398" s="135" t="s">
        <v>566</v>
      </c>
      <c r="D4398" s="135" t="b">
        <v>0</v>
      </c>
      <c r="E4398" s="135" t="s">
        <v>13400</v>
      </c>
      <c r="F4398" s="135" t="s">
        <v>539</v>
      </c>
      <c r="G4398" s="136">
        <v>44147</v>
      </c>
      <c r="H4398" s="136">
        <v>44168</v>
      </c>
      <c r="I4398" s="135">
        <v>0</v>
      </c>
      <c r="J4398" s="92"/>
    </row>
    <row r="4399" spans="1:10" x14ac:dyDescent="0.25">
      <c r="A4399" s="135" t="s">
        <v>13476</v>
      </c>
      <c r="B4399" s="135" t="s">
        <v>543</v>
      </c>
      <c r="C4399" s="135" t="s">
        <v>566</v>
      </c>
      <c r="D4399" s="135" t="b">
        <v>0</v>
      </c>
      <c r="E4399" s="135" t="s">
        <v>13400</v>
      </c>
      <c r="F4399" s="135" t="s">
        <v>539</v>
      </c>
      <c r="G4399" s="136">
        <v>44147</v>
      </c>
      <c r="H4399" s="136">
        <v>44168</v>
      </c>
      <c r="I4399" s="135">
        <v>0</v>
      </c>
      <c r="J4399" s="92"/>
    </row>
    <row r="4400" spans="1:10" x14ac:dyDescent="0.25">
      <c r="A4400" s="135" t="s">
        <v>13477</v>
      </c>
      <c r="B4400" s="135" t="s">
        <v>543</v>
      </c>
      <c r="C4400" s="135" t="s">
        <v>566</v>
      </c>
      <c r="D4400" s="135" t="b">
        <v>0</v>
      </c>
      <c r="E4400" s="135" t="s">
        <v>13400</v>
      </c>
      <c r="F4400" s="135" t="s">
        <v>539</v>
      </c>
      <c r="G4400" s="136">
        <v>44147</v>
      </c>
      <c r="H4400" s="136">
        <v>44168</v>
      </c>
      <c r="I4400" s="135">
        <v>0</v>
      </c>
      <c r="J4400" s="92"/>
    </row>
    <row r="4401" spans="1:10" x14ac:dyDescent="0.25">
      <c r="A4401" s="135" t="s">
        <v>13478</v>
      </c>
      <c r="B4401" s="135" t="s">
        <v>543</v>
      </c>
      <c r="C4401" s="135" t="s">
        <v>566</v>
      </c>
      <c r="D4401" s="135" t="b">
        <v>0</v>
      </c>
      <c r="E4401" s="135" t="s">
        <v>13400</v>
      </c>
      <c r="F4401" s="135" t="s">
        <v>539</v>
      </c>
      <c r="G4401" s="136">
        <v>44147</v>
      </c>
      <c r="H4401" s="136">
        <v>44168</v>
      </c>
      <c r="I4401" s="135">
        <v>0</v>
      </c>
      <c r="J4401" s="92"/>
    </row>
    <row r="4402" spans="1:10" x14ac:dyDescent="0.25">
      <c r="A4402" s="135" t="s">
        <v>13479</v>
      </c>
      <c r="B4402" s="135" t="s">
        <v>543</v>
      </c>
      <c r="C4402" s="135" t="s">
        <v>566</v>
      </c>
      <c r="D4402" s="135" t="b">
        <v>0</v>
      </c>
      <c r="E4402" s="135" t="s">
        <v>13400</v>
      </c>
      <c r="F4402" s="135" t="s">
        <v>539</v>
      </c>
      <c r="G4402" s="136">
        <v>44147</v>
      </c>
      <c r="H4402" s="136">
        <v>44168</v>
      </c>
      <c r="I4402" s="135">
        <v>0</v>
      </c>
      <c r="J4402" s="92"/>
    </row>
    <row r="4403" spans="1:10" x14ac:dyDescent="0.25">
      <c r="A4403" s="135" t="s">
        <v>13480</v>
      </c>
      <c r="B4403" s="135" t="s">
        <v>543</v>
      </c>
      <c r="C4403" s="135" t="s">
        <v>566</v>
      </c>
      <c r="D4403" s="135" t="b">
        <v>0</v>
      </c>
      <c r="E4403" s="135" t="s">
        <v>13400</v>
      </c>
      <c r="F4403" s="135" t="s">
        <v>539</v>
      </c>
      <c r="G4403" s="136">
        <v>44147</v>
      </c>
      <c r="H4403" s="136">
        <v>44168</v>
      </c>
      <c r="I4403" s="135">
        <v>0</v>
      </c>
      <c r="J4403" s="92"/>
    </row>
    <row r="4404" spans="1:10" x14ac:dyDescent="0.25">
      <c r="A4404" s="135" t="s">
        <v>13481</v>
      </c>
      <c r="B4404" s="135" t="s">
        <v>543</v>
      </c>
      <c r="C4404" s="135" t="s">
        <v>566</v>
      </c>
      <c r="D4404" s="135" t="b">
        <v>0</v>
      </c>
      <c r="E4404" s="135" t="s">
        <v>13400</v>
      </c>
      <c r="F4404" s="135" t="s">
        <v>539</v>
      </c>
      <c r="G4404" s="136">
        <v>44147</v>
      </c>
      <c r="H4404" s="136">
        <v>44168</v>
      </c>
      <c r="I4404" s="135">
        <v>0</v>
      </c>
      <c r="J4404" s="92"/>
    </row>
    <row r="4405" spans="1:10" x14ac:dyDescent="0.25">
      <c r="A4405" s="135" t="s">
        <v>13482</v>
      </c>
      <c r="B4405" s="135" t="s">
        <v>543</v>
      </c>
      <c r="C4405" s="135" t="s">
        <v>566</v>
      </c>
      <c r="D4405" s="135" t="b">
        <v>0</v>
      </c>
      <c r="E4405" s="135" t="s">
        <v>13400</v>
      </c>
      <c r="F4405" s="135" t="s">
        <v>539</v>
      </c>
      <c r="G4405" s="136">
        <v>44147</v>
      </c>
      <c r="H4405" s="136">
        <v>44168</v>
      </c>
      <c r="I4405" s="135">
        <v>0</v>
      </c>
      <c r="J4405" s="92"/>
    </row>
    <row r="4406" spans="1:10" x14ac:dyDescent="0.25">
      <c r="A4406" s="135" t="s">
        <v>13483</v>
      </c>
      <c r="B4406" s="135" t="s">
        <v>543</v>
      </c>
      <c r="C4406" s="135" t="s">
        <v>566</v>
      </c>
      <c r="D4406" s="135" t="b">
        <v>0</v>
      </c>
      <c r="E4406" s="135" t="s">
        <v>13400</v>
      </c>
      <c r="F4406" s="135" t="s">
        <v>539</v>
      </c>
      <c r="G4406" s="136">
        <v>44147</v>
      </c>
      <c r="H4406" s="136">
        <v>44168</v>
      </c>
      <c r="I4406" s="135">
        <v>0</v>
      </c>
      <c r="J4406" s="92"/>
    </row>
    <row r="4407" spans="1:10" x14ac:dyDescent="0.25">
      <c r="A4407" s="135" t="s">
        <v>13484</v>
      </c>
      <c r="B4407" s="135" t="s">
        <v>543</v>
      </c>
      <c r="C4407" s="135" t="s">
        <v>566</v>
      </c>
      <c r="D4407" s="135" t="b">
        <v>0</v>
      </c>
      <c r="E4407" s="135" t="s">
        <v>13400</v>
      </c>
      <c r="F4407" s="135" t="s">
        <v>539</v>
      </c>
      <c r="G4407" s="136">
        <v>44147</v>
      </c>
      <c r="H4407" s="136">
        <v>44168</v>
      </c>
      <c r="I4407" s="135">
        <v>0</v>
      </c>
      <c r="J4407" s="92"/>
    </row>
    <row r="4408" spans="1:10" x14ac:dyDescent="0.25">
      <c r="A4408" s="135" t="s">
        <v>13485</v>
      </c>
      <c r="B4408" s="135" t="s">
        <v>543</v>
      </c>
      <c r="C4408" s="135" t="s">
        <v>566</v>
      </c>
      <c r="D4408" s="135" t="b">
        <v>0</v>
      </c>
      <c r="E4408" s="135" t="s">
        <v>13400</v>
      </c>
      <c r="F4408" s="135" t="s">
        <v>539</v>
      </c>
      <c r="G4408" s="136">
        <v>44147</v>
      </c>
      <c r="H4408" s="136">
        <v>44168</v>
      </c>
      <c r="I4408" s="135">
        <v>0</v>
      </c>
      <c r="J4408" s="92"/>
    </row>
    <row r="4409" spans="1:10" x14ac:dyDescent="0.25">
      <c r="A4409" s="135" t="s">
        <v>13486</v>
      </c>
      <c r="B4409" s="135" t="s">
        <v>543</v>
      </c>
      <c r="C4409" s="135" t="s">
        <v>566</v>
      </c>
      <c r="D4409" s="135" t="b">
        <v>0</v>
      </c>
      <c r="E4409" s="135" t="s">
        <v>13400</v>
      </c>
      <c r="F4409" s="135" t="s">
        <v>539</v>
      </c>
      <c r="G4409" s="136">
        <v>44147</v>
      </c>
      <c r="H4409" s="136">
        <v>44168</v>
      </c>
      <c r="I4409" s="135">
        <v>0</v>
      </c>
      <c r="J4409" s="92"/>
    </row>
    <row r="4410" spans="1:10" x14ac:dyDescent="0.25">
      <c r="A4410" s="135" t="s">
        <v>13487</v>
      </c>
      <c r="B4410" s="135" t="s">
        <v>543</v>
      </c>
      <c r="C4410" s="135" t="s">
        <v>566</v>
      </c>
      <c r="D4410" s="135" t="b">
        <v>0</v>
      </c>
      <c r="E4410" s="135" t="s">
        <v>13400</v>
      </c>
      <c r="F4410" s="135" t="s">
        <v>539</v>
      </c>
      <c r="G4410" s="136">
        <v>44147</v>
      </c>
      <c r="H4410" s="136">
        <v>44168</v>
      </c>
      <c r="I4410" s="135">
        <v>0</v>
      </c>
      <c r="J4410" s="92"/>
    </row>
    <row r="4411" spans="1:10" x14ac:dyDescent="0.25">
      <c r="A4411" s="135" t="s">
        <v>13488</v>
      </c>
      <c r="B4411" s="135" t="s">
        <v>543</v>
      </c>
      <c r="C4411" s="135" t="s">
        <v>566</v>
      </c>
      <c r="D4411" s="135" t="b">
        <v>0</v>
      </c>
      <c r="E4411" s="135" t="s">
        <v>13400</v>
      </c>
      <c r="F4411" s="135" t="s">
        <v>539</v>
      </c>
      <c r="G4411" s="136">
        <v>44147</v>
      </c>
      <c r="H4411" s="136">
        <v>44168</v>
      </c>
      <c r="I4411" s="135">
        <v>0</v>
      </c>
      <c r="J4411" s="92"/>
    </row>
    <row r="4412" spans="1:10" x14ac:dyDescent="0.25">
      <c r="A4412" s="135" t="s">
        <v>13489</v>
      </c>
      <c r="B4412" s="135" t="s">
        <v>543</v>
      </c>
      <c r="C4412" s="135" t="s">
        <v>566</v>
      </c>
      <c r="D4412" s="135" t="b">
        <v>0</v>
      </c>
      <c r="E4412" s="135" t="s">
        <v>13400</v>
      </c>
      <c r="F4412" s="135" t="s">
        <v>539</v>
      </c>
      <c r="G4412" s="136">
        <v>44147</v>
      </c>
      <c r="H4412" s="136">
        <v>44168</v>
      </c>
      <c r="I4412" s="135">
        <v>0</v>
      </c>
      <c r="J4412" s="92"/>
    </row>
    <row r="4413" spans="1:10" x14ac:dyDescent="0.25">
      <c r="A4413" s="135" t="s">
        <v>13490</v>
      </c>
      <c r="B4413" s="135" t="s">
        <v>543</v>
      </c>
      <c r="C4413" s="135" t="s">
        <v>566</v>
      </c>
      <c r="D4413" s="135" t="b">
        <v>0</v>
      </c>
      <c r="E4413" s="135" t="s">
        <v>13400</v>
      </c>
      <c r="F4413" s="135" t="s">
        <v>539</v>
      </c>
      <c r="G4413" s="136">
        <v>44147</v>
      </c>
      <c r="H4413" s="136">
        <v>44168</v>
      </c>
      <c r="I4413" s="135">
        <v>0</v>
      </c>
      <c r="J4413" s="92"/>
    </row>
    <row r="4414" spans="1:10" x14ac:dyDescent="0.25">
      <c r="A4414" s="135" t="s">
        <v>13491</v>
      </c>
      <c r="B4414" s="135" t="s">
        <v>543</v>
      </c>
      <c r="C4414" s="135" t="s">
        <v>566</v>
      </c>
      <c r="D4414" s="135" t="b">
        <v>0</v>
      </c>
      <c r="E4414" s="135" t="s">
        <v>13400</v>
      </c>
      <c r="F4414" s="135" t="s">
        <v>539</v>
      </c>
      <c r="G4414" s="136">
        <v>44147</v>
      </c>
      <c r="H4414" s="136">
        <v>44168</v>
      </c>
      <c r="I4414" s="135">
        <v>0</v>
      </c>
      <c r="J4414" s="92"/>
    </row>
    <row r="4415" spans="1:10" x14ac:dyDescent="0.25">
      <c r="A4415" s="135" t="s">
        <v>13492</v>
      </c>
      <c r="B4415" s="135" t="s">
        <v>543</v>
      </c>
      <c r="C4415" s="135" t="s">
        <v>566</v>
      </c>
      <c r="D4415" s="135" t="b">
        <v>0</v>
      </c>
      <c r="E4415" s="135" t="s">
        <v>13400</v>
      </c>
      <c r="F4415" s="135" t="s">
        <v>539</v>
      </c>
      <c r="G4415" s="136">
        <v>44147</v>
      </c>
      <c r="H4415" s="136">
        <v>44168</v>
      </c>
      <c r="I4415" s="135">
        <v>0</v>
      </c>
      <c r="J4415" s="92"/>
    </row>
    <row r="4416" spans="1:10" x14ac:dyDescent="0.25">
      <c r="A4416" s="135" t="s">
        <v>13493</v>
      </c>
      <c r="B4416" s="135" t="s">
        <v>543</v>
      </c>
      <c r="C4416" s="135" t="s">
        <v>566</v>
      </c>
      <c r="D4416" s="135" t="b">
        <v>0</v>
      </c>
      <c r="E4416" s="135" t="s">
        <v>13400</v>
      </c>
      <c r="F4416" s="135" t="s">
        <v>539</v>
      </c>
      <c r="G4416" s="136">
        <v>44147</v>
      </c>
      <c r="H4416" s="136">
        <v>44168</v>
      </c>
      <c r="I4416" s="135">
        <v>0</v>
      </c>
      <c r="J4416" s="92"/>
    </row>
    <row r="4417" spans="1:10" x14ac:dyDescent="0.25">
      <c r="A4417" s="135" t="s">
        <v>13494</v>
      </c>
      <c r="B4417" s="135" t="s">
        <v>543</v>
      </c>
      <c r="C4417" s="135" t="s">
        <v>566</v>
      </c>
      <c r="D4417" s="135" t="b">
        <v>0</v>
      </c>
      <c r="E4417" s="135" t="s">
        <v>13400</v>
      </c>
      <c r="F4417" s="135" t="s">
        <v>539</v>
      </c>
      <c r="G4417" s="136">
        <v>44147</v>
      </c>
      <c r="H4417" s="136">
        <v>44168</v>
      </c>
      <c r="I4417" s="135">
        <v>0</v>
      </c>
      <c r="J4417" s="92"/>
    </row>
    <row r="4418" spans="1:10" x14ac:dyDescent="0.25">
      <c r="A4418" s="135" t="s">
        <v>13495</v>
      </c>
      <c r="B4418" s="135" t="s">
        <v>543</v>
      </c>
      <c r="C4418" s="135" t="s">
        <v>566</v>
      </c>
      <c r="D4418" s="135" t="b">
        <v>0</v>
      </c>
      <c r="E4418" s="135" t="s">
        <v>13400</v>
      </c>
      <c r="F4418" s="135" t="s">
        <v>539</v>
      </c>
      <c r="G4418" s="136">
        <v>44147</v>
      </c>
      <c r="H4418" s="136">
        <v>44168</v>
      </c>
      <c r="I4418" s="135">
        <v>0</v>
      </c>
      <c r="J4418" s="92"/>
    </row>
    <row r="4419" spans="1:10" x14ac:dyDescent="0.25">
      <c r="A4419" s="135" t="s">
        <v>13496</v>
      </c>
      <c r="B4419" s="135" t="s">
        <v>543</v>
      </c>
      <c r="C4419" s="135" t="s">
        <v>566</v>
      </c>
      <c r="D4419" s="135" t="b">
        <v>0</v>
      </c>
      <c r="E4419" s="135" t="s">
        <v>13400</v>
      </c>
      <c r="F4419" s="135" t="s">
        <v>539</v>
      </c>
      <c r="G4419" s="136">
        <v>44147</v>
      </c>
      <c r="H4419" s="136">
        <v>44168</v>
      </c>
      <c r="I4419" s="135">
        <v>0</v>
      </c>
      <c r="J4419" s="92"/>
    </row>
    <row r="4420" spans="1:10" x14ac:dyDescent="0.25">
      <c r="A4420" s="135" t="s">
        <v>13497</v>
      </c>
      <c r="B4420" s="135" t="s">
        <v>543</v>
      </c>
      <c r="C4420" s="135" t="s">
        <v>566</v>
      </c>
      <c r="D4420" s="135" t="b">
        <v>0</v>
      </c>
      <c r="E4420" s="135" t="s">
        <v>13400</v>
      </c>
      <c r="F4420" s="135" t="s">
        <v>539</v>
      </c>
      <c r="G4420" s="136">
        <v>44147</v>
      </c>
      <c r="H4420" s="136">
        <v>44168</v>
      </c>
      <c r="I4420" s="135">
        <v>0</v>
      </c>
      <c r="J4420" s="92"/>
    </row>
    <row r="4421" spans="1:10" x14ac:dyDescent="0.25">
      <c r="A4421" s="135" t="s">
        <v>13498</v>
      </c>
      <c r="B4421" s="135" t="s">
        <v>543</v>
      </c>
      <c r="C4421" s="135" t="s">
        <v>566</v>
      </c>
      <c r="D4421" s="135" t="b">
        <v>0</v>
      </c>
      <c r="E4421" s="135" t="s">
        <v>13400</v>
      </c>
      <c r="F4421" s="135" t="s">
        <v>539</v>
      </c>
      <c r="G4421" s="136">
        <v>44147</v>
      </c>
      <c r="H4421" s="136">
        <v>44168</v>
      </c>
      <c r="I4421" s="135">
        <v>0</v>
      </c>
      <c r="J4421" s="92"/>
    </row>
    <row r="4422" spans="1:10" x14ac:dyDescent="0.25">
      <c r="A4422" s="135" t="s">
        <v>13499</v>
      </c>
      <c r="B4422" s="135" t="s">
        <v>543</v>
      </c>
      <c r="C4422" s="135" t="s">
        <v>566</v>
      </c>
      <c r="D4422" s="135" t="b">
        <v>0</v>
      </c>
      <c r="E4422" s="135" t="s">
        <v>13400</v>
      </c>
      <c r="F4422" s="135" t="s">
        <v>539</v>
      </c>
      <c r="G4422" s="136">
        <v>44147</v>
      </c>
      <c r="H4422" s="136">
        <v>44168</v>
      </c>
      <c r="I4422" s="135">
        <v>0</v>
      </c>
      <c r="J4422" s="92"/>
    </row>
    <row r="4423" spans="1:10" x14ac:dyDescent="0.25">
      <c r="A4423" s="135" t="s">
        <v>13500</v>
      </c>
      <c r="B4423" s="135" t="s">
        <v>543</v>
      </c>
      <c r="C4423" s="135" t="s">
        <v>566</v>
      </c>
      <c r="D4423" s="135" t="b">
        <v>0</v>
      </c>
      <c r="E4423" s="135" t="s">
        <v>13400</v>
      </c>
      <c r="F4423" s="135" t="s">
        <v>539</v>
      </c>
      <c r="G4423" s="136">
        <v>44147</v>
      </c>
      <c r="H4423" s="136">
        <v>44168</v>
      </c>
      <c r="I4423" s="135">
        <v>0</v>
      </c>
      <c r="J4423" s="92"/>
    </row>
    <row r="4424" spans="1:10" x14ac:dyDescent="0.25">
      <c r="A4424" s="135" t="s">
        <v>13501</v>
      </c>
      <c r="B4424" s="135" t="s">
        <v>543</v>
      </c>
      <c r="C4424" s="135" t="s">
        <v>566</v>
      </c>
      <c r="D4424" s="135" t="b">
        <v>0</v>
      </c>
      <c r="E4424" s="135" t="s">
        <v>13400</v>
      </c>
      <c r="F4424" s="135" t="s">
        <v>539</v>
      </c>
      <c r="G4424" s="136">
        <v>44147</v>
      </c>
      <c r="H4424" s="136">
        <v>44168</v>
      </c>
      <c r="I4424" s="135">
        <v>0</v>
      </c>
      <c r="J4424" s="92"/>
    </row>
    <row r="4425" spans="1:10" x14ac:dyDescent="0.25">
      <c r="A4425" s="135" t="s">
        <v>13502</v>
      </c>
      <c r="B4425" s="135" t="s">
        <v>543</v>
      </c>
      <c r="C4425" s="135" t="s">
        <v>566</v>
      </c>
      <c r="D4425" s="135" t="b">
        <v>0</v>
      </c>
      <c r="E4425" s="135" t="s">
        <v>13400</v>
      </c>
      <c r="F4425" s="135" t="s">
        <v>539</v>
      </c>
      <c r="G4425" s="136">
        <v>44147</v>
      </c>
      <c r="H4425" s="136">
        <v>44168</v>
      </c>
      <c r="I4425" s="135">
        <v>0</v>
      </c>
      <c r="J4425" s="92"/>
    </row>
    <row r="4426" spans="1:10" x14ac:dyDescent="0.25">
      <c r="A4426" s="135" t="s">
        <v>13503</v>
      </c>
      <c r="B4426" s="135" t="s">
        <v>543</v>
      </c>
      <c r="C4426" s="135" t="s">
        <v>566</v>
      </c>
      <c r="D4426" s="135" t="b">
        <v>0</v>
      </c>
      <c r="E4426" s="135" t="s">
        <v>13400</v>
      </c>
      <c r="F4426" s="135" t="s">
        <v>539</v>
      </c>
      <c r="G4426" s="136">
        <v>44147</v>
      </c>
      <c r="H4426" s="136">
        <v>44168</v>
      </c>
      <c r="I4426" s="135">
        <v>0</v>
      </c>
      <c r="J4426" s="92"/>
    </row>
    <row r="4427" spans="1:10" x14ac:dyDescent="0.25">
      <c r="A4427" s="135" t="s">
        <v>13504</v>
      </c>
      <c r="B4427" s="135" t="s">
        <v>543</v>
      </c>
      <c r="C4427" s="135" t="s">
        <v>566</v>
      </c>
      <c r="D4427" s="135" t="b">
        <v>0</v>
      </c>
      <c r="E4427" s="135" t="s">
        <v>13400</v>
      </c>
      <c r="F4427" s="135" t="s">
        <v>539</v>
      </c>
      <c r="G4427" s="136">
        <v>44147</v>
      </c>
      <c r="H4427" s="136">
        <v>44168</v>
      </c>
      <c r="I4427" s="135">
        <v>0</v>
      </c>
      <c r="J4427" s="92"/>
    </row>
    <row r="4428" spans="1:10" x14ac:dyDescent="0.25">
      <c r="A4428" s="135" t="s">
        <v>13505</v>
      </c>
      <c r="B4428" s="135" t="s">
        <v>543</v>
      </c>
      <c r="C4428" s="135" t="s">
        <v>566</v>
      </c>
      <c r="D4428" s="135" t="b">
        <v>0</v>
      </c>
      <c r="E4428" s="135" t="s">
        <v>13400</v>
      </c>
      <c r="F4428" s="135" t="s">
        <v>539</v>
      </c>
      <c r="G4428" s="136">
        <v>44147</v>
      </c>
      <c r="H4428" s="136">
        <v>44168</v>
      </c>
      <c r="I4428" s="135">
        <v>0</v>
      </c>
      <c r="J4428" s="92"/>
    </row>
    <row r="4429" spans="1:10" x14ac:dyDescent="0.25">
      <c r="A4429" s="135" t="s">
        <v>13506</v>
      </c>
      <c r="B4429" s="135" t="s">
        <v>543</v>
      </c>
      <c r="C4429" s="135" t="s">
        <v>566</v>
      </c>
      <c r="D4429" s="135" t="b">
        <v>0</v>
      </c>
      <c r="E4429" s="135" t="s">
        <v>13400</v>
      </c>
      <c r="F4429" s="135" t="s">
        <v>539</v>
      </c>
      <c r="G4429" s="136">
        <v>44147</v>
      </c>
      <c r="H4429" s="136">
        <v>44168</v>
      </c>
      <c r="I4429" s="135">
        <v>0</v>
      </c>
      <c r="J4429" s="92"/>
    </row>
    <row r="4430" spans="1:10" x14ac:dyDescent="0.25">
      <c r="A4430" s="135" t="s">
        <v>13507</v>
      </c>
      <c r="B4430" s="135" t="s">
        <v>543</v>
      </c>
      <c r="C4430" s="135" t="s">
        <v>566</v>
      </c>
      <c r="D4430" s="135" t="b">
        <v>0</v>
      </c>
      <c r="E4430" s="135" t="s">
        <v>13400</v>
      </c>
      <c r="F4430" s="135" t="s">
        <v>539</v>
      </c>
      <c r="G4430" s="136">
        <v>44147</v>
      </c>
      <c r="H4430" s="136">
        <v>44168</v>
      </c>
      <c r="I4430" s="135">
        <v>0</v>
      </c>
      <c r="J4430" s="92"/>
    </row>
    <row r="4431" spans="1:10" x14ac:dyDescent="0.25">
      <c r="A4431" s="135" t="s">
        <v>13508</v>
      </c>
      <c r="B4431" s="135" t="s">
        <v>543</v>
      </c>
      <c r="C4431" s="135" t="s">
        <v>566</v>
      </c>
      <c r="D4431" s="135" t="b">
        <v>0</v>
      </c>
      <c r="E4431" s="135" t="s">
        <v>13400</v>
      </c>
      <c r="F4431" s="135" t="s">
        <v>539</v>
      </c>
      <c r="G4431" s="136">
        <v>44147</v>
      </c>
      <c r="H4431" s="136">
        <v>44168</v>
      </c>
      <c r="I4431" s="135">
        <v>0</v>
      </c>
      <c r="J4431" s="92"/>
    </row>
    <row r="4432" spans="1:10" x14ac:dyDescent="0.25">
      <c r="A4432" s="135" t="s">
        <v>13509</v>
      </c>
      <c r="B4432" s="135" t="s">
        <v>543</v>
      </c>
      <c r="C4432" s="135" t="s">
        <v>566</v>
      </c>
      <c r="D4432" s="135" t="b">
        <v>0</v>
      </c>
      <c r="E4432" s="135" t="s">
        <v>13400</v>
      </c>
      <c r="F4432" s="135" t="s">
        <v>539</v>
      </c>
      <c r="G4432" s="136">
        <v>44147</v>
      </c>
      <c r="H4432" s="136">
        <v>44168</v>
      </c>
      <c r="I4432" s="135">
        <v>0</v>
      </c>
      <c r="J4432" s="92"/>
    </row>
    <row r="4433" spans="1:10" x14ac:dyDescent="0.25">
      <c r="A4433" s="135" t="s">
        <v>13510</v>
      </c>
      <c r="B4433" s="135" t="s">
        <v>543</v>
      </c>
      <c r="C4433" s="135" t="s">
        <v>566</v>
      </c>
      <c r="D4433" s="135" t="b">
        <v>0</v>
      </c>
      <c r="E4433" s="135" t="s">
        <v>13400</v>
      </c>
      <c r="F4433" s="135" t="s">
        <v>539</v>
      </c>
      <c r="G4433" s="136">
        <v>44147</v>
      </c>
      <c r="H4433" s="136">
        <v>44168</v>
      </c>
      <c r="I4433" s="135">
        <v>0</v>
      </c>
      <c r="J4433" s="92"/>
    </row>
    <row r="4434" spans="1:10" x14ac:dyDescent="0.25">
      <c r="A4434" s="135" t="s">
        <v>13511</v>
      </c>
      <c r="B4434" s="135" t="s">
        <v>543</v>
      </c>
      <c r="C4434" s="135" t="s">
        <v>566</v>
      </c>
      <c r="D4434" s="135" t="b">
        <v>0</v>
      </c>
      <c r="E4434" s="135" t="s">
        <v>13400</v>
      </c>
      <c r="F4434" s="135" t="s">
        <v>539</v>
      </c>
      <c r="G4434" s="136">
        <v>44147</v>
      </c>
      <c r="H4434" s="136">
        <v>44168</v>
      </c>
      <c r="I4434" s="135">
        <v>0</v>
      </c>
      <c r="J4434" s="92"/>
    </row>
    <row r="4435" spans="1:10" x14ac:dyDescent="0.25">
      <c r="A4435" s="135" t="s">
        <v>13512</v>
      </c>
      <c r="B4435" s="135" t="s">
        <v>543</v>
      </c>
      <c r="C4435" s="135" t="s">
        <v>566</v>
      </c>
      <c r="D4435" s="135" t="b">
        <v>0</v>
      </c>
      <c r="E4435" s="135" t="s">
        <v>13400</v>
      </c>
      <c r="F4435" s="135" t="s">
        <v>539</v>
      </c>
      <c r="G4435" s="136">
        <v>44147</v>
      </c>
      <c r="H4435" s="136">
        <v>44168</v>
      </c>
      <c r="I4435" s="135">
        <v>0</v>
      </c>
      <c r="J4435" s="92"/>
    </row>
    <row r="4436" spans="1:10" x14ac:dyDescent="0.25">
      <c r="A4436" s="135" t="s">
        <v>13513</v>
      </c>
      <c r="B4436" s="135" t="s">
        <v>543</v>
      </c>
      <c r="C4436" s="135" t="s">
        <v>566</v>
      </c>
      <c r="D4436" s="135" t="b">
        <v>0</v>
      </c>
      <c r="E4436" s="135" t="s">
        <v>13400</v>
      </c>
      <c r="F4436" s="135" t="s">
        <v>539</v>
      </c>
      <c r="G4436" s="136">
        <v>44147</v>
      </c>
      <c r="H4436" s="136">
        <v>44168</v>
      </c>
      <c r="I4436" s="135">
        <v>0</v>
      </c>
      <c r="J4436" s="92"/>
    </row>
    <row r="4437" spans="1:10" x14ac:dyDescent="0.25">
      <c r="A4437" s="135" t="s">
        <v>13514</v>
      </c>
      <c r="B4437" s="135" t="s">
        <v>543</v>
      </c>
      <c r="C4437" s="135" t="s">
        <v>566</v>
      </c>
      <c r="D4437" s="135" t="b">
        <v>0</v>
      </c>
      <c r="E4437" s="135" t="s">
        <v>13400</v>
      </c>
      <c r="F4437" s="135" t="s">
        <v>539</v>
      </c>
      <c r="G4437" s="136">
        <v>44147</v>
      </c>
      <c r="H4437" s="136">
        <v>44168</v>
      </c>
      <c r="I4437" s="135">
        <v>0</v>
      </c>
      <c r="J4437" s="92"/>
    </row>
    <row r="4438" spans="1:10" x14ac:dyDescent="0.25">
      <c r="A4438" s="135" t="s">
        <v>13515</v>
      </c>
      <c r="B4438" s="135" t="s">
        <v>543</v>
      </c>
      <c r="C4438" s="135" t="s">
        <v>566</v>
      </c>
      <c r="D4438" s="135" t="b">
        <v>0</v>
      </c>
      <c r="E4438" s="135" t="s">
        <v>13400</v>
      </c>
      <c r="F4438" s="135" t="s">
        <v>539</v>
      </c>
      <c r="G4438" s="136">
        <v>44147</v>
      </c>
      <c r="H4438" s="136">
        <v>44168</v>
      </c>
      <c r="I4438" s="135">
        <v>0</v>
      </c>
      <c r="J4438" s="92"/>
    </row>
    <row r="4439" spans="1:10" x14ac:dyDescent="0.25">
      <c r="A4439" s="135" t="s">
        <v>13516</v>
      </c>
      <c r="B4439" s="135" t="s">
        <v>543</v>
      </c>
      <c r="C4439" s="135" t="s">
        <v>566</v>
      </c>
      <c r="D4439" s="135" t="b">
        <v>0</v>
      </c>
      <c r="E4439" s="135" t="s">
        <v>13400</v>
      </c>
      <c r="F4439" s="135" t="s">
        <v>539</v>
      </c>
      <c r="G4439" s="136">
        <v>44147</v>
      </c>
      <c r="H4439" s="136">
        <v>44168</v>
      </c>
      <c r="I4439" s="135">
        <v>0</v>
      </c>
      <c r="J4439" s="92"/>
    </row>
    <row r="4440" spans="1:10" x14ac:dyDescent="0.25">
      <c r="A4440" s="135" t="s">
        <v>13517</v>
      </c>
      <c r="B4440" s="135" t="s">
        <v>543</v>
      </c>
      <c r="C4440" s="135" t="s">
        <v>566</v>
      </c>
      <c r="D4440" s="135" t="b">
        <v>0</v>
      </c>
      <c r="E4440" s="135" t="s">
        <v>13400</v>
      </c>
      <c r="F4440" s="135" t="s">
        <v>539</v>
      </c>
      <c r="G4440" s="136">
        <v>44147</v>
      </c>
      <c r="H4440" s="136">
        <v>44168</v>
      </c>
      <c r="I4440" s="135">
        <v>0</v>
      </c>
      <c r="J4440" s="92"/>
    </row>
    <row r="4441" spans="1:10" x14ac:dyDescent="0.25">
      <c r="A4441" s="135" t="s">
        <v>13518</v>
      </c>
      <c r="B4441" s="135" t="s">
        <v>543</v>
      </c>
      <c r="C4441" s="135" t="s">
        <v>566</v>
      </c>
      <c r="D4441" s="135" t="b">
        <v>0</v>
      </c>
      <c r="E4441" s="135" t="s">
        <v>13400</v>
      </c>
      <c r="F4441" s="135" t="s">
        <v>539</v>
      </c>
      <c r="G4441" s="136">
        <v>44147</v>
      </c>
      <c r="H4441" s="136">
        <v>44168</v>
      </c>
      <c r="I4441" s="135">
        <v>0</v>
      </c>
      <c r="J4441" s="92"/>
    </row>
    <row r="4442" spans="1:10" x14ac:dyDescent="0.25">
      <c r="A4442" s="135" t="s">
        <v>13519</v>
      </c>
      <c r="B4442" s="135" t="s">
        <v>543</v>
      </c>
      <c r="C4442" s="135" t="s">
        <v>566</v>
      </c>
      <c r="D4442" s="135" t="b">
        <v>0</v>
      </c>
      <c r="E4442" s="135" t="s">
        <v>13400</v>
      </c>
      <c r="F4442" s="135" t="s">
        <v>539</v>
      </c>
      <c r="G4442" s="136">
        <v>44147</v>
      </c>
      <c r="H4442" s="136">
        <v>44168</v>
      </c>
      <c r="I4442" s="135">
        <v>0</v>
      </c>
      <c r="J4442" s="92"/>
    </row>
    <row r="4443" spans="1:10" x14ac:dyDescent="0.25">
      <c r="A4443" s="135" t="s">
        <v>13520</v>
      </c>
      <c r="B4443" s="135" t="s">
        <v>543</v>
      </c>
      <c r="C4443" s="135" t="s">
        <v>566</v>
      </c>
      <c r="D4443" s="135" t="b">
        <v>0</v>
      </c>
      <c r="E4443" s="135" t="s">
        <v>13400</v>
      </c>
      <c r="F4443" s="135" t="s">
        <v>539</v>
      </c>
      <c r="G4443" s="136">
        <v>44147</v>
      </c>
      <c r="H4443" s="136">
        <v>44168</v>
      </c>
      <c r="I4443" s="135">
        <v>0</v>
      </c>
      <c r="J4443" s="92"/>
    </row>
    <row r="4444" spans="1:10" x14ac:dyDescent="0.25">
      <c r="A4444" s="135" t="s">
        <v>13521</v>
      </c>
      <c r="B4444" s="135" t="s">
        <v>543</v>
      </c>
      <c r="C4444" s="135" t="s">
        <v>566</v>
      </c>
      <c r="D4444" s="135" t="b">
        <v>0</v>
      </c>
      <c r="E4444" s="135" t="s">
        <v>13400</v>
      </c>
      <c r="F4444" s="135" t="s">
        <v>539</v>
      </c>
      <c r="G4444" s="136">
        <v>44147</v>
      </c>
      <c r="H4444" s="136">
        <v>44168</v>
      </c>
      <c r="I4444" s="135">
        <v>0</v>
      </c>
      <c r="J4444" s="92"/>
    </row>
    <row r="4445" spans="1:10" x14ac:dyDescent="0.25">
      <c r="A4445" s="135" t="s">
        <v>13522</v>
      </c>
      <c r="B4445" s="135" t="s">
        <v>543</v>
      </c>
      <c r="C4445" s="135" t="s">
        <v>566</v>
      </c>
      <c r="D4445" s="135" t="b">
        <v>0</v>
      </c>
      <c r="E4445" s="135" t="s">
        <v>13400</v>
      </c>
      <c r="F4445" s="135" t="s">
        <v>539</v>
      </c>
      <c r="G4445" s="136">
        <v>44147</v>
      </c>
      <c r="H4445" s="136">
        <v>44168</v>
      </c>
      <c r="I4445" s="135">
        <v>0</v>
      </c>
      <c r="J4445" s="92"/>
    </row>
    <row r="4446" spans="1:10" x14ac:dyDescent="0.25">
      <c r="A4446" s="135" t="s">
        <v>13523</v>
      </c>
      <c r="B4446" s="135" t="s">
        <v>543</v>
      </c>
      <c r="C4446" s="135" t="s">
        <v>566</v>
      </c>
      <c r="D4446" s="135" t="b">
        <v>0</v>
      </c>
      <c r="E4446" s="135" t="s">
        <v>13400</v>
      </c>
      <c r="F4446" s="135" t="s">
        <v>539</v>
      </c>
      <c r="G4446" s="136">
        <v>44147</v>
      </c>
      <c r="H4446" s="136">
        <v>44168</v>
      </c>
      <c r="I4446" s="135">
        <v>0</v>
      </c>
      <c r="J4446" s="92"/>
    </row>
    <row r="4447" spans="1:10" x14ac:dyDescent="0.25">
      <c r="A4447" s="135" t="s">
        <v>13524</v>
      </c>
      <c r="B4447" s="135" t="s">
        <v>543</v>
      </c>
      <c r="C4447" s="135" t="s">
        <v>566</v>
      </c>
      <c r="D4447" s="135" t="b">
        <v>0</v>
      </c>
      <c r="E4447" s="135" t="s">
        <v>13400</v>
      </c>
      <c r="F4447" s="135" t="s">
        <v>539</v>
      </c>
      <c r="G4447" s="136">
        <v>44147</v>
      </c>
      <c r="H4447" s="136">
        <v>44168</v>
      </c>
      <c r="I4447" s="135">
        <v>0</v>
      </c>
      <c r="J4447" s="92"/>
    </row>
    <row r="4448" spans="1:10" x14ac:dyDescent="0.25">
      <c r="A4448" s="135" t="s">
        <v>13525</v>
      </c>
      <c r="B4448" s="135" t="s">
        <v>543</v>
      </c>
      <c r="C4448" s="135" t="s">
        <v>566</v>
      </c>
      <c r="D4448" s="135" t="b">
        <v>0</v>
      </c>
      <c r="E4448" s="135" t="s">
        <v>13400</v>
      </c>
      <c r="F4448" s="135" t="s">
        <v>539</v>
      </c>
      <c r="G4448" s="136">
        <v>44147</v>
      </c>
      <c r="H4448" s="136">
        <v>44168</v>
      </c>
      <c r="I4448" s="135">
        <v>0</v>
      </c>
      <c r="J4448" s="92"/>
    </row>
    <row r="4449" spans="1:10" x14ac:dyDescent="0.25">
      <c r="A4449" s="135" t="s">
        <v>13526</v>
      </c>
      <c r="B4449" s="135" t="s">
        <v>543</v>
      </c>
      <c r="C4449" s="135" t="s">
        <v>566</v>
      </c>
      <c r="D4449" s="135" t="b">
        <v>0</v>
      </c>
      <c r="E4449" s="135" t="s">
        <v>13400</v>
      </c>
      <c r="F4449" s="135" t="s">
        <v>539</v>
      </c>
      <c r="G4449" s="136">
        <v>44147</v>
      </c>
      <c r="H4449" s="136">
        <v>44168</v>
      </c>
      <c r="I4449" s="135">
        <v>0</v>
      </c>
      <c r="J4449" s="92"/>
    </row>
    <row r="4450" spans="1:10" x14ac:dyDescent="0.25">
      <c r="A4450" s="135" t="s">
        <v>13527</v>
      </c>
      <c r="B4450" s="135" t="s">
        <v>543</v>
      </c>
      <c r="C4450" s="135" t="s">
        <v>566</v>
      </c>
      <c r="D4450" s="135" t="b">
        <v>0</v>
      </c>
      <c r="E4450" s="135" t="s">
        <v>13400</v>
      </c>
      <c r="F4450" s="135" t="s">
        <v>539</v>
      </c>
      <c r="G4450" s="136">
        <v>44147</v>
      </c>
      <c r="H4450" s="136">
        <v>44168</v>
      </c>
      <c r="I4450" s="135">
        <v>0</v>
      </c>
      <c r="J4450" s="92"/>
    </row>
    <row r="4451" spans="1:10" x14ac:dyDescent="0.25">
      <c r="A4451" s="135" t="s">
        <v>13528</v>
      </c>
      <c r="B4451" s="135" t="s">
        <v>543</v>
      </c>
      <c r="C4451" s="135" t="s">
        <v>566</v>
      </c>
      <c r="D4451" s="135" t="b">
        <v>0</v>
      </c>
      <c r="E4451" s="135" t="s">
        <v>13400</v>
      </c>
      <c r="F4451" s="135" t="s">
        <v>539</v>
      </c>
      <c r="G4451" s="136">
        <v>44147</v>
      </c>
      <c r="H4451" s="136">
        <v>44168</v>
      </c>
      <c r="I4451" s="135">
        <v>0</v>
      </c>
      <c r="J4451" s="92"/>
    </row>
    <row r="4452" spans="1:10" x14ac:dyDescent="0.25">
      <c r="A4452" s="135" t="s">
        <v>13529</v>
      </c>
      <c r="B4452" s="135" t="s">
        <v>543</v>
      </c>
      <c r="C4452" s="135" t="s">
        <v>566</v>
      </c>
      <c r="D4452" s="135" t="b">
        <v>0</v>
      </c>
      <c r="E4452" s="135" t="s">
        <v>13400</v>
      </c>
      <c r="F4452" s="135" t="s">
        <v>539</v>
      </c>
      <c r="G4452" s="136">
        <v>44147</v>
      </c>
      <c r="H4452" s="136">
        <v>44168</v>
      </c>
      <c r="I4452" s="135">
        <v>0</v>
      </c>
      <c r="J4452" s="92"/>
    </row>
    <row r="4453" spans="1:10" x14ac:dyDescent="0.25">
      <c r="A4453" s="135" t="s">
        <v>13530</v>
      </c>
      <c r="B4453" s="135" t="s">
        <v>543</v>
      </c>
      <c r="C4453" s="135" t="s">
        <v>566</v>
      </c>
      <c r="D4453" s="135" t="b">
        <v>0</v>
      </c>
      <c r="E4453" s="135" t="s">
        <v>13400</v>
      </c>
      <c r="F4453" s="135" t="s">
        <v>539</v>
      </c>
      <c r="G4453" s="136">
        <v>44147</v>
      </c>
      <c r="H4453" s="136">
        <v>44168</v>
      </c>
      <c r="I4453" s="135">
        <v>0</v>
      </c>
      <c r="J4453" s="92"/>
    </row>
    <row r="4454" spans="1:10" x14ac:dyDescent="0.25">
      <c r="A4454" s="135" t="s">
        <v>13531</v>
      </c>
      <c r="B4454" s="135" t="s">
        <v>543</v>
      </c>
      <c r="C4454" s="135" t="s">
        <v>566</v>
      </c>
      <c r="D4454" s="135" t="b">
        <v>0</v>
      </c>
      <c r="E4454" s="135" t="s">
        <v>13400</v>
      </c>
      <c r="F4454" s="135" t="s">
        <v>539</v>
      </c>
      <c r="G4454" s="136">
        <v>44147</v>
      </c>
      <c r="H4454" s="136">
        <v>44168</v>
      </c>
      <c r="I4454" s="135">
        <v>0</v>
      </c>
      <c r="J4454" s="92"/>
    </row>
    <row r="4455" spans="1:10" x14ac:dyDescent="0.25">
      <c r="A4455" s="135" t="s">
        <v>13532</v>
      </c>
      <c r="B4455" s="135" t="s">
        <v>543</v>
      </c>
      <c r="C4455" s="135" t="s">
        <v>566</v>
      </c>
      <c r="D4455" s="135" t="b">
        <v>0</v>
      </c>
      <c r="E4455" s="135" t="s">
        <v>13400</v>
      </c>
      <c r="F4455" s="135" t="s">
        <v>539</v>
      </c>
      <c r="G4455" s="136">
        <v>44147</v>
      </c>
      <c r="H4455" s="136">
        <v>44168</v>
      </c>
      <c r="I4455" s="135">
        <v>0</v>
      </c>
      <c r="J4455" s="92"/>
    </row>
    <row r="4456" spans="1:10" x14ac:dyDescent="0.25">
      <c r="A4456" s="135" t="s">
        <v>13533</v>
      </c>
      <c r="B4456" s="135" t="s">
        <v>543</v>
      </c>
      <c r="C4456" s="135" t="s">
        <v>566</v>
      </c>
      <c r="D4456" s="135" t="b">
        <v>0</v>
      </c>
      <c r="E4456" s="135" t="s">
        <v>13400</v>
      </c>
      <c r="F4456" s="135" t="s">
        <v>539</v>
      </c>
      <c r="G4456" s="136">
        <v>44147</v>
      </c>
      <c r="H4456" s="136">
        <v>44168</v>
      </c>
      <c r="I4456" s="135">
        <v>0</v>
      </c>
      <c r="J4456" s="92"/>
    </row>
    <row r="4457" spans="1:10" x14ac:dyDescent="0.25">
      <c r="A4457" s="135" t="s">
        <v>13534</v>
      </c>
      <c r="B4457" s="135" t="s">
        <v>543</v>
      </c>
      <c r="C4457" s="135" t="s">
        <v>566</v>
      </c>
      <c r="D4457" s="135" t="b">
        <v>0</v>
      </c>
      <c r="E4457" s="135" t="s">
        <v>13400</v>
      </c>
      <c r="F4457" s="135" t="s">
        <v>539</v>
      </c>
      <c r="G4457" s="136">
        <v>44147</v>
      </c>
      <c r="H4457" s="136">
        <v>44168</v>
      </c>
      <c r="I4457" s="135">
        <v>0</v>
      </c>
      <c r="J4457" s="92"/>
    </row>
    <row r="4458" spans="1:10" x14ac:dyDescent="0.25">
      <c r="A4458" s="135" t="s">
        <v>13535</v>
      </c>
      <c r="B4458" s="135" t="s">
        <v>543</v>
      </c>
      <c r="C4458" s="135" t="s">
        <v>566</v>
      </c>
      <c r="D4458" s="135" t="b">
        <v>0</v>
      </c>
      <c r="E4458" s="135" t="s">
        <v>13400</v>
      </c>
      <c r="F4458" s="135" t="s">
        <v>539</v>
      </c>
      <c r="G4458" s="136">
        <v>44147</v>
      </c>
      <c r="H4458" s="136">
        <v>44168</v>
      </c>
      <c r="I4458" s="135">
        <v>0</v>
      </c>
      <c r="J4458" s="92"/>
    </row>
    <row r="4459" spans="1:10" x14ac:dyDescent="0.25">
      <c r="A4459" s="135" t="s">
        <v>13536</v>
      </c>
      <c r="B4459" s="135" t="s">
        <v>543</v>
      </c>
      <c r="C4459" s="135" t="s">
        <v>566</v>
      </c>
      <c r="D4459" s="135" t="b">
        <v>0</v>
      </c>
      <c r="E4459" s="135" t="s">
        <v>13400</v>
      </c>
      <c r="F4459" s="135" t="s">
        <v>539</v>
      </c>
      <c r="G4459" s="136">
        <v>44147</v>
      </c>
      <c r="H4459" s="136">
        <v>44168</v>
      </c>
      <c r="I4459" s="135">
        <v>0</v>
      </c>
      <c r="J4459" s="92"/>
    </row>
    <row r="4460" spans="1:10" x14ac:dyDescent="0.25">
      <c r="A4460" s="135" t="s">
        <v>13537</v>
      </c>
      <c r="B4460" s="135" t="s">
        <v>543</v>
      </c>
      <c r="C4460" s="135" t="s">
        <v>566</v>
      </c>
      <c r="D4460" s="135" t="b">
        <v>0</v>
      </c>
      <c r="E4460" s="135" t="s">
        <v>13400</v>
      </c>
      <c r="F4460" s="135" t="s">
        <v>539</v>
      </c>
      <c r="G4460" s="136">
        <v>44147</v>
      </c>
      <c r="H4460" s="136">
        <v>44168</v>
      </c>
      <c r="I4460" s="135">
        <v>0</v>
      </c>
      <c r="J4460" s="92"/>
    </row>
    <row r="4461" spans="1:10" x14ac:dyDescent="0.25">
      <c r="A4461" s="135" t="s">
        <v>13538</v>
      </c>
      <c r="B4461" s="135" t="s">
        <v>543</v>
      </c>
      <c r="C4461" s="135" t="s">
        <v>566</v>
      </c>
      <c r="D4461" s="135" t="b">
        <v>0</v>
      </c>
      <c r="E4461" s="135" t="s">
        <v>13400</v>
      </c>
      <c r="F4461" s="135" t="s">
        <v>539</v>
      </c>
      <c r="G4461" s="136">
        <v>44147</v>
      </c>
      <c r="H4461" s="136">
        <v>44168</v>
      </c>
      <c r="I4461" s="135">
        <v>0</v>
      </c>
      <c r="J4461" s="92"/>
    </row>
    <row r="4462" spans="1:10" x14ac:dyDescent="0.25">
      <c r="A4462" s="135" t="s">
        <v>13539</v>
      </c>
      <c r="B4462" s="135" t="s">
        <v>543</v>
      </c>
      <c r="C4462" s="135" t="s">
        <v>566</v>
      </c>
      <c r="D4462" s="135" t="b">
        <v>0</v>
      </c>
      <c r="E4462" s="135" t="s">
        <v>13400</v>
      </c>
      <c r="F4462" s="135" t="s">
        <v>539</v>
      </c>
      <c r="G4462" s="136">
        <v>44147</v>
      </c>
      <c r="H4462" s="136">
        <v>44168</v>
      </c>
      <c r="I4462" s="135">
        <v>0</v>
      </c>
      <c r="J4462" s="92"/>
    </row>
    <row r="4463" spans="1:10" x14ac:dyDescent="0.25">
      <c r="A4463" s="135" t="s">
        <v>13540</v>
      </c>
      <c r="B4463" s="135" t="s">
        <v>543</v>
      </c>
      <c r="C4463" s="135" t="s">
        <v>566</v>
      </c>
      <c r="D4463" s="135" t="b">
        <v>0</v>
      </c>
      <c r="E4463" s="135" t="s">
        <v>13400</v>
      </c>
      <c r="F4463" s="135" t="s">
        <v>539</v>
      </c>
      <c r="G4463" s="136">
        <v>44147</v>
      </c>
      <c r="H4463" s="136">
        <v>44168</v>
      </c>
      <c r="I4463" s="135">
        <v>0</v>
      </c>
      <c r="J4463" s="92"/>
    </row>
    <row r="4464" spans="1:10" x14ac:dyDescent="0.25">
      <c r="A4464" s="135" t="s">
        <v>13541</v>
      </c>
      <c r="B4464" s="135" t="s">
        <v>543</v>
      </c>
      <c r="C4464" s="135" t="s">
        <v>566</v>
      </c>
      <c r="D4464" s="135" t="b">
        <v>0</v>
      </c>
      <c r="E4464" s="135" t="s">
        <v>13400</v>
      </c>
      <c r="F4464" s="135" t="s">
        <v>539</v>
      </c>
      <c r="G4464" s="136">
        <v>44147</v>
      </c>
      <c r="H4464" s="136">
        <v>44168</v>
      </c>
      <c r="I4464" s="135">
        <v>0</v>
      </c>
      <c r="J4464" s="92"/>
    </row>
    <row r="4465" spans="1:10" x14ac:dyDescent="0.25">
      <c r="A4465" s="135" t="s">
        <v>13542</v>
      </c>
      <c r="B4465" s="135" t="s">
        <v>543</v>
      </c>
      <c r="C4465" s="135" t="s">
        <v>566</v>
      </c>
      <c r="D4465" s="135" t="b">
        <v>0</v>
      </c>
      <c r="E4465" s="135" t="s">
        <v>13400</v>
      </c>
      <c r="F4465" s="135" t="s">
        <v>539</v>
      </c>
      <c r="G4465" s="136">
        <v>44147</v>
      </c>
      <c r="H4465" s="136">
        <v>44168</v>
      </c>
      <c r="I4465" s="135">
        <v>0</v>
      </c>
      <c r="J4465" s="92"/>
    </row>
    <row r="4466" spans="1:10" x14ac:dyDescent="0.25">
      <c r="A4466" s="135" t="s">
        <v>13543</v>
      </c>
      <c r="B4466" s="135" t="s">
        <v>543</v>
      </c>
      <c r="C4466" s="135" t="s">
        <v>566</v>
      </c>
      <c r="D4466" s="135" t="b">
        <v>0</v>
      </c>
      <c r="E4466" s="135" t="s">
        <v>13400</v>
      </c>
      <c r="F4466" s="135" t="s">
        <v>539</v>
      </c>
      <c r="G4466" s="136">
        <v>44147</v>
      </c>
      <c r="H4466" s="136">
        <v>44168</v>
      </c>
      <c r="I4466" s="135">
        <v>0</v>
      </c>
      <c r="J4466" s="92"/>
    </row>
    <row r="4467" spans="1:10" x14ac:dyDescent="0.25">
      <c r="A4467" s="135" t="s">
        <v>13544</v>
      </c>
      <c r="B4467" s="135" t="s">
        <v>543</v>
      </c>
      <c r="C4467" s="135" t="s">
        <v>566</v>
      </c>
      <c r="D4467" s="135" t="b">
        <v>0</v>
      </c>
      <c r="E4467" s="135" t="s">
        <v>13400</v>
      </c>
      <c r="F4467" s="135" t="s">
        <v>539</v>
      </c>
      <c r="G4467" s="136">
        <v>44147</v>
      </c>
      <c r="H4467" s="136">
        <v>44168</v>
      </c>
      <c r="I4467" s="135">
        <v>0</v>
      </c>
      <c r="J4467" s="92"/>
    </row>
    <row r="4468" spans="1:10" x14ac:dyDescent="0.25">
      <c r="A4468" s="135" t="s">
        <v>13545</v>
      </c>
      <c r="B4468" s="135" t="s">
        <v>543</v>
      </c>
      <c r="C4468" s="135" t="s">
        <v>566</v>
      </c>
      <c r="D4468" s="135" t="b">
        <v>0</v>
      </c>
      <c r="E4468" s="135" t="s">
        <v>13400</v>
      </c>
      <c r="F4468" s="135" t="s">
        <v>539</v>
      </c>
      <c r="G4468" s="136">
        <v>44147</v>
      </c>
      <c r="H4468" s="136">
        <v>44168</v>
      </c>
      <c r="I4468" s="135">
        <v>0</v>
      </c>
      <c r="J4468" s="92"/>
    </row>
    <row r="4469" spans="1:10" x14ac:dyDescent="0.25">
      <c r="A4469" s="135" t="s">
        <v>13546</v>
      </c>
      <c r="B4469" s="135" t="s">
        <v>543</v>
      </c>
      <c r="C4469" s="135" t="s">
        <v>566</v>
      </c>
      <c r="D4469" s="135" t="b">
        <v>0</v>
      </c>
      <c r="E4469" s="135" t="s">
        <v>13400</v>
      </c>
      <c r="F4469" s="135" t="s">
        <v>539</v>
      </c>
      <c r="G4469" s="136">
        <v>44147</v>
      </c>
      <c r="H4469" s="136">
        <v>44168</v>
      </c>
      <c r="I4469" s="135">
        <v>0</v>
      </c>
      <c r="J4469" s="92"/>
    </row>
    <row r="4470" spans="1:10" x14ac:dyDescent="0.25">
      <c r="A4470" s="135" t="s">
        <v>13547</v>
      </c>
      <c r="B4470" s="135" t="s">
        <v>543</v>
      </c>
      <c r="C4470" s="135" t="s">
        <v>566</v>
      </c>
      <c r="D4470" s="135" t="b">
        <v>0</v>
      </c>
      <c r="E4470" s="135" t="s">
        <v>13400</v>
      </c>
      <c r="F4470" s="135" t="s">
        <v>539</v>
      </c>
      <c r="G4470" s="136">
        <v>44147</v>
      </c>
      <c r="H4470" s="136">
        <v>44168</v>
      </c>
      <c r="I4470" s="135">
        <v>0</v>
      </c>
      <c r="J4470" s="92"/>
    </row>
    <row r="4471" spans="1:10" x14ac:dyDescent="0.25">
      <c r="A4471" s="135" t="s">
        <v>13548</v>
      </c>
      <c r="B4471" s="135" t="s">
        <v>543</v>
      </c>
      <c r="C4471" s="135" t="s">
        <v>566</v>
      </c>
      <c r="D4471" s="135" t="b">
        <v>0</v>
      </c>
      <c r="E4471" s="135" t="s">
        <v>13400</v>
      </c>
      <c r="F4471" s="135" t="s">
        <v>539</v>
      </c>
      <c r="G4471" s="136">
        <v>44147</v>
      </c>
      <c r="H4471" s="136">
        <v>44168</v>
      </c>
      <c r="I4471" s="135">
        <v>0</v>
      </c>
      <c r="J4471" s="92"/>
    </row>
    <row r="4472" spans="1:10" x14ac:dyDescent="0.25">
      <c r="A4472" s="135" t="s">
        <v>13549</v>
      </c>
      <c r="B4472" s="135" t="s">
        <v>543</v>
      </c>
      <c r="C4472" s="135" t="s">
        <v>566</v>
      </c>
      <c r="D4472" s="135" t="b">
        <v>0</v>
      </c>
      <c r="E4472" s="135" t="s">
        <v>13400</v>
      </c>
      <c r="F4472" s="135" t="s">
        <v>539</v>
      </c>
      <c r="G4472" s="136">
        <v>44147</v>
      </c>
      <c r="H4472" s="136">
        <v>44168</v>
      </c>
      <c r="I4472" s="135">
        <v>0</v>
      </c>
      <c r="J4472" s="92"/>
    </row>
    <row r="4473" spans="1:10" x14ac:dyDescent="0.25">
      <c r="A4473" s="135" t="s">
        <v>13550</v>
      </c>
      <c r="B4473" s="135" t="s">
        <v>543</v>
      </c>
      <c r="C4473" s="135" t="s">
        <v>566</v>
      </c>
      <c r="D4473" s="135" t="b">
        <v>0</v>
      </c>
      <c r="E4473" s="135" t="s">
        <v>13400</v>
      </c>
      <c r="F4473" s="135" t="s">
        <v>539</v>
      </c>
      <c r="G4473" s="136">
        <v>44147</v>
      </c>
      <c r="H4473" s="136">
        <v>44168</v>
      </c>
      <c r="I4473" s="135">
        <v>0</v>
      </c>
      <c r="J4473" s="92"/>
    </row>
    <row r="4474" spans="1:10" x14ac:dyDescent="0.25">
      <c r="A4474" s="135" t="s">
        <v>13551</v>
      </c>
      <c r="B4474" s="135" t="s">
        <v>543</v>
      </c>
      <c r="C4474" s="135" t="s">
        <v>566</v>
      </c>
      <c r="D4474" s="135" t="b">
        <v>0</v>
      </c>
      <c r="E4474" s="135" t="s">
        <v>13400</v>
      </c>
      <c r="F4474" s="135" t="s">
        <v>539</v>
      </c>
      <c r="G4474" s="136">
        <v>44147</v>
      </c>
      <c r="H4474" s="136">
        <v>44168</v>
      </c>
      <c r="I4474" s="135">
        <v>0</v>
      </c>
      <c r="J4474" s="92"/>
    </row>
    <row r="4475" spans="1:10" x14ac:dyDescent="0.25">
      <c r="A4475" s="135" t="s">
        <v>13552</v>
      </c>
      <c r="B4475" s="135" t="s">
        <v>543</v>
      </c>
      <c r="C4475" s="135" t="s">
        <v>566</v>
      </c>
      <c r="D4475" s="135" t="b">
        <v>0</v>
      </c>
      <c r="E4475" s="135" t="s">
        <v>13400</v>
      </c>
      <c r="F4475" s="135" t="s">
        <v>539</v>
      </c>
      <c r="G4475" s="136">
        <v>44147</v>
      </c>
      <c r="H4475" s="136">
        <v>44168</v>
      </c>
      <c r="I4475" s="135">
        <v>0</v>
      </c>
      <c r="J4475" s="92"/>
    </row>
    <row r="4476" spans="1:10" x14ac:dyDescent="0.25">
      <c r="A4476" s="135" t="s">
        <v>13553</v>
      </c>
      <c r="B4476" s="135" t="s">
        <v>543</v>
      </c>
      <c r="C4476" s="135" t="s">
        <v>566</v>
      </c>
      <c r="D4476" s="135" t="b">
        <v>0</v>
      </c>
      <c r="E4476" s="135" t="s">
        <v>13400</v>
      </c>
      <c r="F4476" s="135" t="s">
        <v>539</v>
      </c>
      <c r="G4476" s="136">
        <v>44147</v>
      </c>
      <c r="H4476" s="136">
        <v>44168</v>
      </c>
      <c r="I4476" s="135">
        <v>0</v>
      </c>
      <c r="J4476" s="92"/>
    </row>
    <row r="4477" spans="1:10" x14ac:dyDescent="0.25">
      <c r="A4477" s="135" t="s">
        <v>13554</v>
      </c>
      <c r="B4477" s="135" t="s">
        <v>543</v>
      </c>
      <c r="C4477" s="135" t="s">
        <v>566</v>
      </c>
      <c r="D4477" s="135" t="b">
        <v>0</v>
      </c>
      <c r="E4477" s="135" t="s">
        <v>13400</v>
      </c>
      <c r="F4477" s="135" t="s">
        <v>539</v>
      </c>
      <c r="G4477" s="136">
        <v>44147</v>
      </c>
      <c r="H4477" s="136">
        <v>44168</v>
      </c>
      <c r="I4477" s="135">
        <v>0</v>
      </c>
      <c r="J4477" s="92"/>
    </row>
    <row r="4478" spans="1:10" x14ac:dyDescent="0.25">
      <c r="A4478" s="135" t="s">
        <v>13555</v>
      </c>
      <c r="B4478" s="135" t="s">
        <v>543</v>
      </c>
      <c r="C4478" s="135" t="s">
        <v>566</v>
      </c>
      <c r="D4478" s="135" t="b">
        <v>0</v>
      </c>
      <c r="E4478" s="135" t="s">
        <v>13400</v>
      </c>
      <c r="F4478" s="135" t="s">
        <v>539</v>
      </c>
      <c r="G4478" s="136">
        <v>44147</v>
      </c>
      <c r="H4478" s="136">
        <v>44168</v>
      </c>
      <c r="I4478" s="135">
        <v>0</v>
      </c>
      <c r="J4478" s="92"/>
    </row>
    <row r="4479" spans="1:10" x14ac:dyDescent="0.25">
      <c r="A4479" s="135" t="s">
        <v>13556</v>
      </c>
      <c r="B4479" s="135" t="s">
        <v>543</v>
      </c>
      <c r="C4479" s="135" t="s">
        <v>566</v>
      </c>
      <c r="D4479" s="135" t="b">
        <v>0</v>
      </c>
      <c r="E4479" s="135" t="s">
        <v>13400</v>
      </c>
      <c r="F4479" s="135" t="s">
        <v>539</v>
      </c>
      <c r="G4479" s="136">
        <v>44147</v>
      </c>
      <c r="H4479" s="136">
        <v>44168</v>
      </c>
      <c r="I4479" s="135">
        <v>0</v>
      </c>
      <c r="J4479" s="92"/>
    </row>
    <row r="4480" spans="1:10" x14ac:dyDescent="0.25">
      <c r="A4480" s="135" t="s">
        <v>13557</v>
      </c>
      <c r="B4480" s="135" t="s">
        <v>543</v>
      </c>
      <c r="C4480" s="135" t="s">
        <v>566</v>
      </c>
      <c r="D4480" s="135" t="b">
        <v>0</v>
      </c>
      <c r="E4480" s="135" t="s">
        <v>13400</v>
      </c>
      <c r="F4480" s="135" t="s">
        <v>539</v>
      </c>
      <c r="G4480" s="136">
        <v>44147</v>
      </c>
      <c r="H4480" s="136">
        <v>44168</v>
      </c>
      <c r="I4480" s="135">
        <v>0</v>
      </c>
      <c r="J4480" s="92"/>
    </row>
    <row r="4481" spans="1:10" x14ac:dyDescent="0.25">
      <c r="A4481" s="135" t="s">
        <v>13558</v>
      </c>
      <c r="B4481" s="135" t="s">
        <v>543</v>
      </c>
      <c r="C4481" s="135" t="s">
        <v>566</v>
      </c>
      <c r="D4481" s="135" t="b">
        <v>0</v>
      </c>
      <c r="E4481" s="135" t="s">
        <v>13400</v>
      </c>
      <c r="F4481" s="135" t="s">
        <v>539</v>
      </c>
      <c r="G4481" s="136">
        <v>44147</v>
      </c>
      <c r="H4481" s="136">
        <v>44168</v>
      </c>
      <c r="I4481" s="135">
        <v>0</v>
      </c>
      <c r="J4481" s="92"/>
    </row>
    <row r="4482" spans="1:10" x14ac:dyDescent="0.25">
      <c r="A4482" s="135" t="s">
        <v>13559</v>
      </c>
      <c r="B4482" s="135" t="s">
        <v>543</v>
      </c>
      <c r="C4482" s="135" t="s">
        <v>566</v>
      </c>
      <c r="D4482" s="135" t="b">
        <v>0</v>
      </c>
      <c r="E4482" s="135" t="s">
        <v>13400</v>
      </c>
      <c r="F4482" s="135" t="s">
        <v>539</v>
      </c>
      <c r="G4482" s="136">
        <v>44147</v>
      </c>
      <c r="H4482" s="136">
        <v>44168</v>
      </c>
      <c r="I4482" s="135">
        <v>0</v>
      </c>
      <c r="J4482" s="92"/>
    </row>
    <row r="4483" spans="1:10" x14ac:dyDescent="0.25">
      <c r="A4483" s="135" t="s">
        <v>13560</v>
      </c>
      <c r="B4483" s="135" t="s">
        <v>543</v>
      </c>
      <c r="C4483" s="135" t="s">
        <v>566</v>
      </c>
      <c r="D4483" s="135" t="b">
        <v>0</v>
      </c>
      <c r="E4483" s="135" t="s">
        <v>13400</v>
      </c>
      <c r="F4483" s="135" t="s">
        <v>539</v>
      </c>
      <c r="G4483" s="136">
        <v>44147</v>
      </c>
      <c r="H4483" s="136">
        <v>44168</v>
      </c>
      <c r="I4483" s="135">
        <v>0</v>
      </c>
      <c r="J4483" s="92"/>
    </row>
    <row r="4484" spans="1:10" x14ac:dyDescent="0.25">
      <c r="A4484" s="135" t="s">
        <v>13561</v>
      </c>
      <c r="B4484" s="135" t="s">
        <v>543</v>
      </c>
      <c r="C4484" s="135" t="s">
        <v>566</v>
      </c>
      <c r="D4484" s="135" t="b">
        <v>0</v>
      </c>
      <c r="E4484" s="135" t="s">
        <v>13400</v>
      </c>
      <c r="F4484" s="135" t="s">
        <v>539</v>
      </c>
      <c r="G4484" s="136">
        <v>44147</v>
      </c>
      <c r="H4484" s="136">
        <v>44168</v>
      </c>
      <c r="I4484" s="135">
        <v>0</v>
      </c>
      <c r="J4484" s="92"/>
    </row>
    <row r="4485" spans="1:10" x14ac:dyDescent="0.25">
      <c r="A4485" s="135" t="s">
        <v>13562</v>
      </c>
      <c r="B4485" s="135" t="s">
        <v>543</v>
      </c>
      <c r="C4485" s="135" t="s">
        <v>566</v>
      </c>
      <c r="D4485" s="135" t="b">
        <v>0</v>
      </c>
      <c r="E4485" s="135" t="s">
        <v>13400</v>
      </c>
      <c r="F4485" s="135" t="s">
        <v>539</v>
      </c>
      <c r="G4485" s="136">
        <v>44147</v>
      </c>
      <c r="H4485" s="136">
        <v>44168</v>
      </c>
      <c r="I4485" s="135">
        <v>0</v>
      </c>
      <c r="J4485" s="92"/>
    </row>
    <row r="4486" spans="1:10" x14ac:dyDescent="0.25">
      <c r="A4486" s="135" t="s">
        <v>13563</v>
      </c>
      <c r="B4486" s="135" t="s">
        <v>543</v>
      </c>
      <c r="C4486" s="135" t="s">
        <v>566</v>
      </c>
      <c r="D4486" s="135" t="b">
        <v>0</v>
      </c>
      <c r="E4486" s="135" t="s">
        <v>13400</v>
      </c>
      <c r="F4486" s="135" t="s">
        <v>539</v>
      </c>
      <c r="G4486" s="136">
        <v>44147</v>
      </c>
      <c r="H4486" s="136">
        <v>44168</v>
      </c>
      <c r="I4486" s="135">
        <v>0</v>
      </c>
      <c r="J4486" s="92"/>
    </row>
    <row r="4487" spans="1:10" x14ac:dyDescent="0.25">
      <c r="A4487" s="135" t="s">
        <v>13564</v>
      </c>
      <c r="B4487" s="135" t="s">
        <v>543</v>
      </c>
      <c r="C4487" s="135" t="s">
        <v>566</v>
      </c>
      <c r="D4487" s="135" t="b">
        <v>0</v>
      </c>
      <c r="E4487" s="135" t="s">
        <v>13400</v>
      </c>
      <c r="F4487" s="135" t="s">
        <v>539</v>
      </c>
      <c r="G4487" s="136">
        <v>44147</v>
      </c>
      <c r="H4487" s="136">
        <v>44168</v>
      </c>
      <c r="I4487" s="135">
        <v>0</v>
      </c>
      <c r="J4487" s="92"/>
    </row>
    <row r="4488" spans="1:10" x14ac:dyDescent="0.25">
      <c r="A4488" s="135" t="s">
        <v>13565</v>
      </c>
      <c r="B4488" s="135" t="s">
        <v>543</v>
      </c>
      <c r="C4488" s="135" t="s">
        <v>566</v>
      </c>
      <c r="D4488" s="135" t="b">
        <v>0</v>
      </c>
      <c r="E4488" s="135" t="s">
        <v>13400</v>
      </c>
      <c r="F4488" s="135" t="s">
        <v>539</v>
      </c>
      <c r="G4488" s="136">
        <v>44147</v>
      </c>
      <c r="H4488" s="136">
        <v>44168</v>
      </c>
      <c r="I4488" s="135">
        <v>0</v>
      </c>
      <c r="J4488" s="92"/>
    </row>
    <row r="4489" spans="1:10" x14ac:dyDescent="0.25">
      <c r="A4489" s="135" t="s">
        <v>13566</v>
      </c>
      <c r="B4489" s="135" t="s">
        <v>543</v>
      </c>
      <c r="C4489" s="135" t="s">
        <v>566</v>
      </c>
      <c r="D4489" s="135" t="b">
        <v>0</v>
      </c>
      <c r="E4489" s="135" t="s">
        <v>13400</v>
      </c>
      <c r="F4489" s="135" t="s">
        <v>539</v>
      </c>
      <c r="G4489" s="136">
        <v>44147</v>
      </c>
      <c r="H4489" s="136">
        <v>44168</v>
      </c>
      <c r="I4489" s="135">
        <v>0</v>
      </c>
      <c r="J4489" s="92"/>
    </row>
    <row r="4490" spans="1:10" x14ac:dyDescent="0.25">
      <c r="A4490" s="135" t="s">
        <v>13567</v>
      </c>
      <c r="B4490" s="135" t="s">
        <v>543</v>
      </c>
      <c r="C4490" s="135" t="s">
        <v>566</v>
      </c>
      <c r="D4490" s="135" t="b">
        <v>0</v>
      </c>
      <c r="E4490" s="135" t="s">
        <v>13400</v>
      </c>
      <c r="F4490" s="135" t="s">
        <v>539</v>
      </c>
      <c r="G4490" s="136">
        <v>44147</v>
      </c>
      <c r="H4490" s="136">
        <v>44168</v>
      </c>
      <c r="I4490" s="135">
        <v>0</v>
      </c>
      <c r="J4490" s="92"/>
    </row>
    <row r="4491" spans="1:10" x14ac:dyDescent="0.25">
      <c r="A4491" s="135" t="s">
        <v>13568</v>
      </c>
      <c r="B4491" s="135" t="s">
        <v>543</v>
      </c>
      <c r="C4491" s="135" t="s">
        <v>566</v>
      </c>
      <c r="D4491" s="135" t="b">
        <v>0</v>
      </c>
      <c r="E4491" s="135" t="s">
        <v>13400</v>
      </c>
      <c r="F4491" s="135" t="s">
        <v>539</v>
      </c>
      <c r="G4491" s="136">
        <v>44147</v>
      </c>
      <c r="H4491" s="136">
        <v>44168</v>
      </c>
      <c r="I4491" s="135">
        <v>0</v>
      </c>
      <c r="J4491" s="92"/>
    </row>
    <row r="4492" spans="1:10" x14ac:dyDescent="0.25">
      <c r="A4492" s="135" t="s">
        <v>13569</v>
      </c>
      <c r="B4492" s="135" t="s">
        <v>543</v>
      </c>
      <c r="C4492" s="135" t="s">
        <v>566</v>
      </c>
      <c r="D4492" s="135" t="b">
        <v>0</v>
      </c>
      <c r="E4492" s="135" t="s">
        <v>13400</v>
      </c>
      <c r="F4492" s="135" t="s">
        <v>539</v>
      </c>
      <c r="G4492" s="136">
        <v>44147</v>
      </c>
      <c r="H4492" s="136">
        <v>44168</v>
      </c>
      <c r="I4492" s="135">
        <v>0</v>
      </c>
      <c r="J4492" s="92"/>
    </row>
    <row r="4493" spans="1:10" x14ac:dyDescent="0.25">
      <c r="A4493" s="135" t="s">
        <v>13570</v>
      </c>
      <c r="B4493" s="135" t="s">
        <v>543</v>
      </c>
      <c r="C4493" s="135" t="s">
        <v>566</v>
      </c>
      <c r="D4493" s="135" t="b">
        <v>0</v>
      </c>
      <c r="E4493" s="135" t="s">
        <v>13400</v>
      </c>
      <c r="F4493" s="135" t="s">
        <v>539</v>
      </c>
      <c r="G4493" s="136">
        <v>44147</v>
      </c>
      <c r="H4493" s="136">
        <v>44168</v>
      </c>
      <c r="I4493" s="135">
        <v>0</v>
      </c>
      <c r="J4493" s="92"/>
    </row>
    <row r="4494" spans="1:10" x14ac:dyDescent="0.25">
      <c r="A4494" s="135" t="s">
        <v>13571</v>
      </c>
      <c r="B4494" s="135" t="s">
        <v>543</v>
      </c>
      <c r="C4494" s="135" t="s">
        <v>566</v>
      </c>
      <c r="D4494" s="135" t="b">
        <v>0</v>
      </c>
      <c r="E4494" s="135" t="s">
        <v>13400</v>
      </c>
      <c r="F4494" s="135" t="s">
        <v>539</v>
      </c>
      <c r="G4494" s="136">
        <v>44147</v>
      </c>
      <c r="H4494" s="136">
        <v>44168</v>
      </c>
      <c r="I4494" s="135">
        <v>0</v>
      </c>
      <c r="J4494" s="92"/>
    </row>
    <row r="4495" spans="1:10" x14ac:dyDescent="0.25">
      <c r="A4495" s="135" t="s">
        <v>13572</v>
      </c>
      <c r="B4495" s="135" t="s">
        <v>543</v>
      </c>
      <c r="C4495" s="135" t="s">
        <v>566</v>
      </c>
      <c r="D4495" s="135" t="b">
        <v>0</v>
      </c>
      <c r="E4495" s="135" t="s">
        <v>13400</v>
      </c>
      <c r="F4495" s="135" t="s">
        <v>539</v>
      </c>
      <c r="G4495" s="136">
        <v>44147</v>
      </c>
      <c r="H4495" s="136">
        <v>44168</v>
      </c>
      <c r="I4495" s="135">
        <v>0</v>
      </c>
      <c r="J4495" s="92"/>
    </row>
    <row r="4496" spans="1:10" x14ac:dyDescent="0.25">
      <c r="A4496" s="135" t="s">
        <v>13573</v>
      </c>
      <c r="B4496" s="135" t="s">
        <v>543</v>
      </c>
      <c r="C4496" s="135" t="s">
        <v>566</v>
      </c>
      <c r="D4496" s="135" t="b">
        <v>0</v>
      </c>
      <c r="E4496" s="135" t="s">
        <v>13400</v>
      </c>
      <c r="F4496" s="135" t="s">
        <v>539</v>
      </c>
      <c r="G4496" s="136">
        <v>44147</v>
      </c>
      <c r="H4496" s="136">
        <v>44168</v>
      </c>
      <c r="I4496" s="135">
        <v>0</v>
      </c>
      <c r="J4496" s="92"/>
    </row>
    <row r="4497" spans="1:10" x14ac:dyDescent="0.25">
      <c r="A4497" s="135" t="s">
        <v>13574</v>
      </c>
      <c r="B4497" s="135" t="s">
        <v>543</v>
      </c>
      <c r="C4497" s="135" t="s">
        <v>566</v>
      </c>
      <c r="D4497" s="135" t="b">
        <v>0</v>
      </c>
      <c r="E4497" s="135" t="s">
        <v>13400</v>
      </c>
      <c r="F4497" s="135" t="s">
        <v>539</v>
      </c>
      <c r="G4497" s="136">
        <v>44147</v>
      </c>
      <c r="H4497" s="136">
        <v>44168</v>
      </c>
      <c r="I4497" s="135">
        <v>0</v>
      </c>
      <c r="J4497" s="92"/>
    </row>
    <row r="4498" spans="1:10" x14ac:dyDescent="0.25">
      <c r="A4498" s="135" t="s">
        <v>13575</v>
      </c>
      <c r="B4498" s="135" t="s">
        <v>543</v>
      </c>
      <c r="C4498" s="135" t="s">
        <v>566</v>
      </c>
      <c r="D4498" s="135" t="b">
        <v>0</v>
      </c>
      <c r="E4498" s="135" t="s">
        <v>13400</v>
      </c>
      <c r="F4498" s="135" t="s">
        <v>539</v>
      </c>
      <c r="G4498" s="136">
        <v>44147</v>
      </c>
      <c r="H4498" s="136">
        <v>44168</v>
      </c>
      <c r="I4498" s="135">
        <v>0</v>
      </c>
      <c r="J4498" s="92"/>
    </row>
    <row r="4499" spans="1:10" x14ac:dyDescent="0.25">
      <c r="A4499" s="135" t="s">
        <v>13576</v>
      </c>
      <c r="B4499" s="135" t="s">
        <v>543</v>
      </c>
      <c r="C4499" s="135" t="s">
        <v>566</v>
      </c>
      <c r="D4499" s="135" t="b">
        <v>0</v>
      </c>
      <c r="E4499" s="135" t="s">
        <v>13400</v>
      </c>
      <c r="F4499" s="135" t="s">
        <v>539</v>
      </c>
      <c r="G4499" s="136">
        <v>44147</v>
      </c>
      <c r="H4499" s="136">
        <v>44168</v>
      </c>
      <c r="I4499" s="135">
        <v>0</v>
      </c>
      <c r="J4499" s="92"/>
    </row>
    <row r="4500" spans="1:10" x14ac:dyDescent="0.25">
      <c r="A4500" s="135" t="s">
        <v>13577</v>
      </c>
      <c r="B4500" s="135" t="s">
        <v>543</v>
      </c>
      <c r="C4500" s="135" t="s">
        <v>566</v>
      </c>
      <c r="D4500" s="135" t="b">
        <v>0</v>
      </c>
      <c r="E4500" s="135" t="s">
        <v>13400</v>
      </c>
      <c r="F4500" s="135" t="s">
        <v>539</v>
      </c>
      <c r="G4500" s="136">
        <v>44147</v>
      </c>
      <c r="H4500" s="136">
        <v>44168</v>
      </c>
      <c r="I4500" s="135">
        <v>0</v>
      </c>
      <c r="J4500" s="92"/>
    </row>
    <row r="4501" spans="1:10" x14ac:dyDescent="0.25">
      <c r="A4501" s="135" t="s">
        <v>13578</v>
      </c>
      <c r="B4501" s="135" t="s">
        <v>543</v>
      </c>
      <c r="C4501" s="135" t="s">
        <v>566</v>
      </c>
      <c r="D4501" s="135" t="b">
        <v>0</v>
      </c>
      <c r="E4501" s="135" t="s">
        <v>13400</v>
      </c>
      <c r="F4501" s="135" t="s">
        <v>539</v>
      </c>
      <c r="G4501" s="136">
        <v>44147</v>
      </c>
      <c r="H4501" s="136">
        <v>44168</v>
      </c>
      <c r="I4501" s="135">
        <v>0</v>
      </c>
      <c r="J4501" s="92"/>
    </row>
    <row r="4502" spans="1:10" x14ac:dyDescent="0.25">
      <c r="A4502" s="135" t="s">
        <v>13579</v>
      </c>
      <c r="B4502" s="135" t="s">
        <v>543</v>
      </c>
      <c r="C4502" s="135" t="s">
        <v>566</v>
      </c>
      <c r="D4502" s="135" t="b">
        <v>0</v>
      </c>
      <c r="E4502" s="135" t="s">
        <v>13400</v>
      </c>
      <c r="F4502" s="135" t="s">
        <v>539</v>
      </c>
      <c r="G4502" s="136">
        <v>44147</v>
      </c>
      <c r="H4502" s="136">
        <v>44168</v>
      </c>
      <c r="I4502" s="135">
        <v>0</v>
      </c>
      <c r="J4502" s="92"/>
    </row>
    <row r="4503" spans="1:10" x14ac:dyDescent="0.25">
      <c r="A4503" s="135" t="s">
        <v>13580</v>
      </c>
      <c r="B4503" s="135" t="s">
        <v>543</v>
      </c>
      <c r="C4503" s="135" t="s">
        <v>566</v>
      </c>
      <c r="D4503" s="135" t="b">
        <v>0</v>
      </c>
      <c r="E4503" s="135" t="s">
        <v>13400</v>
      </c>
      <c r="F4503" s="135" t="s">
        <v>539</v>
      </c>
      <c r="G4503" s="136">
        <v>44147</v>
      </c>
      <c r="H4503" s="136">
        <v>44168</v>
      </c>
      <c r="I4503" s="135">
        <v>0</v>
      </c>
      <c r="J4503" s="92"/>
    </row>
    <row r="4504" spans="1:10" x14ac:dyDescent="0.25">
      <c r="A4504" s="135" t="s">
        <v>13581</v>
      </c>
      <c r="B4504" s="135" t="s">
        <v>543</v>
      </c>
      <c r="C4504" s="135" t="s">
        <v>566</v>
      </c>
      <c r="D4504" s="135" t="b">
        <v>0</v>
      </c>
      <c r="E4504" s="135" t="s">
        <v>13400</v>
      </c>
      <c r="F4504" s="135" t="s">
        <v>539</v>
      </c>
      <c r="G4504" s="136">
        <v>44147</v>
      </c>
      <c r="H4504" s="136">
        <v>44168</v>
      </c>
      <c r="I4504" s="135">
        <v>0</v>
      </c>
      <c r="J4504" s="92"/>
    </row>
    <row r="4505" spans="1:10" x14ac:dyDescent="0.25">
      <c r="A4505" s="135" t="s">
        <v>13582</v>
      </c>
      <c r="B4505" s="135" t="s">
        <v>543</v>
      </c>
      <c r="C4505" s="135" t="s">
        <v>566</v>
      </c>
      <c r="D4505" s="135" t="b">
        <v>0</v>
      </c>
      <c r="E4505" s="135" t="s">
        <v>13400</v>
      </c>
      <c r="F4505" s="135" t="s">
        <v>539</v>
      </c>
      <c r="G4505" s="136">
        <v>44147</v>
      </c>
      <c r="H4505" s="136">
        <v>44168</v>
      </c>
      <c r="I4505" s="135">
        <v>0</v>
      </c>
      <c r="J4505" s="92"/>
    </row>
    <row r="4506" spans="1:10" x14ac:dyDescent="0.25">
      <c r="A4506" s="135" t="s">
        <v>13583</v>
      </c>
      <c r="B4506" s="135" t="s">
        <v>543</v>
      </c>
      <c r="C4506" s="135" t="s">
        <v>566</v>
      </c>
      <c r="D4506" s="135" t="b">
        <v>0</v>
      </c>
      <c r="E4506" s="135" t="s">
        <v>13400</v>
      </c>
      <c r="F4506" s="135" t="s">
        <v>539</v>
      </c>
      <c r="G4506" s="136">
        <v>44147</v>
      </c>
      <c r="H4506" s="136">
        <v>44168</v>
      </c>
      <c r="I4506" s="135">
        <v>0</v>
      </c>
      <c r="J4506" s="92"/>
    </row>
    <row r="4507" spans="1:10" x14ac:dyDescent="0.25">
      <c r="A4507" s="135" t="s">
        <v>13584</v>
      </c>
      <c r="B4507" s="135" t="s">
        <v>9082</v>
      </c>
      <c r="C4507" s="135" t="s">
        <v>566</v>
      </c>
      <c r="D4507" s="135" t="b">
        <v>0</v>
      </c>
      <c r="E4507" s="135" t="s">
        <v>13585</v>
      </c>
      <c r="F4507" s="135" t="s">
        <v>539</v>
      </c>
      <c r="G4507" s="136">
        <v>44147</v>
      </c>
      <c r="H4507" s="136">
        <v>44168</v>
      </c>
      <c r="I4507" s="135">
        <v>0</v>
      </c>
      <c r="J4507" s="92"/>
    </row>
    <row r="4508" spans="1:10" x14ac:dyDescent="0.25">
      <c r="A4508" s="135" t="s">
        <v>13586</v>
      </c>
      <c r="B4508" s="135" t="s">
        <v>9082</v>
      </c>
      <c r="C4508" s="135" t="s">
        <v>566</v>
      </c>
      <c r="D4508" s="135" t="b">
        <v>0</v>
      </c>
      <c r="E4508" s="135" t="s">
        <v>13585</v>
      </c>
      <c r="F4508" s="135" t="s">
        <v>539</v>
      </c>
      <c r="G4508" s="136">
        <v>44147</v>
      </c>
      <c r="H4508" s="136">
        <v>44168</v>
      </c>
      <c r="I4508" s="135">
        <v>0</v>
      </c>
      <c r="J4508" s="92"/>
    </row>
    <row r="4509" spans="1:10" x14ac:dyDescent="0.25">
      <c r="A4509" s="135" t="s">
        <v>13587</v>
      </c>
      <c r="B4509" s="135" t="s">
        <v>9082</v>
      </c>
      <c r="C4509" s="135" t="s">
        <v>566</v>
      </c>
      <c r="D4509" s="135" t="b">
        <v>0</v>
      </c>
      <c r="E4509" s="135" t="s">
        <v>13585</v>
      </c>
      <c r="F4509" s="135" t="s">
        <v>539</v>
      </c>
      <c r="G4509" s="136">
        <v>44147</v>
      </c>
      <c r="H4509" s="136">
        <v>44168</v>
      </c>
      <c r="I4509" s="135">
        <v>0</v>
      </c>
      <c r="J4509" s="92"/>
    </row>
    <row r="4510" spans="1:10" x14ac:dyDescent="0.25">
      <c r="A4510" s="135" t="s">
        <v>13588</v>
      </c>
      <c r="B4510" s="135" t="s">
        <v>9082</v>
      </c>
      <c r="C4510" s="135" t="s">
        <v>566</v>
      </c>
      <c r="D4510" s="135" t="b">
        <v>0</v>
      </c>
      <c r="E4510" s="135" t="s">
        <v>13585</v>
      </c>
      <c r="F4510" s="135" t="s">
        <v>539</v>
      </c>
      <c r="G4510" s="136">
        <v>44147</v>
      </c>
      <c r="H4510" s="136">
        <v>44168</v>
      </c>
      <c r="I4510" s="135">
        <v>0</v>
      </c>
      <c r="J4510" s="92"/>
    </row>
    <row r="4511" spans="1:10" x14ac:dyDescent="0.25">
      <c r="A4511" s="135" t="s">
        <v>13589</v>
      </c>
      <c r="B4511" s="135" t="s">
        <v>9082</v>
      </c>
      <c r="C4511" s="135" t="s">
        <v>566</v>
      </c>
      <c r="D4511" s="135" t="b">
        <v>0</v>
      </c>
      <c r="E4511" s="135" t="s">
        <v>13585</v>
      </c>
      <c r="F4511" s="135" t="s">
        <v>539</v>
      </c>
      <c r="G4511" s="136">
        <v>44147</v>
      </c>
      <c r="H4511" s="136">
        <v>44168</v>
      </c>
      <c r="I4511" s="135">
        <v>0</v>
      </c>
      <c r="J4511" s="92"/>
    </row>
    <row r="4512" spans="1:10" x14ac:dyDescent="0.25">
      <c r="A4512" s="135" t="s">
        <v>13590</v>
      </c>
      <c r="B4512" s="135" t="s">
        <v>9082</v>
      </c>
      <c r="C4512" s="135" t="s">
        <v>566</v>
      </c>
      <c r="D4512" s="135" t="b">
        <v>0</v>
      </c>
      <c r="E4512" s="135" t="s">
        <v>13585</v>
      </c>
      <c r="F4512" s="135" t="s">
        <v>539</v>
      </c>
      <c r="G4512" s="136">
        <v>44147</v>
      </c>
      <c r="H4512" s="136">
        <v>44168</v>
      </c>
      <c r="I4512" s="135">
        <v>0</v>
      </c>
      <c r="J4512" s="92"/>
    </row>
    <row r="4513" spans="1:10" x14ac:dyDescent="0.25">
      <c r="A4513" s="135" t="s">
        <v>13591</v>
      </c>
      <c r="B4513" s="135" t="s">
        <v>9082</v>
      </c>
      <c r="C4513" s="135" t="s">
        <v>566</v>
      </c>
      <c r="D4513" s="135" t="b">
        <v>0</v>
      </c>
      <c r="E4513" s="135" t="s">
        <v>13585</v>
      </c>
      <c r="F4513" s="135" t="s">
        <v>539</v>
      </c>
      <c r="G4513" s="136">
        <v>44147</v>
      </c>
      <c r="H4513" s="136">
        <v>44168</v>
      </c>
      <c r="I4513" s="135">
        <v>0</v>
      </c>
      <c r="J4513" s="92"/>
    </row>
    <row r="4514" spans="1:10" x14ac:dyDescent="0.25">
      <c r="A4514" s="135" t="s">
        <v>13592</v>
      </c>
      <c r="B4514" s="135" t="s">
        <v>9082</v>
      </c>
      <c r="C4514" s="135" t="s">
        <v>566</v>
      </c>
      <c r="D4514" s="135" t="b">
        <v>0</v>
      </c>
      <c r="E4514" s="135" t="s">
        <v>13585</v>
      </c>
      <c r="F4514" s="135" t="s">
        <v>539</v>
      </c>
      <c r="G4514" s="136">
        <v>44147</v>
      </c>
      <c r="H4514" s="136">
        <v>44168</v>
      </c>
      <c r="I4514" s="135">
        <v>0</v>
      </c>
      <c r="J4514" s="92"/>
    </row>
    <row r="4515" spans="1:10" x14ac:dyDescent="0.25">
      <c r="A4515" s="135" t="s">
        <v>13593</v>
      </c>
      <c r="B4515" s="135" t="s">
        <v>9082</v>
      </c>
      <c r="C4515" s="135" t="s">
        <v>566</v>
      </c>
      <c r="D4515" s="135" t="b">
        <v>0</v>
      </c>
      <c r="E4515" s="135" t="s">
        <v>13585</v>
      </c>
      <c r="F4515" s="135" t="s">
        <v>539</v>
      </c>
      <c r="G4515" s="136">
        <v>44147</v>
      </c>
      <c r="H4515" s="136">
        <v>44168</v>
      </c>
      <c r="I4515" s="135">
        <v>0</v>
      </c>
      <c r="J4515" s="92"/>
    </row>
    <row r="4516" spans="1:10" x14ac:dyDescent="0.25">
      <c r="A4516" s="135" t="s">
        <v>13594</v>
      </c>
      <c r="B4516" s="135" t="s">
        <v>9082</v>
      </c>
      <c r="C4516" s="135" t="s">
        <v>566</v>
      </c>
      <c r="D4516" s="135" t="b">
        <v>0</v>
      </c>
      <c r="E4516" s="135" t="s">
        <v>13585</v>
      </c>
      <c r="F4516" s="135" t="s">
        <v>539</v>
      </c>
      <c r="G4516" s="136">
        <v>44147</v>
      </c>
      <c r="H4516" s="136">
        <v>44168</v>
      </c>
      <c r="I4516" s="135">
        <v>0</v>
      </c>
      <c r="J4516" s="92"/>
    </row>
    <row r="4517" spans="1:10" x14ac:dyDescent="0.25">
      <c r="A4517" s="135" t="s">
        <v>13595</v>
      </c>
      <c r="B4517" s="135" t="s">
        <v>9082</v>
      </c>
      <c r="C4517" s="135" t="s">
        <v>566</v>
      </c>
      <c r="D4517" s="135" t="b">
        <v>0</v>
      </c>
      <c r="E4517" s="135" t="s">
        <v>13585</v>
      </c>
      <c r="F4517" s="135" t="s">
        <v>539</v>
      </c>
      <c r="G4517" s="136">
        <v>44147</v>
      </c>
      <c r="H4517" s="136">
        <v>44168</v>
      </c>
      <c r="I4517" s="135">
        <v>0</v>
      </c>
      <c r="J4517" s="92"/>
    </row>
    <row r="4518" spans="1:10" x14ac:dyDescent="0.25">
      <c r="A4518" s="135" t="s">
        <v>13596</v>
      </c>
      <c r="B4518" s="135" t="s">
        <v>9082</v>
      </c>
      <c r="C4518" s="135" t="s">
        <v>566</v>
      </c>
      <c r="D4518" s="135" t="b">
        <v>0</v>
      </c>
      <c r="E4518" s="135" t="s">
        <v>13585</v>
      </c>
      <c r="F4518" s="135" t="s">
        <v>539</v>
      </c>
      <c r="G4518" s="136">
        <v>44147</v>
      </c>
      <c r="H4518" s="136">
        <v>44168</v>
      </c>
      <c r="I4518" s="135">
        <v>0</v>
      </c>
      <c r="J4518" s="92"/>
    </row>
    <row r="4519" spans="1:10" x14ac:dyDescent="0.25">
      <c r="A4519" s="135" t="s">
        <v>13597</v>
      </c>
      <c r="B4519" s="135" t="s">
        <v>9082</v>
      </c>
      <c r="C4519" s="135" t="s">
        <v>566</v>
      </c>
      <c r="D4519" s="135" t="b">
        <v>0</v>
      </c>
      <c r="E4519" s="135" t="s">
        <v>13585</v>
      </c>
      <c r="F4519" s="135" t="s">
        <v>539</v>
      </c>
      <c r="G4519" s="136">
        <v>44147</v>
      </c>
      <c r="H4519" s="136">
        <v>44168</v>
      </c>
      <c r="I4519" s="135">
        <v>0</v>
      </c>
      <c r="J4519" s="92"/>
    </row>
    <row r="4520" spans="1:10" x14ac:dyDescent="0.25">
      <c r="A4520" s="135" t="s">
        <v>13598</v>
      </c>
      <c r="B4520" s="135" t="s">
        <v>9082</v>
      </c>
      <c r="C4520" s="135" t="s">
        <v>566</v>
      </c>
      <c r="D4520" s="135" t="b">
        <v>0</v>
      </c>
      <c r="E4520" s="135" t="s">
        <v>13585</v>
      </c>
      <c r="F4520" s="135" t="s">
        <v>539</v>
      </c>
      <c r="G4520" s="136">
        <v>44147</v>
      </c>
      <c r="H4520" s="136">
        <v>44168</v>
      </c>
      <c r="I4520" s="135">
        <v>0</v>
      </c>
      <c r="J4520" s="92"/>
    </row>
    <row r="4521" spans="1:10" x14ac:dyDescent="0.25">
      <c r="A4521" s="135" t="s">
        <v>13599</v>
      </c>
      <c r="B4521" s="135" t="s">
        <v>9082</v>
      </c>
      <c r="C4521" s="135" t="s">
        <v>566</v>
      </c>
      <c r="D4521" s="135" t="b">
        <v>0</v>
      </c>
      <c r="E4521" s="135" t="s">
        <v>13585</v>
      </c>
      <c r="F4521" s="135" t="s">
        <v>539</v>
      </c>
      <c r="G4521" s="136">
        <v>44147</v>
      </c>
      <c r="H4521" s="136">
        <v>44168</v>
      </c>
      <c r="I4521" s="135">
        <v>0</v>
      </c>
      <c r="J4521" s="92"/>
    </row>
    <row r="4522" spans="1:10" x14ac:dyDescent="0.25">
      <c r="A4522" s="135" t="s">
        <v>13600</v>
      </c>
      <c r="B4522" s="135" t="s">
        <v>9082</v>
      </c>
      <c r="C4522" s="135" t="s">
        <v>566</v>
      </c>
      <c r="D4522" s="135" t="b">
        <v>0</v>
      </c>
      <c r="E4522" s="135" t="s">
        <v>13585</v>
      </c>
      <c r="F4522" s="135" t="s">
        <v>539</v>
      </c>
      <c r="G4522" s="136">
        <v>44147</v>
      </c>
      <c r="H4522" s="136">
        <v>44168</v>
      </c>
      <c r="I4522" s="135">
        <v>0</v>
      </c>
      <c r="J4522" s="92"/>
    </row>
    <row r="4523" spans="1:10" x14ac:dyDescent="0.25">
      <c r="A4523" s="135" t="s">
        <v>13601</v>
      </c>
      <c r="B4523" s="135" t="s">
        <v>9082</v>
      </c>
      <c r="C4523" s="135" t="s">
        <v>566</v>
      </c>
      <c r="D4523" s="135" t="b">
        <v>0</v>
      </c>
      <c r="E4523" s="135" t="s">
        <v>13585</v>
      </c>
      <c r="F4523" s="135" t="s">
        <v>539</v>
      </c>
      <c r="G4523" s="136">
        <v>44147</v>
      </c>
      <c r="H4523" s="136">
        <v>44168</v>
      </c>
      <c r="I4523" s="135">
        <v>0</v>
      </c>
      <c r="J4523" s="92"/>
    </row>
    <row r="4524" spans="1:10" x14ac:dyDescent="0.25">
      <c r="A4524" s="135" t="s">
        <v>13602</v>
      </c>
      <c r="B4524" s="135" t="s">
        <v>9082</v>
      </c>
      <c r="C4524" s="135" t="s">
        <v>566</v>
      </c>
      <c r="D4524" s="135" t="b">
        <v>0</v>
      </c>
      <c r="E4524" s="135" t="s">
        <v>13585</v>
      </c>
      <c r="F4524" s="135" t="s">
        <v>539</v>
      </c>
      <c r="G4524" s="136">
        <v>44147</v>
      </c>
      <c r="H4524" s="136">
        <v>44168</v>
      </c>
      <c r="I4524" s="135">
        <v>0</v>
      </c>
      <c r="J4524" s="92"/>
    </row>
    <row r="4525" spans="1:10" x14ac:dyDescent="0.25">
      <c r="A4525" s="135" t="s">
        <v>13603</v>
      </c>
      <c r="B4525" s="135" t="s">
        <v>9082</v>
      </c>
      <c r="C4525" s="135" t="s">
        <v>566</v>
      </c>
      <c r="D4525" s="135" t="b">
        <v>0</v>
      </c>
      <c r="E4525" s="135" t="s">
        <v>13585</v>
      </c>
      <c r="F4525" s="135" t="s">
        <v>539</v>
      </c>
      <c r="G4525" s="136">
        <v>44147</v>
      </c>
      <c r="H4525" s="136">
        <v>44168</v>
      </c>
      <c r="I4525" s="135">
        <v>0</v>
      </c>
      <c r="J4525" s="92"/>
    </row>
    <row r="4526" spans="1:10" x14ac:dyDescent="0.25">
      <c r="A4526" s="135" t="s">
        <v>13604</v>
      </c>
      <c r="B4526" s="135" t="s">
        <v>9082</v>
      </c>
      <c r="C4526" s="135" t="s">
        <v>566</v>
      </c>
      <c r="D4526" s="135" t="b">
        <v>0</v>
      </c>
      <c r="E4526" s="135" t="s">
        <v>13585</v>
      </c>
      <c r="F4526" s="135" t="s">
        <v>539</v>
      </c>
      <c r="G4526" s="136">
        <v>44147</v>
      </c>
      <c r="H4526" s="136">
        <v>44168</v>
      </c>
      <c r="I4526" s="135">
        <v>0</v>
      </c>
      <c r="J4526" s="92"/>
    </row>
    <row r="4527" spans="1:10" x14ac:dyDescent="0.25">
      <c r="A4527" s="135" t="s">
        <v>13605</v>
      </c>
      <c r="B4527" s="135" t="s">
        <v>9082</v>
      </c>
      <c r="C4527" s="135" t="s">
        <v>566</v>
      </c>
      <c r="D4527" s="135" t="b">
        <v>0</v>
      </c>
      <c r="E4527" s="135" t="s">
        <v>13585</v>
      </c>
      <c r="F4527" s="135" t="s">
        <v>539</v>
      </c>
      <c r="G4527" s="136">
        <v>44147</v>
      </c>
      <c r="H4527" s="136">
        <v>44168</v>
      </c>
      <c r="I4527" s="135">
        <v>0</v>
      </c>
      <c r="J4527" s="92"/>
    </row>
    <row r="4528" spans="1:10" x14ac:dyDescent="0.25">
      <c r="A4528" s="135" t="s">
        <v>13606</v>
      </c>
      <c r="B4528" s="135" t="s">
        <v>9082</v>
      </c>
      <c r="C4528" s="135" t="s">
        <v>566</v>
      </c>
      <c r="D4528" s="135" t="b">
        <v>0</v>
      </c>
      <c r="E4528" s="135" t="s">
        <v>13585</v>
      </c>
      <c r="F4528" s="135" t="s">
        <v>539</v>
      </c>
      <c r="G4528" s="136">
        <v>44147</v>
      </c>
      <c r="H4528" s="136">
        <v>44168</v>
      </c>
      <c r="I4528" s="135">
        <v>0</v>
      </c>
      <c r="J4528" s="92"/>
    </row>
    <row r="4529" spans="1:10" x14ac:dyDescent="0.25">
      <c r="A4529" s="135" t="s">
        <v>13607</v>
      </c>
      <c r="B4529" s="135" t="s">
        <v>9082</v>
      </c>
      <c r="C4529" s="135" t="s">
        <v>566</v>
      </c>
      <c r="D4529" s="135" t="b">
        <v>0</v>
      </c>
      <c r="E4529" s="135" t="s">
        <v>13585</v>
      </c>
      <c r="F4529" s="135" t="s">
        <v>539</v>
      </c>
      <c r="G4529" s="136">
        <v>44147</v>
      </c>
      <c r="H4529" s="136">
        <v>44168</v>
      </c>
      <c r="I4529" s="135">
        <v>0</v>
      </c>
      <c r="J4529" s="92"/>
    </row>
    <row r="4530" spans="1:10" x14ac:dyDescent="0.25">
      <c r="A4530" s="135" t="s">
        <v>13608</v>
      </c>
      <c r="B4530" s="135" t="s">
        <v>9082</v>
      </c>
      <c r="C4530" s="135" t="s">
        <v>566</v>
      </c>
      <c r="D4530" s="135" t="b">
        <v>0</v>
      </c>
      <c r="E4530" s="135" t="s">
        <v>13585</v>
      </c>
      <c r="F4530" s="135" t="s">
        <v>539</v>
      </c>
      <c r="G4530" s="136">
        <v>44147</v>
      </c>
      <c r="H4530" s="136">
        <v>44168</v>
      </c>
      <c r="I4530" s="135">
        <v>0</v>
      </c>
      <c r="J4530" s="92"/>
    </row>
    <row r="4531" spans="1:10" x14ac:dyDescent="0.25">
      <c r="A4531" s="135" t="s">
        <v>13609</v>
      </c>
      <c r="B4531" s="135" t="s">
        <v>9082</v>
      </c>
      <c r="C4531" s="135" t="s">
        <v>566</v>
      </c>
      <c r="D4531" s="135" t="b">
        <v>0</v>
      </c>
      <c r="E4531" s="135" t="s">
        <v>13585</v>
      </c>
      <c r="F4531" s="135" t="s">
        <v>539</v>
      </c>
      <c r="G4531" s="136">
        <v>44147</v>
      </c>
      <c r="H4531" s="136">
        <v>44168</v>
      </c>
      <c r="I4531" s="135">
        <v>0</v>
      </c>
      <c r="J4531" s="92"/>
    </row>
    <row r="4532" spans="1:10" x14ac:dyDescent="0.25">
      <c r="A4532" s="135" t="s">
        <v>13610</v>
      </c>
      <c r="B4532" s="135" t="s">
        <v>9082</v>
      </c>
      <c r="C4532" s="135" t="s">
        <v>566</v>
      </c>
      <c r="D4532" s="135" t="b">
        <v>0</v>
      </c>
      <c r="E4532" s="135" t="s">
        <v>13585</v>
      </c>
      <c r="F4532" s="135" t="s">
        <v>539</v>
      </c>
      <c r="G4532" s="136">
        <v>44147</v>
      </c>
      <c r="H4532" s="136">
        <v>44168</v>
      </c>
      <c r="I4532" s="135">
        <v>0</v>
      </c>
      <c r="J4532" s="92"/>
    </row>
    <row r="4533" spans="1:10" x14ac:dyDescent="0.25">
      <c r="A4533" s="135" t="s">
        <v>13611</v>
      </c>
      <c r="B4533" s="135" t="s">
        <v>9082</v>
      </c>
      <c r="C4533" s="135" t="s">
        <v>566</v>
      </c>
      <c r="D4533" s="135" t="b">
        <v>0</v>
      </c>
      <c r="E4533" s="135" t="s">
        <v>13585</v>
      </c>
      <c r="F4533" s="135" t="s">
        <v>539</v>
      </c>
      <c r="G4533" s="136">
        <v>44147</v>
      </c>
      <c r="H4533" s="136">
        <v>44168</v>
      </c>
      <c r="I4533" s="135">
        <v>0</v>
      </c>
      <c r="J4533" s="92"/>
    </row>
    <row r="4534" spans="1:10" x14ac:dyDescent="0.25">
      <c r="A4534" s="135" t="s">
        <v>13612</v>
      </c>
      <c r="B4534" s="135" t="s">
        <v>9082</v>
      </c>
      <c r="C4534" s="135" t="s">
        <v>566</v>
      </c>
      <c r="D4534" s="135" t="b">
        <v>0</v>
      </c>
      <c r="E4534" s="135" t="s">
        <v>13585</v>
      </c>
      <c r="F4534" s="135" t="s">
        <v>539</v>
      </c>
      <c r="G4534" s="136">
        <v>44147</v>
      </c>
      <c r="H4534" s="136">
        <v>44168</v>
      </c>
      <c r="I4534" s="135">
        <v>0</v>
      </c>
      <c r="J4534" s="92"/>
    </row>
    <row r="4535" spans="1:10" x14ac:dyDescent="0.25">
      <c r="A4535" s="135" t="s">
        <v>13613</v>
      </c>
      <c r="B4535" s="135" t="s">
        <v>9082</v>
      </c>
      <c r="C4535" s="135" t="s">
        <v>566</v>
      </c>
      <c r="D4535" s="135" t="b">
        <v>0</v>
      </c>
      <c r="E4535" s="135" t="s">
        <v>13585</v>
      </c>
      <c r="F4535" s="135" t="s">
        <v>539</v>
      </c>
      <c r="G4535" s="136">
        <v>44147</v>
      </c>
      <c r="H4535" s="136">
        <v>44168</v>
      </c>
      <c r="I4535" s="135">
        <v>0</v>
      </c>
      <c r="J4535" s="92"/>
    </row>
    <row r="4536" spans="1:10" x14ac:dyDescent="0.25">
      <c r="A4536" s="135" t="s">
        <v>13614</v>
      </c>
      <c r="B4536" s="135" t="s">
        <v>9082</v>
      </c>
      <c r="C4536" s="135" t="s">
        <v>566</v>
      </c>
      <c r="D4536" s="135" t="b">
        <v>0</v>
      </c>
      <c r="E4536" s="135" t="s">
        <v>13585</v>
      </c>
      <c r="F4536" s="135" t="s">
        <v>539</v>
      </c>
      <c r="G4536" s="136">
        <v>44147</v>
      </c>
      <c r="H4536" s="136">
        <v>44168</v>
      </c>
      <c r="I4536" s="135">
        <v>0</v>
      </c>
      <c r="J4536" s="92"/>
    </row>
    <row r="4537" spans="1:10" x14ac:dyDescent="0.25">
      <c r="A4537" s="135" t="s">
        <v>13615</v>
      </c>
      <c r="B4537" s="135" t="s">
        <v>9082</v>
      </c>
      <c r="C4537" s="135" t="s">
        <v>566</v>
      </c>
      <c r="D4537" s="135" t="b">
        <v>0</v>
      </c>
      <c r="E4537" s="135" t="s">
        <v>13585</v>
      </c>
      <c r="F4537" s="135" t="s">
        <v>539</v>
      </c>
      <c r="G4537" s="136">
        <v>44147</v>
      </c>
      <c r="H4537" s="136">
        <v>44168</v>
      </c>
      <c r="I4537" s="135">
        <v>0</v>
      </c>
      <c r="J4537" s="92"/>
    </row>
    <row r="4538" spans="1:10" x14ac:dyDescent="0.25">
      <c r="A4538" s="135" t="s">
        <v>13616</v>
      </c>
      <c r="B4538" s="135" t="s">
        <v>9082</v>
      </c>
      <c r="C4538" s="135" t="s">
        <v>566</v>
      </c>
      <c r="D4538" s="135" t="b">
        <v>0</v>
      </c>
      <c r="E4538" s="135" t="s">
        <v>13585</v>
      </c>
      <c r="F4538" s="135" t="s">
        <v>539</v>
      </c>
      <c r="G4538" s="136">
        <v>44147</v>
      </c>
      <c r="H4538" s="136">
        <v>44168</v>
      </c>
      <c r="I4538" s="135">
        <v>0</v>
      </c>
      <c r="J4538" s="92"/>
    </row>
    <row r="4539" spans="1:10" x14ac:dyDescent="0.25">
      <c r="A4539" s="135" t="s">
        <v>13617</v>
      </c>
      <c r="B4539" s="135" t="s">
        <v>9082</v>
      </c>
      <c r="C4539" s="135" t="s">
        <v>566</v>
      </c>
      <c r="D4539" s="135" t="b">
        <v>0</v>
      </c>
      <c r="E4539" s="135" t="s">
        <v>13585</v>
      </c>
      <c r="F4539" s="135" t="s">
        <v>539</v>
      </c>
      <c r="G4539" s="136">
        <v>44147</v>
      </c>
      <c r="H4539" s="136">
        <v>44168</v>
      </c>
      <c r="I4539" s="135">
        <v>0</v>
      </c>
      <c r="J4539" s="92"/>
    </row>
    <row r="4540" spans="1:10" x14ac:dyDescent="0.25">
      <c r="A4540" s="135" t="s">
        <v>13618</v>
      </c>
      <c r="B4540" s="135" t="s">
        <v>9082</v>
      </c>
      <c r="C4540" s="135" t="s">
        <v>566</v>
      </c>
      <c r="D4540" s="135" t="b">
        <v>0</v>
      </c>
      <c r="E4540" s="135" t="s">
        <v>13585</v>
      </c>
      <c r="F4540" s="135" t="s">
        <v>539</v>
      </c>
      <c r="G4540" s="136">
        <v>44147</v>
      </c>
      <c r="H4540" s="136">
        <v>44168</v>
      </c>
      <c r="I4540" s="135">
        <v>0</v>
      </c>
      <c r="J4540" s="92"/>
    </row>
    <row r="4541" spans="1:10" x14ac:dyDescent="0.25">
      <c r="A4541" s="135" t="s">
        <v>13619</v>
      </c>
      <c r="B4541" s="135" t="s">
        <v>9082</v>
      </c>
      <c r="C4541" s="135" t="s">
        <v>566</v>
      </c>
      <c r="D4541" s="135" t="b">
        <v>0</v>
      </c>
      <c r="E4541" s="135" t="s">
        <v>13585</v>
      </c>
      <c r="F4541" s="135" t="s">
        <v>539</v>
      </c>
      <c r="G4541" s="136">
        <v>44147</v>
      </c>
      <c r="H4541" s="136">
        <v>44168</v>
      </c>
      <c r="I4541" s="135">
        <v>0</v>
      </c>
      <c r="J4541" s="92"/>
    </row>
    <row r="4542" spans="1:10" x14ac:dyDescent="0.25">
      <c r="A4542" s="135" t="s">
        <v>13620</v>
      </c>
      <c r="B4542" s="135" t="s">
        <v>9082</v>
      </c>
      <c r="C4542" s="135" t="s">
        <v>566</v>
      </c>
      <c r="D4542" s="135" t="b">
        <v>0</v>
      </c>
      <c r="E4542" s="135" t="s">
        <v>13585</v>
      </c>
      <c r="F4542" s="135" t="s">
        <v>539</v>
      </c>
      <c r="G4542" s="136">
        <v>44147</v>
      </c>
      <c r="H4542" s="136">
        <v>44168</v>
      </c>
      <c r="I4542" s="135">
        <v>0</v>
      </c>
      <c r="J4542" s="92"/>
    </row>
    <row r="4543" spans="1:10" x14ac:dyDescent="0.25">
      <c r="A4543" s="135" t="s">
        <v>13621</v>
      </c>
      <c r="B4543" s="135" t="s">
        <v>9082</v>
      </c>
      <c r="C4543" s="135" t="s">
        <v>566</v>
      </c>
      <c r="D4543" s="135" t="b">
        <v>0</v>
      </c>
      <c r="E4543" s="135" t="s">
        <v>13585</v>
      </c>
      <c r="F4543" s="135" t="s">
        <v>539</v>
      </c>
      <c r="G4543" s="136">
        <v>44147</v>
      </c>
      <c r="H4543" s="136">
        <v>44168</v>
      </c>
      <c r="I4543" s="135">
        <v>0</v>
      </c>
      <c r="J4543" s="92"/>
    </row>
    <row r="4544" spans="1:10" x14ac:dyDescent="0.25">
      <c r="A4544" s="135" t="s">
        <v>13622</v>
      </c>
      <c r="B4544" s="135" t="s">
        <v>9082</v>
      </c>
      <c r="C4544" s="135" t="s">
        <v>566</v>
      </c>
      <c r="D4544" s="135" t="b">
        <v>0</v>
      </c>
      <c r="E4544" s="135" t="s">
        <v>13585</v>
      </c>
      <c r="F4544" s="135" t="s">
        <v>539</v>
      </c>
      <c r="G4544" s="136">
        <v>44147</v>
      </c>
      <c r="H4544" s="136">
        <v>44168</v>
      </c>
      <c r="I4544" s="135">
        <v>0</v>
      </c>
      <c r="J4544" s="92"/>
    </row>
    <row r="4545" spans="1:10" x14ac:dyDescent="0.25">
      <c r="A4545" s="135" t="s">
        <v>13623</v>
      </c>
      <c r="B4545" s="135" t="s">
        <v>9082</v>
      </c>
      <c r="C4545" s="135" t="s">
        <v>566</v>
      </c>
      <c r="D4545" s="135" t="b">
        <v>0</v>
      </c>
      <c r="E4545" s="135" t="s">
        <v>13585</v>
      </c>
      <c r="F4545" s="135" t="s">
        <v>539</v>
      </c>
      <c r="G4545" s="136">
        <v>44147</v>
      </c>
      <c r="H4545" s="136">
        <v>44168</v>
      </c>
      <c r="I4545" s="135">
        <v>0</v>
      </c>
      <c r="J4545" s="92"/>
    </row>
    <row r="4546" spans="1:10" x14ac:dyDescent="0.25">
      <c r="A4546" s="135" t="s">
        <v>13624</v>
      </c>
      <c r="B4546" s="135" t="s">
        <v>9082</v>
      </c>
      <c r="C4546" s="135" t="s">
        <v>566</v>
      </c>
      <c r="D4546" s="135" t="b">
        <v>0</v>
      </c>
      <c r="E4546" s="135" t="s">
        <v>13585</v>
      </c>
      <c r="F4546" s="135" t="s">
        <v>539</v>
      </c>
      <c r="G4546" s="136">
        <v>44147</v>
      </c>
      <c r="H4546" s="136">
        <v>44168</v>
      </c>
      <c r="I4546" s="135">
        <v>0</v>
      </c>
      <c r="J4546" s="92"/>
    </row>
    <row r="4547" spans="1:10" x14ac:dyDescent="0.25">
      <c r="A4547" s="135" t="s">
        <v>13625</v>
      </c>
      <c r="B4547" s="135" t="s">
        <v>9082</v>
      </c>
      <c r="C4547" s="135" t="s">
        <v>566</v>
      </c>
      <c r="D4547" s="135" t="b">
        <v>0</v>
      </c>
      <c r="E4547" s="135" t="s">
        <v>13585</v>
      </c>
      <c r="F4547" s="135" t="s">
        <v>539</v>
      </c>
      <c r="G4547" s="136">
        <v>44147</v>
      </c>
      <c r="H4547" s="136">
        <v>44168</v>
      </c>
      <c r="I4547" s="135">
        <v>0</v>
      </c>
      <c r="J4547" s="92"/>
    </row>
    <row r="4548" spans="1:10" x14ac:dyDescent="0.25">
      <c r="A4548" s="135" t="s">
        <v>13626</v>
      </c>
      <c r="B4548" s="135" t="s">
        <v>9082</v>
      </c>
      <c r="C4548" s="135" t="s">
        <v>566</v>
      </c>
      <c r="D4548" s="135" t="b">
        <v>0</v>
      </c>
      <c r="E4548" s="135" t="s">
        <v>13585</v>
      </c>
      <c r="F4548" s="135" t="s">
        <v>539</v>
      </c>
      <c r="G4548" s="136">
        <v>44147</v>
      </c>
      <c r="H4548" s="136">
        <v>44168</v>
      </c>
      <c r="I4548" s="135">
        <v>0</v>
      </c>
      <c r="J4548" s="92"/>
    </row>
    <row r="4549" spans="1:10" x14ac:dyDescent="0.25">
      <c r="A4549" s="135" t="s">
        <v>13627</v>
      </c>
      <c r="B4549" s="135" t="s">
        <v>9082</v>
      </c>
      <c r="C4549" s="135" t="s">
        <v>566</v>
      </c>
      <c r="D4549" s="135" t="b">
        <v>0</v>
      </c>
      <c r="E4549" s="135" t="s">
        <v>13585</v>
      </c>
      <c r="F4549" s="135" t="s">
        <v>539</v>
      </c>
      <c r="G4549" s="136">
        <v>44147</v>
      </c>
      <c r="H4549" s="136">
        <v>44168</v>
      </c>
      <c r="I4549" s="135">
        <v>0</v>
      </c>
      <c r="J4549" s="92"/>
    </row>
    <row r="4550" spans="1:10" x14ac:dyDescent="0.25">
      <c r="A4550" s="135" t="s">
        <v>13628</v>
      </c>
      <c r="B4550" s="135" t="s">
        <v>9082</v>
      </c>
      <c r="C4550" s="135" t="s">
        <v>566</v>
      </c>
      <c r="D4550" s="135" t="b">
        <v>0</v>
      </c>
      <c r="E4550" s="135" t="s">
        <v>13585</v>
      </c>
      <c r="F4550" s="135" t="s">
        <v>539</v>
      </c>
      <c r="G4550" s="136">
        <v>44147</v>
      </c>
      <c r="H4550" s="136">
        <v>44168</v>
      </c>
      <c r="I4550" s="135">
        <v>0</v>
      </c>
      <c r="J4550" s="92"/>
    </row>
    <row r="4551" spans="1:10" x14ac:dyDescent="0.25">
      <c r="A4551" s="135" t="s">
        <v>13629</v>
      </c>
      <c r="B4551" s="135" t="s">
        <v>9082</v>
      </c>
      <c r="C4551" s="135" t="s">
        <v>566</v>
      </c>
      <c r="D4551" s="135" t="b">
        <v>0</v>
      </c>
      <c r="E4551" s="135" t="s">
        <v>13585</v>
      </c>
      <c r="F4551" s="135" t="s">
        <v>539</v>
      </c>
      <c r="G4551" s="136">
        <v>44147</v>
      </c>
      <c r="H4551" s="136">
        <v>44168</v>
      </c>
      <c r="I4551" s="135">
        <v>0</v>
      </c>
      <c r="J4551" s="92"/>
    </row>
    <row r="4552" spans="1:10" x14ac:dyDescent="0.25">
      <c r="A4552" s="135" t="s">
        <v>13630</v>
      </c>
      <c r="B4552" s="135" t="s">
        <v>9082</v>
      </c>
      <c r="C4552" s="135" t="s">
        <v>566</v>
      </c>
      <c r="D4552" s="135" t="b">
        <v>0</v>
      </c>
      <c r="E4552" s="135" t="s">
        <v>13585</v>
      </c>
      <c r="F4552" s="135" t="s">
        <v>539</v>
      </c>
      <c r="G4552" s="136">
        <v>44147</v>
      </c>
      <c r="H4552" s="136">
        <v>44168</v>
      </c>
      <c r="I4552" s="135">
        <v>0</v>
      </c>
      <c r="J4552" s="92"/>
    </row>
    <row r="4553" spans="1:10" x14ac:dyDescent="0.25">
      <c r="A4553" s="135" t="s">
        <v>13631</v>
      </c>
      <c r="B4553" s="135" t="s">
        <v>9082</v>
      </c>
      <c r="C4553" s="135" t="s">
        <v>566</v>
      </c>
      <c r="D4553" s="135" t="b">
        <v>0</v>
      </c>
      <c r="E4553" s="135" t="s">
        <v>13585</v>
      </c>
      <c r="F4553" s="135" t="s">
        <v>539</v>
      </c>
      <c r="G4553" s="136">
        <v>44147</v>
      </c>
      <c r="H4553" s="136">
        <v>44168</v>
      </c>
      <c r="I4553" s="135">
        <v>0</v>
      </c>
      <c r="J4553" s="92"/>
    </row>
    <row r="4554" spans="1:10" x14ac:dyDescent="0.25">
      <c r="A4554" s="135" t="s">
        <v>13632</v>
      </c>
      <c r="B4554" s="135" t="s">
        <v>9082</v>
      </c>
      <c r="C4554" s="135" t="s">
        <v>566</v>
      </c>
      <c r="D4554" s="135" t="b">
        <v>0</v>
      </c>
      <c r="E4554" s="135" t="s">
        <v>13585</v>
      </c>
      <c r="F4554" s="135" t="s">
        <v>539</v>
      </c>
      <c r="G4554" s="136">
        <v>44147</v>
      </c>
      <c r="H4554" s="136">
        <v>44168</v>
      </c>
      <c r="I4554" s="135">
        <v>0</v>
      </c>
      <c r="J4554" s="92"/>
    </row>
    <row r="4555" spans="1:10" x14ac:dyDescent="0.25">
      <c r="A4555" s="135" t="s">
        <v>13633</v>
      </c>
      <c r="B4555" s="135" t="s">
        <v>9082</v>
      </c>
      <c r="C4555" s="135" t="s">
        <v>566</v>
      </c>
      <c r="D4555" s="135" t="b">
        <v>0</v>
      </c>
      <c r="E4555" s="135" t="s">
        <v>13585</v>
      </c>
      <c r="F4555" s="135" t="s">
        <v>539</v>
      </c>
      <c r="G4555" s="136">
        <v>44147</v>
      </c>
      <c r="H4555" s="136">
        <v>44168</v>
      </c>
      <c r="I4555" s="135">
        <v>0</v>
      </c>
      <c r="J4555" s="92"/>
    </row>
    <row r="4556" spans="1:10" x14ac:dyDescent="0.25">
      <c r="A4556" s="135" t="s">
        <v>13634</v>
      </c>
      <c r="B4556" s="135" t="s">
        <v>9082</v>
      </c>
      <c r="C4556" s="135" t="s">
        <v>566</v>
      </c>
      <c r="D4556" s="135" t="b">
        <v>0</v>
      </c>
      <c r="E4556" s="135" t="s">
        <v>13585</v>
      </c>
      <c r="F4556" s="135" t="s">
        <v>539</v>
      </c>
      <c r="G4556" s="136">
        <v>44147</v>
      </c>
      <c r="H4556" s="136">
        <v>44168</v>
      </c>
      <c r="I4556" s="135">
        <v>0</v>
      </c>
      <c r="J4556" s="92"/>
    </row>
    <row r="4557" spans="1:10" x14ac:dyDescent="0.25">
      <c r="A4557" s="135" t="s">
        <v>13635</v>
      </c>
      <c r="B4557" s="135" t="s">
        <v>9082</v>
      </c>
      <c r="C4557" s="135" t="s">
        <v>566</v>
      </c>
      <c r="D4557" s="135" t="b">
        <v>0</v>
      </c>
      <c r="E4557" s="135" t="s">
        <v>13585</v>
      </c>
      <c r="F4557" s="135" t="s">
        <v>539</v>
      </c>
      <c r="G4557" s="136">
        <v>44147</v>
      </c>
      <c r="H4557" s="136">
        <v>44168</v>
      </c>
      <c r="I4557" s="135">
        <v>0</v>
      </c>
      <c r="J4557" s="92"/>
    </row>
    <row r="4558" spans="1:10" x14ac:dyDescent="0.25">
      <c r="A4558" s="135" t="s">
        <v>13636</v>
      </c>
      <c r="B4558" s="135" t="s">
        <v>9082</v>
      </c>
      <c r="C4558" s="135" t="s">
        <v>566</v>
      </c>
      <c r="D4558" s="135" t="b">
        <v>0</v>
      </c>
      <c r="E4558" s="135" t="s">
        <v>13585</v>
      </c>
      <c r="F4558" s="135" t="s">
        <v>539</v>
      </c>
      <c r="G4558" s="136">
        <v>44147</v>
      </c>
      <c r="H4558" s="136">
        <v>44168</v>
      </c>
      <c r="I4558" s="135">
        <v>0</v>
      </c>
      <c r="J4558" s="92"/>
    </row>
    <row r="4559" spans="1:10" x14ac:dyDescent="0.25">
      <c r="A4559" s="135" t="s">
        <v>13637</v>
      </c>
      <c r="B4559" s="135" t="s">
        <v>9082</v>
      </c>
      <c r="C4559" s="135" t="s">
        <v>566</v>
      </c>
      <c r="D4559" s="135" t="b">
        <v>0</v>
      </c>
      <c r="E4559" s="135" t="s">
        <v>13585</v>
      </c>
      <c r="F4559" s="135" t="s">
        <v>539</v>
      </c>
      <c r="G4559" s="136">
        <v>44147</v>
      </c>
      <c r="H4559" s="136">
        <v>44168</v>
      </c>
      <c r="I4559" s="135">
        <v>0</v>
      </c>
      <c r="J4559" s="92"/>
    </row>
    <row r="4560" spans="1:10" x14ac:dyDescent="0.25">
      <c r="A4560" s="135" t="s">
        <v>13638</v>
      </c>
      <c r="B4560" s="135" t="s">
        <v>9082</v>
      </c>
      <c r="C4560" s="135" t="s">
        <v>566</v>
      </c>
      <c r="D4560" s="135" t="b">
        <v>0</v>
      </c>
      <c r="E4560" s="135" t="s">
        <v>13585</v>
      </c>
      <c r="F4560" s="135" t="s">
        <v>539</v>
      </c>
      <c r="G4560" s="136">
        <v>44147</v>
      </c>
      <c r="H4560" s="136">
        <v>44168</v>
      </c>
      <c r="I4560" s="135">
        <v>0</v>
      </c>
      <c r="J4560" s="92"/>
    </row>
    <row r="4561" spans="1:10" x14ac:dyDescent="0.25">
      <c r="A4561" s="135" t="s">
        <v>13639</v>
      </c>
      <c r="B4561" s="135" t="s">
        <v>9082</v>
      </c>
      <c r="C4561" s="135" t="s">
        <v>566</v>
      </c>
      <c r="D4561" s="135" t="b">
        <v>0</v>
      </c>
      <c r="E4561" s="135" t="s">
        <v>13585</v>
      </c>
      <c r="F4561" s="135" t="s">
        <v>539</v>
      </c>
      <c r="G4561" s="136">
        <v>44147</v>
      </c>
      <c r="H4561" s="136">
        <v>44168</v>
      </c>
      <c r="I4561" s="135">
        <v>0</v>
      </c>
      <c r="J4561" s="92"/>
    </row>
    <row r="4562" spans="1:10" x14ac:dyDescent="0.25">
      <c r="A4562" s="135" t="s">
        <v>13640</v>
      </c>
      <c r="B4562" s="135" t="s">
        <v>9082</v>
      </c>
      <c r="C4562" s="135" t="s">
        <v>566</v>
      </c>
      <c r="D4562" s="135" t="b">
        <v>0</v>
      </c>
      <c r="E4562" s="135" t="s">
        <v>13585</v>
      </c>
      <c r="F4562" s="135" t="s">
        <v>539</v>
      </c>
      <c r="G4562" s="136">
        <v>44147</v>
      </c>
      <c r="H4562" s="136">
        <v>44168</v>
      </c>
      <c r="I4562" s="135">
        <v>0</v>
      </c>
      <c r="J4562" s="92"/>
    </row>
    <row r="4563" spans="1:10" x14ac:dyDescent="0.25">
      <c r="A4563" s="135" t="s">
        <v>13641</v>
      </c>
      <c r="B4563" s="135" t="s">
        <v>9082</v>
      </c>
      <c r="C4563" s="135" t="s">
        <v>566</v>
      </c>
      <c r="D4563" s="135" t="b">
        <v>0</v>
      </c>
      <c r="E4563" s="135" t="s">
        <v>13585</v>
      </c>
      <c r="F4563" s="135" t="s">
        <v>539</v>
      </c>
      <c r="G4563" s="136">
        <v>44147</v>
      </c>
      <c r="H4563" s="136">
        <v>44168</v>
      </c>
      <c r="I4563" s="135">
        <v>0</v>
      </c>
      <c r="J4563" s="92"/>
    </row>
    <row r="4564" spans="1:10" x14ac:dyDescent="0.25">
      <c r="A4564" s="135" t="s">
        <v>13642</v>
      </c>
      <c r="B4564" s="135" t="s">
        <v>9082</v>
      </c>
      <c r="C4564" s="135" t="s">
        <v>566</v>
      </c>
      <c r="D4564" s="135" t="b">
        <v>0</v>
      </c>
      <c r="E4564" s="135" t="s">
        <v>13585</v>
      </c>
      <c r="F4564" s="135" t="s">
        <v>539</v>
      </c>
      <c r="G4564" s="136">
        <v>44147</v>
      </c>
      <c r="H4564" s="136">
        <v>44168</v>
      </c>
      <c r="I4564" s="135">
        <v>0</v>
      </c>
      <c r="J4564" s="92"/>
    </row>
    <row r="4565" spans="1:10" x14ac:dyDescent="0.25">
      <c r="A4565" s="135" t="s">
        <v>13643</v>
      </c>
      <c r="B4565" s="135" t="s">
        <v>9082</v>
      </c>
      <c r="C4565" s="135" t="s">
        <v>566</v>
      </c>
      <c r="D4565" s="135" t="b">
        <v>0</v>
      </c>
      <c r="E4565" s="135" t="s">
        <v>13585</v>
      </c>
      <c r="F4565" s="135" t="s">
        <v>539</v>
      </c>
      <c r="G4565" s="136">
        <v>44147</v>
      </c>
      <c r="H4565" s="136">
        <v>44168</v>
      </c>
      <c r="I4565" s="135">
        <v>0</v>
      </c>
      <c r="J4565" s="92"/>
    </row>
    <row r="4566" spans="1:10" x14ac:dyDescent="0.25">
      <c r="A4566" s="135" t="s">
        <v>13644</v>
      </c>
      <c r="B4566" s="135" t="s">
        <v>9082</v>
      </c>
      <c r="C4566" s="135" t="s">
        <v>566</v>
      </c>
      <c r="D4566" s="135" t="b">
        <v>0</v>
      </c>
      <c r="E4566" s="135" t="s">
        <v>13585</v>
      </c>
      <c r="F4566" s="135" t="s">
        <v>539</v>
      </c>
      <c r="G4566" s="136">
        <v>44147</v>
      </c>
      <c r="H4566" s="136">
        <v>44168</v>
      </c>
      <c r="I4566" s="135">
        <v>0</v>
      </c>
      <c r="J4566" s="92"/>
    </row>
    <row r="4567" spans="1:10" x14ac:dyDescent="0.25">
      <c r="A4567" s="135" t="s">
        <v>13645</v>
      </c>
      <c r="B4567" s="135" t="s">
        <v>9082</v>
      </c>
      <c r="C4567" s="135" t="s">
        <v>566</v>
      </c>
      <c r="D4567" s="135" t="b">
        <v>0</v>
      </c>
      <c r="E4567" s="135" t="s">
        <v>13585</v>
      </c>
      <c r="F4567" s="135" t="s">
        <v>539</v>
      </c>
      <c r="G4567" s="136">
        <v>44147</v>
      </c>
      <c r="H4567" s="136">
        <v>44168</v>
      </c>
      <c r="I4567" s="135">
        <v>0</v>
      </c>
      <c r="J4567" s="92"/>
    </row>
    <row r="4568" spans="1:10" x14ac:dyDescent="0.25">
      <c r="A4568" s="135" t="s">
        <v>13646</v>
      </c>
      <c r="B4568" s="135" t="s">
        <v>9082</v>
      </c>
      <c r="C4568" s="135" t="s">
        <v>566</v>
      </c>
      <c r="D4568" s="135" t="b">
        <v>0</v>
      </c>
      <c r="E4568" s="135" t="s">
        <v>13585</v>
      </c>
      <c r="F4568" s="135" t="s">
        <v>539</v>
      </c>
      <c r="G4568" s="136">
        <v>44147</v>
      </c>
      <c r="H4568" s="136">
        <v>44168</v>
      </c>
      <c r="I4568" s="135">
        <v>0</v>
      </c>
      <c r="J4568" s="92"/>
    </row>
    <row r="4569" spans="1:10" x14ac:dyDescent="0.25">
      <c r="A4569" s="135" t="s">
        <v>13647</v>
      </c>
      <c r="B4569" s="135" t="s">
        <v>9082</v>
      </c>
      <c r="C4569" s="135" t="s">
        <v>566</v>
      </c>
      <c r="D4569" s="135" t="b">
        <v>0</v>
      </c>
      <c r="E4569" s="135" t="s">
        <v>13585</v>
      </c>
      <c r="F4569" s="135" t="s">
        <v>539</v>
      </c>
      <c r="G4569" s="136">
        <v>44147</v>
      </c>
      <c r="H4569" s="136">
        <v>44168</v>
      </c>
      <c r="I4569" s="135">
        <v>0</v>
      </c>
      <c r="J4569" s="92"/>
    </row>
    <row r="4570" spans="1:10" x14ac:dyDescent="0.25">
      <c r="A4570" s="135" t="s">
        <v>13648</v>
      </c>
      <c r="B4570" s="135" t="s">
        <v>9082</v>
      </c>
      <c r="C4570" s="135" t="s">
        <v>566</v>
      </c>
      <c r="D4570" s="135" t="b">
        <v>0</v>
      </c>
      <c r="E4570" s="135" t="s">
        <v>13585</v>
      </c>
      <c r="F4570" s="135" t="s">
        <v>539</v>
      </c>
      <c r="G4570" s="136">
        <v>44147</v>
      </c>
      <c r="H4570" s="136">
        <v>44168</v>
      </c>
      <c r="I4570" s="135">
        <v>0</v>
      </c>
      <c r="J4570" s="92"/>
    </row>
    <row r="4571" spans="1:10" x14ac:dyDescent="0.25">
      <c r="A4571" s="135" t="s">
        <v>13649</v>
      </c>
      <c r="B4571" s="135" t="s">
        <v>9082</v>
      </c>
      <c r="C4571" s="135" t="s">
        <v>566</v>
      </c>
      <c r="D4571" s="135" t="b">
        <v>0</v>
      </c>
      <c r="E4571" s="135" t="s">
        <v>13585</v>
      </c>
      <c r="F4571" s="135" t="s">
        <v>539</v>
      </c>
      <c r="G4571" s="136">
        <v>44147</v>
      </c>
      <c r="H4571" s="136">
        <v>44168</v>
      </c>
      <c r="I4571" s="135">
        <v>0</v>
      </c>
      <c r="J4571" s="92"/>
    </row>
    <row r="4572" spans="1:10" x14ac:dyDescent="0.25">
      <c r="A4572" s="135" t="s">
        <v>13650</v>
      </c>
      <c r="B4572" s="135" t="s">
        <v>9082</v>
      </c>
      <c r="C4572" s="135" t="s">
        <v>566</v>
      </c>
      <c r="D4572" s="135" t="b">
        <v>0</v>
      </c>
      <c r="E4572" s="135" t="s">
        <v>13585</v>
      </c>
      <c r="F4572" s="135" t="s">
        <v>539</v>
      </c>
      <c r="G4572" s="136">
        <v>44147</v>
      </c>
      <c r="H4572" s="136">
        <v>44168</v>
      </c>
      <c r="I4572" s="135">
        <v>0</v>
      </c>
      <c r="J4572" s="92"/>
    </row>
    <row r="4573" spans="1:10" x14ac:dyDescent="0.25">
      <c r="A4573" s="135" t="s">
        <v>13651</v>
      </c>
      <c r="B4573" s="135" t="s">
        <v>9082</v>
      </c>
      <c r="C4573" s="135" t="s">
        <v>566</v>
      </c>
      <c r="D4573" s="135" t="b">
        <v>0</v>
      </c>
      <c r="E4573" s="135" t="s">
        <v>13585</v>
      </c>
      <c r="F4573" s="135" t="s">
        <v>539</v>
      </c>
      <c r="G4573" s="136">
        <v>44147</v>
      </c>
      <c r="H4573" s="136">
        <v>44168</v>
      </c>
      <c r="I4573" s="135">
        <v>0</v>
      </c>
      <c r="J4573" s="92"/>
    </row>
    <row r="4574" spans="1:10" x14ac:dyDescent="0.25">
      <c r="A4574" s="135" t="s">
        <v>13652</v>
      </c>
      <c r="B4574" s="135" t="s">
        <v>9082</v>
      </c>
      <c r="C4574" s="135" t="s">
        <v>566</v>
      </c>
      <c r="D4574" s="135" t="b">
        <v>0</v>
      </c>
      <c r="E4574" s="135" t="s">
        <v>13585</v>
      </c>
      <c r="F4574" s="135" t="s">
        <v>539</v>
      </c>
      <c r="G4574" s="136">
        <v>44147</v>
      </c>
      <c r="H4574" s="136">
        <v>44168</v>
      </c>
      <c r="I4574" s="135">
        <v>0</v>
      </c>
      <c r="J4574" s="92"/>
    </row>
    <row r="4575" spans="1:10" x14ac:dyDescent="0.25">
      <c r="A4575" s="135" t="s">
        <v>13653</v>
      </c>
      <c r="B4575" s="135" t="s">
        <v>9082</v>
      </c>
      <c r="C4575" s="135" t="s">
        <v>566</v>
      </c>
      <c r="D4575" s="135" t="b">
        <v>0</v>
      </c>
      <c r="E4575" s="135" t="s">
        <v>13585</v>
      </c>
      <c r="F4575" s="135" t="s">
        <v>539</v>
      </c>
      <c r="G4575" s="136">
        <v>44147</v>
      </c>
      <c r="H4575" s="136">
        <v>44168</v>
      </c>
      <c r="I4575" s="135">
        <v>0</v>
      </c>
      <c r="J4575" s="92"/>
    </row>
    <row r="4576" spans="1:10" x14ac:dyDescent="0.25">
      <c r="A4576" s="135" t="s">
        <v>13654</v>
      </c>
      <c r="B4576" s="135" t="s">
        <v>9082</v>
      </c>
      <c r="C4576" s="135" t="s">
        <v>566</v>
      </c>
      <c r="D4576" s="135" t="b">
        <v>0</v>
      </c>
      <c r="E4576" s="135" t="s">
        <v>13585</v>
      </c>
      <c r="F4576" s="135" t="s">
        <v>539</v>
      </c>
      <c r="G4576" s="136">
        <v>44147</v>
      </c>
      <c r="H4576" s="136">
        <v>44168</v>
      </c>
      <c r="I4576" s="135">
        <v>0</v>
      </c>
      <c r="J4576" s="92"/>
    </row>
    <row r="4577" spans="1:10" x14ac:dyDescent="0.25">
      <c r="A4577" s="135" t="s">
        <v>13655</v>
      </c>
      <c r="B4577" s="135" t="s">
        <v>9082</v>
      </c>
      <c r="C4577" s="135" t="s">
        <v>566</v>
      </c>
      <c r="D4577" s="135" t="b">
        <v>0</v>
      </c>
      <c r="E4577" s="135" t="s">
        <v>13585</v>
      </c>
      <c r="F4577" s="135" t="s">
        <v>539</v>
      </c>
      <c r="G4577" s="136">
        <v>44147</v>
      </c>
      <c r="H4577" s="136">
        <v>44168</v>
      </c>
      <c r="I4577" s="135">
        <v>0</v>
      </c>
      <c r="J4577" s="92"/>
    </row>
    <row r="4578" spans="1:10" x14ac:dyDescent="0.25">
      <c r="A4578" s="135" t="s">
        <v>13656</v>
      </c>
      <c r="B4578" s="135" t="s">
        <v>9082</v>
      </c>
      <c r="C4578" s="135" t="s">
        <v>566</v>
      </c>
      <c r="D4578" s="135" t="b">
        <v>0</v>
      </c>
      <c r="E4578" s="135" t="s">
        <v>13585</v>
      </c>
      <c r="F4578" s="135" t="s">
        <v>539</v>
      </c>
      <c r="G4578" s="136">
        <v>44147</v>
      </c>
      <c r="H4578" s="136">
        <v>44168</v>
      </c>
      <c r="I4578" s="135">
        <v>0</v>
      </c>
      <c r="J4578" s="92"/>
    </row>
    <row r="4579" spans="1:10" x14ac:dyDescent="0.25">
      <c r="A4579" s="135" t="s">
        <v>13657</v>
      </c>
      <c r="B4579" s="135" t="s">
        <v>9082</v>
      </c>
      <c r="C4579" s="135" t="s">
        <v>566</v>
      </c>
      <c r="D4579" s="135" t="b">
        <v>0</v>
      </c>
      <c r="E4579" s="135" t="s">
        <v>13585</v>
      </c>
      <c r="F4579" s="135" t="s">
        <v>539</v>
      </c>
      <c r="G4579" s="136">
        <v>44147</v>
      </c>
      <c r="H4579" s="136">
        <v>44168</v>
      </c>
      <c r="I4579" s="135">
        <v>0</v>
      </c>
      <c r="J4579" s="92"/>
    </row>
    <row r="4580" spans="1:10" x14ac:dyDescent="0.25">
      <c r="A4580" s="135" t="s">
        <v>13658</v>
      </c>
      <c r="B4580" s="135" t="s">
        <v>9082</v>
      </c>
      <c r="C4580" s="135" t="s">
        <v>566</v>
      </c>
      <c r="D4580" s="135" t="b">
        <v>0</v>
      </c>
      <c r="E4580" s="135" t="s">
        <v>13585</v>
      </c>
      <c r="F4580" s="135" t="s">
        <v>539</v>
      </c>
      <c r="G4580" s="136">
        <v>44147</v>
      </c>
      <c r="H4580" s="136">
        <v>44168</v>
      </c>
      <c r="I4580" s="135">
        <v>0</v>
      </c>
      <c r="J4580" s="92"/>
    </row>
    <row r="4581" spans="1:10" x14ac:dyDescent="0.25">
      <c r="A4581" s="135" t="s">
        <v>13659</v>
      </c>
      <c r="B4581" s="135" t="s">
        <v>9082</v>
      </c>
      <c r="C4581" s="135" t="s">
        <v>566</v>
      </c>
      <c r="D4581" s="135" t="b">
        <v>0</v>
      </c>
      <c r="E4581" s="135" t="s">
        <v>13585</v>
      </c>
      <c r="F4581" s="135" t="s">
        <v>539</v>
      </c>
      <c r="G4581" s="136">
        <v>44147</v>
      </c>
      <c r="H4581" s="136">
        <v>44168</v>
      </c>
      <c r="I4581" s="135">
        <v>0</v>
      </c>
      <c r="J4581" s="92"/>
    </row>
    <row r="4582" spans="1:10" x14ac:dyDescent="0.25">
      <c r="A4582" s="135" t="s">
        <v>13660</v>
      </c>
      <c r="B4582" s="135" t="s">
        <v>9082</v>
      </c>
      <c r="C4582" s="135" t="s">
        <v>566</v>
      </c>
      <c r="D4582" s="135" t="b">
        <v>0</v>
      </c>
      <c r="E4582" s="135" t="s">
        <v>13585</v>
      </c>
      <c r="F4582" s="135" t="s">
        <v>539</v>
      </c>
      <c r="G4582" s="136">
        <v>44147</v>
      </c>
      <c r="H4582" s="136">
        <v>44168</v>
      </c>
      <c r="I4582" s="135">
        <v>0</v>
      </c>
      <c r="J4582" s="92"/>
    </row>
    <row r="4583" spans="1:10" x14ac:dyDescent="0.25">
      <c r="A4583" s="135" t="s">
        <v>13661</v>
      </c>
      <c r="B4583" s="135" t="s">
        <v>9082</v>
      </c>
      <c r="C4583" s="135" t="s">
        <v>566</v>
      </c>
      <c r="D4583" s="135" t="b">
        <v>0</v>
      </c>
      <c r="E4583" s="135" t="s">
        <v>13585</v>
      </c>
      <c r="F4583" s="135" t="s">
        <v>539</v>
      </c>
      <c r="G4583" s="136">
        <v>44147</v>
      </c>
      <c r="H4583" s="136">
        <v>44168</v>
      </c>
      <c r="I4583" s="135">
        <v>0</v>
      </c>
      <c r="J4583" s="92"/>
    </row>
    <row r="4584" spans="1:10" x14ac:dyDescent="0.25">
      <c r="A4584" s="135" t="s">
        <v>13662</v>
      </c>
      <c r="B4584" s="135" t="s">
        <v>9082</v>
      </c>
      <c r="C4584" s="135" t="s">
        <v>566</v>
      </c>
      <c r="D4584" s="135" t="b">
        <v>0</v>
      </c>
      <c r="E4584" s="135" t="s">
        <v>13585</v>
      </c>
      <c r="F4584" s="135" t="s">
        <v>539</v>
      </c>
      <c r="G4584" s="136">
        <v>44147</v>
      </c>
      <c r="H4584" s="136">
        <v>44168</v>
      </c>
      <c r="I4584" s="135">
        <v>0</v>
      </c>
      <c r="J4584" s="92"/>
    </row>
    <row r="4585" spans="1:10" x14ac:dyDescent="0.25">
      <c r="A4585" s="135" t="s">
        <v>13663</v>
      </c>
      <c r="B4585" s="135" t="s">
        <v>9082</v>
      </c>
      <c r="C4585" s="135" t="s">
        <v>566</v>
      </c>
      <c r="D4585" s="135" t="b">
        <v>0</v>
      </c>
      <c r="E4585" s="135" t="s">
        <v>13585</v>
      </c>
      <c r="F4585" s="135" t="s">
        <v>539</v>
      </c>
      <c r="G4585" s="136">
        <v>44147</v>
      </c>
      <c r="H4585" s="136">
        <v>44168</v>
      </c>
      <c r="I4585" s="135">
        <v>0</v>
      </c>
      <c r="J4585" s="92"/>
    </row>
    <row r="4586" spans="1:10" x14ac:dyDescent="0.25">
      <c r="A4586" s="135" t="s">
        <v>13664</v>
      </c>
      <c r="B4586" s="135" t="s">
        <v>9082</v>
      </c>
      <c r="C4586" s="135" t="s">
        <v>566</v>
      </c>
      <c r="D4586" s="135" t="b">
        <v>0</v>
      </c>
      <c r="E4586" s="135" t="s">
        <v>13585</v>
      </c>
      <c r="F4586" s="135" t="s">
        <v>539</v>
      </c>
      <c r="G4586" s="136">
        <v>44147</v>
      </c>
      <c r="H4586" s="136">
        <v>44168</v>
      </c>
      <c r="I4586" s="135">
        <v>0</v>
      </c>
      <c r="J4586" s="92"/>
    </row>
    <row r="4587" spans="1:10" x14ac:dyDescent="0.25">
      <c r="A4587" s="135" t="s">
        <v>13665</v>
      </c>
      <c r="B4587" s="135" t="s">
        <v>9082</v>
      </c>
      <c r="C4587" s="135" t="s">
        <v>566</v>
      </c>
      <c r="D4587" s="135" t="b">
        <v>0</v>
      </c>
      <c r="E4587" s="135" t="s">
        <v>13585</v>
      </c>
      <c r="F4587" s="135" t="s">
        <v>539</v>
      </c>
      <c r="G4587" s="136">
        <v>44147</v>
      </c>
      <c r="H4587" s="136">
        <v>44168</v>
      </c>
      <c r="I4587" s="135">
        <v>0</v>
      </c>
      <c r="J4587" s="92"/>
    </row>
    <row r="4588" spans="1:10" x14ac:dyDescent="0.25">
      <c r="A4588" s="135" t="s">
        <v>13666</v>
      </c>
      <c r="B4588" s="135" t="s">
        <v>9082</v>
      </c>
      <c r="C4588" s="135" t="s">
        <v>566</v>
      </c>
      <c r="D4588" s="135" t="b">
        <v>0</v>
      </c>
      <c r="E4588" s="135" t="s">
        <v>13585</v>
      </c>
      <c r="F4588" s="135" t="s">
        <v>539</v>
      </c>
      <c r="G4588" s="136">
        <v>44147</v>
      </c>
      <c r="H4588" s="136">
        <v>44168</v>
      </c>
      <c r="I4588" s="135">
        <v>0</v>
      </c>
      <c r="J4588" s="92"/>
    </row>
    <row r="4589" spans="1:10" x14ac:dyDescent="0.25">
      <c r="A4589" s="135" t="s">
        <v>13667</v>
      </c>
      <c r="B4589" s="135" t="s">
        <v>9082</v>
      </c>
      <c r="C4589" s="135" t="s">
        <v>566</v>
      </c>
      <c r="D4589" s="135" t="b">
        <v>0</v>
      </c>
      <c r="E4589" s="135" t="s">
        <v>13585</v>
      </c>
      <c r="F4589" s="135" t="s">
        <v>539</v>
      </c>
      <c r="G4589" s="136">
        <v>44147</v>
      </c>
      <c r="H4589" s="136">
        <v>44168</v>
      </c>
      <c r="I4589" s="135">
        <v>0</v>
      </c>
      <c r="J4589" s="92"/>
    </row>
    <row r="4590" spans="1:10" x14ac:dyDescent="0.25">
      <c r="A4590" s="135" t="s">
        <v>13668</v>
      </c>
      <c r="B4590" s="135" t="s">
        <v>9082</v>
      </c>
      <c r="C4590" s="135" t="s">
        <v>566</v>
      </c>
      <c r="D4590" s="135" t="b">
        <v>0</v>
      </c>
      <c r="E4590" s="135" t="s">
        <v>13585</v>
      </c>
      <c r="F4590" s="135" t="s">
        <v>539</v>
      </c>
      <c r="G4590" s="136">
        <v>44147</v>
      </c>
      <c r="H4590" s="136">
        <v>44168</v>
      </c>
      <c r="I4590" s="135">
        <v>0</v>
      </c>
      <c r="J4590" s="92"/>
    </row>
    <row r="4591" spans="1:10" x14ac:dyDescent="0.25">
      <c r="A4591" s="135" t="s">
        <v>13669</v>
      </c>
      <c r="B4591" s="135" t="s">
        <v>9082</v>
      </c>
      <c r="C4591" s="135" t="s">
        <v>566</v>
      </c>
      <c r="D4591" s="135" t="b">
        <v>0</v>
      </c>
      <c r="E4591" s="135" t="s">
        <v>13585</v>
      </c>
      <c r="F4591" s="135" t="s">
        <v>539</v>
      </c>
      <c r="G4591" s="136">
        <v>44147</v>
      </c>
      <c r="H4591" s="136">
        <v>44168</v>
      </c>
      <c r="I4591" s="135">
        <v>0</v>
      </c>
      <c r="J4591" s="92"/>
    </row>
    <row r="4592" spans="1:10" x14ac:dyDescent="0.25">
      <c r="A4592" s="135" t="s">
        <v>13670</v>
      </c>
      <c r="B4592" s="135" t="s">
        <v>9082</v>
      </c>
      <c r="C4592" s="135" t="s">
        <v>566</v>
      </c>
      <c r="D4592" s="135" t="b">
        <v>0</v>
      </c>
      <c r="E4592" s="135" t="s">
        <v>13585</v>
      </c>
      <c r="F4592" s="135" t="s">
        <v>539</v>
      </c>
      <c r="G4592" s="136">
        <v>44147</v>
      </c>
      <c r="H4592" s="136">
        <v>44168</v>
      </c>
      <c r="I4592" s="135">
        <v>0</v>
      </c>
      <c r="J4592" s="92"/>
    </row>
    <row r="4593" spans="1:10" x14ac:dyDescent="0.25">
      <c r="A4593" s="135" t="s">
        <v>13671</v>
      </c>
      <c r="B4593" s="135" t="s">
        <v>9082</v>
      </c>
      <c r="C4593" s="135" t="s">
        <v>566</v>
      </c>
      <c r="D4593" s="135" t="b">
        <v>0</v>
      </c>
      <c r="E4593" s="135" t="s">
        <v>13585</v>
      </c>
      <c r="F4593" s="135" t="s">
        <v>539</v>
      </c>
      <c r="G4593" s="136">
        <v>44147</v>
      </c>
      <c r="H4593" s="136">
        <v>44168</v>
      </c>
      <c r="I4593" s="135">
        <v>0</v>
      </c>
      <c r="J4593" s="92"/>
    </row>
    <row r="4594" spans="1:10" x14ac:dyDescent="0.25">
      <c r="A4594" s="135" t="s">
        <v>13672</v>
      </c>
      <c r="B4594" s="135" t="s">
        <v>9082</v>
      </c>
      <c r="C4594" s="135" t="s">
        <v>566</v>
      </c>
      <c r="D4594" s="135" t="b">
        <v>0</v>
      </c>
      <c r="E4594" s="135" t="s">
        <v>13585</v>
      </c>
      <c r="F4594" s="135" t="s">
        <v>539</v>
      </c>
      <c r="G4594" s="136">
        <v>44147</v>
      </c>
      <c r="H4594" s="136">
        <v>44168</v>
      </c>
      <c r="I4594" s="135">
        <v>0</v>
      </c>
      <c r="J4594" s="92"/>
    </row>
    <row r="4595" spans="1:10" x14ac:dyDescent="0.25">
      <c r="A4595" s="135" t="s">
        <v>13673</v>
      </c>
      <c r="B4595" s="135" t="s">
        <v>9082</v>
      </c>
      <c r="C4595" s="135" t="s">
        <v>566</v>
      </c>
      <c r="D4595" s="135" t="b">
        <v>0</v>
      </c>
      <c r="E4595" s="135" t="s">
        <v>13585</v>
      </c>
      <c r="F4595" s="135" t="s">
        <v>539</v>
      </c>
      <c r="G4595" s="136">
        <v>44147</v>
      </c>
      <c r="H4595" s="136">
        <v>44168</v>
      </c>
      <c r="I4595" s="135">
        <v>0</v>
      </c>
      <c r="J4595" s="92"/>
    </row>
    <row r="4596" spans="1:10" x14ac:dyDescent="0.25">
      <c r="A4596" s="135" t="s">
        <v>13674</v>
      </c>
      <c r="B4596" s="135" t="s">
        <v>9082</v>
      </c>
      <c r="C4596" s="135" t="s">
        <v>566</v>
      </c>
      <c r="D4596" s="135" t="b">
        <v>0</v>
      </c>
      <c r="E4596" s="135" t="s">
        <v>13585</v>
      </c>
      <c r="F4596" s="135" t="s">
        <v>539</v>
      </c>
      <c r="G4596" s="136">
        <v>44147</v>
      </c>
      <c r="H4596" s="136">
        <v>44168</v>
      </c>
      <c r="I4596" s="135">
        <v>0</v>
      </c>
      <c r="J4596" s="92"/>
    </row>
    <row r="4597" spans="1:10" x14ac:dyDescent="0.25">
      <c r="A4597" s="135" t="s">
        <v>13675</v>
      </c>
      <c r="B4597" s="135" t="s">
        <v>9082</v>
      </c>
      <c r="C4597" s="135" t="s">
        <v>566</v>
      </c>
      <c r="D4597" s="135" t="b">
        <v>0</v>
      </c>
      <c r="E4597" s="135" t="s">
        <v>13585</v>
      </c>
      <c r="F4597" s="135" t="s">
        <v>539</v>
      </c>
      <c r="G4597" s="136">
        <v>44147</v>
      </c>
      <c r="H4597" s="136">
        <v>44168</v>
      </c>
      <c r="I4597" s="135">
        <v>0</v>
      </c>
      <c r="J4597" s="92"/>
    </row>
    <row r="4598" spans="1:10" x14ac:dyDescent="0.25">
      <c r="A4598" s="135" t="s">
        <v>13676</v>
      </c>
      <c r="B4598" s="135" t="s">
        <v>9082</v>
      </c>
      <c r="C4598" s="135" t="s">
        <v>566</v>
      </c>
      <c r="D4598" s="135" t="b">
        <v>0</v>
      </c>
      <c r="E4598" s="135" t="s">
        <v>13585</v>
      </c>
      <c r="F4598" s="135" t="s">
        <v>539</v>
      </c>
      <c r="G4598" s="136">
        <v>44147</v>
      </c>
      <c r="H4598" s="136">
        <v>44168</v>
      </c>
      <c r="I4598" s="135">
        <v>0</v>
      </c>
      <c r="J4598" s="92"/>
    </row>
    <row r="4599" spans="1:10" x14ac:dyDescent="0.25">
      <c r="A4599" s="135" t="s">
        <v>13677</v>
      </c>
      <c r="B4599" s="135" t="s">
        <v>9082</v>
      </c>
      <c r="C4599" s="135" t="s">
        <v>566</v>
      </c>
      <c r="D4599" s="135" t="b">
        <v>0</v>
      </c>
      <c r="E4599" s="135" t="s">
        <v>13585</v>
      </c>
      <c r="F4599" s="135" t="s">
        <v>539</v>
      </c>
      <c r="G4599" s="136">
        <v>44147</v>
      </c>
      <c r="H4599" s="136">
        <v>44168</v>
      </c>
      <c r="I4599" s="135">
        <v>0</v>
      </c>
      <c r="J4599" s="92"/>
    </row>
    <row r="4600" spans="1:10" x14ac:dyDescent="0.25">
      <c r="A4600" s="135" t="s">
        <v>13678</v>
      </c>
      <c r="B4600" s="135" t="s">
        <v>9082</v>
      </c>
      <c r="C4600" s="135" t="s">
        <v>566</v>
      </c>
      <c r="D4600" s="135" t="b">
        <v>0</v>
      </c>
      <c r="E4600" s="135" t="s">
        <v>13585</v>
      </c>
      <c r="F4600" s="135" t="s">
        <v>539</v>
      </c>
      <c r="G4600" s="136">
        <v>44147</v>
      </c>
      <c r="H4600" s="136">
        <v>44168</v>
      </c>
      <c r="I4600" s="135">
        <v>0</v>
      </c>
      <c r="J4600" s="92"/>
    </row>
    <row r="4601" spans="1:10" x14ac:dyDescent="0.25">
      <c r="A4601" s="135" t="s">
        <v>13679</v>
      </c>
      <c r="B4601" s="135" t="s">
        <v>9082</v>
      </c>
      <c r="C4601" s="135" t="s">
        <v>566</v>
      </c>
      <c r="D4601" s="135" t="b">
        <v>0</v>
      </c>
      <c r="E4601" s="135" t="s">
        <v>13585</v>
      </c>
      <c r="F4601" s="135" t="s">
        <v>539</v>
      </c>
      <c r="G4601" s="136">
        <v>44147</v>
      </c>
      <c r="H4601" s="136">
        <v>44168</v>
      </c>
      <c r="I4601" s="135">
        <v>0</v>
      </c>
      <c r="J4601" s="92"/>
    </row>
    <row r="4602" spans="1:10" x14ac:dyDescent="0.25">
      <c r="A4602" s="135" t="s">
        <v>13680</v>
      </c>
      <c r="B4602" s="135" t="s">
        <v>9082</v>
      </c>
      <c r="C4602" s="135" t="s">
        <v>566</v>
      </c>
      <c r="D4602" s="135" t="b">
        <v>0</v>
      </c>
      <c r="E4602" s="135" t="s">
        <v>13585</v>
      </c>
      <c r="F4602" s="135" t="s">
        <v>539</v>
      </c>
      <c r="G4602" s="136">
        <v>44147</v>
      </c>
      <c r="H4602" s="136">
        <v>44168</v>
      </c>
      <c r="I4602" s="135">
        <v>0</v>
      </c>
      <c r="J4602" s="92"/>
    </row>
    <row r="4603" spans="1:10" x14ac:dyDescent="0.25">
      <c r="A4603" s="135" t="s">
        <v>13681</v>
      </c>
      <c r="B4603" s="135" t="s">
        <v>9082</v>
      </c>
      <c r="C4603" s="135" t="s">
        <v>566</v>
      </c>
      <c r="D4603" s="135" t="b">
        <v>0</v>
      </c>
      <c r="E4603" s="135" t="s">
        <v>13585</v>
      </c>
      <c r="F4603" s="135" t="s">
        <v>539</v>
      </c>
      <c r="G4603" s="136">
        <v>44147</v>
      </c>
      <c r="H4603" s="136">
        <v>44168</v>
      </c>
      <c r="I4603" s="135">
        <v>0</v>
      </c>
      <c r="J4603" s="92"/>
    </row>
    <row r="4604" spans="1:10" x14ac:dyDescent="0.25">
      <c r="A4604" s="135" t="s">
        <v>13682</v>
      </c>
      <c r="B4604" s="135" t="s">
        <v>9082</v>
      </c>
      <c r="C4604" s="135" t="s">
        <v>566</v>
      </c>
      <c r="D4604" s="135" t="b">
        <v>0</v>
      </c>
      <c r="E4604" s="135" t="s">
        <v>13585</v>
      </c>
      <c r="F4604" s="135" t="s">
        <v>539</v>
      </c>
      <c r="G4604" s="136">
        <v>44147</v>
      </c>
      <c r="H4604" s="136">
        <v>44168</v>
      </c>
      <c r="I4604" s="135">
        <v>0</v>
      </c>
      <c r="J4604" s="92"/>
    </row>
    <row r="4605" spans="1:10" x14ac:dyDescent="0.25">
      <c r="A4605" s="135" t="s">
        <v>13683</v>
      </c>
      <c r="B4605" s="135" t="s">
        <v>9082</v>
      </c>
      <c r="C4605" s="135" t="s">
        <v>566</v>
      </c>
      <c r="D4605" s="135" t="b">
        <v>0</v>
      </c>
      <c r="E4605" s="135" t="s">
        <v>13585</v>
      </c>
      <c r="F4605" s="135" t="s">
        <v>539</v>
      </c>
      <c r="G4605" s="136">
        <v>44147</v>
      </c>
      <c r="H4605" s="136">
        <v>44168</v>
      </c>
      <c r="I4605" s="135">
        <v>0</v>
      </c>
      <c r="J4605" s="92"/>
    </row>
    <row r="4606" spans="1:10" x14ac:dyDescent="0.25">
      <c r="A4606" s="135" t="s">
        <v>13684</v>
      </c>
      <c r="B4606" s="135" t="s">
        <v>9082</v>
      </c>
      <c r="C4606" s="135" t="s">
        <v>566</v>
      </c>
      <c r="D4606" s="135" t="b">
        <v>0</v>
      </c>
      <c r="E4606" s="135" t="s">
        <v>13585</v>
      </c>
      <c r="F4606" s="135" t="s">
        <v>539</v>
      </c>
      <c r="G4606" s="136">
        <v>44147</v>
      </c>
      <c r="H4606" s="136">
        <v>44168</v>
      </c>
      <c r="I4606" s="135">
        <v>0</v>
      </c>
      <c r="J4606" s="92"/>
    </row>
    <row r="4607" spans="1:10" x14ac:dyDescent="0.25">
      <c r="A4607" s="135" t="s">
        <v>13685</v>
      </c>
      <c r="B4607" s="135" t="s">
        <v>9082</v>
      </c>
      <c r="C4607" s="135" t="s">
        <v>566</v>
      </c>
      <c r="D4607" s="135" t="b">
        <v>0</v>
      </c>
      <c r="E4607" s="135" t="s">
        <v>13585</v>
      </c>
      <c r="F4607" s="135" t="s">
        <v>539</v>
      </c>
      <c r="G4607" s="136">
        <v>44147</v>
      </c>
      <c r="H4607" s="136">
        <v>44168</v>
      </c>
      <c r="I4607" s="135">
        <v>0</v>
      </c>
      <c r="J4607" s="92"/>
    </row>
    <row r="4608" spans="1:10" x14ac:dyDescent="0.25">
      <c r="A4608" s="135" t="s">
        <v>13686</v>
      </c>
      <c r="B4608" s="135" t="s">
        <v>9082</v>
      </c>
      <c r="C4608" s="135" t="s">
        <v>566</v>
      </c>
      <c r="D4608" s="135" t="b">
        <v>0</v>
      </c>
      <c r="E4608" s="135" t="s">
        <v>13585</v>
      </c>
      <c r="F4608" s="135" t="s">
        <v>539</v>
      </c>
      <c r="G4608" s="136">
        <v>44147</v>
      </c>
      <c r="H4608" s="136">
        <v>44168</v>
      </c>
      <c r="I4608" s="135">
        <v>0</v>
      </c>
      <c r="J4608" s="92"/>
    </row>
    <row r="4609" spans="1:10" x14ac:dyDescent="0.25">
      <c r="A4609" s="135" t="s">
        <v>13687</v>
      </c>
      <c r="B4609" s="135" t="s">
        <v>9082</v>
      </c>
      <c r="C4609" s="135" t="s">
        <v>566</v>
      </c>
      <c r="D4609" s="135" t="b">
        <v>0</v>
      </c>
      <c r="E4609" s="135" t="s">
        <v>13585</v>
      </c>
      <c r="F4609" s="135" t="s">
        <v>539</v>
      </c>
      <c r="G4609" s="136">
        <v>44147</v>
      </c>
      <c r="H4609" s="136">
        <v>44168</v>
      </c>
      <c r="I4609" s="135">
        <v>0</v>
      </c>
      <c r="J4609" s="92"/>
    </row>
    <row r="4610" spans="1:10" x14ac:dyDescent="0.25">
      <c r="A4610" s="135" t="s">
        <v>13688</v>
      </c>
      <c r="B4610" s="135" t="s">
        <v>9082</v>
      </c>
      <c r="C4610" s="135" t="s">
        <v>566</v>
      </c>
      <c r="D4610" s="135" t="b">
        <v>0</v>
      </c>
      <c r="E4610" s="135" t="s">
        <v>13585</v>
      </c>
      <c r="F4610" s="135" t="s">
        <v>539</v>
      </c>
      <c r="G4610" s="136">
        <v>44147</v>
      </c>
      <c r="H4610" s="136">
        <v>44168</v>
      </c>
      <c r="I4610" s="135">
        <v>0</v>
      </c>
      <c r="J4610" s="92"/>
    </row>
    <row r="4611" spans="1:10" x14ac:dyDescent="0.25">
      <c r="A4611" s="135" t="s">
        <v>13689</v>
      </c>
      <c r="B4611" s="135" t="s">
        <v>9082</v>
      </c>
      <c r="C4611" s="135" t="s">
        <v>566</v>
      </c>
      <c r="D4611" s="135" t="b">
        <v>0</v>
      </c>
      <c r="E4611" s="135" t="s">
        <v>13585</v>
      </c>
      <c r="F4611" s="135" t="s">
        <v>539</v>
      </c>
      <c r="G4611" s="136">
        <v>44147</v>
      </c>
      <c r="H4611" s="136">
        <v>44168</v>
      </c>
      <c r="I4611" s="135">
        <v>0</v>
      </c>
      <c r="J4611" s="92"/>
    </row>
    <row r="4612" spans="1:10" x14ac:dyDescent="0.25">
      <c r="A4612" s="135" t="s">
        <v>13690</v>
      </c>
      <c r="B4612" s="135" t="s">
        <v>9082</v>
      </c>
      <c r="C4612" s="135" t="s">
        <v>566</v>
      </c>
      <c r="D4612" s="135" t="b">
        <v>0</v>
      </c>
      <c r="E4612" s="135" t="s">
        <v>13585</v>
      </c>
      <c r="F4612" s="135" t="s">
        <v>539</v>
      </c>
      <c r="G4612" s="136">
        <v>44147</v>
      </c>
      <c r="H4612" s="136">
        <v>44168</v>
      </c>
      <c r="I4612" s="135">
        <v>0</v>
      </c>
      <c r="J4612" s="92"/>
    </row>
    <row r="4613" spans="1:10" x14ac:dyDescent="0.25">
      <c r="A4613" s="135" t="s">
        <v>13691</v>
      </c>
      <c r="B4613" s="135" t="s">
        <v>9082</v>
      </c>
      <c r="C4613" s="135" t="s">
        <v>566</v>
      </c>
      <c r="D4613" s="135" t="b">
        <v>0</v>
      </c>
      <c r="E4613" s="135" t="s">
        <v>13585</v>
      </c>
      <c r="F4613" s="135" t="s">
        <v>539</v>
      </c>
      <c r="G4613" s="136">
        <v>44147</v>
      </c>
      <c r="H4613" s="136">
        <v>44168</v>
      </c>
      <c r="I4613" s="135">
        <v>0</v>
      </c>
      <c r="J4613" s="92"/>
    </row>
    <row r="4614" spans="1:10" x14ac:dyDescent="0.25">
      <c r="A4614" s="135" t="s">
        <v>13692</v>
      </c>
      <c r="B4614" s="135" t="s">
        <v>9082</v>
      </c>
      <c r="C4614" s="135" t="s">
        <v>566</v>
      </c>
      <c r="D4614" s="135" t="b">
        <v>0</v>
      </c>
      <c r="E4614" s="135" t="s">
        <v>13585</v>
      </c>
      <c r="F4614" s="135" t="s">
        <v>539</v>
      </c>
      <c r="G4614" s="136">
        <v>44147</v>
      </c>
      <c r="H4614" s="136">
        <v>44168</v>
      </c>
      <c r="I4614" s="135">
        <v>0</v>
      </c>
      <c r="J4614" s="92"/>
    </row>
    <row r="4615" spans="1:10" x14ac:dyDescent="0.25">
      <c r="A4615" s="135" t="s">
        <v>13693</v>
      </c>
      <c r="B4615" s="135" t="s">
        <v>9082</v>
      </c>
      <c r="C4615" s="135" t="s">
        <v>566</v>
      </c>
      <c r="D4615" s="135" t="b">
        <v>0</v>
      </c>
      <c r="E4615" s="135" t="s">
        <v>13585</v>
      </c>
      <c r="F4615" s="135" t="s">
        <v>539</v>
      </c>
      <c r="G4615" s="136">
        <v>44147</v>
      </c>
      <c r="H4615" s="136">
        <v>44168</v>
      </c>
      <c r="I4615" s="135">
        <v>0</v>
      </c>
      <c r="J4615" s="92"/>
    </row>
    <row r="4616" spans="1:10" x14ac:dyDescent="0.25">
      <c r="A4616" s="135" t="s">
        <v>13694</v>
      </c>
      <c r="B4616" s="135" t="s">
        <v>9082</v>
      </c>
      <c r="C4616" s="135" t="s">
        <v>566</v>
      </c>
      <c r="D4616" s="135" t="b">
        <v>0</v>
      </c>
      <c r="E4616" s="135" t="s">
        <v>13585</v>
      </c>
      <c r="F4616" s="135" t="s">
        <v>539</v>
      </c>
      <c r="G4616" s="136">
        <v>44147</v>
      </c>
      <c r="H4616" s="136">
        <v>44168</v>
      </c>
      <c r="I4616" s="135">
        <v>0</v>
      </c>
      <c r="J4616" s="92"/>
    </row>
    <row r="4617" spans="1:10" x14ac:dyDescent="0.25">
      <c r="A4617" s="135" t="s">
        <v>13695</v>
      </c>
      <c r="B4617" s="135" t="s">
        <v>9082</v>
      </c>
      <c r="C4617" s="135" t="s">
        <v>566</v>
      </c>
      <c r="D4617" s="135" t="b">
        <v>0</v>
      </c>
      <c r="E4617" s="135" t="s">
        <v>13585</v>
      </c>
      <c r="F4617" s="135" t="s">
        <v>539</v>
      </c>
      <c r="G4617" s="136">
        <v>44147</v>
      </c>
      <c r="H4617" s="136">
        <v>44168</v>
      </c>
      <c r="I4617" s="135">
        <v>0</v>
      </c>
      <c r="J4617" s="92"/>
    </row>
    <row r="4618" spans="1:10" x14ac:dyDescent="0.25">
      <c r="A4618" s="135" t="s">
        <v>13696</v>
      </c>
      <c r="B4618" s="135" t="s">
        <v>9082</v>
      </c>
      <c r="C4618" s="135" t="s">
        <v>566</v>
      </c>
      <c r="D4618" s="135" t="b">
        <v>0</v>
      </c>
      <c r="E4618" s="135" t="s">
        <v>13585</v>
      </c>
      <c r="F4618" s="135" t="s">
        <v>539</v>
      </c>
      <c r="G4618" s="136">
        <v>44147</v>
      </c>
      <c r="H4618" s="136">
        <v>44168</v>
      </c>
      <c r="I4618" s="135">
        <v>0</v>
      </c>
      <c r="J4618" s="92"/>
    </row>
    <row r="4619" spans="1:10" x14ac:dyDescent="0.25">
      <c r="A4619" s="135" t="s">
        <v>13697</v>
      </c>
      <c r="B4619" s="135" t="s">
        <v>9082</v>
      </c>
      <c r="C4619" s="135" t="s">
        <v>566</v>
      </c>
      <c r="D4619" s="135" t="b">
        <v>0</v>
      </c>
      <c r="E4619" s="135" t="s">
        <v>13585</v>
      </c>
      <c r="F4619" s="135" t="s">
        <v>539</v>
      </c>
      <c r="G4619" s="136">
        <v>44147</v>
      </c>
      <c r="H4619" s="136">
        <v>44168</v>
      </c>
      <c r="I4619" s="135">
        <v>0</v>
      </c>
      <c r="J4619" s="92"/>
    </row>
    <row r="4620" spans="1:10" x14ac:dyDescent="0.25">
      <c r="A4620" s="135" t="s">
        <v>13698</v>
      </c>
      <c r="B4620" s="135" t="s">
        <v>9082</v>
      </c>
      <c r="C4620" s="135" t="s">
        <v>566</v>
      </c>
      <c r="D4620" s="135" t="b">
        <v>0</v>
      </c>
      <c r="E4620" s="135" t="s">
        <v>13585</v>
      </c>
      <c r="F4620" s="135" t="s">
        <v>539</v>
      </c>
      <c r="G4620" s="136">
        <v>44147</v>
      </c>
      <c r="H4620" s="136">
        <v>44168</v>
      </c>
      <c r="I4620" s="135">
        <v>0</v>
      </c>
      <c r="J4620" s="92"/>
    </row>
    <row r="4621" spans="1:10" x14ac:dyDescent="0.25">
      <c r="A4621" s="135" t="s">
        <v>13699</v>
      </c>
      <c r="B4621" s="135" t="s">
        <v>9082</v>
      </c>
      <c r="C4621" s="135" t="s">
        <v>566</v>
      </c>
      <c r="D4621" s="135" t="b">
        <v>0</v>
      </c>
      <c r="E4621" s="135" t="s">
        <v>13585</v>
      </c>
      <c r="F4621" s="135" t="s">
        <v>539</v>
      </c>
      <c r="G4621" s="136">
        <v>44147</v>
      </c>
      <c r="H4621" s="136">
        <v>44168</v>
      </c>
      <c r="I4621" s="135">
        <v>0</v>
      </c>
      <c r="J4621" s="92"/>
    </row>
    <row r="4622" spans="1:10" x14ac:dyDescent="0.25">
      <c r="A4622" s="135" t="s">
        <v>13700</v>
      </c>
      <c r="B4622" s="135" t="s">
        <v>9082</v>
      </c>
      <c r="C4622" s="135" t="s">
        <v>566</v>
      </c>
      <c r="D4622" s="135" t="b">
        <v>0</v>
      </c>
      <c r="E4622" s="135" t="s">
        <v>13585</v>
      </c>
      <c r="F4622" s="135" t="s">
        <v>539</v>
      </c>
      <c r="G4622" s="136">
        <v>44147</v>
      </c>
      <c r="H4622" s="136">
        <v>44168</v>
      </c>
      <c r="I4622" s="135">
        <v>0</v>
      </c>
      <c r="J4622" s="92"/>
    </row>
    <row r="4623" spans="1:10" x14ac:dyDescent="0.25">
      <c r="A4623" s="135" t="s">
        <v>13701</v>
      </c>
      <c r="B4623" s="135" t="s">
        <v>9082</v>
      </c>
      <c r="C4623" s="135" t="s">
        <v>566</v>
      </c>
      <c r="D4623" s="135" t="b">
        <v>0</v>
      </c>
      <c r="E4623" s="135" t="s">
        <v>13585</v>
      </c>
      <c r="F4623" s="135" t="s">
        <v>539</v>
      </c>
      <c r="G4623" s="136">
        <v>44147</v>
      </c>
      <c r="H4623" s="136">
        <v>44168</v>
      </c>
      <c r="I4623" s="135">
        <v>0</v>
      </c>
      <c r="J4623" s="92"/>
    </row>
    <row r="4624" spans="1:10" x14ac:dyDescent="0.25">
      <c r="A4624" s="135" t="s">
        <v>13702</v>
      </c>
      <c r="B4624" s="135" t="s">
        <v>9082</v>
      </c>
      <c r="C4624" s="135" t="s">
        <v>566</v>
      </c>
      <c r="D4624" s="135" t="b">
        <v>0</v>
      </c>
      <c r="E4624" s="135" t="s">
        <v>13585</v>
      </c>
      <c r="F4624" s="135" t="s">
        <v>539</v>
      </c>
      <c r="G4624" s="136">
        <v>44147</v>
      </c>
      <c r="H4624" s="136">
        <v>44168</v>
      </c>
      <c r="I4624" s="135">
        <v>0</v>
      </c>
      <c r="J4624" s="92"/>
    </row>
    <row r="4625" spans="1:10" x14ac:dyDescent="0.25">
      <c r="A4625" s="135" t="s">
        <v>13703</v>
      </c>
      <c r="B4625" s="135" t="s">
        <v>9082</v>
      </c>
      <c r="C4625" s="135" t="s">
        <v>566</v>
      </c>
      <c r="D4625" s="135" t="b">
        <v>0</v>
      </c>
      <c r="E4625" s="135" t="s">
        <v>13585</v>
      </c>
      <c r="F4625" s="135" t="s">
        <v>539</v>
      </c>
      <c r="G4625" s="136">
        <v>44147</v>
      </c>
      <c r="H4625" s="136">
        <v>44168</v>
      </c>
      <c r="I4625" s="135">
        <v>0</v>
      </c>
      <c r="J4625" s="92"/>
    </row>
    <row r="4626" spans="1:10" x14ac:dyDescent="0.25">
      <c r="A4626" s="135" t="s">
        <v>13704</v>
      </c>
      <c r="B4626" s="135" t="s">
        <v>9082</v>
      </c>
      <c r="C4626" s="135" t="s">
        <v>566</v>
      </c>
      <c r="D4626" s="135" t="b">
        <v>0</v>
      </c>
      <c r="E4626" s="135" t="s">
        <v>13585</v>
      </c>
      <c r="F4626" s="135" t="s">
        <v>539</v>
      </c>
      <c r="G4626" s="136">
        <v>44147</v>
      </c>
      <c r="H4626" s="136">
        <v>44168</v>
      </c>
      <c r="I4626" s="135">
        <v>0</v>
      </c>
      <c r="J4626" s="92"/>
    </row>
    <row r="4627" spans="1:10" x14ac:dyDescent="0.25">
      <c r="A4627" s="135" t="s">
        <v>13705</v>
      </c>
      <c r="B4627" s="135" t="s">
        <v>9082</v>
      </c>
      <c r="C4627" s="135" t="s">
        <v>566</v>
      </c>
      <c r="D4627" s="135" t="b">
        <v>0</v>
      </c>
      <c r="E4627" s="135" t="s">
        <v>13585</v>
      </c>
      <c r="F4627" s="135" t="s">
        <v>539</v>
      </c>
      <c r="G4627" s="136">
        <v>44147</v>
      </c>
      <c r="H4627" s="136">
        <v>44168</v>
      </c>
      <c r="I4627" s="135">
        <v>0</v>
      </c>
      <c r="J4627" s="92"/>
    </row>
    <row r="4628" spans="1:10" x14ac:dyDescent="0.25">
      <c r="A4628" s="135" t="s">
        <v>13706</v>
      </c>
      <c r="B4628" s="135" t="s">
        <v>9082</v>
      </c>
      <c r="C4628" s="135" t="s">
        <v>566</v>
      </c>
      <c r="D4628" s="135" t="b">
        <v>0</v>
      </c>
      <c r="E4628" s="135" t="s">
        <v>13585</v>
      </c>
      <c r="F4628" s="135" t="s">
        <v>539</v>
      </c>
      <c r="G4628" s="136">
        <v>44147</v>
      </c>
      <c r="H4628" s="136">
        <v>44168</v>
      </c>
      <c r="I4628" s="135">
        <v>0</v>
      </c>
      <c r="J4628" s="92"/>
    </row>
    <row r="4629" spans="1:10" x14ac:dyDescent="0.25">
      <c r="A4629" s="135" t="s">
        <v>13707</v>
      </c>
      <c r="B4629" s="135" t="s">
        <v>9082</v>
      </c>
      <c r="C4629" s="135" t="s">
        <v>566</v>
      </c>
      <c r="D4629" s="135" t="b">
        <v>0</v>
      </c>
      <c r="E4629" s="135" t="s">
        <v>13585</v>
      </c>
      <c r="F4629" s="135" t="s">
        <v>539</v>
      </c>
      <c r="G4629" s="136">
        <v>44147</v>
      </c>
      <c r="H4629" s="136">
        <v>44168</v>
      </c>
      <c r="I4629" s="135">
        <v>0</v>
      </c>
      <c r="J4629" s="92"/>
    </row>
    <row r="4630" spans="1:10" x14ac:dyDescent="0.25">
      <c r="A4630" s="135" t="s">
        <v>13708</v>
      </c>
      <c r="B4630" s="135" t="s">
        <v>9082</v>
      </c>
      <c r="C4630" s="135" t="s">
        <v>566</v>
      </c>
      <c r="D4630" s="135" t="b">
        <v>0</v>
      </c>
      <c r="E4630" s="135" t="s">
        <v>13585</v>
      </c>
      <c r="F4630" s="135" t="s">
        <v>539</v>
      </c>
      <c r="G4630" s="136">
        <v>44147</v>
      </c>
      <c r="H4630" s="136">
        <v>44168</v>
      </c>
      <c r="I4630" s="135">
        <v>0</v>
      </c>
      <c r="J4630" s="92"/>
    </row>
    <row r="4631" spans="1:10" x14ac:dyDescent="0.25">
      <c r="A4631" s="135" t="s">
        <v>13709</v>
      </c>
      <c r="B4631" s="135" t="s">
        <v>9082</v>
      </c>
      <c r="C4631" s="135" t="s">
        <v>566</v>
      </c>
      <c r="D4631" s="135" t="b">
        <v>0</v>
      </c>
      <c r="E4631" s="135" t="s">
        <v>13585</v>
      </c>
      <c r="F4631" s="135" t="s">
        <v>539</v>
      </c>
      <c r="G4631" s="136">
        <v>44147</v>
      </c>
      <c r="H4631" s="136">
        <v>44168</v>
      </c>
      <c r="I4631" s="135">
        <v>0</v>
      </c>
      <c r="J4631" s="92"/>
    </row>
    <row r="4632" spans="1:10" x14ac:dyDescent="0.25">
      <c r="A4632" s="135" t="s">
        <v>13710</v>
      </c>
      <c r="B4632" s="135" t="s">
        <v>9082</v>
      </c>
      <c r="C4632" s="135" t="s">
        <v>566</v>
      </c>
      <c r="D4632" s="135" t="b">
        <v>0</v>
      </c>
      <c r="E4632" s="135" t="s">
        <v>13585</v>
      </c>
      <c r="F4632" s="135" t="s">
        <v>539</v>
      </c>
      <c r="G4632" s="136">
        <v>44147</v>
      </c>
      <c r="H4632" s="136">
        <v>44168</v>
      </c>
      <c r="I4632" s="135">
        <v>0</v>
      </c>
      <c r="J4632" s="92"/>
    </row>
    <row r="4633" spans="1:10" x14ac:dyDescent="0.25">
      <c r="A4633" s="135" t="s">
        <v>13711</v>
      </c>
      <c r="B4633" s="135" t="s">
        <v>9082</v>
      </c>
      <c r="C4633" s="135" t="s">
        <v>566</v>
      </c>
      <c r="D4633" s="135" t="b">
        <v>0</v>
      </c>
      <c r="E4633" s="135" t="s">
        <v>13585</v>
      </c>
      <c r="F4633" s="135" t="s">
        <v>539</v>
      </c>
      <c r="G4633" s="136">
        <v>44147</v>
      </c>
      <c r="H4633" s="136">
        <v>44168</v>
      </c>
      <c r="I4633" s="135">
        <v>0</v>
      </c>
      <c r="J4633" s="92"/>
    </row>
    <row r="4634" spans="1:10" x14ac:dyDescent="0.25">
      <c r="A4634" s="135" t="s">
        <v>13712</v>
      </c>
      <c r="B4634" s="135" t="s">
        <v>9082</v>
      </c>
      <c r="C4634" s="135" t="s">
        <v>566</v>
      </c>
      <c r="D4634" s="135" t="b">
        <v>0</v>
      </c>
      <c r="E4634" s="135" t="s">
        <v>13585</v>
      </c>
      <c r="F4634" s="135" t="s">
        <v>539</v>
      </c>
      <c r="G4634" s="136">
        <v>44147</v>
      </c>
      <c r="H4634" s="136">
        <v>44168</v>
      </c>
      <c r="I4634" s="135">
        <v>0</v>
      </c>
      <c r="J4634" s="92"/>
    </row>
    <row r="4635" spans="1:10" x14ac:dyDescent="0.25">
      <c r="A4635" s="135" t="s">
        <v>13713</v>
      </c>
      <c r="B4635" s="135" t="s">
        <v>9082</v>
      </c>
      <c r="C4635" s="135" t="s">
        <v>566</v>
      </c>
      <c r="D4635" s="135" t="b">
        <v>0</v>
      </c>
      <c r="E4635" s="135" t="s">
        <v>13585</v>
      </c>
      <c r="F4635" s="135" t="s">
        <v>539</v>
      </c>
      <c r="G4635" s="136">
        <v>44147</v>
      </c>
      <c r="H4635" s="136">
        <v>44168</v>
      </c>
      <c r="I4635" s="135">
        <v>0</v>
      </c>
      <c r="J4635" s="92"/>
    </row>
    <row r="4636" spans="1:10" x14ac:dyDescent="0.25">
      <c r="A4636" s="135" t="s">
        <v>13714</v>
      </c>
      <c r="B4636" s="135" t="s">
        <v>9082</v>
      </c>
      <c r="C4636" s="135" t="s">
        <v>566</v>
      </c>
      <c r="D4636" s="135" t="b">
        <v>0</v>
      </c>
      <c r="E4636" s="135" t="s">
        <v>13585</v>
      </c>
      <c r="F4636" s="135" t="s">
        <v>539</v>
      </c>
      <c r="G4636" s="136">
        <v>44147</v>
      </c>
      <c r="H4636" s="136">
        <v>44168</v>
      </c>
      <c r="I4636" s="135">
        <v>0</v>
      </c>
      <c r="J4636" s="92"/>
    </row>
    <row r="4637" spans="1:10" x14ac:dyDescent="0.25">
      <c r="A4637" s="135" t="s">
        <v>13715</v>
      </c>
      <c r="B4637" s="135" t="s">
        <v>9082</v>
      </c>
      <c r="C4637" s="135" t="s">
        <v>566</v>
      </c>
      <c r="D4637" s="135" t="b">
        <v>0</v>
      </c>
      <c r="E4637" s="135" t="s">
        <v>13585</v>
      </c>
      <c r="F4637" s="135" t="s">
        <v>539</v>
      </c>
      <c r="G4637" s="136">
        <v>44147</v>
      </c>
      <c r="H4637" s="136">
        <v>44168</v>
      </c>
      <c r="I4637" s="135">
        <v>0</v>
      </c>
      <c r="J4637" s="92"/>
    </row>
    <row r="4638" spans="1:10" x14ac:dyDescent="0.25">
      <c r="A4638" s="135" t="s">
        <v>13716</v>
      </c>
      <c r="B4638" s="135" t="s">
        <v>9082</v>
      </c>
      <c r="C4638" s="135" t="s">
        <v>566</v>
      </c>
      <c r="D4638" s="135" t="b">
        <v>0</v>
      </c>
      <c r="E4638" s="135" t="s">
        <v>13585</v>
      </c>
      <c r="F4638" s="135" t="s">
        <v>539</v>
      </c>
      <c r="G4638" s="136">
        <v>44147</v>
      </c>
      <c r="H4638" s="136">
        <v>44168</v>
      </c>
      <c r="I4638" s="135">
        <v>0</v>
      </c>
      <c r="J4638" s="92"/>
    </row>
    <row r="4639" spans="1:10" x14ac:dyDescent="0.25">
      <c r="A4639" s="135" t="s">
        <v>13717</v>
      </c>
      <c r="B4639" s="135" t="s">
        <v>9082</v>
      </c>
      <c r="C4639" s="135" t="s">
        <v>566</v>
      </c>
      <c r="D4639" s="135" t="b">
        <v>0</v>
      </c>
      <c r="E4639" s="135" t="s">
        <v>13585</v>
      </c>
      <c r="F4639" s="135" t="s">
        <v>539</v>
      </c>
      <c r="G4639" s="136">
        <v>44147</v>
      </c>
      <c r="H4639" s="136">
        <v>44168</v>
      </c>
      <c r="I4639" s="135">
        <v>0</v>
      </c>
      <c r="J4639" s="92"/>
    </row>
    <row r="4640" spans="1:10" x14ac:dyDescent="0.25">
      <c r="A4640" s="135" t="s">
        <v>13718</v>
      </c>
      <c r="B4640" s="135" t="s">
        <v>9082</v>
      </c>
      <c r="C4640" s="135" t="s">
        <v>566</v>
      </c>
      <c r="D4640" s="135" t="b">
        <v>0</v>
      </c>
      <c r="E4640" s="135" t="s">
        <v>13585</v>
      </c>
      <c r="F4640" s="135" t="s">
        <v>539</v>
      </c>
      <c r="G4640" s="136">
        <v>44147</v>
      </c>
      <c r="H4640" s="136">
        <v>44168</v>
      </c>
      <c r="I4640" s="135">
        <v>0</v>
      </c>
      <c r="J4640" s="92"/>
    </row>
    <row r="4641" spans="1:10" x14ac:dyDescent="0.25">
      <c r="A4641" s="135" t="s">
        <v>13719</v>
      </c>
      <c r="B4641" s="135" t="s">
        <v>9082</v>
      </c>
      <c r="C4641" s="135" t="s">
        <v>566</v>
      </c>
      <c r="D4641" s="135" t="b">
        <v>0</v>
      </c>
      <c r="E4641" s="135" t="s">
        <v>13585</v>
      </c>
      <c r="F4641" s="135" t="s">
        <v>539</v>
      </c>
      <c r="G4641" s="136">
        <v>44147</v>
      </c>
      <c r="H4641" s="136">
        <v>44168</v>
      </c>
      <c r="I4641" s="135">
        <v>0</v>
      </c>
      <c r="J4641" s="92"/>
    </row>
    <row r="4642" spans="1:10" x14ac:dyDescent="0.25">
      <c r="A4642" s="135" t="s">
        <v>13720</v>
      </c>
      <c r="B4642" s="135" t="s">
        <v>9082</v>
      </c>
      <c r="C4642" s="135" t="s">
        <v>566</v>
      </c>
      <c r="D4642" s="135" t="b">
        <v>0</v>
      </c>
      <c r="E4642" s="135" t="s">
        <v>13585</v>
      </c>
      <c r="F4642" s="135" t="s">
        <v>539</v>
      </c>
      <c r="G4642" s="136">
        <v>44147</v>
      </c>
      <c r="H4642" s="136">
        <v>44168</v>
      </c>
      <c r="I4642" s="135">
        <v>0</v>
      </c>
      <c r="J4642" s="92"/>
    </row>
    <row r="4643" spans="1:10" x14ac:dyDescent="0.25">
      <c r="A4643" s="135" t="s">
        <v>13721</v>
      </c>
      <c r="B4643" s="135" t="s">
        <v>9082</v>
      </c>
      <c r="C4643" s="135" t="s">
        <v>566</v>
      </c>
      <c r="D4643" s="135" t="b">
        <v>0</v>
      </c>
      <c r="E4643" s="135" t="s">
        <v>13585</v>
      </c>
      <c r="F4643" s="135" t="s">
        <v>539</v>
      </c>
      <c r="G4643" s="136">
        <v>44147</v>
      </c>
      <c r="H4643" s="136">
        <v>44168</v>
      </c>
      <c r="I4643" s="135">
        <v>0</v>
      </c>
      <c r="J4643" s="92"/>
    </row>
    <row r="4644" spans="1:10" x14ac:dyDescent="0.25">
      <c r="A4644" s="135" t="s">
        <v>13722</v>
      </c>
      <c r="B4644" s="135" t="s">
        <v>9082</v>
      </c>
      <c r="C4644" s="135" t="s">
        <v>566</v>
      </c>
      <c r="D4644" s="135" t="b">
        <v>0</v>
      </c>
      <c r="E4644" s="135" t="s">
        <v>13585</v>
      </c>
      <c r="F4644" s="135" t="s">
        <v>539</v>
      </c>
      <c r="G4644" s="136">
        <v>44147</v>
      </c>
      <c r="H4644" s="136">
        <v>44168</v>
      </c>
      <c r="I4644" s="135">
        <v>0</v>
      </c>
      <c r="J4644" s="92"/>
    </row>
    <row r="4645" spans="1:10" x14ac:dyDescent="0.25">
      <c r="A4645" s="135" t="s">
        <v>13723</v>
      </c>
      <c r="B4645" s="135" t="s">
        <v>9082</v>
      </c>
      <c r="C4645" s="135" t="s">
        <v>566</v>
      </c>
      <c r="D4645" s="135" t="b">
        <v>0</v>
      </c>
      <c r="E4645" s="135" t="s">
        <v>13585</v>
      </c>
      <c r="F4645" s="135" t="s">
        <v>539</v>
      </c>
      <c r="G4645" s="136">
        <v>44147</v>
      </c>
      <c r="H4645" s="136">
        <v>44168</v>
      </c>
      <c r="I4645" s="135">
        <v>0</v>
      </c>
      <c r="J4645" s="92"/>
    </row>
    <row r="4646" spans="1:10" x14ac:dyDescent="0.25">
      <c r="A4646" s="135" t="s">
        <v>13724</v>
      </c>
      <c r="B4646" s="135" t="s">
        <v>9082</v>
      </c>
      <c r="C4646" s="135" t="s">
        <v>566</v>
      </c>
      <c r="D4646" s="135" t="b">
        <v>0</v>
      </c>
      <c r="E4646" s="135" t="s">
        <v>13585</v>
      </c>
      <c r="F4646" s="135" t="s">
        <v>539</v>
      </c>
      <c r="G4646" s="136">
        <v>44147</v>
      </c>
      <c r="H4646" s="136">
        <v>44168</v>
      </c>
      <c r="I4646" s="135">
        <v>0</v>
      </c>
      <c r="J4646" s="92"/>
    </row>
    <row r="4647" spans="1:10" x14ac:dyDescent="0.25">
      <c r="A4647" s="135" t="s">
        <v>13725</v>
      </c>
      <c r="B4647" s="135" t="s">
        <v>9082</v>
      </c>
      <c r="C4647" s="135" t="s">
        <v>566</v>
      </c>
      <c r="D4647" s="135" t="b">
        <v>0</v>
      </c>
      <c r="E4647" s="135" t="s">
        <v>13585</v>
      </c>
      <c r="F4647" s="135" t="s">
        <v>539</v>
      </c>
      <c r="G4647" s="136">
        <v>44147</v>
      </c>
      <c r="H4647" s="136">
        <v>44168</v>
      </c>
      <c r="I4647" s="135">
        <v>0</v>
      </c>
      <c r="J4647" s="92"/>
    </row>
    <row r="4648" spans="1:10" x14ac:dyDescent="0.25">
      <c r="A4648" s="135" t="s">
        <v>13726</v>
      </c>
      <c r="B4648" s="135" t="s">
        <v>9082</v>
      </c>
      <c r="C4648" s="135" t="s">
        <v>566</v>
      </c>
      <c r="D4648" s="135" t="b">
        <v>0</v>
      </c>
      <c r="E4648" s="135" t="s">
        <v>13585</v>
      </c>
      <c r="F4648" s="135" t="s">
        <v>539</v>
      </c>
      <c r="G4648" s="136">
        <v>44147</v>
      </c>
      <c r="H4648" s="136">
        <v>44168</v>
      </c>
      <c r="I4648" s="135">
        <v>0</v>
      </c>
      <c r="J4648" s="92"/>
    </row>
    <row r="4649" spans="1:10" x14ac:dyDescent="0.25">
      <c r="A4649" s="135" t="s">
        <v>13727</v>
      </c>
      <c r="B4649" s="135" t="s">
        <v>9082</v>
      </c>
      <c r="C4649" s="135" t="s">
        <v>566</v>
      </c>
      <c r="D4649" s="135" t="b">
        <v>0</v>
      </c>
      <c r="E4649" s="135" t="s">
        <v>13585</v>
      </c>
      <c r="F4649" s="135" t="s">
        <v>539</v>
      </c>
      <c r="G4649" s="136">
        <v>44147</v>
      </c>
      <c r="H4649" s="136">
        <v>44168</v>
      </c>
      <c r="I4649" s="135">
        <v>0</v>
      </c>
      <c r="J4649" s="92"/>
    </row>
    <row r="4650" spans="1:10" x14ac:dyDescent="0.25">
      <c r="A4650" s="135" t="s">
        <v>13728</v>
      </c>
      <c r="B4650" s="135" t="s">
        <v>9082</v>
      </c>
      <c r="C4650" s="135" t="s">
        <v>566</v>
      </c>
      <c r="D4650" s="135" t="b">
        <v>0</v>
      </c>
      <c r="E4650" s="135" t="s">
        <v>13585</v>
      </c>
      <c r="F4650" s="135" t="s">
        <v>539</v>
      </c>
      <c r="G4650" s="136">
        <v>44147</v>
      </c>
      <c r="H4650" s="136">
        <v>44168</v>
      </c>
      <c r="I4650" s="135">
        <v>0</v>
      </c>
      <c r="J4650" s="92"/>
    </row>
    <row r="4651" spans="1:10" x14ac:dyDescent="0.25">
      <c r="A4651" s="135" t="s">
        <v>13729</v>
      </c>
      <c r="B4651" s="135" t="s">
        <v>9082</v>
      </c>
      <c r="C4651" s="135" t="s">
        <v>566</v>
      </c>
      <c r="D4651" s="135" t="b">
        <v>0</v>
      </c>
      <c r="E4651" s="135" t="s">
        <v>13585</v>
      </c>
      <c r="F4651" s="135" t="s">
        <v>539</v>
      </c>
      <c r="G4651" s="136">
        <v>44147</v>
      </c>
      <c r="H4651" s="136">
        <v>44168</v>
      </c>
      <c r="I4651" s="135">
        <v>0</v>
      </c>
      <c r="J4651" s="92"/>
    </row>
    <row r="4652" spans="1:10" x14ac:dyDescent="0.25">
      <c r="A4652" s="135" t="s">
        <v>13730</v>
      </c>
      <c r="B4652" s="135" t="s">
        <v>9082</v>
      </c>
      <c r="C4652" s="135" t="s">
        <v>566</v>
      </c>
      <c r="D4652" s="135" t="b">
        <v>0</v>
      </c>
      <c r="E4652" s="135" t="s">
        <v>13585</v>
      </c>
      <c r="F4652" s="135" t="s">
        <v>539</v>
      </c>
      <c r="G4652" s="136">
        <v>44147</v>
      </c>
      <c r="H4652" s="136">
        <v>44168</v>
      </c>
      <c r="I4652" s="135">
        <v>0</v>
      </c>
      <c r="J4652" s="92"/>
    </row>
    <row r="4653" spans="1:10" x14ac:dyDescent="0.25">
      <c r="A4653" s="135" t="s">
        <v>13731</v>
      </c>
      <c r="B4653" s="135" t="s">
        <v>9082</v>
      </c>
      <c r="C4653" s="135" t="s">
        <v>566</v>
      </c>
      <c r="D4653" s="135" t="b">
        <v>0</v>
      </c>
      <c r="E4653" s="135" t="s">
        <v>13585</v>
      </c>
      <c r="F4653" s="135" t="s">
        <v>539</v>
      </c>
      <c r="G4653" s="136">
        <v>44147</v>
      </c>
      <c r="H4653" s="136">
        <v>44168</v>
      </c>
      <c r="I4653" s="135">
        <v>0</v>
      </c>
      <c r="J4653" s="92"/>
    </row>
    <row r="4654" spans="1:10" x14ac:dyDescent="0.25">
      <c r="A4654" s="135" t="s">
        <v>13732</v>
      </c>
      <c r="B4654" s="135" t="s">
        <v>9082</v>
      </c>
      <c r="C4654" s="135" t="s">
        <v>566</v>
      </c>
      <c r="D4654" s="135" t="b">
        <v>0</v>
      </c>
      <c r="E4654" s="135" t="s">
        <v>13585</v>
      </c>
      <c r="F4654" s="135" t="s">
        <v>539</v>
      </c>
      <c r="G4654" s="136">
        <v>44147</v>
      </c>
      <c r="H4654" s="136">
        <v>44168</v>
      </c>
      <c r="I4654" s="135">
        <v>0</v>
      </c>
      <c r="J4654" s="92"/>
    </row>
    <row r="4655" spans="1:10" x14ac:dyDescent="0.25">
      <c r="A4655" s="135" t="s">
        <v>13733</v>
      </c>
      <c r="B4655" s="135" t="s">
        <v>9082</v>
      </c>
      <c r="C4655" s="135" t="s">
        <v>566</v>
      </c>
      <c r="D4655" s="135" t="b">
        <v>0</v>
      </c>
      <c r="E4655" s="135" t="s">
        <v>13585</v>
      </c>
      <c r="F4655" s="135" t="s">
        <v>539</v>
      </c>
      <c r="G4655" s="136">
        <v>44147</v>
      </c>
      <c r="H4655" s="136">
        <v>44168</v>
      </c>
      <c r="I4655" s="135">
        <v>0</v>
      </c>
      <c r="J4655" s="92"/>
    </row>
    <row r="4656" spans="1:10" x14ac:dyDescent="0.25">
      <c r="A4656" s="135" t="s">
        <v>13734</v>
      </c>
      <c r="B4656" s="135" t="s">
        <v>9082</v>
      </c>
      <c r="C4656" s="135" t="s">
        <v>566</v>
      </c>
      <c r="D4656" s="135" t="b">
        <v>0</v>
      </c>
      <c r="E4656" s="135" t="s">
        <v>13585</v>
      </c>
      <c r="F4656" s="135" t="s">
        <v>539</v>
      </c>
      <c r="G4656" s="136">
        <v>44147</v>
      </c>
      <c r="H4656" s="136">
        <v>44168</v>
      </c>
      <c r="I4656" s="135">
        <v>0</v>
      </c>
      <c r="J4656" s="92"/>
    </row>
    <row r="4657" spans="1:10" x14ac:dyDescent="0.25">
      <c r="A4657" s="135" t="s">
        <v>13735</v>
      </c>
      <c r="B4657" s="135" t="s">
        <v>9082</v>
      </c>
      <c r="C4657" s="135" t="s">
        <v>566</v>
      </c>
      <c r="D4657" s="135" t="b">
        <v>0</v>
      </c>
      <c r="E4657" s="135" t="s">
        <v>13585</v>
      </c>
      <c r="F4657" s="135" t="s">
        <v>539</v>
      </c>
      <c r="G4657" s="136">
        <v>44147</v>
      </c>
      <c r="H4657" s="136">
        <v>44168</v>
      </c>
      <c r="I4657" s="135">
        <v>0</v>
      </c>
      <c r="J4657" s="92"/>
    </row>
    <row r="4658" spans="1:10" x14ac:dyDescent="0.25">
      <c r="A4658" s="135" t="s">
        <v>13736</v>
      </c>
      <c r="B4658" s="135" t="s">
        <v>9082</v>
      </c>
      <c r="C4658" s="135" t="s">
        <v>566</v>
      </c>
      <c r="D4658" s="135" t="b">
        <v>0</v>
      </c>
      <c r="E4658" s="135" t="s">
        <v>13585</v>
      </c>
      <c r="F4658" s="135" t="s">
        <v>539</v>
      </c>
      <c r="G4658" s="136">
        <v>44147</v>
      </c>
      <c r="H4658" s="136">
        <v>44168</v>
      </c>
      <c r="I4658" s="135">
        <v>0</v>
      </c>
      <c r="J4658" s="92"/>
    </row>
    <row r="4659" spans="1:10" x14ac:dyDescent="0.25">
      <c r="A4659" s="135" t="s">
        <v>13737</v>
      </c>
      <c r="B4659" s="135" t="s">
        <v>9082</v>
      </c>
      <c r="C4659" s="135" t="s">
        <v>566</v>
      </c>
      <c r="D4659" s="135" t="b">
        <v>0</v>
      </c>
      <c r="E4659" s="135" t="s">
        <v>13585</v>
      </c>
      <c r="F4659" s="135" t="s">
        <v>539</v>
      </c>
      <c r="G4659" s="136">
        <v>44147</v>
      </c>
      <c r="H4659" s="136">
        <v>44168</v>
      </c>
      <c r="I4659" s="135">
        <v>0</v>
      </c>
      <c r="J4659" s="92"/>
    </row>
    <row r="4660" spans="1:10" x14ac:dyDescent="0.25">
      <c r="A4660" s="135" t="s">
        <v>13738</v>
      </c>
      <c r="B4660" s="135" t="s">
        <v>9082</v>
      </c>
      <c r="C4660" s="135" t="s">
        <v>566</v>
      </c>
      <c r="D4660" s="135" t="b">
        <v>0</v>
      </c>
      <c r="E4660" s="135" t="s">
        <v>13585</v>
      </c>
      <c r="F4660" s="135" t="s">
        <v>539</v>
      </c>
      <c r="G4660" s="136">
        <v>44147</v>
      </c>
      <c r="H4660" s="136">
        <v>44168</v>
      </c>
      <c r="I4660" s="135">
        <v>0</v>
      </c>
      <c r="J4660" s="92"/>
    </row>
    <row r="4661" spans="1:10" x14ac:dyDescent="0.25">
      <c r="A4661" s="135" t="s">
        <v>13739</v>
      </c>
      <c r="B4661" s="135" t="s">
        <v>9082</v>
      </c>
      <c r="C4661" s="135" t="s">
        <v>566</v>
      </c>
      <c r="D4661" s="135" t="b">
        <v>0</v>
      </c>
      <c r="E4661" s="135" t="s">
        <v>13585</v>
      </c>
      <c r="F4661" s="135" t="s">
        <v>539</v>
      </c>
      <c r="G4661" s="136">
        <v>44147</v>
      </c>
      <c r="H4661" s="136">
        <v>44168</v>
      </c>
      <c r="I4661" s="135">
        <v>0</v>
      </c>
      <c r="J4661" s="92"/>
    </row>
    <row r="4662" spans="1:10" x14ac:dyDescent="0.25">
      <c r="A4662" s="135" t="s">
        <v>13740</v>
      </c>
      <c r="B4662" s="135" t="s">
        <v>9082</v>
      </c>
      <c r="C4662" s="135" t="s">
        <v>566</v>
      </c>
      <c r="D4662" s="135" t="b">
        <v>0</v>
      </c>
      <c r="E4662" s="135" t="s">
        <v>13585</v>
      </c>
      <c r="F4662" s="135" t="s">
        <v>539</v>
      </c>
      <c r="G4662" s="136">
        <v>44147</v>
      </c>
      <c r="H4662" s="136">
        <v>44168</v>
      </c>
      <c r="I4662" s="135">
        <v>0</v>
      </c>
      <c r="J4662" s="92"/>
    </row>
    <row r="4663" spans="1:10" x14ac:dyDescent="0.25">
      <c r="A4663" s="135" t="s">
        <v>13741</v>
      </c>
      <c r="B4663" s="135" t="s">
        <v>9082</v>
      </c>
      <c r="C4663" s="135" t="s">
        <v>566</v>
      </c>
      <c r="D4663" s="135" t="b">
        <v>0</v>
      </c>
      <c r="E4663" s="135" t="s">
        <v>13585</v>
      </c>
      <c r="F4663" s="135" t="s">
        <v>539</v>
      </c>
      <c r="G4663" s="136">
        <v>44147</v>
      </c>
      <c r="H4663" s="136">
        <v>44168</v>
      </c>
      <c r="I4663" s="135">
        <v>0</v>
      </c>
      <c r="J4663" s="92"/>
    </row>
    <row r="4664" spans="1:10" x14ac:dyDescent="0.25">
      <c r="A4664" s="135" t="s">
        <v>13742</v>
      </c>
      <c r="B4664" s="135" t="s">
        <v>9082</v>
      </c>
      <c r="C4664" s="135" t="s">
        <v>566</v>
      </c>
      <c r="D4664" s="135" t="b">
        <v>0</v>
      </c>
      <c r="E4664" s="135" t="s">
        <v>13585</v>
      </c>
      <c r="F4664" s="135" t="s">
        <v>539</v>
      </c>
      <c r="G4664" s="136">
        <v>44147</v>
      </c>
      <c r="H4664" s="136">
        <v>44168</v>
      </c>
      <c r="I4664" s="135">
        <v>0</v>
      </c>
      <c r="J4664" s="92"/>
    </row>
    <row r="4665" spans="1:10" x14ac:dyDescent="0.25">
      <c r="A4665" s="135" t="s">
        <v>13743</v>
      </c>
      <c r="B4665" s="135" t="s">
        <v>9082</v>
      </c>
      <c r="C4665" s="135" t="s">
        <v>566</v>
      </c>
      <c r="D4665" s="135" t="b">
        <v>0</v>
      </c>
      <c r="E4665" s="135" t="s">
        <v>13585</v>
      </c>
      <c r="F4665" s="135" t="s">
        <v>539</v>
      </c>
      <c r="G4665" s="136">
        <v>44147</v>
      </c>
      <c r="H4665" s="136">
        <v>44168</v>
      </c>
      <c r="I4665" s="135">
        <v>0</v>
      </c>
      <c r="J4665" s="92"/>
    </row>
    <row r="4666" spans="1:10" x14ac:dyDescent="0.25">
      <c r="A4666" s="135" t="s">
        <v>13744</v>
      </c>
      <c r="B4666" s="135" t="s">
        <v>9082</v>
      </c>
      <c r="C4666" s="135" t="s">
        <v>566</v>
      </c>
      <c r="D4666" s="135" t="b">
        <v>0</v>
      </c>
      <c r="E4666" s="135" t="s">
        <v>13585</v>
      </c>
      <c r="F4666" s="135" t="s">
        <v>539</v>
      </c>
      <c r="G4666" s="136">
        <v>44147</v>
      </c>
      <c r="H4666" s="136">
        <v>44168</v>
      </c>
      <c r="I4666" s="135">
        <v>0</v>
      </c>
      <c r="J4666" s="92"/>
    </row>
    <row r="4667" spans="1:10" x14ac:dyDescent="0.25">
      <c r="A4667" s="135" t="s">
        <v>13745</v>
      </c>
      <c r="B4667" s="135" t="s">
        <v>9082</v>
      </c>
      <c r="C4667" s="135" t="s">
        <v>566</v>
      </c>
      <c r="D4667" s="135" t="b">
        <v>0</v>
      </c>
      <c r="E4667" s="135" t="s">
        <v>13585</v>
      </c>
      <c r="F4667" s="135" t="s">
        <v>539</v>
      </c>
      <c r="G4667" s="136">
        <v>44147</v>
      </c>
      <c r="H4667" s="136">
        <v>44168</v>
      </c>
      <c r="I4667" s="135">
        <v>0</v>
      </c>
      <c r="J4667" s="92"/>
    </row>
    <row r="4668" spans="1:10" x14ac:dyDescent="0.25">
      <c r="A4668" s="135" t="s">
        <v>13746</v>
      </c>
      <c r="B4668" s="135" t="s">
        <v>9082</v>
      </c>
      <c r="C4668" s="135" t="s">
        <v>566</v>
      </c>
      <c r="D4668" s="135" t="b">
        <v>0</v>
      </c>
      <c r="E4668" s="135" t="s">
        <v>13585</v>
      </c>
      <c r="F4668" s="135" t="s">
        <v>539</v>
      </c>
      <c r="G4668" s="136">
        <v>44147</v>
      </c>
      <c r="H4668" s="136">
        <v>44168</v>
      </c>
      <c r="I4668" s="135">
        <v>0</v>
      </c>
      <c r="J4668" s="92"/>
    </row>
    <row r="4669" spans="1:10" x14ac:dyDescent="0.25">
      <c r="A4669" s="135" t="s">
        <v>13747</v>
      </c>
      <c r="B4669" s="135" t="s">
        <v>9082</v>
      </c>
      <c r="C4669" s="135" t="s">
        <v>566</v>
      </c>
      <c r="D4669" s="135" t="b">
        <v>0</v>
      </c>
      <c r="E4669" s="135" t="s">
        <v>13585</v>
      </c>
      <c r="F4669" s="135" t="s">
        <v>539</v>
      </c>
      <c r="G4669" s="136">
        <v>44147</v>
      </c>
      <c r="H4669" s="136">
        <v>44168</v>
      </c>
      <c r="I4669" s="135">
        <v>0</v>
      </c>
      <c r="J4669" s="92"/>
    </row>
    <row r="4670" spans="1:10" x14ac:dyDescent="0.25">
      <c r="A4670" s="135" t="s">
        <v>13748</v>
      </c>
      <c r="B4670" s="135" t="s">
        <v>9082</v>
      </c>
      <c r="C4670" s="135" t="s">
        <v>566</v>
      </c>
      <c r="D4670" s="135" t="b">
        <v>0</v>
      </c>
      <c r="E4670" s="135" t="s">
        <v>13585</v>
      </c>
      <c r="F4670" s="135" t="s">
        <v>539</v>
      </c>
      <c r="G4670" s="136">
        <v>44147</v>
      </c>
      <c r="H4670" s="136">
        <v>44168</v>
      </c>
      <c r="I4670" s="135">
        <v>0</v>
      </c>
      <c r="J4670" s="92"/>
    </row>
    <row r="4671" spans="1:10" x14ac:dyDescent="0.25">
      <c r="A4671" s="135" t="s">
        <v>13749</v>
      </c>
      <c r="B4671" s="135" t="s">
        <v>9082</v>
      </c>
      <c r="C4671" s="135" t="s">
        <v>566</v>
      </c>
      <c r="D4671" s="135" t="b">
        <v>0</v>
      </c>
      <c r="E4671" s="135" t="s">
        <v>13585</v>
      </c>
      <c r="F4671" s="135" t="s">
        <v>539</v>
      </c>
      <c r="G4671" s="136">
        <v>44147</v>
      </c>
      <c r="H4671" s="136">
        <v>44168</v>
      </c>
      <c r="I4671" s="135">
        <v>0</v>
      </c>
      <c r="J4671" s="92"/>
    </row>
    <row r="4672" spans="1:10" x14ac:dyDescent="0.25">
      <c r="A4672" s="135" t="s">
        <v>13750</v>
      </c>
      <c r="B4672" s="135" t="s">
        <v>9082</v>
      </c>
      <c r="C4672" s="135" t="s">
        <v>566</v>
      </c>
      <c r="D4672" s="135" t="b">
        <v>0</v>
      </c>
      <c r="E4672" s="135" t="s">
        <v>13585</v>
      </c>
      <c r="F4672" s="135" t="s">
        <v>539</v>
      </c>
      <c r="G4672" s="136">
        <v>44147</v>
      </c>
      <c r="H4672" s="136">
        <v>44168</v>
      </c>
      <c r="I4672" s="135">
        <v>0</v>
      </c>
      <c r="J4672" s="92"/>
    </row>
    <row r="4673" spans="1:10" x14ac:dyDescent="0.25">
      <c r="A4673" s="135" t="s">
        <v>13751</v>
      </c>
      <c r="B4673" s="135" t="s">
        <v>9082</v>
      </c>
      <c r="C4673" s="135" t="s">
        <v>566</v>
      </c>
      <c r="D4673" s="135" t="b">
        <v>0</v>
      </c>
      <c r="E4673" s="135" t="s">
        <v>13585</v>
      </c>
      <c r="F4673" s="135" t="s">
        <v>539</v>
      </c>
      <c r="G4673" s="136">
        <v>44147</v>
      </c>
      <c r="H4673" s="136">
        <v>44168</v>
      </c>
      <c r="I4673" s="135">
        <v>0</v>
      </c>
      <c r="J4673" s="92"/>
    </row>
    <row r="4674" spans="1:10" x14ac:dyDescent="0.25">
      <c r="A4674" s="135" t="s">
        <v>13752</v>
      </c>
      <c r="B4674" s="135" t="s">
        <v>9082</v>
      </c>
      <c r="C4674" s="135" t="s">
        <v>566</v>
      </c>
      <c r="D4674" s="135" t="b">
        <v>0</v>
      </c>
      <c r="E4674" s="135" t="s">
        <v>13585</v>
      </c>
      <c r="F4674" s="135" t="s">
        <v>539</v>
      </c>
      <c r="G4674" s="136">
        <v>44147</v>
      </c>
      <c r="H4674" s="136">
        <v>44168</v>
      </c>
      <c r="I4674" s="135">
        <v>0</v>
      </c>
      <c r="J4674" s="92"/>
    </row>
    <row r="4675" spans="1:10" x14ac:dyDescent="0.25">
      <c r="A4675" s="135" t="s">
        <v>13753</v>
      </c>
      <c r="B4675" s="135" t="s">
        <v>9082</v>
      </c>
      <c r="C4675" s="135" t="s">
        <v>566</v>
      </c>
      <c r="D4675" s="135" t="b">
        <v>0</v>
      </c>
      <c r="E4675" s="135" t="s">
        <v>13585</v>
      </c>
      <c r="F4675" s="135" t="s">
        <v>539</v>
      </c>
      <c r="G4675" s="136">
        <v>44147</v>
      </c>
      <c r="H4675" s="136">
        <v>44168</v>
      </c>
      <c r="I4675" s="135">
        <v>0</v>
      </c>
      <c r="J4675" s="92"/>
    </row>
    <row r="4676" spans="1:10" x14ac:dyDescent="0.25">
      <c r="A4676" s="135" t="s">
        <v>13754</v>
      </c>
      <c r="B4676" s="135" t="s">
        <v>9082</v>
      </c>
      <c r="C4676" s="135" t="s">
        <v>566</v>
      </c>
      <c r="D4676" s="135" t="b">
        <v>0</v>
      </c>
      <c r="E4676" s="135" t="s">
        <v>13585</v>
      </c>
      <c r="F4676" s="135" t="s">
        <v>539</v>
      </c>
      <c r="G4676" s="136">
        <v>44147</v>
      </c>
      <c r="H4676" s="136">
        <v>44168</v>
      </c>
      <c r="I4676" s="135">
        <v>0</v>
      </c>
      <c r="J4676" s="92"/>
    </row>
    <row r="4677" spans="1:10" x14ac:dyDescent="0.25">
      <c r="A4677" s="135" t="s">
        <v>13755</v>
      </c>
      <c r="B4677" s="135" t="s">
        <v>9082</v>
      </c>
      <c r="C4677" s="135" t="s">
        <v>566</v>
      </c>
      <c r="D4677" s="135" t="b">
        <v>0</v>
      </c>
      <c r="E4677" s="135" t="s">
        <v>13585</v>
      </c>
      <c r="F4677" s="135" t="s">
        <v>539</v>
      </c>
      <c r="G4677" s="136">
        <v>44147</v>
      </c>
      <c r="H4677" s="136">
        <v>44168</v>
      </c>
      <c r="I4677" s="135">
        <v>0</v>
      </c>
      <c r="J4677" s="92"/>
    </row>
    <row r="4678" spans="1:10" x14ac:dyDescent="0.25">
      <c r="A4678" s="135" t="s">
        <v>13756</v>
      </c>
      <c r="B4678" s="135" t="s">
        <v>9082</v>
      </c>
      <c r="C4678" s="135" t="s">
        <v>566</v>
      </c>
      <c r="D4678" s="135" t="b">
        <v>0</v>
      </c>
      <c r="E4678" s="135" t="s">
        <v>13585</v>
      </c>
      <c r="F4678" s="135" t="s">
        <v>539</v>
      </c>
      <c r="G4678" s="136">
        <v>44147</v>
      </c>
      <c r="H4678" s="136">
        <v>44168</v>
      </c>
      <c r="I4678" s="135">
        <v>0</v>
      </c>
      <c r="J4678" s="92"/>
    </row>
    <row r="4679" spans="1:10" x14ac:dyDescent="0.25">
      <c r="A4679" s="135" t="s">
        <v>13757</v>
      </c>
      <c r="B4679" s="135" t="s">
        <v>9082</v>
      </c>
      <c r="C4679" s="135" t="s">
        <v>566</v>
      </c>
      <c r="D4679" s="135" t="b">
        <v>0</v>
      </c>
      <c r="E4679" s="135" t="s">
        <v>13585</v>
      </c>
      <c r="F4679" s="135" t="s">
        <v>539</v>
      </c>
      <c r="G4679" s="136">
        <v>44147</v>
      </c>
      <c r="H4679" s="136">
        <v>44168</v>
      </c>
      <c r="I4679" s="135">
        <v>0</v>
      </c>
      <c r="J4679" s="92"/>
    </row>
    <row r="4680" spans="1:10" x14ac:dyDescent="0.25">
      <c r="A4680" s="135" t="s">
        <v>13758</v>
      </c>
      <c r="B4680" s="135" t="s">
        <v>9082</v>
      </c>
      <c r="C4680" s="135" t="s">
        <v>566</v>
      </c>
      <c r="D4680" s="135" t="b">
        <v>0</v>
      </c>
      <c r="E4680" s="135" t="s">
        <v>13585</v>
      </c>
      <c r="F4680" s="135" t="s">
        <v>539</v>
      </c>
      <c r="G4680" s="136">
        <v>44147</v>
      </c>
      <c r="H4680" s="136">
        <v>44168</v>
      </c>
      <c r="I4680" s="135">
        <v>0</v>
      </c>
      <c r="J4680" s="92"/>
    </row>
    <row r="4681" spans="1:10" x14ac:dyDescent="0.25">
      <c r="A4681" s="135" t="s">
        <v>13759</v>
      </c>
      <c r="B4681" s="135" t="s">
        <v>9082</v>
      </c>
      <c r="C4681" s="135" t="s">
        <v>566</v>
      </c>
      <c r="D4681" s="135" t="b">
        <v>0</v>
      </c>
      <c r="E4681" s="135" t="s">
        <v>13585</v>
      </c>
      <c r="F4681" s="135" t="s">
        <v>539</v>
      </c>
      <c r="G4681" s="136">
        <v>44147</v>
      </c>
      <c r="H4681" s="136">
        <v>44168</v>
      </c>
      <c r="I4681" s="135">
        <v>0</v>
      </c>
      <c r="J4681" s="92"/>
    </row>
    <row r="4682" spans="1:10" x14ac:dyDescent="0.25">
      <c r="A4682" s="135" t="s">
        <v>13760</v>
      </c>
      <c r="B4682" s="135" t="s">
        <v>9082</v>
      </c>
      <c r="C4682" s="135" t="s">
        <v>566</v>
      </c>
      <c r="D4682" s="135" t="b">
        <v>0</v>
      </c>
      <c r="E4682" s="135" t="s">
        <v>13585</v>
      </c>
      <c r="F4682" s="135" t="s">
        <v>539</v>
      </c>
      <c r="G4682" s="136">
        <v>44147</v>
      </c>
      <c r="H4682" s="136">
        <v>44168</v>
      </c>
      <c r="I4682" s="135">
        <v>0</v>
      </c>
      <c r="J4682" s="92"/>
    </row>
    <row r="4683" spans="1:10" x14ac:dyDescent="0.25">
      <c r="A4683" s="135" t="s">
        <v>13761</v>
      </c>
      <c r="B4683" s="135" t="s">
        <v>9082</v>
      </c>
      <c r="C4683" s="135" t="s">
        <v>566</v>
      </c>
      <c r="D4683" s="135" t="b">
        <v>0</v>
      </c>
      <c r="E4683" s="135" t="s">
        <v>13585</v>
      </c>
      <c r="F4683" s="135" t="s">
        <v>539</v>
      </c>
      <c r="G4683" s="136">
        <v>44147</v>
      </c>
      <c r="H4683" s="136">
        <v>44168</v>
      </c>
      <c r="I4683" s="135">
        <v>0</v>
      </c>
      <c r="J4683" s="92"/>
    </row>
    <row r="4684" spans="1:10" x14ac:dyDescent="0.25">
      <c r="A4684" s="135" t="s">
        <v>13762</v>
      </c>
      <c r="B4684" s="135" t="s">
        <v>9082</v>
      </c>
      <c r="C4684" s="135" t="s">
        <v>566</v>
      </c>
      <c r="D4684" s="135" t="b">
        <v>0</v>
      </c>
      <c r="E4684" s="135" t="s">
        <v>13585</v>
      </c>
      <c r="F4684" s="135" t="s">
        <v>539</v>
      </c>
      <c r="G4684" s="136">
        <v>44147</v>
      </c>
      <c r="H4684" s="136">
        <v>44168</v>
      </c>
      <c r="I4684" s="135">
        <v>0</v>
      </c>
      <c r="J4684" s="92"/>
    </row>
    <row r="4685" spans="1:10" x14ac:dyDescent="0.25">
      <c r="A4685" s="135" t="s">
        <v>13763</v>
      </c>
      <c r="B4685" s="135" t="s">
        <v>9082</v>
      </c>
      <c r="C4685" s="135" t="s">
        <v>566</v>
      </c>
      <c r="D4685" s="135" t="b">
        <v>0</v>
      </c>
      <c r="E4685" s="135" t="s">
        <v>13585</v>
      </c>
      <c r="F4685" s="135" t="s">
        <v>539</v>
      </c>
      <c r="G4685" s="136">
        <v>44147</v>
      </c>
      <c r="H4685" s="136">
        <v>44168</v>
      </c>
      <c r="I4685" s="135">
        <v>0</v>
      </c>
      <c r="J4685" s="92"/>
    </row>
    <row r="4686" spans="1:10" x14ac:dyDescent="0.25">
      <c r="A4686" s="135" t="s">
        <v>13764</v>
      </c>
      <c r="B4686" s="135" t="s">
        <v>9082</v>
      </c>
      <c r="C4686" s="135" t="s">
        <v>566</v>
      </c>
      <c r="D4686" s="135" t="b">
        <v>0</v>
      </c>
      <c r="E4686" s="135" t="s">
        <v>13585</v>
      </c>
      <c r="F4686" s="135" t="s">
        <v>539</v>
      </c>
      <c r="G4686" s="136">
        <v>44147</v>
      </c>
      <c r="H4686" s="136">
        <v>44168</v>
      </c>
      <c r="I4686" s="135">
        <v>0</v>
      </c>
      <c r="J4686" s="92"/>
    </row>
    <row r="4687" spans="1:10" x14ac:dyDescent="0.25">
      <c r="A4687" s="135" t="s">
        <v>13765</v>
      </c>
      <c r="B4687" s="135" t="s">
        <v>9082</v>
      </c>
      <c r="C4687" s="135" t="s">
        <v>566</v>
      </c>
      <c r="D4687" s="135" t="b">
        <v>0</v>
      </c>
      <c r="E4687" s="135" t="s">
        <v>13585</v>
      </c>
      <c r="F4687" s="135" t="s">
        <v>539</v>
      </c>
      <c r="G4687" s="136">
        <v>44147</v>
      </c>
      <c r="H4687" s="136">
        <v>44168</v>
      </c>
      <c r="I4687" s="135">
        <v>0</v>
      </c>
      <c r="J4687" s="92"/>
    </row>
    <row r="4688" spans="1:10" x14ac:dyDescent="0.25">
      <c r="A4688" s="135" t="s">
        <v>13766</v>
      </c>
      <c r="B4688" s="135" t="s">
        <v>9082</v>
      </c>
      <c r="C4688" s="135" t="s">
        <v>566</v>
      </c>
      <c r="D4688" s="135" t="b">
        <v>0</v>
      </c>
      <c r="E4688" s="135" t="s">
        <v>13585</v>
      </c>
      <c r="F4688" s="135" t="s">
        <v>539</v>
      </c>
      <c r="G4688" s="136">
        <v>44147</v>
      </c>
      <c r="H4688" s="136">
        <v>44168</v>
      </c>
      <c r="I4688" s="135">
        <v>0</v>
      </c>
      <c r="J4688" s="92"/>
    </row>
    <row r="4689" spans="1:10" x14ac:dyDescent="0.25">
      <c r="A4689" s="135" t="s">
        <v>13767</v>
      </c>
      <c r="B4689" s="135" t="s">
        <v>9082</v>
      </c>
      <c r="C4689" s="135" t="s">
        <v>566</v>
      </c>
      <c r="D4689" s="135" t="b">
        <v>0</v>
      </c>
      <c r="E4689" s="135" t="s">
        <v>13585</v>
      </c>
      <c r="F4689" s="135" t="s">
        <v>539</v>
      </c>
      <c r="G4689" s="136">
        <v>44147</v>
      </c>
      <c r="H4689" s="136">
        <v>44168</v>
      </c>
      <c r="I4689" s="135">
        <v>0</v>
      </c>
      <c r="J4689" s="92"/>
    </row>
    <row r="4690" spans="1:10" x14ac:dyDescent="0.25">
      <c r="A4690" s="135" t="s">
        <v>13768</v>
      </c>
      <c r="B4690" s="135" t="s">
        <v>9082</v>
      </c>
      <c r="C4690" s="135" t="s">
        <v>566</v>
      </c>
      <c r="D4690" s="135" t="b">
        <v>0</v>
      </c>
      <c r="E4690" s="135" t="s">
        <v>13585</v>
      </c>
      <c r="F4690" s="135" t="s">
        <v>539</v>
      </c>
      <c r="G4690" s="136">
        <v>44147</v>
      </c>
      <c r="H4690" s="136">
        <v>44168</v>
      </c>
      <c r="I4690" s="135">
        <v>0</v>
      </c>
      <c r="J4690" s="92"/>
    </row>
    <row r="4691" spans="1:10" x14ac:dyDescent="0.25">
      <c r="A4691" s="135" t="s">
        <v>13769</v>
      </c>
      <c r="B4691" s="135" t="s">
        <v>9082</v>
      </c>
      <c r="C4691" s="135" t="s">
        <v>566</v>
      </c>
      <c r="D4691" s="135" t="b">
        <v>0</v>
      </c>
      <c r="E4691" s="135" t="s">
        <v>13585</v>
      </c>
      <c r="F4691" s="135" t="s">
        <v>539</v>
      </c>
      <c r="G4691" s="136">
        <v>44147</v>
      </c>
      <c r="H4691" s="136">
        <v>44168</v>
      </c>
      <c r="I4691" s="135">
        <v>0</v>
      </c>
      <c r="J4691" s="92"/>
    </row>
    <row r="4692" spans="1:10" x14ac:dyDescent="0.25">
      <c r="A4692" s="135" t="s">
        <v>13770</v>
      </c>
      <c r="B4692" s="135" t="s">
        <v>9082</v>
      </c>
      <c r="C4692" s="135" t="s">
        <v>566</v>
      </c>
      <c r="D4692" s="135" t="b">
        <v>0</v>
      </c>
      <c r="E4692" s="135" t="s">
        <v>13585</v>
      </c>
      <c r="F4692" s="135" t="s">
        <v>539</v>
      </c>
      <c r="G4692" s="136">
        <v>44147</v>
      </c>
      <c r="H4692" s="136">
        <v>44168</v>
      </c>
      <c r="I4692" s="135">
        <v>0</v>
      </c>
      <c r="J4692" s="92"/>
    </row>
    <row r="4693" spans="1:10" x14ac:dyDescent="0.25">
      <c r="A4693" s="135" t="s">
        <v>13771</v>
      </c>
      <c r="B4693" s="135" t="s">
        <v>9082</v>
      </c>
      <c r="C4693" s="135" t="s">
        <v>566</v>
      </c>
      <c r="D4693" s="135" t="b">
        <v>0</v>
      </c>
      <c r="E4693" s="135" t="s">
        <v>13585</v>
      </c>
      <c r="F4693" s="135" t="s">
        <v>539</v>
      </c>
      <c r="G4693" s="136">
        <v>44147</v>
      </c>
      <c r="H4693" s="136">
        <v>44168</v>
      </c>
      <c r="I4693" s="135">
        <v>0</v>
      </c>
      <c r="J4693" s="92"/>
    </row>
    <row r="4694" spans="1:10" x14ac:dyDescent="0.25">
      <c r="A4694" s="135" t="s">
        <v>13772</v>
      </c>
      <c r="B4694" s="135" t="s">
        <v>9082</v>
      </c>
      <c r="C4694" s="135" t="s">
        <v>566</v>
      </c>
      <c r="D4694" s="135" t="b">
        <v>0</v>
      </c>
      <c r="E4694" s="135" t="s">
        <v>13585</v>
      </c>
      <c r="F4694" s="135" t="s">
        <v>539</v>
      </c>
      <c r="G4694" s="136">
        <v>44147</v>
      </c>
      <c r="H4694" s="136">
        <v>44168</v>
      </c>
      <c r="I4694" s="135">
        <v>0</v>
      </c>
      <c r="J4694" s="92"/>
    </row>
    <row r="4695" spans="1:10" x14ac:dyDescent="0.25">
      <c r="A4695" s="135" t="s">
        <v>13773</v>
      </c>
      <c r="B4695" s="135" t="s">
        <v>9082</v>
      </c>
      <c r="C4695" s="135" t="s">
        <v>566</v>
      </c>
      <c r="D4695" s="135" t="b">
        <v>0</v>
      </c>
      <c r="E4695" s="135" t="s">
        <v>13585</v>
      </c>
      <c r="F4695" s="135" t="s">
        <v>539</v>
      </c>
      <c r="G4695" s="136">
        <v>44147</v>
      </c>
      <c r="H4695" s="136">
        <v>44168</v>
      </c>
      <c r="I4695" s="135">
        <v>0</v>
      </c>
      <c r="J4695" s="92"/>
    </row>
    <row r="4696" spans="1:10" x14ac:dyDescent="0.25">
      <c r="A4696" s="135" t="s">
        <v>13774</v>
      </c>
      <c r="B4696" s="135" t="s">
        <v>9082</v>
      </c>
      <c r="C4696" s="135" t="s">
        <v>566</v>
      </c>
      <c r="D4696" s="135" t="b">
        <v>0</v>
      </c>
      <c r="E4696" s="135" t="s">
        <v>13585</v>
      </c>
      <c r="F4696" s="135" t="s">
        <v>539</v>
      </c>
      <c r="G4696" s="136">
        <v>44147</v>
      </c>
      <c r="H4696" s="136">
        <v>44168</v>
      </c>
      <c r="I4696" s="135">
        <v>0</v>
      </c>
      <c r="J4696" s="92"/>
    </row>
    <row r="4697" spans="1:10" x14ac:dyDescent="0.25">
      <c r="A4697" s="135" t="s">
        <v>13775</v>
      </c>
      <c r="B4697" s="135" t="s">
        <v>9082</v>
      </c>
      <c r="C4697" s="135" t="s">
        <v>566</v>
      </c>
      <c r="D4697" s="135" t="b">
        <v>0</v>
      </c>
      <c r="E4697" s="135" t="s">
        <v>13585</v>
      </c>
      <c r="F4697" s="135" t="s">
        <v>539</v>
      </c>
      <c r="G4697" s="136">
        <v>44147</v>
      </c>
      <c r="H4697" s="136">
        <v>44168</v>
      </c>
      <c r="I4697" s="135">
        <v>0</v>
      </c>
      <c r="J4697" s="92"/>
    </row>
    <row r="4698" spans="1:10" x14ac:dyDescent="0.25">
      <c r="A4698" s="135" t="s">
        <v>13776</v>
      </c>
      <c r="B4698" s="135" t="s">
        <v>9082</v>
      </c>
      <c r="C4698" s="135" t="s">
        <v>566</v>
      </c>
      <c r="D4698" s="135" t="b">
        <v>0</v>
      </c>
      <c r="E4698" s="135" t="s">
        <v>13585</v>
      </c>
      <c r="F4698" s="135" t="s">
        <v>539</v>
      </c>
      <c r="G4698" s="136">
        <v>44147</v>
      </c>
      <c r="H4698" s="136">
        <v>44168</v>
      </c>
      <c r="I4698" s="135">
        <v>0</v>
      </c>
      <c r="J4698" s="92"/>
    </row>
    <row r="4699" spans="1:10" x14ac:dyDescent="0.25">
      <c r="A4699" s="135" t="s">
        <v>13777</v>
      </c>
      <c r="B4699" s="135" t="s">
        <v>9082</v>
      </c>
      <c r="C4699" s="135" t="s">
        <v>566</v>
      </c>
      <c r="D4699" s="135" t="b">
        <v>0</v>
      </c>
      <c r="E4699" s="135" t="s">
        <v>13585</v>
      </c>
      <c r="F4699" s="135" t="s">
        <v>539</v>
      </c>
      <c r="G4699" s="136">
        <v>44147</v>
      </c>
      <c r="H4699" s="136">
        <v>44168</v>
      </c>
      <c r="I4699" s="135">
        <v>0</v>
      </c>
      <c r="J4699" s="92"/>
    </row>
    <row r="4700" spans="1:10" x14ac:dyDescent="0.25">
      <c r="A4700" s="135" t="s">
        <v>13778</v>
      </c>
      <c r="B4700" s="135" t="s">
        <v>9082</v>
      </c>
      <c r="C4700" s="135" t="s">
        <v>566</v>
      </c>
      <c r="D4700" s="135" t="b">
        <v>0</v>
      </c>
      <c r="E4700" s="135" t="s">
        <v>13585</v>
      </c>
      <c r="F4700" s="135" t="s">
        <v>539</v>
      </c>
      <c r="G4700" s="136">
        <v>44147</v>
      </c>
      <c r="H4700" s="136">
        <v>44168</v>
      </c>
      <c r="I4700" s="135">
        <v>0</v>
      </c>
      <c r="J4700" s="92"/>
    </row>
    <row r="4701" spans="1:10" x14ac:dyDescent="0.25">
      <c r="A4701" s="135" t="s">
        <v>13779</v>
      </c>
      <c r="B4701" s="135" t="s">
        <v>9082</v>
      </c>
      <c r="C4701" s="135" t="s">
        <v>566</v>
      </c>
      <c r="D4701" s="135" t="b">
        <v>0</v>
      </c>
      <c r="E4701" s="135" t="s">
        <v>13585</v>
      </c>
      <c r="F4701" s="135" t="s">
        <v>539</v>
      </c>
      <c r="G4701" s="136">
        <v>44147</v>
      </c>
      <c r="H4701" s="136">
        <v>44168</v>
      </c>
      <c r="I4701" s="135">
        <v>0</v>
      </c>
      <c r="J4701" s="92"/>
    </row>
    <row r="4702" spans="1:10" x14ac:dyDescent="0.25">
      <c r="A4702" s="135" t="s">
        <v>13780</v>
      </c>
      <c r="B4702" s="135" t="s">
        <v>9082</v>
      </c>
      <c r="C4702" s="135" t="s">
        <v>566</v>
      </c>
      <c r="D4702" s="135" t="b">
        <v>0</v>
      </c>
      <c r="E4702" s="135" t="s">
        <v>13585</v>
      </c>
      <c r="F4702" s="135" t="s">
        <v>539</v>
      </c>
      <c r="G4702" s="136">
        <v>44147</v>
      </c>
      <c r="H4702" s="136">
        <v>44168</v>
      </c>
      <c r="I4702" s="135">
        <v>0</v>
      </c>
      <c r="J4702" s="92"/>
    </row>
    <row r="4703" spans="1:10" x14ac:dyDescent="0.25">
      <c r="A4703" s="135" t="s">
        <v>13781</v>
      </c>
      <c r="B4703" s="135" t="s">
        <v>9082</v>
      </c>
      <c r="C4703" s="135" t="s">
        <v>566</v>
      </c>
      <c r="D4703" s="135" t="b">
        <v>0</v>
      </c>
      <c r="E4703" s="135" t="s">
        <v>13585</v>
      </c>
      <c r="F4703" s="135" t="s">
        <v>539</v>
      </c>
      <c r="G4703" s="136">
        <v>44147</v>
      </c>
      <c r="H4703" s="136">
        <v>44168</v>
      </c>
      <c r="I4703" s="135">
        <v>0</v>
      </c>
      <c r="J4703" s="92"/>
    </row>
    <row r="4704" spans="1:10" x14ac:dyDescent="0.25">
      <c r="A4704" s="135" t="s">
        <v>13782</v>
      </c>
      <c r="B4704" s="135" t="s">
        <v>9082</v>
      </c>
      <c r="C4704" s="135" t="s">
        <v>566</v>
      </c>
      <c r="D4704" s="135" t="b">
        <v>0</v>
      </c>
      <c r="E4704" s="135" t="s">
        <v>13585</v>
      </c>
      <c r="F4704" s="135" t="s">
        <v>539</v>
      </c>
      <c r="G4704" s="136">
        <v>44147</v>
      </c>
      <c r="H4704" s="136">
        <v>44168</v>
      </c>
      <c r="I4704" s="135">
        <v>0</v>
      </c>
      <c r="J4704" s="92"/>
    </row>
    <row r="4705" spans="1:10" x14ac:dyDescent="0.25">
      <c r="A4705" s="135" t="s">
        <v>13783</v>
      </c>
      <c r="B4705" s="135" t="s">
        <v>9082</v>
      </c>
      <c r="C4705" s="135" t="s">
        <v>566</v>
      </c>
      <c r="D4705" s="135" t="b">
        <v>0</v>
      </c>
      <c r="E4705" s="135" t="s">
        <v>13585</v>
      </c>
      <c r="F4705" s="135" t="s">
        <v>539</v>
      </c>
      <c r="G4705" s="136">
        <v>44147</v>
      </c>
      <c r="H4705" s="136">
        <v>44168</v>
      </c>
      <c r="I4705" s="135">
        <v>0</v>
      </c>
      <c r="J4705" s="92"/>
    </row>
    <row r="4706" spans="1:10" x14ac:dyDescent="0.25">
      <c r="A4706" s="135" t="s">
        <v>13784</v>
      </c>
      <c r="B4706" s="135" t="s">
        <v>9082</v>
      </c>
      <c r="C4706" s="135" t="s">
        <v>566</v>
      </c>
      <c r="D4706" s="135" t="b">
        <v>0</v>
      </c>
      <c r="E4706" s="135" t="s">
        <v>13585</v>
      </c>
      <c r="F4706" s="135" t="s">
        <v>539</v>
      </c>
      <c r="G4706" s="136">
        <v>44147</v>
      </c>
      <c r="H4706" s="136">
        <v>44168</v>
      </c>
      <c r="I4706" s="135">
        <v>0</v>
      </c>
      <c r="J4706" s="92"/>
    </row>
    <row r="4707" spans="1:10" x14ac:dyDescent="0.25">
      <c r="A4707" s="135" t="s">
        <v>13785</v>
      </c>
      <c r="B4707" s="135" t="s">
        <v>9082</v>
      </c>
      <c r="C4707" s="135" t="s">
        <v>566</v>
      </c>
      <c r="D4707" s="135" t="b">
        <v>0</v>
      </c>
      <c r="E4707" s="135" t="s">
        <v>13585</v>
      </c>
      <c r="F4707" s="135" t="s">
        <v>539</v>
      </c>
      <c r="G4707" s="136">
        <v>44147</v>
      </c>
      <c r="H4707" s="136">
        <v>44168</v>
      </c>
      <c r="I4707" s="135">
        <v>0</v>
      </c>
      <c r="J4707" s="92"/>
    </row>
    <row r="4708" spans="1:10" x14ac:dyDescent="0.25">
      <c r="A4708" s="135" t="s">
        <v>13786</v>
      </c>
      <c r="B4708" s="135" t="s">
        <v>9082</v>
      </c>
      <c r="C4708" s="135" t="s">
        <v>566</v>
      </c>
      <c r="D4708" s="135" t="b">
        <v>0</v>
      </c>
      <c r="E4708" s="135" t="s">
        <v>13585</v>
      </c>
      <c r="F4708" s="135" t="s">
        <v>539</v>
      </c>
      <c r="G4708" s="136">
        <v>44147</v>
      </c>
      <c r="H4708" s="136">
        <v>44168</v>
      </c>
      <c r="I4708" s="135">
        <v>0</v>
      </c>
      <c r="J4708" s="92"/>
    </row>
    <row r="4709" spans="1:10" x14ac:dyDescent="0.25">
      <c r="A4709" s="135" t="s">
        <v>13787</v>
      </c>
      <c r="B4709" s="135" t="s">
        <v>9082</v>
      </c>
      <c r="C4709" s="135" t="s">
        <v>566</v>
      </c>
      <c r="D4709" s="135" t="b">
        <v>0</v>
      </c>
      <c r="E4709" s="135" t="s">
        <v>13585</v>
      </c>
      <c r="F4709" s="135" t="s">
        <v>539</v>
      </c>
      <c r="G4709" s="136">
        <v>44147</v>
      </c>
      <c r="H4709" s="136">
        <v>44168</v>
      </c>
      <c r="I4709" s="135">
        <v>0</v>
      </c>
      <c r="J4709" s="92"/>
    </row>
    <row r="4710" spans="1:10" x14ac:dyDescent="0.25">
      <c r="A4710" s="135" t="s">
        <v>13788</v>
      </c>
      <c r="B4710" s="135" t="s">
        <v>9082</v>
      </c>
      <c r="C4710" s="135" t="s">
        <v>566</v>
      </c>
      <c r="D4710" s="135" t="b">
        <v>0</v>
      </c>
      <c r="E4710" s="135" t="s">
        <v>13585</v>
      </c>
      <c r="F4710" s="135" t="s">
        <v>539</v>
      </c>
      <c r="G4710" s="136">
        <v>44147</v>
      </c>
      <c r="H4710" s="136">
        <v>44168</v>
      </c>
      <c r="I4710" s="135">
        <v>0</v>
      </c>
      <c r="J4710" s="92"/>
    </row>
    <row r="4711" spans="1:10" x14ac:dyDescent="0.25">
      <c r="A4711" s="135" t="s">
        <v>13789</v>
      </c>
      <c r="B4711" s="135" t="s">
        <v>9082</v>
      </c>
      <c r="C4711" s="135" t="s">
        <v>566</v>
      </c>
      <c r="D4711" s="135" t="b">
        <v>0</v>
      </c>
      <c r="E4711" s="135" t="s">
        <v>13585</v>
      </c>
      <c r="F4711" s="135" t="s">
        <v>539</v>
      </c>
      <c r="G4711" s="136">
        <v>44147</v>
      </c>
      <c r="H4711" s="136">
        <v>44168</v>
      </c>
      <c r="I4711" s="135">
        <v>0</v>
      </c>
      <c r="J4711" s="92"/>
    </row>
    <row r="4712" spans="1:10" x14ac:dyDescent="0.25">
      <c r="A4712" s="135" t="s">
        <v>13790</v>
      </c>
      <c r="B4712" s="135" t="s">
        <v>9082</v>
      </c>
      <c r="C4712" s="135" t="s">
        <v>566</v>
      </c>
      <c r="D4712" s="135" t="b">
        <v>0</v>
      </c>
      <c r="E4712" s="135" t="s">
        <v>13585</v>
      </c>
      <c r="F4712" s="135" t="s">
        <v>539</v>
      </c>
      <c r="G4712" s="136">
        <v>44147</v>
      </c>
      <c r="H4712" s="136">
        <v>44168</v>
      </c>
      <c r="I4712" s="135">
        <v>0</v>
      </c>
      <c r="J4712" s="92"/>
    </row>
    <row r="4713" spans="1:10" x14ac:dyDescent="0.25">
      <c r="A4713" s="135" t="s">
        <v>13791</v>
      </c>
      <c r="B4713" s="135" t="s">
        <v>9082</v>
      </c>
      <c r="C4713" s="135" t="s">
        <v>566</v>
      </c>
      <c r="D4713" s="135" t="b">
        <v>0</v>
      </c>
      <c r="E4713" s="135" t="s">
        <v>13585</v>
      </c>
      <c r="F4713" s="135" t="s">
        <v>539</v>
      </c>
      <c r="G4713" s="136">
        <v>44147</v>
      </c>
      <c r="H4713" s="136">
        <v>44168</v>
      </c>
      <c r="I4713" s="135">
        <v>0</v>
      </c>
      <c r="J4713" s="92"/>
    </row>
    <row r="4714" spans="1:10" x14ac:dyDescent="0.25">
      <c r="A4714" s="135" t="s">
        <v>13792</v>
      </c>
      <c r="B4714" s="135" t="s">
        <v>9082</v>
      </c>
      <c r="C4714" s="135" t="s">
        <v>566</v>
      </c>
      <c r="D4714" s="135" t="b">
        <v>0</v>
      </c>
      <c r="E4714" s="135" t="s">
        <v>13585</v>
      </c>
      <c r="F4714" s="135" t="s">
        <v>539</v>
      </c>
      <c r="G4714" s="136">
        <v>44147</v>
      </c>
      <c r="H4714" s="136">
        <v>44168</v>
      </c>
      <c r="I4714" s="135">
        <v>0</v>
      </c>
      <c r="J4714" s="92"/>
    </row>
    <row r="4715" spans="1:10" x14ac:dyDescent="0.25">
      <c r="A4715" s="135" t="s">
        <v>13793</v>
      </c>
      <c r="B4715" s="135" t="s">
        <v>9082</v>
      </c>
      <c r="C4715" s="135" t="s">
        <v>566</v>
      </c>
      <c r="D4715" s="135" t="b">
        <v>0</v>
      </c>
      <c r="E4715" s="135" t="s">
        <v>13585</v>
      </c>
      <c r="F4715" s="135" t="s">
        <v>539</v>
      </c>
      <c r="G4715" s="136">
        <v>44147</v>
      </c>
      <c r="H4715" s="136">
        <v>44168</v>
      </c>
      <c r="I4715" s="135">
        <v>0</v>
      </c>
      <c r="J4715" s="92"/>
    </row>
    <row r="4716" spans="1:10" x14ac:dyDescent="0.25">
      <c r="A4716" s="135" t="s">
        <v>13794</v>
      </c>
      <c r="B4716" s="135" t="s">
        <v>9082</v>
      </c>
      <c r="C4716" s="135" t="s">
        <v>566</v>
      </c>
      <c r="D4716" s="135" t="b">
        <v>0</v>
      </c>
      <c r="E4716" s="135" t="s">
        <v>13585</v>
      </c>
      <c r="F4716" s="135" t="s">
        <v>539</v>
      </c>
      <c r="G4716" s="136">
        <v>44147</v>
      </c>
      <c r="H4716" s="136">
        <v>44168</v>
      </c>
      <c r="I4716" s="135">
        <v>0</v>
      </c>
      <c r="J4716" s="92"/>
    </row>
    <row r="4717" spans="1:10" x14ac:dyDescent="0.25">
      <c r="A4717" s="135" t="s">
        <v>13795</v>
      </c>
      <c r="B4717" s="135" t="s">
        <v>9082</v>
      </c>
      <c r="C4717" s="135" t="s">
        <v>566</v>
      </c>
      <c r="D4717" s="135" t="b">
        <v>0</v>
      </c>
      <c r="E4717" s="135" t="s">
        <v>13585</v>
      </c>
      <c r="F4717" s="135" t="s">
        <v>539</v>
      </c>
      <c r="G4717" s="136">
        <v>44147</v>
      </c>
      <c r="H4717" s="136">
        <v>44168</v>
      </c>
      <c r="I4717" s="135">
        <v>0</v>
      </c>
      <c r="J4717" s="92"/>
    </row>
    <row r="4718" spans="1:10" x14ac:dyDescent="0.25">
      <c r="A4718" s="135" t="s">
        <v>13796</v>
      </c>
      <c r="B4718" s="135" t="s">
        <v>9082</v>
      </c>
      <c r="C4718" s="135" t="s">
        <v>566</v>
      </c>
      <c r="D4718" s="135" t="b">
        <v>0</v>
      </c>
      <c r="E4718" s="135" t="s">
        <v>13585</v>
      </c>
      <c r="F4718" s="135" t="s">
        <v>539</v>
      </c>
      <c r="G4718" s="136">
        <v>44147</v>
      </c>
      <c r="H4718" s="136">
        <v>44168</v>
      </c>
      <c r="I4718" s="135">
        <v>0</v>
      </c>
      <c r="J4718" s="92"/>
    </row>
    <row r="4719" spans="1:10" x14ac:dyDescent="0.25">
      <c r="A4719" s="135" t="s">
        <v>13797</v>
      </c>
      <c r="B4719" s="135" t="s">
        <v>9082</v>
      </c>
      <c r="C4719" s="135" t="s">
        <v>566</v>
      </c>
      <c r="D4719" s="135" t="b">
        <v>0</v>
      </c>
      <c r="E4719" s="135" t="s">
        <v>13585</v>
      </c>
      <c r="F4719" s="135" t="s">
        <v>539</v>
      </c>
      <c r="G4719" s="136">
        <v>44147</v>
      </c>
      <c r="H4719" s="136">
        <v>44168</v>
      </c>
      <c r="I4719" s="135">
        <v>0</v>
      </c>
      <c r="J4719" s="92"/>
    </row>
    <row r="4720" spans="1:10" x14ac:dyDescent="0.25">
      <c r="A4720" s="135" t="s">
        <v>13798</v>
      </c>
      <c r="B4720" s="135" t="s">
        <v>9082</v>
      </c>
      <c r="C4720" s="135" t="s">
        <v>566</v>
      </c>
      <c r="D4720" s="135" t="b">
        <v>0</v>
      </c>
      <c r="E4720" s="135" t="s">
        <v>13585</v>
      </c>
      <c r="F4720" s="135" t="s">
        <v>539</v>
      </c>
      <c r="G4720" s="136">
        <v>44147</v>
      </c>
      <c r="H4720" s="136">
        <v>44168</v>
      </c>
      <c r="I4720" s="135">
        <v>0</v>
      </c>
      <c r="J4720" s="92"/>
    </row>
    <row r="4721" spans="1:10" x14ac:dyDescent="0.25">
      <c r="A4721" s="135" t="s">
        <v>13799</v>
      </c>
      <c r="B4721" s="135" t="s">
        <v>9082</v>
      </c>
      <c r="C4721" s="135" t="s">
        <v>566</v>
      </c>
      <c r="D4721" s="135" t="b">
        <v>0</v>
      </c>
      <c r="E4721" s="135" t="s">
        <v>13585</v>
      </c>
      <c r="F4721" s="135" t="s">
        <v>539</v>
      </c>
      <c r="G4721" s="136">
        <v>44147</v>
      </c>
      <c r="H4721" s="136">
        <v>44168</v>
      </c>
      <c r="I4721" s="135">
        <v>0</v>
      </c>
      <c r="J4721" s="92"/>
    </row>
    <row r="4722" spans="1:10" x14ac:dyDescent="0.25">
      <c r="A4722" s="135" t="s">
        <v>13800</v>
      </c>
      <c r="B4722" s="135" t="s">
        <v>9082</v>
      </c>
      <c r="C4722" s="135" t="s">
        <v>566</v>
      </c>
      <c r="D4722" s="135" t="b">
        <v>0</v>
      </c>
      <c r="E4722" s="135" t="s">
        <v>13585</v>
      </c>
      <c r="F4722" s="135" t="s">
        <v>539</v>
      </c>
      <c r="G4722" s="136">
        <v>44147</v>
      </c>
      <c r="H4722" s="136">
        <v>44168</v>
      </c>
      <c r="I4722" s="135">
        <v>0</v>
      </c>
      <c r="J4722" s="92"/>
    </row>
    <row r="4723" spans="1:10" x14ac:dyDescent="0.25">
      <c r="A4723" s="135" t="s">
        <v>13801</v>
      </c>
      <c r="B4723" s="135" t="s">
        <v>9082</v>
      </c>
      <c r="C4723" s="135" t="s">
        <v>566</v>
      </c>
      <c r="D4723" s="135" t="b">
        <v>0</v>
      </c>
      <c r="E4723" s="135" t="s">
        <v>13585</v>
      </c>
      <c r="F4723" s="135" t="s">
        <v>539</v>
      </c>
      <c r="G4723" s="136">
        <v>44147</v>
      </c>
      <c r="H4723" s="136">
        <v>44168</v>
      </c>
      <c r="I4723" s="135">
        <v>0</v>
      </c>
      <c r="J4723" s="92"/>
    </row>
    <row r="4724" spans="1:10" x14ac:dyDescent="0.25">
      <c r="A4724" s="135" t="s">
        <v>13802</v>
      </c>
      <c r="B4724" s="135" t="s">
        <v>9082</v>
      </c>
      <c r="C4724" s="135" t="s">
        <v>566</v>
      </c>
      <c r="D4724" s="135" t="b">
        <v>0</v>
      </c>
      <c r="E4724" s="135" t="s">
        <v>13585</v>
      </c>
      <c r="F4724" s="135" t="s">
        <v>539</v>
      </c>
      <c r="G4724" s="136">
        <v>44147</v>
      </c>
      <c r="H4724" s="136">
        <v>44168</v>
      </c>
      <c r="I4724" s="135">
        <v>0</v>
      </c>
      <c r="J4724" s="92"/>
    </row>
    <row r="4725" spans="1:10" x14ac:dyDescent="0.25">
      <c r="A4725" s="135" t="s">
        <v>13803</v>
      </c>
      <c r="B4725" s="135" t="s">
        <v>9082</v>
      </c>
      <c r="C4725" s="135" t="s">
        <v>566</v>
      </c>
      <c r="D4725" s="135" t="b">
        <v>0</v>
      </c>
      <c r="E4725" s="135" t="s">
        <v>13585</v>
      </c>
      <c r="F4725" s="135" t="s">
        <v>539</v>
      </c>
      <c r="G4725" s="136">
        <v>44147</v>
      </c>
      <c r="H4725" s="136">
        <v>44168</v>
      </c>
      <c r="I4725" s="135">
        <v>0</v>
      </c>
      <c r="J4725" s="92"/>
    </row>
    <row r="4726" spans="1:10" x14ac:dyDescent="0.25">
      <c r="A4726" s="135" t="s">
        <v>13804</v>
      </c>
      <c r="B4726" s="135" t="s">
        <v>9082</v>
      </c>
      <c r="C4726" s="135" t="s">
        <v>566</v>
      </c>
      <c r="D4726" s="135" t="b">
        <v>0</v>
      </c>
      <c r="E4726" s="135" t="s">
        <v>13585</v>
      </c>
      <c r="F4726" s="135" t="s">
        <v>539</v>
      </c>
      <c r="G4726" s="136">
        <v>44147</v>
      </c>
      <c r="H4726" s="136">
        <v>44168</v>
      </c>
      <c r="I4726" s="135">
        <v>0</v>
      </c>
      <c r="J4726" s="92"/>
    </row>
    <row r="4727" spans="1:10" x14ac:dyDescent="0.25">
      <c r="A4727" s="135" t="s">
        <v>13805</v>
      </c>
      <c r="B4727" s="135" t="s">
        <v>9082</v>
      </c>
      <c r="C4727" s="135" t="s">
        <v>566</v>
      </c>
      <c r="D4727" s="135" t="b">
        <v>0</v>
      </c>
      <c r="E4727" s="135" t="s">
        <v>13585</v>
      </c>
      <c r="F4727" s="135" t="s">
        <v>539</v>
      </c>
      <c r="G4727" s="136">
        <v>44147</v>
      </c>
      <c r="H4727" s="136">
        <v>44168</v>
      </c>
      <c r="I4727" s="135">
        <v>0</v>
      </c>
      <c r="J4727" s="92"/>
    </row>
    <row r="4728" spans="1:10" x14ac:dyDescent="0.25">
      <c r="A4728" s="135" t="s">
        <v>13806</v>
      </c>
      <c r="B4728" s="135" t="s">
        <v>9082</v>
      </c>
      <c r="C4728" s="135" t="s">
        <v>566</v>
      </c>
      <c r="D4728" s="135" t="b">
        <v>0</v>
      </c>
      <c r="E4728" s="135" t="s">
        <v>13585</v>
      </c>
      <c r="F4728" s="135" t="s">
        <v>539</v>
      </c>
      <c r="G4728" s="136">
        <v>44147</v>
      </c>
      <c r="H4728" s="136">
        <v>44168</v>
      </c>
      <c r="I4728" s="135">
        <v>0</v>
      </c>
      <c r="J4728" s="92"/>
    </row>
    <row r="4729" spans="1:10" x14ac:dyDescent="0.25">
      <c r="A4729" s="135" t="s">
        <v>13807</v>
      </c>
      <c r="B4729" s="135" t="s">
        <v>9082</v>
      </c>
      <c r="C4729" s="135" t="s">
        <v>566</v>
      </c>
      <c r="D4729" s="135" t="b">
        <v>0</v>
      </c>
      <c r="E4729" s="135" t="s">
        <v>13585</v>
      </c>
      <c r="F4729" s="135" t="s">
        <v>539</v>
      </c>
      <c r="G4729" s="136">
        <v>44147</v>
      </c>
      <c r="H4729" s="136">
        <v>44168</v>
      </c>
      <c r="I4729" s="135">
        <v>0</v>
      </c>
      <c r="J4729" s="92"/>
    </row>
    <row r="4730" spans="1:10" x14ac:dyDescent="0.25">
      <c r="A4730" s="135" t="s">
        <v>13808</v>
      </c>
      <c r="B4730" s="135" t="s">
        <v>9082</v>
      </c>
      <c r="C4730" s="135" t="s">
        <v>566</v>
      </c>
      <c r="D4730" s="135" t="b">
        <v>0</v>
      </c>
      <c r="E4730" s="135" t="s">
        <v>13585</v>
      </c>
      <c r="F4730" s="135" t="s">
        <v>539</v>
      </c>
      <c r="G4730" s="136">
        <v>44147</v>
      </c>
      <c r="H4730" s="136">
        <v>44168</v>
      </c>
      <c r="I4730" s="135">
        <v>0</v>
      </c>
      <c r="J4730" s="92"/>
    </row>
    <row r="4731" spans="1:10" x14ac:dyDescent="0.25">
      <c r="A4731" s="135" t="s">
        <v>13809</v>
      </c>
      <c r="B4731" s="135" t="s">
        <v>9082</v>
      </c>
      <c r="C4731" s="135" t="s">
        <v>566</v>
      </c>
      <c r="D4731" s="135" t="b">
        <v>0</v>
      </c>
      <c r="E4731" s="135" t="s">
        <v>13585</v>
      </c>
      <c r="F4731" s="135" t="s">
        <v>539</v>
      </c>
      <c r="G4731" s="136">
        <v>44147</v>
      </c>
      <c r="H4731" s="136">
        <v>44168</v>
      </c>
      <c r="I4731" s="135">
        <v>0</v>
      </c>
      <c r="J4731" s="92"/>
    </row>
    <row r="4732" spans="1:10" x14ac:dyDescent="0.25">
      <c r="A4732" s="135" t="s">
        <v>13810</v>
      </c>
      <c r="B4732" s="135" t="s">
        <v>9082</v>
      </c>
      <c r="C4732" s="135" t="s">
        <v>566</v>
      </c>
      <c r="D4732" s="135" t="b">
        <v>0</v>
      </c>
      <c r="E4732" s="135" t="s">
        <v>13585</v>
      </c>
      <c r="F4732" s="135" t="s">
        <v>539</v>
      </c>
      <c r="G4732" s="136">
        <v>44147</v>
      </c>
      <c r="H4732" s="136">
        <v>44168</v>
      </c>
      <c r="I4732" s="135">
        <v>0</v>
      </c>
      <c r="J4732" s="92"/>
    </row>
    <row r="4733" spans="1:10" x14ac:dyDescent="0.25">
      <c r="A4733" s="135" t="s">
        <v>13811</v>
      </c>
      <c r="B4733" s="135" t="s">
        <v>9082</v>
      </c>
      <c r="C4733" s="135" t="s">
        <v>566</v>
      </c>
      <c r="D4733" s="135" t="b">
        <v>0</v>
      </c>
      <c r="E4733" s="135" t="s">
        <v>13585</v>
      </c>
      <c r="F4733" s="135" t="s">
        <v>539</v>
      </c>
      <c r="G4733" s="136">
        <v>44147</v>
      </c>
      <c r="H4733" s="136">
        <v>44168</v>
      </c>
      <c r="I4733" s="135">
        <v>0</v>
      </c>
      <c r="J4733" s="92"/>
    </row>
    <row r="4734" spans="1:10" x14ac:dyDescent="0.25">
      <c r="A4734" s="135" t="s">
        <v>13812</v>
      </c>
      <c r="B4734" s="135" t="s">
        <v>9082</v>
      </c>
      <c r="C4734" s="135" t="s">
        <v>566</v>
      </c>
      <c r="D4734" s="135" t="b">
        <v>0</v>
      </c>
      <c r="E4734" s="135" t="s">
        <v>13585</v>
      </c>
      <c r="F4734" s="135" t="s">
        <v>539</v>
      </c>
      <c r="G4734" s="136">
        <v>44147</v>
      </c>
      <c r="H4734" s="136">
        <v>44168</v>
      </c>
      <c r="I4734" s="135">
        <v>0</v>
      </c>
      <c r="J4734" s="92"/>
    </row>
    <row r="4735" spans="1:10" x14ac:dyDescent="0.25">
      <c r="A4735" s="135" t="s">
        <v>13813</v>
      </c>
      <c r="B4735" s="135" t="s">
        <v>9082</v>
      </c>
      <c r="C4735" s="135" t="s">
        <v>566</v>
      </c>
      <c r="D4735" s="135" t="b">
        <v>0</v>
      </c>
      <c r="E4735" s="135" t="s">
        <v>13585</v>
      </c>
      <c r="F4735" s="135" t="s">
        <v>539</v>
      </c>
      <c r="G4735" s="136">
        <v>44147</v>
      </c>
      <c r="H4735" s="136">
        <v>44168</v>
      </c>
      <c r="I4735" s="135">
        <v>0</v>
      </c>
      <c r="J4735" s="92"/>
    </row>
    <row r="4736" spans="1:10" x14ac:dyDescent="0.25">
      <c r="A4736" s="135" t="s">
        <v>13814</v>
      </c>
      <c r="B4736" s="135" t="s">
        <v>9082</v>
      </c>
      <c r="C4736" s="135" t="s">
        <v>566</v>
      </c>
      <c r="D4736" s="135" t="b">
        <v>0</v>
      </c>
      <c r="E4736" s="135" t="s">
        <v>13585</v>
      </c>
      <c r="F4736" s="135" t="s">
        <v>539</v>
      </c>
      <c r="G4736" s="136">
        <v>44147</v>
      </c>
      <c r="H4736" s="136">
        <v>44168</v>
      </c>
      <c r="I4736" s="135">
        <v>0</v>
      </c>
      <c r="J4736" s="92"/>
    </row>
    <row r="4737" spans="1:10" x14ac:dyDescent="0.25">
      <c r="A4737" s="135" t="s">
        <v>13815</v>
      </c>
      <c r="B4737" s="135" t="s">
        <v>9082</v>
      </c>
      <c r="C4737" s="135" t="s">
        <v>566</v>
      </c>
      <c r="D4737" s="135" t="b">
        <v>0</v>
      </c>
      <c r="E4737" s="135" t="s">
        <v>13585</v>
      </c>
      <c r="F4737" s="135" t="s">
        <v>539</v>
      </c>
      <c r="G4737" s="136">
        <v>44147</v>
      </c>
      <c r="H4737" s="136">
        <v>44168</v>
      </c>
      <c r="I4737" s="135">
        <v>0</v>
      </c>
      <c r="J4737" s="92"/>
    </row>
    <row r="4738" spans="1:10" x14ac:dyDescent="0.25">
      <c r="A4738" s="135" t="s">
        <v>13816</v>
      </c>
      <c r="B4738" s="135" t="s">
        <v>9082</v>
      </c>
      <c r="C4738" s="135" t="s">
        <v>566</v>
      </c>
      <c r="D4738" s="135" t="b">
        <v>0</v>
      </c>
      <c r="E4738" s="135" t="s">
        <v>13585</v>
      </c>
      <c r="F4738" s="135" t="s">
        <v>539</v>
      </c>
      <c r="G4738" s="136">
        <v>44147</v>
      </c>
      <c r="H4738" s="136">
        <v>44168</v>
      </c>
      <c r="I4738" s="135">
        <v>0</v>
      </c>
      <c r="J4738" s="92"/>
    </row>
    <row r="4739" spans="1:10" x14ac:dyDescent="0.25">
      <c r="A4739" s="135" t="s">
        <v>13817</v>
      </c>
      <c r="B4739" s="135" t="s">
        <v>9082</v>
      </c>
      <c r="C4739" s="135" t="s">
        <v>566</v>
      </c>
      <c r="D4739" s="135" t="b">
        <v>0</v>
      </c>
      <c r="E4739" s="135" t="s">
        <v>13585</v>
      </c>
      <c r="F4739" s="135" t="s">
        <v>539</v>
      </c>
      <c r="G4739" s="136">
        <v>44147</v>
      </c>
      <c r="H4739" s="136">
        <v>44168</v>
      </c>
      <c r="I4739" s="135">
        <v>0</v>
      </c>
      <c r="J4739" s="92"/>
    </row>
    <row r="4740" spans="1:10" x14ac:dyDescent="0.25">
      <c r="A4740" s="135" t="s">
        <v>13818</v>
      </c>
      <c r="B4740" s="135" t="s">
        <v>9082</v>
      </c>
      <c r="C4740" s="135" t="s">
        <v>566</v>
      </c>
      <c r="D4740" s="135" t="b">
        <v>0</v>
      </c>
      <c r="E4740" s="135" t="s">
        <v>13585</v>
      </c>
      <c r="F4740" s="135" t="s">
        <v>539</v>
      </c>
      <c r="G4740" s="136">
        <v>44147</v>
      </c>
      <c r="H4740" s="136">
        <v>44168</v>
      </c>
      <c r="I4740" s="135">
        <v>0</v>
      </c>
      <c r="J4740" s="92"/>
    </row>
    <row r="4741" spans="1:10" x14ac:dyDescent="0.25">
      <c r="A4741" s="135" t="s">
        <v>13819</v>
      </c>
      <c r="B4741" s="135" t="s">
        <v>9082</v>
      </c>
      <c r="C4741" s="135" t="s">
        <v>566</v>
      </c>
      <c r="D4741" s="135" t="b">
        <v>0</v>
      </c>
      <c r="E4741" s="135" t="s">
        <v>13585</v>
      </c>
      <c r="F4741" s="135" t="s">
        <v>539</v>
      </c>
      <c r="G4741" s="136">
        <v>44147</v>
      </c>
      <c r="H4741" s="136">
        <v>44168</v>
      </c>
      <c r="I4741" s="135">
        <v>0</v>
      </c>
      <c r="J4741" s="92"/>
    </row>
    <row r="4742" spans="1:10" x14ac:dyDescent="0.25">
      <c r="A4742" s="135" t="s">
        <v>13820</v>
      </c>
      <c r="B4742" s="135" t="s">
        <v>9082</v>
      </c>
      <c r="C4742" s="135" t="s">
        <v>566</v>
      </c>
      <c r="D4742" s="135" t="b">
        <v>0</v>
      </c>
      <c r="E4742" s="135" t="s">
        <v>13585</v>
      </c>
      <c r="F4742" s="135" t="s">
        <v>539</v>
      </c>
      <c r="G4742" s="136">
        <v>44147</v>
      </c>
      <c r="H4742" s="136">
        <v>44168</v>
      </c>
      <c r="I4742" s="135">
        <v>0</v>
      </c>
      <c r="J4742" s="92"/>
    </row>
    <row r="4743" spans="1:10" x14ac:dyDescent="0.25">
      <c r="A4743" s="135" t="s">
        <v>13821</v>
      </c>
      <c r="B4743" s="135" t="s">
        <v>9082</v>
      </c>
      <c r="C4743" s="135" t="s">
        <v>566</v>
      </c>
      <c r="D4743" s="135" t="b">
        <v>0</v>
      </c>
      <c r="E4743" s="135" t="s">
        <v>13585</v>
      </c>
      <c r="F4743" s="135" t="s">
        <v>539</v>
      </c>
      <c r="G4743" s="136">
        <v>44147</v>
      </c>
      <c r="H4743" s="136">
        <v>44168</v>
      </c>
      <c r="I4743" s="135">
        <v>0</v>
      </c>
      <c r="J4743" s="92"/>
    </row>
    <row r="4744" spans="1:10" x14ac:dyDescent="0.25">
      <c r="A4744" s="135" t="s">
        <v>13822</v>
      </c>
      <c r="B4744" s="135" t="s">
        <v>9082</v>
      </c>
      <c r="C4744" s="135" t="s">
        <v>566</v>
      </c>
      <c r="D4744" s="135" t="b">
        <v>0</v>
      </c>
      <c r="E4744" s="135" t="s">
        <v>13585</v>
      </c>
      <c r="F4744" s="135" t="s">
        <v>539</v>
      </c>
      <c r="G4744" s="136">
        <v>44147</v>
      </c>
      <c r="H4744" s="136">
        <v>44168</v>
      </c>
      <c r="I4744" s="135">
        <v>0</v>
      </c>
      <c r="J4744" s="92"/>
    </row>
    <row r="4745" spans="1:10" x14ac:dyDescent="0.25">
      <c r="A4745" s="135" t="s">
        <v>13823</v>
      </c>
      <c r="B4745" s="135" t="s">
        <v>9082</v>
      </c>
      <c r="C4745" s="135" t="s">
        <v>566</v>
      </c>
      <c r="D4745" s="135" t="b">
        <v>0</v>
      </c>
      <c r="E4745" s="135" t="s">
        <v>13585</v>
      </c>
      <c r="F4745" s="135" t="s">
        <v>539</v>
      </c>
      <c r="G4745" s="136">
        <v>44147</v>
      </c>
      <c r="H4745" s="136">
        <v>44168</v>
      </c>
      <c r="I4745" s="135">
        <v>0</v>
      </c>
      <c r="J4745" s="92"/>
    </row>
    <row r="4746" spans="1:10" x14ac:dyDescent="0.25">
      <c r="A4746" s="135" t="s">
        <v>13824</v>
      </c>
      <c r="B4746" s="135" t="s">
        <v>9082</v>
      </c>
      <c r="C4746" s="135" t="s">
        <v>566</v>
      </c>
      <c r="D4746" s="135" t="b">
        <v>0</v>
      </c>
      <c r="E4746" s="135" t="s">
        <v>13585</v>
      </c>
      <c r="F4746" s="135" t="s">
        <v>539</v>
      </c>
      <c r="G4746" s="136">
        <v>44147</v>
      </c>
      <c r="H4746" s="136">
        <v>44168</v>
      </c>
      <c r="I4746" s="135">
        <v>0</v>
      </c>
      <c r="J4746" s="92"/>
    </row>
    <row r="4747" spans="1:10" x14ac:dyDescent="0.25">
      <c r="A4747" s="135" t="s">
        <v>13825</v>
      </c>
      <c r="B4747" s="135" t="s">
        <v>9082</v>
      </c>
      <c r="C4747" s="135" t="s">
        <v>566</v>
      </c>
      <c r="D4747" s="135" t="b">
        <v>0</v>
      </c>
      <c r="E4747" s="135" t="s">
        <v>13585</v>
      </c>
      <c r="F4747" s="135" t="s">
        <v>539</v>
      </c>
      <c r="G4747" s="136">
        <v>44147</v>
      </c>
      <c r="H4747" s="136">
        <v>44168</v>
      </c>
      <c r="I4747" s="135">
        <v>0</v>
      </c>
      <c r="J4747" s="92"/>
    </row>
    <row r="4748" spans="1:10" x14ac:dyDescent="0.25">
      <c r="A4748" s="135" t="s">
        <v>13826</v>
      </c>
      <c r="B4748" s="135" t="s">
        <v>9082</v>
      </c>
      <c r="C4748" s="135" t="s">
        <v>566</v>
      </c>
      <c r="D4748" s="135" t="b">
        <v>0</v>
      </c>
      <c r="E4748" s="135" t="s">
        <v>13585</v>
      </c>
      <c r="F4748" s="135" t="s">
        <v>539</v>
      </c>
      <c r="G4748" s="136">
        <v>44147</v>
      </c>
      <c r="H4748" s="136">
        <v>44168</v>
      </c>
      <c r="I4748" s="135">
        <v>0</v>
      </c>
      <c r="J4748" s="92"/>
    </row>
    <row r="4749" spans="1:10" x14ac:dyDescent="0.25">
      <c r="A4749" s="135" t="s">
        <v>13827</v>
      </c>
      <c r="B4749" s="135" t="s">
        <v>9082</v>
      </c>
      <c r="C4749" s="135" t="s">
        <v>566</v>
      </c>
      <c r="D4749" s="135" t="b">
        <v>0</v>
      </c>
      <c r="E4749" s="135" t="s">
        <v>13585</v>
      </c>
      <c r="F4749" s="135" t="s">
        <v>539</v>
      </c>
      <c r="G4749" s="136">
        <v>44147</v>
      </c>
      <c r="H4749" s="136">
        <v>44168</v>
      </c>
      <c r="I4749" s="135">
        <v>0</v>
      </c>
      <c r="J4749" s="92"/>
    </row>
    <row r="4750" spans="1:10" x14ac:dyDescent="0.25">
      <c r="A4750" s="135" t="s">
        <v>13828</v>
      </c>
      <c r="B4750" s="135" t="s">
        <v>9082</v>
      </c>
      <c r="C4750" s="135" t="s">
        <v>566</v>
      </c>
      <c r="D4750" s="135" t="b">
        <v>0</v>
      </c>
      <c r="E4750" s="135" t="s">
        <v>13585</v>
      </c>
      <c r="F4750" s="135" t="s">
        <v>539</v>
      </c>
      <c r="G4750" s="136">
        <v>44147</v>
      </c>
      <c r="H4750" s="136">
        <v>44168</v>
      </c>
      <c r="I4750" s="135">
        <v>0</v>
      </c>
      <c r="J4750" s="92"/>
    </row>
    <row r="4751" spans="1:10" x14ac:dyDescent="0.25">
      <c r="A4751" s="135" t="s">
        <v>13829</v>
      </c>
      <c r="B4751" s="135" t="s">
        <v>9082</v>
      </c>
      <c r="C4751" s="135" t="s">
        <v>566</v>
      </c>
      <c r="D4751" s="135" t="b">
        <v>0</v>
      </c>
      <c r="E4751" s="135" t="s">
        <v>13585</v>
      </c>
      <c r="F4751" s="135" t="s">
        <v>539</v>
      </c>
      <c r="G4751" s="136">
        <v>44147</v>
      </c>
      <c r="H4751" s="136">
        <v>44168</v>
      </c>
      <c r="I4751" s="135">
        <v>0</v>
      </c>
      <c r="J4751" s="92"/>
    </row>
    <row r="4752" spans="1:10" x14ac:dyDescent="0.25">
      <c r="A4752" s="135" t="s">
        <v>13830</v>
      </c>
      <c r="B4752" s="135" t="s">
        <v>9082</v>
      </c>
      <c r="C4752" s="135" t="s">
        <v>566</v>
      </c>
      <c r="D4752" s="135" t="b">
        <v>0</v>
      </c>
      <c r="E4752" s="135" t="s">
        <v>13585</v>
      </c>
      <c r="F4752" s="135" t="s">
        <v>539</v>
      </c>
      <c r="G4752" s="136">
        <v>44147</v>
      </c>
      <c r="H4752" s="136">
        <v>44168</v>
      </c>
      <c r="I4752" s="135">
        <v>0</v>
      </c>
      <c r="J4752" s="92"/>
    </row>
    <row r="4753" spans="1:10" x14ac:dyDescent="0.25">
      <c r="A4753" s="135" t="s">
        <v>13831</v>
      </c>
      <c r="B4753" s="135" t="s">
        <v>9082</v>
      </c>
      <c r="C4753" s="135" t="s">
        <v>566</v>
      </c>
      <c r="D4753" s="135" t="b">
        <v>0</v>
      </c>
      <c r="E4753" s="135" t="s">
        <v>13585</v>
      </c>
      <c r="F4753" s="135" t="s">
        <v>539</v>
      </c>
      <c r="G4753" s="136">
        <v>44147</v>
      </c>
      <c r="H4753" s="136">
        <v>44168</v>
      </c>
      <c r="I4753" s="135">
        <v>0</v>
      </c>
      <c r="J4753" s="92"/>
    </row>
    <row r="4754" spans="1:10" x14ac:dyDescent="0.25">
      <c r="A4754" s="135" t="s">
        <v>13832</v>
      </c>
      <c r="B4754" s="135" t="s">
        <v>9082</v>
      </c>
      <c r="C4754" s="135" t="s">
        <v>566</v>
      </c>
      <c r="D4754" s="135" t="b">
        <v>0</v>
      </c>
      <c r="E4754" s="135" t="s">
        <v>13585</v>
      </c>
      <c r="F4754" s="135" t="s">
        <v>539</v>
      </c>
      <c r="G4754" s="136">
        <v>44147</v>
      </c>
      <c r="H4754" s="136">
        <v>44168</v>
      </c>
      <c r="I4754" s="135">
        <v>0</v>
      </c>
      <c r="J4754" s="92"/>
    </row>
    <row r="4755" spans="1:10" x14ac:dyDescent="0.25">
      <c r="A4755" s="135" t="s">
        <v>13833</v>
      </c>
      <c r="B4755" s="135" t="s">
        <v>9082</v>
      </c>
      <c r="C4755" s="135" t="s">
        <v>566</v>
      </c>
      <c r="D4755" s="135" t="b">
        <v>0</v>
      </c>
      <c r="E4755" s="135" t="s">
        <v>13585</v>
      </c>
      <c r="F4755" s="135" t="s">
        <v>539</v>
      </c>
      <c r="G4755" s="136">
        <v>44147</v>
      </c>
      <c r="H4755" s="136">
        <v>44168</v>
      </c>
      <c r="I4755" s="135">
        <v>0</v>
      </c>
      <c r="J4755" s="92"/>
    </row>
    <row r="4756" spans="1:10" x14ac:dyDescent="0.25">
      <c r="A4756" s="135" t="s">
        <v>13834</v>
      </c>
      <c r="B4756" s="135" t="s">
        <v>9082</v>
      </c>
      <c r="C4756" s="135" t="s">
        <v>566</v>
      </c>
      <c r="D4756" s="135" t="b">
        <v>0</v>
      </c>
      <c r="E4756" s="135" t="s">
        <v>13585</v>
      </c>
      <c r="F4756" s="135" t="s">
        <v>539</v>
      </c>
      <c r="G4756" s="136">
        <v>44147</v>
      </c>
      <c r="H4756" s="136">
        <v>44168</v>
      </c>
      <c r="I4756" s="135">
        <v>0</v>
      </c>
      <c r="J4756" s="92"/>
    </row>
    <row r="4757" spans="1:10" x14ac:dyDescent="0.25">
      <c r="A4757" s="135" t="s">
        <v>13835</v>
      </c>
      <c r="B4757" s="135" t="s">
        <v>9082</v>
      </c>
      <c r="C4757" s="135" t="s">
        <v>566</v>
      </c>
      <c r="D4757" s="135" t="b">
        <v>0</v>
      </c>
      <c r="E4757" s="135" t="s">
        <v>13585</v>
      </c>
      <c r="F4757" s="135" t="s">
        <v>539</v>
      </c>
      <c r="G4757" s="136">
        <v>44147</v>
      </c>
      <c r="H4757" s="136">
        <v>44168</v>
      </c>
      <c r="I4757" s="135">
        <v>0</v>
      </c>
      <c r="J4757" s="92"/>
    </row>
    <row r="4758" spans="1:10" x14ac:dyDescent="0.25">
      <c r="A4758" s="135" t="s">
        <v>13836</v>
      </c>
      <c r="B4758" s="135" t="s">
        <v>9082</v>
      </c>
      <c r="C4758" s="135" t="s">
        <v>566</v>
      </c>
      <c r="D4758" s="135" t="b">
        <v>0</v>
      </c>
      <c r="E4758" s="135" t="s">
        <v>13585</v>
      </c>
      <c r="F4758" s="135" t="s">
        <v>539</v>
      </c>
      <c r="G4758" s="136">
        <v>44147</v>
      </c>
      <c r="H4758" s="136">
        <v>44168</v>
      </c>
      <c r="I4758" s="135">
        <v>0</v>
      </c>
      <c r="J4758" s="92"/>
    </row>
    <row r="4759" spans="1:10" x14ac:dyDescent="0.25">
      <c r="A4759" s="135" t="s">
        <v>13837</v>
      </c>
      <c r="B4759" s="135" t="s">
        <v>9082</v>
      </c>
      <c r="C4759" s="135" t="s">
        <v>566</v>
      </c>
      <c r="D4759" s="135" t="b">
        <v>0</v>
      </c>
      <c r="E4759" s="135" t="s">
        <v>13585</v>
      </c>
      <c r="F4759" s="135" t="s">
        <v>539</v>
      </c>
      <c r="G4759" s="136">
        <v>44147</v>
      </c>
      <c r="H4759" s="136">
        <v>44168</v>
      </c>
      <c r="I4759" s="135">
        <v>0</v>
      </c>
      <c r="J4759" s="92"/>
    </row>
    <row r="4760" spans="1:10" x14ac:dyDescent="0.25">
      <c r="A4760" s="135" t="s">
        <v>13838</v>
      </c>
      <c r="B4760" s="135" t="s">
        <v>9082</v>
      </c>
      <c r="C4760" s="135" t="s">
        <v>566</v>
      </c>
      <c r="D4760" s="135" t="b">
        <v>0</v>
      </c>
      <c r="E4760" s="135" t="s">
        <v>13585</v>
      </c>
      <c r="F4760" s="135" t="s">
        <v>539</v>
      </c>
      <c r="G4760" s="136">
        <v>44147</v>
      </c>
      <c r="H4760" s="136">
        <v>44168</v>
      </c>
      <c r="I4760" s="135">
        <v>0</v>
      </c>
      <c r="J4760" s="92"/>
    </row>
    <row r="4761" spans="1:10" x14ac:dyDescent="0.25">
      <c r="A4761" s="135" t="s">
        <v>13839</v>
      </c>
      <c r="B4761" s="135" t="s">
        <v>9082</v>
      </c>
      <c r="C4761" s="135" t="s">
        <v>566</v>
      </c>
      <c r="D4761" s="135" t="b">
        <v>0</v>
      </c>
      <c r="E4761" s="135" t="s">
        <v>13585</v>
      </c>
      <c r="F4761" s="135" t="s">
        <v>539</v>
      </c>
      <c r="G4761" s="136">
        <v>44147</v>
      </c>
      <c r="H4761" s="136">
        <v>44168</v>
      </c>
      <c r="I4761" s="135">
        <v>0</v>
      </c>
      <c r="J4761" s="92"/>
    </row>
    <row r="4762" spans="1:10" x14ac:dyDescent="0.25">
      <c r="A4762" s="135" t="s">
        <v>13840</v>
      </c>
      <c r="B4762" s="135" t="s">
        <v>9082</v>
      </c>
      <c r="C4762" s="135" t="s">
        <v>566</v>
      </c>
      <c r="D4762" s="135" t="b">
        <v>0</v>
      </c>
      <c r="E4762" s="135" t="s">
        <v>13585</v>
      </c>
      <c r="F4762" s="135" t="s">
        <v>539</v>
      </c>
      <c r="G4762" s="136">
        <v>44147</v>
      </c>
      <c r="H4762" s="136">
        <v>44168</v>
      </c>
      <c r="I4762" s="135">
        <v>0</v>
      </c>
      <c r="J4762" s="92"/>
    </row>
    <row r="4763" spans="1:10" x14ac:dyDescent="0.25">
      <c r="A4763" s="135" t="s">
        <v>13841</v>
      </c>
      <c r="B4763" s="135" t="s">
        <v>9082</v>
      </c>
      <c r="C4763" s="135" t="s">
        <v>566</v>
      </c>
      <c r="D4763" s="135" t="b">
        <v>0</v>
      </c>
      <c r="E4763" s="135" t="s">
        <v>13585</v>
      </c>
      <c r="F4763" s="135" t="s">
        <v>539</v>
      </c>
      <c r="G4763" s="136">
        <v>44147</v>
      </c>
      <c r="H4763" s="136">
        <v>44168</v>
      </c>
      <c r="I4763" s="135">
        <v>0</v>
      </c>
      <c r="J4763" s="92"/>
    </row>
    <row r="4764" spans="1:10" x14ac:dyDescent="0.25">
      <c r="A4764" s="135" t="s">
        <v>13842</v>
      </c>
      <c r="B4764" s="135" t="s">
        <v>9082</v>
      </c>
      <c r="C4764" s="135" t="s">
        <v>566</v>
      </c>
      <c r="D4764" s="135" t="b">
        <v>0</v>
      </c>
      <c r="E4764" s="135" t="s">
        <v>13585</v>
      </c>
      <c r="F4764" s="135" t="s">
        <v>539</v>
      </c>
      <c r="G4764" s="136">
        <v>44147</v>
      </c>
      <c r="H4764" s="136">
        <v>44168</v>
      </c>
      <c r="I4764" s="135">
        <v>0</v>
      </c>
      <c r="J4764" s="92"/>
    </row>
    <row r="4765" spans="1:10" x14ac:dyDescent="0.25">
      <c r="A4765" s="135" t="s">
        <v>13843</v>
      </c>
      <c r="B4765" s="135" t="s">
        <v>9082</v>
      </c>
      <c r="C4765" s="135" t="s">
        <v>566</v>
      </c>
      <c r="D4765" s="135" t="b">
        <v>0</v>
      </c>
      <c r="E4765" s="135" t="s">
        <v>13585</v>
      </c>
      <c r="F4765" s="135" t="s">
        <v>539</v>
      </c>
      <c r="G4765" s="136">
        <v>44147</v>
      </c>
      <c r="H4765" s="136">
        <v>44168</v>
      </c>
      <c r="I4765" s="135">
        <v>0</v>
      </c>
      <c r="J4765" s="92"/>
    </row>
    <row r="4766" spans="1:10" x14ac:dyDescent="0.25">
      <c r="A4766" s="135" t="s">
        <v>13844</v>
      </c>
      <c r="B4766" s="135" t="s">
        <v>9082</v>
      </c>
      <c r="C4766" s="135" t="s">
        <v>566</v>
      </c>
      <c r="D4766" s="135" t="b">
        <v>0</v>
      </c>
      <c r="E4766" s="135" t="s">
        <v>13585</v>
      </c>
      <c r="F4766" s="135" t="s">
        <v>539</v>
      </c>
      <c r="G4766" s="136">
        <v>44147</v>
      </c>
      <c r="H4766" s="136">
        <v>44168</v>
      </c>
      <c r="I4766" s="135">
        <v>0</v>
      </c>
      <c r="J4766" s="92"/>
    </row>
    <row r="4767" spans="1:10" x14ac:dyDescent="0.25">
      <c r="A4767" s="135" t="s">
        <v>13845</v>
      </c>
      <c r="B4767" s="135" t="s">
        <v>9082</v>
      </c>
      <c r="C4767" s="135" t="s">
        <v>566</v>
      </c>
      <c r="D4767" s="135" t="b">
        <v>0</v>
      </c>
      <c r="E4767" s="135" t="s">
        <v>13585</v>
      </c>
      <c r="F4767" s="135" t="s">
        <v>539</v>
      </c>
      <c r="G4767" s="136">
        <v>44147</v>
      </c>
      <c r="H4767" s="136">
        <v>44168</v>
      </c>
      <c r="I4767" s="135">
        <v>0</v>
      </c>
      <c r="J4767" s="92"/>
    </row>
    <row r="4768" spans="1:10" x14ac:dyDescent="0.25">
      <c r="A4768" s="135" t="s">
        <v>13846</v>
      </c>
      <c r="B4768" s="135" t="s">
        <v>9082</v>
      </c>
      <c r="C4768" s="135" t="s">
        <v>566</v>
      </c>
      <c r="D4768" s="135" t="b">
        <v>0</v>
      </c>
      <c r="E4768" s="135" t="s">
        <v>13585</v>
      </c>
      <c r="F4768" s="135" t="s">
        <v>539</v>
      </c>
      <c r="G4768" s="136">
        <v>44147</v>
      </c>
      <c r="H4768" s="136">
        <v>44168</v>
      </c>
      <c r="I4768" s="135">
        <v>0</v>
      </c>
      <c r="J4768" s="92"/>
    </row>
    <row r="4769" spans="1:10" x14ac:dyDescent="0.25">
      <c r="A4769" s="135" t="s">
        <v>13847</v>
      </c>
      <c r="B4769" s="135" t="s">
        <v>9082</v>
      </c>
      <c r="C4769" s="135" t="s">
        <v>566</v>
      </c>
      <c r="D4769" s="135" t="b">
        <v>0</v>
      </c>
      <c r="E4769" s="135" t="s">
        <v>13585</v>
      </c>
      <c r="F4769" s="135" t="s">
        <v>539</v>
      </c>
      <c r="G4769" s="136">
        <v>44147</v>
      </c>
      <c r="H4769" s="136">
        <v>44168</v>
      </c>
      <c r="I4769" s="135">
        <v>0</v>
      </c>
      <c r="J4769" s="92"/>
    </row>
    <row r="4770" spans="1:10" x14ac:dyDescent="0.25">
      <c r="A4770" s="135" t="s">
        <v>13848</v>
      </c>
      <c r="B4770" s="135" t="s">
        <v>9082</v>
      </c>
      <c r="C4770" s="135" t="s">
        <v>566</v>
      </c>
      <c r="D4770" s="135" t="b">
        <v>0</v>
      </c>
      <c r="E4770" s="135" t="s">
        <v>13585</v>
      </c>
      <c r="F4770" s="135" t="s">
        <v>539</v>
      </c>
      <c r="G4770" s="136">
        <v>44147</v>
      </c>
      <c r="H4770" s="136">
        <v>44168</v>
      </c>
      <c r="I4770" s="135">
        <v>0</v>
      </c>
      <c r="J4770" s="92"/>
    </row>
    <row r="4771" spans="1:10" x14ac:dyDescent="0.25">
      <c r="A4771" s="135" t="s">
        <v>13849</v>
      </c>
      <c r="B4771" s="135" t="s">
        <v>9082</v>
      </c>
      <c r="C4771" s="135" t="s">
        <v>566</v>
      </c>
      <c r="D4771" s="135" t="b">
        <v>0</v>
      </c>
      <c r="E4771" s="135" t="s">
        <v>13585</v>
      </c>
      <c r="F4771" s="135" t="s">
        <v>539</v>
      </c>
      <c r="G4771" s="136">
        <v>44147</v>
      </c>
      <c r="H4771" s="136">
        <v>44168</v>
      </c>
      <c r="I4771" s="135">
        <v>0</v>
      </c>
      <c r="J4771" s="92"/>
    </row>
    <row r="4772" spans="1:10" x14ac:dyDescent="0.25">
      <c r="A4772" s="135" t="s">
        <v>13850</v>
      </c>
      <c r="B4772" s="135" t="s">
        <v>9082</v>
      </c>
      <c r="C4772" s="135" t="s">
        <v>566</v>
      </c>
      <c r="D4772" s="135" t="b">
        <v>0</v>
      </c>
      <c r="E4772" s="135" t="s">
        <v>13585</v>
      </c>
      <c r="F4772" s="135" t="s">
        <v>539</v>
      </c>
      <c r="G4772" s="136">
        <v>44147</v>
      </c>
      <c r="H4772" s="136">
        <v>44168</v>
      </c>
      <c r="I4772" s="135">
        <v>0</v>
      </c>
      <c r="J4772" s="92"/>
    </row>
    <row r="4773" spans="1:10" x14ac:dyDescent="0.25">
      <c r="A4773" s="135" t="s">
        <v>13851</v>
      </c>
      <c r="B4773" s="135" t="s">
        <v>9082</v>
      </c>
      <c r="C4773" s="135" t="s">
        <v>566</v>
      </c>
      <c r="D4773" s="135" t="b">
        <v>0</v>
      </c>
      <c r="E4773" s="135" t="s">
        <v>13585</v>
      </c>
      <c r="F4773" s="135" t="s">
        <v>539</v>
      </c>
      <c r="G4773" s="136">
        <v>44147</v>
      </c>
      <c r="H4773" s="136">
        <v>44168</v>
      </c>
      <c r="I4773" s="135">
        <v>0</v>
      </c>
      <c r="J4773" s="92"/>
    </row>
    <row r="4774" spans="1:10" x14ac:dyDescent="0.25">
      <c r="A4774" s="135" t="s">
        <v>13852</v>
      </c>
      <c r="B4774" s="135" t="s">
        <v>9082</v>
      </c>
      <c r="C4774" s="135" t="s">
        <v>566</v>
      </c>
      <c r="D4774" s="135" t="b">
        <v>0</v>
      </c>
      <c r="E4774" s="135" t="s">
        <v>13585</v>
      </c>
      <c r="F4774" s="135" t="s">
        <v>539</v>
      </c>
      <c r="G4774" s="136">
        <v>44147</v>
      </c>
      <c r="H4774" s="136">
        <v>44168</v>
      </c>
      <c r="I4774" s="135">
        <v>0</v>
      </c>
      <c r="J4774" s="92"/>
    </row>
    <row r="4775" spans="1:10" x14ac:dyDescent="0.25">
      <c r="A4775" s="135" t="s">
        <v>13853</v>
      </c>
      <c r="B4775" s="135" t="s">
        <v>9082</v>
      </c>
      <c r="C4775" s="135" t="s">
        <v>566</v>
      </c>
      <c r="D4775" s="135" t="b">
        <v>0</v>
      </c>
      <c r="E4775" s="135" t="s">
        <v>13585</v>
      </c>
      <c r="F4775" s="135" t="s">
        <v>539</v>
      </c>
      <c r="G4775" s="136">
        <v>44147</v>
      </c>
      <c r="H4775" s="136">
        <v>44168</v>
      </c>
      <c r="I4775" s="135">
        <v>0</v>
      </c>
      <c r="J4775" s="92"/>
    </row>
    <row r="4776" spans="1:10" x14ac:dyDescent="0.25">
      <c r="A4776" s="135" t="s">
        <v>13854</v>
      </c>
      <c r="B4776" s="135" t="s">
        <v>9082</v>
      </c>
      <c r="C4776" s="135" t="s">
        <v>566</v>
      </c>
      <c r="D4776" s="135" t="b">
        <v>0</v>
      </c>
      <c r="E4776" s="135" t="s">
        <v>13585</v>
      </c>
      <c r="F4776" s="135" t="s">
        <v>539</v>
      </c>
      <c r="G4776" s="136">
        <v>44147</v>
      </c>
      <c r="H4776" s="136">
        <v>44168</v>
      </c>
      <c r="I4776" s="135">
        <v>0</v>
      </c>
      <c r="J4776" s="92"/>
    </row>
    <row r="4777" spans="1:10" x14ac:dyDescent="0.25">
      <c r="A4777" s="135" t="s">
        <v>13855</v>
      </c>
      <c r="B4777" s="135" t="s">
        <v>9082</v>
      </c>
      <c r="C4777" s="135" t="s">
        <v>566</v>
      </c>
      <c r="D4777" s="135" t="b">
        <v>0</v>
      </c>
      <c r="E4777" s="135" t="s">
        <v>13585</v>
      </c>
      <c r="F4777" s="135" t="s">
        <v>539</v>
      </c>
      <c r="G4777" s="136">
        <v>44147</v>
      </c>
      <c r="H4777" s="136">
        <v>44168</v>
      </c>
      <c r="I4777" s="135">
        <v>0</v>
      </c>
      <c r="J4777" s="92"/>
    </row>
    <row r="4778" spans="1:10" x14ac:dyDescent="0.25">
      <c r="A4778" s="135" t="s">
        <v>13856</v>
      </c>
      <c r="B4778" s="135" t="s">
        <v>9082</v>
      </c>
      <c r="C4778" s="135" t="s">
        <v>566</v>
      </c>
      <c r="D4778" s="135" t="b">
        <v>0</v>
      </c>
      <c r="E4778" s="135" t="s">
        <v>13585</v>
      </c>
      <c r="F4778" s="135" t="s">
        <v>539</v>
      </c>
      <c r="G4778" s="136">
        <v>44147</v>
      </c>
      <c r="H4778" s="136">
        <v>44168</v>
      </c>
      <c r="I4778" s="135">
        <v>0</v>
      </c>
      <c r="J4778" s="92"/>
    </row>
    <row r="4779" spans="1:10" x14ac:dyDescent="0.25">
      <c r="A4779" s="135" t="s">
        <v>13857</v>
      </c>
      <c r="B4779" s="135" t="s">
        <v>9082</v>
      </c>
      <c r="C4779" s="135" t="s">
        <v>566</v>
      </c>
      <c r="D4779" s="135" t="b">
        <v>0</v>
      </c>
      <c r="E4779" s="135" t="s">
        <v>13585</v>
      </c>
      <c r="F4779" s="135" t="s">
        <v>539</v>
      </c>
      <c r="G4779" s="136">
        <v>44147</v>
      </c>
      <c r="H4779" s="136">
        <v>44168</v>
      </c>
      <c r="I4779" s="135">
        <v>0</v>
      </c>
      <c r="J4779" s="92"/>
    </row>
    <row r="4780" spans="1:10" x14ac:dyDescent="0.25">
      <c r="A4780" s="135" t="s">
        <v>13858</v>
      </c>
      <c r="B4780" s="135" t="s">
        <v>9082</v>
      </c>
      <c r="C4780" s="135" t="s">
        <v>566</v>
      </c>
      <c r="D4780" s="135" t="b">
        <v>0</v>
      </c>
      <c r="E4780" s="135" t="s">
        <v>13585</v>
      </c>
      <c r="F4780" s="135" t="s">
        <v>539</v>
      </c>
      <c r="G4780" s="136">
        <v>44147</v>
      </c>
      <c r="H4780" s="136">
        <v>44168</v>
      </c>
      <c r="I4780" s="135">
        <v>0</v>
      </c>
      <c r="J4780" s="92"/>
    </row>
    <row r="4781" spans="1:10" x14ac:dyDescent="0.25">
      <c r="A4781" s="135" t="s">
        <v>13859</v>
      </c>
      <c r="B4781" s="135" t="s">
        <v>9082</v>
      </c>
      <c r="C4781" s="135" t="s">
        <v>566</v>
      </c>
      <c r="D4781" s="135" t="b">
        <v>0</v>
      </c>
      <c r="E4781" s="135" t="s">
        <v>13585</v>
      </c>
      <c r="F4781" s="135" t="s">
        <v>539</v>
      </c>
      <c r="G4781" s="136">
        <v>44147</v>
      </c>
      <c r="H4781" s="136">
        <v>44168</v>
      </c>
      <c r="I4781" s="135">
        <v>0</v>
      </c>
      <c r="J4781" s="92"/>
    </row>
    <row r="4782" spans="1:10" x14ac:dyDescent="0.25">
      <c r="A4782" s="135" t="s">
        <v>13860</v>
      </c>
      <c r="B4782" s="135" t="s">
        <v>9082</v>
      </c>
      <c r="C4782" s="135" t="s">
        <v>566</v>
      </c>
      <c r="D4782" s="135" t="b">
        <v>0</v>
      </c>
      <c r="E4782" s="135" t="s">
        <v>13585</v>
      </c>
      <c r="F4782" s="135" t="s">
        <v>539</v>
      </c>
      <c r="G4782" s="136">
        <v>44147</v>
      </c>
      <c r="H4782" s="136">
        <v>44168</v>
      </c>
      <c r="I4782" s="135">
        <v>0</v>
      </c>
      <c r="J4782" s="92"/>
    </row>
    <row r="4783" spans="1:10" x14ac:dyDescent="0.25">
      <c r="A4783" s="135" t="s">
        <v>13861</v>
      </c>
      <c r="B4783" s="135" t="s">
        <v>9082</v>
      </c>
      <c r="C4783" s="135" t="s">
        <v>566</v>
      </c>
      <c r="D4783" s="135" t="b">
        <v>0</v>
      </c>
      <c r="E4783" s="135" t="s">
        <v>13585</v>
      </c>
      <c r="F4783" s="135" t="s">
        <v>539</v>
      </c>
      <c r="G4783" s="136">
        <v>44147</v>
      </c>
      <c r="H4783" s="136">
        <v>44168</v>
      </c>
      <c r="I4783" s="135">
        <v>0</v>
      </c>
      <c r="J4783" s="92"/>
    </row>
    <row r="4784" spans="1:10" x14ac:dyDescent="0.25">
      <c r="A4784" s="135" t="s">
        <v>13862</v>
      </c>
      <c r="B4784" s="135" t="s">
        <v>9082</v>
      </c>
      <c r="C4784" s="135" t="s">
        <v>566</v>
      </c>
      <c r="D4784" s="135" t="b">
        <v>0</v>
      </c>
      <c r="E4784" s="135" t="s">
        <v>13585</v>
      </c>
      <c r="F4784" s="135" t="s">
        <v>539</v>
      </c>
      <c r="G4784" s="136">
        <v>44147</v>
      </c>
      <c r="H4784" s="136">
        <v>44168</v>
      </c>
      <c r="I4784" s="135">
        <v>0</v>
      </c>
      <c r="J4784" s="92"/>
    </row>
    <row r="4785" spans="1:10" x14ac:dyDescent="0.25">
      <c r="A4785" s="135" t="s">
        <v>13863</v>
      </c>
      <c r="B4785" s="135" t="s">
        <v>9082</v>
      </c>
      <c r="C4785" s="135" t="s">
        <v>566</v>
      </c>
      <c r="D4785" s="135" t="b">
        <v>0</v>
      </c>
      <c r="E4785" s="135" t="s">
        <v>13585</v>
      </c>
      <c r="F4785" s="135" t="s">
        <v>539</v>
      </c>
      <c r="G4785" s="136">
        <v>44147</v>
      </c>
      <c r="H4785" s="136">
        <v>44168</v>
      </c>
      <c r="I4785" s="135">
        <v>0</v>
      </c>
      <c r="J4785" s="92"/>
    </row>
    <row r="4786" spans="1:10" x14ac:dyDescent="0.25">
      <c r="A4786" s="135" t="s">
        <v>13864</v>
      </c>
      <c r="B4786" s="135" t="s">
        <v>9082</v>
      </c>
      <c r="C4786" s="135" t="s">
        <v>566</v>
      </c>
      <c r="D4786" s="135" t="b">
        <v>0</v>
      </c>
      <c r="E4786" s="135" t="s">
        <v>13585</v>
      </c>
      <c r="F4786" s="135" t="s">
        <v>539</v>
      </c>
      <c r="G4786" s="136">
        <v>44147</v>
      </c>
      <c r="H4786" s="136">
        <v>44168</v>
      </c>
      <c r="I4786" s="135">
        <v>0</v>
      </c>
      <c r="J4786" s="92"/>
    </row>
    <row r="4787" spans="1:10" x14ac:dyDescent="0.25">
      <c r="A4787" s="135" t="s">
        <v>13865</v>
      </c>
      <c r="B4787" s="135" t="s">
        <v>9082</v>
      </c>
      <c r="C4787" s="135" t="s">
        <v>566</v>
      </c>
      <c r="D4787" s="135" t="b">
        <v>0</v>
      </c>
      <c r="E4787" s="135" t="s">
        <v>13585</v>
      </c>
      <c r="F4787" s="135" t="s">
        <v>539</v>
      </c>
      <c r="G4787" s="136">
        <v>44147</v>
      </c>
      <c r="H4787" s="136">
        <v>44168</v>
      </c>
      <c r="I4787" s="135">
        <v>0</v>
      </c>
      <c r="J4787" s="92"/>
    </row>
    <row r="4788" spans="1:10" x14ac:dyDescent="0.25">
      <c r="A4788" s="135" t="s">
        <v>13866</v>
      </c>
      <c r="B4788" s="135" t="s">
        <v>9082</v>
      </c>
      <c r="C4788" s="135" t="s">
        <v>566</v>
      </c>
      <c r="D4788" s="135" t="b">
        <v>0</v>
      </c>
      <c r="E4788" s="135" t="s">
        <v>13585</v>
      </c>
      <c r="F4788" s="135" t="s">
        <v>539</v>
      </c>
      <c r="G4788" s="136">
        <v>44147</v>
      </c>
      <c r="H4788" s="136">
        <v>44168</v>
      </c>
      <c r="I4788" s="135">
        <v>0</v>
      </c>
      <c r="J4788" s="92"/>
    </row>
    <row r="4789" spans="1:10" x14ac:dyDescent="0.25">
      <c r="A4789" s="135" t="s">
        <v>13867</v>
      </c>
      <c r="B4789" s="135" t="s">
        <v>9082</v>
      </c>
      <c r="C4789" s="135" t="s">
        <v>566</v>
      </c>
      <c r="D4789" s="135" t="b">
        <v>0</v>
      </c>
      <c r="E4789" s="135" t="s">
        <v>13585</v>
      </c>
      <c r="F4789" s="135" t="s">
        <v>539</v>
      </c>
      <c r="G4789" s="136">
        <v>44147</v>
      </c>
      <c r="H4789" s="136">
        <v>44168</v>
      </c>
      <c r="I4789" s="135">
        <v>0</v>
      </c>
      <c r="J4789" s="92"/>
    </row>
    <row r="4790" spans="1:10" x14ac:dyDescent="0.25">
      <c r="A4790" s="135" t="s">
        <v>13868</v>
      </c>
      <c r="B4790" s="135" t="s">
        <v>9082</v>
      </c>
      <c r="C4790" s="135" t="s">
        <v>566</v>
      </c>
      <c r="D4790" s="135" t="b">
        <v>0</v>
      </c>
      <c r="E4790" s="135" t="s">
        <v>13585</v>
      </c>
      <c r="F4790" s="135" t="s">
        <v>539</v>
      </c>
      <c r="G4790" s="136">
        <v>44147</v>
      </c>
      <c r="H4790" s="136">
        <v>44168</v>
      </c>
      <c r="I4790" s="135">
        <v>0</v>
      </c>
      <c r="J4790" s="92"/>
    </row>
    <row r="4791" spans="1:10" x14ac:dyDescent="0.25">
      <c r="A4791" s="135" t="s">
        <v>13869</v>
      </c>
      <c r="B4791" s="135" t="s">
        <v>9082</v>
      </c>
      <c r="C4791" s="135" t="s">
        <v>566</v>
      </c>
      <c r="D4791" s="135" t="b">
        <v>0</v>
      </c>
      <c r="E4791" s="135" t="s">
        <v>13585</v>
      </c>
      <c r="F4791" s="135" t="s">
        <v>539</v>
      </c>
      <c r="G4791" s="136">
        <v>44147</v>
      </c>
      <c r="H4791" s="136">
        <v>44168</v>
      </c>
      <c r="I4791" s="135">
        <v>0</v>
      </c>
      <c r="J4791" s="92"/>
    </row>
    <row r="4792" spans="1:10" x14ac:dyDescent="0.25">
      <c r="A4792" s="135" t="s">
        <v>13870</v>
      </c>
      <c r="B4792" s="135" t="s">
        <v>9082</v>
      </c>
      <c r="C4792" s="135" t="s">
        <v>566</v>
      </c>
      <c r="D4792" s="135" t="b">
        <v>0</v>
      </c>
      <c r="E4792" s="135" t="s">
        <v>13585</v>
      </c>
      <c r="F4792" s="135" t="s">
        <v>539</v>
      </c>
      <c r="G4792" s="136">
        <v>44147</v>
      </c>
      <c r="H4792" s="136">
        <v>44168</v>
      </c>
      <c r="I4792" s="135">
        <v>0</v>
      </c>
      <c r="J4792" s="92"/>
    </row>
    <row r="4793" spans="1:10" x14ac:dyDescent="0.25">
      <c r="A4793" s="135" t="s">
        <v>13871</v>
      </c>
      <c r="B4793" s="135" t="s">
        <v>9082</v>
      </c>
      <c r="C4793" s="135" t="s">
        <v>566</v>
      </c>
      <c r="D4793" s="135" t="b">
        <v>0</v>
      </c>
      <c r="E4793" s="135" t="s">
        <v>13585</v>
      </c>
      <c r="F4793" s="135" t="s">
        <v>539</v>
      </c>
      <c r="G4793" s="136">
        <v>44147</v>
      </c>
      <c r="H4793" s="136">
        <v>44168</v>
      </c>
      <c r="I4793" s="135">
        <v>0</v>
      </c>
      <c r="J4793" s="92"/>
    </row>
    <row r="4794" spans="1:10" x14ac:dyDescent="0.25">
      <c r="A4794" s="135" t="s">
        <v>13872</v>
      </c>
      <c r="B4794" s="135" t="s">
        <v>9082</v>
      </c>
      <c r="C4794" s="135" t="s">
        <v>566</v>
      </c>
      <c r="D4794" s="135" t="b">
        <v>0</v>
      </c>
      <c r="E4794" s="135" t="s">
        <v>13585</v>
      </c>
      <c r="F4794" s="135" t="s">
        <v>539</v>
      </c>
      <c r="G4794" s="136">
        <v>44147</v>
      </c>
      <c r="H4794" s="136">
        <v>44168</v>
      </c>
      <c r="I4794" s="135">
        <v>0</v>
      </c>
      <c r="J4794" s="92"/>
    </row>
    <row r="4795" spans="1:10" x14ac:dyDescent="0.25">
      <c r="A4795" s="135" t="s">
        <v>13873</v>
      </c>
      <c r="B4795" s="135" t="s">
        <v>9082</v>
      </c>
      <c r="C4795" s="135" t="s">
        <v>566</v>
      </c>
      <c r="D4795" s="135" t="b">
        <v>0</v>
      </c>
      <c r="E4795" s="135" t="s">
        <v>13585</v>
      </c>
      <c r="F4795" s="135" t="s">
        <v>539</v>
      </c>
      <c r="G4795" s="136">
        <v>44147</v>
      </c>
      <c r="H4795" s="136">
        <v>44168</v>
      </c>
      <c r="I4795" s="135">
        <v>0</v>
      </c>
      <c r="J4795" s="92"/>
    </row>
    <row r="4796" spans="1:10" x14ac:dyDescent="0.25">
      <c r="A4796" s="135" t="s">
        <v>13874</v>
      </c>
      <c r="B4796" s="135" t="s">
        <v>9082</v>
      </c>
      <c r="C4796" s="135" t="s">
        <v>566</v>
      </c>
      <c r="D4796" s="135" t="b">
        <v>0</v>
      </c>
      <c r="E4796" s="135" t="s">
        <v>13585</v>
      </c>
      <c r="F4796" s="135" t="s">
        <v>539</v>
      </c>
      <c r="G4796" s="136">
        <v>44147</v>
      </c>
      <c r="H4796" s="136">
        <v>44168</v>
      </c>
      <c r="I4796" s="135">
        <v>0</v>
      </c>
      <c r="J4796" s="92"/>
    </row>
    <row r="4797" spans="1:10" x14ac:dyDescent="0.25">
      <c r="A4797" s="135" t="s">
        <v>13875</v>
      </c>
      <c r="B4797" s="135" t="s">
        <v>9082</v>
      </c>
      <c r="C4797" s="135" t="s">
        <v>566</v>
      </c>
      <c r="D4797" s="135" t="b">
        <v>0</v>
      </c>
      <c r="E4797" s="135" t="s">
        <v>13585</v>
      </c>
      <c r="F4797" s="135" t="s">
        <v>539</v>
      </c>
      <c r="G4797" s="136">
        <v>44147</v>
      </c>
      <c r="H4797" s="136">
        <v>44168</v>
      </c>
      <c r="I4797" s="135">
        <v>0</v>
      </c>
      <c r="J4797" s="92"/>
    </row>
    <row r="4798" spans="1:10" x14ac:dyDescent="0.25">
      <c r="A4798" s="135" t="s">
        <v>13876</v>
      </c>
      <c r="B4798" s="135" t="s">
        <v>9082</v>
      </c>
      <c r="C4798" s="135" t="s">
        <v>566</v>
      </c>
      <c r="D4798" s="135" t="b">
        <v>0</v>
      </c>
      <c r="E4798" s="135" t="s">
        <v>13585</v>
      </c>
      <c r="F4798" s="135" t="s">
        <v>539</v>
      </c>
      <c r="G4798" s="136">
        <v>44147</v>
      </c>
      <c r="H4798" s="136">
        <v>44168</v>
      </c>
      <c r="I4798" s="135">
        <v>0</v>
      </c>
      <c r="J4798" s="92"/>
    </row>
    <row r="4799" spans="1:10" x14ac:dyDescent="0.25">
      <c r="A4799" s="135" t="s">
        <v>13877</v>
      </c>
      <c r="B4799" s="135" t="s">
        <v>9082</v>
      </c>
      <c r="C4799" s="135" t="s">
        <v>566</v>
      </c>
      <c r="D4799" s="135" t="b">
        <v>0</v>
      </c>
      <c r="E4799" s="135" t="s">
        <v>13585</v>
      </c>
      <c r="F4799" s="135" t="s">
        <v>539</v>
      </c>
      <c r="G4799" s="136">
        <v>44147</v>
      </c>
      <c r="H4799" s="136">
        <v>44168</v>
      </c>
      <c r="I4799" s="135">
        <v>0</v>
      </c>
      <c r="J4799" s="92"/>
    </row>
    <row r="4800" spans="1:10" x14ac:dyDescent="0.25">
      <c r="A4800" s="135" t="s">
        <v>13878</v>
      </c>
      <c r="B4800" s="135" t="s">
        <v>9082</v>
      </c>
      <c r="C4800" s="135" t="s">
        <v>566</v>
      </c>
      <c r="D4800" s="135" t="b">
        <v>0</v>
      </c>
      <c r="E4800" s="135" t="s">
        <v>13585</v>
      </c>
      <c r="F4800" s="135" t="s">
        <v>539</v>
      </c>
      <c r="G4800" s="136">
        <v>44147</v>
      </c>
      <c r="H4800" s="136">
        <v>44168</v>
      </c>
      <c r="I4800" s="135">
        <v>0</v>
      </c>
      <c r="J4800" s="92"/>
    </row>
    <row r="4801" spans="1:10" x14ac:dyDescent="0.25">
      <c r="A4801" s="135" t="s">
        <v>13879</v>
      </c>
      <c r="B4801" s="135" t="s">
        <v>9082</v>
      </c>
      <c r="C4801" s="135" t="s">
        <v>566</v>
      </c>
      <c r="D4801" s="135" t="b">
        <v>0</v>
      </c>
      <c r="E4801" s="135" t="s">
        <v>13585</v>
      </c>
      <c r="F4801" s="135" t="s">
        <v>539</v>
      </c>
      <c r="G4801" s="136">
        <v>44147</v>
      </c>
      <c r="H4801" s="136">
        <v>44165</v>
      </c>
      <c r="I4801" s="135">
        <v>0</v>
      </c>
      <c r="J4801" s="92"/>
    </row>
    <row r="4802" spans="1:10" x14ac:dyDescent="0.25">
      <c r="A4802" s="135" t="s">
        <v>13880</v>
      </c>
      <c r="B4802" s="135" t="s">
        <v>9082</v>
      </c>
      <c r="C4802" s="135" t="s">
        <v>566</v>
      </c>
      <c r="D4802" s="135" t="b">
        <v>0</v>
      </c>
      <c r="E4802" s="135" t="s">
        <v>13585</v>
      </c>
      <c r="F4802" s="135" t="s">
        <v>539</v>
      </c>
      <c r="G4802" s="136">
        <v>44147</v>
      </c>
      <c r="H4802" s="136">
        <v>44165</v>
      </c>
      <c r="I4802" s="135">
        <v>0</v>
      </c>
      <c r="J4802" s="92"/>
    </row>
    <row r="4803" spans="1:10" x14ac:dyDescent="0.25">
      <c r="A4803" s="135" t="s">
        <v>13881</v>
      </c>
      <c r="B4803" s="135" t="s">
        <v>9082</v>
      </c>
      <c r="C4803" s="135" t="s">
        <v>566</v>
      </c>
      <c r="D4803" s="135" t="b">
        <v>0</v>
      </c>
      <c r="E4803" s="135" t="s">
        <v>13585</v>
      </c>
      <c r="F4803" s="135" t="s">
        <v>539</v>
      </c>
      <c r="G4803" s="136">
        <v>44147</v>
      </c>
      <c r="H4803" s="136">
        <v>44165</v>
      </c>
      <c r="I4803" s="135">
        <v>0</v>
      </c>
      <c r="J4803" s="92"/>
    </row>
    <row r="4804" spans="1:10" x14ac:dyDescent="0.25">
      <c r="A4804" s="135" t="s">
        <v>13882</v>
      </c>
      <c r="B4804" s="135" t="s">
        <v>9082</v>
      </c>
      <c r="C4804" s="135" t="s">
        <v>566</v>
      </c>
      <c r="D4804" s="135" t="b">
        <v>0</v>
      </c>
      <c r="E4804" s="135" t="s">
        <v>13585</v>
      </c>
      <c r="F4804" s="135" t="s">
        <v>539</v>
      </c>
      <c r="G4804" s="136">
        <v>44147</v>
      </c>
      <c r="H4804" s="136">
        <v>44165</v>
      </c>
      <c r="I4804" s="135">
        <v>0</v>
      </c>
      <c r="J4804" s="92"/>
    </row>
    <row r="4805" spans="1:10" x14ac:dyDescent="0.25">
      <c r="A4805" s="135" t="s">
        <v>13883</v>
      </c>
      <c r="B4805" s="135" t="s">
        <v>9082</v>
      </c>
      <c r="C4805" s="135" t="s">
        <v>566</v>
      </c>
      <c r="D4805" s="135" t="b">
        <v>0</v>
      </c>
      <c r="E4805" s="135" t="s">
        <v>13585</v>
      </c>
      <c r="F4805" s="135" t="s">
        <v>539</v>
      </c>
      <c r="G4805" s="136">
        <v>44147</v>
      </c>
      <c r="H4805" s="136">
        <v>44165</v>
      </c>
      <c r="I4805" s="135">
        <v>0</v>
      </c>
      <c r="J4805" s="92"/>
    </row>
    <row r="4806" spans="1:10" x14ac:dyDescent="0.25">
      <c r="A4806" s="135" t="s">
        <v>13884</v>
      </c>
      <c r="B4806" s="135" t="s">
        <v>9082</v>
      </c>
      <c r="C4806" s="135" t="s">
        <v>566</v>
      </c>
      <c r="D4806" s="135" t="b">
        <v>0</v>
      </c>
      <c r="E4806" s="135" t="s">
        <v>13585</v>
      </c>
      <c r="F4806" s="135" t="s">
        <v>539</v>
      </c>
      <c r="G4806" s="136">
        <v>44147</v>
      </c>
      <c r="H4806" s="136">
        <v>44165</v>
      </c>
      <c r="I4806" s="135">
        <v>0</v>
      </c>
      <c r="J4806" s="92"/>
    </row>
    <row r="4807" spans="1:10" x14ac:dyDescent="0.25">
      <c r="A4807" s="135" t="s">
        <v>13885</v>
      </c>
      <c r="B4807" s="135" t="s">
        <v>9082</v>
      </c>
      <c r="C4807" s="135" t="s">
        <v>566</v>
      </c>
      <c r="D4807" s="135" t="b">
        <v>0</v>
      </c>
      <c r="E4807" s="135" t="s">
        <v>13585</v>
      </c>
      <c r="F4807" s="135" t="s">
        <v>539</v>
      </c>
      <c r="G4807" s="136">
        <v>44147</v>
      </c>
      <c r="H4807" s="136">
        <v>44165</v>
      </c>
      <c r="I4807" s="135">
        <v>0</v>
      </c>
      <c r="J4807" s="92"/>
    </row>
    <row r="4808" spans="1:10" x14ac:dyDescent="0.25">
      <c r="A4808" s="135" t="s">
        <v>13886</v>
      </c>
      <c r="B4808" s="135" t="s">
        <v>9082</v>
      </c>
      <c r="C4808" s="135" t="s">
        <v>566</v>
      </c>
      <c r="D4808" s="135" t="b">
        <v>0</v>
      </c>
      <c r="E4808" s="135" t="s">
        <v>13585</v>
      </c>
      <c r="F4808" s="135" t="s">
        <v>539</v>
      </c>
      <c r="G4808" s="136">
        <v>44147</v>
      </c>
      <c r="H4808" s="136">
        <v>44165</v>
      </c>
      <c r="I4808" s="135">
        <v>0</v>
      </c>
      <c r="J4808" s="92"/>
    </row>
    <row r="4809" spans="1:10" x14ac:dyDescent="0.25">
      <c r="A4809" s="135" t="s">
        <v>13887</v>
      </c>
      <c r="B4809" s="135" t="s">
        <v>9082</v>
      </c>
      <c r="C4809" s="135" t="s">
        <v>566</v>
      </c>
      <c r="D4809" s="135" t="b">
        <v>0</v>
      </c>
      <c r="E4809" s="135" t="s">
        <v>13585</v>
      </c>
      <c r="F4809" s="135" t="s">
        <v>539</v>
      </c>
      <c r="G4809" s="136">
        <v>44147</v>
      </c>
      <c r="H4809" s="136">
        <v>44165</v>
      </c>
      <c r="I4809" s="135">
        <v>0</v>
      </c>
      <c r="J4809" s="92"/>
    </row>
    <row r="4810" spans="1:10" x14ac:dyDescent="0.25">
      <c r="A4810" s="135" t="s">
        <v>13888</v>
      </c>
      <c r="B4810" s="135" t="s">
        <v>9082</v>
      </c>
      <c r="C4810" s="135" t="s">
        <v>566</v>
      </c>
      <c r="D4810" s="135" t="b">
        <v>0</v>
      </c>
      <c r="E4810" s="135" t="s">
        <v>13585</v>
      </c>
      <c r="F4810" s="135" t="s">
        <v>539</v>
      </c>
      <c r="G4810" s="136">
        <v>44147</v>
      </c>
      <c r="H4810" s="136">
        <v>44165</v>
      </c>
      <c r="I4810" s="135">
        <v>0</v>
      </c>
      <c r="J4810" s="92"/>
    </row>
    <row r="4811" spans="1:10" x14ac:dyDescent="0.25">
      <c r="A4811" s="135" t="s">
        <v>13889</v>
      </c>
      <c r="B4811" s="135" t="s">
        <v>9082</v>
      </c>
      <c r="C4811" s="135" t="s">
        <v>566</v>
      </c>
      <c r="D4811" s="135" t="b">
        <v>0</v>
      </c>
      <c r="E4811" s="135" t="s">
        <v>13585</v>
      </c>
      <c r="F4811" s="135" t="s">
        <v>539</v>
      </c>
      <c r="G4811" s="136">
        <v>44147</v>
      </c>
      <c r="H4811" s="136">
        <v>44165</v>
      </c>
      <c r="I4811" s="135">
        <v>0</v>
      </c>
      <c r="J4811" s="92"/>
    </row>
    <row r="4812" spans="1:10" x14ac:dyDescent="0.25">
      <c r="A4812" s="135" t="s">
        <v>13890</v>
      </c>
      <c r="B4812" s="135" t="s">
        <v>9082</v>
      </c>
      <c r="C4812" s="135" t="s">
        <v>566</v>
      </c>
      <c r="D4812" s="135" t="b">
        <v>0</v>
      </c>
      <c r="E4812" s="135" t="s">
        <v>13585</v>
      </c>
      <c r="F4812" s="135" t="s">
        <v>539</v>
      </c>
      <c r="G4812" s="136">
        <v>44147</v>
      </c>
      <c r="H4812" s="136">
        <v>44165</v>
      </c>
      <c r="I4812" s="135">
        <v>0</v>
      </c>
      <c r="J4812" s="92"/>
    </row>
    <row r="4813" spans="1:10" x14ac:dyDescent="0.25">
      <c r="A4813" s="135" t="s">
        <v>13891</v>
      </c>
      <c r="B4813" s="135" t="s">
        <v>9082</v>
      </c>
      <c r="C4813" s="135" t="s">
        <v>566</v>
      </c>
      <c r="D4813" s="135" t="b">
        <v>0</v>
      </c>
      <c r="E4813" s="135" t="s">
        <v>13585</v>
      </c>
      <c r="F4813" s="135" t="s">
        <v>539</v>
      </c>
      <c r="G4813" s="136">
        <v>44147</v>
      </c>
      <c r="H4813" s="136">
        <v>44165</v>
      </c>
      <c r="I4813" s="135">
        <v>0</v>
      </c>
      <c r="J4813" s="92"/>
    </row>
    <row r="4814" spans="1:10" x14ac:dyDescent="0.25">
      <c r="A4814" s="135" t="s">
        <v>13892</v>
      </c>
      <c r="B4814" s="135" t="s">
        <v>9082</v>
      </c>
      <c r="C4814" s="135" t="s">
        <v>566</v>
      </c>
      <c r="D4814" s="135" t="b">
        <v>0</v>
      </c>
      <c r="E4814" s="135" t="s">
        <v>13585</v>
      </c>
      <c r="F4814" s="135" t="s">
        <v>539</v>
      </c>
      <c r="G4814" s="136">
        <v>44147</v>
      </c>
      <c r="H4814" s="136">
        <v>44165</v>
      </c>
      <c r="I4814" s="135">
        <v>0</v>
      </c>
      <c r="J4814" s="92"/>
    </row>
    <row r="4815" spans="1:10" x14ac:dyDescent="0.25">
      <c r="A4815" s="135" t="s">
        <v>13893</v>
      </c>
      <c r="B4815" s="135" t="s">
        <v>9082</v>
      </c>
      <c r="C4815" s="135" t="s">
        <v>566</v>
      </c>
      <c r="D4815" s="135" t="b">
        <v>0</v>
      </c>
      <c r="E4815" s="135" t="s">
        <v>13585</v>
      </c>
      <c r="F4815" s="135" t="s">
        <v>539</v>
      </c>
      <c r="G4815" s="136">
        <v>44147</v>
      </c>
      <c r="H4815" s="136">
        <v>44165</v>
      </c>
      <c r="I4815" s="135">
        <v>0</v>
      </c>
      <c r="J4815" s="92"/>
    </row>
    <row r="4816" spans="1:10" x14ac:dyDescent="0.25">
      <c r="A4816" s="135" t="s">
        <v>13894</v>
      </c>
      <c r="B4816" s="135" t="s">
        <v>9082</v>
      </c>
      <c r="C4816" s="135" t="s">
        <v>566</v>
      </c>
      <c r="D4816" s="135" t="b">
        <v>0</v>
      </c>
      <c r="E4816" s="135" t="s">
        <v>13585</v>
      </c>
      <c r="F4816" s="135" t="s">
        <v>539</v>
      </c>
      <c r="G4816" s="136">
        <v>44147</v>
      </c>
      <c r="H4816" s="136">
        <v>44165</v>
      </c>
      <c r="I4816" s="135">
        <v>0</v>
      </c>
      <c r="J4816" s="92"/>
    </row>
    <row r="4817" spans="1:10" x14ac:dyDescent="0.25">
      <c r="A4817" s="135" t="s">
        <v>13895</v>
      </c>
      <c r="B4817" s="135" t="s">
        <v>9082</v>
      </c>
      <c r="C4817" s="135" t="s">
        <v>566</v>
      </c>
      <c r="D4817" s="135" t="b">
        <v>0</v>
      </c>
      <c r="E4817" s="135" t="s">
        <v>13585</v>
      </c>
      <c r="F4817" s="135" t="s">
        <v>539</v>
      </c>
      <c r="G4817" s="136">
        <v>44147</v>
      </c>
      <c r="H4817" s="136">
        <v>44165</v>
      </c>
      <c r="I4817" s="135">
        <v>0</v>
      </c>
      <c r="J4817" s="92"/>
    </row>
    <row r="4818" spans="1:10" x14ac:dyDescent="0.25">
      <c r="A4818" s="135" t="s">
        <v>13896</v>
      </c>
      <c r="B4818" s="135" t="s">
        <v>9082</v>
      </c>
      <c r="C4818" s="135" t="s">
        <v>566</v>
      </c>
      <c r="D4818" s="135" t="b">
        <v>0</v>
      </c>
      <c r="E4818" s="135" t="s">
        <v>13585</v>
      </c>
      <c r="F4818" s="135" t="s">
        <v>539</v>
      </c>
      <c r="G4818" s="136">
        <v>44147</v>
      </c>
      <c r="H4818" s="136">
        <v>44165</v>
      </c>
      <c r="I4818" s="135">
        <v>0</v>
      </c>
      <c r="J4818" s="92"/>
    </row>
    <row r="4819" spans="1:10" x14ac:dyDescent="0.25">
      <c r="A4819" s="135" t="s">
        <v>13897</v>
      </c>
      <c r="B4819" s="135" t="s">
        <v>9082</v>
      </c>
      <c r="C4819" s="135" t="s">
        <v>566</v>
      </c>
      <c r="D4819" s="135" t="b">
        <v>0</v>
      </c>
      <c r="E4819" s="135" t="s">
        <v>13585</v>
      </c>
      <c r="F4819" s="135" t="s">
        <v>539</v>
      </c>
      <c r="G4819" s="136">
        <v>44147</v>
      </c>
      <c r="H4819" s="136">
        <v>44165</v>
      </c>
      <c r="I4819" s="135">
        <v>0</v>
      </c>
      <c r="J4819" s="92"/>
    </row>
    <row r="4820" spans="1:10" x14ac:dyDescent="0.25">
      <c r="A4820" s="135" t="s">
        <v>13898</v>
      </c>
      <c r="B4820" s="135" t="s">
        <v>9082</v>
      </c>
      <c r="C4820" s="135" t="s">
        <v>566</v>
      </c>
      <c r="D4820" s="135" t="b">
        <v>0</v>
      </c>
      <c r="E4820" s="135" t="s">
        <v>13585</v>
      </c>
      <c r="F4820" s="135" t="s">
        <v>539</v>
      </c>
      <c r="G4820" s="136">
        <v>44147</v>
      </c>
      <c r="H4820" s="136">
        <v>44165</v>
      </c>
      <c r="I4820" s="135">
        <v>0</v>
      </c>
      <c r="J4820" s="92"/>
    </row>
    <row r="4821" spans="1:10" x14ac:dyDescent="0.25">
      <c r="A4821" s="135" t="s">
        <v>13899</v>
      </c>
      <c r="B4821" s="135" t="s">
        <v>9082</v>
      </c>
      <c r="C4821" s="135" t="s">
        <v>566</v>
      </c>
      <c r="D4821" s="135" t="b">
        <v>0</v>
      </c>
      <c r="E4821" s="135" t="s">
        <v>13585</v>
      </c>
      <c r="F4821" s="135" t="s">
        <v>539</v>
      </c>
      <c r="G4821" s="136">
        <v>44147</v>
      </c>
      <c r="H4821" s="136">
        <v>44165</v>
      </c>
      <c r="I4821" s="135">
        <v>0</v>
      </c>
      <c r="J4821" s="92"/>
    </row>
    <row r="4822" spans="1:10" x14ac:dyDescent="0.25">
      <c r="A4822" s="135" t="s">
        <v>13900</v>
      </c>
      <c r="B4822" s="135" t="s">
        <v>9086</v>
      </c>
      <c r="C4822" s="135" t="s">
        <v>566</v>
      </c>
      <c r="D4822" s="135" t="b">
        <v>0</v>
      </c>
      <c r="E4822" s="135" t="s">
        <v>13901</v>
      </c>
      <c r="F4822" s="135" t="s">
        <v>539</v>
      </c>
      <c r="G4822" s="136">
        <v>44147</v>
      </c>
      <c r="H4822" s="136">
        <v>44168</v>
      </c>
      <c r="I4822" s="135">
        <v>0</v>
      </c>
      <c r="J4822" s="92"/>
    </row>
    <row r="4823" spans="1:10" x14ac:dyDescent="0.25">
      <c r="A4823" s="135" t="s">
        <v>13902</v>
      </c>
      <c r="B4823" s="135" t="s">
        <v>9086</v>
      </c>
      <c r="C4823" s="135" t="s">
        <v>566</v>
      </c>
      <c r="D4823" s="135" t="b">
        <v>0</v>
      </c>
      <c r="E4823" s="135" t="s">
        <v>13901</v>
      </c>
      <c r="F4823" s="135" t="s">
        <v>539</v>
      </c>
      <c r="G4823" s="136">
        <v>44147</v>
      </c>
      <c r="H4823" s="136">
        <v>44168</v>
      </c>
      <c r="I4823" s="135">
        <v>0</v>
      </c>
      <c r="J4823" s="92"/>
    </row>
    <row r="4824" spans="1:10" x14ac:dyDescent="0.25">
      <c r="A4824" s="135" t="s">
        <v>13903</v>
      </c>
      <c r="B4824" s="135" t="s">
        <v>9086</v>
      </c>
      <c r="C4824" s="135" t="s">
        <v>566</v>
      </c>
      <c r="D4824" s="135" t="b">
        <v>0</v>
      </c>
      <c r="E4824" s="135" t="s">
        <v>13901</v>
      </c>
      <c r="F4824" s="135" t="s">
        <v>539</v>
      </c>
      <c r="G4824" s="136">
        <v>44147</v>
      </c>
      <c r="H4824" s="136">
        <v>44168</v>
      </c>
      <c r="I4824" s="135">
        <v>0</v>
      </c>
      <c r="J4824" s="92"/>
    </row>
    <row r="4825" spans="1:10" x14ac:dyDescent="0.25">
      <c r="A4825" s="135" t="s">
        <v>13904</v>
      </c>
      <c r="B4825" s="135" t="s">
        <v>9086</v>
      </c>
      <c r="C4825" s="135" t="s">
        <v>566</v>
      </c>
      <c r="D4825" s="135" t="b">
        <v>0</v>
      </c>
      <c r="E4825" s="135" t="s">
        <v>13901</v>
      </c>
      <c r="F4825" s="135" t="s">
        <v>539</v>
      </c>
      <c r="G4825" s="136">
        <v>44147</v>
      </c>
      <c r="H4825" s="136">
        <v>44168</v>
      </c>
      <c r="I4825" s="135">
        <v>0</v>
      </c>
      <c r="J4825" s="92"/>
    </row>
    <row r="4826" spans="1:10" x14ac:dyDescent="0.25">
      <c r="A4826" s="135" t="s">
        <v>13905</v>
      </c>
      <c r="B4826" s="135" t="s">
        <v>9086</v>
      </c>
      <c r="C4826" s="135" t="s">
        <v>566</v>
      </c>
      <c r="D4826" s="135" t="b">
        <v>0</v>
      </c>
      <c r="E4826" s="135" t="s">
        <v>13901</v>
      </c>
      <c r="F4826" s="135" t="s">
        <v>539</v>
      </c>
      <c r="G4826" s="136">
        <v>44147</v>
      </c>
      <c r="H4826" s="136">
        <v>44168</v>
      </c>
      <c r="I4826" s="135">
        <v>0</v>
      </c>
      <c r="J4826" s="92"/>
    </row>
    <row r="4827" spans="1:10" x14ac:dyDescent="0.25">
      <c r="A4827" s="135" t="s">
        <v>13906</v>
      </c>
      <c r="B4827" s="135" t="s">
        <v>9086</v>
      </c>
      <c r="C4827" s="135" t="s">
        <v>566</v>
      </c>
      <c r="D4827" s="135" t="b">
        <v>0</v>
      </c>
      <c r="E4827" s="135" t="s">
        <v>13901</v>
      </c>
      <c r="F4827" s="135" t="s">
        <v>539</v>
      </c>
      <c r="G4827" s="136">
        <v>44147</v>
      </c>
      <c r="H4827" s="136">
        <v>44168</v>
      </c>
      <c r="I4827" s="135">
        <v>0</v>
      </c>
      <c r="J4827" s="92"/>
    </row>
    <row r="4828" spans="1:10" x14ac:dyDescent="0.25">
      <c r="A4828" s="135" t="s">
        <v>13907</v>
      </c>
      <c r="B4828" s="135" t="s">
        <v>9086</v>
      </c>
      <c r="C4828" s="135" t="s">
        <v>566</v>
      </c>
      <c r="D4828" s="135" t="b">
        <v>0</v>
      </c>
      <c r="E4828" s="135" t="s">
        <v>13901</v>
      </c>
      <c r="F4828" s="135" t="s">
        <v>539</v>
      </c>
      <c r="G4828" s="136">
        <v>44147</v>
      </c>
      <c r="H4828" s="136">
        <v>44168</v>
      </c>
      <c r="I4828" s="135">
        <v>0</v>
      </c>
      <c r="J4828" s="92"/>
    </row>
    <row r="4829" spans="1:10" x14ac:dyDescent="0.25">
      <c r="A4829" s="135" t="s">
        <v>13908</v>
      </c>
      <c r="B4829" s="135" t="s">
        <v>9086</v>
      </c>
      <c r="C4829" s="135" t="s">
        <v>566</v>
      </c>
      <c r="D4829" s="135" t="b">
        <v>0</v>
      </c>
      <c r="E4829" s="135" t="s">
        <v>13901</v>
      </c>
      <c r="F4829" s="135" t="s">
        <v>539</v>
      </c>
      <c r="G4829" s="136">
        <v>44147</v>
      </c>
      <c r="H4829" s="136">
        <v>44168</v>
      </c>
      <c r="I4829" s="135">
        <v>0</v>
      </c>
      <c r="J4829" s="92"/>
    </row>
    <row r="4830" spans="1:10" x14ac:dyDescent="0.25">
      <c r="A4830" s="135" t="s">
        <v>13909</v>
      </c>
      <c r="B4830" s="135" t="s">
        <v>9086</v>
      </c>
      <c r="C4830" s="135" t="s">
        <v>566</v>
      </c>
      <c r="D4830" s="135" t="b">
        <v>0</v>
      </c>
      <c r="E4830" s="135" t="s">
        <v>13901</v>
      </c>
      <c r="F4830" s="135" t="s">
        <v>539</v>
      </c>
      <c r="G4830" s="136">
        <v>44147</v>
      </c>
      <c r="H4830" s="136">
        <v>44168</v>
      </c>
      <c r="I4830" s="135">
        <v>0</v>
      </c>
      <c r="J4830" s="92"/>
    </row>
    <row r="4831" spans="1:10" x14ac:dyDescent="0.25">
      <c r="A4831" s="135" t="s">
        <v>13910</v>
      </c>
      <c r="B4831" s="135" t="s">
        <v>9086</v>
      </c>
      <c r="C4831" s="135" t="s">
        <v>566</v>
      </c>
      <c r="D4831" s="135" t="b">
        <v>0</v>
      </c>
      <c r="E4831" s="135" t="s">
        <v>13901</v>
      </c>
      <c r="F4831" s="135" t="s">
        <v>539</v>
      </c>
      <c r="G4831" s="136">
        <v>44147</v>
      </c>
      <c r="H4831" s="136">
        <v>44168</v>
      </c>
      <c r="I4831" s="135">
        <v>0</v>
      </c>
      <c r="J4831" s="92"/>
    </row>
    <row r="4832" spans="1:10" x14ac:dyDescent="0.25">
      <c r="A4832" s="135" t="s">
        <v>13911</v>
      </c>
      <c r="B4832" s="135" t="s">
        <v>9086</v>
      </c>
      <c r="C4832" s="135" t="s">
        <v>566</v>
      </c>
      <c r="D4832" s="135" t="b">
        <v>0</v>
      </c>
      <c r="E4832" s="135" t="s">
        <v>13901</v>
      </c>
      <c r="F4832" s="135" t="s">
        <v>539</v>
      </c>
      <c r="G4832" s="136">
        <v>44147</v>
      </c>
      <c r="H4832" s="136">
        <v>44168</v>
      </c>
      <c r="I4832" s="135">
        <v>0</v>
      </c>
      <c r="J4832" s="92"/>
    </row>
    <row r="4833" spans="1:10" x14ac:dyDescent="0.25">
      <c r="A4833" s="135" t="s">
        <v>13912</v>
      </c>
      <c r="B4833" s="135" t="s">
        <v>9086</v>
      </c>
      <c r="C4833" s="135" t="s">
        <v>566</v>
      </c>
      <c r="D4833" s="135" t="b">
        <v>0</v>
      </c>
      <c r="E4833" s="135" t="s">
        <v>13901</v>
      </c>
      <c r="F4833" s="135" t="s">
        <v>539</v>
      </c>
      <c r="G4833" s="136">
        <v>44147</v>
      </c>
      <c r="H4833" s="136">
        <v>44168</v>
      </c>
      <c r="I4833" s="135">
        <v>0</v>
      </c>
      <c r="J4833" s="92"/>
    </row>
    <row r="4834" spans="1:10" x14ac:dyDescent="0.25">
      <c r="A4834" s="135" t="s">
        <v>13913</v>
      </c>
      <c r="B4834" s="135" t="s">
        <v>9086</v>
      </c>
      <c r="C4834" s="135" t="s">
        <v>566</v>
      </c>
      <c r="D4834" s="135" t="b">
        <v>0</v>
      </c>
      <c r="E4834" s="135" t="s">
        <v>13901</v>
      </c>
      <c r="F4834" s="135" t="s">
        <v>539</v>
      </c>
      <c r="G4834" s="136">
        <v>44147</v>
      </c>
      <c r="H4834" s="136">
        <v>44168</v>
      </c>
      <c r="I4834" s="135">
        <v>0</v>
      </c>
      <c r="J4834" s="92"/>
    </row>
    <row r="4835" spans="1:10" x14ac:dyDescent="0.25">
      <c r="A4835" s="135" t="s">
        <v>13914</v>
      </c>
      <c r="B4835" s="135" t="s">
        <v>9086</v>
      </c>
      <c r="C4835" s="135" t="s">
        <v>566</v>
      </c>
      <c r="D4835" s="135" t="b">
        <v>0</v>
      </c>
      <c r="E4835" s="135" t="s">
        <v>13901</v>
      </c>
      <c r="F4835" s="135" t="s">
        <v>539</v>
      </c>
      <c r="G4835" s="136">
        <v>44147</v>
      </c>
      <c r="H4835" s="136">
        <v>44168</v>
      </c>
      <c r="I4835" s="135">
        <v>0</v>
      </c>
      <c r="J4835" s="92"/>
    </row>
    <row r="4836" spans="1:10" x14ac:dyDescent="0.25">
      <c r="A4836" s="135" t="s">
        <v>13915</v>
      </c>
      <c r="B4836" s="135" t="s">
        <v>9086</v>
      </c>
      <c r="C4836" s="135" t="s">
        <v>566</v>
      </c>
      <c r="D4836" s="135" t="b">
        <v>0</v>
      </c>
      <c r="E4836" s="135" t="s">
        <v>13901</v>
      </c>
      <c r="F4836" s="135" t="s">
        <v>539</v>
      </c>
      <c r="G4836" s="136">
        <v>44147</v>
      </c>
      <c r="H4836" s="136">
        <v>44168</v>
      </c>
      <c r="I4836" s="135">
        <v>0</v>
      </c>
      <c r="J4836" s="92"/>
    </row>
    <row r="4837" spans="1:10" x14ac:dyDescent="0.25">
      <c r="A4837" s="135" t="s">
        <v>13916</v>
      </c>
      <c r="B4837" s="135" t="s">
        <v>9086</v>
      </c>
      <c r="C4837" s="135" t="s">
        <v>566</v>
      </c>
      <c r="D4837" s="135" t="b">
        <v>0</v>
      </c>
      <c r="E4837" s="135" t="s">
        <v>13901</v>
      </c>
      <c r="F4837" s="135" t="s">
        <v>539</v>
      </c>
      <c r="G4837" s="136">
        <v>44147</v>
      </c>
      <c r="H4837" s="136">
        <v>44168</v>
      </c>
      <c r="I4837" s="135">
        <v>0</v>
      </c>
      <c r="J4837" s="92"/>
    </row>
    <row r="4838" spans="1:10" x14ac:dyDescent="0.25">
      <c r="A4838" s="135" t="s">
        <v>13917</v>
      </c>
      <c r="B4838" s="135" t="s">
        <v>9086</v>
      </c>
      <c r="C4838" s="135" t="s">
        <v>566</v>
      </c>
      <c r="D4838" s="135" t="b">
        <v>0</v>
      </c>
      <c r="E4838" s="135" t="s">
        <v>13901</v>
      </c>
      <c r="F4838" s="135" t="s">
        <v>539</v>
      </c>
      <c r="G4838" s="136">
        <v>44147</v>
      </c>
      <c r="H4838" s="136">
        <v>44168</v>
      </c>
      <c r="I4838" s="135">
        <v>0</v>
      </c>
      <c r="J4838" s="92"/>
    </row>
    <row r="4839" spans="1:10" x14ac:dyDescent="0.25">
      <c r="A4839" s="135" t="s">
        <v>13918</v>
      </c>
      <c r="B4839" s="135" t="s">
        <v>9086</v>
      </c>
      <c r="C4839" s="135" t="s">
        <v>566</v>
      </c>
      <c r="D4839" s="135" t="b">
        <v>0</v>
      </c>
      <c r="E4839" s="135" t="s">
        <v>13901</v>
      </c>
      <c r="F4839" s="135" t="s">
        <v>539</v>
      </c>
      <c r="G4839" s="136">
        <v>44147</v>
      </c>
      <c r="H4839" s="136">
        <v>44168</v>
      </c>
      <c r="I4839" s="135">
        <v>0</v>
      </c>
      <c r="J4839" s="92"/>
    </row>
    <row r="4840" spans="1:10" x14ac:dyDescent="0.25">
      <c r="A4840" s="135" t="s">
        <v>13919</v>
      </c>
      <c r="B4840" s="135" t="s">
        <v>9086</v>
      </c>
      <c r="C4840" s="135" t="s">
        <v>566</v>
      </c>
      <c r="D4840" s="135" t="b">
        <v>0</v>
      </c>
      <c r="E4840" s="135" t="s">
        <v>13901</v>
      </c>
      <c r="F4840" s="135" t="s">
        <v>539</v>
      </c>
      <c r="G4840" s="136">
        <v>44147</v>
      </c>
      <c r="H4840" s="136">
        <v>44168</v>
      </c>
      <c r="I4840" s="135">
        <v>0</v>
      </c>
      <c r="J4840" s="92"/>
    </row>
    <row r="4841" spans="1:10" x14ac:dyDescent="0.25">
      <c r="A4841" s="135" t="s">
        <v>13920</v>
      </c>
      <c r="B4841" s="135" t="s">
        <v>9086</v>
      </c>
      <c r="C4841" s="135" t="s">
        <v>566</v>
      </c>
      <c r="D4841" s="135" t="b">
        <v>0</v>
      </c>
      <c r="E4841" s="135" t="s">
        <v>13901</v>
      </c>
      <c r="F4841" s="135" t="s">
        <v>539</v>
      </c>
      <c r="G4841" s="136">
        <v>44147</v>
      </c>
      <c r="H4841" s="136">
        <v>44168</v>
      </c>
      <c r="I4841" s="135">
        <v>0</v>
      </c>
      <c r="J4841" s="92"/>
    </row>
    <row r="4842" spans="1:10" x14ac:dyDescent="0.25">
      <c r="A4842" s="135" t="s">
        <v>13921</v>
      </c>
      <c r="B4842" s="135" t="s">
        <v>9086</v>
      </c>
      <c r="C4842" s="135" t="s">
        <v>566</v>
      </c>
      <c r="D4842" s="135" t="b">
        <v>0</v>
      </c>
      <c r="E4842" s="135" t="s">
        <v>13901</v>
      </c>
      <c r="F4842" s="135" t="s">
        <v>539</v>
      </c>
      <c r="G4842" s="136">
        <v>44147</v>
      </c>
      <c r="H4842" s="136">
        <v>44168</v>
      </c>
      <c r="I4842" s="135">
        <v>0</v>
      </c>
      <c r="J4842" s="92"/>
    </row>
    <row r="4843" spans="1:10" x14ac:dyDescent="0.25">
      <c r="A4843" s="135" t="s">
        <v>13922</v>
      </c>
      <c r="B4843" s="135" t="s">
        <v>9086</v>
      </c>
      <c r="C4843" s="135" t="s">
        <v>566</v>
      </c>
      <c r="D4843" s="135" t="b">
        <v>0</v>
      </c>
      <c r="E4843" s="135" t="s">
        <v>13901</v>
      </c>
      <c r="F4843" s="135" t="s">
        <v>539</v>
      </c>
      <c r="G4843" s="136">
        <v>44147</v>
      </c>
      <c r="H4843" s="136">
        <v>44168</v>
      </c>
      <c r="I4843" s="135">
        <v>0</v>
      </c>
      <c r="J4843" s="92"/>
    </row>
    <row r="4844" spans="1:10" x14ac:dyDescent="0.25">
      <c r="A4844" s="135" t="s">
        <v>13923</v>
      </c>
      <c r="B4844" s="135" t="s">
        <v>9086</v>
      </c>
      <c r="C4844" s="135" t="s">
        <v>566</v>
      </c>
      <c r="D4844" s="135" t="b">
        <v>0</v>
      </c>
      <c r="E4844" s="135" t="s">
        <v>13901</v>
      </c>
      <c r="F4844" s="135" t="s">
        <v>539</v>
      </c>
      <c r="G4844" s="136">
        <v>44147</v>
      </c>
      <c r="H4844" s="136">
        <v>44168</v>
      </c>
      <c r="I4844" s="135">
        <v>0</v>
      </c>
      <c r="J4844" s="92"/>
    </row>
    <row r="4845" spans="1:10" x14ac:dyDescent="0.25">
      <c r="A4845" s="135" t="s">
        <v>13924</v>
      </c>
      <c r="B4845" s="135" t="s">
        <v>9086</v>
      </c>
      <c r="C4845" s="135" t="s">
        <v>566</v>
      </c>
      <c r="D4845" s="135" t="b">
        <v>0</v>
      </c>
      <c r="E4845" s="135" t="s">
        <v>13901</v>
      </c>
      <c r="F4845" s="135" t="s">
        <v>539</v>
      </c>
      <c r="G4845" s="136">
        <v>44147</v>
      </c>
      <c r="H4845" s="136">
        <v>44168</v>
      </c>
      <c r="I4845" s="135">
        <v>0</v>
      </c>
      <c r="J4845" s="92"/>
    </row>
    <row r="4846" spans="1:10" x14ac:dyDescent="0.25">
      <c r="A4846" s="135" t="s">
        <v>13925</v>
      </c>
      <c r="B4846" s="135" t="s">
        <v>9086</v>
      </c>
      <c r="C4846" s="135" t="s">
        <v>566</v>
      </c>
      <c r="D4846" s="135" t="b">
        <v>0</v>
      </c>
      <c r="E4846" s="135" t="s">
        <v>13901</v>
      </c>
      <c r="F4846" s="135" t="s">
        <v>539</v>
      </c>
      <c r="G4846" s="136">
        <v>44147</v>
      </c>
      <c r="H4846" s="136">
        <v>44168</v>
      </c>
      <c r="I4846" s="135">
        <v>0</v>
      </c>
      <c r="J4846" s="92"/>
    </row>
    <row r="4847" spans="1:10" x14ac:dyDescent="0.25">
      <c r="A4847" s="135" t="s">
        <v>13926</v>
      </c>
      <c r="B4847" s="135" t="s">
        <v>9086</v>
      </c>
      <c r="C4847" s="135" t="s">
        <v>566</v>
      </c>
      <c r="D4847" s="135" t="b">
        <v>0</v>
      </c>
      <c r="E4847" s="135" t="s">
        <v>13901</v>
      </c>
      <c r="F4847" s="135" t="s">
        <v>539</v>
      </c>
      <c r="G4847" s="136">
        <v>44147</v>
      </c>
      <c r="H4847" s="136">
        <v>44168</v>
      </c>
      <c r="I4847" s="135">
        <v>0</v>
      </c>
      <c r="J4847" s="92"/>
    </row>
    <row r="4848" spans="1:10" x14ac:dyDescent="0.25">
      <c r="A4848" s="135" t="s">
        <v>13927</v>
      </c>
      <c r="B4848" s="135" t="s">
        <v>9086</v>
      </c>
      <c r="C4848" s="135" t="s">
        <v>566</v>
      </c>
      <c r="D4848" s="135" t="b">
        <v>0</v>
      </c>
      <c r="E4848" s="135" t="s">
        <v>13901</v>
      </c>
      <c r="F4848" s="135" t="s">
        <v>539</v>
      </c>
      <c r="G4848" s="136">
        <v>44147</v>
      </c>
      <c r="H4848" s="136">
        <v>44168</v>
      </c>
      <c r="I4848" s="135">
        <v>0</v>
      </c>
      <c r="J4848" s="92"/>
    </row>
    <row r="4849" spans="1:10" x14ac:dyDescent="0.25">
      <c r="A4849" s="135" t="s">
        <v>13928</v>
      </c>
      <c r="B4849" s="135" t="s">
        <v>9086</v>
      </c>
      <c r="C4849" s="135" t="s">
        <v>566</v>
      </c>
      <c r="D4849" s="135" t="b">
        <v>0</v>
      </c>
      <c r="E4849" s="135" t="s">
        <v>13901</v>
      </c>
      <c r="F4849" s="135" t="s">
        <v>539</v>
      </c>
      <c r="G4849" s="136">
        <v>44147</v>
      </c>
      <c r="H4849" s="136">
        <v>44168</v>
      </c>
      <c r="I4849" s="135">
        <v>0</v>
      </c>
      <c r="J4849" s="92"/>
    </row>
    <row r="4850" spans="1:10" x14ac:dyDescent="0.25">
      <c r="A4850" s="135" t="s">
        <v>13929</v>
      </c>
      <c r="B4850" s="135" t="s">
        <v>9086</v>
      </c>
      <c r="C4850" s="135" t="s">
        <v>566</v>
      </c>
      <c r="D4850" s="135" t="b">
        <v>0</v>
      </c>
      <c r="E4850" s="135" t="s">
        <v>13901</v>
      </c>
      <c r="F4850" s="135" t="s">
        <v>539</v>
      </c>
      <c r="G4850" s="136">
        <v>44147</v>
      </c>
      <c r="H4850" s="136">
        <v>44168</v>
      </c>
      <c r="I4850" s="135">
        <v>0</v>
      </c>
      <c r="J4850" s="92"/>
    </row>
    <row r="4851" spans="1:10" x14ac:dyDescent="0.25">
      <c r="A4851" s="135" t="s">
        <v>13930</v>
      </c>
      <c r="B4851" s="135" t="s">
        <v>9086</v>
      </c>
      <c r="C4851" s="135" t="s">
        <v>566</v>
      </c>
      <c r="D4851" s="135" t="b">
        <v>0</v>
      </c>
      <c r="E4851" s="135" t="s">
        <v>13901</v>
      </c>
      <c r="F4851" s="135" t="s">
        <v>539</v>
      </c>
      <c r="G4851" s="136">
        <v>44147</v>
      </c>
      <c r="H4851" s="136">
        <v>44168</v>
      </c>
      <c r="I4851" s="135">
        <v>0</v>
      </c>
      <c r="J4851" s="92"/>
    </row>
    <row r="4852" spans="1:10" x14ac:dyDescent="0.25">
      <c r="A4852" s="135" t="s">
        <v>13931</v>
      </c>
      <c r="B4852" s="135" t="s">
        <v>9086</v>
      </c>
      <c r="C4852" s="135" t="s">
        <v>566</v>
      </c>
      <c r="D4852" s="135" t="b">
        <v>0</v>
      </c>
      <c r="E4852" s="135" t="s">
        <v>13901</v>
      </c>
      <c r="F4852" s="135" t="s">
        <v>539</v>
      </c>
      <c r="G4852" s="136">
        <v>44147</v>
      </c>
      <c r="H4852" s="136">
        <v>44168</v>
      </c>
      <c r="I4852" s="135">
        <v>0</v>
      </c>
      <c r="J4852" s="92"/>
    </row>
    <row r="4853" spans="1:10" x14ac:dyDescent="0.25">
      <c r="A4853" s="135" t="s">
        <v>13932</v>
      </c>
      <c r="B4853" s="135" t="s">
        <v>9086</v>
      </c>
      <c r="C4853" s="135" t="s">
        <v>566</v>
      </c>
      <c r="D4853" s="135" t="b">
        <v>0</v>
      </c>
      <c r="E4853" s="135" t="s">
        <v>13901</v>
      </c>
      <c r="F4853" s="135" t="s">
        <v>539</v>
      </c>
      <c r="G4853" s="136">
        <v>44147</v>
      </c>
      <c r="H4853" s="136">
        <v>44168</v>
      </c>
      <c r="I4853" s="135">
        <v>0</v>
      </c>
      <c r="J4853" s="92"/>
    </row>
    <row r="4854" spans="1:10" x14ac:dyDescent="0.25">
      <c r="A4854" s="135" t="s">
        <v>13933</v>
      </c>
      <c r="B4854" s="135" t="s">
        <v>9086</v>
      </c>
      <c r="C4854" s="135" t="s">
        <v>566</v>
      </c>
      <c r="D4854" s="135" t="b">
        <v>0</v>
      </c>
      <c r="E4854" s="135" t="s">
        <v>13901</v>
      </c>
      <c r="F4854" s="135" t="s">
        <v>539</v>
      </c>
      <c r="G4854" s="136">
        <v>44147</v>
      </c>
      <c r="H4854" s="136">
        <v>44168</v>
      </c>
      <c r="I4854" s="135">
        <v>0</v>
      </c>
      <c r="J4854" s="92"/>
    </row>
    <row r="4855" spans="1:10" x14ac:dyDescent="0.25">
      <c r="A4855" s="135" t="s">
        <v>13934</v>
      </c>
      <c r="B4855" s="135" t="s">
        <v>9086</v>
      </c>
      <c r="C4855" s="135" t="s">
        <v>566</v>
      </c>
      <c r="D4855" s="135" t="b">
        <v>0</v>
      </c>
      <c r="E4855" s="135" t="s">
        <v>13901</v>
      </c>
      <c r="F4855" s="135" t="s">
        <v>539</v>
      </c>
      <c r="G4855" s="136">
        <v>44147</v>
      </c>
      <c r="H4855" s="136">
        <v>44168</v>
      </c>
      <c r="I4855" s="135">
        <v>0</v>
      </c>
      <c r="J4855" s="92"/>
    </row>
    <row r="4856" spans="1:10" x14ac:dyDescent="0.25">
      <c r="A4856" s="135" t="s">
        <v>13935</v>
      </c>
      <c r="B4856" s="135" t="s">
        <v>9086</v>
      </c>
      <c r="C4856" s="135" t="s">
        <v>566</v>
      </c>
      <c r="D4856" s="135" t="b">
        <v>0</v>
      </c>
      <c r="E4856" s="135" t="s">
        <v>13901</v>
      </c>
      <c r="F4856" s="135" t="s">
        <v>539</v>
      </c>
      <c r="G4856" s="136">
        <v>44147</v>
      </c>
      <c r="H4856" s="136">
        <v>44168</v>
      </c>
      <c r="I4856" s="135">
        <v>0</v>
      </c>
      <c r="J4856" s="92"/>
    </row>
    <row r="4857" spans="1:10" x14ac:dyDescent="0.25">
      <c r="A4857" s="135" t="s">
        <v>13936</v>
      </c>
      <c r="B4857" s="135" t="s">
        <v>9086</v>
      </c>
      <c r="C4857" s="135" t="s">
        <v>566</v>
      </c>
      <c r="D4857" s="135" t="b">
        <v>0</v>
      </c>
      <c r="E4857" s="135" t="s">
        <v>13901</v>
      </c>
      <c r="F4857" s="135" t="s">
        <v>539</v>
      </c>
      <c r="G4857" s="136">
        <v>44147</v>
      </c>
      <c r="H4857" s="136">
        <v>44168</v>
      </c>
      <c r="I4857" s="135">
        <v>0</v>
      </c>
      <c r="J4857" s="92"/>
    </row>
    <row r="4858" spans="1:10" x14ac:dyDescent="0.25">
      <c r="A4858" s="135" t="s">
        <v>13937</v>
      </c>
      <c r="B4858" s="135" t="s">
        <v>9086</v>
      </c>
      <c r="C4858" s="135" t="s">
        <v>566</v>
      </c>
      <c r="D4858" s="135" t="b">
        <v>0</v>
      </c>
      <c r="E4858" s="135" t="s">
        <v>13901</v>
      </c>
      <c r="F4858" s="135" t="s">
        <v>539</v>
      </c>
      <c r="G4858" s="136">
        <v>44147</v>
      </c>
      <c r="H4858" s="136">
        <v>44168</v>
      </c>
      <c r="I4858" s="135">
        <v>0</v>
      </c>
      <c r="J4858" s="92"/>
    </row>
    <row r="4859" spans="1:10" x14ac:dyDescent="0.25">
      <c r="A4859" s="135" t="s">
        <v>13938</v>
      </c>
      <c r="B4859" s="135" t="s">
        <v>9086</v>
      </c>
      <c r="C4859" s="135" t="s">
        <v>566</v>
      </c>
      <c r="D4859" s="135" t="b">
        <v>0</v>
      </c>
      <c r="E4859" s="135" t="s">
        <v>13901</v>
      </c>
      <c r="F4859" s="135" t="s">
        <v>539</v>
      </c>
      <c r="G4859" s="136">
        <v>44147</v>
      </c>
      <c r="H4859" s="136">
        <v>44168</v>
      </c>
      <c r="I4859" s="135">
        <v>0</v>
      </c>
      <c r="J4859" s="92"/>
    </row>
    <row r="4860" spans="1:10" x14ac:dyDescent="0.25">
      <c r="A4860" s="135" t="s">
        <v>13939</v>
      </c>
      <c r="B4860" s="135" t="s">
        <v>9086</v>
      </c>
      <c r="C4860" s="135" t="s">
        <v>566</v>
      </c>
      <c r="D4860" s="135" t="b">
        <v>0</v>
      </c>
      <c r="E4860" s="135" t="s">
        <v>13901</v>
      </c>
      <c r="F4860" s="135" t="s">
        <v>539</v>
      </c>
      <c r="G4860" s="136">
        <v>44147</v>
      </c>
      <c r="H4860" s="136">
        <v>44168</v>
      </c>
      <c r="I4860" s="135">
        <v>0</v>
      </c>
      <c r="J4860" s="92"/>
    </row>
    <row r="4861" spans="1:10" x14ac:dyDescent="0.25">
      <c r="A4861" s="135" t="s">
        <v>13940</v>
      </c>
      <c r="B4861" s="135" t="s">
        <v>9086</v>
      </c>
      <c r="C4861" s="135" t="s">
        <v>566</v>
      </c>
      <c r="D4861" s="135" t="b">
        <v>0</v>
      </c>
      <c r="E4861" s="135" t="s">
        <v>13901</v>
      </c>
      <c r="F4861" s="135" t="s">
        <v>539</v>
      </c>
      <c r="G4861" s="136">
        <v>44147</v>
      </c>
      <c r="H4861" s="136">
        <v>44168</v>
      </c>
      <c r="I4861" s="135">
        <v>0</v>
      </c>
      <c r="J4861" s="92"/>
    </row>
    <row r="4862" spans="1:10" x14ac:dyDescent="0.25">
      <c r="A4862" s="135" t="s">
        <v>13941</v>
      </c>
      <c r="B4862" s="135" t="s">
        <v>9086</v>
      </c>
      <c r="C4862" s="135" t="s">
        <v>566</v>
      </c>
      <c r="D4862" s="135" t="b">
        <v>0</v>
      </c>
      <c r="E4862" s="135" t="s">
        <v>13901</v>
      </c>
      <c r="F4862" s="135" t="s">
        <v>539</v>
      </c>
      <c r="G4862" s="136">
        <v>44147</v>
      </c>
      <c r="H4862" s="136">
        <v>44168</v>
      </c>
      <c r="I4862" s="135">
        <v>0</v>
      </c>
      <c r="J4862" s="92"/>
    </row>
    <row r="4863" spans="1:10" x14ac:dyDescent="0.25">
      <c r="A4863" s="135" t="s">
        <v>13942</v>
      </c>
      <c r="B4863" s="135" t="s">
        <v>9086</v>
      </c>
      <c r="C4863" s="135" t="s">
        <v>566</v>
      </c>
      <c r="D4863" s="135" t="b">
        <v>0</v>
      </c>
      <c r="E4863" s="135" t="s">
        <v>13901</v>
      </c>
      <c r="F4863" s="135" t="s">
        <v>539</v>
      </c>
      <c r="G4863" s="136">
        <v>44147</v>
      </c>
      <c r="H4863" s="136">
        <v>44168</v>
      </c>
      <c r="I4863" s="135">
        <v>0</v>
      </c>
      <c r="J4863" s="92"/>
    </row>
    <row r="4864" spans="1:10" x14ac:dyDescent="0.25">
      <c r="A4864" s="135" t="s">
        <v>13943</v>
      </c>
      <c r="B4864" s="135" t="s">
        <v>9086</v>
      </c>
      <c r="C4864" s="135" t="s">
        <v>566</v>
      </c>
      <c r="D4864" s="135" t="b">
        <v>0</v>
      </c>
      <c r="E4864" s="135" t="s">
        <v>13901</v>
      </c>
      <c r="F4864" s="135" t="s">
        <v>539</v>
      </c>
      <c r="G4864" s="136">
        <v>44147</v>
      </c>
      <c r="H4864" s="136">
        <v>44168</v>
      </c>
      <c r="I4864" s="135">
        <v>0</v>
      </c>
      <c r="J4864" s="92"/>
    </row>
    <row r="4865" spans="1:10" x14ac:dyDescent="0.25">
      <c r="A4865" s="135" t="s">
        <v>13944</v>
      </c>
      <c r="B4865" s="135" t="s">
        <v>9086</v>
      </c>
      <c r="C4865" s="135" t="s">
        <v>566</v>
      </c>
      <c r="D4865" s="135" t="b">
        <v>0</v>
      </c>
      <c r="E4865" s="135" t="s">
        <v>13901</v>
      </c>
      <c r="F4865" s="135" t="s">
        <v>539</v>
      </c>
      <c r="G4865" s="136">
        <v>44147</v>
      </c>
      <c r="H4865" s="136">
        <v>44168</v>
      </c>
      <c r="I4865" s="135">
        <v>0</v>
      </c>
      <c r="J4865" s="92"/>
    </row>
    <row r="4866" spans="1:10" x14ac:dyDescent="0.25">
      <c r="A4866" s="135" t="s">
        <v>13945</v>
      </c>
      <c r="B4866" s="135" t="s">
        <v>9086</v>
      </c>
      <c r="C4866" s="135" t="s">
        <v>566</v>
      </c>
      <c r="D4866" s="135" t="b">
        <v>0</v>
      </c>
      <c r="E4866" s="135" t="s">
        <v>13901</v>
      </c>
      <c r="F4866" s="135" t="s">
        <v>539</v>
      </c>
      <c r="G4866" s="136">
        <v>44147</v>
      </c>
      <c r="H4866" s="136">
        <v>44168</v>
      </c>
      <c r="I4866" s="135">
        <v>0</v>
      </c>
      <c r="J4866" s="92"/>
    </row>
    <row r="4867" spans="1:10" x14ac:dyDescent="0.25">
      <c r="A4867" s="135" t="s">
        <v>13946</v>
      </c>
      <c r="B4867" s="135" t="s">
        <v>9086</v>
      </c>
      <c r="C4867" s="135" t="s">
        <v>566</v>
      </c>
      <c r="D4867" s="135" t="b">
        <v>0</v>
      </c>
      <c r="E4867" s="135" t="s">
        <v>13901</v>
      </c>
      <c r="F4867" s="135" t="s">
        <v>539</v>
      </c>
      <c r="G4867" s="136">
        <v>44147</v>
      </c>
      <c r="H4867" s="136">
        <v>44168</v>
      </c>
      <c r="I4867" s="135">
        <v>0</v>
      </c>
      <c r="J4867" s="92"/>
    </row>
    <row r="4868" spans="1:10" x14ac:dyDescent="0.25">
      <c r="A4868" s="135" t="s">
        <v>13947</v>
      </c>
      <c r="B4868" s="135" t="s">
        <v>9086</v>
      </c>
      <c r="C4868" s="135" t="s">
        <v>566</v>
      </c>
      <c r="D4868" s="135" t="b">
        <v>0</v>
      </c>
      <c r="E4868" s="135" t="s">
        <v>13901</v>
      </c>
      <c r="F4868" s="135" t="s">
        <v>539</v>
      </c>
      <c r="G4868" s="136">
        <v>44147</v>
      </c>
      <c r="H4868" s="136">
        <v>44168</v>
      </c>
      <c r="I4868" s="135">
        <v>0</v>
      </c>
      <c r="J4868" s="92"/>
    </row>
    <row r="4869" spans="1:10" x14ac:dyDescent="0.25">
      <c r="A4869" s="135" t="s">
        <v>13948</v>
      </c>
      <c r="B4869" s="135" t="s">
        <v>9086</v>
      </c>
      <c r="C4869" s="135" t="s">
        <v>566</v>
      </c>
      <c r="D4869" s="135" t="b">
        <v>0</v>
      </c>
      <c r="E4869" s="135" t="s">
        <v>13901</v>
      </c>
      <c r="F4869" s="135" t="s">
        <v>539</v>
      </c>
      <c r="G4869" s="136">
        <v>44147</v>
      </c>
      <c r="H4869" s="136">
        <v>44168</v>
      </c>
      <c r="I4869" s="135">
        <v>0</v>
      </c>
      <c r="J4869" s="92"/>
    </row>
    <row r="4870" spans="1:10" x14ac:dyDescent="0.25">
      <c r="A4870" s="135" t="s">
        <v>13949</v>
      </c>
      <c r="B4870" s="135" t="s">
        <v>9086</v>
      </c>
      <c r="C4870" s="135" t="s">
        <v>566</v>
      </c>
      <c r="D4870" s="135" t="b">
        <v>0</v>
      </c>
      <c r="E4870" s="135" t="s">
        <v>13901</v>
      </c>
      <c r="F4870" s="135" t="s">
        <v>539</v>
      </c>
      <c r="G4870" s="136">
        <v>44147</v>
      </c>
      <c r="H4870" s="136">
        <v>44168</v>
      </c>
      <c r="I4870" s="135">
        <v>0</v>
      </c>
      <c r="J4870" s="92"/>
    </row>
    <row r="4871" spans="1:10" x14ac:dyDescent="0.25">
      <c r="A4871" s="135" t="s">
        <v>13950</v>
      </c>
      <c r="B4871" s="135" t="s">
        <v>9086</v>
      </c>
      <c r="C4871" s="135" t="s">
        <v>566</v>
      </c>
      <c r="D4871" s="135" t="b">
        <v>0</v>
      </c>
      <c r="E4871" s="135" t="s">
        <v>13901</v>
      </c>
      <c r="F4871" s="135" t="s">
        <v>539</v>
      </c>
      <c r="G4871" s="136">
        <v>44147</v>
      </c>
      <c r="H4871" s="136">
        <v>44168</v>
      </c>
      <c r="I4871" s="135">
        <v>0</v>
      </c>
      <c r="J4871" s="92"/>
    </row>
    <row r="4872" spans="1:10" x14ac:dyDescent="0.25">
      <c r="A4872" s="135" t="s">
        <v>13951</v>
      </c>
      <c r="B4872" s="135" t="s">
        <v>9086</v>
      </c>
      <c r="C4872" s="135" t="s">
        <v>566</v>
      </c>
      <c r="D4872" s="135" t="b">
        <v>0</v>
      </c>
      <c r="E4872" s="135" t="s">
        <v>13901</v>
      </c>
      <c r="F4872" s="135" t="s">
        <v>539</v>
      </c>
      <c r="G4872" s="136">
        <v>44147</v>
      </c>
      <c r="H4872" s="136">
        <v>44168</v>
      </c>
      <c r="I4872" s="135">
        <v>0</v>
      </c>
      <c r="J4872" s="92"/>
    </row>
    <row r="4873" spans="1:10" x14ac:dyDescent="0.25">
      <c r="A4873" s="135" t="s">
        <v>13952</v>
      </c>
      <c r="B4873" s="135" t="s">
        <v>9086</v>
      </c>
      <c r="C4873" s="135" t="s">
        <v>566</v>
      </c>
      <c r="D4873" s="135" t="b">
        <v>0</v>
      </c>
      <c r="E4873" s="135" t="s">
        <v>13901</v>
      </c>
      <c r="F4873" s="135" t="s">
        <v>539</v>
      </c>
      <c r="G4873" s="136">
        <v>44147</v>
      </c>
      <c r="H4873" s="136">
        <v>44168</v>
      </c>
      <c r="I4873" s="135">
        <v>0</v>
      </c>
      <c r="J4873" s="92"/>
    </row>
    <row r="4874" spans="1:10" x14ac:dyDescent="0.25">
      <c r="A4874" s="135" t="s">
        <v>13953</v>
      </c>
      <c r="B4874" s="135" t="s">
        <v>9086</v>
      </c>
      <c r="C4874" s="135" t="s">
        <v>566</v>
      </c>
      <c r="D4874" s="135" t="b">
        <v>0</v>
      </c>
      <c r="E4874" s="135" t="s">
        <v>13901</v>
      </c>
      <c r="F4874" s="135" t="s">
        <v>539</v>
      </c>
      <c r="G4874" s="136">
        <v>44147</v>
      </c>
      <c r="H4874" s="136">
        <v>44168</v>
      </c>
      <c r="I4874" s="135">
        <v>0</v>
      </c>
      <c r="J4874" s="92"/>
    </row>
    <row r="4875" spans="1:10" x14ac:dyDescent="0.25">
      <c r="A4875" s="135" t="s">
        <v>13954</v>
      </c>
      <c r="B4875" s="135" t="s">
        <v>9086</v>
      </c>
      <c r="C4875" s="135" t="s">
        <v>566</v>
      </c>
      <c r="D4875" s="135" t="b">
        <v>0</v>
      </c>
      <c r="E4875" s="135" t="s">
        <v>13901</v>
      </c>
      <c r="F4875" s="135" t="s">
        <v>539</v>
      </c>
      <c r="G4875" s="136">
        <v>44147</v>
      </c>
      <c r="H4875" s="136">
        <v>44168</v>
      </c>
      <c r="I4875" s="135">
        <v>0</v>
      </c>
      <c r="J4875" s="92"/>
    </row>
    <row r="4876" spans="1:10" x14ac:dyDescent="0.25">
      <c r="A4876" s="135" t="s">
        <v>13955</v>
      </c>
      <c r="B4876" s="135" t="s">
        <v>9086</v>
      </c>
      <c r="C4876" s="135" t="s">
        <v>566</v>
      </c>
      <c r="D4876" s="135" t="b">
        <v>0</v>
      </c>
      <c r="E4876" s="135" t="s">
        <v>13901</v>
      </c>
      <c r="F4876" s="135" t="s">
        <v>539</v>
      </c>
      <c r="G4876" s="136">
        <v>44147</v>
      </c>
      <c r="H4876" s="136">
        <v>44168</v>
      </c>
      <c r="I4876" s="135">
        <v>0</v>
      </c>
      <c r="J4876" s="92"/>
    </row>
    <row r="4877" spans="1:10" x14ac:dyDescent="0.25">
      <c r="A4877" s="135" t="s">
        <v>13956</v>
      </c>
      <c r="B4877" s="135" t="s">
        <v>9086</v>
      </c>
      <c r="C4877" s="135" t="s">
        <v>566</v>
      </c>
      <c r="D4877" s="135" t="b">
        <v>0</v>
      </c>
      <c r="E4877" s="135" t="s">
        <v>13901</v>
      </c>
      <c r="F4877" s="135" t="s">
        <v>539</v>
      </c>
      <c r="G4877" s="136">
        <v>44147</v>
      </c>
      <c r="H4877" s="136">
        <v>44168</v>
      </c>
      <c r="I4877" s="135">
        <v>0</v>
      </c>
      <c r="J4877" s="92"/>
    </row>
    <row r="4878" spans="1:10" x14ac:dyDescent="0.25">
      <c r="A4878" s="135" t="s">
        <v>13957</v>
      </c>
      <c r="B4878" s="135" t="s">
        <v>9086</v>
      </c>
      <c r="C4878" s="135" t="s">
        <v>566</v>
      </c>
      <c r="D4878" s="135" t="b">
        <v>0</v>
      </c>
      <c r="E4878" s="135" t="s">
        <v>13901</v>
      </c>
      <c r="F4878" s="135" t="s">
        <v>539</v>
      </c>
      <c r="G4878" s="136">
        <v>44147</v>
      </c>
      <c r="H4878" s="136">
        <v>44168</v>
      </c>
      <c r="I4878" s="135">
        <v>0</v>
      </c>
      <c r="J4878" s="92"/>
    </row>
    <row r="4879" spans="1:10" x14ac:dyDescent="0.25">
      <c r="A4879" s="135" t="s">
        <v>13958</v>
      </c>
      <c r="B4879" s="135" t="s">
        <v>9086</v>
      </c>
      <c r="C4879" s="135" t="s">
        <v>566</v>
      </c>
      <c r="D4879" s="135" t="b">
        <v>0</v>
      </c>
      <c r="E4879" s="135" t="s">
        <v>13901</v>
      </c>
      <c r="F4879" s="135" t="s">
        <v>539</v>
      </c>
      <c r="G4879" s="136">
        <v>44147</v>
      </c>
      <c r="H4879" s="136">
        <v>44168</v>
      </c>
      <c r="I4879" s="135">
        <v>0</v>
      </c>
      <c r="J4879" s="92"/>
    </row>
    <row r="4880" spans="1:10" x14ac:dyDescent="0.25">
      <c r="A4880" s="135" t="s">
        <v>13959</v>
      </c>
      <c r="B4880" s="135" t="s">
        <v>9086</v>
      </c>
      <c r="C4880" s="135" t="s">
        <v>566</v>
      </c>
      <c r="D4880" s="135" t="b">
        <v>0</v>
      </c>
      <c r="E4880" s="135" t="s">
        <v>13901</v>
      </c>
      <c r="F4880" s="135" t="s">
        <v>539</v>
      </c>
      <c r="G4880" s="136">
        <v>44147</v>
      </c>
      <c r="H4880" s="136">
        <v>44168</v>
      </c>
      <c r="I4880" s="135">
        <v>0</v>
      </c>
      <c r="J4880" s="92"/>
    </row>
    <row r="4881" spans="1:10" x14ac:dyDescent="0.25">
      <c r="A4881" s="135" t="s">
        <v>13960</v>
      </c>
      <c r="B4881" s="135" t="s">
        <v>9086</v>
      </c>
      <c r="C4881" s="135" t="s">
        <v>566</v>
      </c>
      <c r="D4881" s="135" t="b">
        <v>0</v>
      </c>
      <c r="E4881" s="135" t="s">
        <v>13901</v>
      </c>
      <c r="F4881" s="135" t="s">
        <v>539</v>
      </c>
      <c r="G4881" s="136">
        <v>44147</v>
      </c>
      <c r="H4881" s="136">
        <v>44168</v>
      </c>
      <c r="I4881" s="135">
        <v>0</v>
      </c>
      <c r="J4881" s="92"/>
    </row>
    <row r="4882" spans="1:10" x14ac:dyDescent="0.25">
      <c r="A4882" s="135" t="s">
        <v>13961</v>
      </c>
      <c r="B4882" s="135" t="s">
        <v>9086</v>
      </c>
      <c r="C4882" s="135" t="s">
        <v>566</v>
      </c>
      <c r="D4882" s="135" t="b">
        <v>0</v>
      </c>
      <c r="E4882" s="135" t="s">
        <v>13901</v>
      </c>
      <c r="F4882" s="135" t="s">
        <v>539</v>
      </c>
      <c r="G4882" s="136">
        <v>44147</v>
      </c>
      <c r="H4882" s="136">
        <v>44168</v>
      </c>
      <c r="I4882" s="135">
        <v>0</v>
      </c>
      <c r="J4882" s="92"/>
    </row>
    <row r="4883" spans="1:10" x14ac:dyDescent="0.25">
      <c r="A4883" s="135" t="s">
        <v>13962</v>
      </c>
      <c r="B4883" s="135" t="s">
        <v>9086</v>
      </c>
      <c r="C4883" s="135" t="s">
        <v>566</v>
      </c>
      <c r="D4883" s="135" t="b">
        <v>0</v>
      </c>
      <c r="E4883" s="135" t="s">
        <v>13901</v>
      </c>
      <c r="F4883" s="135" t="s">
        <v>539</v>
      </c>
      <c r="G4883" s="136">
        <v>44147</v>
      </c>
      <c r="H4883" s="136">
        <v>44168</v>
      </c>
      <c r="I4883" s="135">
        <v>0</v>
      </c>
      <c r="J4883" s="92"/>
    </row>
    <row r="4884" spans="1:10" x14ac:dyDescent="0.25">
      <c r="A4884" s="135" t="s">
        <v>13963</v>
      </c>
      <c r="B4884" s="135" t="s">
        <v>9086</v>
      </c>
      <c r="C4884" s="135" t="s">
        <v>566</v>
      </c>
      <c r="D4884" s="135" t="b">
        <v>0</v>
      </c>
      <c r="E4884" s="135" t="s">
        <v>13901</v>
      </c>
      <c r="F4884" s="135" t="s">
        <v>539</v>
      </c>
      <c r="G4884" s="136">
        <v>44147</v>
      </c>
      <c r="H4884" s="136">
        <v>44168</v>
      </c>
      <c r="I4884" s="135">
        <v>0</v>
      </c>
      <c r="J4884" s="92"/>
    </row>
    <row r="4885" spans="1:10" x14ac:dyDescent="0.25">
      <c r="A4885" s="135" t="s">
        <v>13964</v>
      </c>
      <c r="B4885" s="135" t="s">
        <v>9086</v>
      </c>
      <c r="C4885" s="135" t="s">
        <v>566</v>
      </c>
      <c r="D4885" s="135" t="b">
        <v>0</v>
      </c>
      <c r="E4885" s="135" t="s">
        <v>13901</v>
      </c>
      <c r="F4885" s="135" t="s">
        <v>539</v>
      </c>
      <c r="G4885" s="136">
        <v>44147</v>
      </c>
      <c r="H4885" s="136">
        <v>44168</v>
      </c>
      <c r="I4885" s="135">
        <v>0</v>
      </c>
      <c r="J4885" s="92"/>
    </row>
    <row r="4886" spans="1:10" x14ac:dyDescent="0.25">
      <c r="A4886" s="135" t="s">
        <v>13965</v>
      </c>
      <c r="B4886" s="135" t="s">
        <v>9086</v>
      </c>
      <c r="C4886" s="135" t="s">
        <v>566</v>
      </c>
      <c r="D4886" s="135" t="b">
        <v>0</v>
      </c>
      <c r="E4886" s="135" t="s">
        <v>13901</v>
      </c>
      <c r="F4886" s="135" t="s">
        <v>539</v>
      </c>
      <c r="G4886" s="136">
        <v>44147</v>
      </c>
      <c r="H4886" s="136">
        <v>44168</v>
      </c>
      <c r="I4886" s="135">
        <v>0</v>
      </c>
      <c r="J4886" s="92"/>
    </row>
    <row r="4887" spans="1:10" x14ac:dyDescent="0.25">
      <c r="A4887" s="135" t="s">
        <v>13966</v>
      </c>
      <c r="B4887" s="135" t="s">
        <v>9086</v>
      </c>
      <c r="C4887" s="135" t="s">
        <v>566</v>
      </c>
      <c r="D4887" s="135" t="b">
        <v>0</v>
      </c>
      <c r="E4887" s="135" t="s">
        <v>13901</v>
      </c>
      <c r="F4887" s="135" t="s">
        <v>539</v>
      </c>
      <c r="G4887" s="136">
        <v>44147</v>
      </c>
      <c r="H4887" s="136">
        <v>44168</v>
      </c>
      <c r="I4887" s="135">
        <v>0</v>
      </c>
      <c r="J4887" s="92"/>
    </row>
    <row r="4888" spans="1:10" x14ac:dyDescent="0.25">
      <c r="A4888" s="135" t="s">
        <v>13967</v>
      </c>
      <c r="B4888" s="135" t="s">
        <v>9086</v>
      </c>
      <c r="C4888" s="135" t="s">
        <v>566</v>
      </c>
      <c r="D4888" s="135" t="b">
        <v>0</v>
      </c>
      <c r="E4888" s="135" t="s">
        <v>13901</v>
      </c>
      <c r="F4888" s="135" t="s">
        <v>539</v>
      </c>
      <c r="G4888" s="136">
        <v>44147</v>
      </c>
      <c r="H4888" s="136">
        <v>44168</v>
      </c>
      <c r="I4888" s="135">
        <v>0</v>
      </c>
      <c r="J4888" s="92"/>
    </row>
    <row r="4889" spans="1:10" x14ac:dyDescent="0.25">
      <c r="A4889" s="135" t="s">
        <v>13968</v>
      </c>
      <c r="B4889" s="135" t="s">
        <v>9086</v>
      </c>
      <c r="C4889" s="135" t="s">
        <v>566</v>
      </c>
      <c r="D4889" s="135" t="b">
        <v>0</v>
      </c>
      <c r="E4889" s="135" t="s">
        <v>13901</v>
      </c>
      <c r="F4889" s="135" t="s">
        <v>539</v>
      </c>
      <c r="G4889" s="136">
        <v>44147</v>
      </c>
      <c r="H4889" s="136">
        <v>44168</v>
      </c>
      <c r="I4889" s="135">
        <v>0</v>
      </c>
      <c r="J4889" s="92"/>
    </row>
    <row r="4890" spans="1:10" x14ac:dyDescent="0.25">
      <c r="A4890" s="135" t="s">
        <v>13969</v>
      </c>
      <c r="B4890" s="135" t="s">
        <v>9086</v>
      </c>
      <c r="C4890" s="135" t="s">
        <v>566</v>
      </c>
      <c r="D4890" s="135" t="b">
        <v>0</v>
      </c>
      <c r="E4890" s="135" t="s">
        <v>13901</v>
      </c>
      <c r="F4890" s="135" t="s">
        <v>539</v>
      </c>
      <c r="G4890" s="136">
        <v>44147</v>
      </c>
      <c r="H4890" s="136">
        <v>44168</v>
      </c>
      <c r="I4890" s="135">
        <v>0</v>
      </c>
      <c r="J4890" s="92"/>
    </row>
    <row r="4891" spans="1:10" x14ac:dyDescent="0.25">
      <c r="A4891" s="135" t="s">
        <v>13970</v>
      </c>
      <c r="B4891" s="135" t="s">
        <v>9086</v>
      </c>
      <c r="C4891" s="135" t="s">
        <v>566</v>
      </c>
      <c r="D4891" s="135" t="b">
        <v>0</v>
      </c>
      <c r="E4891" s="135" t="s">
        <v>13901</v>
      </c>
      <c r="F4891" s="135" t="s">
        <v>539</v>
      </c>
      <c r="G4891" s="136">
        <v>44147</v>
      </c>
      <c r="H4891" s="136">
        <v>44168</v>
      </c>
      <c r="I4891" s="135">
        <v>0</v>
      </c>
      <c r="J4891" s="92"/>
    </row>
    <row r="4892" spans="1:10" x14ac:dyDescent="0.25">
      <c r="A4892" s="135" t="s">
        <v>13971</v>
      </c>
      <c r="B4892" s="135" t="s">
        <v>9086</v>
      </c>
      <c r="C4892" s="135" t="s">
        <v>566</v>
      </c>
      <c r="D4892" s="135" t="b">
        <v>0</v>
      </c>
      <c r="E4892" s="135" t="s">
        <v>13901</v>
      </c>
      <c r="F4892" s="135" t="s">
        <v>539</v>
      </c>
      <c r="G4892" s="136">
        <v>44147</v>
      </c>
      <c r="H4892" s="136">
        <v>44168</v>
      </c>
      <c r="I4892" s="135">
        <v>0</v>
      </c>
      <c r="J4892" s="92"/>
    </row>
    <row r="4893" spans="1:10" x14ac:dyDescent="0.25">
      <c r="A4893" s="135" t="s">
        <v>13972</v>
      </c>
      <c r="B4893" s="135" t="s">
        <v>9086</v>
      </c>
      <c r="C4893" s="135" t="s">
        <v>566</v>
      </c>
      <c r="D4893" s="135" t="b">
        <v>0</v>
      </c>
      <c r="E4893" s="135" t="s">
        <v>13901</v>
      </c>
      <c r="F4893" s="135" t="s">
        <v>539</v>
      </c>
      <c r="G4893" s="136">
        <v>44147</v>
      </c>
      <c r="H4893" s="136">
        <v>44168</v>
      </c>
      <c r="I4893" s="135">
        <v>0</v>
      </c>
      <c r="J4893" s="92"/>
    </row>
    <row r="4894" spans="1:10" x14ac:dyDescent="0.25">
      <c r="A4894" s="135" t="s">
        <v>13973</v>
      </c>
      <c r="B4894" s="135" t="s">
        <v>9086</v>
      </c>
      <c r="C4894" s="135" t="s">
        <v>566</v>
      </c>
      <c r="D4894" s="135" t="b">
        <v>0</v>
      </c>
      <c r="E4894" s="135" t="s">
        <v>13901</v>
      </c>
      <c r="F4894" s="135" t="s">
        <v>539</v>
      </c>
      <c r="G4894" s="136">
        <v>44147</v>
      </c>
      <c r="H4894" s="136">
        <v>44168</v>
      </c>
      <c r="I4894" s="135">
        <v>0</v>
      </c>
      <c r="J4894" s="92"/>
    </row>
    <row r="4895" spans="1:10" x14ac:dyDescent="0.25">
      <c r="A4895" s="135" t="s">
        <v>13974</v>
      </c>
      <c r="B4895" s="135" t="s">
        <v>9086</v>
      </c>
      <c r="C4895" s="135" t="s">
        <v>566</v>
      </c>
      <c r="D4895" s="135" t="b">
        <v>0</v>
      </c>
      <c r="E4895" s="135" t="s">
        <v>13901</v>
      </c>
      <c r="F4895" s="135" t="s">
        <v>539</v>
      </c>
      <c r="G4895" s="136">
        <v>44147</v>
      </c>
      <c r="H4895" s="136">
        <v>44168</v>
      </c>
      <c r="I4895" s="135">
        <v>0</v>
      </c>
      <c r="J4895" s="92"/>
    </row>
    <row r="4896" spans="1:10" x14ac:dyDescent="0.25">
      <c r="A4896" s="135" t="s">
        <v>13975</v>
      </c>
      <c r="B4896" s="135" t="s">
        <v>9086</v>
      </c>
      <c r="C4896" s="135" t="s">
        <v>566</v>
      </c>
      <c r="D4896" s="135" t="b">
        <v>0</v>
      </c>
      <c r="E4896" s="135" t="s">
        <v>13901</v>
      </c>
      <c r="F4896" s="135" t="s">
        <v>539</v>
      </c>
      <c r="G4896" s="136">
        <v>44147</v>
      </c>
      <c r="H4896" s="136">
        <v>44168</v>
      </c>
      <c r="I4896" s="135">
        <v>0</v>
      </c>
      <c r="J4896" s="92"/>
    </row>
    <row r="4897" spans="1:10" x14ac:dyDescent="0.25">
      <c r="A4897" s="135" t="s">
        <v>13976</v>
      </c>
      <c r="B4897" s="135" t="s">
        <v>9086</v>
      </c>
      <c r="C4897" s="135" t="s">
        <v>566</v>
      </c>
      <c r="D4897" s="135" t="b">
        <v>0</v>
      </c>
      <c r="E4897" s="135" t="s">
        <v>13901</v>
      </c>
      <c r="F4897" s="135" t="s">
        <v>539</v>
      </c>
      <c r="G4897" s="136">
        <v>44147</v>
      </c>
      <c r="H4897" s="136">
        <v>44168</v>
      </c>
      <c r="I4897" s="135">
        <v>0</v>
      </c>
      <c r="J4897" s="92"/>
    </row>
    <row r="4898" spans="1:10" x14ac:dyDescent="0.25">
      <c r="A4898" s="135" t="s">
        <v>13977</v>
      </c>
      <c r="B4898" s="135" t="s">
        <v>9086</v>
      </c>
      <c r="C4898" s="135" t="s">
        <v>566</v>
      </c>
      <c r="D4898" s="135" t="b">
        <v>0</v>
      </c>
      <c r="E4898" s="135" t="s">
        <v>13901</v>
      </c>
      <c r="F4898" s="135" t="s">
        <v>539</v>
      </c>
      <c r="G4898" s="136">
        <v>44147</v>
      </c>
      <c r="H4898" s="136">
        <v>44168</v>
      </c>
      <c r="I4898" s="135">
        <v>0</v>
      </c>
      <c r="J4898" s="92"/>
    </row>
    <row r="4899" spans="1:10" x14ac:dyDescent="0.25">
      <c r="A4899" s="135" t="s">
        <v>13978</v>
      </c>
      <c r="B4899" s="135" t="s">
        <v>9086</v>
      </c>
      <c r="C4899" s="135" t="s">
        <v>566</v>
      </c>
      <c r="D4899" s="135" t="b">
        <v>0</v>
      </c>
      <c r="E4899" s="135" t="s">
        <v>13901</v>
      </c>
      <c r="F4899" s="135" t="s">
        <v>539</v>
      </c>
      <c r="G4899" s="136">
        <v>44147</v>
      </c>
      <c r="H4899" s="136">
        <v>44168</v>
      </c>
      <c r="I4899" s="135">
        <v>0</v>
      </c>
      <c r="J4899" s="92"/>
    </row>
    <row r="4900" spans="1:10" x14ac:dyDescent="0.25">
      <c r="A4900" s="135" t="s">
        <v>13979</v>
      </c>
      <c r="B4900" s="135" t="s">
        <v>9086</v>
      </c>
      <c r="C4900" s="135" t="s">
        <v>566</v>
      </c>
      <c r="D4900" s="135" t="b">
        <v>0</v>
      </c>
      <c r="E4900" s="135" t="s">
        <v>13901</v>
      </c>
      <c r="F4900" s="135" t="s">
        <v>539</v>
      </c>
      <c r="G4900" s="136">
        <v>44147</v>
      </c>
      <c r="H4900" s="136">
        <v>44168</v>
      </c>
      <c r="I4900" s="135">
        <v>0</v>
      </c>
      <c r="J4900" s="92"/>
    </row>
    <row r="4901" spans="1:10" x14ac:dyDescent="0.25">
      <c r="A4901" s="135" t="s">
        <v>13980</v>
      </c>
      <c r="B4901" s="135" t="s">
        <v>9086</v>
      </c>
      <c r="C4901" s="135" t="s">
        <v>566</v>
      </c>
      <c r="D4901" s="135" t="b">
        <v>0</v>
      </c>
      <c r="E4901" s="135" t="s">
        <v>13901</v>
      </c>
      <c r="F4901" s="135" t="s">
        <v>539</v>
      </c>
      <c r="G4901" s="136">
        <v>44147</v>
      </c>
      <c r="H4901" s="136">
        <v>44168</v>
      </c>
      <c r="I4901" s="135">
        <v>0</v>
      </c>
      <c r="J4901" s="92"/>
    </row>
    <row r="4902" spans="1:10" x14ac:dyDescent="0.25">
      <c r="A4902" s="135" t="s">
        <v>13981</v>
      </c>
      <c r="B4902" s="135" t="s">
        <v>9086</v>
      </c>
      <c r="C4902" s="135" t="s">
        <v>566</v>
      </c>
      <c r="D4902" s="135" t="b">
        <v>0</v>
      </c>
      <c r="E4902" s="135" t="s">
        <v>13901</v>
      </c>
      <c r="F4902" s="135" t="s">
        <v>539</v>
      </c>
      <c r="G4902" s="136">
        <v>44147</v>
      </c>
      <c r="H4902" s="136">
        <v>44168</v>
      </c>
      <c r="I4902" s="135">
        <v>0</v>
      </c>
      <c r="J4902" s="92"/>
    </row>
    <row r="4903" spans="1:10" x14ac:dyDescent="0.25">
      <c r="A4903" s="135" t="s">
        <v>13982</v>
      </c>
      <c r="B4903" s="135" t="s">
        <v>9086</v>
      </c>
      <c r="C4903" s="135" t="s">
        <v>566</v>
      </c>
      <c r="D4903" s="135" t="b">
        <v>0</v>
      </c>
      <c r="E4903" s="135" t="s">
        <v>13901</v>
      </c>
      <c r="F4903" s="135" t="s">
        <v>539</v>
      </c>
      <c r="G4903" s="136">
        <v>44147</v>
      </c>
      <c r="H4903" s="136">
        <v>44168</v>
      </c>
      <c r="I4903" s="135">
        <v>0</v>
      </c>
      <c r="J4903" s="92"/>
    </row>
    <row r="4904" spans="1:10" x14ac:dyDescent="0.25">
      <c r="A4904" s="135" t="s">
        <v>13983</v>
      </c>
      <c r="B4904" s="135" t="s">
        <v>9086</v>
      </c>
      <c r="C4904" s="135" t="s">
        <v>566</v>
      </c>
      <c r="D4904" s="135" t="b">
        <v>0</v>
      </c>
      <c r="E4904" s="135" t="s">
        <v>13901</v>
      </c>
      <c r="F4904" s="135" t="s">
        <v>539</v>
      </c>
      <c r="G4904" s="136">
        <v>44147</v>
      </c>
      <c r="H4904" s="136">
        <v>44168</v>
      </c>
      <c r="I4904" s="135">
        <v>0</v>
      </c>
      <c r="J4904" s="92"/>
    </row>
    <row r="4905" spans="1:10" x14ac:dyDescent="0.25">
      <c r="A4905" s="135" t="s">
        <v>13984</v>
      </c>
      <c r="B4905" s="135" t="s">
        <v>9086</v>
      </c>
      <c r="C4905" s="135" t="s">
        <v>566</v>
      </c>
      <c r="D4905" s="135" t="b">
        <v>0</v>
      </c>
      <c r="E4905" s="135" t="s">
        <v>13901</v>
      </c>
      <c r="F4905" s="135" t="s">
        <v>539</v>
      </c>
      <c r="G4905" s="136">
        <v>44147</v>
      </c>
      <c r="H4905" s="136">
        <v>44168</v>
      </c>
      <c r="I4905" s="135">
        <v>0</v>
      </c>
      <c r="J4905" s="92"/>
    </row>
    <row r="4906" spans="1:10" x14ac:dyDescent="0.25">
      <c r="A4906" s="135" t="s">
        <v>13985</v>
      </c>
      <c r="B4906" s="135" t="s">
        <v>9086</v>
      </c>
      <c r="C4906" s="135" t="s">
        <v>566</v>
      </c>
      <c r="D4906" s="135" t="b">
        <v>0</v>
      </c>
      <c r="E4906" s="135" t="s">
        <v>13901</v>
      </c>
      <c r="F4906" s="135" t="s">
        <v>539</v>
      </c>
      <c r="G4906" s="136">
        <v>44147</v>
      </c>
      <c r="H4906" s="136">
        <v>44168</v>
      </c>
      <c r="I4906" s="135">
        <v>0</v>
      </c>
      <c r="J4906" s="92"/>
    </row>
    <row r="4907" spans="1:10" x14ac:dyDescent="0.25">
      <c r="A4907" s="135" t="s">
        <v>13986</v>
      </c>
      <c r="B4907" s="135" t="s">
        <v>9086</v>
      </c>
      <c r="C4907" s="135" t="s">
        <v>566</v>
      </c>
      <c r="D4907" s="135" t="b">
        <v>0</v>
      </c>
      <c r="E4907" s="135" t="s">
        <v>13901</v>
      </c>
      <c r="F4907" s="135" t="s">
        <v>539</v>
      </c>
      <c r="G4907" s="136">
        <v>44147</v>
      </c>
      <c r="H4907" s="136">
        <v>44168</v>
      </c>
      <c r="I4907" s="135">
        <v>0</v>
      </c>
      <c r="J4907" s="92"/>
    </row>
    <row r="4908" spans="1:10" x14ac:dyDescent="0.25">
      <c r="A4908" s="135" t="s">
        <v>13987</v>
      </c>
      <c r="B4908" s="135" t="s">
        <v>9086</v>
      </c>
      <c r="C4908" s="135" t="s">
        <v>566</v>
      </c>
      <c r="D4908" s="135" t="b">
        <v>0</v>
      </c>
      <c r="E4908" s="135" t="s">
        <v>13901</v>
      </c>
      <c r="F4908" s="135" t="s">
        <v>539</v>
      </c>
      <c r="G4908" s="136">
        <v>44147</v>
      </c>
      <c r="H4908" s="136">
        <v>44168</v>
      </c>
      <c r="I4908" s="135">
        <v>0</v>
      </c>
      <c r="J4908" s="92"/>
    </row>
    <row r="4909" spans="1:10" x14ac:dyDescent="0.25">
      <c r="A4909" s="135" t="s">
        <v>13988</v>
      </c>
      <c r="B4909" s="135" t="s">
        <v>9086</v>
      </c>
      <c r="C4909" s="135" t="s">
        <v>566</v>
      </c>
      <c r="D4909" s="135" t="b">
        <v>0</v>
      </c>
      <c r="E4909" s="135" t="s">
        <v>13901</v>
      </c>
      <c r="F4909" s="135" t="s">
        <v>539</v>
      </c>
      <c r="G4909" s="136">
        <v>44147</v>
      </c>
      <c r="H4909" s="136">
        <v>44168</v>
      </c>
      <c r="I4909" s="135">
        <v>0</v>
      </c>
      <c r="J4909" s="92"/>
    </row>
    <row r="4910" spans="1:10" x14ac:dyDescent="0.25">
      <c r="A4910" s="135" t="s">
        <v>13989</v>
      </c>
      <c r="B4910" s="135" t="s">
        <v>9086</v>
      </c>
      <c r="C4910" s="135" t="s">
        <v>566</v>
      </c>
      <c r="D4910" s="135" t="b">
        <v>0</v>
      </c>
      <c r="E4910" s="135" t="s">
        <v>13901</v>
      </c>
      <c r="F4910" s="135" t="s">
        <v>539</v>
      </c>
      <c r="G4910" s="136">
        <v>44147</v>
      </c>
      <c r="H4910" s="136">
        <v>44168</v>
      </c>
      <c r="I4910" s="135">
        <v>0</v>
      </c>
      <c r="J4910" s="92"/>
    </row>
    <row r="4911" spans="1:10" x14ac:dyDescent="0.25">
      <c r="A4911" s="135" t="s">
        <v>13990</v>
      </c>
      <c r="B4911" s="135" t="s">
        <v>9086</v>
      </c>
      <c r="C4911" s="135" t="s">
        <v>566</v>
      </c>
      <c r="D4911" s="135" t="b">
        <v>0</v>
      </c>
      <c r="E4911" s="135" t="s">
        <v>13901</v>
      </c>
      <c r="F4911" s="135" t="s">
        <v>539</v>
      </c>
      <c r="G4911" s="136">
        <v>44147</v>
      </c>
      <c r="H4911" s="136">
        <v>44168</v>
      </c>
      <c r="I4911" s="135">
        <v>0</v>
      </c>
      <c r="J4911" s="92"/>
    </row>
    <row r="4912" spans="1:10" x14ac:dyDescent="0.25">
      <c r="A4912" s="135" t="s">
        <v>13991</v>
      </c>
      <c r="B4912" s="135" t="s">
        <v>9086</v>
      </c>
      <c r="C4912" s="135" t="s">
        <v>566</v>
      </c>
      <c r="D4912" s="135" t="b">
        <v>0</v>
      </c>
      <c r="E4912" s="135" t="s">
        <v>13901</v>
      </c>
      <c r="F4912" s="135" t="s">
        <v>539</v>
      </c>
      <c r="G4912" s="136">
        <v>44147</v>
      </c>
      <c r="H4912" s="136">
        <v>44168</v>
      </c>
      <c r="I4912" s="135">
        <v>0</v>
      </c>
      <c r="J4912" s="92"/>
    </row>
    <row r="4913" spans="1:10" x14ac:dyDescent="0.25">
      <c r="A4913" s="135" t="s">
        <v>13992</v>
      </c>
      <c r="B4913" s="135" t="s">
        <v>9086</v>
      </c>
      <c r="C4913" s="135" t="s">
        <v>566</v>
      </c>
      <c r="D4913" s="135" t="b">
        <v>0</v>
      </c>
      <c r="E4913" s="135" t="s">
        <v>13901</v>
      </c>
      <c r="F4913" s="135" t="s">
        <v>539</v>
      </c>
      <c r="G4913" s="136">
        <v>44147</v>
      </c>
      <c r="H4913" s="136">
        <v>44168</v>
      </c>
      <c r="I4913" s="135">
        <v>0</v>
      </c>
      <c r="J4913" s="92"/>
    </row>
    <row r="4914" spans="1:10" x14ac:dyDescent="0.25">
      <c r="A4914" s="135" t="s">
        <v>13993</v>
      </c>
      <c r="B4914" s="135" t="s">
        <v>9086</v>
      </c>
      <c r="C4914" s="135" t="s">
        <v>566</v>
      </c>
      <c r="D4914" s="135" t="b">
        <v>0</v>
      </c>
      <c r="E4914" s="135" t="s">
        <v>13901</v>
      </c>
      <c r="F4914" s="135" t="s">
        <v>539</v>
      </c>
      <c r="G4914" s="136">
        <v>44147</v>
      </c>
      <c r="H4914" s="136">
        <v>44168</v>
      </c>
      <c r="I4914" s="135">
        <v>0</v>
      </c>
      <c r="J4914" s="92"/>
    </row>
    <row r="4915" spans="1:10" x14ac:dyDescent="0.25">
      <c r="A4915" s="135" t="s">
        <v>13994</v>
      </c>
      <c r="B4915" s="135" t="s">
        <v>9086</v>
      </c>
      <c r="C4915" s="135" t="s">
        <v>566</v>
      </c>
      <c r="D4915" s="135" t="b">
        <v>0</v>
      </c>
      <c r="E4915" s="135" t="s">
        <v>13901</v>
      </c>
      <c r="F4915" s="135" t="s">
        <v>539</v>
      </c>
      <c r="G4915" s="136">
        <v>44147</v>
      </c>
      <c r="H4915" s="136">
        <v>44168</v>
      </c>
      <c r="I4915" s="135">
        <v>0</v>
      </c>
      <c r="J4915" s="92"/>
    </row>
    <row r="4916" spans="1:10" x14ac:dyDescent="0.25">
      <c r="A4916" s="135" t="s">
        <v>13995</v>
      </c>
      <c r="B4916" s="135" t="s">
        <v>9086</v>
      </c>
      <c r="C4916" s="135" t="s">
        <v>566</v>
      </c>
      <c r="D4916" s="135" t="b">
        <v>0</v>
      </c>
      <c r="E4916" s="135" t="s">
        <v>13901</v>
      </c>
      <c r="F4916" s="135" t="s">
        <v>539</v>
      </c>
      <c r="G4916" s="136">
        <v>44147</v>
      </c>
      <c r="H4916" s="136">
        <v>44168</v>
      </c>
      <c r="I4916" s="135">
        <v>0</v>
      </c>
      <c r="J4916" s="92"/>
    </row>
    <row r="4917" spans="1:10" x14ac:dyDescent="0.25">
      <c r="A4917" s="135" t="s">
        <v>13996</v>
      </c>
      <c r="B4917" s="135" t="s">
        <v>9086</v>
      </c>
      <c r="C4917" s="135" t="s">
        <v>566</v>
      </c>
      <c r="D4917" s="135" t="b">
        <v>0</v>
      </c>
      <c r="E4917" s="135" t="s">
        <v>13901</v>
      </c>
      <c r="F4917" s="135" t="s">
        <v>539</v>
      </c>
      <c r="G4917" s="136">
        <v>44147</v>
      </c>
      <c r="H4917" s="136">
        <v>44168</v>
      </c>
      <c r="I4917" s="135">
        <v>0</v>
      </c>
      <c r="J4917" s="92"/>
    </row>
    <row r="4918" spans="1:10" x14ac:dyDescent="0.25">
      <c r="A4918" s="135" t="s">
        <v>13997</v>
      </c>
      <c r="B4918" s="135" t="s">
        <v>9086</v>
      </c>
      <c r="C4918" s="135" t="s">
        <v>566</v>
      </c>
      <c r="D4918" s="135" t="b">
        <v>0</v>
      </c>
      <c r="E4918" s="135" t="s">
        <v>13901</v>
      </c>
      <c r="F4918" s="135" t="s">
        <v>539</v>
      </c>
      <c r="G4918" s="136">
        <v>44147</v>
      </c>
      <c r="H4918" s="136">
        <v>44168</v>
      </c>
      <c r="I4918" s="135">
        <v>0</v>
      </c>
      <c r="J4918" s="92"/>
    </row>
    <row r="4919" spans="1:10" x14ac:dyDescent="0.25">
      <c r="A4919" s="135" t="s">
        <v>13998</v>
      </c>
      <c r="B4919" s="135" t="s">
        <v>9086</v>
      </c>
      <c r="C4919" s="135" t="s">
        <v>566</v>
      </c>
      <c r="D4919" s="135" t="b">
        <v>0</v>
      </c>
      <c r="E4919" s="135" t="s">
        <v>13901</v>
      </c>
      <c r="F4919" s="135" t="s">
        <v>539</v>
      </c>
      <c r="G4919" s="136">
        <v>44147</v>
      </c>
      <c r="H4919" s="136">
        <v>44168</v>
      </c>
      <c r="I4919" s="135">
        <v>0</v>
      </c>
      <c r="J4919" s="92"/>
    </row>
    <row r="4920" spans="1:10" x14ac:dyDescent="0.25">
      <c r="A4920" s="135" t="s">
        <v>13999</v>
      </c>
      <c r="B4920" s="135" t="s">
        <v>9086</v>
      </c>
      <c r="C4920" s="135" t="s">
        <v>566</v>
      </c>
      <c r="D4920" s="135" t="b">
        <v>0</v>
      </c>
      <c r="E4920" s="135" t="s">
        <v>13901</v>
      </c>
      <c r="F4920" s="135" t="s">
        <v>539</v>
      </c>
      <c r="G4920" s="136">
        <v>44147</v>
      </c>
      <c r="H4920" s="136">
        <v>44168</v>
      </c>
      <c r="I4920" s="135">
        <v>0</v>
      </c>
      <c r="J4920" s="92"/>
    </row>
    <row r="4921" spans="1:10" x14ac:dyDescent="0.25">
      <c r="A4921" s="135" t="s">
        <v>14000</v>
      </c>
      <c r="B4921" s="135" t="s">
        <v>9086</v>
      </c>
      <c r="C4921" s="135" t="s">
        <v>566</v>
      </c>
      <c r="D4921" s="135" t="b">
        <v>0</v>
      </c>
      <c r="E4921" s="135" t="s">
        <v>13901</v>
      </c>
      <c r="F4921" s="135" t="s">
        <v>539</v>
      </c>
      <c r="G4921" s="136">
        <v>44147</v>
      </c>
      <c r="H4921" s="136">
        <v>44168</v>
      </c>
      <c r="I4921" s="135">
        <v>0</v>
      </c>
    </row>
    <row r="4922" spans="1:10" x14ac:dyDescent="0.25">
      <c r="A4922" s="135" t="s">
        <v>14001</v>
      </c>
      <c r="B4922" s="135" t="s">
        <v>9086</v>
      </c>
      <c r="C4922" s="135" t="s">
        <v>566</v>
      </c>
      <c r="D4922" s="135" t="b">
        <v>0</v>
      </c>
      <c r="E4922" s="135" t="s">
        <v>13901</v>
      </c>
      <c r="F4922" s="135" t="s">
        <v>539</v>
      </c>
      <c r="G4922" s="136">
        <v>44147</v>
      </c>
      <c r="H4922" s="136">
        <v>44168</v>
      </c>
      <c r="I4922" s="135">
        <v>0</v>
      </c>
    </row>
    <row r="4923" spans="1:10" x14ac:dyDescent="0.25">
      <c r="A4923" s="135" t="s">
        <v>14002</v>
      </c>
      <c r="B4923" s="135" t="s">
        <v>9086</v>
      </c>
      <c r="C4923" s="135" t="s">
        <v>566</v>
      </c>
      <c r="D4923" s="135" t="b">
        <v>0</v>
      </c>
      <c r="E4923" s="135" t="s">
        <v>13901</v>
      </c>
      <c r="F4923" s="135" t="s">
        <v>539</v>
      </c>
      <c r="G4923" s="136">
        <v>44147</v>
      </c>
      <c r="H4923" s="136">
        <v>44168</v>
      </c>
      <c r="I4923" s="135">
        <v>0</v>
      </c>
    </row>
    <row r="4924" spans="1:10" x14ac:dyDescent="0.25">
      <c r="A4924" s="135" t="s">
        <v>14003</v>
      </c>
      <c r="B4924" s="135" t="s">
        <v>9086</v>
      </c>
      <c r="C4924" s="135" t="s">
        <v>566</v>
      </c>
      <c r="D4924" s="135" t="b">
        <v>0</v>
      </c>
      <c r="E4924" s="135" t="s">
        <v>13901</v>
      </c>
      <c r="F4924" s="135" t="s">
        <v>539</v>
      </c>
      <c r="G4924" s="136">
        <v>44147</v>
      </c>
      <c r="H4924" s="136">
        <v>44168</v>
      </c>
      <c r="I4924" s="135">
        <v>0</v>
      </c>
    </row>
    <row r="4925" spans="1:10" x14ac:dyDescent="0.25">
      <c r="A4925" s="135" t="s">
        <v>14004</v>
      </c>
      <c r="B4925" s="135" t="s">
        <v>9086</v>
      </c>
      <c r="C4925" s="135" t="s">
        <v>566</v>
      </c>
      <c r="D4925" s="135" t="b">
        <v>0</v>
      </c>
      <c r="E4925" s="135" t="s">
        <v>13901</v>
      </c>
      <c r="F4925" s="135" t="s">
        <v>539</v>
      </c>
      <c r="G4925" s="136">
        <v>44147</v>
      </c>
      <c r="H4925" s="136">
        <v>44168</v>
      </c>
      <c r="I4925" s="135">
        <v>0</v>
      </c>
    </row>
    <row r="4926" spans="1:10" x14ac:dyDescent="0.25">
      <c r="A4926" s="135" t="s">
        <v>14005</v>
      </c>
      <c r="B4926" s="135" t="s">
        <v>9086</v>
      </c>
      <c r="C4926" s="135" t="s">
        <v>566</v>
      </c>
      <c r="D4926" s="135" t="b">
        <v>0</v>
      </c>
      <c r="E4926" s="135" t="s">
        <v>13901</v>
      </c>
      <c r="F4926" s="135" t="s">
        <v>539</v>
      </c>
      <c r="G4926" s="136">
        <v>44147</v>
      </c>
      <c r="H4926" s="136">
        <v>44168</v>
      </c>
      <c r="I4926" s="135">
        <v>0</v>
      </c>
    </row>
    <row r="4927" spans="1:10" x14ac:dyDescent="0.25">
      <c r="A4927" s="135" t="s">
        <v>14006</v>
      </c>
      <c r="B4927" s="135" t="s">
        <v>9086</v>
      </c>
      <c r="C4927" s="135" t="s">
        <v>566</v>
      </c>
      <c r="D4927" s="135" t="b">
        <v>0</v>
      </c>
      <c r="E4927" s="135" t="s">
        <v>13901</v>
      </c>
      <c r="F4927" s="135" t="s">
        <v>539</v>
      </c>
      <c r="G4927" s="136">
        <v>44147</v>
      </c>
      <c r="H4927" s="136">
        <v>44168</v>
      </c>
      <c r="I4927" s="135">
        <v>0</v>
      </c>
    </row>
    <row r="4928" spans="1:10" x14ac:dyDescent="0.25">
      <c r="A4928" s="135" t="s">
        <v>14007</v>
      </c>
      <c r="B4928" s="135" t="s">
        <v>9086</v>
      </c>
      <c r="C4928" s="135" t="s">
        <v>566</v>
      </c>
      <c r="D4928" s="135" t="b">
        <v>0</v>
      </c>
      <c r="E4928" s="135" t="s">
        <v>13901</v>
      </c>
      <c r="F4928" s="135" t="s">
        <v>539</v>
      </c>
      <c r="G4928" s="136">
        <v>44147</v>
      </c>
      <c r="H4928" s="136">
        <v>44168</v>
      </c>
      <c r="I4928" s="135">
        <v>0</v>
      </c>
    </row>
    <row r="4929" spans="1:9" x14ac:dyDescent="0.25">
      <c r="A4929" s="135" t="s">
        <v>14008</v>
      </c>
      <c r="B4929" s="135" t="s">
        <v>9086</v>
      </c>
      <c r="C4929" s="135" t="s">
        <v>566</v>
      </c>
      <c r="D4929" s="135" t="b">
        <v>0</v>
      </c>
      <c r="E4929" s="135" t="s">
        <v>13901</v>
      </c>
      <c r="F4929" s="135" t="s">
        <v>539</v>
      </c>
      <c r="G4929" s="136">
        <v>44147</v>
      </c>
      <c r="H4929" s="136">
        <v>44168</v>
      </c>
      <c r="I4929" s="135">
        <v>0</v>
      </c>
    </row>
    <row r="4930" spans="1:9" x14ac:dyDescent="0.25">
      <c r="A4930" s="135" t="s">
        <v>14009</v>
      </c>
      <c r="B4930" s="135" t="s">
        <v>9086</v>
      </c>
      <c r="C4930" s="135" t="s">
        <v>566</v>
      </c>
      <c r="D4930" s="135" t="b">
        <v>0</v>
      </c>
      <c r="E4930" s="135" t="s">
        <v>13901</v>
      </c>
      <c r="F4930" s="135" t="s">
        <v>539</v>
      </c>
      <c r="G4930" s="136">
        <v>44147</v>
      </c>
      <c r="H4930" s="136">
        <v>44168</v>
      </c>
      <c r="I4930" s="135">
        <v>0</v>
      </c>
    </row>
    <row r="4931" spans="1:9" x14ac:dyDescent="0.25">
      <c r="A4931" s="135" t="s">
        <v>14010</v>
      </c>
      <c r="B4931" s="135" t="s">
        <v>9086</v>
      </c>
      <c r="C4931" s="135" t="s">
        <v>566</v>
      </c>
      <c r="D4931" s="135" t="b">
        <v>0</v>
      </c>
      <c r="E4931" s="135" t="s">
        <v>13901</v>
      </c>
      <c r="F4931" s="135" t="s">
        <v>539</v>
      </c>
      <c r="G4931" s="136">
        <v>44147</v>
      </c>
      <c r="H4931" s="136">
        <v>44168</v>
      </c>
      <c r="I4931" s="135">
        <v>0</v>
      </c>
    </row>
    <row r="4932" spans="1:9" x14ac:dyDescent="0.25">
      <c r="A4932" s="135" t="s">
        <v>14011</v>
      </c>
      <c r="B4932" s="135" t="s">
        <v>9086</v>
      </c>
      <c r="C4932" s="135" t="s">
        <v>566</v>
      </c>
      <c r="D4932" s="135" t="b">
        <v>0</v>
      </c>
      <c r="E4932" s="135" t="s">
        <v>13901</v>
      </c>
      <c r="F4932" s="135" t="s">
        <v>539</v>
      </c>
      <c r="G4932" s="136">
        <v>44147</v>
      </c>
      <c r="H4932" s="136">
        <v>44168</v>
      </c>
      <c r="I4932" s="135">
        <v>0</v>
      </c>
    </row>
    <row r="4933" spans="1:9" x14ac:dyDescent="0.25">
      <c r="A4933" s="135" t="s">
        <v>14012</v>
      </c>
      <c r="B4933" s="135" t="s">
        <v>9086</v>
      </c>
      <c r="C4933" s="135" t="s">
        <v>566</v>
      </c>
      <c r="D4933" s="135" t="b">
        <v>0</v>
      </c>
      <c r="E4933" s="135" t="s">
        <v>13901</v>
      </c>
      <c r="F4933" s="135" t="s">
        <v>539</v>
      </c>
      <c r="G4933" s="136">
        <v>44147</v>
      </c>
      <c r="H4933" s="136">
        <v>44168</v>
      </c>
      <c r="I4933" s="135">
        <v>0</v>
      </c>
    </row>
    <row r="4934" spans="1:9" x14ac:dyDescent="0.25">
      <c r="A4934" s="135" t="s">
        <v>14013</v>
      </c>
      <c r="B4934" s="135" t="s">
        <v>9086</v>
      </c>
      <c r="C4934" s="135" t="s">
        <v>566</v>
      </c>
      <c r="D4934" s="135" t="b">
        <v>0</v>
      </c>
      <c r="E4934" s="135" t="s">
        <v>13901</v>
      </c>
      <c r="F4934" s="135" t="s">
        <v>539</v>
      </c>
      <c r="G4934" s="136">
        <v>44147</v>
      </c>
      <c r="H4934" s="136">
        <v>44168</v>
      </c>
      <c r="I4934" s="135">
        <v>0</v>
      </c>
    </row>
    <row r="4935" spans="1:9" x14ac:dyDescent="0.25">
      <c r="A4935" s="135" t="s">
        <v>14014</v>
      </c>
      <c r="B4935" s="135" t="s">
        <v>9086</v>
      </c>
      <c r="C4935" s="135" t="s">
        <v>566</v>
      </c>
      <c r="D4935" s="135" t="b">
        <v>0</v>
      </c>
      <c r="E4935" s="135" t="s">
        <v>13901</v>
      </c>
      <c r="F4935" s="135" t="s">
        <v>539</v>
      </c>
      <c r="G4935" s="136">
        <v>44147</v>
      </c>
      <c r="H4935" s="136">
        <v>44168</v>
      </c>
      <c r="I4935" s="135">
        <v>0</v>
      </c>
    </row>
    <row r="4936" spans="1:9" x14ac:dyDescent="0.25">
      <c r="A4936" s="135" t="s">
        <v>14015</v>
      </c>
      <c r="B4936" s="135" t="s">
        <v>9086</v>
      </c>
      <c r="C4936" s="135" t="s">
        <v>566</v>
      </c>
      <c r="D4936" s="135" t="b">
        <v>0</v>
      </c>
      <c r="E4936" s="135" t="s">
        <v>13901</v>
      </c>
      <c r="F4936" s="135" t="s">
        <v>539</v>
      </c>
      <c r="G4936" s="136">
        <v>44147</v>
      </c>
      <c r="H4936" s="136">
        <v>44168</v>
      </c>
      <c r="I4936" s="135">
        <v>0</v>
      </c>
    </row>
    <row r="4937" spans="1:9" x14ac:dyDescent="0.25">
      <c r="A4937" s="135" t="s">
        <v>14016</v>
      </c>
      <c r="B4937" s="135" t="s">
        <v>9086</v>
      </c>
      <c r="C4937" s="135" t="s">
        <v>566</v>
      </c>
      <c r="D4937" s="135" t="b">
        <v>0</v>
      </c>
      <c r="E4937" s="135" t="s">
        <v>13901</v>
      </c>
      <c r="F4937" s="135" t="s">
        <v>539</v>
      </c>
      <c r="G4937" s="136">
        <v>44147</v>
      </c>
      <c r="H4937" s="136">
        <v>44168</v>
      </c>
      <c r="I4937" s="135">
        <v>0</v>
      </c>
    </row>
    <row r="4938" spans="1:9" x14ac:dyDescent="0.25">
      <c r="A4938" s="135" t="s">
        <v>14017</v>
      </c>
      <c r="B4938" s="135" t="s">
        <v>9086</v>
      </c>
      <c r="C4938" s="135" t="s">
        <v>566</v>
      </c>
      <c r="D4938" s="135" t="b">
        <v>0</v>
      </c>
      <c r="E4938" s="135" t="s">
        <v>13901</v>
      </c>
      <c r="F4938" s="135" t="s">
        <v>539</v>
      </c>
      <c r="G4938" s="136">
        <v>44147</v>
      </c>
      <c r="H4938" s="136">
        <v>44168</v>
      </c>
      <c r="I4938" s="135">
        <v>0</v>
      </c>
    </row>
    <row r="4939" spans="1:9" x14ac:dyDescent="0.25">
      <c r="A4939" s="135" t="s">
        <v>11385</v>
      </c>
      <c r="B4939" s="135" t="s">
        <v>11386</v>
      </c>
      <c r="C4939" s="135" t="s">
        <v>554</v>
      </c>
      <c r="D4939" s="135" t="b">
        <v>0</v>
      </c>
      <c r="E4939" s="135" t="s">
        <v>11387</v>
      </c>
      <c r="F4939" s="135" t="s">
        <v>556</v>
      </c>
      <c r="G4939" s="136">
        <v>44131</v>
      </c>
      <c r="H4939" s="136">
        <v>44152</v>
      </c>
      <c r="I4939" s="135">
        <v>0</v>
      </c>
    </row>
    <row r="4940" spans="1:9" x14ac:dyDescent="0.25">
      <c r="A4940" s="135" t="s">
        <v>11388</v>
      </c>
      <c r="B4940" s="135" t="s">
        <v>11386</v>
      </c>
      <c r="C4940" s="135" t="s">
        <v>554</v>
      </c>
      <c r="D4940" s="135" t="b">
        <v>0</v>
      </c>
      <c r="E4940" s="135" t="s">
        <v>11387</v>
      </c>
      <c r="F4940" s="135" t="s">
        <v>556</v>
      </c>
      <c r="G4940" s="136">
        <v>44131</v>
      </c>
      <c r="H4940" s="136">
        <v>44152</v>
      </c>
      <c r="I4940" s="135">
        <v>0</v>
      </c>
    </row>
    <row r="4941" spans="1:9" x14ac:dyDescent="0.25">
      <c r="A4941" s="135" t="s">
        <v>11389</v>
      </c>
      <c r="B4941" s="135" t="s">
        <v>11386</v>
      </c>
      <c r="C4941" s="135" t="s">
        <v>554</v>
      </c>
      <c r="D4941" s="135" t="b">
        <v>0</v>
      </c>
      <c r="E4941" s="135" t="s">
        <v>11387</v>
      </c>
      <c r="F4941" s="135" t="s">
        <v>556</v>
      </c>
      <c r="G4941" s="136">
        <v>44131</v>
      </c>
      <c r="H4941" s="136">
        <v>44152</v>
      </c>
      <c r="I4941" s="135">
        <v>0</v>
      </c>
    </row>
    <row r="4942" spans="1:9" x14ac:dyDescent="0.25">
      <c r="A4942" s="135" t="s">
        <v>11390</v>
      </c>
      <c r="B4942" s="135" t="s">
        <v>11386</v>
      </c>
      <c r="C4942" s="135" t="s">
        <v>554</v>
      </c>
      <c r="D4942" s="135" t="b">
        <v>0</v>
      </c>
      <c r="E4942" s="135" t="s">
        <v>11387</v>
      </c>
      <c r="F4942" s="135" t="s">
        <v>556</v>
      </c>
      <c r="G4942" s="136">
        <v>44131</v>
      </c>
      <c r="H4942" s="136">
        <v>44152</v>
      </c>
      <c r="I4942" s="135">
        <v>0</v>
      </c>
    </row>
    <row r="4943" spans="1:9" x14ac:dyDescent="0.25">
      <c r="A4943" s="135" t="s">
        <v>11391</v>
      </c>
      <c r="B4943" s="135" t="s">
        <v>11386</v>
      </c>
      <c r="C4943" s="135" t="s">
        <v>554</v>
      </c>
      <c r="D4943" s="135" t="b">
        <v>0</v>
      </c>
      <c r="E4943" s="135" t="s">
        <v>11387</v>
      </c>
      <c r="F4943" s="135" t="s">
        <v>556</v>
      </c>
      <c r="G4943" s="136">
        <v>44131</v>
      </c>
      <c r="H4943" s="136">
        <v>44152</v>
      </c>
      <c r="I4943" s="135">
        <v>0</v>
      </c>
    </row>
    <row r="4944" spans="1:9" x14ac:dyDescent="0.25">
      <c r="A4944" s="135" t="s">
        <v>11392</v>
      </c>
      <c r="B4944" s="135" t="s">
        <v>11386</v>
      </c>
      <c r="C4944" s="135" t="s">
        <v>554</v>
      </c>
      <c r="D4944" s="135" t="b">
        <v>0</v>
      </c>
      <c r="E4944" s="135" t="s">
        <v>11387</v>
      </c>
      <c r="F4944" s="135" t="s">
        <v>556</v>
      </c>
      <c r="G4944" s="136">
        <v>44131</v>
      </c>
      <c r="H4944" s="136">
        <v>44152</v>
      </c>
      <c r="I4944" s="135">
        <v>0</v>
      </c>
    </row>
    <row r="4945" spans="1:9" x14ac:dyDescent="0.25">
      <c r="A4945" s="135" t="s">
        <v>11393</v>
      </c>
      <c r="B4945" s="135" t="s">
        <v>11386</v>
      </c>
      <c r="C4945" s="135" t="s">
        <v>554</v>
      </c>
      <c r="D4945" s="135" t="b">
        <v>0</v>
      </c>
      <c r="E4945" s="135" t="s">
        <v>11387</v>
      </c>
      <c r="F4945" s="135" t="s">
        <v>556</v>
      </c>
      <c r="G4945" s="136">
        <v>44131</v>
      </c>
      <c r="H4945" s="136">
        <v>44152</v>
      </c>
      <c r="I4945" s="135">
        <v>0</v>
      </c>
    </row>
    <row r="4946" spans="1:9" x14ac:dyDescent="0.25">
      <c r="A4946" s="135" t="s">
        <v>11394</v>
      </c>
      <c r="B4946" s="135" t="s">
        <v>11386</v>
      </c>
      <c r="C4946" s="135" t="s">
        <v>554</v>
      </c>
      <c r="D4946" s="135" t="b">
        <v>0</v>
      </c>
      <c r="E4946" s="135" t="s">
        <v>11387</v>
      </c>
      <c r="F4946" s="135" t="s">
        <v>556</v>
      </c>
      <c r="G4946" s="136">
        <v>44131</v>
      </c>
      <c r="H4946" s="136">
        <v>44152</v>
      </c>
      <c r="I4946" s="135">
        <v>0</v>
      </c>
    </row>
    <row r="4947" spans="1:9" x14ac:dyDescent="0.25">
      <c r="A4947" s="135" t="s">
        <v>11395</v>
      </c>
      <c r="B4947" s="135" t="s">
        <v>11386</v>
      </c>
      <c r="C4947" s="135" t="s">
        <v>554</v>
      </c>
      <c r="D4947" s="135" t="b">
        <v>0</v>
      </c>
      <c r="E4947" s="135" t="s">
        <v>11387</v>
      </c>
      <c r="F4947" s="135" t="s">
        <v>556</v>
      </c>
      <c r="G4947" s="136">
        <v>44131</v>
      </c>
      <c r="H4947" s="136">
        <v>44152</v>
      </c>
      <c r="I4947" s="135">
        <v>0</v>
      </c>
    </row>
    <row r="4948" spans="1:9" x14ac:dyDescent="0.25">
      <c r="A4948" s="135" t="s">
        <v>11396</v>
      </c>
      <c r="B4948" s="135" t="s">
        <v>11386</v>
      </c>
      <c r="C4948" s="135" t="s">
        <v>554</v>
      </c>
      <c r="D4948" s="135" t="b">
        <v>0</v>
      </c>
      <c r="E4948" s="135" t="s">
        <v>11387</v>
      </c>
      <c r="F4948" s="135" t="s">
        <v>556</v>
      </c>
      <c r="G4948" s="136">
        <v>44131</v>
      </c>
      <c r="H4948" s="136">
        <v>44152</v>
      </c>
      <c r="I4948" s="135">
        <v>0</v>
      </c>
    </row>
    <row r="4949" spans="1:9" x14ac:dyDescent="0.25">
      <c r="A4949" s="135" t="s">
        <v>11397</v>
      </c>
      <c r="B4949" s="135" t="s">
        <v>11386</v>
      </c>
      <c r="C4949" s="135" t="s">
        <v>554</v>
      </c>
      <c r="D4949" s="135" t="b">
        <v>0</v>
      </c>
      <c r="E4949" s="135" t="s">
        <v>11387</v>
      </c>
      <c r="F4949" s="135" t="s">
        <v>556</v>
      </c>
      <c r="G4949" s="136">
        <v>44131</v>
      </c>
      <c r="H4949" s="136">
        <v>44152</v>
      </c>
      <c r="I4949" s="135">
        <v>0</v>
      </c>
    </row>
    <row r="4950" spans="1:9" x14ac:dyDescent="0.25">
      <c r="A4950" s="135" t="s">
        <v>11398</v>
      </c>
      <c r="B4950" s="135" t="s">
        <v>11386</v>
      </c>
      <c r="C4950" s="135" t="s">
        <v>554</v>
      </c>
      <c r="D4950" s="135" t="b">
        <v>0</v>
      </c>
      <c r="E4950" s="135" t="s">
        <v>11387</v>
      </c>
      <c r="F4950" s="135" t="s">
        <v>556</v>
      </c>
      <c r="G4950" s="136">
        <v>44131</v>
      </c>
      <c r="H4950" s="136">
        <v>44152</v>
      </c>
      <c r="I4950" s="135">
        <v>0</v>
      </c>
    </row>
    <row r="4951" spans="1:9" x14ac:dyDescent="0.25">
      <c r="A4951" s="135" t="s">
        <v>11399</v>
      </c>
      <c r="B4951" s="135" t="s">
        <v>11386</v>
      </c>
      <c r="C4951" s="135" t="s">
        <v>554</v>
      </c>
      <c r="D4951" s="135" t="b">
        <v>0</v>
      </c>
      <c r="E4951" s="135" t="s">
        <v>11387</v>
      </c>
      <c r="F4951" s="135" t="s">
        <v>556</v>
      </c>
      <c r="G4951" s="136">
        <v>44131</v>
      </c>
      <c r="H4951" s="136">
        <v>44152</v>
      </c>
      <c r="I4951" s="135">
        <v>0</v>
      </c>
    </row>
    <row r="4952" spans="1:9" x14ac:dyDescent="0.25">
      <c r="A4952" s="135" t="s">
        <v>11400</v>
      </c>
      <c r="B4952" s="135" t="s">
        <v>11386</v>
      </c>
      <c r="C4952" s="135" t="s">
        <v>554</v>
      </c>
      <c r="D4952" s="135" t="b">
        <v>0</v>
      </c>
      <c r="E4952" s="135" t="s">
        <v>11387</v>
      </c>
      <c r="F4952" s="135" t="s">
        <v>556</v>
      </c>
      <c r="G4952" s="136">
        <v>44131</v>
      </c>
      <c r="H4952" s="136">
        <v>44152</v>
      </c>
      <c r="I4952" s="135">
        <v>0</v>
      </c>
    </row>
    <row r="4953" spans="1:9" x14ac:dyDescent="0.25">
      <c r="A4953" s="135" t="s">
        <v>11401</v>
      </c>
      <c r="B4953" s="135" t="s">
        <v>11386</v>
      </c>
      <c r="C4953" s="135" t="s">
        <v>554</v>
      </c>
      <c r="D4953" s="135" t="b">
        <v>0</v>
      </c>
      <c r="E4953" s="135" t="s">
        <v>11387</v>
      </c>
      <c r="F4953" s="135" t="s">
        <v>556</v>
      </c>
      <c r="G4953" s="136">
        <v>44131</v>
      </c>
      <c r="H4953" s="136">
        <v>44152</v>
      </c>
      <c r="I4953" s="135">
        <v>0</v>
      </c>
    </row>
    <row r="4954" spans="1:9" x14ac:dyDescent="0.25">
      <c r="A4954" s="135" t="s">
        <v>11402</v>
      </c>
      <c r="B4954" s="135" t="s">
        <v>11386</v>
      </c>
      <c r="C4954" s="135" t="s">
        <v>554</v>
      </c>
      <c r="D4954" s="135" t="b">
        <v>0</v>
      </c>
      <c r="E4954" s="135" t="s">
        <v>11387</v>
      </c>
      <c r="F4954" s="135" t="s">
        <v>556</v>
      </c>
      <c r="G4954" s="136">
        <v>44131</v>
      </c>
      <c r="H4954" s="136">
        <v>44152</v>
      </c>
      <c r="I4954" s="135">
        <v>0</v>
      </c>
    </row>
    <row r="4955" spans="1:9" x14ac:dyDescent="0.25">
      <c r="A4955" s="135" t="s">
        <v>11403</v>
      </c>
      <c r="B4955" s="135" t="s">
        <v>11404</v>
      </c>
      <c r="C4955" s="135" t="s">
        <v>554</v>
      </c>
      <c r="D4955" s="135" t="b">
        <v>0</v>
      </c>
      <c r="E4955" s="135" t="s">
        <v>11405</v>
      </c>
      <c r="F4955" s="135" t="s">
        <v>556</v>
      </c>
      <c r="G4955" s="136">
        <v>44131</v>
      </c>
      <c r="H4955" s="136">
        <v>44152</v>
      </c>
      <c r="I4955" s="135">
        <v>0</v>
      </c>
    </row>
    <row r="4956" spans="1:9" x14ac:dyDescent="0.25">
      <c r="A4956" s="135" t="s">
        <v>11406</v>
      </c>
      <c r="B4956" s="135" t="s">
        <v>11404</v>
      </c>
      <c r="C4956" s="135" t="s">
        <v>554</v>
      </c>
      <c r="D4956" s="135" t="b">
        <v>0</v>
      </c>
      <c r="E4956" s="135" t="s">
        <v>11405</v>
      </c>
      <c r="F4956" s="135" t="s">
        <v>556</v>
      </c>
      <c r="G4956" s="136">
        <v>44131</v>
      </c>
      <c r="H4956" s="136">
        <v>44152</v>
      </c>
      <c r="I4956" s="135">
        <v>0</v>
      </c>
    </row>
    <row r="4957" spans="1:9" x14ac:dyDescent="0.25">
      <c r="A4957" s="135" t="s">
        <v>11407</v>
      </c>
      <c r="B4957" s="135" t="s">
        <v>11404</v>
      </c>
      <c r="C4957" s="135" t="s">
        <v>554</v>
      </c>
      <c r="D4957" s="135" t="b">
        <v>0</v>
      </c>
      <c r="E4957" s="135" t="s">
        <v>11405</v>
      </c>
      <c r="F4957" s="135" t="s">
        <v>556</v>
      </c>
      <c r="G4957" s="136">
        <v>44131</v>
      </c>
      <c r="H4957" s="136">
        <v>44152</v>
      </c>
      <c r="I4957" s="135">
        <v>0</v>
      </c>
    </row>
    <row r="4958" spans="1:9" x14ac:dyDescent="0.25">
      <c r="A4958" s="135" t="s">
        <v>11408</v>
      </c>
      <c r="B4958" s="135" t="s">
        <v>11404</v>
      </c>
      <c r="C4958" s="135" t="s">
        <v>554</v>
      </c>
      <c r="D4958" s="135" t="b">
        <v>0</v>
      </c>
      <c r="E4958" s="135" t="s">
        <v>11405</v>
      </c>
      <c r="F4958" s="135" t="s">
        <v>556</v>
      </c>
      <c r="G4958" s="136">
        <v>44131</v>
      </c>
      <c r="H4958" s="136">
        <v>44152</v>
      </c>
      <c r="I4958" s="135">
        <v>0</v>
      </c>
    </row>
    <row r="4959" spans="1:9" x14ac:dyDescent="0.25">
      <c r="A4959" s="135" t="s">
        <v>11409</v>
      </c>
      <c r="B4959" s="135" t="s">
        <v>11404</v>
      </c>
      <c r="C4959" s="135" t="s">
        <v>554</v>
      </c>
      <c r="D4959" s="135" t="b">
        <v>0</v>
      </c>
      <c r="E4959" s="135" t="s">
        <v>11405</v>
      </c>
      <c r="F4959" s="135" t="s">
        <v>556</v>
      </c>
      <c r="G4959" s="136">
        <v>44131</v>
      </c>
      <c r="H4959" s="136">
        <v>44152</v>
      </c>
      <c r="I4959" s="135">
        <v>0</v>
      </c>
    </row>
    <row r="4960" spans="1:9" x14ac:dyDescent="0.25">
      <c r="A4960" s="135" t="s">
        <v>11410</v>
      </c>
      <c r="B4960" s="135" t="s">
        <v>11404</v>
      </c>
      <c r="C4960" s="135" t="s">
        <v>554</v>
      </c>
      <c r="D4960" s="135" t="b">
        <v>0</v>
      </c>
      <c r="E4960" s="135" t="s">
        <v>11405</v>
      </c>
      <c r="F4960" s="135" t="s">
        <v>556</v>
      </c>
      <c r="G4960" s="136">
        <v>44131</v>
      </c>
      <c r="H4960" s="136">
        <v>44152</v>
      </c>
      <c r="I4960" s="135">
        <v>0</v>
      </c>
    </row>
    <row r="4961" spans="1:9" x14ac:dyDescent="0.25">
      <c r="A4961" s="135"/>
      <c r="B4961" s="135"/>
      <c r="C4961" s="135"/>
      <c r="D4961" s="135"/>
      <c r="E4961" s="135"/>
      <c r="F4961" s="135"/>
      <c r="G4961" s="136"/>
      <c r="H4961" s="136"/>
      <c r="I4961" s="135"/>
    </row>
    <row r="4962" spans="1:9" x14ac:dyDescent="0.25">
      <c r="A4962" s="135"/>
      <c r="B4962" s="135"/>
      <c r="C4962" s="135"/>
      <c r="D4962" s="135"/>
      <c r="E4962" s="135"/>
      <c r="F4962" s="135"/>
      <c r="G4962" s="136"/>
      <c r="H4962" s="136"/>
      <c r="I4962" s="135"/>
    </row>
    <row r="4963" spans="1:9" x14ac:dyDescent="0.25">
      <c r="A4963" s="135"/>
      <c r="B4963" s="135"/>
      <c r="C4963" s="135"/>
      <c r="D4963" s="135"/>
      <c r="E4963" s="135"/>
      <c r="F4963" s="135"/>
      <c r="G4963" s="136"/>
      <c r="H4963" s="136"/>
      <c r="I4963" s="135"/>
    </row>
    <row r="4964" spans="1:9" x14ac:dyDescent="0.25">
      <c r="A4964" s="135"/>
      <c r="B4964" s="135"/>
      <c r="C4964" s="135"/>
      <c r="D4964" s="135"/>
      <c r="E4964" s="135"/>
      <c r="F4964" s="135"/>
      <c r="G4964" s="136"/>
      <c r="H4964" s="136"/>
      <c r="I4964" s="135"/>
    </row>
    <row r="4965" spans="1:9" x14ac:dyDescent="0.25">
      <c r="A4965" s="135"/>
      <c r="B4965" s="135"/>
      <c r="C4965" s="135"/>
      <c r="D4965" s="135"/>
      <c r="E4965" s="135"/>
      <c r="F4965" s="135"/>
      <c r="G4965" s="136"/>
      <c r="H4965" s="136"/>
      <c r="I4965" s="135"/>
    </row>
    <row r="4966" spans="1:9" x14ac:dyDescent="0.25">
      <c r="A4966" s="135"/>
      <c r="B4966" s="135"/>
      <c r="C4966" s="135"/>
      <c r="D4966" s="135"/>
      <c r="E4966" s="135"/>
      <c r="F4966" s="135"/>
      <c r="G4966" s="136"/>
      <c r="H4966" s="136"/>
      <c r="I4966" s="135"/>
    </row>
    <row r="4967" spans="1:9" x14ac:dyDescent="0.25">
      <c r="A4967" s="135"/>
      <c r="B4967" s="135"/>
      <c r="C4967" s="135"/>
      <c r="D4967" s="135"/>
      <c r="E4967" s="135"/>
      <c r="F4967" s="135"/>
      <c r="G4967" s="136"/>
      <c r="H4967" s="136"/>
      <c r="I4967" s="135"/>
    </row>
    <row r="4968" spans="1:9" x14ac:dyDescent="0.25">
      <c r="A4968" s="135"/>
      <c r="B4968" s="135"/>
      <c r="C4968" s="135"/>
      <c r="D4968" s="135"/>
      <c r="E4968" s="135"/>
      <c r="F4968" s="135"/>
      <c r="G4968" s="136"/>
      <c r="H4968" s="136"/>
      <c r="I4968" s="135"/>
    </row>
    <row r="4969" spans="1:9" x14ac:dyDescent="0.25">
      <c r="A4969" s="135"/>
      <c r="B4969" s="135"/>
      <c r="C4969" s="135"/>
      <c r="D4969" s="135"/>
      <c r="E4969" s="135"/>
      <c r="F4969" s="135"/>
      <c r="G4969" s="136"/>
      <c r="H4969" s="136"/>
      <c r="I4969" s="135"/>
    </row>
    <row r="4970" spans="1:9" x14ac:dyDescent="0.25">
      <c r="A4970" s="135"/>
      <c r="B4970" s="135"/>
      <c r="C4970" s="135"/>
      <c r="D4970" s="135"/>
      <c r="E4970" s="135"/>
      <c r="F4970" s="135"/>
      <c r="G4970" s="136"/>
      <c r="H4970" s="136"/>
      <c r="I4970" s="135"/>
    </row>
    <row r="4971" spans="1:9" x14ac:dyDescent="0.25">
      <c r="A4971" s="135"/>
      <c r="B4971" s="135"/>
      <c r="C4971" s="135"/>
      <c r="D4971" s="135"/>
      <c r="E4971" s="135"/>
      <c r="F4971" s="135"/>
      <c r="G4971" s="136"/>
      <c r="H4971" s="136"/>
      <c r="I4971" s="135"/>
    </row>
    <row r="4972" spans="1:9" x14ac:dyDescent="0.25">
      <c r="A4972" s="135"/>
      <c r="B4972" s="135"/>
      <c r="C4972" s="135"/>
      <c r="D4972" s="135"/>
      <c r="E4972" s="135"/>
      <c r="F4972" s="135"/>
      <c r="G4972" s="136"/>
      <c r="H4972" s="136"/>
      <c r="I4972" s="135"/>
    </row>
    <row r="4973" spans="1:9" x14ac:dyDescent="0.25">
      <c r="A4973" s="135"/>
      <c r="B4973" s="135"/>
      <c r="C4973" s="135"/>
      <c r="D4973" s="135"/>
      <c r="E4973" s="135"/>
      <c r="F4973" s="135"/>
      <c r="G4973" s="136"/>
      <c r="H4973" s="136"/>
      <c r="I4973" s="135"/>
    </row>
    <row r="4974" spans="1:9" x14ac:dyDescent="0.25">
      <c r="A4974" s="135"/>
      <c r="B4974" s="135"/>
      <c r="C4974" s="135"/>
      <c r="D4974" s="135"/>
      <c r="E4974" s="135"/>
      <c r="F4974" s="135"/>
      <c r="G4974" s="136"/>
      <c r="H4974" s="136"/>
      <c r="I4974" s="135"/>
    </row>
    <row r="4975" spans="1:9" x14ac:dyDescent="0.25">
      <c r="A4975" s="135"/>
      <c r="B4975" s="135"/>
      <c r="C4975" s="135"/>
      <c r="D4975" s="135"/>
      <c r="E4975" s="135"/>
      <c r="F4975" s="135"/>
      <c r="G4975" s="136"/>
      <c r="H4975" s="136"/>
      <c r="I4975" s="135"/>
    </row>
    <row r="4976" spans="1:9" x14ac:dyDescent="0.25">
      <c r="A4976" s="135"/>
      <c r="B4976" s="135"/>
      <c r="C4976" s="135"/>
      <c r="D4976" s="135"/>
      <c r="E4976" s="135"/>
      <c r="F4976" s="135"/>
      <c r="G4976" s="136"/>
      <c r="H4976" s="136"/>
      <c r="I4976" s="135"/>
    </row>
    <row r="4977" spans="1:9" x14ac:dyDescent="0.25">
      <c r="A4977" s="135"/>
      <c r="B4977" s="135"/>
      <c r="C4977" s="135"/>
      <c r="D4977" s="135"/>
      <c r="E4977" s="135"/>
      <c r="F4977" s="135"/>
      <c r="G4977" s="136"/>
      <c r="H4977" s="136"/>
      <c r="I4977" s="135"/>
    </row>
    <row r="4978" spans="1:9" x14ac:dyDescent="0.25">
      <c r="A4978" s="135"/>
      <c r="B4978" s="135"/>
      <c r="C4978" s="135"/>
      <c r="D4978" s="135"/>
      <c r="E4978" s="135"/>
      <c r="F4978" s="135"/>
      <c r="G4978" s="136"/>
      <c r="H4978" s="136"/>
      <c r="I4978" s="135"/>
    </row>
    <row r="4979" spans="1:9" x14ac:dyDescent="0.25">
      <c r="A4979" s="135"/>
      <c r="B4979" s="135"/>
      <c r="C4979" s="135"/>
      <c r="D4979" s="135"/>
      <c r="E4979" s="135"/>
      <c r="F4979" s="135"/>
      <c r="G4979" s="136"/>
      <c r="H4979" s="136"/>
      <c r="I4979" s="135"/>
    </row>
    <row r="4980" spans="1:9" x14ac:dyDescent="0.25">
      <c r="A4980" s="135"/>
      <c r="B4980" s="135"/>
      <c r="C4980" s="135"/>
      <c r="D4980" s="135"/>
      <c r="E4980" s="135"/>
      <c r="F4980" s="135"/>
      <c r="G4980" s="136"/>
      <c r="H4980" s="136"/>
      <c r="I4980" s="135"/>
    </row>
    <row r="4981" spans="1:9" x14ac:dyDescent="0.25">
      <c r="A4981" s="135"/>
      <c r="B4981" s="135"/>
      <c r="C4981" s="135"/>
      <c r="D4981" s="135"/>
      <c r="E4981" s="135"/>
      <c r="F4981" s="135"/>
      <c r="G4981" s="136"/>
      <c r="H4981" s="136"/>
      <c r="I4981" s="135"/>
    </row>
    <row r="4982" spans="1:9" x14ac:dyDescent="0.25">
      <c r="A4982" s="135"/>
      <c r="B4982" s="135"/>
      <c r="C4982" s="135"/>
      <c r="D4982" s="135"/>
      <c r="E4982" s="135"/>
      <c r="F4982" s="135"/>
      <c r="G4982" s="136"/>
      <c r="H4982" s="136"/>
      <c r="I4982" s="135"/>
    </row>
    <row r="4983" spans="1:9" x14ac:dyDescent="0.25">
      <c r="A4983" s="135"/>
      <c r="B4983" s="135"/>
      <c r="C4983" s="135"/>
      <c r="D4983" s="135"/>
      <c r="E4983" s="135"/>
      <c r="F4983" s="135"/>
      <c r="G4983" s="136"/>
      <c r="H4983" s="136"/>
      <c r="I4983" s="135"/>
    </row>
    <row r="4984" spans="1:9" x14ac:dyDescent="0.25">
      <c r="A4984" s="135"/>
      <c r="B4984" s="135"/>
      <c r="C4984" s="135"/>
      <c r="D4984" s="135"/>
      <c r="E4984" s="135"/>
      <c r="F4984" s="135"/>
      <c r="G4984" s="136"/>
      <c r="H4984" s="136"/>
      <c r="I4984" s="135"/>
    </row>
    <row r="4985" spans="1:9" x14ac:dyDescent="0.25">
      <c r="A4985" s="135"/>
      <c r="B4985" s="135"/>
      <c r="C4985" s="135"/>
      <c r="D4985" s="135"/>
      <c r="E4985" s="135"/>
      <c r="F4985" s="135"/>
      <c r="G4985" s="136"/>
      <c r="H4985" s="136"/>
      <c r="I4985" s="135"/>
    </row>
    <row r="4986" spans="1:9" x14ac:dyDescent="0.25">
      <c r="A4986" s="135"/>
      <c r="B4986" s="135"/>
      <c r="C4986" s="135"/>
      <c r="D4986" s="135"/>
      <c r="E4986" s="135"/>
      <c r="F4986" s="135"/>
      <c r="G4986" s="136"/>
      <c r="H4986" s="136"/>
      <c r="I4986" s="135"/>
    </row>
    <row r="4987" spans="1:9" x14ac:dyDescent="0.25">
      <c r="A4987" s="135"/>
      <c r="B4987" s="135"/>
      <c r="C4987" s="135"/>
      <c r="D4987" s="135"/>
      <c r="E4987" s="135"/>
      <c r="F4987" s="135"/>
      <c r="G4987" s="136"/>
      <c r="H4987" s="136"/>
      <c r="I4987" s="135"/>
    </row>
    <row r="4988" spans="1:9" x14ac:dyDescent="0.25">
      <c r="A4988" s="135"/>
      <c r="B4988" s="135"/>
      <c r="C4988" s="135"/>
      <c r="D4988" s="135"/>
      <c r="E4988" s="135"/>
      <c r="F4988" s="135"/>
      <c r="G4988" s="136"/>
      <c r="H4988" s="136"/>
      <c r="I4988" s="135"/>
    </row>
    <row r="4989" spans="1:9" x14ac:dyDescent="0.25">
      <c r="A4989" s="135"/>
      <c r="B4989" s="135"/>
      <c r="C4989" s="135"/>
      <c r="D4989" s="135"/>
      <c r="E4989" s="135"/>
      <c r="F4989" s="135"/>
      <c r="G4989" s="136"/>
      <c r="H4989" s="136"/>
      <c r="I4989" s="135"/>
    </row>
    <row r="4990" spans="1:9" x14ac:dyDescent="0.25">
      <c r="A4990" s="135"/>
      <c r="B4990" s="135"/>
      <c r="C4990" s="135"/>
      <c r="D4990" s="135"/>
      <c r="E4990" s="135"/>
      <c r="F4990" s="135"/>
      <c r="G4990" s="136"/>
      <c r="H4990" s="136"/>
      <c r="I4990" s="135"/>
    </row>
    <row r="4991" spans="1:9" x14ac:dyDescent="0.25">
      <c r="A4991" s="135"/>
      <c r="B4991" s="135"/>
      <c r="C4991" s="135"/>
      <c r="D4991" s="135"/>
      <c r="E4991" s="135"/>
      <c r="F4991" s="135"/>
      <c r="G4991" s="136"/>
      <c r="H4991" s="136"/>
      <c r="I4991" s="135"/>
    </row>
    <row r="4992" spans="1:9" x14ac:dyDescent="0.25">
      <c r="A4992" s="135"/>
      <c r="B4992" s="135"/>
      <c r="C4992" s="135"/>
      <c r="D4992" s="135"/>
      <c r="E4992" s="135"/>
      <c r="F4992" s="135"/>
      <c r="G4992" s="136"/>
      <c r="H4992" s="136"/>
      <c r="I4992" s="135"/>
    </row>
    <row r="4993" spans="1:9" x14ac:dyDescent="0.25">
      <c r="A4993" s="135"/>
      <c r="B4993" s="135"/>
      <c r="C4993" s="135"/>
      <c r="D4993" s="135"/>
      <c r="E4993" s="135"/>
      <c r="F4993" s="135"/>
      <c r="G4993" s="136"/>
      <c r="H4993" s="136"/>
      <c r="I4993" s="135"/>
    </row>
    <row r="4994" spans="1:9" x14ac:dyDescent="0.25">
      <c r="A4994" s="135"/>
      <c r="B4994" s="135"/>
      <c r="C4994" s="135"/>
      <c r="D4994" s="135"/>
      <c r="E4994" s="135"/>
      <c r="F4994" s="135"/>
      <c r="G4994" s="136"/>
      <c r="H4994" s="136"/>
      <c r="I4994" s="135"/>
    </row>
    <row r="4995" spans="1:9" x14ac:dyDescent="0.25">
      <c r="A4995" s="135"/>
      <c r="B4995" s="135"/>
      <c r="C4995" s="135"/>
      <c r="D4995" s="135"/>
      <c r="E4995" s="135"/>
      <c r="F4995" s="135"/>
      <c r="G4995" s="136"/>
      <c r="H4995" s="136"/>
      <c r="I4995" s="135"/>
    </row>
    <row r="4996" spans="1:9" x14ac:dyDescent="0.25">
      <c r="A4996" s="135"/>
      <c r="B4996" s="135"/>
      <c r="C4996" s="135"/>
      <c r="D4996" s="135"/>
      <c r="E4996" s="135"/>
      <c r="F4996" s="135"/>
      <c r="G4996" s="136"/>
      <c r="H4996" s="136"/>
      <c r="I4996" s="135"/>
    </row>
    <row r="4997" spans="1:9" x14ac:dyDescent="0.25">
      <c r="A4997" s="135"/>
      <c r="B4997" s="135"/>
      <c r="C4997" s="135"/>
      <c r="D4997" s="135"/>
      <c r="E4997" s="135"/>
      <c r="F4997" s="135"/>
      <c r="G4997" s="136"/>
      <c r="H4997" s="136"/>
      <c r="I4997" s="135"/>
    </row>
    <row r="4998" spans="1:9" x14ac:dyDescent="0.25">
      <c r="A4998" s="135"/>
      <c r="B4998" s="135"/>
      <c r="C4998" s="135"/>
      <c r="D4998" s="135"/>
      <c r="E4998" s="135"/>
      <c r="F4998" s="135"/>
      <c r="G4998" s="136"/>
      <c r="H4998" s="136"/>
      <c r="I4998" s="135"/>
    </row>
    <row r="4999" spans="1:9" x14ac:dyDescent="0.25">
      <c r="A4999" s="135"/>
      <c r="B4999" s="135"/>
      <c r="C4999" s="135"/>
      <c r="D4999" s="135"/>
      <c r="E4999" s="135"/>
      <c r="F4999" s="135"/>
      <c r="G4999" s="136"/>
      <c r="H4999" s="136"/>
      <c r="I4999" s="135"/>
    </row>
    <row r="5000" spans="1:9" x14ac:dyDescent="0.25">
      <c r="A5000" s="135"/>
      <c r="B5000" s="135"/>
      <c r="C5000" s="135"/>
      <c r="D5000" s="135"/>
      <c r="E5000" s="135"/>
      <c r="F5000" s="135"/>
      <c r="G5000" s="136"/>
      <c r="H5000" s="136"/>
      <c r="I5000" s="135"/>
    </row>
    <row r="5001" spans="1:9" x14ac:dyDescent="0.25">
      <c r="A5001" s="135"/>
      <c r="B5001" s="135"/>
      <c r="C5001" s="135"/>
      <c r="D5001" s="135"/>
      <c r="E5001" s="135"/>
      <c r="F5001" s="135"/>
      <c r="G5001" s="136"/>
      <c r="H5001" s="136"/>
      <c r="I5001" s="135"/>
    </row>
    <row r="5002" spans="1:9" x14ac:dyDescent="0.25">
      <c r="A5002" s="135"/>
      <c r="B5002" s="135"/>
      <c r="C5002" s="135"/>
      <c r="D5002" s="135"/>
      <c r="E5002" s="135"/>
      <c r="F5002" s="135"/>
      <c r="G5002" s="136"/>
      <c r="H5002" s="136"/>
      <c r="I5002" s="135"/>
    </row>
    <row r="5003" spans="1:9" x14ac:dyDescent="0.25">
      <c r="A5003" s="135"/>
      <c r="B5003" s="135"/>
      <c r="C5003" s="135"/>
      <c r="D5003" s="135"/>
      <c r="E5003" s="135"/>
      <c r="F5003" s="135"/>
      <c r="G5003" s="136"/>
      <c r="H5003" s="136"/>
      <c r="I5003" s="135"/>
    </row>
    <row r="5004" spans="1:9" x14ac:dyDescent="0.25">
      <c r="A5004" s="135"/>
      <c r="B5004" s="135"/>
      <c r="C5004" s="135"/>
      <c r="D5004" s="135"/>
      <c r="E5004" s="135"/>
      <c r="F5004" s="135"/>
      <c r="G5004" s="136"/>
      <c r="H5004" s="136"/>
      <c r="I5004" s="135"/>
    </row>
    <row r="5005" spans="1:9" x14ac:dyDescent="0.25">
      <c r="A5005" s="135"/>
      <c r="B5005" s="135"/>
      <c r="C5005" s="135"/>
      <c r="D5005" s="135"/>
      <c r="E5005" s="135"/>
      <c r="F5005" s="135"/>
      <c r="G5005" s="136"/>
      <c r="H5005" s="136"/>
      <c r="I5005" s="135"/>
    </row>
    <row r="5006" spans="1:9" x14ac:dyDescent="0.25">
      <c r="A5006" s="135"/>
      <c r="B5006" s="135"/>
      <c r="C5006" s="135"/>
      <c r="D5006" s="135"/>
      <c r="E5006" s="135"/>
      <c r="F5006" s="135"/>
      <c r="G5006" s="136"/>
      <c r="H5006" s="136"/>
      <c r="I5006" s="135"/>
    </row>
    <row r="5007" spans="1:9" x14ac:dyDescent="0.25">
      <c r="A5007" s="135"/>
      <c r="B5007" s="135"/>
      <c r="C5007" s="135"/>
      <c r="D5007" s="135"/>
      <c r="E5007" s="135"/>
      <c r="F5007" s="135"/>
      <c r="G5007" s="136"/>
      <c r="H5007" s="136"/>
      <c r="I5007" s="135"/>
    </row>
    <row r="5008" spans="1:9" x14ac:dyDescent="0.25">
      <c r="A5008" s="135"/>
      <c r="B5008" s="135"/>
      <c r="C5008" s="135"/>
      <c r="D5008" s="135"/>
      <c r="E5008" s="135"/>
      <c r="F5008" s="135"/>
      <c r="G5008" s="136"/>
      <c r="H5008" s="136"/>
      <c r="I5008" s="135"/>
    </row>
    <row r="5009" spans="1:9" x14ac:dyDescent="0.25">
      <c r="A5009" s="135"/>
      <c r="B5009" s="135"/>
      <c r="C5009" s="135"/>
      <c r="D5009" s="135"/>
      <c r="E5009" s="135"/>
      <c r="F5009" s="135"/>
      <c r="G5009" s="136"/>
      <c r="H5009" s="136"/>
      <c r="I5009" s="135"/>
    </row>
    <row r="5010" spans="1:9" x14ac:dyDescent="0.25">
      <c r="A5010" s="135"/>
      <c r="B5010" s="135"/>
      <c r="C5010" s="135"/>
      <c r="D5010" s="135"/>
      <c r="E5010" s="135"/>
      <c r="F5010" s="135"/>
      <c r="G5010" s="136"/>
      <c r="H5010" s="136"/>
      <c r="I5010" s="135"/>
    </row>
    <row r="5011" spans="1:9" x14ac:dyDescent="0.25">
      <c r="A5011" s="135"/>
      <c r="B5011" s="135"/>
      <c r="C5011" s="135"/>
      <c r="D5011" s="135"/>
      <c r="E5011" s="135"/>
      <c r="F5011" s="135"/>
      <c r="G5011" s="136"/>
      <c r="H5011" s="136"/>
      <c r="I5011" s="135"/>
    </row>
    <row r="5012" spans="1:9" x14ac:dyDescent="0.25">
      <c r="A5012" s="135"/>
      <c r="B5012" s="135"/>
      <c r="C5012" s="135"/>
      <c r="D5012" s="135"/>
      <c r="E5012" s="135"/>
      <c r="F5012" s="135"/>
      <c r="G5012" s="136"/>
      <c r="H5012" s="136"/>
      <c r="I5012" s="135"/>
    </row>
    <row r="5013" spans="1:9" x14ac:dyDescent="0.25">
      <c r="A5013" s="135"/>
      <c r="B5013" s="135"/>
      <c r="C5013" s="135"/>
      <c r="D5013" s="135"/>
      <c r="E5013" s="135"/>
      <c r="F5013" s="135"/>
      <c r="G5013" s="136"/>
      <c r="H5013" s="136"/>
      <c r="I5013" s="135"/>
    </row>
    <row r="5014" spans="1:9" x14ac:dyDescent="0.25">
      <c r="A5014" s="135"/>
      <c r="B5014" s="135"/>
      <c r="C5014" s="135"/>
      <c r="D5014" s="135"/>
      <c r="E5014" s="135"/>
      <c r="F5014" s="135"/>
      <c r="G5014" s="136"/>
      <c r="H5014" s="136"/>
      <c r="I5014" s="135"/>
    </row>
    <row r="5015" spans="1:9" x14ac:dyDescent="0.25">
      <c r="A5015" s="135"/>
      <c r="B5015" s="135"/>
      <c r="C5015" s="135"/>
      <c r="D5015" s="135"/>
      <c r="E5015" s="135"/>
      <c r="F5015" s="135"/>
      <c r="G5015" s="136"/>
      <c r="H5015" s="136"/>
      <c r="I5015" s="135"/>
    </row>
    <row r="5016" spans="1:9" x14ac:dyDescent="0.25">
      <c r="A5016" s="135"/>
      <c r="B5016" s="135"/>
      <c r="C5016" s="135"/>
      <c r="D5016" s="135"/>
      <c r="E5016" s="135"/>
      <c r="F5016" s="135"/>
      <c r="G5016" s="136"/>
      <c r="H5016" s="136"/>
      <c r="I5016" s="135"/>
    </row>
    <row r="5017" spans="1:9" x14ac:dyDescent="0.25">
      <c r="A5017" s="135"/>
      <c r="B5017" s="135"/>
      <c r="C5017" s="135"/>
      <c r="D5017" s="135"/>
      <c r="E5017" s="135"/>
      <c r="F5017" s="135"/>
      <c r="G5017" s="136"/>
      <c r="H5017" s="136"/>
      <c r="I5017" s="135"/>
    </row>
    <row r="5018" spans="1:9" x14ac:dyDescent="0.25">
      <c r="A5018" s="135"/>
      <c r="B5018" s="135"/>
      <c r="C5018" s="135"/>
      <c r="D5018" s="135"/>
      <c r="E5018" s="135"/>
      <c r="F5018" s="135"/>
      <c r="G5018" s="136"/>
      <c r="H5018" s="136"/>
      <c r="I5018" s="135"/>
    </row>
    <row r="5019" spans="1:9" x14ac:dyDescent="0.25">
      <c r="A5019" s="135"/>
      <c r="B5019" s="135"/>
      <c r="C5019" s="135"/>
      <c r="D5019" s="135"/>
      <c r="E5019" s="135"/>
      <c r="F5019" s="135"/>
      <c r="G5019" s="136"/>
      <c r="H5019" s="136"/>
      <c r="I5019" s="135"/>
    </row>
    <row r="5020" spans="1:9" x14ac:dyDescent="0.25">
      <c r="A5020" s="135"/>
      <c r="B5020" s="135"/>
      <c r="C5020" s="135"/>
      <c r="D5020" s="135"/>
      <c r="E5020" s="135"/>
      <c r="F5020" s="135"/>
      <c r="G5020" s="136"/>
      <c r="H5020" s="136"/>
      <c r="I5020" s="135"/>
    </row>
    <row r="5021" spans="1:9" x14ac:dyDescent="0.25">
      <c r="A5021" s="135"/>
      <c r="B5021" s="135"/>
      <c r="C5021" s="135"/>
      <c r="D5021" s="135"/>
      <c r="E5021" s="135"/>
      <c r="F5021" s="135"/>
      <c r="G5021" s="136"/>
      <c r="H5021" s="136"/>
      <c r="I5021" s="135"/>
    </row>
    <row r="5022" spans="1:9" x14ac:dyDescent="0.25">
      <c r="A5022" s="135"/>
      <c r="B5022" s="135"/>
      <c r="C5022" s="135"/>
      <c r="D5022" s="135"/>
      <c r="E5022" s="135"/>
      <c r="F5022" s="135"/>
      <c r="G5022" s="136"/>
      <c r="H5022" s="136"/>
      <c r="I5022" s="135"/>
    </row>
    <row r="5023" spans="1:9" x14ac:dyDescent="0.25">
      <c r="A5023" s="135"/>
      <c r="B5023" s="135"/>
      <c r="C5023" s="135"/>
      <c r="D5023" s="135"/>
      <c r="E5023" s="135"/>
      <c r="F5023" s="135"/>
      <c r="G5023" s="136"/>
      <c r="H5023" s="136"/>
      <c r="I5023" s="135"/>
    </row>
    <row r="5024" spans="1:9" x14ac:dyDescent="0.25">
      <c r="A5024" s="135"/>
      <c r="B5024" s="135"/>
      <c r="C5024" s="135"/>
      <c r="D5024" s="135"/>
      <c r="E5024" s="135"/>
      <c r="F5024" s="135"/>
      <c r="G5024" s="136"/>
      <c r="H5024" s="136"/>
      <c r="I5024" s="135"/>
    </row>
    <row r="5025" spans="1:9" x14ac:dyDescent="0.25">
      <c r="A5025" s="135"/>
      <c r="B5025" s="135"/>
      <c r="C5025" s="135"/>
      <c r="D5025" s="135"/>
      <c r="E5025" s="135"/>
      <c r="F5025" s="135"/>
      <c r="G5025" s="136"/>
      <c r="H5025" s="136"/>
      <c r="I5025" s="135"/>
    </row>
    <row r="5026" spans="1:9" x14ac:dyDescent="0.25">
      <c r="A5026" s="135"/>
      <c r="B5026" s="135"/>
      <c r="C5026" s="135"/>
      <c r="D5026" s="135"/>
      <c r="E5026" s="135"/>
      <c r="F5026" s="135"/>
      <c r="G5026" s="136"/>
      <c r="H5026" s="136"/>
      <c r="I5026" s="135"/>
    </row>
    <row r="5027" spans="1:9" x14ac:dyDescent="0.25">
      <c r="A5027" s="135"/>
      <c r="B5027" s="135"/>
      <c r="C5027" s="135"/>
      <c r="D5027" s="135"/>
      <c r="E5027" s="135"/>
      <c r="F5027" s="135"/>
      <c r="G5027" s="136"/>
      <c r="H5027" s="136"/>
      <c r="I5027" s="135"/>
    </row>
    <row r="5028" spans="1:9" x14ac:dyDescent="0.25">
      <c r="A5028" s="135"/>
      <c r="B5028" s="135"/>
      <c r="C5028" s="135"/>
      <c r="D5028" s="135"/>
      <c r="E5028" s="135"/>
      <c r="F5028" s="135"/>
      <c r="G5028" s="136"/>
      <c r="H5028" s="136"/>
      <c r="I5028" s="135"/>
    </row>
    <row r="5029" spans="1:9" x14ac:dyDescent="0.25">
      <c r="A5029" s="135"/>
      <c r="B5029" s="135"/>
      <c r="C5029" s="135"/>
      <c r="D5029" s="135"/>
      <c r="E5029" s="135"/>
      <c r="F5029" s="135"/>
      <c r="G5029" s="136"/>
      <c r="H5029" s="136"/>
      <c r="I5029" s="135"/>
    </row>
    <row r="5030" spans="1:9" x14ac:dyDescent="0.25">
      <c r="A5030" s="135"/>
      <c r="B5030" s="135"/>
      <c r="C5030" s="135"/>
      <c r="D5030" s="135"/>
      <c r="E5030" s="135"/>
      <c r="F5030" s="135"/>
      <c r="G5030" s="136"/>
      <c r="H5030" s="136"/>
      <c r="I5030" s="135"/>
    </row>
    <row r="5031" spans="1:9" x14ac:dyDescent="0.25">
      <c r="A5031" s="135"/>
      <c r="B5031" s="135"/>
      <c r="C5031" s="135"/>
      <c r="D5031" s="135"/>
      <c r="E5031" s="135"/>
      <c r="F5031" s="135"/>
      <c r="G5031" s="136"/>
      <c r="H5031" s="136"/>
      <c r="I5031" s="135"/>
    </row>
    <row r="5032" spans="1:9" x14ac:dyDescent="0.25">
      <c r="A5032" s="135"/>
      <c r="B5032" s="135"/>
      <c r="C5032" s="135"/>
      <c r="D5032" s="135"/>
      <c r="E5032" s="135"/>
      <c r="F5032" s="135"/>
      <c r="G5032" s="136"/>
      <c r="H5032" s="136"/>
      <c r="I5032" s="135"/>
    </row>
    <row r="5033" spans="1:9" x14ac:dyDescent="0.25">
      <c r="A5033" s="135"/>
      <c r="B5033" s="135"/>
      <c r="C5033" s="135"/>
      <c r="D5033" s="135"/>
      <c r="E5033" s="135"/>
      <c r="F5033" s="135"/>
      <c r="G5033" s="136"/>
      <c r="H5033" s="136"/>
      <c r="I5033" s="135"/>
    </row>
    <row r="5034" spans="1:9" x14ac:dyDescent="0.25">
      <c r="A5034" s="135"/>
      <c r="B5034" s="135"/>
      <c r="C5034" s="135"/>
      <c r="D5034" s="135"/>
      <c r="E5034" s="135"/>
      <c r="F5034" s="135"/>
      <c r="G5034" s="136"/>
      <c r="H5034" s="136"/>
      <c r="I5034" s="135"/>
    </row>
    <row r="5035" spans="1:9" x14ac:dyDescent="0.25">
      <c r="A5035" s="135"/>
      <c r="B5035" s="135"/>
      <c r="C5035" s="135"/>
      <c r="D5035" s="135"/>
      <c r="E5035" s="135"/>
      <c r="F5035" s="135"/>
      <c r="G5035" s="136"/>
      <c r="H5035" s="136"/>
      <c r="I5035" s="135"/>
    </row>
    <row r="5036" spans="1:9" x14ac:dyDescent="0.25">
      <c r="A5036" s="135"/>
      <c r="B5036" s="135"/>
      <c r="C5036" s="135"/>
      <c r="D5036" s="135"/>
      <c r="E5036" s="135"/>
      <c r="F5036" s="135"/>
      <c r="G5036" s="136"/>
      <c r="H5036" s="136"/>
      <c r="I5036" s="135"/>
    </row>
    <row r="5037" spans="1:9" x14ac:dyDescent="0.25">
      <c r="A5037" s="135"/>
      <c r="B5037" s="135"/>
      <c r="C5037" s="135"/>
      <c r="D5037" s="135"/>
      <c r="E5037" s="135"/>
      <c r="F5037" s="135"/>
      <c r="G5037" s="136"/>
      <c r="H5037" s="136"/>
      <c r="I5037" s="135"/>
    </row>
    <row r="5038" spans="1:9" x14ac:dyDescent="0.25">
      <c r="A5038" s="135"/>
      <c r="B5038" s="135"/>
      <c r="C5038" s="135"/>
      <c r="D5038" s="135"/>
      <c r="E5038" s="135"/>
      <c r="F5038" s="135"/>
      <c r="G5038" s="136"/>
      <c r="H5038" s="136"/>
      <c r="I5038" s="135"/>
    </row>
    <row r="5039" spans="1:9" x14ac:dyDescent="0.25">
      <c r="A5039" s="135"/>
      <c r="B5039" s="135"/>
      <c r="C5039" s="135"/>
      <c r="D5039" s="135"/>
      <c r="E5039" s="135"/>
      <c r="F5039" s="135"/>
      <c r="G5039" s="136"/>
      <c r="H5039" s="136"/>
      <c r="I5039" s="135"/>
    </row>
    <row r="5040" spans="1:9" x14ac:dyDescent="0.25">
      <c r="A5040" s="135"/>
      <c r="B5040" s="135"/>
      <c r="C5040" s="135"/>
      <c r="D5040" s="135"/>
      <c r="E5040" s="135"/>
      <c r="F5040" s="135"/>
      <c r="G5040" s="136"/>
      <c r="H5040" s="136"/>
      <c r="I5040" s="135"/>
    </row>
    <row r="5041" spans="1:9" x14ac:dyDescent="0.25">
      <c r="A5041" s="135"/>
      <c r="B5041" s="135"/>
      <c r="C5041" s="135"/>
      <c r="D5041" s="135"/>
      <c r="E5041" s="135"/>
      <c r="F5041" s="135"/>
      <c r="G5041" s="136"/>
      <c r="H5041" s="136"/>
      <c r="I5041" s="135"/>
    </row>
    <row r="5042" spans="1:9" x14ac:dyDescent="0.25">
      <c r="A5042" s="135"/>
      <c r="B5042" s="135"/>
      <c r="C5042" s="135"/>
      <c r="D5042" s="135"/>
      <c r="E5042" s="135"/>
      <c r="F5042" s="135"/>
      <c r="G5042" s="136"/>
      <c r="H5042" s="136"/>
      <c r="I5042" s="135"/>
    </row>
    <row r="5043" spans="1:9" x14ac:dyDescent="0.25">
      <c r="A5043" s="135"/>
      <c r="B5043" s="135"/>
      <c r="C5043" s="135"/>
      <c r="D5043" s="135"/>
      <c r="E5043" s="135"/>
      <c r="F5043" s="135"/>
      <c r="G5043" s="136"/>
      <c r="H5043" s="136"/>
      <c r="I5043" s="135"/>
    </row>
    <row r="5044" spans="1:9" x14ac:dyDescent="0.25">
      <c r="A5044" s="135"/>
      <c r="B5044" s="135"/>
      <c r="C5044" s="135"/>
      <c r="D5044" s="135"/>
      <c r="E5044" s="135"/>
      <c r="F5044" s="135"/>
      <c r="G5044" s="136"/>
      <c r="H5044" s="136"/>
      <c r="I5044" s="135"/>
    </row>
    <row r="5045" spans="1:9" x14ac:dyDescent="0.25">
      <c r="A5045" s="135"/>
      <c r="B5045" s="135"/>
      <c r="C5045" s="135"/>
      <c r="D5045" s="135"/>
      <c r="E5045" s="135"/>
      <c r="F5045" s="135"/>
      <c r="G5045" s="136"/>
      <c r="H5045" s="136"/>
      <c r="I5045" s="135"/>
    </row>
    <row r="5046" spans="1:9" x14ac:dyDescent="0.25">
      <c r="A5046" s="135"/>
      <c r="B5046" s="135"/>
      <c r="C5046" s="135"/>
      <c r="D5046" s="135"/>
      <c r="E5046" s="135"/>
      <c r="F5046" s="135"/>
      <c r="G5046" s="136"/>
      <c r="H5046" s="136"/>
      <c r="I5046" s="135"/>
    </row>
    <row r="5047" spans="1:9" x14ac:dyDescent="0.25">
      <c r="A5047" s="135"/>
      <c r="B5047" s="135"/>
      <c r="C5047" s="135"/>
      <c r="D5047" s="135"/>
      <c r="E5047" s="135"/>
      <c r="F5047" s="135"/>
      <c r="G5047" s="136"/>
      <c r="H5047" s="136"/>
      <c r="I5047" s="135"/>
    </row>
    <row r="5048" spans="1:9" x14ac:dyDescent="0.25">
      <c r="A5048" s="135"/>
      <c r="B5048" s="135"/>
      <c r="C5048" s="135"/>
      <c r="D5048" s="135"/>
      <c r="E5048" s="135"/>
      <c r="F5048" s="135"/>
      <c r="G5048" s="136"/>
      <c r="H5048" s="136"/>
      <c r="I5048" s="135"/>
    </row>
    <row r="5049" spans="1:9" x14ac:dyDescent="0.25">
      <c r="A5049" s="135"/>
      <c r="B5049" s="135"/>
      <c r="C5049" s="135"/>
      <c r="D5049" s="135"/>
      <c r="E5049" s="135"/>
      <c r="F5049" s="135"/>
      <c r="G5049" s="136"/>
      <c r="H5049" s="136"/>
      <c r="I5049" s="135"/>
    </row>
    <row r="5050" spans="1:9" x14ac:dyDescent="0.25">
      <c r="A5050" s="135"/>
      <c r="B5050" s="135"/>
      <c r="C5050" s="135"/>
      <c r="D5050" s="135"/>
      <c r="E5050" s="135"/>
      <c r="F5050" s="135"/>
      <c r="G5050" s="136"/>
      <c r="H5050" s="136"/>
      <c r="I5050" s="135"/>
    </row>
    <row r="5051" spans="1:9" x14ac:dyDescent="0.25">
      <c r="A5051" s="135"/>
      <c r="B5051" s="135"/>
      <c r="C5051" s="135"/>
      <c r="D5051" s="135"/>
      <c r="E5051" s="135"/>
      <c r="F5051" s="135"/>
      <c r="G5051" s="136"/>
      <c r="H5051" s="136"/>
      <c r="I5051" s="135"/>
    </row>
    <row r="5052" spans="1:9" x14ac:dyDescent="0.25">
      <c r="A5052" s="135"/>
      <c r="B5052" s="135"/>
      <c r="C5052" s="135"/>
      <c r="D5052" s="135"/>
      <c r="E5052" s="135"/>
      <c r="F5052" s="135"/>
      <c r="G5052" s="136"/>
      <c r="H5052" s="136"/>
      <c r="I5052" s="135"/>
    </row>
    <row r="5053" spans="1:9" x14ac:dyDescent="0.25">
      <c r="A5053" s="135"/>
      <c r="B5053" s="135"/>
      <c r="C5053" s="135"/>
      <c r="D5053" s="135"/>
      <c r="E5053" s="135"/>
      <c r="F5053" s="135"/>
      <c r="G5053" s="136"/>
      <c r="H5053" s="136"/>
      <c r="I5053" s="135"/>
    </row>
    <row r="5054" spans="1:9" x14ac:dyDescent="0.25">
      <c r="A5054" s="135"/>
      <c r="B5054" s="135"/>
      <c r="C5054" s="135"/>
      <c r="D5054" s="135"/>
      <c r="E5054" s="135"/>
      <c r="F5054" s="135"/>
      <c r="G5054" s="136"/>
      <c r="H5054" s="136"/>
      <c r="I5054" s="135"/>
    </row>
    <row r="5055" spans="1:9" x14ac:dyDescent="0.25">
      <c r="A5055" s="135"/>
      <c r="B5055" s="135"/>
      <c r="C5055" s="135"/>
      <c r="D5055" s="135"/>
      <c r="E5055" s="135"/>
      <c r="F5055" s="135"/>
      <c r="G5055" s="136"/>
      <c r="H5055" s="136"/>
      <c r="I5055" s="135"/>
    </row>
    <row r="5056" spans="1:9" x14ac:dyDescent="0.25">
      <c r="A5056" s="135"/>
      <c r="B5056" s="135"/>
      <c r="C5056" s="135"/>
      <c r="D5056" s="135"/>
      <c r="E5056" s="135"/>
      <c r="F5056" s="135"/>
      <c r="G5056" s="136"/>
      <c r="H5056" s="136"/>
      <c r="I5056" s="135"/>
    </row>
    <row r="5057" spans="1:9" x14ac:dyDescent="0.25">
      <c r="A5057" s="135"/>
      <c r="B5057" s="135"/>
      <c r="C5057" s="135"/>
      <c r="D5057" s="135"/>
      <c r="E5057" s="135"/>
      <c r="F5057" s="135"/>
      <c r="G5057" s="136"/>
      <c r="H5057" s="136"/>
      <c r="I5057" s="135"/>
    </row>
    <row r="5058" spans="1:9" x14ac:dyDescent="0.25">
      <c r="A5058" s="135"/>
      <c r="B5058" s="135"/>
      <c r="C5058" s="135"/>
      <c r="D5058" s="135"/>
      <c r="E5058" s="135"/>
      <c r="F5058" s="135"/>
      <c r="G5058" s="136"/>
      <c r="H5058" s="136"/>
      <c r="I5058" s="135"/>
    </row>
    <row r="5059" spans="1:9" x14ac:dyDescent="0.25">
      <c r="A5059" s="135"/>
      <c r="B5059" s="135"/>
      <c r="C5059" s="135"/>
      <c r="D5059" s="135"/>
      <c r="E5059" s="135"/>
      <c r="F5059" s="135"/>
      <c r="G5059" s="136"/>
      <c r="H5059" s="136"/>
      <c r="I5059" s="135"/>
    </row>
    <row r="5060" spans="1:9" x14ac:dyDescent="0.25">
      <c r="A5060" s="135"/>
      <c r="B5060" s="135"/>
      <c r="C5060" s="135"/>
      <c r="D5060" s="135"/>
      <c r="E5060" s="135"/>
      <c r="F5060" s="135"/>
      <c r="G5060" s="136"/>
      <c r="H5060" s="136"/>
      <c r="I5060" s="135"/>
    </row>
    <row r="5061" spans="1:9" x14ac:dyDescent="0.25">
      <c r="A5061" s="135"/>
      <c r="B5061" s="135"/>
      <c r="C5061" s="135"/>
      <c r="D5061" s="135"/>
      <c r="E5061" s="135"/>
      <c r="F5061" s="135"/>
      <c r="G5061" s="136"/>
      <c r="H5061" s="136"/>
      <c r="I5061" s="135"/>
    </row>
    <row r="5062" spans="1:9" x14ac:dyDescent="0.25">
      <c r="A5062" s="135"/>
      <c r="B5062" s="135"/>
      <c r="C5062" s="135"/>
      <c r="D5062" s="135"/>
      <c r="E5062" s="135"/>
      <c r="F5062" s="135"/>
      <c r="G5062" s="136"/>
      <c r="H5062" s="136"/>
      <c r="I5062" s="135"/>
    </row>
    <row r="5063" spans="1:9" x14ac:dyDescent="0.25">
      <c r="A5063" s="135"/>
      <c r="B5063" s="135"/>
      <c r="C5063" s="135"/>
      <c r="D5063" s="135"/>
      <c r="E5063" s="135"/>
      <c r="F5063" s="135"/>
      <c r="G5063" s="136"/>
      <c r="H5063" s="136"/>
      <c r="I5063" s="135"/>
    </row>
    <row r="5064" spans="1:9" x14ac:dyDescent="0.25">
      <c r="A5064" s="135"/>
      <c r="B5064" s="135"/>
      <c r="C5064" s="135"/>
      <c r="D5064" s="135"/>
      <c r="E5064" s="135"/>
      <c r="F5064" s="135"/>
      <c r="G5064" s="136"/>
      <c r="H5064" s="136"/>
      <c r="I5064" s="135"/>
    </row>
    <row r="5065" spans="1:9" x14ac:dyDescent="0.25">
      <c r="A5065" s="135"/>
      <c r="B5065" s="135"/>
      <c r="C5065" s="135"/>
      <c r="D5065" s="135"/>
      <c r="E5065" s="135"/>
      <c r="F5065" s="135"/>
      <c r="G5065" s="136"/>
      <c r="H5065" s="136"/>
      <c r="I5065" s="135"/>
    </row>
    <row r="5066" spans="1:9" x14ac:dyDescent="0.25">
      <c r="A5066" s="135"/>
      <c r="B5066" s="135"/>
      <c r="C5066" s="135"/>
      <c r="D5066" s="135"/>
      <c r="E5066" s="135"/>
      <c r="F5066" s="135"/>
      <c r="G5066" s="136"/>
      <c r="H5066" s="136"/>
      <c r="I5066" s="135"/>
    </row>
    <row r="5067" spans="1:9" x14ac:dyDescent="0.25">
      <c r="A5067" s="135"/>
      <c r="B5067" s="135"/>
      <c r="C5067" s="135"/>
      <c r="D5067" s="135"/>
      <c r="E5067" s="135"/>
      <c r="F5067" s="135"/>
      <c r="G5067" s="136"/>
      <c r="H5067" s="136"/>
      <c r="I5067" s="135"/>
    </row>
    <row r="5068" spans="1:9" x14ac:dyDescent="0.25">
      <c r="A5068" s="135"/>
      <c r="B5068" s="135"/>
      <c r="C5068" s="135"/>
      <c r="D5068" s="135"/>
      <c r="E5068" s="135"/>
      <c r="F5068" s="135"/>
      <c r="G5068" s="136"/>
      <c r="H5068" s="136"/>
      <c r="I5068" s="135"/>
    </row>
    <row r="5069" spans="1:9" x14ac:dyDescent="0.25">
      <c r="A5069" s="135"/>
      <c r="B5069" s="135"/>
      <c r="C5069" s="135"/>
      <c r="D5069" s="135"/>
      <c r="E5069" s="135"/>
      <c r="F5069" s="135"/>
      <c r="G5069" s="136"/>
      <c r="H5069" s="136"/>
      <c r="I5069" s="135"/>
    </row>
    <row r="5070" spans="1:9" x14ac:dyDescent="0.25">
      <c r="A5070" s="135"/>
      <c r="B5070" s="135"/>
      <c r="C5070" s="135"/>
      <c r="D5070" s="135"/>
      <c r="E5070" s="135"/>
      <c r="F5070" s="135"/>
      <c r="G5070" s="136"/>
      <c r="H5070" s="136"/>
      <c r="I5070" s="135"/>
    </row>
    <row r="5071" spans="1:9" x14ac:dyDescent="0.25">
      <c r="A5071" s="135"/>
      <c r="B5071" s="135"/>
      <c r="C5071" s="135"/>
      <c r="D5071" s="135"/>
      <c r="E5071" s="135"/>
      <c r="F5071" s="135"/>
      <c r="G5071" s="136"/>
      <c r="H5071" s="136"/>
      <c r="I5071" s="135"/>
    </row>
    <row r="5072" spans="1:9" x14ac:dyDescent="0.25">
      <c r="A5072" s="135"/>
      <c r="B5072" s="135"/>
      <c r="C5072" s="135"/>
      <c r="D5072" s="135"/>
      <c r="E5072" s="135"/>
      <c r="F5072" s="135"/>
      <c r="G5072" s="136"/>
      <c r="H5072" s="136"/>
      <c r="I5072" s="135"/>
    </row>
    <row r="5073" spans="1:9" x14ac:dyDescent="0.25">
      <c r="A5073" s="135"/>
      <c r="B5073" s="135"/>
      <c r="C5073" s="135"/>
      <c r="D5073" s="135"/>
      <c r="E5073" s="135"/>
      <c r="F5073" s="135"/>
      <c r="G5073" s="136"/>
      <c r="H5073" s="136"/>
      <c r="I5073" s="135"/>
    </row>
    <row r="5074" spans="1:9" x14ac:dyDescent="0.25">
      <c r="A5074" s="135"/>
      <c r="B5074" s="135"/>
      <c r="C5074" s="135"/>
      <c r="D5074" s="135"/>
      <c r="E5074" s="135"/>
      <c r="F5074" s="135"/>
      <c r="G5074" s="136"/>
      <c r="H5074" s="136"/>
      <c r="I5074" s="135"/>
    </row>
    <row r="5075" spans="1:9" x14ac:dyDescent="0.25">
      <c r="A5075" s="135"/>
      <c r="B5075" s="135"/>
      <c r="C5075" s="135"/>
      <c r="D5075" s="135"/>
      <c r="E5075" s="135"/>
      <c r="F5075" s="135"/>
      <c r="G5075" s="136"/>
      <c r="H5075" s="136"/>
      <c r="I5075" s="135"/>
    </row>
    <row r="5076" spans="1:9" x14ac:dyDescent="0.25">
      <c r="A5076" s="135"/>
      <c r="B5076" s="135"/>
      <c r="C5076" s="135"/>
      <c r="D5076" s="135"/>
      <c r="E5076" s="135"/>
      <c r="F5076" s="135"/>
      <c r="G5076" s="136"/>
      <c r="H5076" s="136"/>
      <c r="I5076" s="135"/>
    </row>
    <row r="5077" spans="1:9" x14ac:dyDescent="0.25">
      <c r="A5077" s="135"/>
      <c r="B5077" s="135"/>
      <c r="C5077" s="135"/>
      <c r="D5077" s="135"/>
      <c r="E5077" s="135"/>
      <c r="F5077" s="135"/>
      <c r="G5077" s="136"/>
      <c r="H5077" s="136"/>
      <c r="I5077" s="135"/>
    </row>
    <row r="5078" spans="1:9" x14ac:dyDescent="0.25">
      <c r="A5078" s="135"/>
      <c r="B5078" s="135"/>
      <c r="C5078" s="135"/>
      <c r="D5078" s="135"/>
      <c r="E5078" s="135"/>
      <c r="F5078" s="135"/>
      <c r="G5078" s="136"/>
      <c r="H5078" s="136"/>
      <c r="I5078" s="135"/>
    </row>
    <row r="5079" spans="1:9" x14ac:dyDescent="0.25">
      <c r="A5079" s="135"/>
      <c r="B5079" s="135"/>
      <c r="C5079" s="135"/>
      <c r="D5079" s="135"/>
      <c r="E5079" s="135"/>
      <c r="F5079" s="135"/>
      <c r="G5079" s="136"/>
      <c r="H5079" s="136"/>
      <c r="I5079" s="135"/>
    </row>
    <row r="5080" spans="1:9" x14ac:dyDescent="0.25">
      <c r="A5080" s="135"/>
      <c r="B5080" s="135"/>
      <c r="C5080" s="135"/>
      <c r="D5080" s="135"/>
      <c r="E5080" s="135"/>
      <c r="F5080" s="135"/>
      <c r="G5080" s="136"/>
      <c r="H5080" s="136"/>
      <c r="I5080" s="135"/>
    </row>
    <row r="5081" spans="1:9" x14ac:dyDescent="0.25">
      <c r="A5081" s="135"/>
      <c r="B5081" s="135"/>
      <c r="C5081" s="135"/>
      <c r="D5081" s="135"/>
      <c r="E5081" s="135"/>
      <c r="F5081" s="135"/>
      <c r="G5081" s="136"/>
      <c r="H5081" s="136"/>
      <c r="I5081" s="135"/>
    </row>
    <row r="5082" spans="1:9" x14ac:dyDescent="0.25">
      <c r="A5082" s="135"/>
      <c r="B5082" s="135"/>
      <c r="C5082" s="135"/>
      <c r="D5082" s="135"/>
      <c r="E5082" s="135"/>
      <c r="F5082" s="135"/>
      <c r="G5082" s="136"/>
      <c r="H5082" s="136"/>
      <c r="I5082" s="135"/>
    </row>
    <row r="5083" spans="1:9" x14ac:dyDescent="0.25">
      <c r="A5083" s="135"/>
      <c r="B5083" s="135"/>
      <c r="C5083" s="135"/>
      <c r="D5083" s="135"/>
      <c r="E5083" s="135"/>
      <c r="F5083" s="135"/>
      <c r="G5083" s="136"/>
      <c r="H5083" s="136"/>
      <c r="I5083" s="135"/>
    </row>
    <row r="5084" spans="1:9" x14ac:dyDescent="0.25">
      <c r="A5084" s="135"/>
      <c r="B5084" s="135"/>
      <c r="C5084" s="135"/>
      <c r="D5084" s="135"/>
      <c r="E5084" s="135"/>
      <c r="F5084" s="135"/>
      <c r="G5084" s="136"/>
      <c r="H5084" s="136"/>
      <c r="I5084" s="135"/>
    </row>
    <row r="5085" spans="1:9" x14ac:dyDescent="0.25">
      <c r="A5085" s="135"/>
      <c r="B5085" s="135"/>
      <c r="C5085" s="135"/>
      <c r="D5085" s="135"/>
      <c r="E5085" s="135"/>
      <c r="F5085" s="135"/>
      <c r="G5085" s="136"/>
      <c r="H5085" s="136"/>
      <c r="I5085" s="135"/>
    </row>
    <row r="5086" spans="1:9" x14ac:dyDescent="0.25">
      <c r="A5086" s="135"/>
      <c r="B5086" s="135"/>
      <c r="C5086" s="135"/>
      <c r="D5086" s="135"/>
      <c r="E5086" s="135"/>
      <c r="F5086" s="135"/>
      <c r="G5086" s="136"/>
      <c r="H5086" s="136"/>
      <c r="I5086" s="135"/>
    </row>
    <row r="5087" spans="1:9" x14ac:dyDescent="0.25">
      <c r="A5087" s="135"/>
      <c r="B5087" s="135"/>
      <c r="C5087" s="135"/>
      <c r="D5087" s="135"/>
      <c r="E5087" s="135"/>
      <c r="F5087" s="135"/>
      <c r="G5087" s="136"/>
      <c r="H5087" s="136"/>
      <c r="I5087" s="135"/>
    </row>
    <row r="5088" spans="1:9" x14ac:dyDescent="0.25">
      <c r="A5088" s="135"/>
      <c r="B5088" s="135"/>
      <c r="C5088" s="135"/>
      <c r="D5088" s="135"/>
      <c r="E5088" s="135"/>
      <c r="F5088" s="135"/>
      <c r="G5088" s="136"/>
      <c r="H5088" s="136"/>
      <c r="I5088" s="135"/>
    </row>
    <row r="5089" spans="1:9" x14ac:dyDescent="0.25">
      <c r="A5089" s="135"/>
      <c r="B5089" s="135"/>
      <c r="C5089" s="135"/>
      <c r="D5089" s="135"/>
      <c r="E5089" s="135"/>
      <c r="F5089" s="135"/>
      <c r="G5089" s="136"/>
      <c r="H5089" s="136"/>
      <c r="I5089" s="135"/>
    </row>
    <row r="5090" spans="1:9" x14ac:dyDescent="0.25">
      <c r="A5090" s="135"/>
      <c r="B5090" s="135"/>
      <c r="C5090" s="135"/>
      <c r="D5090" s="135"/>
      <c r="E5090" s="135"/>
      <c r="F5090" s="135"/>
      <c r="G5090" s="136"/>
      <c r="H5090" s="136"/>
      <c r="I5090" s="135"/>
    </row>
    <row r="5091" spans="1:9" x14ac:dyDescent="0.25">
      <c r="A5091" s="135"/>
      <c r="B5091" s="135"/>
      <c r="C5091" s="135"/>
      <c r="D5091" s="135"/>
      <c r="E5091" s="135"/>
      <c r="F5091" s="135"/>
      <c r="G5091" s="136"/>
      <c r="H5091" s="136"/>
      <c r="I5091" s="135"/>
    </row>
    <row r="5092" spans="1:9" x14ac:dyDescent="0.25">
      <c r="A5092" s="135"/>
      <c r="B5092" s="135"/>
      <c r="C5092" s="135"/>
      <c r="D5092" s="135"/>
      <c r="E5092" s="135"/>
      <c r="F5092" s="135"/>
      <c r="G5092" s="136"/>
      <c r="H5092" s="136"/>
      <c r="I5092" s="135"/>
    </row>
    <row r="5093" spans="1:9" x14ac:dyDescent="0.25">
      <c r="A5093" s="135"/>
      <c r="B5093" s="135"/>
      <c r="C5093" s="135"/>
      <c r="D5093" s="135"/>
      <c r="E5093" s="135"/>
      <c r="F5093" s="135"/>
      <c r="G5093" s="136"/>
      <c r="H5093" s="136"/>
      <c r="I5093" s="135"/>
    </row>
    <row r="5094" spans="1:9" x14ac:dyDescent="0.25">
      <c r="A5094" s="135"/>
      <c r="B5094" s="135"/>
      <c r="C5094" s="135"/>
      <c r="D5094" s="135"/>
      <c r="E5094" s="135"/>
      <c r="F5094" s="135"/>
      <c r="G5094" s="136"/>
      <c r="H5094" s="136"/>
      <c r="I5094" s="135"/>
    </row>
    <row r="5095" spans="1:9" x14ac:dyDescent="0.25">
      <c r="A5095" s="135"/>
      <c r="B5095" s="135"/>
      <c r="C5095" s="135"/>
      <c r="D5095" s="135"/>
      <c r="E5095" s="135"/>
      <c r="F5095" s="135"/>
      <c r="G5095" s="136"/>
      <c r="H5095" s="136"/>
      <c r="I5095" s="135"/>
    </row>
    <row r="5096" spans="1:9" x14ac:dyDescent="0.25">
      <c r="A5096" s="135"/>
      <c r="B5096" s="135"/>
      <c r="C5096" s="135"/>
      <c r="D5096" s="135"/>
      <c r="E5096" s="135"/>
      <c r="F5096" s="135"/>
      <c r="G5096" s="136"/>
      <c r="H5096" s="136"/>
      <c r="I5096" s="135"/>
    </row>
    <row r="5097" spans="1:9" x14ac:dyDescent="0.25">
      <c r="A5097" s="135"/>
      <c r="B5097" s="135"/>
      <c r="C5097" s="135"/>
      <c r="D5097" s="135"/>
      <c r="E5097" s="135"/>
      <c r="F5097" s="135"/>
      <c r="G5097" s="136"/>
      <c r="H5097" s="136"/>
      <c r="I5097" s="135"/>
    </row>
    <row r="5098" spans="1:9" x14ac:dyDescent="0.25">
      <c r="A5098" s="135"/>
      <c r="B5098" s="135"/>
      <c r="C5098" s="135"/>
      <c r="D5098" s="135"/>
      <c r="E5098" s="135"/>
      <c r="F5098" s="135"/>
      <c r="G5098" s="136"/>
      <c r="H5098" s="136"/>
      <c r="I5098" s="135"/>
    </row>
    <row r="5099" spans="1:9" x14ac:dyDescent="0.25">
      <c r="A5099" s="135"/>
      <c r="B5099" s="135"/>
      <c r="C5099" s="135"/>
      <c r="D5099" s="135"/>
      <c r="E5099" s="135"/>
      <c r="F5099" s="135"/>
      <c r="G5099" s="136"/>
      <c r="H5099" s="136"/>
      <c r="I5099" s="135"/>
    </row>
    <row r="5100" spans="1:9" x14ac:dyDescent="0.25">
      <c r="A5100" s="135"/>
      <c r="B5100" s="135"/>
      <c r="C5100" s="135"/>
      <c r="D5100" s="135"/>
      <c r="E5100" s="135"/>
      <c r="F5100" s="135"/>
      <c r="G5100" s="136"/>
      <c r="H5100" s="136"/>
      <c r="I5100" s="135"/>
    </row>
    <row r="5101" spans="1:9" x14ac:dyDescent="0.25">
      <c r="A5101" s="135"/>
      <c r="B5101" s="135"/>
      <c r="C5101" s="135"/>
      <c r="D5101" s="135"/>
      <c r="E5101" s="135"/>
      <c r="F5101" s="135"/>
      <c r="G5101" s="136"/>
      <c r="H5101" s="136"/>
      <c r="I5101" s="135"/>
    </row>
    <row r="5102" spans="1:9" x14ac:dyDescent="0.25">
      <c r="A5102" s="135"/>
      <c r="B5102" s="135"/>
      <c r="C5102" s="135"/>
      <c r="D5102" s="135"/>
      <c r="E5102" s="135"/>
      <c r="F5102" s="135"/>
      <c r="G5102" s="136"/>
      <c r="H5102" s="136"/>
      <c r="I5102" s="135"/>
    </row>
    <row r="5103" spans="1:9" x14ac:dyDescent="0.25">
      <c r="A5103" s="135"/>
      <c r="B5103" s="135"/>
      <c r="C5103" s="135"/>
      <c r="D5103" s="135"/>
      <c r="E5103" s="135"/>
      <c r="F5103" s="135"/>
      <c r="G5103" s="136"/>
      <c r="H5103" s="136"/>
      <c r="I5103" s="135"/>
    </row>
    <row r="5104" spans="1:9" x14ac:dyDescent="0.25">
      <c r="A5104" s="135"/>
      <c r="B5104" s="135"/>
      <c r="C5104" s="135"/>
      <c r="D5104" s="135"/>
      <c r="E5104" s="135"/>
      <c r="F5104" s="135"/>
      <c r="G5104" s="136"/>
      <c r="H5104" s="136"/>
      <c r="I5104" s="135"/>
    </row>
    <row r="5105" spans="1:9" x14ac:dyDescent="0.25">
      <c r="A5105" s="135"/>
      <c r="B5105" s="135"/>
      <c r="C5105" s="135"/>
      <c r="D5105" s="135"/>
      <c r="E5105" s="135"/>
      <c r="F5105" s="135"/>
      <c r="G5105" s="136"/>
      <c r="H5105" s="136"/>
      <c r="I5105" s="135"/>
    </row>
    <row r="5106" spans="1:9" x14ac:dyDescent="0.25">
      <c r="A5106" s="135"/>
      <c r="B5106" s="135"/>
      <c r="C5106" s="135"/>
      <c r="D5106" s="135"/>
      <c r="E5106" s="135"/>
      <c r="F5106" s="135"/>
      <c r="G5106" s="136"/>
      <c r="H5106" s="136"/>
      <c r="I5106" s="135"/>
    </row>
    <row r="5107" spans="1:9" x14ac:dyDescent="0.25">
      <c r="A5107" s="135"/>
      <c r="B5107" s="135"/>
      <c r="C5107" s="135"/>
      <c r="D5107" s="135"/>
      <c r="E5107" s="135"/>
      <c r="F5107" s="135"/>
      <c r="G5107" s="136"/>
      <c r="H5107" s="136"/>
      <c r="I5107" s="135"/>
    </row>
    <row r="5108" spans="1:9" x14ac:dyDescent="0.25">
      <c r="A5108" s="135"/>
      <c r="B5108" s="135"/>
      <c r="C5108" s="135"/>
      <c r="D5108" s="135"/>
      <c r="E5108" s="135"/>
      <c r="F5108" s="135"/>
      <c r="G5108" s="136"/>
      <c r="H5108" s="136"/>
      <c r="I5108" s="135"/>
    </row>
    <row r="5109" spans="1:9" x14ac:dyDescent="0.25">
      <c r="A5109" s="135"/>
      <c r="B5109" s="135"/>
      <c r="C5109" s="135"/>
      <c r="D5109" s="135"/>
      <c r="E5109" s="135"/>
      <c r="F5109" s="135"/>
      <c r="G5109" s="136"/>
      <c r="H5109" s="136"/>
      <c r="I5109" s="135"/>
    </row>
    <row r="5110" spans="1:9" x14ac:dyDescent="0.25">
      <c r="A5110" s="135"/>
      <c r="B5110" s="135"/>
      <c r="C5110" s="135"/>
      <c r="D5110" s="135"/>
      <c r="E5110" s="135"/>
      <c r="F5110" s="135"/>
      <c r="G5110" s="136"/>
      <c r="H5110" s="136"/>
      <c r="I5110" s="135"/>
    </row>
    <row r="5111" spans="1:9" x14ac:dyDescent="0.25">
      <c r="A5111" s="135"/>
      <c r="B5111" s="135"/>
      <c r="C5111" s="135"/>
      <c r="D5111" s="135"/>
      <c r="E5111" s="135"/>
      <c r="F5111" s="135"/>
      <c r="G5111" s="136"/>
      <c r="H5111" s="136"/>
      <c r="I5111" s="135"/>
    </row>
    <row r="5112" spans="1:9" x14ac:dyDescent="0.25">
      <c r="A5112" s="135"/>
      <c r="B5112" s="135"/>
      <c r="C5112" s="135"/>
      <c r="D5112" s="135"/>
      <c r="E5112" s="135"/>
      <c r="F5112" s="135"/>
      <c r="G5112" s="136"/>
      <c r="H5112" s="136"/>
      <c r="I5112" s="135"/>
    </row>
    <row r="5113" spans="1:9" x14ac:dyDescent="0.25">
      <c r="A5113" s="135"/>
      <c r="B5113" s="135"/>
      <c r="C5113" s="135"/>
      <c r="D5113" s="135"/>
      <c r="E5113" s="135"/>
      <c r="F5113" s="135"/>
      <c r="G5113" s="136"/>
      <c r="H5113" s="136"/>
      <c r="I5113" s="135"/>
    </row>
    <row r="5114" spans="1:9" x14ac:dyDescent="0.25">
      <c r="A5114" s="135"/>
      <c r="B5114" s="135"/>
      <c r="C5114" s="135"/>
      <c r="D5114" s="135"/>
      <c r="E5114" s="135"/>
      <c r="F5114" s="135"/>
      <c r="G5114" s="136"/>
      <c r="H5114" s="136"/>
      <c r="I5114" s="135"/>
    </row>
    <row r="5115" spans="1:9" x14ac:dyDescent="0.25">
      <c r="A5115" s="135"/>
      <c r="B5115" s="135"/>
      <c r="C5115" s="135"/>
      <c r="D5115" s="135"/>
      <c r="E5115" s="135"/>
      <c r="F5115" s="135"/>
      <c r="G5115" s="136"/>
      <c r="H5115" s="136"/>
      <c r="I5115" s="135"/>
    </row>
    <row r="5116" spans="1:9" x14ac:dyDescent="0.25">
      <c r="A5116" s="135"/>
      <c r="B5116" s="135"/>
      <c r="C5116" s="135"/>
      <c r="D5116" s="135"/>
      <c r="E5116" s="135"/>
      <c r="F5116" s="135"/>
      <c r="G5116" s="136"/>
      <c r="H5116" s="136"/>
      <c r="I5116" s="135"/>
    </row>
    <row r="5117" spans="1:9" x14ac:dyDescent="0.25">
      <c r="A5117" s="135"/>
      <c r="B5117" s="135"/>
      <c r="C5117" s="135"/>
      <c r="D5117" s="135"/>
      <c r="E5117" s="135"/>
      <c r="F5117" s="135"/>
      <c r="G5117" s="136"/>
      <c r="H5117" s="136"/>
      <c r="I5117" s="135"/>
    </row>
    <row r="5118" spans="1:9" x14ac:dyDescent="0.25">
      <c r="A5118" s="135"/>
      <c r="B5118" s="135"/>
      <c r="C5118" s="135"/>
      <c r="D5118" s="135"/>
      <c r="E5118" s="135"/>
      <c r="F5118" s="135"/>
      <c r="G5118" s="136"/>
      <c r="H5118" s="136"/>
      <c r="I5118" s="135"/>
    </row>
    <row r="5119" spans="1:9" x14ac:dyDescent="0.25">
      <c r="A5119" s="135"/>
      <c r="B5119" s="135"/>
      <c r="C5119" s="135"/>
      <c r="D5119" s="135"/>
      <c r="E5119" s="135"/>
      <c r="F5119" s="135"/>
      <c r="G5119" s="136"/>
      <c r="H5119" s="136"/>
      <c r="I5119" s="135"/>
    </row>
    <row r="5120" spans="1:9" x14ac:dyDescent="0.25">
      <c r="A5120" s="135"/>
      <c r="B5120" s="135"/>
      <c r="C5120" s="135"/>
      <c r="D5120" s="135"/>
      <c r="E5120" s="135"/>
      <c r="F5120" s="135"/>
      <c r="G5120" s="136"/>
      <c r="H5120" s="136"/>
      <c r="I5120" s="135"/>
    </row>
    <row r="5121" spans="1:9" x14ac:dyDescent="0.25">
      <c r="A5121" s="135"/>
      <c r="B5121" s="135"/>
      <c r="C5121" s="135"/>
      <c r="D5121" s="135"/>
      <c r="E5121" s="135"/>
      <c r="F5121" s="135"/>
      <c r="G5121" s="136"/>
      <c r="H5121" s="136"/>
      <c r="I5121" s="135"/>
    </row>
    <row r="5122" spans="1:9" x14ac:dyDescent="0.25">
      <c r="A5122" s="135"/>
      <c r="B5122" s="135"/>
      <c r="C5122" s="135"/>
      <c r="D5122" s="135"/>
      <c r="E5122" s="135"/>
      <c r="F5122" s="135"/>
      <c r="G5122" s="136"/>
      <c r="H5122" s="136"/>
      <c r="I5122" s="135"/>
    </row>
    <row r="5123" spans="1:9" x14ac:dyDescent="0.25">
      <c r="A5123" s="135"/>
      <c r="B5123" s="135"/>
      <c r="C5123" s="135"/>
      <c r="D5123" s="135"/>
      <c r="E5123" s="135"/>
      <c r="F5123" s="135"/>
      <c r="G5123" s="136"/>
      <c r="H5123" s="136"/>
      <c r="I5123" s="135"/>
    </row>
    <row r="5124" spans="1:9" x14ac:dyDescent="0.25">
      <c r="A5124" s="135"/>
      <c r="B5124" s="135"/>
      <c r="C5124" s="135"/>
      <c r="D5124" s="135"/>
      <c r="E5124" s="135"/>
      <c r="F5124" s="135"/>
      <c r="G5124" s="136"/>
      <c r="H5124" s="136"/>
      <c r="I5124" s="135"/>
    </row>
    <row r="5125" spans="1:9" x14ac:dyDescent="0.25">
      <c r="A5125" s="135"/>
      <c r="B5125" s="135"/>
      <c r="C5125" s="135"/>
      <c r="D5125" s="135"/>
      <c r="E5125" s="135"/>
      <c r="F5125" s="135"/>
      <c r="G5125" s="136"/>
      <c r="H5125" s="136"/>
      <c r="I5125" s="135"/>
    </row>
    <row r="5126" spans="1:9" x14ac:dyDescent="0.25">
      <c r="A5126" s="135"/>
      <c r="B5126" s="135"/>
      <c r="C5126" s="135"/>
      <c r="D5126" s="135"/>
      <c r="E5126" s="135"/>
      <c r="F5126" s="135"/>
      <c r="G5126" s="136"/>
      <c r="H5126" s="136"/>
      <c r="I5126" s="135"/>
    </row>
    <row r="5127" spans="1:9" x14ac:dyDescent="0.25">
      <c r="A5127" s="135"/>
      <c r="B5127" s="135"/>
      <c r="C5127" s="135"/>
      <c r="D5127" s="135"/>
      <c r="E5127" s="135"/>
      <c r="F5127" s="135"/>
      <c r="G5127" s="136"/>
      <c r="H5127" s="136"/>
      <c r="I5127" s="135"/>
    </row>
    <row r="5128" spans="1:9" x14ac:dyDescent="0.25">
      <c r="A5128" s="135"/>
      <c r="B5128" s="135"/>
      <c r="C5128" s="135"/>
      <c r="D5128" s="135"/>
      <c r="E5128" s="135"/>
      <c r="F5128" s="135"/>
      <c r="G5128" s="136"/>
      <c r="H5128" s="136"/>
      <c r="I5128" s="135"/>
    </row>
    <row r="5129" spans="1:9" x14ac:dyDescent="0.25">
      <c r="A5129" s="135"/>
      <c r="B5129" s="135"/>
      <c r="C5129" s="135"/>
      <c r="D5129" s="135"/>
      <c r="E5129" s="135"/>
      <c r="F5129" s="135"/>
      <c r="G5129" s="136"/>
      <c r="H5129" s="136"/>
      <c r="I5129" s="135"/>
    </row>
    <row r="5130" spans="1:9" x14ac:dyDescent="0.25">
      <c r="A5130" s="135"/>
      <c r="B5130" s="135"/>
      <c r="C5130" s="135"/>
      <c r="D5130" s="135"/>
      <c r="E5130" s="135"/>
      <c r="F5130" s="135"/>
      <c r="G5130" s="136"/>
      <c r="H5130" s="136"/>
      <c r="I5130" s="135"/>
    </row>
    <row r="5131" spans="1:9" x14ac:dyDescent="0.25">
      <c r="A5131" s="135"/>
      <c r="B5131" s="135"/>
      <c r="C5131" s="135"/>
      <c r="D5131" s="135"/>
      <c r="E5131" s="135"/>
      <c r="F5131" s="135"/>
      <c r="G5131" s="136"/>
      <c r="H5131" s="136"/>
      <c r="I5131" s="135"/>
    </row>
    <row r="5132" spans="1:9" x14ac:dyDescent="0.25">
      <c r="A5132" s="135"/>
      <c r="B5132" s="135"/>
      <c r="C5132" s="135"/>
      <c r="D5132" s="135"/>
      <c r="E5132" s="135"/>
      <c r="F5132" s="135"/>
      <c r="G5132" s="136"/>
      <c r="H5132" s="136"/>
      <c r="I5132" s="135"/>
    </row>
    <row r="5133" spans="1:9" x14ac:dyDescent="0.25">
      <c r="A5133" s="135"/>
      <c r="B5133" s="135"/>
      <c r="C5133" s="135"/>
      <c r="D5133" s="135"/>
      <c r="E5133" s="135"/>
      <c r="F5133" s="135"/>
      <c r="G5133" s="136"/>
      <c r="H5133" s="136"/>
      <c r="I5133" s="135"/>
    </row>
    <row r="5134" spans="1:9" x14ac:dyDescent="0.25">
      <c r="A5134" s="135"/>
      <c r="B5134" s="135"/>
      <c r="C5134" s="135"/>
      <c r="D5134" s="135"/>
      <c r="E5134" s="135"/>
      <c r="F5134" s="135"/>
      <c r="G5134" s="136"/>
      <c r="H5134" s="136"/>
      <c r="I5134" s="135"/>
    </row>
    <row r="5135" spans="1:9" x14ac:dyDescent="0.25">
      <c r="A5135" s="135"/>
      <c r="B5135" s="135"/>
      <c r="C5135" s="135"/>
      <c r="D5135" s="135"/>
      <c r="E5135" s="135"/>
      <c r="F5135" s="135"/>
      <c r="G5135" s="136"/>
      <c r="H5135" s="136"/>
      <c r="I5135" s="135"/>
    </row>
    <row r="5136" spans="1:9" x14ac:dyDescent="0.25">
      <c r="A5136" s="135"/>
      <c r="B5136" s="135"/>
      <c r="C5136" s="135"/>
      <c r="D5136" s="135"/>
      <c r="E5136" s="135"/>
      <c r="F5136" s="135"/>
      <c r="G5136" s="136"/>
      <c r="H5136" s="136"/>
      <c r="I5136" s="135"/>
    </row>
    <row r="5137" spans="1:9" x14ac:dyDescent="0.25">
      <c r="A5137" s="135"/>
      <c r="B5137" s="135"/>
      <c r="C5137" s="135"/>
      <c r="D5137" s="135"/>
      <c r="E5137" s="135"/>
      <c r="F5137" s="135"/>
      <c r="G5137" s="136"/>
      <c r="H5137" s="136"/>
      <c r="I5137" s="135"/>
    </row>
    <row r="5138" spans="1:9" x14ac:dyDescent="0.25">
      <c r="A5138" s="135"/>
      <c r="B5138" s="135"/>
      <c r="C5138" s="135"/>
      <c r="D5138" s="135"/>
      <c r="E5138" s="135"/>
      <c r="F5138" s="135"/>
      <c r="G5138" s="136"/>
      <c r="H5138" s="136"/>
      <c r="I5138" s="135"/>
    </row>
    <row r="5139" spans="1:9" x14ac:dyDescent="0.25">
      <c r="A5139" s="135"/>
      <c r="B5139" s="135"/>
      <c r="C5139" s="135"/>
      <c r="D5139" s="135"/>
      <c r="E5139" s="135"/>
      <c r="F5139" s="135"/>
      <c r="G5139" s="136"/>
      <c r="H5139" s="136"/>
      <c r="I5139" s="135"/>
    </row>
    <row r="5140" spans="1:9" x14ac:dyDescent="0.25">
      <c r="A5140" s="135"/>
      <c r="B5140" s="135"/>
      <c r="C5140" s="135"/>
      <c r="D5140" s="135"/>
      <c r="E5140" s="135"/>
      <c r="F5140" s="135"/>
      <c r="G5140" s="136"/>
      <c r="H5140" s="136"/>
      <c r="I5140" s="135"/>
    </row>
    <row r="5141" spans="1:9" x14ac:dyDescent="0.25">
      <c r="A5141" s="135"/>
      <c r="B5141" s="135"/>
      <c r="C5141" s="135"/>
      <c r="D5141" s="135"/>
      <c r="E5141" s="135"/>
      <c r="F5141" s="135"/>
      <c r="G5141" s="136"/>
      <c r="H5141" s="136"/>
      <c r="I5141" s="135"/>
    </row>
    <row r="5142" spans="1:9" x14ac:dyDescent="0.25">
      <c r="G5142" s="92"/>
      <c r="H5142" s="92"/>
    </row>
    <row r="5143" spans="1:9" x14ac:dyDescent="0.25">
      <c r="G5143" s="92"/>
      <c r="H5143" s="92"/>
    </row>
    <row r="5144" spans="1:9" x14ac:dyDescent="0.25">
      <c r="G5144" s="92"/>
      <c r="H5144" s="92"/>
    </row>
  </sheetData>
  <phoneticPr fontId="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D4523-5093-4528-B73F-0E07F359224C}">
  <sheetPr>
    <pageSetUpPr fitToPage="1"/>
  </sheetPr>
  <dimension ref="A1:Q24"/>
  <sheetViews>
    <sheetView showGridLines="0" topLeftCell="A8" zoomScale="90" zoomScaleNormal="80" workbookViewId="0">
      <selection activeCell="C14" sqref="C14"/>
    </sheetView>
  </sheetViews>
  <sheetFormatPr defaultRowHeight="15" x14ac:dyDescent="0.25"/>
  <cols>
    <col min="1" max="1" width="5.5703125" customWidth="1"/>
    <col min="2" max="2" width="4" customWidth="1"/>
    <col min="3" max="3" width="189.7109375" style="19" customWidth="1"/>
    <col min="4" max="4" width="4" customWidth="1"/>
    <col min="12" max="12" width="5.28515625" customWidth="1"/>
    <col min="13" max="17" width="9.140625" hidden="1" customWidth="1"/>
  </cols>
  <sheetData>
    <row r="1" spans="1:3" ht="11.25" customHeight="1" thickTop="1" thickBot="1" x14ac:dyDescent="0.3">
      <c r="A1" s="138" t="s">
        <v>9045</v>
      </c>
      <c r="B1" s="138"/>
      <c r="C1" s="138"/>
    </row>
    <row r="2" spans="1:3" ht="11.25" customHeight="1" thickTop="1" thickBot="1" x14ac:dyDescent="0.3">
      <c r="A2" s="138"/>
      <c r="B2" s="138"/>
      <c r="C2" s="138"/>
    </row>
    <row r="3" spans="1:3" ht="16.5" thickTop="1" thickBot="1" x14ac:dyDescent="0.3">
      <c r="B3" s="59"/>
      <c r="C3" s="73"/>
    </row>
    <row r="4" spans="1:3" ht="16.5" thickBot="1" x14ac:dyDescent="0.3">
      <c r="B4" s="58">
        <v>1</v>
      </c>
      <c r="C4" s="74" t="s">
        <v>8315</v>
      </c>
    </row>
    <row r="5" spans="1:3" ht="16.5" thickBot="1" x14ac:dyDescent="0.3">
      <c r="B5" s="58"/>
      <c r="C5" s="74"/>
    </row>
    <row r="6" spans="1:3" ht="16.5" thickBot="1" x14ac:dyDescent="0.3">
      <c r="B6" s="58">
        <v>2</v>
      </c>
      <c r="C6" s="74" t="s">
        <v>7701</v>
      </c>
    </row>
    <row r="7" spans="1:3" ht="16.5" thickBot="1" x14ac:dyDescent="0.3">
      <c r="B7" s="58"/>
      <c r="C7" s="74"/>
    </row>
    <row r="8" spans="1:3" ht="16.5" thickBot="1" x14ac:dyDescent="0.3">
      <c r="B8" s="58">
        <v>3</v>
      </c>
      <c r="C8" s="74" t="s">
        <v>7702</v>
      </c>
    </row>
    <row r="9" spans="1:3" ht="16.5" thickBot="1" x14ac:dyDescent="0.3">
      <c r="B9" s="58"/>
      <c r="C9" s="74"/>
    </row>
    <row r="10" spans="1:3" ht="32.25" thickBot="1" x14ac:dyDescent="0.3">
      <c r="B10" s="58">
        <v>4</v>
      </c>
      <c r="C10" s="134" t="s">
        <v>9046</v>
      </c>
    </row>
    <row r="11" spans="1:3" ht="16.5" thickBot="1" x14ac:dyDescent="0.3">
      <c r="B11" s="58"/>
      <c r="C11" s="74"/>
    </row>
    <row r="12" spans="1:3" ht="16.5" thickBot="1" x14ac:dyDescent="0.3">
      <c r="B12" s="58">
        <v>5</v>
      </c>
      <c r="C12" s="74" t="s">
        <v>2930</v>
      </c>
    </row>
    <row r="13" spans="1:3" ht="16.5" thickBot="1" x14ac:dyDescent="0.3">
      <c r="B13" s="58"/>
      <c r="C13" s="74"/>
    </row>
    <row r="14" spans="1:3" ht="16.5" thickBot="1" x14ac:dyDescent="0.3">
      <c r="B14" s="58">
        <v>6</v>
      </c>
      <c r="C14" s="74" t="s">
        <v>9043</v>
      </c>
    </row>
    <row r="15" spans="1:3" ht="16.5" thickBot="1" x14ac:dyDescent="0.3">
      <c r="B15" s="58"/>
      <c r="C15" s="74"/>
    </row>
    <row r="16" spans="1:3" ht="32.25" thickBot="1" x14ac:dyDescent="0.3">
      <c r="B16" s="58">
        <v>7</v>
      </c>
      <c r="C16" s="134" t="s">
        <v>9048</v>
      </c>
    </row>
    <row r="17" spans="2:3" ht="16.5" thickBot="1" x14ac:dyDescent="0.3">
      <c r="B17" s="58"/>
      <c r="C17" s="74"/>
    </row>
    <row r="18" spans="2:3" ht="16.5" thickBot="1" x14ac:dyDescent="0.3">
      <c r="B18" s="58">
        <v>8</v>
      </c>
      <c r="C18" s="74" t="s">
        <v>9047</v>
      </c>
    </row>
    <row r="19" spans="2:3" ht="16.5" thickBot="1" x14ac:dyDescent="0.3">
      <c r="B19" s="58"/>
      <c r="C19" s="74"/>
    </row>
    <row r="20" spans="2:3" ht="18.75" customHeight="1" thickBot="1" x14ac:dyDescent="0.3">
      <c r="B20" s="58">
        <v>9</v>
      </c>
      <c r="C20" s="74" t="s">
        <v>7707</v>
      </c>
    </row>
    <row r="21" spans="2:3" ht="16.5" thickBot="1" x14ac:dyDescent="0.3">
      <c r="B21" s="58"/>
      <c r="C21" s="74"/>
    </row>
    <row r="22" spans="2:3" ht="16.5" thickBot="1" x14ac:dyDescent="0.3">
      <c r="B22" s="58">
        <v>10</v>
      </c>
      <c r="C22" s="74" t="s">
        <v>9044</v>
      </c>
    </row>
    <row r="23" spans="2:3" ht="16.5" thickBot="1" x14ac:dyDescent="0.3">
      <c r="B23" s="58"/>
      <c r="C23" s="74"/>
    </row>
    <row r="24" spans="2:3" ht="16.5" thickBot="1" x14ac:dyDescent="0.3">
      <c r="B24" s="58">
        <v>11</v>
      </c>
      <c r="C24" s="74" t="s">
        <v>7477</v>
      </c>
    </row>
  </sheetData>
  <mergeCells count="1">
    <mergeCell ref="A1:C2"/>
  </mergeCells>
  <pageMargins left="0.25" right="0.25" top="0.75" bottom="0.75" header="0.3" footer="0.3"/>
  <pageSetup scale="53"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546AB-FA22-433C-A889-B993F9E5182D}">
  <sheetPr>
    <pageSetUpPr fitToPage="1"/>
  </sheetPr>
  <dimension ref="A1:P1429"/>
  <sheetViews>
    <sheetView topLeftCell="A344" zoomScale="82" zoomScaleNormal="82" workbookViewId="0">
      <selection activeCell="D445" sqref="D445"/>
    </sheetView>
  </sheetViews>
  <sheetFormatPr defaultColWidth="9" defaultRowHeight="15" x14ac:dyDescent="0.25"/>
  <cols>
    <col min="1" max="1" width="9.42578125" customWidth="1"/>
    <col min="2" max="2" width="8.140625" style="5" customWidth="1"/>
    <col min="3" max="3" width="41.85546875" customWidth="1"/>
    <col min="4" max="4" width="8.28515625" customWidth="1"/>
    <col min="5" max="5" width="8.42578125" customWidth="1"/>
    <col min="6" max="6" width="32.7109375" customWidth="1"/>
    <col min="7" max="7" width="28" customWidth="1"/>
    <col min="8" max="8" width="15.140625" customWidth="1"/>
    <col min="9" max="9" width="15.7109375" customWidth="1"/>
    <col min="10" max="10" width="26.7109375" customWidth="1"/>
    <col min="11" max="11" width="20.42578125" customWidth="1"/>
    <col min="12" max="12" width="16.5703125" customWidth="1"/>
    <col min="13" max="13" width="12.85546875" customWidth="1"/>
    <col min="14" max="14" width="13.28515625" customWidth="1"/>
    <col min="19" max="19" width="18.7109375" customWidth="1"/>
  </cols>
  <sheetData>
    <row r="1" spans="1:16" x14ac:dyDescent="0.25">
      <c r="A1" s="48" t="s">
        <v>1</v>
      </c>
      <c r="B1" s="49" t="s">
        <v>2</v>
      </c>
      <c r="C1" s="51" t="s">
        <v>8316</v>
      </c>
      <c r="D1" s="48" t="s">
        <v>3</v>
      </c>
      <c r="E1" s="48" t="s">
        <v>4</v>
      </c>
      <c r="F1" s="48" t="s">
        <v>5</v>
      </c>
      <c r="G1" s="48" t="s">
        <v>6</v>
      </c>
      <c r="H1" s="48" t="s">
        <v>7</v>
      </c>
      <c r="I1" s="50" t="s">
        <v>8</v>
      </c>
      <c r="J1" s="48" t="s">
        <v>9</v>
      </c>
      <c r="K1" s="48" t="s">
        <v>10</v>
      </c>
      <c r="L1" s="48" t="s">
        <v>0</v>
      </c>
    </row>
    <row r="2" spans="1:16" x14ac:dyDescent="0.25">
      <c r="A2" s="2">
        <v>1</v>
      </c>
      <c r="B2" s="52" t="s">
        <v>8163</v>
      </c>
      <c r="C2" s="6" t="s">
        <v>7689</v>
      </c>
      <c r="D2" s="2">
        <v>1</v>
      </c>
      <c r="E2" s="2" t="s">
        <v>8175</v>
      </c>
      <c r="F2" s="13" t="str">
        <f>IF(ISEVEN(ROW(ScanWorkbook[[#This Row],[SCAN INTO THIS COLUMN]])),C2,"")</f>
        <v>1A4070000000065000085997</v>
      </c>
      <c r="G2" s="13" t="str">
        <f>IF(ISEVEN(ROW(ScanWorkbook[[#This Row],[SCAN INTO THIS COLUMN]])),C3,"")</f>
        <v>GFSD189.069821</v>
      </c>
      <c r="H2" s="2" t="str">
        <f>LEFT(ScanWorkbook[[#This Row],[Pheno]],4)</f>
        <v>GFSD</v>
      </c>
      <c r="I2" s="2" t="str">
        <f>IF(SUM(COUNTIF(ScanWorkbook[[#This Row],[Pheno]],{"*.*"})),LEFT(ScanWorkbook[[#This Row],[Pheno]],7),_xlfn.CONCAT(LEFT(ScanWorkbook[[#This Row],[Pheno]],4),RIGHT(ScanWorkbook[[#This Row],[Pheno]],3)))</f>
        <v>GFSD189</v>
      </c>
      <c r="J2" s="56" t="s">
        <v>8329</v>
      </c>
      <c r="K2" s="2" t="str">
        <f>IF(ScanWorkbook[[#This Row],[METRC]]=0,"",IF(ScanWorkbook[[#This Row],[METRC]]="","",_xlfn.CONCAT(ScanWorkbook[[#This Row],[Pheno Abv]],".",RIGHT(ScanWorkbook[[#This Row],[METRC]],6))))</f>
        <v>GFSD189.085997</v>
      </c>
      <c r="L2" s="1" t="s">
        <v>519</v>
      </c>
    </row>
    <row r="3" spans="1:16" x14ac:dyDescent="0.25">
      <c r="A3" s="2">
        <v>1</v>
      </c>
      <c r="B3" s="52" t="s">
        <v>8163</v>
      </c>
      <c r="C3" s="130" t="s">
        <v>2855</v>
      </c>
      <c r="D3" s="2">
        <v>1</v>
      </c>
      <c r="E3" s="2" t="s">
        <v>8175</v>
      </c>
      <c r="F3" s="2" t="str">
        <f>IF(ISEVEN(ROW(ScanWorkbook[[#This Row],[SCAN INTO THIS COLUMN]])),C3,"")</f>
        <v/>
      </c>
      <c r="G3" s="2" t="str">
        <f>IF(ISEVEN(ROW(ScanWorkbook[[#This Row],[SCAN INTO THIS COLUMN]])),C4,"")</f>
        <v/>
      </c>
      <c r="H3" s="2" t="str">
        <f>LEFT(ScanWorkbook[[#This Row],[Pheno]],4)</f>
        <v/>
      </c>
      <c r="I3" s="2" t="str">
        <f>IF(SUM(COUNTIF(ScanWorkbook[[#This Row],[Pheno]],{"*.*"})),LEFT(ScanWorkbook[[#This Row],[Pheno]],7),_xlfn.CONCAT(LEFT(ScanWorkbook[[#This Row],[Pheno]],4),RIGHT(ScanWorkbook[[#This Row],[Pheno]],3)))</f>
        <v/>
      </c>
      <c r="J3" s="56" t="s">
        <v>8329</v>
      </c>
      <c r="K3" s="2" t="str">
        <f>IF(ScanWorkbook[[#This Row],[METRC]]=0,"",IF(ScanWorkbook[[#This Row],[METRC]]="","",_xlfn.CONCAT(ScanWorkbook[[#This Row],[Pheno Abv]],".",RIGHT(ScanWorkbook[[#This Row],[METRC]],6))))</f>
        <v/>
      </c>
      <c r="L3" s="1" t="s">
        <v>519</v>
      </c>
      <c r="P3" s="15"/>
    </row>
    <row r="4" spans="1:16" x14ac:dyDescent="0.25">
      <c r="A4" s="2">
        <v>1</v>
      </c>
      <c r="B4" s="52" t="s">
        <v>8163</v>
      </c>
      <c r="C4" s="130" t="s">
        <v>7723</v>
      </c>
      <c r="D4" s="2">
        <v>2</v>
      </c>
      <c r="E4" s="2" t="s">
        <v>8175</v>
      </c>
      <c r="F4" s="2" t="str">
        <f>IF(ISEVEN(ROW(ScanWorkbook[[#This Row],[SCAN INTO THIS COLUMN]])),C4,"")</f>
        <v>1A4070000000065000089941</v>
      </c>
      <c r="G4" s="2" t="str">
        <f>IF(ISEVEN(ROW(ScanWorkbook[[#This Row],[SCAN INTO THIS COLUMN]])),C5,"")</f>
        <v>DURP006.067513</v>
      </c>
      <c r="H4" s="2" t="str">
        <f>LEFT(ScanWorkbook[[#This Row],[Pheno]],4)</f>
        <v>DURP</v>
      </c>
      <c r="I4" s="2" t="str">
        <f>IF(SUM(COUNTIF(ScanWorkbook[[#This Row],[Pheno]],{"*.*"})),LEFT(ScanWorkbook[[#This Row],[Pheno]],7),_xlfn.CONCAT(LEFT(ScanWorkbook[[#This Row],[Pheno]],4),RIGHT(ScanWorkbook[[#This Row],[Pheno]],3)))</f>
        <v>DURP006</v>
      </c>
      <c r="J4" s="56" t="s">
        <v>8330</v>
      </c>
      <c r="K4" s="2" t="str">
        <f>IF(ScanWorkbook[[#This Row],[METRC]]=0,"",IF(ScanWorkbook[[#This Row],[METRC]]="","",_xlfn.CONCAT(ScanWorkbook[[#This Row],[Pheno Abv]],".",RIGHT(ScanWorkbook[[#This Row],[METRC]],6))))</f>
        <v>DURP006.089941</v>
      </c>
      <c r="L4" s="1" t="s">
        <v>519</v>
      </c>
      <c r="P4" s="15"/>
    </row>
    <row r="5" spans="1:16" x14ac:dyDescent="0.25">
      <c r="A5" s="2">
        <v>1</v>
      </c>
      <c r="B5" s="52" t="s">
        <v>8163</v>
      </c>
      <c r="C5" s="130" t="s">
        <v>2634</v>
      </c>
      <c r="D5" s="2">
        <v>2</v>
      </c>
      <c r="E5" s="2" t="s">
        <v>8175</v>
      </c>
      <c r="F5" s="2" t="str">
        <f>IF(ISEVEN(ROW(ScanWorkbook[[#This Row],[SCAN INTO THIS COLUMN]])),C5,"")</f>
        <v/>
      </c>
      <c r="G5" s="2" t="str">
        <f>IF(ISEVEN(ROW(ScanWorkbook[[#This Row],[SCAN INTO THIS COLUMN]])),C6,"")</f>
        <v/>
      </c>
      <c r="H5" s="2" t="str">
        <f>LEFT(ScanWorkbook[[#This Row],[Pheno]],4)</f>
        <v/>
      </c>
      <c r="I5" s="2" t="str">
        <f>IF(SUM(COUNTIF(ScanWorkbook[[#This Row],[Pheno]],{"*.*"})),LEFT(ScanWorkbook[[#This Row],[Pheno]],7),_xlfn.CONCAT(LEFT(ScanWorkbook[[#This Row],[Pheno]],4),RIGHT(ScanWorkbook[[#This Row],[Pheno]],3)))</f>
        <v/>
      </c>
      <c r="J5" s="56" t="s">
        <v>8330</v>
      </c>
      <c r="K5" s="2" t="str">
        <f>IF(ScanWorkbook[[#This Row],[METRC]]=0,"",IF(ScanWorkbook[[#This Row],[METRC]]="","",_xlfn.CONCAT(ScanWorkbook[[#This Row],[Pheno Abv]],".",RIGHT(ScanWorkbook[[#This Row],[METRC]],6))))</f>
        <v/>
      </c>
      <c r="L5" s="1" t="s">
        <v>519</v>
      </c>
      <c r="P5" s="15"/>
    </row>
    <row r="6" spans="1:16" x14ac:dyDescent="0.25">
      <c r="A6" s="2">
        <v>1</v>
      </c>
      <c r="B6" s="52" t="s">
        <v>8163</v>
      </c>
      <c r="C6" s="130" t="s">
        <v>7507</v>
      </c>
      <c r="D6" s="2">
        <v>3</v>
      </c>
      <c r="E6" s="2" t="s">
        <v>8175</v>
      </c>
      <c r="F6" s="2" t="str">
        <f>IF(ISEVEN(ROW(ScanWorkbook[[#This Row],[SCAN INTO THIS COLUMN]])),C6,"")</f>
        <v>1A4070000000065000082552</v>
      </c>
      <c r="G6" s="2" t="str">
        <f>IF(ISEVEN(ROW(ScanWorkbook[[#This Row],[SCAN INTO THIS COLUMN]])),C7,"")</f>
        <v>GFSD189.066268</v>
      </c>
      <c r="H6" s="2" t="str">
        <f>LEFT(ScanWorkbook[[#This Row],[Pheno]],4)</f>
        <v>GFSD</v>
      </c>
      <c r="I6" s="2" t="str">
        <f>IF(SUM(COUNTIF(ScanWorkbook[[#This Row],[Pheno]],{"*.*"})),LEFT(ScanWorkbook[[#This Row],[Pheno]],7),_xlfn.CONCAT(LEFT(ScanWorkbook[[#This Row],[Pheno]],4),RIGHT(ScanWorkbook[[#This Row],[Pheno]],3)))</f>
        <v>GFSD189</v>
      </c>
      <c r="J6" s="56" t="s">
        <v>8331</v>
      </c>
      <c r="K6" s="2" t="str">
        <f>IF(ScanWorkbook[[#This Row],[METRC]]=0,"",IF(ScanWorkbook[[#This Row],[METRC]]="","",_xlfn.CONCAT(ScanWorkbook[[#This Row],[Pheno Abv]],".",RIGHT(ScanWorkbook[[#This Row],[METRC]],6))))</f>
        <v>GFSD189.082552</v>
      </c>
      <c r="L6" s="1" t="s">
        <v>519</v>
      </c>
      <c r="P6" s="15"/>
    </row>
    <row r="7" spans="1:16" x14ac:dyDescent="0.25">
      <c r="A7" s="2">
        <v>1</v>
      </c>
      <c r="B7" s="52" t="s">
        <v>8163</v>
      </c>
      <c r="C7" s="130" t="s">
        <v>2689</v>
      </c>
      <c r="D7" s="2">
        <v>3</v>
      </c>
      <c r="E7" s="2" t="s">
        <v>8175</v>
      </c>
      <c r="F7" s="2" t="str">
        <f>IF(ISEVEN(ROW(ScanWorkbook[[#This Row],[SCAN INTO THIS COLUMN]])),C7,"")</f>
        <v/>
      </c>
      <c r="G7" s="2" t="str">
        <f>IF(ISEVEN(ROW(ScanWorkbook[[#This Row],[SCAN INTO THIS COLUMN]])),C8,"")</f>
        <v/>
      </c>
      <c r="H7" s="2" t="str">
        <f>LEFT(ScanWorkbook[[#This Row],[Pheno]],4)</f>
        <v/>
      </c>
      <c r="I7" s="2" t="str">
        <f>IF(SUM(COUNTIF(ScanWorkbook[[#This Row],[Pheno]],{"*.*"})),LEFT(ScanWorkbook[[#This Row],[Pheno]],7),_xlfn.CONCAT(LEFT(ScanWorkbook[[#This Row],[Pheno]],4),RIGHT(ScanWorkbook[[#This Row],[Pheno]],3)))</f>
        <v/>
      </c>
      <c r="J7" s="56" t="s">
        <v>8331</v>
      </c>
      <c r="K7" s="2" t="str">
        <f>IF(ScanWorkbook[[#This Row],[METRC]]=0,"",IF(ScanWorkbook[[#This Row],[METRC]]="","",_xlfn.CONCAT(ScanWorkbook[[#This Row],[Pheno Abv]],".",RIGHT(ScanWorkbook[[#This Row],[METRC]],6))))</f>
        <v/>
      </c>
      <c r="L7" s="1" t="s">
        <v>519</v>
      </c>
      <c r="P7" s="15"/>
    </row>
    <row r="8" spans="1:16" x14ac:dyDescent="0.25">
      <c r="A8" s="2">
        <v>1</v>
      </c>
      <c r="B8" s="52" t="s">
        <v>8163</v>
      </c>
      <c r="C8" s="130" t="s">
        <v>7511</v>
      </c>
      <c r="D8" s="2">
        <v>4</v>
      </c>
      <c r="E8" s="2" t="s">
        <v>8175</v>
      </c>
      <c r="F8" s="2" t="str">
        <f>IF(ISEVEN(ROW(ScanWorkbook[[#This Row],[SCAN INTO THIS COLUMN]])),C8,"")</f>
        <v>1A4070000000065000082659</v>
      </c>
      <c r="G8" s="2" t="str">
        <f>IF(ISEVEN(ROW(ScanWorkbook[[#This Row],[SCAN INTO THIS COLUMN]])),C9,"")</f>
        <v>KING002.071489</v>
      </c>
      <c r="H8" s="2" t="str">
        <f>LEFT(ScanWorkbook[[#This Row],[Pheno]],4)</f>
        <v>KING</v>
      </c>
      <c r="I8" s="2" t="str">
        <f>IF(SUM(COUNTIF(ScanWorkbook[[#This Row],[Pheno]],{"*.*"})),LEFT(ScanWorkbook[[#This Row],[Pheno]],7),_xlfn.CONCAT(LEFT(ScanWorkbook[[#This Row],[Pheno]],4),RIGHT(ScanWorkbook[[#This Row],[Pheno]],3)))</f>
        <v>KING002</v>
      </c>
      <c r="J8" s="56" t="s">
        <v>8332</v>
      </c>
      <c r="K8" s="2" t="str">
        <f>IF(ScanWorkbook[[#This Row],[METRC]]=0,"",IF(ScanWorkbook[[#This Row],[METRC]]="","",_xlfn.CONCAT(ScanWorkbook[[#This Row],[Pheno Abv]],".",RIGHT(ScanWorkbook[[#This Row],[METRC]],6))))</f>
        <v>KING002.082659</v>
      </c>
      <c r="L8" s="1" t="s">
        <v>519</v>
      </c>
      <c r="P8" s="15"/>
    </row>
    <row r="9" spans="1:16" x14ac:dyDescent="0.25">
      <c r="A9" s="2">
        <v>1</v>
      </c>
      <c r="B9" s="52" t="s">
        <v>8163</v>
      </c>
      <c r="C9" s="130" t="s">
        <v>2890</v>
      </c>
      <c r="D9" s="2">
        <v>4</v>
      </c>
      <c r="E9" s="2" t="s">
        <v>8175</v>
      </c>
      <c r="F9" s="2" t="str">
        <f>IF(ISEVEN(ROW(ScanWorkbook[[#This Row],[SCAN INTO THIS COLUMN]])),C9,"")</f>
        <v/>
      </c>
      <c r="G9" s="2" t="str">
        <f>IF(ISEVEN(ROW(ScanWorkbook[[#This Row],[SCAN INTO THIS COLUMN]])),C10,"")</f>
        <v/>
      </c>
      <c r="H9" s="2" t="str">
        <f>LEFT(ScanWorkbook[[#This Row],[Pheno]],4)</f>
        <v/>
      </c>
      <c r="I9" s="2" t="str">
        <f>IF(SUM(COUNTIF(ScanWorkbook[[#This Row],[Pheno]],{"*.*"})),LEFT(ScanWorkbook[[#This Row],[Pheno]],7),_xlfn.CONCAT(LEFT(ScanWorkbook[[#This Row],[Pheno]],4),RIGHT(ScanWorkbook[[#This Row],[Pheno]],3)))</f>
        <v/>
      </c>
      <c r="J9" s="56" t="s">
        <v>8332</v>
      </c>
      <c r="K9" s="2" t="str">
        <f>IF(ScanWorkbook[[#This Row],[METRC]]=0,"",IF(ScanWorkbook[[#This Row],[METRC]]="","",_xlfn.CONCAT(ScanWorkbook[[#This Row],[Pheno Abv]],".",RIGHT(ScanWorkbook[[#This Row],[METRC]],6))))</f>
        <v/>
      </c>
      <c r="L9" s="1" t="s">
        <v>519</v>
      </c>
      <c r="P9" s="15"/>
    </row>
    <row r="10" spans="1:16" x14ac:dyDescent="0.25">
      <c r="A10" s="2">
        <v>2</v>
      </c>
      <c r="B10" s="52" t="s">
        <v>8163</v>
      </c>
      <c r="C10" s="131" t="s">
        <v>7871</v>
      </c>
      <c r="D10" s="2">
        <v>1</v>
      </c>
      <c r="E10" s="2" t="s">
        <v>8176</v>
      </c>
      <c r="F10" s="2" t="str">
        <f>IF(ISEVEN(ROW(ScanWorkbook[[#This Row],[SCAN INTO THIS COLUMN]])),C10,"")</f>
        <v>1A4070000000065000090096</v>
      </c>
      <c r="G10" s="2" t="str">
        <f>IF(ISEVEN(ROW(ScanWorkbook[[#This Row],[SCAN INTO THIS COLUMN]])),C11,"")</f>
        <v>HELL002.SEED</v>
      </c>
      <c r="H10" s="2" t="str">
        <f>LEFT(ScanWorkbook[[#This Row],[Pheno]],4)</f>
        <v>HELL</v>
      </c>
      <c r="I10" s="2" t="str">
        <f>IF(SUM(COUNTIF(ScanWorkbook[[#This Row],[Pheno]],{"*.*"})),LEFT(ScanWorkbook[[#This Row],[Pheno]],7),_xlfn.CONCAT(LEFT(ScanWorkbook[[#This Row],[Pheno]],4),RIGHT(ScanWorkbook[[#This Row],[Pheno]],3)))</f>
        <v>HELL002</v>
      </c>
      <c r="J10" s="56" t="s">
        <v>8333</v>
      </c>
      <c r="K10" s="2" t="str">
        <f>IF(ScanWorkbook[[#This Row],[METRC]]=0,"",IF(ScanWorkbook[[#This Row],[METRC]]="","",_xlfn.CONCAT(ScanWorkbook[[#This Row],[Pheno Abv]],".",RIGHT(ScanWorkbook[[#This Row],[METRC]],6))))</f>
        <v>HELL002.090096</v>
      </c>
      <c r="L10" s="1" t="s">
        <v>519</v>
      </c>
      <c r="P10" s="15"/>
    </row>
    <row r="11" spans="1:16" x14ac:dyDescent="0.25">
      <c r="A11" s="2">
        <v>2</v>
      </c>
      <c r="B11" s="52" t="s">
        <v>8163</v>
      </c>
      <c r="C11" s="131" t="s">
        <v>11419</v>
      </c>
      <c r="D11" s="2">
        <v>1</v>
      </c>
      <c r="E11" s="2" t="s">
        <v>8176</v>
      </c>
      <c r="F11" s="2" t="str">
        <f>IF(ISEVEN(ROW(ScanWorkbook[[#This Row],[SCAN INTO THIS COLUMN]])),C11,"")</f>
        <v/>
      </c>
      <c r="G11" s="2" t="str">
        <f>IF(ISEVEN(ROW(ScanWorkbook[[#This Row],[SCAN INTO THIS COLUMN]])),C12,"")</f>
        <v/>
      </c>
      <c r="H11" s="2" t="str">
        <f>LEFT(ScanWorkbook[[#This Row],[Pheno]],4)</f>
        <v/>
      </c>
      <c r="I11" s="2" t="str">
        <f>IF(SUM(COUNTIF(ScanWorkbook[[#This Row],[Pheno]],{"*.*"})),LEFT(ScanWorkbook[[#This Row],[Pheno]],7),_xlfn.CONCAT(LEFT(ScanWorkbook[[#This Row],[Pheno]],4),RIGHT(ScanWorkbook[[#This Row],[Pheno]],3)))</f>
        <v/>
      </c>
      <c r="J11" s="56" t="s">
        <v>8333</v>
      </c>
      <c r="K11" s="2" t="str">
        <f>IF(ScanWorkbook[[#This Row],[METRC]]=0,"",IF(ScanWorkbook[[#This Row],[METRC]]="","",_xlfn.CONCAT(ScanWorkbook[[#This Row],[Pheno Abv]],".",RIGHT(ScanWorkbook[[#This Row],[METRC]],6))))</f>
        <v/>
      </c>
      <c r="L11" s="1" t="s">
        <v>519</v>
      </c>
      <c r="P11" s="15"/>
    </row>
    <row r="12" spans="1:16" x14ac:dyDescent="0.25">
      <c r="A12" s="2">
        <v>2</v>
      </c>
      <c r="B12" s="52" t="s">
        <v>8163</v>
      </c>
      <c r="C12" s="131" t="s">
        <v>7892</v>
      </c>
      <c r="D12" s="2">
        <v>2</v>
      </c>
      <c r="E12" s="2" t="s">
        <v>8176</v>
      </c>
      <c r="F12" s="2" t="str">
        <f>IF(ISEVEN(ROW(ScanWorkbook[[#This Row],[SCAN INTO THIS COLUMN]])),C12,"")</f>
        <v>1A4070000000065000091726</v>
      </c>
      <c r="G12" s="2" t="str">
        <f>IF(ISEVEN(ROW(ScanWorkbook[[#This Row],[SCAN INTO THIS COLUMN]])),C13,"")</f>
        <v>92CK119.075289</v>
      </c>
      <c r="H12" s="2" t="str">
        <f>LEFT(ScanWorkbook[[#This Row],[Pheno]],4)</f>
        <v>92CK</v>
      </c>
      <c r="I12" s="2" t="str">
        <f>IF(SUM(COUNTIF(ScanWorkbook[[#This Row],[Pheno]],{"*.*"})),LEFT(ScanWorkbook[[#This Row],[Pheno]],7),_xlfn.CONCAT(LEFT(ScanWorkbook[[#This Row],[Pheno]],4),RIGHT(ScanWorkbook[[#This Row],[Pheno]],3)))</f>
        <v>92CK119</v>
      </c>
      <c r="J12" s="56" t="s">
        <v>8334</v>
      </c>
      <c r="K12" s="2" t="str">
        <f>IF(ScanWorkbook[[#This Row],[METRC]]=0,"",IF(ScanWorkbook[[#This Row],[METRC]]="","",_xlfn.CONCAT(ScanWorkbook[[#This Row],[Pheno Abv]],".",RIGHT(ScanWorkbook[[#This Row],[METRC]],6))))</f>
        <v>92CK119.091726</v>
      </c>
      <c r="L12" s="1" t="s">
        <v>519</v>
      </c>
      <c r="P12" s="15"/>
    </row>
    <row r="13" spans="1:16" x14ac:dyDescent="0.25">
      <c r="A13" s="2">
        <v>2</v>
      </c>
      <c r="B13" s="52" t="s">
        <v>8163</v>
      </c>
      <c r="C13" s="131" t="s">
        <v>7391</v>
      </c>
      <c r="D13" s="2">
        <v>2</v>
      </c>
      <c r="E13" s="2" t="s">
        <v>8176</v>
      </c>
      <c r="F13" s="2" t="str">
        <f>IF(ISEVEN(ROW(ScanWorkbook[[#This Row],[SCAN INTO THIS COLUMN]])),C13,"")</f>
        <v/>
      </c>
      <c r="G13" s="2" t="str">
        <f>IF(ISEVEN(ROW(ScanWorkbook[[#This Row],[SCAN INTO THIS COLUMN]])),C14,"")</f>
        <v/>
      </c>
      <c r="H13" s="2" t="str">
        <f>LEFT(ScanWorkbook[[#This Row],[Pheno]],4)</f>
        <v/>
      </c>
      <c r="I13" s="2" t="str">
        <f>IF(SUM(COUNTIF(ScanWorkbook[[#This Row],[Pheno]],{"*.*"})),LEFT(ScanWorkbook[[#This Row],[Pheno]],7),_xlfn.CONCAT(LEFT(ScanWorkbook[[#This Row],[Pheno]],4),RIGHT(ScanWorkbook[[#This Row],[Pheno]],3)))</f>
        <v/>
      </c>
      <c r="J13" s="56" t="s">
        <v>8334</v>
      </c>
      <c r="K13" s="2" t="str">
        <f>IF(ScanWorkbook[[#This Row],[METRC]]=0,"",IF(ScanWorkbook[[#This Row],[METRC]]="","",_xlfn.CONCAT(ScanWorkbook[[#This Row],[Pheno Abv]],".",RIGHT(ScanWorkbook[[#This Row],[METRC]],6))))</f>
        <v/>
      </c>
      <c r="L13" s="1" t="s">
        <v>519</v>
      </c>
      <c r="P13" s="15"/>
    </row>
    <row r="14" spans="1:16" x14ac:dyDescent="0.25">
      <c r="A14" s="2">
        <v>2</v>
      </c>
      <c r="B14" s="52" t="s">
        <v>8163</v>
      </c>
      <c r="C14" s="130" t="s">
        <v>7439</v>
      </c>
      <c r="D14" s="2">
        <v>3</v>
      </c>
      <c r="E14" s="2" t="s">
        <v>8176</v>
      </c>
      <c r="F14" s="2" t="str">
        <f>IF(ISEVEN(ROW(ScanWorkbook[[#This Row],[SCAN INTO THIS COLUMN]])),C14,"")</f>
        <v>.</v>
      </c>
      <c r="G14" s="2" t="str">
        <f>IF(ISEVEN(ROW(ScanWorkbook[[#This Row],[SCAN INTO THIS COLUMN]])),C15,"")</f>
        <v>.</v>
      </c>
      <c r="H14" s="2" t="str">
        <f>LEFT(ScanWorkbook[[#This Row],[Pheno]],4)</f>
        <v>.</v>
      </c>
      <c r="I14" s="2" t="str">
        <f>IF(SUM(COUNTIF(ScanWorkbook[[#This Row],[Pheno]],{"*.*"})),LEFT(ScanWorkbook[[#This Row],[Pheno]],7),_xlfn.CONCAT(LEFT(ScanWorkbook[[#This Row],[Pheno]],4),RIGHT(ScanWorkbook[[#This Row],[Pheno]],3)))</f>
        <v>.</v>
      </c>
      <c r="J14" s="56" t="s">
        <v>8335</v>
      </c>
      <c r="K14" s="2" t="str">
        <f>IF(ScanWorkbook[[#This Row],[METRC]]=0,"",IF(ScanWorkbook[[#This Row],[METRC]]="","",_xlfn.CONCAT(ScanWorkbook[[#This Row],[Pheno Abv]],".",RIGHT(ScanWorkbook[[#This Row],[METRC]],6))))</f>
        <v>...</v>
      </c>
      <c r="L14" s="1" t="s">
        <v>519</v>
      </c>
      <c r="P14" s="15"/>
    </row>
    <row r="15" spans="1:16" x14ac:dyDescent="0.25">
      <c r="A15" s="2">
        <v>2</v>
      </c>
      <c r="B15" s="52" t="s">
        <v>8163</v>
      </c>
      <c r="C15" s="130" t="s">
        <v>7439</v>
      </c>
      <c r="D15" s="2">
        <v>3</v>
      </c>
      <c r="E15" s="2" t="s">
        <v>8176</v>
      </c>
      <c r="F15" s="2" t="str">
        <f>IF(ISEVEN(ROW(ScanWorkbook[[#This Row],[SCAN INTO THIS COLUMN]])),C15,"")</f>
        <v/>
      </c>
      <c r="G15" s="2" t="str">
        <f>IF(ISEVEN(ROW(ScanWorkbook[[#This Row],[SCAN INTO THIS COLUMN]])),C16,"")</f>
        <v/>
      </c>
      <c r="H15" s="2" t="str">
        <f>LEFT(ScanWorkbook[[#This Row],[Pheno]],4)</f>
        <v/>
      </c>
      <c r="I15" s="2" t="str">
        <f>IF(SUM(COUNTIF(ScanWorkbook[[#This Row],[Pheno]],{"*.*"})),LEFT(ScanWorkbook[[#This Row],[Pheno]],7),_xlfn.CONCAT(LEFT(ScanWorkbook[[#This Row],[Pheno]],4),RIGHT(ScanWorkbook[[#This Row],[Pheno]],3)))</f>
        <v/>
      </c>
      <c r="J15" s="56" t="s">
        <v>8335</v>
      </c>
      <c r="K15" s="2" t="str">
        <f>IF(ScanWorkbook[[#This Row],[METRC]]=0,"",IF(ScanWorkbook[[#This Row],[METRC]]="","",_xlfn.CONCAT(ScanWorkbook[[#This Row],[Pheno Abv]],".",RIGHT(ScanWorkbook[[#This Row],[METRC]],6))))</f>
        <v/>
      </c>
      <c r="L15" s="1" t="s">
        <v>519</v>
      </c>
      <c r="P15" s="15"/>
    </row>
    <row r="16" spans="1:16" x14ac:dyDescent="0.25">
      <c r="A16" s="2">
        <v>2</v>
      </c>
      <c r="B16" s="52" t="s">
        <v>8163</v>
      </c>
      <c r="C16" s="130" t="s">
        <v>7714</v>
      </c>
      <c r="D16" s="2">
        <v>4</v>
      </c>
      <c r="E16" s="2" t="s">
        <v>8176</v>
      </c>
      <c r="F16" s="2" t="str">
        <f>IF(ISEVEN(ROW(ScanWorkbook[[#This Row],[SCAN INTO THIS COLUMN]])),C16,"")</f>
        <v>1A4070000000065000087403</v>
      </c>
      <c r="G16" s="2" t="str">
        <f>IF(ISEVEN(ROW(ScanWorkbook[[#This Row],[SCAN INTO THIS COLUMN]])),C17,"")</f>
        <v>DOSI005</v>
      </c>
      <c r="H16" s="2" t="str">
        <f>LEFT(ScanWorkbook[[#This Row],[Pheno]],4)</f>
        <v>DOSI</v>
      </c>
      <c r="I16" s="2" t="str">
        <f>IF(SUM(COUNTIF(ScanWorkbook[[#This Row],[Pheno]],{"*.*"})),LEFT(ScanWorkbook[[#This Row],[Pheno]],7),_xlfn.CONCAT(LEFT(ScanWorkbook[[#This Row],[Pheno]],4),RIGHT(ScanWorkbook[[#This Row],[Pheno]],3)))</f>
        <v>DOSI005</v>
      </c>
      <c r="J16" s="56" t="s">
        <v>8336</v>
      </c>
      <c r="K16" s="2" t="str">
        <f>IF(ScanWorkbook[[#This Row],[METRC]]=0,"",IF(ScanWorkbook[[#This Row],[METRC]]="","",_xlfn.CONCAT(ScanWorkbook[[#This Row],[Pheno Abv]],".",RIGHT(ScanWorkbook[[#This Row],[METRC]],6))))</f>
        <v>DOSI005.087403</v>
      </c>
      <c r="L16" s="1" t="s">
        <v>519</v>
      </c>
      <c r="P16" s="15"/>
    </row>
    <row r="17" spans="1:16" x14ac:dyDescent="0.25">
      <c r="A17" s="2">
        <v>2</v>
      </c>
      <c r="B17" s="52" t="s">
        <v>8163</v>
      </c>
      <c r="C17" s="130" t="s">
        <v>7844</v>
      </c>
      <c r="D17" s="2">
        <v>4</v>
      </c>
      <c r="E17" s="2" t="s">
        <v>8176</v>
      </c>
      <c r="F17" s="2" t="str">
        <f>IF(ISEVEN(ROW(ScanWorkbook[[#This Row],[SCAN INTO THIS COLUMN]])),C17,"")</f>
        <v/>
      </c>
      <c r="G17" s="2" t="str">
        <f>IF(ISEVEN(ROW(ScanWorkbook[[#This Row],[SCAN INTO THIS COLUMN]])),C18,"")</f>
        <v/>
      </c>
      <c r="H17" s="2" t="str">
        <f>LEFT(ScanWorkbook[[#This Row],[Pheno]],4)</f>
        <v/>
      </c>
      <c r="I17" s="2" t="str">
        <f>IF(SUM(COUNTIF(ScanWorkbook[[#This Row],[Pheno]],{"*.*"})),LEFT(ScanWorkbook[[#This Row],[Pheno]],7),_xlfn.CONCAT(LEFT(ScanWorkbook[[#This Row],[Pheno]],4),RIGHT(ScanWorkbook[[#This Row],[Pheno]],3)))</f>
        <v/>
      </c>
      <c r="J17" s="56" t="s">
        <v>8336</v>
      </c>
      <c r="K17" s="2" t="str">
        <f>IF(ScanWorkbook[[#This Row],[METRC]]=0,"",IF(ScanWorkbook[[#This Row],[METRC]]="","",_xlfn.CONCAT(ScanWorkbook[[#This Row],[Pheno Abv]],".",RIGHT(ScanWorkbook[[#This Row],[METRC]],6))))</f>
        <v/>
      </c>
      <c r="L17" s="1" t="s">
        <v>519</v>
      </c>
      <c r="P17" s="15"/>
    </row>
    <row r="18" spans="1:16" x14ac:dyDescent="0.25">
      <c r="A18" s="2">
        <v>3</v>
      </c>
      <c r="B18" s="52" t="s">
        <v>8163</v>
      </c>
      <c r="C18" s="130" t="s">
        <v>7751</v>
      </c>
      <c r="D18" s="2">
        <v>1</v>
      </c>
      <c r="E18" s="2" t="s">
        <v>8177</v>
      </c>
      <c r="F18" s="2" t="str">
        <f>IF(ISEVEN(ROW(ScanWorkbook[[#This Row],[SCAN INTO THIS COLUMN]])),C18,"")</f>
        <v>1A4070000000065000089128</v>
      </c>
      <c r="G18" s="2" t="str">
        <f>IF(ISEVEN(ROW(ScanWorkbook[[#This Row],[SCAN INTO THIS COLUMN]])),C19,"")</f>
        <v>LDOS040.070892</v>
      </c>
      <c r="H18" s="2" t="str">
        <f>LEFT(ScanWorkbook[[#This Row],[Pheno]],4)</f>
        <v>LDOS</v>
      </c>
      <c r="I18" s="2" t="str">
        <f>IF(SUM(COUNTIF(ScanWorkbook[[#This Row],[Pheno]],{"*.*"})),LEFT(ScanWorkbook[[#This Row],[Pheno]],7),_xlfn.CONCAT(LEFT(ScanWorkbook[[#This Row],[Pheno]],4),RIGHT(ScanWorkbook[[#This Row],[Pheno]],3)))</f>
        <v>LDOS040</v>
      </c>
      <c r="J18" s="56" t="s">
        <v>8337</v>
      </c>
      <c r="K18" s="2" t="str">
        <f>IF(ScanWorkbook[[#This Row],[METRC]]=0,"",IF(ScanWorkbook[[#This Row],[METRC]]="","",_xlfn.CONCAT(ScanWorkbook[[#This Row],[Pheno Abv]],".",RIGHT(ScanWorkbook[[#This Row],[METRC]],6))))</f>
        <v>LDOS040.089128</v>
      </c>
      <c r="L18" s="1" t="s">
        <v>519</v>
      </c>
      <c r="P18" s="15"/>
    </row>
    <row r="19" spans="1:16" x14ac:dyDescent="0.25">
      <c r="A19" s="2">
        <v>3</v>
      </c>
      <c r="B19" s="52" t="s">
        <v>8163</v>
      </c>
      <c r="C19" s="130" t="s">
        <v>2637</v>
      </c>
      <c r="D19" s="2">
        <v>1</v>
      </c>
      <c r="E19" s="2" t="s">
        <v>8177</v>
      </c>
      <c r="F19" s="2" t="str">
        <f>IF(ISEVEN(ROW(ScanWorkbook[[#This Row],[SCAN INTO THIS COLUMN]])),C19,"")</f>
        <v/>
      </c>
      <c r="G19" s="2" t="str">
        <f>IF(ISEVEN(ROW(ScanWorkbook[[#This Row],[SCAN INTO THIS COLUMN]])),C20,"")</f>
        <v/>
      </c>
      <c r="H19" s="2" t="str">
        <f>LEFT(ScanWorkbook[[#This Row],[Pheno]],4)</f>
        <v/>
      </c>
      <c r="I19" s="2" t="str">
        <f>IF(SUM(COUNTIF(ScanWorkbook[[#This Row],[Pheno]],{"*.*"})),LEFT(ScanWorkbook[[#This Row],[Pheno]],7),_xlfn.CONCAT(LEFT(ScanWorkbook[[#This Row],[Pheno]],4),RIGHT(ScanWorkbook[[#This Row],[Pheno]],3)))</f>
        <v/>
      </c>
      <c r="J19" s="56" t="s">
        <v>8337</v>
      </c>
      <c r="K19" s="2" t="str">
        <f>IF(ScanWorkbook[[#This Row],[METRC]]=0,"",IF(ScanWorkbook[[#This Row],[METRC]]="","",_xlfn.CONCAT(ScanWorkbook[[#This Row],[Pheno Abv]],".",RIGHT(ScanWorkbook[[#This Row],[METRC]],6))))</f>
        <v/>
      </c>
      <c r="L19" s="1" t="s">
        <v>519</v>
      </c>
      <c r="P19" s="15"/>
    </row>
    <row r="20" spans="1:16" x14ac:dyDescent="0.25">
      <c r="A20" s="2">
        <v>3</v>
      </c>
      <c r="B20" s="52" t="s">
        <v>8163</v>
      </c>
      <c r="C20" s="130" t="s">
        <v>7439</v>
      </c>
      <c r="D20" s="2">
        <v>2</v>
      </c>
      <c r="E20" s="2" t="s">
        <v>8177</v>
      </c>
      <c r="F20" s="2" t="str">
        <f>IF(ISEVEN(ROW(ScanWorkbook[[#This Row],[SCAN INTO THIS COLUMN]])),C20,"")</f>
        <v>.</v>
      </c>
      <c r="G20" s="2" t="str">
        <f>IF(ISEVEN(ROW(ScanWorkbook[[#This Row],[SCAN INTO THIS COLUMN]])),C21,"")</f>
        <v>.</v>
      </c>
      <c r="H20" s="2" t="str">
        <f>LEFT(ScanWorkbook[[#This Row],[Pheno]],4)</f>
        <v>.</v>
      </c>
      <c r="I20" s="2" t="str">
        <f>IF(SUM(COUNTIF(ScanWorkbook[[#This Row],[Pheno]],{"*.*"})),LEFT(ScanWorkbook[[#This Row],[Pheno]],7),_xlfn.CONCAT(LEFT(ScanWorkbook[[#This Row],[Pheno]],4),RIGHT(ScanWorkbook[[#This Row],[Pheno]],3)))</f>
        <v>.</v>
      </c>
      <c r="J20" s="56" t="s">
        <v>9030</v>
      </c>
      <c r="K20" s="2" t="str">
        <f>IF(ScanWorkbook[[#This Row],[METRC]]=0,"",IF(ScanWorkbook[[#This Row],[METRC]]="","",_xlfn.CONCAT(ScanWorkbook[[#This Row],[Pheno Abv]],".",RIGHT(ScanWorkbook[[#This Row],[METRC]],6))))</f>
        <v>...</v>
      </c>
      <c r="L20" s="1" t="s">
        <v>519</v>
      </c>
      <c r="P20" s="15"/>
    </row>
    <row r="21" spans="1:16" x14ac:dyDescent="0.25">
      <c r="A21" s="2">
        <v>3</v>
      </c>
      <c r="B21" s="52" t="s">
        <v>8163</v>
      </c>
      <c r="C21" s="130" t="s">
        <v>7439</v>
      </c>
      <c r="D21" s="2">
        <v>2</v>
      </c>
      <c r="E21" s="2" t="s">
        <v>8177</v>
      </c>
      <c r="F21" s="2" t="str">
        <f>IF(ISEVEN(ROW(ScanWorkbook[[#This Row],[SCAN INTO THIS COLUMN]])),C21,"")</f>
        <v/>
      </c>
      <c r="G21" s="2" t="str">
        <f>IF(ISEVEN(ROW(ScanWorkbook[[#This Row],[SCAN INTO THIS COLUMN]])),C22,"")</f>
        <v/>
      </c>
      <c r="H21" s="2" t="str">
        <f>LEFT(ScanWorkbook[[#This Row],[Pheno]],4)</f>
        <v/>
      </c>
      <c r="I21" s="2" t="str">
        <f>IF(SUM(COUNTIF(ScanWorkbook[[#This Row],[Pheno]],{"*.*"})),LEFT(ScanWorkbook[[#This Row],[Pheno]],7),_xlfn.CONCAT(LEFT(ScanWorkbook[[#This Row],[Pheno]],4),RIGHT(ScanWorkbook[[#This Row],[Pheno]],3)))</f>
        <v/>
      </c>
      <c r="J21" s="56" t="s">
        <v>9030</v>
      </c>
      <c r="K21" s="2" t="str">
        <f>IF(ScanWorkbook[[#This Row],[METRC]]=0,"",IF(ScanWorkbook[[#This Row],[METRC]]="","",_xlfn.CONCAT(ScanWorkbook[[#This Row],[Pheno Abv]],".",RIGHT(ScanWorkbook[[#This Row],[METRC]],6))))</f>
        <v/>
      </c>
      <c r="L21" s="1" t="s">
        <v>519</v>
      </c>
      <c r="P21" s="15"/>
    </row>
    <row r="22" spans="1:16" x14ac:dyDescent="0.25">
      <c r="A22" s="2">
        <v>3</v>
      </c>
      <c r="B22" s="52" t="s">
        <v>8163</v>
      </c>
      <c r="C22" s="130" t="s">
        <v>7439</v>
      </c>
      <c r="D22" s="2">
        <v>3</v>
      </c>
      <c r="E22" s="2" t="s">
        <v>8177</v>
      </c>
      <c r="F22" s="2" t="str">
        <f>IF(ISEVEN(ROW(ScanWorkbook[[#This Row],[SCAN INTO THIS COLUMN]])),C22,"")</f>
        <v>.</v>
      </c>
      <c r="G22" s="2" t="str">
        <f>IF(ISEVEN(ROW(ScanWorkbook[[#This Row],[SCAN INTO THIS COLUMN]])),C23,"")</f>
        <v>.</v>
      </c>
      <c r="H22" s="2" t="str">
        <f>LEFT(ScanWorkbook[[#This Row],[Pheno]],4)</f>
        <v>.</v>
      </c>
      <c r="I22" s="2" t="str">
        <f>IF(SUM(COUNTIF(ScanWorkbook[[#This Row],[Pheno]],{"*.*"})),LEFT(ScanWorkbook[[#This Row],[Pheno]],7),_xlfn.CONCAT(LEFT(ScanWorkbook[[#This Row],[Pheno]],4),RIGHT(ScanWorkbook[[#This Row],[Pheno]],3)))</f>
        <v>.</v>
      </c>
      <c r="J22" s="56" t="s">
        <v>9031</v>
      </c>
      <c r="K22" s="2" t="str">
        <f>IF(ScanWorkbook[[#This Row],[METRC]]=0,"",IF(ScanWorkbook[[#This Row],[METRC]]="","",_xlfn.CONCAT(ScanWorkbook[[#This Row],[Pheno Abv]],".",RIGHT(ScanWorkbook[[#This Row],[METRC]],6))))</f>
        <v>...</v>
      </c>
      <c r="L22" s="1" t="s">
        <v>519</v>
      </c>
      <c r="P22" s="15"/>
    </row>
    <row r="23" spans="1:16" x14ac:dyDescent="0.25">
      <c r="A23" s="2">
        <v>3</v>
      </c>
      <c r="B23" s="52" t="s">
        <v>8163</v>
      </c>
      <c r="C23" s="130" t="s">
        <v>7439</v>
      </c>
      <c r="D23" s="2">
        <v>3</v>
      </c>
      <c r="E23" s="2" t="s">
        <v>8177</v>
      </c>
      <c r="F23" s="2" t="str">
        <f>IF(ISEVEN(ROW(ScanWorkbook[[#This Row],[SCAN INTO THIS COLUMN]])),C23,"")</f>
        <v/>
      </c>
      <c r="G23" s="2" t="str">
        <f>IF(ISEVEN(ROW(ScanWorkbook[[#This Row],[SCAN INTO THIS COLUMN]])),C24,"")</f>
        <v/>
      </c>
      <c r="H23" s="2" t="str">
        <f>LEFT(ScanWorkbook[[#This Row],[Pheno]],4)</f>
        <v/>
      </c>
      <c r="I23" s="2" t="str">
        <f>IF(SUM(COUNTIF(ScanWorkbook[[#This Row],[Pheno]],{"*.*"})),LEFT(ScanWorkbook[[#This Row],[Pheno]],7),_xlfn.CONCAT(LEFT(ScanWorkbook[[#This Row],[Pheno]],4),RIGHT(ScanWorkbook[[#This Row],[Pheno]],3)))</f>
        <v/>
      </c>
      <c r="J23" s="56" t="s">
        <v>9031</v>
      </c>
      <c r="K23" s="2" t="str">
        <f>IF(ScanWorkbook[[#This Row],[METRC]]=0,"",IF(ScanWorkbook[[#This Row],[METRC]]="","",_xlfn.CONCAT(ScanWorkbook[[#This Row],[Pheno Abv]],".",RIGHT(ScanWorkbook[[#This Row],[METRC]],6))))</f>
        <v/>
      </c>
      <c r="L23" s="1" t="s">
        <v>519</v>
      </c>
      <c r="P23" s="15"/>
    </row>
    <row r="24" spans="1:16" x14ac:dyDescent="0.25">
      <c r="A24" s="2">
        <v>3</v>
      </c>
      <c r="B24" s="52" t="s">
        <v>8163</v>
      </c>
      <c r="C24" s="130" t="s">
        <v>7538</v>
      </c>
      <c r="D24" s="2">
        <v>4</v>
      </c>
      <c r="E24" s="2" t="s">
        <v>8177</v>
      </c>
      <c r="F24" s="2" t="str">
        <f>IF(ISEVEN(ROW(ScanWorkbook[[#This Row],[SCAN INTO THIS COLUMN]])),C24,"")</f>
        <v>1A4070000000065000083814</v>
      </c>
      <c r="G24" s="2" t="str">
        <f>IF(ISEVEN(ROW(ScanWorkbook[[#This Row],[SCAN INTO THIS COLUMN]])),C25,"")</f>
        <v>STR8017.064465</v>
      </c>
      <c r="H24" s="2" t="str">
        <f>LEFT(ScanWorkbook[[#This Row],[Pheno]],4)</f>
        <v>STR8</v>
      </c>
      <c r="I24" s="2" t="str">
        <f>IF(SUM(COUNTIF(ScanWorkbook[[#This Row],[Pheno]],{"*.*"})),LEFT(ScanWorkbook[[#This Row],[Pheno]],7),_xlfn.CONCAT(LEFT(ScanWorkbook[[#This Row],[Pheno]],4),RIGHT(ScanWorkbook[[#This Row],[Pheno]],3)))</f>
        <v>STR8017</v>
      </c>
      <c r="J24" s="56" t="s">
        <v>8338</v>
      </c>
      <c r="K24" s="2" t="str">
        <f>IF(ScanWorkbook[[#This Row],[METRC]]=0,"",IF(ScanWorkbook[[#This Row],[METRC]]="","",_xlfn.CONCAT(ScanWorkbook[[#This Row],[Pheno Abv]],".",RIGHT(ScanWorkbook[[#This Row],[METRC]],6))))</f>
        <v>STR8017.083814</v>
      </c>
      <c r="L24" s="1" t="s">
        <v>519</v>
      </c>
      <c r="P24" s="15"/>
    </row>
    <row r="25" spans="1:16" x14ac:dyDescent="0.25">
      <c r="A25" s="2">
        <v>3</v>
      </c>
      <c r="B25" s="52" t="s">
        <v>8163</v>
      </c>
      <c r="C25" s="130" t="s">
        <v>2747</v>
      </c>
      <c r="D25" s="2">
        <v>4</v>
      </c>
      <c r="E25" s="2" t="s">
        <v>8177</v>
      </c>
      <c r="F25" s="2" t="str">
        <f>IF(ISEVEN(ROW(ScanWorkbook[[#This Row],[SCAN INTO THIS COLUMN]])),C25,"")</f>
        <v/>
      </c>
      <c r="G25" s="2" t="str">
        <f>IF(ISEVEN(ROW(ScanWorkbook[[#This Row],[SCAN INTO THIS COLUMN]])),C26,"")</f>
        <v/>
      </c>
      <c r="H25" s="2" t="str">
        <f>LEFT(ScanWorkbook[[#This Row],[Pheno]],4)</f>
        <v/>
      </c>
      <c r="I25" s="2" t="str">
        <f>IF(SUM(COUNTIF(ScanWorkbook[[#This Row],[Pheno]],{"*.*"})),LEFT(ScanWorkbook[[#This Row],[Pheno]],7),_xlfn.CONCAT(LEFT(ScanWorkbook[[#This Row],[Pheno]],4),RIGHT(ScanWorkbook[[#This Row],[Pheno]],3)))</f>
        <v/>
      </c>
      <c r="J25" s="56" t="s">
        <v>8338</v>
      </c>
      <c r="K25" s="2" t="str">
        <f>IF(ScanWorkbook[[#This Row],[METRC]]=0,"",IF(ScanWorkbook[[#This Row],[METRC]]="","",_xlfn.CONCAT(ScanWorkbook[[#This Row],[Pheno Abv]],".",RIGHT(ScanWorkbook[[#This Row],[METRC]],6))))</f>
        <v/>
      </c>
      <c r="L25" s="1" t="s">
        <v>519</v>
      </c>
      <c r="P25" s="15"/>
    </row>
    <row r="26" spans="1:16" x14ac:dyDescent="0.25">
      <c r="A26" s="2">
        <v>1</v>
      </c>
      <c r="B26" s="52" t="s">
        <v>8164</v>
      </c>
      <c r="C26" s="130" t="s">
        <v>6666</v>
      </c>
      <c r="D26" s="2">
        <v>1</v>
      </c>
      <c r="E26" s="2" t="s">
        <v>8178</v>
      </c>
      <c r="F26" s="2" t="str">
        <f>IF(ISEVEN(ROW(ScanWorkbook[[#This Row],[SCAN INTO THIS COLUMN]])),C26,"")</f>
        <v>1A4070000000065000079429</v>
      </c>
      <c r="G26" s="2" t="str">
        <f>IF(ISEVEN(ROW(ScanWorkbook[[#This Row],[SCAN INTO THIS COLUMN]])),C27,"")</f>
        <v>SOUR007.070536</v>
      </c>
      <c r="H26" s="2" t="str">
        <f>LEFT(ScanWorkbook[[#This Row],[Pheno]],4)</f>
        <v>SOUR</v>
      </c>
      <c r="I26" s="2" t="str">
        <f>IF(SUM(COUNTIF(ScanWorkbook[[#This Row],[Pheno]],{"*.*"})),LEFT(ScanWorkbook[[#This Row],[Pheno]],7),_xlfn.CONCAT(LEFT(ScanWorkbook[[#This Row],[Pheno]],4),RIGHT(ScanWorkbook[[#This Row],[Pheno]],3)))</f>
        <v>SOUR007</v>
      </c>
      <c r="J26" s="56" t="s">
        <v>8358</v>
      </c>
      <c r="K26" s="2" t="str">
        <f>IF(ScanWorkbook[[#This Row],[METRC]]=0,"",IF(ScanWorkbook[[#This Row],[METRC]]="","",_xlfn.CONCAT(ScanWorkbook[[#This Row],[Pheno Abv]],".",RIGHT(ScanWorkbook[[#This Row],[METRC]],6))))</f>
        <v>SOUR007.079429</v>
      </c>
      <c r="L26" s="1" t="s">
        <v>519</v>
      </c>
      <c r="P26" s="15"/>
    </row>
    <row r="27" spans="1:16" x14ac:dyDescent="0.25">
      <c r="A27" s="2">
        <v>1</v>
      </c>
      <c r="B27" s="52" t="s">
        <v>8164</v>
      </c>
      <c r="C27" s="130" t="s">
        <v>2852</v>
      </c>
      <c r="D27" s="2">
        <v>1</v>
      </c>
      <c r="E27" s="2" t="s">
        <v>8178</v>
      </c>
      <c r="F27" s="2" t="str">
        <f>IF(ISEVEN(ROW(ScanWorkbook[[#This Row],[SCAN INTO THIS COLUMN]])),C27,"")</f>
        <v/>
      </c>
      <c r="G27" s="2" t="str">
        <f>IF(ISEVEN(ROW(ScanWorkbook[[#This Row],[SCAN INTO THIS COLUMN]])),C28,"")</f>
        <v/>
      </c>
      <c r="H27" s="2" t="str">
        <f>LEFT(ScanWorkbook[[#This Row],[Pheno]],4)</f>
        <v/>
      </c>
      <c r="I27" s="2" t="str">
        <f>IF(SUM(COUNTIF(ScanWorkbook[[#This Row],[Pheno]],{"*.*"})),LEFT(ScanWorkbook[[#This Row],[Pheno]],7),_xlfn.CONCAT(LEFT(ScanWorkbook[[#This Row],[Pheno]],4),RIGHT(ScanWorkbook[[#This Row],[Pheno]],3)))</f>
        <v/>
      </c>
      <c r="J27" s="56" t="s">
        <v>8358</v>
      </c>
      <c r="K27" s="2" t="str">
        <f>IF(ScanWorkbook[[#This Row],[METRC]]=0,"",IF(ScanWorkbook[[#This Row],[METRC]]="","",_xlfn.CONCAT(ScanWorkbook[[#This Row],[Pheno Abv]],".",RIGHT(ScanWorkbook[[#This Row],[METRC]],6))))</f>
        <v/>
      </c>
      <c r="L27" s="1" t="s">
        <v>519</v>
      </c>
      <c r="P27" s="15"/>
    </row>
    <row r="28" spans="1:16" x14ac:dyDescent="0.25">
      <c r="A28" s="2">
        <v>1</v>
      </c>
      <c r="B28" s="52" t="s">
        <v>8164</v>
      </c>
      <c r="C28" s="130" t="s">
        <v>7690</v>
      </c>
      <c r="D28" s="2">
        <v>2</v>
      </c>
      <c r="E28" s="2" t="s">
        <v>8178</v>
      </c>
      <c r="F28" s="2" t="str">
        <f>IF(ISEVEN(ROW(ScanWorkbook[[#This Row],[SCAN INTO THIS COLUMN]])),C28,"")</f>
        <v>1A4070000000065000086035</v>
      </c>
      <c r="G28" s="2" t="str">
        <f>IF(ISEVEN(ROW(ScanWorkbook[[#This Row],[SCAN INTO THIS COLUMN]])),C29,"")</f>
        <v>GFSD189.066268</v>
      </c>
      <c r="H28" s="2" t="str">
        <f>LEFT(ScanWorkbook[[#This Row],[Pheno]],4)</f>
        <v>GFSD</v>
      </c>
      <c r="I28" s="2" t="str">
        <f>IF(SUM(COUNTIF(ScanWorkbook[[#This Row],[Pheno]],{"*.*"})),LEFT(ScanWorkbook[[#This Row],[Pheno]],7),_xlfn.CONCAT(LEFT(ScanWorkbook[[#This Row],[Pheno]],4),RIGHT(ScanWorkbook[[#This Row],[Pheno]],3)))</f>
        <v>GFSD189</v>
      </c>
      <c r="J28" s="56" t="s">
        <v>8359</v>
      </c>
      <c r="K28" s="2" t="str">
        <f>IF(ScanWorkbook[[#This Row],[METRC]]=0,"",IF(ScanWorkbook[[#This Row],[METRC]]="","",_xlfn.CONCAT(ScanWorkbook[[#This Row],[Pheno Abv]],".",RIGHT(ScanWorkbook[[#This Row],[METRC]],6))))</f>
        <v>GFSD189.086035</v>
      </c>
      <c r="L28" s="1" t="s">
        <v>519</v>
      </c>
      <c r="P28" s="15"/>
    </row>
    <row r="29" spans="1:16" x14ac:dyDescent="0.25">
      <c r="A29" s="2">
        <v>1</v>
      </c>
      <c r="B29" s="52" t="s">
        <v>8164</v>
      </c>
      <c r="C29" s="130" t="s">
        <v>2689</v>
      </c>
      <c r="D29" s="2">
        <v>2</v>
      </c>
      <c r="E29" s="2" t="s">
        <v>8178</v>
      </c>
      <c r="F29" s="2" t="str">
        <f>IF(ISEVEN(ROW(ScanWorkbook[[#This Row],[SCAN INTO THIS COLUMN]])),C29,"")</f>
        <v/>
      </c>
      <c r="G29" s="2" t="str">
        <f>IF(ISEVEN(ROW(ScanWorkbook[[#This Row],[SCAN INTO THIS COLUMN]])),C30,"")</f>
        <v/>
      </c>
      <c r="H29" s="2" t="str">
        <f>LEFT(ScanWorkbook[[#This Row],[Pheno]],4)</f>
        <v/>
      </c>
      <c r="I29" s="2" t="str">
        <f>IF(SUM(COUNTIF(ScanWorkbook[[#This Row],[Pheno]],{"*.*"})),LEFT(ScanWorkbook[[#This Row],[Pheno]],7),_xlfn.CONCAT(LEFT(ScanWorkbook[[#This Row],[Pheno]],4),RIGHT(ScanWorkbook[[#This Row],[Pheno]],3)))</f>
        <v/>
      </c>
      <c r="J29" s="56" t="s">
        <v>8359</v>
      </c>
      <c r="K29" s="2" t="str">
        <f>IF(ScanWorkbook[[#This Row],[METRC]]=0,"",IF(ScanWorkbook[[#This Row],[METRC]]="","",_xlfn.CONCAT(ScanWorkbook[[#This Row],[Pheno Abv]],".",RIGHT(ScanWorkbook[[#This Row],[METRC]],6))))</f>
        <v/>
      </c>
      <c r="L29" s="1" t="s">
        <v>519</v>
      </c>
      <c r="P29" s="15"/>
    </row>
    <row r="30" spans="1:16" x14ac:dyDescent="0.25">
      <c r="A30" s="2">
        <v>1</v>
      </c>
      <c r="B30" s="52" t="s">
        <v>8164</v>
      </c>
      <c r="C30" s="130" t="s">
        <v>7764</v>
      </c>
      <c r="D30" s="2">
        <v>3</v>
      </c>
      <c r="E30" s="2" t="s">
        <v>8178</v>
      </c>
      <c r="F30" s="2" t="str">
        <f>IF(ISEVEN(ROW(ScanWorkbook[[#This Row],[SCAN INTO THIS COLUMN]])),C30,"")</f>
        <v>1A4070000000065000089922</v>
      </c>
      <c r="G30" s="2" t="str">
        <f>IF(ISEVEN(ROW(ScanWorkbook[[#This Row],[SCAN INTO THIS COLUMN]])),C31,"")</f>
        <v>PINE001.077281</v>
      </c>
      <c r="H30" s="2" t="str">
        <f>LEFT(ScanWorkbook[[#This Row],[Pheno]],4)</f>
        <v>PINE</v>
      </c>
      <c r="I30" s="2" t="str">
        <f>IF(SUM(COUNTIF(ScanWorkbook[[#This Row],[Pheno]],{"*.*"})),LEFT(ScanWorkbook[[#This Row],[Pheno]],7),_xlfn.CONCAT(LEFT(ScanWorkbook[[#This Row],[Pheno]],4),RIGHT(ScanWorkbook[[#This Row],[Pheno]],3)))</f>
        <v>PINE001</v>
      </c>
      <c r="J30" s="56" t="s">
        <v>8360</v>
      </c>
      <c r="K30" s="2" t="str">
        <f>IF(ScanWorkbook[[#This Row],[METRC]]=0,"",IF(ScanWorkbook[[#This Row],[METRC]]="","",_xlfn.CONCAT(ScanWorkbook[[#This Row],[Pheno Abv]],".",RIGHT(ScanWorkbook[[#This Row],[METRC]],6))))</f>
        <v>PINE001.089922</v>
      </c>
      <c r="L30" s="1" t="s">
        <v>519</v>
      </c>
      <c r="P30" s="15"/>
    </row>
    <row r="31" spans="1:16" x14ac:dyDescent="0.25">
      <c r="A31" s="2">
        <v>1</v>
      </c>
      <c r="B31" s="52" t="s">
        <v>8164</v>
      </c>
      <c r="C31" s="130" t="s">
        <v>7384</v>
      </c>
      <c r="D31" s="2">
        <v>3</v>
      </c>
      <c r="E31" s="2" t="s">
        <v>8178</v>
      </c>
      <c r="F31" s="2" t="str">
        <f>IF(ISEVEN(ROW(ScanWorkbook[[#This Row],[SCAN INTO THIS COLUMN]])),C31,"")</f>
        <v/>
      </c>
      <c r="G31" s="2" t="str">
        <f>IF(ISEVEN(ROW(ScanWorkbook[[#This Row],[SCAN INTO THIS COLUMN]])),C32,"")</f>
        <v/>
      </c>
      <c r="H31" s="2" t="str">
        <f>LEFT(ScanWorkbook[[#This Row],[Pheno]],4)</f>
        <v/>
      </c>
      <c r="I31" s="2" t="str">
        <f>IF(SUM(COUNTIF(ScanWorkbook[[#This Row],[Pheno]],{"*.*"})),LEFT(ScanWorkbook[[#This Row],[Pheno]],7),_xlfn.CONCAT(LEFT(ScanWorkbook[[#This Row],[Pheno]],4),RIGHT(ScanWorkbook[[#This Row],[Pheno]],3)))</f>
        <v/>
      </c>
      <c r="J31" s="56" t="s">
        <v>8360</v>
      </c>
      <c r="K31" s="2" t="str">
        <f>IF(ScanWorkbook[[#This Row],[METRC]]=0,"",IF(ScanWorkbook[[#This Row],[METRC]]="","",_xlfn.CONCAT(ScanWorkbook[[#This Row],[Pheno Abv]],".",RIGHT(ScanWorkbook[[#This Row],[METRC]],6))))</f>
        <v/>
      </c>
      <c r="L31" s="1" t="s">
        <v>519</v>
      </c>
      <c r="P31" s="15"/>
    </row>
    <row r="32" spans="1:16" x14ac:dyDescent="0.25">
      <c r="A32" s="2">
        <v>1</v>
      </c>
      <c r="B32" s="52" t="s">
        <v>8164</v>
      </c>
      <c r="C32" s="130" t="s">
        <v>7682</v>
      </c>
      <c r="D32" s="2">
        <v>4</v>
      </c>
      <c r="E32" s="2" t="s">
        <v>8178</v>
      </c>
      <c r="F32" s="2" t="str">
        <f>IF(ISEVEN(ROW(ScanWorkbook[[#This Row],[SCAN INTO THIS COLUMN]])),C32,"")</f>
        <v>1A4070000000065000086791</v>
      </c>
      <c r="G32" s="2" t="str">
        <f>IF(ISEVEN(ROW(ScanWorkbook[[#This Row],[SCAN INTO THIS COLUMN]])),C33,"")</f>
        <v>STR8014.066660</v>
      </c>
      <c r="H32" s="2" t="str">
        <f>LEFT(ScanWorkbook[[#This Row],[Pheno]],4)</f>
        <v>STR8</v>
      </c>
      <c r="I32" s="2" t="str">
        <f>IF(SUM(COUNTIF(ScanWorkbook[[#This Row],[Pheno]],{"*.*"})),LEFT(ScanWorkbook[[#This Row],[Pheno]],7),_xlfn.CONCAT(LEFT(ScanWorkbook[[#This Row],[Pheno]],4),RIGHT(ScanWorkbook[[#This Row],[Pheno]],3)))</f>
        <v>STR8014</v>
      </c>
      <c r="J32" s="56" t="s">
        <v>8361</v>
      </c>
      <c r="K32" s="2" t="str">
        <f>IF(ScanWorkbook[[#This Row],[METRC]]=0,"",IF(ScanWorkbook[[#This Row],[METRC]]="","",_xlfn.CONCAT(ScanWorkbook[[#This Row],[Pheno Abv]],".",RIGHT(ScanWorkbook[[#This Row],[METRC]],6))))</f>
        <v>STR8014.086791</v>
      </c>
      <c r="L32" s="1" t="s">
        <v>519</v>
      </c>
      <c r="P32" s="15"/>
    </row>
    <row r="33" spans="1:16" x14ac:dyDescent="0.25">
      <c r="A33" s="2">
        <v>1</v>
      </c>
      <c r="B33" s="52" t="s">
        <v>8164</v>
      </c>
      <c r="C33" s="130" t="s">
        <v>2720</v>
      </c>
      <c r="D33" s="2">
        <v>4</v>
      </c>
      <c r="E33" s="2" t="s">
        <v>8178</v>
      </c>
      <c r="F33" s="2" t="str">
        <f>IF(ISEVEN(ROW(ScanWorkbook[[#This Row],[SCAN INTO THIS COLUMN]])),C33,"")</f>
        <v/>
      </c>
      <c r="G33" s="2" t="str">
        <f>IF(ISEVEN(ROW(ScanWorkbook[[#This Row],[SCAN INTO THIS COLUMN]])),#REF!,"")</f>
        <v/>
      </c>
      <c r="H33" s="2" t="str">
        <f>LEFT(ScanWorkbook[[#This Row],[Pheno]],4)</f>
        <v/>
      </c>
      <c r="I33" s="2" t="str">
        <f>IF(SUM(COUNTIF(ScanWorkbook[[#This Row],[Pheno]],{"*.*"})),LEFT(ScanWorkbook[[#This Row],[Pheno]],7),_xlfn.CONCAT(LEFT(ScanWorkbook[[#This Row],[Pheno]],4),RIGHT(ScanWorkbook[[#This Row],[Pheno]],3)))</f>
        <v/>
      </c>
      <c r="J33" s="56" t="s">
        <v>8361</v>
      </c>
      <c r="K33" s="2" t="str">
        <f>IF(ScanWorkbook[[#This Row],[METRC]]=0,"",IF(ScanWorkbook[[#This Row],[METRC]]="","",_xlfn.CONCAT(ScanWorkbook[[#This Row],[Pheno Abv]],".",RIGHT(ScanWorkbook[[#This Row],[METRC]],6))))</f>
        <v/>
      </c>
      <c r="L33" s="1" t="s">
        <v>519</v>
      </c>
      <c r="P33" s="15"/>
    </row>
    <row r="34" spans="1:16" x14ac:dyDescent="0.25">
      <c r="A34" s="2">
        <v>2</v>
      </c>
      <c r="B34" s="52" t="s">
        <v>8164</v>
      </c>
      <c r="C34" s="130" t="s">
        <v>7439</v>
      </c>
      <c r="D34" s="2">
        <v>1</v>
      </c>
      <c r="E34" s="2" t="s">
        <v>8179</v>
      </c>
      <c r="F34" s="2" t="str">
        <f>IF(ISEVEN(ROW(ScanWorkbook[[#This Row],[SCAN INTO THIS COLUMN]])),C34,"")</f>
        <v>.</v>
      </c>
      <c r="G34" s="2" t="str">
        <f>IF(ISEVEN(ROW(ScanWorkbook[[#This Row],[SCAN INTO THIS COLUMN]])),C35,"")</f>
        <v>.</v>
      </c>
      <c r="H34" s="2" t="str">
        <f>LEFT(ScanWorkbook[[#This Row],[Pheno]],4)</f>
        <v>.</v>
      </c>
      <c r="I34" s="2" t="str">
        <f>IF(SUM(COUNTIF(ScanWorkbook[[#This Row],[Pheno]],{"*.*"})),LEFT(ScanWorkbook[[#This Row],[Pheno]],7),_xlfn.CONCAT(LEFT(ScanWorkbook[[#This Row],[Pheno]],4),RIGHT(ScanWorkbook[[#This Row],[Pheno]],3)))</f>
        <v>.</v>
      </c>
      <c r="J34" s="56" t="s">
        <v>8362</v>
      </c>
      <c r="K34" s="2" t="str">
        <f>IF(ScanWorkbook[[#This Row],[METRC]]=0,"",IF(ScanWorkbook[[#This Row],[METRC]]="","",_xlfn.CONCAT(ScanWorkbook[[#This Row],[Pheno Abv]],".",RIGHT(ScanWorkbook[[#This Row],[METRC]],6))))</f>
        <v>...</v>
      </c>
      <c r="L34" s="1" t="s">
        <v>519</v>
      </c>
      <c r="P34" s="15"/>
    </row>
    <row r="35" spans="1:16" x14ac:dyDescent="0.25">
      <c r="A35" s="2">
        <v>2</v>
      </c>
      <c r="B35" s="52" t="s">
        <v>8164</v>
      </c>
      <c r="C35" s="130" t="s">
        <v>7439</v>
      </c>
      <c r="D35" s="2">
        <v>1</v>
      </c>
      <c r="E35" s="2" t="s">
        <v>8179</v>
      </c>
      <c r="F35" s="2" t="str">
        <f>IF(ISEVEN(ROW(ScanWorkbook[[#This Row],[SCAN INTO THIS COLUMN]])),C35,"")</f>
        <v/>
      </c>
      <c r="G35" s="2" t="str">
        <f>IF(ISEVEN(ROW(ScanWorkbook[[#This Row],[SCAN INTO THIS COLUMN]])),C36,"")</f>
        <v/>
      </c>
      <c r="H35" s="2" t="str">
        <f>LEFT(ScanWorkbook[[#This Row],[Pheno]],4)</f>
        <v/>
      </c>
      <c r="I35" s="2" t="str">
        <f>IF(SUM(COUNTIF(ScanWorkbook[[#This Row],[Pheno]],{"*.*"})),LEFT(ScanWorkbook[[#This Row],[Pheno]],7),_xlfn.CONCAT(LEFT(ScanWorkbook[[#This Row],[Pheno]],4),RIGHT(ScanWorkbook[[#This Row],[Pheno]],3)))</f>
        <v/>
      </c>
      <c r="J35" s="56" t="s">
        <v>8362</v>
      </c>
      <c r="K35" s="2" t="str">
        <f>IF(ScanWorkbook[[#This Row],[METRC]]=0,"",IF(ScanWorkbook[[#This Row],[METRC]]="","",_xlfn.CONCAT(ScanWorkbook[[#This Row],[Pheno Abv]],".",RIGHT(ScanWorkbook[[#This Row],[METRC]],6))))</f>
        <v/>
      </c>
      <c r="L35" s="1" t="s">
        <v>519</v>
      </c>
      <c r="P35" s="15"/>
    </row>
    <row r="36" spans="1:16" x14ac:dyDescent="0.25">
      <c r="A36" s="2">
        <v>2</v>
      </c>
      <c r="B36" s="52" t="s">
        <v>8164</v>
      </c>
      <c r="C36" s="130" t="s">
        <v>7730</v>
      </c>
      <c r="D36" s="2">
        <v>2</v>
      </c>
      <c r="E36" s="2" t="s">
        <v>8179</v>
      </c>
      <c r="F36" s="2" t="str">
        <f>IF(ISEVEN(ROW(ScanWorkbook[[#This Row],[SCAN INTO THIS COLUMN]])),C36,"")</f>
        <v>1A4070000000065000089977</v>
      </c>
      <c r="G36" s="2" t="str">
        <f>IF(ISEVEN(ROW(ScanWorkbook[[#This Row],[SCAN INTO THIS COLUMN]])),C37,"")</f>
        <v>JMAC004.079986</v>
      </c>
      <c r="H36" s="2" t="str">
        <f>LEFT(ScanWorkbook[[#This Row],[Pheno]],4)</f>
        <v>JMAC</v>
      </c>
      <c r="I36" s="2" t="str">
        <f>IF(SUM(COUNTIF(ScanWorkbook[[#This Row],[Pheno]],{"*.*"})),LEFT(ScanWorkbook[[#This Row],[Pheno]],7),_xlfn.CONCAT(LEFT(ScanWorkbook[[#This Row],[Pheno]],4),RIGHT(ScanWorkbook[[#This Row],[Pheno]],3)))</f>
        <v>JMAC004</v>
      </c>
      <c r="J36" s="56" t="s">
        <v>8363</v>
      </c>
      <c r="K36" s="2" t="str">
        <f>IF(ScanWorkbook[[#This Row],[METRC]]=0,"",IF(ScanWorkbook[[#This Row],[METRC]]="","",_xlfn.CONCAT(ScanWorkbook[[#This Row],[Pheno Abv]],".",RIGHT(ScanWorkbook[[#This Row],[METRC]],6))))</f>
        <v>JMAC004.089977</v>
      </c>
      <c r="L36" s="1" t="s">
        <v>519</v>
      </c>
      <c r="P36" s="15"/>
    </row>
    <row r="37" spans="1:16" x14ac:dyDescent="0.25">
      <c r="A37" s="2">
        <v>2</v>
      </c>
      <c r="B37" s="52" t="s">
        <v>8164</v>
      </c>
      <c r="C37" s="130" t="s">
        <v>7361</v>
      </c>
      <c r="D37" s="2">
        <v>2</v>
      </c>
      <c r="E37" s="2" t="s">
        <v>8179</v>
      </c>
      <c r="F37" s="2" t="str">
        <f>IF(ISEVEN(ROW(ScanWorkbook[[#This Row],[SCAN INTO THIS COLUMN]])),C37,"")</f>
        <v/>
      </c>
      <c r="G37" s="2" t="str">
        <f>IF(ISEVEN(ROW(ScanWorkbook[[#This Row],[SCAN INTO THIS COLUMN]])),C38,"")</f>
        <v/>
      </c>
      <c r="H37" s="2" t="str">
        <f>LEFT(ScanWorkbook[[#This Row],[Pheno]],4)</f>
        <v/>
      </c>
      <c r="I37" s="2" t="str">
        <f>IF(SUM(COUNTIF(ScanWorkbook[[#This Row],[Pheno]],{"*.*"})),LEFT(ScanWorkbook[[#This Row],[Pheno]],7),_xlfn.CONCAT(LEFT(ScanWorkbook[[#This Row],[Pheno]],4),RIGHT(ScanWorkbook[[#This Row],[Pheno]],3)))</f>
        <v/>
      </c>
      <c r="J37" s="56" t="s">
        <v>8363</v>
      </c>
      <c r="K37" s="2" t="str">
        <f>IF(ScanWorkbook[[#This Row],[METRC]]=0,"",IF(ScanWorkbook[[#This Row],[METRC]]="","",_xlfn.CONCAT(ScanWorkbook[[#This Row],[Pheno Abv]],".",RIGHT(ScanWorkbook[[#This Row],[METRC]],6))))</f>
        <v/>
      </c>
      <c r="L37" s="1" t="s">
        <v>519</v>
      </c>
      <c r="P37" s="15"/>
    </row>
    <row r="38" spans="1:16" x14ac:dyDescent="0.25">
      <c r="A38" s="2">
        <v>2</v>
      </c>
      <c r="B38" s="52" t="s">
        <v>8164</v>
      </c>
      <c r="C38" s="130" t="s">
        <v>7517</v>
      </c>
      <c r="D38" s="2">
        <v>3</v>
      </c>
      <c r="E38" s="2" t="s">
        <v>8179</v>
      </c>
      <c r="F38" s="2" t="str">
        <f>IF(ISEVEN(ROW(ScanWorkbook[[#This Row],[SCAN INTO THIS COLUMN]])),C38,"")</f>
        <v>1A4070000000065000083310</v>
      </c>
      <c r="G38" s="2" t="str">
        <f>IF(ISEVEN(ROW(ScanWorkbook[[#This Row],[SCAN INTO THIS COLUMN]])),C39,"")</f>
        <v>LDOS040.070812</v>
      </c>
      <c r="H38" s="2" t="str">
        <f>LEFT(ScanWorkbook[[#This Row],[Pheno]],4)</f>
        <v>LDOS</v>
      </c>
      <c r="I38" s="2" t="str">
        <f>IF(SUM(COUNTIF(ScanWorkbook[[#This Row],[Pheno]],{"*.*"})),LEFT(ScanWorkbook[[#This Row],[Pheno]],7),_xlfn.CONCAT(LEFT(ScanWorkbook[[#This Row],[Pheno]],4),RIGHT(ScanWorkbook[[#This Row],[Pheno]],3)))</f>
        <v>LDOS040</v>
      </c>
      <c r="J38" s="56" t="s">
        <v>8364</v>
      </c>
      <c r="K38" s="2" t="str">
        <f>IF(ScanWorkbook[[#This Row],[METRC]]=0,"",IF(ScanWorkbook[[#This Row],[METRC]]="","",_xlfn.CONCAT(ScanWorkbook[[#This Row],[Pheno Abv]],".",RIGHT(ScanWorkbook[[#This Row],[METRC]],6))))</f>
        <v>LDOS040.083310</v>
      </c>
      <c r="L38" s="1" t="s">
        <v>519</v>
      </c>
      <c r="P38" s="15"/>
    </row>
    <row r="39" spans="1:16" x14ac:dyDescent="0.25">
      <c r="A39" s="2">
        <v>2</v>
      </c>
      <c r="B39" s="52" t="s">
        <v>8164</v>
      </c>
      <c r="C39" s="130" t="s">
        <v>2658</v>
      </c>
      <c r="D39" s="2">
        <v>3</v>
      </c>
      <c r="E39" s="2" t="s">
        <v>8179</v>
      </c>
      <c r="F39" s="2" t="str">
        <f>IF(ISEVEN(ROW(ScanWorkbook[[#This Row],[SCAN INTO THIS COLUMN]])),C39,"")</f>
        <v/>
      </c>
      <c r="G39" s="2" t="str">
        <f>IF(ISEVEN(ROW(ScanWorkbook[[#This Row],[SCAN INTO THIS COLUMN]])),C40,"")</f>
        <v/>
      </c>
      <c r="H39" s="2" t="str">
        <f>LEFT(ScanWorkbook[[#This Row],[Pheno]],4)</f>
        <v/>
      </c>
      <c r="I39" s="2" t="str">
        <f>IF(SUM(COUNTIF(ScanWorkbook[[#This Row],[Pheno]],{"*.*"})),LEFT(ScanWorkbook[[#This Row],[Pheno]],7),_xlfn.CONCAT(LEFT(ScanWorkbook[[#This Row],[Pheno]],4),RIGHT(ScanWorkbook[[#This Row],[Pheno]],3)))</f>
        <v/>
      </c>
      <c r="J39" s="56" t="s">
        <v>8364</v>
      </c>
      <c r="K39" s="2" t="str">
        <f>IF(ScanWorkbook[[#This Row],[METRC]]=0,"",IF(ScanWorkbook[[#This Row],[METRC]]="","",_xlfn.CONCAT(ScanWorkbook[[#This Row],[Pheno Abv]],".",RIGHT(ScanWorkbook[[#This Row],[METRC]],6))))</f>
        <v/>
      </c>
      <c r="L39" s="1" t="s">
        <v>519</v>
      </c>
      <c r="P39" s="15"/>
    </row>
    <row r="40" spans="1:16" x14ac:dyDescent="0.25">
      <c r="A40" s="2">
        <v>2</v>
      </c>
      <c r="B40" s="52" t="s">
        <v>8164</v>
      </c>
      <c r="C40" s="130" t="s">
        <v>7772</v>
      </c>
      <c r="D40" s="2">
        <v>4</v>
      </c>
      <c r="E40" s="2" t="s">
        <v>8179</v>
      </c>
      <c r="F40" s="2" t="str">
        <f>IF(ISEVEN(ROW(ScanWorkbook[[#This Row],[SCAN INTO THIS COLUMN]])),C40,"")</f>
        <v>1A4070000000065000088473</v>
      </c>
      <c r="G40" s="2" t="str">
        <f>IF(ISEVEN(ROW(ScanWorkbook[[#This Row],[SCAN INTO THIS COLUMN]])),C41,"")</f>
        <v>SUNL016.074566</v>
      </c>
      <c r="H40" s="2" t="str">
        <f>LEFT(ScanWorkbook[[#This Row],[Pheno]],4)</f>
        <v>SUNL</v>
      </c>
      <c r="I40" s="2" t="str">
        <f>IF(SUM(COUNTIF(ScanWorkbook[[#This Row],[Pheno]],{"*.*"})),LEFT(ScanWorkbook[[#This Row],[Pheno]],7),_xlfn.CONCAT(LEFT(ScanWorkbook[[#This Row],[Pheno]],4),RIGHT(ScanWorkbook[[#This Row],[Pheno]],3)))</f>
        <v>SUNL016</v>
      </c>
      <c r="J40" s="56" t="s">
        <v>8365</v>
      </c>
      <c r="K40" s="2" t="str">
        <f>IF(ScanWorkbook[[#This Row],[METRC]]=0,"",IF(ScanWorkbook[[#This Row],[METRC]]="","",_xlfn.CONCAT(ScanWorkbook[[#This Row],[Pheno Abv]],".",RIGHT(ScanWorkbook[[#This Row],[METRC]],6))))</f>
        <v>SUNL016.088473</v>
      </c>
      <c r="L40" s="1" t="s">
        <v>519</v>
      </c>
      <c r="P40" s="15"/>
    </row>
    <row r="41" spans="1:16" x14ac:dyDescent="0.25">
      <c r="A41" s="2">
        <v>2</v>
      </c>
      <c r="B41" s="52" t="s">
        <v>8164</v>
      </c>
      <c r="C41" s="130" t="s">
        <v>2785</v>
      </c>
      <c r="D41" s="2">
        <v>4</v>
      </c>
      <c r="E41" s="2" t="s">
        <v>8179</v>
      </c>
      <c r="F41" s="2" t="str">
        <f>IF(ISEVEN(ROW(ScanWorkbook[[#This Row],[SCAN INTO THIS COLUMN]])),C41,"")</f>
        <v/>
      </c>
      <c r="G41" s="2" t="str">
        <f>IF(ISEVEN(ROW(ScanWorkbook[[#This Row],[SCAN INTO THIS COLUMN]])),C42,"")</f>
        <v/>
      </c>
      <c r="H41" s="2" t="str">
        <f>LEFT(ScanWorkbook[[#This Row],[Pheno]],4)</f>
        <v/>
      </c>
      <c r="I41" s="2" t="str">
        <f>IF(SUM(COUNTIF(ScanWorkbook[[#This Row],[Pheno]],{"*.*"})),LEFT(ScanWorkbook[[#This Row],[Pheno]],7),_xlfn.CONCAT(LEFT(ScanWorkbook[[#This Row],[Pheno]],4),RIGHT(ScanWorkbook[[#This Row],[Pheno]],3)))</f>
        <v/>
      </c>
      <c r="J41" s="56" t="s">
        <v>8365</v>
      </c>
      <c r="K41" s="2" t="str">
        <f>IF(ScanWorkbook[[#This Row],[METRC]]=0,"",IF(ScanWorkbook[[#This Row],[METRC]]="","",_xlfn.CONCAT(ScanWorkbook[[#This Row],[Pheno Abv]],".",RIGHT(ScanWorkbook[[#This Row],[METRC]],6))))</f>
        <v/>
      </c>
      <c r="L41" s="1" t="s">
        <v>519</v>
      </c>
      <c r="P41" s="15"/>
    </row>
    <row r="42" spans="1:16" x14ac:dyDescent="0.25">
      <c r="A42" s="2">
        <v>3</v>
      </c>
      <c r="B42" s="52" t="s">
        <v>8164</v>
      </c>
      <c r="C42" s="130" t="s">
        <v>7439</v>
      </c>
      <c r="D42" s="2">
        <v>1</v>
      </c>
      <c r="E42" s="2" t="s">
        <v>8180</v>
      </c>
      <c r="F42" s="2" t="str">
        <f>IF(ISEVEN(ROW(ScanWorkbook[[#This Row],[SCAN INTO THIS COLUMN]])),C42,"")</f>
        <v>.</v>
      </c>
      <c r="G42" s="2" t="str">
        <f>IF(ISEVEN(ROW(ScanWorkbook[[#This Row],[SCAN INTO THIS COLUMN]])),C43,"")</f>
        <v>.</v>
      </c>
      <c r="H42" s="2" t="str">
        <f>LEFT(ScanWorkbook[[#This Row],[Pheno]],4)</f>
        <v>.</v>
      </c>
      <c r="I42" s="2" t="str">
        <f>IF(SUM(COUNTIF(ScanWorkbook[[#This Row],[Pheno]],{"*.*"})),LEFT(ScanWorkbook[[#This Row],[Pheno]],7),_xlfn.CONCAT(LEFT(ScanWorkbook[[#This Row],[Pheno]],4),RIGHT(ScanWorkbook[[#This Row],[Pheno]],3)))</f>
        <v>.</v>
      </c>
      <c r="J42" s="56" t="s">
        <v>8366</v>
      </c>
      <c r="K42" s="2" t="str">
        <f>IF(ScanWorkbook[[#This Row],[METRC]]=0,"",IF(ScanWorkbook[[#This Row],[METRC]]="","",_xlfn.CONCAT(ScanWorkbook[[#This Row],[Pheno Abv]],".",RIGHT(ScanWorkbook[[#This Row],[METRC]],6))))</f>
        <v>...</v>
      </c>
      <c r="L42" s="1" t="s">
        <v>519</v>
      </c>
      <c r="P42" s="15"/>
    </row>
    <row r="43" spans="1:16" x14ac:dyDescent="0.25">
      <c r="A43" s="2">
        <v>3</v>
      </c>
      <c r="B43" s="52" t="s">
        <v>8164</v>
      </c>
      <c r="C43" s="130" t="s">
        <v>7439</v>
      </c>
      <c r="D43" s="2">
        <v>1</v>
      </c>
      <c r="E43" s="2" t="s">
        <v>8180</v>
      </c>
      <c r="F43" s="2" t="str">
        <f>IF(ISEVEN(ROW(ScanWorkbook[[#This Row],[SCAN INTO THIS COLUMN]])),C43,"")</f>
        <v/>
      </c>
      <c r="G43" s="2" t="str">
        <f>IF(ISEVEN(ROW(ScanWorkbook[[#This Row],[SCAN INTO THIS COLUMN]])),C44,"")</f>
        <v/>
      </c>
      <c r="H43" s="2" t="str">
        <f>LEFT(ScanWorkbook[[#This Row],[Pheno]],4)</f>
        <v/>
      </c>
      <c r="I43" s="2" t="str">
        <f>IF(SUM(COUNTIF(ScanWorkbook[[#This Row],[Pheno]],{"*.*"})),LEFT(ScanWorkbook[[#This Row],[Pheno]],7),_xlfn.CONCAT(LEFT(ScanWorkbook[[#This Row],[Pheno]],4),RIGHT(ScanWorkbook[[#This Row],[Pheno]],3)))</f>
        <v/>
      </c>
      <c r="J43" s="56" t="s">
        <v>8366</v>
      </c>
      <c r="K43" s="2" t="str">
        <f>IF(ScanWorkbook[[#This Row],[METRC]]=0,"",IF(ScanWorkbook[[#This Row],[METRC]]="","",_xlfn.CONCAT(ScanWorkbook[[#This Row],[Pheno Abv]],".",RIGHT(ScanWorkbook[[#This Row],[METRC]],6))))</f>
        <v/>
      </c>
      <c r="L43" s="1" t="s">
        <v>519</v>
      </c>
      <c r="P43" s="15"/>
    </row>
    <row r="44" spans="1:16" x14ac:dyDescent="0.25">
      <c r="A44" s="2">
        <v>3</v>
      </c>
      <c r="B44" s="52" t="s">
        <v>8164</v>
      </c>
      <c r="C44" s="130" t="s">
        <v>7669</v>
      </c>
      <c r="D44" s="2">
        <v>2</v>
      </c>
      <c r="E44" s="2" t="s">
        <v>8180</v>
      </c>
      <c r="F44" s="2" t="str">
        <f>IF(ISEVEN(ROW(ScanWorkbook[[#This Row],[SCAN INTO THIS COLUMN]])),C44,"")</f>
        <v>1A4070000000065000085869</v>
      </c>
      <c r="G44" s="2" t="str">
        <f>IF(ISEVEN(ROW(ScanWorkbook[[#This Row],[SCAN INTO THIS COLUMN]])),C45,"")</f>
        <v>SUNL016.071403</v>
      </c>
      <c r="H44" s="2" t="str">
        <f>LEFT(ScanWorkbook[[#This Row],[Pheno]],4)</f>
        <v>SUNL</v>
      </c>
      <c r="I44" s="2" t="str">
        <f>IF(SUM(COUNTIF(ScanWorkbook[[#This Row],[Pheno]],{"*.*"})),LEFT(ScanWorkbook[[#This Row],[Pheno]],7),_xlfn.CONCAT(LEFT(ScanWorkbook[[#This Row],[Pheno]],4),RIGHT(ScanWorkbook[[#This Row],[Pheno]],3)))</f>
        <v>SUNL016</v>
      </c>
      <c r="J44" s="56" t="s">
        <v>8563</v>
      </c>
      <c r="K44" s="2" t="str">
        <f>IF(ScanWorkbook[[#This Row],[METRC]]=0,"",IF(ScanWorkbook[[#This Row],[METRC]]="","",_xlfn.CONCAT(ScanWorkbook[[#This Row],[Pheno Abv]],".",RIGHT(ScanWorkbook[[#This Row],[METRC]],6))))</f>
        <v>SUNL016.085869</v>
      </c>
      <c r="L44" s="1" t="s">
        <v>519</v>
      </c>
      <c r="P44" s="15"/>
    </row>
    <row r="45" spans="1:16" x14ac:dyDescent="0.25">
      <c r="A45" s="2">
        <v>3</v>
      </c>
      <c r="B45" s="52" t="s">
        <v>8164</v>
      </c>
      <c r="C45" s="130" t="s">
        <v>2894</v>
      </c>
      <c r="D45" s="2">
        <v>2</v>
      </c>
      <c r="E45" s="2" t="s">
        <v>8180</v>
      </c>
      <c r="F45" s="2" t="str">
        <f>IF(ISEVEN(ROW(ScanWorkbook[[#This Row],[SCAN INTO THIS COLUMN]])),C45,"")</f>
        <v/>
      </c>
      <c r="G45" s="2" t="str">
        <f>IF(ISEVEN(ROW(ScanWorkbook[[#This Row],[SCAN INTO THIS COLUMN]])),C46,"")</f>
        <v/>
      </c>
      <c r="H45" s="2" t="str">
        <f>LEFT(ScanWorkbook[[#This Row],[Pheno]],4)</f>
        <v/>
      </c>
      <c r="I45" s="2" t="str">
        <f>IF(SUM(COUNTIF(ScanWorkbook[[#This Row],[Pheno]],{"*.*"})),LEFT(ScanWorkbook[[#This Row],[Pheno]],7),_xlfn.CONCAT(LEFT(ScanWorkbook[[#This Row],[Pheno]],4),RIGHT(ScanWorkbook[[#This Row],[Pheno]],3)))</f>
        <v/>
      </c>
      <c r="J45" s="56" t="s">
        <v>8563</v>
      </c>
      <c r="K45" s="2" t="str">
        <f>IF(ScanWorkbook[[#This Row],[METRC]]=0,"",IF(ScanWorkbook[[#This Row],[METRC]]="","",_xlfn.CONCAT(ScanWorkbook[[#This Row],[Pheno Abv]],".",RIGHT(ScanWorkbook[[#This Row],[METRC]],6))))</f>
        <v/>
      </c>
      <c r="L45" s="1" t="s">
        <v>519</v>
      </c>
      <c r="P45" s="15"/>
    </row>
    <row r="46" spans="1:16" x14ac:dyDescent="0.25">
      <c r="A46" s="2">
        <v>3</v>
      </c>
      <c r="B46" s="52" t="s">
        <v>8164</v>
      </c>
      <c r="C46" s="130" t="s">
        <v>7529</v>
      </c>
      <c r="D46" s="2">
        <v>3</v>
      </c>
      <c r="E46" s="2" t="s">
        <v>8180</v>
      </c>
      <c r="F46" s="2" t="str">
        <f>IF(ISEVEN(ROW(ScanWorkbook[[#This Row],[SCAN INTO THIS COLUMN]])),C46,"")</f>
        <v>1A4070000000065000084169</v>
      </c>
      <c r="G46" s="2" t="str">
        <f>IF(ISEVEN(ROW(ScanWorkbook[[#This Row],[SCAN INTO THIS COLUMN]])),C47,"")</f>
        <v>OROB054.065289</v>
      </c>
      <c r="H46" s="2" t="str">
        <f>LEFT(ScanWorkbook[[#This Row],[Pheno]],4)</f>
        <v>OROB</v>
      </c>
      <c r="I46" s="2" t="str">
        <f>IF(SUM(COUNTIF(ScanWorkbook[[#This Row],[Pheno]],{"*.*"})),LEFT(ScanWorkbook[[#This Row],[Pheno]],7),_xlfn.CONCAT(LEFT(ScanWorkbook[[#This Row],[Pheno]],4),RIGHT(ScanWorkbook[[#This Row],[Pheno]],3)))</f>
        <v>OROB054</v>
      </c>
      <c r="J46" s="56" t="s">
        <v>8564</v>
      </c>
      <c r="K46" s="2" t="str">
        <f>IF(ScanWorkbook[[#This Row],[METRC]]=0,"",IF(ScanWorkbook[[#This Row],[METRC]]="","",_xlfn.CONCAT(ScanWorkbook[[#This Row],[Pheno Abv]],".",RIGHT(ScanWorkbook[[#This Row],[METRC]],6))))</f>
        <v>OROB054.084169</v>
      </c>
      <c r="L46" s="1" t="s">
        <v>519</v>
      </c>
      <c r="P46" s="15"/>
    </row>
    <row r="47" spans="1:16" x14ac:dyDescent="0.25">
      <c r="A47" s="2">
        <v>3</v>
      </c>
      <c r="B47" s="52" t="s">
        <v>8164</v>
      </c>
      <c r="C47" s="130" t="s">
        <v>2700</v>
      </c>
      <c r="D47" s="2">
        <v>3</v>
      </c>
      <c r="E47" s="2" t="s">
        <v>8180</v>
      </c>
      <c r="F47" s="2" t="str">
        <f>IF(ISEVEN(ROW(ScanWorkbook[[#This Row],[SCAN INTO THIS COLUMN]])),C47,"")</f>
        <v/>
      </c>
      <c r="G47" s="2" t="str">
        <f>IF(ISEVEN(ROW(ScanWorkbook[[#This Row],[SCAN INTO THIS COLUMN]])),C48,"")</f>
        <v/>
      </c>
      <c r="H47" s="2" t="str">
        <f>LEFT(ScanWorkbook[[#This Row],[Pheno]],4)</f>
        <v/>
      </c>
      <c r="I47" s="2" t="str">
        <f>IF(SUM(COUNTIF(ScanWorkbook[[#This Row],[Pheno]],{"*.*"})),LEFT(ScanWorkbook[[#This Row],[Pheno]],7),_xlfn.CONCAT(LEFT(ScanWorkbook[[#This Row],[Pheno]],4),RIGHT(ScanWorkbook[[#This Row],[Pheno]],3)))</f>
        <v/>
      </c>
      <c r="J47" s="56" t="s">
        <v>8564</v>
      </c>
      <c r="K47" s="2" t="str">
        <f>IF(ScanWorkbook[[#This Row],[METRC]]=0,"",IF(ScanWorkbook[[#This Row],[METRC]]="","",_xlfn.CONCAT(ScanWorkbook[[#This Row],[Pheno Abv]],".",RIGHT(ScanWorkbook[[#This Row],[METRC]],6))))</f>
        <v/>
      </c>
      <c r="L47" s="1" t="s">
        <v>519</v>
      </c>
      <c r="P47" s="15"/>
    </row>
    <row r="48" spans="1:16" x14ac:dyDescent="0.25">
      <c r="A48" s="2">
        <v>3</v>
      </c>
      <c r="B48" s="52" t="s">
        <v>8164</v>
      </c>
      <c r="C48" s="130" t="s">
        <v>7439</v>
      </c>
      <c r="D48" s="2">
        <v>4</v>
      </c>
      <c r="E48" s="2" t="s">
        <v>8180</v>
      </c>
      <c r="F48" s="2" t="str">
        <f>IF(ISEVEN(ROW(ScanWorkbook[[#This Row],[SCAN INTO THIS COLUMN]])),C48,"")</f>
        <v>.</v>
      </c>
      <c r="G48" s="2" t="str">
        <f>IF(ISEVEN(ROW(ScanWorkbook[[#This Row],[SCAN INTO THIS COLUMN]])),C49,"")</f>
        <v>.</v>
      </c>
      <c r="H48" s="2" t="str">
        <f>LEFT(ScanWorkbook[[#This Row],[Pheno]],4)</f>
        <v>.</v>
      </c>
      <c r="I48" s="2" t="str">
        <f>IF(SUM(COUNTIF(ScanWorkbook[[#This Row],[Pheno]],{"*.*"})),LEFT(ScanWorkbook[[#This Row],[Pheno]],7),_xlfn.CONCAT(LEFT(ScanWorkbook[[#This Row],[Pheno]],4),RIGHT(ScanWorkbook[[#This Row],[Pheno]],3)))</f>
        <v>.</v>
      </c>
      <c r="J48" s="56" t="s">
        <v>8367</v>
      </c>
      <c r="K48" s="2" t="str">
        <f>IF(ScanWorkbook[[#This Row],[METRC]]=0,"",IF(ScanWorkbook[[#This Row],[METRC]]="","",_xlfn.CONCAT(ScanWorkbook[[#This Row],[Pheno Abv]],".",RIGHT(ScanWorkbook[[#This Row],[METRC]],6))))</f>
        <v>...</v>
      </c>
      <c r="L48" s="1" t="s">
        <v>519</v>
      </c>
      <c r="P48" s="15"/>
    </row>
    <row r="49" spans="1:16" x14ac:dyDescent="0.25">
      <c r="A49" s="2">
        <v>3</v>
      </c>
      <c r="B49" s="52" t="s">
        <v>8164</v>
      </c>
      <c r="C49" s="130" t="s">
        <v>7439</v>
      </c>
      <c r="D49" s="2">
        <v>4</v>
      </c>
      <c r="E49" s="2" t="s">
        <v>8180</v>
      </c>
      <c r="F49" s="2" t="str">
        <f>IF(ISEVEN(ROW(ScanWorkbook[[#This Row],[SCAN INTO THIS COLUMN]])),C49,"")</f>
        <v/>
      </c>
      <c r="G49" s="2" t="str">
        <f>IF(ISEVEN(ROW(ScanWorkbook[[#This Row],[SCAN INTO THIS COLUMN]])),#REF!,"")</f>
        <v/>
      </c>
      <c r="H49" s="2" t="str">
        <f>LEFT(ScanWorkbook[[#This Row],[Pheno]],4)</f>
        <v/>
      </c>
      <c r="I49" s="2" t="str">
        <f>IF(SUM(COUNTIF(ScanWorkbook[[#This Row],[Pheno]],{"*.*"})),LEFT(ScanWorkbook[[#This Row],[Pheno]],7),_xlfn.CONCAT(LEFT(ScanWorkbook[[#This Row],[Pheno]],4),RIGHT(ScanWorkbook[[#This Row],[Pheno]],3)))</f>
        <v/>
      </c>
      <c r="J49" s="56" t="s">
        <v>8367</v>
      </c>
      <c r="K49" s="2" t="str">
        <f>IF(ScanWorkbook[[#This Row],[METRC]]=0,"",IF(ScanWorkbook[[#This Row],[METRC]]="","",_xlfn.CONCAT(ScanWorkbook[[#This Row],[Pheno Abv]],".",RIGHT(ScanWorkbook[[#This Row],[METRC]],6))))</f>
        <v/>
      </c>
      <c r="L49" s="1" t="s">
        <v>519</v>
      </c>
      <c r="P49" s="15"/>
    </row>
    <row r="50" spans="1:16" x14ac:dyDescent="0.25">
      <c r="A50" s="2">
        <v>1</v>
      </c>
      <c r="B50" s="52" t="s">
        <v>8165</v>
      </c>
      <c r="C50" s="130" t="s">
        <v>7648</v>
      </c>
      <c r="D50" s="2">
        <v>1</v>
      </c>
      <c r="E50" s="2" t="s">
        <v>8181</v>
      </c>
      <c r="F50" s="2" t="str">
        <f>IF(ISEVEN(ROW(ScanWorkbook[[#This Row],[SCAN INTO THIS COLUMN]])),C50,"")</f>
        <v>1A4070000000065000086127</v>
      </c>
      <c r="G50" s="2" t="str">
        <f>IF(ISEVEN(ROW(ScanWorkbook[[#This Row],[SCAN INTO THIS COLUMN]])),C51,"")</f>
        <v>KING002.066419</v>
      </c>
      <c r="H50" s="2" t="str">
        <f>LEFT(ScanWorkbook[[#This Row],[Pheno]],4)</f>
        <v>KING</v>
      </c>
      <c r="I50" s="2" t="str">
        <f>IF(SUM(COUNTIF(ScanWorkbook[[#This Row],[Pheno]],{"*.*"})),LEFT(ScanWorkbook[[#This Row],[Pheno]],7),_xlfn.CONCAT(LEFT(ScanWorkbook[[#This Row],[Pheno]],4),RIGHT(ScanWorkbook[[#This Row],[Pheno]],3)))</f>
        <v>KING002</v>
      </c>
      <c r="J50" s="56" t="s">
        <v>8386</v>
      </c>
      <c r="K50" s="2" t="str">
        <f>IF(ScanWorkbook[[#This Row],[METRC]]=0,"",IF(ScanWorkbook[[#This Row],[METRC]]="","",_xlfn.CONCAT(ScanWorkbook[[#This Row],[Pheno Abv]],".",RIGHT(ScanWorkbook[[#This Row],[METRC]],6))))</f>
        <v>KING002.086127</v>
      </c>
      <c r="L50" s="1" t="s">
        <v>519</v>
      </c>
      <c r="P50" s="15"/>
    </row>
    <row r="51" spans="1:16" x14ac:dyDescent="0.25">
      <c r="A51" s="2">
        <v>1</v>
      </c>
      <c r="B51" s="52" t="s">
        <v>8165</v>
      </c>
      <c r="C51" s="130" t="s">
        <v>2752</v>
      </c>
      <c r="D51" s="2">
        <v>1</v>
      </c>
      <c r="E51" s="2" t="s">
        <v>8181</v>
      </c>
      <c r="F51" s="2" t="str">
        <f>IF(ISEVEN(ROW(ScanWorkbook[[#This Row],[SCAN INTO THIS COLUMN]])),C51,"")</f>
        <v/>
      </c>
      <c r="G51" s="2" t="str">
        <f>IF(ISEVEN(ROW(ScanWorkbook[[#This Row],[SCAN INTO THIS COLUMN]])),C52,"")</f>
        <v/>
      </c>
      <c r="H51" s="2" t="str">
        <f>LEFT(ScanWorkbook[[#This Row],[Pheno]],4)</f>
        <v/>
      </c>
      <c r="I51" s="2" t="str">
        <f>IF(SUM(COUNTIF(ScanWorkbook[[#This Row],[Pheno]],{"*.*"})),LEFT(ScanWorkbook[[#This Row],[Pheno]],7),_xlfn.CONCAT(LEFT(ScanWorkbook[[#This Row],[Pheno]],4),RIGHT(ScanWorkbook[[#This Row],[Pheno]],3)))</f>
        <v/>
      </c>
      <c r="J51" s="56" t="s">
        <v>8386</v>
      </c>
      <c r="K51" s="2" t="str">
        <f>IF(ScanWorkbook[[#This Row],[METRC]]=0,"",IF(ScanWorkbook[[#This Row],[METRC]]="","",_xlfn.CONCAT(ScanWorkbook[[#This Row],[Pheno Abv]],".",RIGHT(ScanWorkbook[[#This Row],[METRC]],6))))</f>
        <v/>
      </c>
      <c r="L51" s="1" t="s">
        <v>519</v>
      </c>
      <c r="P51" s="15"/>
    </row>
    <row r="52" spans="1:16" x14ac:dyDescent="0.25">
      <c r="A52" s="2">
        <v>1</v>
      </c>
      <c r="B52" s="52" t="s">
        <v>8165</v>
      </c>
      <c r="C52" s="130" t="s">
        <v>7737</v>
      </c>
      <c r="D52" s="2">
        <v>2</v>
      </c>
      <c r="E52" s="2" t="s">
        <v>8181</v>
      </c>
      <c r="F52" s="2" t="str">
        <f>IF(ISEVEN(ROW(ScanWorkbook[[#This Row],[SCAN INTO THIS COLUMN]])),C52,"")</f>
        <v>1A4070000000065000090026</v>
      </c>
      <c r="G52" s="2" t="str">
        <f>IF(ISEVEN(ROW(ScanWorkbook[[#This Row],[SCAN INTO THIS COLUMN]])),C53,"")</f>
        <v>JMAC014.079982</v>
      </c>
      <c r="H52" s="2" t="str">
        <f>LEFT(ScanWorkbook[[#This Row],[Pheno]],4)</f>
        <v>JMAC</v>
      </c>
      <c r="I52" s="2" t="str">
        <f>IF(SUM(COUNTIF(ScanWorkbook[[#This Row],[Pheno]],{"*.*"})),LEFT(ScanWorkbook[[#This Row],[Pheno]],7),_xlfn.CONCAT(LEFT(ScanWorkbook[[#This Row],[Pheno]],4),RIGHT(ScanWorkbook[[#This Row],[Pheno]],3)))</f>
        <v>JMAC014</v>
      </c>
      <c r="J52" s="56" t="s">
        <v>8387</v>
      </c>
      <c r="K52" s="2" t="str">
        <f>IF(ScanWorkbook[[#This Row],[METRC]]=0,"",IF(ScanWorkbook[[#This Row],[METRC]]="","",_xlfn.CONCAT(ScanWorkbook[[#This Row],[Pheno Abv]],".",RIGHT(ScanWorkbook[[#This Row],[METRC]],6))))</f>
        <v>JMAC014.090026</v>
      </c>
      <c r="L52" s="1" t="s">
        <v>519</v>
      </c>
      <c r="P52" s="15"/>
    </row>
    <row r="53" spans="1:16" x14ac:dyDescent="0.25">
      <c r="A53" s="2">
        <v>1</v>
      </c>
      <c r="B53" s="52" t="s">
        <v>8165</v>
      </c>
      <c r="C53" s="130" t="s">
        <v>7365</v>
      </c>
      <c r="D53" s="2">
        <v>2</v>
      </c>
      <c r="E53" s="2" t="s">
        <v>8181</v>
      </c>
      <c r="F53" s="2" t="str">
        <f>IF(ISEVEN(ROW(ScanWorkbook[[#This Row],[SCAN INTO THIS COLUMN]])),C53,"")</f>
        <v/>
      </c>
      <c r="G53" s="2" t="str">
        <f>IF(ISEVEN(ROW(ScanWorkbook[[#This Row],[SCAN INTO THIS COLUMN]])),C54,"")</f>
        <v/>
      </c>
      <c r="H53" s="2" t="str">
        <f>LEFT(ScanWorkbook[[#This Row],[Pheno]],4)</f>
        <v/>
      </c>
      <c r="I53" s="2" t="str">
        <f>IF(SUM(COUNTIF(ScanWorkbook[[#This Row],[Pheno]],{"*.*"})),LEFT(ScanWorkbook[[#This Row],[Pheno]],7),_xlfn.CONCAT(LEFT(ScanWorkbook[[#This Row],[Pheno]],4),RIGHT(ScanWorkbook[[#This Row],[Pheno]],3)))</f>
        <v/>
      </c>
      <c r="J53" s="56" t="s">
        <v>8387</v>
      </c>
      <c r="K53" s="2" t="str">
        <f>IF(ScanWorkbook[[#This Row],[METRC]]=0,"",IF(ScanWorkbook[[#This Row],[METRC]]="","",_xlfn.CONCAT(ScanWorkbook[[#This Row],[Pheno Abv]],".",RIGHT(ScanWorkbook[[#This Row],[METRC]],6))))</f>
        <v/>
      </c>
      <c r="L53" s="1" t="s">
        <v>519</v>
      </c>
      <c r="P53" s="15"/>
    </row>
    <row r="54" spans="1:16" x14ac:dyDescent="0.25">
      <c r="A54" s="2">
        <v>1</v>
      </c>
      <c r="B54" s="52" t="s">
        <v>8165</v>
      </c>
      <c r="C54" s="130" t="s">
        <v>7732</v>
      </c>
      <c r="D54" s="2">
        <v>3</v>
      </c>
      <c r="E54" s="2" t="s">
        <v>8181</v>
      </c>
      <c r="F54" s="2" t="str">
        <f>IF(ISEVEN(ROW(ScanWorkbook[[#This Row],[SCAN INTO THIS COLUMN]])),C54,"")</f>
        <v>1A4070000000065000089988</v>
      </c>
      <c r="G54" s="2" t="str">
        <f>IF(ISEVEN(ROW(ScanWorkbook[[#This Row],[SCAN INTO THIS COLUMN]])),C55,"")</f>
        <v>JMAC011.079992</v>
      </c>
      <c r="H54" s="2" t="str">
        <f>LEFT(ScanWorkbook[[#This Row],[Pheno]],4)</f>
        <v>JMAC</v>
      </c>
      <c r="I54" s="2" t="str">
        <f>IF(SUM(COUNTIF(ScanWorkbook[[#This Row],[Pheno]],{"*.*"})),LEFT(ScanWorkbook[[#This Row],[Pheno]],7),_xlfn.CONCAT(LEFT(ScanWorkbook[[#This Row],[Pheno]],4),RIGHT(ScanWorkbook[[#This Row],[Pheno]],3)))</f>
        <v>JMAC011</v>
      </c>
      <c r="J54" s="56" t="s">
        <v>8388</v>
      </c>
      <c r="K54" s="2" t="str">
        <f>IF(ScanWorkbook[[#This Row],[METRC]]=0,"",IF(ScanWorkbook[[#This Row],[METRC]]="","",_xlfn.CONCAT(ScanWorkbook[[#This Row],[Pheno Abv]],".",RIGHT(ScanWorkbook[[#This Row],[METRC]],6))))</f>
        <v>JMAC011.089988</v>
      </c>
      <c r="L54" s="1" t="s">
        <v>519</v>
      </c>
      <c r="P54" s="15"/>
    </row>
    <row r="55" spans="1:16" x14ac:dyDescent="0.25">
      <c r="A55" s="2">
        <v>1</v>
      </c>
      <c r="B55" s="52" t="s">
        <v>8165</v>
      </c>
      <c r="C55" s="130" t="s">
        <v>7354</v>
      </c>
      <c r="D55" s="2">
        <v>3</v>
      </c>
      <c r="E55" s="2" t="s">
        <v>8181</v>
      </c>
      <c r="F55" s="2" t="str">
        <f>IF(ISEVEN(ROW(ScanWorkbook[[#This Row],[SCAN INTO THIS COLUMN]])),C55,"")</f>
        <v/>
      </c>
      <c r="G55" s="2" t="str">
        <f>IF(ISEVEN(ROW(ScanWorkbook[[#This Row],[SCAN INTO THIS COLUMN]])),C56,"")</f>
        <v/>
      </c>
      <c r="H55" s="2" t="str">
        <f>LEFT(ScanWorkbook[[#This Row],[Pheno]],4)</f>
        <v/>
      </c>
      <c r="I55" s="2" t="str">
        <f>IF(SUM(COUNTIF(ScanWorkbook[[#This Row],[Pheno]],{"*.*"})),LEFT(ScanWorkbook[[#This Row],[Pheno]],7),_xlfn.CONCAT(LEFT(ScanWorkbook[[#This Row],[Pheno]],4),RIGHT(ScanWorkbook[[#This Row],[Pheno]],3)))</f>
        <v/>
      </c>
      <c r="J55" s="56" t="s">
        <v>8388</v>
      </c>
      <c r="K55" s="2" t="str">
        <f>IF(ScanWorkbook[[#This Row],[METRC]]=0,"",IF(ScanWorkbook[[#This Row],[METRC]]="","",_xlfn.CONCAT(ScanWorkbook[[#This Row],[Pheno Abv]],".",RIGHT(ScanWorkbook[[#This Row],[METRC]],6))))</f>
        <v/>
      </c>
      <c r="L55" s="1" t="s">
        <v>519</v>
      </c>
      <c r="P55" s="15"/>
    </row>
    <row r="56" spans="1:16" x14ac:dyDescent="0.25">
      <c r="A56" s="2">
        <v>1</v>
      </c>
      <c r="B56" s="52" t="s">
        <v>8165</v>
      </c>
      <c r="C56" s="130" t="s">
        <v>7673</v>
      </c>
      <c r="D56" s="2">
        <v>4</v>
      </c>
      <c r="E56" s="2" t="s">
        <v>8181</v>
      </c>
      <c r="F56" s="2" t="str">
        <f>IF(ISEVEN(ROW(ScanWorkbook[[#This Row],[SCAN INTO THIS COLUMN]])),C56,"")</f>
        <v>1A4070000000065000087030</v>
      </c>
      <c r="G56" s="2" t="str">
        <f>IF(ISEVEN(ROW(ScanWorkbook[[#This Row],[SCAN INTO THIS COLUMN]])),C57,"")</f>
        <v>SUNL006.071357</v>
      </c>
      <c r="H56" s="2" t="str">
        <f>LEFT(ScanWorkbook[[#This Row],[Pheno]],4)</f>
        <v>SUNL</v>
      </c>
      <c r="I56" s="2" t="str">
        <f>IF(SUM(COUNTIF(ScanWorkbook[[#This Row],[Pheno]],{"*.*"})),LEFT(ScanWorkbook[[#This Row],[Pheno]],7),_xlfn.CONCAT(LEFT(ScanWorkbook[[#This Row],[Pheno]],4),RIGHT(ScanWorkbook[[#This Row],[Pheno]],3)))</f>
        <v>SUNL006</v>
      </c>
      <c r="J56" s="56" t="s">
        <v>8389</v>
      </c>
      <c r="K56" s="2" t="str">
        <f>IF(ScanWorkbook[[#This Row],[METRC]]=0,"",IF(ScanWorkbook[[#This Row],[METRC]]="","",_xlfn.CONCAT(ScanWorkbook[[#This Row],[Pheno Abv]],".",RIGHT(ScanWorkbook[[#This Row],[METRC]],6))))</f>
        <v>SUNL006.087030</v>
      </c>
      <c r="L56" s="1" t="s">
        <v>519</v>
      </c>
      <c r="P56" s="15"/>
    </row>
    <row r="57" spans="1:16" x14ac:dyDescent="0.25">
      <c r="A57" s="2">
        <v>1</v>
      </c>
      <c r="B57" s="52" t="s">
        <v>8165</v>
      </c>
      <c r="C57" s="130" t="s">
        <v>2879</v>
      </c>
      <c r="D57" s="2">
        <v>4</v>
      </c>
      <c r="E57" s="2" t="s">
        <v>8181</v>
      </c>
      <c r="F57" s="2" t="str">
        <f>IF(ISEVEN(ROW(ScanWorkbook[[#This Row],[SCAN INTO THIS COLUMN]])),C57,"")</f>
        <v/>
      </c>
      <c r="G57" s="2" t="str">
        <f>IF(ISEVEN(ROW(ScanWorkbook[[#This Row],[SCAN INTO THIS COLUMN]])),#REF!,"")</f>
        <v/>
      </c>
      <c r="H57" s="2" t="str">
        <f>LEFT(ScanWorkbook[[#This Row],[Pheno]],4)</f>
        <v/>
      </c>
      <c r="I57" s="2" t="str">
        <f>IF(SUM(COUNTIF(ScanWorkbook[[#This Row],[Pheno]],{"*.*"})),LEFT(ScanWorkbook[[#This Row],[Pheno]],7),_xlfn.CONCAT(LEFT(ScanWorkbook[[#This Row],[Pheno]],4),RIGHT(ScanWorkbook[[#This Row],[Pheno]],3)))</f>
        <v/>
      </c>
      <c r="J57" s="56" t="s">
        <v>8389</v>
      </c>
      <c r="K57" s="2" t="str">
        <f>IF(ScanWorkbook[[#This Row],[METRC]]=0,"",IF(ScanWorkbook[[#This Row],[METRC]]="","",_xlfn.CONCAT(ScanWorkbook[[#This Row],[Pheno Abv]],".",RIGHT(ScanWorkbook[[#This Row],[METRC]],6))))</f>
        <v/>
      </c>
      <c r="L57" s="1" t="s">
        <v>519</v>
      </c>
      <c r="P57" s="15"/>
    </row>
    <row r="58" spans="1:16" x14ac:dyDescent="0.25">
      <c r="A58" s="2">
        <v>2</v>
      </c>
      <c r="B58" s="52" t="s">
        <v>8165</v>
      </c>
      <c r="C58" s="130" t="s">
        <v>7870</v>
      </c>
      <c r="D58" s="2">
        <v>1</v>
      </c>
      <c r="E58" s="2" t="s">
        <v>8182</v>
      </c>
      <c r="F58" s="2" t="str">
        <f>IF(ISEVEN(ROW(ScanWorkbook[[#This Row],[SCAN INTO THIS COLUMN]])),C58,"")</f>
        <v>1A4070000000065000090095</v>
      </c>
      <c r="G58" s="2" t="str">
        <f>IF(ISEVEN(ROW(ScanWorkbook[[#This Row],[SCAN INTO THIS COLUMN]])),C59,"")</f>
        <v>HELL006.SEED</v>
      </c>
      <c r="H58" s="2" t="str">
        <f>LEFT(ScanWorkbook[[#This Row],[Pheno]],4)</f>
        <v>HELL</v>
      </c>
      <c r="I58" s="2" t="str">
        <f>IF(SUM(COUNTIF(ScanWorkbook[[#This Row],[Pheno]],{"*.*"})),LEFT(ScanWorkbook[[#This Row],[Pheno]],7),_xlfn.CONCAT(LEFT(ScanWorkbook[[#This Row],[Pheno]],4),RIGHT(ScanWorkbook[[#This Row],[Pheno]],3)))</f>
        <v>HELL006</v>
      </c>
      <c r="J58" s="56" t="s">
        <v>8390</v>
      </c>
      <c r="K58" s="2" t="str">
        <f>IF(ScanWorkbook[[#This Row],[METRC]]=0,"",IF(ScanWorkbook[[#This Row],[METRC]]="","",_xlfn.CONCAT(ScanWorkbook[[#This Row],[Pheno Abv]],".",RIGHT(ScanWorkbook[[#This Row],[METRC]],6))))</f>
        <v>HELL006.090095</v>
      </c>
      <c r="L58" s="1" t="s">
        <v>519</v>
      </c>
      <c r="P58" s="15"/>
    </row>
    <row r="59" spans="1:16" x14ac:dyDescent="0.25">
      <c r="A59" s="2">
        <v>2</v>
      </c>
      <c r="B59" s="52" t="s">
        <v>8165</v>
      </c>
      <c r="C59" s="130" t="s">
        <v>11430</v>
      </c>
      <c r="D59" s="2">
        <v>1</v>
      </c>
      <c r="E59" s="2" t="s">
        <v>8182</v>
      </c>
      <c r="F59" s="2" t="str">
        <f>IF(ISEVEN(ROW(ScanWorkbook[[#This Row],[SCAN INTO THIS COLUMN]])),C59,"")</f>
        <v/>
      </c>
      <c r="G59" s="2" t="str">
        <f>IF(ISEVEN(ROW(ScanWorkbook[[#This Row],[SCAN INTO THIS COLUMN]])),C60,"")</f>
        <v/>
      </c>
      <c r="H59" s="2" t="str">
        <f>LEFT(ScanWorkbook[[#This Row],[Pheno]],4)</f>
        <v/>
      </c>
      <c r="I59" s="2" t="str">
        <f>IF(SUM(COUNTIF(ScanWorkbook[[#This Row],[Pheno]],{"*.*"})),LEFT(ScanWorkbook[[#This Row],[Pheno]],7),_xlfn.CONCAT(LEFT(ScanWorkbook[[#This Row],[Pheno]],4),RIGHT(ScanWorkbook[[#This Row],[Pheno]],3)))</f>
        <v/>
      </c>
      <c r="J59" s="56" t="s">
        <v>8390</v>
      </c>
      <c r="K59" s="2" t="str">
        <f>IF(ScanWorkbook[[#This Row],[METRC]]=0,"",IF(ScanWorkbook[[#This Row],[METRC]]="","",_xlfn.CONCAT(ScanWorkbook[[#This Row],[Pheno Abv]],".",RIGHT(ScanWorkbook[[#This Row],[METRC]],6))))</f>
        <v/>
      </c>
      <c r="L59" s="1" t="s">
        <v>519</v>
      </c>
      <c r="P59" s="15"/>
    </row>
    <row r="60" spans="1:16" x14ac:dyDescent="0.25">
      <c r="A60" s="2">
        <v>2</v>
      </c>
      <c r="B60" s="52" t="s">
        <v>8165</v>
      </c>
      <c r="C60" s="130" t="s">
        <v>7439</v>
      </c>
      <c r="D60" s="2">
        <v>2</v>
      </c>
      <c r="E60" s="2" t="s">
        <v>8182</v>
      </c>
      <c r="F60" s="2" t="str">
        <f>IF(ISEVEN(ROW(ScanWorkbook[[#This Row],[SCAN INTO THIS COLUMN]])),C60,"")</f>
        <v>.</v>
      </c>
      <c r="G60" s="2" t="str">
        <f>IF(ISEVEN(ROW(ScanWorkbook[[#This Row],[SCAN INTO THIS COLUMN]])),C61,"")</f>
        <v>.</v>
      </c>
      <c r="H60" s="2" t="str">
        <f>LEFT(ScanWorkbook[[#This Row],[Pheno]],4)</f>
        <v>.</v>
      </c>
      <c r="I60" s="2" t="str">
        <f>IF(SUM(COUNTIF(ScanWorkbook[[#This Row],[Pheno]],{"*.*"})),LEFT(ScanWorkbook[[#This Row],[Pheno]],7),_xlfn.CONCAT(LEFT(ScanWorkbook[[#This Row],[Pheno]],4),RIGHT(ScanWorkbook[[#This Row],[Pheno]],3)))</f>
        <v>.</v>
      </c>
      <c r="J60" s="56" t="s">
        <v>8391</v>
      </c>
      <c r="K60" s="2" t="str">
        <f>IF(ScanWorkbook[[#This Row],[METRC]]=0,"",IF(ScanWorkbook[[#This Row],[METRC]]="","",_xlfn.CONCAT(ScanWorkbook[[#This Row],[Pheno Abv]],".",RIGHT(ScanWorkbook[[#This Row],[METRC]],6))))</f>
        <v>...</v>
      </c>
      <c r="L60" s="1" t="s">
        <v>519</v>
      </c>
      <c r="P60" s="15"/>
    </row>
    <row r="61" spans="1:16" x14ac:dyDescent="0.25">
      <c r="A61" s="2">
        <v>2</v>
      </c>
      <c r="B61" s="52" t="s">
        <v>8165</v>
      </c>
      <c r="C61" s="130" t="s">
        <v>7439</v>
      </c>
      <c r="D61" s="2">
        <v>2</v>
      </c>
      <c r="E61" s="2" t="s">
        <v>8182</v>
      </c>
      <c r="F61" s="2" t="str">
        <f>IF(ISEVEN(ROW(ScanWorkbook[[#This Row],[SCAN INTO THIS COLUMN]])),C61,"")</f>
        <v/>
      </c>
      <c r="G61" s="2" t="str">
        <f>IF(ISEVEN(ROW(ScanWorkbook[[#This Row],[SCAN INTO THIS COLUMN]])),C62,"")</f>
        <v/>
      </c>
      <c r="H61" s="2" t="str">
        <f>LEFT(ScanWorkbook[[#This Row],[Pheno]],4)</f>
        <v/>
      </c>
      <c r="I61" s="2" t="str">
        <f>IF(SUM(COUNTIF(ScanWorkbook[[#This Row],[Pheno]],{"*.*"})),LEFT(ScanWorkbook[[#This Row],[Pheno]],7),_xlfn.CONCAT(LEFT(ScanWorkbook[[#This Row],[Pheno]],4),RIGHT(ScanWorkbook[[#This Row],[Pheno]],3)))</f>
        <v/>
      </c>
      <c r="J61" s="56" t="s">
        <v>8391</v>
      </c>
      <c r="K61" s="2" t="str">
        <f>IF(ScanWorkbook[[#This Row],[METRC]]=0,"",IF(ScanWorkbook[[#This Row],[METRC]]="","",_xlfn.CONCAT(ScanWorkbook[[#This Row],[Pheno Abv]],".",RIGHT(ScanWorkbook[[#This Row],[METRC]],6))))</f>
        <v/>
      </c>
      <c r="L61" s="1" t="s">
        <v>519</v>
      </c>
      <c r="P61" s="15"/>
    </row>
    <row r="62" spans="1:16" x14ac:dyDescent="0.25">
      <c r="A62" s="2">
        <v>2</v>
      </c>
      <c r="B62" s="52" t="s">
        <v>8165</v>
      </c>
      <c r="C62" s="130" t="s">
        <v>7652</v>
      </c>
      <c r="D62" s="2">
        <v>3</v>
      </c>
      <c r="E62" s="2" t="s">
        <v>8182</v>
      </c>
      <c r="F62" s="2" t="str">
        <f>IF(ISEVEN(ROW(ScanWorkbook[[#This Row],[SCAN INTO THIS COLUMN]])),C62,"")</f>
        <v>1A4070000000065000085392</v>
      </c>
      <c r="G62" s="2" t="str">
        <f>IF(ISEVEN(ROW(ScanWorkbook[[#This Row],[SCAN INTO THIS COLUMN]])),C63,"")</f>
        <v>NYFL014.078283</v>
      </c>
      <c r="H62" s="2" t="str">
        <f>LEFT(ScanWorkbook[[#This Row],[Pheno]],4)</f>
        <v>NYFL</v>
      </c>
      <c r="I62" s="2" t="str">
        <f>IF(SUM(COUNTIF(ScanWorkbook[[#This Row],[Pheno]],{"*.*"})),LEFT(ScanWorkbook[[#This Row],[Pheno]],7),_xlfn.CONCAT(LEFT(ScanWorkbook[[#This Row],[Pheno]],4),RIGHT(ScanWorkbook[[#This Row],[Pheno]],3)))</f>
        <v>NYFL014</v>
      </c>
      <c r="J62" s="56" t="s">
        <v>8392</v>
      </c>
      <c r="K62" s="2" t="str">
        <f>IF(ScanWorkbook[[#This Row],[METRC]]=0,"",IF(ScanWorkbook[[#This Row],[METRC]]="","",_xlfn.CONCAT(ScanWorkbook[[#This Row],[Pheno Abv]],".",RIGHT(ScanWorkbook[[#This Row],[METRC]],6))))</f>
        <v>NYFL014.085392</v>
      </c>
      <c r="L62" s="1" t="s">
        <v>519</v>
      </c>
      <c r="P62" s="15"/>
    </row>
    <row r="63" spans="1:16" x14ac:dyDescent="0.25">
      <c r="A63" s="2">
        <v>2</v>
      </c>
      <c r="B63" s="52" t="s">
        <v>8165</v>
      </c>
      <c r="C63" s="130" t="s">
        <v>7454</v>
      </c>
      <c r="D63" s="2">
        <v>3</v>
      </c>
      <c r="E63" s="2" t="s">
        <v>8182</v>
      </c>
      <c r="F63" s="2" t="str">
        <f>IF(ISEVEN(ROW(ScanWorkbook[[#This Row],[SCAN INTO THIS COLUMN]])),C63,"")</f>
        <v/>
      </c>
      <c r="G63" s="2" t="str">
        <f>IF(ISEVEN(ROW(ScanWorkbook[[#This Row],[SCAN INTO THIS COLUMN]])),C64,"")</f>
        <v/>
      </c>
      <c r="H63" s="2" t="str">
        <f>LEFT(ScanWorkbook[[#This Row],[Pheno]],4)</f>
        <v/>
      </c>
      <c r="I63" s="2" t="str">
        <f>IF(SUM(COUNTIF(ScanWorkbook[[#This Row],[Pheno]],{"*.*"})),LEFT(ScanWorkbook[[#This Row],[Pheno]],7),_xlfn.CONCAT(LEFT(ScanWorkbook[[#This Row],[Pheno]],4),RIGHT(ScanWorkbook[[#This Row],[Pheno]],3)))</f>
        <v/>
      </c>
      <c r="J63" s="56" t="s">
        <v>8392</v>
      </c>
      <c r="K63" s="2" t="str">
        <f>IF(ScanWorkbook[[#This Row],[METRC]]=0,"",IF(ScanWorkbook[[#This Row],[METRC]]="","",_xlfn.CONCAT(ScanWorkbook[[#This Row],[Pheno Abv]],".",RIGHT(ScanWorkbook[[#This Row],[METRC]],6))))</f>
        <v/>
      </c>
      <c r="L63" s="1" t="s">
        <v>519</v>
      </c>
      <c r="P63" s="15"/>
    </row>
    <row r="64" spans="1:16" x14ac:dyDescent="0.25">
      <c r="A64" s="2">
        <v>2</v>
      </c>
      <c r="B64" s="52" t="s">
        <v>8165</v>
      </c>
      <c r="C64" s="130" t="s">
        <v>7534</v>
      </c>
      <c r="D64" s="2">
        <v>4</v>
      </c>
      <c r="E64" s="2" t="s">
        <v>8182</v>
      </c>
      <c r="F64" s="2" t="str">
        <f>IF(ISEVEN(ROW(ScanWorkbook[[#This Row],[SCAN INTO THIS COLUMN]])),C64,"")</f>
        <v>1A4070000000065000083630</v>
      </c>
      <c r="G64" s="2" t="str">
        <f>IF(ISEVEN(ROW(ScanWorkbook[[#This Row],[SCAN INTO THIS COLUMN]])),C65,"")</f>
        <v>SOUR011.064817</v>
      </c>
      <c r="H64" s="2" t="str">
        <f>LEFT(ScanWorkbook[[#This Row],[Pheno]],4)</f>
        <v>SOUR</v>
      </c>
      <c r="I64" s="2" t="str">
        <f>IF(SUM(COUNTIF(ScanWorkbook[[#This Row],[Pheno]],{"*.*"})),LEFT(ScanWorkbook[[#This Row],[Pheno]],7),_xlfn.CONCAT(LEFT(ScanWorkbook[[#This Row],[Pheno]],4),RIGHT(ScanWorkbook[[#This Row],[Pheno]],3)))</f>
        <v>SOUR011</v>
      </c>
      <c r="J64" s="56" t="s">
        <v>8393</v>
      </c>
      <c r="K64" s="2" t="str">
        <f>IF(ScanWorkbook[[#This Row],[METRC]]=0,"",IF(ScanWorkbook[[#This Row],[METRC]]="","",_xlfn.CONCAT(ScanWorkbook[[#This Row],[Pheno Abv]],".",RIGHT(ScanWorkbook[[#This Row],[METRC]],6))))</f>
        <v>SOUR011.083630</v>
      </c>
      <c r="L64" s="1" t="s">
        <v>519</v>
      </c>
      <c r="P64" s="15"/>
    </row>
    <row r="65" spans="1:16" x14ac:dyDescent="0.25">
      <c r="A65" s="2">
        <v>2</v>
      </c>
      <c r="B65" s="52" t="s">
        <v>8165</v>
      </c>
      <c r="C65" s="130" t="s">
        <v>2753</v>
      </c>
      <c r="D65" s="2">
        <v>4</v>
      </c>
      <c r="E65" s="2" t="s">
        <v>8182</v>
      </c>
      <c r="F65" s="2" t="str">
        <f>IF(ISEVEN(ROW(ScanWorkbook[[#This Row],[SCAN INTO THIS COLUMN]])),C65,"")</f>
        <v/>
      </c>
      <c r="G65" s="2" t="str">
        <f>IF(ISEVEN(ROW(ScanWorkbook[[#This Row],[SCAN INTO THIS COLUMN]])),#REF!,"")</f>
        <v/>
      </c>
      <c r="H65" s="2" t="str">
        <f>LEFT(ScanWorkbook[[#This Row],[Pheno]],4)</f>
        <v/>
      </c>
      <c r="I65" s="2" t="str">
        <f>IF(SUM(COUNTIF(ScanWorkbook[[#This Row],[Pheno]],{"*.*"})),LEFT(ScanWorkbook[[#This Row],[Pheno]],7),_xlfn.CONCAT(LEFT(ScanWorkbook[[#This Row],[Pheno]],4),RIGHT(ScanWorkbook[[#This Row],[Pheno]],3)))</f>
        <v/>
      </c>
      <c r="J65" s="56" t="s">
        <v>8393</v>
      </c>
      <c r="K65" s="2" t="str">
        <f>IF(ScanWorkbook[[#This Row],[METRC]]=0,"",IF(ScanWorkbook[[#This Row],[METRC]]="","",_xlfn.CONCAT(ScanWorkbook[[#This Row],[Pheno Abv]],".",RIGHT(ScanWorkbook[[#This Row],[METRC]],6))))</f>
        <v/>
      </c>
      <c r="L65" s="1" t="s">
        <v>519</v>
      </c>
      <c r="P65" s="15"/>
    </row>
    <row r="66" spans="1:16" x14ac:dyDescent="0.25">
      <c r="A66" s="2">
        <v>3</v>
      </c>
      <c r="B66" s="52" t="s">
        <v>8165</v>
      </c>
      <c r="C66" s="130" t="s">
        <v>7439</v>
      </c>
      <c r="D66" s="2">
        <v>1</v>
      </c>
      <c r="E66" s="2" t="s">
        <v>8183</v>
      </c>
      <c r="F66" s="2" t="str">
        <f>IF(ISEVEN(ROW(ScanWorkbook[[#This Row],[SCAN INTO THIS COLUMN]])),C66,"")</f>
        <v>.</v>
      </c>
      <c r="G66" s="2" t="str">
        <f>IF(ISEVEN(ROW(ScanWorkbook[[#This Row],[SCAN INTO THIS COLUMN]])),C67,"")</f>
        <v>.</v>
      </c>
      <c r="H66" s="2" t="str">
        <f>LEFT(ScanWorkbook[[#This Row],[Pheno]],4)</f>
        <v>.</v>
      </c>
      <c r="I66" s="2" t="str">
        <f>IF(SUM(COUNTIF(ScanWorkbook[[#This Row],[Pheno]],{"*.*"})),LEFT(ScanWorkbook[[#This Row],[Pheno]],7),_xlfn.CONCAT(LEFT(ScanWorkbook[[#This Row],[Pheno]],4),RIGHT(ScanWorkbook[[#This Row],[Pheno]],3)))</f>
        <v>.</v>
      </c>
      <c r="J66" s="56" t="s">
        <v>8394</v>
      </c>
      <c r="K66" s="2" t="str">
        <f>IF(ScanWorkbook[[#This Row],[METRC]]=0,"",IF(ScanWorkbook[[#This Row],[METRC]]="","",_xlfn.CONCAT(ScanWorkbook[[#This Row],[Pheno Abv]],".",RIGHT(ScanWorkbook[[#This Row],[METRC]],6))))</f>
        <v>...</v>
      </c>
      <c r="L66" s="1" t="s">
        <v>519</v>
      </c>
      <c r="P66" s="15"/>
    </row>
    <row r="67" spans="1:16" x14ac:dyDescent="0.25">
      <c r="A67" s="2">
        <v>3</v>
      </c>
      <c r="B67" s="52" t="s">
        <v>8165</v>
      </c>
      <c r="C67" s="130" t="s">
        <v>7439</v>
      </c>
      <c r="D67" s="2">
        <v>1</v>
      </c>
      <c r="E67" s="2" t="s">
        <v>8183</v>
      </c>
      <c r="F67" s="2" t="str">
        <f>IF(ISEVEN(ROW(ScanWorkbook[[#This Row],[SCAN INTO THIS COLUMN]])),C67,"")</f>
        <v/>
      </c>
      <c r="G67" s="2" t="str">
        <f>IF(ISEVEN(ROW(ScanWorkbook[[#This Row],[SCAN INTO THIS COLUMN]])),C68,"")</f>
        <v/>
      </c>
      <c r="H67" s="2" t="str">
        <f>LEFT(ScanWorkbook[[#This Row],[Pheno]],4)</f>
        <v/>
      </c>
      <c r="I67" s="2" t="str">
        <f>IF(SUM(COUNTIF(ScanWorkbook[[#This Row],[Pheno]],{"*.*"})),LEFT(ScanWorkbook[[#This Row],[Pheno]],7),_xlfn.CONCAT(LEFT(ScanWorkbook[[#This Row],[Pheno]],4),RIGHT(ScanWorkbook[[#This Row],[Pheno]],3)))</f>
        <v/>
      </c>
      <c r="J67" s="56" t="s">
        <v>8394</v>
      </c>
      <c r="K67" s="2" t="str">
        <f>IF(ScanWorkbook[[#This Row],[METRC]]=0,"",IF(ScanWorkbook[[#This Row],[METRC]]="","",_xlfn.CONCAT(ScanWorkbook[[#This Row],[Pheno Abv]],".",RIGHT(ScanWorkbook[[#This Row],[METRC]],6))))</f>
        <v/>
      </c>
      <c r="L67" s="1" t="s">
        <v>519</v>
      </c>
      <c r="P67" s="15"/>
    </row>
    <row r="68" spans="1:16" x14ac:dyDescent="0.25">
      <c r="A68" s="2">
        <v>3</v>
      </c>
      <c r="B68" s="52" t="s">
        <v>8165</v>
      </c>
      <c r="C68" s="130" t="s">
        <v>7694</v>
      </c>
      <c r="D68" s="2">
        <v>2</v>
      </c>
      <c r="E68" s="2" t="s">
        <v>8183</v>
      </c>
      <c r="F68" s="2" t="str">
        <f>IF(ISEVEN(ROW(ScanWorkbook[[#This Row],[SCAN INTO THIS COLUMN]])),C68,"")</f>
        <v>1A4070000000065000085500</v>
      </c>
      <c r="G68" s="2" t="str">
        <f>IF(ISEVEN(ROW(ScanWorkbook[[#This Row],[SCAN INTO THIS COLUMN]])),C69,"")</f>
        <v>OROB054.077701</v>
      </c>
      <c r="H68" s="2" t="str">
        <f>LEFT(ScanWorkbook[[#This Row],[Pheno]],4)</f>
        <v>OROB</v>
      </c>
      <c r="I68" s="2" t="str">
        <f>IF(SUM(COUNTIF(ScanWorkbook[[#This Row],[Pheno]],{"*.*"})),LEFT(ScanWorkbook[[#This Row],[Pheno]],7),_xlfn.CONCAT(LEFT(ScanWorkbook[[#This Row],[Pheno]],4),RIGHT(ScanWorkbook[[#This Row],[Pheno]],3)))</f>
        <v>OROB054</v>
      </c>
      <c r="J68" s="56" t="s">
        <v>9032</v>
      </c>
      <c r="K68" s="2" t="str">
        <f>IF(ScanWorkbook[[#This Row],[METRC]]=0,"",IF(ScanWorkbook[[#This Row],[METRC]]="","",_xlfn.CONCAT(ScanWorkbook[[#This Row],[Pheno Abv]],".",RIGHT(ScanWorkbook[[#This Row],[METRC]],6))))</f>
        <v>OROB054.085500</v>
      </c>
      <c r="L68" s="1" t="s">
        <v>519</v>
      </c>
      <c r="P68" s="15"/>
    </row>
    <row r="69" spans="1:16" x14ac:dyDescent="0.25">
      <c r="A69" s="2">
        <v>3</v>
      </c>
      <c r="B69" s="52" t="s">
        <v>8165</v>
      </c>
      <c r="C69" s="130" t="s">
        <v>7500</v>
      </c>
      <c r="D69" s="2">
        <v>2</v>
      </c>
      <c r="E69" s="2" t="s">
        <v>8183</v>
      </c>
      <c r="F69" s="2" t="str">
        <f>IF(ISEVEN(ROW(ScanWorkbook[[#This Row],[SCAN INTO THIS COLUMN]])),C69,"")</f>
        <v/>
      </c>
      <c r="G69" s="2" t="str">
        <f>IF(ISEVEN(ROW(ScanWorkbook[[#This Row],[SCAN INTO THIS COLUMN]])),C70,"")</f>
        <v/>
      </c>
      <c r="H69" s="2" t="str">
        <f>LEFT(ScanWorkbook[[#This Row],[Pheno]],4)</f>
        <v/>
      </c>
      <c r="I69" s="2" t="str">
        <f>IF(SUM(COUNTIF(ScanWorkbook[[#This Row],[Pheno]],{"*.*"})),LEFT(ScanWorkbook[[#This Row],[Pheno]],7),_xlfn.CONCAT(LEFT(ScanWorkbook[[#This Row],[Pheno]],4),RIGHT(ScanWorkbook[[#This Row],[Pheno]],3)))</f>
        <v/>
      </c>
      <c r="J69" s="56" t="s">
        <v>9032</v>
      </c>
      <c r="K69" s="2" t="str">
        <f>IF(ScanWorkbook[[#This Row],[METRC]]=0,"",IF(ScanWorkbook[[#This Row],[METRC]]="","",_xlfn.CONCAT(ScanWorkbook[[#This Row],[Pheno Abv]],".",RIGHT(ScanWorkbook[[#This Row],[METRC]],6))))</f>
        <v/>
      </c>
      <c r="L69" s="1" t="s">
        <v>519</v>
      </c>
      <c r="P69" s="15"/>
    </row>
    <row r="70" spans="1:16" x14ac:dyDescent="0.25">
      <c r="A70" s="2">
        <v>3</v>
      </c>
      <c r="B70" s="52" t="s">
        <v>8165</v>
      </c>
      <c r="C70" s="130" t="s">
        <v>7539</v>
      </c>
      <c r="D70" s="2">
        <v>3</v>
      </c>
      <c r="E70" s="2" t="s">
        <v>8183</v>
      </c>
      <c r="F70" s="2" t="str">
        <f>IF(ISEVEN(ROW(ScanWorkbook[[#This Row],[SCAN INTO THIS COLUMN]])),C70,"")</f>
        <v>1A4070000000065000083955</v>
      </c>
      <c r="G70" s="2" t="str">
        <f>IF(ISEVEN(ROW(ScanWorkbook[[#This Row],[SCAN INTO THIS COLUMN]])),C71,"")</f>
        <v>STR8017.066663</v>
      </c>
      <c r="H70" s="2" t="str">
        <f>LEFT(ScanWorkbook[[#This Row],[Pheno]],4)</f>
        <v>STR8</v>
      </c>
      <c r="I70" s="2" t="str">
        <f>IF(SUM(COUNTIF(ScanWorkbook[[#This Row],[Pheno]],{"*.*"})),LEFT(ScanWorkbook[[#This Row],[Pheno]],7),_xlfn.CONCAT(LEFT(ScanWorkbook[[#This Row],[Pheno]],4),RIGHT(ScanWorkbook[[#This Row],[Pheno]],3)))</f>
        <v>STR8017</v>
      </c>
      <c r="J70" s="56" t="s">
        <v>9033</v>
      </c>
      <c r="K70" s="2" t="str">
        <f>IF(ScanWorkbook[[#This Row],[METRC]]=0,"",IF(ScanWorkbook[[#This Row],[METRC]]="","",_xlfn.CONCAT(ScanWorkbook[[#This Row],[Pheno Abv]],".",RIGHT(ScanWorkbook[[#This Row],[METRC]],6))))</f>
        <v>STR8017.083955</v>
      </c>
      <c r="L70" s="1" t="s">
        <v>519</v>
      </c>
      <c r="P70" s="15"/>
    </row>
    <row r="71" spans="1:16" x14ac:dyDescent="0.25">
      <c r="A71" s="2">
        <v>3</v>
      </c>
      <c r="B71" s="52" t="s">
        <v>8165</v>
      </c>
      <c r="C71" s="130" t="s">
        <v>2703</v>
      </c>
      <c r="D71" s="2">
        <v>3</v>
      </c>
      <c r="E71" s="2" t="s">
        <v>8183</v>
      </c>
      <c r="F71" s="2" t="str">
        <f>IF(ISEVEN(ROW(ScanWorkbook[[#This Row],[SCAN INTO THIS COLUMN]])),C71,"")</f>
        <v/>
      </c>
      <c r="G71" s="2" t="str">
        <f>IF(ISEVEN(ROW(ScanWorkbook[[#This Row],[SCAN INTO THIS COLUMN]])),C72,"")</f>
        <v/>
      </c>
      <c r="H71" s="2" t="str">
        <f>LEFT(ScanWorkbook[[#This Row],[Pheno]],4)</f>
        <v/>
      </c>
      <c r="I71" s="2" t="str">
        <f>IF(SUM(COUNTIF(ScanWorkbook[[#This Row],[Pheno]],{"*.*"})),LEFT(ScanWorkbook[[#This Row],[Pheno]],7),_xlfn.CONCAT(LEFT(ScanWorkbook[[#This Row],[Pheno]],4),RIGHT(ScanWorkbook[[#This Row],[Pheno]],3)))</f>
        <v/>
      </c>
      <c r="J71" s="56" t="s">
        <v>9033</v>
      </c>
      <c r="K71" s="2" t="str">
        <f>IF(ScanWorkbook[[#This Row],[METRC]]=0,"",IF(ScanWorkbook[[#This Row],[METRC]]="","",_xlfn.CONCAT(ScanWorkbook[[#This Row],[Pheno Abv]],".",RIGHT(ScanWorkbook[[#This Row],[METRC]],6))))</f>
        <v/>
      </c>
      <c r="L71" s="1" t="s">
        <v>519</v>
      </c>
    </row>
    <row r="72" spans="1:16" x14ac:dyDescent="0.25">
      <c r="A72" s="2">
        <v>3</v>
      </c>
      <c r="B72" s="52" t="s">
        <v>8165</v>
      </c>
      <c r="C72" s="130" t="s">
        <v>7439</v>
      </c>
      <c r="D72" s="2">
        <v>4</v>
      </c>
      <c r="E72" s="2" t="s">
        <v>8183</v>
      </c>
      <c r="F72" s="2" t="str">
        <f>IF(ISEVEN(ROW(ScanWorkbook[[#This Row],[SCAN INTO THIS COLUMN]])),C72,"")</f>
        <v>.</v>
      </c>
      <c r="G72" s="2" t="str">
        <f>IF(ISEVEN(ROW(ScanWorkbook[[#This Row],[SCAN INTO THIS COLUMN]])),C73,"")</f>
        <v>.</v>
      </c>
      <c r="H72" s="2" t="str">
        <f>LEFT(ScanWorkbook[[#This Row],[Pheno]],4)</f>
        <v>.</v>
      </c>
      <c r="I72" s="2" t="str">
        <f>IF(SUM(COUNTIF(ScanWorkbook[[#This Row],[Pheno]],{"*.*"})),LEFT(ScanWorkbook[[#This Row],[Pheno]],7),_xlfn.CONCAT(LEFT(ScanWorkbook[[#This Row],[Pheno]],4),RIGHT(ScanWorkbook[[#This Row],[Pheno]],3)))</f>
        <v>.</v>
      </c>
      <c r="J72" s="56" t="s">
        <v>8395</v>
      </c>
      <c r="K72" s="2" t="str">
        <f>IF(ScanWorkbook[[#This Row],[METRC]]=0,"",IF(ScanWorkbook[[#This Row],[METRC]]="","",_xlfn.CONCAT(ScanWorkbook[[#This Row],[Pheno Abv]],".",RIGHT(ScanWorkbook[[#This Row],[METRC]],6))))</f>
        <v>...</v>
      </c>
      <c r="L72" s="1" t="s">
        <v>519</v>
      </c>
    </row>
    <row r="73" spans="1:16" x14ac:dyDescent="0.25">
      <c r="A73" s="2">
        <v>3</v>
      </c>
      <c r="B73" s="52" t="s">
        <v>8165</v>
      </c>
      <c r="C73" s="130" t="s">
        <v>7439</v>
      </c>
      <c r="D73" s="2">
        <v>4</v>
      </c>
      <c r="E73" s="2" t="s">
        <v>8183</v>
      </c>
      <c r="F73" s="2" t="str">
        <f>IF(ISEVEN(ROW(ScanWorkbook[[#This Row],[SCAN INTO THIS COLUMN]])),C73,"")</f>
        <v/>
      </c>
      <c r="G73" s="2" t="str">
        <f>IF(ISEVEN(ROW(ScanWorkbook[[#This Row],[SCAN INTO THIS COLUMN]])),#REF!,"")</f>
        <v/>
      </c>
      <c r="H73" s="2" t="str">
        <f>LEFT(ScanWorkbook[[#This Row],[Pheno]],4)</f>
        <v/>
      </c>
      <c r="I73" s="2" t="str">
        <f>IF(SUM(COUNTIF(ScanWorkbook[[#This Row],[Pheno]],{"*.*"})),LEFT(ScanWorkbook[[#This Row],[Pheno]],7),_xlfn.CONCAT(LEFT(ScanWorkbook[[#This Row],[Pheno]],4),RIGHT(ScanWorkbook[[#This Row],[Pheno]],3)))</f>
        <v/>
      </c>
      <c r="J73" s="56" t="s">
        <v>8395</v>
      </c>
      <c r="K73" s="2" t="str">
        <f>IF(ScanWorkbook[[#This Row],[METRC]]=0,"",IF(ScanWorkbook[[#This Row],[METRC]]="","",_xlfn.CONCAT(ScanWorkbook[[#This Row],[Pheno Abv]],".",RIGHT(ScanWorkbook[[#This Row],[METRC]],6))))</f>
        <v/>
      </c>
      <c r="L73" s="1" t="s">
        <v>519</v>
      </c>
    </row>
    <row r="74" spans="1:16" x14ac:dyDescent="0.25">
      <c r="A74" s="2">
        <v>1</v>
      </c>
      <c r="B74" s="52" t="s">
        <v>8166</v>
      </c>
      <c r="C74" s="130" t="s">
        <v>7439</v>
      </c>
      <c r="D74" s="2">
        <v>1</v>
      </c>
      <c r="E74" s="2" t="s">
        <v>8184</v>
      </c>
      <c r="F74" s="2" t="str">
        <f>IF(ISEVEN(ROW(ScanWorkbook[[#This Row],[SCAN INTO THIS COLUMN]])),C74,"")</f>
        <v>.</v>
      </c>
      <c r="G74" s="2" t="str">
        <f>IF(ISEVEN(ROW(ScanWorkbook[[#This Row],[SCAN INTO THIS COLUMN]])),C75,"")</f>
        <v>.</v>
      </c>
      <c r="H74" s="2" t="str">
        <f>LEFT(ScanWorkbook[[#This Row],[Pheno]],4)</f>
        <v>.</v>
      </c>
      <c r="I74" s="2" t="str">
        <f>IF(SUM(COUNTIF(ScanWorkbook[[#This Row],[Pheno]],{"*.*"})),LEFT(ScanWorkbook[[#This Row],[Pheno]],7),_xlfn.CONCAT(LEFT(ScanWorkbook[[#This Row],[Pheno]],4),RIGHT(ScanWorkbook[[#This Row],[Pheno]],3)))</f>
        <v>.</v>
      </c>
      <c r="J74" s="56" t="s">
        <v>8414</v>
      </c>
      <c r="K74" s="2" t="str">
        <f>IF(ScanWorkbook[[#This Row],[METRC]]=0,"",IF(ScanWorkbook[[#This Row],[METRC]]="","",_xlfn.CONCAT(ScanWorkbook[[#This Row],[Pheno Abv]],".",RIGHT(ScanWorkbook[[#This Row],[METRC]],6))))</f>
        <v>...</v>
      </c>
      <c r="L74" s="1" t="s">
        <v>519</v>
      </c>
    </row>
    <row r="75" spans="1:16" x14ac:dyDescent="0.25">
      <c r="A75" s="2">
        <v>1</v>
      </c>
      <c r="B75" s="52" t="s">
        <v>8166</v>
      </c>
      <c r="C75" s="130" t="s">
        <v>7439</v>
      </c>
      <c r="D75" s="2">
        <v>1</v>
      </c>
      <c r="E75" s="2" t="s">
        <v>8184</v>
      </c>
      <c r="F75" s="2" t="str">
        <f>IF(ISEVEN(ROW(ScanWorkbook[[#This Row],[SCAN INTO THIS COLUMN]])),C75,"")</f>
        <v/>
      </c>
      <c r="G75" s="2" t="str">
        <f>IF(ISEVEN(ROW(ScanWorkbook[[#This Row],[SCAN INTO THIS COLUMN]])),C76,"")</f>
        <v/>
      </c>
      <c r="H75" s="2" t="str">
        <f>LEFT(ScanWorkbook[[#This Row],[Pheno]],4)</f>
        <v/>
      </c>
      <c r="I75" s="2" t="str">
        <f>IF(SUM(COUNTIF(ScanWorkbook[[#This Row],[Pheno]],{"*.*"})),LEFT(ScanWorkbook[[#This Row],[Pheno]],7),_xlfn.CONCAT(LEFT(ScanWorkbook[[#This Row],[Pheno]],4),RIGHT(ScanWorkbook[[#This Row],[Pheno]],3)))</f>
        <v/>
      </c>
      <c r="J75" s="56" t="s">
        <v>8414</v>
      </c>
      <c r="K75" s="2" t="str">
        <f>IF(ScanWorkbook[[#This Row],[METRC]]=0,"",IF(ScanWorkbook[[#This Row],[METRC]]="","",_xlfn.CONCAT(ScanWorkbook[[#This Row],[Pheno Abv]],".",RIGHT(ScanWorkbook[[#This Row],[METRC]],6))))</f>
        <v/>
      </c>
      <c r="L75" s="1" t="s">
        <v>519</v>
      </c>
    </row>
    <row r="76" spans="1:16" x14ac:dyDescent="0.25">
      <c r="A76" s="2">
        <v>1</v>
      </c>
      <c r="B76" s="52" t="s">
        <v>8166</v>
      </c>
      <c r="C76" s="130" t="s">
        <v>7733</v>
      </c>
      <c r="D76" s="2">
        <v>2</v>
      </c>
      <c r="E76" s="2" t="s">
        <v>8184</v>
      </c>
      <c r="F76" s="2" t="str">
        <f>IF(ISEVEN(ROW(ScanWorkbook[[#This Row],[SCAN INTO THIS COLUMN]])),C76,"")</f>
        <v>1A4070000000065000089991</v>
      </c>
      <c r="G76" s="2" t="str">
        <f>IF(ISEVEN(ROW(ScanWorkbook[[#This Row],[SCAN INTO THIS COLUMN]])),C77,"")</f>
        <v>JMAC006.079994</v>
      </c>
      <c r="H76" s="2" t="str">
        <f>LEFT(ScanWorkbook[[#This Row],[Pheno]],4)</f>
        <v>JMAC</v>
      </c>
      <c r="I76" s="2" t="str">
        <f>IF(SUM(COUNTIF(ScanWorkbook[[#This Row],[Pheno]],{"*.*"})),LEFT(ScanWorkbook[[#This Row],[Pheno]],7),_xlfn.CONCAT(LEFT(ScanWorkbook[[#This Row],[Pheno]],4),RIGHT(ScanWorkbook[[#This Row],[Pheno]],3)))</f>
        <v>JMAC006</v>
      </c>
      <c r="J76" s="56" t="s">
        <v>8415</v>
      </c>
      <c r="K76" s="2" t="str">
        <f>IF(ScanWorkbook[[#This Row],[METRC]]=0,"",IF(ScanWorkbook[[#This Row],[METRC]]="","",_xlfn.CONCAT(ScanWorkbook[[#This Row],[Pheno Abv]],".",RIGHT(ScanWorkbook[[#This Row],[METRC]],6))))</f>
        <v>JMAC006.089991</v>
      </c>
      <c r="L76" s="1" t="s">
        <v>519</v>
      </c>
    </row>
    <row r="77" spans="1:16" x14ac:dyDescent="0.25">
      <c r="A77" s="2">
        <v>1</v>
      </c>
      <c r="B77" s="52" t="s">
        <v>8166</v>
      </c>
      <c r="C77" s="130" t="s">
        <v>7342</v>
      </c>
      <c r="D77" s="2">
        <v>2</v>
      </c>
      <c r="E77" s="2" t="s">
        <v>8184</v>
      </c>
      <c r="F77" s="2" t="str">
        <f>IF(ISEVEN(ROW(ScanWorkbook[[#This Row],[SCAN INTO THIS COLUMN]])),C77,"")</f>
        <v/>
      </c>
      <c r="G77" s="2" t="str">
        <f>IF(ISEVEN(ROW(ScanWorkbook[[#This Row],[SCAN INTO THIS COLUMN]])),C78,"")</f>
        <v/>
      </c>
      <c r="H77" s="2" t="str">
        <f>LEFT(ScanWorkbook[[#This Row],[Pheno]],4)</f>
        <v/>
      </c>
      <c r="I77" s="2" t="str">
        <f>IF(SUM(COUNTIF(ScanWorkbook[[#This Row],[Pheno]],{"*.*"})),LEFT(ScanWorkbook[[#This Row],[Pheno]],7),_xlfn.CONCAT(LEFT(ScanWorkbook[[#This Row],[Pheno]],4),RIGHT(ScanWorkbook[[#This Row],[Pheno]],3)))</f>
        <v/>
      </c>
      <c r="J77" s="56" t="s">
        <v>8415</v>
      </c>
      <c r="K77" s="2" t="str">
        <f>IF(ScanWorkbook[[#This Row],[METRC]]=0,"",IF(ScanWorkbook[[#This Row],[METRC]]="","",_xlfn.CONCAT(ScanWorkbook[[#This Row],[Pheno Abv]],".",RIGHT(ScanWorkbook[[#This Row],[METRC]],6))))</f>
        <v/>
      </c>
      <c r="L77" s="1" t="s">
        <v>519</v>
      </c>
    </row>
    <row r="78" spans="1:16" x14ac:dyDescent="0.25">
      <c r="A78" s="2">
        <v>1</v>
      </c>
      <c r="B78" s="52" t="s">
        <v>8166</v>
      </c>
      <c r="C78" s="130" t="s">
        <v>6646</v>
      </c>
      <c r="D78" s="2">
        <v>3</v>
      </c>
      <c r="E78" s="2" t="s">
        <v>8184</v>
      </c>
      <c r="F78" s="2" t="str">
        <f>IF(ISEVEN(ROW(ScanWorkbook[[#This Row],[SCAN INTO THIS COLUMN]])),C78,"")</f>
        <v>1A4070000000065000079409</v>
      </c>
      <c r="G78" s="2" t="str">
        <f>IF(ISEVEN(ROW(ScanWorkbook[[#This Row],[SCAN INTO THIS COLUMN]])),C79,"")</f>
        <v>SOUR007.064827</v>
      </c>
      <c r="H78" s="2" t="str">
        <f>LEFT(ScanWorkbook[[#This Row],[Pheno]],4)</f>
        <v>SOUR</v>
      </c>
      <c r="I78" s="2" t="str">
        <f>IF(SUM(COUNTIF(ScanWorkbook[[#This Row],[Pheno]],{"*.*"})),LEFT(ScanWorkbook[[#This Row],[Pheno]],7),_xlfn.CONCAT(LEFT(ScanWorkbook[[#This Row],[Pheno]],4),RIGHT(ScanWorkbook[[#This Row],[Pheno]],3)))</f>
        <v>SOUR007</v>
      </c>
      <c r="J78" s="56" t="s">
        <v>8416</v>
      </c>
      <c r="K78" s="2" t="str">
        <f>IF(ScanWorkbook[[#This Row],[METRC]]=0,"",IF(ScanWorkbook[[#This Row],[METRC]]="","",_xlfn.CONCAT(ScanWorkbook[[#This Row],[Pheno Abv]],".",RIGHT(ScanWorkbook[[#This Row],[METRC]],6))))</f>
        <v>SOUR007.079409</v>
      </c>
      <c r="L78" s="1" t="s">
        <v>519</v>
      </c>
    </row>
    <row r="79" spans="1:16" x14ac:dyDescent="0.25">
      <c r="A79" s="2">
        <v>1</v>
      </c>
      <c r="B79" s="52" t="s">
        <v>8166</v>
      </c>
      <c r="C79" s="130" t="s">
        <v>2640</v>
      </c>
      <c r="D79" s="2">
        <v>3</v>
      </c>
      <c r="E79" s="2" t="s">
        <v>8184</v>
      </c>
      <c r="F79" s="2" t="str">
        <f>IF(ISEVEN(ROW(ScanWorkbook[[#This Row],[SCAN INTO THIS COLUMN]])),C79,"")</f>
        <v/>
      </c>
      <c r="G79" s="2" t="str">
        <f>IF(ISEVEN(ROW(ScanWorkbook[[#This Row],[SCAN INTO THIS COLUMN]])),C80,"")</f>
        <v/>
      </c>
      <c r="H79" s="2" t="str">
        <f>LEFT(ScanWorkbook[[#This Row],[Pheno]],4)</f>
        <v/>
      </c>
      <c r="I79" s="2" t="str">
        <f>IF(SUM(COUNTIF(ScanWorkbook[[#This Row],[Pheno]],{"*.*"})),LEFT(ScanWorkbook[[#This Row],[Pheno]],7),_xlfn.CONCAT(LEFT(ScanWorkbook[[#This Row],[Pheno]],4),RIGHT(ScanWorkbook[[#This Row],[Pheno]],3)))</f>
        <v/>
      </c>
      <c r="J79" s="56" t="s">
        <v>8416</v>
      </c>
      <c r="K79" s="2" t="str">
        <f>IF(ScanWorkbook[[#This Row],[METRC]]=0,"",IF(ScanWorkbook[[#This Row],[METRC]]="","",_xlfn.CONCAT(ScanWorkbook[[#This Row],[Pheno Abv]],".",RIGHT(ScanWorkbook[[#This Row],[METRC]],6))))</f>
        <v/>
      </c>
      <c r="L79" s="1" t="s">
        <v>519</v>
      </c>
    </row>
    <row r="80" spans="1:16" ht="14.25" customHeight="1" x14ac:dyDescent="0.25">
      <c r="A80" s="2">
        <v>1</v>
      </c>
      <c r="B80" s="52" t="s">
        <v>8166</v>
      </c>
      <c r="C80" s="130" t="s">
        <v>7414</v>
      </c>
      <c r="D80" s="2">
        <v>4</v>
      </c>
      <c r="E80" s="2" t="s">
        <v>8184</v>
      </c>
      <c r="F80" s="2" t="str">
        <f>IF(ISEVEN(ROW(ScanWorkbook[[#This Row],[SCAN INTO THIS COLUMN]])),C80,"")</f>
        <v>1A4070000000065000081417</v>
      </c>
      <c r="G80" s="2" t="str">
        <f>IF(ISEVEN(ROW(ScanWorkbook[[#This Row],[SCAN INTO THIS COLUMN]])),C81,"")</f>
        <v>GFSD189.072946</v>
      </c>
      <c r="H80" s="2" t="str">
        <f>LEFT(ScanWorkbook[[#This Row],[Pheno]],4)</f>
        <v>GFSD</v>
      </c>
      <c r="I80" s="2" t="str">
        <f>IF(SUM(COUNTIF(ScanWorkbook[[#This Row],[Pheno]],{"*.*"})),LEFT(ScanWorkbook[[#This Row],[Pheno]],7),_xlfn.CONCAT(LEFT(ScanWorkbook[[#This Row],[Pheno]],4),RIGHT(ScanWorkbook[[#This Row],[Pheno]],3)))</f>
        <v>GFSD189</v>
      </c>
      <c r="J80" s="56" t="s">
        <v>8417</v>
      </c>
      <c r="K80" s="2" t="str">
        <f>IF(ScanWorkbook[[#This Row],[METRC]]=0,"",IF(ScanWorkbook[[#This Row],[METRC]]="","",_xlfn.CONCAT(ScanWorkbook[[#This Row],[Pheno Abv]],".",RIGHT(ScanWorkbook[[#This Row],[METRC]],6))))</f>
        <v>GFSD189.081417</v>
      </c>
      <c r="L80" s="1" t="s">
        <v>519</v>
      </c>
    </row>
    <row r="81" spans="1:12" x14ac:dyDescent="0.25">
      <c r="A81" s="2">
        <v>1</v>
      </c>
      <c r="B81" s="52" t="s">
        <v>8166</v>
      </c>
      <c r="C81" s="130" t="s">
        <v>2759</v>
      </c>
      <c r="D81" s="2">
        <v>4</v>
      </c>
      <c r="E81" s="2" t="s">
        <v>8184</v>
      </c>
      <c r="F81" s="2" t="str">
        <f>IF(ISEVEN(ROW(ScanWorkbook[[#This Row],[SCAN INTO THIS COLUMN]])),C81,"")</f>
        <v/>
      </c>
      <c r="G81" s="2" t="str">
        <f>IF(ISEVEN(ROW(ScanWorkbook[[#This Row],[SCAN INTO THIS COLUMN]])),#REF!,"")</f>
        <v/>
      </c>
      <c r="H81" s="2" t="str">
        <f>LEFT(ScanWorkbook[[#This Row],[Pheno]],4)</f>
        <v/>
      </c>
      <c r="I81" s="2" t="str">
        <f>IF(SUM(COUNTIF(ScanWorkbook[[#This Row],[Pheno]],{"*.*"})),LEFT(ScanWorkbook[[#This Row],[Pheno]],7),_xlfn.CONCAT(LEFT(ScanWorkbook[[#This Row],[Pheno]],4),RIGHT(ScanWorkbook[[#This Row],[Pheno]],3)))</f>
        <v/>
      </c>
      <c r="J81" s="56" t="s">
        <v>8417</v>
      </c>
      <c r="K81" s="2" t="str">
        <f>IF(ScanWorkbook[[#This Row],[METRC]]=0,"",IF(ScanWorkbook[[#This Row],[METRC]]="","",_xlfn.CONCAT(ScanWorkbook[[#This Row],[Pheno Abv]],".",RIGHT(ScanWorkbook[[#This Row],[METRC]],6))))</f>
        <v/>
      </c>
      <c r="L81" s="1" t="s">
        <v>519</v>
      </c>
    </row>
    <row r="82" spans="1:12" x14ac:dyDescent="0.25">
      <c r="A82" s="2">
        <v>2</v>
      </c>
      <c r="B82" s="52" t="s">
        <v>8166</v>
      </c>
      <c r="C82" s="130" t="s">
        <v>7439</v>
      </c>
      <c r="D82" s="2">
        <v>1</v>
      </c>
      <c r="E82" s="2" t="s">
        <v>8185</v>
      </c>
      <c r="F82" s="2" t="str">
        <f>IF(ISEVEN(ROW(ScanWorkbook[[#This Row],[SCAN INTO THIS COLUMN]])),C82,"")</f>
        <v>.</v>
      </c>
      <c r="G82" s="2" t="str">
        <f>IF(ISEVEN(ROW(ScanWorkbook[[#This Row],[SCAN INTO THIS COLUMN]])),C83,"")</f>
        <v>.</v>
      </c>
      <c r="H82" s="2" t="str">
        <f>LEFT(ScanWorkbook[[#This Row],[Pheno]],4)</f>
        <v>.</v>
      </c>
      <c r="I82" s="2" t="str">
        <f>IF(SUM(COUNTIF(ScanWorkbook[[#This Row],[Pheno]],{"*.*"})),LEFT(ScanWorkbook[[#This Row],[Pheno]],7),_xlfn.CONCAT(LEFT(ScanWorkbook[[#This Row],[Pheno]],4),RIGHT(ScanWorkbook[[#This Row],[Pheno]],3)))</f>
        <v>.</v>
      </c>
      <c r="J82" s="56" t="s">
        <v>8418</v>
      </c>
      <c r="K82" s="2" t="str">
        <f>IF(ScanWorkbook[[#This Row],[METRC]]=0,"",IF(ScanWorkbook[[#This Row],[METRC]]="","",_xlfn.CONCAT(ScanWorkbook[[#This Row],[Pheno Abv]],".",RIGHT(ScanWorkbook[[#This Row],[METRC]],6))))</f>
        <v>...</v>
      </c>
      <c r="L82" s="1" t="s">
        <v>519</v>
      </c>
    </row>
    <row r="83" spans="1:12" x14ac:dyDescent="0.25">
      <c r="A83" s="2">
        <v>2</v>
      </c>
      <c r="B83" s="52" t="s">
        <v>8166</v>
      </c>
      <c r="C83" s="130" t="s">
        <v>7439</v>
      </c>
      <c r="D83" s="2">
        <v>1</v>
      </c>
      <c r="E83" s="2" t="s">
        <v>8185</v>
      </c>
      <c r="F83" s="2" t="str">
        <f>IF(ISEVEN(ROW(ScanWorkbook[[#This Row],[SCAN INTO THIS COLUMN]])),C83,"")</f>
        <v/>
      </c>
      <c r="G83" s="2" t="str">
        <f>IF(ISEVEN(ROW(ScanWorkbook[[#This Row],[SCAN INTO THIS COLUMN]])),C84,"")</f>
        <v/>
      </c>
      <c r="H83" s="2" t="str">
        <f>LEFT(ScanWorkbook[[#This Row],[Pheno]],4)</f>
        <v/>
      </c>
      <c r="I83" s="2" t="str">
        <f>IF(SUM(COUNTIF(ScanWorkbook[[#This Row],[Pheno]],{"*.*"})),LEFT(ScanWorkbook[[#This Row],[Pheno]],7),_xlfn.CONCAT(LEFT(ScanWorkbook[[#This Row],[Pheno]],4),RIGHT(ScanWorkbook[[#This Row],[Pheno]],3)))</f>
        <v/>
      </c>
      <c r="J83" s="56" t="s">
        <v>8418</v>
      </c>
      <c r="K83" s="2" t="str">
        <f>IF(ScanWorkbook[[#This Row],[METRC]]=0,"",IF(ScanWorkbook[[#This Row],[METRC]]="","",_xlfn.CONCAT(ScanWorkbook[[#This Row],[Pheno Abv]],".",RIGHT(ScanWorkbook[[#This Row],[METRC]],6))))</f>
        <v/>
      </c>
      <c r="L83" s="1" t="s">
        <v>519</v>
      </c>
    </row>
    <row r="84" spans="1:12" x14ac:dyDescent="0.25">
      <c r="A84" s="2">
        <v>2</v>
      </c>
      <c r="B84" s="52" t="s">
        <v>8166</v>
      </c>
      <c r="C84" s="130" t="s">
        <v>7672</v>
      </c>
      <c r="D84" s="2">
        <v>2</v>
      </c>
      <c r="E84" s="2" t="s">
        <v>8185</v>
      </c>
      <c r="F84" s="2" t="str">
        <f>IF(ISEVEN(ROW(ScanWorkbook[[#This Row],[SCAN INTO THIS COLUMN]])),C84,"")</f>
        <v>1A4070000000065000087012</v>
      </c>
      <c r="G84" s="2" t="str">
        <f>IF(ISEVEN(ROW(ScanWorkbook[[#This Row],[SCAN INTO THIS COLUMN]])),C85,"")</f>
        <v>SUNL006.071357</v>
      </c>
      <c r="H84" s="2" t="str">
        <f>LEFT(ScanWorkbook[[#This Row],[Pheno]],4)</f>
        <v>SUNL</v>
      </c>
      <c r="I84" s="2" t="str">
        <f>IF(SUM(COUNTIF(ScanWorkbook[[#This Row],[Pheno]],{"*.*"})),LEFT(ScanWorkbook[[#This Row],[Pheno]],7),_xlfn.CONCAT(LEFT(ScanWorkbook[[#This Row],[Pheno]],4),RIGHT(ScanWorkbook[[#This Row],[Pheno]],3)))</f>
        <v>SUNL006</v>
      </c>
      <c r="J84" s="56" t="s">
        <v>8419</v>
      </c>
      <c r="K84" s="2" t="str">
        <f>IF(ScanWorkbook[[#This Row],[METRC]]=0,"",IF(ScanWorkbook[[#This Row],[METRC]]="","",_xlfn.CONCAT(ScanWorkbook[[#This Row],[Pheno Abv]],".",RIGHT(ScanWorkbook[[#This Row],[METRC]],6))))</f>
        <v>SUNL006.087012</v>
      </c>
      <c r="L84" s="1" t="s">
        <v>519</v>
      </c>
    </row>
    <row r="85" spans="1:12" x14ac:dyDescent="0.25">
      <c r="A85" s="2">
        <v>2</v>
      </c>
      <c r="B85" s="52" t="s">
        <v>8166</v>
      </c>
      <c r="C85" s="130" t="s">
        <v>2879</v>
      </c>
      <c r="D85" s="2">
        <v>2</v>
      </c>
      <c r="E85" s="2" t="s">
        <v>8185</v>
      </c>
      <c r="F85" s="2" t="str">
        <f>IF(ISEVEN(ROW(ScanWorkbook[[#This Row],[SCAN INTO THIS COLUMN]])),C85,"")</f>
        <v/>
      </c>
      <c r="G85" s="2" t="str">
        <f>IF(ISEVEN(ROW(ScanWorkbook[[#This Row],[SCAN INTO THIS COLUMN]])),C86,"")</f>
        <v/>
      </c>
      <c r="H85" s="2" t="str">
        <f>LEFT(ScanWorkbook[[#This Row],[Pheno]],4)</f>
        <v/>
      </c>
      <c r="I85" s="2" t="str">
        <f>IF(SUM(COUNTIF(ScanWorkbook[[#This Row],[Pheno]],{"*.*"})),LEFT(ScanWorkbook[[#This Row],[Pheno]],7),_xlfn.CONCAT(LEFT(ScanWorkbook[[#This Row],[Pheno]],4),RIGHT(ScanWorkbook[[#This Row],[Pheno]],3)))</f>
        <v/>
      </c>
      <c r="J85" s="56" t="s">
        <v>8419</v>
      </c>
      <c r="K85" s="2" t="str">
        <f>IF(ScanWorkbook[[#This Row],[METRC]]=0,"",IF(ScanWorkbook[[#This Row],[METRC]]="","",_xlfn.CONCAT(ScanWorkbook[[#This Row],[Pheno Abv]],".",RIGHT(ScanWorkbook[[#This Row],[METRC]],6))))</f>
        <v/>
      </c>
      <c r="L85" s="1" t="s">
        <v>519</v>
      </c>
    </row>
    <row r="86" spans="1:12" x14ac:dyDescent="0.25">
      <c r="A86" s="2">
        <v>2</v>
      </c>
      <c r="B86" s="52" t="s">
        <v>8166</v>
      </c>
      <c r="C86" s="130" t="s">
        <v>7766</v>
      </c>
      <c r="D86" s="2">
        <v>3</v>
      </c>
      <c r="E86" s="2" t="s">
        <v>8185</v>
      </c>
      <c r="F86" s="2" t="str">
        <f>IF(ISEVEN(ROW(ScanWorkbook[[#This Row],[SCAN INTO THIS COLUMN]])),C86,"")</f>
        <v>1A4070000000065000089257</v>
      </c>
      <c r="G86" s="2" t="str">
        <f>IF(ISEVEN(ROW(ScanWorkbook[[#This Row],[SCAN INTO THIS COLUMN]])),C87,"")</f>
        <v>SOUR011.080382</v>
      </c>
      <c r="H86" s="2" t="str">
        <f>LEFT(ScanWorkbook[[#This Row],[Pheno]],4)</f>
        <v>SOUR</v>
      </c>
      <c r="I86" s="2" t="str">
        <f>IF(SUM(COUNTIF(ScanWorkbook[[#This Row],[Pheno]],{"*.*"})),LEFT(ScanWorkbook[[#This Row],[Pheno]],7),_xlfn.CONCAT(LEFT(ScanWorkbook[[#This Row],[Pheno]],4),RIGHT(ScanWorkbook[[#This Row],[Pheno]],3)))</f>
        <v>SOUR011</v>
      </c>
      <c r="J86" s="56" t="s">
        <v>8420</v>
      </c>
      <c r="K86" s="2" t="str">
        <f>IF(ScanWorkbook[[#This Row],[METRC]]=0,"",IF(ScanWorkbook[[#This Row],[METRC]]="","",_xlfn.CONCAT(ScanWorkbook[[#This Row],[Pheno Abv]],".",RIGHT(ScanWorkbook[[#This Row],[METRC]],6))))</f>
        <v>SOUR011.089257</v>
      </c>
      <c r="L86" s="1" t="s">
        <v>519</v>
      </c>
    </row>
    <row r="87" spans="1:12" x14ac:dyDescent="0.25">
      <c r="A87" s="2">
        <v>2</v>
      </c>
      <c r="B87" s="52" t="s">
        <v>8166</v>
      </c>
      <c r="C87" s="130" t="s">
        <v>7551</v>
      </c>
      <c r="D87" s="2">
        <v>3</v>
      </c>
      <c r="E87" s="2" t="s">
        <v>8185</v>
      </c>
      <c r="F87" s="2" t="str">
        <f>IF(ISEVEN(ROW(ScanWorkbook[[#This Row],[SCAN INTO THIS COLUMN]])),C87,"")</f>
        <v/>
      </c>
      <c r="G87" s="2" t="str">
        <f>IF(ISEVEN(ROW(ScanWorkbook[[#This Row],[SCAN INTO THIS COLUMN]])),C88,"")</f>
        <v/>
      </c>
      <c r="H87" s="2" t="str">
        <f>LEFT(ScanWorkbook[[#This Row],[Pheno]],4)</f>
        <v/>
      </c>
      <c r="I87" s="2" t="str">
        <f>IF(SUM(COUNTIF(ScanWorkbook[[#This Row],[Pheno]],{"*.*"})),LEFT(ScanWorkbook[[#This Row],[Pheno]],7),_xlfn.CONCAT(LEFT(ScanWorkbook[[#This Row],[Pheno]],4),RIGHT(ScanWorkbook[[#This Row],[Pheno]],3)))</f>
        <v/>
      </c>
      <c r="J87" s="56" t="s">
        <v>8420</v>
      </c>
      <c r="K87" s="2" t="str">
        <f>IF(ScanWorkbook[[#This Row],[METRC]]=0,"",IF(ScanWorkbook[[#This Row],[METRC]]="","",_xlfn.CONCAT(ScanWorkbook[[#This Row],[Pheno Abv]],".",RIGHT(ScanWorkbook[[#This Row],[METRC]],6))))</f>
        <v/>
      </c>
      <c r="L87" s="1" t="s">
        <v>519</v>
      </c>
    </row>
    <row r="88" spans="1:12" x14ac:dyDescent="0.25">
      <c r="A88" s="2">
        <v>2</v>
      </c>
      <c r="B88" s="52" t="s">
        <v>8166</v>
      </c>
      <c r="C88" s="130" t="s">
        <v>7719</v>
      </c>
      <c r="D88" s="2">
        <v>4</v>
      </c>
      <c r="E88" s="2" t="s">
        <v>8185</v>
      </c>
      <c r="F88" s="2" t="str">
        <f>IF(ISEVEN(ROW(ScanWorkbook[[#This Row],[SCAN INTO THIS COLUMN]])),C88,"")</f>
        <v>1A4070000000065000087571</v>
      </c>
      <c r="G88" s="2" t="str">
        <f>IF(ISEVEN(ROW(ScanWorkbook[[#This Row],[SCAN INTO THIS COLUMN]])),C89,"")</f>
        <v>92CK119.081200</v>
      </c>
      <c r="H88" s="2" t="str">
        <f>LEFT(ScanWorkbook[[#This Row],[Pheno]],4)</f>
        <v>92CK</v>
      </c>
      <c r="I88" s="2" t="str">
        <f>IF(SUM(COUNTIF(ScanWorkbook[[#This Row],[Pheno]],{"*.*"})),LEFT(ScanWorkbook[[#This Row],[Pheno]],7),_xlfn.CONCAT(LEFT(ScanWorkbook[[#This Row],[Pheno]],4),RIGHT(ScanWorkbook[[#This Row],[Pheno]],3)))</f>
        <v>92CK119</v>
      </c>
      <c r="J88" s="56" t="s">
        <v>8421</v>
      </c>
      <c r="K88" s="2" t="str">
        <f>IF(ScanWorkbook[[#This Row],[METRC]]=0,"",IF(ScanWorkbook[[#This Row],[METRC]]="","",_xlfn.CONCAT(ScanWorkbook[[#This Row],[Pheno Abv]],".",RIGHT(ScanWorkbook[[#This Row],[METRC]],6))))</f>
        <v>92CK119.087571</v>
      </c>
      <c r="L88" s="1" t="s">
        <v>519</v>
      </c>
    </row>
    <row r="89" spans="1:12" x14ac:dyDescent="0.25">
      <c r="A89" s="2">
        <v>2</v>
      </c>
      <c r="B89" s="52" t="s">
        <v>8166</v>
      </c>
      <c r="C89" s="130" t="s">
        <v>7569</v>
      </c>
      <c r="D89" s="2">
        <v>4</v>
      </c>
      <c r="E89" s="2" t="s">
        <v>8185</v>
      </c>
      <c r="F89" s="2" t="str">
        <f>IF(ISEVEN(ROW(ScanWorkbook[[#This Row],[SCAN INTO THIS COLUMN]])),C89,"")</f>
        <v/>
      </c>
      <c r="G89" s="2" t="str">
        <f>IF(ISEVEN(ROW(ScanWorkbook[[#This Row],[SCAN INTO THIS COLUMN]])),#REF!,"")</f>
        <v/>
      </c>
      <c r="H89" s="2" t="str">
        <f>LEFT(ScanWorkbook[[#This Row],[Pheno]],4)</f>
        <v/>
      </c>
      <c r="I89" s="2" t="str">
        <f>IF(SUM(COUNTIF(ScanWorkbook[[#This Row],[Pheno]],{"*.*"})),LEFT(ScanWorkbook[[#This Row],[Pheno]],7),_xlfn.CONCAT(LEFT(ScanWorkbook[[#This Row],[Pheno]],4),RIGHT(ScanWorkbook[[#This Row],[Pheno]],3)))</f>
        <v/>
      </c>
      <c r="J89" s="56" t="s">
        <v>8421</v>
      </c>
      <c r="K89" s="2" t="str">
        <f>IF(ScanWorkbook[[#This Row],[METRC]]=0,"",IF(ScanWorkbook[[#This Row],[METRC]]="","",_xlfn.CONCAT(ScanWorkbook[[#This Row],[Pheno Abv]],".",RIGHT(ScanWorkbook[[#This Row],[METRC]],6))))</f>
        <v/>
      </c>
      <c r="L89" s="1" t="s">
        <v>519</v>
      </c>
    </row>
    <row r="90" spans="1:12" x14ac:dyDescent="0.25">
      <c r="A90" s="2">
        <v>3</v>
      </c>
      <c r="B90" s="52" t="s">
        <v>8166</v>
      </c>
      <c r="C90" s="130" t="s">
        <v>7754</v>
      </c>
      <c r="D90" s="2">
        <v>1</v>
      </c>
      <c r="E90" s="2" t="s">
        <v>8186</v>
      </c>
      <c r="F90" s="2" t="str">
        <f>IF(ISEVEN(ROW(ScanWorkbook[[#This Row],[SCAN INTO THIS COLUMN]])),C90,"")</f>
        <v>1A4070000000065000089246</v>
      </c>
      <c r="G90" s="2" t="str">
        <f>IF(ISEVEN(ROW(ScanWorkbook[[#This Row],[SCAN INTO THIS COLUMN]])),C91,"")</f>
        <v>LDOS040.070809</v>
      </c>
      <c r="H90" s="2" t="str">
        <f>LEFT(ScanWorkbook[[#This Row],[Pheno]],4)</f>
        <v>LDOS</v>
      </c>
      <c r="I90" s="2" t="str">
        <f>IF(SUM(COUNTIF(ScanWorkbook[[#This Row],[Pheno]],{"*.*"})),LEFT(ScanWorkbook[[#This Row],[Pheno]],7),_xlfn.CONCAT(LEFT(ScanWorkbook[[#This Row],[Pheno]],4),RIGHT(ScanWorkbook[[#This Row],[Pheno]],3)))</f>
        <v>LDOS040</v>
      </c>
      <c r="J90" s="56" t="s">
        <v>8422</v>
      </c>
      <c r="K90" s="2" t="str">
        <f>IF(ScanWorkbook[[#This Row],[METRC]]=0,"",IF(ScanWorkbook[[#This Row],[METRC]]="","",_xlfn.CONCAT(ScanWorkbook[[#This Row],[Pheno Abv]],".",RIGHT(ScanWorkbook[[#This Row],[METRC]],6))))</f>
        <v>LDOS040.089246</v>
      </c>
      <c r="L90" s="1" t="s">
        <v>519</v>
      </c>
    </row>
    <row r="91" spans="1:12" x14ac:dyDescent="0.25">
      <c r="A91" s="2">
        <v>3</v>
      </c>
      <c r="B91" s="52" t="s">
        <v>8166</v>
      </c>
      <c r="C91" s="131" t="s">
        <v>2902</v>
      </c>
      <c r="D91" s="2">
        <v>1</v>
      </c>
      <c r="E91" s="2" t="s">
        <v>8186</v>
      </c>
      <c r="F91" s="2" t="str">
        <f>IF(ISEVEN(ROW(ScanWorkbook[[#This Row],[SCAN INTO THIS COLUMN]])),C91,"")</f>
        <v/>
      </c>
      <c r="G91" s="2" t="str">
        <f>IF(ISEVEN(ROW(ScanWorkbook[[#This Row],[SCAN INTO THIS COLUMN]])),C92,"")</f>
        <v/>
      </c>
      <c r="H91" s="2" t="str">
        <f>LEFT(ScanWorkbook[[#This Row],[Pheno]],4)</f>
        <v/>
      </c>
      <c r="I91" s="2" t="str">
        <f>IF(SUM(COUNTIF(ScanWorkbook[[#This Row],[Pheno]],{"*.*"})),LEFT(ScanWorkbook[[#This Row],[Pheno]],7),_xlfn.CONCAT(LEFT(ScanWorkbook[[#This Row],[Pheno]],4),RIGHT(ScanWorkbook[[#This Row],[Pheno]],3)))</f>
        <v/>
      </c>
      <c r="J91" s="56" t="s">
        <v>8422</v>
      </c>
      <c r="K91" s="2" t="str">
        <f>IF(ScanWorkbook[[#This Row],[METRC]]=0,"",IF(ScanWorkbook[[#This Row],[METRC]]="","",_xlfn.CONCAT(ScanWorkbook[[#This Row],[Pheno Abv]],".",RIGHT(ScanWorkbook[[#This Row],[METRC]],6))))</f>
        <v/>
      </c>
      <c r="L91" s="1" t="s">
        <v>519</v>
      </c>
    </row>
    <row r="92" spans="1:12" x14ac:dyDescent="0.25">
      <c r="A92" s="2">
        <v>3</v>
      </c>
      <c r="B92" s="52" t="s">
        <v>8166</v>
      </c>
      <c r="C92" s="131" t="s">
        <v>7670</v>
      </c>
      <c r="D92" s="2">
        <v>2</v>
      </c>
      <c r="E92" s="2" t="s">
        <v>8186</v>
      </c>
      <c r="F92" s="2" t="str">
        <f>IF(ISEVEN(ROW(ScanWorkbook[[#This Row],[SCAN INTO THIS COLUMN]])),C92,"")</f>
        <v>1A4070000000065000085876</v>
      </c>
      <c r="G92" s="2" t="str">
        <f>IF(ISEVEN(ROW(ScanWorkbook[[#This Row],[SCAN INTO THIS COLUMN]])),C93,"")</f>
        <v>SUNL016.071454</v>
      </c>
      <c r="H92" s="2" t="str">
        <f>LEFT(ScanWorkbook[[#This Row],[Pheno]],4)</f>
        <v>SUNL</v>
      </c>
      <c r="I92" s="2" t="str">
        <f>IF(SUM(COUNTIF(ScanWorkbook[[#This Row],[Pheno]],{"*.*"})),LEFT(ScanWorkbook[[#This Row],[Pheno]],7),_xlfn.CONCAT(LEFT(ScanWorkbook[[#This Row],[Pheno]],4),RIGHT(ScanWorkbook[[#This Row],[Pheno]],3)))</f>
        <v>SUNL016</v>
      </c>
      <c r="J92" s="56" t="s">
        <v>8572</v>
      </c>
      <c r="K92" s="2" t="str">
        <f>IF(ScanWorkbook[[#This Row],[METRC]]=0,"",IF(ScanWorkbook[[#This Row],[METRC]]="","",_xlfn.CONCAT(ScanWorkbook[[#This Row],[Pheno Abv]],".",RIGHT(ScanWorkbook[[#This Row],[METRC]],6))))</f>
        <v>SUNL016.085876</v>
      </c>
      <c r="L92" s="1" t="s">
        <v>519</v>
      </c>
    </row>
    <row r="93" spans="1:12" x14ac:dyDescent="0.25">
      <c r="A93" s="2">
        <v>3</v>
      </c>
      <c r="B93" s="52" t="s">
        <v>8166</v>
      </c>
      <c r="C93" s="131" t="s">
        <v>2900</v>
      </c>
      <c r="D93" s="2">
        <v>2</v>
      </c>
      <c r="E93" s="2" t="s">
        <v>8186</v>
      </c>
      <c r="F93" s="2" t="str">
        <f>IF(ISEVEN(ROW(ScanWorkbook[[#This Row],[SCAN INTO THIS COLUMN]])),C93,"")</f>
        <v/>
      </c>
      <c r="G93" s="2" t="str">
        <f>IF(ISEVEN(ROW(ScanWorkbook[[#This Row],[SCAN INTO THIS COLUMN]])),C94,"")</f>
        <v/>
      </c>
      <c r="H93" s="2" t="str">
        <f>LEFT(ScanWorkbook[[#This Row],[Pheno]],4)</f>
        <v/>
      </c>
      <c r="I93" s="2" t="str">
        <f>IF(SUM(COUNTIF(ScanWorkbook[[#This Row],[Pheno]],{"*.*"})),LEFT(ScanWorkbook[[#This Row],[Pheno]],7),_xlfn.CONCAT(LEFT(ScanWorkbook[[#This Row],[Pheno]],4),RIGHT(ScanWorkbook[[#This Row],[Pheno]],3)))</f>
        <v/>
      </c>
      <c r="J93" s="56" t="s">
        <v>8572</v>
      </c>
      <c r="K93" s="2" t="str">
        <f>IF(ScanWorkbook[[#This Row],[METRC]]=0,"",IF(ScanWorkbook[[#This Row],[METRC]]="","",_xlfn.CONCAT(ScanWorkbook[[#This Row],[Pheno Abv]],".",RIGHT(ScanWorkbook[[#This Row],[METRC]],6))))</f>
        <v/>
      </c>
      <c r="L93" s="1" t="s">
        <v>519</v>
      </c>
    </row>
    <row r="94" spans="1:12" x14ac:dyDescent="0.25">
      <c r="A94" s="2">
        <v>3</v>
      </c>
      <c r="B94" s="52" t="s">
        <v>8166</v>
      </c>
      <c r="C94" s="131" t="s">
        <v>7439</v>
      </c>
      <c r="D94" s="2">
        <v>3</v>
      </c>
      <c r="E94" s="2" t="s">
        <v>8186</v>
      </c>
      <c r="F94" s="2" t="str">
        <f>IF(ISEVEN(ROW(ScanWorkbook[[#This Row],[SCAN INTO THIS COLUMN]])),C94,"")</f>
        <v>.</v>
      </c>
      <c r="G94" s="2" t="str">
        <f>IF(ISEVEN(ROW(ScanWorkbook[[#This Row],[SCAN INTO THIS COLUMN]])),C95,"")</f>
        <v>.</v>
      </c>
      <c r="H94" s="2" t="str">
        <f>LEFT(ScanWorkbook[[#This Row],[Pheno]],4)</f>
        <v>.</v>
      </c>
      <c r="I94" s="2" t="str">
        <f>IF(SUM(COUNTIF(ScanWorkbook[[#This Row],[Pheno]],{"*.*"})),LEFT(ScanWorkbook[[#This Row],[Pheno]],7),_xlfn.CONCAT(LEFT(ScanWorkbook[[#This Row],[Pheno]],4),RIGHT(ScanWorkbook[[#This Row],[Pheno]],3)))</f>
        <v>.</v>
      </c>
      <c r="J94" s="56" t="s">
        <v>8573</v>
      </c>
      <c r="K94" s="2" t="str">
        <f>IF(ScanWorkbook[[#This Row],[METRC]]=0,"",IF(ScanWorkbook[[#This Row],[METRC]]="","",_xlfn.CONCAT(ScanWorkbook[[#This Row],[Pheno Abv]],".",RIGHT(ScanWorkbook[[#This Row],[METRC]],6))))</f>
        <v>...</v>
      </c>
      <c r="L94" s="1" t="s">
        <v>519</v>
      </c>
    </row>
    <row r="95" spans="1:12" x14ac:dyDescent="0.25">
      <c r="A95" s="2">
        <v>3</v>
      </c>
      <c r="B95" s="52" t="s">
        <v>8166</v>
      </c>
      <c r="C95" s="130" t="s">
        <v>7439</v>
      </c>
      <c r="D95" s="2">
        <v>3</v>
      </c>
      <c r="E95" s="2" t="s">
        <v>8186</v>
      </c>
      <c r="F95" s="2" t="str">
        <f>IF(ISEVEN(ROW(ScanWorkbook[[#This Row],[SCAN INTO THIS COLUMN]])),C95,"")</f>
        <v/>
      </c>
      <c r="G95" s="2" t="str">
        <f>IF(ISEVEN(ROW(ScanWorkbook[[#This Row],[SCAN INTO THIS COLUMN]])),C96,"")</f>
        <v/>
      </c>
      <c r="H95" s="2" t="str">
        <f>LEFT(ScanWorkbook[[#This Row],[Pheno]],4)</f>
        <v/>
      </c>
      <c r="I95" s="2" t="str">
        <f>IF(SUM(COUNTIF(ScanWorkbook[[#This Row],[Pheno]],{"*.*"})),LEFT(ScanWorkbook[[#This Row],[Pheno]],7),_xlfn.CONCAT(LEFT(ScanWorkbook[[#This Row],[Pheno]],4),RIGHT(ScanWorkbook[[#This Row],[Pheno]],3)))</f>
        <v/>
      </c>
      <c r="J95" s="56" t="s">
        <v>8573</v>
      </c>
      <c r="K95" s="2" t="str">
        <f>IF(ScanWorkbook[[#This Row],[METRC]]=0,"",IF(ScanWorkbook[[#This Row],[METRC]]="","",_xlfn.CONCAT(ScanWorkbook[[#This Row],[Pheno Abv]],".",RIGHT(ScanWorkbook[[#This Row],[METRC]],6))))</f>
        <v/>
      </c>
      <c r="L95" s="1" t="s">
        <v>519</v>
      </c>
    </row>
    <row r="96" spans="1:12" x14ac:dyDescent="0.25">
      <c r="A96" s="2">
        <v>3</v>
      </c>
      <c r="B96" s="52" t="s">
        <v>8166</v>
      </c>
      <c r="C96" s="130" t="s">
        <v>7513</v>
      </c>
      <c r="D96" s="2">
        <v>4</v>
      </c>
      <c r="E96" s="2" t="s">
        <v>8186</v>
      </c>
      <c r="F96" s="2" t="str">
        <f>IF(ISEVEN(ROW(ScanWorkbook[[#This Row],[SCAN INTO THIS COLUMN]])),C96,"")</f>
        <v>1A4070000000065000084343</v>
      </c>
      <c r="G96" s="2" t="str">
        <f>IF(ISEVEN(ROW(ScanWorkbook[[#This Row],[SCAN INTO THIS COLUMN]])),C97,"")</f>
        <v>KOKO011.072347</v>
      </c>
      <c r="H96" s="2" t="str">
        <f>LEFT(ScanWorkbook[[#This Row],[Pheno]],4)</f>
        <v>KOKO</v>
      </c>
      <c r="I96" s="2" t="str">
        <f>IF(SUM(COUNTIF(ScanWorkbook[[#This Row],[Pheno]],{"*.*"})),LEFT(ScanWorkbook[[#This Row],[Pheno]],7),_xlfn.CONCAT(LEFT(ScanWorkbook[[#This Row],[Pheno]],4),RIGHT(ScanWorkbook[[#This Row],[Pheno]],3)))</f>
        <v>KOKO011</v>
      </c>
      <c r="J96" s="56" t="s">
        <v>8423</v>
      </c>
      <c r="K96" s="2" t="str">
        <f>IF(ScanWorkbook[[#This Row],[METRC]]=0,"",IF(ScanWorkbook[[#This Row],[METRC]]="","",_xlfn.CONCAT(ScanWorkbook[[#This Row],[Pheno Abv]],".",RIGHT(ScanWorkbook[[#This Row],[METRC]],6))))</f>
        <v>KOKO011.084343</v>
      </c>
      <c r="L96" s="1" t="s">
        <v>519</v>
      </c>
    </row>
    <row r="97" spans="1:12" x14ac:dyDescent="0.25">
      <c r="A97" s="2">
        <v>3</v>
      </c>
      <c r="B97" s="52" t="s">
        <v>8166</v>
      </c>
      <c r="C97" s="130" t="s">
        <v>2783</v>
      </c>
      <c r="D97" s="2">
        <v>4</v>
      </c>
      <c r="E97" s="2" t="s">
        <v>8186</v>
      </c>
      <c r="F97" s="2" t="str">
        <f>IF(ISEVEN(ROW(ScanWorkbook[[#This Row],[SCAN INTO THIS COLUMN]])),C97,"")</f>
        <v/>
      </c>
      <c r="G97" s="2" t="str">
        <f>IF(ISEVEN(ROW(ScanWorkbook[[#This Row],[SCAN INTO THIS COLUMN]])),#REF!,"")</f>
        <v/>
      </c>
      <c r="H97" s="2" t="str">
        <f>LEFT(ScanWorkbook[[#This Row],[Pheno]],4)</f>
        <v/>
      </c>
      <c r="I97" s="2" t="str">
        <f>IF(SUM(COUNTIF(ScanWorkbook[[#This Row],[Pheno]],{"*.*"})),LEFT(ScanWorkbook[[#This Row],[Pheno]],7),_xlfn.CONCAT(LEFT(ScanWorkbook[[#This Row],[Pheno]],4),RIGHT(ScanWorkbook[[#This Row],[Pheno]],3)))</f>
        <v/>
      </c>
      <c r="J97" s="56" t="s">
        <v>8423</v>
      </c>
      <c r="K97" s="2" t="str">
        <f>IF(ScanWorkbook[[#This Row],[METRC]]=0,"",IF(ScanWorkbook[[#This Row],[METRC]]="","",_xlfn.CONCAT(ScanWorkbook[[#This Row],[Pheno Abv]],".",RIGHT(ScanWorkbook[[#This Row],[METRC]],6))))</f>
        <v/>
      </c>
      <c r="L97" s="1" t="s">
        <v>519</v>
      </c>
    </row>
    <row r="98" spans="1:12" x14ac:dyDescent="0.25">
      <c r="A98" s="2">
        <v>1</v>
      </c>
      <c r="B98" s="52" t="s">
        <v>8167</v>
      </c>
      <c r="C98" s="130" t="s">
        <v>7666</v>
      </c>
      <c r="D98" s="2">
        <v>1</v>
      </c>
      <c r="E98" s="2" t="s">
        <v>8187</v>
      </c>
      <c r="F98" s="2" t="str">
        <f>IF(ISEVEN(ROW(ScanWorkbook[[#This Row],[SCAN INTO THIS COLUMN]])),C98,"")</f>
        <v>1A4070000000065000086558</v>
      </c>
      <c r="G98" s="2" t="str">
        <f>IF(ISEVEN(ROW(ScanWorkbook[[#This Row],[SCAN INTO THIS COLUMN]])),C99,"")</f>
        <v>SOUR007.070536</v>
      </c>
      <c r="H98" s="2" t="str">
        <f>LEFT(ScanWorkbook[[#This Row],[Pheno]],4)</f>
        <v>SOUR</v>
      </c>
      <c r="I98" s="2" t="str">
        <f>IF(SUM(COUNTIF(ScanWorkbook[[#This Row],[Pheno]],{"*.*"})),LEFT(ScanWorkbook[[#This Row],[Pheno]],7),_xlfn.CONCAT(LEFT(ScanWorkbook[[#This Row],[Pheno]],4),RIGHT(ScanWorkbook[[#This Row],[Pheno]],3)))</f>
        <v>SOUR007</v>
      </c>
      <c r="J98" s="56" t="s">
        <v>8339</v>
      </c>
      <c r="K98" s="2" t="str">
        <f>IF(ScanWorkbook[[#This Row],[METRC]]=0,"",IF(ScanWorkbook[[#This Row],[METRC]]="","",_xlfn.CONCAT(ScanWorkbook[[#This Row],[Pheno Abv]],".",RIGHT(ScanWorkbook[[#This Row],[METRC]],6))))</f>
        <v>SOUR007.086558</v>
      </c>
      <c r="L98" s="1" t="s">
        <v>520</v>
      </c>
    </row>
    <row r="99" spans="1:12" x14ac:dyDescent="0.25">
      <c r="A99" s="2">
        <v>1</v>
      </c>
      <c r="B99" s="52" t="s">
        <v>8167</v>
      </c>
      <c r="C99" s="130" t="s">
        <v>2852</v>
      </c>
      <c r="D99" s="2">
        <v>1</v>
      </c>
      <c r="E99" s="2" t="s">
        <v>8187</v>
      </c>
      <c r="F99" s="2" t="str">
        <f>IF(ISEVEN(ROW(ScanWorkbook[[#This Row],[SCAN INTO THIS COLUMN]])),C99,"")</f>
        <v/>
      </c>
      <c r="G99" s="2" t="str">
        <f>IF(ISEVEN(ROW(ScanWorkbook[[#This Row],[SCAN INTO THIS COLUMN]])),C100,"")</f>
        <v/>
      </c>
      <c r="H99" s="2" t="str">
        <f>LEFT(ScanWorkbook[[#This Row],[Pheno]],4)</f>
        <v/>
      </c>
      <c r="I99" s="2" t="str">
        <f>IF(SUM(COUNTIF(ScanWorkbook[[#This Row],[Pheno]],{"*.*"})),LEFT(ScanWorkbook[[#This Row],[Pheno]],7),_xlfn.CONCAT(LEFT(ScanWorkbook[[#This Row],[Pheno]],4),RIGHT(ScanWorkbook[[#This Row],[Pheno]],3)))</f>
        <v/>
      </c>
      <c r="J99" s="56" t="s">
        <v>8339</v>
      </c>
      <c r="K99" s="2" t="str">
        <f>IF(ScanWorkbook[[#This Row],[METRC]]=0,"",IF(ScanWorkbook[[#This Row],[METRC]]="","",_xlfn.CONCAT(ScanWorkbook[[#This Row],[Pheno Abv]],".",RIGHT(ScanWorkbook[[#This Row],[METRC]],6))))</f>
        <v/>
      </c>
      <c r="L99" s="1" t="s">
        <v>520</v>
      </c>
    </row>
    <row r="100" spans="1:12" x14ac:dyDescent="0.25">
      <c r="A100" s="2">
        <v>1</v>
      </c>
      <c r="B100" s="52" t="s">
        <v>8167</v>
      </c>
      <c r="C100" s="130" t="s">
        <v>7930</v>
      </c>
      <c r="D100" s="2">
        <v>2</v>
      </c>
      <c r="E100" s="2" t="s">
        <v>8187</v>
      </c>
      <c r="F100" s="2" t="str">
        <f>IF(ISEVEN(ROW(ScanWorkbook[[#This Row],[SCAN INTO THIS COLUMN]])),C100,"")</f>
        <v>1A4070000000065000090132</v>
      </c>
      <c r="G100" s="2" t="str">
        <f>IF(ISEVEN(ROW(ScanWorkbook[[#This Row],[SCAN INTO THIS COLUMN]])),C101,"")</f>
        <v>DITO007.074615</v>
      </c>
      <c r="H100" s="2" t="str">
        <f>LEFT(ScanWorkbook[[#This Row],[Pheno]],4)</f>
        <v>DITO</v>
      </c>
      <c r="I100" s="2" t="str">
        <f>IF(SUM(COUNTIF(ScanWorkbook[[#This Row],[Pheno]],{"*.*"})),LEFT(ScanWorkbook[[#This Row],[Pheno]],7),_xlfn.CONCAT(LEFT(ScanWorkbook[[#This Row],[Pheno]],4),RIGHT(ScanWorkbook[[#This Row],[Pheno]],3)))</f>
        <v>DITO007</v>
      </c>
      <c r="J100" s="56" t="s">
        <v>8340</v>
      </c>
      <c r="K100" s="2" t="str">
        <f>IF(ScanWorkbook[[#This Row],[METRC]]=0,"",IF(ScanWorkbook[[#This Row],[METRC]]="","",_xlfn.CONCAT(ScanWorkbook[[#This Row],[Pheno Abv]],".",RIGHT(ScanWorkbook[[#This Row],[METRC]],6))))</f>
        <v>DITO007.090132</v>
      </c>
      <c r="L100" s="1" t="s">
        <v>520</v>
      </c>
    </row>
    <row r="101" spans="1:12" x14ac:dyDescent="0.25">
      <c r="A101" s="2">
        <v>1</v>
      </c>
      <c r="B101" s="52" t="s">
        <v>8167</v>
      </c>
      <c r="C101" s="130" t="s">
        <v>2811</v>
      </c>
      <c r="D101" s="2">
        <v>2</v>
      </c>
      <c r="E101" s="2" t="s">
        <v>8187</v>
      </c>
      <c r="F101" s="2" t="str">
        <f>IF(ISEVEN(ROW(ScanWorkbook[[#This Row],[SCAN INTO THIS COLUMN]])),C101,"")</f>
        <v/>
      </c>
      <c r="G101" s="2" t="str">
        <f>IF(ISEVEN(ROW(ScanWorkbook[[#This Row],[SCAN INTO THIS COLUMN]])),C102,"")</f>
        <v/>
      </c>
      <c r="H101" s="2" t="str">
        <f>LEFT(ScanWorkbook[[#This Row],[Pheno]],4)</f>
        <v/>
      </c>
      <c r="I101" s="2" t="str">
        <f>IF(SUM(COUNTIF(ScanWorkbook[[#This Row],[Pheno]],{"*.*"})),LEFT(ScanWorkbook[[#This Row],[Pheno]],7),_xlfn.CONCAT(LEFT(ScanWorkbook[[#This Row],[Pheno]],4),RIGHT(ScanWorkbook[[#This Row],[Pheno]],3)))</f>
        <v/>
      </c>
      <c r="J101" s="56" t="s">
        <v>8340</v>
      </c>
      <c r="K101" s="2" t="str">
        <f>IF(ScanWorkbook[[#This Row],[METRC]]=0,"",IF(ScanWorkbook[[#This Row],[METRC]]="","",_xlfn.CONCAT(ScanWorkbook[[#This Row],[Pheno Abv]],".",RIGHT(ScanWorkbook[[#This Row],[METRC]],6))))</f>
        <v/>
      </c>
      <c r="L101" s="1" t="s">
        <v>520</v>
      </c>
    </row>
    <row r="102" spans="1:12" x14ac:dyDescent="0.25">
      <c r="A102" s="2">
        <v>1</v>
      </c>
      <c r="B102" s="52" t="s">
        <v>8167</v>
      </c>
      <c r="C102" s="130" t="s">
        <v>7929</v>
      </c>
      <c r="D102" s="2">
        <v>3</v>
      </c>
      <c r="E102" s="2" t="s">
        <v>8187</v>
      </c>
      <c r="F102" s="2" t="str">
        <f>IF(ISEVEN(ROW(ScanWorkbook[[#This Row],[SCAN INTO THIS COLUMN]])),C102,"")</f>
        <v>1A4070000000065000090129</v>
      </c>
      <c r="G102" s="2" t="str">
        <f>IF(ISEVEN(ROW(ScanWorkbook[[#This Row],[SCAN INTO THIS COLUMN]])),C103,"")</f>
        <v>DITO007.074615</v>
      </c>
      <c r="H102" s="2" t="str">
        <f>LEFT(ScanWorkbook[[#This Row],[Pheno]],4)</f>
        <v>DITO</v>
      </c>
      <c r="I102" s="2" t="str">
        <f>IF(SUM(COUNTIF(ScanWorkbook[[#This Row],[Pheno]],{"*.*"})),LEFT(ScanWorkbook[[#This Row],[Pheno]],7),_xlfn.CONCAT(LEFT(ScanWorkbook[[#This Row],[Pheno]],4),RIGHT(ScanWorkbook[[#This Row],[Pheno]],3)))</f>
        <v>DITO007</v>
      </c>
      <c r="J102" s="56" t="s">
        <v>8341</v>
      </c>
      <c r="K102" s="2" t="str">
        <f>IF(ScanWorkbook[[#This Row],[METRC]]=0,"",IF(ScanWorkbook[[#This Row],[METRC]]="","",_xlfn.CONCAT(ScanWorkbook[[#This Row],[Pheno Abv]],".",RIGHT(ScanWorkbook[[#This Row],[METRC]],6))))</f>
        <v>DITO007.090129</v>
      </c>
      <c r="L102" s="1" t="s">
        <v>520</v>
      </c>
    </row>
    <row r="103" spans="1:12" x14ac:dyDescent="0.25">
      <c r="A103" s="2">
        <v>1</v>
      </c>
      <c r="B103" s="52" t="s">
        <v>8167</v>
      </c>
      <c r="C103" s="130" t="s">
        <v>2811</v>
      </c>
      <c r="D103" s="2">
        <v>3</v>
      </c>
      <c r="E103" s="2" t="s">
        <v>8187</v>
      </c>
      <c r="F103" s="2" t="str">
        <f>IF(ISEVEN(ROW(ScanWorkbook[[#This Row],[SCAN INTO THIS COLUMN]])),C103,"")</f>
        <v/>
      </c>
      <c r="G103" s="2" t="str">
        <f>IF(ISEVEN(ROW(ScanWorkbook[[#This Row],[SCAN INTO THIS COLUMN]])),C104,"")</f>
        <v/>
      </c>
      <c r="H103" s="2" t="str">
        <f>LEFT(ScanWorkbook[[#This Row],[Pheno]],4)</f>
        <v/>
      </c>
      <c r="I103" s="2" t="str">
        <f>IF(SUM(COUNTIF(ScanWorkbook[[#This Row],[Pheno]],{"*.*"})),LEFT(ScanWorkbook[[#This Row],[Pheno]],7),_xlfn.CONCAT(LEFT(ScanWorkbook[[#This Row],[Pheno]],4),RIGHT(ScanWorkbook[[#This Row],[Pheno]],3)))</f>
        <v/>
      </c>
      <c r="J103" s="56" t="s">
        <v>8341</v>
      </c>
      <c r="K103" s="2" t="str">
        <f>IF(ScanWorkbook[[#This Row],[METRC]]=0,"",IF(ScanWorkbook[[#This Row],[METRC]]="","",_xlfn.CONCAT(ScanWorkbook[[#This Row],[Pheno Abv]],".",RIGHT(ScanWorkbook[[#This Row],[METRC]],6))))</f>
        <v/>
      </c>
      <c r="L103" s="1" t="s">
        <v>520</v>
      </c>
    </row>
    <row r="104" spans="1:12" x14ac:dyDescent="0.25">
      <c r="A104" s="2">
        <v>1</v>
      </c>
      <c r="B104" s="52" t="s">
        <v>8167</v>
      </c>
      <c r="C104" s="130" t="s">
        <v>7504</v>
      </c>
      <c r="D104" s="2">
        <v>4</v>
      </c>
      <c r="E104" s="2" t="s">
        <v>8187</v>
      </c>
      <c r="F104" s="2" t="str">
        <f>IF(ISEVEN(ROW(ScanWorkbook[[#This Row],[SCAN INTO THIS COLUMN]])),C104,"")</f>
        <v>1A4070000000065000084611</v>
      </c>
      <c r="G104" s="2" t="str">
        <f>IF(ISEVEN(ROW(ScanWorkbook[[#This Row],[SCAN INTO THIS COLUMN]])),C105,"")</f>
        <v>DURP006.067513</v>
      </c>
      <c r="H104" s="2" t="str">
        <f>LEFT(ScanWorkbook[[#This Row],[Pheno]],4)</f>
        <v>DURP</v>
      </c>
      <c r="I104" s="2" t="str">
        <f>IF(SUM(COUNTIF(ScanWorkbook[[#This Row],[Pheno]],{"*.*"})),LEFT(ScanWorkbook[[#This Row],[Pheno]],7),_xlfn.CONCAT(LEFT(ScanWorkbook[[#This Row],[Pheno]],4),RIGHT(ScanWorkbook[[#This Row],[Pheno]],3)))</f>
        <v>DURP006</v>
      </c>
      <c r="J104" s="56" t="s">
        <v>8342</v>
      </c>
      <c r="K104" s="2" t="str">
        <f>IF(ScanWorkbook[[#This Row],[METRC]]=0,"",IF(ScanWorkbook[[#This Row],[METRC]]="","",_xlfn.CONCAT(ScanWorkbook[[#This Row],[Pheno Abv]],".",RIGHT(ScanWorkbook[[#This Row],[METRC]],6))))</f>
        <v>DURP006.084611</v>
      </c>
      <c r="L104" s="1" t="s">
        <v>520</v>
      </c>
    </row>
    <row r="105" spans="1:12" x14ac:dyDescent="0.25">
      <c r="A105" s="2">
        <v>1</v>
      </c>
      <c r="B105" s="52" t="s">
        <v>8167</v>
      </c>
      <c r="C105" s="130" t="s">
        <v>2634</v>
      </c>
      <c r="D105" s="2">
        <v>4</v>
      </c>
      <c r="E105" s="2" t="s">
        <v>8187</v>
      </c>
      <c r="F105" s="2" t="str">
        <f>IF(ISEVEN(ROW(ScanWorkbook[[#This Row],[SCAN INTO THIS COLUMN]])),C105,"")</f>
        <v/>
      </c>
      <c r="G105" s="2" t="str">
        <f>IF(ISEVEN(ROW(ScanWorkbook[[#This Row],[SCAN INTO THIS COLUMN]])),C106,"")</f>
        <v/>
      </c>
      <c r="H105" s="2" t="str">
        <f>LEFT(ScanWorkbook[[#This Row],[Pheno]],4)</f>
        <v/>
      </c>
      <c r="I105" s="2" t="str">
        <f>IF(SUM(COUNTIF(ScanWorkbook[[#This Row],[Pheno]],{"*.*"})),LEFT(ScanWorkbook[[#This Row],[Pheno]],7),_xlfn.CONCAT(LEFT(ScanWorkbook[[#This Row],[Pheno]],4),RIGHT(ScanWorkbook[[#This Row],[Pheno]],3)))</f>
        <v/>
      </c>
      <c r="J105" s="56" t="s">
        <v>8342</v>
      </c>
      <c r="K105" s="2" t="str">
        <f>IF(ScanWorkbook[[#This Row],[METRC]]=0,"",IF(ScanWorkbook[[#This Row],[METRC]]="","",_xlfn.CONCAT(ScanWorkbook[[#This Row],[Pheno Abv]],".",RIGHT(ScanWorkbook[[#This Row],[METRC]],6))))</f>
        <v/>
      </c>
      <c r="L105" s="1" t="s">
        <v>520</v>
      </c>
    </row>
    <row r="106" spans="1:12" x14ac:dyDescent="0.25">
      <c r="A106" s="2">
        <v>2</v>
      </c>
      <c r="B106" s="52" t="s">
        <v>8167</v>
      </c>
      <c r="C106" s="130" t="s">
        <v>7640</v>
      </c>
      <c r="D106" s="2">
        <v>1</v>
      </c>
      <c r="E106" s="2" t="s">
        <v>8188</v>
      </c>
      <c r="F106" s="2" t="str">
        <f>IF(ISEVEN(ROW(ScanWorkbook[[#This Row],[SCAN INTO THIS COLUMN]])),C106,"")</f>
        <v>1A4070000000065000087369</v>
      </c>
      <c r="G106" s="2" t="str">
        <f>IF(ISEVEN(ROW(ScanWorkbook[[#This Row],[SCAN INTO THIS COLUMN]])),C107,"")</f>
        <v>DITO001.074620</v>
      </c>
      <c r="H106" s="2" t="str">
        <f>LEFT(ScanWorkbook[[#This Row],[Pheno]],4)</f>
        <v>DITO</v>
      </c>
      <c r="I106" s="2" t="str">
        <f>IF(SUM(COUNTIF(ScanWorkbook[[#This Row],[Pheno]],{"*.*"})),LEFT(ScanWorkbook[[#This Row],[Pheno]],7),_xlfn.CONCAT(LEFT(ScanWorkbook[[#This Row],[Pheno]],4),RIGHT(ScanWorkbook[[#This Row],[Pheno]],3)))</f>
        <v>DITO001</v>
      </c>
      <c r="J106" s="56" t="s">
        <v>8343</v>
      </c>
      <c r="K106" s="2" t="str">
        <f>IF(ScanWorkbook[[#This Row],[METRC]]=0,"",IF(ScanWorkbook[[#This Row],[METRC]]="","",_xlfn.CONCAT(ScanWorkbook[[#This Row],[Pheno Abv]],".",RIGHT(ScanWorkbook[[#This Row],[METRC]],6))))</f>
        <v>DITO001.087369</v>
      </c>
      <c r="L106" s="1" t="s">
        <v>520</v>
      </c>
    </row>
    <row r="107" spans="1:12" x14ac:dyDescent="0.25">
      <c r="A107" s="2">
        <v>2</v>
      </c>
      <c r="B107" s="52" t="s">
        <v>8167</v>
      </c>
      <c r="C107" s="130" t="s">
        <v>2821</v>
      </c>
      <c r="D107" s="2">
        <v>1</v>
      </c>
      <c r="E107" s="2" t="s">
        <v>8188</v>
      </c>
      <c r="F107" s="2" t="str">
        <f>IF(ISEVEN(ROW(ScanWorkbook[[#This Row],[SCAN INTO THIS COLUMN]])),C107,"")</f>
        <v/>
      </c>
      <c r="G107" s="2" t="str">
        <f>IF(ISEVEN(ROW(ScanWorkbook[[#This Row],[SCAN INTO THIS COLUMN]])),C108,"")</f>
        <v/>
      </c>
      <c r="H107" s="2" t="str">
        <f>LEFT(ScanWorkbook[[#This Row],[Pheno]],4)</f>
        <v/>
      </c>
      <c r="I107" s="2" t="str">
        <f>IF(SUM(COUNTIF(ScanWorkbook[[#This Row],[Pheno]],{"*.*"})),LEFT(ScanWorkbook[[#This Row],[Pheno]],7),_xlfn.CONCAT(LEFT(ScanWorkbook[[#This Row],[Pheno]],4),RIGHT(ScanWorkbook[[#This Row],[Pheno]],3)))</f>
        <v/>
      </c>
      <c r="J107" s="56" t="s">
        <v>8343</v>
      </c>
      <c r="K107" s="2" t="str">
        <f>IF(ScanWorkbook[[#This Row],[METRC]]=0,"",IF(ScanWorkbook[[#This Row],[METRC]]="","",_xlfn.CONCAT(ScanWorkbook[[#This Row],[Pheno Abv]],".",RIGHT(ScanWorkbook[[#This Row],[METRC]],6))))</f>
        <v/>
      </c>
      <c r="L107" s="1" t="s">
        <v>520</v>
      </c>
    </row>
    <row r="108" spans="1:12" x14ac:dyDescent="0.25">
      <c r="A108" s="2">
        <v>2</v>
      </c>
      <c r="B108" s="52" t="s">
        <v>8167</v>
      </c>
      <c r="C108" s="130" t="s">
        <v>7735</v>
      </c>
      <c r="D108" s="2">
        <v>2</v>
      </c>
      <c r="E108" s="2" t="s">
        <v>8188</v>
      </c>
      <c r="F108" s="2" t="str">
        <f>IF(ISEVEN(ROW(ScanWorkbook[[#This Row],[SCAN INTO THIS COLUMN]])),C108,"")</f>
        <v>1A4070000000065000090012</v>
      </c>
      <c r="G108" s="2" t="str">
        <f>IF(ISEVEN(ROW(ScanWorkbook[[#This Row],[SCAN INTO THIS COLUMN]])),C109,"")</f>
        <v>JMAC013.079983</v>
      </c>
      <c r="H108" s="2" t="str">
        <f>LEFT(ScanWorkbook[[#This Row],[Pheno]],4)</f>
        <v>JMAC</v>
      </c>
      <c r="I108" s="2" t="str">
        <f>IF(SUM(COUNTIF(ScanWorkbook[[#This Row],[Pheno]],{"*.*"})),LEFT(ScanWorkbook[[#This Row],[Pheno]],7),_xlfn.CONCAT(LEFT(ScanWorkbook[[#This Row],[Pheno]],4),RIGHT(ScanWorkbook[[#This Row],[Pheno]],3)))</f>
        <v>JMAC013</v>
      </c>
      <c r="J108" s="56" t="s">
        <v>8344</v>
      </c>
      <c r="K108" s="2" t="str">
        <f>IF(ScanWorkbook[[#This Row],[METRC]]=0,"",IF(ScanWorkbook[[#This Row],[METRC]]="","",_xlfn.CONCAT(ScanWorkbook[[#This Row],[Pheno Abv]],".",RIGHT(ScanWorkbook[[#This Row],[METRC]],6))))</f>
        <v>JMAC013.090012</v>
      </c>
      <c r="L108" s="1" t="s">
        <v>520</v>
      </c>
    </row>
    <row r="109" spans="1:12" x14ac:dyDescent="0.25">
      <c r="A109" s="2">
        <v>2</v>
      </c>
      <c r="B109" s="52" t="s">
        <v>8167</v>
      </c>
      <c r="C109" s="130" t="s">
        <v>7357</v>
      </c>
      <c r="D109" s="2">
        <v>2</v>
      </c>
      <c r="E109" s="2" t="s">
        <v>8188</v>
      </c>
      <c r="F109" s="2" t="str">
        <f>IF(ISEVEN(ROW(ScanWorkbook[[#This Row],[SCAN INTO THIS COLUMN]])),C109,"")</f>
        <v/>
      </c>
      <c r="G109" s="2" t="str">
        <f>IF(ISEVEN(ROW(ScanWorkbook[[#This Row],[SCAN INTO THIS COLUMN]])),C110,"")</f>
        <v/>
      </c>
      <c r="H109" s="2" t="str">
        <f>LEFT(ScanWorkbook[[#This Row],[Pheno]],4)</f>
        <v/>
      </c>
      <c r="I109" s="2" t="str">
        <f>IF(SUM(COUNTIF(ScanWorkbook[[#This Row],[Pheno]],{"*.*"})),LEFT(ScanWorkbook[[#This Row],[Pheno]],7),_xlfn.CONCAT(LEFT(ScanWorkbook[[#This Row],[Pheno]],4),RIGHT(ScanWorkbook[[#This Row],[Pheno]],3)))</f>
        <v/>
      </c>
      <c r="J109" s="56" t="s">
        <v>8344</v>
      </c>
      <c r="K109" s="2" t="str">
        <f>IF(ScanWorkbook[[#This Row],[METRC]]=0,"",IF(ScanWorkbook[[#This Row],[METRC]]="","",_xlfn.CONCAT(ScanWorkbook[[#This Row],[Pheno Abv]],".",RIGHT(ScanWorkbook[[#This Row],[METRC]],6))))</f>
        <v/>
      </c>
      <c r="L109" s="1" t="s">
        <v>520</v>
      </c>
    </row>
    <row r="110" spans="1:12" x14ac:dyDescent="0.25">
      <c r="A110" s="2">
        <v>2</v>
      </c>
      <c r="B110" s="52" t="s">
        <v>8167</v>
      </c>
      <c r="C110" s="130" t="s">
        <v>7439</v>
      </c>
      <c r="D110" s="2">
        <v>3</v>
      </c>
      <c r="E110" s="2" t="s">
        <v>8188</v>
      </c>
      <c r="F110" s="2" t="str">
        <f>IF(ISEVEN(ROW(ScanWorkbook[[#This Row],[SCAN INTO THIS COLUMN]])),C110,"")</f>
        <v>.</v>
      </c>
      <c r="G110" s="2" t="str">
        <f>IF(ISEVEN(ROW(ScanWorkbook[[#This Row],[SCAN INTO THIS COLUMN]])),C111,"")</f>
        <v>.</v>
      </c>
      <c r="H110" s="2" t="str">
        <f>LEFT(ScanWorkbook[[#This Row],[Pheno]],4)</f>
        <v>.</v>
      </c>
      <c r="I110" s="2" t="str">
        <f>IF(SUM(COUNTIF(ScanWorkbook[[#This Row],[Pheno]],{"*.*"})),LEFT(ScanWorkbook[[#This Row],[Pheno]],7),_xlfn.CONCAT(LEFT(ScanWorkbook[[#This Row],[Pheno]],4),RIGHT(ScanWorkbook[[#This Row],[Pheno]],3)))</f>
        <v>.</v>
      </c>
      <c r="J110" s="56" t="s">
        <v>8345</v>
      </c>
      <c r="K110" s="2" t="str">
        <f>IF(ScanWorkbook[[#This Row],[METRC]]=0,"",IF(ScanWorkbook[[#This Row],[METRC]]="","",_xlfn.CONCAT(ScanWorkbook[[#This Row],[Pheno Abv]],".",RIGHT(ScanWorkbook[[#This Row],[METRC]],6))))</f>
        <v>...</v>
      </c>
      <c r="L110" s="1" t="s">
        <v>520</v>
      </c>
    </row>
    <row r="111" spans="1:12" x14ac:dyDescent="0.25">
      <c r="A111" s="2">
        <v>2</v>
      </c>
      <c r="B111" s="52" t="s">
        <v>8167</v>
      </c>
      <c r="C111" s="130" t="s">
        <v>7439</v>
      </c>
      <c r="D111" s="2">
        <v>3</v>
      </c>
      <c r="E111" s="2" t="s">
        <v>8188</v>
      </c>
      <c r="F111" s="2" t="str">
        <f>IF(ISEVEN(ROW(ScanWorkbook[[#This Row],[SCAN INTO THIS COLUMN]])),C111,"")</f>
        <v/>
      </c>
      <c r="G111" s="2" t="str">
        <f>IF(ISEVEN(ROW(ScanWorkbook[[#This Row],[SCAN INTO THIS COLUMN]])),C112,"")</f>
        <v/>
      </c>
      <c r="H111" s="2" t="str">
        <f>LEFT(ScanWorkbook[[#This Row],[Pheno]],4)</f>
        <v/>
      </c>
      <c r="I111" s="2" t="str">
        <f>IF(SUM(COUNTIF(ScanWorkbook[[#This Row],[Pheno]],{"*.*"})),LEFT(ScanWorkbook[[#This Row],[Pheno]],7),_xlfn.CONCAT(LEFT(ScanWorkbook[[#This Row],[Pheno]],4),RIGHT(ScanWorkbook[[#This Row],[Pheno]],3)))</f>
        <v/>
      </c>
      <c r="J111" s="56" t="s">
        <v>8345</v>
      </c>
      <c r="K111" s="2" t="str">
        <f>IF(ScanWorkbook[[#This Row],[METRC]]=0,"",IF(ScanWorkbook[[#This Row],[METRC]]="","",_xlfn.CONCAT(ScanWorkbook[[#This Row],[Pheno Abv]],".",RIGHT(ScanWorkbook[[#This Row],[METRC]],6))))</f>
        <v/>
      </c>
      <c r="L111" s="1" t="s">
        <v>520</v>
      </c>
    </row>
    <row r="112" spans="1:12" x14ac:dyDescent="0.25">
      <c r="A112" s="2">
        <v>2</v>
      </c>
      <c r="B112" s="52" t="s">
        <v>8167</v>
      </c>
      <c r="C112" s="130" t="s">
        <v>7654</v>
      </c>
      <c r="D112" s="2">
        <v>4</v>
      </c>
      <c r="E112" s="2" t="s">
        <v>8188</v>
      </c>
      <c r="F112" s="2" t="str">
        <f>IF(ISEVEN(ROW(ScanWorkbook[[#This Row],[SCAN INTO THIS COLUMN]])),C112,"")</f>
        <v>1A4070000000065000087095</v>
      </c>
      <c r="G112" s="2" t="str">
        <f>IF(ISEVEN(ROW(ScanWorkbook[[#This Row],[SCAN INTO THIS COLUMN]])),C113,"")</f>
        <v>PINE001.067493</v>
      </c>
      <c r="H112" s="2" t="str">
        <f>LEFT(ScanWorkbook[[#This Row],[Pheno]],4)</f>
        <v>PINE</v>
      </c>
      <c r="I112" s="2" t="str">
        <f>IF(SUM(COUNTIF(ScanWorkbook[[#This Row],[Pheno]],{"*.*"})),LEFT(ScanWorkbook[[#This Row],[Pheno]],7),_xlfn.CONCAT(LEFT(ScanWorkbook[[#This Row],[Pheno]],4),RIGHT(ScanWorkbook[[#This Row],[Pheno]],3)))</f>
        <v>PINE001</v>
      </c>
      <c r="J112" s="56" t="s">
        <v>8346</v>
      </c>
      <c r="K112" s="2" t="str">
        <f>IF(ScanWorkbook[[#This Row],[METRC]]=0,"",IF(ScanWorkbook[[#This Row],[METRC]]="","",_xlfn.CONCAT(ScanWorkbook[[#This Row],[Pheno Abv]],".",RIGHT(ScanWorkbook[[#This Row],[METRC]],6))))</f>
        <v>PINE001.087095</v>
      </c>
      <c r="L112" s="1" t="s">
        <v>520</v>
      </c>
    </row>
    <row r="113" spans="1:12" x14ac:dyDescent="0.25">
      <c r="A113" s="2">
        <v>2</v>
      </c>
      <c r="B113" s="52" t="s">
        <v>8167</v>
      </c>
      <c r="C113" s="130" t="s">
        <v>2694</v>
      </c>
      <c r="D113" s="2">
        <v>4</v>
      </c>
      <c r="E113" s="2" t="s">
        <v>8188</v>
      </c>
      <c r="F113" s="2" t="str">
        <f>IF(ISEVEN(ROW(ScanWorkbook[[#This Row],[SCAN INTO THIS COLUMN]])),C113,"")</f>
        <v/>
      </c>
      <c r="G113" s="2" t="str">
        <f>IF(ISEVEN(ROW(ScanWorkbook[[#This Row],[SCAN INTO THIS COLUMN]])),C114,"")</f>
        <v/>
      </c>
      <c r="H113" s="2" t="str">
        <f>LEFT(ScanWorkbook[[#This Row],[Pheno]],4)</f>
        <v/>
      </c>
      <c r="I113" s="2" t="str">
        <f>IF(SUM(COUNTIF(ScanWorkbook[[#This Row],[Pheno]],{"*.*"})),LEFT(ScanWorkbook[[#This Row],[Pheno]],7),_xlfn.CONCAT(LEFT(ScanWorkbook[[#This Row],[Pheno]],4),RIGHT(ScanWorkbook[[#This Row],[Pheno]],3)))</f>
        <v/>
      </c>
      <c r="J113" s="56" t="s">
        <v>8346</v>
      </c>
      <c r="K113" s="2" t="str">
        <f>IF(ScanWorkbook[[#This Row],[METRC]]=0,"",IF(ScanWorkbook[[#This Row],[METRC]]="","",_xlfn.CONCAT(ScanWorkbook[[#This Row],[Pheno Abv]],".",RIGHT(ScanWorkbook[[#This Row],[METRC]],6))))</f>
        <v/>
      </c>
      <c r="L113" s="1" t="s">
        <v>520</v>
      </c>
    </row>
    <row r="114" spans="1:12" x14ac:dyDescent="0.25">
      <c r="A114" s="2">
        <v>3</v>
      </c>
      <c r="B114" s="52" t="s">
        <v>8167</v>
      </c>
      <c r="C114" s="130" t="s">
        <v>7773</v>
      </c>
      <c r="D114" s="2">
        <v>1</v>
      </c>
      <c r="E114" s="2" t="s">
        <v>8189</v>
      </c>
      <c r="F114" s="2" t="str">
        <f>IF(ISEVEN(ROW(ScanWorkbook[[#This Row],[SCAN INTO THIS COLUMN]])),C114,"")</f>
        <v>1A4070000000065000088574</v>
      </c>
      <c r="G114" s="2" t="str">
        <f>IF(ISEVEN(ROW(ScanWorkbook[[#This Row],[SCAN INTO THIS COLUMN]])),C115,"")</f>
        <v>SUNL016.077901</v>
      </c>
      <c r="H114" s="2" t="str">
        <f>LEFT(ScanWorkbook[[#This Row],[Pheno]],4)</f>
        <v>SUNL</v>
      </c>
      <c r="I114" s="2" t="str">
        <f>IF(SUM(COUNTIF(ScanWorkbook[[#This Row],[Pheno]],{"*.*"})),LEFT(ScanWorkbook[[#This Row],[Pheno]],7),_xlfn.CONCAT(LEFT(ScanWorkbook[[#This Row],[Pheno]],4),RIGHT(ScanWorkbook[[#This Row],[Pheno]],3)))</f>
        <v>SUNL016</v>
      </c>
      <c r="J114" s="56" t="s">
        <v>8347</v>
      </c>
      <c r="K114" s="2" t="str">
        <f>IF(ScanWorkbook[[#This Row],[METRC]]=0,"",IF(ScanWorkbook[[#This Row],[METRC]]="","",_xlfn.CONCAT(ScanWorkbook[[#This Row],[Pheno Abv]],".",RIGHT(ScanWorkbook[[#This Row],[METRC]],6))))</f>
        <v>SUNL016.088574</v>
      </c>
      <c r="L114" s="1" t="s">
        <v>520</v>
      </c>
    </row>
    <row r="115" spans="1:12" x14ac:dyDescent="0.25">
      <c r="A115" s="2">
        <v>3</v>
      </c>
      <c r="B115" s="52" t="s">
        <v>8167</v>
      </c>
      <c r="C115" s="130" t="s">
        <v>7460</v>
      </c>
      <c r="D115" s="2">
        <v>1</v>
      </c>
      <c r="E115" s="2" t="s">
        <v>8189</v>
      </c>
      <c r="F115" s="2" t="str">
        <f>IF(ISEVEN(ROW(ScanWorkbook[[#This Row],[SCAN INTO THIS COLUMN]])),C115,"")</f>
        <v/>
      </c>
      <c r="G115" s="2" t="str">
        <f>IF(ISEVEN(ROW(ScanWorkbook[[#This Row],[SCAN INTO THIS COLUMN]])),C116,"")</f>
        <v/>
      </c>
      <c r="H115" s="2" t="str">
        <f>LEFT(ScanWorkbook[[#This Row],[Pheno]],4)</f>
        <v/>
      </c>
      <c r="I115" s="2" t="str">
        <f>IF(SUM(COUNTIF(ScanWorkbook[[#This Row],[Pheno]],{"*.*"})),LEFT(ScanWorkbook[[#This Row],[Pheno]],7),_xlfn.CONCAT(LEFT(ScanWorkbook[[#This Row],[Pheno]],4),RIGHT(ScanWorkbook[[#This Row],[Pheno]],3)))</f>
        <v/>
      </c>
      <c r="J115" s="56" t="s">
        <v>8347</v>
      </c>
      <c r="K115" s="2" t="str">
        <f>IF(ScanWorkbook[[#This Row],[METRC]]=0,"",IF(ScanWorkbook[[#This Row],[METRC]]="","",_xlfn.CONCAT(ScanWorkbook[[#This Row],[Pheno Abv]],".",RIGHT(ScanWorkbook[[#This Row],[METRC]],6))))</f>
        <v/>
      </c>
      <c r="L115" s="1" t="s">
        <v>520</v>
      </c>
    </row>
    <row r="116" spans="1:12" x14ac:dyDescent="0.25">
      <c r="A116" s="2">
        <v>3</v>
      </c>
      <c r="B116" s="52" t="s">
        <v>8167</v>
      </c>
      <c r="C116" s="130" t="s">
        <v>7720</v>
      </c>
      <c r="D116" s="2">
        <v>2</v>
      </c>
      <c r="E116" s="2" t="s">
        <v>8189</v>
      </c>
      <c r="F116" s="2" t="str">
        <f>IF(ISEVEN(ROW(ScanWorkbook[[#This Row],[SCAN INTO THIS COLUMN]])),C116,"")</f>
        <v>1A4070000000065000087763</v>
      </c>
      <c r="G116" s="2" t="str">
        <f>IF(ISEVEN(ROW(ScanWorkbook[[#This Row],[SCAN INTO THIS COLUMN]])),C117,"")</f>
        <v>92CK119.073174</v>
      </c>
      <c r="H116" s="2" t="str">
        <f>LEFT(ScanWorkbook[[#This Row],[Pheno]],4)</f>
        <v>92CK</v>
      </c>
      <c r="I116" s="2" t="str">
        <f>IF(SUM(COUNTIF(ScanWorkbook[[#This Row],[Pheno]],{"*.*"})),LEFT(ScanWorkbook[[#This Row],[Pheno]],7),_xlfn.CONCAT(LEFT(ScanWorkbook[[#This Row],[Pheno]],4),RIGHT(ScanWorkbook[[#This Row],[Pheno]],3)))</f>
        <v>92CK119</v>
      </c>
      <c r="J116" s="56" t="s">
        <v>8348</v>
      </c>
      <c r="K116" s="2" t="str">
        <f>IF(ScanWorkbook[[#This Row],[METRC]]=0,"",IF(ScanWorkbook[[#This Row],[METRC]]="","",_xlfn.CONCAT(ScanWorkbook[[#This Row],[Pheno Abv]],".",RIGHT(ScanWorkbook[[#This Row],[METRC]],6))))</f>
        <v>92CK119.087763</v>
      </c>
      <c r="L116" s="1" t="s">
        <v>520</v>
      </c>
    </row>
    <row r="117" spans="1:12" x14ac:dyDescent="0.25">
      <c r="A117" s="2">
        <v>3</v>
      </c>
      <c r="B117" s="52" t="s">
        <v>8167</v>
      </c>
      <c r="C117" s="130" t="s">
        <v>2788</v>
      </c>
      <c r="D117" s="2">
        <v>2</v>
      </c>
      <c r="E117" s="2" t="s">
        <v>8189</v>
      </c>
      <c r="F117" s="2" t="str">
        <f>IF(ISEVEN(ROW(ScanWorkbook[[#This Row],[SCAN INTO THIS COLUMN]])),C117,"")</f>
        <v/>
      </c>
      <c r="G117" s="2" t="str">
        <f>IF(ISEVEN(ROW(ScanWorkbook[[#This Row],[SCAN INTO THIS COLUMN]])),C118,"")</f>
        <v/>
      </c>
      <c r="H117" s="2" t="str">
        <f>LEFT(ScanWorkbook[[#This Row],[Pheno]],4)</f>
        <v/>
      </c>
      <c r="I117" s="2" t="str">
        <f>IF(SUM(COUNTIF(ScanWorkbook[[#This Row],[Pheno]],{"*.*"})),LEFT(ScanWorkbook[[#This Row],[Pheno]],7),_xlfn.CONCAT(LEFT(ScanWorkbook[[#This Row],[Pheno]],4),RIGHT(ScanWorkbook[[#This Row],[Pheno]],3)))</f>
        <v/>
      </c>
      <c r="J117" s="56" t="s">
        <v>8348</v>
      </c>
      <c r="K117" s="2" t="str">
        <f>IF(ScanWorkbook[[#This Row],[METRC]]=0,"",IF(ScanWorkbook[[#This Row],[METRC]]="","",_xlfn.CONCAT(ScanWorkbook[[#This Row],[Pheno Abv]],".",RIGHT(ScanWorkbook[[#This Row],[METRC]],6))))</f>
        <v/>
      </c>
      <c r="L117" s="1" t="s">
        <v>520</v>
      </c>
    </row>
    <row r="118" spans="1:12" x14ac:dyDescent="0.25">
      <c r="A118" s="2">
        <v>3</v>
      </c>
      <c r="B118" s="52" t="s">
        <v>8167</v>
      </c>
      <c r="C118" s="130" t="s">
        <v>7439</v>
      </c>
      <c r="D118" s="2">
        <v>3</v>
      </c>
      <c r="E118" s="2" t="s">
        <v>8189</v>
      </c>
      <c r="F118" s="2" t="str">
        <f>IF(ISEVEN(ROW(ScanWorkbook[[#This Row],[SCAN INTO THIS COLUMN]])),C118,"")</f>
        <v>.</v>
      </c>
      <c r="G118" s="2" t="str">
        <f>IF(ISEVEN(ROW(ScanWorkbook[[#This Row],[SCAN INTO THIS COLUMN]])),C119,"")</f>
        <v>.</v>
      </c>
      <c r="H118" s="2" t="str">
        <f>LEFT(ScanWorkbook[[#This Row],[Pheno]],4)</f>
        <v>.</v>
      </c>
      <c r="I118" s="2" t="str">
        <f>IF(SUM(COUNTIF(ScanWorkbook[[#This Row],[Pheno]],{"*.*"})),LEFT(ScanWorkbook[[#This Row],[Pheno]],7),_xlfn.CONCAT(LEFT(ScanWorkbook[[#This Row],[Pheno]],4),RIGHT(ScanWorkbook[[#This Row],[Pheno]],3)))</f>
        <v>.</v>
      </c>
      <c r="J118" s="56" t="s">
        <v>8349</v>
      </c>
      <c r="K118" s="2" t="str">
        <f>IF(ScanWorkbook[[#This Row],[METRC]]=0,"",IF(ScanWorkbook[[#This Row],[METRC]]="","",_xlfn.CONCAT(ScanWorkbook[[#This Row],[Pheno Abv]],".",RIGHT(ScanWorkbook[[#This Row],[METRC]],6))))</f>
        <v>...</v>
      </c>
      <c r="L118" s="1" t="s">
        <v>520</v>
      </c>
    </row>
    <row r="119" spans="1:12" x14ac:dyDescent="0.25">
      <c r="A119" s="2">
        <v>3</v>
      </c>
      <c r="B119" s="52" t="s">
        <v>8167</v>
      </c>
      <c r="C119" s="130" t="s">
        <v>7439</v>
      </c>
      <c r="D119" s="2">
        <v>3</v>
      </c>
      <c r="E119" s="2" t="s">
        <v>8189</v>
      </c>
      <c r="F119" s="2" t="str">
        <f>IF(ISEVEN(ROW(ScanWorkbook[[#This Row],[SCAN INTO THIS COLUMN]])),C119,"")</f>
        <v/>
      </c>
      <c r="G119" s="2" t="str">
        <f>IF(ISEVEN(ROW(ScanWorkbook[[#This Row],[SCAN INTO THIS COLUMN]])),C120,"")</f>
        <v/>
      </c>
      <c r="H119" s="2" t="str">
        <f>LEFT(ScanWorkbook[[#This Row],[Pheno]],4)</f>
        <v/>
      </c>
      <c r="I119" s="2" t="str">
        <f>IF(SUM(COUNTIF(ScanWorkbook[[#This Row],[Pheno]],{"*.*"})),LEFT(ScanWorkbook[[#This Row],[Pheno]],7),_xlfn.CONCAT(LEFT(ScanWorkbook[[#This Row],[Pheno]],4),RIGHT(ScanWorkbook[[#This Row],[Pheno]],3)))</f>
        <v/>
      </c>
      <c r="J119" s="56" t="s">
        <v>8349</v>
      </c>
      <c r="K119" s="2" t="str">
        <f>IF(ScanWorkbook[[#This Row],[METRC]]=0,"",IF(ScanWorkbook[[#This Row],[METRC]]="","",_xlfn.CONCAT(ScanWorkbook[[#This Row],[Pheno Abv]],".",RIGHT(ScanWorkbook[[#This Row],[METRC]],6))))</f>
        <v/>
      </c>
      <c r="L119" s="1" t="s">
        <v>520</v>
      </c>
    </row>
    <row r="120" spans="1:12" x14ac:dyDescent="0.25">
      <c r="A120" s="2">
        <v>3</v>
      </c>
      <c r="B120" s="52" t="s">
        <v>8167</v>
      </c>
      <c r="C120" s="130" t="s">
        <v>7752</v>
      </c>
      <c r="D120" s="2">
        <v>4</v>
      </c>
      <c r="E120" s="2" t="s">
        <v>8189</v>
      </c>
      <c r="F120" s="2" t="str">
        <f>IF(ISEVEN(ROW(ScanWorkbook[[#This Row],[SCAN INTO THIS COLUMN]])),C120,"")</f>
        <v>1A4070000000065000089187</v>
      </c>
      <c r="G120" s="2" t="str">
        <f>IF(ISEVEN(ROW(ScanWorkbook[[#This Row],[SCAN INTO THIS COLUMN]])),C121,"")</f>
        <v>LDOS040.070812</v>
      </c>
      <c r="H120" s="2" t="str">
        <f>LEFT(ScanWorkbook[[#This Row],[Pheno]],4)</f>
        <v>LDOS</v>
      </c>
      <c r="I120" s="2" t="str">
        <f>IF(SUM(COUNTIF(ScanWorkbook[[#This Row],[Pheno]],{"*.*"})),LEFT(ScanWorkbook[[#This Row],[Pheno]],7),_xlfn.CONCAT(LEFT(ScanWorkbook[[#This Row],[Pheno]],4),RIGHT(ScanWorkbook[[#This Row],[Pheno]],3)))</f>
        <v>LDOS040</v>
      </c>
      <c r="J120" s="56" t="s">
        <v>8350</v>
      </c>
      <c r="K120" s="2" t="str">
        <f>IF(ScanWorkbook[[#This Row],[METRC]]=0,"",IF(ScanWorkbook[[#This Row],[METRC]]="","",_xlfn.CONCAT(ScanWorkbook[[#This Row],[Pheno Abv]],".",RIGHT(ScanWorkbook[[#This Row],[METRC]],6))))</f>
        <v>LDOS040.089187</v>
      </c>
      <c r="L120" s="1" t="s">
        <v>520</v>
      </c>
    </row>
    <row r="121" spans="1:12" x14ac:dyDescent="0.25">
      <c r="A121" s="2">
        <v>3</v>
      </c>
      <c r="B121" s="52" t="s">
        <v>8167</v>
      </c>
      <c r="C121" s="130" t="s">
        <v>2658</v>
      </c>
      <c r="D121" s="2">
        <v>4</v>
      </c>
      <c r="E121" s="2" t="s">
        <v>8189</v>
      </c>
      <c r="F121" s="2" t="str">
        <f>IF(ISEVEN(ROW(ScanWorkbook[[#This Row],[SCAN INTO THIS COLUMN]])),C121,"")</f>
        <v/>
      </c>
      <c r="G121" s="2" t="str">
        <f>IF(ISEVEN(ROW(ScanWorkbook[[#This Row],[SCAN INTO THIS COLUMN]])),C122,"")</f>
        <v/>
      </c>
      <c r="H121" s="2" t="str">
        <f>LEFT(ScanWorkbook[[#This Row],[Pheno]],4)</f>
        <v/>
      </c>
      <c r="I121" s="2" t="str">
        <f>IF(SUM(COUNTIF(ScanWorkbook[[#This Row],[Pheno]],{"*.*"})),LEFT(ScanWorkbook[[#This Row],[Pheno]],7),_xlfn.CONCAT(LEFT(ScanWorkbook[[#This Row],[Pheno]],4),RIGHT(ScanWorkbook[[#This Row],[Pheno]],3)))</f>
        <v/>
      </c>
      <c r="J121" s="56" t="s">
        <v>8350</v>
      </c>
      <c r="K121" s="2" t="str">
        <f>IF(ScanWorkbook[[#This Row],[METRC]]=0,"",IF(ScanWorkbook[[#This Row],[METRC]]="","",_xlfn.CONCAT(ScanWorkbook[[#This Row],[Pheno Abv]],".",RIGHT(ScanWorkbook[[#This Row],[METRC]],6))))</f>
        <v/>
      </c>
      <c r="L121" s="1" t="s">
        <v>520</v>
      </c>
    </row>
    <row r="122" spans="1:12" x14ac:dyDescent="0.25">
      <c r="A122" s="2">
        <v>4</v>
      </c>
      <c r="B122" s="52" t="s">
        <v>8167</v>
      </c>
      <c r="C122" s="130" t="s">
        <v>7760</v>
      </c>
      <c r="D122" s="2">
        <v>1</v>
      </c>
      <c r="E122" s="2" t="s">
        <v>8190</v>
      </c>
      <c r="F122" s="2" t="str">
        <f>IF(ISEVEN(ROW(ScanWorkbook[[#This Row],[SCAN INTO THIS COLUMN]])),C122,"")</f>
        <v>1A4070000000065000087990</v>
      </c>
      <c r="G122" s="2" t="str">
        <f>IF(ISEVEN(ROW(ScanWorkbook[[#This Row],[SCAN INTO THIS COLUMN]])),C123,"")</f>
        <v>OROB054.080207</v>
      </c>
      <c r="H122" s="2" t="str">
        <f>LEFT(ScanWorkbook[[#This Row],[Pheno]],4)</f>
        <v>OROB</v>
      </c>
      <c r="I122" s="2" t="str">
        <f>IF(SUM(COUNTIF(ScanWorkbook[[#This Row],[Pheno]],{"*.*"})),LEFT(ScanWorkbook[[#This Row],[Pheno]],7),_xlfn.CONCAT(LEFT(ScanWorkbook[[#This Row],[Pheno]],4),RIGHT(ScanWorkbook[[#This Row],[Pheno]],3)))</f>
        <v>OROB054</v>
      </c>
      <c r="J122" s="56" t="s">
        <v>8351</v>
      </c>
      <c r="K122" s="2" t="str">
        <f>IF(ScanWorkbook[[#This Row],[METRC]]=0,"",IF(ScanWorkbook[[#This Row],[METRC]]="","",_xlfn.CONCAT(ScanWorkbook[[#This Row],[Pheno Abv]],".",RIGHT(ScanWorkbook[[#This Row],[METRC]],6))))</f>
        <v>OROB054.087990</v>
      </c>
      <c r="L122" s="2" t="s">
        <v>520</v>
      </c>
    </row>
    <row r="123" spans="1:12" x14ac:dyDescent="0.25">
      <c r="A123" s="2">
        <v>4</v>
      </c>
      <c r="B123" s="52" t="s">
        <v>8167</v>
      </c>
      <c r="C123" s="130" t="s">
        <v>7570</v>
      </c>
      <c r="D123" s="2">
        <v>1</v>
      </c>
      <c r="E123" s="2" t="s">
        <v>8190</v>
      </c>
      <c r="F123" s="2" t="str">
        <f>IF(ISEVEN(ROW(ScanWorkbook[[#This Row],[SCAN INTO THIS COLUMN]])),C123,"")</f>
        <v/>
      </c>
      <c r="G123" s="2" t="str">
        <f>IF(ISEVEN(ROW(ScanWorkbook[[#This Row],[SCAN INTO THIS COLUMN]])),C124,"")</f>
        <v/>
      </c>
      <c r="H123" s="2" t="str">
        <f>LEFT(ScanWorkbook[[#This Row],[Pheno]],4)</f>
        <v/>
      </c>
      <c r="I123" s="2" t="str">
        <f>IF(SUM(COUNTIF(ScanWorkbook[[#This Row],[Pheno]],{"*.*"})),LEFT(ScanWorkbook[[#This Row],[Pheno]],7),_xlfn.CONCAT(LEFT(ScanWorkbook[[#This Row],[Pheno]],4),RIGHT(ScanWorkbook[[#This Row],[Pheno]],3)))</f>
        <v/>
      </c>
      <c r="J123" s="56" t="s">
        <v>8351</v>
      </c>
      <c r="K123" s="2" t="str">
        <f>IF(ScanWorkbook[[#This Row],[METRC]]=0,"",IF(ScanWorkbook[[#This Row],[METRC]]="","",_xlfn.CONCAT(ScanWorkbook[[#This Row],[Pheno Abv]],".",RIGHT(ScanWorkbook[[#This Row],[METRC]],6))))</f>
        <v/>
      </c>
      <c r="L123" s="2" t="s">
        <v>520</v>
      </c>
    </row>
    <row r="124" spans="1:12" x14ac:dyDescent="0.25">
      <c r="A124" s="2">
        <v>4</v>
      </c>
      <c r="B124" s="52" t="s">
        <v>8167</v>
      </c>
      <c r="C124" s="130" t="s">
        <v>7439</v>
      </c>
      <c r="D124" s="2">
        <v>2</v>
      </c>
      <c r="E124" s="2" t="s">
        <v>8190</v>
      </c>
      <c r="F124" s="2" t="str">
        <f>IF(ISEVEN(ROW(ScanWorkbook[[#This Row],[SCAN INTO THIS COLUMN]])),C124,"")</f>
        <v>.</v>
      </c>
      <c r="G124" s="2" t="str">
        <f>IF(ISEVEN(ROW(ScanWorkbook[[#This Row],[SCAN INTO THIS COLUMN]])),C125,"")</f>
        <v>.</v>
      </c>
      <c r="H124" s="2" t="str">
        <f>LEFT(ScanWorkbook[[#This Row],[Pheno]],4)</f>
        <v>.</v>
      </c>
      <c r="I124" s="2" t="str">
        <f>IF(SUM(COUNTIF(ScanWorkbook[[#This Row],[Pheno]],{"*.*"})),LEFT(ScanWorkbook[[#This Row],[Pheno]],7),_xlfn.CONCAT(LEFT(ScanWorkbook[[#This Row],[Pheno]],4),RIGHT(ScanWorkbook[[#This Row],[Pheno]],3)))</f>
        <v>.</v>
      </c>
      <c r="J124" s="56" t="s">
        <v>8352</v>
      </c>
      <c r="K124" s="2" t="str">
        <f>IF(ScanWorkbook[[#This Row],[METRC]]=0,"",IF(ScanWorkbook[[#This Row],[METRC]]="","",_xlfn.CONCAT(ScanWorkbook[[#This Row],[Pheno Abv]],".",RIGHT(ScanWorkbook[[#This Row],[METRC]],6))))</f>
        <v>...</v>
      </c>
      <c r="L124" s="2" t="s">
        <v>520</v>
      </c>
    </row>
    <row r="125" spans="1:12" x14ac:dyDescent="0.25">
      <c r="A125" s="2">
        <v>4</v>
      </c>
      <c r="B125" s="52" t="s">
        <v>8167</v>
      </c>
      <c r="C125" s="130" t="s">
        <v>7439</v>
      </c>
      <c r="D125" s="2">
        <v>2</v>
      </c>
      <c r="E125" s="2" t="s">
        <v>8190</v>
      </c>
      <c r="F125" s="2" t="str">
        <f>IF(ISEVEN(ROW(ScanWorkbook[[#This Row],[SCAN INTO THIS COLUMN]])),C125,"")</f>
        <v/>
      </c>
      <c r="G125" s="2" t="str">
        <f>IF(ISEVEN(ROW(ScanWorkbook[[#This Row],[SCAN INTO THIS COLUMN]])),C126,"")</f>
        <v/>
      </c>
      <c r="H125" s="2" t="str">
        <f>LEFT(ScanWorkbook[[#This Row],[Pheno]],4)</f>
        <v/>
      </c>
      <c r="I125" s="2" t="str">
        <f>IF(SUM(COUNTIF(ScanWorkbook[[#This Row],[Pheno]],{"*.*"})),LEFT(ScanWorkbook[[#This Row],[Pheno]],7),_xlfn.CONCAT(LEFT(ScanWorkbook[[#This Row],[Pheno]],4),RIGHT(ScanWorkbook[[#This Row],[Pheno]],3)))</f>
        <v/>
      </c>
      <c r="J125" s="56" t="s">
        <v>8352</v>
      </c>
      <c r="K125" s="2" t="str">
        <f>IF(ScanWorkbook[[#This Row],[METRC]]=0,"",IF(ScanWorkbook[[#This Row],[METRC]]="","",_xlfn.CONCAT(ScanWorkbook[[#This Row],[Pheno Abv]],".",RIGHT(ScanWorkbook[[#This Row],[METRC]],6))))</f>
        <v/>
      </c>
      <c r="L125" s="2" t="s">
        <v>520</v>
      </c>
    </row>
    <row r="126" spans="1:12" x14ac:dyDescent="0.25">
      <c r="A126" s="2">
        <v>4</v>
      </c>
      <c r="B126" s="52" t="s">
        <v>8167</v>
      </c>
      <c r="C126" s="130" t="s">
        <v>7439</v>
      </c>
      <c r="D126" s="2">
        <v>3</v>
      </c>
      <c r="E126" s="2" t="s">
        <v>8190</v>
      </c>
      <c r="F126" s="2" t="str">
        <f>IF(ISEVEN(ROW(ScanWorkbook[[#This Row],[SCAN INTO THIS COLUMN]])),C126,"")</f>
        <v>.</v>
      </c>
      <c r="G126" s="2" t="str">
        <f>IF(ISEVEN(ROW(ScanWorkbook[[#This Row],[SCAN INTO THIS COLUMN]])),C127,"")</f>
        <v>.</v>
      </c>
      <c r="H126" s="2" t="str">
        <f>LEFT(ScanWorkbook[[#This Row],[Pheno]],4)</f>
        <v>.</v>
      </c>
      <c r="I126" s="2" t="str">
        <f>IF(SUM(COUNTIF(ScanWorkbook[[#This Row],[Pheno]],{"*.*"})),LEFT(ScanWorkbook[[#This Row],[Pheno]],7),_xlfn.CONCAT(LEFT(ScanWorkbook[[#This Row],[Pheno]],4),RIGHT(ScanWorkbook[[#This Row],[Pheno]],3)))</f>
        <v>.</v>
      </c>
      <c r="J126" s="56" t="s">
        <v>9034</v>
      </c>
      <c r="K126" s="2" t="str">
        <f>IF(ScanWorkbook[[#This Row],[METRC]]=0,"",IF(ScanWorkbook[[#This Row],[METRC]]="","",_xlfn.CONCAT(ScanWorkbook[[#This Row],[Pheno Abv]],".",RIGHT(ScanWorkbook[[#This Row],[METRC]],6))))</f>
        <v>...</v>
      </c>
      <c r="L126" s="2" t="s">
        <v>520</v>
      </c>
    </row>
    <row r="127" spans="1:12" x14ac:dyDescent="0.25">
      <c r="A127" s="2">
        <v>4</v>
      </c>
      <c r="B127" s="52" t="s">
        <v>8167</v>
      </c>
      <c r="C127" s="130" t="s">
        <v>7439</v>
      </c>
      <c r="D127" s="2">
        <v>3</v>
      </c>
      <c r="E127" s="2" t="s">
        <v>8190</v>
      </c>
      <c r="F127" s="2" t="str">
        <f>IF(ISEVEN(ROW(ScanWorkbook[[#This Row],[SCAN INTO THIS COLUMN]])),C127,"")</f>
        <v/>
      </c>
      <c r="G127" s="2" t="str">
        <f>IF(ISEVEN(ROW(ScanWorkbook[[#This Row],[SCAN INTO THIS COLUMN]])),C128,"")</f>
        <v/>
      </c>
      <c r="H127" s="2" t="str">
        <f>LEFT(ScanWorkbook[[#This Row],[Pheno]],4)</f>
        <v/>
      </c>
      <c r="I127" s="2" t="str">
        <f>IF(SUM(COUNTIF(ScanWorkbook[[#This Row],[Pheno]],{"*.*"})),LEFT(ScanWorkbook[[#This Row],[Pheno]],7),_xlfn.CONCAT(LEFT(ScanWorkbook[[#This Row],[Pheno]],4),RIGHT(ScanWorkbook[[#This Row],[Pheno]],3)))</f>
        <v/>
      </c>
      <c r="J127" s="56" t="s">
        <v>9034</v>
      </c>
      <c r="K127" s="2" t="str">
        <f>IF(ScanWorkbook[[#This Row],[METRC]]=0,"",IF(ScanWorkbook[[#This Row],[METRC]]="","",_xlfn.CONCAT(ScanWorkbook[[#This Row],[Pheno Abv]],".",RIGHT(ScanWorkbook[[#This Row],[METRC]],6))))</f>
        <v/>
      </c>
      <c r="L127" s="2" t="s">
        <v>520</v>
      </c>
    </row>
    <row r="128" spans="1:12" x14ac:dyDescent="0.25">
      <c r="A128" s="2">
        <v>4</v>
      </c>
      <c r="B128" s="52" t="s">
        <v>8167</v>
      </c>
      <c r="C128" s="130" t="s">
        <v>7516</v>
      </c>
      <c r="D128" s="2">
        <v>4</v>
      </c>
      <c r="E128" s="2" t="s">
        <v>8190</v>
      </c>
      <c r="F128" s="2" t="str">
        <f>IF(ISEVEN(ROW(ScanWorkbook[[#This Row],[SCAN INTO THIS COLUMN]])),C128,"")</f>
        <v>1A4070000000065000083299</v>
      </c>
      <c r="G128" s="2" t="str">
        <f>IF(ISEVEN(ROW(ScanWorkbook[[#This Row],[SCAN INTO THIS COLUMN]])),C129,"")</f>
        <v>LDOS040.070812</v>
      </c>
      <c r="H128" s="2" t="str">
        <f>LEFT(ScanWorkbook[[#This Row],[Pheno]],4)</f>
        <v>LDOS</v>
      </c>
      <c r="I128" s="2" t="str">
        <f>IF(SUM(COUNTIF(ScanWorkbook[[#This Row],[Pheno]],{"*.*"})),LEFT(ScanWorkbook[[#This Row],[Pheno]],7),_xlfn.CONCAT(LEFT(ScanWorkbook[[#This Row],[Pheno]],4),RIGHT(ScanWorkbook[[#This Row],[Pheno]],3)))</f>
        <v>LDOS040</v>
      </c>
      <c r="J128" s="56" t="s">
        <v>8353</v>
      </c>
      <c r="K128" s="2" t="str">
        <f>IF(ScanWorkbook[[#This Row],[METRC]]=0,"",IF(ScanWorkbook[[#This Row],[METRC]]="","",_xlfn.CONCAT(ScanWorkbook[[#This Row],[Pheno Abv]],".",RIGHT(ScanWorkbook[[#This Row],[METRC]],6))))</f>
        <v>LDOS040.083299</v>
      </c>
      <c r="L128" s="2" t="s">
        <v>520</v>
      </c>
    </row>
    <row r="129" spans="1:12" x14ac:dyDescent="0.25">
      <c r="A129" s="2">
        <v>4</v>
      </c>
      <c r="B129" s="52" t="s">
        <v>8167</v>
      </c>
      <c r="C129" s="130" t="s">
        <v>2658</v>
      </c>
      <c r="D129" s="2">
        <v>4</v>
      </c>
      <c r="E129" s="2" t="s">
        <v>8190</v>
      </c>
      <c r="F129" s="2" t="str">
        <f>IF(ISEVEN(ROW(ScanWorkbook[[#This Row],[SCAN INTO THIS COLUMN]])),C129,"")</f>
        <v/>
      </c>
      <c r="G129" s="2" t="str">
        <f>IF(ISEVEN(ROW(ScanWorkbook[[#This Row],[SCAN INTO THIS COLUMN]])),C130,"")</f>
        <v/>
      </c>
      <c r="H129" s="2" t="str">
        <f>LEFT(ScanWorkbook[[#This Row],[Pheno]],4)</f>
        <v/>
      </c>
      <c r="I129" s="2" t="str">
        <f>IF(SUM(COUNTIF(ScanWorkbook[[#This Row],[Pheno]],{"*.*"})),LEFT(ScanWorkbook[[#This Row],[Pheno]],7),_xlfn.CONCAT(LEFT(ScanWorkbook[[#This Row],[Pheno]],4),RIGHT(ScanWorkbook[[#This Row],[Pheno]],3)))</f>
        <v/>
      </c>
      <c r="J129" s="56" t="s">
        <v>8353</v>
      </c>
      <c r="K129" s="2" t="str">
        <f>IF(ScanWorkbook[[#This Row],[METRC]]=0,"",IF(ScanWorkbook[[#This Row],[METRC]]="","",_xlfn.CONCAT(ScanWorkbook[[#This Row],[Pheno Abv]],".",RIGHT(ScanWorkbook[[#This Row],[METRC]],6))))</f>
        <v/>
      </c>
      <c r="L129" s="2" t="s">
        <v>520</v>
      </c>
    </row>
    <row r="130" spans="1:12" x14ac:dyDescent="0.25">
      <c r="A130" s="2">
        <v>5</v>
      </c>
      <c r="B130" s="52" t="s">
        <v>8167</v>
      </c>
      <c r="C130" s="130" t="s">
        <v>7745</v>
      </c>
      <c r="D130" s="2">
        <v>1</v>
      </c>
      <c r="E130" s="2" t="s">
        <v>8191</v>
      </c>
      <c r="F130" s="2" t="str">
        <f>IF(ISEVEN(ROW(ScanWorkbook[[#This Row],[SCAN INTO THIS COLUMN]])),C130,"")</f>
        <v>1A4070000000065000090050</v>
      </c>
      <c r="G130" s="2" t="str">
        <f>IF(ISEVEN(ROW(ScanWorkbook[[#This Row],[SCAN INTO THIS COLUMN]])),C131,"")</f>
        <v>LCKE007.079977</v>
      </c>
      <c r="H130" s="2" t="str">
        <f>LEFT(ScanWorkbook[[#This Row],[Pheno]],4)</f>
        <v>LCKE</v>
      </c>
      <c r="I130" s="2" t="str">
        <f>IF(SUM(COUNTIF(ScanWorkbook[[#This Row],[Pheno]],{"*.*"})),LEFT(ScanWorkbook[[#This Row],[Pheno]],7),_xlfn.CONCAT(LEFT(ScanWorkbook[[#This Row],[Pheno]],4),RIGHT(ScanWorkbook[[#This Row],[Pheno]],3)))</f>
        <v>LCKE007</v>
      </c>
      <c r="J130" s="56" t="s">
        <v>8354</v>
      </c>
      <c r="K130" s="2" t="str">
        <f>IF(ScanWorkbook[[#This Row],[METRC]]=0,"",IF(ScanWorkbook[[#This Row],[METRC]]="","",_xlfn.CONCAT(ScanWorkbook[[#This Row],[Pheno Abv]],".",RIGHT(ScanWorkbook[[#This Row],[METRC]],6))))</f>
        <v>LCKE007.090050</v>
      </c>
      <c r="L130" s="2" t="s">
        <v>520</v>
      </c>
    </row>
    <row r="131" spans="1:12" x14ac:dyDescent="0.25">
      <c r="A131" s="2">
        <v>5</v>
      </c>
      <c r="B131" s="52" t="s">
        <v>8167</v>
      </c>
      <c r="C131" s="130" t="s">
        <v>7363</v>
      </c>
      <c r="D131" s="2">
        <v>1</v>
      </c>
      <c r="E131" s="2" t="s">
        <v>8191</v>
      </c>
      <c r="F131" s="2" t="str">
        <f>IF(ISEVEN(ROW(ScanWorkbook[[#This Row],[SCAN INTO THIS COLUMN]])),C131,"")</f>
        <v/>
      </c>
      <c r="G131" s="2" t="str">
        <f>IF(ISEVEN(ROW(ScanWorkbook[[#This Row],[SCAN INTO THIS COLUMN]])),C132,"")</f>
        <v/>
      </c>
      <c r="H131" s="2" t="str">
        <f>LEFT(ScanWorkbook[[#This Row],[Pheno]],4)</f>
        <v/>
      </c>
      <c r="I131" s="2" t="str">
        <f>IF(SUM(COUNTIF(ScanWorkbook[[#This Row],[Pheno]],{"*.*"})),LEFT(ScanWorkbook[[#This Row],[Pheno]],7),_xlfn.CONCAT(LEFT(ScanWorkbook[[#This Row],[Pheno]],4),RIGHT(ScanWorkbook[[#This Row],[Pheno]],3)))</f>
        <v/>
      </c>
      <c r="J131" s="56" t="s">
        <v>8354</v>
      </c>
      <c r="K131" s="2" t="str">
        <f>IF(ScanWorkbook[[#This Row],[METRC]]=0,"",IF(ScanWorkbook[[#This Row],[METRC]]="","",_xlfn.CONCAT(ScanWorkbook[[#This Row],[Pheno Abv]],".",RIGHT(ScanWorkbook[[#This Row],[METRC]],6))))</f>
        <v/>
      </c>
      <c r="L131" s="2" t="s">
        <v>520</v>
      </c>
    </row>
    <row r="132" spans="1:12" x14ac:dyDescent="0.25">
      <c r="A132" s="2">
        <v>5</v>
      </c>
      <c r="B132" s="52" t="s">
        <v>8167</v>
      </c>
      <c r="C132" s="130" t="s">
        <v>7713</v>
      </c>
      <c r="D132" s="2">
        <v>2</v>
      </c>
      <c r="E132" s="2" t="s">
        <v>8191</v>
      </c>
      <c r="F132" s="2" t="str">
        <f>IF(ISEVEN(ROW(ScanWorkbook[[#This Row],[SCAN INTO THIS COLUMN]])),C132,"")</f>
        <v>1A4070000000065000087410</v>
      </c>
      <c r="G132" s="2" t="str">
        <f>IF(ISEVEN(ROW(ScanWorkbook[[#This Row],[SCAN INTO THIS COLUMN]])),C133,"")</f>
        <v>DOSI005</v>
      </c>
      <c r="H132" s="2" t="str">
        <f>LEFT(ScanWorkbook[[#This Row],[Pheno]],4)</f>
        <v>DOSI</v>
      </c>
      <c r="I132" s="2" t="str">
        <f>IF(SUM(COUNTIF(ScanWorkbook[[#This Row],[Pheno]],{"*.*"})),LEFT(ScanWorkbook[[#This Row],[Pheno]],7),_xlfn.CONCAT(LEFT(ScanWorkbook[[#This Row],[Pheno]],4),RIGHT(ScanWorkbook[[#This Row],[Pheno]],3)))</f>
        <v>DOSI005</v>
      </c>
      <c r="J132" s="56" t="s">
        <v>8591</v>
      </c>
      <c r="K132" s="2" t="str">
        <f>IF(ScanWorkbook[[#This Row],[METRC]]=0,"",IF(ScanWorkbook[[#This Row],[METRC]]="","",_xlfn.CONCAT(ScanWorkbook[[#This Row],[Pheno Abv]],".",RIGHT(ScanWorkbook[[#This Row],[METRC]],6))))</f>
        <v>DOSI005.087410</v>
      </c>
      <c r="L132" s="2" t="s">
        <v>520</v>
      </c>
    </row>
    <row r="133" spans="1:12" x14ac:dyDescent="0.25">
      <c r="A133" s="2">
        <v>5</v>
      </c>
      <c r="B133" s="52" t="s">
        <v>8167</v>
      </c>
      <c r="C133" s="130" t="s">
        <v>7844</v>
      </c>
      <c r="D133" s="2">
        <v>2</v>
      </c>
      <c r="E133" s="2" t="s">
        <v>8191</v>
      </c>
      <c r="F133" s="2" t="str">
        <f>IF(ISEVEN(ROW(ScanWorkbook[[#This Row],[SCAN INTO THIS COLUMN]])),C133,"")</f>
        <v/>
      </c>
      <c r="G133" s="2" t="str">
        <f>IF(ISEVEN(ROW(ScanWorkbook[[#This Row],[SCAN INTO THIS COLUMN]])),C134,"")</f>
        <v/>
      </c>
      <c r="H133" s="2" t="str">
        <f>LEFT(ScanWorkbook[[#This Row],[Pheno]],4)</f>
        <v/>
      </c>
      <c r="I133" s="2" t="str">
        <f>IF(SUM(COUNTIF(ScanWorkbook[[#This Row],[Pheno]],{"*.*"})),LEFT(ScanWorkbook[[#This Row],[Pheno]],7),_xlfn.CONCAT(LEFT(ScanWorkbook[[#This Row],[Pheno]],4),RIGHT(ScanWorkbook[[#This Row],[Pheno]],3)))</f>
        <v/>
      </c>
      <c r="J133" s="56" t="s">
        <v>8591</v>
      </c>
      <c r="K133" s="2" t="str">
        <f>IF(ScanWorkbook[[#This Row],[METRC]]=0,"",IF(ScanWorkbook[[#This Row],[METRC]]="","",_xlfn.CONCAT(ScanWorkbook[[#This Row],[Pheno Abv]],".",RIGHT(ScanWorkbook[[#This Row],[METRC]],6))))</f>
        <v/>
      </c>
      <c r="L133" s="2" t="s">
        <v>520</v>
      </c>
    </row>
    <row r="134" spans="1:12" x14ac:dyDescent="0.25">
      <c r="A134" s="2">
        <v>5</v>
      </c>
      <c r="B134" s="52" t="s">
        <v>8167</v>
      </c>
      <c r="C134" s="130" t="s">
        <v>7439</v>
      </c>
      <c r="D134" s="2">
        <v>3</v>
      </c>
      <c r="E134" s="2" t="s">
        <v>8191</v>
      </c>
      <c r="F134" s="2" t="str">
        <f>IF(ISEVEN(ROW(ScanWorkbook[[#This Row],[SCAN INTO THIS COLUMN]])),C134,"")</f>
        <v>.</v>
      </c>
      <c r="G134" s="2" t="str">
        <f>IF(ISEVEN(ROW(ScanWorkbook[[#This Row],[SCAN INTO THIS COLUMN]])),C135,"")</f>
        <v>.</v>
      </c>
      <c r="H134" s="2" t="str">
        <f>LEFT(ScanWorkbook[[#This Row],[Pheno]],4)</f>
        <v>.</v>
      </c>
      <c r="I134" s="2" t="str">
        <f>IF(SUM(COUNTIF(ScanWorkbook[[#This Row],[Pheno]],{"*.*"})),LEFT(ScanWorkbook[[#This Row],[Pheno]],7),_xlfn.CONCAT(LEFT(ScanWorkbook[[#This Row],[Pheno]],4),RIGHT(ScanWorkbook[[#This Row],[Pheno]],3)))</f>
        <v>.</v>
      </c>
      <c r="J134" s="56" t="s">
        <v>9035</v>
      </c>
      <c r="K134" s="2" t="str">
        <f>IF(ScanWorkbook[[#This Row],[METRC]]=0,"",IF(ScanWorkbook[[#This Row],[METRC]]="","",_xlfn.CONCAT(ScanWorkbook[[#This Row],[Pheno Abv]],".",RIGHT(ScanWorkbook[[#This Row],[METRC]],6))))</f>
        <v>...</v>
      </c>
      <c r="L134" s="2" t="s">
        <v>520</v>
      </c>
    </row>
    <row r="135" spans="1:12" x14ac:dyDescent="0.25">
      <c r="A135" s="2">
        <v>5</v>
      </c>
      <c r="B135" s="52" t="s">
        <v>8167</v>
      </c>
      <c r="C135" s="130" t="s">
        <v>7439</v>
      </c>
      <c r="D135" s="2">
        <v>3</v>
      </c>
      <c r="E135" s="2" t="s">
        <v>8191</v>
      </c>
      <c r="F135" s="2" t="str">
        <f>IF(ISEVEN(ROW(ScanWorkbook[[#This Row],[SCAN INTO THIS COLUMN]])),C135,"")</f>
        <v/>
      </c>
      <c r="G135" s="2" t="str">
        <f>IF(ISEVEN(ROW(ScanWorkbook[[#This Row],[SCAN INTO THIS COLUMN]])),C136,"")</f>
        <v/>
      </c>
      <c r="H135" s="2" t="str">
        <f>LEFT(ScanWorkbook[[#This Row],[Pheno]],4)</f>
        <v/>
      </c>
      <c r="I135" s="2" t="str">
        <f>IF(SUM(COUNTIF(ScanWorkbook[[#This Row],[Pheno]],{"*.*"})),LEFT(ScanWorkbook[[#This Row],[Pheno]],7),_xlfn.CONCAT(LEFT(ScanWorkbook[[#This Row],[Pheno]],4),RIGHT(ScanWorkbook[[#This Row],[Pheno]],3)))</f>
        <v/>
      </c>
      <c r="J135" s="56" t="s">
        <v>9035</v>
      </c>
      <c r="K135" s="2" t="str">
        <f>IF(ScanWorkbook[[#This Row],[METRC]]=0,"",IF(ScanWorkbook[[#This Row],[METRC]]="","",_xlfn.CONCAT(ScanWorkbook[[#This Row],[Pheno Abv]],".",RIGHT(ScanWorkbook[[#This Row],[METRC]],6))))</f>
        <v/>
      </c>
      <c r="L135" s="2" t="s">
        <v>520</v>
      </c>
    </row>
    <row r="136" spans="1:12" x14ac:dyDescent="0.25">
      <c r="A136" s="2">
        <v>5</v>
      </c>
      <c r="B136" s="52" t="s">
        <v>8167</v>
      </c>
      <c r="C136" s="130" t="s">
        <v>7769</v>
      </c>
      <c r="D136" s="2">
        <v>4</v>
      </c>
      <c r="E136" s="2" t="s">
        <v>8191</v>
      </c>
      <c r="F136" s="2" t="str">
        <f>IF(ISEVEN(ROW(ScanWorkbook[[#This Row],[SCAN INTO THIS COLUMN]])),C136,"")</f>
        <v>1A4070000000065000088248</v>
      </c>
      <c r="G136" s="2" t="str">
        <f>IF(ISEVEN(ROW(ScanWorkbook[[#This Row],[SCAN INTO THIS COLUMN]])),C137,"")</f>
        <v>STR8017.066663</v>
      </c>
      <c r="H136" s="2" t="str">
        <f>LEFT(ScanWorkbook[[#This Row],[Pheno]],4)</f>
        <v>STR8</v>
      </c>
      <c r="I136" s="2" t="str">
        <f>IF(SUM(COUNTIF(ScanWorkbook[[#This Row],[Pheno]],{"*.*"})),LEFT(ScanWorkbook[[#This Row],[Pheno]],7),_xlfn.CONCAT(LEFT(ScanWorkbook[[#This Row],[Pheno]],4),RIGHT(ScanWorkbook[[#This Row],[Pheno]],3)))</f>
        <v>STR8017</v>
      </c>
      <c r="J136" s="56" t="s">
        <v>8355</v>
      </c>
      <c r="K136" s="2" t="str">
        <f>IF(ScanWorkbook[[#This Row],[METRC]]=0,"",IF(ScanWorkbook[[#This Row],[METRC]]="","",_xlfn.CONCAT(ScanWorkbook[[#This Row],[Pheno Abv]],".",RIGHT(ScanWorkbook[[#This Row],[METRC]],6))))</f>
        <v>STR8017.088248</v>
      </c>
      <c r="L136" s="2" t="s">
        <v>520</v>
      </c>
    </row>
    <row r="137" spans="1:12" x14ac:dyDescent="0.25">
      <c r="A137" s="2">
        <v>5</v>
      </c>
      <c r="B137" s="52" t="s">
        <v>8167</v>
      </c>
      <c r="C137" s="130" t="s">
        <v>2703</v>
      </c>
      <c r="D137" s="2">
        <v>4</v>
      </c>
      <c r="E137" s="2" t="s">
        <v>8191</v>
      </c>
      <c r="F137" s="2" t="str">
        <f>IF(ISEVEN(ROW(ScanWorkbook[[#This Row],[SCAN INTO THIS COLUMN]])),C137,"")</f>
        <v/>
      </c>
      <c r="G137" s="2" t="str">
        <f>IF(ISEVEN(ROW(ScanWorkbook[[#This Row],[SCAN INTO THIS COLUMN]])),C138,"")</f>
        <v/>
      </c>
      <c r="H137" s="2" t="str">
        <f>LEFT(ScanWorkbook[[#This Row],[Pheno]],4)</f>
        <v/>
      </c>
      <c r="I137" s="2" t="str">
        <f>IF(SUM(COUNTIF(ScanWorkbook[[#This Row],[Pheno]],{"*.*"})),LEFT(ScanWorkbook[[#This Row],[Pheno]],7),_xlfn.CONCAT(LEFT(ScanWorkbook[[#This Row],[Pheno]],4),RIGHT(ScanWorkbook[[#This Row],[Pheno]],3)))</f>
        <v/>
      </c>
      <c r="J137" s="56" t="s">
        <v>8355</v>
      </c>
      <c r="K137" s="2" t="str">
        <f>IF(ScanWorkbook[[#This Row],[METRC]]=0,"",IF(ScanWorkbook[[#This Row],[METRC]]="","",_xlfn.CONCAT(ScanWorkbook[[#This Row],[Pheno Abv]],".",RIGHT(ScanWorkbook[[#This Row],[METRC]],6))))</f>
        <v/>
      </c>
      <c r="L137" s="2" t="s">
        <v>520</v>
      </c>
    </row>
    <row r="138" spans="1:12" x14ac:dyDescent="0.25">
      <c r="A138" s="2">
        <v>6</v>
      </c>
      <c r="B138" s="52" t="s">
        <v>8167</v>
      </c>
      <c r="C138" s="130" t="s">
        <v>7695</v>
      </c>
      <c r="D138" s="2">
        <v>1</v>
      </c>
      <c r="E138" s="2" t="s">
        <v>8192</v>
      </c>
      <c r="F138" s="2" t="str">
        <f>IF(ISEVEN(ROW(ScanWorkbook[[#This Row],[SCAN INTO THIS COLUMN]])),C138,"")</f>
        <v>1A4070000000065000085566</v>
      </c>
      <c r="G138" s="2" t="str">
        <f>IF(ISEVEN(ROW(ScanWorkbook[[#This Row],[SCAN INTO THIS COLUMN]])),C139,"")</f>
        <v>OROB054.076211</v>
      </c>
      <c r="H138" s="2" t="str">
        <f>LEFT(ScanWorkbook[[#This Row],[Pheno]],4)</f>
        <v>OROB</v>
      </c>
      <c r="I138" s="2" t="str">
        <f>IF(SUM(COUNTIF(ScanWorkbook[[#This Row],[Pheno]],{"*.*"})),LEFT(ScanWorkbook[[#This Row],[Pheno]],7),_xlfn.CONCAT(LEFT(ScanWorkbook[[#This Row],[Pheno]],4),RIGHT(ScanWorkbook[[#This Row],[Pheno]],3)))</f>
        <v>OROB054</v>
      </c>
      <c r="J138" s="56" t="s">
        <v>8356</v>
      </c>
      <c r="K138" s="2" t="str">
        <f>IF(ScanWorkbook[[#This Row],[METRC]]=0,"",IF(ScanWorkbook[[#This Row],[METRC]]="","",_xlfn.CONCAT(ScanWorkbook[[#This Row],[Pheno Abv]],".",RIGHT(ScanWorkbook[[#This Row],[METRC]],6))))</f>
        <v>OROB054.085566</v>
      </c>
      <c r="L138" s="2" t="s">
        <v>520</v>
      </c>
    </row>
    <row r="139" spans="1:12" x14ac:dyDescent="0.25">
      <c r="A139" s="2">
        <v>6</v>
      </c>
      <c r="B139" s="52" t="s">
        <v>8167</v>
      </c>
      <c r="C139" s="130" t="s">
        <v>7390</v>
      </c>
      <c r="D139" s="2">
        <v>1</v>
      </c>
      <c r="E139" s="2" t="s">
        <v>8192</v>
      </c>
      <c r="F139" s="2" t="str">
        <f>IF(ISEVEN(ROW(ScanWorkbook[[#This Row],[SCAN INTO THIS COLUMN]])),C139,"")</f>
        <v/>
      </c>
      <c r="G139" s="2" t="str">
        <f>IF(ISEVEN(ROW(ScanWorkbook[[#This Row],[SCAN INTO THIS COLUMN]])),C140,"")</f>
        <v/>
      </c>
      <c r="H139" s="2" t="str">
        <f>LEFT(ScanWorkbook[[#This Row],[Pheno]],4)</f>
        <v/>
      </c>
      <c r="I139" s="2" t="str">
        <f>IF(SUM(COUNTIF(ScanWorkbook[[#This Row],[Pheno]],{"*.*"})),LEFT(ScanWorkbook[[#This Row],[Pheno]],7),_xlfn.CONCAT(LEFT(ScanWorkbook[[#This Row],[Pheno]],4),RIGHT(ScanWorkbook[[#This Row],[Pheno]],3)))</f>
        <v/>
      </c>
      <c r="J139" s="56" t="s">
        <v>8356</v>
      </c>
      <c r="K139" s="2" t="str">
        <f>IF(ScanWorkbook[[#This Row],[METRC]]=0,"",IF(ScanWorkbook[[#This Row],[METRC]]="","",_xlfn.CONCAT(ScanWorkbook[[#This Row],[Pheno Abv]],".",RIGHT(ScanWorkbook[[#This Row],[METRC]],6))))</f>
        <v/>
      </c>
      <c r="L139" s="2" t="s">
        <v>520</v>
      </c>
    </row>
    <row r="140" spans="1:12" x14ac:dyDescent="0.25">
      <c r="A140" s="2">
        <v>6</v>
      </c>
      <c r="B140" s="52" t="s">
        <v>8167</v>
      </c>
      <c r="C140" s="130" t="s">
        <v>7439</v>
      </c>
      <c r="D140" s="2">
        <v>2</v>
      </c>
      <c r="E140" s="2" t="s">
        <v>8192</v>
      </c>
      <c r="F140" s="2" t="str">
        <f>IF(ISEVEN(ROW(ScanWorkbook[[#This Row],[SCAN INTO THIS COLUMN]])),C140,"")</f>
        <v>.</v>
      </c>
      <c r="G140" s="2" t="str">
        <f>IF(ISEVEN(ROW(ScanWorkbook[[#This Row],[SCAN INTO THIS COLUMN]])),C141,"")</f>
        <v>.</v>
      </c>
      <c r="H140" s="2" t="str">
        <f>LEFT(ScanWorkbook[[#This Row],[Pheno]],4)</f>
        <v>.</v>
      </c>
      <c r="I140" s="2" t="str">
        <f>IF(SUM(COUNTIF(ScanWorkbook[[#This Row],[Pheno]],{"*.*"})),LEFT(ScanWorkbook[[#This Row],[Pheno]],7),_xlfn.CONCAT(LEFT(ScanWorkbook[[#This Row],[Pheno]],4),RIGHT(ScanWorkbook[[#This Row],[Pheno]],3)))</f>
        <v>.</v>
      </c>
      <c r="J140" s="56" t="s">
        <v>9036</v>
      </c>
      <c r="K140" s="2" t="str">
        <f>IF(ScanWorkbook[[#This Row],[METRC]]=0,"",IF(ScanWorkbook[[#This Row],[METRC]]="","",_xlfn.CONCAT(ScanWorkbook[[#This Row],[Pheno Abv]],".",RIGHT(ScanWorkbook[[#This Row],[METRC]],6))))</f>
        <v>...</v>
      </c>
      <c r="L140" s="2" t="s">
        <v>520</v>
      </c>
    </row>
    <row r="141" spans="1:12" x14ac:dyDescent="0.25">
      <c r="A141" s="2">
        <v>6</v>
      </c>
      <c r="B141" s="52" t="s">
        <v>8167</v>
      </c>
      <c r="C141" s="130" t="s">
        <v>7439</v>
      </c>
      <c r="D141" s="2">
        <v>2</v>
      </c>
      <c r="E141" s="2" t="s">
        <v>8192</v>
      </c>
      <c r="F141" s="2" t="str">
        <f>IF(ISEVEN(ROW(ScanWorkbook[[#This Row],[SCAN INTO THIS COLUMN]])),C141,"")</f>
        <v/>
      </c>
      <c r="G141" s="2" t="str">
        <f>IF(ISEVEN(ROW(ScanWorkbook[[#This Row],[SCAN INTO THIS COLUMN]])),C142,"")</f>
        <v/>
      </c>
      <c r="H141" s="2" t="str">
        <f>LEFT(ScanWorkbook[[#This Row],[Pheno]],4)</f>
        <v/>
      </c>
      <c r="I141" s="2" t="str">
        <f>IF(SUM(COUNTIF(ScanWorkbook[[#This Row],[Pheno]],{"*.*"})),LEFT(ScanWorkbook[[#This Row],[Pheno]],7),_xlfn.CONCAT(LEFT(ScanWorkbook[[#This Row],[Pheno]],4),RIGHT(ScanWorkbook[[#This Row],[Pheno]],3)))</f>
        <v/>
      </c>
      <c r="J141" s="56" t="s">
        <v>9036</v>
      </c>
      <c r="K141" s="2" t="str">
        <f>IF(ScanWorkbook[[#This Row],[METRC]]=0,"",IF(ScanWorkbook[[#This Row],[METRC]]="","",_xlfn.CONCAT(ScanWorkbook[[#This Row],[Pheno Abv]],".",RIGHT(ScanWorkbook[[#This Row],[METRC]],6))))</f>
        <v/>
      </c>
      <c r="L141" s="2" t="s">
        <v>520</v>
      </c>
    </row>
    <row r="142" spans="1:12" x14ac:dyDescent="0.25">
      <c r="A142" s="2">
        <v>6</v>
      </c>
      <c r="B142" s="52" t="s">
        <v>8167</v>
      </c>
      <c r="C142" s="130" t="s">
        <v>7439</v>
      </c>
      <c r="D142" s="2">
        <v>3</v>
      </c>
      <c r="E142" s="2" t="s">
        <v>8192</v>
      </c>
      <c r="F142" s="2" t="str">
        <f>IF(ISEVEN(ROW(ScanWorkbook[[#This Row],[SCAN INTO THIS COLUMN]])),C142,"")</f>
        <v>.</v>
      </c>
      <c r="G142" s="2" t="str">
        <f>IF(ISEVEN(ROW(ScanWorkbook[[#This Row],[SCAN INTO THIS COLUMN]])),C143,"")</f>
        <v>.</v>
      </c>
      <c r="H142" s="2" t="str">
        <f>LEFT(ScanWorkbook[[#This Row],[Pheno]],4)</f>
        <v>.</v>
      </c>
      <c r="I142" s="2" t="str">
        <f>IF(SUM(COUNTIF(ScanWorkbook[[#This Row],[Pheno]],{"*.*"})),LEFT(ScanWorkbook[[#This Row],[Pheno]],7),_xlfn.CONCAT(LEFT(ScanWorkbook[[#This Row],[Pheno]],4),RIGHT(ScanWorkbook[[#This Row],[Pheno]],3)))</f>
        <v>.</v>
      </c>
      <c r="J142" s="56" t="s">
        <v>9037</v>
      </c>
      <c r="K142" s="2" t="str">
        <f>IF(ScanWorkbook[[#This Row],[METRC]]=0,"",IF(ScanWorkbook[[#This Row],[METRC]]="","",_xlfn.CONCAT(ScanWorkbook[[#This Row],[Pheno Abv]],".",RIGHT(ScanWorkbook[[#This Row],[METRC]],6))))</f>
        <v>...</v>
      </c>
      <c r="L142" s="2" t="s">
        <v>520</v>
      </c>
    </row>
    <row r="143" spans="1:12" x14ac:dyDescent="0.25">
      <c r="A143" s="2">
        <v>6</v>
      </c>
      <c r="B143" s="52" t="s">
        <v>8167</v>
      </c>
      <c r="C143" s="130" t="s">
        <v>7439</v>
      </c>
      <c r="D143" s="2">
        <v>3</v>
      </c>
      <c r="E143" s="2" t="s">
        <v>8192</v>
      </c>
      <c r="F143" s="2" t="str">
        <f>IF(ISEVEN(ROW(ScanWorkbook[[#This Row],[SCAN INTO THIS COLUMN]])),C143,"")</f>
        <v/>
      </c>
      <c r="G143" s="2" t="str">
        <f>IF(ISEVEN(ROW(ScanWorkbook[[#This Row],[SCAN INTO THIS COLUMN]])),C144,"")</f>
        <v/>
      </c>
      <c r="H143" s="2" t="str">
        <f>LEFT(ScanWorkbook[[#This Row],[Pheno]],4)</f>
        <v/>
      </c>
      <c r="I143" s="2" t="str">
        <f>IF(SUM(COUNTIF(ScanWorkbook[[#This Row],[Pheno]],{"*.*"})),LEFT(ScanWorkbook[[#This Row],[Pheno]],7),_xlfn.CONCAT(LEFT(ScanWorkbook[[#This Row],[Pheno]],4),RIGHT(ScanWorkbook[[#This Row],[Pheno]],3)))</f>
        <v/>
      </c>
      <c r="J143" s="56" t="s">
        <v>9037</v>
      </c>
      <c r="K143" s="2" t="str">
        <f>IF(ScanWorkbook[[#This Row],[METRC]]=0,"",IF(ScanWorkbook[[#This Row],[METRC]]="","",_xlfn.CONCAT(ScanWorkbook[[#This Row],[Pheno Abv]],".",RIGHT(ScanWorkbook[[#This Row],[METRC]],6))))</f>
        <v/>
      </c>
      <c r="L143" s="2" t="s">
        <v>520</v>
      </c>
    </row>
    <row r="144" spans="1:12" x14ac:dyDescent="0.25">
      <c r="A144" s="2">
        <v>6</v>
      </c>
      <c r="B144" s="52" t="s">
        <v>8167</v>
      </c>
      <c r="C144" s="130" t="s">
        <v>7540</v>
      </c>
      <c r="D144" s="2">
        <v>4</v>
      </c>
      <c r="E144" s="2" t="s">
        <v>8192</v>
      </c>
      <c r="F144" s="2" t="str">
        <f>IF(ISEVEN(ROW(ScanWorkbook[[#This Row],[SCAN INTO THIS COLUMN]])),C144,"")</f>
        <v>1A4070000000065000084021</v>
      </c>
      <c r="G144" s="2" t="str">
        <f>IF(ISEVEN(ROW(ScanWorkbook[[#This Row],[SCAN INTO THIS COLUMN]])),C145,"")</f>
        <v>STR8017.066662</v>
      </c>
      <c r="H144" s="2" t="str">
        <f>LEFT(ScanWorkbook[[#This Row],[Pheno]],4)</f>
        <v>STR8</v>
      </c>
      <c r="I144" s="2" t="str">
        <f>IF(SUM(COUNTIF(ScanWorkbook[[#This Row],[Pheno]],{"*.*"})),LEFT(ScanWorkbook[[#This Row],[Pheno]],7),_xlfn.CONCAT(LEFT(ScanWorkbook[[#This Row],[Pheno]],4),RIGHT(ScanWorkbook[[#This Row],[Pheno]],3)))</f>
        <v>STR8017</v>
      </c>
      <c r="J144" s="56" t="s">
        <v>8357</v>
      </c>
      <c r="K144" s="2" t="str">
        <f>IF(ScanWorkbook[[#This Row],[METRC]]=0,"",IF(ScanWorkbook[[#This Row],[METRC]]="","",_xlfn.CONCAT(ScanWorkbook[[#This Row],[Pheno Abv]],".",RIGHT(ScanWorkbook[[#This Row],[METRC]],6))))</f>
        <v>STR8017.084021</v>
      </c>
      <c r="L144" s="2" t="s">
        <v>520</v>
      </c>
    </row>
    <row r="145" spans="1:12" x14ac:dyDescent="0.25">
      <c r="A145" s="2">
        <v>6</v>
      </c>
      <c r="B145" s="52" t="s">
        <v>8167</v>
      </c>
      <c r="C145" s="130" t="s">
        <v>2740</v>
      </c>
      <c r="D145" s="2">
        <v>4</v>
      </c>
      <c r="E145" s="2" t="s">
        <v>8192</v>
      </c>
      <c r="F145" s="2" t="str">
        <f>IF(ISEVEN(ROW(ScanWorkbook[[#This Row],[SCAN INTO THIS COLUMN]])),C145,"")</f>
        <v/>
      </c>
      <c r="G145" s="2" t="str">
        <f>IF(ISEVEN(ROW(ScanWorkbook[[#This Row],[SCAN INTO THIS COLUMN]])),C146,"")</f>
        <v/>
      </c>
      <c r="H145" s="2" t="str">
        <f>LEFT(ScanWorkbook[[#This Row],[Pheno]],4)</f>
        <v/>
      </c>
      <c r="I145" s="2" t="str">
        <f>IF(SUM(COUNTIF(ScanWorkbook[[#This Row],[Pheno]],{"*.*"})),LEFT(ScanWorkbook[[#This Row],[Pheno]],7),_xlfn.CONCAT(LEFT(ScanWorkbook[[#This Row],[Pheno]],4),RIGHT(ScanWorkbook[[#This Row],[Pheno]],3)))</f>
        <v/>
      </c>
      <c r="J145" s="56" t="s">
        <v>8357</v>
      </c>
      <c r="K145" s="2" t="str">
        <f>IF(ScanWorkbook[[#This Row],[METRC]]=0,"",IF(ScanWorkbook[[#This Row],[METRC]]="","",_xlfn.CONCAT(ScanWorkbook[[#This Row],[Pheno Abv]],".",RIGHT(ScanWorkbook[[#This Row],[METRC]],6))))</f>
        <v/>
      </c>
      <c r="L145" s="2" t="s">
        <v>520</v>
      </c>
    </row>
    <row r="146" spans="1:12" x14ac:dyDescent="0.25">
      <c r="A146" s="2">
        <v>1</v>
      </c>
      <c r="B146" s="52" t="s">
        <v>8168</v>
      </c>
      <c r="C146" s="130" t="s">
        <v>7904</v>
      </c>
      <c r="D146" s="2">
        <v>1</v>
      </c>
      <c r="E146" s="2" t="s">
        <v>8193</v>
      </c>
      <c r="F146" s="2" t="str">
        <f>IF(ISEVEN(ROW(ScanWorkbook[[#This Row],[SCAN INTO THIS COLUMN]])),C146,"")</f>
        <v>1A4070000000065000090626</v>
      </c>
      <c r="G146" s="2" t="str">
        <f>IF(ISEVEN(ROW(ScanWorkbook[[#This Row],[SCAN INTO THIS COLUMN]])),C147,"")</f>
        <v>GFSD207.069898</v>
      </c>
      <c r="H146" s="2" t="str">
        <f>LEFT(ScanWorkbook[[#This Row],[Pheno]],4)</f>
        <v>GFSD</v>
      </c>
      <c r="I146" s="2" t="str">
        <f>IF(SUM(COUNTIF(ScanWorkbook[[#This Row],[Pheno]],{"*.*"})),LEFT(ScanWorkbook[[#This Row],[Pheno]],7),_xlfn.CONCAT(LEFT(ScanWorkbook[[#This Row],[Pheno]],4),RIGHT(ScanWorkbook[[#This Row],[Pheno]],3)))</f>
        <v>GFSD207</v>
      </c>
      <c r="J146" s="56" t="s">
        <v>8368</v>
      </c>
      <c r="K146" s="2" t="str">
        <f>IF(ScanWorkbook[[#This Row],[METRC]]=0,"",IF(ScanWorkbook[[#This Row],[METRC]]="","",_xlfn.CONCAT(ScanWorkbook[[#This Row],[Pheno Abv]],".",RIGHT(ScanWorkbook[[#This Row],[METRC]],6))))</f>
        <v>GFSD207.090626</v>
      </c>
      <c r="L146" s="2" t="s">
        <v>520</v>
      </c>
    </row>
    <row r="147" spans="1:12" x14ac:dyDescent="0.25">
      <c r="A147" s="2">
        <v>1</v>
      </c>
      <c r="B147" s="52" t="s">
        <v>8168</v>
      </c>
      <c r="C147" s="130" t="s">
        <v>2858</v>
      </c>
      <c r="D147" s="2">
        <v>1</v>
      </c>
      <c r="E147" s="2" t="s">
        <v>8193</v>
      </c>
      <c r="F147" s="2" t="str">
        <f>IF(ISEVEN(ROW(ScanWorkbook[[#This Row],[SCAN INTO THIS COLUMN]])),C147,"")</f>
        <v/>
      </c>
      <c r="G147" s="2" t="str">
        <f>IF(ISEVEN(ROW(ScanWorkbook[[#This Row],[SCAN INTO THIS COLUMN]])),C148,"")</f>
        <v/>
      </c>
      <c r="H147" s="2" t="str">
        <f>LEFT(ScanWorkbook[[#This Row],[Pheno]],4)</f>
        <v/>
      </c>
      <c r="I147" s="2" t="str">
        <f>IF(SUM(COUNTIF(ScanWorkbook[[#This Row],[Pheno]],{"*.*"})),LEFT(ScanWorkbook[[#This Row],[Pheno]],7),_xlfn.CONCAT(LEFT(ScanWorkbook[[#This Row],[Pheno]],4),RIGHT(ScanWorkbook[[#This Row],[Pheno]],3)))</f>
        <v/>
      </c>
      <c r="J147" s="56" t="s">
        <v>8368</v>
      </c>
      <c r="K147" s="2" t="str">
        <f>IF(ScanWorkbook[[#This Row],[METRC]]=0,"",IF(ScanWorkbook[[#This Row],[METRC]]="","",_xlfn.CONCAT(ScanWorkbook[[#This Row],[Pheno Abv]],".",RIGHT(ScanWorkbook[[#This Row],[METRC]],6))))</f>
        <v/>
      </c>
      <c r="L147" s="2" t="s">
        <v>520</v>
      </c>
    </row>
    <row r="148" spans="1:12" x14ac:dyDescent="0.25">
      <c r="A148" s="2">
        <v>1</v>
      </c>
      <c r="B148" s="52" t="s">
        <v>8168</v>
      </c>
      <c r="C148" s="130" t="s">
        <v>7506</v>
      </c>
      <c r="D148" s="2">
        <v>2</v>
      </c>
      <c r="E148" s="2" t="s">
        <v>8193</v>
      </c>
      <c r="F148" s="2" t="str">
        <f>IF(ISEVEN(ROW(ScanWorkbook[[#This Row],[SCAN INTO THIS COLUMN]])),C148,"")</f>
        <v>1A4070000000065000082526</v>
      </c>
      <c r="G148" s="2" t="str">
        <f>IF(ISEVEN(ROW(ScanWorkbook[[#This Row],[SCAN INTO THIS COLUMN]])),C149,"")</f>
        <v>GFSD189.069883</v>
      </c>
      <c r="H148" s="2" t="str">
        <f>LEFT(ScanWorkbook[[#This Row],[Pheno]],4)</f>
        <v>GFSD</v>
      </c>
      <c r="I148" s="2" t="str">
        <f>IF(SUM(COUNTIF(ScanWorkbook[[#This Row],[Pheno]],{"*.*"})),LEFT(ScanWorkbook[[#This Row],[Pheno]],7),_xlfn.CONCAT(LEFT(ScanWorkbook[[#This Row],[Pheno]],4),RIGHT(ScanWorkbook[[#This Row],[Pheno]],3)))</f>
        <v>GFSD189</v>
      </c>
      <c r="J148" s="56" t="s">
        <v>8369</v>
      </c>
      <c r="K148" s="2" t="str">
        <f>IF(ScanWorkbook[[#This Row],[METRC]]=0,"",IF(ScanWorkbook[[#This Row],[METRC]]="","",_xlfn.CONCAT(ScanWorkbook[[#This Row],[Pheno Abv]],".",RIGHT(ScanWorkbook[[#This Row],[METRC]],6))))</f>
        <v>GFSD189.082526</v>
      </c>
      <c r="L148" s="2" t="s">
        <v>520</v>
      </c>
    </row>
    <row r="149" spans="1:12" x14ac:dyDescent="0.25">
      <c r="A149" s="2">
        <v>1</v>
      </c>
      <c r="B149" s="52" t="s">
        <v>8168</v>
      </c>
      <c r="C149" s="130" t="s">
        <v>2845</v>
      </c>
      <c r="D149" s="2">
        <v>2</v>
      </c>
      <c r="E149" s="2" t="s">
        <v>8193</v>
      </c>
      <c r="F149" s="2" t="str">
        <f>IF(ISEVEN(ROW(ScanWorkbook[[#This Row],[SCAN INTO THIS COLUMN]])),C149,"")</f>
        <v/>
      </c>
      <c r="G149" s="2" t="str">
        <f>IF(ISEVEN(ROW(ScanWorkbook[[#This Row],[SCAN INTO THIS COLUMN]])),C150,"")</f>
        <v/>
      </c>
      <c r="H149" s="2" t="str">
        <f>LEFT(ScanWorkbook[[#This Row],[Pheno]],4)</f>
        <v/>
      </c>
      <c r="I149" s="2" t="str">
        <f>IF(SUM(COUNTIF(ScanWorkbook[[#This Row],[Pheno]],{"*.*"})),LEFT(ScanWorkbook[[#This Row],[Pheno]],7),_xlfn.CONCAT(LEFT(ScanWorkbook[[#This Row],[Pheno]],4),RIGHT(ScanWorkbook[[#This Row],[Pheno]],3)))</f>
        <v/>
      </c>
      <c r="J149" s="56" t="s">
        <v>8369</v>
      </c>
      <c r="K149" s="2" t="str">
        <f>IF(ScanWorkbook[[#This Row],[METRC]]=0,"",IF(ScanWorkbook[[#This Row],[METRC]]="","",_xlfn.CONCAT(ScanWorkbook[[#This Row],[Pheno Abv]],".",RIGHT(ScanWorkbook[[#This Row],[METRC]],6))))</f>
        <v/>
      </c>
      <c r="L149" s="2" t="s">
        <v>520</v>
      </c>
    </row>
    <row r="150" spans="1:12" x14ac:dyDescent="0.25">
      <c r="A150" s="2">
        <v>1</v>
      </c>
      <c r="B150" s="52" t="s">
        <v>8168</v>
      </c>
      <c r="C150" s="130" t="s">
        <v>7736</v>
      </c>
      <c r="D150" s="2">
        <v>3</v>
      </c>
      <c r="E150" s="2" t="s">
        <v>8193</v>
      </c>
      <c r="F150" s="2" t="str">
        <f>IF(ISEVEN(ROW(ScanWorkbook[[#This Row],[SCAN INTO THIS COLUMN]])),C150,"")</f>
        <v>1A4070000000065000090016</v>
      </c>
      <c r="G150" s="2" t="str">
        <f>IF(ISEVEN(ROW(ScanWorkbook[[#This Row],[SCAN INTO THIS COLUMN]])),C151,"")</f>
        <v>JMAC009.079985</v>
      </c>
      <c r="H150" s="2" t="str">
        <f>LEFT(ScanWorkbook[[#This Row],[Pheno]],4)</f>
        <v>JMAC</v>
      </c>
      <c r="I150" s="2" t="str">
        <f>IF(SUM(COUNTIF(ScanWorkbook[[#This Row],[Pheno]],{"*.*"})),LEFT(ScanWorkbook[[#This Row],[Pheno]],7),_xlfn.CONCAT(LEFT(ScanWorkbook[[#This Row],[Pheno]],4),RIGHT(ScanWorkbook[[#This Row],[Pheno]],3)))</f>
        <v>JMAC009</v>
      </c>
      <c r="J150" s="56" t="s">
        <v>8370</v>
      </c>
      <c r="K150" s="2" t="str">
        <f>IF(ScanWorkbook[[#This Row],[METRC]]=0,"",IF(ScanWorkbook[[#This Row],[METRC]]="","",_xlfn.CONCAT(ScanWorkbook[[#This Row],[Pheno Abv]],".",RIGHT(ScanWorkbook[[#This Row],[METRC]],6))))</f>
        <v>JMAC009.090016</v>
      </c>
      <c r="L150" s="2" t="s">
        <v>520</v>
      </c>
    </row>
    <row r="151" spans="1:12" x14ac:dyDescent="0.25">
      <c r="A151" s="2">
        <v>1</v>
      </c>
      <c r="B151" s="52" t="s">
        <v>8168</v>
      </c>
      <c r="C151" s="130" t="s">
        <v>7338</v>
      </c>
      <c r="D151" s="2">
        <v>3</v>
      </c>
      <c r="E151" s="2" t="s">
        <v>8193</v>
      </c>
      <c r="F151" s="2" t="str">
        <f>IF(ISEVEN(ROW(ScanWorkbook[[#This Row],[SCAN INTO THIS COLUMN]])),C151,"")</f>
        <v/>
      </c>
      <c r="G151" s="2" t="str">
        <f>IF(ISEVEN(ROW(ScanWorkbook[[#This Row],[SCAN INTO THIS COLUMN]])),C152,"")</f>
        <v/>
      </c>
      <c r="H151" s="2" t="str">
        <f>LEFT(ScanWorkbook[[#This Row],[Pheno]],4)</f>
        <v/>
      </c>
      <c r="I151" s="2" t="str">
        <f>IF(SUM(COUNTIF(ScanWorkbook[[#This Row],[Pheno]],{"*.*"})),LEFT(ScanWorkbook[[#This Row],[Pheno]],7),_xlfn.CONCAT(LEFT(ScanWorkbook[[#This Row],[Pheno]],4),RIGHT(ScanWorkbook[[#This Row],[Pheno]],3)))</f>
        <v/>
      </c>
      <c r="J151" s="56" t="s">
        <v>8370</v>
      </c>
      <c r="K151" s="2" t="str">
        <f>IF(ScanWorkbook[[#This Row],[METRC]]=0,"",IF(ScanWorkbook[[#This Row],[METRC]]="","",_xlfn.CONCAT(ScanWorkbook[[#This Row],[Pheno Abv]],".",RIGHT(ScanWorkbook[[#This Row],[METRC]],6))))</f>
        <v/>
      </c>
      <c r="L151" s="2" t="s">
        <v>520</v>
      </c>
    </row>
    <row r="152" spans="1:12" x14ac:dyDescent="0.25">
      <c r="A152" s="2">
        <v>1</v>
      </c>
      <c r="B152" s="52" t="s">
        <v>8168</v>
      </c>
      <c r="C152" s="130" t="s">
        <v>7645</v>
      </c>
      <c r="D152" s="2">
        <v>4</v>
      </c>
      <c r="E152" s="2" t="s">
        <v>8193</v>
      </c>
      <c r="F152" s="2" t="str">
        <f>IF(ISEVEN(ROW(ScanWorkbook[[#This Row],[SCAN INTO THIS COLUMN]])),C152,"")</f>
        <v>1A4070000000065000086079</v>
      </c>
      <c r="G152" s="2" t="str">
        <f>IF(ISEVEN(ROW(ScanWorkbook[[#This Row],[SCAN INTO THIS COLUMN]])),C153,"")</f>
        <v>KING002.079260</v>
      </c>
      <c r="H152" s="2" t="str">
        <f>LEFT(ScanWorkbook[[#This Row],[Pheno]],4)</f>
        <v>KING</v>
      </c>
      <c r="I152" s="2" t="str">
        <f>IF(SUM(COUNTIF(ScanWorkbook[[#This Row],[Pheno]],{"*.*"})),LEFT(ScanWorkbook[[#This Row],[Pheno]],7),_xlfn.CONCAT(LEFT(ScanWorkbook[[#This Row],[Pheno]],4),RIGHT(ScanWorkbook[[#This Row],[Pheno]],3)))</f>
        <v>KING002</v>
      </c>
      <c r="J152" s="56" t="s">
        <v>8371</v>
      </c>
      <c r="K152" s="2" t="str">
        <f>IF(ScanWorkbook[[#This Row],[METRC]]=0,"",IF(ScanWorkbook[[#This Row],[METRC]]="","",_xlfn.CONCAT(ScanWorkbook[[#This Row],[Pheno Abv]],".",RIGHT(ScanWorkbook[[#This Row],[METRC]],6))))</f>
        <v>KING002.086079</v>
      </c>
      <c r="L152" s="2" t="s">
        <v>520</v>
      </c>
    </row>
    <row r="153" spans="1:12" x14ac:dyDescent="0.25">
      <c r="A153" s="2">
        <v>1</v>
      </c>
      <c r="B153" s="52" t="s">
        <v>8168</v>
      </c>
      <c r="C153" s="130" t="s">
        <v>7448</v>
      </c>
      <c r="D153" s="2">
        <v>4</v>
      </c>
      <c r="E153" s="2" t="s">
        <v>8193</v>
      </c>
      <c r="F153" s="2" t="str">
        <f>IF(ISEVEN(ROW(ScanWorkbook[[#This Row],[SCAN INTO THIS COLUMN]])),C153,"")</f>
        <v/>
      </c>
      <c r="G153" s="2" t="str">
        <f>IF(ISEVEN(ROW(ScanWorkbook[[#This Row],[SCAN INTO THIS COLUMN]])),C154,"")</f>
        <v/>
      </c>
      <c r="H153" s="2" t="str">
        <f>LEFT(ScanWorkbook[[#This Row],[Pheno]],4)</f>
        <v/>
      </c>
      <c r="I153" s="2" t="str">
        <f>IF(SUM(COUNTIF(ScanWorkbook[[#This Row],[Pheno]],{"*.*"})),LEFT(ScanWorkbook[[#This Row],[Pheno]],7),_xlfn.CONCAT(LEFT(ScanWorkbook[[#This Row],[Pheno]],4),RIGHT(ScanWorkbook[[#This Row],[Pheno]],3)))</f>
        <v/>
      </c>
      <c r="J153" s="56" t="s">
        <v>8371</v>
      </c>
      <c r="K153" s="2" t="str">
        <f>IF(ScanWorkbook[[#This Row],[METRC]]=0,"",IF(ScanWorkbook[[#This Row],[METRC]]="","",_xlfn.CONCAT(ScanWorkbook[[#This Row],[Pheno Abv]],".",RIGHT(ScanWorkbook[[#This Row],[METRC]],6))))</f>
        <v/>
      </c>
      <c r="L153" s="2" t="s">
        <v>520</v>
      </c>
    </row>
    <row r="154" spans="1:12" x14ac:dyDescent="0.25">
      <c r="A154" s="2">
        <v>2</v>
      </c>
      <c r="B154" s="52" t="s">
        <v>8168</v>
      </c>
      <c r="C154" s="130" t="s">
        <v>7439</v>
      </c>
      <c r="D154" s="2">
        <v>1</v>
      </c>
      <c r="E154" s="2" t="s">
        <v>8194</v>
      </c>
      <c r="F154" s="2" t="str">
        <f>IF(ISEVEN(ROW(ScanWorkbook[[#This Row],[SCAN INTO THIS COLUMN]])),C154,"")</f>
        <v>.</v>
      </c>
      <c r="G154" s="2" t="str">
        <f>IF(ISEVEN(ROW(ScanWorkbook[[#This Row],[SCAN INTO THIS COLUMN]])),C155,"")</f>
        <v>.</v>
      </c>
      <c r="H154" s="2" t="str">
        <f>LEFT(ScanWorkbook[[#This Row],[Pheno]],4)</f>
        <v>.</v>
      </c>
      <c r="I154" s="2" t="str">
        <f>IF(SUM(COUNTIF(ScanWorkbook[[#This Row],[Pheno]],{"*.*"})),LEFT(ScanWorkbook[[#This Row],[Pheno]],7),_xlfn.CONCAT(LEFT(ScanWorkbook[[#This Row],[Pheno]],4),RIGHT(ScanWorkbook[[#This Row],[Pheno]],3)))</f>
        <v>.</v>
      </c>
      <c r="J154" s="56" t="s">
        <v>8372</v>
      </c>
      <c r="K154" s="2" t="str">
        <f>IF(ScanWorkbook[[#This Row],[METRC]]=0,"",IF(ScanWorkbook[[#This Row],[METRC]]="","",_xlfn.CONCAT(ScanWorkbook[[#This Row],[Pheno Abv]],".",RIGHT(ScanWorkbook[[#This Row],[METRC]],6))))</f>
        <v>...</v>
      </c>
      <c r="L154" s="2" t="s">
        <v>520</v>
      </c>
    </row>
    <row r="155" spans="1:12" x14ac:dyDescent="0.25">
      <c r="A155" s="2">
        <v>2</v>
      </c>
      <c r="B155" s="52" t="s">
        <v>8168</v>
      </c>
      <c r="C155" s="130" t="s">
        <v>7439</v>
      </c>
      <c r="D155" s="2">
        <v>1</v>
      </c>
      <c r="E155" s="2" t="s">
        <v>8194</v>
      </c>
      <c r="F155" s="2" t="str">
        <f>IF(ISEVEN(ROW(ScanWorkbook[[#This Row],[SCAN INTO THIS COLUMN]])),C155,"")</f>
        <v/>
      </c>
      <c r="G155" s="2" t="str">
        <f>IF(ISEVEN(ROW(ScanWorkbook[[#This Row],[SCAN INTO THIS COLUMN]])),C156,"")</f>
        <v/>
      </c>
      <c r="H155" s="2" t="str">
        <f>LEFT(ScanWorkbook[[#This Row],[Pheno]],4)</f>
        <v/>
      </c>
      <c r="I155" s="2" t="str">
        <f>IF(SUM(COUNTIF(ScanWorkbook[[#This Row],[Pheno]],{"*.*"})),LEFT(ScanWorkbook[[#This Row],[Pheno]],7),_xlfn.CONCAT(LEFT(ScanWorkbook[[#This Row],[Pheno]],4),RIGHT(ScanWorkbook[[#This Row],[Pheno]],3)))</f>
        <v/>
      </c>
      <c r="J155" s="56" t="s">
        <v>8372</v>
      </c>
      <c r="K155" s="2" t="str">
        <f>IF(ScanWorkbook[[#This Row],[METRC]]=0,"",IF(ScanWorkbook[[#This Row],[METRC]]="","",_xlfn.CONCAT(ScanWorkbook[[#This Row],[Pheno Abv]],".",RIGHT(ScanWorkbook[[#This Row],[METRC]],6))))</f>
        <v/>
      </c>
      <c r="L155" s="2" t="s">
        <v>520</v>
      </c>
    </row>
    <row r="156" spans="1:12" x14ac:dyDescent="0.25">
      <c r="A156" s="2">
        <v>2</v>
      </c>
      <c r="B156" s="52" t="s">
        <v>8168</v>
      </c>
      <c r="C156" s="130" t="s">
        <v>7729</v>
      </c>
      <c r="D156" s="2">
        <v>2</v>
      </c>
      <c r="E156" s="2" t="s">
        <v>8194</v>
      </c>
      <c r="F156" s="2" t="str">
        <f>IF(ISEVEN(ROW(ScanWorkbook[[#This Row],[SCAN INTO THIS COLUMN]])),C156,"")</f>
        <v>1A4070000000065000089972</v>
      </c>
      <c r="G156" s="2" t="str">
        <f>IF(ISEVEN(ROW(ScanWorkbook[[#This Row],[SCAN INTO THIS COLUMN]])),C157,"")</f>
        <v>JMAC016.079990</v>
      </c>
      <c r="H156" s="2" t="str">
        <f>LEFT(ScanWorkbook[[#This Row],[Pheno]],4)</f>
        <v>JMAC</v>
      </c>
      <c r="I156" s="2" t="str">
        <f>IF(SUM(COUNTIF(ScanWorkbook[[#This Row],[Pheno]],{"*.*"})),LEFT(ScanWorkbook[[#This Row],[Pheno]],7),_xlfn.CONCAT(LEFT(ScanWorkbook[[#This Row],[Pheno]],4),RIGHT(ScanWorkbook[[#This Row],[Pheno]],3)))</f>
        <v>JMAC016</v>
      </c>
      <c r="J156" s="56" t="s">
        <v>8373</v>
      </c>
      <c r="K156" s="2" t="str">
        <f>IF(ScanWorkbook[[#This Row],[METRC]]=0,"",IF(ScanWorkbook[[#This Row],[METRC]]="","",_xlfn.CONCAT(ScanWorkbook[[#This Row],[Pheno Abv]],".",RIGHT(ScanWorkbook[[#This Row],[METRC]],6))))</f>
        <v>JMAC016.089972</v>
      </c>
      <c r="L156" s="2" t="s">
        <v>520</v>
      </c>
    </row>
    <row r="157" spans="1:12" x14ac:dyDescent="0.25">
      <c r="A157" s="2">
        <v>2</v>
      </c>
      <c r="B157" s="52" t="s">
        <v>8168</v>
      </c>
      <c r="C157" s="130" t="s">
        <v>7345</v>
      </c>
      <c r="D157" s="2">
        <v>2</v>
      </c>
      <c r="E157" s="2" t="s">
        <v>8194</v>
      </c>
      <c r="F157" s="2" t="str">
        <f>IF(ISEVEN(ROW(ScanWorkbook[[#This Row],[SCAN INTO THIS COLUMN]])),C157,"")</f>
        <v/>
      </c>
      <c r="G157" s="2" t="str">
        <f>IF(ISEVEN(ROW(ScanWorkbook[[#This Row],[SCAN INTO THIS COLUMN]])),C158,"")</f>
        <v/>
      </c>
      <c r="H157" s="2" t="str">
        <f>LEFT(ScanWorkbook[[#This Row],[Pheno]],4)</f>
        <v/>
      </c>
      <c r="I157" s="2" t="str">
        <f>IF(SUM(COUNTIF(ScanWorkbook[[#This Row],[Pheno]],{"*.*"})),LEFT(ScanWorkbook[[#This Row],[Pheno]],7),_xlfn.CONCAT(LEFT(ScanWorkbook[[#This Row],[Pheno]],4),RIGHT(ScanWorkbook[[#This Row],[Pheno]],3)))</f>
        <v/>
      </c>
      <c r="J157" s="56" t="s">
        <v>8373</v>
      </c>
      <c r="K157" s="2" t="str">
        <f>IF(ScanWorkbook[[#This Row],[METRC]]=0,"",IF(ScanWorkbook[[#This Row],[METRC]]="","",_xlfn.CONCAT(ScanWorkbook[[#This Row],[Pheno Abv]],".",RIGHT(ScanWorkbook[[#This Row],[METRC]],6))))</f>
        <v/>
      </c>
      <c r="L157" s="2" t="s">
        <v>520</v>
      </c>
    </row>
    <row r="158" spans="1:12" x14ac:dyDescent="0.25">
      <c r="A158" s="2">
        <v>2</v>
      </c>
      <c r="B158" s="52" t="s">
        <v>8168</v>
      </c>
      <c r="C158" s="130" t="s">
        <v>7536</v>
      </c>
      <c r="D158" s="2">
        <v>3</v>
      </c>
      <c r="E158" s="2" t="s">
        <v>8194</v>
      </c>
      <c r="F158" s="2" t="str">
        <f>IF(ISEVEN(ROW(ScanWorkbook[[#This Row],[SCAN INTO THIS COLUMN]])),C158,"")</f>
        <v>1A4070000000065000084742</v>
      </c>
      <c r="G158" s="2" t="str">
        <f>IF(ISEVEN(ROW(ScanWorkbook[[#This Row],[SCAN INTO THIS COLUMN]])),C159,"")</f>
        <v>SOUR011.072833</v>
      </c>
      <c r="H158" s="2" t="str">
        <f>LEFT(ScanWorkbook[[#This Row],[Pheno]],4)</f>
        <v>SOUR</v>
      </c>
      <c r="I158" s="2" t="str">
        <f>IF(SUM(COUNTIF(ScanWorkbook[[#This Row],[Pheno]],{"*.*"})),LEFT(ScanWorkbook[[#This Row],[Pheno]],7),_xlfn.CONCAT(LEFT(ScanWorkbook[[#This Row],[Pheno]],4),RIGHT(ScanWorkbook[[#This Row],[Pheno]],3)))</f>
        <v>SOUR011</v>
      </c>
      <c r="J158" s="56" t="s">
        <v>8374</v>
      </c>
      <c r="K158" s="2" t="str">
        <f>IF(ScanWorkbook[[#This Row],[METRC]]=0,"",IF(ScanWorkbook[[#This Row],[METRC]]="","",_xlfn.CONCAT(ScanWorkbook[[#This Row],[Pheno Abv]],".",RIGHT(ScanWorkbook[[#This Row],[METRC]],6))))</f>
        <v>SOUR011.084742</v>
      </c>
      <c r="L158" s="2" t="s">
        <v>520</v>
      </c>
    </row>
    <row r="159" spans="1:12" x14ac:dyDescent="0.25">
      <c r="A159" s="2">
        <v>2</v>
      </c>
      <c r="B159" s="52" t="s">
        <v>8168</v>
      </c>
      <c r="C159" s="130" t="s">
        <v>2771</v>
      </c>
      <c r="D159" s="2">
        <v>3</v>
      </c>
      <c r="E159" s="2" t="s">
        <v>8194</v>
      </c>
      <c r="F159" s="2" t="str">
        <f>IF(ISEVEN(ROW(ScanWorkbook[[#This Row],[SCAN INTO THIS COLUMN]])),C159,"")</f>
        <v/>
      </c>
      <c r="G159" s="2" t="str">
        <f>IF(ISEVEN(ROW(ScanWorkbook[[#This Row],[SCAN INTO THIS COLUMN]])),C160,"")</f>
        <v/>
      </c>
      <c r="H159" s="2" t="str">
        <f>LEFT(ScanWorkbook[[#This Row],[Pheno]],4)</f>
        <v/>
      </c>
      <c r="I159" s="2" t="str">
        <f>IF(SUM(COUNTIF(ScanWorkbook[[#This Row],[Pheno]],{"*.*"})),LEFT(ScanWorkbook[[#This Row],[Pheno]],7),_xlfn.CONCAT(LEFT(ScanWorkbook[[#This Row],[Pheno]],4),RIGHT(ScanWorkbook[[#This Row],[Pheno]],3)))</f>
        <v/>
      </c>
      <c r="J159" s="56" t="s">
        <v>8374</v>
      </c>
      <c r="K159" s="2" t="str">
        <f>IF(ScanWorkbook[[#This Row],[METRC]]=0,"",IF(ScanWorkbook[[#This Row],[METRC]]="","",_xlfn.CONCAT(ScanWorkbook[[#This Row],[Pheno Abv]],".",RIGHT(ScanWorkbook[[#This Row],[METRC]],6))))</f>
        <v/>
      </c>
      <c r="L159" s="2" t="s">
        <v>520</v>
      </c>
    </row>
    <row r="160" spans="1:12" x14ac:dyDescent="0.25">
      <c r="A160" s="2">
        <v>2</v>
      </c>
      <c r="B160" s="52" t="s">
        <v>8168</v>
      </c>
      <c r="C160" s="130" t="s">
        <v>7417</v>
      </c>
      <c r="D160" s="2">
        <v>4</v>
      </c>
      <c r="E160" s="2" t="s">
        <v>8194</v>
      </c>
      <c r="F160" s="2" t="str">
        <f>IF(ISEVEN(ROW(ScanWorkbook[[#This Row],[SCAN INTO THIS COLUMN]])),C160,"")</f>
        <v>1A4070000000065000081484</v>
      </c>
      <c r="G160" s="2" t="str">
        <f>IF(ISEVEN(ROW(ScanWorkbook[[#This Row],[SCAN INTO THIS COLUMN]])),C161,"")</f>
        <v>GFSD189.069821</v>
      </c>
      <c r="H160" s="2" t="str">
        <f>LEFT(ScanWorkbook[[#This Row],[Pheno]],4)</f>
        <v>GFSD</v>
      </c>
      <c r="I160" s="2" t="str">
        <f>IF(SUM(COUNTIF(ScanWorkbook[[#This Row],[Pheno]],{"*.*"})),LEFT(ScanWorkbook[[#This Row],[Pheno]],7),_xlfn.CONCAT(LEFT(ScanWorkbook[[#This Row],[Pheno]],4),RIGHT(ScanWorkbook[[#This Row],[Pheno]],3)))</f>
        <v>GFSD189</v>
      </c>
      <c r="J160" s="56" t="s">
        <v>8375</v>
      </c>
      <c r="K160" s="2" t="str">
        <f>IF(ScanWorkbook[[#This Row],[METRC]]=0,"",IF(ScanWorkbook[[#This Row],[METRC]]="","",_xlfn.CONCAT(ScanWorkbook[[#This Row],[Pheno Abv]],".",RIGHT(ScanWorkbook[[#This Row],[METRC]],6))))</f>
        <v>GFSD189.081484</v>
      </c>
      <c r="L160" s="2" t="s">
        <v>520</v>
      </c>
    </row>
    <row r="161" spans="1:12" x14ac:dyDescent="0.25">
      <c r="A161" s="2">
        <v>2</v>
      </c>
      <c r="B161" s="52" t="s">
        <v>8168</v>
      </c>
      <c r="C161" s="130" t="s">
        <v>2855</v>
      </c>
      <c r="D161" s="2">
        <v>4</v>
      </c>
      <c r="E161" s="2" t="s">
        <v>8194</v>
      </c>
      <c r="F161" s="2" t="str">
        <f>IF(ISEVEN(ROW(ScanWorkbook[[#This Row],[SCAN INTO THIS COLUMN]])),C161,"")</f>
        <v/>
      </c>
      <c r="G161" s="2" t="str">
        <f>IF(ISEVEN(ROW(ScanWorkbook[[#This Row],[SCAN INTO THIS COLUMN]])),C162,"")</f>
        <v/>
      </c>
      <c r="H161" s="2" t="str">
        <f>LEFT(ScanWorkbook[[#This Row],[Pheno]],4)</f>
        <v/>
      </c>
      <c r="I161" s="2" t="str">
        <f>IF(SUM(COUNTIF(ScanWorkbook[[#This Row],[Pheno]],{"*.*"})),LEFT(ScanWorkbook[[#This Row],[Pheno]],7),_xlfn.CONCAT(LEFT(ScanWorkbook[[#This Row],[Pheno]],4),RIGHT(ScanWorkbook[[#This Row],[Pheno]],3)))</f>
        <v/>
      </c>
      <c r="J161" s="56" t="s">
        <v>8375</v>
      </c>
      <c r="K161" s="2" t="str">
        <f>IF(ScanWorkbook[[#This Row],[METRC]]=0,"",IF(ScanWorkbook[[#This Row],[METRC]]="","",_xlfn.CONCAT(ScanWorkbook[[#This Row],[Pheno Abv]],".",RIGHT(ScanWorkbook[[#This Row],[METRC]],6))))</f>
        <v/>
      </c>
      <c r="L161" s="2" t="s">
        <v>520</v>
      </c>
    </row>
    <row r="162" spans="1:12" x14ac:dyDescent="0.25">
      <c r="A162" s="2">
        <v>3</v>
      </c>
      <c r="B162" s="52" t="s">
        <v>8168</v>
      </c>
      <c r="C162" s="130" t="s">
        <v>7659</v>
      </c>
      <c r="D162" s="2">
        <v>1</v>
      </c>
      <c r="E162" s="2" t="s">
        <v>8195</v>
      </c>
      <c r="F162" s="2" t="str">
        <f>IF(ISEVEN(ROW(ScanWorkbook[[#This Row],[SCAN INTO THIS COLUMN]])),C162,"")</f>
        <v>1A4070000000065000087302</v>
      </c>
      <c r="G162" s="2" t="str">
        <f>IF(ISEVEN(ROW(ScanWorkbook[[#This Row],[SCAN INTO THIS COLUMN]])),C163,"")</f>
        <v>RAIN001</v>
      </c>
      <c r="H162" s="2" t="str">
        <f>LEFT(ScanWorkbook[[#This Row],[Pheno]],4)</f>
        <v>RAIN</v>
      </c>
      <c r="I162" s="2" t="str">
        <f>IF(SUM(COUNTIF(ScanWorkbook[[#This Row],[Pheno]],{"*.*"})),LEFT(ScanWorkbook[[#This Row],[Pheno]],7),_xlfn.CONCAT(LEFT(ScanWorkbook[[#This Row],[Pheno]],4),RIGHT(ScanWorkbook[[#This Row],[Pheno]],3)))</f>
        <v>RAIN001</v>
      </c>
      <c r="J162" s="56" t="s">
        <v>8376</v>
      </c>
      <c r="K162" s="2" t="str">
        <f>IF(ScanWorkbook[[#This Row],[METRC]]=0,"",IF(ScanWorkbook[[#This Row],[METRC]]="","",_xlfn.CONCAT(ScanWorkbook[[#This Row],[Pheno Abv]],".",RIGHT(ScanWorkbook[[#This Row],[METRC]],6))))</f>
        <v>RAIN001.087302</v>
      </c>
      <c r="L162" s="2" t="s">
        <v>520</v>
      </c>
    </row>
    <row r="163" spans="1:12" x14ac:dyDescent="0.25">
      <c r="A163" s="2">
        <v>3</v>
      </c>
      <c r="B163" s="52" t="s">
        <v>8168</v>
      </c>
      <c r="C163" s="130" t="s">
        <v>7851</v>
      </c>
      <c r="D163" s="2">
        <v>1</v>
      </c>
      <c r="E163" s="2" t="s">
        <v>8195</v>
      </c>
      <c r="F163" s="2" t="str">
        <f>IF(ISEVEN(ROW(ScanWorkbook[[#This Row],[SCAN INTO THIS COLUMN]])),C163,"")</f>
        <v/>
      </c>
      <c r="G163" s="2" t="str">
        <f>IF(ISEVEN(ROW(ScanWorkbook[[#This Row],[SCAN INTO THIS COLUMN]])),C164,"")</f>
        <v/>
      </c>
      <c r="H163" s="2" t="str">
        <f>LEFT(ScanWorkbook[[#This Row],[Pheno]],4)</f>
        <v/>
      </c>
      <c r="I163" s="2" t="str">
        <f>IF(SUM(COUNTIF(ScanWorkbook[[#This Row],[Pheno]],{"*.*"})),LEFT(ScanWorkbook[[#This Row],[Pheno]],7),_xlfn.CONCAT(LEFT(ScanWorkbook[[#This Row],[Pheno]],4),RIGHT(ScanWorkbook[[#This Row],[Pheno]],3)))</f>
        <v/>
      </c>
      <c r="J163" s="56" t="s">
        <v>8376</v>
      </c>
      <c r="K163" s="2" t="str">
        <f>IF(ScanWorkbook[[#This Row],[METRC]]=0,"",IF(ScanWorkbook[[#This Row],[METRC]]="","",_xlfn.CONCAT(ScanWorkbook[[#This Row],[Pheno Abv]],".",RIGHT(ScanWorkbook[[#This Row],[METRC]],6))))</f>
        <v/>
      </c>
      <c r="L163" s="2" t="s">
        <v>520</v>
      </c>
    </row>
    <row r="164" spans="1:12" x14ac:dyDescent="0.25">
      <c r="A164" s="2">
        <v>3</v>
      </c>
      <c r="B164" s="52" t="s">
        <v>8168</v>
      </c>
      <c r="C164" s="130" t="s">
        <v>7526</v>
      </c>
      <c r="D164" s="2">
        <v>2</v>
      </c>
      <c r="E164" s="2" t="s">
        <v>8195</v>
      </c>
      <c r="F164" s="2" t="str">
        <f>IF(ISEVEN(ROW(ScanWorkbook[[#This Row],[SCAN INTO THIS COLUMN]])),C164,"")</f>
        <v>1A4070000000065000083576</v>
      </c>
      <c r="G164" s="2" t="str">
        <f>IF(ISEVEN(ROW(ScanWorkbook[[#This Row],[SCAN INTO THIS COLUMN]])),C165,"")</f>
        <v>NYFL014.069954</v>
      </c>
      <c r="H164" s="2" t="str">
        <f>LEFT(ScanWorkbook[[#This Row],[Pheno]],4)</f>
        <v>NYFL</v>
      </c>
      <c r="I164" s="2" t="str">
        <f>IF(SUM(COUNTIF(ScanWorkbook[[#This Row],[Pheno]],{"*.*"})),LEFT(ScanWorkbook[[#This Row],[Pheno]],7),_xlfn.CONCAT(LEFT(ScanWorkbook[[#This Row],[Pheno]],4),RIGHT(ScanWorkbook[[#This Row],[Pheno]],3)))</f>
        <v>NYFL014</v>
      </c>
      <c r="J164" s="56" t="s">
        <v>8377</v>
      </c>
      <c r="K164" s="2" t="str">
        <f>IF(ScanWorkbook[[#This Row],[METRC]]=0,"",IF(ScanWorkbook[[#This Row],[METRC]]="","",_xlfn.CONCAT(ScanWorkbook[[#This Row],[Pheno Abv]],".",RIGHT(ScanWorkbook[[#This Row],[METRC]],6))))</f>
        <v>NYFL014.083576</v>
      </c>
      <c r="L164" s="2" t="s">
        <v>520</v>
      </c>
    </row>
    <row r="165" spans="1:12" x14ac:dyDescent="0.25">
      <c r="A165" s="2">
        <v>3</v>
      </c>
      <c r="B165" s="52" t="s">
        <v>8168</v>
      </c>
      <c r="C165" s="130" t="s">
        <v>2895</v>
      </c>
      <c r="D165" s="2">
        <v>2</v>
      </c>
      <c r="E165" s="2" t="s">
        <v>8195</v>
      </c>
      <c r="F165" s="2" t="str">
        <f>IF(ISEVEN(ROW(ScanWorkbook[[#This Row],[SCAN INTO THIS COLUMN]])),C165,"")</f>
        <v/>
      </c>
      <c r="G165" s="2" t="str">
        <f>IF(ISEVEN(ROW(ScanWorkbook[[#This Row],[SCAN INTO THIS COLUMN]])),C166,"")</f>
        <v/>
      </c>
      <c r="H165" s="2" t="str">
        <f>LEFT(ScanWorkbook[[#This Row],[Pheno]],4)</f>
        <v/>
      </c>
      <c r="I165" s="2" t="str">
        <f>IF(SUM(COUNTIF(ScanWorkbook[[#This Row],[Pheno]],{"*.*"})),LEFT(ScanWorkbook[[#This Row],[Pheno]],7),_xlfn.CONCAT(LEFT(ScanWorkbook[[#This Row],[Pheno]],4),RIGHT(ScanWorkbook[[#This Row],[Pheno]],3)))</f>
        <v/>
      </c>
      <c r="J165" s="56" t="s">
        <v>8377</v>
      </c>
      <c r="K165" s="2" t="str">
        <f>IF(ScanWorkbook[[#This Row],[METRC]]=0,"",IF(ScanWorkbook[[#This Row],[METRC]]="","",_xlfn.CONCAT(ScanWorkbook[[#This Row],[Pheno Abv]],".",RIGHT(ScanWorkbook[[#This Row],[METRC]],6))))</f>
        <v/>
      </c>
      <c r="L165" s="2" t="s">
        <v>520</v>
      </c>
    </row>
    <row r="166" spans="1:12" x14ac:dyDescent="0.25">
      <c r="A166" s="2">
        <v>3</v>
      </c>
      <c r="B166" s="52" t="s">
        <v>8168</v>
      </c>
      <c r="C166" s="130" t="s">
        <v>7644</v>
      </c>
      <c r="D166" s="2">
        <v>3</v>
      </c>
      <c r="E166" s="2" t="s">
        <v>8195</v>
      </c>
      <c r="F166" s="2" t="str">
        <f>IF(ISEVEN(ROW(ScanWorkbook[[#This Row],[SCAN INTO THIS COLUMN]])),C166,"")</f>
        <v>1A4070000000065000087295</v>
      </c>
      <c r="G166" s="2" t="str">
        <f>IF(ISEVEN(ROW(ScanWorkbook[[#This Row],[SCAN INTO THIS COLUMN]])),C167,"")</f>
        <v>FIRE007.075138</v>
      </c>
      <c r="H166" s="2" t="str">
        <f>LEFT(ScanWorkbook[[#This Row],[Pheno]],4)</f>
        <v>FIRE</v>
      </c>
      <c r="I166" s="2" t="str">
        <f>IF(SUM(COUNTIF(ScanWorkbook[[#This Row],[Pheno]],{"*.*"})),LEFT(ScanWorkbook[[#This Row],[Pheno]],7),_xlfn.CONCAT(LEFT(ScanWorkbook[[#This Row],[Pheno]],4),RIGHT(ScanWorkbook[[#This Row],[Pheno]],3)))</f>
        <v>FIRE007</v>
      </c>
      <c r="J166" s="56" t="s">
        <v>8378</v>
      </c>
      <c r="K166" s="2" t="str">
        <f>IF(ScanWorkbook[[#This Row],[METRC]]=0,"",IF(ScanWorkbook[[#This Row],[METRC]]="","",_xlfn.CONCAT(ScanWorkbook[[#This Row],[Pheno Abv]],".",RIGHT(ScanWorkbook[[#This Row],[METRC]],6))))</f>
        <v>FIRE007.087295</v>
      </c>
      <c r="L166" s="2" t="s">
        <v>520</v>
      </c>
    </row>
    <row r="167" spans="1:12" x14ac:dyDescent="0.25">
      <c r="A167" s="2">
        <v>3</v>
      </c>
      <c r="B167" s="52" t="s">
        <v>8168</v>
      </c>
      <c r="C167" s="130" t="s">
        <v>2866</v>
      </c>
      <c r="D167" s="2">
        <v>3</v>
      </c>
      <c r="E167" s="2" t="s">
        <v>8195</v>
      </c>
      <c r="F167" s="2" t="str">
        <f>IF(ISEVEN(ROW(ScanWorkbook[[#This Row],[SCAN INTO THIS COLUMN]])),C167,"")</f>
        <v/>
      </c>
      <c r="G167" s="2" t="str">
        <f>IF(ISEVEN(ROW(ScanWorkbook[[#This Row],[SCAN INTO THIS COLUMN]])),C168,"")</f>
        <v/>
      </c>
      <c r="H167" s="2" t="str">
        <f>LEFT(ScanWorkbook[[#This Row],[Pheno]],4)</f>
        <v/>
      </c>
      <c r="I167" s="2" t="str">
        <f>IF(SUM(COUNTIF(ScanWorkbook[[#This Row],[Pheno]],{"*.*"})),LEFT(ScanWorkbook[[#This Row],[Pheno]],7),_xlfn.CONCAT(LEFT(ScanWorkbook[[#This Row],[Pheno]],4),RIGHT(ScanWorkbook[[#This Row],[Pheno]],3)))</f>
        <v/>
      </c>
      <c r="J167" s="56" t="s">
        <v>8378</v>
      </c>
      <c r="K167" s="2" t="str">
        <f>IF(ScanWorkbook[[#This Row],[METRC]]=0,"",IF(ScanWorkbook[[#This Row],[METRC]]="","",_xlfn.CONCAT(ScanWorkbook[[#This Row],[Pheno Abv]],".",RIGHT(ScanWorkbook[[#This Row],[METRC]],6))))</f>
        <v/>
      </c>
      <c r="L167" s="2" t="s">
        <v>520</v>
      </c>
    </row>
    <row r="168" spans="1:12" x14ac:dyDescent="0.25">
      <c r="A168" s="2">
        <v>3</v>
      </c>
      <c r="B168" s="52" t="s">
        <v>8168</v>
      </c>
      <c r="C168" s="130" t="s">
        <v>7439</v>
      </c>
      <c r="D168" s="2">
        <v>4</v>
      </c>
      <c r="E168" s="2" t="s">
        <v>8195</v>
      </c>
      <c r="F168" s="2" t="str">
        <f>IF(ISEVEN(ROW(ScanWorkbook[[#This Row],[SCAN INTO THIS COLUMN]])),C168,"")</f>
        <v>.</v>
      </c>
      <c r="G168" s="2" t="str">
        <f>IF(ISEVEN(ROW(ScanWorkbook[[#This Row],[SCAN INTO THIS COLUMN]])),C169,"")</f>
        <v>.</v>
      </c>
      <c r="H168" s="2" t="str">
        <f>LEFT(ScanWorkbook[[#This Row],[Pheno]],4)</f>
        <v>.</v>
      </c>
      <c r="I168" s="2" t="str">
        <f>IF(SUM(COUNTIF(ScanWorkbook[[#This Row],[Pheno]],{"*.*"})),LEFT(ScanWorkbook[[#This Row],[Pheno]],7),_xlfn.CONCAT(LEFT(ScanWorkbook[[#This Row],[Pheno]],4),RIGHT(ScanWorkbook[[#This Row],[Pheno]],3)))</f>
        <v>.</v>
      </c>
      <c r="J168" s="56" t="s">
        <v>8379</v>
      </c>
      <c r="K168" s="2" t="str">
        <f>IF(ScanWorkbook[[#This Row],[METRC]]=0,"",IF(ScanWorkbook[[#This Row],[METRC]]="","",_xlfn.CONCAT(ScanWorkbook[[#This Row],[Pheno Abv]],".",RIGHT(ScanWorkbook[[#This Row],[METRC]],6))))</f>
        <v>...</v>
      </c>
      <c r="L168" s="2" t="s">
        <v>520</v>
      </c>
    </row>
    <row r="169" spans="1:12" x14ac:dyDescent="0.25">
      <c r="A169" s="2">
        <v>3</v>
      </c>
      <c r="B169" s="52" t="s">
        <v>8168</v>
      </c>
      <c r="C169" s="130" t="s">
        <v>7439</v>
      </c>
      <c r="D169" s="2">
        <v>4</v>
      </c>
      <c r="E169" s="2" t="s">
        <v>8195</v>
      </c>
      <c r="F169" s="2" t="str">
        <f>IF(ISEVEN(ROW(ScanWorkbook[[#This Row],[SCAN INTO THIS COLUMN]])),C169,"")</f>
        <v/>
      </c>
      <c r="G169" s="2" t="str">
        <f>IF(ISEVEN(ROW(ScanWorkbook[[#This Row],[SCAN INTO THIS COLUMN]])),C170,"")</f>
        <v/>
      </c>
      <c r="H169" s="2" t="str">
        <f>LEFT(ScanWorkbook[[#This Row],[Pheno]],4)</f>
        <v/>
      </c>
      <c r="I169" s="2" t="str">
        <f>IF(SUM(COUNTIF(ScanWorkbook[[#This Row],[Pheno]],{"*.*"})),LEFT(ScanWorkbook[[#This Row],[Pheno]],7),_xlfn.CONCAT(LEFT(ScanWorkbook[[#This Row],[Pheno]],4),RIGHT(ScanWorkbook[[#This Row],[Pheno]],3)))</f>
        <v/>
      </c>
      <c r="J169" s="56" t="s">
        <v>8379</v>
      </c>
      <c r="K169" s="2" t="str">
        <f>IF(ScanWorkbook[[#This Row],[METRC]]=0,"",IF(ScanWorkbook[[#This Row],[METRC]]="","",_xlfn.CONCAT(ScanWorkbook[[#This Row],[Pheno Abv]],".",RIGHT(ScanWorkbook[[#This Row],[METRC]],6))))</f>
        <v/>
      </c>
      <c r="L169" s="2" t="s">
        <v>520</v>
      </c>
    </row>
    <row r="170" spans="1:12" x14ac:dyDescent="0.25">
      <c r="A170" s="2">
        <v>4</v>
      </c>
      <c r="B170" s="52" t="s">
        <v>8168</v>
      </c>
      <c r="C170" s="130" t="s">
        <v>7439</v>
      </c>
      <c r="D170" s="2">
        <v>1</v>
      </c>
      <c r="E170" s="2" t="s">
        <v>8196</v>
      </c>
      <c r="F170" s="2" t="str">
        <f>IF(ISEVEN(ROW(ScanWorkbook[[#This Row],[SCAN INTO THIS COLUMN]])),C170,"")</f>
        <v>.</v>
      </c>
      <c r="G170" s="2" t="str">
        <f>IF(ISEVEN(ROW(ScanWorkbook[[#This Row],[SCAN INTO THIS COLUMN]])),C171,"")</f>
        <v>.</v>
      </c>
      <c r="H170" s="2" t="str">
        <f>LEFT(ScanWorkbook[[#This Row],[Pheno]],4)</f>
        <v>.</v>
      </c>
      <c r="I170" s="2" t="str">
        <f>IF(SUM(COUNTIF(ScanWorkbook[[#This Row],[Pheno]],{"*.*"})),LEFT(ScanWorkbook[[#This Row],[Pheno]],7),_xlfn.CONCAT(LEFT(ScanWorkbook[[#This Row],[Pheno]],4),RIGHT(ScanWorkbook[[#This Row],[Pheno]],3)))</f>
        <v>.</v>
      </c>
      <c r="J170" s="56" t="s">
        <v>8380</v>
      </c>
      <c r="K170" s="2" t="str">
        <f>IF(ScanWorkbook[[#This Row],[METRC]]=0,"",IF(ScanWorkbook[[#This Row],[METRC]]="","",_xlfn.CONCAT(ScanWorkbook[[#This Row],[Pheno Abv]],".",RIGHT(ScanWorkbook[[#This Row],[METRC]],6))))</f>
        <v>...</v>
      </c>
      <c r="L170" s="2" t="s">
        <v>520</v>
      </c>
    </row>
    <row r="171" spans="1:12" x14ac:dyDescent="0.25">
      <c r="A171" s="2">
        <v>4</v>
      </c>
      <c r="B171" s="52" t="s">
        <v>8168</v>
      </c>
      <c r="C171" s="130" t="s">
        <v>7439</v>
      </c>
      <c r="D171" s="2">
        <v>1</v>
      </c>
      <c r="E171" s="2" t="s">
        <v>8196</v>
      </c>
      <c r="F171" s="2" t="str">
        <f>IF(ISEVEN(ROW(ScanWorkbook[[#This Row],[SCAN INTO THIS COLUMN]])),C171,"")</f>
        <v/>
      </c>
      <c r="G171" s="2" t="str">
        <f>IF(ISEVEN(ROW(ScanWorkbook[[#This Row],[SCAN INTO THIS COLUMN]])),C172,"")</f>
        <v/>
      </c>
      <c r="H171" s="2" t="str">
        <f>LEFT(ScanWorkbook[[#This Row],[Pheno]],4)</f>
        <v/>
      </c>
      <c r="I171" s="2" t="str">
        <f>IF(SUM(COUNTIF(ScanWorkbook[[#This Row],[Pheno]],{"*.*"})),LEFT(ScanWorkbook[[#This Row],[Pheno]],7),_xlfn.CONCAT(LEFT(ScanWorkbook[[#This Row],[Pheno]],4),RIGHT(ScanWorkbook[[#This Row],[Pheno]],3)))</f>
        <v/>
      </c>
      <c r="J171" s="56" t="s">
        <v>8380</v>
      </c>
      <c r="K171" s="2" t="str">
        <f>IF(ScanWorkbook[[#This Row],[METRC]]=0,"",IF(ScanWorkbook[[#This Row],[METRC]]="","",_xlfn.CONCAT(ScanWorkbook[[#This Row],[Pheno Abv]],".",RIGHT(ScanWorkbook[[#This Row],[METRC]],6))))</f>
        <v/>
      </c>
      <c r="L171" s="2" t="s">
        <v>520</v>
      </c>
    </row>
    <row r="172" spans="1:12" x14ac:dyDescent="0.25">
      <c r="A172" s="2">
        <v>4</v>
      </c>
      <c r="B172" s="52" t="s">
        <v>8168</v>
      </c>
      <c r="C172" s="130" t="s">
        <v>7711</v>
      </c>
      <c r="D172" s="2">
        <v>2</v>
      </c>
      <c r="E172" s="2" t="s">
        <v>8196</v>
      </c>
      <c r="F172" s="2" t="str">
        <f>IF(ISEVEN(ROW(ScanWorkbook[[#This Row],[SCAN INTO THIS COLUMN]])),C172,"")</f>
        <v>1A4070000000065000087417</v>
      </c>
      <c r="G172" s="2" t="str">
        <f>IF(ISEVEN(ROW(ScanWorkbook[[#This Row],[SCAN INTO THIS COLUMN]])),C173,"")</f>
        <v>DOSI005</v>
      </c>
      <c r="H172" s="2" t="str">
        <f>LEFT(ScanWorkbook[[#This Row],[Pheno]],4)</f>
        <v>DOSI</v>
      </c>
      <c r="I172" s="2" t="str">
        <f>IF(SUM(COUNTIF(ScanWorkbook[[#This Row],[Pheno]],{"*.*"})),LEFT(ScanWorkbook[[#This Row],[Pheno]],7),_xlfn.CONCAT(LEFT(ScanWorkbook[[#This Row],[Pheno]],4),RIGHT(ScanWorkbook[[#This Row],[Pheno]],3)))</f>
        <v>DOSI005</v>
      </c>
      <c r="J172" s="56" t="s">
        <v>8565</v>
      </c>
      <c r="K172" s="2" t="str">
        <f>IF(ScanWorkbook[[#This Row],[METRC]]=0,"",IF(ScanWorkbook[[#This Row],[METRC]]="","",_xlfn.CONCAT(ScanWorkbook[[#This Row],[Pheno Abv]],".",RIGHT(ScanWorkbook[[#This Row],[METRC]],6))))</f>
        <v>DOSI005.087417</v>
      </c>
      <c r="L172" s="2" t="s">
        <v>520</v>
      </c>
    </row>
    <row r="173" spans="1:12" x14ac:dyDescent="0.25">
      <c r="A173" s="2">
        <v>4</v>
      </c>
      <c r="B173" s="52" t="s">
        <v>8168</v>
      </c>
      <c r="C173" s="130" t="s">
        <v>7844</v>
      </c>
      <c r="D173" s="2">
        <v>2</v>
      </c>
      <c r="E173" s="2" t="s">
        <v>8196</v>
      </c>
      <c r="F173" s="2" t="str">
        <f>IF(ISEVEN(ROW(ScanWorkbook[[#This Row],[SCAN INTO THIS COLUMN]])),C173,"")</f>
        <v/>
      </c>
      <c r="G173" s="2" t="str">
        <f>IF(ISEVEN(ROW(ScanWorkbook[[#This Row],[SCAN INTO THIS COLUMN]])),C174,"")</f>
        <v/>
      </c>
      <c r="H173" s="2" t="str">
        <f>LEFT(ScanWorkbook[[#This Row],[Pheno]],4)</f>
        <v/>
      </c>
      <c r="I173" s="2" t="str">
        <f>IF(SUM(COUNTIF(ScanWorkbook[[#This Row],[Pheno]],{"*.*"})),LEFT(ScanWorkbook[[#This Row],[Pheno]],7),_xlfn.CONCAT(LEFT(ScanWorkbook[[#This Row],[Pheno]],4),RIGHT(ScanWorkbook[[#This Row],[Pheno]],3)))</f>
        <v/>
      </c>
      <c r="J173" s="56" t="s">
        <v>8565</v>
      </c>
      <c r="K173" s="2" t="str">
        <f>IF(ScanWorkbook[[#This Row],[METRC]]=0,"",IF(ScanWorkbook[[#This Row],[METRC]]="","",_xlfn.CONCAT(ScanWorkbook[[#This Row],[Pheno Abv]],".",RIGHT(ScanWorkbook[[#This Row],[METRC]],6))))</f>
        <v/>
      </c>
      <c r="L173" s="2" t="s">
        <v>520</v>
      </c>
    </row>
    <row r="174" spans="1:12" x14ac:dyDescent="0.25">
      <c r="A174" s="2">
        <v>4</v>
      </c>
      <c r="B174" s="52" t="s">
        <v>8168</v>
      </c>
      <c r="C174" s="130" t="s">
        <v>7746</v>
      </c>
      <c r="D174" s="2">
        <v>3</v>
      </c>
      <c r="E174" s="2" t="s">
        <v>8196</v>
      </c>
      <c r="F174" s="2" t="str">
        <f>IF(ISEVEN(ROW(ScanWorkbook[[#This Row],[SCAN INTO THIS COLUMN]])),C174,"")</f>
        <v>1A4070000000065000090055</v>
      </c>
      <c r="G174" s="2" t="str">
        <f>IF(ISEVEN(ROW(ScanWorkbook[[#This Row],[SCAN INTO THIS COLUMN]])),C175,"")</f>
        <v>LCKE001.079976</v>
      </c>
      <c r="H174" s="2" t="str">
        <f>LEFT(ScanWorkbook[[#This Row],[Pheno]],4)</f>
        <v>LCKE</v>
      </c>
      <c r="I174" s="2" t="str">
        <f>IF(SUM(COUNTIF(ScanWorkbook[[#This Row],[Pheno]],{"*.*"})),LEFT(ScanWorkbook[[#This Row],[Pheno]],7),_xlfn.CONCAT(LEFT(ScanWorkbook[[#This Row],[Pheno]],4),RIGHT(ScanWorkbook[[#This Row],[Pheno]],3)))</f>
        <v>LCKE001</v>
      </c>
      <c r="J174" s="56" t="s">
        <v>8566</v>
      </c>
      <c r="K174" s="2" t="str">
        <f>IF(ScanWorkbook[[#This Row],[METRC]]=0,"",IF(ScanWorkbook[[#This Row],[METRC]]="","",_xlfn.CONCAT(ScanWorkbook[[#This Row],[Pheno Abv]],".",RIGHT(ScanWorkbook[[#This Row],[METRC]],6))))</f>
        <v>LCKE001.090055</v>
      </c>
      <c r="L174" s="2" t="s">
        <v>520</v>
      </c>
    </row>
    <row r="175" spans="1:12" x14ac:dyDescent="0.25">
      <c r="A175" s="2">
        <v>4</v>
      </c>
      <c r="B175" s="52" t="s">
        <v>8168</v>
      </c>
      <c r="C175" s="130" t="s">
        <v>7352</v>
      </c>
      <c r="D175" s="2">
        <v>3</v>
      </c>
      <c r="E175" s="2" t="s">
        <v>8196</v>
      </c>
      <c r="F175" s="2" t="str">
        <f>IF(ISEVEN(ROW(ScanWorkbook[[#This Row],[SCAN INTO THIS COLUMN]])),C175,"")</f>
        <v/>
      </c>
      <c r="G175" s="2" t="str">
        <f>IF(ISEVEN(ROW(ScanWorkbook[[#This Row],[SCAN INTO THIS COLUMN]])),C176,"")</f>
        <v/>
      </c>
      <c r="H175" s="2" t="str">
        <f>LEFT(ScanWorkbook[[#This Row],[Pheno]],4)</f>
        <v/>
      </c>
      <c r="I175" s="2" t="str">
        <f>IF(SUM(COUNTIF(ScanWorkbook[[#This Row],[Pheno]],{"*.*"})),LEFT(ScanWorkbook[[#This Row],[Pheno]],7),_xlfn.CONCAT(LEFT(ScanWorkbook[[#This Row],[Pheno]],4),RIGHT(ScanWorkbook[[#This Row],[Pheno]],3)))</f>
        <v/>
      </c>
      <c r="J175" s="56" t="s">
        <v>8566</v>
      </c>
      <c r="K175" s="2" t="str">
        <f>IF(ScanWorkbook[[#This Row],[METRC]]=0,"",IF(ScanWorkbook[[#This Row],[METRC]]="","",_xlfn.CONCAT(ScanWorkbook[[#This Row],[Pheno Abv]],".",RIGHT(ScanWorkbook[[#This Row],[METRC]],6))))</f>
        <v/>
      </c>
      <c r="L175" s="2" t="s">
        <v>520</v>
      </c>
    </row>
    <row r="176" spans="1:12" x14ac:dyDescent="0.25">
      <c r="A176" s="2">
        <v>4</v>
      </c>
      <c r="B176" s="52" t="s">
        <v>8168</v>
      </c>
      <c r="C176" s="130" t="s">
        <v>7519</v>
      </c>
      <c r="D176" s="2">
        <v>4</v>
      </c>
      <c r="E176" s="2" t="s">
        <v>8196</v>
      </c>
      <c r="F176" s="2" t="str">
        <f>IF(ISEVEN(ROW(ScanWorkbook[[#This Row],[SCAN INTO THIS COLUMN]])),C176,"")</f>
        <v>1A4070000000065000083423</v>
      </c>
      <c r="G176" s="2" t="str">
        <f>IF(ISEVEN(ROW(ScanWorkbook[[#This Row],[SCAN INTO THIS COLUMN]])),C177,"")</f>
        <v>LDOS040.070820</v>
      </c>
      <c r="H176" s="2" t="str">
        <f>LEFT(ScanWorkbook[[#This Row],[Pheno]],4)</f>
        <v>LDOS</v>
      </c>
      <c r="I176" s="2" t="str">
        <f>IF(SUM(COUNTIF(ScanWorkbook[[#This Row],[Pheno]],{"*.*"})),LEFT(ScanWorkbook[[#This Row],[Pheno]],7),_xlfn.CONCAT(LEFT(ScanWorkbook[[#This Row],[Pheno]],4),RIGHT(ScanWorkbook[[#This Row],[Pheno]],3)))</f>
        <v>LDOS040</v>
      </c>
      <c r="J176" s="56" t="s">
        <v>8381</v>
      </c>
      <c r="K176" s="2" t="str">
        <f>IF(ScanWorkbook[[#This Row],[METRC]]=0,"",IF(ScanWorkbook[[#This Row],[METRC]]="","",_xlfn.CONCAT(ScanWorkbook[[#This Row],[Pheno Abv]],".",RIGHT(ScanWorkbook[[#This Row],[METRC]],6))))</f>
        <v>LDOS040.083423</v>
      </c>
      <c r="L176" s="2" t="s">
        <v>520</v>
      </c>
    </row>
    <row r="177" spans="1:12" x14ac:dyDescent="0.25">
      <c r="A177" s="2">
        <v>4</v>
      </c>
      <c r="B177" s="52" t="s">
        <v>8168</v>
      </c>
      <c r="C177" s="130" t="s">
        <v>2893</v>
      </c>
      <c r="D177" s="2">
        <v>4</v>
      </c>
      <c r="E177" s="2" t="s">
        <v>8196</v>
      </c>
      <c r="F177" s="2" t="str">
        <f>IF(ISEVEN(ROW(ScanWorkbook[[#This Row],[SCAN INTO THIS COLUMN]])),C177,"")</f>
        <v/>
      </c>
      <c r="G177" s="2" t="str">
        <f>IF(ISEVEN(ROW(ScanWorkbook[[#This Row],[SCAN INTO THIS COLUMN]])),C178,"")</f>
        <v/>
      </c>
      <c r="H177" s="2" t="str">
        <f>LEFT(ScanWorkbook[[#This Row],[Pheno]],4)</f>
        <v/>
      </c>
      <c r="I177" s="2" t="str">
        <f>IF(SUM(COUNTIF(ScanWorkbook[[#This Row],[Pheno]],{"*.*"})),LEFT(ScanWorkbook[[#This Row],[Pheno]],7),_xlfn.CONCAT(LEFT(ScanWorkbook[[#This Row],[Pheno]],4),RIGHT(ScanWorkbook[[#This Row],[Pheno]],3)))</f>
        <v/>
      </c>
      <c r="J177" s="56" t="s">
        <v>8381</v>
      </c>
      <c r="K177" s="2" t="str">
        <f>IF(ScanWorkbook[[#This Row],[METRC]]=0,"",IF(ScanWorkbook[[#This Row],[METRC]]="","",_xlfn.CONCAT(ScanWorkbook[[#This Row],[Pheno Abv]],".",RIGHT(ScanWorkbook[[#This Row],[METRC]],6))))</f>
        <v/>
      </c>
      <c r="L177" s="2" t="s">
        <v>520</v>
      </c>
    </row>
    <row r="178" spans="1:12" x14ac:dyDescent="0.25">
      <c r="A178" s="2">
        <v>5</v>
      </c>
      <c r="B178" s="52" t="s">
        <v>8168</v>
      </c>
      <c r="C178" s="130" t="s">
        <v>7439</v>
      </c>
      <c r="D178" s="2">
        <v>1</v>
      </c>
      <c r="E178" s="2" t="s">
        <v>8197</v>
      </c>
      <c r="F178" s="2" t="str">
        <f>IF(ISEVEN(ROW(ScanWorkbook[[#This Row],[SCAN INTO THIS COLUMN]])),C178,"")</f>
        <v>.</v>
      </c>
      <c r="G178" s="2" t="str">
        <f>IF(ISEVEN(ROW(ScanWorkbook[[#This Row],[SCAN INTO THIS COLUMN]])),C179,"")</f>
        <v>.</v>
      </c>
      <c r="H178" s="2" t="str">
        <f>LEFT(ScanWorkbook[[#This Row],[Pheno]],4)</f>
        <v>.</v>
      </c>
      <c r="I178" s="2" t="str">
        <f>IF(SUM(COUNTIF(ScanWorkbook[[#This Row],[Pheno]],{"*.*"})),LEFT(ScanWorkbook[[#This Row],[Pheno]],7),_xlfn.CONCAT(LEFT(ScanWorkbook[[#This Row],[Pheno]],4),RIGHT(ScanWorkbook[[#This Row],[Pheno]],3)))</f>
        <v>.</v>
      </c>
      <c r="J178" s="56" t="s">
        <v>8382</v>
      </c>
      <c r="K178" s="2" t="str">
        <f>IF(ScanWorkbook[[#This Row],[METRC]]=0,"",IF(ScanWorkbook[[#This Row],[METRC]]="","",_xlfn.CONCAT(ScanWorkbook[[#This Row],[Pheno Abv]],".",RIGHT(ScanWorkbook[[#This Row],[METRC]],6))))</f>
        <v>...</v>
      </c>
      <c r="L178" s="2" t="s">
        <v>520</v>
      </c>
    </row>
    <row r="179" spans="1:12" x14ac:dyDescent="0.25">
      <c r="A179" s="2">
        <v>5</v>
      </c>
      <c r="B179" s="52" t="s">
        <v>8168</v>
      </c>
      <c r="C179" s="130" t="s">
        <v>7439</v>
      </c>
      <c r="D179" s="2">
        <v>1</v>
      </c>
      <c r="E179" s="2" t="s">
        <v>8197</v>
      </c>
      <c r="F179" s="2" t="str">
        <f>IF(ISEVEN(ROW(ScanWorkbook[[#This Row],[SCAN INTO THIS COLUMN]])),C179,"")</f>
        <v/>
      </c>
      <c r="G179" s="2" t="str">
        <f>IF(ISEVEN(ROW(ScanWorkbook[[#This Row],[SCAN INTO THIS COLUMN]])),C180,"")</f>
        <v/>
      </c>
      <c r="H179" s="2" t="str">
        <f>LEFT(ScanWorkbook[[#This Row],[Pheno]],4)</f>
        <v/>
      </c>
      <c r="I179" s="2" t="str">
        <f>IF(SUM(COUNTIF(ScanWorkbook[[#This Row],[Pheno]],{"*.*"})),LEFT(ScanWorkbook[[#This Row],[Pheno]],7),_xlfn.CONCAT(LEFT(ScanWorkbook[[#This Row],[Pheno]],4),RIGHT(ScanWorkbook[[#This Row],[Pheno]],3)))</f>
        <v/>
      </c>
      <c r="J179" s="56" t="s">
        <v>8382</v>
      </c>
      <c r="K179" s="2" t="str">
        <f>IF(ScanWorkbook[[#This Row],[METRC]]=0,"",IF(ScanWorkbook[[#This Row],[METRC]]="","",_xlfn.CONCAT(ScanWorkbook[[#This Row],[Pheno Abv]],".",RIGHT(ScanWorkbook[[#This Row],[METRC]],6))))</f>
        <v/>
      </c>
      <c r="L179" s="2" t="s">
        <v>520</v>
      </c>
    </row>
    <row r="180" spans="1:12" x14ac:dyDescent="0.25">
      <c r="A180" s="2">
        <v>5</v>
      </c>
      <c r="B180" s="52" t="s">
        <v>8168</v>
      </c>
      <c r="C180" s="130" t="s">
        <v>7530</v>
      </c>
      <c r="D180" s="2">
        <v>2</v>
      </c>
      <c r="E180" s="2" t="s">
        <v>8197</v>
      </c>
      <c r="F180" s="2" t="str">
        <f>IF(ISEVEN(ROW(ScanWorkbook[[#This Row],[SCAN INTO THIS COLUMN]])),C180,"")</f>
        <v>1A4070000000065000084291</v>
      </c>
      <c r="G180" s="2" t="str">
        <f>IF(ISEVEN(ROW(ScanWorkbook[[#This Row],[SCAN INTO THIS COLUMN]])),C181,"")</f>
        <v>OROB054.076211</v>
      </c>
      <c r="H180" s="2" t="str">
        <f>LEFT(ScanWorkbook[[#This Row],[Pheno]],4)</f>
        <v>OROB</v>
      </c>
      <c r="I180" s="2" t="str">
        <f>IF(SUM(COUNTIF(ScanWorkbook[[#This Row],[Pheno]],{"*.*"})),LEFT(ScanWorkbook[[#This Row],[Pheno]],7),_xlfn.CONCAT(LEFT(ScanWorkbook[[#This Row],[Pheno]],4),RIGHT(ScanWorkbook[[#This Row],[Pheno]],3)))</f>
        <v>OROB054</v>
      </c>
      <c r="J180" s="56" t="s">
        <v>8567</v>
      </c>
      <c r="K180" s="2" t="str">
        <f>IF(ScanWorkbook[[#This Row],[METRC]]=0,"",IF(ScanWorkbook[[#This Row],[METRC]]="","",_xlfn.CONCAT(ScanWorkbook[[#This Row],[Pheno Abv]],".",RIGHT(ScanWorkbook[[#This Row],[METRC]],6))))</f>
        <v>OROB054.084291</v>
      </c>
      <c r="L180" s="2" t="s">
        <v>520</v>
      </c>
    </row>
    <row r="181" spans="1:12" x14ac:dyDescent="0.25">
      <c r="A181" s="2">
        <v>5</v>
      </c>
      <c r="B181" s="52" t="s">
        <v>8168</v>
      </c>
      <c r="C181" s="130" t="s">
        <v>7390</v>
      </c>
      <c r="D181" s="2">
        <v>2</v>
      </c>
      <c r="E181" s="2" t="s">
        <v>8197</v>
      </c>
      <c r="F181" s="2" t="str">
        <f>IF(ISEVEN(ROW(ScanWorkbook[[#This Row],[SCAN INTO THIS COLUMN]])),C181,"")</f>
        <v/>
      </c>
      <c r="G181" s="2" t="str">
        <f>IF(ISEVEN(ROW(ScanWorkbook[[#This Row],[SCAN INTO THIS COLUMN]])),C182,"")</f>
        <v/>
      </c>
      <c r="H181" s="2" t="str">
        <f>LEFT(ScanWorkbook[[#This Row],[Pheno]],4)</f>
        <v/>
      </c>
      <c r="I181" s="2" t="str">
        <f>IF(SUM(COUNTIF(ScanWorkbook[[#This Row],[Pheno]],{"*.*"})),LEFT(ScanWorkbook[[#This Row],[Pheno]],7),_xlfn.CONCAT(LEFT(ScanWorkbook[[#This Row],[Pheno]],4),RIGHT(ScanWorkbook[[#This Row],[Pheno]],3)))</f>
        <v/>
      </c>
      <c r="J181" s="56" t="s">
        <v>8567</v>
      </c>
      <c r="K181" s="2" t="str">
        <f>IF(ScanWorkbook[[#This Row],[METRC]]=0,"",IF(ScanWorkbook[[#This Row],[METRC]]="","",_xlfn.CONCAT(ScanWorkbook[[#This Row],[Pheno Abv]],".",RIGHT(ScanWorkbook[[#This Row],[METRC]],6))))</f>
        <v/>
      </c>
      <c r="L181" s="2" t="s">
        <v>520</v>
      </c>
    </row>
    <row r="182" spans="1:12" x14ac:dyDescent="0.25">
      <c r="A182" s="2">
        <v>5</v>
      </c>
      <c r="B182" s="52" t="s">
        <v>8168</v>
      </c>
      <c r="C182" s="130" t="s">
        <v>7685</v>
      </c>
      <c r="D182" s="2">
        <v>3</v>
      </c>
      <c r="E182" s="2" t="s">
        <v>8197</v>
      </c>
      <c r="F182" s="2" t="str">
        <f>IF(ISEVEN(ROW(ScanWorkbook[[#This Row],[SCAN INTO THIS COLUMN]])),C182,"")</f>
        <v>1A4070000000065000084895</v>
      </c>
      <c r="G182" s="2" t="str">
        <f>IF(ISEVEN(ROW(ScanWorkbook[[#This Row],[SCAN INTO THIS COLUMN]])),C183,"")</f>
        <v>92CK119.064886</v>
      </c>
      <c r="H182" s="2" t="str">
        <f>LEFT(ScanWorkbook[[#This Row],[Pheno]],4)</f>
        <v>92CK</v>
      </c>
      <c r="I182" s="2" t="str">
        <f>IF(SUM(COUNTIF(ScanWorkbook[[#This Row],[Pheno]],{"*.*"})),LEFT(ScanWorkbook[[#This Row],[Pheno]],7),_xlfn.CONCAT(LEFT(ScanWorkbook[[#This Row],[Pheno]],4),RIGHT(ScanWorkbook[[#This Row],[Pheno]],3)))</f>
        <v>92CK119</v>
      </c>
      <c r="J182" s="56" t="s">
        <v>8568</v>
      </c>
      <c r="K182" s="2" t="str">
        <f>IF(ScanWorkbook[[#This Row],[METRC]]=0,"",IF(ScanWorkbook[[#This Row],[METRC]]="","",_xlfn.CONCAT(ScanWorkbook[[#This Row],[Pheno Abv]],".",RIGHT(ScanWorkbook[[#This Row],[METRC]],6))))</f>
        <v>92CK119.084895</v>
      </c>
      <c r="L182" s="2" t="s">
        <v>520</v>
      </c>
    </row>
    <row r="183" spans="1:12" x14ac:dyDescent="0.25">
      <c r="A183" s="2">
        <v>5</v>
      </c>
      <c r="B183" s="52" t="s">
        <v>8168</v>
      </c>
      <c r="C183" s="130" t="s">
        <v>2709</v>
      </c>
      <c r="D183" s="2">
        <v>3</v>
      </c>
      <c r="E183" s="2" t="s">
        <v>8197</v>
      </c>
      <c r="F183" s="2" t="str">
        <f>IF(ISEVEN(ROW(ScanWorkbook[[#This Row],[SCAN INTO THIS COLUMN]])),C183,"")</f>
        <v/>
      </c>
      <c r="G183" s="2" t="str">
        <f>IF(ISEVEN(ROW(ScanWorkbook[[#This Row],[SCAN INTO THIS COLUMN]])),C184,"")</f>
        <v/>
      </c>
      <c r="H183" s="2" t="str">
        <f>LEFT(ScanWorkbook[[#This Row],[Pheno]],4)</f>
        <v/>
      </c>
      <c r="I183" s="2" t="str">
        <f>IF(SUM(COUNTIF(ScanWorkbook[[#This Row],[Pheno]],{"*.*"})),LEFT(ScanWorkbook[[#This Row],[Pheno]],7),_xlfn.CONCAT(LEFT(ScanWorkbook[[#This Row],[Pheno]],4),RIGHT(ScanWorkbook[[#This Row],[Pheno]],3)))</f>
        <v/>
      </c>
      <c r="J183" s="56" t="s">
        <v>8568</v>
      </c>
      <c r="K183" s="2" t="str">
        <f>IF(ScanWorkbook[[#This Row],[METRC]]=0,"",IF(ScanWorkbook[[#This Row],[METRC]]="","",_xlfn.CONCAT(ScanWorkbook[[#This Row],[Pheno Abv]],".",RIGHT(ScanWorkbook[[#This Row],[METRC]],6))))</f>
        <v/>
      </c>
      <c r="L183" s="2" t="s">
        <v>520</v>
      </c>
    </row>
    <row r="184" spans="1:12" x14ac:dyDescent="0.25">
      <c r="A184" s="2">
        <v>5</v>
      </c>
      <c r="B184" s="52" t="s">
        <v>8168</v>
      </c>
      <c r="C184" s="130" t="s">
        <v>7439</v>
      </c>
      <c r="D184" s="2">
        <v>4</v>
      </c>
      <c r="E184" s="2" t="s">
        <v>8197</v>
      </c>
      <c r="F184" s="2" t="str">
        <f>IF(ISEVEN(ROW(ScanWorkbook[[#This Row],[SCAN INTO THIS COLUMN]])),C184,"")</f>
        <v>.</v>
      </c>
      <c r="G184" s="2" t="str">
        <f>IF(ISEVEN(ROW(ScanWorkbook[[#This Row],[SCAN INTO THIS COLUMN]])),C185,"")</f>
        <v>.</v>
      </c>
      <c r="H184" s="2" t="str">
        <f>LEFT(ScanWorkbook[[#This Row],[Pheno]],4)</f>
        <v>.</v>
      </c>
      <c r="I184" s="2" t="str">
        <f>IF(SUM(COUNTIF(ScanWorkbook[[#This Row],[Pheno]],{"*.*"})),LEFT(ScanWorkbook[[#This Row],[Pheno]],7),_xlfn.CONCAT(LEFT(ScanWorkbook[[#This Row],[Pheno]],4),RIGHT(ScanWorkbook[[#This Row],[Pheno]],3)))</f>
        <v>.</v>
      </c>
      <c r="J184" s="56" t="s">
        <v>8383</v>
      </c>
      <c r="K184" s="2" t="str">
        <f>IF(ScanWorkbook[[#This Row],[METRC]]=0,"",IF(ScanWorkbook[[#This Row],[METRC]]="","",_xlfn.CONCAT(ScanWorkbook[[#This Row],[Pheno Abv]],".",RIGHT(ScanWorkbook[[#This Row],[METRC]],6))))</f>
        <v>...</v>
      </c>
      <c r="L184" s="2" t="s">
        <v>520</v>
      </c>
    </row>
    <row r="185" spans="1:12" x14ac:dyDescent="0.25">
      <c r="A185" s="2">
        <v>5</v>
      </c>
      <c r="B185" s="52" t="s">
        <v>8168</v>
      </c>
      <c r="C185" s="130" t="s">
        <v>7439</v>
      </c>
      <c r="D185" s="2">
        <v>4</v>
      </c>
      <c r="E185" s="2" t="s">
        <v>8197</v>
      </c>
      <c r="F185" s="2" t="str">
        <f>IF(ISEVEN(ROW(ScanWorkbook[[#This Row],[SCAN INTO THIS COLUMN]])),C185,"")</f>
        <v/>
      </c>
      <c r="G185" s="2" t="str">
        <f>IF(ISEVEN(ROW(ScanWorkbook[[#This Row],[SCAN INTO THIS COLUMN]])),C186,"")</f>
        <v/>
      </c>
      <c r="H185" s="2" t="str">
        <f>LEFT(ScanWorkbook[[#This Row],[Pheno]],4)</f>
        <v/>
      </c>
      <c r="I185" s="2" t="str">
        <f>IF(SUM(COUNTIF(ScanWorkbook[[#This Row],[Pheno]],{"*.*"})),LEFT(ScanWorkbook[[#This Row],[Pheno]],7),_xlfn.CONCAT(LEFT(ScanWorkbook[[#This Row],[Pheno]],4),RIGHT(ScanWorkbook[[#This Row],[Pheno]],3)))</f>
        <v/>
      </c>
      <c r="J185" s="56" t="s">
        <v>8383</v>
      </c>
      <c r="K185" s="2" t="str">
        <f>IF(ScanWorkbook[[#This Row],[METRC]]=0,"",IF(ScanWorkbook[[#This Row],[METRC]]="","",_xlfn.CONCAT(ScanWorkbook[[#This Row],[Pheno Abv]],".",RIGHT(ScanWorkbook[[#This Row],[METRC]],6))))</f>
        <v/>
      </c>
      <c r="L185" s="2" t="s">
        <v>520</v>
      </c>
    </row>
    <row r="186" spans="1:12" x14ac:dyDescent="0.25">
      <c r="A186" s="2">
        <v>6</v>
      </c>
      <c r="B186" s="52" t="s">
        <v>8168</v>
      </c>
      <c r="C186" s="130" t="s">
        <v>7439</v>
      </c>
      <c r="D186" s="2">
        <v>1</v>
      </c>
      <c r="E186" s="2" t="s">
        <v>8198</v>
      </c>
      <c r="F186" s="2" t="str">
        <f>IF(ISEVEN(ROW(ScanWorkbook[[#This Row],[SCAN INTO THIS COLUMN]])),C186,"")</f>
        <v>.</v>
      </c>
      <c r="G186" s="2" t="str">
        <f>IF(ISEVEN(ROW(ScanWorkbook[[#This Row],[SCAN INTO THIS COLUMN]])),C187,"")</f>
        <v>.</v>
      </c>
      <c r="H186" s="2" t="str">
        <f>LEFT(ScanWorkbook[[#This Row],[Pheno]],4)</f>
        <v>.</v>
      </c>
      <c r="I186" s="2" t="str">
        <f>IF(SUM(COUNTIF(ScanWorkbook[[#This Row],[Pheno]],{"*.*"})),LEFT(ScanWorkbook[[#This Row],[Pheno]],7),_xlfn.CONCAT(LEFT(ScanWorkbook[[#This Row],[Pheno]],4),RIGHT(ScanWorkbook[[#This Row],[Pheno]],3)))</f>
        <v>.</v>
      </c>
      <c r="J186" s="56" t="s">
        <v>8384</v>
      </c>
      <c r="K186" s="2" t="str">
        <f>IF(ScanWorkbook[[#This Row],[METRC]]=0,"",IF(ScanWorkbook[[#This Row],[METRC]]="","",_xlfn.CONCAT(ScanWorkbook[[#This Row],[Pheno Abv]],".",RIGHT(ScanWorkbook[[#This Row],[METRC]],6))))</f>
        <v>...</v>
      </c>
      <c r="L186" s="2" t="s">
        <v>520</v>
      </c>
    </row>
    <row r="187" spans="1:12" x14ac:dyDescent="0.25">
      <c r="A187" s="2">
        <v>6</v>
      </c>
      <c r="B187" s="52" t="s">
        <v>8168</v>
      </c>
      <c r="C187" s="131" t="s">
        <v>7439</v>
      </c>
      <c r="D187" s="2">
        <v>1</v>
      </c>
      <c r="E187" s="2" t="s">
        <v>8198</v>
      </c>
      <c r="F187" s="2" t="str">
        <f>IF(ISEVEN(ROW(ScanWorkbook[[#This Row],[SCAN INTO THIS COLUMN]])),C187,"")</f>
        <v/>
      </c>
      <c r="G187" s="2" t="str">
        <f>IF(ISEVEN(ROW(ScanWorkbook[[#This Row],[SCAN INTO THIS COLUMN]])),C188,"")</f>
        <v/>
      </c>
      <c r="H187" s="2" t="str">
        <f>LEFT(ScanWorkbook[[#This Row],[Pheno]],4)</f>
        <v/>
      </c>
      <c r="I187" s="2" t="str">
        <f>IF(SUM(COUNTIF(ScanWorkbook[[#This Row],[Pheno]],{"*.*"})),LEFT(ScanWorkbook[[#This Row],[Pheno]],7),_xlfn.CONCAT(LEFT(ScanWorkbook[[#This Row],[Pheno]],4),RIGHT(ScanWorkbook[[#This Row],[Pheno]],3)))</f>
        <v/>
      </c>
      <c r="J187" s="56" t="s">
        <v>8384</v>
      </c>
      <c r="K187" s="2" t="str">
        <f>IF(ScanWorkbook[[#This Row],[METRC]]=0,"",IF(ScanWorkbook[[#This Row],[METRC]]="","",_xlfn.CONCAT(ScanWorkbook[[#This Row],[Pheno Abv]],".",RIGHT(ScanWorkbook[[#This Row],[METRC]],6))))</f>
        <v/>
      </c>
      <c r="L187" s="2" t="s">
        <v>520</v>
      </c>
    </row>
    <row r="188" spans="1:12" x14ac:dyDescent="0.25">
      <c r="A188" s="2">
        <v>6</v>
      </c>
      <c r="B188" s="52" t="s">
        <v>8168</v>
      </c>
      <c r="C188" s="131" t="s">
        <v>7675</v>
      </c>
      <c r="D188" s="2">
        <v>2</v>
      </c>
      <c r="E188" s="2" t="s">
        <v>8198</v>
      </c>
      <c r="F188" s="2" t="str">
        <f>IF(ISEVEN(ROW(ScanWorkbook[[#This Row],[SCAN INTO THIS COLUMN]])),C188,"")</f>
        <v>1A4070000000065000086156</v>
      </c>
      <c r="G188" s="2" t="str">
        <f>IF(ISEVEN(ROW(ScanWorkbook[[#This Row],[SCAN INTO THIS COLUMN]])),C189,"")</f>
        <v>PLAN008.066656</v>
      </c>
      <c r="H188" s="2" t="str">
        <f>LEFT(ScanWorkbook[[#This Row],[Pheno]],4)</f>
        <v>PLAN</v>
      </c>
      <c r="I188" s="2" t="str">
        <f>IF(SUM(COUNTIF(ScanWorkbook[[#This Row],[Pheno]],{"*.*"})),LEFT(ScanWorkbook[[#This Row],[Pheno]],7),_xlfn.CONCAT(LEFT(ScanWorkbook[[#This Row],[Pheno]],4),RIGHT(ScanWorkbook[[#This Row],[Pheno]],3)))</f>
        <v>PLAN008</v>
      </c>
      <c r="J188" s="56" t="s">
        <v>8569</v>
      </c>
      <c r="K188" s="2" t="str">
        <f>IF(ScanWorkbook[[#This Row],[METRC]]=0,"",IF(ScanWorkbook[[#This Row],[METRC]]="","",_xlfn.CONCAT(ScanWorkbook[[#This Row],[Pheno Abv]],".",RIGHT(ScanWorkbook[[#This Row],[METRC]],6))))</f>
        <v>PLAN008.086156</v>
      </c>
      <c r="L188" s="2" t="s">
        <v>520</v>
      </c>
    </row>
    <row r="189" spans="1:12" x14ac:dyDescent="0.25">
      <c r="A189" s="2">
        <v>6</v>
      </c>
      <c r="B189" s="52" t="s">
        <v>8168</v>
      </c>
      <c r="C189" s="131" t="s">
        <v>2790</v>
      </c>
      <c r="D189" s="2">
        <v>2</v>
      </c>
      <c r="E189" s="2" t="s">
        <v>8198</v>
      </c>
      <c r="F189" s="2" t="str">
        <f>IF(ISEVEN(ROW(ScanWorkbook[[#This Row],[SCAN INTO THIS COLUMN]])),C189,"")</f>
        <v/>
      </c>
      <c r="G189" s="2" t="str">
        <f>IF(ISEVEN(ROW(ScanWorkbook[[#This Row],[SCAN INTO THIS COLUMN]])),C190,"")</f>
        <v/>
      </c>
      <c r="H189" s="2" t="str">
        <f>LEFT(ScanWorkbook[[#This Row],[Pheno]],4)</f>
        <v/>
      </c>
      <c r="I189" s="2" t="str">
        <f>IF(SUM(COUNTIF(ScanWorkbook[[#This Row],[Pheno]],{"*.*"})),LEFT(ScanWorkbook[[#This Row],[Pheno]],7),_xlfn.CONCAT(LEFT(ScanWorkbook[[#This Row],[Pheno]],4),RIGHT(ScanWorkbook[[#This Row],[Pheno]],3)))</f>
        <v/>
      </c>
      <c r="J189" s="56" t="s">
        <v>8569</v>
      </c>
      <c r="K189" s="2" t="str">
        <f>IF(ScanWorkbook[[#This Row],[METRC]]=0,"",IF(ScanWorkbook[[#This Row],[METRC]]="","",_xlfn.CONCAT(ScanWorkbook[[#This Row],[Pheno Abv]],".",RIGHT(ScanWorkbook[[#This Row],[METRC]],6))))</f>
        <v/>
      </c>
      <c r="L189" s="2" t="s">
        <v>520</v>
      </c>
    </row>
    <row r="190" spans="1:12" x14ac:dyDescent="0.25">
      <c r="A190" s="2">
        <v>6</v>
      </c>
      <c r="B190" s="52" t="s">
        <v>8168</v>
      </c>
      <c r="C190" s="131" t="s">
        <v>7692</v>
      </c>
      <c r="D190" s="2">
        <v>3</v>
      </c>
      <c r="E190" s="2" t="s">
        <v>8198</v>
      </c>
      <c r="F190" s="2" t="str">
        <f>IF(ISEVEN(ROW(ScanWorkbook[[#This Row],[SCAN INTO THIS COLUMN]])),C190,"")</f>
        <v>1A4070000000065000085079</v>
      </c>
      <c r="G190" s="2" t="str">
        <f>IF(ISEVEN(ROW(ScanWorkbook[[#This Row],[SCAN INTO THIS COLUMN]])),C191,"")</f>
        <v>KOKO011.064917</v>
      </c>
      <c r="H190" s="2" t="str">
        <f>LEFT(ScanWorkbook[[#This Row],[Pheno]],4)</f>
        <v>KOKO</v>
      </c>
      <c r="I190" s="2" t="str">
        <f>IF(SUM(COUNTIF(ScanWorkbook[[#This Row],[Pheno]],{"*.*"})),LEFT(ScanWorkbook[[#This Row],[Pheno]],7),_xlfn.CONCAT(LEFT(ScanWorkbook[[#This Row],[Pheno]],4),RIGHT(ScanWorkbook[[#This Row],[Pheno]],3)))</f>
        <v>KOKO011</v>
      </c>
      <c r="J190" s="56" t="s">
        <v>8570</v>
      </c>
      <c r="K190" s="2" t="str">
        <f>IF(ScanWorkbook[[#This Row],[METRC]]=0,"",IF(ScanWorkbook[[#This Row],[METRC]]="","",_xlfn.CONCAT(ScanWorkbook[[#This Row],[Pheno Abv]],".",RIGHT(ScanWorkbook[[#This Row],[METRC]],6))))</f>
        <v>KOKO011.085079</v>
      </c>
      <c r="L190" s="2" t="s">
        <v>520</v>
      </c>
    </row>
    <row r="191" spans="1:12" x14ac:dyDescent="0.25">
      <c r="A191" s="2">
        <v>6</v>
      </c>
      <c r="B191" s="52" t="s">
        <v>8168</v>
      </c>
      <c r="C191" s="130" t="s">
        <v>2719</v>
      </c>
      <c r="D191" s="2">
        <v>3</v>
      </c>
      <c r="E191" s="2" t="s">
        <v>8198</v>
      </c>
      <c r="F191" s="2" t="str">
        <f>IF(ISEVEN(ROW(ScanWorkbook[[#This Row],[SCAN INTO THIS COLUMN]])),C191,"")</f>
        <v/>
      </c>
      <c r="G191" s="2" t="str">
        <f>IF(ISEVEN(ROW(ScanWorkbook[[#This Row],[SCAN INTO THIS COLUMN]])),C192,"")</f>
        <v/>
      </c>
      <c r="H191" s="2" t="str">
        <f>LEFT(ScanWorkbook[[#This Row],[Pheno]],4)</f>
        <v/>
      </c>
      <c r="I191" s="2" t="str">
        <f>IF(SUM(COUNTIF(ScanWorkbook[[#This Row],[Pheno]],{"*.*"})),LEFT(ScanWorkbook[[#This Row],[Pheno]],7),_xlfn.CONCAT(LEFT(ScanWorkbook[[#This Row],[Pheno]],4),RIGHT(ScanWorkbook[[#This Row],[Pheno]],3)))</f>
        <v/>
      </c>
      <c r="J191" s="56" t="s">
        <v>8570</v>
      </c>
      <c r="K191" s="2" t="str">
        <f>IF(ScanWorkbook[[#This Row],[METRC]]=0,"",IF(ScanWorkbook[[#This Row],[METRC]]="","",_xlfn.CONCAT(ScanWorkbook[[#This Row],[Pheno Abv]],".",RIGHT(ScanWorkbook[[#This Row],[METRC]],6))))</f>
        <v/>
      </c>
      <c r="L191" s="2" t="s">
        <v>520</v>
      </c>
    </row>
    <row r="192" spans="1:12" x14ac:dyDescent="0.25">
      <c r="A192" s="2">
        <v>6</v>
      </c>
      <c r="B192" s="52" t="s">
        <v>8168</v>
      </c>
      <c r="C192" s="130" t="s">
        <v>7439</v>
      </c>
      <c r="D192" s="2">
        <v>4</v>
      </c>
      <c r="E192" s="2" t="s">
        <v>8198</v>
      </c>
      <c r="F192" s="2" t="str">
        <f>IF(ISEVEN(ROW(ScanWorkbook[[#This Row],[SCAN INTO THIS COLUMN]])),C192,"")</f>
        <v>.</v>
      </c>
      <c r="G192" s="2" t="str">
        <f>IF(ISEVEN(ROW(ScanWorkbook[[#This Row],[SCAN INTO THIS COLUMN]])),C193,"")</f>
        <v>.</v>
      </c>
      <c r="H192" s="2" t="str">
        <f>LEFT(ScanWorkbook[[#This Row],[Pheno]],4)</f>
        <v>.</v>
      </c>
      <c r="I192" s="2" t="str">
        <f>IF(SUM(COUNTIF(ScanWorkbook[[#This Row],[Pheno]],{"*.*"})),LEFT(ScanWorkbook[[#This Row],[Pheno]],7),_xlfn.CONCAT(LEFT(ScanWorkbook[[#This Row],[Pheno]],4),RIGHT(ScanWorkbook[[#This Row],[Pheno]],3)))</f>
        <v>.</v>
      </c>
      <c r="J192" s="56" t="s">
        <v>8385</v>
      </c>
      <c r="K192" s="2" t="str">
        <f>IF(ScanWorkbook[[#This Row],[METRC]]=0,"",IF(ScanWorkbook[[#This Row],[METRC]]="","",_xlfn.CONCAT(ScanWorkbook[[#This Row],[Pheno Abv]],".",RIGHT(ScanWorkbook[[#This Row],[METRC]],6))))</f>
        <v>...</v>
      </c>
      <c r="L192" s="2" t="s">
        <v>520</v>
      </c>
    </row>
    <row r="193" spans="1:12" x14ac:dyDescent="0.25">
      <c r="A193" s="2">
        <v>6</v>
      </c>
      <c r="B193" s="52" t="s">
        <v>8168</v>
      </c>
      <c r="C193" s="130" t="s">
        <v>7439</v>
      </c>
      <c r="D193" s="2">
        <v>4</v>
      </c>
      <c r="E193" s="2" t="s">
        <v>8198</v>
      </c>
      <c r="F193" s="2" t="str">
        <f>IF(ISEVEN(ROW(ScanWorkbook[[#This Row],[SCAN INTO THIS COLUMN]])),C193,"")</f>
        <v/>
      </c>
      <c r="G193" s="2" t="str">
        <f>IF(ISEVEN(ROW(ScanWorkbook[[#This Row],[SCAN INTO THIS COLUMN]])),C194,"")</f>
        <v/>
      </c>
      <c r="H193" s="2" t="str">
        <f>LEFT(ScanWorkbook[[#This Row],[Pheno]],4)</f>
        <v/>
      </c>
      <c r="I193" s="2" t="str">
        <f>IF(SUM(COUNTIF(ScanWorkbook[[#This Row],[Pheno]],{"*.*"})),LEFT(ScanWorkbook[[#This Row],[Pheno]],7),_xlfn.CONCAT(LEFT(ScanWorkbook[[#This Row],[Pheno]],4),RIGHT(ScanWorkbook[[#This Row],[Pheno]],3)))</f>
        <v/>
      </c>
      <c r="J193" s="56" t="s">
        <v>8385</v>
      </c>
      <c r="K193" s="2" t="str">
        <f>IF(ScanWorkbook[[#This Row],[METRC]]=0,"",IF(ScanWorkbook[[#This Row],[METRC]]="","",_xlfn.CONCAT(ScanWorkbook[[#This Row],[Pheno Abv]],".",RIGHT(ScanWorkbook[[#This Row],[METRC]],6))))</f>
        <v/>
      </c>
      <c r="L193" s="2" t="s">
        <v>520</v>
      </c>
    </row>
    <row r="194" spans="1:12" x14ac:dyDescent="0.25">
      <c r="A194" s="2">
        <v>1</v>
      </c>
      <c r="B194" s="52" t="s">
        <v>8169</v>
      </c>
      <c r="C194" s="130" t="s">
        <v>7543</v>
      </c>
      <c r="D194" s="2">
        <v>1</v>
      </c>
      <c r="E194" s="2" t="s">
        <v>8199</v>
      </c>
      <c r="F194" s="2" t="str">
        <f>IF(ISEVEN(ROW(ScanWorkbook[[#This Row],[SCAN INTO THIS COLUMN]])),C194,"")</f>
        <v>1A4070000000065000083206</v>
      </c>
      <c r="G194" s="2" t="str">
        <f>IF(ISEVEN(ROW(ScanWorkbook[[#This Row],[SCAN INTO THIS COLUMN]])),C195,"")</f>
        <v>SUNL006.071336</v>
      </c>
      <c r="H194" s="2" t="str">
        <f>LEFT(ScanWorkbook[[#This Row],[Pheno]],4)</f>
        <v>SUNL</v>
      </c>
      <c r="I194" s="2" t="str">
        <f>IF(SUM(COUNTIF(ScanWorkbook[[#This Row],[Pheno]],{"*.*"})),LEFT(ScanWorkbook[[#This Row],[Pheno]],7),_xlfn.CONCAT(LEFT(ScanWorkbook[[#This Row],[Pheno]],4),RIGHT(ScanWorkbook[[#This Row],[Pheno]],3)))</f>
        <v>SUNL006</v>
      </c>
      <c r="J194" s="56" t="s">
        <v>8396</v>
      </c>
      <c r="K194" s="2" t="str">
        <f>IF(ScanWorkbook[[#This Row],[METRC]]=0,"",IF(ScanWorkbook[[#This Row],[METRC]]="","",_xlfn.CONCAT(ScanWorkbook[[#This Row],[Pheno Abv]],".",RIGHT(ScanWorkbook[[#This Row],[METRC]],6))))</f>
        <v>SUNL006.083206</v>
      </c>
      <c r="L194" s="2" t="s">
        <v>520</v>
      </c>
    </row>
    <row r="195" spans="1:12" x14ac:dyDescent="0.25">
      <c r="A195" s="2">
        <v>1</v>
      </c>
      <c r="B195" s="52" t="s">
        <v>8169</v>
      </c>
      <c r="C195" s="130" t="s">
        <v>2853</v>
      </c>
      <c r="D195" s="2">
        <v>1</v>
      </c>
      <c r="E195" s="2" t="s">
        <v>8199</v>
      </c>
      <c r="F195" s="2" t="str">
        <f>IF(ISEVEN(ROW(ScanWorkbook[[#This Row],[SCAN INTO THIS COLUMN]])),C195,"")</f>
        <v/>
      </c>
      <c r="G195" s="2" t="str">
        <f>IF(ISEVEN(ROW(ScanWorkbook[[#This Row],[SCAN INTO THIS COLUMN]])),C196,"")</f>
        <v/>
      </c>
      <c r="H195" s="2" t="str">
        <f>LEFT(ScanWorkbook[[#This Row],[Pheno]],4)</f>
        <v/>
      </c>
      <c r="I195" s="2" t="str">
        <f>IF(SUM(COUNTIF(ScanWorkbook[[#This Row],[Pheno]],{"*.*"})),LEFT(ScanWorkbook[[#This Row],[Pheno]],7),_xlfn.CONCAT(LEFT(ScanWorkbook[[#This Row],[Pheno]],4),RIGHT(ScanWorkbook[[#This Row],[Pheno]],3)))</f>
        <v/>
      </c>
      <c r="J195" s="56" t="s">
        <v>8396</v>
      </c>
      <c r="K195" s="2" t="str">
        <f>IF(ScanWorkbook[[#This Row],[METRC]]=0,"",IF(ScanWorkbook[[#This Row],[METRC]]="","",_xlfn.CONCAT(ScanWorkbook[[#This Row],[Pheno Abv]],".",RIGHT(ScanWorkbook[[#This Row],[METRC]],6))))</f>
        <v/>
      </c>
      <c r="L195" s="2" t="s">
        <v>520</v>
      </c>
    </row>
    <row r="196" spans="1:12" x14ac:dyDescent="0.25">
      <c r="A196" s="2">
        <v>1</v>
      </c>
      <c r="B196" s="52" t="s">
        <v>8169</v>
      </c>
      <c r="C196" s="130" t="s">
        <v>7535</v>
      </c>
      <c r="D196" s="2">
        <v>2</v>
      </c>
      <c r="E196" s="2" t="s">
        <v>8199</v>
      </c>
      <c r="F196" s="2" t="str">
        <f>IF(ISEVEN(ROW(ScanWorkbook[[#This Row],[SCAN INTO THIS COLUMN]])),C196,"")</f>
        <v>1A4070000000065000083656</v>
      </c>
      <c r="G196" s="2" t="str">
        <f>IF(ISEVEN(ROW(ScanWorkbook[[#This Row],[SCAN INTO THIS COLUMN]])),C197,"")</f>
        <v>SOUR011.072765</v>
      </c>
      <c r="H196" s="2" t="str">
        <f>LEFT(ScanWorkbook[[#This Row],[Pheno]],4)</f>
        <v>SOUR</v>
      </c>
      <c r="I196" s="2" t="str">
        <f>IF(SUM(COUNTIF(ScanWorkbook[[#This Row],[Pheno]],{"*.*"})),LEFT(ScanWorkbook[[#This Row],[Pheno]],7),_xlfn.CONCAT(LEFT(ScanWorkbook[[#This Row],[Pheno]],4),RIGHT(ScanWorkbook[[#This Row],[Pheno]],3)))</f>
        <v>SOUR011</v>
      </c>
      <c r="J196" s="56" t="s">
        <v>8397</v>
      </c>
      <c r="K196" s="2" t="str">
        <f>IF(ScanWorkbook[[#This Row],[METRC]]=0,"",IF(ScanWorkbook[[#This Row],[METRC]]="","",_xlfn.CONCAT(ScanWorkbook[[#This Row],[Pheno Abv]],".",RIGHT(ScanWorkbook[[#This Row],[METRC]],6))))</f>
        <v>SOUR011.083656</v>
      </c>
      <c r="L196" s="2" t="s">
        <v>520</v>
      </c>
    </row>
    <row r="197" spans="1:12" x14ac:dyDescent="0.25">
      <c r="A197" s="2">
        <v>1</v>
      </c>
      <c r="B197" s="52" t="s">
        <v>8169</v>
      </c>
      <c r="C197" s="130" t="s">
        <v>2776</v>
      </c>
      <c r="D197" s="2">
        <v>2</v>
      </c>
      <c r="E197" s="2" t="s">
        <v>8199</v>
      </c>
      <c r="F197" s="2" t="str">
        <f>IF(ISEVEN(ROW(ScanWorkbook[[#This Row],[SCAN INTO THIS COLUMN]])),C197,"")</f>
        <v/>
      </c>
      <c r="G197" s="2" t="str">
        <f>IF(ISEVEN(ROW(ScanWorkbook[[#This Row],[SCAN INTO THIS COLUMN]])),C198,"")</f>
        <v/>
      </c>
      <c r="H197" s="2" t="str">
        <f>LEFT(ScanWorkbook[[#This Row],[Pheno]],4)</f>
        <v/>
      </c>
      <c r="I197" s="2" t="str">
        <f>IF(SUM(COUNTIF(ScanWorkbook[[#This Row],[Pheno]],{"*.*"})),LEFT(ScanWorkbook[[#This Row],[Pheno]],7),_xlfn.CONCAT(LEFT(ScanWorkbook[[#This Row],[Pheno]],4),RIGHT(ScanWorkbook[[#This Row],[Pheno]],3)))</f>
        <v/>
      </c>
      <c r="J197" s="56" t="s">
        <v>8397</v>
      </c>
      <c r="K197" s="2" t="str">
        <f>IF(ScanWorkbook[[#This Row],[METRC]]=0,"",IF(ScanWorkbook[[#This Row],[METRC]]="","",_xlfn.CONCAT(ScanWorkbook[[#This Row],[Pheno Abv]],".",RIGHT(ScanWorkbook[[#This Row],[METRC]],6))))</f>
        <v/>
      </c>
      <c r="L197" s="2" t="s">
        <v>520</v>
      </c>
    </row>
    <row r="198" spans="1:12" x14ac:dyDescent="0.25">
      <c r="A198" s="2">
        <v>1</v>
      </c>
      <c r="B198" s="52" t="s">
        <v>8169</v>
      </c>
      <c r="C198" s="130" t="s">
        <v>7715</v>
      </c>
      <c r="D198" s="2">
        <v>3</v>
      </c>
      <c r="E198" s="2" t="s">
        <v>8199</v>
      </c>
      <c r="F198" s="2" t="str">
        <f>IF(ISEVEN(ROW(ScanWorkbook[[#This Row],[SCAN INTO THIS COLUMN]])),C198,"")</f>
        <v>1A4070000000065000087420</v>
      </c>
      <c r="G198" s="2" t="str">
        <f>IF(ISEVEN(ROW(ScanWorkbook[[#This Row],[SCAN INTO THIS COLUMN]])),C199,"")</f>
        <v>DOSI005</v>
      </c>
      <c r="H198" s="2" t="str">
        <f>LEFT(ScanWorkbook[[#This Row],[Pheno]],4)</f>
        <v>DOSI</v>
      </c>
      <c r="I198" s="2" t="str">
        <f>IF(SUM(COUNTIF(ScanWorkbook[[#This Row],[Pheno]],{"*.*"})),LEFT(ScanWorkbook[[#This Row],[Pheno]],7),_xlfn.CONCAT(LEFT(ScanWorkbook[[#This Row],[Pheno]],4),RIGHT(ScanWorkbook[[#This Row],[Pheno]],3)))</f>
        <v>DOSI005</v>
      </c>
      <c r="J198" s="56" t="s">
        <v>8398</v>
      </c>
      <c r="K198" s="2" t="str">
        <f>IF(ScanWorkbook[[#This Row],[METRC]]=0,"",IF(ScanWorkbook[[#This Row],[METRC]]="","",_xlfn.CONCAT(ScanWorkbook[[#This Row],[Pheno Abv]],".",RIGHT(ScanWorkbook[[#This Row],[METRC]],6))))</f>
        <v>DOSI005.087420</v>
      </c>
      <c r="L198" s="2" t="s">
        <v>520</v>
      </c>
    </row>
    <row r="199" spans="1:12" x14ac:dyDescent="0.25">
      <c r="A199" s="2">
        <v>1</v>
      </c>
      <c r="B199" s="52" t="s">
        <v>8169</v>
      </c>
      <c r="C199" s="130" t="s">
        <v>7844</v>
      </c>
      <c r="D199" s="2">
        <v>3</v>
      </c>
      <c r="E199" s="2" t="s">
        <v>8199</v>
      </c>
      <c r="F199" s="2" t="str">
        <f>IF(ISEVEN(ROW(ScanWorkbook[[#This Row],[SCAN INTO THIS COLUMN]])),C199,"")</f>
        <v/>
      </c>
      <c r="G199" s="2" t="str">
        <f>IF(ISEVEN(ROW(ScanWorkbook[[#This Row],[SCAN INTO THIS COLUMN]])),C200,"")</f>
        <v/>
      </c>
      <c r="H199" s="2" t="str">
        <f>LEFT(ScanWorkbook[[#This Row],[Pheno]],4)</f>
        <v/>
      </c>
      <c r="I199" s="2" t="str">
        <f>IF(SUM(COUNTIF(ScanWorkbook[[#This Row],[Pheno]],{"*.*"})),LEFT(ScanWorkbook[[#This Row],[Pheno]],7),_xlfn.CONCAT(LEFT(ScanWorkbook[[#This Row],[Pheno]],4),RIGHT(ScanWorkbook[[#This Row],[Pheno]],3)))</f>
        <v/>
      </c>
      <c r="J199" s="56" t="s">
        <v>8398</v>
      </c>
      <c r="K199" s="2" t="str">
        <f>IF(ScanWorkbook[[#This Row],[METRC]]=0,"",IF(ScanWorkbook[[#This Row],[METRC]]="","",_xlfn.CONCAT(ScanWorkbook[[#This Row],[Pheno Abv]],".",RIGHT(ScanWorkbook[[#This Row],[METRC]],6))))</f>
        <v/>
      </c>
      <c r="L199" s="2" t="s">
        <v>520</v>
      </c>
    </row>
    <row r="200" spans="1:12" x14ac:dyDescent="0.25">
      <c r="A200" s="2">
        <v>1</v>
      </c>
      <c r="B200" s="52" t="s">
        <v>8169</v>
      </c>
      <c r="C200" s="130" t="s">
        <v>7867</v>
      </c>
      <c r="D200" s="2">
        <v>4</v>
      </c>
      <c r="E200" s="2" t="s">
        <v>8199</v>
      </c>
      <c r="F200" s="2" t="str">
        <f>IF(ISEVEN(ROW(ScanWorkbook[[#This Row],[SCAN INTO THIS COLUMN]])),C200,"")</f>
        <v>1A4070000000065000090094</v>
      </c>
      <c r="G200" s="2" t="str">
        <f>IF(ISEVEN(ROW(ScanWorkbook[[#This Row],[SCAN INTO THIS COLUMN]])),C201,"")</f>
        <v>HELL001.SEED</v>
      </c>
      <c r="H200" s="2" t="str">
        <f>LEFT(ScanWorkbook[[#This Row],[Pheno]],4)</f>
        <v>HELL</v>
      </c>
      <c r="I200" s="2" t="str">
        <f>IF(SUM(COUNTIF(ScanWorkbook[[#This Row],[Pheno]],{"*.*"})),LEFT(ScanWorkbook[[#This Row],[Pheno]],7),_xlfn.CONCAT(LEFT(ScanWorkbook[[#This Row],[Pheno]],4),RIGHT(ScanWorkbook[[#This Row],[Pheno]],3)))</f>
        <v>HELL001</v>
      </c>
      <c r="J200" s="56" t="s">
        <v>8399</v>
      </c>
      <c r="K200" s="2" t="str">
        <f>IF(ScanWorkbook[[#This Row],[METRC]]=0,"",IF(ScanWorkbook[[#This Row],[METRC]]="","",_xlfn.CONCAT(ScanWorkbook[[#This Row],[Pheno Abv]],".",RIGHT(ScanWorkbook[[#This Row],[METRC]],6))))</f>
        <v>HELL001.090094</v>
      </c>
      <c r="L200" s="2" t="s">
        <v>520</v>
      </c>
    </row>
    <row r="201" spans="1:12" x14ac:dyDescent="0.25">
      <c r="A201" s="2">
        <v>1</v>
      </c>
      <c r="B201" s="52" t="s">
        <v>8169</v>
      </c>
      <c r="C201" s="130" t="s">
        <v>11431</v>
      </c>
      <c r="D201" s="2">
        <v>4</v>
      </c>
      <c r="E201" s="2" t="s">
        <v>8199</v>
      </c>
      <c r="F201" s="2" t="str">
        <f>IF(ISEVEN(ROW(ScanWorkbook[[#This Row],[SCAN INTO THIS COLUMN]])),C201,"")</f>
        <v/>
      </c>
      <c r="G201" s="2" t="str">
        <f>IF(ISEVEN(ROW(ScanWorkbook[[#This Row],[SCAN INTO THIS COLUMN]])),C202,"")</f>
        <v/>
      </c>
      <c r="H201" s="2" t="str">
        <f>LEFT(ScanWorkbook[[#This Row],[Pheno]],4)</f>
        <v/>
      </c>
      <c r="I201" s="2" t="str">
        <f>IF(SUM(COUNTIF(ScanWorkbook[[#This Row],[Pheno]],{"*.*"})),LEFT(ScanWorkbook[[#This Row],[Pheno]],7),_xlfn.CONCAT(LEFT(ScanWorkbook[[#This Row],[Pheno]],4),RIGHT(ScanWorkbook[[#This Row],[Pheno]],3)))</f>
        <v/>
      </c>
      <c r="J201" s="56" t="s">
        <v>8399</v>
      </c>
      <c r="K201" s="2" t="str">
        <f>IF(ScanWorkbook[[#This Row],[METRC]]=0,"",IF(ScanWorkbook[[#This Row],[METRC]]="","",_xlfn.CONCAT(ScanWorkbook[[#This Row],[Pheno Abv]],".",RIGHT(ScanWorkbook[[#This Row],[METRC]],6))))</f>
        <v/>
      </c>
      <c r="L201" s="2" t="s">
        <v>520</v>
      </c>
    </row>
    <row r="202" spans="1:12" x14ac:dyDescent="0.25">
      <c r="A202" s="2">
        <v>2</v>
      </c>
      <c r="B202" s="52" t="s">
        <v>8169</v>
      </c>
      <c r="C202" s="130" t="s">
        <v>7872</v>
      </c>
      <c r="D202" s="2">
        <v>1</v>
      </c>
      <c r="E202" s="2" t="s">
        <v>8200</v>
      </c>
      <c r="F202" s="2" t="str">
        <f>IF(ISEVEN(ROW(ScanWorkbook[[#This Row],[SCAN INTO THIS COLUMN]])),C202,"")</f>
        <v>1A4070000000065000090099</v>
      </c>
      <c r="G202" s="2" t="str">
        <f>IF(ISEVEN(ROW(ScanWorkbook[[#This Row],[SCAN INTO THIS COLUMN]])),C203,"")</f>
        <v>HELL004.SEED</v>
      </c>
      <c r="H202" s="2" t="str">
        <f>LEFT(ScanWorkbook[[#This Row],[Pheno]],4)</f>
        <v>HELL</v>
      </c>
      <c r="I202" s="2" t="str">
        <f>IF(SUM(COUNTIF(ScanWorkbook[[#This Row],[Pheno]],{"*.*"})),LEFT(ScanWorkbook[[#This Row],[Pheno]],7),_xlfn.CONCAT(LEFT(ScanWorkbook[[#This Row],[Pheno]],4),RIGHT(ScanWorkbook[[#This Row],[Pheno]],3)))</f>
        <v>HELL004</v>
      </c>
      <c r="J202" s="56" t="s">
        <v>8400</v>
      </c>
      <c r="K202" s="2" t="str">
        <f>IF(ScanWorkbook[[#This Row],[METRC]]=0,"",IF(ScanWorkbook[[#This Row],[METRC]]="","",_xlfn.CONCAT(ScanWorkbook[[#This Row],[Pheno Abv]],".",RIGHT(ScanWorkbook[[#This Row],[METRC]],6))))</f>
        <v>HELL004.090099</v>
      </c>
      <c r="L202" s="2" t="s">
        <v>520</v>
      </c>
    </row>
    <row r="203" spans="1:12" x14ac:dyDescent="0.25">
      <c r="A203" s="2">
        <v>2</v>
      </c>
      <c r="B203" s="52" t="s">
        <v>8169</v>
      </c>
      <c r="C203" s="130" t="s">
        <v>11420</v>
      </c>
      <c r="D203" s="2">
        <v>1</v>
      </c>
      <c r="E203" s="2" t="s">
        <v>8200</v>
      </c>
      <c r="F203" s="2" t="str">
        <f>IF(ISEVEN(ROW(ScanWorkbook[[#This Row],[SCAN INTO THIS COLUMN]])),C203,"")</f>
        <v/>
      </c>
      <c r="G203" s="2" t="str">
        <f>IF(ISEVEN(ROW(ScanWorkbook[[#This Row],[SCAN INTO THIS COLUMN]])),C204,"")</f>
        <v/>
      </c>
      <c r="H203" s="2" t="str">
        <f>LEFT(ScanWorkbook[[#This Row],[Pheno]],4)</f>
        <v/>
      </c>
      <c r="I203" s="2" t="str">
        <f>IF(SUM(COUNTIF(ScanWorkbook[[#This Row],[Pheno]],{"*.*"})),LEFT(ScanWorkbook[[#This Row],[Pheno]],7),_xlfn.CONCAT(LEFT(ScanWorkbook[[#This Row],[Pheno]],4),RIGHT(ScanWorkbook[[#This Row],[Pheno]],3)))</f>
        <v/>
      </c>
      <c r="J203" s="56" t="s">
        <v>8400</v>
      </c>
      <c r="K203" s="2" t="str">
        <f>IF(ScanWorkbook[[#This Row],[METRC]]=0,"",IF(ScanWorkbook[[#This Row],[METRC]]="","",_xlfn.CONCAT(ScanWorkbook[[#This Row],[Pheno Abv]],".",RIGHT(ScanWorkbook[[#This Row],[METRC]],6))))</f>
        <v/>
      </c>
      <c r="L203" s="2" t="s">
        <v>520</v>
      </c>
    </row>
    <row r="204" spans="1:12" x14ac:dyDescent="0.25">
      <c r="A204" s="2">
        <v>2</v>
      </c>
      <c r="B204" s="52" t="s">
        <v>8169</v>
      </c>
      <c r="C204" s="130" t="s">
        <v>7439</v>
      </c>
      <c r="D204" s="2">
        <v>2</v>
      </c>
      <c r="E204" s="2" t="s">
        <v>8200</v>
      </c>
      <c r="F204" s="2" t="str">
        <f>IF(ISEVEN(ROW(ScanWorkbook[[#This Row],[SCAN INTO THIS COLUMN]])),C204,"")</f>
        <v>.</v>
      </c>
      <c r="G204" s="2" t="str">
        <f>IF(ISEVEN(ROW(ScanWorkbook[[#This Row],[SCAN INTO THIS COLUMN]])),C205,"")</f>
        <v>.</v>
      </c>
      <c r="H204" s="2" t="str">
        <f>LEFT(ScanWorkbook[[#This Row],[Pheno]],4)</f>
        <v>.</v>
      </c>
      <c r="I204" s="2" t="str">
        <f>IF(SUM(COUNTIF(ScanWorkbook[[#This Row],[Pheno]],{"*.*"})),LEFT(ScanWorkbook[[#This Row],[Pheno]],7),_xlfn.CONCAT(LEFT(ScanWorkbook[[#This Row],[Pheno]],4),RIGHT(ScanWorkbook[[#This Row],[Pheno]],3)))</f>
        <v>.</v>
      </c>
      <c r="J204" s="56" t="s">
        <v>8401</v>
      </c>
      <c r="K204" s="2" t="str">
        <f>IF(ScanWorkbook[[#This Row],[METRC]]=0,"",IF(ScanWorkbook[[#This Row],[METRC]]="","",_xlfn.CONCAT(ScanWorkbook[[#This Row],[Pheno Abv]],".",RIGHT(ScanWorkbook[[#This Row],[METRC]],6))))</f>
        <v>...</v>
      </c>
      <c r="L204" s="2" t="s">
        <v>520</v>
      </c>
    </row>
    <row r="205" spans="1:12" x14ac:dyDescent="0.25">
      <c r="A205" s="2">
        <v>2</v>
      </c>
      <c r="B205" s="52" t="s">
        <v>8169</v>
      </c>
      <c r="C205" s="130" t="s">
        <v>7439</v>
      </c>
      <c r="D205" s="2">
        <v>2</v>
      </c>
      <c r="E205" s="2" t="s">
        <v>8200</v>
      </c>
      <c r="F205" s="2" t="str">
        <f>IF(ISEVEN(ROW(ScanWorkbook[[#This Row],[SCAN INTO THIS COLUMN]])),C205,"")</f>
        <v/>
      </c>
      <c r="G205" s="2" t="str">
        <f>IF(ISEVEN(ROW(ScanWorkbook[[#This Row],[SCAN INTO THIS COLUMN]])),C206,"")</f>
        <v/>
      </c>
      <c r="H205" s="2" t="str">
        <f>LEFT(ScanWorkbook[[#This Row],[Pheno]],4)</f>
        <v/>
      </c>
      <c r="I205" s="2" t="str">
        <f>IF(SUM(COUNTIF(ScanWorkbook[[#This Row],[Pheno]],{"*.*"})),LEFT(ScanWorkbook[[#This Row],[Pheno]],7),_xlfn.CONCAT(LEFT(ScanWorkbook[[#This Row],[Pheno]],4),RIGHT(ScanWorkbook[[#This Row],[Pheno]],3)))</f>
        <v/>
      </c>
      <c r="J205" s="56" t="s">
        <v>8401</v>
      </c>
      <c r="K205" s="2" t="str">
        <f>IF(ScanWorkbook[[#This Row],[METRC]]=0,"",IF(ScanWorkbook[[#This Row],[METRC]]="","",_xlfn.CONCAT(ScanWorkbook[[#This Row],[Pheno Abv]],".",RIGHT(ScanWorkbook[[#This Row],[METRC]],6))))</f>
        <v/>
      </c>
      <c r="L205" s="2" t="s">
        <v>520</v>
      </c>
    </row>
    <row r="206" spans="1:12" x14ac:dyDescent="0.25">
      <c r="A206" s="2">
        <v>2</v>
      </c>
      <c r="B206" s="52" t="s">
        <v>8169</v>
      </c>
      <c r="C206" s="130" t="s">
        <v>7671</v>
      </c>
      <c r="D206" s="2">
        <v>3</v>
      </c>
      <c r="E206" s="2" t="s">
        <v>8200</v>
      </c>
      <c r="F206" s="2" t="str">
        <f>IF(ISEVEN(ROW(ScanWorkbook[[#This Row],[SCAN INTO THIS COLUMN]])),C206,"")</f>
        <v>1A4070000000065000086965</v>
      </c>
      <c r="G206" s="2" t="str">
        <f>IF(ISEVEN(ROW(ScanWorkbook[[#This Row],[SCAN INTO THIS COLUMN]])),C207,"")</f>
        <v>SUNL006.079577</v>
      </c>
      <c r="H206" s="2" t="str">
        <f>LEFT(ScanWorkbook[[#This Row],[Pheno]],4)</f>
        <v>SUNL</v>
      </c>
      <c r="I206" s="2" t="str">
        <f>IF(SUM(COUNTIF(ScanWorkbook[[#This Row],[Pheno]],{"*.*"})),LEFT(ScanWorkbook[[#This Row],[Pheno]],7),_xlfn.CONCAT(LEFT(ScanWorkbook[[#This Row],[Pheno]],4),RIGHT(ScanWorkbook[[#This Row],[Pheno]],3)))</f>
        <v>SUNL006</v>
      </c>
      <c r="J206" s="56" t="s">
        <v>8402</v>
      </c>
      <c r="K206" s="2" t="str">
        <f>IF(ScanWorkbook[[#This Row],[METRC]]=0,"",IF(ScanWorkbook[[#This Row],[METRC]]="","",_xlfn.CONCAT(ScanWorkbook[[#This Row],[Pheno Abv]],".",RIGHT(ScanWorkbook[[#This Row],[METRC]],6))))</f>
        <v>SUNL006.086965</v>
      </c>
      <c r="L206" s="2" t="s">
        <v>520</v>
      </c>
    </row>
    <row r="207" spans="1:12" x14ac:dyDescent="0.25">
      <c r="A207" s="2">
        <v>2</v>
      </c>
      <c r="B207" s="52" t="s">
        <v>8169</v>
      </c>
      <c r="C207" s="130" t="s">
        <v>7451</v>
      </c>
      <c r="D207" s="2">
        <v>3</v>
      </c>
      <c r="E207" s="2" t="s">
        <v>8200</v>
      </c>
      <c r="F207" s="2" t="str">
        <f>IF(ISEVEN(ROW(ScanWorkbook[[#This Row],[SCAN INTO THIS COLUMN]])),C207,"")</f>
        <v/>
      </c>
      <c r="G207" s="2" t="str">
        <f>IF(ISEVEN(ROW(ScanWorkbook[[#This Row],[SCAN INTO THIS COLUMN]])),C208,"")</f>
        <v/>
      </c>
      <c r="H207" s="2" t="str">
        <f>LEFT(ScanWorkbook[[#This Row],[Pheno]],4)</f>
        <v/>
      </c>
      <c r="I207" s="2" t="str">
        <f>IF(SUM(COUNTIF(ScanWorkbook[[#This Row],[Pheno]],{"*.*"})),LEFT(ScanWorkbook[[#This Row],[Pheno]],7),_xlfn.CONCAT(LEFT(ScanWorkbook[[#This Row],[Pheno]],4),RIGHT(ScanWorkbook[[#This Row],[Pheno]],3)))</f>
        <v/>
      </c>
      <c r="J207" s="56" t="s">
        <v>8402</v>
      </c>
      <c r="K207" s="2" t="str">
        <f>IF(ScanWorkbook[[#This Row],[METRC]]=0,"",IF(ScanWorkbook[[#This Row],[METRC]]="","",_xlfn.CONCAT(ScanWorkbook[[#This Row],[Pheno Abv]],".",RIGHT(ScanWorkbook[[#This Row],[METRC]],6))))</f>
        <v/>
      </c>
      <c r="L207" s="2" t="s">
        <v>520</v>
      </c>
    </row>
    <row r="208" spans="1:12" x14ac:dyDescent="0.25">
      <c r="A208" s="2">
        <v>2</v>
      </c>
      <c r="B208" s="52" t="s">
        <v>8169</v>
      </c>
      <c r="C208" s="130" t="s">
        <v>7712</v>
      </c>
      <c r="D208" s="2">
        <v>4</v>
      </c>
      <c r="E208" s="2" t="s">
        <v>8200</v>
      </c>
      <c r="F208" s="2" t="str">
        <f>IF(ISEVEN(ROW(ScanWorkbook[[#This Row],[SCAN INTO THIS COLUMN]])),C208,"")</f>
        <v>1A4070000000065000087414</v>
      </c>
      <c r="G208" s="2" t="str">
        <f>IF(ISEVEN(ROW(ScanWorkbook[[#This Row],[SCAN INTO THIS COLUMN]])),C209,"")</f>
        <v>DOSI005</v>
      </c>
      <c r="H208" s="2" t="str">
        <f>LEFT(ScanWorkbook[[#This Row],[Pheno]],4)</f>
        <v>DOSI</v>
      </c>
      <c r="I208" s="2" t="str">
        <f>IF(SUM(COUNTIF(ScanWorkbook[[#This Row],[Pheno]],{"*.*"})),LEFT(ScanWorkbook[[#This Row],[Pheno]],7),_xlfn.CONCAT(LEFT(ScanWorkbook[[#This Row],[Pheno]],4),RIGHT(ScanWorkbook[[#This Row],[Pheno]],3)))</f>
        <v>DOSI005</v>
      </c>
      <c r="J208" s="56" t="s">
        <v>8403</v>
      </c>
      <c r="K208" s="2" t="str">
        <f>IF(ScanWorkbook[[#This Row],[METRC]]=0,"",IF(ScanWorkbook[[#This Row],[METRC]]="","",_xlfn.CONCAT(ScanWorkbook[[#This Row],[Pheno Abv]],".",RIGHT(ScanWorkbook[[#This Row],[METRC]],6))))</f>
        <v>DOSI005.087414</v>
      </c>
      <c r="L208" s="2" t="s">
        <v>520</v>
      </c>
    </row>
    <row r="209" spans="1:12" x14ac:dyDescent="0.25">
      <c r="A209" s="2">
        <v>2</v>
      </c>
      <c r="B209" s="52" t="s">
        <v>8169</v>
      </c>
      <c r="C209" s="130" t="s">
        <v>7844</v>
      </c>
      <c r="D209" s="2">
        <v>4</v>
      </c>
      <c r="E209" s="2" t="s">
        <v>8200</v>
      </c>
      <c r="F209" s="2" t="str">
        <f>IF(ISEVEN(ROW(ScanWorkbook[[#This Row],[SCAN INTO THIS COLUMN]])),C209,"")</f>
        <v/>
      </c>
      <c r="G209" s="2" t="str">
        <f>IF(ISEVEN(ROW(ScanWorkbook[[#This Row],[SCAN INTO THIS COLUMN]])),C210,"")</f>
        <v/>
      </c>
      <c r="H209" s="2" t="str">
        <f>LEFT(ScanWorkbook[[#This Row],[Pheno]],4)</f>
        <v/>
      </c>
      <c r="I209" s="2" t="str">
        <f>IF(SUM(COUNTIF(ScanWorkbook[[#This Row],[Pheno]],{"*.*"})),LEFT(ScanWorkbook[[#This Row],[Pheno]],7),_xlfn.CONCAT(LEFT(ScanWorkbook[[#This Row],[Pheno]],4),RIGHT(ScanWorkbook[[#This Row],[Pheno]],3)))</f>
        <v/>
      </c>
      <c r="J209" s="56" t="s">
        <v>8403</v>
      </c>
      <c r="K209" s="2" t="str">
        <f>IF(ScanWorkbook[[#This Row],[METRC]]=0,"",IF(ScanWorkbook[[#This Row],[METRC]]="","",_xlfn.CONCAT(ScanWorkbook[[#This Row],[Pheno Abv]],".",RIGHT(ScanWorkbook[[#This Row],[METRC]],6))))</f>
        <v/>
      </c>
      <c r="L209" s="2" t="s">
        <v>520</v>
      </c>
    </row>
    <row r="210" spans="1:12" x14ac:dyDescent="0.25">
      <c r="A210" s="2">
        <v>3</v>
      </c>
      <c r="B210" s="52" t="s">
        <v>8169</v>
      </c>
      <c r="C210" s="130" t="s">
        <v>7527</v>
      </c>
      <c r="D210" s="2">
        <v>1</v>
      </c>
      <c r="E210" s="2" t="s">
        <v>8201</v>
      </c>
      <c r="F210" s="2" t="str">
        <f>IF(ISEVEN(ROW(ScanWorkbook[[#This Row],[SCAN INTO THIS COLUMN]])),C210,"")</f>
        <v>1A4070000000065000083587</v>
      </c>
      <c r="G210" s="2" t="str">
        <f>IF(ISEVEN(ROW(ScanWorkbook[[#This Row],[SCAN INTO THIS COLUMN]])),C211,"")</f>
        <v>NYFL014.069954</v>
      </c>
      <c r="H210" s="2" t="str">
        <f>LEFT(ScanWorkbook[[#This Row],[Pheno]],4)</f>
        <v>NYFL</v>
      </c>
      <c r="I210" s="2" t="str">
        <f>IF(SUM(COUNTIF(ScanWorkbook[[#This Row],[Pheno]],{"*.*"})),LEFT(ScanWorkbook[[#This Row],[Pheno]],7),_xlfn.CONCAT(LEFT(ScanWorkbook[[#This Row],[Pheno]],4),RIGHT(ScanWorkbook[[#This Row],[Pheno]],3)))</f>
        <v>NYFL014</v>
      </c>
      <c r="J210" s="56" t="s">
        <v>8404</v>
      </c>
      <c r="K210" s="2" t="str">
        <f>IF(ScanWorkbook[[#This Row],[METRC]]=0,"",IF(ScanWorkbook[[#This Row],[METRC]]="","",_xlfn.CONCAT(ScanWorkbook[[#This Row],[Pheno Abv]],".",RIGHT(ScanWorkbook[[#This Row],[METRC]],6))))</f>
        <v>NYFL014.083587</v>
      </c>
      <c r="L210" s="2" t="s">
        <v>520</v>
      </c>
    </row>
    <row r="211" spans="1:12" x14ac:dyDescent="0.25">
      <c r="A211" s="2">
        <v>3</v>
      </c>
      <c r="B211" s="52" t="s">
        <v>8169</v>
      </c>
      <c r="C211" s="130" t="s">
        <v>2895</v>
      </c>
      <c r="D211" s="2">
        <v>1</v>
      </c>
      <c r="E211" s="2" t="s">
        <v>8201</v>
      </c>
      <c r="F211" s="2" t="str">
        <f>IF(ISEVEN(ROW(ScanWorkbook[[#This Row],[SCAN INTO THIS COLUMN]])),C211,"")</f>
        <v/>
      </c>
      <c r="G211" s="2" t="str">
        <f>IF(ISEVEN(ROW(ScanWorkbook[[#This Row],[SCAN INTO THIS COLUMN]])),C212,"")</f>
        <v/>
      </c>
      <c r="H211" s="2" t="str">
        <f>LEFT(ScanWorkbook[[#This Row],[Pheno]],4)</f>
        <v/>
      </c>
      <c r="I211" s="2" t="str">
        <f>IF(SUM(COUNTIF(ScanWorkbook[[#This Row],[Pheno]],{"*.*"})),LEFT(ScanWorkbook[[#This Row],[Pheno]],7),_xlfn.CONCAT(LEFT(ScanWorkbook[[#This Row],[Pheno]],4),RIGHT(ScanWorkbook[[#This Row],[Pheno]],3)))</f>
        <v/>
      </c>
      <c r="J211" s="56" t="s">
        <v>8404</v>
      </c>
      <c r="K211" s="2" t="str">
        <f>IF(ScanWorkbook[[#This Row],[METRC]]=0,"",IF(ScanWorkbook[[#This Row],[METRC]]="","",_xlfn.CONCAT(ScanWorkbook[[#This Row],[Pheno Abv]],".",RIGHT(ScanWorkbook[[#This Row],[METRC]],6))))</f>
        <v/>
      </c>
      <c r="L211" s="2" t="s">
        <v>520</v>
      </c>
    </row>
    <row r="212" spans="1:12" x14ac:dyDescent="0.25">
      <c r="A212" s="2">
        <v>3</v>
      </c>
      <c r="B212" s="52" t="s">
        <v>8169</v>
      </c>
      <c r="C212" s="130" t="s">
        <v>7518</v>
      </c>
      <c r="D212" s="2">
        <v>2</v>
      </c>
      <c r="E212" s="2" t="s">
        <v>8201</v>
      </c>
      <c r="F212" s="2" t="str">
        <f>IF(ISEVEN(ROW(ScanWorkbook[[#This Row],[SCAN INTO THIS COLUMN]])),C212,"")</f>
        <v>1A4070000000065000083342</v>
      </c>
      <c r="G212" s="2" t="str">
        <f>IF(ISEVEN(ROW(ScanWorkbook[[#This Row],[SCAN INTO THIS COLUMN]])),C213,"")</f>
        <v>LDOS040.073657</v>
      </c>
      <c r="H212" s="2" t="str">
        <f>LEFT(ScanWorkbook[[#This Row],[Pheno]],4)</f>
        <v>LDOS</v>
      </c>
      <c r="I212" s="2" t="str">
        <f>IF(SUM(COUNTIF(ScanWorkbook[[#This Row],[Pheno]],{"*.*"})),LEFT(ScanWorkbook[[#This Row],[Pheno]],7),_xlfn.CONCAT(LEFT(ScanWorkbook[[#This Row],[Pheno]],4),RIGHT(ScanWorkbook[[#This Row],[Pheno]],3)))</f>
        <v>LDOS040</v>
      </c>
      <c r="J212" s="56" t="s">
        <v>8405</v>
      </c>
      <c r="K212" s="2" t="str">
        <f>IF(ScanWorkbook[[#This Row],[METRC]]=0,"",IF(ScanWorkbook[[#This Row],[METRC]]="","",_xlfn.CONCAT(ScanWorkbook[[#This Row],[Pheno Abv]],".",RIGHT(ScanWorkbook[[#This Row],[METRC]],6))))</f>
        <v>LDOS040.083342</v>
      </c>
      <c r="L212" s="2" t="s">
        <v>520</v>
      </c>
    </row>
    <row r="213" spans="1:12" x14ac:dyDescent="0.25">
      <c r="A213" s="2">
        <v>3</v>
      </c>
      <c r="B213" s="52" t="s">
        <v>8169</v>
      </c>
      <c r="C213" s="130" t="s">
        <v>2770</v>
      </c>
      <c r="D213" s="2">
        <v>2</v>
      </c>
      <c r="E213" s="2" t="s">
        <v>8201</v>
      </c>
      <c r="F213" s="2" t="str">
        <f>IF(ISEVEN(ROW(ScanWorkbook[[#This Row],[SCAN INTO THIS COLUMN]])),C213,"")</f>
        <v/>
      </c>
      <c r="G213" s="2" t="str">
        <f>IF(ISEVEN(ROW(ScanWorkbook[[#This Row],[SCAN INTO THIS COLUMN]])),C214,"")</f>
        <v/>
      </c>
      <c r="H213" s="2" t="str">
        <f>LEFT(ScanWorkbook[[#This Row],[Pheno]],4)</f>
        <v/>
      </c>
      <c r="I213" s="2" t="str">
        <f>IF(SUM(COUNTIF(ScanWorkbook[[#This Row],[Pheno]],{"*.*"})),LEFT(ScanWorkbook[[#This Row],[Pheno]],7),_xlfn.CONCAT(LEFT(ScanWorkbook[[#This Row],[Pheno]],4),RIGHT(ScanWorkbook[[#This Row],[Pheno]],3)))</f>
        <v/>
      </c>
      <c r="J213" s="56" t="s">
        <v>8405</v>
      </c>
      <c r="K213" s="2" t="str">
        <f>IF(ScanWorkbook[[#This Row],[METRC]]=0,"",IF(ScanWorkbook[[#This Row],[METRC]]="","",_xlfn.CONCAT(ScanWorkbook[[#This Row],[Pheno Abv]],".",RIGHT(ScanWorkbook[[#This Row],[METRC]],6))))</f>
        <v/>
      </c>
      <c r="L213" s="2" t="s">
        <v>520</v>
      </c>
    </row>
    <row r="214" spans="1:12" x14ac:dyDescent="0.25">
      <c r="A214" s="2">
        <v>3</v>
      </c>
      <c r="B214" s="52" t="s">
        <v>8169</v>
      </c>
      <c r="C214" s="130" t="s">
        <v>7439</v>
      </c>
      <c r="D214" s="2">
        <v>3</v>
      </c>
      <c r="E214" s="2" t="s">
        <v>8201</v>
      </c>
      <c r="F214" s="2" t="str">
        <f>IF(ISEVEN(ROW(ScanWorkbook[[#This Row],[SCAN INTO THIS COLUMN]])),C214,"")</f>
        <v>.</v>
      </c>
      <c r="G214" s="2" t="str">
        <f>IF(ISEVEN(ROW(ScanWorkbook[[#This Row],[SCAN INTO THIS COLUMN]])),C215,"")</f>
        <v>.</v>
      </c>
      <c r="H214" s="2" t="str">
        <f>LEFT(ScanWorkbook[[#This Row],[Pheno]],4)</f>
        <v>.</v>
      </c>
      <c r="I214" s="2" t="str">
        <f>IF(SUM(COUNTIF(ScanWorkbook[[#This Row],[Pheno]],{"*.*"})),LEFT(ScanWorkbook[[#This Row],[Pheno]],7),_xlfn.CONCAT(LEFT(ScanWorkbook[[#This Row],[Pheno]],4),RIGHT(ScanWorkbook[[#This Row],[Pheno]],3)))</f>
        <v>.</v>
      </c>
      <c r="J214" s="56" t="s">
        <v>8406</v>
      </c>
      <c r="K214" s="2" t="str">
        <f>IF(ScanWorkbook[[#This Row],[METRC]]=0,"",IF(ScanWorkbook[[#This Row],[METRC]]="","",_xlfn.CONCAT(ScanWorkbook[[#This Row],[Pheno Abv]],".",RIGHT(ScanWorkbook[[#This Row],[METRC]],6))))</f>
        <v>...</v>
      </c>
      <c r="L214" s="2" t="s">
        <v>520</v>
      </c>
    </row>
    <row r="215" spans="1:12" x14ac:dyDescent="0.25">
      <c r="A215" s="2">
        <v>3</v>
      </c>
      <c r="B215" s="52" t="s">
        <v>8169</v>
      </c>
      <c r="C215" s="130" t="s">
        <v>7439</v>
      </c>
      <c r="D215" s="2">
        <v>3</v>
      </c>
      <c r="E215" s="2" t="s">
        <v>8201</v>
      </c>
      <c r="F215" s="2" t="str">
        <f>IF(ISEVEN(ROW(ScanWorkbook[[#This Row],[SCAN INTO THIS COLUMN]])),C215,"")</f>
        <v/>
      </c>
      <c r="G215" s="2" t="str">
        <f>IF(ISEVEN(ROW(ScanWorkbook[[#This Row],[SCAN INTO THIS COLUMN]])),C216,"")</f>
        <v/>
      </c>
      <c r="H215" s="2" t="str">
        <f>LEFT(ScanWorkbook[[#This Row],[Pheno]],4)</f>
        <v/>
      </c>
      <c r="I215" s="2" t="str">
        <f>IF(SUM(COUNTIF(ScanWorkbook[[#This Row],[Pheno]],{"*.*"})),LEFT(ScanWorkbook[[#This Row],[Pheno]],7),_xlfn.CONCAT(LEFT(ScanWorkbook[[#This Row],[Pheno]],4),RIGHT(ScanWorkbook[[#This Row],[Pheno]],3)))</f>
        <v/>
      </c>
      <c r="J215" s="56" t="s">
        <v>8406</v>
      </c>
      <c r="K215" s="2" t="str">
        <f>IF(ScanWorkbook[[#This Row],[METRC]]=0,"",IF(ScanWorkbook[[#This Row],[METRC]]="","",_xlfn.CONCAT(ScanWorkbook[[#This Row],[Pheno Abv]],".",RIGHT(ScanWorkbook[[#This Row],[METRC]],6))))</f>
        <v/>
      </c>
      <c r="L215" s="2" t="s">
        <v>520</v>
      </c>
    </row>
    <row r="216" spans="1:12" x14ac:dyDescent="0.25">
      <c r="A216" s="2">
        <v>3</v>
      </c>
      <c r="B216" s="52" t="s">
        <v>8169</v>
      </c>
      <c r="C216" s="130" t="s">
        <v>7876</v>
      </c>
      <c r="D216" s="2">
        <v>4</v>
      </c>
      <c r="E216" s="2" t="s">
        <v>8201</v>
      </c>
      <c r="F216" s="2" t="str">
        <f>IF(ISEVEN(ROW(ScanWorkbook[[#This Row],[SCAN INTO THIS COLUMN]])),C216,"")</f>
        <v>1A4070000000065000090103</v>
      </c>
      <c r="G216" s="2" t="str">
        <f>IF(ISEVEN(ROW(ScanWorkbook[[#This Row],[SCAN INTO THIS COLUMN]])),C217,"")</f>
        <v>SCRM003.SEED</v>
      </c>
      <c r="H216" s="2" t="str">
        <f>LEFT(ScanWorkbook[[#This Row],[Pheno]],4)</f>
        <v>SCRM</v>
      </c>
      <c r="I216" s="2" t="str">
        <f>IF(SUM(COUNTIF(ScanWorkbook[[#This Row],[Pheno]],{"*.*"})),LEFT(ScanWorkbook[[#This Row],[Pheno]],7),_xlfn.CONCAT(LEFT(ScanWorkbook[[#This Row],[Pheno]],4),RIGHT(ScanWorkbook[[#This Row],[Pheno]],3)))</f>
        <v>SCRM003</v>
      </c>
      <c r="J216" s="56" t="s">
        <v>8407</v>
      </c>
      <c r="K216" s="2" t="str">
        <f>IF(ScanWorkbook[[#This Row],[METRC]]=0,"",IF(ScanWorkbook[[#This Row],[METRC]]="","",_xlfn.CONCAT(ScanWorkbook[[#This Row],[Pheno Abv]],".",RIGHT(ScanWorkbook[[#This Row],[METRC]],6))))</f>
        <v>SCRM003.090103</v>
      </c>
      <c r="L216" s="2" t="s">
        <v>520</v>
      </c>
    </row>
    <row r="217" spans="1:12" x14ac:dyDescent="0.25">
      <c r="A217" s="2">
        <v>3</v>
      </c>
      <c r="B217" s="52" t="s">
        <v>8169</v>
      </c>
      <c r="C217" s="130" t="s">
        <v>11412</v>
      </c>
      <c r="D217" s="2">
        <v>4</v>
      </c>
      <c r="E217" s="2" t="s">
        <v>8201</v>
      </c>
      <c r="F217" s="2" t="str">
        <f>IF(ISEVEN(ROW(ScanWorkbook[[#This Row],[SCAN INTO THIS COLUMN]])),C217,"")</f>
        <v/>
      </c>
      <c r="G217" s="2" t="str">
        <f>IF(ISEVEN(ROW(ScanWorkbook[[#This Row],[SCAN INTO THIS COLUMN]])),C218,"")</f>
        <v/>
      </c>
      <c r="H217" s="2" t="str">
        <f>LEFT(ScanWorkbook[[#This Row],[Pheno]],4)</f>
        <v/>
      </c>
      <c r="I217" s="2" t="str">
        <f>IF(SUM(COUNTIF(ScanWorkbook[[#This Row],[Pheno]],{"*.*"})),LEFT(ScanWorkbook[[#This Row],[Pheno]],7),_xlfn.CONCAT(LEFT(ScanWorkbook[[#This Row],[Pheno]],4),RIGHT(ScanWorkbook[[#This Row],[Pheno]],3)))</f>
        <v/>
      </c>
      <c r="J217" s="56" t="s">
        <v>8407</v>
      </c>
      <c r="K217" s="2" t="str">
        <f>IF(ScanWorkbook[[#This Row],[METRC]]=0,"",IF(ScanWorkbook[[#This Row],[METRC]]="","",_xlfn.CONCAT(ScanWorkbook[[#This Row],[Pheno Abv]],".",RIGHT(ScanWorkbook[[#This Row],[METRC]],6))))</f>
        <v/>
      </c>
      <c r="L217" s="2" t="s">
        <v>520</v>
      </c>
    </row>
    <row r="218" spans="1:12" x14ac:dyDescent="0.25">
      <c r="A218" s="2">
        <v>4</v>
      </c>
      <c r="B218" s="52" t="s">
        <v>8169</v>
      </c>
      <c r="C218" s="130" t="s">
        <v>7877</v>
      </c>
      <c r="D218" s="2">
        <v>1</v>
      </c>
      <c r="E218" s="2" t="s">
        <v>8202</v>
      </c>
      <c r="F218" s="2" t="str">
        <f>IF(ISEVEN(ROW(ScanWorkbook[[#This Row],[SCAN INTO THIS COLUMN]])),C218,"")</f>
        <v>1A4070000000065000090104</v>
      </c>
      <c r="G218" s="2" t="str">
        <f>IF(ISEVEN(ROW(ScanWorkbook[[#This Row],[SCAN INTO THIS COLUMN]])),C219,"")</f>
        <v>CHIP001.SEED</v>
      </c>
      <c r="H218" s="2" t="str">
        <f>LEFT(ScanWorkbook[[#This Row],[Pheno]],4)</f>
        <v>CHIP</v>
      </c>
      <c r="I218" s="2" t="str">
        <f>IF(SUM(COUNTIF(ScanWorkbook[[#This Row],[Pheno]],{"*.*"})),LEFT(ScanWorkbook[[#This Row],[Pheno]],7),_xlfn.CONCAT(LEFT(ScanWorkbook[[#This Row],[Pheno]],4),RIGHT(ScanWorkbook[[#This Row],[Pheno]],3)))</f>
        <v>CHIP001</v>
      </c>
      <c r="J218" s="56" t="s">
        <v>8408</v>
      </c>
      <c r="K218" s="2" t="str">
        <f>IF(ScanWorkbook[[#This Row],[METRC]]=0,"",IF(ScanWorkbook[[#This Row],[METRC]]="","",_xlfn.CONCAT(ScanWorkbook[[#This Row],[Pheno Abv]],".",RIGHT(ScanWorkbook[[#This Row],[METRC]],6))))</f>
        <v>CHIP001.090104</v>
      </c>
      <c r="L218" s="2" t="s">
        <v>520</v>
      </c>
    </row>
    <row r="219" spans="1:12" x14ac:dyDescent="0.25">
      <c r="A219" s="2">
        <v>4</v>
      </c>
      <c r="B219" s="52" t="s">
        <v>8169</v>
      </c>
      <c r="C219" s="130" t="s">
        <v>11421</v>
      </c>
      <c r="D219" s="2">
        <v>1</v>
      </c>
      <c r="E219" s="2" t="s">
        <v>8202</v>
      </c>
      <c r="F219" s="2" t="str">
        <f>IF(ISEVEN(ROW(ScanWorkbook[[#This Row],[SCAN INTO THIS COLUMN]])),C219,"")</f>
        <v/>
      </c>
      <c r="G219" s="2" t="str">
        <f>IF(ISEVEN(ROW(ScanWorkbook[[#This Row],[SCAN INTO THIS COLUMN]])),C220,"")</f>
        <v/>
      </c>
      <c r="H219" s="2" t="str">
        <f>LEFT(ScanWorkbook[[#This Row],[Pheno]],4)</f>
        <v/>
      </c>
      <c r="I219" s="2" t="str">
        <f>IF(SUM(COUNTIF(ScanWorkbook[[#This Row],[Pheno]],{"*.*"})),LEFT(ScanWorkbook[[#This Row],[Pheno]],7),_xlfn.CONCAT(LEFT(ScanWorkbook[[#This Row],[Pheno]],4),RIGHT(ScanWorkbook[[#This Row],[Pheno]],3)))</f>
        <v/>
      </c>
      <c r="J219" s="56" t="s">
        <v>8408</v>
      </c>
      <c r="K219" s="2" t="str">
        <f>IF(ScanWorkbook[[#This Row],[METRC]]=0,"",IF(ScanWorkbook[[#This Row],[METRC]]="","",_xlfn.CONCAT(ScanWorkbook[[#This Row],[Pheno Abv]],".",RIGHT(ScanWorkbook[[#This Row],[METRC]],6))))</f>
        <v/>
      </c>
      <c r="L219" s="2" t="s">
        <v>520</v>
      </c>
    </row>
    <row r="220" spans="1:12" x14ac:dyDescent="0.25">
      <c r="A220" s="2">
        <v>4</v>
      </c>
      <c r="B220" s="52" t="s">
        <v>8169</v>
      </c>
      <c r="C220" s="130" t="s">
        <v>7439</v>
      </c>
      <c r="D220" s="2">
        <v>2</v>
      </c>
      <c r="E220" s="2" t="s">
        <v>8202</v>
      </c>
      <c r="F220" s="2" t="str">
        <f>IF(ISEVEN(ROW(ScanWorkbook[[#This Row],[SCAN INTO THIS COLUMN]])),C220,"")</f>
        <v>.</v>
      </c>
      <c r="G220" s="2" t="str">
        <f>IF(ISEVEN(ROW(ScanWorkbook[[#This Row],[SCAN INTO THIS COLUMN]])),C221,"")</f>
        <v>.</v>
      </c>
      <c r="H220" s="2" t="str">
        <f>LEFT(ScanWorkbook[[#This Row],[Pheno]],4)</f>
        <v>.</v>
      </c>
      <c r="I220" s="2" t="str">
        <f>IF(SUM(COUNTIF(ScanWorkbook[[#This Row],[Pheno]],{"*.*"})),LEFT(ScanWorkbook[[#This Row],[Pheno]],7),_xlfn.CONCAT(LEFT(ScanWorkbook[[#This Row],[Pheno]],4),RIGHT(ScanWorkbook[[#This Row],[Pheno]],3)))</f>
        <v>.</v>
      </c>
      <c r="J220" s="56" t="s">
        <v>8409</v>
      </c>
      <c r="K220" s="2" t="str">
        <f>IF(ScanWorkbook[[#This Row],[METRC]]=0,"",IF(ScanWorkbook[[#This Row],[METRC]]="","",_xlfn.CONCAT(ScanWorkbook[[#This Row],[Pheno Abv]],".",RIGHT(ScanWorkbook[[#This Row],[METRC]],6))))</f>
        <v>...</v>
      </c>
      <c r="L220" s="2" t="s">
        <v>520</v>
      </c>
    </row>
    <row r="221" spans="1:12" x14ac:dyDescent="0.25">
      <c r="A221" s="2">
        <v>4</v>
      </c>
      <c r="B221" s="52" t="s">
        <v>8169</v>
      </c>
      <c r="C221" s="130" t="s">
        <v>7439</v>
      </c>
      <c r="D221" s="2">
        <v>2</v>
      </c>
      <c r="E221" s="2" t="s">
        <v>8202</v>
      </c>
      <c r="F221" s="2" t="str">
        <f>IF(ISEVEN(ROW(ScanWorkbook[[#This Row],[SCAN INTO THIS COLUMN]])),C221,"")</f>
        <v/>
      </c>
      <c r="G221" s="2" t="str">
        <f>IF(ISEVEN(ROW(ScanWorkbook[[#This Row],[SCAN INTO THIS COLUMN]])),C222,"")</f>
        <v/>
      </c>
      <c r="H221" s="2" t="str">
        <f>LEFT(ScanWorkbook[[#This Row],[Pheno]],4)</f>
        <v/>
      </c>
      <c r="I221" s="2" t="str">
        <f>IF(SUM(COUNTIF(ScanWorkbook[[#This Row],[Pheno]],{"*.*"})),LEFT(ScanWorkbook[[#This Row],[Pheno]],7),_xlfn.CONCAT(LEFT(ScanWorkbook[[#This Row],[Pheno]],4),RIGHT(ScanWorkbook[[#This Row],[Pheno]],3)))</f>
        <v/>
      </c>
      <c r="J221" s="56" t="s">
        <v>8409</v>
      </c>
      <c r="K221" s="2" t="str">
        <f>IF(ScanWorkbook[[#This Row],[METRC]]=0,"",IF(ScanWorkbook[[#This Row],[METRC]]="","",_xlfn.CONCAT(ScanWorkbook[[#This Row],[Pheno Abv]],".",RIGHT(ScanWorkbook[[#This Row],[METRC]],6))))</f>
        <v/>
      </c>
      <c r="L221" s="2" t="s">
        <v>520</v>
      </c>
    </row>
    <row r="222" spans="1:12" x14ac:dyDescent="0.25">
      <c r="A222" s="2">
        <v>4</v>
      </c>
      <c r="B222" s="52" t="s">
        <v>8169</v>
      </c>
      <c r="C222" s="130" t="s">
        <v>7439</v>
      </c>
      <c r="D222" s="2">
        <v>3</v>
      </c>
      <c r="E222" s="2" t="s">
        <v>8202</v>
      </c>
      <c r="F222" s="2" t="str">
        <f>IF(ISEVEN(ROW(ScanWorkbook[[#This Row],[SCAN INTO THIS COLUMN]])),C222,"")</f>
        <v>.</v>
      </c>
      <c r="G222" s="2" t="str">
        <f>IF(ISEVEN(ROW(ScanWorkbook[[#This Row],[SCAN INTO THIS COLUMN]])),C223,"")</f>
        <v>.</v>
      </c>
      <c r="H222" s="2" t="str">
        <f>LEFT(ScanWorkbook[[#This Row],[Pheno]],4)</f>
        <v>.</v>
      </c>
      <c r="I222" s="2" t="str">
        <f>IF(SUM(COUNTIF(ScanWorkbook[[#This Row],[Pheno]],{"*.*"})),LEFT(ScanWorkbook[[#This Row],[Pheno]],7),_xlfn.CONCAT(LEFT(ScanWorkbook[[#This Row],[Pheno]],4),RIGHT(ScanWorkbook[[#This Row],[Pheno]],3)))</f>
        <v>.</v>
      </c>
      <c r="J222" s="56" t="s">
        <v>9038</v>
      </c>
      <c r="K222" s="2" t="str">
        <f>IF(ScanWorkbook[[#This Row],[METRC]]=0,"",IF(ScanWorkbook[[#This Row],[METRC]]="","",_xlfn.CONCAT(ScanWorkbook[[#This Row],[Pheno Abv]],".",RIGHT(ScanWorkbook[[#This Row],[METRC]],6))))</f>
        <v>...</v>
      </c>
      <c r="L222" s="2" t="s">
        <v>520</v>
      </c>
    </row>
    <row r="223" spans="1:12" x14ac:dyDescent="0.25">
      <c r="A223" s="2">
        <v>4</v>
      </c>
      <c r="B223" s="52" t="s">
        <v>8169</v>
      </c>
      <c r="C223" s="130" t="s">
        <v>7439</v>
      </c>
      <c r="D223" s="2">
        <v>3</v>
      </c>
      <c r="E223" s="2" t="s">
        <v>8202</v>
      </c>
      <c r="F223" s="2" t="str">
        <f>IF(ISEVEN(ROW(ScanWorkbook[[#This Row],[SCAN INTO THIS COLUMN]])),C223,"")</f>
        <v/>
      </c>
      <c r="G223" s="2" t="str">
        <f>IF(ISEVEN(ROW(ScanWorkbook[[#This Row],[SCAN INTO THIS COLUMN]])),C224,"")</f>
        <v/>
      </c>
      <c r="H223" s="2" t="str">
        <f>LEFT(ScanWorkbook[[#This Row],[Pheno]],4)</f>
        <v/>
      </c>
      <c r="I223" s="2" t="str">
        <f>IF(SUM(COUNTIF(ScanWorkbook[[#This Row],[Pheno]],{"*.*"})),LEFT(ScanWorkbook[[#This Row],[Pheno]],7),_xlfn.CONCAT(LEFT(ScanWorkbook[[#This Row],[Pheno]],4),RIGHT(ScanWorkbook[[#This Row],[Pheno]],3)))</f>
        <v/>
      </c>
      <c r="J223" s="56" t="s">
        <v>9038</v>
      </c>
      <c r="K223" s="2" t="str">
        <f>IF(ScanWorkbook[[#This Row],[METRC]]=0,"",IF(ScanWorkbook[[#This Row],[METRC]]="","",_xlfn.CONCAT(ScanWorkbook[[#This Row],[Pheno Abv]],".",RIGHT(ScanWorkbook[[#This Row],[METRC]],6))))</f>
        <v/>
      </c>
      <c r="L223" s="2" t="s">
        <v>520</v>
      </c>
    </row>
    <row r="224" spans="1:12" x14ac:dyDescent="0.25">
      <c r="A224" s="2">
        <v>4</v>
      </c>
      <c r="B224" s="52" t="s">
        <v>8169</v>
      </c>
      <c r="C224" s="130" t="s">
        <v>7753</v>
      </c>
      <c r="D224" s="2">
        <v>4</v>
      </c>
      <c r="E224" s="2" t="s">
        <v>8202</v>
      </c>
      <c r="F224" s="2" t="str">
        <f>IF(ISEVEN(ROW(ScanWorkbook[[#This Row],[SCAN INTO THIS COLUMN]])),C224,"")</f>
        <v>1A4070000000065000089221</v>
      </c>
      <c r="G224" s="2" t="str">
        <f>IF(ISEVEN(ROW(ScanWorkbook[[#This Row],[SCAN INTO THIS COLUMN]])),C225,"")</f>
        <v>LDOS040.070812</v>
      </c>
      <c r="H224" s="2" t="str">
        <f>LEFT(ScanWorkbook[[#This Row],[Pheno]],4)</f>
        <v>LDOS</v>
      </c>
      <c r="I224" s="2" t="str">
        <f>IF(SUM(COUNTIF(ScanWorkbook[[#This Row],[Pheno]],{"*.*"})),LEFT(ScanWorkbook[[#This Row],[Pheno]],7),_xlfn.CONCAT(LEFT(ScanWorkbook[[#This Row],[Pheno]],4),RIGHT(ScanWorkbook[[#This Row],[Pheno]],3)))</f>
        <v>LDOS040</v>
      </c>
      <c r="J224" s="56" t="s">
        <v>8410</v>
      </c>
      <c r="K224" s="2" t="str">
        <f>IF(ScanWorkbook[[#This Row],[METRC]]=0,"",IF(ScanWorkbook[[#This Row],[METRC]]="","",_xlfn.CONCAT(ScanWorkbook[[#This Row],[Pheno Abv]],".",RIGHT(ScanWorkbook[[#This Row],[METRC]],6))))</f>
        <v>LDOS040.089221</v>
      </c>
      <c r="L224" s="2" t="s">
        <v>520</v>
      </c>
    </row>
    <row r="225" spans="1:12" x14ac:dyDescent="0.25">
      <c r="A225" s="2">
        <v>4</v>
      </c>
      <c r="B225" s="52" t="s">
        <v>8169</v>
      </c>
      <c r="C225" s="130" t="s">
        <v>2658</v>
      </c>
      <c r="D225" s="2">
        <v>4</v>
      </c>
      <c r="E225" s="2" t="s">
        <v>8202</v>
      </c>
      <c r="F225" s="2" t="str">
        <f>IF(ISEVEN(ROW(ScanWorkbook[[#This Row],[SCAN INTO THIS COLUMN]])),C225,"")</f>
        <v/>
      </c>
      <c r="G225" s="2" t="str">
        <f>IF(ISEVEN(ROW(ScanWorkbook[[#This Row],[SCAN INTO THIS COLUMN]])),C226,"")</f>
        <v/>
      </c>
      <c r="H225" s="2" t="str">
        <f>LEFT(ScanWorkbook[[#This Row],[Pheno]],4)</f>
        <v/>
      </c>
      <c r="I225" s="2" t="str">
        <f>IF(SUM(COUNTIF(ScanWorkbook[[#This Row],[Pheno]],{"*.*"})),LEFT(ScanWorkbook[[#This Row],[Pheno]],7),_xlfn.CONCAT(LEFT(ScanWorkbook[[#This Row],[Pheno]],4),RIGHT(ScanWorkbook[[#This Row],[Pheno]],3)))</f>
        <v/>
      </c>
      <c r="J225" s="56" t="s">
        <v>8410</v>
      </c>
      <c r="K225" s="2" t="str">
        <f>IF(ScanWorkbook[[#This Row],[METRC]]=0,"",IF(ScanWorkbook[[#This Row],[METRC]]="","",_xlfn.CONCAT(ScanWorkbook[[#This Row],[Pheno Abv]],".",RIGHT(ScanWorkbook[[#This Row],[METRC]],6))))</f>
        <v/>
      </c>
      <c r="L225" s="2" t="s">
        <v>520</v>
      </c>
    </row>
    <row r="226" spans="1:12" x14ac:dyDescent="0.25">
      <c r="A226" s="2">
        <v>5</v>
      </c>
      <c r="B226" s="52" t="s">
        <v>8169</v>
      </c>
      <c r="C226" s="130" t="s">
        <v>7768</v>
      </c>
      <c r="D226" s="2">
        <v>1</v>
      </c>
      <c r="E226" s="2" t="s">
        <v>8203</v>
      </c>
      <c r="F226" s="2" t="str">
        <f>IF(ISEVEN(ROW(ScanWorkbook[[#This Row],[SCAN INTO THIS COLUMN]])),C226,"")</f>
        <v>1A4070000000065000088132</v>
      </c>
      <c r="G226" s="2" t="str">
        <f>IF(ISEVEN(ROW(ScanWorkbook[[#This Row],[SCAN INTO THIS COLUMN]])),C227,"")</f>
        <v>STR8017.072710</v>
      </c>
      <c r="H226" s="2" t="str">
        <f>LEFT(ScanWorkbook[[#This Row],[Pheno]],4)</f>
        <v>STR8</v>
      </c>
      <c r="I226" s="2" t="str">
        <f>IF(SUM(COUNTIF(ScanWorkbook[[#This Row],[Pheno]],{"*.*"})),LEFT(ScanWorkbook[[#This Row],[Pheno]],7),_xlfn.CONCAT(LEFT(ScanWorkbook[[#This Row],[Pheno]],4),RIGHT(ScanWorkbook[[#This Row],[Pheno]],3)))</f>
        <v>STR8017</v>
      </c>
      <c r="J226" s="56" t="s">
        <v>8411</v>
      </c>
      <c r="K226" s="2" t="str">
        <f>IF(ScanWorkbook[[#This Row],[METRC]]=0,"",IF(ScanWorkbook[[#This Row],[METRC]]="","",_xlfn.CONCAT(ScanWorkbook[[#This Row],[Pheno Abv]],".",RIGHT(ScanWorkbook[[#This Row],[METRC]],6))))</f>
        <v>STR8017.088132</v>
      </c>
      <c r="L226" s="2" t="s">
        <v>520</v>
      </c>
    </row>
    <row r="227" spans="1:12" x14ac:dyDescent="0.25">
      <c r="A227" s="2">
        <v>5</v>
      </c>
      <c r="B227" s="52" t="s">
        <v>8169</v>
      </c>
      <c r="C227" s="130" t="s">
        <v>2765</v>
      </c>
      <c r="D227" s="2">
        <v>1</v>
      </c>
      <c r="E227" s="2" t="s">
        <v>8203</v>
      </c>
      <c r="F227" s="2" t="str">
        <f>IF(ISEVEN(ROW(ScanWorkbook[[#This Row],[SCAN INTO THIS COLUMN]])),C227,"")</f>
        <v/>
      </c>
      <c r="G227" s="2" t="str">
        <f>IF(ISEVEN(ROW(ScanWorkbook[[#This Row],[SCAN INTO THIS COLUMN]])),C228,"")</f>
        <v/>
      </c>
      <c r="H227" s="2" t="str">
        <f>LEFT(ScanWorkbook[[#This Row],[Pheno]],4)</f>
        <v/>
      </c>
      <c r="I227" s="2" t="str">
        <f>IF(SUM(COUNTIF(ScanWorkbook[[#This Row],[Pheno]],{"*.*"})),LEFT(ScanWorkbook[[#This Row],[Pheno]],7),_xlfn.CONCAT(LEFT(ScanWorkbook[[#This Row],[Pheno]],4),RIGHT(ScanWorkbook[[#This Row],[Pheno]],3)))</f>
        <v/>
      </c>
      <c r="J227" s="56" t="s">
        <v>8411</v>
      </c>
      <c r="K227" s="2" t="str">
        <f>IF(ScanWorkbook[[#This Row],[METRC]]=0,"",IF(ScanWorkbook[[#This Row],[METRC]]="","",_xlfn.CONCAT(ScanWorkbook[[#This Row],[Pheno Abv]],".",RIGHT(ScanWorkbook[[#This Row],[METRC]],6))))</f>
        <v/>
      </c>
      <c r="L227" s="2" t="s">
        <v>520</v>
      </c>
    </row>
    <row r="228" spans="1:12" x14ac:dyDescent="0.25">
      <c r="A228" s="2">
        <v>5</v>
      </c>
      <c r="B228" s="52" t="s">
        <v>8169</v>
      </c>
      <c r="C228" s="130" t="s">
        <v>7439</v>
      </c>
      <c r="D228" s="2">
        <v>2</v>
      </c>
      <c r="E228" s="2" t="s">
        <v>8203</v>
      </c>
      <c r="F228" s="2" t="str">
        <f>IF(ISEVEN(ROW(ScanWorkbook[[#This Row],[SCAN INTO THIS COLUMN]])),C228,"")</f>
        <v>.</v>
      </c>
      <c r="G228" s="2" t="str">
        <f>IF(ISEVEN(ROW(ScanWorkbook[[#This Row],[SCAN INTO THIS COLUMN]])),C229,"")</f>
        <v>.</v>
      </c>
      <c r="H228" s="2" t="str">
        <f>LEFT(ScanWorkbook[[#This Row],[Pheno]],4)</f>
        <v>.</v>
      </c>
      <c r="I228" s="2" t="str">
        <f>IF(SUM(COUNTIF(ScanWorkbook[[#This Row],[Pheno]],{"*.*"})),LEFT(ScanWorkbook[[#This Row],[Pheno]],7),_xlfn.CONCAT(LEFT(ScanWorkbook[[#This Row],[Pheno]],4),RIGHT(ScanWorkbook[[#This Row],[Pheno]],3)))</f>
        <v>.</v>
      </c>
      <c r="J228" s="56" t="s">
        <v>9039</v>
      </c>
      <c r="K228" s="2" t="str">
        <f>IF(ScanWorkbook[[#This Row],[METRC]]=0,"",IF(ScanWorkbook[[#This Row],[METRC]]="","",_xlfn.CONCAT(ScanWorkbook[[#This Row],[Pheno Abv]],".",RIGHT(ScanWorkbook[[#This Row],[METRC]],6))))</f>
        <v>...</v>
      </c>
      <c r="L228" s="2" t="s">
        <v>520</v>
      </c>
    </row>
    <row r="229" spans="1:12" x14ac:dyDescent="0.25">
      <c r="A229" s="2">
        <v>5</v>
      </c>
      <c r="B229" s="52" t="s">
        <v>8169</v>
      </c>
      <c r="C229" s="130" t="s">
        <v>7439</v>
      </c>
      <c r="D229" s="2">
        <v>2</v>
      </c>
      <c r="E229" s="2" t="s">
        <v>8203</v>
      </c>
      <c r="F229" s="2" t="str">
        <f>IF(ISEVEN(ROW(ScanWorkbook[[#This Row],[SCAN INTO THIS COLUMN]])),C229,"")</f>
        <v/>
      </c>
      <c r="G229" s="2" t="str">
        <f>IF(ISEVEN(ROW(ScanWorkbook[[#This Row],[SCAN INTO THIS COLUMN]])),C230,"")</f>
        <v/>
      </c>
      <c r="H229" s="2" t="str">
        <f>LEFT(ScanWorkbook[[#This Row],[Pheno]],4)</f>
        <v/>
      </c>
      <c r="I229" s="2" t="str">
        <f>IF(SUM(COUNTIF(ScanWorkbook[[#This Row],[Pheno]],{"*.*"})),LEFT(ScanWorkbook[[#This Row],[Pheno]],7),_xlfn.CONCAT(LEFT(ScanWorkbook[[#This Row],[Pheno]],4),RIGHT(ScanWorkbook[[#This Row],[Pheno]],3)))</f>
        <v/>
      </c>
      <c r="J229" s="56" t="s">
        <v>9039</v>
      </c>
      <c r="K229" s="2" t="str">
        <f>IF(ScanWorkbook[[#This Row],[METRC]]=0,"",IF(ScanWorkbook[[#This Row],[METRC]]="","",_xlfn.CONCAT(ScanWorkbook[[#This Row],[Pheno Abv]],".",RIGHT(ScanWorkbook[[#This Row],[METRC]],6))))</f>
        <v/>
      </c>
      <c r="L229" s="2" t="s">
        <v>520</v>
      </c>
    </row>
    <row r="230" spans="1:12" x14ac:dyDescent="0.25">
      <c r="A230" s="2">
        <v>5</v>
      </c>
      <c r="B230" s="52" t="s">
        <v>8169</v>
      </c>
      <c r="C230" s="130" t="s">
        <v>7637</v>
      </c>
      <c r="D230" s="2">
        <v>3</v>
      </c>
      <c r="E230" s="2" t="s">
        <v>8203</v>
      </c>
      <c r="F230" s="2" t="str">
        <f>IF(ISEVEN(ROW(ScanWorkbook[[#This Row],[SCAN INTO THIS COLUMN]])),C230,"")</f>
        <v>1A4070000000065000087172</v>
      </c>
      <c r="G230" s="2" t="str">
        <f>IF(ISEVEN(ROW(ScanWorkbook[[#This Row],[SCAN INTO THIS COLUMN]])),C231,"")</f>
        <v>CHWY001.050664</v>
      </c>
      <c r="H230" s="2" t="str">
        <f>LEFT(ScanWorkbook[[#This Row],[Pheno]],4)</f>
        <v>CHWY</v>
      </c>
      <c r="I230" s="2" t="str">
        <f>IF(SUM(COUNTIF(ScanWorkbook[[#This Row],[Pheno]],{"*.*"})),LEFT(ScanWorkbook[[#This Row],[Pheno]],7),_xlfn.CONCAT(LEFT(ScanWorkbook[[#This Row],[Pheno]],4),RIGHT(ScanWorkbook[[#This Row],[Pheno]],3)))</f>
        <v>CHWY001</v>
      </c>
      <c r="J230" s="56" t="s">
        <v>9040</v>
      </c>
      <c r="K230" s="2" t="str">
        <f>IF(ScanWorkbook[[#This Row],[METRC]]=0,"",IF(ScanWorkbook[[#This Row],[METRC]]="","",_xlfn.CONCAT(ScanWorkbook[[#This Row],[Pheno Abv]],".",RIGHT(ScanWorkbook[[#This Row],[METRC]],6))))</f>
        <v>CHWY001.087172</v>
      </c>
      <c r="L230" s="2" t="s">
        <v>520</v>
      </c>
    </row>
    <row r="231" spans="1:12" x14ac:dyDescent="0.25">
      <c r="A231" s="2">
        <v>5</v>
      </c>
      <c r="B231" s="52" t="s">
        <v>8169</v>
      </c>
      <c r="C231" s="130" t="s">
        <v>2825</v>
      </c>
      <c r="D231" s="2">
        <v>3</v>
      </c>
      <c r="E231" s="2" t="s">
        <v>8203</v>
      </c>
      <c r="F231" s="2" t="str">
        <f>IF(ISEVEN(ROW(ScanWorkbook[[#This Row],[SCAN INTO THIS COLUMN]])),C231,"")</f>
        <v/>
      </c>
      <c r="G231" s="2" t="str">
        <f>IF(ISEVEN(ROW(ScanWorkbook[[#This Row],[SCAN INTO THIS COLUMN]])),C232,"")</f>
        <v/>
      </c>
      <c r="H231" s="2" t="str">
        <f>LEFT(ScanWorkbook[[#This Row],[Pheno]],4)</f>
        <v/>
      </c>
      <c r="I231" s="2" t="str">
        <f>IF(SUM(COUNTIF(ScanWorkbook[[#This Row],[Pheno]],{"*.*"})),LEFT(ScanWorkbook[[#This Row],[Pheno]],7),_xlfn.CONCAT(LEFT(ScanWorkbook[[#This Row],[Pheno]],4),RIGHT(ScanWorkbook[[#This Row],[Pheno]],3)))</f>
        <v/>
      </c>
      <c r="J231" s="56" t="s">
        <v>9040</v>
      </c>
      <c r="K231" s="2" t="str">
        <f>IF(ScanWorkbook[[#This Row],[METRC]]=0,"",IF(ScanWorkbook[[#This Row],[METRC]]="","",_xlfn.CONCAT(ScanWorkbook[[#This Row],[Pheno Abv]],".",RIGHT(ScanWorkbook[[#This Row],[METRC]],6))))</f>
        <v/>
      </c>
      <c r="L231" s="2" t="s">
        <v>520</v>
      </c>
    </row>
    <row r="232" spans="1:12" x14ac:dyDescent="0.25">
      <c r="A232" s="2">
        <v>5</v>
      </c>
      <c r="B232" s="52" t="s">
        <v>8169</v>
      </c>
      <c r="C232" s="130" t="s">
        <v>7680</v>
      </c>
      <c r="D232" s="2">
        <v>4</v>
      </c>
      <c r="E232" s="2" t="s">
        <v>8203</v>
      </c>
      <c r="F232" s="2" t="str">
        <f>IF(ISEVEN(ROW(ScanWorkbook[[#This Row],[SCAN INTO THIS COLUMN]])),C232,"")</f>
        <v>1A4070000000065000086331</v>
      </c>
      <c r="G232" s="2" t="str">
        <f>IF(ISEVEN(ROW(ScanWorkbook[[#This Row],[SCAN INTO THIS COLUMN]])),C233,"")</f>
        <v>PLAN008.076488</v>
      </c>
      <c r="H232" s="2" t="str">
        <f>LEFT(ScanWorkbook[[#This Row],[Pheno]],4)</f>
        <v>PLAN</v>
      </c>
      <c r="I232" s="2" t="str">
        <f>IF(SUM(COUNTIF(ScanWorkbook[[#This Row],[Pheno]],{"*.*"})),LEFT(ScanWorkbook[[#This Row],[Pheno]],7),_xlfn.CONCAT(LEFT(ScanWorkbook[[#This Row],[Pheno]],4),RIGHT(ScanWorkbook[[#This Row],[Pheno]],3)))</f>
        <v>PLAN008</v>
      </c>
      <c r="J232" s="56" t="s">
        <v>8571</v>
      </c>
      <c r="K232" s="2" t="str">
        <f>IF(ScanWorkbook[[#This Row],[METRC]]=0,"",IF(ScanWorkbook[[#This Row],[METRC]]="","",_xlfn.CONCAT(ScanWorkbook[[#This Row],[Pheno Abv]],".",RIGHT(ScanWorkbook[[#This Row],[METRC]],6))))</f>
        <v>PLAN008.086331</v>
      </c>
      <c r="L232" s="2" t="s">
        <v>520</v>
      </c>
    </row>
    <row r="233" spans="1:12" x14ac:dyDescent="0.25">
      <c r="A233" s="2">
        <v>5</v>
      </c>
      <c r="B233" s="52" t="s">
        <v>8169</v>
      </c>
      <c r="C233" s="130" t="s">
        <v>7382</v>
      </c>
      <c r="D233" s="2">
        <v>4</v>
      </c>
      <c r="E233" s="2" t="s">
        <v>8203</v>
      </c>
      <c r="F233" s="2" t="str">
        <f>IF(ISEVEN(ROW(ScanWorkbook[[#This Row],[SCAN INTO THIS COLUMN]])),C233,"")</f>
        <v/>
      </c>
      <c r="G233" s="2" t="str">
        <f>IF(ISEVEN(ROW(ScanWorkbook[[#This Row],[SCAN INTO THIS COLUMN]])),C234,"")</f>
        <v/>
      </c>
      <c r="H233" s="2" t="str">
        <f>LEFT(ScanWorkbook[[#This Row],[Pheno]],4)</f>
        <v/>
      </c>
      <c r="I233" s="2" t="str">
        <f>IF(SUM(COUNTIF(ScanWorkbook[[#This Row],[Pheno]],{"*.*"})),LEFT(ScanWorkbook[[#This Row],[Pheno]],7),_xlfn.CONCAT(LEFT(ScanWorkbook[[#This Row],[Pheno]],4),RIGHT(ScanWorkbook[[#This Row],[Pheno]],3)))</f>
        <v/>
      </c>
      <c r="J233" s="56" t="s">
        <v>8571</v>
      </c>
      <c r="K233" s="2" t="str">
        <f>IF(ScanWorkbook[[#This Row],[METRC]]=0,"",IF(ScanWorkbook[[#This Row],[METRC]]="","",_xlfn.CONCAT(ScanWorkbook[[#This Row],[Pheno Abv]],".",RIGHT(ScanWorkbook[[#This Row],[METRC]],6))))</f>
        <v/>
      </c>
      <c r="L233" s="2" t="s">
        <v>520</v>
      </c>
    </row>
    <row r="234" spans="1:12" x14ac:dyDescent="0.25">
      <c r="A234" s="2">
        <v>6</v>
      </c>
      <c r="B234" s="52" t="s">
        <v>8169</v>
      </c>
      <c r="C234" s="130" t="s">
        <v>7677</v>
      </c>
      <c r="D234" s="2">
        <v>1</v>
      </c>
      <c r="E234" s="2" t="s">
        <v>8204</v>
      </c>
      <c r="F234" s="2" t="str">
        <f>IF(ISEVEN(ROW(ScanWorkbook[[#This Row],[SCAN INTO THIS COLUMN]])),C234,"")</f>
        <v>1A4070000000065000086230</v>
      </c>
      <c r="G234" s="2" t="str">
        <f>IF(ISEVEN(ROW(ScanWorkbook[[#This Row],[SCAN INTO THIS COLUMN]])),C235,"")</f>
        <v>PLAN008.066652</v>
      </c>
      <c r="H234" s="2" t="str">
        <f>LEFT(ScanWorkbook[[#This Row],[Pheno]],4)</f>
        <v>PLAN</v>
      </c>
      <c r="I234" s="2" t="str">
        <f>IF(SUM(COUNTIF(ScanWorkbook[[#This Row],[Pheno]],{"*.*"})),LEFT(ScanWorkbook[[#This Row],[Pheno]],7),_xlfn.CONCAT(LEFT(ScanWorkbook[[#This Row],[Pheno]],4),RIGHT(ScanWorkbook[[#This Row],[Pheno]],3)))</f>
        <v>PLAN008</v>
      </c>
      <c r="J234" s="56" t="s">
        <v>8412</v>
      </c>
      <c r="K234" s="2" t="str">
        <f>IF(ScanWorkbook[[#This Row],[METRC]]=0,"",IF(ScanWorkbook[[#This Row],[METRC]]="","",_xlfn.CONCAT(ScanWorkbook[[#This Row],[Pheno Abv]],".",RIGHT(ScanWorkbook[[#This Row],[METRC]],6))))</f>
        <v>PLAN008.086230</v>
      </c>
      <c r="L234" s="2" t="s">
        <v>520</v>
      </c>
    </row>
    <row r="235" spans="1:12" x14ac:dyDescent="0.25">
      <c r="A235" s="2">
        <v>6</v>
      </c>
      <c r="B235" s="52" t="s">
        <v>8169</v>
      </c>
      <c r="C235" s="130" t="s">
        <v>2673</v>
      </c>
      <c r="D235" s="2">
        <v>1</v>
      </c>
      <c r="E235" s="2" t="s">
        <v>8204</v>
      </c>
      <c r="F235" s="2" t="str">
        <f>IF(ISEVEN(ROW(ScanWorkbook[[#This Row],[SCAN INTO THIS COLUMN]])),C235,"")</f>
        <v/>
      </c>
      <c r="G235" s="2" t="str">
        <f>IF(ISEVEN(ROW(ScanWorkbook[[#This Row],[SCAN INTO THIS COLUMN]])),C236,"")</f>
        <v/>
      </c>
      <c r="H235" s="2" t="str">
        <f>LEFT(ScanWorkbook[[#This Row],[Pheno]],4)</f>
        <v/>
      </c>
      <c r="I235" s="2" t="str">
        <f>IF(SUM(COUNTIF(ScanWorkbook[[#This Row],[Pheno]],{"*.*"})),LEFT(ScanWorkbook[[#This Row],[Pheno]],7),_xlfn.CONCAT(LEFT(ScanWorkbook[[#This Row],[Pheno]],4),RIGHT(ScanWorkbook[[#This Row],[Pheno]],3)))</f>
        <v/>
      </c>
      <c r="J235" s="56" t="s">
        <v>8412</v>
      </c>
      <c r="K235" s="2" t="str">
        <f>IF(ScanWorkbook[[#This Row],[METRC]]=0,"",IF(ScanWorkbook[[#This Row],[METRC]]="","",_xlfn.CONCAT(ScanWorkbook[[#This Row],[Pheno Abv]],".",RIGHT(ScanWorkbook[[#This Row],[METRC]],6))))</f>
        <v/>
      </c>
      <c r="L235" s="2" t="s">
        <v>520</v>
      </c>
    </row>
    <row r="236" spans="1:12" x14ac:dyDescent="0.25">
      <c r="A236" s="2">
        <v>6</v>
      </c>
      <c r="B236" s="52" t="s">
        <v>8169</v>
      </c>
      <c r="C236" s="130" t="s">
        <v>7439</v>
      </c>
      <c r="D236" s="2">
        <v>2</v>
      </c>
      <c r="E236" s="2" t="s">
        <v>8204</v>
      </c>
      <c r="F236" s="2" t="str">
        <f>IF(ISEVEN(ROW(ScanWorkbook[[#This Row],[SCAN INTO THIS COLUMN]])),C236,"")</f>
        <v>.</v>
      </c>
      <c r="G236" s="2" t="str">
        <f>IF(ISEVEN(ROW(ScanWorkbook[[#This Row],[SCAN INTO THIS COLUMN]])),C237,"")</f>
        <v>.</v>
      </c>
      <c r="H236" s="2" t="str">
        <f>LEFT(ScanWorkbook[[#This Row],[Pheno]],4)</f>
        <v>.</v>
      </c>
      <c r="I236" s="2" t="str">
        <f>IF(SUM(COUNTIF(ScanWorkbook[[#This Row],[Pheno]],{"*.*"})),LEFT(ScanWorkbook[[#This Row],[Pheno]],7),_xlfn.CONCAT(LEFT(ScanWorkbook[[#This Row],[Pheno]],4),RIGHT(ScanWorkbook[[#This Row],[Pheno]],3)))</f>
        <v>.</v>
      </c>
      <c r="J236" s="56" t="s">
        <v>9041</v>
      </c>
      <c r="K236" s="2" t="str">
        <f>IF(ScanWorkbook[[#This Row],[METRC]]=0,"",IF(ScanWorkbook[[#This Row],[METRC]]="","",_xlfn.CONCAT(ScanWorkbook[[#This Row],[Pheno Abv]],".",RIGHT(ScanWorkbook[[#This Row],[METRC]],6))))</f>
        <v>...</v>
      </c>
      <c r="L236" s="2" t="s">
        <v>520</v>
      </c>
    </row>
    <row r="237" spans="1:12" x14ac:dyDescent="0.25">
      <c r="A237" s="2">
        <v>6</v>
      </c>
      <c r="B237" s="52" t="s">
        <v>8169</v>
      </c>
      <c r="C237" s="130" t="s">
        <v>7439</v>
      </c>
      <c r="D237" s="2">
        <v>2</v>
      </c>
      <c r="E237" s="2" t="s">
        <v>8204</v>
      </c>
      <c r="F237" s="2" t="str">
        <f>IF(ISEVEN(ROW(ScanWorkbook[[#This Row],[SCAN INTO THIS COLUMN]])),C237,"")</f>
        <v/>
      </c>
      <c r="G237" s="2" t="str">
        <f>IF(ISEVEN(ROW(ScanWorkbook[[#This Row],[SCAN INTO THIS COLUMN]])),C238,"")</f>
        <v/>
      </c>
      <c r="H237" s="2" t="str">
        <f>LEFT(ScanWorkbook[[#This Row],[Pheno]],4)</f>
        <v/>
      </c>
      <c r="I237" s="2" t="str">
        <f>IF(SUM(COUNTIF(ScanWorkbook[[#This Row],[Pheno]],{"*.*"})),LEFT(ScanWorkbook[[#This Row],[Pheno]],7),_xlfn.CONCAT(LEFT(ScanWorkbook[[#This Row],[Pheno]],4),RIGHT(ScanWorkbook[[#This Row],[Pheno]],3)))</f>
        <v/>
      </c>
      <c r="J237" s="56" t="s">
        <v>9041</v>
      </c>
      <c r="K237" s="2" t="str">
        <f>IF(ScanWorkbook[[#This Row],[METRC]]=0,"",IF(ScanWorkbook[[#This Row],[METRC]]="","",_xlfn.CONCAT(ScanWorkbook[[#This Row],[Pheno Abv]],".",RIGHT(ScanWorkbook[[#This Row],[METRC]],6))))</f>
        <v/>
      </c>
      <c r="L237" s="2" t="s">
        <v>520</v>
      </c>
    </row>
    <row r="238" spans="1:12" x14ac:dyDescent="0.25">
      <c r="A238" s="2">
        <v>6</v>
      </c>
      <c r="B238" s="52" t="s">
        <v>8169</v>
      </c>
      <c r="C238" s="130" t="s">
        <v>7439</v>
      </c>
      <c r="D238" s="2">
        <v>3</v>
      </c>
      <c r="E238" s="2" t="s">
        <v>8204</v>
      </c>
      <c r="F238" s="2" t="str">
        <f>IF(ISEVEN(ROW(ScanWorkbook[[#This Row],[SCAN INTO THIS COLUMN]])),C238,"")</f>
        <v>.</v>
      </c>
      <c r="G238" s="2" t="str">
        <f>IF(ISEVEN(ROW(ScanWorkbook[[#This Row],[SCAN INTO THIS COLUMN]])),C239,"")</f>
        <v>.</v>
      </c>
      <c r="H238" s="2" t="str">
        <f>LEFT(ScanWorkbook[[#This Row],[Pheno]],4)</f>
        <v>.</v>
      </c>
      <c r="I238" s="2" t="str">
        <f>IF(SUM(COUNTIF(ScanWorkbook[[#This Row],[Pheno]],{"*.*"})),LEFT(ScanWorkbook[[#This Row],[Pheno]],7),_xlfn.CONCAT(LEFT(ScanWorkbook[[#This Row],[Pheno]],4),RIGHT(ScanWorkbook[[#This Row],[Pheno]],3)))</f>
        <v>.</v>
      </c>
      <c r="J238" s="56" t="s">
        <v>9042</v>
      </c>
      <c r="K238" s="2" t="str">
        <f>IF(ScanWorkbook[[#This Row],[METRC]]=0,"",IF(ScanWorkbook[[#This Row],[METRC]]="","",_xlfn.CONCAT(ScanWorkbook[[#This Row],[Pheno Abv]],".",RIGHT(ScanWorkbook[[#This Row],[METRC]],6))))</f>
        <v>...</v>
      </c>
      <c r="L238" s="2" t="s">
        <v>520</v>
      </c>
    </row>
    <row r="239" spans="1:12" x14ac:dyDescent="0.25">
      <c r="A239" s="2">
        <v>6</v>
      </c>
      <c r="B239" s="52" t="s">
        <v>8169</v>
      </c>
      <c r="C239" s="130" t="s">
        <v>7439</v>
      </c>
      <c r="D239" s="2">
        <v>3</v>
      </c>
      <c r="E239" s="2" t="s">
        <v>8204</v>
      </c>
      <c r="F239" s="2" t="str">
        <f>IF(ISEVEN(ROW(ScanWorkbook[[#This Row],[SCAN INTO THIS COLUMN]])),C239,"")</f>
        <v/>
      </c>
      <c r="G239" s="2" t="str">
        <f>IF(ISEVEN(ROW(ScanWorkbook[[#This Row],[SCAN INTO THIS COLUMN]])),C240,"")</f>
        <v/>
      </c>
      <c r="H239" s="2" t="str">
        <f>LEFT(ScanWorkbook[[#This Row],[Pheno]],4)</f>
        <v/>
      </c>
      <c r="I239" s="2" t="str">
        <f>IF(SUM(COUNTIF(ScanWorkbook[[#This Row],[Pheno]],{"*.*"})),LEFT(ScanWorkbook[[#This Row],[Pheno]],7),_xlfn.CONCAT(LEFT(ScanWorkbook[[#This Row],[Pheno]],4),RIGHT(ScanWorkbook[[#This Row],[Pheno]],3)))</f>
        <v/>
      </c>
      <c r="J239" s="56" t="s">
        <v>9042</v>
      </c>
      <c r="K239" s="2" t="str">
        <f>IF(ScanWorkbook[[#This Row],[METRC]]=0,"",IF(ScanWorkbook[[#This Row],[METRC]]="","",_xlfn.CONCAT(ScanWorkbook[[#This Row],[Pheno Abv]],".",RIGHT(ScanWorkbook[[#This Row],[METRC]],6))))</f>
        <v/>
      </c>
      <c r="L239" s="2" t="s">
        <v>520</v>
      </c>
    </row>
    <row r="240" spans="1:12" x14ac:dyDescent="0.25">
      <c r="A240" s="2">
        <v>6</v>
      </c>
      <c r="B240" s="52" t="s">
        <v>8169</v>
      </c>
      <c r="C240" s="130" t="s">
        <v>7514</v>
      </c>
      <c r="D240" s="2">
        <v>4</v>
      </c>
      <c r="E240" s="2" t="s">
        <v>8204</v>
      </c>
      <c r="F240" s="2" t="str">
        <f>IF(ISEVEN(ROW(ScanWorkbook[[#This Row],[SCAN INTO THIS COLUMN]])),C240,"")</f>
        <v>1A4070000000065000084551</v>
      </c>
      <c r="G240" s="2" t="str">
        <f>IF(ISEVEN(ROW(ScanWorkbook[[#This Row],[SCAN INTO THIS COLUMN]])),C241,"")</f>
        <v>KOKO011.064917</v>
      </c>
      <c r="H240" s="2" t="str">
        <f>LEFT(ScanWorkbook[[#This Row],[Pheno]],4)</f>
        <v>KOKO</v>
      </c>
      <c r="I240" s="2" t="str">
        <f>IF(SUM(COUNTIF(ScanWorkbook[[#This Row],[Pheno]],{"*.*"})),LEFT(ScanWorkbook[[#This Row],[Pheno]],7),_xlfn.CONCAT(LEFT(ScanWorkbook[[#This Row],[Pheno]],4),RIGHT(ScanWorkbook[[#This Row],[Pheno]],3)))</f>
        <v>KOKO011</v>
      </c>
      <c r="J240" s="56" t="s">
        <v>8413</v>
      </c>
      <c r="K240" s="2" t="str">
        <f>IF(ScanWorkbook[[#This Row],[METRC]]=0,"",IF(ScanWorkbook[[#This Row],[METRC]]="","",_xlfn.CONCAT(ScanWorkbook[[#This Row],[Pheno Abv]],".",RIGHT(ScanWorkbook[[#This Row],[METRC]],6))))</f>
        <v>KOKO011.084551</v>
      </c>
      <c r="L240" s="2" t="s">
        <v>520</v>
      </c>
    </row>
    <row r="241" spans="1:12" x14ac:dyDescent="0.25">
      <c r="A241" s="2">
        <v>6</v>
      </c>
      <c r="B241" s="52" t="s">
        <v>8169</v>
      </c>
      <c r="C241" s="130" t="s">
        <v>2719</v>
      </c>
      <c r="D241" s="2">
        <v>4</v>
      </c>
      <c r="E241" s="2" t="s">
        <v>8204</v>
      </c>
      <c r="F241" s="2" t="str">
        <f>IF(ISEVEN(ROW(ScanWorkbook[[#This Row],[SCAN INTO THIS COLUMN]])),C241,"")</f>
        <v/>
      </c>
      <c r="G241" s="2" t="str">
        <f>IF(ISEVEN(ROW(ScanWorkbook[[#This Row],[SCAN INTO THIS COLUMN]])),C242,"")</f>
        <v/>
      </c>
      <c r="H241" s="2" t="str">
        <f>LEFT(ScanWorkbook[[#This Row],[Pheno]],4)</f>
        <v/>
      </c>
      <c r="I241" s="2" t="str">
        <f>IF(SUM(COUNTIF(ScanWorkbook[[#This Row],[Pheno]],{"*.*"})),LEFT(ScanWorkbook[[#This Row],[Pheno]],7),_xlfn.CONCAT(LEFT(ScanWorkbook[[#This Row],[Pheno]],4),RIGHT(ScanWorkbook[[#This Row],[Pheno]],3)))</f>
        <v/>
      </c>
      <c r="J241" s="56" t="s">
        <v>8413</v>
      </c>
      <c r="K241" s="2" t="str">
        <f>IF(ScanWorkbook[[#This Row],[METRC]]=0,"",IF(ScanWorkbook[[#This Row],[METRC]]="","",_xlfn.CONCAT(ScanWorkbook[[#This Row],[Pheno Abv]],".",RIGHT(ScanWorkbook[[#This Row],[METRC]],6))))</f>
        <v/>
      </c>
      <c r="L241" s="2" t="s">
        <v>520</v>
      </c>
    </row>
    <row r="242" spans="1:12" x14ac:dyDescent="0.25">
      <c r="A242" s="2">
        <v>1</v>
      </c>
      <c r="B242" s="52" t="s">
        <v>8170</v>
      </c>
      <c r="C242" s="130" t="s">
        <v>7688</v>
      </c>
      <c r="D242" s="2">
        <v>1</v>
      </c>
      <c r="E242" s="2" t="s">
        <v>8205</v>
      </c>
      <c r="F242" s="2" t="str">
        <f>IF(ISEVEN(ROW(ScanWorkbook[[#This Row],[SCAN INTO THIS COLUMN]])),C242,"")</f>
        <v>1A4070000000065000085989</v>
      </c>
      <c r="G242" s="2" t="str">
        <f>IF(ISEVEN(ROW(ScanWorkbook[[#This Row],[SCAN INTO THIS COLUMN]])),C243,"")</f>
        <v>GFSD189.069811</v>
      </c>
      <c r="H242" s="2" t="str">
        <f>LEFT(ScanWorkbook[[#This Row],[Pheno]],4)</f>
        <v>GFSD</v>
      </c>
      <c r="I242" s="2" t="str">
        <f>IF(SUM(COUNTIF(ScanWorkbook[[#This Row],[Pheno]],{"*.*"})),LEFT(ScanWorkbook[[#This Row],[Pheno]],7),_xlfn.CONCAT(LEFT(ScanWorkbook[[#This Row],[Pheno]],4),RIGHT(ScanWorkbook[[#This Row],[Pheno]],3)))</f>
        <v>GFSD189</v>
      </c>
      <c r="J242" s="56" t="s">
        <v>8424</v>
      </c>
      <c r="K242" s="2" t="str">
        <f>IF(ScanWorkbook[[#This Row],[METRC]]=0,"",IF(ScanWorkbook[[#This Row],[METRC]]="","",_xlfn.CONCAT(ScanWorkbook[[#This Row],[Pheno Abv]],".",RIGHT(ScanWorkbook[[#This Row],[METRC]],6))))</f>
        <v>GFSD189.085989</v>
      </c>
      <c r="L242" s="2" t="s">
        <v>520</v>
      </c>
    </row>
    <row r="243" spans="1:12" x14ac:dyDescent="0.25">
      <c r="A243" s="2">
        <v>1</v>
      </c>
      <c r="B243" s="52" t="s">
        <v>8170</v>
      </c>
      <c r="C243" s="130" t="s">
        <v>2854</v>
      </c>
      <c r="D243" s="2">
        <v>1</v>
      </c>
      <c r="E243" s="2" t="s">
        <v>8205</v>
      </c>
      <c r="F243" s="2" t="str">
        <f>IF(ISEVEN(ROW(ScanWorkbook[[#This Row],[SCAN INTO THIS COLUMN]])),C243,"")</f>
        <v/>
      </c>
      <c r="G243" s="2" t="str">
        <f>IF(ISEVEN(ROW(ScanWorkbook[[#This Row],[SCAN INTO THIS COLUMN]])),C244,"")</f>
        <v/>
      </c>
      <c r="H243" s="2" t="str">
        <f>LEFT(ScanWorkbook[[#This Row],[Pheno]],4)</f>
        <v/>
      </c>
      <c r="I243" s="2" t="str">
        <f>IF(SUM(COUNTIF(ScanWorkbook[[#This Row],[Pheno]],{"*.*"})),LEFT(ScanWorkbook[[#This Row],[Pheno]],7),_xlfn.CONCAT(LEFT(ScanWorkbook[[#This Row],[Pheno]],4),RIGHT(ScanWorkbook[[#This Row],[Pheno]],3)))</f>
        <v/>
      </c>
      <c r="J243" s="56" t="s">
        <v>8424</v>
      </c>
      <c r="K243" s="2" t="str">
        <f>IF(ScanWorkbook[[#This Row],[METRC]]=0,"",IF(ScanWorkbook[[#This Row],[METRC]]="","",_xlfn.CONCAT(ScanWorkbook[[#This Row],[Pheno Abv]],".",RIGHT(ScanWorkbook[[#This Row],[METRC]],6))))</f>
        <v/>
      </c>
      <c r="L243" s="2" t="s">
        <v>520</v>
      </c>
    </row>
    <row r="244" spans="1:12" x14ac:dyDescent="0.25">
      <c r="A244" s="2">
        <v>1</v>
      </c>
      <c r="B244" s="52" t="s">
        <v>8170</v>
      </c>
      <c r="C244" s="130" t="s">
        <v>7503</v>
      </c>
      <c r="D244" s="2">
        <v>2</v>
      </c>
      <c r="E244" s="2" t="s">
        <v>8205</v>
      </c>
      <c r="F244" s="2" t="str">
        <f>IF(ISEVEN(ROW(ScanWorkbook[[#This Row],[SCAN INTO THIS COLUMN]])),C244,"")</f>
        <v>1A4070000000065000084607</v>
      </c>
      <c r="G244" s="2" t="str">
        <f>IF(ISEVEN(ROW(ScanWorkbook[[#This Row],[SCAN INTO THIS COLUMN]])),C245,"")</f>
        <v>DURP006.067513</v>
      </c>
      <c r="H244" s="2" t="str">
        <f>LEFT(ScanWorkbook[[#This Row],[Pheno]],4)</f>
        <v>DURP</v>
      </c>
      <c r="I244" s="2" t="str">
        <f>IF(SUM(COUNTIF(ScanWorkbook[[#This Row],[Pheno]],{"*.*"})),LEFT(ScanWorkbook[[#This Row],[Pheno]],7),_xlfn.CONCAT(LEFT(ScanWorkbook[[#This Row],[Pheno]],4),RIGHT(ScanWorkbook[[#This Row],[Pheno]],3)))</f>
        <v>DURP006</v>
      </c>
      <c r="J244" s="56" t="s">
        <v>8425</v>
      </c>
      <c r="K244" s="2" t="str">
        <f>IF(ScanWorkbook[[#This Row],[METRC]]=0,"",IF(ScanWorkbook[[#This Row],[METRC]]="","",_xlfn.CONCAT(ScanWorkbook[[#This Row],[Pheno Abv]],".",RIGHT(ScanWorkbook[[#This Row],[METRC]],6))))</f>
        <v>DURP006.084607</v>
      </c>
      <c r="L244" s="2" t="s">
        <v>520</v>
      </c>
    </row>
    <row r="245" spans="1:12" x14ac:dyDescent="0.25">
      <c r="A245" s="2">
        <v>1</v>
      </c>
      <c r="B245" s="52" t="s">
        <v>8170</v>
      </c>
      <c r="C245" s="130" t="s">
        <v>2634</v>
      </c>
      <c r="D245" s="2">
        <v>2</v>
      </c>
      <c r="E245" s="2" t="s">
        <v>8205</v>
      </c>
      <c r="F245" s="2" t="str">
        <f>IF(ISEVEN(ROW(ScanWorkbook[[#This Row],[SCAN INTO THIS COLUMN]])),C245,"")</f>
        <v/>
      </c>
      <c r="G245" s="2" t="str">
        <f>IF(ISEVEN(ROW(ScanWorkbook[[#This Row],[SCAN INTO THIS COLUMN]])),C246,"")</f>
        <v/>
      </c>
      <c r="H245" s="2" t="str">
        <f>LEFT(ScanWorkbook[[#This Row],[Pheno]],4)</f>
        <v/>
      </c>
      <c r="I245" s="2" t="str">
        <f>IF(SUM(COUNTIF(ScanWorkbook[[#This Row],[Pheno]],{"*.*"})),LEFT(ScanWorkbook[[#This Row],[Pheno]],7),_xlfn.CONCAT(LEFT(ScanWorkbook[[#This Row],[Pheno]],4),RIGHT(ScanWorkbook[[#This Row],[Pheno]],3)))</f>
        <v/>
      </c>
      <c r="J245" s="56" t="s">
        <v>8425</v>
      </c>
      <c r="K245" s="2" t="str">
        <f>IF(ScanWorkbook[[#This Row],[METRC]]=0,"",IF(ScanWorkbook[[#This Row],[METRC]]="","",_xlfn.CONCAT(ScanWorkbook[[#This Row],[Pheno Abv]],".",RIGHT(ScanWorkbook[[#This Row],[METRC]],6))))</f>
        <v/>
      </c>
      <c r="L245" s="2" t="s">
        <v>520</v>
      </c>
    </row>
    <row r="246" spans="1:12" x14ac:dyDescent="0.25">
      <c r="A246" s="2">
        <v>1</v>
      </c>
      <c r="B246" s="52" t="s">
        <v>8170</v>
      </c>
      <c r="C246" s="130" t="s">
        <v>7509</v>
      </c>
      <c r="D246" s="2">
        <v>3</v>
      </c>
      <c r="E246" s="2" t="s">
        <v>8205</v>
      </c>
      <c r="F246" s="2" t="str">
        <f>IF(ISEVEN(ROW(ScanWorkbook[[#This Row],[SCAN INTO THIS COLUMN]])),C246,"")</f>
        <v>1A4070000000065000082645</v>
      </c>
      <c r="G246" s="2" t="str">
        <f>IF(ISEVEN(ROW(ScanWorkbook[[#This Row],[SCAN INTO THIS COLUMN]])),C247,"")</f>
        <v>KING002.066419</v>
      </c>
      <c r="H246" s="2" t="str">
        <f>LEFT(ScanWorkbook[[#This Row],[Pheno]],4)</f>
        <v>KING</v>
      </c>
      <c r="I246" s="2" t="str">
        <f>IF(SUM(COUNTIF(ScanWorkbook[[#This Row],[Pheno]],{"*.*"})),LEFT(ScanWorkbook[[#This Row],[Pheno]],7),_xlfn.CONCAT(LEFT(ScanWorkbook[[#This Row],[Pheno]],4),RIGHT(ScanWorkbook[[#This Row],[Pheno]],3)))</f>
        <v>KING002</v>
      </c>
      <c r="J246" s="56" t="s">
        <v>8426</v>
      </c>
      <c r="K246" s="2" t="str">
        <f>IF(ScanWorkbook[[#This Row],[METRC]]=0,"",IF(ScanWorkbook[[#This Row],[METRC]]="","",_xlfn.CONCAT(ScanWorkbook[[#This Row],[Pheno Abv]],".",RIGHT(ScanWorkbook[[#This Row],[METRC]],6))))</f>
        <v>KING002.082645</v>
      </c>
      <c r="L246" s="2" t="s">
        <v>520</v>
      </c>
    </row>
    <row r="247" spans="1:12" x14ac:dyDescent="0.25">
      <c r="A247" s="2">
        <v>1</v>
      </c>
      <c r="B247" s="52" t="s">
        <v>8170</v>
      </c>
      <c r="C247" s="130" t="s">
        <v>2752</v>
      </c>
      <c r="D247" s="2">
        <v>3</v>
      </c>
      <c r="E247" s="2" t="s">
        <v>8205</v>
      </c>
      <c r="F247" s="2" t="str">
        <f>IF(ISEVEN(ROW(ScanWorkbook[[#This Row],[SCAN INTO THIS COLUMN]])),C247,"")</f>
        <v/>
      </c>
      <c r="G247" s="2" t="str">
        <f>IF(ISEVEN(ROW(ScanWorkbook[[#This Row],[SCAN INTO THIS COLUMN]])),C248,"")</f>
        <v/>
      </c>
      <c r="H247" s="2" t="str">
        <f>LEFT(ScanWorkbook[[#This Row],[Pheno]],4)</f>
        <v/>
      </c>
      <c r="I247" s="2" t="str">
        <f>IF(SUM(COUNTIF(ScanWorkbook[[#This Row],[Pheno]],{"*.*"})),LEFT(ScanWorkbook[[#This Row],[Pheno]],7),_xlfn.CONCAT(LEFT(ScanWorkbook[[#This Row],[Pheno]],4),RIGHT(ScanWorkbook[[#This Row],[Pheno]],3)))</f>
        <v/>
      </c>
      <c r="J247" s="56" t="s">
        <v>8426</v>
      </c>
      <c r="K247" s="2" t="str">
        <f>IF(ScanWorkbook[[#This Row],[METRC]]=0,"",IF(ScanWorkbook[[#This Row],[METRC]]="","",_xlfn.CONCAT(ScanWorkbook[[#This Row],[Pheno Abv]],".",RIGHT(ScanWorkbook[[#This Row],[METRC]],6))))</f>
        <v/>
      </c>
      <c r="L247" s="2" t="s">
        <v>520</v>
      </c>
    </row>
    <row r="248" spans="1:12" x14ac:dyDescent="0.25">
      <c r="A248" s="2">
        <v>1</v>
      </c>
      <c r="B248" s="52" t="s">
        <v>8170</v>
      </c>
      <c r="C248" s="130" t="s">
        <v>7661</v>
      </c>
      <c r="D248" s="2">
        <v>4</v>
      </c>
      <c r="E248" s="2" t="s">
        <v>8205</v>
      </c>
      <c r="F248" s="2" t="str">
        <f>IF(ISEVEN(ROW(ScanWorkbook[[#This Row],[SCAN INTO THIS COLUMN]])),C248,"")</f>
        <v>1A4070000000065000087322</v>
      </c>
      <c r="G248" s="2" t="str">
        <f>IF(ISEVEN(ROW(ScanWorkbook[[#This Row],[SCAN INTO THIS COLUMN]])),C249,"")</f>
        <v>RAIN005.074628</v>
      </c>
      <c r="H248" s="2" t="str">
        <f>LEFT(ScanWorkbook[[#This Row],[Pheno]],4)</f>
        <v>RAIN</v>
      </c>
      <c r="I248" s="2" t="str">
        <f>IF(SUM(COUNTIF(ScanWorkbook[[#This Row],[Pheno]],{"*.*"})),LEFT(ScanWorkbook[[#This Row],[Pheno]],7),_xlfn.CONCAT(LEFT(ScanWorkbook[[#This Row],[Pheno]],4),RIGHT(ScanWorkbook[[#This Row],[Pheno]],3)))</f>
        <v>RAIN005</v>
      </c>
      <c r="J248" s="56" t="s">
        <v>8427</v>
      </c>
      <c r="K248" s="2" t="str">
        <f>IF(ScanWorkbook[[#This Row],[METRC]]=0,"",IF(ScanWorkbook[[#This Row],[METRC]]="","",_xlfn.CONCAT(ScanWorkbook[[#This Row],[Pheno Abv]],".",RIGHT(ScanWorkbook[[#This Row],[METRC]],6))))</f>
        <v>RAIN005.087322</v>
      </c>
      <c r="L248" s="2" t="s">
        <v>520</v>
      </c>
    </row>
    <row r="249" spans="1:12" x14ac:dyDescent="0.25">
      <c r="A249" s="2">
        <v>1</v>
      </c>
      <c r="B249" s="52" t="s">
        <v>8170</v>
      </c>
      <c r="C249" s="130" t="s">
        <v>7710</v>
      </c>
      <c r="D249" s="2">
        <v>4</v>
      </c>
      <c r="E249" s="2" t="s">
        <v>8205</v>
      </c>
      <c r="F249" s="2" t="str">
        <f>IF(ISEVEN(ROW(ScanWorkbook[[#This Row],[SCAN INTO THIS COLUMN]])),C249,"")</f>
        <v/>
      </c>
      <c r="G249" s="2" t="str">
        <f>IF(ISEVEN(ROW(ScanWorkbook[[#This Row],[SCAN INTO THIS COLUMN]])),C250,"")</f>
        <v/>
      </c>
      <c r="H249" s="2" t="str">
        <f>LEFT(ScanWorkbook[[#This Row],[Pheno]],4)</f>
        <v/>
      </c>
      <c r="I249" s="2" t="str">
        <f>IF(SUM(COUNTIF(ScanWorkbook[[#This Row],[Pheno]],{"*.*"})),LEFT(ScanWorkbook[[#This Row],[Pheno]],7),_xlfn.CONCAT(LEFT(ScanWorkbook[[#This Row],[Pheno]],4),RIGHT(ScanWorkbook[[#This Row],[Pheno]],3)))</f>
        <v/>
      </c>
      <c r="J249" s="56" t="s">
        <v>8427</v>
      </c>
      <c r="K249" s="2" t="str">
        <f>IF(ScanWorkbook[[#This Row],[METRC]]=0,"",IF(ScanWorkbook[[#This Row],[METRC]]="","",_xlfn.CONCAT(ScanWorkbook[[#This Row],[Pheno Abv]],".",RIGHT(ScanWorkbook[[#This Row],[METRC]],6))))</f>
        <v/>
      </c>
      <c r="L249" s="2" t="s">
        <v>520</v>
      </c>
    </row>
    <row r="250" spans="1:12" x14ac:dyDescent="0.25">
      <c r="A250" s="2">
        <v>2</v>
      </c>
      <c r="B250" s="52" t="s">
        <v>8170</v>
      </c>
      <c r="C250" s="130" t="s">
        <v>7439</v>
      </c>
      <c r="D250" s="2">
        <v>1</v>
      </c>
      <c r="E250" s="2" t="s">
        <v>8206</v>
      </c>
      <c r="F250" s="2" t="str">
        <f>IF(ISEVEN(ROW(ScanWorkbook[[#This Row],[SCAN INTO THIS COLUMN]])),C250,"")</f>
        <v>.</v>
      </c>
      <c r="G250" s="2" t="str">
        <f>IF(ISEVEN(ROW(ScanWorkbook[[#This Row],[SCAN INTO THIS COLUMN]])),C251,"")</f>
        <v>.</v>
      </c>
      <c r="H250" s="2" t="str">
        <f>LEFT(ScanWorkbook[[#This Row],[Pheno]],4)</f>
        <v>.</v>
      </c>
      <c r="I250" s="2" t="str">
        <f>IF(SUM(COUNTIF(ScanWorkbook[[#This Row],[Pheno]],{"*.*"})),LEFT(ScanWorkbook[[#This Row],[Pheno]],7),_xlfn.CONCAT(LEFT(ScanWorkbook[[#This Row],[Pheno]],4),RIGHT(ScanWorkbook[[#This Row],[Pheno]],3)))</f>
        <v>.</v>
      </c>
      <c r="J250" s="56" t="s">
        <v>8428</v>
      </c>
      <c r="K250" s="2" t="str">
        <f>IF(ScanWorkbook[[#This Row],[METRC]]=0,"",IF(ScanWorkbook[[#This Row],[METRC]]="","",_xlfn.CONCAT(ScanWorkbook[[#This Row],[Pheno Abv]],".",RIGHT(ScanWorkbook[[#This Row],[METRC]],6))))</f>
        <v>...</v>
      </c>
      <c r="L250" s="2" t="s">
        <v>520</v>
      </c>
    </row>
    <row r="251" spans="1:12" x14ac:dyDescent="0.25">
      <c r="A251" s="2">
        <v>2</v>
      </c>
      <c r="B251" s="52" t="s">
        <v>8170</v>
      </c>
      <c r="C251" s="130" t="s">
        <v>7439</v>
      </c>
      <c r="D251" s="2">
        <v>1</v>
      </c>
      <c r="E251" s="2" t="s">
        <v>8206</v>
      </c>
      <c r="F251" s="2" t="str">
        <f>IF(ISEVEN(ROW(ScanWorkbook[[#This Row],[SCAN INTO THIS COLUMN]])),C251,"")</f>
        <v/>
      </c>
      <c r="G251" s="2" t="str">
        <f>IF(ISEVEN(ROW(ScanWorkbook[[#This Row],[SCAN INTO THIS COLUMN]])),C252,"")</f>
        <v/>
      </c>
      <c r="H251" s="2" t="str">
        <f>LEFT(ScanWorkbook[[#This Row],[Pheno]],4)</f>
        <v/>
      </c>
      <c r="I251" s="2" t="str">
        <f>IF(SUM(COUNTIF(ScanWorkbook[[#This Row],[Pheno]],{"*.*"})),LEFT(ScanWorkbook[[#This Row],[Pheno]],7),_xlfn.CONCAT(LEFT(ScanWorkbook[[#This Row],[Pheno]],4),RIGHT(ScanWorkbook[[#This Row],[Pheno]],3)))</f>
        <v/>
      </c>
      <c r="J251" s="56" t="s">
        <v>8428</v>
      </c>
      <c r="K251" s="2" t="str">
        <f>IF(ScanWorkbook[[#This Row],[METRC]]=0,"",IF(ScanWorkbook[[#This Row],[METRC]]="","",_xlfn.CONCAT(ScanWorkbook[[#This Row],[Pheno Abv]],".",RIGHT(ScanWorkbook[[#This Row],[METRC]],6))))</f>
        <v/>
      </c>
      <c r="L251" s="2" t="s">
        <v>520</v>
      </c>
    </row>
    <row r="252" spans="1:12" x14ac:dyDescent="0.25">
      <c r="A252" s="2">
        <v>2</v>
      </c>
      <c r="B252" s="52" t="s">
        <v>8170</v>
      </c>
      <c r="C252" s="130" t="s">
        <v>7542</v>
      </c>
      <c r="D252" s="2">
        <v>2</v>
      </c>
      <c r="E252" s="2" t="s">
        <v>8206</v>
      </c>
      <c r="F252" s="2" t="str">
        <f>IF(ISEVEN(ROW(ScanWorkbook[[#This Row],[SCAN INTO THIS COLUMN]])),C252,"")</f>
        <v>1A4070000000065000083129</v>
      </c>
      <c r="G252" s="2" t="str">
        <f>IF(ISEVEN(ROW(ScanWorkbook[[#This Row],[SCAN INTO THIS COLUMN]])),C253,"")</f>
        <v>SUNL006.071357</v>
      </c>
      <c r="H252" s="2" t="str">
        <f>LEFT(ScanWorkbook[[#This Row],[Pheno]],4)</f>
        <v>SUNL</v>
      </c>
      <c r="I252" s="2" t="str">
        <f>IF(SUM(COUNTIF(ScanWorkbook[[#This Row],[Pheno]],{"*.*"})),LEFT(ScanWorkbook[[#This Row],[Pheno]],7),_xlfn.CONCAT(LEFT(ScanWorkbook[[#This Row],[Pheno]],4),RIGHT(ScanWorkbook[[#This Row],[Pheno]],3)))</f>
        <v>SUNL006</v>
      </c>
      <c r="J252" s="56" t="s">
        <v>8429</v>
      </c>
      <c r="K252" s="2" t="str">
        <f>IF(ScanWorkbook[[#This Row],[METRC]]=0,"",IF(ScanWorkbook[[#This Row],[METRC]]="","",_xlfn.CONCAT(ScanWorkbook[[#This Row],[Pheno Abv]],".",RIGHT(ScanWorkbook[[#This Row],[METRC]],6))))</f>
        <v>SUNL006.083129</v>
      </c>
      <c r="L252" s="2" t="s">
        <v>520</v>
      </c>
    </row>
    <row r="253" spans="1:12" x14ac:dyDescent="0.25">
      <c r="A253" s="2">
        <v>2</v>
      </c>
      <c r="B253" s="52" t="s">
        <v>8170</v>
      </c>
      <c r="C253" s="130" t="s">
        <v>2879</v>
      </c>
      <c r="D253" s="2">
        <v>2</v>
      </c>
      <c r="E253" s="2" t="s">
        <v>8206</v>
      </c>
      <c r="F253" s="2" t="str">
        <f>IF(ISEVEN(ROW(ScanWorkbook[[#This Row],[SCAN INTO THIS COLUMN]])),C253,"")</f>
        <v/>
      </c>
      <c r="G253" s="2" t="str">
        <f>IF(ISEVEN(ROW(ScanWorkbook[[#This Row],[SCAN INTO THIS COLUMN]])),C254,"")</f>
        <v/>
      </c>
      <c r="H253" s="2" t="str">
        <f>LEFT(ScanWorkbook[[#This Row],[Pheno]],4)</f>
        <v/>
      </c>
      <c r="I253" s="2" t="str">
        <f>IF(SUM(COUNTIF(ScanWorkbook[[#This Row],[Pheno]],{"*.*"})),LEFT(ScanWorkbook[[#This Row],[Pheno]],7),_xlfn.CONCAT(LEFT(ScanWorkbook[[#This Row],[Pheno]],4),RIGHT(ScanWorkbook[[#This Row],[Pheno]],3)))</f>
        <v/>
      </c>
      <c r="J253" s="56" t="s">
        <v>8429</v>
      </c>
      <c r="K253" s="2" t="str">
        <f>IF(ScanWorkbook[[#This Row],[METRC]]=0,"",IF(ScanWorkbook[[#This Row],[METRC]]="","",_xlfn.CONCAT(ScanWorkbook[[#This Row],[Pheno Abv]],".",RIGHT(ScanWorkbook[[#This Row],[METRC]],6))))</f>
        <v/>
      </c>
      <c r="L253" s="2" t="s">
        <v>520</v>
      </c>
    </row>
    <row r="254" spans="1:12" x14ac:dyDescent="0.25">
      <c r="A254" s="2">
        <v>2</v>
      </c>
      <c r="B254" s="52" t="s">
        <v>8170</v>
      </c>
      <c r="C254" s="130" t="s">
        <v>7761</v>
      </c>
      <c r="D254" s="2">
        <v>3</v>
      </c>
      <c r="E254" s="2" t="s">
        <v>8206</v>
      </c>
      <c r="F254" s="2" t="str">
        <f>IF(ISEVEN(ROW(ScanWorkbook[[#This Row],[SCAN INTO THIS COLUMN]])),C254,"")</f>
        <v>1A4070000000065000089838</v>
      </c>
      <c r="G254" s="2" t="str">
        <f>IF(ISEVEN(ROW(ScanWorkbook[[#This Row],[SCAN INTO THIS COLUMN]])),C255,"")</f>
        <v>PINE001.077281</v>
      </c>
      <c r="H254" s="2" t="str">
        <f>LEFT(ScanWorkbook[[#This Row],[Pheno]],4)</f>
        <v>PINE</v>
      </c>
      <c r="I254" s="2" t="str">
        <f>IF(SUM(COUNTIF(ScanWorkbook[[#This Row],[Pheno]],{"*.*"})),LEFT(ScanWorkbook[[#This Row],[Pheno]],7),_xlfn.CONCAT(LEFT(ScanWorkbook[[#This Row],[Pheno]],4),RIGHT(ScanWorkbook[[#This Row],[Pheno]],3)))</f>
        <v>PINE001</v>
      </c>
      <c r="J254" s="56" t="s">
        <v>8430</v>
      </c>
      <c r="K254" s="2" t="str">
        <f>IF(ScanWorkbook[[#This Row],[METRC]]=0,"",IF(ScanWorkbook[[#This Row],[METRC]]="","",_xlfn.CONCAT(ScanWorkbook[[#This Row],[Pheno Abv]],".",RIGHT(ScanWorkbook[[#This Row],[METRC]],6))))</f>
        <v>PINE001.089838</v>
      </c>
      <c r="L254" s="2" t="s">
        <v>520</v>
      </c>
    </row>
    <row r="255" spans="1:12" x14ac:dyDescent="0.25">
      <c r="A255" s="2">
        <v>2</v>
      </c>
      <c r="B255" s="52" t="s">
        <v>8170</v>
      </c>
      <c r="C255" s="130" t="s">
        <v>7384</v>
      </c>
      <c r="D255" s="2">
        <v>3</v>
      </c>
      <c r="E255" s="2" t="s">
        <v>8206</v>
      </c>
      <c r="F255" s="2" t="str">
        <f>IF(ISEVEN(ROW(ScanWorkbook[[#This Row],[SCAN INTO THIS COLUMN]])),C255,"")</f>
        <v/>
      </c>
      <c r="G255" s="2" t="str">
        <f>IF(ISEVEN(ROW(ScanWorkbook[[#This Row],[SCAN INTO THIS COLUMN]])),C256,"")</f>
        <v/>
      </c>
      <c r="H255" s="2" t="str">
        <f>LEFT(ScanWorkbook[[#This Row],[Pheno]],4)</f>
        <v/>
      </c>
      <c r="I255" s="2" t="str">
        <f>IF(SUM(COUNTIF(ScanWorkbook[[#This Row],[Pheno]],{"*.*"})),LEFT(ScanWorkbook[[#This Row],[Pheno]],7),_xlfn.CONCAT(LEFT(ScanWorkbook[[#This Row],[Pheno]],4),RIGHT(ScanWorkbook[[#This Row],[Pheno]],3)))</f>
        <v/>
      </c>
      <c r="J255" s="56" t="s">
        <v>8430</v>
      </c>
      <c r="K255" s="2" t="str">
        <f>IF(ScanWorkbook[[#This Row],[METRC]]=0,"",IF(ScanWorkbook[[#This Row],[METRC]]="","",_xlfn.CONCAT(ScanWorkbook[[#This Row],[Pheno Abv]],".",RIGHT(ScanWorkbook[[#This Row],[METRC]],6))))</f>
        <v/>
      </c>
      <c r="L255" s="2" t="s">
        <v>520</v>
      </c>
    </row>
    <row r="256" spans="1:12" x14ac:dyDescent="0.25">
      <c r="A256" s="2">
        <v>2</v>
      </c>
      <c r="B256" s="52" t="s">
        <v>8170</v>
      </c>
      <c r="C256" s="130" t="s">
        <v>7664</v>
      </c>
      <c r="D256" s="2">
        <v>4</v>
      </c>
      <c r="E256" s="2" t="s">
        <v>8206</v>
      </c>
      <c r="F256" s="2" t="str">
        <f>IF(ISEVEN(ROW(ScanWorkbook[[#This Row],[SCAN INTO THIS COLUMN]])),C256,"")</f>
        <v>1A4070000000065000085728</v>
      </c>
      <c r="G256" s="2" t="str">
        <f>IF(ISEVEN(ROW(ScanWorkbook[[#This Row],[SCAN INTO THIS COLUMN]])),C257,"")</f>
        <v>SOUR011.072765</v>
      </c>
      <c r="H256" s="2" t="str">
        <f>LEFT(ScanWorkbook[[#This Row],[Pheno]],4)</f>
        <v>SOUR</v>
      </c>
      <c r="I256" s="2" t="str">
        <f>IF(SUM(COUNTIF(ScanWorkbook[[#This Row],[Pheno]],{"*.*"})),LEFT(ScanWorkbook[[#This Row],[Pheno]],7),_xlfn.CONCAT(LEFT(ScanWorkbook[[#This Row],[Pheno]],4),RIGHT(ScanWorkbook[[#This Row],[Pheno]],3)))</f>
        <v>SOUR011</v>
      </c>
      <c r="J256" s="56" t="s">
        <v>8431</v>
      </c>
      <c r="K256" s="2" t="str">
        <f>IF(ScanWorkbook[[#This Row],[METRC]]=0,"",IF(ScanWorkbook[[#This Row],[METRC]]="","",_xlfn.CONCAT(ScanWorkbook[[#This Row],[Pheno Abv]],".",RIGHT(ScanWorkbook[[#This Row],[METRC]],6))))</f>
        <v>SOUR011.085728</v>
      </c>
      <c r="L256" s="2" t="s">
        <v>520</v>
      </c>
    </row>
    <row r="257" spans="1:12" x14ac:dyDescent="0.25">
      <c r="A257" s="2">
        <v>2</v>
      </c>
      <c r="B257" s="52" t="s">
        <v>8170</v>
      </c>
      <c r="C257" s="130" t="s">
        <v>2776</v>
      </c>
      <c r="D257" s="2">
        <v>4</v>
      </c>
      <c r="E257" s="2" t="s">
        <v>8206</v>
      </c>
      <c r="F257" s="2" t="str">
        <f>IF(ISEVEN(ROW(ScanWorkbook[[#This Row],[SCAN INTO THIS COLUMN]])),C257,"")</f>
        <v/>
      </c>
      <c r="G257" s="2" t="str">
        <f>IF(ISEVEN(ROW(ScanWorkbook[[#This Row],[SCAN INTO THIS COLUMN]])),C258,"")</f>
        <v/>
      </c>
      <c r="H257" s="2" t="str">
        <f>LEFT(ScanWorkbook[[#This Row],[Pheno]],4)</f>
        <v/>
      </c>
      <c r="I257" s="2" t="str">
        <f>IF(SUM(COUNTIF(ScanWorkbook[[#This Row],[Pheno]],{"*.*"})),LEFT(ScanWorkbook[[#This Row],[Pheno]],7),_xlfn.CONCAT(LEFT(ScanWorkbook[[#This Row],[Pheno]],4),RIGHT(ScanWorkbook[[#This Row],[Pheno]],3)))</f>
        <v/>
      </c>
      <c r="J257" s="56" t="s">
        <v>8431</v>
      </c>
      <c r="K257" s="2" t="str">
        <f>IF(ScanWorkbook[[#This Row],[METRC]]=0,"",IF(ScanWorkbook[[#This Row],[METRC]]="","",_xlfn.CONCAT(ScanWorkbook[[#This Row],[Pheno Abv]],".",RIGHT(ScanWorkbook[[#This Row],[METRC]],6))))</f>
        <v/>
      </c>
      <c r="L257" s="2" t="s">
        <v>520</v>
      </c>
    </row>
    <row r="258" spans="1:12" x14ac:dyDescent="0.25">
      <c r="A258" s="2">
        <v>3</v>
      </c>
      <c r="B258" s="52" t="s">
        <v>8170</v>
      </c>
      <c r="C258" s="130" t="s">
        <v>7651</v>
      </c>
      <c r="D258" s="2">
        <v>1</v>
      </c>
      <c r="E258" s="2" t="s">
        <v>8207</v>
      </c>
      <c r="F258" s="2" t="str">
        <f>IF(ISEVEN(ROW(ScanWorkbook[[#This Row],[SCAN INTO THIS COLUMN]])),C258,"")</f>
        <v>1A4070000000065000085294</v>
      </c>
      <c r="G258" s="2" t="str">
        <f>IF(ISEVEN(ROW(ScanWorkbook[[#This Row],[SCAN INTO THIS COLUMN]])),C259,"")</f>
        <v>NYFL014.065784</v>
      </c>
      <c r="H258" s="2" t="str">
        <f>LEFT(ScanWorkbook[[#This Row],[Pheno]],4)</f>
        <v>NYFL</v>
      </c>
      <c r="I258" s="2" t="str">
        <f>IF(SUM(COUNTIF(ScanWorkbook[[#This Row],[Pheno]],{"*.*"})),LEFT(ScanWorkbook[[#This Row],[Pheno]],7),_xlfn.CONCAT(LEFT(ScanWorkbook[[#This Row],[Pheno]],4),RIGHT(ScanWorkbook[[#This Row],[Pheno]],3)))</f>
        <v>NYFL014</v>
      </c>
      <c r="J258" s="56" t="s">
        <v>8432</v>
      </c>
      <c r="K258" s="2" t="str">
        <f>IF(ScanWorkbook[[#This Row],[METRC]]=0,"",IF(ScanWorkbook[[#This Row],[METRC]]="","",_xlfn.CONCAT(ScanWorkbook[[#This Row],[Pheno Abv]],".",RIGHT(ScanWorkbook[[#This Row],[METRC]],6))))</f>
        <v>NYFL014.085294</v>
      </c>
      <c r="L258" s="2" t="s">
        <v>520</v>
      </c>
    </row>
    <row r="259" spans="1:12" x14ac:dyDescent="0.25">
      <c r="A259" s="2">
        <v>3</v>
      </c>
      <c r="B259" s="52" t="s">
        <v>8170</v>
      </c>
      <c r="C259" s="130" t="s">
        <v>2677</v>
      </c>
      <c r="D259" s="2">
        <v>1</v>
      </c>
      <c r="E259" s="2" t="s">
        <v>8207</v>
      </c>
      <c r="F259" s="2" t="str">
        <f>IF(ISEVEN(ROW(ScanWorkbook[[#This Row],[SCAN INTO THIS COLUMN]])),C259,"")</f>
        <v/>
      </c>
      <c r="G259" s="2" t="str">
        <f>IF(ISEVEN(ROW(ScanWorkbook[[#This Row],[SCAN INTO THIS COLUMN]])),C260,"")</f>
        <v/>
      </c>
      <c r="H259" s="2" t="str">
        <f>LEFT(ScanWorkbook[[#This Row],[Pheno]],4)</f>
        <v/>
      </c>
      <c r="I259" s="2" t="str">
        <f>IF(SUM(COUNTIF(ScanWorkbook[[#This Row],[Pheno]],{"*.*"})),LEFT(ScanWorkbook[[#This Row],[Pheno]],7),_xlfn.CONCAT(LEFT(ScanWorkbook[[#This Row],[Pheno]],4),RIGHT(ScanWorkbook[[#This Row],[Pheno]],3)))</f>
        <v/>
      </c>
      <c r="J259" s="56" t="s">
        <v>8432</v>
      </c>
      <c r="K259" s="2" t="str">
        <f>IF(ScanWorkbook[[#This Row],[METRC]]=0,"",IF(ScanWorkbook[[#This Row],[METRC]]="","",_xlfn.CONCAT(ScanWorkbook[[#This Row],[Pheno Abv]],".",RIGHT(ScanWorkbook[[#This Row],[METRC]],6))))</f>
        <v/>
      </c>
      <c r="L259" s="2" t="s">
        <v>520</v>
      </c>
    </row>
    <row r="260" spans="1:12" x14ac:dyDescent="0.25">
      <c r="A260" s="2">
        <v>3</v>
      </c>
      <c r="B260" s="52" t="s">
        <v>8170</v>
      </c>
      <c r="C260" s="130" t="s">
        <v>7439</v>
      </c>
      <c r="D260" s="2">
        <v>2</v>
      </c>
      <c r="E260" s="2" t="s">
        <v>8207</v>
      </c>
      <c r="F260" s="2" t="str">
        <f>IF(ISEVEN(ROW(ScanWorkbook[[#This Row],[SCAN INTO THIS COLUMN]])),C260,"")</f>
        <v>.</v>
      </c>
      <c r="G260" s="2" t="str">
        <f>IF(ISEVEN(ROW(ScanWorkbook[[#This Row],[SCAN INTO THIS COLUMN]])),C261,"")</f>
        <v>.</v>
      </c>
      <c r="H260" s="2" t="str">
        <f>LEFT(ScanWorkbook[[#This Row],[Pheno]],4)</f>
        <v>.</v>
      </c>
      <c r="I260" s="2" t="str">
        <f>IF(SUM(COUNTIF(ScanWorkbook[[#This Row],[Pheno]],{"*.*"})),LEFT(ScanWorkbook[[#This Row],[Pheno]],7),_xlfn.CONCAT(LEFT(ScanWorkbook[[#This Row],[Pheno]],4),RIGHT(ScanWorkbook[[#This Row],[Pheno]],3)))</f>
        <v>.</v>
      </c>
      <c r="J260" s="56" t="s">
        <v>8433</v>
      </c>
      <c r="K260" s="2" t="str">
        <f>IF(ScanWorkbook[[#This Row],[METRC]]=0,"",IF(ScanWorkbook[[#This Row],[METRC]]="","",_xlfn.CONCAT(ScanWorkbook[[#This Row],[Pheno Abv]],".",RIGHT(ScanWorkbook[[#This Row],[METRC]],6))))</f>
        <v>...</v>
      </c>
      <c r="L260" s="2" t="s">
        <v>520</v>
      </c>
    </row>
    <row r="261" spans="1:12" x14ac:dyDescent="0.25">
      <c r="A261" s="2">
        <v>3</v>
      </c>
      <c r="B261" s="52" t="s">
        <v>8170</v>
      </c>
      <c r="C261" s="130" t="s">
        <v>7439</v>
      </c>
      <c r="D261" s="2">
        <v>2</v>
      </c>
      <c r="E261" s="2" t="s">
        <v>8207</v>
      </c>
      <c r="F261" s="2" t="str">
        <f>IF(ISEVEN(ROW(ScanWorkbook[[#This Row],[SCAN INTO THIS COLUMN]])),C261,"")</f>
        <v/>
      </c>
      <c r="G261" s="2" t="str">
        <f>IF(ISEVEN(ROW(ScanWorkbook[[#This Row],[SCAN INTO THIS COLUMN]])),C262,"")</f>
        <v/>
      </c>
      <c r="H261" s="2" t="str">
        <f>LEFT(ScanWorkbook[[#This Row],[Pheno]],4)</f>
        <v/>
      </c>
      <c r="I261" s="2" t="str">
        <f>IF(SUM(COUNTIF(ScanWorkbook[[#This Row],[Pheno]],{"*.*"})),LEFT(ScanWorkbook[[#This Row],[Pheno]],7),_xlfn.CONCAT(LEFT(ScanWorkbook[[#This Row],[Pheno]],4),RIGHT(ScanWorkbook[[#This Row],[Pheno]],3)))</f>
        <v/>
      </c>
      <c r="J261" s="56" t="s">
        <v>8433</v>
      </c>
      <c r="K261" s="2" t="str">
        <f>IF(ScanWorkbook[[#This Row],[METRC]]=0,"",IF(ScanWorkbook[[#This Row],[METRC]]="","",_xlfn.CONCAT(ScanWorkbook[[#This Row],[Pheno Abv]],".",RIGHT(ScanWorkbook[[#This Row],[METRC]],6))))</f>
        <v/>
      </c>
      <c r="L261" s="2" t="s">
        <v>520</v>
      </c>
    </row>
    <row r="262" spans="1:12" x14ac:dyDescent="0.25">
      <c r="A262" s="2">
        <v>3</v>
      </c>
      <c r="B262" s="52" t="s">
        <v>8170</v>
      </c>
      <c r="C262" s="130" t="s">
        <v>7655</v>
      </c>
      <c r="D262" s="2">
        <v>3</v>
      </c>
      <c r="E262" s="2" t="s">
        <v>8207</v>
      </c>
      <c r="F262" s="2" t="str">
        <f>IF(ISEVEN(ROW(ScanWorkbook[[#This Row],[SCAN INTO THIS COLUMN]])),C262,"")</f>
        <v>1A4070000000065000087102</v>
      </c>
      <c r="G262" s="2" t="str">
        <f>IF(ISEVEN(ROW(ScanWorkbook[[#This Row],[SCAN INTO THIS COLUMN]])),C263,"")</f>
        <v>PINE001.067493</v>
      </c>
      <c r="H262" s="2" t="str">
        <f>LEFT(ScanWorkbook[[#This Row],[Pheno]],4)</f>
        <v>PINE</v>
      </c>
      <c r="I262" s="2" t="str">
        <f>IF(SUM(COUNTIF(ScanWorkbook[[#This Row],[Pheno]],{"*.*"})),LEFT(ScanWorkbook[[#This Row],[Pheno]],7),_xlfn.CONCAT(LEFT(ScanWorkbook[[#This Row],[Pheno]],4),RIGHT(ScanWorkbook[[#This Row],[Pheno]],3)))</f>
        <v>PINE001</v>
      </c>
      <c r="J262" s="56" t="s">
        <v>8434</v>
      </c>
      <c r="K262" s="2" t="str">
        <f>IF(ScanWorkbook[[#This Row],[METRC]]=0,"",IF(ScanWorkbook[[#This Row],[METRC]]="","",_xlfn.CONCAT(ScanWorkbook[[#This Row],[Pheno Abv]],".",RIGHT(ScanWorkbook[[#This Row],[METRC]],6))))</f>
        <v>PINE001.087102</v>
      </c>
      <c r="L262" s="2" t="s">
        <v>520</v>
      </c>
    </row>
    <row r="263" spans="1:12" x14ac:dyDescent="0.25">
      <c r="A263" s="2">
        <v>3</v>
      </c>
      <c r="B263" s="52" t="s">
        <v>8170</v>
      </c>
      <c r="C263" s="130" t="s">
        <v>2694</v>
      </c>
      <c r="D263" s="2">
        <v>3</v>
      </c>
      <c r="E263" s="2" t="s">
        <v>8207</v>
      </c>
      <c r="F263" s="2" t="str">
        <f>IF(ISEVEN(ROW(ScanWorkbook[[#This Row],[SCAN INTO THIS COLUMN]])),C263,"")</f>
        <v/>
      </c>
      <c r="G263" s="2" t="str">
        <f>IF(ISEVEN(ROW(ScanWorkbook[[#This Row],[SCAN INTO THIS COLUMN]])),C264,"")</f>
        <v/>
      </c>
      <c r="H263" s="2" t="str">
        <f>LEFT(ScanWorkbook[[#This Row],[Pheno]],4)</f>
        <v/>
      </c>
      <c r="I263" s="2" t="str">
        <f>IF(SUM(COUNTIF(ScanWorkbook[[#This Row],[Pheno]],{"*.*"})),LEFT(ScanWorkbook[[#This Row],[Pheno]],7),_xlfn.CONCAT(LEFT(ScanWorkbook[[#This Row],[Pheno]],4),RIGHT(ScanWorkbook[[#This Row],[Pheno]],3)))</f>
        <v/>
      </c>
      <c r="J263" s="56" t="s">
        <v>8434</v>
      </c>
      <c r="K263" s="2" t="str">
        <f>IF(ScanWorkbook[[#This Row],[METRC]]=0,"",IF(ScanWorkbook[[#This Row],[METRC]]="","",_xlfn.CONCAT(ScanWorkbook[[#This Row],[Pheno Abv]],".",RIGHT(ScanWorkbook[[#This Row],[METRC]],6))))</f>
        <v/>
      </c>
      <c r="L263" s="2" t="s">
        <v>520</v>
      </c>
    </row>
    <row r="264" spans="1:12" x14ac:dyDescent="0.25">
      <c r="A264" s="2">
        <v>3</v>
      </c>
      <c r="B264" s="52" t="s">
        <v>8170</v>
      </c>
      <c r="C264" s="130" t="s">
        <v>7665</v>
      </c>
      <c r="D264" s="2">
        <v>4</v>
      </c>
      <c r="E264" s="2" t="s">
        <v>8207</v>
      </c>
      <c r="F264" s="2" t="str">
        <f>IF(ISEVEN(ROW(ScanWorkbook[[#This Row],[SCAN INTO THIS COLUMN]])),C264,"")</f>
        <v>1A4070000000065000085800</v>
      </c>
      <c r="G264" s="2" t="str">
        <f>IF(ISEVEN(ROW(ScanWorkbook[[#This Row],[SCAN INTO THIS COLUMN]])),C265,"")</f>
        <v>SOUR011.076526</v>
      </c>
      <c r="H264" s="2" t="str">
        <f>LEFT(ScanWorkbook[[#This Row],[Pheno]],4)</f>
        <v>SOUR</v>
      </c>
      <c r="I264" s="2" t="str">
        <f>IF(SUM(COUNTIF(ScanWorkbook[[#This Row],[Pheno]],{"*.*"})),LEFT(ScanWorkbook[[#This Row],[Pheno]],7),_xlfn.CONCAT(LEFT(ScanWorkbook[[#This Row],[Pheno]],4),RIGHT(ScanWorkbook[[#This Row],[Pheno]],3)))</f>
        <v>SOUR011</v>
      </c>
      <c r="J264" s="56" t="s">
        <v>8435</v>
      </c>
      <c r="K264" s="2" t="str">
        <f>IF(ScanWorkbook[[#This Row],[METRC]]=0,"",IF(ScanWorkbook[[#This Row],[METRC]]="","",_xlfn.CONCAT(ScanWorkbook[[#This Row],[Pheno Abv]],".",RIGHT(ScanWorkbook[[#This Row],[METRC]],6))))</f>
        <v>SOUR011.085800</v>
      </c>
      <c r="L264" s="2" t="s">
        <v>520</v>
      </c>
    </row>
    <row r="265" spans="1:12" x14ac:dyDescent="0.25">
      <c r="A265" s="2">
        <v>3</v>
      </c>
      <c r="B265" s="52" t="s">
        <v>8170</v>
      </c>
      <c r="C265" s="130" t="s">
        <v>7383</v>
      </c>
      <c r="D265" s="2">
        <v>4</v>
      </c>
      <c r="E265" s="2" t="s">
        <v>8207</v>
      </c>
      <c r="F265" s="2" t="str">
        <f>IF(ISEVEN(ROW(ScanWorkbook[[#This Row],[SCAN INTO THIS COLUMN]])),C265,"")</f>
        <v/>
      </c>
      <c r="G265" s="2" t="str">
        <f>IF(ISEVEN(ROW(ScanWorkbook[[#This Row],[SCAN INTO THIS COLUMN]])),C266,"")</f>
        <v/>
      </c>
      <c r="H265" s="2" t="str">
        <f>LEFT(ScanWorkbook[[#This Row],[Pheno]],4)</f>
        <v/>
      </c>
      <c r="I265" s="2" t="str">
        <f>IF(SUM(COUNTIF(ScanWorkbook[[#This Row],[Pheno]],{"*.*"})),LEFT(ScanWorkbook[[#This Row],[Pheno]],7),_xlfn.CONCAT(LEFT(ScanWorkbook[[#This Row],[Pheno]],4),RIGHT(ScanWorkbook[[#This Row],[Pheno]],3)))</f>
        <v/>
      </c>
      <c r="J265" s="56" t="s">
        <v>8435</v>
      </c>
      <c r="K265" s="2" t="str">
        <f>IF(ScanWorkbook[[#This Row],[METRC]]=0,"",IF(ScanWorkbook[[#This Row],[METRC]]="","",_xlfn.CONCAT(ScanWorkbook[[#This Row],[Pheno Abv]],".",RIGHT(ScanWorkbook[[#This Row],[METRC]],6))))</f>
        <v/>
      </c>
      <c r="L265" s="2" t="s">
        <v>520</v>
      </c>
    </row>
    <row r="266" spans="1:12" x14ac:dyDescent="0.25">
      <c r="A266" s="2">
        <v>4</v>
      </c>
      <c r="B266" s="52" t="s">
        <v>8170</v>
      </c>
      <c r="C266" s="130" t="s">
        <v>7439</v>
      </c>
      <c r="D266" s="2">
        <v>1</v>
      </c>
      <c r="E266" s="2" t="s">
        <v>8208</v>
      </c>
      <c r="F266" s="2" t="str">
        <f>IF(ISEVEN(ROW(ScanWorkbook[[#This Row],[SCAN INTO THIS COLUMN]])),C266,"")</f>
        <v>.</v>
      </c>
      <c r="G266" s="2" t="str">
        <f>IF(ISEVEN(ROW(ScanWorkbook[[#This Row],[SCAN INTO THIS COLUMN]])),C267,"")</f>
        <v>.</v>
      </c>
      <c r="H266" s="2" t="str">
        <f>LEFT(ScanWorkbook[[#This Row],[Pheno]],4)</f>
        <v>.</v>
      </c>
      <c r="I266" s="2" t="str">
        <f>IF(SUM(COUNTIF(ScanWorkbook[[#This Row],[Pheno]],{"*.*"})),LEFT(ScanWorkbook[[#This Row],[Pheno]],7),_xlfn.CONCAT(LEFT(ScanWorkbook[[#This Row],[Pheno]],4),RIGHT(ScanWorkbook[[#This Row],[Pheno]],3)))</f>
        <v>.</v>
      </c>
      <c r="J266" s="56" t="s">
        <v>8436</v>
      </c>
      <c r="K266" s="2" t="str">
        <f>IF(ScanWorkbook[[#This Row],[METRC]]=0,"",IF(ScanWorkbook[[#This Row],[METRC]]="","",_xlfn.CONCAT(ScanWorkbook[[#This Row],[Pheno Abv]],".",RIGHT(ScanWorkbook[[#This Row],[METRC]],6))))</f>
        <v>...</v>
      </c>
      <c r="L266" s="2" t="s">
        <v>520</v>
      </c>
    </row>
    <row r="267" spans="1:12" x14ac:dyDescent="0.25">
      <c r="A267" s="2">
        <v>4</v>
      </c>
      <c r="B267" s="52" t="s">
        <v>8170</v>
      </c>
      <c r="C267" s="130" t="s">
        <v>7439</v>
      </c>
      <c r="D267" s="2">
        <v>1</v>
      </c>
      <c r="E267" s="2" t="s">
        <v>8208</v>
      </c>
      <c r="F267" s="2" t="str">
        <f>IF(ISEVEN(ROW(ScanWorkbook[[#This Row],[SCAN INTO THIS COLUMN]])),C267,"")</f>
        <v/>
      </c>
      <c r="G267" s="2" t="str">
        <f>IF(ISEVEN(ROW(ScanWorkbook[[#This Row],[SCAN INTO THIS COLUMN]])),C268,"")</f>
        <v/>
      </c>
      <c r="H267" s="2" t="str">
        <f>LEFT(ScanWorkbook[[#This Row],[Pheno]],4)</f>
        <v/>
      </c>
      <c r="I267" s="2" t="str">
        <f>IF(SUM(COUNTIF(ScanWorkbook[[#This Row],[Pheno]],{"*.*"})),LEFT(ScanWorkbook[[#This Row],[Pheno]],7),_xlfn.CONCAT(LEFT(ScanWorkbook[[#This Row],[Pheno]],4),RIGHT(ScanWorkbook[[#This Row],[Pheno]],3)))</f>
        <v/>
      </c>
      <c r="J267" s="56" t="s">
        <v>8436</v>
      </c>
      <c r="K267" s="2" t="str">
        <f>IF(ScanWorkbook[[#This Row],[METRC]]=0,"",IF(ScanWorkbook[[#This Row],[METRC]]="","",_xlfn.CONCAT(ScanWorkbook[[#This Row],[Pheno Abv]],".",RIGHT(ScanWorkbook[[#This Row],[METRC]],6))))</f>
        <v/>
      </c>
      <c r="L267" s="2" t="s">
        <v>520</v>
      </c>
    </row>
    <row r="268" spans="1:12" x14ac:dyDescent="0.25">
      <c r="A268" s="2">
        <v>4</v>
      </c>
      <c r="B268" s="52" t="s">
        <v>8170</v>
      </c>
      <c r="C268" s="130" t="s">
        <v>7525</v>
      </c>
      <c r="D268" s="2">
        <v>2</v>
      </c>
      <c r="E268" s="2" t="s">
        <v>8208</v>
      </c>
      <c r="F268" s="2" t="str">
        <f>IF(ISEVEN(ROW(ScanWorkbook[[#This Row],[SCAN INTO THIS COLUMN]])),C268,"")</f>
        <v>1A4070000000065000083541</v>
      </c>
      <c r="G268" s="2" t="str">
        <f>IF(ISEVEN(ROW(ScanWorkbook[[#This Row],[SCAN INTO THIS COLUMN]])),C269,"")</f>
        <v>NYFL014.065721</v>
      </c>
      <c r="H268" s="2" t="str">
        <f>LEFT(ScanWorkbook[[#This Row],[Pheno]],4)</f>
        <v>NYFL</v>
      </c>
      <c r="I268" s="2" t="str">
        <f>IF(SUM(COUNTIF(ScanWorkbook[[#This Row],[Pheno]],{"*.*"})),LEFT(ScanWorkbook[[#This Row],[Pheno]],7),_xlfn.CONCAT(LEFT(ScanWorkbook[[#This Row],[Pheno]],4),RIGHT(ScanWorkbook[[#This Row],[Pheno]],3)))</f>
        <v>NYFL014</v>
      </c>
      <c r="J268" s="56" t="s">
        <v>8574</v>
      </c>
      <c r="K268" s="2" t="str">
        <f>IF(ScanWorkbook[[#This Row],[METRC]]=0,"",IF(ScanWorkbook[[#This Row],[METRC]]="","",_xlfn.CONCAT(ScanWorkbook[[#This Row],[Pheno Abv]],".",RIGHT(ScanWorkbook[[#This Row],[METRC]],6))))</f>
        <v>NYFL014.083541</v>
      </c>
      <c r="L268" s="2" t="s">
        <v>520</v>
      </c>
    </row>
    <row r="269" spans="1:12" x14ac:dyDescent="0.25">
      <c r="A269" s="2">
        <v>4</v>
      </c>
      <c r="B269" s="52" t="s">
        <v>8170</v>
      </c>
      <c r="C269" s="130" t="s">
        <v>2708</v>
      </c>
      <c r="D269" s="2">
        <v>2</v>
      </c>
      <c r="E269" s="2" t="s">
        <v>8208</v>
      </c>
      <c r="F269" s="2" t="str">
        <f>IF(ISEVEN(ROW(ScanWorkbook[[#This Row],[SCAN INTO THIS COLUMN]])),C269,"")</f>
        <v/>
      </c>
      <c r="G269" s="2" t="str">
        <f>IF(ISEVEN(ROW(ScanWorkbook[[#This Row],[SCAN INTO THIS COLUMN]])),C270,"")</f>
        <v/>
      </c>
      <c r="H269" s="2" t="str">
        <f>LEFT(ScanWorkbook[[#This Row],[Pheno]],4)</f>
        <v/>
      </c>
      <c r="I269" s="2" t="str">
        <f>IF(SUM(COUNTIF(ScanWorkbook[[#This Row],[Pheno]],{"*.*"})),LEFT(ScanWorkbook[[#This Row],[Pheno]],7),_xlfn.CONCAT(LEFT(ScanWorkbook[[#This Row],[Pheno]],4),RIGHT(ScanWorkbook[[#This Row],[Pheno]],3)))</f>
        <v/>
      </c>
      <c r="J269" s="56" t="s">
        <v>8574</v>
      </c>
      <c r="K269" s="2" t="str">
        <f>IF(ScanWorkbook[[#This Row],[METRC]]=0,"",IF(ScanWorkbook[[#This Row],[METRC]]="","",_xlfn.CONCAT(ScanWorkbook[[#This Row],[Pheno Abv]],".",RIGHT(ScanWorkbook[[#This Row],[METRC]],6))))</f>
        <v/>
      </c>
      <c r="L269" s="2" t="s">
        <v>520</v>
      </c>
    </row>
    <row r="270" spans="1:12" x14ac:dyDescent="0.25">
      <c r="A270" s="2">
        <v>4</v>
      </c>
      <c r="B270" s="52" t="s">
        <v>8170</v>
      </c>
      <c r="C270" s="130" t="s">
        <v>7749</v>
      </c>
      <c r="D270" s="2">
        <v>3</v>
      </c>
      <c r="E270" s="2" t="s">
        <v>8208</v>
      </c>
      <c r="F270" s="2" t="str">
        <f>IF(ISEVEN(ROW(ScanWorkbook[[#This Row],[SCAN INTO THIS COLUMN]])),C270,"")</f>
        <v>1A4070000000065000090079</v>
      </c>
      <c r="G270" s="2" t="str">
        <f>IF(ISEVEN(ROW(ScanWorkbook[[#This Row],[SCAN INTO THIS COLUMN]])),C271,"")</f>
        <v>LCKE004.079974</v>
      </c>
      <c r="H270" s="2" t="str">
        <f>LEFT(ScanWorkbook[[#This Row],[Pheno]],4)</f>
        <v>LCKE</v>
      </c>
      <c r="I270" s="2" t="str">
        <f>IF(SUM(COUNTIF(ScanWorkbook[[#This Row],[Pheno]],{"*.*"})),LEFT(ScanWorkbook[[#This Row],[Pheno]],7),_xlfn.CONCAT(LEFT(ScanWorkbook[[#This Row],[Pheno]],4),RIGHT(ScanWorkbook[[#This Row],[Pheno]],3)))</f>
        <v>LCKE004</v>
      </c>
      <c r="J270" s="56" t="s">
        <v>8437</v>
      </c>
      <c r="K270" s="2" t="str">
        <f>IF(ScanWorkbook[[#This Row],[METRC]]=0,"",IF(ScanWorkbook[[#This Row],[METRC]]="","",_xlfn.CONCAT(ScanWorkbook[[#This Row],[Pheno Abv]],".",RIGHT(ScanWorkbook[[#This Row],[METRC]],6))))</f>
        <v>LCKE004.090079</v>
      </c>
      <c r="L270" s="2" t="s">
        <v>520</v>
      </c>
    </row>
    <row r="271" spans="1:12" x14ac:dyDescent="0.25">
      <c r="A271" s="2">
        <v>4</v>
      </c>
      <c r="B271" s="52" t="s">
        <v>8170</v>
      </c>
      <c r="C271" s="130" t="s">
        <v>7335</v>
      </c>
      <c r="D271" s="2">
        <v>3</v>
      </c>
      <c r="E271" s="2" t="s">
        <v>8208</v>
      </c>
      <c r="F271" s="2" t="str">
        <f>IF(ISEVEN(ROW(ScanWorkbook[[#This Row],[SCAN INTO THIS COLUMN]])),C271,"")</f>
        <v/>
      </c>
      <c r="G271" s="2" t="str">
        <f>IF(ISEVEN(ROW(ScanWorkbook[[#This Row],[SCAN INTO THIS COLUMN]])),C272,"")</f>
        <v/>
      </c>
      <c r="H271" s="2" t="str">
        <f>LEFT(ScanWorkbook[[#This Row],[Pheno]],4)</f>
        <v/>
      </c>
      <c r="I271" s="2" t="str">
        <f>IF(SUM(COUNTIF(ScanWorkbook[[#This Row],[Pheno]],{"*.*"})),LEFT(ScanWorkbook[[#This Row],[Pheno]],7),_xlfn.CONCAT(LEFT(ScanWorkbook[[#This Row],[Pheno]],4),RIGHT(ScanWorkbook[[#This Row],[Pheno]],3)))</f>
        <v/>
      </c>
      <c r="J271" s="56" t="s">
        <v>8437</v>
      </c>
      <c r="K271" s="2" t="str">
        <f>IF(ScanWorkbook[[#This Row],[METRC]]=0,"",IF(ScanWorkbook[[#This Row],[METRC]]="","",_xlfn.CONCAT(ScanWorkbook[[#This Row],[Pheno Abv]],".",RIGHT(ScanWorkbook[[#This Row],[METRC]],6))))</f>
        <v/>
      </c>
      <c r="L271" s="2" t="s">
        <v>520</v>
      </c>
    </row>
    <row r="272" spans="1:12" x14ac:dyDescent="0.25">
      <c r="A272" s="2">
        <v>4</v>
      </c>
      <c r="B272" s="52" t="s">
        <v>8170</v>
      </c>
      <c r="C272" s="130" t="s">
        <v>7439</v>
      </c>
      <c r="D272" s="2">
        <v>4</v>
      </c>
      <c r="E272" s="2" t="s">
        <v>8208</v>
      </c>
      <c r="F272" s="2" t="str">
        <f>IF(ISEVEN(ROW(ScanWorkbook[[#This Row],[SCAN INTO THIS COLUMN]])),C272,"")</f>
        <v>.</v>
      </c>
      <c r="G272" s="2" t="str">
        <f>IF(ISEVEN(ROW(ScanWorkbook[[#This Row],[SCAN INTO THIS COLUMN]])),C273,"")</f>
        <v>.</v>
      </c>
      <c r="H272" s="2" t="str">
        <f>LEFT(ScanWorkbook[[#This Row],[Pheno]],4)</f>
        <v>.</v>
      </c>
      <c r="I272" s="2" t="str">
        <f>IF(SUM(COUNTIF(ScanWorkbook[[#This Row],[Pheno]],{"*.*"})),LEFT(ScanWorkbook[[#This Row],[Pheno]],7),_xlfn.CONCAT(LEFT(ScanWorkbook[[#This Row],[Pheno]],4),RIGHT(ScanWorkbook[[#This Row],[Pheno]],3)))</f>
        <v>.</v>
      </c>
      <c r="J272" s="56" t="s">
        <v>8438</v>
      </c>
      <c r="K272" s="2" t="str">
        <f>IF(ScanWorkbook[[#This Row],[METRC]]=0,"",IF(ScanWorkbook[[#This Row],[METRC]]="","",_xlfn.CONCAT(ScanWorkbook[[#This Row],[Pheno Abv]],".",RIGHT(ScanWorkbook[[#This Row],[METRC]],6))))</f>
        <v>...</v>
      </c>
      <c r="L272" s="2" t="s">
        <v>520</v>
      </c>
    </row>
    <row r="273" spans="1:12" x14ac:dyDescent="0.25">
      <c r="A273" s="2">
        <v>4</v>
      </c>
      <c r="B273" s="52" t="s">
        <v>8170</v>
      </c>
      <c r="C273" s="130" t="s">
        <v>7439</v>
      </c>
      <c r="D273" s="2">
        <v>4</v>
      </c>
      <c r="E273" s="2" t="s">
        <v>8208</v>
      </c>
      <c r="F273" s="2" t="str">
        <f>IF(ISEVEN(ROW(ScanWorkbook[[#This Row],[SCAN INTO THIS COLUMN]])),C273,"")</f>
        <v/>
      </c>
      <c r="G273" s="2" t="str">
        <f>IF(ISEVEN(ROW(ScanWorkbook[[#This Row],[SCAN INTO THIS COLUMN]])),C274,"")</f>
        <v/>
      </c>
      <c r="H273" s="2" t="str">
        <f>LEFT(ScanWorkbook[[#This Row],[Pheno]],4)</f>
        <v/>
      </c>
      <c r="I273" s="2" t="str">
        <f>IF(SUM(COUNTIF(ScanWorkbook[[#This Row],[Pheno]],{"*.*"})),LEFT(ScanWorkbook[[#This Row],[Pheno]],7),_xlfn.CONCAT(LEFT(ScanWorkbook[[#This Row],[Pheno]],4),RIGHT(ScanWorkbook[[#This Row],[Pheno]],3)))</f>
        <v/>
      </c>
      <c r="J273" s="56" t="s">
        <v>8438</v>
      </c>
      <c r="K273" s="2" t="str">
        <f>IF(ScanWorkbook[[#This Row],[METRC]]=0,"",IF(ScanWorkbook[[#This Row],[METRC]]="","",_xlfn.CONCAT(ScanWorkbook[[#This Row],[Pheno Abv]],".",RIGHT(ScanWorkbook[[#This Row],[METRC]],6))))</f>
        <v/>
      </c>
      <c r="L273" s="2" t="s">
        <v>520</v>
      </c>
    </row>
    <row r="274" spans="1:12" x14ac:dyDescent="0.25">
      <c r="A274" s="2">
        <v>5</v>
      </c>
      <c r="B274" s="52" t="s">
        <v>8170</v>
      </c>
      <c r="C274" s="130" t="s">
        <v>7439</v>
      </c>
      <c r="D274" s="2">
        <v>1</v>
      </c>
      <c r="E274" s="2" t="s">
        <v>8209</v>
      </c>
      <c r="F274" s="2" t="str">
        <f>IF(ISEVEN(ROW(ScanWorkbook[[#This Row],[SCAN INTO THIS COLUMN]])),C274,"")</f>
        <v>.</v>
      </c>
      <c r="G274" s="2" t="str">
        <f>IF(ISEVEN(ROW(ScanWorkbook[[#This Row],[SCAN INTO THIS COLUMN]])),C275,"")</f>
        <v>.</v>
      </c>
      <c r="H274" s="2" t="str">
        <f>LEFT(ScanWorkbook[[#This Row],[Pheno]],4)</f>
        <v>.</v>
      </c>
      <c r="I274" s="2" t="str">
        <f>IF(SUM(COUNTIF(ScanWorkbook[[#This Row],[Pheno]],{"*.*"})),LEFT(ScanWorkbook[[#This Row],[Pheno]],7),_xlfn.CONCAT(LEFT(ScanWorkbook[[#This Row],[Pheno]],4),RIGHT(ScanWorkbook[[#This Row],[Pheno]],3)))</f>
        <v>.</v>
      </c>
      <c r="J274" s="56" t="s">
        <v>8439</v>
      </c>
      <c r="K274" s="2" t="str">
        <f>IF(ScanWorkbook[[#This Row],[METRC]]=0,"",IF(ScanWorkbook[[#This Row],[METRC]]="","",_xlfn.CONCAT(ScanWorkbook[[#This Row],[Pheno Abv]],".",RIGHT(ScanWorkbook[[#This Row],[METRC]],6))))</f>
        <v>...</v>
      </c>
      <c r="L274" s="2" t="s">
        <v>520</v>
      </c>
    </row>
    <row r="275" spans="1:12" x14ac:dyDescent="0.25">
      <c r="A275" s="2">
        <v>5</v>
      </c>
      <c r="B275" s="52" t="s">
        <v>8170</v>
      </c>
      <c r="C275" s="130" t="s">
        <v>7439</v>
      </c>
      <c r="D275" s="2">
        <v>1</v>
      </c>
      <c r="E275" s="2" t="s">
        <v>8209</v>
      </c>
      <c r="F275" s="2" t="str">
        <f>IF(ISEVEN(ROW(ScanWorkbook[[#This Row],[SCAN INTO THIS COLUMN]])),C275,"")</f>
        <v/>
      </c>
      <c r="G275" s="2" t="str">
        <f>IF(ISEVEN(ROW(ScanWorkbook[[#This Row],[SCAN INTO THIS COLUMN]])),C276,"")</f>
        <v/>
      </c>
      <c r="H275" s="2" t="str">
        <f>LEFT(ScanWorkbook[[#This Row],[Pheno]],4)</f>
        <v/>
      </c>
      <c r="I275" s="2" t="str">
        <f>IF(SUM(COUNTIF(ScanWorkbook[[#This Row],[Pheno]],{"*.*"})),LEFT(ScanWorkbook[[#This Row],[Pheno]],7),_xlfn.CONCAT(LEFT(ScanWorkbook[[#This Row],[Pheno]],4),RIGHT(ScanWorkbook[[#This Row],[Pheno]],3)))</f>
        <v/>
      </c>
      <c r="J275" s="56" t="s">
        <v>8439</v>
      </c>
      <c r="K275" s="2" t="str">
        <f>IF(ScanWorkbook[[#This Row],[METRC]]=0,"",IF(ScanWorkbook[[#This Row],[METRC]]="","",_xlfn.CONCAT(ScanWorkbook[[#This Row],[Pheno Abv]],".",RIGHT(ScanWorkbook[[#This Row],[METRC]],6))))</f>
        <v/>
      </c>
      <c r="L275" s="2" t="s">
        <v>520</v>
      </c>
    </row>
    <row r="276" spans="1:12" x14ac:dyDescent="0.25">
      <c r="A276" s="2">
        <v>5</v>
      </c>
      <c r="B276" s="52" t="s">
        <v>8170</v>
      </c>
      <c r="C276" s="130" t="s">
        <v>7744</v>
      </c>
      <c r="D276" s="2">
        <v>2</v>
      </c>
      <c r="E276" s="2" t="s">
        <v>8209</v>
      </c>
      <c r="F276" s="2" t="str">
        <f>IF(ISEVEN(ROW(ScanWorkbook[[#This Row],[SCAN INTO THIS COLUMN]])),C276,"")</f>
        <v>1A4070000000065000090042</v>
      </c>
      <c r="G276" s="2" t="str">
        <f>IF(ISEVEN(ROW(ScanWorkbook[[#This Row],[SCAN INTO THIS COLUMN]])),C277,"")</f>
        <v>LCKE003.079971</v>
      </c>
      <c r="H276" s="2" t="str">
        <f>LEFT(ScanWorkbook[[#This Row],[Pheno]],4)</f>
        <v>LCKE</v>
      </c>
      <c r="I276" s="2" t="str">
        <f>IF(SUM(COUNTIF(ScanWorkbook[[#This Row],[Pheno]],{"*.*"})),LEFT(ScanWorkbook[[#This Row],[Pheno]],7),_xlfn.CONCAT(LEFT(ScanWorkbook[[#This Row],[Pheno]],4),RIGHT(ScanWorkbook[[#This Row],[Pheno]],3)))</f>
        <v>LCKE003</v>
      </c>
      <c r="J276" s="56" t="s">
        <v>8575</v>
      </c>
      <c r="K276" s="2" t="str">
        <f>IF(ScanWorkbook[[#This Row],[METRC]]=0,"",IF(ScanWorkbook[[#This Row],[METRC]]="","",_xlfn.CONCAT(ScanWorkbook[[#This Row],[Pheno Abv]],".",RIGHT(ScanWorkbook[[#This Row],[METRC]],6))))</f>
        <v>LCKE003.090042</v>
      </c>
      <c r="L276" s="2" t="s">
        <v>520</v>
      </c>
    </row>
    <row r="277" spans="1:12" x14ac:dyDescent="0.25">
      <c r="A277" s="2">
        <v>5</v>
      </c>
      <c r="B277" s="52" t="s">
        <v>8170</v>
      </c>
      <c r="C277" s="130" t="s">
        <v>7350</v>
      </c>
      <c r="D277" s="2">
        <v>2</v>
      </c>
      <c r="E277" s="2" t="s">
        <v>8209</v>
      </c>
      <c r="F277" s="2" t="str">
        <f>IF(ISEVEN(ROW(ScanWorkbook[[#This Row],[SCAN INTO THIS COLUMN]])),C277,"")</f>
        <v/>
      </c>
      <c r="G277" s="2" t="str">
        <f>IF(ISEVEN(ROW(ScanWorkbook[[#This Row],[SCAN INTO THIS COLUMN]])),C278,"")</f>
        <v/>
      </c>
      <c r="H277" s="2" t="str">
        <f>LEFT(ScanWorkbook[[#This Row],[Pheno]],4)</f>
        <v/>
      </c>
      <c r="I277" s="2" t="str">
        <f>IF(SUM(COUNTIF(ScanWorkbook[[#This Row],[Pheno]],{"*.*"})),LEFT(ScanWorkbook[[#This Row],[Pheno]],7),_xlfn.CONCAT(LEFT(ScanWorkbook[[#This Row],[Pheno]],4),RIGHT(ScanWorkbook[[#This Row],[Pheno]],3)))</f>
        <v/>
      </c>
      <c r="J277" s="56" t="s">
        <v>8575</v>
      </c>
      <c r="K277" s="2" t="str">
        <f>IF(ScanWorkbook[[#This Row],[METRC]]=0,"",IF(ScanWorkbook[[#This Row],[METRC]]="","",_xlfn.CONCAT(ScanWorkbook[[#This Row],[Pheno Abv]],".",RIGHT(ScanWorkbook[[#This Row],[METRC]],6))))</f>
        <v/>
      </c>
      <c r="L277" s="2" t="s">
        <v>520</v>
      </c>
    </row>
    <row r="278" spans="1:12" x14ac:dyDescent="0.25">
      <c r="A278" s="2">
        <v>5</v>
      </c>
      <c r="B278" s="52" t="s">
        <v>8170</v>
      </c>
      <c r="C278" s="130" t="s">
        <v>7742</v>
      </c>
      <c r="D278" s="2">
        <v>3</v>
      </c>
      <c r="E278" s="2" t="s">
        <v>8209</v>
      </c>
      <c r="F278" s="2" t="str">
        <f>IF(ISEVEN(ROW(ScanWorkbook[[#This Row],[SCAN INTO THIS COLUMN]])),C278,"")</f>
        <v>1A4070000000065000088978</v>
      </c>
      <c r="G278" s="2" t="str">
        <f>IF(ISEVEN(ROW(ScanWorkbook[[#This Row],[SCAN INTO THIS COLUMN]])),C279,"")</f>
        <v>KOKO011.072557</v>
      </c>
      <c r="H278" s="2" t="str">
        <f>LEFT(ScanWorkbook[[#This Row],[Pheno]],4)</f>
        <v>KOKO</v>
      </c>
      <c r="I278" s="2" t="str">
        <f>IF(SUM(COUNTIF(ScanWorkbook[[#This Row],[Pheno]],{"*.*"})),LEFT(ScanWorkbook[[#This Row],[Pheno]],7),_xlfn.CONCAT(LEFT(ScanWorkbook[[#This Row],[Pheno]],4),RIGHT(ScanWorkbook[[#This Row],[Pheno]],3)))</f>
        <v>KOKO011</v>
      </c>
      <c r="J278" s="56" t="s">
        <v>8576</v>
      </c>
      <c r="K278" s="2" t="str">
        <f>IF(ScanWorkbook[[#This Row],[METRC]]=0,"",IF(ScanWorkbook[[#This Row],[METRC]]="","",_xlfn.CONCAT(ScanWorkbook[[#This Row],[Pheno Abv]],".",RIGHT(ScanWorkbook[[#This Row],[METRC]],6))))</f>
        <v>KOKO011.088978</v>
      </c>
      <c r="L278" s="2" t="s">
        <v>520</v>
      </c>
    </row>
    <row r="279" spans="1:12" x14ac:dyDescent="0.25">
      <c r="A279" s="2">
        <v>5</v>
      </c>
      <c r="B279" s="52" t="s">
        <v>8170</v>
      </c>
      <c r="C279" s="130" t="s">
        <v>2779</v>
      </c>
      <c r="D279" s="2">
        <v>3</v>
      </c>
      <c r="E279" s="2" t="s">
        <v>8209</v>
      </c>
      <c r="F279" s="2" t="str">
        <f>IF(ISEVEN(ROW(ScanWorkbook[[#This Row],[SCAN INTO THIS COLUMN]])),C279,"")</f>
        <v/>
      </c>
      <c r="G279" s="2" t="str">
        <f>IF(ISEVEN(ROW(ScanWorkbook[[#This Row],[SCAN INTO THIS COLUMN]])),C280,"")</f>
        <v/>
      </c>
      <c r="H279" s="2" t="str">
        <f>LEFT(ScanWorkbook[[#This Row],[Pheno]],4)</f>
        <v/>
      </c>
      <c r="I279" s="2" t="str">
        <f>IF(SUM(COUNTIF(ScanWorkbook[[#This Row],[Pheno]],{"*.*"})),LEFT(ScanWorkbook[[#This Row],[Pheno]],7),_xlfn.CONCAT(LEFT(ScanWorkbook[[#This Row],[Pheno]],4),RIGHT(ScanWorkbook[[#This Row],[Pheno]],3)))</f>
        <v/>
      </c>
      <c r="J279" s="56" t="s">
        <v>8576</v>
      </c>
      <c r="K279" s="2" t="str">
        <f>IF(ScanWorkbook[[#This Row],[METRC]]=0,"",IF(ScanWorkbook[[#This Row],[METRC]]="","",_xlfn.CONCAT(ScanWorkbook[[#This Row],[Pheno Abv]],".",RIGHT(ScanWorkbook[[#This Row],[METRC]],6))))</f>
        <v/>
      </c>
      <c r="L279" s="2" t="s">
        <v>520</v>
      </c>
    </row>
    <row r="280" spans="1:12" x14ac:dyDescent="0.25">
      <c r="A280" s="2">
        <v>5</v>
      </c>
      <c r="B280" s="52" t="s">
        <v>8170</v>
      </c>
      <c r="C280" s="130" t="s">
        <v>7678</v>
      </c>
      <c r="D280" s="2">
        <v>4</v>
      </c>
      <c r="E280" s="2" t="s">
        <v>8209</v>
      </c>
      <c r="F280" s="2" t="str">
        <f>IF(ISEVEN(ROW(ScanWorkbook[[#This Row],[SCAN INTO THIS COLUMN]])),C280,"")</f>
        <v>1A4070000000065000086272</v>
      </c>
      <c r="G280" s="2" t="str">
        <f>IF(ISEVEN(ROW(ScanWorkbook[[#This Row],[SCAN INTO THIS COLUMN]])),C281,"")</f>
        <v>PLAN008.066657</v>
      </c>
      <c r="H280" s="2" t="str">
        <f>LEFT(ScanWorkbook[[#This Row],[Pheno]],4)</f>
        <v>PLAN</v>
      </c>
      <c r="I280" s="2" t="str">
        <f>IF(SUM(COUNTIF(ScanWorkbook[[#This Row],[Pheno]],{"*.*"})),LEFT(ScanWorkbook[[#This Row],[Pheno]],7),_xlfn.CONCAT(LEFT(ScanWorkbook[[#This Row],[Pheno]],4),RIGHT(ScanWorkbook[[#This Row],[Pheno]],3)))</f>
        <v>PLAN008</v>
      </c>
      <c r="J280" s="56" t="s">
        <v>8440</v>
      </c>
      <c r="K280" s="2" t="str">
        <f>IF(ScanWorkbook[[#This Row],[METRC]]=0,"",IF(ScanWorkbook[[#This Row],[METRC]]="","",_xlfn.CONCAT(ScanWorkbook[[#This Row],[Pheno Abv]],".",RIGHT(ScanWorkbook[[#This Row],[METRC]],6))))</f>
        <v>PLAN008.086272</v>
      </c>
      <c r="L280" s="2" t="s">
        <v>520</v>
      </c>
    </row>
    <row r="281" spans="1:12" x14ac:dyDescent="0.25">
      <c r="A281" s="2">
        <v>5</v>
      </c>
      <c r="B281" s="52" t="s">
        <v>8170</v>
      </c>
      <c r="C281" s="130" t="s">
        <v>2691</v>
      </c>
      <c r="D281" s="2">
        <v>4</v>
      </c>
      <c r="E281" s="2" t="s">
        <v>8209</v>
      </c>
      <c r="F281" s="2" t="str">
        <f>IF(ISEVEN(ROW(ScanWorkbook[[#This Row],[SCAN INTO THIS COLUMN]])),C281,"")</f>
        <v/>
      </c>
      <c r="G281" s="2" t="str">
        <f>IF(ISEVEN(ROW(ScanWorkbook[[#This Row],[SCAN INTO THIS COLUMN]])),C282,"")</f>
        <v/>
      </c>
      <c r="H281" s="2" t="str">
        <f>LEFT(ScanWorkbook[[#This Row],[Pheno]],4)</f>
        <v/>
      </c>
      <c r="I281" s="2" t="str">
        <f>IF(SUM(COUNTIF(ScanWorkbook[[#This Row],[Pheno]],{"*.*"})),LEFT(ScanWorkbook[[#This Row],[Pheno]],7),_xlfn.CONCAT(LEFT(ScanWorkbook[[#This Row],[Pheno]],4),RIGHT(ScanWorkbook[[#This Row],[Pheno]],3)))</f>
        <v/>
      </c>
      <c r="J281" s="56" t="s">
        <v>8440</v>
      </c>
      <c r="K281" s="2" t="str">
        <f>IF(ScanWorkbook[[#This Row],[METRC]]=0,"",IF(ScanWorkbook[[#This Row],[METRC]]="","",_xlfn.CONCAT(ScanWorkbook[[#This Row],[Pheno Abv]],".",RIGHT(ScanWorkbook[[#This Row],[METRC]],6))))</f>
        <v/>
      </c>
      <c r="L281" s="2" t="s">
        <v>520</v>
      </c>
    </row>
    <row r="282" spans="1:12" x14ac:dyDescent="0.25">
      <c r="A282" s="2">
        <v>6</v>
      </c>
      <c r="B282" s="52" t="s">
        <v>8170</v>
      </c>
      <c r="C282" s="130" t="s">
        <v>7439</v>
      </c>
      <c r="D282" s="2">
        <v>1</v>
      </c>
      <c r="E282" s="2" t="s">
        <v>8210</v>
      </c>
      <c r="F282" s="2" t="str">
        <f>IF(ISEVEN(ROW(ScanWorkbook[[#This Row],[SCAN INTO THIS COLUMN]])),C282,"")</f>
        <v>.</v>
      </c>
      <c r="G282" s="2" t="str">
        <f>IF(ISEVEN(ROW(ScanWorkbook[[#This Row],[SCAN INTO THIS COLUMN]])),C283,"")</f>
        <v>.</v>
      </c>
      <c r="H282" s="2" t="str">
        <f>LEFT(ScanWorkbook[[#This Row],[Pheno]],4)</f>
        <v>.</v>
      </c>
      <c r="I282" s="2" t="str">
        <f>IF(SUM(COUNTIF(ScanWorkbook[[#This Row],[Pheno]],{"*.*"})),LEFT(ScanWorkbook[[#This Row],[Pheno]],7),_xlfn.CONCAT(LEFT(ScanWorkbook[[#This Row],[Pheno]],4),RIGHT(ScanWorkbook[[#This Row],[Pheno]],3)))</f>
        <v>.</v>
      </c>
      <c r="J282" s="56" t="s">
        <v>8441</v>
      </c>
      <c r="K282" s="2" t="str">
        <f>IF(ScanWorkbook[[#This Row],[METRC]]=0,"",IF(ScanWorkbook[[#This Row],[METRC]]="","",_xlfn.CONCAT(ScanWorkbook[[#This Row],[Pheno Abv]],".",RIGHT(ScanWorkbook[[#This Row],[METRC]],6))))</f>
        <v>...</v>
      </c>
      <c r="L282" s="2" t="s">
        <v>520</v>
      </c>
    </row>
    <row r="283" spans="1:12" x14ac:dyDescent="0.25">
      <c r="A283" s="2">
        <v>6</v>
      </c>
      <c r="B283" s="52" t="s">
        <v>8170</v>
      </c>
      <c r="C283" s="130" t="s">
        <v>7439</v>
      </c>
      <c r="D283" s="2">
        <v>1</v>
      </c>
      <c r="E283" s="2" t="s">
        <v>8210</v>
      </c>
      <c r="F283" s="2" t="str">
        <f>IF(ISEVEN(ROW(ScanWorkbook[[#This Row],[SCAN INTO THIS COLUMN]])),C283,"")</f>
        <v/>
      </c>
      <c r="G283" s="2" t="str">
        <f>IF(ISEVEN(ROW(ScanWorkbook[[#This Row],[SCAN INTO THIS COLUMN]])),C284,"")</f>
        <v/>
      </c>
      <c r="H283" s="2" t="str">
        <f>LEFT(ScanWorkbook[[#This Row],[Pheno]],4)</f>
        <v/>
      </c>
      <c r="I283" s="2" t="str">
        <f>IF(SUM(COUNTIF(ScanWorkbook[[#This Row],[Pheno]],{"*.*"})),LEFT(ScanWorkbook[[#This Row],[Pheno]],7),_xlfn.CONCAT(LEFT(ScanWorkbook[[#This Row],[Pheno]],4),RIGHT(ScanWorkbook[[#This Row],[Pheno]],3)))</f>
        <v/>
      </c>
      <c r="J283" s="56" t="s">
        <v>8441</v>
      </c>
      <c r="K283" s="2" t="str">
        <f>IF(ScanWorkbook[[#This Row],[METRC]]=0,"",IF(ScanWorkbook[[#This Row],[METRC]]="","",_xlfn.CONCAT(ScanWorkbook[[#This Row],[Pheno Abv]],".",RIGHT(ScanWorkbook[[#This Row],[METRC]],6))))</f>
        <v/>
      </c>
      <c r="L283" s="2" t="s">
        <v>520</v>
      </c>
    </row>
    <row r="284" spans="1:12" x14ac:dyDescent="0.25">
      <c r="A284" s="2">
        <v>6</v>
      </c>
      <c r="B284" s="52" t="s">
        <v>8170</v>
      </c>
      <c r="C284" s="130" t="s">
        <v>7770</v>
      </c>
      <c r="D284" s="2">
        <v>2</v>
      </c>
      <c r="E284" s="2" t="s">
        <v>8210</v>
      </c>
      <c r="F284" s="2" t="str">
        <f>IF(ISEVEN(ROW(ScanWorkbook[[#This Row],[SCAN INTO THIS COLUMN]])),C284,"")</f>
        <v>1A4070000000065000088362</v>
      </c>
      <c r="G284" s="2" t="str">
        <f>IF(ISEVEN(ROW(ScanWorkbook[[#This Row],[SCAN INTO THIS COLUMN]])),C285,"")</f>
        <v>STR8017.072751</v>
      </c>
      <c r="H284" s="2" t="str">
        <f>LEFT(ScanWorkbook[[#This Row],[Pheno]],4)</f>
        <v>STR8</v>
      </c>
      <c r="I284" s="2" t="str">
        <f>IF(SUM(COUNTIF(ScanWorkbook[[#This Row],[Pheno]],{"*.*"})),LEFT(ScanWorkbook[[#This Row],[Pheno]],7),_xlfn.CONCAT(LEFT(ScanWorkbook[[#This Row],[Pheno]],4),RIGHT(ScanWorkbook[[#This Row],[Pheno]],3)))</f>
        <v>STR8017</v>
      </c>
      <c r="J284" s="56" t="s">
        <v>8577</v>
      </c>
      <c r="K284" s="2" t="str">
        <f>IF(ScanWorkbook[[#This Row],[METRC]]=0,"",IF(ScanWorkbook[[#This Row],[METRC]]="","",_xlfn.CONCAT(ScanWorkbook[[#This Row],[Pheno Abv]],".",RIGHT(ScanWorkbook[[#This Row],[METRC]],6))))</f>
        <v>STR8017.088362</v>
      </c>
      <c r="L284" s="2" t="s">
        <v>520</v>
      </c>
    </row>
    <row r="285" spans="1:12" x14ac:dyDescent="0.25">
      <c r="A285" s="2">
        <v>6</v>
      </c>
      <c r="B285" s="52" t="s">
        <v>8170</v>
      </c>
      <c r="C285" s="130" t="s">
        <v>2768</v>
      </c>
      <c r="D285" s="2">
        <v>2</v>
      </c>
      <c r="E285" s="2" t="s">
        <v>8210</v>
      </c>
      <c r="F285" s="2" t="str">
        <f>IF(ISEVEN(ROW(ScanWorkbook[[#This Row],[SCAN INTO THIS COLUMN]])),C285,"")</f>
        <v/>
      </c>
      <c r="G285" s="2" t="str">
        <f>IF(ISEVEN(ROW(ScanWorkbook[[#This Row],[SCAN INTO THIS COLUMN]])),C286,"")</f>
        <v/>
      </c>
      <c r="H285" s="2" t="str">
        <f>LEFT(ScanWorkbook[[#This Row],[Pheno]],4)</f>
        <v/>
      </c>
      <c r="I285" s="2" t="str">
        <f>IF(SUM(COUNTIF(ScanWorkbook[[#This Row],[Pheno]],{"*.*"})),LEFT(ScanWorkbook[[#This Row],[Pheno]],7),_xlfn.CONCAT(LEFT(ScanWorkbook[[#This Row],[Pheno]],4),RIGHT(ScanWorkbook[[#This Row],[Pheno]],3)))</f>
        <v/>
      </c>
      <c r="J285" s="56" t="s">
        <v>8577</v>
      </c>
      <c r="K285" s="2" t="str">
        <f>IF(ScanWorkbook[[#This Row],[METRC]]=0,"",IF(ScanWorkbook[[#This Row],[METRC]]="","",_xlfn.CONCAT(ScanWorkbook[[#This Row],[Pheno Abv]],".",RIGHT(ScanWorkbook[[#This Row],[METRC]],6))))</f>
        <v/>
      </c>
      <c r="L285" s="2" t="s">
        <v>520</v>
      </c>
    </row>
    <row r="286" spans="1:12" x14ac:dyDescent="0.25">
      <c r="A286" s="2">
        <v>6</v>
      </c>
      <c r="B286" s="52" t="s">
        <v>8170</v>
      </c>
      <c r="C286" s="130" t="s">
        <v>7679</v>
      </c>
      <c r="D286" s="2">
        <v>3</v>
      </c>
      <c r="E286" s="2" t="s">
        <v>8210</v>
      </c>
      <c r="F286" s="2" t="str">
        <f>IF(ISEVEN(ROW(ScanWorkbook[[#This Row],[SCAN INTO THIS COLUMN]])),C286,"")</f>
        <v>1A4070000000065000086293</v>
      </c>
      <c r="G286" s="2" t="str">
        <f>IF(ISEVEN(ROW(ScanWorkbook[[#This Row],[SCAN INTO THIS COLUMN]])),C287,"")</f>
        <v>PLAN008.066657</v>
      </c>
      <c r="H286" s="2" t="str">
        <f>LEFT(ScanWorkbook[[#This Row],[Pheno]],4)</f>
        <v>PLAN</v>
      </c>
      <c r="I286" s="2" t="str">
        <f>IF(SUM(COUNTIF(ScanWorkbook[[#This Row],[Pheno]],{"*.*"})),LEFT(ScanWorkbook[[#This Row],[Pheno]],7),_xlfn.CONCAT(LEFT(ScanWorkbook[[#This Row],[Pheno]],4),RIGHT(ScanWorkbook[[#This Row],[Pheno]],3)))</f>
        <v>PLAN008</v>
      </c>
      <c r="J286" s="56" t="s">
        <v>8578</v>
      </c>
      <c r="K286" s="2" t="str">
        <f>IF(ScanWorkbook[[#This Row],[METRC]]=0,"",IF(ScanWorkbook[[#This Row],[METRC]]="","",_xlfn.CONCAT(ScanWorkbook[[#This Row],[Pheno Abv]],".",RIGHT(ScanWorkbook[[#This Row],[METRC]],6))))</f>
        <v>PLAN008.086293</v>
      </c>
      <c r="L286" s="2" t="s">
        <v>520</v>
      </c>
    </row>
    <row r="287" spans="1:12" x14ac:dyDescent="0.25">
      <c r="A287" s="2">
        <v>6</v>
      </c>
      <c r="B287" s="52" t="s">
        <v>8170</v>
      </c>
      <c r="C287" s="130" t="s">
        <v>2691</v>
      </c>
      <c r="D287" s="2">
        <v>3</v>
      </c>
      <c r="E287" s="2" t="s">
        <v>8210</v>
      </c>
      <c r="F287" s="2" t="str">
        <f>IF(ISEVEN(ROW(ScanWorkbook[[#This Row],[SCAN INTO THIS COLUMN]])),C287,"")</f>
        <v/>
      </c>
      <c r="G287" s="2" t="str">
        <f>IF(ISEVEN(ROW(ScanWorkbook[[#This Row],[SCAN INTO THIS COLUMN]])),C288,"")</f>
        <v/>
      </c>
      <c r="H287" s="2" t="str">
        <f>LEFT(ScanWorkbook[[#This Row],[Pheno]],4)</f>
        <v/>
      </c>
      <c r="I287" s="2" t="str">
        <f>IF(SUM(COUNTIF(ScanWorkbook[[#This Row],[Pheno]],{"*.*"})),LEFT(ScanWorkbook[[#This Row],[Pheno]],7),_xlfn.CONCAT(LEFT(ScanWorkbook[[#This Row],[Pheno]],4),RIGHT(ScanWorkbook[[#This Row],[Pheno]],3)))</f>
        <v/>
      </c>
      <c r="J287" s="56" t="s">
        <v>8578</v>
      </c>
      <c r="K287" s="2" t="str">
        <f>IF(ScanWorkbook[[#This Row],[METRC]]=0,"",IF(ScanWorkbook[[#This Row],[METRC]]="","",_xlfn.CONCAT(ScanWorkbook[[#This Row],[Pheno Abv]],".",RIGHT(ScanWorkbook[[#This Row],[METRC]],6))))</f>
        <v/>
      </c>
      <c r="L287" s="2" t="s">
        <v>520</v>
      </c>
    </row>
    <row r="288" spans="1:12" x14ac:dyDescent="0.25">
      <c r="A288" s="2">
        <v>6</v>
      </c>
      <c r="B288" s="52" t="s">
        <v>8170</v>
      </c>
      <c r="C288" s="130" t="s">
        <v>7439</v>
      </c>
      <c r="D288" s="2">
        <v>4</v>
      </c>
      <c r="E288" s="2" t="s">
        <v>8210</v>
      </c>
      <c r="F288" s="2" t="str">
        <f>IF(ISEVEN(ROW(ScanWorkbook[[#This Row],[SCAN INTO THIS COLUMN]])),C288,"")</f>
        <v>.</v>
      </c>
      <c r="G288" s="2" t="str">
        <f>IF(ISEVEN(ROW(ScanWorkbook[[#This Row],[SCAN INTO THIS COLUMN]])),C289,"")</f>
        <v>.</v>
      </c>
      <c r="H288" s="2" t="str">
        <f>LEFT(ScanWorkbook[[#This Row],[Pheno]],4)</f>
        <v>.</v>
      </c>
      <c r="I288" s="2" t="str">
        <f>IF(SUM(COUNTIF(ScanWorkbook[[#This Row],[Pheno]],{"*.*"})),LEFT(ScanWorkbook[[#This Row],[Pheno]],7),_xlfn.CONCAT(LEFT(ScanWorkbook[[#This Row],[Pheno]],4),RIGHT(ScanWorkbook[[#This Row],[Pheno]],3)))</f>
        <v>.</v>
      </c>
      <c r="J288" s="56" t="s">
        <v>8442</v>
      </c>
      <c r="K288" s="2" t="str">
        <f>IF(ScanWorkbook[[#This Row],[METRC]]=0,"",IF(ScanWorkbook[[#This Row],[METRC]]="","",_xlfn.CONCAT(ScanWorkbook[[#This Row],[Pheno Abv]],".",RIGHT(ScanWorkbook[[#This Row],[METRC]],6))))</f>
        <v>...</v>
      </c>
      <c r="L288" s="2" t="s">
        <v>520</v>
      </c>
    </row>
    <row r="289" spans="1:12" x14ac:dyDescent="0.25">
      <c r="A289" s="4">
        <v>6</v>
      </c>
      <c r="B289" s="53" t="s">
        <v>8170</v>
      </c>
      <c r="C289" s="130" t="s">
        <v>7439</v>
      </c>
      <c r="D289" s="4">
        <v>4</v>
      </c>
      <c r="E289" s="4" t="s">
        <v>8210</v>
      </c>
      <c r="F289" s="2" t="str">
        <f>IF(ISEVEN(ROW(ScanWorkbook[[#This Row],[SCAN INTO THIS COLUMN]])),C289,"")</f>
        <v/>
      </c>
      <c r="G289" s="2" t="str">
        <f>IF(ISEVEN(ROW(ScanWorkbook[[#This Row],[SCAN INTO THIS COLUMN]])),C290,"")</f>
        <v/>
      </c>
      <c r="H289" s="2" t="str">
        <f>LEFT(ScanWorkbook[[#This Row],[Pheno]],4)</f>
        <v/>
      </c>
      <c r="I289" s="2" t="str">
        <f>IF(SUM(COUNTIF(ScanWorkbook[[#This Row],[Pheno]],{"*.*"})),LEFT(ScanWorkbook[[#This Row],[Pheno]],7),_xlfn.CONCAT(LEFT(ScanWorkbook[[#This Row],[Pheno]],4),RIGHT(ScanWorkbook[[#This Row],[Pheno]],3)))</f>
        <v/>
      </c>
      <c r="J289" s="56" t="s">
        <v>8442</v>
      </c>
      <c r="K289" s="2" t="str">
        <f>IF(ScanWorkbook[[#This Row],[METRC]]=0,"",IF(ScanWorkbook[[#This Row],[METRC]]="","",_xlfn.CONCAT(ScanWorkbook[[#This Row],[Pheno Abv]],".",RIGHT(ScanWorkbook[[#This Row],[METRC]],6))))</f>
        <v/>
      </c>
      <c r="L289" s="2" t="s">
        <v>520</v>
      </c>
    </row>
    <row r="290" spans="1:12" x14ac:dyDescent="0.25">
      <c r="A290" s="8">
        <v>1</v>
      </c>
      <c r="B290" s="54" t="s">
        <v>8171</v>
      </c>
      <c r="C290" s="131" t="s">
        <v>11162</v>
      </c>
      <c r="D290" s="9">
        <v>1</v>
      </c>
      <c r="E290" s="8" t="s">
        <v>8211</v>
      </c>
      <c r="F290" s="7" t="str">
        <f>IF(ISEVEN(ROW(ScanWorkbook[[#This Row],[SCAN INTO THIS COLUMN]])),C290,"")</f>
        <v>1A4070000000065000096094</v>
      </c>
      <c r="G290" s="7" t="str">
        <f>IF(ISEVEN(ROW(ScanWorkbook[[#This Row],[SCAN INTO THIS COLUMN]])),C291,"")</f>
        <v>BLDS207.069904</v>
      </c>
      <c r="H290" s="7" t="str">
        <f>LEFT(ScanWorkbook[[#This Row],[Pheno]],4)</f>
        <v>BLDS</v>
      </c>
      <c r="I290" s="7" t="str">
        <f>IF(SUM(COUNTIF(ScanWorkbook[[#This Row],[Pheno]],{"*.*"})),LEFT(ScanWorkbook[[#This Row],[Pheno]],7),_xlfn.CONCAT(LEFT(ScanWorkbook[[#This Row],[Pheno]],4),RIGHT(ScanWorkbook[[#This Row],[Pheno]],3)))</f>
        <v>BLDS207</v>
      </c>
      <c r="J290" s="57" t="s">
        <v>8443</v>
      </c>
      <c r="K290" s="2" t="str">
        <f>IF(ScanWorkbook[[#This Row],[METRC]]=0,"",IF(ScanWorkbook[[#This Row],[METRC]]="","",_xlfn.CONCAT(ScanWorkbook[[#This Row],[Pheno Abv]],".",RIGHT(ScanWorkbook[[#This Row],[METRC]],6))))</f>
        <v>BLDS207.096094</v>
      </c>
      <c r="L290" s="7" t="s">
        <v>521</v>
      </c>
    </row>
    <row r="291" spans="1:12" x14ac:dyDescent="0.25">
      <c r="A291" s="8">
        <v>1</v>
      </c>
      <c r="B291" s="54" t="s">
        <v>8171</v>
      </c>
      <c r="C291" s="131" t="s">
        <v>11415</v>
      </c>
      <c r="D291" s="9">
        <v>1</v>
      </c>
      <c r="E291" s="8" t="s">
        <v>8211</v>
      </c>
      <c r="F291" s="7" t="str">
        <f>IF(ISEVEN(ROW(ScanWorkbook[[#This Row],[SCAN INTO THIS COLUMN]])),C291,"")</f>
        <v/>
      </c>
      <c r="G291" s="7" t="str">
        <f>IF(ISEVEN(ROW(ScanWorkbook[[#This Row],[SCAN INTO THIS COLUMN]])),C292,"")</f>
        <v/>
      </c>
      <c r="H291" s="7" t="str">
        <f>LEFT(ScanWorkbook[[#This Row],[Pheno]],4)</f>
        <v/>
      </c>
      <c r="I291" s="7" t="str">
        <f>IF(SUM(COUNTIF(ScanWorkbook[[#This Row],[Pheno]],{"*.*"})),LEFT(ScanWorkbook[[#This Row],[Pheno]],7),_xlfn.CONCAT(LEFT(ScanWorkbook[[#This Row],[Pheno]],4),RIGHT(ScanWorkbook[[#This Row],[Pheno]],3)))</f>
        <v/>
      </c>
      <c r="J291" s="57" t="s">
        <v>8443</v>
      </c>
      <c r="K291" s="2" t="str">
        <f>IF(ScanWorkbook[[#This Row],[METRC]]=0,"",IF(ScanWorkbook[[#This Row],[METRC]]="","",_xlfn.CONCAT(ScanWorkbook[[#This Row],[Pheno Abv]],".",RIGHT(ScanWorkbook[[#This Row],[METRC]],6))))</f>
        <v/>
      </c>
      <c r="L291" s="7" t="s">
        <v>521</v>
      </c>
    </row>
    <row r="292" spans="1:12" x14ac:dyDescent="0.25">
      <c r="A292" s="8">
        <v>1</v>
      </c>
      <c r="B292" s="54" t="s">
        <v>8171</v>
      </c>
      <c r="C292" s="131" t="s">
        <v>11104</v>
      </c>
      <c r="D292" s="9">
        <v>2</v>
      </c>
      <c r="E292" s="8" t="s">
        <v>8211</v>
      </c>
      <c r="F292" s="7" t="str">
        <f>IF(ISEVEN(ROW(ScanWorkbook[[#This Row],[SCAN INTO THIS COLUMN]])),C292,"")</f>
        <v>1A4070000000065000096032</v>
      </c>
      <c r="G292" s="7" t="str">
        <f>IF(ISEVEN(ROW(ScanWorkbook[[#This Row],[SCAN INTO THIS COLUMN]])),C293,"")</f>
        <v>BLDS207.069899</v>
      </c>
      <c r="H292" s="7" t="str">
        <f>LEFT(ScanWorkbook[[#This Row],[Pheno]],4)</f>
        <v>BLDS</v>
      </c>
      <c r="I292" s="7" t="str">
        <f>IF(SUM(COUNTIF(ScanWorkbook[[#This Row],[Pheno]],{"*.*"})),LEFT(ScanWorkbook[[#This Row],[Pheno]],7),_xlfn.CONCAT(LEFT(ScanWorkbook[[#This Row],[Pheno]],4),RIGHT(ScanWorkbook[[#This Row],[Pheno]],3)))</f>
        <v>BLDS207</v>
      </c>
      <c r="J292" s="57" t="s">
        <v>8444</v>
      </c>
      <c r="K292" s="2" t="str">
        <f>IF(ScanWorkbook[[#This Row],[METRC]]=0,"",IF(ScanWorkbook[[#This Row],[METRC]]="","",_xlfn.CONCAT(ScanWorkbook[[#This Row],[Pheno Abv]],".",RIGHT(ScanWorkbook[[#This Row],[METRC]],6))))</f>
        <v>BLDS207.096032</v>
      </c>
      <c r="L292" s="7" t="s">
        <v>521</v>
      </c>
    </row>
    <row r="293" spans="1:12" x14ac:dyDescent="0.25">
      <c r="A293" s="8">
        <v>1</v>
      </c>
      <c r="B293" s="54" t="s">
        <v>8171</v>
      </c>
      <c r="C293" s="131" t="s">
        <v>14027</v>
      </c>
      <c r="D293" s="9">
        <v>2</v>
      </c>
      <c r="E293" s="8" t="s">
        <v>8211</v>
      </c>
      <c r="F293" s="7" t="str">
        <f>IF(ISEVEN(ROW(ScanWorkbook[[#This Row],[SCAN INTO THIS COLUMN]])),C293,"")</f>
        <v/>
      </c>
      <c r="G293" s="7" t="str">
        <f>IF(ISEVEN(ROW(ScanWorkbook[[#This Row],[SCAN INTO THIS COLUMN]])),C294,"")</f>
        <v/>
      </c>
      <c r="H293" s="7" t="str">
        <f>LEFT(ScanWorkbook[[#This Row],[Pheno]],4)</f>
        <v/>
      </c>
      <c r="I293" s="7" t="str">
        <f>IF(SUM(COUNTIF(ScanWorkbook[[#This Row],[Pheno]],{"*.*"})),LEFT(ScanWorkbook[[#This Row],[Pheno]],7),_xlfn.CONCAT(LEFT(ScanWorkbook[[#This Row],[Pheno]],4),RIGHT(ScanWorkbook[[#This Row],[Pheno]],3)))</f>
        <v/>
      </c>
      <c r="J293" s="57" t="s">
        <v>8444</v>
      </c>
      <c r="K293" s="2" t="str">
        <f>IF(ScanWorkbook[[#This Row],[METRC]]=0,"",IF(ScanWorkbook[[#This Row],[METRC]]="","",_xlfn.CONCAT(ScanWorkbook[[#This Row],[Pheno Abv]],".",RIGHT(ScanWorkbook[[#This Row],[METRC]],6))))</f>
        <v/>
      </c>
      <c r="L293" s="7" t="s">
        <v>521</v>
      </c>
    </row>
    <row r="294" spans="1:12" x14ac:dyDescent="0.25">
      <c r="A294" s="8">
        <v>1</v>
      </c>
      <c r="B294" s="54" t="s">
        <v>8171</v>
      </c>
      <c r="C294" s="131" t="s">
        <v>11317</v>
      </c>
      <c r="D294" s="9">
        <v>3</v>
      </c>
      <c r="E294" s="8" t="s">
        <v>8211</v>
      </c>
      <c r="F294" s="7" t="str">
        <f>IF(ISEVEN(ROW(ScanWorkbook[[#This Row],[SCAN INTO THIS COLUMN]])),C294,"")</f>
        <v>1A4070000000065000096406</v>
      </c>
      <c r="G294" s="7" t="str">
        <f>IF(ISEVEN(ROW(ScanWorkbook[[#This Row],[SCAN INTO THIS COLUMN]])),C295,"")</f>
        <v>SHRM014.086791</v>
      </c>
      <c r="H294" s="7" t="str">
        <f>LEFT(ScanWorkbook[[#This Row],[Pheno]],4)</f>
        <v>SHRM</v>
      </c>
      <c r="I294" s="7" t="str">
        <f>IF(SUM(COUNTIF(ScanWorkbook[[#This Row],[Pheno]],{"*.*"})),LEFT(ScanWorkbook[[#This Row],[Pheno]],7),_xlfn.CONCAT(LEFT(ScanWorkbook[[#This Row],[Pheno]],4),RIGHT(ScanWorkbook[[#This Row],[Pheno]],3)))</f>
        <v>SHRM014</v>
      </c>
      <c r="J294" s="57" t="s">
        <v>8445</v>
      </c>
      <c r="K294" s="2" t="str">
        <f>IF(ScanWorkbook[[#This Row],[METRC]]=0,"",IF(ScanWorkbook[[#This Row],[METRC]]="","",_xlfn.CONCAT(ScanWorkbook[[#This Row],[Pheno Abv]],".",RIGHT(ScanWorkbook[[#This Row],[METRC]],6))))</f>
        <v>SHRM014.096406</v>
      </c>
      <c r="L294" s="7" t="s">
        <v>521</v>
      </c>
    </row>
    <row r="295" spans="1:12" x14ac:dyDescent="0.25">
      <c r="A295" s="8">
        <v>1</v>
      </c>
      <c r="B295" s="54" t="s">
        <v>8171</v>
      </c>
      <c r="C295" s="131" t="s">
        <v>14028</v>
      </c>
      <c r="D295" s="9">
        <v>3</v>
      </c>
      <c r="E295" s="8" t="s">
        <v>8211</v>
      </c>
      <c r="F295" s="7" t="str">
        <f>IF(ISEVEN(ROW(ScanWorkbook[[#This Row],[SCAN INTO THIS COLUMN]])),C295,"")</f>
        <v/>
      </c>
      <c r="G295" s="7" t="str">
        <f>IF(ISEVEN(ROW(ScanWorkbook[[#This Row],[SCAN INTO THIS COLUMN]])),C296,"")</f>
        <v/>
      </c>
      <c r="H295" s="7" t="str">
        <f>LEFT(ScanWorkbook[[#This Row],[Pheno]],4)</f>
        <v/>
      </c>
      <c r="I295" s="7" t="str">
        <f>IF(SUM(COUNTIF(ScanWorkbook[[#This Row],[Pheno]],{"*.*"})),LEFT(ScanWorkbook[[#This Row],[Pheno]],7),_xlfn.CONCAT(LEFT(ScanWorkbook[[#This Row],[Pheno]],4),RIGHT(ScanWorkbook[[#This Row],[Pheno]],3)))</f>
        <v/>
      </c>
      <c r="J295" s="57" t="s">
        <v>8445</v>
      </c>
      <c r="K295" s="2" t="str">
        <f>IF(ScanWorkbook[[#This Row],[METRC]]=0,"",IF(ScanWorkbook[[#This Row],[METRC]]="","",_xlfn.CONCAT(ScanWorkbook[[#This Row],[Pheno Abv]],".",RIGHT(ScanWorkbook[[#This Row],[METRC]],6))))</f>
        <v/>
      </c>
      <c r="L295" s="7" t="s">
        <v>521</v>
      </c>
    </row>
    <row r="296" spans="1:12" x14ac:dyDescent="0.25">
      <c r="A296" s="8">
        <v>1</v>
      </c>
      <c r="B296" s="54" t="s">
        <v>8171</v>
      </c>
      <c r="C296" s="131" t="s">
        <v>9591</v>
      </c>
      <c r="D296" s="9">
        <v>4</v>
      </c>
      <c r="E296" s="8" t="s">
        <v>8211</v>
      </c>
      <c r="F296" s="7" t="str">
        <f>IF(ISEVEN(ROW(ScanWorkbook[[#This Row],[SCAN INTO THIS COLUMN]])),C296,"")</f>
        <v>1A4070000000065000096002</v>
      </c>
      <c r="G296" s="7" t="str">
        <f>IF(ISEVEN(ROW(ScanWorkbook[[#This Row],[SCAN INTO THIS COLUMN]])),C297,"")</f>
        <v>DOSI005.087414</v>
      </c>
      <c r="H296" s="7" t="str">
        <f>LEFT(ScanWorkbook[[#This Row],[Pheno]],4)</f>
        <v>DOSI</v>
      </c>
      <c r="I296" s="7" t="str">
        <f>IF(SUM(COUNTIF(ScanWorkbook[[#This Row],[Pheno]],{"*.*"})),LEFT(ScanWorkbook[[#This Row],[Pheno]],7),_xlfn.CONCAT(LEFT(ScanWorkbook[[#This Row],[Pheno]],4),RIGHT(ScanWorkbook[[#This Row],[Pheno]],3)))</f>
        <v>DOSI005</v>
      </c>
      <c r="J296" s="57" t="s">
        <v>8446</v>
      </c>
      <c r="K296" s="2" t="str">
        <f>IF(ScanWorkbook[[#This Row],[METRC]]=0,"",IF(ScanWorkbook[[#This Row],[METRC]]="","",_xlfn.CONCAT(ScanWorkbook[[#This Row],[Pheno Abv]],".",RIGHT(ScanWorkbook[[#This Row],[METRC]],6))))</f>
        <v>DOSI005.096002</v>
      </c>
      <c r="L296" s="7" t="s">
        <v>521</v>
      </c>
    </row>
    <row r="297" spans="1:12" x14ac:dyDescent="0.25">
      <c r="A297" s="8">
        <v>1</v>
      </c>
      <c r="B297" s="54" t="s">
        <v>8171</v>
      </c>
      <c r="C297" s="131" t="s">
        <v>7847</v>
      </c>
      <c r="D297" s="9">
        <v>4</v>
      </c>
      <c r="E297" s="8" t="s">
        <v>8211</v>
      </c>
      <c r="F297" s="7" t="str">
        <f>IF(ISEVEN(ROW(ScanWorkbook[[#This Row],[SCAN INTO THIS COLUMN]])),C297,"")</f>
        <v/>
      </c>
      <c r="G297" s="7" t="str">
        <f>IF(ISEVEN(ROW(ScanWorkbook[[#This Row],[SCAN INTO THIS COLUMN]])),C298,"")</f>
        <v/>
      </c>
      <c r="H297" s="7" t="str">
        <f>LEFT(ScanWorkbook[[#This Row],[Pheno]],4)</f>
        <v/>
      </c>
      <c r="I297" s="7" t="str">
        <f>IF(SUM(COUNTIF(ScanWorkbook[[#This Row],[Pheno]],{"*.*"})),LEFT(ScanWorkbook[[#This Row],[Pheno]],7),_xlfn.CONCAT(LEFT(ScanWorkbook[[#This Row],[Pheno]],4),RIGHT(ScanWorkbook[[#This Row],[Pheno]],3)))</f>
        <v/>
      </c>
      <c r="J297" s="57" t="s">
        <v>8446</v>
      </c>
      <c r="K297" s="2" t="str">
        <f>IF(ScanWorkbook[[#This Row],[METRC]]=0,"",IF(ScanWorkbook[[#This Row],[METRC]]="","",_xlfn.CONCAT(ScanWorkbook[[#This Row],[Pheno Abv]],".",RIGHT(ScanWorkbook[[#This Row],[METRC]],6))))</f>
        <v/>
      </c>
      <c r="L297" s="7" t="s">
        <v>521</v>
      </c>
    </row>
    <row r="298" spans="1:12" x14ac:dyDescent="0.25">
      <c r="A298" s="8">
        <v>1</v>
      </c>
      <c r="B298" s="54" t="s">
        <v>8171</v>
      </c>
      <c r="C298" s="131" t="s">
        <v>9541</v>
      </c>
      <c r="D298" s="9">
        <v>5</v>
      </c>
      <c r="E298" s="8" t="s">
        <v>8211</v>
      </c>
      <c r="F298" s="7" t="str">
        <f>IF(ISEVEN(ROW(ScanWorkbook[[#This Row],[SCAN INTO THIS COLUMN]])),C298,"")</f>
        <v>1A4070000000065000095951</v>
      </c>
      <c r="G298" s="7" t="str">
        <f>IF(ISEVEN(ROW(ScanWorkbook[[#This Row],[SCAN INTO THIS COLUMN]])),C299,"")</f>
        <v>DOSI005.087410</v>
      </c>
      <c r="H298" s="7" t="str">
        <f>LEFT(ScanWorkbook[[#This Row],[Pheno]],4)</f>
        <v>DOSI</v>
      </c>
      <c r="I298" s="7" t="str">
        <f>IF(SUM(COUNTIF(ScanWorkbook[[#This Row],[Pheno]],{"*.*"})),LEFT(ScanWorkbook[[#This Row],[Pheno]],7),_xlfn.CONCAT(LEFT(ScanWorkbook[[#This Row],[Pheno]],4),RIGHT(ScanWorkbook[[#This Row],[Pheno]],3)))</f>
        <v>DOSI005</v>
      </c>
      <c r="J298" s="57" t="s">
        <v>8447</v>
      </c>
      <c r="K298" s="2" t="str">
        <f>IF(ScanWorkbook[[#This Row],[METRC]]=0,"",IF(ScanWorkbook[[#This Row],[METRC]]="","",_xlfn.CONCAT(ScanWorkbook[[#This Row],[Pheno Abv]],".",RIGHT(ScanWorkbook[[#This Row],[METRC]],6))))</f>
        <v>DOSI005.095951</v>
      </c>
      <c r="L298" s="7" t="s">
        <v>521</v>
      </c>
    </row>
    <row r="299" spans="1:12" x14ac:dyDescent="0.25">
      <c r="A299" s="8">
        <v>1</v>
      </c>
      <c r="B299" s="54" t="s">
        <v>8171</v>
      </c>
      <c r="C299" s="131" t="s">
        <v>7848</v>
      </c>
      <c r="D299" s="9">
        <v>5</v>
      </c>
      <c r="E299" s="8" t="s">
        <v>8211</v>
      </c>
      <c r="F299" s="7" t="str">
        <f>IF(ISEVEN(ROW(ScanWorkbook[[#This Row],[SCAN INTO THIS COLUMN]])),C299,"")</f>
        <v/>
      </c>
      <c r="G299" s="7" t="str">
        <f>IF(ISEVEN(ROW(ScanWorkbook[[#This Row],[SCAN INTO THIS COLUMN]])),C300,"")</f>
        <v/>
      </c>
      <c r="H299" s="7" t="str">
        <f>LEFT(ScanWorkbook[[#This Row],[Pheno]],4)</f>
        <v/>
      </c>
      <c r="I299" s="7" t="str">
        <f>IF(SUM(COUNTIF(ScanWorkbook[[#This Row],[Pheno]],{"*.*"})),LEFT(ScanWorkbook[[#This Row],[Pheno]],7),_xlfn.CONCAT(LEFT(ScanWorkbook[[#This Row],[Pheno]],4),RIGHT(ScanWorkbook[[#This Row],[Pheno]],3)))</f>
        <v/>
      </c>
      <c r="J299" s="57" t="s">
        <v>8447</v>
      </c>
      <c r="K299" s="2" t="str">
        <f>IF(ScanWorkbook[[#This Row],[METRC]]=0,"",IF(ScanWorkbook[[#This Row],[METRC]]="","",_xlfn.CONCAT(ScanWorkbook[[#This Row],[Pheno Abv]],".",RIGHT(ScanWorkbook[[#This Row],[METRC]],6))))</f>
        <v/>
      </c>
      <c r="L299" s="7" t="s">
        <v>521</v>
      </c>
    </row>
    <row r="300" spans="1:12" x14ac:dyDescent="0.25">
      <c r="A300" s="8">
        <v>1</v>
      </c>
      <c r="B300" s="54" t="s">
        <v>8171</v>
      </c>
      <c r="C300" s="131" t="s">
        <v>9866</v>
      </c>
      <c r="D300" s="9">
        <v>6</v>
      </c>
      <c r="E300" s="8" t="s">
        <v>8211</v>
      </c>
      <c r="F300" s="7" t="str">
        <f>IF(ISEVEN(ROW(ScanWorkbook[[#This Row],[SCAN INTO THIS COLUMN]])),C300,"")</f>
        <v>1A4070000000065000095866</v>
      </c>
      <c r="G300" s="7" t="str">
        <f>IF(ISEVEN(ROW(ScanWorkbook[[#This Row],[SCAN INTO THIS COLUMN]])),C301,"")</f>
        <v>KING002.086152</v>
      </c>
      <c r="H300" s="7" t="str">
        <f>LEFT(ScanWorkbook[[#This Row],[Pheno]],4)</f>
        <v>KING</v>
      </c>
      <c r="I300" s="7" t="str">
        <f>IF(SUM(COUNTIF(ScanWorkbook[[#This Row],[Pheno]],{"*.*"})),LEFT(ScanWorkbook[[#This Row],[Pheno]],7),_xlfn.CONCAT(LEFT(ScanWorkbook[[#This Row],[Pheno]],4),RIGHT(ScanWorkbook[[#This Row],[Pheno]],3)))</f>
        <v>KING002</v>
      </c>
      <c r="J300" s="57" t="s">
        <v>8448</v>
      </c>
      <c r="K300" s="2" t="str">
        <f>IF(ScanWorkbook[[#This Row],[METRC]]=0,"",IF(ScanWorkbook[[#This Row],[METRC]]="","",_xlfn.CONCAT(ScanWorkbook[[#This Row],[Pheno Abv]],".",RIGHT(ScanWorkbook[[#This Row],[METRC]],6))))</f>
        <v>KING002.095866</v>
      </c>
      <c r="L300" s="7" t="s">
        <v>521</v>
      </c>
    </row>
    <row r="301" spans="1:12" x14ac:dyDescent="0.25">
      <c r="A301" s="8">
        <v>1</v>
      </c>
      <c r="B301" s="54" t="s">
        <v>8171</v>
      </c>
      <c r="C301" s="131" t="s">
        <v>7782</v>
      </c>
      <c r="D301" s="9">
        <v>6</v>
      </c>
      <c r="E301" s="8" t="s">
        <v>8211</v>
      </c>
      <c r="F301" s="7" t="str">
        <f>IF(ISEVEN(ROW(ScanWorkbook[[#This Row],[SCAN INTO THIS COLUMN]])),C301,"")</f>
        <v/>
      </c>
      <c r="G301" s="7" t="str">
        <f>IF(ISEVEN(ROW(ScanWorkbook[[#This Row],[SCAN INTO THIS COLUMN]])),C302,"")</f>
        <v/>
      </c>
      <c r="H301" s="7" t="str">
        <f>LEFT(ScanWorkbook[[#This Row],[Pheno]],4)</f>
        <v/>
      </c>
      <c r="I301" s="7" t="str">
        <f>IF(SUM(COUNTIF(ScanWorkbook[[#This Row],[Pheno]],{"*.*"})),LEFT(ScanWorkbook[[#This Row],[Pheno]],7),_xlfn.CONCAT(LEFT(ScanWorkbook[[#This Row],[Pheno]],4),RIGHT(ScanWorkbook[[#This Row],[Pheno]],3)))</f>
        <v/>
      </c>
      <c r="J301" s="57" t="s">
        <v>8448</v>
      </c>
      <c r="K301" s="2" t="str">
        <f>IF(ScanWorkbook[[#This Row],[METRC]]=0,"",IF(ScanWorkbook[[#This Row],[METRC]]="","",_xlfn.CONCAT(ScanWorkbook[[#This Row],[Pheno Abv]],".",RIGHT(ScanWorkbook[[#This Row],[METRC]],6))))</f>
        <v/>
      </c>
      <c r="L301" s="7" t="s">
        <v>521</v>
      </c>
    </row>
    <row r="302" spans="1:12" x14ac:dyDescent="0.25">
      <c r="A302" s="8">
        <v>1</v>
      </c>
      <c r="B302" s="54" t="s">
        <v>8171</v>
      </c>
      <c r="C302" s="131" t="s">
        <v>11263</v>
      </c>
      <c r="D302" s="9">
        <v>7</v>
      </c>
      <c r="E302" s="8" t="s">
        <v>8211</v>
      </c>
      <c r="F302" s="7" t="str">
        <f>IF(ISEVEN(ROW(ScanWorkbook[[#This Row],[SCAN INTO THIS COLUMN]])),C302,"")</f>
        <v>1A4070000000065000096350</v>
      </c>
      <c r="G302" s="7" t="str">
        <f>IF(ISEVEN(ROW(ScanWorkbook[[#This Row],[SCAN INTO THIS COLUMN]])),C303,"")</f>
        <v>SHRM014.086791</v>
      </c>
      <c r="H302" s="7" t="str">
        <f>LEFT(ScanWorkbook[[#This Row],[Pheno]],4)</f>
        <v>SHRM</v>
      </c>
      <c r="I302" s="7" t="str">
        <f>IF(SUM(COUNTIF(ScanWorkbook[[#This Row],[Pheno]],{"*.*"})),LEFT(ScanWorkbook[[#This Row],[Pheno]],7),_xlfn.CONCAT(LEFT(ScanWorkbook[[#This Row],[Pheno]],4),RIGHT(ScanWorkbook[[#This Row],[Pheno]],3)))</f>
        <v>SHRM014</v>
      </c>
      <c r="J302" s="57" t="s">
        <v>8449</v>
      </c>
      <c r="K302" s="2" t="str">
        <f>IF(ScanWorkbook[[#This Row],[METRC]]=0,"",IF(ScanWorkbook[[#This Row],[METRC]]="","",_xlfn.CONCAT(ScanWorkbook[[#This Row],[Pheno Abv]],".",RIGHT(ScanWorkbook[[#This Row],[METRC]],6))))</f>
        <v>SHRM014.096350</v>
      </c>
      <c r="L302" s="7" t="s">
        <v>521</v>
      </c>
    </row>
    <row r="303" spans="1:12" x14ac:dyDescent="0.25">
      <c r="A303" s="8">
        <v>1</v>
      </c>
      <c r="B303" s="54" t="s">
        <v>8171</v>
      </c>
      <c r="C303" s="131" t="s">
        <v>14028</v>
      </c>
      <c r="D303" s="9">
        <v>7</v>
      </c>
      <c r="E303" s="8" t="s">
        <v>8211</v>
      </c>
      <c r="F303" s="7" t="str">
        <f>IF(ISEVEN(ROW(ScanWorkbook[[#This Row],[SCAN INTO THIS COLUMN]])),C303,"")</f>
        <v/>
      </c>
      <c r="G303" s="7" t="str">
        <f>IF(ISEVEN(ROW(ScanWorkbook[[#This Row],[SCAN INTO THIS COLUMN]])),C304,"")</f>
        <v/>
      </c>
      <c r="H303" s="7" t="str">
        <f>LEFT(ScanWorkbook[[#This Row],[Pheno]],4)</f>
        <v/>
      </c>
      <c r="I303" s="7" t="str">
        <f>IF(SUM(COUNTIF(ScanWorkbook[[#This Row],[Pheno]],{"*.*"})),LEFT(ScanWorkbook[[#This Row],[Pheno]],7),_xlfn.CONCAT(LEFT(ScanWorkbook[[#This Row],[Pheno]],4),RIGHT(ScanWorkbook[[#This Row],[Pheno]],3)))</f>
        <v/>
      </c>
      <c r="J303" s="57" t="s">
        <v>8449</v>
      </c>
      <c r="K303" s="2" t="str">
        <f>IF(ScanWorkbook[[#This Row],[METRC]]=0,"",IF(ScanWorkbook[[#This Row],[METRC]]="","",_xlfn.CONCAT(ScanWorkbook[[#This Row],[Pheno Abv]],".",RIGHT(ScanWorkbook[[#This Row],[METRC]],6))))</f>
        <v/>
      </c>
      <c r="L303" s="7" t="s">
        <v>521</v>
      </c>
    </row>
    <row r="304" spans="1:12" x14ac:dyDescent="0.25">
      <c r="A304" s="8">
        <v>1</v>
      </c>
      <c r="B304" s="54" t="s">
        <v>8171</v>
      </c>
      <c r="C304" s="131" t="s">
        <v>9811</v>
      </c>
      <c r="D304" s="9">
        <v>8</v>
      </c>
      <c r="E304" s="8" t="s">
        <v>8211</v>
      </c>
      <c r="F304" s="7" t="str">
        <f>IF(ISEVEN(ROW(ScanWorkbook[[#This Row],[SCAN INTO THIS COLUMN]])),C304,"")</f>
        <v>1A4070000000065000095811</v>
      </c>
      <c r="G304" s="7" t="str">
        <f>IF(ISEVEN(ROW(ScanWorkbook[[#This Row],[SCAN INTO THIS COLUMN]])),C305,"")</f>
        <v>KING002.086114</v>
      </c>
      <c r="H304" s="7" t="str">
        <f>LEFT(ScanWorkbook[[#This Row],[Pheno]],4)</f>
        <v>KING</v>
      </c>
      <c r="I304" s="7" t="str">
        <f>IF(SUM(COUNTIF(ScanWorkbook[[#This Row],[Pheno]],{"*.*"})),LEFT(ScanWorkbook[[#This Row],[Pheno]],7),_xlfn.CONCAT(LEFT(ScanWorkbook[[#This Row],[Pheno]],4),RIGHT(ScanWorkbook[[#This Row],[Pheno]],3)))</f>
        <v>KING002</v>
      </c>
      <c r="J304" s="57" t="s">
        <v>8450</v>
      </c>
      <c r="K304" s="2" t="str">
        <f>IF(ScanWorkbook[[#This Row],[METRC]]=0,"",IF(ScanWorkbook[[#This Row],[METRC]]="","",_xlfn.CONCAT(ScanWorkbook[[#This Row],[Pheno Abv]],".",RIGHT(ScanWorkbook[[#This Row],[METRC]],6))))</f>
        <v>KING002.095811</v>
      </c>
      <c r="L304" s="7" t="s">
        <v>521</v>
      </c>
    </row>
    <row r="305" spans="1:12" x14ac:dyDescent="0.25">
      <c r="A305" s="8">
        <v>1</v>
      </c>
      <c r="B305" s="54" t="s">
        <v>8171</v>
      </c>
      <c r="C305" s="131" t="s">
        <v>7794</v>
      </c>
      <c r="D305" s="9">
        <v>8</v>
      </c>
      <c r="E305" s="8" t="s">
        <v>8211</v>
      </c>
      <c r="F305" s="7" t="str">
        <f>IF(ISEVEN(ROW(ScanWorkbook[[#This Row],[SCAN INTO THIS COLUMN]])),C305,"")</f>
        <v/>
      </c>
      <c r="G305" s="7" t="str">
        <f>IF(ISEVEN(ROW(ScanWorkbook[[#This Row],[SCAN INTO THIS COLUMN]])),C306,"")</f>
        <v/>
      </c>
      <c r="H305" s="7" t="str">
        <f>LEFT(ScanWorkbook[[#This Row],[Pheno]],4)</f>
        <v/>
      </c>
      <c r="I305" s="7" t="str">
        <f>IF(SUM(COUNTIF(ScanWorkbook[[#This Row],[Pheno]],{"*.*"})),LEFT(ScanWorkbook[[#This Row],[Pheno]],7),_xlfn.CONCAT(LEFT(ScanWorkbook[[#This Row],[Pheno]],4),RIGHT(ScanWorkbook[[#This Row],[Pheno]],3)))</f>
        <v/>
      </c>
      <c r="J305" s="57" t="s">
        <v>8450</v>
      </c>
      <c r="K305" s="2" t="str">
        <f>IF(ScanWorkbook[[#This Row],[METRC]]=0,"",IF(ScanWorkbook[[#This Row],[METRC]]="","",_xlfn.CONCAT(ScanWorkbook[[#This Row],[Pheno Abv]],".",RIGHT(ScanWorkbook[[#This Row],[METRC]],6))))</f>
        <v/>
      </c>
      <c r="L305" s="7" t="s">
        <v>521</v>
      </c>
    </row>
    <row r="306" spans="1:12" x14ac:dyDescent="0.25">
      <c r="A306" s="8">
        <v>1</v>
      </c>
      <c r="B306" s="54" t="s">
        <v>8171</v>
      </c>
      <c r="C306" s="131" t="s">
        <v>11368</v>
      </c>
      <c r="D306" s="9">
        <v>9</v>
      </c>
      <c r="E306" s="8" t="s">
        <v>8211</v>
      </c>
      <c r="F306" s="7" t="str">
        <f>IF(ISEVEN(ROW(ScanWorkbook[[#This Row],[SCAN INTO THIS COLUMN]])),C306,"")</f>
        <v>1A4070000000065000096460</v>
      </c>
      <c r="G306" s="7" t="str">
        <f>IF(ISEVEN(ROW(ScanWorkbook[[#This Row],[SCAN INTO THIS COLUMN]])),C307,"")</f>
        <v>SHRM014.082041</v>
      </c>
      <c r="H306" s="7" t="str">
        <f>LEFT(ScanWorkbook[[#This Row],[Pheno]],4)</f>
        <v>SHRM</v>
      </c>
      <c r="I306" s="7" t="str">
        <f>IF(SUM(COUNTIF(ScanWorkbook[[#This Row],[Pheno]],{"*.*"})),LEFT(ScanWorkbook[[#This Row],[Pheno]],7),_xlfn.CONCAT(LEFT(ScanWorkbook[[#This Row],[Pheno]],4),RIGHT(ScanWorkbook[[#This Row],[Pheno]],3)))</f>
        <v>SHRM014</v>
      </c>
      <c r="J306" s="57" t="s">
        <v>8451</v>
      </c>
      <c r="K306" s="2" t="str">
        <f>IF(ScanWorkbook[[#This Row],[METRC]]=0,"",IF(ScanWorkbook[[#This Row],[METRC]]="","",_xlfn.CONCAT(ScanWorkbook[[#This Row],[Pheno Abv]],".",RIGHT(ScanWorkbook[[#This Row],[METRC]],6))))</f>
        <v>SHRM014.096460</v>
      </c>
      <c r="L306" s="7" t="s">
        <v>521</v>
      </c>
    </row>
    <row r="307" spans="1:12" x14ac:dyDescent="0.25">
      <c r="A307" s="8">
        <v>1</v>
      </c>
      <c r="B307" s="54" t="s">
        <v>8171</v>
      </c>
      <c r="C307" s="131" t="s">
        <v>14029</v>
      </c>
      <c r="D307" s="9">
        <v>9</v>
      </c>
      <c r="E307" s="8" t="s">
        <v>8211</v>
      </c>
      <c r="F307" s="7" t="str">
        <f>IF(ISEVEN(ROW(ScanWorkbook[[#This Row],[SCAN INTO THIS COLUMN]])),C307,"")</f>
        <v/>
      </c>
      <c r="G307" s="7" t="str">
        <f>IF(ISEVEN(ROW(ScanWorkbook[[#This Row],[SCAN INTO THIS COLUMN]])),C308,"")</f>
        <v/>
      </c>
      <c r="H307" s="7" t="str">
        <f>LEFT(ScanWorkbook[[#This Row],[Pheno]],4)</f>
        <v/>
      </c>
      <c r="I307" s="7" t="str">
        <f>IF(SUM(COUNTIF(ScanWorkbook[[#This Row],[Pheno]],{"*.*"})),LEFT(ScanWorkbook[[#This Row],[Pheno]],7),_xlfn.CONCAT(LEFT(ScanWorkbook[[#This Row],[Pheno]],4),RIGHT(ScanWorkbook[[#This Row],[Pheno]],3)))</f>
        <v/>
      </c>
      <c r="J307" s="57" t="s">
        <v>8451</v>
      </c>
      <c r="K307" s="2" t="str">
        <f>IF(ScanWorkbook[[#This Row],[METRC]]=0,"",IF(ScanWorkbook[[#This Row],[METRC]]="","",_xlfn.CONCAT(ScanWorkbook[[#This Row],[Pheno Abv]],".",RIGHT(ScanWorkbook[[#This Row],[METRC]],6))))</f>
        <v/>
      </c>
      <c r="L307" s="7" t="s">
        <v>521</v>
      </c>
    </row>
    <row r="308" spans="1:12" x14ac:dyDescent="0.25">
      <c r="A308" s="8">
        <v>1</v>
      </c>
      <c r="B308" s="54" t="s">
        <v>8171</v>
      </c>
      <c r="C308" s="131" t="s">
        <v>11102</v>
      </c>
      <c r="D308" s="9">
        <v>10</v>
      </c>
      <c r="E308" s="8" t="s">
        <v>8211</v>
      </c>
      <c r="F308" s="7" t="str">
        <f>IF(ISEVEN(ROW(ScanWorkbook[[#This Row],[SCAN INTO THIS COLUMN]])),C308,"")</f>
        <v>1A4070000000065000096030</v>
      </c>
      <c r="G308" s="7" t="str">
        <f>IF(ISEVEN(ROW(ScanWorkbook[[#This Row],[SCAN INTO THIS COLUMN]])),C309,"")</f>
        <v>BLDS207.079165</v>
      </c>
      <c r="H308" s="7" t="str">
        <f>LEFT(ScanWorkbook[[#This Row],[Pheno]],4)</f>
        <v>BLDS</v>
      </c>
      <c r="I308" s="7" t="str">
        <f>IF(SUM(COUNTIF(ScanWorkbook[[#This Row],[Pheno]],{"*.*"})),LEFT(ScanWorkbook[[#This Row],[Pheno]],7),_xlfn.CONCAT(LEFT(ScanWorkbook[[#This Row],[Pheno]],4),RIGHT(ScanWorkbook[[#This Row],[Pheno]],3)))</f>
        <v>BLDS207</v>
      </c>
      <c r="J308" s="57" t="s">
        <v>8601</v>
      </c>
      <c r="K308" s="2" t="str">
        <f>IF(ScanWorkbook[[#This Row],[METRC]]=0,"",IF(ScanWorkbook[[#This Row],[METRC]]="","",_xlfn.CONCAT(ScanWorkbook[[#This Row],[Pheno Abv]],".",RIGHT(ScanWorkbook[[#This Row],[METRC]],6))))</f>
        <v>BLDS207.096030</v>
      </c>
      <c r="L308" s="7" t="s">
        <v>521</v>
      </c>
    </row>
    <row r="309" spans="1:12" x14ac:dyDescent="0.25">
      <c r="A309" s="8">
        <v>1</v>
      </c>
      <c r="B309" s="54" t="s">
        <v>8171</v>
      </c>
      <c r="C309" s="131" t="s">
        <v>11416</v>
      </c>
      <c r="D309" s="9">
        <v>10</v>
      </c>
      <c r="E309" s="8" t="s">
        <v>8211</v>
      </c>
      <c r="F309" s="7" t="str">
        <f>IF(ISEVEN(ROW(ScanWorkbook[[#This Row],[SCAN INTO THIS COLUMN]])),C309,"")</f>
        <v/>
      </c>
      <c r="G309" s="7" t="str">
        <f>IF(ISEVEN(ROW(ScanWorkbook[[#This Row],[SCAN INTO THIS COLUMN]])),C310,"")</f>
        <v/>
      </c>
      <c r="H309" s="7" t="str">
        <f>LEFT(ScanWorkbook[[#This Row],[Pheno]],4)</f>
        <v/>
      </c>
      <c r="I309" s="7" t="str">
        <f>IF(SUM(COUNTIF(ScanWorkbook[[#This Row],[Pheno]],{"*.*"})),LEFT(ScanWorkbook[[#This Row],[Pheno]],7),_xlfn.CONCAT(LEFT(ScanWorkbook[[#This Row],[Pheno]],4),RIGHT(ScanWorkbook[[#This Row],[Pheno]],3)))</f>
        <v/>
      </c>
      <c r="J309" s="57" t="s">
        <v>8601</v>
      </c>
      <c r="K309" s="2" t="str">
        <f>IF(ScanWorkbook[[#This Row],[METRC]]=0,"",IF(ScanWorkbook[[#This Row],[METRC]]="","",_xlfn.CONCAT(ScanWorkbook[[#This Row],[Pheno Abv]],".",RIGHT(ScanWorkbook[[#This Row],[METRC]],6))))</f>
        <v/>
      </c>
      <c r="L309" s="7" t="s">
        <v>521</v>
      </c>
    </row>
    <row r="310" spans="1:12" x14ac:dyDescent="0.25">
      <c r="A310" s="8">
        <v>1</v>
      </c>
      <c r="B310" s="54" t="s">
        <v>8171</v>
      </c>
      <c r="C310" s="131" t="s">
        <v>11051</v>
      </c>
      <c r="D310" s="9">
        <v>11</v>
      </c>
      <c r="E310" s="8" t="s">
        <v>8211</v>
      </c>
      <c r="F310" s="7" t="str">
        <f>IF(ISEVEN(ROW(ScanWorkbook[[#This Row],[SCAN INTO THIS COLUMN]])),C310,"")</f>
        <v>1A4070000000065000095617</v>
      </c>
      <c r="G310" s="7" t="str">
        <f>IF(ISEVEN(ROW(ScanWorkbook[[#This Row],[SCAN INTO THIS COLUMN]])),C311,"")</f>
        <v>SUNL006.083129</v>
      </c>
      <c r="H310" s="7" t="str">
        <f>LEFT(ScanWorkbook[[#This Row],[Pheno]],4)</f>
        <v>SUNL</v>
      </c>
      <c r="I310" s="7" t="str">
        <f>IF(SUM(COUNTIF(ScanWorkbook[[#This Row],[Pheno]],{"*.*"})),LEFT(ScanWorkbook[[#This Row],[Pheno]],7),_xlfn.CONCAT(LEFT(ScanWorkbook[[#This Row],[Pheno]],4),RIGHT(ScanWorkbook[[#This Row],[Pheno]],3)))</f>
        <v>SUNL006</v>
      </c>
      <c r="J310" s="57" t="s">
        <v>8602</v>
      </c>
      <c r="K310" s="2" t="str">
        <f>IF(ScanWorkbook[[#This Row],[METRC]]=0,"",IF(ScanWorkbook[[#This Row],[METRC]]="","",_xlfn.CONCAT(ScanWorkbook[[#This Row],[Pheno Abv]],".",RIGHT(ScanWorkbook[[#This Row],[METRC]],6))))</f>
        <v>SUNL006.095617</v>
      </c>
      <c r="L310" s="7" t="s">
        <v>521</v>
      </c>
    </row>
    <row r="311" spans="1:12" x14ac:dyDescent="0.25">
      <c r="A311" s="8">
        <v>1</v>
      </c>
      <c r="B311" s="54" t="s">
        <v>8171</v>
      </c>
      <c r="C311" s="131" t="s">
        <v>7615</v>
      </c>
      <c r="D311" s="9">
        <v>11</v>
      </c>
      <c r="E311" s="8" t="s">
        <v>8211</v>
      </c>
      <c r="F311" s="7" t="str">
        <f>IF(ISEVEN(ROW(ScanWorkbook[[#This Row],[SCAN INTO THIS COLUMN]])),C311,"")</f>
        <v/>
      </c>
      <c r="G311" s="7" t="str">
        <f>IF(ISEVEN(ROW(ScanWorkbook[[#This Row],[SCAN INTO THIS COLUMN]])),C312,"")</f>
        <v/>
      </c>
      <c r="H311" s="7" t="str">
        <f>LEFT(ScanWorkbook[[#This Row],[Pheno]],4)</f>
        <v/>
      </c>
      <c r="I311" s="7" t="str">
        <f>IF(SUM(COUNTIF(ScanWorkbook[[#This Row],[Pheno]],{"*.*"})),LEFT(ScanWorkbook[[#This Row],[Pheno]],7),_xlfn.CONCAT(LEFT(ScanWorkbook[[#This Row],[Pheno]],4),RIGHT(ScanWorkbook[[#This Row],[Pheno]],3)))</f>
        <v/>
      </c>
      <c r="J311" s="57" t="s">
        <v>8602</v>
      </c>
      <c r="K311" s="2" t="str">
        <f>IF(ScanWorkbook[[#This Row],[METRC]]=0,"",IF(ScanWorkbook[[#This Row],[METRC]]="","",_xlfn.CONCAT(ScanWorkbook[[#This Row],[Pheno Abv]],".",RIGHT(ScanWorkbook[[#This Row],[METRC]],6))))</f>
        <v/>
      </c>
      <c r="L311" s="7" t="s">
        <v>521</v>
      </c>
    </row>
    <row r="312" spans="1:12" x14ac:dyDescent="0.25">
      <c r="A312" s="8">
        <v>1</v>
      </c>
      <c r="B312" s="54" t="s">
        <v>8171</v>
      </c>
      <c r="C312" s="131" t="s">
        <v>7439</v>
      </c>
      <c r="D312" s="9">
        <v>12</v>
      </c>
      <c r="E312" s="8" t="s">
        <v>8211</v>
      </c>
      <c r="F312" s="7" t="str">
        <f>IF(ISEVEN(ROW(ScanWorkbook[[#This Row],[SCAN INTO THIS COLUMN]])),C312,"")</f>
        <v>.</v>
      </c>
      <c r="G312" s="7" t="str">
        <f>IF(ISEVEN(ROW(ScanWorkbook[[#This Row],[SCAN INTO THIS COLUMN]])),C313,"")</f>
        <v>.</v>
      </c>
      <c r="H312" s="7" t="str">
        <f>LEFT(ScanWorkbook[[#This Row],[Pheno]],4)</f>
        <v>.</v>
      </c>
      <c r="I312" s="7" t="str">
        <f>IF(SUM(COUNTIF(ScanWorkbook[[#This Row],[Pheno]],{"*.*"})),LEFT(ScanWorkbook[[#This Row],[Pheno]],7),_xlfn.CONCAT(LEFT(ScanWorkbook[[#This Row],[Pheno]],4),RIGHT(ScanWorkbook[[#This Row],[Pheno]],3)))</f>
        <v>.</v>
      </c>
      <c r="J312" s="57" t="s">
        <v>8603</v>
      </c>
      <c r="K312" s="2" t="str">
        <f>IF(ScanWorkbook[[#This Row],[METRC]]=0,"",IF(ScanWorkbook[[#This Row],[METRC]]="","",_xlfn.CONCAT(ScanWorkbook[[#This Row],[Pheno Abv]],".",RIGHT(ScanWorkbook[[#This Row],[METRC]],6))))</f>
        <v>...</v>
      </c>
      <c r="L312" s="7" t="s">
        <v>521</v>
      </c>
    </row>
    <row r="313" spans="1:12" x14ac:dyDescent="0.25">
      <c r="A313" s="8">
        <v>1</v>
      </c>
      <c r="B313" s="54" t="s">
        <v>8171</v>
      </c>
      <c r="C313" s="131" t="s">
        <v>7439</v>
      </c>
      <c r="D313" s="9">
        <v>12</v>
      </c>
      <c r="E313" s="8" t="s">
        <v>8211</v>
      </c>
      <c r="F313" s="7" t="str">
        <f>IF(ISEVEN(ROW(ScanWorkbook[[#This Row],[SCAN INTO THIS COLUMN]])),C313,"")</f>
        <v/>
      </c>
      <c r="G313" s="7" t="str">
        <f>IF(ISEVEN(ROW(ScanWorkbook[[#This Row],[SCAN INTO THIS COLUMN]])),C314,"")</f>
        <v/>
      </c>
      <c r="H313" s="7" t="str">
        <f>LEFT(ScanWorkbook[[#This Row],[Pheno]],4)</f>
        <v/>
      </c>
      <c r="I313" s="7" t="str">
        <f>IF(SUM(COUNTIF(ScanWorkbook[[#This Row],[Pheno]],{"*.*"})),LEFT(ScanWorkbook[[#This Row],[Pheno]],7),_xlfn.CONCAT(LEFT(ScanWorkbook[[#This Row],[Pheno]],4),RIGHT(ScanWorkbook[[#This Row],[Pheno]],3)))</f>
        <v/>
      </c>
      <c r="J313" s="57" t="s">
        <v>8603</v>
      </c>
      <c r="K313" s="2" t="str">
        <f>IF(ScanWorkbook[[#This Row],[METRC]]=0,"",IF(ScanWorkbook[[#This Row],[METRC]]="","",_xlfn.CONCAT(ScanWorkbook[[#This Row],[Pheno Abv]],".",RIGHT(ScanWorkbook[[#This Row],[METRC]],6))))</f>
        <v/>
      </c>
      <c r="L313" s="7" t="s">
        <v>521</v>
      </c>
    </row>
    <row r="314" spans="1:12" x14ac:dyDescent="0.25">
      <c r="A314" s="8">
        <v>1</v>
      </c>
      <c r="B314" s="54" t="s">
        <v>8171</v>
      </c>
      <c r="C314" s="131" t="s">
        <v>7439</v>
      </c>
      <c r="D314" s="9">
        <v>13</v>
      </c>
      <c r="E314" s="8" t="s">
        <v>8211</v>
      </c>
      <c r="F314" s="7" t="str">
        <f>IF(ISEVEN(ROW(ScanWorkbook[[#This Row],[SCAN INTO THIS COLUMN]])),C314,"")</f>
        <v>.</v>
      </c>
      <c r="G314" s="7" t="str">
        <f>IF(ISEVEN(ROW(ScanWorkbook[[#This Row],[SCAN INTO THIS COLUMN]])),C315,"")</f>
        <v>.</v>
      </c>
      <c r="H314" s="7" t="str">
        <f>LEFT(ScanWorkbook[[#This Row],[Pheno]],4)</f>
        <v>.</v>
      </c>
      <c r="I314" s="7" t="str">
        <f>IF(SUM(COUNTIF(ScanWorkbook[[#This Row],[Pheno]],{"*.*"})),LEFT(ScanWorkbook[[#This Row],[Pheno]],7),_xlfn.CONCAT(LEFT(ScanWorkbook[[#This Row],[Pheno]],4),RIGHT(ScanWorkbook[[#This Row],[Pheno]],3)))</f>
        <v>.</v>
      </c>
      <c r="J314" s="57" t="s">
        <v>8604</v>
      </c>
      <c r="K314" s="2" t="str">
        <f>IF(ScanWorkbook[[#This Row],[METRC]]=0,"",IF(ScanWorkbook[[#This Row],[METRC]]="","",_xlfn.CONCAT(ScanWorkbook[[#This Row],[Pheno Abv]],".",RIGHT(ScanWorkbook[[#This Row],[METRC]],6))))</f>
        <v>...</v>
      </c>
      <c r="L314" s="7" t="s">
        <v>521</v>
      </c>
    </row>
    <row r="315" spans="1:12" x14ac:dyDescent="0.25">
      <c r="A315" s="8">
        <v>1</v>
      </c>
      <c r="B315" s="54" t="s">
        <v>8171</v>
      </c>
      <c r="C315" s="131" t="s">
        <v>7439</v>
      </c>
      <c r="D315" s="9">
        <v>13</v>
      </c>
      <c r="E315" s="8" t="s">
        <v>8211</v>
      </c>
      <c r="F315" s="7" t="str">
        <f>IF(ISEVEN(ROW(ScanWorkbook[[#This Row],[SCAN INTO THIS COLUMN]])),C315,"")</f>
        <v/>
      </c>
      <c r="G315" s="7" t="str">
        <f>IF(ISEVEN(ROW(ScanWorkbook[[#This Row],[SCAN INTO THIS COLUMN]])),C316,"")</f>
        <v/>
      </c>
      <c r="H315" s="7" t="str">
        <f>LEFT(ScanWorkbook[[#This Row],[Pheno]],4)</f>
        <v/>
      </c>
      <c r="I315" s="7" t="str">
        <f>IF(SUM(COUNTIF(ScanWorkbook[[#This Row],[Pheno]],{"*.*"})),LEFT(ScanWorkbook[[#This Row],[Pheno]],7),_xlfn.CONCAT(LEFT(ScanWorkbook[[#This Row],[Pheno]],4),RIGHT(ScanWorkbook[[#This Row],[Pheno]],3)))</f>
        <v/>
      </c>
      <c r="J315" s="57" t="s">
        <v>8604</v>
      </c>
      <c r="K315" s="2" t="str">
        <f>IF(ScanWorkbook[[#This Row],[METRC]]=0,"",IF(ScanWorkbook[[#This Row],[METRC]]="","",_xlfn.CONCAT(ScanWorkbook[[#This Row],[Pheno Abv]],".",RIGHT(ScanWorkbook[[#This Row],[METRC]],6))))</f>
        <v/>
      </c>
      <c r="L315" s="7" t="s">
        <v>521</v>
      </c>
    </row>
    <row r="316" spans="1:12" x14ac:dyDescent="0.25">
      <c r="A316" s="8">
        <v>1</v>
      </c>
      <c r="B316" s="54" t="s">
        <v>8171</v>
      </c>
      <c r="C316" s="131" t="s">
        <v>7439</v>
      </c>
      <c r="D316" s="9">
        <v>14</v>
      </c>
      <c r="E316" s="8" t="s">
        <v>8211</v>
      </c>
      <c r="F316" s="7" t="str">
        <f>IF(ISEVEN(ROW(ScanWorkbook[[#This Row],[SCAN INTO THIS COLUMN]])),C316,"")</f>
        <v>.</v>
      </c>
      <c r="G316" s="7" t="str">
        <f>IF(ISEVEN(ROW(ScanWorkbook[[#This Row],[SCAN INTO THIS COLUMN]])),C317,"")</f>
        <v>.</v>
      </c>
      <c r="H316" s="7" t="str">
        <f>LEFT(ScanWorkbook[[#This Row],[Pheno]],4)</f>
        <v>.</v>
      </c>
      <c r="I316" s="7" t="str">
        <f>IF(SUM(COUNTIF(ScanWorkbook[[#This Row],[Pheno]],{"*.*"})),LEFT(ScanWorkbook[[#This Row],[Pheno]],7),_xlfn.CONCAT(LEFT(ScanWorkbook[[#This Row],[Pheno]],4),RIGHT(ScanWorkbook[[#This Row],[Pheno]],3)))</f>
        <v>.</v>
      </c>
      <c r="J316" s="57" t="s">
        <v>8605</v>
      </c>
      <c r="K316" s="2" t="str">
        <f>IF(ScanWorkbook[[#This Row],[METRC]]=0,"",IF(ScanWorkbook[[#This Row],[METRC]]="","",_xlfn.CONCAT(ScanWorkbook[[#This Row],[Pheno Abv]],".",RIGHT(ScanWorkbook[[#This Row],[METRC]],6))))</f>
        <v>...</v>
      </c>
      <c r="L316" s="7" t="s">
        <v>521</v>
      </c>
    </row>
    <row r="317" spans="1:12" x14ac:dyDescent="0.25">
      <c r="A317" s="8">
        <v>1</v>
      </c>
      <c r="B317" s="54" t="s">
        <v>8171</v>
      </c>
      <c r="C317" s="131" t="s">
        <v>7439</v>
      </c>
      <c r="D317" s="9">
        <v>14</v>
      </c>
      <c r="E317" s="8" t="s">
        <v>8211</v>
      </c>
      <c r="F317" s="7" t="str">
        <f>IF(ISEVEN(ROW(ScanWorkbook[[#This Row],[SCAN INTO THIS COLUMN]])),C317,"")</f>
        <v/>
      </c>
      <c r="G317" s="7" t="str">
        <f>IF(ISEVEN(ROW(ScanWorkbook[[#This Row],[SCAN INTO THIS COLUMN]])),C318,"")</f>
        <v/>
      </c>
      <c r="H317" s="7" t="str">
        <f>LEFT(ScanWorkbook[[#This Row],[Pheno]],4)</f>
        <v/>
      </c>
      <c r="I317" s="7" t="str">
        <f>IF(SUM(COUNTIF(ScanWorkbook[[#This Row],[Pheno]],{"*.*"})),LEFT(ScanWorkbook[[#This Row],[Pheno]],7),_xlfn.CONCAT(LEFT(ScanWorkbook[[#This Row],[Pheno]],4),RIGHT(ScanWorkbook[[#This Row],[Pheno]],3)))</f>
        <v/>
      </c>
      <c r="J317" s="57" t="s">
        <v>8605</v>
      </c>
      <c r="K317" s="2" t="str">
        <f>IF(ScanWorkbook[[#This Row],[METRC]]=0,"",IF(ScanWorkbook[[#This Row],[METRC]]="","",_xlfn.CONCAT(ScanWorkbook[[#This Row],[Pheno Abv]],".",RIGHT(ScanWorkbook[[#This Row],[METRC]],6))))</f>
        <v/>
      </c>
      <c r="L317" s="7" t="s">
        <v>521</v>
      </c>
    </row>
    <row r="318" spans="1:12" x14ac:dyDescent="0.25">
      <c r="A318" s="8">
        <v>1</v>
      </c>
      <c r="B318" s="54" t="s">
        <v>8171</v>
      </c>
      <c r="C318" s="131" t="s">
        <v>7439</v>
      </c>
      <c r="D318" s="9">
        <v>15</v>
      </c>
      <c r="E318" s="8" t="s">
        <v>8211</v>
      </c>
      <c r="F318" s="7" t="str">
        <f>IF(ISEVEN(ROW(ScanWorkbook[[#This Row],[SCAN INTO THIS COLUMN]])),C318,"")</f>
        <v>.</v>
      </c>
      <c r="G318" s="7" t="str">
        <f>IF(ISEVEN(ROW(ScanWorkbook[[#This Row],[SCAN INTO THIS COLUMN]])),C319,"")</f>
        <v>.</v>
      </c>
      <c r="H318" s="7" t="str">
        <f>LEFT(ScanWorkbook[[#This Row],[Pheno]],4)</f>
        <v>.</v>
      </c>
      <c r="I318" s="7" t="str">
        <f>IF(SUM(COUNTIF(ScanWorkbook[[#This Row],[Pheno]],{"*.*"})),LEFT(ScanWorkbook[[#This Row],[Pheno]],7),_xlfn.CONCAT(LEFT(ScanWorkbook[[#This Row],[Pheno]],4),RIGHT(ScanWorkbook[[#This Row],[Pheno]],3)))</f>
        <v>.</v>
      </c>
      <c r="J318" s="57" t="s">
        <v>8606</v>
      </c>
      <c r="K318" s="2" t="str">
        <f>IF(ScanWorkbook[[#This Row],[METRC]]=0,"",IF(ScanWorkbook[[#This Row],[METRC]]="","",_xlfn.CONCAT(ScanWorkbook[[#This Row],[Pheno Abv]],".",RIGHT(ScanWorkbook[[#This Row],[METRC]],6))))</f>
        <v>...</v>
      </c>
      <c r="L318" s="7" t="s">
        <v>521</v>
      </c>
    </row>
    <row r="319" spans="1:12" x14ac:dyDescent="0.25">
      <c r="A319" s="8">
        <v>1</v>
      </c>
      <c r="B319" s="54" t="s">
        <v>8171</v>
      </c>
      <c r="C319" s="131" t="s">
        <v>7439</v>
      </c>
      <c r="D319" s="9">
        <v>15</v>
      </c>
      <c r="E319" s="8" t="s">
        <v>8211</v>
      </c>
      <c r="F319" s="7" t="str">
        <f>IF(ISEVEN(ROW(ScanWorkbook[[#This Row],[SCAN INTO THIS COLUMN]])),C319,"")</f>
        <v/>
      </c>
      <c r="G319" s="7" t="str">
        <f>IF(ISEVEN(ROW(ScanWorkbook[[#This Row],[SCAN INTO THIS COLUMN]])),C320,"")</f>
        <v/>
      </c>
      <c r="H319" s="7" t="str">
        <f>LEFT(ScanWorkbook[[#This Row],[Pheno]],4)</f>
        <v/>
      </c>
      <c r="I319" s="7" t="str">
        <f>IF(SUM(COUNTIF(ScanWorkbook[[#This Row],[Pheno]],{"*.*"})),LEFT(ScanWorkbook[[#This Row],[Pheno]],7),_xlfn.CONCAT(LEFT(ScanWorkbook[[#This Row],[Pheno]],4),RIGHT(ScanWorkbook[[#This Row],[Pheno]],3)))</f>
        <v/>
      </c>
      <c r="J319" s="57" t="s">
        <v>8606</v>
      </c>
      <c r="K319" s="2" t="str">
        <f>IF(ScanWorkbook[[#This Row],[METRC]]=0,"",IF(ScanWorkbook[[#This Row],[METRC]]="","",_xlfn.CONCAT(ScanWorkbook[[#This Row],[Pheno Abv]],".",RIGHT(ScanWorkbook[[#This Row],[METRC]],6))))</f>
        <v/>
      </c>
      <c r="L319" s="7" t="s">
        <v>521</v>
      </c>
    </row>
    <row r="320" spans="1:12" x14ac:dyDescent="0.25">
      <c r="A320" s="8">
        <v>1</v>
      </c>
      <c r="B320" s="54" t="s">
        <v>8171</v>
      </c>
      <c r="C320" s="131" t="s">
        <v>7439</v>
      </c>
      <c r="D320" s="9">
        <v>16</v>
      </c>
      <c r="E320" s="8" t="s">
        <v>8211</v>
      </c>
      <c r="F320" s="7" t="str">
        <f>IF(ISEVEN(ROW(ScanWorkbook[[#This Row],[SCAN INTO THIS COLUMN]])),C320,"")</f>
        <v>.</v>
      </c>
      <c r="G320" s="7" t="str">
        <f>IF(ISEVEN(ROW(ScanWorkbook[[#This Row],[SCAN INTO THIS COLUMN]])),C321,"")</f>
        <v>.</v>
      </c>
      <c r="H320" s="7" t="str">
        <f>LEFT(ScanWorkbook[[#This Row],[Pheno]],4)</f>
        <v>.</v>
      </c>
      <c r="I320" s="7" t="str">
        <f>IF(SUM(COUNTIF(ScanWorkbook[[#This Row],[Pheno]],{"*.*"})),LEFT(ScanWorkbook[[#This Row],[Pheno]],7),_xlfn.CONCAT(LEFT(ScanWorkbook[[#This Row],[Pheno]],4),RIGHT(ScanWorkbook[[#This Row],[Pheno]],3)))</f>
        <v>.</v>
      </c>
      <c r="J320" s="57" t="s">
        <v>8607</v>
      </c>
      <c r="K320" s="2" t="str">
        <f>IF(ScanWorkbook[[#This Row],[METRC]]=0,"",IF(ScanWorkbook[[#This Row],[METRC]]="","",_xlfn.CONCAT(ScanWorkbook[[#This Row],[Pheno Abv]],".",RIGHT(ScanWorkbook[[#This Row],[METRC]],6))))</f>
        <v>...</v>
      </c>
      <c r="L320" s="7" t="s">
        <v>521</v>
      </c>
    </row>
    <row r="321" spans="1:12" x14ac:dyDescent="0.25">
      <c r="A321" s="8">
        <v>1</v>
      </c>
      <c r="B321" s="54" t="s">
        <v>8171</v>
      </c>
      <c r="C321" s="131" t="s">
        <v>7439</v>
      </c>
      <c r="D321" s="9">
        <v>16</v>
      </c>
      <c r="E321" s="8" t="s">
        <v>8211</v>
      </c>
      <c r="F321" s="7" t="str">
        <f>IF(ISEVEN(ROW(ScanWorkbook[[#This Row],[SCAN INTO THIS COLUMN]])),C321,"")</f>
        <v/>
      </c>
      <c r="G321" s="7" t="str">
        <f>IF(ISEVEN(ROW(ScanWorkbook[[#This Row],[SCAN INTO THIS COLUMN]])),C322,"")</f>
        <v/>
      </c>
      <c r="H321" s="7" t="str">
        <f>LEFT(ScanWorkbook[[#This Row],[Pheno]],4)</f>
        <v/>
      </c>
      <c r="I321" s="7" t="str">
        <f>IF(SUM(COUNTIF(ScanWorkbook[[#This Row],[Pheno]],{"*.*"})),LEFT(ScanWorkbook[[#This Row],[Pheno]],7),_xlfn.CONCAT(LEFT(ScanWorkbook[[#This Row],[Pheno]],4),RIGHT(ScanWorkbook[[#This Row],[Pheno]],3)))</f>
        <v/>
      </c>
      <c r="J321" s="57" t="s">
        <v>8607</v>
      </c>
      <c r="K321" s="2" t="str">
        <f>IF(ScanWorkbook[[#This Row],[METRC]]=0,"",IF(ScanWorkbook[[#This Row],[METRC]]="","",_xlfn.CONCAT(ScanWorkbook[[#This Row],[Pheno Abv]],".",RIGHT(ScanWorkbook[[#This Row],[METRC]],6))))</f>
        <v/>
      </c>
      <c r="L321" s="7" t="s">
        <v>521</v>
      </c>
    </row>
    <row r="322" spans="1:12" x14ac:dyDescent="0.25">
      <c r="A322" s="8">
        <v>1</v>
      </c>
      <c r="B322" s="54" t="s">
        <v>8171</v>
      </c>
      <c r="C322" s="131" t="s">
        <v>7439</v>
      </c>
      <c r="D322" s="9">
        <v>17</v>
      </c>
      <c r="E322" s="8" t="s">
        <v>8211</v>
      </c>
      <c r="F322" s="7" t="str">
        <f>IF(ISEVEN(ROW(ScanWorkbook[[#This Row],[SCAN INTO THIS COLUMN]])),C322,"")</f>
        <v>.</v>
      </c>
      <c r="G322" s="7" t="str">
        <f>IF(ISEVEN(ROW(ScanWorkbook[[#This Row],[SCAN INTO THIS COLUMN]])),C323,"")</f>
        <v>.</v>
      </c>
      <c r="H322" s="7" t="str">
        <f>LEFT(ScanWorkbook[[#This Row],[Pheno]],4)</f>
        <v>.</v>
      </c>
      <c r="I322" s="7" t="str">
        <f>IF(SUM(COUNTIF(ScanWorkbook[[#This Row],[Pheno]],{"*.*"})),LEFT(ScanWorkbook[[#This Row],[Pheno]],7),_xlfn.CONCAT(LEFT(ScanWorkbook[[#This Row],[Pheno]],4),RIGHT(ScanWorkbook[[#This Row],[Pheno]],3)))</f>
        <v>.</v>
      </c>
      <c r="J322" s="57" t="s">
        <v>8608</v>
      </c>
      <c r="K322" s="2" t="str">
        <f>IF(ScanWorkbook[[#This Row],[METRC]]=0,"",IF(ScanWorkbook[[#This Row],[METRC]]="","",_xlfn.CONCAT(ScanWorkbook[[#This Row],[Pheno Abv]],".",RIGHT(ScanWorkbook[[#This Row],[METRC]],6))))</f>
        <v>...</v>
      </c>
      <c r="L322" s="7" t="s">
        <v>521</v>
      </c>
    </row>
    <row r="323" spans="1:12" x14ac:dyDescent="0.25">
      <c r="A323" s="8">
        <v>1</v>
      </c>
      <c r="B323" s="54" t="s">
        <v>8171</v>
      </c>
      <c r="C323" s="131" t="s">
        <v>7439</v>
      </c>
      <c r="D323" s="9">
        <v>17</v>
      </c>
      <c r="E323" s="8" t="s">
        <v>8211</v>
      </c>
      <c r="F323" s="7" t="str">
        <f>IF(ISEVEN(ROW(ScanWorkbook[[#This Row],[SCAN INTO THIS COLUMN]])),C323,"")</f>
        <v/>
      </c>
      <c r="G323" s="7" t="str">
        <f>IF(ISEVEN(ROW(ScanWorkbook[[#This Row],[SCAN INTO THIS COLUMN]])),C324,"")</f>
        <v/>
      </c>
      <c r="H323" s="7" t="str">
        <f>LEFT(ScanWorkbook[[#This Row],[Pheno]],4)</f>
        <v/>
      </c>
      <c r="I323" s="7" t="str">
        <f>IF(SUM(COUNTIF(ScanWorkbook[[#This Row],[Pheno]],{"*.*"})),LEFT(ScanWorkbook[[#This Row],[Pheno]],7),_xlfn.CONCAT(LEFT(ScanWorkbook[[#This Row],[Pheno]],4),RIGHT(ScanWorkbook[[#This Row],[Pheno]],3)))</f>
        <v/>
      </c>
      <c r="J323" s="57" t="s">
        <v>8608</v>
      </c>
      <c r="K323" s="2" t="str">
        <f>IF(ScanWorkbook[[#This Row],[METRC]]=0,"",IF(ScanWorkbook[[#This Row],[METRC]]="","",_xlfn.CONCAT(ScanWorkbook[[#This Row],[Pheno Abv]],".",RIGHT(ScanWorkbook[[#This Row],[METRC]],6))))</f>
        <v/>
      </c>
      <c r="L323" s="7" t="s">
        <v>521</v>
      </c>
    </row>
    <row r="324" spans="1:12" x14ac:dyDescent="0.25">
      <c r="A324" s="8">
        <v>1</v>
      </c>
      <c r="B324" s="54" t="s">
        <v>8171</v>
      </c>
      <c r="C324" s="131" t="s">
        <v>7439</v>
      </c>
      <c r="D324" s="9">
        <v>18</v>
      </c>
      <c r="E324" s="8" t="s">
        <v>8211</v>
      </c>
      <c r="F324" s="7" t="str">
        <f>IF(ISEVEN(ROW(ScanWorkbook[[#This Row],[SCAN INTO THIS COLUMN]])),C324,"")</f>
        <v>.</v>
      </c>
      <c r="G324" s="7" t="str">
        <f>IF(ISEVEN(ROW(ScanWorkbook[[#This Row],[SCAN INTO THIS COLUMN]])),C325,"")</f>
        <v>.</v>
      </c>
      <c r="H324" s="7" t="str">
        <f>LEFT(ScanWorkbook[[#This Row],[Pheno]],4)</f>
        <v>.</v>
      </c>
      <c r="I324" s="7" t="str">
        <f>IF(SUM(COUNTIF(ScanWorkbook[[#This Row],[Pheno]],{"*.*"})),LEFT(ScanWorkbook[[#This Row],[Pheno]],7),_xlfn.CONCAT(LEFT(ScanWorkbook[[#This Row],[Pheno]],4),RIGHT(ScanWorkbook[[#This Row],[Pheno]],3)))</f>
        <v>.</v>
      </c>
      <c r="J324" s="57" t="s">
        <v>8609</v>
      </c>
      <c r="K324" s="2" t="str">
        <f>IF(ScanWorkbook[[#This Row],[METRC]]=0,"",IF(ScanWorkbook[[#This Row],[METRC]]="","",_xlfn.CONCAT(ScanWorkbook[[#This Row],[Pheno Abv]],".",RIGHT(ScanWorkbook[[#This Row],[METRC]],6))))</f>
        <v>...</v>
      </c>
      <c r="L324" s="7" t="s">
        <v>521</v>
      </c>
    </row>
    <row r="325" spans="1:12" x14ac:dyDescent="0.25">
      <c r="A325" s="8">
        <v>1</v>
      </c>
      <c r="B325" s="54" t="s">
        <v>8171</v>
      </c>
      <c r="C325" s="131" t="s">
        <v>7439</v>
      </c>
      <c r="D325" s="9">
        <v>18</v>
      </c>
      <c r="E325" s="8" t="s">
        <v>8211</v>
      </c>
      <c r="F325" s="7" t="str">
        <f>IF(ISEVEN(ROW(ScanWorkbook[[#This Row],[SCAN INTO THIS COLUMN]])),C325,"")</f>
        <v/>
      </c>
      <c r="G325" s="7" t="str">
        <f>IF(ISEVEN(ROW(ScanWorkbook[[#This Row],[SCAN INTO THIS COLUMN]])),C326,"")</f>
        <v/>
      </c>
      <c r="H325" s="7" t="str">
        <f>LEFT(ScanWorkbook[[#This Row],[Pheno]],4)</f>
        <v/>
      </c>
      <c r="I325" s="7" t="str">
        <f>IF(SUM(COUNTIF(ScanWorkbook[[#This Row],[Pheno]],{"*.*"})),LEFT(ScanWorkbook[[#This Row],[Pheno]],7),_xlfn.CONCAT(LEFT(ScanWorkbook[[#This Row],[Pheno]],4),RIGHT(ScanWorkbook[[#This Row],[Pheno]],3)))</f>
        <v/>
      </c>
      <c r="J325" s="57" t="s">
        <v>8609</v>
      </c>
      <c r="K325" s="2" t="str">
        <f>IF(ScanWorkbook[[#This Row],[METRC]]=0,"",IF(ScanWorkbook[[#This Row],[METRC]]="","",_xlfn.CONCAT(ScanWorkbook[[#This Row],[Pheno Abv]],".",RIGHT(ScanWorkbook[[#This Row],[METRC]],6))))</f>
        <v/>
      </c>
      <c r="L325" s="7" t="s">
        <v>521</v>
      </c>
    </row>
    <row r="326" spans="1:12" x14ac:dyDescent="0.25">
      <c r="A326" s="8">
        <v>1</v>
      </c>
      <c r="B326" s="54" t="s">
        <v>8171</v>
      </c>
      <c r="C326" s="131" t="s">
        <v>7439</v>
      </c>
      <c r="D326" s="9">
        <v>19</v>
      </c>
      <c r="E326" s="8" t="s">
        <v>8211</v>
      </c>
      <c r="F326" s="7" t="str">
        <f>IF(ISEVEN(ROW(ScanWorkbook[[#This Row],[SCAN INTO THIS COLUMN]])),C326,"")</f>
        <v>.</v>
      </c>
      <c r="G326" s="7" t="str">
        <f>IF(ISEVEN(ROW(ScanWorkbook[[#This Row],[SCAN INTO THIS COLUMN]])),C327,"")</f>
        <v>.</v>
      </c>
      <c r="H326" s="7" t="str">
        <f>LEFT(ScanWorkbook[[#This Row],[Pheno]],4)</f>
        <v>.</v>
      </c>
      <c r="I326" s="7" t="str">
        <f>IF(SUM(COUNTIF(ScanWorkbook[[#This Row],[Pheno]],{"*.*"})),LEFT(ScanWorkbook[[#This Row],[Pheno]],7),_xlfn.CONCAT(LEFT(ScanWorkbook[[#This Row],[Pheno]],4),RIGHT(ScanWorkbook[[#This Row],[Pheno]],3)))</f>
        <v>.</v>
      </c>
      <c r="J326" s="57" t="s">
        <v>8610</v>
      </c>
      <c r="K326" s="2" t="str">
        <f>IF(ScanWorkbook[[#This Row],[METRC]]=0,"",IF(ScanWorkbook[[#This Row],[METRC]]="","",_xlfn.CONCAT(ScanWorkbook[[#This Row],[Pheno Abv]],".",RIGHT(ScanWorkbook[[#This Row],[METRC]],6))))</f>
        <v>...</v>
      </c>
      <c r="L326" s="7" t="s">
        <v>521</v>
      </c>
    </row>
    <row r="327" spans="1:12" x14ac:dyDescent="0.25">
      <c r="A327" s="8">
        <v>1</v>
      </c>
      <c r="B327" s="54" t="s">
        <v>8171</v>
      </c>
      <c r="C327" s="131" t="s">
        <v>7439</v>
      </c>
      <c r="D327" s="9">
        <v>19</v>
      </c>
      <c r="E327" s="8" t="s">
        <v>8211</v>
      </c>
      <c r="F327" s="7" t="str">
        <f>IF(ISEVEN(ROW(ScanWorkbook[[#This Row],[SCAN INTO THIS COLUMN]])),C327,"")</f>
        <v/>
      </c>
      <c r="G327" s="7" t="str">
        <f>IF(ISEVEN(ROW(ScanWorkbook[[#This Row],[SCAN INTO THIS COLUMN]])),C328,"")</f>
        <v/>
      </c>
      <c r="H327" s="7" t="str">
        <f>LEFT(ScanWorkbook[[#This Row],[Pheno]],4)</f>
        <v/>
      </c>
      <c r="I327" s="7" t="str">
        <f>IF(SUM(COUNTIF(ScanWorkbook[[#This Row],[Pheno]],{"*.*"})),LEFT(ScanWorkbook[[#This Row],[Pheno]],7),_xlfn.CONCAT(LEFT(ScanWorkbook[[#This Row],[Pheno]],4),RIGHT(ScanWorkbook[[#This Row],[Pheno]],3)))</f>
        <v/>
      </c>
      <c r="J327" s="57" t="s">
        <v>8610</v>
      </c>
      <c r="K327" s="2" t="str">
        <f>IF(ScanWorkbook[[#This Row],[METRC]]=0,"",IF(ScanWorkbook[[#This Row],[METRC]]="","",_xlfn.CONCAT(ScanWorkbook[[#This Row],[Pheno Abv]],".",RIGHT(ScanWorkbook[[#This Row],[METRC]],6))))</f>
        <v/>
      </c>
      <c r="L327" s="7" t="s">
        <v>521</v>
      </c>
    </row>
    <row r="328" spans="1:12" x14ac:dyDescent="0.25">
      <c r="A328" s="8">
        <v>1</v>
      </c>
      <c r="B328" s="54" t="s">
        <v>8171</v>
      </c>
      <c r="C328" s="131" t="s">
        <v>7439</v>
      </c>
      <c r="D328" s="9">
        <v>20</v>
      </c>
      <c r="E328" s="8" t="s">
        <v>8211</v>
      </c>
      <c r="F328" s="7" t="str">
        <f>IF(ISEVEN(ROW(ScanWorkbook[[#This Row],[SCAN INTO THIS COLUMN]])),C328,"")</f>
        <v>.</v>
      </c>
      <c r="G328" s="7" t="str">
        <f>IF(ISEVEN(ROW(ScanWorkbook[[#This Row],[SCAN INTO THIS COLUMN]])),C329,"")</f>
        <v>.</v>
      </c>
      <c r="H328" s="7" t="str">
        <f>LEFT(ScanWorkbook[[#This Row],[Pheno]],4)</f>
        <v>.</v>
      </c>
      <c r="I328" s="7" t="str">
        <f>IF(SUM(COUNTIF(ScanWorkbook[[#This Row],[Pheno]],{"*.*"})),LEFT(ScanWorkbook[[#This Row],[Pheno]],7),_xlfn.CONCAT(LEFT(ScanWorkbook[[#This Row],[Pheno]],4),RIGHT(ScanWorkbook[[#This Row],[Pheno]],3)))</f>
        <v>.</v>
      </c>
      <c r="J328" s="57" t="s">
        <v>8611</v>
      </c>
      <c r="K328" s="2" t="str">
        <f>IF(ScanWorkbook[[#This Row],[METRC]]=0,"",IF(ScanWorkbook[[#This Row],[METRC]]="","",_xlfn.CONCAT(ScanWorkbook[[#This Row],[Pheno Abv]],".",RIGHT(ScanWorkbook[[#This Row],[METRC]],6))))</f>
        <v>...</v>
      </c>
      <c r="L328" s="7" t="s">
        <v>521</v>
      </c>
    </row>
    <row r="329" spans="1:12" x14ac:dyDescent="0.25">
      <c r="A329" s="8">
        <v>1</v>
      </c>
      <c r="B329" s="54" t="s">
        <v>8171</v>
      </c>
      <c r="C329" s="131" t="s">
        <v>7439</v>
      </c>
      <c r="D329" s="9">
        <v>20</v>
      </c>
      <c r="E329" s="8" t="s">
        <v>8211</v>
      </c>
      <c r="F329" s="7" t="str">
        <f>IF(ISEVEN(ROW(ScanWorkbook[[#This Row],[SCAN INTO THIS COLUMN]])),C329,"")</f>
        <v/>
      </c>
      <c r="G329" s="7" t="str">
        <f>IF(ISEVEN(ROW(ScanWorkbook[[#This Row],[SCAN INTO THIS COLUMN]])),C330,"")</f>
        <v/>
      </c>
      <c r="H329" s="7" t="str">
        <f>LEFT(ScanWorkbook[[#This Row],[Pheno]],4)</f>
        <v/>
      </c>
      <c r="I329" s="7" t="str">
        <f>IF(SUM(COUNTIF(ScanWorkbook[[#This Row],[Pheno]],{"*.*"})),LEFT(ScanWorkbook[[#This Row],[Pheno]],7),_xlfn.CONCAT(LEFT(ScanWorkbook[[#This Row],[Pheno]],4),RIGHT(ScanWorkbook[[#This Row],[Pheno]],3)))</f>
        <v/>
      </c>
      <c r="J329" s="57" t="s">
        <v>8611</v>
      </c>
      <c r="K329" s="2" t="str">
        <f>IF(ScanWorkbook[[#This Row],[METRC]]=0,"",IF(ScanWorkbook[[#This Row],[METRC]]="","",_xlfn.CONCAT(ScanWorkbook[[#This Row],[Pheno Abv]],".",RIGHT(ScanWorkbook[[#This Row],[METRC]],6))))</f>
        <v/>
      </c>
      <c r="L329" s="7" t="s">
        <v>521</v>
      </c>
    </row>
    <row r="330" spans="1:12" x14ac:dyDescent="0.25">
      <c r="A330" s="8">
        <v>1</v>
      </c>
      <c r="B330" s="54" t="s">
        <v>8171</v>
      </c>
      <c r="C330" s="131" t="s">
        <v>7439</v>
      </c>
      <c r="D330" s="9">
        <v>21</v>
      </c>
      <c r="E330" s="8" t="s">
        <v>8211</v>
      </c>
      <c r="F330" s="7" t="str">
        <f>IF(ISEVEN(ROW(ScanWorkbook[[#This Row],[SCAN INTO THIS COLUMN]])),C330,"")</f>
        <v>.</v>
      </c>
      <c r="G330" s="7" t="str">
        <f>IF(ISEVEN(ROW(ScanWorkbook[[#This Row],[SCAN INTO THIS COLUMN]])),C331,"")</f>
        <v>.</v>
      </c>
      <c r="H330" s="7" t="str">
        <f>LEFT(ScanWorkbook[[#This Row],[Pheno]],4)</f>
        <v>.</v>
      </c>
      <c r="I330" s="7" t="str">
        <f>IF(SUM(COUNTIF(ScanWorkbook[[#This Row],[Pheno]],{"*.*"})),LEFT(ScanWorkbook[[#This Row],[Pheno]],7),_xlfn.CONCAT(LEFT(ScanWorkbook[[#This Row],[Pheno]],4),RIGHT(ScanWorkbook[[#This Row],[Pheno]],3)))</f>
        <v>.</v>
      </c>
      <c r="J330" s="57" t="s">
        <v>8612</v>
      </c>
      <c r="K330" s="2" t="str">
        <f>IF(ScanWorkbook[[#This Row],[METRC]]=0,"",IF(ScanWorkbook[[#This Row],[METRC]]="","",_xlfn.CONCAT(ScanWorkbook[[#This Row],[Pheno Abv]],".",RIGHT(ScanWorkbook[[#This Row],[METRC]],6))))</f>
        <v>...</v>
      </c>
      <c r="L330" s="7" t="s">
        <v>521</v>
      </c>
    </row>
    <row r="331" spans="1:12" x14ac:dyDescent="0.25">
      <c r="A331" s="8">
        <v>1</v>
      </c>
      <c r="B331" s="54" t="s">
        <v>8171</v>
      </c>
      <c r="C331" s="131" t="s">
        <v>7439</v>
      </c>
      <c r="D331" s="9">
        <v>21</v>
      </c>
      <c r="E331" s="8" t="s">
        <v>8211</v>
      </c>
      <c r="F331" s="7" t="str">
        <f>IF(ISEVEN(ROW(ScanWorkbook[[#This Row],[SCAN INTO THIS COLUMN]])),C331,"")</f>
        <v/>
      </c>
      <c r="G331" s="7" t="str">
        <f>IF(ISEVEN(ROW(ScanWorkbook[[#This Row],[SCAN INTO THIS COLUMN]])),C332,"")</f>
        <v/>
      </c>
      <c r="H331" s="7" t="str">
        <f>LEFT(ScanWorkbook[[#This Row],[Pheno]],4)</f>
        <v/>
      </c>
      <c r="I331" s="7" t="str">
        <f>IF(SUM(COUNTIF(ScanWorkbook[[#This Row],[Pheno]],{"*.*"})),LEFT(ScanWorkbook[[#This Row],[Pheno]],7),_xlfn.CONCAT(LEFT(ScanWorkbook[[#This Row],[Pheno]],4),RIGHT(ScanWorkbook[[#This Row],[Pheno]],3)))</f>
        <v/>
      </c>
      <c r="J331" s="57" t="s">
        <v>8612</v>
      </c>
      <c r="K331" s="2" t="str">
        <f>IF(ScanWorkbook[[#This Row],[METRC]]=0,"",IF(ScanWorkbook[[#This Row],[METRC]]="","",_xlfn.CONCAT(ScanWorkbook[[#This Row],[Pheno Abv]],".",RIGHT(ScanWorkbook[[#This Row],[METRC]],6))))</f>
        <v/>
      </c>
      <c r="L331" s="7" t="s">
        <v>521</v>
      </c>
    </row>
    <row r="332" spans="1:12" x14ac:dyDescent="0.25">
      <c r="A332" s="8">
        <v>1</v>
      </c>
      <c r="B332" s="54" t="s">
        <v>8171</v>
      </c>
      <c r="C332" s="131" t="s">
        <v>7439</v>
      </c>
      <c r="D332" s="9">
        <v>22</v>
      </c>
      <c r="E332" s="8" t="s">
        <v>8211</v>
      </c>
      <c r="F332" s="7" t="str">
        <f>IF(ISEVEN(ROW(ScanWorkbook[[#This Row],[SCAN INTO THIS COLUMN]])),C332,"")</f>
        <v>.</v>
      </c>
      <c r="G332" s="7" t="str">
        <f>IF(ISEVEN(ROW(ScanWorkbook[[#This Row],[SCAN INTO THIS COLUMN]])),C333,"")</f>
        <v>.</v>
      </c>
      <c r="H332" s="7" t="str">
        <f>LEFT(ScanWorkbook[[#This Row],[Pheno]],4)</f>
        <v>.</v>
      </c>
      <c r="I332" s="7" t="str">
        <f>IF(SUM(COUNTIF(ScanWorkbook[[#This Row],[Pheno]],{"*.*"})),LEFT(ScanWorkbook[[#This Row],[Pheno]],7),_xlfn.CONCAT(LEFT(ScanWorkbook[[#This Row],[Pheno]],4),RIGHT(ScanWorkbook[[#This Row],[Pheno]],3)))</f>
        <v>.</v>
      </c>
      <c r="J332" s="57" t="s">
        <v>8613</v>
      </c>
      <c r="K332" s="2" t="str">
        <f>IF(ScanWorkbook[[#This Row],[METRC]]=0,"",IF(ScanWorkbook[[#This Row],[METRC]]="","",_xlfn.CONCAT(ScanWorkbook[[#This Row],[Pheno Abv]],".",RIGHT(ScanWorkbook[[#This Row],[METRC]],6))))</f>
        <v>...</v>
      </c>
      <c r="L332" s="7" t="s">
        <v>521</v>
      </c>
    </row>
    <row r="333" spans="1:12" x14ac:dyDescent="0.25">
      <c r="A333" s="8">
        <v>1</v>
      </c>
      <c r="B333" s="54" t="s">
        <v>8171</v>
      </c>
      <c r="C333" s="131" t="s">
        <v>7439</v>
      </c>
      <c r="D333" s="9">
        <v>22</v>
      </c>
      <c r="E333" s="8" t="s">
        <v>8211</v>
      </c>
      <c r="F333" s="7" t="str">
        <f>IF(ISEVEN(ROW(ScanWorkbook[[#This Row],[SCAN INTO THIS COLUMN]])),C333,"")</f>
        <v/>
      </c>
      <c r="G333" s="7" t="str">
        <f>IF(ISEVEN(ROW(ScanWorkbook[[#This Row],[SCAN INTO THIS COLUMN]])),C334,"")</f>
        <v/>
      </c>
      <c r="H333" s="7" t="str">
        <f>LEFT(ScanWorkbook[[#This Row],[Pheno]],4)</f>
        <v/>
      </c>
      <c r="I333" s="7" t="str">
        <f>IF(SUM(COUNTIF(ScanWorkbook[[#This Row],[Pheno]],{"*.*"})),LEFT(ScanWorkbook[[#This Row],[Pheno]],7),_xlfn.CONCAT(LEFT(ScanWorkbook[[#This Row],[Pheno]],4),RIGHT(ScanWorkbook[[#This Row],[Pheno]],3)))</f>
        <v/>
      </c>
      <c r="J333" s="57" t="s">
        <v>8613</v>
      </c>
      <c r="K333" s="2" t="str">
        <f>IF(ScanWorkbook[[#This Row],[METRC]]=0,"",IF(ScanWorkbook[[#This Row],[METRC]]="","",_xlfn.CONCAT(ScanWorkbook[[#This Row],[Pheno Abv]],".",RIGHT(ScanWorkbook[[#This Row],[METRC]],6))))</f>
        <v/>
      </c>
      <c r="L333" s="7" t="s">
        <v>521</v>
      </c>
    </row>
    <row r="334" spans="1:12" x14ac:dyDescent="0.25">
      <c r="A334" s="8">
        <v>1</v>
      </c>
      <c r="B334" s="54" t="s">
        <v>8171</v>
      </c>
      <c r="C334" s="131" t="s">
        <v>7439</v>
      </c>
      <c r="D334" s="9">
        <v>23</v>
      </c>
      <c r="E334" s="8" t="s">
        <v>8211</v>
      </c>
      <c r="F334" s="7" t="str">
        <f>IF(ISEVEN(ROW(ScanWorkbook[[#This Row],[SCAN INTO THIS COLUMN]])),C334,"")</f>
        <v>.</v>
      </c>
      <c r="G334" s="7" t="str">
        <f>IF(ISEVEN(ROW(ScanWorkbook[[#This Row],[SCAN INTO THIS COLUMN]])),C335,"")</f>
        <v>.</v>
      </c>
      <c r="H334" s="7" t="str">
        <f>LEFT(ScanWorkbook[[#This Row],[Pheno]],4)</f>
        <v>.</v>
      </c>
      <c r="I334" s="7" t="str">
        <f>IF(SUM(COUNTIF(ScanWorkbook[[#This Row],[Pheno]],{"*.*"})),LEFT(ScanWorkbook[[#This Row],[Pheno]],7),_xlfn.CONCAT(LEFT(ScanWorkbook[[#This Row],[Pheno]],4),RIGHT(ScanWorkbook[[#This Row],[Pheno]],3)))</f>
        <v>.</v>
      </c>
      <c r="J334" s="57" t="s">
        <v>8614</v>
      </c>
      <c r="K334" s="2" t="str">
        <f>IF(ScanWorkbook[[#This Row],[METRC]]=0,"",IF(ScanWorkbook[[#This Row],[METRC]]="","",_xlfn.CONCAT(ScanWorkbook[[#This Row],[Pheno Abv]],".",RIGHT(ScanWorkbook[[#This Row],[METRC]],6))))</f>
        <v>...</v>
      </c>
      <c r="L334" s="7" t="s">
        <v>521</v>
      </c>
    </row>
    <row r="335" spans="1:12" x14ac:dyDescent="0.25">
      <c r="A335" s="8">
        <v>1</v>
      </c>
      <c r="B335" s="54" t="s">
        <v>8171</v>
      </c>
      <c r="C335" s="131" t="s">
        <v>7439</v>
      </c>
      <c r="D335" s="9">
        <v>23</v>
      </c>
      <c r="E335" s="8" t="s">
        <v>8211</v>
      </c>
      <c r="F335" s="7" t="str">
        <f>IF(ISEVEN(ROW(ScanWorkbook[[#This Row],[SCAN INTO THIS COLUMN]])),C335,"")</f>
        <v/>
      </c>
      <c r="G335" s="7" t="str">
        <f>IF(ISEVEN(ROW(ScanWorkbook[[#This Row],[SCAN INTO THIS COLUMN]])),C336,"")</f>
        <v/>
      </c>
      <c r="H335" s="7" t="str">
        <f>LEFT(ScanWorkbook[[#This Row],[Pheno]],4)</f>
        <v/>
      </c>
      <c r="I335" s="7" t="str">
        <f>IF(SUM(COUNTIF(ScanWorkbook[[#This Row],[Pheno]],{"*.*"})),LEFT(ScanWorkbook[[#This Row],[Pheno]],7),_xlfn.CONCAT(LEFT(ScanWorkbook[[#This Row],[Pheno]],4),RIGHT(ScanWorkbook[[#This Row],[Pheno]],3)))</f>
        <v/>
      </c>
      <c r="J335" s="57" t="s">
        <v>8614</v>
      </c>
      <c r="K335" s="2" t="str">
        <f>IF(ScanWorkbook[[#This Row],[METRC]]=0,"",IF(ScanWorkbook[[#This Row],[METRC]]="","",_xlfn.CONCAT(ScanWorkbook[[#This Row],[Pheno Abv]],".",RIGHT(ScanWorkbook[[#This Row],[METRC]],6))))</f>
        <v/>
      </c>
      <c r="L335" s="7" t="s">
        <v>521</v>
      </c>
    </row>
    <row r="336" spans="1:12" x14ac:dyDescent="0.25">
      <c r="A336" s="8">
        <v>1</v>
      </c>
      <c r="B336" s="54" t="s">
        <v>8171</v>
      </c>
      <c r="C336" s="131" t="s">
        <v>7439</v>
      </c>
      <c r="D336" s="9">
        <v>24</v>
      </c>
      <c r="E336" s="8" t="s">
        <v>8211</v>
      </c>
      <c r="F336" s="7" t="str">
        <f>IF(ISEVEN(ROW(ScanWorkbook[[#This Row],[SCAN INTO THIS COLUMN]])),C336,"")</f>
        <v>.</v>
      </c>
      <c r="G336" s="7" t="str">
        <f>IF(ISEVEN(ROW(ScanWorkbook[[#This Row],[SCAN INTO THIS COLUMN]])),C337,"")</f>
        <v>.</v>
      </c>
      <c r="H336" s="7" t="str">
        <f>LEFT(ScanWorkbook[[#This Row],[Pheno]],4)</f>
        <v>.</v>
      </c>
      <c r="I336" s="7" t="str">
        <f>IF(SUM(COUNTIF(ScanWorkbook[[#This Row],[Pheno]],{"*.*"})),LEFT(ScanWorkbook[[#This Row],[Pheno]],7),_xlfn.CONCAT(LEFT(ScanWorkbook[[#This Row],[Pheno]],4),RIGHT(ScanWorkbook[[#This Row],[Pheno]],3)))</f>
        <v>.</v>
      </c>
      <c r="J336" s="57" t="s">
        <v>8615</v>
      </c>
      <c r="K336" s="2" t="str">
        <f>IF(ScanWorkbook[[#This Row],[METRC]]=0,"",IF(ScanWorkbook[[#This Row],[METRC]]="","",_xlfn.CONCAT(ScanWorkbook[[#This Row],[Pheno Abv]],".",RIGHT(ScanWorkbook[[#This Row],[METRC]],6))))</f>
        <v>...</v>
      </c>
      <c r="L336" s="7" t="s">
        <v>521</v>
      </c>
    </row>
    <row r="337" spans="1:12" x14ac:dyDescent="0.25">
      <c r="A337" s="8">
        <v>1</v>
      </c>
      <c r="B337" s="54" t="s">
        <v>8171</v>
      </c>
      <c r="C337" s="131" t="s">
        <v>7439</v>
      </c>
      <c r="D337" s="9">
        <v>24</v>
      </c>
      <c r="E337" s="8" t="s">
        <v>8211</v>
      </c>
      <c r="F337" s="7" t="str">
        <f>IF(ISEVEN(ROW(ScanWorkbook[[#This Row],[SCAN INTO THIS COLUMN]])),C337,"")</f>
        <v/>
      </c>
      <c r="G337" s="7" t="str">
        <f>IF(ISEVEN(ROW(ScanWorkbook[[#This Row],[SCAN INTO THIS COLUMN]])),C338,"")</f>
        <v/>
      </c>
      <c r="H337" s="7" t="str">
        <f>LEFT(ScanWorkbook[[#This Row],[Pheno]],4)</f>
        <v/>
      </c>
      <c r="I337" s="7" t="str">
        <f>IF(SUM(COUNTIF(ScanWorkbook[[#This Row],[Pheno]],{"*.*"})),LEFT(ScanWorkbook[[#This Row],[Pheno]],7),_xlfn.CONCAT(LEFT(ScanWorkbook[[#This Row],[Pheno]],4),RIGHT(ScanWorkbook[[#This Row],[Pheno]],3)))</f>
        <v/>
      </c>
      <c r="J337" s="57" t="s">
        <v>8615</v>
      </c>
      <c r="K337" s="2" t="str">
        <f>IF(ScanWorkbook[[#This Row],[METRC]]=0,"",IF(ScanWorkbook[[#This Row],[METRC]]="","",_xlfn.CONCAT(ScanWorkbook[[#This Row],[Pheno Abv]],".",RIGHT(ScanWorkbook[[#This Row],[METRC]],6))))</f>
        <v/>
      </c>
      <c r="L337" s="7" t="s">
        <v>521</v>
      </c>
    </row>
    <row r="338" spans="1:12" x14ac:dyDescent="0.25">
      <c r="A338" s="8">
        <v>1</v>
      </c>
      <c r="B338" s="54" t="s">
        <v>8171</v>
      </c>
      <c r="C338" s="131" t="s">
        <v>7439</v>
      </c>
      <c r="D338" s="8">
        <v>25</v>
      </c>
      <c r="E338" s="8" t="s">
        <v>8211</v>
      </c>
      <c r="F338" s="7" t="str">
        <f>IF(ISEVEN(ROW(ScanWorkbook[[#This Row],[SCAN INTO THIS COLUMN]])),C338,"")</f>
        <v>.</v>
      </c>
      <c r="G338" s="7" t="str">
        <f>IF(ISEVEN(ROW(ScanWorkbook[[#This Row],[SCAN INTO THIS COLUMN]])),C339,"")</f>
        <v>.</v>
      </c>
      <c r="H338" s="7" t="str">
        <f>LEFT(ScanWorkbook[[#This Row],[Pheno]],4)</f>
        <v>.</v>
      </c>
      <c r="I338" s="7" t="str">
        <f>IF(SUM(COUNTIF(ScanWorkbook[[#This Row],[Pheno]],{"*.*"})),LEFT(ScanWorkbook[[#This Row],[Pheno]],7),_xlfn.CONCAT(LEFT(ScanWorkbook[[#This Row],[Pheno]],4),RIGHT(ScanWorkbook[[#This Row],[Pheno]],3)))</f>
        <v>.</v>
      </c>
      <c r="J338" s="57" t="s">
        <v>8616</v>
      </c>
      <c r="K338" s="2" t="str">
        <f>IF(ScanWorkbook[[#This Row],[METRC]]=0,"",IF(ScanWorkbook[[#This Row],[METRC]]="","",_xlfn.CONCAT(ScanWorkbook[[#This Row],[Pheno Abv]],".",RIGHT(ScanWorkbook[[#This Row],[METRC]],6))))</f>
        <v>...</v>
      </c>
      <c r="L338" s="7" t="s">
        <v>521</v>
      </c>
    </row>
    <row r="339" spans="1:12" x14ac:dyDescent="0.25">
      <c r="A339" s="8">
        <v>1</v>
      </c>
      <c r="B339" s="54" t="s">
        <v>8171</v>
      </c>
      <c r="C339" s="131" t="s">
        <v>7439</v>
      </c>
      <c r="D339" s="8">
        <v>25</v>
      </c>
      <c r="E339" s="8" t="s">
        <v>8211</v>
      </c>
      <c r="F339" s="7" t="str">
        <f>IF(ISEVEN(ROW(ScanWorkbook[[#This Row],[SCAN INTO THIS COLUMN]])),C339,"")</f>
        <v/>
      </c>
      <c r="G339" s="7" t="str">
        <f>IF(ISEVEN(ROW(ScanWorkbook[[#This Row],[SCAN INTO THIS COLUMN]])),C340,"")</f>
        <v/>
      </c>
      <c r="H339" s="7" t="str">
        <f>LEFT(ScanWorkbook[[#This Row],[Pheno]],4)</f>
        <v/>
      </c>
      <c r="I339" s="7" t="str">
        <f>IF(SUM(COUNTIF(ScanWorkbook[[#This Row],[Pheno]],{"*.*"})),LEFT(ScanWorkbook[[#This Row],[Pheno]],7),_xlfn.CONCAT(LEFT(ScanWorkbook[[#This Row],[Pheno]],4),RIGHT(ScanWorkbook[[#This Row],[Pheno]],3)))</f>
        <v/>
      </c>
      <c r="J339" s="57" t="s">
        <v>8616</v>
      </c>
      <c r="K339" s="2" t="str">
        <f>IF(ScanWorkbook[[#This Row],[METRC]]=0,"",IF(ScanWorkbook[[#This Row],[METRC]]="","",_xlfn.CONCAT(ScanWorkbook[[#This Row],[Pheno Abv]],".",RIGHT(ScanWorkbook[[#This Row],[METRC]],6))))</f>
        <v/>
      </c>
      <c r="L339" s="7" t="s">
        <v>521</v>
      </c>
    </row>
    <row r="340" spans="1:12" x14ac:dyDescent="0.25">
      <c r="A340" s="8">
        <v>1</v>
      </c>
      <c r="B340" s="54" t="s">
        <v>8171</v>
      </c>
      <c r="C340" s="131" t="s">
        <v>7439</v>
      </c>
      <c r="D340" s="8">
        <v>26</v>
      </c>
      <c r="E340" s="8" t="s">
        <v>8211</v>
      </c>
      <c r="F340" s="7" t="str">
        <f>IF(ISEVEN(ROW(ScanWorkbook[[#This Row],[SCAN INTO THIS COLUMN]])),C340,"")</f>
        <v>.</v>
      </c>
      <c r="G340" s="7" t="str">
        <f>IF(ISEVEN(ROW(ScanWorkbook[[#This Row],[SCAN INTO THIS COLUMN]])),C341,"")</f>
        <v>.</v>
      </c>
      <c r="H340" s="7" t="str">
        <f>LEFT(ScanWorkbook[[#This Row],[Pheno]],4)</f>
        <v>.</v>
      </c>
      <c r="I340" s="7" t="str">
        <f>IF(SUM(COUNTIF(ScanWorkbook[[#This Row],[Pheno]],{"*.*"})),LEFT(ScanWorkbook[[#This Row],[Pheno]],7),_xlfn.CONCAT(LEFT(ScanWorkbook[[#This Row],[Pheno]],4),RIGHT(ScanWorkbook[[#This Row],[Pheno]],3)))</f>
        <v>.</v>
      </c>
      <c r="J340" s="57" t="s">
        <v>8617</v>
      </c>
      <c r="K340" s="2" t="str">
        <f>IF(ScanWorkbook[[#This Row],[METRC]]=0,"",IF(ScanWorkbook[[#This Row],[METRC]]="","",_xlfn.CONCAT(ScanWorkbook[[#This Row],[Pheno Abv]],".",RIGHT(ScanWorkbook[[#This Row],[METRC]],6))))</f>
        <v>...</v>
      </c>
      <c r="L340" s="7" t="s">
        <v>521</v>
      </c>
    </row>
    <row r="341" spans="1:12" x14ac:dyDescent="0.25">
      <c r="A341" s="8">
        <v>1</v>
      </c>
      <c r="B341" s="54" t="s">
        <v>8171</v>
      </c>
      <c r="C341" s="131" t="s">
        <v>7439</v>
      </c>
      <c r="D341" s="8">
        <v>26</v>
      </c>
      <c r="E341" s="8" t="s">
        <v>8211</v>
      </c>
      <c r="F341" s="7" t="str">
        <f>IF(ISEVEN(ROW(ScanWorkbook[[#This Row],[SCAN INTO THIS COLUMN]])),C341,"")</f>
        <v/>
      </c>
      <c r="G341" s="7" t="str">
        <f>IF(ISEVEN(ROW(ScanWorkbook[[#This Row],[SCAN INTO THIS COLUMN]])),C342,"")</f>
        <v/>
      </c>
      <c r="H341" s="7" t="str">
        <f>LEFT(ScanWorkbook[[#This Row],[Pheno]],4)</f>
        <v/>
      </c>
      <c r="I341" s="7" t="str">
        <f>IF(SUM(COUNTIF(ScanWorkbook[[#This Row],[Pheno]],{"*.*"})),LEFT(ScanWorkbook[[#This Row],[Pheno]],7),_xlfn.CONCAT(LEFT(ScanWorkbook[[#This Row],[Pheno]],4),RIGHT(ScanWorkbook[[#This Row],[Pheno]],3)))</f>
        <v/>
      </c>
      <c r="J341" s="57" t="s">
        <v>8617</v>
      </c>
      <c r="K341" s="2" t="str">
        <f>IF(ScanWorkbook[[#This Row],[METRC]]=0,"",IF(ScanWorkbook[[#This Row],[METRC]]="","",_xlfn.CONCAT(ScanWorkbook[[#This Row],[Pheno Abv]],".",RIGHT(ScanWorkbook[[#This Row],[METRC]],6))))</f>
        <v/>
      </c>
      <c r="L341" s="7" t="s">
        <v>521</v>
      </c>
    </row>
    <row r="342" spans="1:12" x14ac:dyDescent="0.25">
      <c r="A342" s="8">
        <v>1</v>
      </c>
      <c r="B342" s="54" t="s">
        <v>8171</v>
      </c>
      <c r="C342" s="131" t="s">
        <v>7439</v>
      </c>
      <c r="D342" s="8">
        <v>27</v>
      </c>
      <c r="E342" s="8" t="s">
        <v>8211</v>
      </c>
      <c r="F342" s="7" t="str">
        <f>IF(ISEVEN(ROW(ScanWorkbook[[#This Row],[SCAN INTO THIS COLUMN]])),C342,"")</f>
        <v>.</v>
      </c>
      <c r="G342" s="7" t="str">
        <f>IF(ISEVEN(ROW(ScanWorkbook[[#This Row],[SCAN INTO THIS COLUMN]])),C343,"")</f>
        <v>.</v>
      </c>
      <c r="H342" s="7" t="str">
        <f>LEFT(ScanWorkbook[[#This Row],[Pheno]],4)</f>
        <v>.</v>
      </c>
      <c r="I342" s="7" t="str">
        <f>IF(SUM(COUNTIF(ScanWorkbook[[#This Row],[Pheno]],{"*.*"})),LEFT(ScanWorkbook[[#This Row],[Pheno]],7),_xlfn.CONCAT(LEFT(ScanWorkbook[[#This Row],[Pheno]],4),RIGHT(ScanWorkbook[[#This Row],[Pheno]],3)))</f>
        <v>.</v>
      </c>
      <c r="J342" s="57" t="s">
        <v>8618</v>
      </c>
      <c r="K342" s="2" t="str">
        <f>IF(ScanWorkbook[[#This Row],[METRC]]=0,"",IF(ScanWorkbook[[#This Row],[METRC]]="","",_xlfn.CONCAT(ScanWorkbook[[#This Row],[Pheno Abv]],".",RIGHT(ScanWorkbook[[#This Row],[METRC]],6))))</f>
        <v>...</v>
      </c>
      <c r="L342" s="7" t="s">
        <v>521</v>
      </c>
    </row>
    <row r="343" spans="1:12" x14ac:dyDescent="0.25">
      <c r="A343" s="8">
        <v>1</v>
      </c>
      <c r="B343" s="54" t="s">
        <v>8171</v>
      </c>
      <c r="C343" s="131" t="s">
        <v>7439</v>
      </c>
      <c r="D343" s="8">
        <v>27</v>
      </c>
      <c r="E343" s="8" t="s">
        <v>8211</v>
      </c>
      <c r="F343" s="7" t="str">
        <f>IF(ISEVEN(ROW(ScanWorkbook[[#This Row],[SCAN INTO THIS COLUMN]])),C343,"")</f>
        <v/>
      </c>
      <c r="G343" s="7" t="str">
        <f>IF(ISEVEN(ROW(ScanWorkbook[[#This Row],[SCAN INTO THIS COLUMN]])),C344,"")</f>
        <v/>
      </c>
      <c r="H343" s="7" t="str">
        <f>LEFT(ScanWorkbook[[#This Row],[Pheno]],4)</f>
        <v/>
      </c>
      <c r="I343" s="7" t="str">
        <f>IF(SUM(COUNTIF(ScanWorkbook[[#This Row],[Pheno]],{"*.*"})),LEFT(ScanWorkbook[[#This Row],[Pheno]],7),_xlfn.CONCAT(LEFT(ScanWorkbook[[#This Row],[Pheno]],4),RIGHT(ScanWorkbook[[#This Row],[Pheno]],3)))</f>
        <v/>
      </c>
      <c r="J343" s="57" t="s">
        <v>8618</v>
      </c>
      <c r="K343" s="2" t="str">
        <f>IF(ScanWorkbook[[#This Row],[METRC]]=0,"",IF(ScanWorkbook[[#This Row],[METRC]]="","",_xlfn.CONCAT(ScanWorkbook[[#This Row],[Pheno Abv]],".",RIGHT(ScanWorkbook[[#This Row],[METRC]],6))))</f>
        <v/>
      </c>
      <c r="L343" s="7" t="s">
        <v>521</v>
      </c>
    </row>
    <row r="344" spans="1:12" x14ac:dyDescent="0.25">
      <c r="A344" s="8">
        <v>1</v>
      </c>
      <c r="B344" s="54" t="s">
        <v>8171</v>
      </c>
      <c r="C344" s="131" t="s">
        <v>7439</v>
      </c>
      <c r="D344" s="8">
        <v>28</v>
      </c>
      <c r="E344" s="8" t="s">
        <v>8211</v>
      </c>
      <c r="F344" s="7" t="str">
        <f>IF(ISEVEN(ROW(ScanWorkbook[[#This Row],[SCAN INTO THIS COLUMN]])),C344,"")</f>
        <v>.</v>
      </c>
      <c r="G344" s="7" t="str">
        <f>IF(ISEVEN(ROW(ScanWorkbook[[#This Row],[SCAN INTO THIS COLUMN]])),C345,"")</f>
        <v>.</v>
      </c>
      <c r="H344" s="7" t="str">
        <f>LEFT(ScanWorkbook[[#This Row],[Pheno]],4)</f>
        <v>.</v>
      </c>
      <c r="I344" s="7" t="str">
        <f>IF(SUM(COUNTIF(ScanWorkbook[[#This Row],[Pheno]],{"*.*"})),LEFT(ScanWorkbook[[#This Row],[Pheno]],7),_xlfn.CONCAT(LEFT(ScanWorkbook[[#This Row],[Pheno]],4),RIGHT(ScanWorkbook[[#This Row],[Pheno]],3)))</f>
        <v>.</v>
      </c>
      <c r="J344" s="57" t="s">
        <v>8619</v>
      </c>
      <c r="K344" s="2" t="str">
        <f>IF(ScanWorkbook[[#This Row],[METRC]]=0,"",IF(ScanWorkbook[[#This Row],[METRC]]="","",_xlfn.CONCAT(ScanWorkbook[[#This Row],[Pheno Abv]],".",RIGHT(ScanWorkbook[[#This Row],[METRC]],6))))</f>
        <v>...</v>
      </c>
      <c r="L344" s="7" t="s">
        <v>521</v>
      </c>
    </row>
    <row r="345" spans="1:12" x14ac:dyDescent="0.25">
      <c r="A345" s="8">
        <v>1</v>
      </c>
      <c r="B345" s="54" t="s">
        <v>8171</v>
      </c>
      <c r="C345" s="131" t="s">
        <v>7439</v>
      </c>
      <c r="D345" s="8">
        <v>28</v>
      </c>
      <c r="E345" s="8" t="s">
        <v>8211</v>
      </c>
      <c r="F345" s="7" t="str">
        <f>IF(ISEVEN(ROW(ScanWorkbook[[#This Row],[SCAN INTO THIS COLUMN]])),C345,"")</f>
        <v/>
      </c>
      <c r="G345" s="7" t="str">
        <f>IF(ISEVEN(ROW(ScanWorkbook[[#This Row],[SCAN INTO THIS COLUMN]])),C346,"")</f>
        <v/>
      </c>
      <c r="H345" s="7" t="str">
        <f>LEFT(ScanWorkbook[[#This Row],[Pheno]],4)</f>
        <v/>
      </c>
      <c r="I345" s="7" t="str">
        <f>IF(SUM(COUNTIF(ScanWorkbook[[#This Row],[Pheno]],{"*.*"})),LEFT(ScanWorkbook[[#This Row],[Pheno]],7),_xlfn.CONCAT(LEFT(ScanWorkbook[[#This Row],[Pheno]],4),RIGHT(ScanWorkbook[[#This Row],[Pheno]],3)))</f>
        <v/>
      </c>
      <c r="J345" s="57" t="s">
        <v>8619</v>
      </c>
      <c r="K345" s="2" t="str">
        <f>IF(ScanWorkbook[[#This Row],[METRC]]=0,"",IF(ScanWorkbook[[#This Row],[METRC]]="","",_xlfn.CONCAT(ScanWorkbook[[#This Row],[Pheno Abv]],".",RIGHT(ScanWorkbook[[#This Row],[METRC]],6))))</f>
        <v/>
      </c>
      <c r="L345" s="7" t="s">
        <v>521</v>
      </c>
    </row>
    <row r="346" spans="1:12" x14ac:dyDescent="0.25">
      <c r="A346" s="8">
        <v>1</v>
      </c>
      <c r="B346" s="54" t="s">
        <v>8171</v>
      </c>
      <c r="C346" s="131" t="s">
        <v>7439</v>
      </c>
      <c r="D346" s="8">
        <v>29</v>
      </c>
      <c r="E346" s="8" t="s">
        <v>8211</v>
      </c>
      <c r="F346" s="7" t="str">
        <f>IF(ISEVEN(ROW(ScanWorkbook[[#This Row],[SCAN INTO THIS COLUMN]])),C346,"")</f>
        <v>.</v>
      </c>
      <c r="G346" s="7" t="str">
        <f>IF(ISEVEN(ROW(ScanWorkbook[[#This Row],[SCAN INTO THIS COLUMN]])),C347,"")</f>
        <v>.</v>
      </c>
      <c r="H346" s="7" t="str">
        <f>LEFT(ScanWorkbook[[#This Row],[Pheno]],4)</f>
        <v>.</v>
      </c>
      <c r="I346" s="7" t="str">
        <f>IF(SUM(COUNTIF(ScanWorkbook[[#This Row],[Pheno]],{"*.*"})),LEFT(ScanWorkbook[[#This Row],[Pheno]],7),_xlfn.CONCAT(LEFT(ScanWorkbook[[#This Row],[Pheno]],4),RIGHT(ScanWorkbook[[#This Row],[Pheno]],3)))</f>
        <v>.</v>
      </c>
      <c r="J346" s="57" t="s">
        <v>8620</v>
      </c>
      <c r="K346" s="2" t="str">
        <f>IF(ScanWorkbook[[#This Row],[METRC]]=0,"",IF(ScanWorkbook[[#This Row],[METRC]]="","",_xlfn.CONCAT(ScanWorkbook[[#This Row],[Pheno Abv]],".",RIGHT(ScanWorkbook[[#This Row],[METRC]],6))))</f>
        <v>...</v>
      </c>
      <c r="L346" s="7" t="s">
        <v>521</v>
      </c>
    </row>
    <row r="347" spans="1:12" x14ac:dyDescent="0.25">
      <c r="A347" s="8">
        <v>1</v>
      </c>
      <c r="B347" s="54" t="s">
        <v>8171</v>
      </c>
      <c r="C347" s="131" t="s">
        <v>7439</v>
      </c>
      <c r="D347" s="8">
        <v>29</v>
      </c>
      <c r="E347" s="8" t="s">
        <v>8211</v>
      </c>
      <c r="F347" s="7" t="str">
        <f>IF(ISEVEN(ROW(ScanWorkbook[[#This Row],[SCAN INTO THIS COLUMN]])),C347,"")</f>
        <v/>
      </c>
      <c r="G347" s="7" t="str">
        <f>IF(ISEVEN(ROW(ScanWorkbook[[#This Row],[SCAN INTO THIS COLUMN]])),C348,"")</f>
        <v/>
      </c>
      <c r="H347" s="7" t="str">
        <f>LEFT(ScanWorkbook[[#This Row],[Pheno]],4)</f>
        <v/>
      </c>
      <c r="I347" s="7" t="str">
        <f>IF(SUM(COUNTIF(ScanWorkbook[[#This Row],[Pheno]],{"*.*"})),LEFT(ScanWorkbook[[#This Row],[Pheno]],7),_xlfn.CONCAT(LEFT(ScanWorkbook[[#This Row],[Pheno]],4),RIGHT(ScanWorkbook[[#This Row],[Pheno]],3)))</f>
        <v/>
      </c>
      <c r="J347" s="57" t="s">
        <v>8620</v>
      </c>
      <c r="K347" s="2" t="str">
        <f>IF(ScanWorkbook[[#This Row],[METRC]]=0,"",IF(ScanWorkbook[[#This Row],[METRC]]="","",_xlfn.CONCAT(ScanWorkbook[[#This Row],[Pheno Abv]],".",RIGHT(ScanWorkbook[[#This Row],[METRC]],6))))</f>
        <v/>
      </c>
      <c r="L347" s="7" t="s">
        <v>521</v>
      </c>
    </row>
    <row r="348" spans="1:12" x14ac:dyDescent="0.25">
      <c r="A348" s="8">
        <v>1</v>
      </c>
      <c r="B348" s="54" t="s">
        <v>8171</v>
      </c>
      <c r="C348" s="131" t="s">
        <v>7439</v>
      </c>
      <c r="D348" s="8">
        <v>30</v>
      </c>
      <c r="E348" s="8" t="s">
        <v>8211</v>
      </c>
      <c r="F348" s="7" t="str">
        <f>IF(ISEVEN(ROW(ScanWorkbook[[#This Row],[SCAN INTO THIS COLUMN]])),C348,"")</f>
        <v>.</v>
      </c>
      <c r="G348" s="7" t="str">
        <f>IF(ISEVEN(ROW(ScanWorkbook[[#This Row],[SCAN INTO THIS COLUMN]])),C349,"")</f>
        <v>.</v>
      </c>
      <c r="H348" s="7" t="str">
        <f>LEFT(ScanWorkbook[[#This Row],[Pheno]],4)</f>
        <v>.</v>
      </c>
      <c r="I348" s="7" t="str">
        <f>IF(SUM(COUNTIF(ScanWorkbook[[#This Row],[Pheno]],{"*.*"})),LEFT(ScanWorkbook[[#This Row],[Pheno]],7),_xlfn.CONCAT(LEFT(ScanWorkbook[[#This Row],[Pheno]],4),RIGHT(ScanWorkbook[[#This Row],[Pheno]],3)))</f>
        <v>.</v>
      </c>
      <c r="J348" s="57" t="s">
        <v>8621</v>
      </c>
      <c r="K348" s="2" t="str">
        <f>IF(ScanWorkbook[[#This Row],[METRC]]=0,"",IF(ScanWorkbook[[#This Row],[METRC]]="","",_xlfn.CONCAT(ScanWorkbook[[#This Row],[Pheno Abv]],".",RIGHT(ScanWorkbook[[#This Row],[METRC]],6))))</f>
        <v>...</v>
      </c>
      <c r="L348" s="7" t="s">
        <v>521</v>
      </c>
    </row>
    <row r="349" spans="1:12" x14ac:dyDescent="0.25">
      <c r="A349" s="11">
        <v>1</v>
      </c>
      <c r="B349" s="55" t="s">
        <v>8171</v>
      </c>
      <c r="C349" s="131" t="s">
        <v>7439</v>
      </c>
      <c r="D349" s="11">
        <v>30</v>
      </c>
      <c r="E349" s="8" t="s">
        <v>8211</v>
      </c>
      <c r="F349" s="10" t="str">
        <f>IF(ISEVEN(ROW(ScanWorkbook[[#This Row],[SCAN INTO THIS COLUMN]])),C349,"")</f>
        <v/>
      </c>
      <c r="G349" s="10" t="str">
        <f>IF(ISEVEN(ROW(ScanWorkbook[[#This Row],[SCAN INTO THIS COLUMN]])),C350,"")</f>
        <v/>
      </c>
      <c r="H349" s="10" t="str">
        <f>LEFT(ScanWorkbook[[#This Row],[Pheno]],4)</f>
        <v/>
      </c>
      <c r="I349" s="10" t="str">
        <f>IF(SUM(COUNTIF(ScanWorkbook[[#This Row],[Pheno]],{"*.*"})),LEFT(ScanWorkbook[[#This Row],[Pheno]],7),_xlfn.CONCAT(LEFT(ScanWorkbook[[#This Row],[Pheno]],4),RIGHT(ScanWorkbook[[#This Row],[Pheno]],3)))</f>
        <v/>
      </c>
      <c r="J349" s="57" t="s">
        <v>8621</v>
      </c>
      <c r="K349" s="2" t="str">
        <f>IF(ScanWorkbook[[#This Row],[METRC]]=0,"",IF(ScanWorkbook[[#This Row],[METRC]]="","",_xlfn.CONCAT(ScanWorkbook[[#This Row],[Pheno Abv]],".",RIGHT(ScanWorkbook[[#This Row],[METRC]],6))))</f>
        <v/>
      </c>
      <c r="L349" s="7" t="s">
        <v>521</v>
      </c>
    </row>
    <row r="350" spans="1:12" x14ac:dyDescent="0.25">
      <c r="A350" s="8">
        <v>2</v>
      </c>
      <c r="B350" s="54" t="s">
        <v>8171</v>
      </c>
      <c r="C350" s="131" t="s">
        <v>11275</v>
      </c>
      <c r="D350" s="9">
        <v>1</v>
      </c>
      <c r="E350" s="8" t="s">
        <v>8212</v>
      </c>
      <c r="F350" s="7" t="str">
        <f>IF(ISEVEN(ROW(ScanWorkbook[[#This Row],[SCAN INTO THIS COLUMN]])),C350,"")</f>
        <v>1A4070000000065000096362</v>
      </c>
      <c r="G350" s="7" t="str">
        <f>IF(ISEVEN(ROW(ScanWorkbook[[#This Row],[SCAN INTO THIS COLUMN]])),C351,"")</f>
        <v>SHRM014.086791</v>
      </c>
      <c r="H350" s="7" t="str">
        <f>LEFT(ScanWorkbook[[#This Row],[Pheno]],4)</f>
        <v>SHRM</v>
      </c>
      <c r="I350" s="7" t="str">
        <f>IF(SUM(COUNTIF(ScanWorkbook[[#This Row],[Pheno]],{"*.*"})),LEFT(ScanWorkbook[[#This Row],[Pheno]],7),_xlfn.CONCAT(LEFT(ScanWorkbook[[#This Row],[Pheno]],4),RIGHT(ScanWorkbook[[#This Row],[Pheno]],3)))</f>
        <v>SHRM014</v>
      </c>
      <c r="J350" s="57" t="s">
        <v>8452</v>
      </c>
      <c r="K350" s="2" t="str">
        <f>IF(ScanWorkbook[[#This Row],[METRC]]=0,"",IF(ScanWorkbook[[#This Row],[METRC]]="","",_xlfn.CONCAT(ScanWorkbook[[#This Row],[Pheno Abv]],".",RIGHT(ScanWorkbook[[#This Row],[METRC]],6))))</f>
        <v>SHRM014.096362</v>
      </c>
      <c r="L350" s="7" t="s">
        <v>521</v>
      </c>
    </row>
    <row r="351" spans="1:12" x14ac:dyDescent="0.25">
      <c r="A351" s="8">
        <v>2</v>
      </c>
      <c r="B351" s="54" t="s">
        <v>8171</v>
      </c>
      <c r="C351" s="131" t="s">
        <v>14028</v>
      </c>
      <c r="D351" s="9">
        <v>1</v>
      </c>
      <c r="E351" s="8" t="s">
        <v>8212</v>
      </c>
      <c r="F351" s="7" t="str">
        <f>IF(ISEVEN(ROW(ScanWorkbook[[#This Row],[SCAN INTO THIS COLUMN]])),C351,"")</f>
        <v/>
      </c>
      <c r="G351" s="7" t="str">
        <f>IF(ISEVEN(ROW(ScanWorkbook[[#This Row],[SCAN INTO THIS COLUMN]])),C352,"")</f>
        <v/>
      </c>
      <c r="H351" s="7" t="str">
        <f>LEFT(ScanWorkbook[[#This Row],[Pheno]],4)</f>
        <v/>
      </c>
      <c r="I351" s="7" t="str">
        <f>IF(SUM(COUNTIF(ScanWorkbook[[#This Row],[Pheno]],{"*.*"})),LEFT(ScanWorkbook[[#This Row],[Pheno]],7),_xlfn.CONCAT(LEFT(ScanWorkbook[[#This Row],[Pheno]],4),RIGHT(ScanWorkbook[[#This Row],[Pheno]],3)))</f>
        <v/>
      </c>
      <c r="J351" s="57" t="s">
        <v>8452</v>
      </c>
      <c r="K351" s="2" t="str">
        <f>IF(ScanWorkbook[[#This Row],[METRC]]=0,"",IF(ScanWorkbook[[#This Row],[METRC]]="","",_xlfn.CONCAT(ScanWorkbook[[#This Row],[Pheno Abv]],".",RIGHT(ScanWorkbook[[#This Row],[METRC]],6))))</f>
        <v/>
      </c>
      <c r="L351" s="7" t="s">
        <v>521</v>
      </c>
    </row>
    <row r="352" spans="1:12" x14ac:dyDescent="0.25">
      <c r="A352" s="8">
        <v>2</v>
      </c>
      <c r="B352" s="54" t="s">
        <v>8171</v>
      </c>
      <c r="C352" s="131" t="s">
        <v>9784</v>
      </c>
      <c r="D352" s="9">
        <v>2</v>
      </c>
      <c r="E352" s="8" t="s">
        <v>8212</v>
      </c>
      <c r="F352" s="7" t="str">
        <f>IF(ISEVEN(ROW(ScanWorkbook[[#This Row],[SCAN INTO THIS COLUMN]])),C352,"")</f>
        <v>1A4070000000065000096662</v>
      </c>
      <c r="G352" s="7" t="str">
        <f>IF(ISEVEN(ROW(ScanWorkbook[[#This Row],[SCAN INTO THIS COLUMN]])),C353,"")</f>
        <v>GFSD189.079058</v>
      </c>
      <c r="H352" s="7" t="str">
        <f>LEFT(ScanWorkbook[[#This Row],[Pheno]],4)</f>
        <v>GFSD</v>
      </c>
      <c r="I352" s="7" t="str">
        <f>IF(SUM(COUNTIF(ScanWorkbook[[#This Row],[Pheno]],{"*.*"})),LEFT(ScanWorkbook[[#This Row],[Pheno]],7),_xlfn.CONCAT(LEFT(ScanWorkbook[[#This Row],[Pheno]],4),RIGHT(ScanWorkbook[[#This Row],[Pheno]],3)))</f>
        <v>GFSD189</v>
      </c>
      <c r="J352" s="57" t="s">
        <v>8453</v>
      </c>
      <c r="K352" s="2" t="str">
        <f>IF(ScanWorkbook[[#This Row],[METRC]]=0,"",IF(ScanWorkbook[[#This Row],[METRC]]="","",_xlfn.CONCAT(ScanWorkbook[[#This Row],[Pheno Abv]],".",RIGHT(ScanWorkbook[[#This Row],[METRC]],6))))</f>
        <v>GFSD189.096662</v>
      </c>
      <c r="L352" s="7" t="s">
        <v>521</v>
      </c>
    </row>
    <row r="353" spans="1:12" x14ac:dyDescent="0.25">
      <c r="A353" s="8">
        <v>2</v>
      </c>
      <c r="B353" s="54" t="s">
        <v>8171</v>
      </c>
      <c r="C353" s="131" t="s">
        <v>7445</v>
      </c>
      <c r="D353" s="9">
        <v>2</v>
      </c>
      <c r="E353" s="8" t="s">
        <v>8212</v>
      </c>
      <c r="F353" s="7" t="str">
        <f>IF(ISEVEN(ROW(ScanWorkbook[[#This Row],[SCAN INTO THIS COLUMN]])),C353,"")</f>
        <v/>
      </c>
      <c r="G353" s="7" t="str">
        <f>IF(ISEVEN(ROW(ScanWorkbook[[#This Row],[SCAN INTO THIS COLUMN]])),C354,"")</f>
        <v/>
      </c>
      <c r="H353" s="7" t="str">
        <f>LEFT(ScanWorkbook[[#This Row],[Pheno]],4)</f>
        <v/>
      </c>
      <c r="I353" s="7" t="str">
        <f>IF(SUM(COUNTIF(ScanWorkbook[[#This Row],[Pheno]],{"*.*"})),LEFT(ScanWorkbook[[#This Row],[Pheno]],7),_xlfn.CONCAT(LEFT(ScanWorkbook[[#This Row],[Pheno]],4),RIGHT(ScanWorkbook[[#This Row],[Pheno]],3)))</f>
        <v/>
      </c>
      <c r="J353" s="57" t="s">
        <v>8453</v>
      </c>
      <c r="K353" s="2" t="str">
        <f>IF(ScanWorkbook[[#This Row],[METRC]]=0,"",IF(ScanWorkbook[[#This Row],[METRC]]="","",_xlfn.CONCAT(ScanWorkbook[[#This Row],[Pheno Abv]],".",RIGHT(ScanWorkbook[[#This Row],[METRC]],6))))</f>
        <v/>
      </c>
      <c r="L353" s="7" t="s">
        <v>521</v>
      </c>
    </row>
    <row r="354" spans="1:12" x14ac:dyDescent="0.25">
      <c r="A354" s="8">
        <v>2</v>
      </c>
      <c r="B354" s="54" t="s">
        <v>8171</v>
      </c>
      <c r="C354" s="131" t="s">
        <v>9738</v>
      </c>
      <c r="D354" s="9">
        <v>3</v>
      </c>
      <c r="E354" s="8" t="s">
        <v>8212</v>
      </c>
      <c r="F354" s="7" t="str">
        <f>IF(ISEVEN(ROW(ScanWorkbook[[#This Row],[SCAN INTO THIS COLUMN]])),C354,"")</f>
        <v>1A4070000000065000096615</v>
      </c>
      <c r="G354" s="7" t="str">
        <f>IF(ISEVEN(ROW(ScanWorkbook[[#This Row],[SCAN INTO THIS COLUMN]])),C355,"")</f>
        <v>GFSD189.081443</v>
      </c>
      <c r="H354" s="7" t="str">
        <f>LEFT(ScanWorkbook[[#This Row],[Pheno]],4)</f>
        <v>GFSD</v>
      </c>
      <c r="I354" s="7" t="str">
        <f>IF(SUM(COUNTIF(ScanWorkbook[[#This Row],[Pheno]],{"*.*"})),LEFT(ScanWorkbook[[#This Row],[Pheno]],7),_xlfn.CONCAT(LEFT(ScanWorkbook[[#This Row],[Pheno]],4),RIGHT(ScanWorkbook[[#This Row],[Pheno]],3)))</f>
        <v>GFSD189</v>
      </c>
      <c r="J354" s="57" t="s">
        <v>8454</v>
      </c>
      <c r="K354" s="2" t="str">
        <f>IF(ScanWorkbook[[#This Row],[METRC]]=0,"",IF(ScanWorkbook[[#This Row],[METRC]]="","",_xlfn.CONCAT(ScanWorkbook[[#This Row],[Pheno Abv]],".",RIGHT(ScanWorkbook[[#This Row],[METRC]],6))))</f>
        <v>GFSD189.096615</v>
      </c>
      <c r="L354" s="7" t="s">
        <v>521</v>
      </c>
    </row>
    <row r="355" spans="1:12" x14ac:dyDescent="0.25">
      <c r="A355" s="8">
        <v>2</v>
      </c>
      <c r="B355" s="54" t="s">
        <v>8171</v>
      </c>
      <c r="C355" s="131" t="s">
        <v>7553</v>
      </c>
      <c r="D355" s="9">
        <v>3</v>
      </c>
      <c r="E355" s="8" t="s">
        <v>8212</v>
      </c>
      <c r="F355" s="7" t="str">
        <f>IF(ISEVEN(ROW(ScanWorkbook[[#This Row],[SCAN INTO THIS COLUMN]])),C355,"")</f>
        <v/>
      </c>
      <c r="G355" s="7" t="str">
        <f>IF(ISEVEN(ROW(ScanWorkbook[[#This Row],[SCAN INTO THIS COLUMN]])),C356,"")</f>
        <v/>
      </c>
      <c r="H355" s="7" t="str">
        <f>LEFT(ScanWorkbook[[#This Row],[Pheno]],4)</f>
        <v/>
      </c>
      <c r="I355" s="7" t="str">
        <f>IF(SUM(COUNTIF(ScanWorkbook[[#This Row],[Pheno]],{"*.*"})),LEFT(ScanWorkbook[[#This Row],[Pheno]],7),_xlfn.CONCAT(LEFT(ScanWorkbook[[#This Row],[Pheno]],4),RIGHT(ScanWorkbook[[#This Row],[Pheno]],3)))</f>
        <v/>
      </c>
      <c r="J355" s="57" t="s">
        <v>8454</v>
      </c>
      <c r="K355" s="2" t="str">
        <f>IF(ScanWorkbook[[#This Row],[METRC]]=0,"",IF(ScanWorkbook[[#This Row],[METRC]]="","",_xlfn.CONCAT(ScanWorkbook[[#This Row],[Pheno Abv]],".",RIGHT(ScanWorkbook[[#This Row],[METRC]],6))))</f>
        <v/>
      </c>
      <c r="L355" s="7" t="s">
        <v>521</v>
      </c>
    </row>
    <row r="356" spans="1:12" x14ac:dyDescent="0.25">
      <c r="A356" s="8">
        <v>2</v>
      </c>
      <c r="B356" s="54" t="s">
        <v>8171</v>
      </c>
      <c r="C356" s="131" t="s">
        <v>9511</v>
      </c>
      <c r="D356" s="9">
        <v>4</v>
      </c>
      <c r="E356" s="8" t="s">
        <v>8212</v>
      </c>
      <c r="F356" s="7" t="str">
        <f>IF(ISEVEN(ROW(ScanWorkbook[[#This Row],[SCAN INTO THIS COLUMN]])),C356,"")</f>
        <v>1A4070000000065000095921</v>
      </c>
      <c r="G356" s="7" t="str">
        <f>IF(ISEVEN(ROW(ScanWorkbook[[#This Row],[SCAN INTO THIS COLUMN]])),C357,"")</f>
        <v>DOSI005.087410</v>
      </c>
      <c r="H356" s="7" t="str">
        <f>LEFT(ScanWorkbook[[#This Row],[Pheno]],4)</f>
        <v>DOSI</v>
      </c>
      <c r="I356" s="7" t="str">
        <f>IF(SUM(COUNTIF(ScanWorkbook[[#This Row],[Pheno]],{"*.*"})),LEFT(ScanWorkbook[[#This Row],[Pheno]],7),_xlfn.CONCAT(LEFT(ScanWorkbook[[#This Row],[Pheno]],4),RIGHT(ScanWorkbook[[#This Row],[Pheno]],3)))</f>
        <v>DOSI005</v>
      </c>
      <c r="J356" s="57" t="s">
        <v>8455</v>
      </c>
      <c r="K356" s="2" t="str">
        <f>IF(ScanWorkbook[[#This Row],[METRC]]=0,"",IF(ScanWorkbook[[#This Row],[METRC]]="","",_xlfn.CONCAT(ScanWorkbook[[#This Row],[Pheno Abv]],".",RIGHT(ScanWorkbook[[#This Row],[METRC]],6))))</f>
        <v>DOSI005.095921</v>
      </c>
      <c r="L356" s="7" t="s">
        <v>521</v>
      </c>
    </row>
    <row r="357" spans="1:12" x14ac:dyDescent="0.25">
      <c r="A357" s="8">
        <v>2</v>
      </c>
      <c r="B357" s="54" t="s">
        <v>8171</v>
      </c>
      <c r="C357" s="131" t="s">
        <v>7848</v>
      </c>
      <c r="D357" s="9">
        <v>4</v>
      </c>
      <c r="E357" s="8" t="s">
        <v>8212</v>
      </c>
      <c r="F357" s="7" t="str">
        <f>IF(ISEVEN(ROW(ScanWorkbook[[#This Row],[SCAN INTO THIS COLUMN]])),C357,"")</f>
        <v/>
      </c>
      <c r="G357" s="7" t="str">
        <f>IF(ISEVEN(ROW(ScanWorkbook[[#This Row],[SCAN INTO THIS COLUMN]])),C358,"")</f>
        <v/>
      </c>
      <c r="H357" s="7" t="str">
        <f>LEFT(ScanWorkbook[[#This Row],[Pheno]],4)</f>
        <v/>
      </c>
      <c r="I357" s="7" t="str">
        <f>IF(SUM(COUNTIF(ScanWorkbook[[#This Row],[Pheno]],{"*.*"})),LEFT(ScanWorkbook[[#This Row],[Pheno]],7),_xlfn.CONCAT(LEFT(ScanWorkbook[[#This Row],[Pheno]],4),RIGHT(ScanWorkbook[[#This Row],[Pheno]],3)))</f>
        <v/>
      </c>
      <c r="J357" s="57" t="s">
        <v>8455</v>
      </c>
      <c r="K357" s="2" t="str">
        <f>IF(ScanWorkbook[[#This Row],[METRC]]=0,"",IF(ScanWorkbook[[#This Row],[METRC]]="","",_xlfn.CONCAT(ScanWorkbook[[#This Row],[Pheno Abv]],".",RIGHT(ScanWorkbook[[#This Row],[METRC]],6))))</f>
        <v/>
      </c>
      <c r="L357" s="7" t="s">
        <v>521</v>
      </c>
    </row>
    <row r="358" spans="1:12" x14ac:dyDescent="0.25">
      <c r="A358" s="8">
        <v>2</v>
      </c>
      <c r="B358" s="54" t="s">
        <v>8171</v>
      </c>
      <c r="C358" s="131" t="s">
        <v>10742</v>
      </c>
      <c r="D358" s="9">
        <v>5</v>
      </c>
      <c r="E358" s="8" t="s">
        <v>8212</v>
      </c>
      <c r="F358" s="7" t="str">
        <f>IF(ISEVEN(ROW(ScanWorkbook[[#This Row],[SCAN INTO THIS COLUMN]])),C358,"")</f>
        <v>1A4070000000065000096714</v>
      </c>
      <c r="G358" s="7" t="str">
        <f>IF(ISEVEN(ROW(ScanWorkbook[[#This Row],[SCAN INTO THIS COLUMN]])),C359,"")</f>
        <v>SOUR007.086558</v>
      </c>
      <c r="H358" s="7" t="str">
        <f>LEFT(ScanWorkbook[[#This Row],[Pheno]],4)</f>
        <v>SOUR</v>
      </c>
      <c r="I358" s="7" t="str">
        <f>IF(SUM(COUNTIF(ScanWorkbook[[#This Row],[Pheno]],{"*.*"})),LEFT(ScanWorkbook[[#This Row],[Pheno]],7),_xlfn.CONCAT(LEFT(ScanWorkbook[[#This Row],[Pheno]],4),RIGHT(ScanWorkbook[[#This Row],[Pheno]],3)))</f>
        <v>SOUR007</v>
      </c>
      <c r="J358" s="57" t="s">
        <v>8456</v>
      </c>
      <c r="K358" s="2" t="str">
        <f>IF(ScanWorkbook[[#This Row],[METRC]]=0,"",IF(ScanWorkbook[[#This Row],[METRC]]="","",_xlfn.CONCAT(ScanWorkbook[[#This Row],[Pheno Abv]],".",RIGHT(ScanWorkbook[[#This Row],[METRC]],6))))</f>
        <v>SOUR007.096714</v>
      </c>
      <c r="L358" s="7" t="s">
        <v>521</v>
      </c>
    </row>
    <row r="359" spans="1:12" x14ac:dyDescent="0.25">
      <c r="A359" s="8">
        <v>2</v>
      </c>
      <c r="B359" s="54" t="s">
        <v>8171</v>
      </c>
      <c r="C359" s="131" t="s">
        <v>7793</v>
      </c>
      <c r="D359" s="9">
        <v>5</v>
      </c>
      <c r="E359" s="8" t="s">
        <v>8212</v>
      </c>
      <c r="F359" s="7" t="str">
        <f>IF(ISEVEN(ROW(ScanWorkbook[[#This Row],[SCAN INTO THIS COLUMN]])),C359,"")</f>
        <v/>
      </c>
      <c r="G359" s="7" t="str">
        <f>IF(ISEVEN(ROW(ScanWorkbook[[#This Row],[SCAN INTO THIS COLUMN]])),C360,"")</f>
        <v/>
      </c>
      <c r="H359" s="7" t="str">
        <f>LEFT(ScanWorkbook[[#This Row],[Pheno]],4)</f>
        <v/>
      </c>
      <c r="I359" s="7" t="str">
        <f>IF(SUM(COUNTIF(ScanWorkbook[[#This Row],[Pheno]],{"*.*"})),LEFT(ScanWorkbook[[#This Row],[Pheno]],7),_xlfn.CONCAT(LEFT(ScanWorkbook[[#This Row],[Pheno]],4),RIGHT(ScanWorkbook[[#This Row],[Pheno]],3)))</f>
        <v/>
      </c>
      <c r="J359" s="57" t="s">
        <v>8456</v>
      </c>
      <c r="K359" s="2" t="str">
        <f>IF(ScanWorkbook[[#This Row],[METRC]]=0,"",IF(ScanWorkbook[[#This Row],[METRC]]="","",_xlfn.CONCAT(ScanWorkbook[[#This Row],[Pheno Abv]],".",RIGHT(ScanWorkbook[[#This Row],[METRC]],6))))</f>
        <v/>
      </c>
      <c r="L359" s="7" t="s">
        <v>521</v>
      </c>
    </row>
    <row r="360" spans="1:12" x14ac:dyDescent="0.25">
      <c r="A360" s="8">
        <v>2</v>
      </c>
      <c r="B360" s="54" t="s">
        <v>8171</v>
      </c>
      <c r="C360" s="131" t="s">
        <v>11013</v>
      </c>
      <c r="D360" s="9">
        <v>6</v>
      </c>
      <c r="E360" s="8" t="s">
        <v>8212</v>
      </c>
      <c r="F360" s="7" t="str">
        <f>IF(ISEVEN(ROW(ScanWorkbook[[#This Row],[SCAN INTO THIS COLUMN]])),C360,"")</f>
        <v>1A4070000000065000095579</v>
      </c>
      <c r="G360" s="7" t="str">
        <f>IF(ISEVEN(ROW(ScanWorkbook[[#This Row],[SCAN INTO THIS COLUMN]])),C361,"")</f>
        <v>SUNL006.074209</v>
      </c>
      <c r="H360" s="7" t="str">
        <f>LEFT(ScanWorkbook[[#This Row],[Pheno]],4)</f>
        <v>SUNL</v>
      </c>
      <c r="I360" s="7" t="str">
        <f>IF(SUM(COUNTIF(ScanWorkbook[[#This Row],[Pheno]],{"*.*"})),LEFT(ScanWorkbook[[#This Row],[Pheno]],7),_xlfn.CONCAT(LEFT(ScanWorkbook[[#This Row],[Pheno]],4),RIGHT(ScanWorkbook[[#This Row],[Pheno]],3)))</f>
        <v>SUNL006</v>
      </c>
      <c r="J360" s="57" t="s">
        <v>8457</v>
      </c>
      <c r="K360" s="2" t="str">
        <f>IF(ScanWorkbook[[#This Row],[METRC]]=0,"",IF(ScanWorkbook[[#This Row],[METRC]]="","",_xlfn.CONCAT(ScanWorkbook[[#This Row],[Pheno Abv]],".",RIGHT(ScanWorkbook[[#This Row],[METRC]],6))))</f>
        <v>SUNL006.095579</v>
      </c>
      <c r="L360" s="7" t="s">
        <v>521</v>
      </c>
    </row>
    <row r="361" spans="1:12" x14ac:dyDescent="0.25">
      <c r="A361" s="8">
        <v>2</v>
      </c>
      <c r="B361" s="54" t="s">
        <v>8171</v>
      </c>
      <c r="C361" s="131" t="s">
        <v>2764</v>
      </c>
      <c r="D361" s="9">
        <v>6</v>
      </c>
      <c r="E361" s="8" t="s">
        <v>8212</v>
      </c>
      <c r="F361" s="7" t="str">
        <f>IF(ISEVEN(ROW(ScanWorkbook[[#This Row],[SCAN INTO THIS COLUMN]])),C361,"")</f>
        <v/>
      </c>
      <c r="G361" s="7" t="str">
        <f>IF(ISEVEN(ROW(ScanWorkbook[[#This Row],[SCAN INTO THIS COLUMN]])),C362,"")</f>
        <v/>
      </c>
      <c r="H361" s="7" t="str">
        <f>LEFT(ScanWorkbook[[#This Row],[Pheno]],4)</f>
        <v/>
      </c>
      <c r="I361" s="7" t="str">
        <f>IF(SUM(COUNTIF(ScanWorkbook[[#This Row],[Pheno]],{"*.*"})),LEFT(ScanWorkbook[[#This Row],[Pheno]],7),_xlfn.CONCAT(LEFT(ScanWorkbook[[#This Row],[Pheno]],4),RIGHT(ScanWorkbook[[#This Row],[Pheno]],3)))</f>
        <v/>
      </c>
      <c r="J361" s="57" t="s">
        <v>8457</v>
      </c>
      <c r="K361" s="2" t="str">
        <f>IF(ScanWorkbook[[#This Row],[METRC]]=0,"",IF(ScanWorkbook[[#This Row],[METRC]]="","",_xlfn.CONCAT(ScanWorkbook[[#This Row],[Pheno Abv]],".",RIGHT(ScanWorkbook[[#This Row],[METRC]],6))))</f>
        <v/>
      </c>
      <c r="L361" s="7" t="s">
        <v>521</v>
      </c>
    </row>
    <row r="362" spans="1:12" x14ac:dyDescent="0.25">
      <c r="A362" s="8">
        <v>2</v>
      </c>
      <c r="B362" s="54" t="s">
        <v>8171</v>
      </c>
      <c r="C362" s="131" t="s">
        <v>9598</v>
      </c>
      <c r="D362" s="9">
        <v>7</v>
      </c>
      <c r="E362" s="8" t="s">
        <v>8212</v>
      </c>
      <c r="F362" s="7" t="str">
        <f>IF(ISEVEN(ROW(ScanWorkbook[[#This Row],[SCAN INTO THIS COLUMN]])),C362,"")</f>
        <v>1A4070000000065000096009</v>
      </c>
      <c r="G362" s="7" t="str">
        <f>IF(ISEVEN(ROW(ScanWorkbook[[#This Row],[SCAN INTO THIS COLUMN]])),C363,"")</f>
        <v>DOSI005.087417</v>
      </c>
      <c r="H362" s="7" t="str">
        <f>LEFT(ScanWorkbook[[#This Row],[Pheno]],4)</f>
        <v>DOSI</v>
      </c>
      <c r="I362" s="7" t="str">
        <f>IF(SUM(COUNTIF(ScanWorkbook[[#This Row],[Pheno]],{"*.*"})),LEFT(ScanWorkbook[[#This Row],[Pheno]],7),_xlfn.CONCAT(LEFT(ScanWorkbook[[#This Row],[Pheno]],4),RIGHT(ScanWorkbook[[#This Row],[Pheno]],3)))</f>
        <v>DOSI005</v>
      </c>
      <c r="J362" s="57" t="s">
        <v>8458</v>
      </c>
      <c r="K362" s="2" t="str">
        <f>IF(ScanWorkbook[[#This Row],[METRC]]=0,"",IF(ScanWorkbook[[#This Row],[METRC]]="","",_xlfn.CONCAT(ScanWorkbook[[#This Row],[Pheno Abv]],".",RIGHT(ScanWorkbook[[#This Row],[METRC]],6))))</f>
        <v>DOSI005.096009</v>
      </c>
      <c r="L362" s="7" t="s">
        <v>521</v>
      </c>
    </row>
    <row r="363" spans="1:12" x14ac:dyDescent="0.25">
      <c r="A363" s="8">
        <v>2</v>
      </c>
      <c r="B363" s="54" t="s">
        <v>8171</v>
      </c>
      <c r="C363" s="131" t="s">
        <v>7846</v>
      </c>
      <c r="D363" s="9">
        <v>7</v>
      </c>
      <c r="E363" s="8" t="s">
        <v>8212</v>
      </c>
      <c r="F363" s="7" t="str">
        <f>IF(ISEVEN(ROW(ScanWorkbook[[#This Row],[SCAN INTO THIS COLUMN]])),C363,"")</f>
        <v/>
      </c>
      <c r="G363" s="7" t="str">
        <f>IF(ISEVEN(ROW(ScanWorkbook[[#This Row],[SCAN INTO THIS COLUMN]])),C364,"")</f>
        <v/>
      </c>
      <c r="H363" s="7" t="str">
        <f>LEFT(ScanWorkbook[[#This Row],[Pheno]],4)</f>
        <v/>
      </c>
      <c r="I363" s="7" t="str">
        <f>IF(SUM(COUNTIF(ScanWorkbook[[#This Row],[Pheno]],{"*.*"})),LEFT(ScanWorkbook[[#This Row],[Pheno]],7),_xlfn.CONCAT(LEFT(ScanWorkbook[[#This Row],[Pheno]],4),RIGHT(ScanWorkbook[[#This Row],[Pheno]],3)))</f>
        <v/>
      </c>
      <c r="J363" s="57" t="s">
        <v>8458</v>
      </c>
      <c r="K363" s="2" t="str">
        <f>IF(ScanWorkbook[[#This Row],[METRC]]=0,"",IF(ScanWorkbook[[#This Row],[METRC]]="","",_xlfn.CONCAT(ScanWorkbook[[#This Row],[Pheno Abv]],".",RIGHT(ScanWorkbook[[#This Row],[METRC]],6))))</f>
        <v/>
      </c>
      <c r="L363" s="7" t="s">
        <v>521</v>
      </c>
    </row>
    <row r="364" spans="1:12" x14ac:dyDescent="0.25">
      <c r="A364" s="8">
        <v>2</v>
      </c>
      <c r="B364" s="54" t="s">
        <v>8171</v>
      </c>
      <c r="C364" s="131" t="s">
        <v>10721</v>
      </c>
      <c r="D364" s="9">
        <v>8</v>
      </c>
      <c r="E364" s="8" t="s">
        <v>8212</v>
      </c>
      <c r="F364" s="7" t="str">
        <f>IF(ISEVEN(ROW(ScanWorkbook[[#This Row],[SCAN INTO THIS COLUMN]])),C364,"")</f>
        <v>1A4070000000065000096691</v>
      </c>
      <c r="G364" s="7" t="str">
        <f>IF(ISEVEN(ROW(ScanWorkbook[[#This Row],[SCAN INTO THIS COLUMN]])),C365,"")</f>
        <v>SOUR007.079409</v>
      </c>
      <c r="H364" s="7" t="str">
        <f>LEFT(ScanWorkbook[[#This Row],[Pheno]],4)</f>
        <v>SOUR</v>
      </c>
      <c r="I364" s="7" t="str">
        <f>IF(SUM(COUNTIF(ScanWorkbook[[#This Row],[Pheno]],{"*.*"})),LEFT(ScanWorkbook[[#This Row],[Pheno]],7),_xlfn.CONCAT(LEFT(ScanWorkbook[[#This Row],[Pheno]],4),RIGHT(ScanWorkbook[[#This Row],[Pheno]],3)))</f>
        <v>SOUR007</v>
      </c>
      <c r="J364" s="57" t="s">
        <v>8459</v>
      </c>
      <c r="K364" s="2" t="str">
        <f>IF(ScanWorkbook[[#This Row],[METRC]]=0,"",IF(ScanWorkbook[[#This Row],[METRC]]="","",_xlfn.CONCAT(ScanWorkbook[[#This Row],[Pheno Abv]],".",RIGHT(ScanWorkbook[[#This Row],[METRC]],6))))</f>
        <v>SOUR007.096691</v>
      </c>
      <c r="L364" s="7" t="s">
        <v>521</v>
      </c>
    </row>
    <row r="365" spans="1:12" x14ac:dyDescent="0.25">
      <c r="A365" s="8">
        <v>2</v>
      </c>
      <c r="B365" s="54" t="s">
        <v>8171</v>
      </c>
      <c r="C365" s="131" t="s">
        <v>7494</v>
      </c>
      <c r="D365" s="9">
        <v>8</v>
      </c>
      <c r="E365" s="8" t="s">
        <v>8212</v>
      </c>
      <c r="F365" s="7" t="str">
        <f>IF(ISEVEN(ROW(ScanWorkbook[[#This Row],[SCAN INTO THIS COLUMN]])),C365,"")</f>
        <v/>
      </c>
      <c r="G365" s="7" t="str">
        <f>IF(ISEVEN(ROW(ScanWorkbook[[#This Row],[SCAN INTO THIS COLUMN]])),C366,"")</f>
        <v/>
      </c>
      <c r="H365" s="7" t="str">
        <f>LEFT(ScanWorkbook[[#This Row],[Pheno]],4)</f>
        <v/>
      </c>
      <c r="I365" s="7" t="str">
        <f>IF(SUM(COUNTIF(ScanWorkbook[[#This Row],[Pheno]],{"*.*"})),LEFT(ScanWorkbook[[#This Row],[Pheno]],7),_xlfn.CONCAT(LEFT(ScanWorkbook[[#This Row],[Pheno]],4),RIGHT(ScanWorkbook[[#This Row],[Pheno]],3)))</f>
        <v/>
      </c>
      <c r="J365" s="57" t="s">
        <v>8459</v>
      </c>
      <c r="K365" s="2" t="str">
        <f>IF(ScanWorkbook[[#This Row],[METRC]]=0,"",IF(ScanWorkbook[[#This Row],[METRC]]="","",_xlfn.CONCAT(ScanWorkbook[[#This Row],[Pheno Abv]],".",RIGHT(ScanWorkbook[[#This Row],[METRC]],6))))</f>
        <v/>
      </c>
      <c r="L365" s="7" t="s">
        <v>521</v>
      </c>
    </row>
    <row r="366" spans="1:12" x14ac:dyDescent="0.25">
      <c r="A366" s="8">
        <v>2</v>
      </c>
      <c r="B366" s="54" t="s">
        <v>8171</v>
      </c>
      <c r="C366" s="131" t="s">
        <v>9555</v>
      </c>
      <c r="D366" s="9">
        <v>9</v>
      </c>
      <c r="E366" s="8" t="s">
        <v>8212</v>
      </c>
      <c r="F366" s="7" t="str">
        <f>IF(ISEVEN(ROW(ScanWorkbook[[#This Row],[SCAN INTO THIS COLUMN]])),C366,"")</f>
        <v>1A4070000000065000095965</v>
      </c>
      <c r="G366" s="7" t="str">
        <f>IF(ISEVEN(ROW(ScanWorkbook[[#This Row],[SCAN INTO THIS COLUMN]])),C367,"")</f>
        <v>DOSI005.087420</v>
      </c>
      <c r="H366" s="7" t="str">
        <f>LEFT(ScanWorkbook[[#This Row],[Pheno]],4)</f>
        <v>DOSI</v>
      </c>
      <c r="I366" s="7" t="str">
        <f>IF(SUM(COUNTIF(ScanWorkbook[[#This Row],[Pheno]],{"*.*"})),LEFT(ScanWorkbook[[#This Row],[Pheno]],7),_xlfn.CONCAT(LEFT(ScanWorkbook[[#This Row],[Pheno]],4),RIGHT(ScanWorkbook[[#This Row],[Pheno]],3)))</f>
        <v>DOSI005</v>
      </c>
      <c r="J366" s="57" t="s">
        <v>8460</v>
      </c>
      <c r="K366" s="2" t="str">
        <f>IF(ScanWorkbook[[#This Row],[METRC]]=0,"",IF(ScanWorkbook[[#This Row],[METRC]]="","",_xlfn.CONCAT(ScanWorkbook[[#This Row],[Pheno Abv]],".",RIGHT(ScanWorkbook[[#This Row],[METRC]],6))))</f>
        <v>DOSI005.095965</v>
      </c>
      <c r="L366" s="7" t="s">
        <v>521</v>
      </c>
    </row>
    <row r="367" spans="1:12" x14ac:dyDescent="0.25">
      <c r="A367" s="8">
        <v>2</v>
      </c>
      <c r="B367" s="54" t="s">
        <v>8171</v>
      </c>
      <c r="C367" s="131" t="s">
        <v>7850</v>
      </c>
      <c r="D367" s="9">
        <v>9</v>
      </c>
      <c r="E367" s="8" t="s">
        <v>8212</v>
      </c>
      <c r="F367" s="7" t="str">
        <f>IF(ISEVEN(ROW(ScanWorkbook[[#This Row],[SCAN INTO THIS COLUMN]])),C367,"")</f>
        <v/>
      </c>
      <c r="G367" s="7" t="str">
        <f>IF(ISEVEN(ROW(ScanWorkbook[[#This Row],[SCAN INTO THIS COLUMN]])),C368,"")</f>
        <v/>
      </c>
      <c r="H367" s="7" t="str">
        <f>LEFT(ScanWorkbook[[#This Row],[Pheno]],4)</f>
        <v/>
      </c>
      <c r="I367" s="7" t="str">
        <f>IF(SUM(COUNTIF(ScanWorkbook[[#This Row],[Pheno]],{"*.*"})),LEFT(ScanWorkbook[[#This Row],[Pheno]],7),_xlfn.CONCAT(LEFT(ScanWorkbook[[#This Row],[Pheno]],4),RIGHT(ScanWorkbook[[#This Row],[Pheno]],3)))</f>
        <v/>
      </c>
      <c r="J367" s="57" t="s">
        <v>8460</v>
      </c>
      <c r="K367" s="2" t="str">
        <f>IF(ScanWorkbook[[#This Row],[METRC]]=0,"",IF(ScanWorkbook[[#This Row],[METRC]]="","",_xlfn.CONCAT(ScanWorkbook[[#This Row],[Pheno Abv]],".",RIGHT(ScanWorkbook[[#This Row],[METRC]],6))))</f>
        <v/>
      </c>
      <c r="L367" s="7" t="s">
        <v>521</v>
      </c>
    </row>
    <row r="368" spans="1:12" x14ac:dyDescent="0.25">
      <c r="A368" s="8">
        <v>2</v>
      </c>
      <c r="B368" s="54" t="s">
        <v>8171</v>
      </c>
      <c r="C368" s="131" t="s">
        <v>9397</v>
      </c>
      <c r="D368" s="9">
        <v>10</v>
      </c>
      <c r="E368" s="8" t="s">
        <v>8212</v>
      </c>
      <c r="F368" s="7" t="str">
        <f>IF(ISEVEN(ROW(ScanWorkbook[[#This Row],[SCAN INTO THIS COLUMN]])),C368,"")</f>
        <v>1A4070000000065000095493</v>
      </c>
      <c r="G368" s="7" t="str">
        <f>IF(ISEVEN(ROW(ScanWorkbook[[#This Row],[SCAN INTO THIS COLUMN]])),C369,"")</f>
        <v>DITO001.087369</v>
      </c>
      <c r="H368" s="7" t="str">
        <f>LEFT(ScanWorkbook[[#This Row],[Pheno]],4)</f>
        <v>DITO</v>
      </c>
      <c r="I368" s="7" t="str">
        <f>IF(SUM(COUNTIF(ScanWorkbook[[#This Row],[Pheno]],{"*.*"})),LEFT(ScanWorkbook[[#This Row],[Pheno]],7),_xlfn.CONCAT(LEFT(ScanWorkbook[[#This Row],[Pheno]],4),RIGHT(ScanWorkbook[[#This Row],[Pheno]],3)))</f>
        <v>DITO001</v>
      </c>
      <c r="J368" s="57" t="s">
        <v>8461</v>
      </c>
      <c r="K368" s="2" t="str">
        <f>IF(ScanWorkbook[[#This Row],[METRC]]=0,"",IF(ScanWorkbook[[#This Row],[METRC]]="","",_xlfn.CONCAT(ScanWorkbook[[#This Row],[Pheno Abv]],".",RIGHT(ScanWorkbook[[#This Row],[METRC]],6))))</f>
        <v>DITO001.095493</v>
      </c>
      <c r="L368" s="7" t="s">
        <v>521</v>
      </c>
    </row>
    <row r="369" spans="1:12" x14ac:dyDescent="0.25">
      <c r="A369" s="8">
        <v>2</v>
      </c>
      <c r="B369" s="54" t="s">
        <v>8171</v>
      </c>
      <c r="C369" s="131" t="s">
        <v>7803</v>
      </c>
      <c r="D369" s="9">
        <v>10</v>
      </c>
      <c r="E369" s="8" t="s">
        <v>8212</v>
      </c>
      <c r="F369" s="7" t="str">
        <f>IF(ISEVEN(ROW(ScanWorkbook[[#This Row],[SCAN INTO THIS COLUMN]])),C369,"")</f>
        <v/>
      </c>
      <c r="G369" s="7" t="str">
        <f>IF(ISEVEN(ROW(ScanWorkbook[[#This Row],[SCAN INTO THIS COLUMN]])),C370,"")</f>
        <v/>
      </c>
      <c r="H369" s="7" t="str">
        <f>LEFT(ScanWorkbook[[#This Row],[Pheno]],4)</f>
        <v/>
      </c>
      <c r="I369" s="7" t="str">
        <f>IF(SUM(COUNTIF(ScanWorkbook[[#This Row],[Pheno]],{"*.*"})),LEFT(ScanWorkbook[[#This Row],[Pheno]],7),_xlfn.CONCAT(LEFT(ScanWorkbook[[#This Row],[Pheno]],4),RIGHT(ScanWorkbook[[#This Row],[Pheno]],3)))</f>
        <v/>
      </c>
      <c r="J369" s="57" t="s">
        <v>8461</v>
      </c>
      <c r="K369" s="2" t="str">
        <f>IF(ScanWorkbook[[#This Row],[METRC]]=0,"",IF(ScanWorkbook[[#This Row],[METRC]]="","",_xlfn.CONCAT(ScanWorkbook[[#This Row],[Pheno Abv]],".",RIGHT(ScanWorkbook[[#This Row],[METRC]],6))))</f>
        <v/>
      </c>
      <c r="L369" s="7" t="s">
        <v>521</v>
      </c>
    </row>
    <row r="370" spans="1:12" x14ac:dyDescent="0.25">
      <c r="A370" s="8">
        <v>2</v>
      </c>
      <c r="B370" s="54" t="s">
        <v>8171</v>
      </c>
      <c r="C370" s="131" t="s">
        <v>7439</v>
      </c>
      <c r="D370" s="9">
        <v>11</v>
      </c>
      <c r="E370" s="8" t="s">
        <v>8212</v>
      </c>
      <c r="F370" s="7" t="str">
        <f>IF(ISEVEN(ROW(ScanWorkbook[[#This Row],[SCAN INTO THIS COLUMN]])),C370,"")</f>
        <v>.</v>
      </c>
      <c r="G370" s="7" t="str">
        <f>IF(ISEVEN(ROW(ScanWorkbook[[#This Row],[SCAN INTO THIS COLUMN]])),C371,"")</f>
        <v>.</v>
      </c>
      <c r="H370" s="7" t="str">
        <f>LEFT(ScanWorkbook[[#This Row],[Pheno]],4)</f>
        <v>.</v>
      </c>
      <c r="I370" s="7" t="str">
        <f>IF(SUM(COUNTIF(ScanWorkbook[[#This Row],[Pheno]],{"*.*"})),LEFT(ScanWorkbook[[#This Row],[Pheno]],7),_xlfn.CONCAT(LEFT(ScanWorkbook[[#This Row],[Pheno]],4),RIGHT(ScanWorkbook[[#This Row],[Pheno]],3)))</f>
        <v>.</v>
      </c>
      <c r="J370" s="57" t="s">
        <v>8622</v>
      </c>
      <c r="K370" s="2" t="str">
        <f>IF(ScanWorkbook[[#This Row],[METRC]]=0,"",IF(ScanWorkbook[[#This Row],[METRC]]="","",_xlfn.CONCAT(ScanWorkbook[[#This Row],[Pheno Abv]],".",RIGHT(ScanWorkbook[[#This Row],[METRC]],6))))</f>
        <v>...</v>
      </c>
      <c r="L370" s="7" t="s">
        <v>521</v>
      </c>
    </row>
    <row r="371" spans="1:12" x14ac:dyDescent="0.25">
      <c r="A371" s="8">
        <v>2</v>
      </c>
      <c r="B371" s="54" t="s">
        <v>8171</v>
      </c>
      <c r="C371" s="131" t="s">
        <v>7439</v>
      </c>
      <c r="D371" s="9">
        <v>11</v>
      </c>
      <c r="E371" s="8" t="s">
        <v>8212</v>
      </c>
      <c r="F371" s="7" t="str">
        <f>IF(ISEVEN(ROW(ScanWorkbook[[#This Row],[SCAN INTO THIS COLUMN]])),C371,"")</f>
        <v/>
      </c>
      <c r="G371" s="7" t="str">
        <f>IF(ISEVEN(ROW(ScanWorkbook[[#This Row],[SCAN INTO THIS COLUMN]])),C372,"")</f>
        <v/>
      </c>
      <c r="H371" s="7" t="str">
        <f>LEFT(ScanWorkbook[[#This Row],[Pheno]],4)</f>
        <v/>
      </c>
      <c r="I371" s="7" t="str">
        <f>IF(SUM(COUNTIF(ScanWorkbook[[#This Row],[Pheno]],{"*.*"})),LEFT(ScanWorkbook[[#This Row],[Pheno]],7),_xlfn.CONCAT(LEFT(ScanWorkbook[[#This Row],[Pheno]],4),RIGHT(ScanWorkbook[[#This Row],[Pheno]],3)))</f>
        <v/>
      </c>
      <c r="J371" s="57" t="s">
        <v>8622</v>
      </c>
      <c r="K371" s="2" t="str">
        <f>IF(ScanWorkbook[[#This Row],[METRC]]=0,"",IF(ScanWorkbook[[#This Row],[METRC]]="","",_xlfn.CONCAT(ScanWorkbook[[#This Row],[Pheno Abv]],".",RIGHT(ScanWorkbook[[#This Row],[METRC]],6))))</f>
        <v/>
      </c>
      <c r="L371" s="7" t="s">
        <v>521</v>
      </c>
    </row>
    <row r="372" spans="1:12" x14ac:dyDescent="0.25">
      <c r="A372" s="8">
        <v>2</v>
      </c>
      <c r="B372" s="54" t="s">
        <v>8171</v>
      </c>
      <c r="C372" s="131" t="s">
        <v>7439</v>
      </c>
      <c r="D372" s="9">
        <v>12</v>
      </c>
      <c r="E372" s="8" t="s">
        <v>8212</v>
      </c>
      <c r="F372" s="7" t="str">
        <f>IF(ISEVEN(ROW(ScanWorkbook[[#This Row],[SCAN INTO THIS COLUMN]])),C372,"")</f>
        <v>.</v>
      </c>
      <c r="G372" s="7" t="str">
        <f>IF(ISEVEN(ROW(ScanWorkbook[[#This Row],[SCAN INTO THIS COLUMN]])),C373,"")</f>
        <v>.</v>
      </c>
      <c r="H372" s="7" t="str">
        <f>LEFT(ScanWorkbook[[#This Row],[Pheno]],4)</f>
        <v>.</v>
      </c>
      <c r="I372" s="7" t="str">
        <f>IF(SUM(COUNTIF(ScanWorkbook[[#This Row],[Pheno]],{"*.*"})),LEFT(ScanWorkbook[[#This Row],[Pheno]],7),_xlfn.CONCAT(LEFT(ScanWorkbook[[#This Row],[Pheno]],4),RIGHT(ScanWorkbook[[#This Row],[Pheno]],3)))</f>
        <v>.</v>
      </c>
      <c r="J372" s="57" t="s">
        <v>8623</v>
      </c>
      <c r="K372" s="2" t="str">
        <f>IF(ScanWorkbook[[#This Row],[METRC]]=0,"",IF(ScanWorkbook[[#This Row],[METRC]]="","",_xlfn.CONCAT(ScanWorkbook[[#This Row],[Pheno Abv]],".",RIGHT(ScanWorkbook[[#This Row],[METRC]],6))))</f>
        <v>...</v>
      </c>
      <c r="L372" s="7" t="s">
        <v>521</v>
      </c>
    </row>
    <row r="373" spans="1:12" x14ac:dyDescent="0.25">
      <c r="A373" s="8">
        <v>2</v>
      </c>
      <c r="B373" s="54" t="s">
        <v>8171</v>
      </c>
      <c r="C373" s="131" t="s">
        <v>7439</v>
      </c>
      <c r="D373" s="9">
        <v>12</v>
      </c>
      <c r="E373" s="8" t="s">
        <v>8212</v>
      </c>
      <c r="F373" s="7" t="str">
        <f>IF(ISEVEN(ROW(ScanWorkbook[[#This Row],[SCAN INTO THIS COLUMN]])),C373,"")</f>
        <v/>
      </c>
      <c r="G373" s="7" t="str">
        <f>IF(ISEVEN(ROW(ScanWorkbook[[#This Row],[SCAN INTO THIS COLUMN]])),C374,"")</f>
        <v/>
      </c>
      <c r="H373" s="7" t="str">
        <f>LEFT(ScanWorkbook[[#This Row],[Pheno]],4)</f>
        <v/>
      </c>
      <c r="I373" s="7" t="str">
        <f>IF(SUM(COUNTIF(ScanWorkbook[[#This Row],[Pheno]],{"*.*"})),LEFT(ScanWorkbook[[#This Row],[Pheno]],7),_xlfn.CONCAT(LEFT(ScanWorkbook[[#This Row],[Pheno]],4),RIGHT(ScanWorkbook[[#This Row],[Pheno]],3)))</f>
        <v/>
      </c>
      <c r="J373" s="57" t="s">
        <v>8623</v>
      </c>
      <c r="K373" s="2" t="str">
        <f>IF(ScanWorkbook[[#This Row],[METRC]]=0,"",IF(ScanWorkbook[[#This Row],[METRC]]="","",_xlfn.CONCAT(ScanWorkbook[[#This Row],[Pheno Abv]],".",RIGHT(ScanWorkbook[[#This Row],[METRC]],6))))</f>
        <v/>
      </c>
      <c r="L373" s="7" t="s">
        <v>521</v>
      </c>
    </row>
    <row r="374" spans="1:12" x14ac:dyDescent="0.25">
      <c r="A374" s="8">
        <v>2</v>
      </c>
      <c r="B374" s="54" t="s">
        <v>8171</v>
      </c>
      <c r="C374" s="131" t="s">
        <v>7439</v>
      </c>
      <c r="D374" s="9">
        <v>13</v>
      </c>
      <c r="E374" s="8" t="s">
        <v>8212</v>
      </c>
      <c r="F374" s="7" t="str">
        <f>IF(ISEVEN(ROW(ScanWorkbook[[#This Row],[SCAN INTO THIS COLUMN]])),C374,"")</f>
        <v>.</v>
      </c>
      <c r="G374" s="7" t="str">
        <f>IF(ISEVEN(ROW(ScanWorkbook[[#This Row],[SCAN INTO THIS COLUMN]])),C375,"")</f>
        <v>.</v>
      </c>
      <c r="H374" s="7" t="str">
        <f>LEFT(ScanWorkbook[[#This Row],[Pheno]],4)</f>
        <v>.</v>
      </c>
      <c r="I374" s="7" t="str">
        <f>IF(SUM(COUNTIF(ScanWorkbook[[#This Row],[Pheno]],{"*.*"})),LEFT(ScanWorkbook[[#This Row],[Pheno]],7),_xlfn.CONCAT(LEFT(ScanWorkbook[[#This Row],[Pheno]],4),RIGHT(ScanWorkbook[[#This Row],[Pheno]],3)))</f>
        <v>.</v>
      </c>
      <c r="J374" s="57" t="s">
        <v>8624</v>
      </c>
      <c r="K374" s="2" t="str">
        <f>IF(ScanWorkbook[[#This Row],[METRC]]=0,"",IF(ScanWorkbook[[#This Row],[METRC]]="","",_xlfn.CONCAT(ScanWorkbook[[#This Row],[Pheno Abv]],".",RIGHT(ScanWorkbook[[#This Row],[METRC]],6))))</f>
        <v>...</v>
      </c>
      <c r="L374" s="7" t="s">
        <v>521</v>
      </c>
    </row>
    <row r="375" spans="1:12" x14ac:dyDescent="0.25">
      <c r="A375" s="8">
        <v>2</v>
      </c>
      <c r="B375" s="54" t="s">
        <v>8171</v>
      </c>
      <c r="C375" s="131" t="s">
        <v>7439</v>
      </c>
      <c r="D375" s="9">
        <v>13</v>
      </c>
      <c r="E375" s="8" t="s">
        <v>8212</v>
      </c>
      <c r="F375" s="7" t="str">
        <f>IF(ISEVEN(ROW(ScanWorkbook[[#This Row],[SCAN INTO THIS COLUMN]])),C375,"")</f>
        <v/>
      </c>
      <c r="G375" s="7" t="str">
        <f>IF(ISEVEN(ROW(ScanWorkbook[[#This Row],[SCAN INTO THIS COLUMN]])),C376,"")</f>
        <v/>
      </c>
      <c r="H375" s="7" t="str">
        <f>LEFT(ScanWorkbook[[#This Row],[Pheno]],4)</f>
        <v/>
      </c>
      <c r="I375" s="7" t="str">
        <f>IF(SUM(COUNTIF(ScanWorkbook[[#This Row],[Pheno]],{"*.*"})),LEFT(ScanWorkbook[[#This Row],[Pheno]],7),_xlfn.CONCAT(LEFT(ScanWorkbook[[#This Row],[Pheno]],4),RIGHT(ScanWorkbook[[#This Row],[Pheno]],3)))</f>
        <v/>
      </c>
      <c r="J375" s="57" t="s">
        <v>8624</v>
      </c>
      <c r="K375" s="2" t="str">
        <f>IF(ScanWorkbook[[#This Row],[METRC]]=0,"",IF(ScanWorkbook[[#This Row],[METRC]]="","",_xlfn.CONCAT(ScanWorkbook[[#This Row],[Pheno Abv]],".",RIGHT(ScanWorkbook[[#This Row],[METRC]],6))))</f>
        <v/>
      </c>
      <c r="L375" s="7" t="s">
        <v>521</v>
      </c>
    </row>
    <row r="376" spans="1:12" x14ac:dyDescent="0.25">
      <c r="A376" s="8">
        <v>2</v>
      </c>
      <c r="B376" s="54" t="s">
        <v>8171</v>
      </c>
      <c r="C376" s="131" t="s">
        <v>7439</v>
      </c>
      <c r="D376" s="9">
        <v>14</v>
      </c>
      <c r="E376" s="8" t="s">
        <v>8212</v>
      </c>
      <c r="F376" s="7" t="str">
        <f>IF(ISEVEN(ROW(ScanWorkbook[[#This Row],[SCAN INTO THIS COLUMN]])),C376,"")</f>
        <v>.</v>
      </c>
      <c r="G376" s="7" t="str">
        <f>IF(ISEVEN(ROW(ScanWorkbook[[#This Row],[SCAN INTO THIS COLUMN]])),C377,"")</f>
        <v>.</v>
      </c>
      <c r="H376" s="7" t="str">
        <f>LEFT(ScanWorkbook[[#This Row],[Pheno]],4)</f>
        <v>.</v>
      </c>
      <c r="I376" s="7" t="str">
        <f>IF(SUM(COUNTIF(ScanWorkbook[[#This Row],[Pheno]],{"*.*"})),LEFT(ScanWorkbook[[#This Row],[Pheno]],7),_xlfn.CONCAT(LEFT(ScanWorkbook[[#This Row],[Pheno]],4),RIGHT(ScanWorkbook[[#This Row],[Pheno]],3)))</f>
        <v>.</v>
      </c>
      <c r="J376" s="57" t="s">
        <v>8625</v>
      </c>
      <c r="K376" s="2" t="str">
        <f>IF(ScanWorkbook[[#This Row],[METRC]]=0,"",IF(ScanWorkbook[[#This Row],[METRC]]="","",_xlfn.CONCAT(ScanWorkbook[[#This Row],[Pheno Abv]],".",RIGHT(ScanWorkbook[[#This Row],[METRC]],6))))</f>
        <v>...</v>
      </c>
      <c r="L376" s="7" t="s">
        <v>521</v>
      </c>
    </row>
    <row r="377" spans="1:12" x14ac:dyDescent="0.25">
      <c r="A377" s="8">
        <v>2</v>
      </c>
      <c r="B377" s="54" t="s">
        <v>8171</v>
      </c>
      <c r="C377" s="131" t="s">
        <v>7439</v>
      </c>
      <c r="D377" s="9">
        <v>14</v>
      </c>
      <c r="E377" s="8" t="s">
        <v>8212</v>
      </c>
      <c r="F377" s="7" t="str">
        <f>IF(ISEVEN(ROW(ScanWorkbook[[#This Row],[SCAN INTO THIS COLUMN]])),C377,"")</f>
        <v/>
      </c>
      <c r="G377" s="7" t="str">
        <f>IF(ISEVEN(ROW(ScanWorkbook[[#This Row],[SCAN INTO THIS COLUMN]])),C378,"")</f>
        <v/>
      </c>
      <c r="H377" s="7" t="str">
        <f>LEFT(ScanWorkbook[[#This Row],[Pheno]],4)</f>
        <v/>
      </c>
      <c r="I377" s="7" t="str">
        <f>IF(SUM(COUNTIF(ScanWorkbook[[#This Row],[Pheno]],{"*.*"})),LEFT(ScanWorkbook[[#This Row],[Pheno]],7),_xlfn.CONCAT(LEFT(ScanWorkbook[[#This Row],[Pheno]],4),RIGHT(ScanWorkbook[[#This Row],[Pheno]],3)))</f>
        <v/>
      </c>
      <c r="J377" s="57" t="s">
        <v>8625</v>
      </c>
      <c r="K377" s="2" t="str">
        <f>IF(ScanWorkbook[[#This Row],[METRC]]=0,"",IF(ScanWorkbook[[#This Row],[METRC]]="","",_xlfn.CONCAT(ScanWorkbook[[#This Row],[Pheno Abv]],".",RIGHT(ScanWorkbook[[#This Row],[METRC]],6))))</f>
        <v/>
      </c>
      <c r="L377" s="7" t="s">
        <v>521</v>
      </c>
    </row>
    <row r="378" spans="1:12" x14ac:dyDescent="0.25">
      <c r="A378" s="8">
        <v>2</v>
      </c>
      <c r="B378" s="54" t="s">
        <v>8171</v>
      </c>
      <c r="C378" s="131" t="s">
        <v>7439</v>
      </c>
      <c r="D378" s="9">
        <v>15</v>
      </c>
      <c r="E378" s="8" t="s">
        <v>8212</v>
      </c>
      <c r="F378" s="7" t="str">
        <f>IF(ISEVEN(ROW(ScanWorkbook[[#This Row],[SCAN INTO THIS COLUMN]])),C378,"")</f>
        <v>.</v>
      </c>
      <c r="G378" s="7" t="str">
        <f>IF(ISEVEN(ROW(ScanWorkbook[[#This Row],[SCAN INTO THIS COLUMN]])),C379,"")</f>
        <v>.</v>
      </c>
      <c r="H378" s="7" t="str">
        <f>LEFT(ScanWorkbook[[#This Row],[Pheno]],4)</f>
        <v>.</v>
      </c>
      <c r="I378" s="7" t="str">
        <f>IF(SUM(COUNTIF(ScanWorkbook[[#This Row],[Pheno]],{"*.*"})),LEFT(ScanWorkbook[[#This Row],[Pheno]],7),_xlfn.CONCAT(LEFT(ScanWorkbook[[#This Row],[Pheno]],4),RIGHT(ScanWorkbook[[#This Row],[Pheno]],3)))</f>
        <v>.</v>
      </c>
      <c r="J378" s="57" t="s">
        <v>8626</v>
      </c>
      <c r="K378" s="2" t="str">
        <f>IF(ScanWorkbook[[#This Row],[METRC]]=0,"",IF(ScanWorkbook[[#This Row],[METRC]]="","",_xlfn.CONCAT(ScanWorkbook[[#This Row],[Pheno Abv]],".",RIGHT(ScanWorkbook[[#This Row],[METRC]],6))))</f>
        <v>...</v>
      </c>
      <c r="L378" s="7" t="s">
        <v>521</v>
      </c>
    </row>
    <row r="379" spans="1:12" x14ac:dyDescent="0.25">
      <c r="A379" s="8">
        <v>2</v>
      </c>
      <c r="B379" s="54" t="s">
        <v>8171</v>
      </c>
      <c r="C379" s="131" t="s">
        <v>7439</v>
      </c>
      <c r="D379" s="9">
        <v>15</v>
      </c>
      <c r="E379" s="8" t="s">
        <v>8212</v>
      </c>
      <c r="F379" s="7" t="str">
        <f>IF(ISEVEN(ROW(ScanWorkbook[[#This Row],[SCAN INTO THIS COLUMN]])),C379,"")</f>
        <v/>
      </c>
      <c r="G379" s="7" t="str">
        <f>IF(ISEVEN(ROW(ScanWorkbook[[#This Row],[SCAN INTO THIS COLUMN]])),C380,"")</f>
        <v/>
      </c>
      <c r="H379" s="7" t="str">
        <f>LEFT(ScanWorkbook[[#This Row],[Pheno]],4)</f>
        <v/>
      </c>
      <c r="I379" s="7" t="str">
        <f>IF(SUM(COUNTIF(ScanWorkbook[[#This Row],[Pheno]],{"*.*"})),LEFT(ScanWorkbook[[#This Row],[Pheno]],7),_xlfn.CONCAT(LEFT(ScanWorkbook[[#This Row],[Pheno]],4),RIGHT(ScanWorkbook[[#This Row],[Pheno]],3)))</f>
        <v/>
      </c>
      <c r="J379" s="57" t="s">
        <v>8626</v>
      </c>
      <c r="K379" s="2" t="str">
        <f>IF(ScanWorkbook[[#This Row],[METRC]]=0,"",IF(ScanWorkbook[[#This Row],[METRC]]="","",_xlfn.CONCAT(ScanWorkbook[[#This Row],[Pheno Abv]],".",RIGHT(ScanWorkbook[[#This Row],[METRC]],6))))</f>
        <v/>
      </c>
      <c r="L379" s="7" t="s">
        <v>521</v>
      </c>
    </row>
    <row r="380" spans="1:12" x14ac:dyDescent="0.25">
      <c r="A380" s="8">
        <v>2</v>
      </c>
      <c r="B380" s="54" t="s">
        <v>8171</v>
      </c>
      <c r="C380" s="131" t="s">
        <v>7439</v>
      </c>
      <c r="D380" s="9">
        <v>16</v>
      </c>
      <c r="E380" s="8" t="s">
        <v>8212</v>
      </c>
      <c r="F380" s="7" t="str">
        <f>IF(ISEVEN(ROW(ScanWorkbook[[#This Row],[SCAN INTO THIS COLUMN]])),C380,"")</f>
        <v>.</v>
      </c>
      <c r="G380" s="7" t="str">
        <f>IF(ISEVEN(ROW(ScanWorkbook[[#This Row],[SCAN INTO THIS COLUMN]])),C381,"")</f>
        <v>.</v>
      </c>
      <c r="H380" s="7" t="str">
        <f>LEFT(ScanWorkbook[[#This Row],[Pheno]],4)</f>
        <v>.</v>
      </c>
      <c r="I380" s="7" t="str">
        <f>IF(SUM(COUNTIF(ScanWorkbook[[#This Row],[Pheno]],{"*.*"})),LEFT(ScanWorkbook[[#This Row],[Pheno]],7),_xlfn.CONCAT(LEFT(ScanWorkbook[[#This Row],[Pheno]],4),RIGHT(ScanWorkbook[[#This Row],[Pheno]],3)))</f>
        <v>.</v>
      </c>
      <c r="J380" s="57" t="s">
        <v>8627</v>
      </c>
      <c r="K380" s="2" t="str">
        <f>IF(ScanWorkbook[[#This Row],[METRC]]=0,"",IF(ScanWorkbook[[#This Row],[METRC]]="","",_xlfn.CONCAT(ScanWorkbook[[#This Row],[Pheno Abv]],".",RIGHT(ScanWorkbook[[#This Row],[METRC]],6))))</f>
        <v>...</v>
      </c>
      <c r="L380" s="7" t="s">
        <v>521</v>
      </c>
    </row>
    <row r="381" spans="1:12" x14ac:dyDescent="0.25">
      <c r="A381" s="8">
        <v>2</v>
      </c>
      <c r="B381" s="54" t="s">
        <v>8171</v>
      </c>
      <c r="C381" s="131" t="s">
        <v>7439</v>
      </c>
      <c r="D381" s="9">
        <v>16</v>
      </c>
      <c r="E381" s="8" t="s">
        <v>8212</v>
      </c>
      <c r="F381" s="7" t="str">
        <f>IF(ISEVEN(ROW(ScanWorkbook[[#This Row],[SCAN INTO THIS COLUMN]])),C381,"")</f>
        <v/>
      </c>
      <c r="G381" s="7" t="str">
        <f>IF(ISEVEN(ROW(ScanWorkbook[[#This Row],[SCAN INTO THIS COLUMN]])),C382,"")</f>
        <v/>
      </c>
      <c r="H381" s="7" t="str">
        <f>LEFT(ScanWorkbook[[#This Row],[Pheno]],4)</f>
        <v/>
      </c>
      <c r="I381" s="7" t="str">
        <f>IF(SUM(COUNTIF(ScanWorkbook[[#This Row],[Pheno]],{"*.*"})),LEFT(ScanWorkbook[[#This Row],[Pheno]],7),_xlfn.CONCAT(LEFT(ScanWorkbook[[#This Row],[Pheno]],4),RIGHT(ScanWorkbook[[#This Row],[Pheno]],3)))</f>
        <v/>
      </c>
      <c r="J381" s="57" t="s">
        <v>8627</v>
      </c>
      <c r="K381" s="2" t="str">
        <f>IF(ScanWorkbook[[#This Row],[METRC]]=0,"",IF(ScanWorkbook[[#This Row],[METRC]]="","",_xlfn.CONCAT(ScanWorkbook[[#This Row],[Pheno Abv]],".",RIGHT(ScanWorkbook[[#This Row],[METRC]],6))))</f>
        <v/>
      </c>
      <c r="L381" s="7" t="s">
        <v>521</v>
      </c>
    </row>
    <row r="382" spans="1:12" x14ac:dyDescent="0.25">
      <c r="A382" s="8">
        <v>2</v>
      </c>
      <c r="B382" s="54" t="s">
        <v>8171</v>
      </c>
      <c r="C382" s="131" t="s">
        <v>7439</v>
      </c>
      <c r="D382" s="9">
        <v>17</v>
      </c>
      <c r="E382" s="8" t="s">
        <v>8212</v>
      </c>
      <c r="F382" s="7" t="str">
        <f>IF(ISEVEN(ROW(ScanWorkbook[[#This Row],[SCAN INTO THIS COLUMN]])),C382,"")</f>
        <v>.</v>
      </c>
      <c r="G382" s="7" t="str">
        <f>IF(ISEVEN(ROW(ScanWorkbook[[#This Row],[SCAN INTO THIS COLUMN]])),C383,"")</f>
        <v>.</v>
      </c>
      <c r="H382" s="7" t="str">
        <f>LEFT(ScanWorkbook[[#This Row],[Pheno]],4)</f>
        <v>.</v>
      </c>
      <c r="I382" s="7" t="str">
        <f>IF(SUM(COUNTIF(ScanWorkbook[[#This Row],[Pheno]],{"*.*"})),LEFT(ScanWorkbook[[#This Row],[Pheno]],7),_xlfn.CONCAT(LEFT(ScanWorkbook[[#This Row],[Pheno]],4),RIGHT(ScanWorkbook[[#This Row],[Pheno]],3)))</f>
        <v>.</v>
      </c>
      <c r="J382" s="57" t="s">
        <v>8628</v>
      </c>
      <c r="K382" s="2" t="str">
        <f>IF(ScanWorkbook[[#This Row],[METRC]]=0,"",IF(ScanWorkbook[[#This Row],[METRC]]="","",_xlfn.CONCAT(ScanWorkbook[[#This Row],[Pheno Abv]],".",RIGHT(ScanWorkbook[[#This Row],[METRC]],6))))</f>
        <v>...</v>
      </c>
      <c r="L382" s="7" t="s">
        <v>521</v>
      </c>
    </row>
    <row r="383" spans="1:12" x14ac:dyDescent="0.25">
      <c r="A383" s="8">
        <v>2</v>
      </c>
      <c r="B383" s="54" t="s">
        <v>8171</v>
      </c>
      <c r="C383" s="131" t="s">
        <v>7439</v>
      </c>
      <c r="D383" s="9">
        <v>17</v>
      </c>
      <c r="E383" s="8" t="s">
        <v>8212</v>
      </c>
      <c r="F383" s="7" t="str">
        <f>IF(ISEVEN(ROW(ScanWorkbook[[#This Row],[SCAN INTO THIS COLUMN]])),C383,"")</f>
        <v/>
      </c>
      <c r="G383" s="7" t="str">
        <f>IF(ISEVEN(ROW(ScanWorkbook[[#This Row],[SCAN INTO THIS COLUMN]])),C384,"")</f>
        <v/>
      </c>
      <c r="H383" s="7" t="str">
        <f>LEFT(ScanWorkbook[[#This Row],[Pheno]],4)</f>
        <v/>
      </c>
      <c r="I383" s="7" t="str">
        <f>IF(SUM(COUNTIF(ScanWorkbook[[#This Row],[Pheno]],{"*.*"})),LEFT(ScanWorkbook[[#This Row],[Pheno]],7),_xlfn.CONCAT(LEFT(ScanWorkbook[[#This Row],[Pheno]],4),RIGHT(ScanWorkbook[[#This Row],[Pheno]],3)))</f>
        <v/>
      </c>
      <c r="J383" s="57" t="s">
        <v>8628</v>
      </c>
      <c r="K383" s="2" t="str">
        <f>IF(ScanWorkbook[[#This Row],[METRC]]=0,"",IF(ScanWorkbook[[#This Row],[METRC]]="","",_xlfn.CONCAT(ScanWorkbook[[#This Row],[Pheno Abv]],".",RIGHT(ScanWorkbook[[#This Row],[METRC]],6))))</f>
        <v/>
      </c>
      <c r="L383" s="7" t="s">
        <v>521</v>
      </c>
    </row>
    <row r="384" spans="1:12" x14ac:dyDescent="0.25">
      <c r="A384" s="8">
        <v>2</v>
      </c>
      <c r="B384" s="54" t="s">
        <v>8171</v>
      </c>
      <c r="C384" s="131" t="s">
        <v>7439</v>
      </c>
      <c r="D384" s="9">
        <v>18</v>
      </c>
      <c r="E384" s="8" t="s">
        <v>8212</v>
      </c>
      <c r="F384" s="7" t="str">
        <f>IF(ISEVEN(ROW(ScanWorkbook[[#This Row],[SCAN INTO THIS COLUMN]])),C384,"")</f>
        <v>.</v>
      </c>
      <c r="G384" s="7" t="str">
        <f>IF(ISEVEN(ROW(ScanWorkbook[[#This Row],[SCAN INTO THIS COLUMN]])),C385,"")</f>
        <v>.</v>
      </c>
      <c r="H384" s="7" t="str">
        <f>LEFT(ScanWorkbook[[#This Row],[Pheno]],4)</f>
        <v>.</v>
      </c>
      <c r="I384" s="7" t="str">
        <f>IF(SUM(COUNTIF(ScanWorkbook[[#This Row],[Pheno]],{"*.*"})),LEFT(ScanWorkbook[[#This Row],[Pheno]],7),_xlfn.CONCAT(LEFT(ScanWorkbook[[#This Row],[Pheno]],4),RIGHT(ScanWorkbook[[#This Row],[Pheno]],3)))</f>
        <v>.</v>
      </c>
      <c r="J384" s="57" t="s">
        <v>8629</v>
      </c>
      <c r="K384" s="2" t="str">
        <f>IF(ScanWorkbook[[#This Row],[METRC]]=0,"",IF(ScanWorkbook[[#This Row],[METRC]]="","",_xlfn.CONCAT(ScanWorkbook[[#This Row],[Pheno Abv]],".",RIGHT(ScanWorkbook[[#This Row],[METRC]],6))))</f>
        <v>...</v>
      </c>
      <c r="L384" s="7" t="s">
        <v>521</v>
      </c>
    </row>
    <row r="385" spans="1:12" x14ac:dyDescent="0.25">
      <c r="A385" s="8">
        <v>2</v>
      </c>
      <c r="B385" s="54" t="s">
        <v>8171</v>
      </c>
      <c r="C385" s="131" t="s">
        <v>7439</v>
      </c>
      <c r="D385" s="9">
        <v>18</v>
      </c>
      <c r="E385" s="8" t="s">
        <v>8212</v>
      </c>
      <c r="F385" s="7" t="str">
        <f>IF(ISEVEN(ROW(ScanWorkbook[[#This Row],[SCAN INTO THIS COLUMN]])),C385,"")</f>
        <v/>
      </c>
      <c r="G385" s="7" t="str">
        <f>IF(ISEVEN(ROW(ScanWorkbook[[#This Row],[SCAN INTO THIS COLUMN]])),C386,"")</f>
        <v/>
      </c>
      <c r="H385" s="7" t="str">
        <f>LEFT(ScanWorkbook[[#This Row],[Pheno]],4)</f>
        <v/>
      </c>
      <c r="I385" s="7" t="str">
        <f>IF(SUM(COUNTIF(ScanWorkbook[[#This Row],[Pheno]],{"*.*"})),LEFT(ScanWorkbook[[#This Row],[Pheno]],7),_xlfn.CONCAT(LEFT(ScanWorkbook[[#This Row],[Pheno]],4),RIGHT(ScanWorkbook[[#This Row],[Pheno]],3)))</f>
        <v/>
      </c>
      <c r="J385" s="57" t="s">
        <v>8629</v>
      </c>
      <c r="K385" s="2" t="str">
        <f>IF(ScanWorkbook[[#This Row],[METRC]]=0,"",IF(ScanWorkbook[[#This Row],[METRC]]="","",_xlfn.CONCAT(ScanWorkbook[[#This Row],[Pheno Abv]],".",RIGHT(ScanWorkbook[[#This Row],[METRC]],6))))</f>
        <v/>
      </c>
      <c r="L385" s="7" t="s">
        <v>521</v>
      </c>
    </row>
    <row r="386" spans="1:12" x14ac:dyDescent="0.25">
      <c r="A386" s="8">
        <v>2</v>
      </c>
      <c r="B386" s="54" t="s">
        <v>8171</v>
      </c>
      <c r="C386" s="131" t="s">
        <v>7439</v>
      </c>
      <c r="D386" s="9">
        <v>19</v>
      </c>
      <c r="E386" s="8" t="s">
        <v>8212</v>
      </c>
      <c r="F386" s="7" t="str">
        <f>IF(ISEVEN(ROW(ScanWorkbook[[#This Row],[SCAN INTO THIS COLUMN]])),C386,"")</f>
        <v>.</v>
      </c>
      <c r="G386" s="7" t="str">
        <f>IF(ISEVEN(ROW(ScanWorkbook[[#This Row],[SCAN INTO THIS COLUMN]])),C387,"")</f>
        <v>.</v>
      </c>
      <c r="H386" s="7" t="str">
        <f>LEFT(ScanWorkbook[[#This Row],[Pheno]],4)</f>
        <v>.</v>
      </c>
      <c r="I386" s="7" t="str">
        <f>IF(SUM(COUNTIF(ScanWorkbook[[#This Row],[Pheno]],{"*.*"})),LEFT(ScanWorkbook[[#This Row],[Pheno]],7),_xlfn.CONCAT(LEFT(ScanWorkbook[[#This Row],[Pheno]],4),RIGHT(ScanWorkbook[[#This Row],[Pheno]],3)))</f>
        <v>.</v>
      </c>
      <c r="J386" s="57" t="s">
        <v>8630</v>
      </c>
      <c r="K386" s="2" t="str">
        <f>IF(ScanWorkbook[[#This Row],[METRC]]=0,"",IF(ScanWorkbook[[#This Row],[METRC]]="","",_xlfn.CONCAT(ScanWorkbook[[#This Row],[Pheno Abv]],".",RIGHT(ScanWorkbook[[#This Row],[METRC]],6))))</f>
        <v>...</v>
      </c>
      <c r="L386" s="7" t="s">
        <v>521</v>
      </c>
    </row>
    <row r="387" spans="1:12" x14ac:dyDescent="0.25">
      <c r="A387" s="8">
        <v>2</v>
      </c>
      <c r="B387" s="54" t="s">
        <v>8171</v>
      </c>
      <c r="C387" s="131" t="s">
        <v>7439</v>
      </c>
      <c r="D387" s="9">
        <v>19</v>
      </c>
      <c r="E387" s="8" t="s">
        <v>8212</v>
      </c>
      <c r="F387" s="7" t="str">
        <f>IF(ISEVEN(ROW(ScanWorkbook[[#This Row],[SCAN INTO THIS COLUMN]])),C387,"")</f>
        <v/>
      </c>
      <c r="G387" s="7" t="str">
        <f>IF(ISEVEN(ROW(ScanWorkbook[[#This Row],[SCAN INTO THIS COLUMN]])),C388,"")</f>
        <v/>
      </c>
      <c r="H387" s="7" t="str">
        <f>LEFT(ScanWorkbook[[#This Row],[Pheno]],4)</f>
        <v/>
      </c>
      <c r="I387" s="7" t="str">
        <f>IF(SUM(COUNTIF(ScanWorkbook[[#This Row],[Pheno]],{"*.*"})),LEFT(ScanWorkbook[[#This Row],[Pheno]],7),_xlfn.CONCAT(LEFT(ScanWorkbook[[#This Row],[Pheno]],4),RIGHT(ScanWorkbook[[#This Row],[Pheno]],3)))</f>
        <v/>
      </c>
      <c r="J387" s="57" t="s">
        <v>8630</v>
      </c>
      <c r="K387" s="2" t="str">
        <f>IF(ScanWorkbook[[#This Row],[METRC]]=0,"",IF(ScanWorkbook[[#This Row],[METRC]]="","",_xlfn.CONCAT(ScanWorkbook[[#This Row],[Pheno Abv]],".",RIGHT(ScanWorkbook[[#This Row],[METRC]],6))))</f>
        <v/>
      </c>
      <c r="L387" s="7" t="s">
        <v>521</v>
      </c>
    </row>
    <row r="388" spans="1:12" x14ac:dyDescent="0.25">
      <c r="A388" s="8">
        <v>2</v>
      </c>
      <c r="B388" s="54" t="s">
        <v>8171</v>
      </c>
      <c r="C388" s="131" t="s">
        <v>7439</v>
      </c>
      <c r="D388" s="9">
        <v>20</v>
      </c>
      <c r="E388" s="8" t="s">
        <v>8212</v>
      </c>
      <c r="F388" s="7" t="str">
        <f>IF(ISEVEN(ROW(ScanWorkbook[[#This Row],[SCAN INTO THIS COLUMN]])),C388,"")</f>
        <v>.</v>
      </c>
      <c r="G388" s="7" t="str">
        <f>IF(ISEVEN(ROW(ScanWorkbook[[#This Row],[SCAN INTO THIS COLUMN]])),C389,"")</f>
        <v>.</v>
      </c>
      <c r="H388" s="7" t="str">
        <f>LEFT(ScanWorkbook[[#This Row],[Pheno]],4)</f>
        <v>.</v>
      </c>
      <c r="I388" s="7" t="str">
        <f>IF(SUM(COUNTIF(ScanWorkbook[[#This Row],[Pheno]],{"*.*"})),LEFT(ScanWorkbook[[#This Row],[Pheno]],7),_xlfn.CONCAT(LEFT(ScanWorkbook[[#This Row],[Pheno]],4),RIGHT(ScanWorkbook[[#This Row],[Pheno]],3)))</f>
        <v>.</v>
      </c>
      <c r="J388" s="57" t="s">
        <v>8631</v>
      </c>
      <c r="K388" s="2" t="str">
        <f>IF(ScanWorkbook[[#This Row],[METRC]]=0,"",IF(ScanWorkbook[[#This Row],[METRC]]="","",_xlfn.CONCAT(ScanWorkbook[[#This Row],[Pheno Abv]],".",RIGHT(ScanWorkbook[[#This Row],[METRC]],6))))</f>
        <v>...</v>
      </c>
      <c r="L388" s="7" t="s">
        <v>521</v>
      </c>
    </row>
    <row r="389" spans="1:12" x14ac:dyDescent="0.25">
      <c r="A389" s="8">
        <v>2</v>
      </c>
      <c r="B389" s="54" t="s">
        <v>8171</v>
      </c>
      <c r="C389" s="131" t="s">
        <v>7439</v>
      </c>
      <c r="D389" s="9">
        <v>20</v>
      </c>
      <c r="E389" s="8" t="s">
        <v>8212</v>
      </c>
      <c r="F389" s="7" t="str">
        <f>IF(ISEVEN(ROW(ScanWorkbook[[#This Row],[SCAN INTO THIS COLUMN]])),C389,"")</f>
        <v/>
      </c>
      <c r="G389" s="7" t="str">
        <f>IF(ISEVEN(ROW(ScanWorkbook[[#This Row],[SCAN INTO THIS COLUMN]])),C390,"")</f>
        <v/>
      </c>
      <c r="H389" s="7" t="str">
        <f>LEFT(ScanWorkbook[[#This Row],[Pheno]],4)</f>
        <v/>
      </c>
      <c r="I389" s="7" t="str">
        <f>IF(SUM(COUNTIF(ScanWorkbook[[#This Row],[Pheno]],{"*.*"})),LEFT(ScanWorkbook[[#This Row],[Pheno]],7),_xlfn.CONCAT(LEFT(ScanWorkbook[[#This Row],[Pheno]],4),RIGHT(ScanWorkbook[[#This Row],[Pheno]],3)))</f>
        <v/>
      </c>
      <c r="J389" s="57" t="s">
        <v>8631</v>
      </c>
      <c r="K389" s="2" t="str">
        <f>IF(ScanWorkbook[[#This Row],[METRC]]=0,"",IF(ScanWorkbook[[#This Row],[METRC]]="","",_xlfn.CONCAT(ScanWorkbook[[#This Row],[Pheno Abv]],".",RIGHT(ScanWorkbook[[#This Row],[METRC]],6))))</f>
        <v/>
      </c>
      <c r="L389" s="7" t="s">
        <v>521</v>
      </c>
    </row>
    <row r="390" spans="1:12" x14ac:dyDescent="0.25">
      <c r="A390" s="8">
        <v>2</v>
      </c>
      <c r="B390" s="54" t="s">
        <v>8171</v>
      </c>
      <c r="C390" s="131" t="s">
        <v>7439</v>
      </c>
      <c r="D390" s="9">
        <v>21</v>
      </c>
      <c r="E390" s="8" t="s">
        <v>8212</v>
      </c>
      <c r="F390" s="7" t="str">
        <f>IF(ISEVEN(ROW(ScanWorkbook[[#This Row],[SCAN INTO THIS COLUMN]])),C390,"")</f>
        <v>.</v>
      </c>
      <c r="G390" s="7" t="str">
        <f>IF(ISEVEN(ROW(ScanWorkbook[[#This Row],[SCAN INTO THIS COLUMN]])),C391,"")</f>
        <v>.</v>
      </c>
      <c r="H390" s="7" t="str">
        <f>LEFT(ScanWorkbook[[#This Row],[Pheno]],4)</f>
        <v>.</v>
      </c>
      <c r="I390" s="7" t="str">
        <f>IF(SUM(COUNTIF(ScanWorkbook[[#This Row],[Pheno]],{"*.*"})),LEFT(ScanWorkbook[[#This Row],[Pheno]],7),_xlfn.CONCAT(LEFT(ScanWorkbook[[#This Row],[Pheno]],4),RIGHT(ScanWorkbook[[#This Row],[Pheno]],3)))</f>
        <v>.</v>
      </c>
      <c r="J390" s="57" t="s">
        <v>8632</v>
      </c>
      <c r="K390" s="2" t="str">
        <f>IF(ScanWorkbook[[#This Row],[METRC]]=0,"",IF(ScanWorkbook[[#This Row],[METRC]]="","",_xlfn.CONCAT(ScanWorkbook[[#This Row],[Pheno Abv]],".",RIGHT(ScanWorkbook[[#This Row],[METRC]],6))))</f>
        <v>...</v>
      </c>
      <c r="L390" s="7" t="s">
        <v>521</v>
      </c>
    </row>
    <row r="391" spans="1:12" x14ac:dyDescent="0.25">
      <c r="A391" s="8">
        <v>2</v>
      </c>
      <c r="B391" s="54" t="s">
        <v>8171</v>
      </c>
      <c r="C391" s="131" t="s">
        <v>7439</v>
      </c>
      <c r="D391" s="9">
        <v>21</v>
      </c>
      <c r="E391" s="8" t="s">
        <v>8212</v>
      </c>
      <c r="F391" s="7" t="str">
        <f>IF(ISEVEN(ROW(ScanWorkbook[[#This Row],[SCAN INTO THIS COLUMN]])),C391,"")</f>
        <v/>
      </c>
      <c r="G391" s="7" t="str">
        <f>IF(ISEVEN(ROW(ScanWorkbook[[#This Row],[SCAN INTO THIS COLUMN]])),C392,"")</f>
        <v/>
      </c>
      <c r="H391" s="7" t="str">
        <f>LEFT(ScanWorkbook[[#This Row],[Pheno]],4)</f>
        <v/>
      </c>
      <c r="I391" s="7" t="str">
        <f>IF(SUM(COUNTIF(ScanWorkbook[[#This Row],[Pheno]],{"*.*"})),LEFT(ScanWorkbook[[#This Row],[Pheno]],7),_xlfn.CONCAT(LEFT(ScanWorkbook[[#This Row],[Pheno]],4),RIGHT(ScanWorkbook[[#This Row],[Pheno]],3)))</f>
        <v/>
      </c>
      <c r="J391" s="57" t="s">
        <v>8632</v>
      </c>
      <c r="K391" s="2" t="str">
        <f>IF(ScanWorkbook[[#This Row],[METRC]]=0,"",IF(ScanWorkbook[[#This Row],[METRC]]="","",_xlfn.CONCAT(ScanWorkbook[[#This Row],[Pheno Abv]],".",RIGHT(ScanWorkbook[[#This Row],[METRC]],6))))</f>
        <v/>
      </c>
      <c r="L391" s="7" t="s">
        <v>521</v>
      </c>
    </row>
    <row r="392" spans="1:12" x14ac:dyDescent="0.25">
      <c r="A392" s="8">
        <v>2</v>
      </c>
      <c r="B392" s="54" t="s">
        <v>8171</v>
      </c>
      <c r="C392" s="131" t="s">
        <v>7439</v>
      </c>
      <c r="D392" s="9">
        <v>22</v>
      </c>
      <c r="E392" s="8" t="s">
        <v>8212</v>
      </c>
      <c r="F392" s="7" t="str">
        <f>IF(ISEVEN(ROW(ScanWorkbook[[#This Row],[SCAN INTO THIS COLUMN]])),C392,"")</f>
        <v>.</v>
      </c>
      <c r="G392" s="7" t="str">
        <f>IF(ISEVEN(ROW(ScanWorkbook[[#This Row],[SCAN INTO THIS COLUMN]])),C393,"")</f>
        <v>.</v>
      </c>
      <c r="H392" s="7" t="str">
        <f>LEFT(ScanWorkbook[[#This Row],[Pheno]],4)</f>
        <v>.</v>
      </c>
      <c r="I392" s="7" t="str">
        <f>IF(SUM(COUNTIF(ScanWorkbook[[#This Row],[Pheno]],{"*.*"})),LEFT(ScanWorkbook[[#This Row],[Pheno]],7),_xlfn.CONCAT(LEFT(ScanWorkbook[[#This Row],[Pheno]],4),RIGHT(ScanWorkbook[[#This Row],[Pheno]],3)))</f>
        <v>.</v>
      </c>
      <c r="J392" s="57" t="s">
        <v>8633</v>
      </c>
      <c r="K392" s="2" t="str">
        <f>IF(ScanWorkbook[[#This Row],[METRC]]=0,"",IF(ScanWorkbook[[#This Row],[METRC]]="","",_xlfn.CONCAT(ScanWorkbook[[#This Row],[Pheno Abv]],".",RIGHT(ScanWorkbook[[#This Row],[METRC]],6))))</f>
        <v>...</v>
      </c>
      <c r="L392" s="7" t="s">
        <v>521</v>
      </c>
    </row>
    <row r="393" spans="1:12" x14ac:dyDescent="0.25">
      <c r="A393" s="8">
        <v>2</v>
      </c>
      <c r="B393" s="54" t="s">
        <v>8171</v>
      </c>
      <c r="C393" s="131" t="s">
        <v>7439</v>
      </c>
      <c r="D393" s="9">
        <v>22</v>
      </c>
      <c r="E393" s="8" t="s">
        <v>8212</v>
      </c>
      <c r="F393" s="7" t="str">
        <f>IF(ISEVEN(ROW(ScanWorkbook[[#This Row],[SCAN INTO THIS COLUMN]])),C393,"")</f>
        <v/>
      </c>
      <c r="G393" s="7" t="str">
        <f>IF(ISEVEN(ROW(ScanWorkbook[[#This Row],[SCAN INTO THIS COLUMN]])),C394,"")</f>
        <v/>
      </c>
      <c r="H393" s="7" t="str">
        <f>LEFT(ScanWorkbook[[#This Row],[Pheno]],4)</f>
        <v/>
      </c>
      <c r="I393" s="7" t="str">
        <f>IF(SUM(COUNTIF(ScanWorkbook[[#This Row],[Pheno]],{"*.*"})),LEFT(ScanWorkbook[[#This Row],[Pheno]],7),_xlfn.CONCAT(LEFT(ScanWorkbook[[#This Row],[Pheno]],4),RIGHT(ScanWorkbook[[#This Row],[Pheno]],3)))</f>
        <v/>
      </c>
      <c r="J393" s="57" t="s">
        <v>8633</v>
      </c>
      <c r="K393" s="2" t="str">
        <f>IF(ScanWorkbook[[#This Row],[METRC]]=0,"",IF(ScanWorkbook[[#This Row],[METRC]]="","",_xlfn.CONCAT(ScanWorkbook[[#This Row],[Pheno Abv]],".",RIGHT(ScanWorkbook[[#This Row],[METRC]],6))))</f>
        <v/>
      </c>
      <c r="L393" s="7" t="s">
        <v>521</v>
      </c>
    </row>
    <row r="394" spans="1:12" x14ac:dyDescent="0.25">
      <c r="A394" s="8">
        <v>2</v>
      </c>
      <c r="B394" s="54" t="s">
        <v>8171</v>
      </c>
      <c r="C394" s="131" t="s">
        <v>7439</v>
      </c>
      <c r="D394" s="9">
        <v>23</v>
      </c>
      <c r="E394" s="8" t="s">
        <v>8212</v>
      </c>
      <c r="F394" s="7" t="str">
        <f>IF(ISEVEN(ROW(ScanWorkbook[[#This Row],[SCAN INTO THIS COLUMN]])),C394,"")</f>
        <v>.</v>
      </c>
      <c r="G394" s="7" t="str">
        <f>IF(ISEVEN(ROW(ScanWorkbook[[#This Row],[SCAN INTO THIS COLUMN]])),C395,"")</f>
        <v>.</v>
      </c>
      <c r="H394" s="7" t="str">
        <f>LEFT(ScanWorkbook[[#This Row],[Pheno]],4)</f>
        <v>.</v>
      </c>
      <c r="I394" s="7" t="str">
        <f>IF(SUM(COUNTIF(ScanWorkbook[[#This Row],[Pheno]],{"*.*"})),LEFT(ScanWorkbook[[#This Row],[Pheno]],7),_xlfn.CONCAT(LEFT(ScanWorkbook[[#This Row],[Pheno]],4),RIGHT(ScanWorkbook[[#This Row],[Pheno]],3)))</f>
        <v>.</v>
      </c>
      <c r="J394" s="57" t="s">
        <v>8634</v>
      </c>
      <c r="K394" s="2" t="str">
        <f>IF(ScanWorkbook[[#This Row],[METRC]]=0,"",IF(ScanWorkbook[[#This Row],[METRC]]="","",_xlfn.CONCAT(ScanWorkbook[[#This Row],[Pheno Abv]],".",RIGHT(ScanWorkbook[[#This Row],[METRC]],6))))</f>
        <v>...</v>
      </c>
      <c r="L394" s="7" t="s">
        <v>521</v>
      </c>
    </row>
    <row r="395" spans="1:12" x14ac:dyDescent="0.25">
      <c r="A395" s="8">
        <v>2</v>
      </c>
      <c r="B395" s="54" t="s">
        <v>8171</v>
      </c>
      <c r="C395" s="131" t="s">
        <v>7439</v>
      </c>
      <c r="D395" s="9">
        <v>23</v>
      </c>
      <c r="E395" s="8" t="s">
        <v>8212</v>
      </c>
      <c r="F395" s="7" t="str">
        <f>IF(ISEVEN(ROW(ScanWorkbook[[#This Row],[SCAN INTO THIS COLUMN]])),C395,"")</f>
        <v/>
      </c>
      <c r="G395" s="7" t="str">
        <f>IF(ISEVEN(ROW(ScanWorkbook[[#This Row],[SCAN INTO THIS COLUMN]])),C396,"")</f>
        <v/>
      </c>
      <c r="H395" s="7" t="str">
        <f>LEFT(ScanWorkbook[[#This Row],[Pheno]],4)</f>
        <v/>
      </c>
      <c r="I395" s="7" t="str">
        <f>IF(SUM(COUNTIF(ScanWorkbook[[#This Row],[Pheno]],{"*.*"})),LEFT(ScanWorkbook[[#This Row],[Pheno]],7),_xlfn.CONCAT(LEFT(ScanWorkbook[[#This Row],[Pheno]],4),RIGHT(ScanWorkbook[[#This Row],[Pheno]],3)))</f>
        <v/>
      </c>
      <c r="J395" s="57" t="s">
        <v>8634</v>
      </c>
      <c r="K395" s="2" t="str">
        <f>IF(ScanWorkbook[[#This Row],[METRC]]=0,"",IF(ScanWorkbook[[#This Row],[METRC]]="","",_xlfn.CONCAT(ScanWorkbook[[#This Row],[Pheno Abv]],".",RIGHT(ScanWorkbook[[#This Row],[METRC]],6))))</f>
        <v/>
      </c>
      <c r="L395" s="7" t="s">
        <v>521</v>
      </c>
    </row>
    <row r="396" spans="1:12" x14ac:dyDescent="0.25">
      <c r="A396" s="8">
        <v>2</v>
      </c>
      <c r="B396" s="54" t="s">
        <v>8171</v>
      </c>
      <c r="C396" s="131" t="s">
        <v>7439</v>
      </c>
      <c r="D396" s="9">
        <v>24</v>
      </c>
      <c r="E396" s="8" t="s">
        <v>8212</v>
      </c>
      <c r="F396" s="7" t="str">
        <f>IF(ISEVEN(ROW(ScanWorkbook[[#This Row],[SCAN INTO THIS COLUMN]])),C396,"")</f>
        <v>.</v>
      </c>
      <c r="G396" s="7" t="str">
        <f>IF(ISEVEN(ROW(ScanWorkbook[[#This Row],[SCAN INTO THIS COLUMN]])),C397,"")</f>
        <v>.</v>
      </c>
      <c r="H396" s="7" t="str">
        <f>LEFT(ScanWorkbook[[#This Row],[Pheno]],4)</f>
        <v>.</v>
      </c>
      <c r="I396" s="7" t="str">
        <f>IF(SUM(COUNTIF(ScanWorkbook[[#This Row],[Pheno]],{"*.*"})),LEFT(ScanWorkbook[[#This Row],[Pheno]],7),_xlfn.CONCAT(LEFT(ScanWorkbook[[#This Row],[Pheno]],4),RIGHT(ScanWorkbook[[#This Row],[Pheno]],3)))</f>
        <v>.</v>
      </c>
      <c r="J396" s="57" t="s">
        <v>8635</v>
      </c>
      <c r="K396" s="2" t="str">
        <f>IF(ScanWorkbook[[#This Row],[METRC]]=0,"",IF(ScanWorkbook[[#This Row],[METRC]]="","",_xlfn.CONCAT(ScanWorkbook[[#This Row],[Pheno Abv]],".",RIGHT(ScanWorkbook[[#This Row],[METRC]],6))))</f>
        <v>...</v>
      </c>
      <c r="L396" s="7" t="s">
        <v>521</v>
      </c>
    </row>
    <row r="397" spans="1:12" x14ac:dyDescent="0.25">
      <c r="A397" s="8">
        <v>2</v>
      </c>
      <c r="B397" s="54" t="s">
        <v>8171</v>
      </c>
      <c r="C397" s="131" t="s">
        <v>7439</v>
      </c>
      <c r="D397" s="9">
        <v>24</v>
      </c>
      <c r="E397" s="8" t="s">
        <v>8212</v>
      </c>
      <c r="F397" s="7" t="str">
        <f>IF(ISEVEN(ROW(ScanWorkbook[[#This Row],[SCAN INTO THIS COLUMN]])),C397,"")</f>
        <v/>
      </c>
      <c r="G397" s="7" t="str">
        <f>IF(ISEVEN(ROW(ScanWorkbook[[#This Row],[SCAN INTO THIS COLUMN]])),C398,"")</f>
        <v/>
      </c>
      <c r="H397" s="7" t="str">
        <f>LEFT(ScanWorkbook[[#This Row],[Pheno]],4)</f>
        <v/>
      </c>
      <c r="I397" s="7" t="str">
        <f>IF(SUM(COUNTIF(ScanWorkbook[[#This Row],[Pheno]],{"*.*"})),LEFT(ScanWorkbook[[#This Row],[Pheno]],7),_xlfn.CONCAT(LEFT(ScanWorkbook[[#This Row],[Pheno]],4),RIGHT(ScanWorkbook[[#This Row],[Pheno]],3)))</f>
        <v/>
      </c>
      <c r="J397" s="57" t="s">
        <v>8635</v>
      </c>
      <c r="K397" s="2" t="str">
        <f>IF(ScanWorkbook[[#This Row],[METRC]]=0,"",IF(ScanWorkbook[[#This Row],[METRC]]="","",_xlfn.CONCAT(ScanWorkbook[[#This Row],[Pheno Abv]],".",RIGHT(ScanWorkbook[[#This Row],[METRC]],6))))</f>
        <v/>
      </c>
      <c r="L397" s="7" t="s">
        <v>521</v>
      </c>
    </row>
    <row r="398" spans="1:12" x14ac:dyDescent="0.25">
      <c r="A398" s="8">
        <v>2</v>
      </c>
      <c r="B398" s="54" t="s">
        <v>8171</v>
      </c>
      <c r="C398" s="131" t="s">
        <v>7439</v>
      </c>
      <c r="D398" s="8">
        <v>25</v>
      </c>
      <c r="E398" s="8" t="s">
        <v>8212</v>
      </c>
      <c r="F398" s="7" t="str">
        <f>IF(ISEVEN(ROW(ScanWorkbook[[#This Row],[SCAN INTO THIS COLUMN]])),C398,"")</f>
        <v>.</v>
      </c>
      <c r="G398" s="7" t="str">
        <f>IF(ISEVEN(ROW(ScanWorkbook[[#This Row],[SCAN INTO THIS COLUMN]])),C399,"")</f>
        <v>.</v>
      </c>
      <c r="H398" s="7" t="str">
        <f>LEFT(ScanWorkbook[[#This Row],[Pheno]],4)</f>
        <v>.</v>
      </c>
      <c r="I398" s="7" t="str">
        <f>IF(SUM(COUNTIF(ScanWorkbook[[#This Row],[Pheno]],{"*.*"})),LEFT(ScanWorkbook[[#This Row],[Pheno]],7),_xlfn.CONCAT(LEFT(ScanWorkbook[[#This Row],[Pheno]],4),RIGHT(ScanWorkbook[[#This Row],[Pheno]],3)))</f>
        <v>.</v>
      </c>
      <c r="J398" s="57" t="s">
        <v>8636</v>
      </c>
      <c r="K398" s="2" t="str">
        <f>IF(ScanWorkbook[[#This Row],[METRC]]=0,"",IF(ScanWorkbook[[#This Row],[METRC]]="","",_xlfn.CONCAT(ScanWorkbook[[#This Row],[Pheno Abv]],".",RIGHT(ScanWorkbook[[#This Row],[METRC]],6))))</f>
        <v>...</v>
      </c>
      <c r="L398" s="7" t="s">
        <v>521</v>
      </c>
    </row>
    <row r="399" spans="1:12" x14ac:dyDescent="0.25">
      <c r="A399" s="8">
        <v>2</v>
      </c>
      <c r="B399" s="54" t="s">
        <v>8171</v>
      </c>
      <c r="C399" s="131" t="s">
        <v>7439</v>
      </c>
      <c r="D399" s="8">
        <v>25</v>
      </c>
      <c r="E399" s="8" t="s">
        <v>8212</v>
      </c>
      <c r="F399" s="7" t="str">
        <f>IF(ISEVEN(ROW(ScanWorkbook[[#This Row],[SCAN INTO THIS COLUMN]])),C399,"")</f>
        <v/>
      </c>
      <c r="G399" s="7" t="str">
        <f>IF(ISEVEN(ROW(ScanWorkbook[[#This Row],[SCAN INTO THIS COLUMN]])),C400,"")</f>
        <v/>
      </c>
      <c r="H399" s="7" t="str">
        <f>LEFT(ScanWorkbook[[#This Row],[Pheno]],4)</f>
        <v/>
      </c>
      <c r="I399" s="7" t="str">
        <f>IF(SUM(COUNTIF(ScanWorkbook[[#This Row],[Pheno]],{"*.*"})),LEFT(ScanWorkbook[[#This Row],[Pheno]],7),_xlfn.CONCAT(LEFT(ScanWorkbook[[#This Row],[Pheno]],4),RIGHT(ScanWorkbook[[#This Row],[Pheno]],3)))</f>
        <v/>
      </c>
      <c r="J399" s="57" t="s">
        <v>8636</v>
      </c>
      <c r="K399" s="2" t="str">
        <f>IF(ScanWorkbook[[#This Row],[METRC]]=0,"",IF(ScanWorkbook[[#This Row],[METRC]]="","",_xlfn.CONCAT(ScanWorkbook[[#This Row],[Pheno Abv]],".",RIGHT(ScanWorkbook[[#This Row],[METRC]],6))))</f>
        <v/>
      </c>
      <c r="L399" s="7" t="s">
        <v>521</v>
      </c>
    </row>
    <row r="400" spans="1:12" x14ac:dyDescent="0.25">
      <c r="A400" s="8">
        <v>2</v>
      </c>
      <c r="B400" s="54" t="s">
        <v>8171</v>
      </c>
      <c r="C400" s="131" t="s">
        <v>7439</v>
      </c>
      <c r="D400" s="8">
        <v>26</v>
      </c>
      <c r="E400" s="8" t="s">
        <v>8212</v>
      </c>
      <c r="F400" s="7" t="str">
        <f>IF(ISEVEN(ROW(ScanWorkbook[[#This Row],[SCAN INTO THIS COLUMN]])),C400,"")</f>
        <v>.</v>
      </c>
      <c r="G400" s="7" t="str">
        <f>IF(ISEVEN(ROW(ScanWorkbook[[#This Row],[SCAN INTO THIS COLUMN]])),C401,"")</f>
        <v>.</v>
      </c>
      <c r="H400" s="7" t="str">
        <f>LEFT(ScanWorkbook[[#This Row],[Pheno]],4)</f>
        <v>.</v>
      </c>
      <c r="I400" s="7" t="str">
        <f>IF(SUM(COUNTIF(ScanWorkbook[[#This Row],[Pheno]],{"*.*"})),LEFT(ScanWorkbook[[#This Row],[Pheno]],7),_xlfn.CONCAT(LEFT(ScanWorkbook[[#This Row],[Pheno]],4),RIGHT(ScanWorkbook[[#This Row],[Pheno]],3)))</f>
        <v>.</v>
      </c>
      <c r="J400" s="57" t="s">
        <v>8637</v>
      </c>
      <c r="K400" s="2" t="str">
        <f>IF(ScanWorkbook[[#This Row],[METRC]]=0,"",IF(ScanWorkbook[[#This Row],[METRC]]="","",_xlfn.CONCAT(ScanWorkbook[[#This Row],[Pheno Abv]],".",RIGHT(ScanWorkbook[[#This Row],[METRC]],6))))</f>
        <v>...</v>
      </c>
      <c r="L400" s="7" t="s">
        <v>521</v>
      </c>
    </row>
    <row r="401" spans="1:12" x14ac:dyDescent="0.25">
      <c r="A401" s="8">
        <v>2</v>
      </c>
      <c r="B401" s="54" t="s">
        <v>8171</v>
      </c>
      <c r="C401" s="131" t="s">
        <v>7439</v>
      </c>
      <c r="D401" s="8">
        <v>26</v>
      </c>
      <c r="E401" s="8" t="s">
        <v>8212</v>
      </c>
      <c r="F401" s="7" t="str">
        <f>IF(ISEVEN(ROW(ScanWorkbook[[#This Row],[SCAN INTO THIS COLUMN]])),C401,"")</f>
        <v/>
      </c>
      <c r="G401" s="7" t="str">
        <f>IF(ISEVEN(ROW(ScanWorkbook[[#This Row],[SCAN INTO THIS COLUMN]])),C402,"")</f>
        <v/>
      </c>
      <c r="H401" s="7" t="str">
        <f>LEFT(ScanWorkbook[[#This Row],[Pheno]],4)</f>
        <v/>
      </c>
      <c r="I401" s="7" t="str">
        <f>IF(SUM(COUNTIF(ScanWorkbook[[#This Row],[Pheno]],{"*.*"})),LEFT(ScanWorkbook[[#This Row],[Pheno]],7),_xlfn.CONCAT(LEFT(ScanWorkbook[[#This Row],[Pheno]],4),RIGHT(ScanWorkbook[[#This Row],[Pheno]],3)))</f>
        <v/>
      </c>
      <c r="J401" s="57" t="s">
        <v>8637</v>
      </c>
      <c r="K401" s="2" t="str">
        <f>IF(ScanWorkbook[[#This Row],[METRC]]=0,"",IF(ScanWorkbook[[#This Row],[METRC]]="","",_xlfn.CONCAT(ScanWorkbook[[#This Row],[Pheno Abv]],".",RIGHT(ScanWorkbook[[#This Row],[METRC]],6))))</f>
        <v/>
      </c>
      <c r="L401" s="7" t="s">
        <v>521</v>
      </c>
    </row>
    <row r="402" spans="1:12" x14ac:dyDescent="0.25">
      <c r="A402" s="8">
        <v>2</v>
      </c>
      <c r="B402" s="54" t="s">
        <v>8171</v>
      </c>
      <c r="C402" s="131" t="s">
        <v>7439</v>
      </c>
      <c r="D402" s="8">
        <v>27</v>
      </c>
      <c r="E402" s="8" t="s">
        <v>8212</v>
      </c>
      <c r="F402" s="7" t="str">
        <f>IF(ISEVEN(ROW(ScanWorkbook[[#This Row],[SCAN INTO THIS COLUMN]])),C402,"")</f>
        <v>.</v>
      </c>
      <c r="G402" s="7" t="str">
        <f>IF(ISEVEN(ROW(ScanWorkbook[[#This Row],[SCAN INTO THIS COLUMN]])),C403,"")</f>
        <v>.</v>
      </c>
      <c r="H402" s="7" t="str">
        <f>LEFT(ScanWorkbook[[#This Row],[Pheno]],4)</f>
        <v>.</v>
      </c>
      <c r="I402" s="7" t="str">
        <f>IF(SUM(COUNTIF(ScanWorkbook[[#This Row],[Pheno]],{"*.*"})),LEFT(ScanWorkbook[[#This Row],[Pheno]],7),_xlfn.CONCAT(LEFT(ScanWorkbook[[#This Row],[Pheno]],4),RIGHT(ScanWorkbook[[#This Row],[Pheno]],3)))</f>
        <v>.</v>
      </c>
      <c r="J402" s="57" t="s">
        <v>8638</v>
      </c>
      <c r="K402" s="2" t="str">
        <f>IF(ScanWorkbook[[#This Row],[METRC]]=0,"",IF(ScanWorkbook[[#This Row],[METRC]]="","",_xlfn.CONCAT(ScanWorkbook[[#This Row],[Pheno Abv]],".",RIGHT(ScanWorkbook[[#This Row],[METRC]],6))))</f>
        <v>...</v>
      </c>
      <c r="L402" s="7" t="s">
        <v>521</v>
      </c>
    </row>
    <row r="403" spans="1:12" x14ac:dyDescent="0.25">
      <c r="A403" s="8">
        <v>2</v>
      </c>
      <c r="B403" s="54" t="s">
        <v>8171</v>
      </c>
      <c r="C403" s="131" t="s">
        <v>7439</v>
      </c>
      <c r="D403" s="8">
        <v>27</v>
      </c>
      <c r="E403" s="8" t="s">
        <v>8212</v>
      </c>
      <c r="F403" s="7" t="str">
        <f>IF(ISEVEN(ROW(ScanWorkbook[[#This Row],[SCAN INTO THIS COLUMN]])),C403,"")</f>
        <v/>
      </c>
      <c r="G403" s="7" t="str">
        <f>IF(ISEVEN(ROW(ScanWorkbook[[#This Row],[SCAN INTO THIS COLUMN]])),C404,"")</f>
        <v/>
      </c>
      <c r="H403" s="7" t="str">
        <f>LEFT(ScanWorkbook[[#This Row],[Pheno]],4)</f>
        <v/>
      </c>
      <c r="I403" s="7" t="str">
        <f>IF(SUM(COUNTIF(ScanWorkbook[[#This Row],[Pheno]],{"*.*"})),LEFT(ScanWorkbook[[#This Row],[Pheno]],7),_xlfn.CONCAT(LEFT(ScanWorkbook[[#This Row],[Pheno]],4),RIGHT(ScanWorkbook[[#This Row],[Pheno]],3)))</f>
        <v/>
      </c>
      <c r="J403" s="57" t="s">
        <v>8638</v>
      </c>
      <c r="K403" s="2" t="str">
        <f>IF(ScanWorkbook[[#This Row],[METRC]]=0,"",IF(ScanWorkbook[[#This Row],[METRC]]="","",_xlfn.CONCAT(ScanWorkbook[[#This Row],[Pheno Abv]],".",RIGHT(ScanWorkbook[[#This Row],[METRC]],6))))</f>
        <v/>
      </c>
      <c r="L403" s="7" t="s">
        <v>521</v>
      </c>
    </row>
    <row r="404" spans="1:12" x14ac:dyDescent="0.25">
      <c r="A404" s="8">
        <v>2</v>
      </c>
      <c r="B404" s="54" t="s">
        <v>8171</v>
      </c>
      <c r="C404" s="131" t="s">
        <v>7439</v>
      </c>
      <c r="D404" s="8">
        <v>28</v>
      </c>
      <c r="E404" s="8" t="s">
        <v>8212</v>
      </c>
      <c r="F404" s="7" t="str">
        <f>IF(ISEVEN(ROW(ScanWorkbook[[#This Row],[SCAN INTO THIS COLUMN]])),C404,"")</f>
        <v>.</v>
      </c>
      <c r="G404" s="7" t="str">
        <f>IF(ISEVEN(ROW(ScanWorkbook[[#This Row],[SCAN INTO THIS COLUMN]])),C405,"")</f>
        <v>.</v>
      </c>
      <c r="H404" s="7" t="str">
        <f>LEFT(ScanWorkbook[[#This Row],[Pheno]],4)</f>
        <v>.</v>
      </c>
      <c r="I404" s="7" t="str">
        <f>IF(SUM(COUNTIF(ScanWorkbook[[#This Row],[Pheno]],{"*.*"})),LEFT(ScanWorkbook[[#This Row],[Pheno]],7),_xlfn.CONCAT(LEFT(ScanWorkbook[[#This Row],[Pheno]],4),RIGHT(ScanWorkbook[[#This Row],[Pheno]],3)))</f>
        <v>.</v>
      </c>
      <c r="J404" s="57" t="s">
        <v>8639</v>
      </c>
      <c r="K404" s="2" t="str">
        <f>IF(ScanWorkbook[[#This Row],[METRC]]=0,"",IF(ScanWorkbook[[#This Row],[METRC]]="","",_xlfn.CONCAT(ScanWorkbook[[#This Row],[Pheno Abv]],".",RIGHT(ScanWorkbook[[#This Row],[METRC]],6))))</f>
        <v>...</v>
      </c>
      <c r="L404" s="7" t="s">
        <v>521</v>
      </c>
    </row>
    <row r="405" spans="1:12" x14ac:dyDescent="0.25">
      <c r="A405" s="8">
        <v>2</v>
      </c>
      <c r="B405" s="54" t="s">
        <v>8171</v>
      </c>
      <c r="C405" s="131" t="s">
        <v>7439</v>
      </c>
      <c r="D405" s="8">
        <v>28</v>
      </c>
      <c r="E405" s="8" t="s">
        <v>8212</v>
      </c>
      <c r="F405" s="7" t="str">
        <f>IF(ISEVEN(ROW(ScanWorkbook[[#This Row],[SCAN INTO THIS COLUMN]])),C405,"")</f>
        <v/>
      </c>
      <c r="G405" s="7" t="str">
        <f>IF(ISEVEN(ROW(ScanWorkbook[[#This Row],[SCAN INTO THIS COLUMN]])),C406,"")</f>
        <v/>
      </c>
      <c r="H405" s="7" t="str">
        <f>LEFT(ScanWorkbook[[#This Row],[Pheno]],4)</f>
        <v/>
      </c>
      <c r="I405" s="7" t="str">
        <f>IF(SUM(COUNTIF(ScanWorkbook[[#This Row],[Pheno]],{"*.*"})),LEFT(ScanWorkbook[[#This Row],[Pheno]],7),_xlfn.CONCAT(LEFT(ScanWorkbook[[#This Row],[Pheno]],4),RIGHT(ScanWorkbook[[#This Row],[Pheno]],3)))</f>
        <v/>
      </c>
      <c r="J405" s="57" t="s">
        <v>8639</v>
      </c>
      <c r="K405" s="2" t="str">
        <f>IF(ScanWorkbook[[#This Row],[METRC]]=0,"",IF(ScanWorkbook[[#This Row],[METRC]]="","",_xlfn.CONCAT(ScanWorkbook[[#This Row],[Pheno Abv]],".",RIGHT(ScanWorkbook[[#This Row],[METRC]],6))))</f>
        <v/>
      </c>
      <c r="L405" s="7" t="s">
        <v>521</v>
      </c>
    </row>
    <row r="406" spans="1:12" x14ac:dyDescent="0.25">
      <c r="A406" s="8">
        <v>2</v>
      </c>
      <c r="B406" s="54" t="s">
        <v>8171</v>
      </c>
      <c r="C406" s="131" t="s">
        <v>7439</v>
      </c>
      <c r="D406" s="8">
        <v>29</v>
      </c>
      <c r="E406" s="8" t="s">
        <v>8212</v>
      </c>
      <c r="F406" s="7" t="str">
        <f>IF(ISEVEN(ROW(ScanWorkbook[[#This Row],[SCAN INTO THIS COLUMN]])),C406,"")</f>
        <v>.</v>
      </c>
      <c r="G406" s="7" t="str">
        <f>IF(ISEVEN(ROW(ScanWorkbook[[#This Row],[SCAN INTO THIS COLUMN]])),C407,"")</f>
        <v>.</v>
      </c>
      <c r="H406" s="7" t="str">
        <f>LEFT(ScanWorkbook[[#This Row],[Pheno]],4)</f>
        <v>.</v>
      </c>
      <c r="I406" s="7" t="str">
        <f>IF(SUM(COUNTIF(ScanWorkbook[[#This Row],[Pheno]],{"*.*"})),LEFT(ScanWorkbook[[#This Row],[Pheno]],7),_xlfn.CONCAT(LEFT(ScanWorkbook[[#This Row],[Pheno]],4),RIGHT(ScanWorkbook[[#This Row],[Pheno]],3)))</f>
        <v>.</v>
      </c>
      <c r="J406" s="57" t="s">
        <v>8640</v>
      </c>
      <c r="K406" s="2" t="str">
        <f>IF(ScanWorkbook[[#This Row],[METRC]]=0,"",IF(ScanWorkbook[[#This Row],[METRC]]="","",_xlfn.CONCAT(ScanWorkbook[[#This Row],[Pheno Abv]],".",RIGHT(ScanWorkbook[[#This Row],[METRC]],6))))</f>
        <v>...</v>
      </c>
      <c r="L406" s="7" t="s">
        <v>521</v>
      </c>
    </row>
    <row r="407" spans="1:12" x14ac:dyDescent="0.25">
      <c r="A407" s="8">
        <v>2</v>
      </c>
      <c r="B407" s="54" t="s">
        <v>8171</v>
      </c>
      <c r="C407" s="131" t="s">
        <v>7439</v>
      </c>
      <c r="D407" s="8">
        <v>29</v>
      </c>
      <c r="E407" s="8" t="s">
        <v>8212</v>
      </c>
      <c r="F407" s="7" t="str">
        <f>IF(ISEVEN(ROW(ScanWorkbook[[#This Row],[SCAN INTO THIS COLUMN]])),C407,"")</f>
        <v/>
      </c>
      <c r="G407" s="7" t="str">
        <f>IF(ISEVEN(ROW(ScanWorkbook[[#This Row],[SCAN INTO THIS COLUMN]])),C408,"")</f>
        <v/>
      </c>
      <c r="H407" s="7" t="str">
        <f>LEFT(ScanWorkbook[[#This Row],[Pheno]],4)</f>
        <v/>
      </c>
      <c r="I407" s="7" t="str">
        <f>IF(SUM(COUNTIF(ScanWorkbook[[#This Row],[Pheno]],{"*.*"})),LEFT(ScanWorkbook[[#This Row],[Pheno]],7),_xlfn.CONCAT(LEFT(ScanWorkbook[[#This Row],[Pheno]],4),RIGHT(ScanWorkbook[[#This Row],[Pheno]],3)))</f>
        <v/>
      </c>
      <c r="J407" s="57" t="s">
        <v>8640</v>
      </c>
      <c r="K407" s="2" t="str">
        <f>IF(ScanWorkbook[[#This Row],[METRC]]=0,"",IF(ScanWorkbook[[#This Row],[METRC]]="","",_xlfn.CONCAT(ScanWorkbook[[#This Row],[Pheno Abv]],".",RIGHT(ScanWorkbook[[#This Row],[METRC]],6))))</f>
        <v/>
      </c>
      <c r="L407" s="7" t="s">
        <v>521</v>
      </c>
    </row>
    <row r="408" spans="1:12" x14ac:dyDescent="0.25">
      <c r="A408" s="8">
        <v>2</v>
      </c>
      <c r="B408" s="54" t="s">
        <v>8171</v>
      </c>
      <c r="C408" s="131" t="s">
        <v>7439</v>
      </c>
      <c r="D408" s="8">
        <v>30</v>
      </c>
      <c r="E408" s="8" t="s">
        <v>8212</v>
      </c>
      <c r="F408" s="7" t="str">
        <f>IF(ISEVEN(ROW(ScanWorkbook[[#This Row],[SCAN INTO THIS COLUMN]])),C408,"")</f>
        <v>.</v>
      </c>
      <c r="G408" s="7" t="str">
        <f>IF(ISEVEN(ROW(ScanWorkbook[[#This Row],[SCAN INTO THIS COLUMN]])),C409,"")</f>
        <v>.</v>
      </c>
      <c r="H408" s="7" t="str">
        <f>LEFT(ScanWorkbook[[#This Row],[Pheno]],4)</f>
        <v>.</v>
      </c>
      <c r="I408" s="7" t="str">
        <f>IF(SUM(COUNTIF(ScanWorkbook[[#This Row],[Pheno]],{"*.*"})),LEFT(ScanWorkbook[[#This Row],[Pheno]],7),_xlfn.CONCAT(LEFT(ScanWorkbook[[#This Row],[Pheno]],4),RIGHT(ScanWorkbook[[#This Row],[Pheno]],3)))</f>
        <v>.</v>
      </c>
      <c r="J408" s="57" t="s">
        <v>8641</v>
      </c>
      <c r="K408" s="2" t="str">
        <f>IF(ScanWorkbook[[#This Row],[METRC]]=0,"",IF(ScanWorkbook[[#This Row],[METRC]]="","",_xlfn.CONCAT(ScanWorkbook[[#This Row],[Pheno Abv]],".",RIGHT(ScanWorkbook[[#This Row],[METRC]],6))))</f>
        <v>...</v>
      </c>
      <c r="L408" s="7" t="s">
        <v>521</v>
      </c>
    </row>
    <row r="409" spans="1:12" x14ac:dyDescent="0.25">
      <c r="A409" s="11">
        <v>2</v>
      </c>
      <c r="B409" s="55" t="s">
        <v>8171</v>
      </c>
      <c r="C409" s="131" t="s">
        <v>7439</v>
      </c>
      <c r="D409" s="11">
        <v>30</v>
      </c>
      <c r="E409" s="8" t="s">
        <v>8212</v>
      </c>
      <c r="F409" s="10" t="str">
        <f>IF(ISEVEN(ROW(ScanWorkbook[[#This Row],[SCAN INTO THIS COLUMN]])),C409,"")</f>
        <v/>
      </c>
      <c r="G409" s="10" t="str">
        <f>IF(ISEVEN(ROW(ScanWorkbook[[#This Row],[SCAN INTO THIS COLUMN]])),C410,"")</f>
        <v/>
      </c>
      <c r="H409" s="10" t="str">
        <f>LEFT(ScanWorkbook[[#This Row],[Pheno]],4)</f>
        <v/>
      </c>
      <c r="I409" s="10" t="str">
        <f>IF(SUM(COUNTIF(ScanWorkbook[[#This Row],[Pheno]],{"*.*"})),LEFT(ScanWorkbook[[#This Row],[Pheno]],7),_xlfn.CONCAT(LEFT(ScanWorkbook[[#This Row],[Pheno]],4),RIGHT(ScanWorkbook[[#This Row],[Pheno]],3)))</f>
        <v/>
      </c>
      <c r="J409" s="57" t="s">
        <v>8641</v>
      </c>
      <c r="K409" s="2" t="str">
        <f>IF(ScanWorkbook[[#This Row],[METRC]]=0,"",IF(ScanWorkbook[[#This Row],[METRC]]="","",_xlfn.CONCAT(ScanWorkbook[[#This Row],[Pheno Abv]],".",RIGHT(ScanWorkbook[[#This Row],[METRC]],6))))</f>
        <v/>
      </c>
      <c r="L409" s="7" t="s">
        <v>521</v>
      </c>
    </row>
    <row r="410" spans="1:12" x14ac:dyDescent="0.25">
      <c r="A410" s="8">
        <v>3</v>
      </c>
      <c r="B410" s="54" t="s">
        <v>8171</v>
      </c>
      <c r="C410" s="131" t="s">
        <v>9404</v>
      </c>
      <c r="D410" s="9">
        <v>1</v>
      </c>
      <c r="E410" s="8" t="s">
        <v>8213</v>
      </c>
      <c r="F410" s="7" t="str">
        <f>IF(ISEVEN(ROW(ScanWorkbook[[#This Row],[SCAN INTO THIS COLUMN]])),C410,"")</f>
        <v>1A4070000000065000095501</v>
      </c>
      <c r="G410" s="7" t="str">
        <f>IF(ISEVEN(ROW(ScanWorkbook[[#This Row],[SCAN INTO THIS COLUMN]])),C411,"")</f>
        <v>DITO001.087369</v>
      </c>
      <c r="H410" s="7" t="str">
        <f>LEFT(ScanWorkbook[[#This Row],[Pheno]],4)</f>
        <v>DITO</v>
      </c>
      <c r="I410" s="7" t="str">
        <f>IF(SUM(COUNTIF(ScanWorkbook[[#This Row],[Pheno]],{"*.*"})),LEFT(ScanWorkbook[[#This Row],[Pheno]],7),_xlfn.CONCAT(LEFT(ScanWorkbook[[#This Row],[Pheno]],4),RIGHT(ScanWorkbook[[#This Row],[Pheno]],3)))</f>
        <v>DITO001</v>
      </c>
      <c r="J410" s="57" t="s">
        <v>8462</v>
      </c>
      <c r="K410" s="2" t="str">
        <f>IF(ScanWorkbook[[#This Row],[METRC]]=0,"",IF(ScanWorkbook[[#This Row],[METRC]]="","",_xlfn.CONCAT(ScanWorkbook[[#This Row],[Pheno Abv]],".",RIGHT(ScanWorkbook[[#This Row],[METRC]],6))))</f>
        <v>DITO001.095501</v>
      </c>
      <c r="L410" s="7" t="s">
        <v>521</v>
      </c>
    </row>
    <row r="411" spans="1:12" x14ac:dyDescent="0.25">
      <c r="A411" s="8">
        <v>3</v>
      </c>
      <c r="B411" s="54" t="s">
        <v>8171</v>
      </c>
      <c r="C411" s="131" t="s">
        <v>7803</v>
      </c>
      <c r="D411" s="9">
        <v>1</v>
      </c>
      <c r="E411" s="8" t="s">
        <v>8213</v>
      </c>
      <c r="F411" s="7" t="str">
        <f>IF(ISEVEN(ROW(ScanWorkbook[[#This Row],[SCAN INTO THIS COLUMN]])),C411,"")</f>
        <v/>
      </c>
      <c r="G411" s="7" t="str">
        <f>IF(ISEVEN(ROW(ScanWorkbook[[#This Row],[SCAN INTO THIS COLUMN]])),C412,"")</f>
        <v/>
      </c>
      <c r="H411" s="7" t="str">
        <f>LEFT(ScanWorkbook[[#This Row],[Pheno]],4)</f>
        <v/>
      </c>
      <c r="I411" s="7" t="str">
        <f>IF(SUM(COUNTIF(ScanWorkbook[[#This Row],[Pheno]],{"*.*"})),LEFT(ScanWorkbook[[#This Row],[Pheno]],7),_xlfn.CONCAT(LEFT(ScanWorkbook[[#This Row],[Pheno]],4),RIGHT(ScanWorkbook[[#This Row],[Pheno]],3)))</f>
        <v/>
      </c>
      <c r="J411" s="57" t="s">
        <v>8462</v>
      </c>
      <c r="K411" s="2" t="str">
        <f>IF(ScanWorkbook[[#This Row],[METRC]]=0,"",IF(ScanWorkbook[[#This Row],[METRC]]="","",_xlfn.CONCAT(ScanWorkbook[[#This Row],[Pheno Abv]],".",RIGHT(ScanWorkbook[[#This Row],[METRC]],6))))</f>
        <v/>
      </c>
      <c r="L411" s="7" t="s">
        <v>521</v>
      </c>
    </row>
    <row r="412" spans="1:12" x14ac:dyDescent="0.25">
      <c r="A412" s="8">
        <v>3</v>
      </c>
      <c r="B412" s="54" t="s">
        <v>8171</v>
      </c>
      <c r="C412" s="131" t="s">
        <v>9420</v>
      </c>
      <c r="D412" s="9">
        <v>2</v>
      </c>
      <c r="E412" s="8" t="s">
        <v>8213</v>
      </c>
      <c r="F412" s="7" t="str">
        <f>IF(ISEVEN(ROW(ScanWorkbook[[#This Row],[SCAN INTO THIS COLUMN]])),C412,"")</f>
        <v>1A4070000000065000095517</v>
      </c>
      <c r="G412" s="7" t="str">
        <f>IF(ISEVEN(ROW(ScanWorkbook[[#This Row],[SCAN INTO THIS COLUMN]])),C413,"")</f>
        <v>DITO007.074615</v>
      </c>
      <c r="H412" s="7" t="str">
        <f>LEFT(ScanWorkbook[[#This Row],[Pheno]],4)</f>
        <v>DITO</v>
      </c>
      <c r="I412" s="7" t="str">
        <f>IF(SUM(COUNTIF(ScanWorkbook[[#This Row],[Pheno]],{"*.*"})),LEFT(ScanWorkbook[[#This Row],[Pheno]],7),_xlfn.CONCAT(LEFT(ScanWorkbook[[#This Row],[Pheno]],4),RIGHT(ScanWorkbook[[#This Row],[Pheno]],3)))</f>
        <v>DITO007</v>
      </c>
      <c r="J412" s="57" t="s">
        <v>8463</v>
      </c>
      <c r="K412" s="2" t="str">
        <f>IF(ScanWorkbook[[#This Row],[METRC]]=0,"",IF(ScanWorkbook[[#This Row],[METRC]]="","",_xlfn.CONCAT(ScanWorkbook[[#This Row],[Pheno Abv]],".",RIGHT(ScanWorkbook[[#This Row],[METRC]],6))))</f>
        <v>DITO007.095517</v>
      </c>
      <c r="L412" s="7" t="s">
        <v>521</v>
      </c>
    </row>
    <row r="413" spans="1:12" x14ac:dyDescent="0.25">
      <c r="A413" s="8">
        <v>3</v>
      </c>
      <c r="B413" s="54" t="s">
        <v>8171</v>
      </c>
      <c r="C413" s="131" t="s">
        <v>2811</v>
      </c>
      <c r="D413" s="9">
        <v>2</v>
      </c>
      <c r="E413" s="8" t="s">
        <v>8213</v>
      </c>
      <c r="F413" s="7" t="str">
        <f>IF(ISEVEN(ROW(ScanWorkbook[[#This Row],[SCAN INTO THIS COLUMN]])),C413,"")</f>
        <v/>
      </c>
      <c r="G413" s="7" t="str">
        <f>IF(ISEVEN(ROW(ScanWorkbook[[#This Row],[SCAN INTO THIS COLUMN]])),C414,"")</f>
        <v/>
      </c>
      <c r="H413" s="7" t="str">
        <f>LEFT(ScanWorkbook[[#This Row],[Pheno]],4)</f>
        <v/>
      </c>
      <c r="I413" s="7" t="str">
        <f>IF(SUM(COUNTIF(ScanWorkbook[[#This Row],[Pheno]],{"*.*"})),LEFT(ScanWorkbook[[#This Row],[Pheno]],7),_xlfn.CONCAT(LEFT(ScanWorkbook[[#This Row],[Pheno]],4),RIGHT(ScanWorkbook[[#This Row],[Pheno]],3)))</f>
        <v/>
      </c>
      <c r="J413" s="57" t="s">
        <v>8463</v>
      </c>
      <c r="K413" s="2" t="str">
        <f>IF(ScanWorkbook[[#This Row],[METRC]]=0,"",IF(ScanWorkbook[[#This Row],[METRC]]="","",_xlfn.CONCAT(ScanWorkbook[[#This Row],[Pheno Abv]],".",RIGHT(ScanWorkbook[[#This Row],[METRC]],6))))</f>
        <v/>
      </c>
      <c r="L413" s="7" t="s">
        <v>521</v>
      </c>
    </row>
    <row r="414" spans="1:12" x14ac:dyDescent="0.25">
      <c r="A414" s="8">
        <v>3</v>
      </c>
      <c r="B414" s="54" t="s">
        <v>8171</v>
      </c>
      <c r="C414" s="131" t="s">
        <v>9437</v>
      </c>
      <c r="D414" s="9">
        <v>3</v>
      </c>
      <c r="E414" s="8" t="s">
        <v>8213</v>
      </c>
      <c r="F414" s="7" t="str">
        <f>IF(ISEVEN(ROW(ScanWorkbook[[#This Row],[SCAN INTO THIS COLUMN]])),C414,"")</f>
        <v>1A4070000000065000095534</v>
      </c>
      <c r="G414" s="7" t="str">
        <f>IF(ISEVEN(ROW(ScanWorkbook[[#This Row],[SCAN INTO THIS COLUMN]])),C415,"")</f>
        <v>DITO007.074615</v>
      </c>
      <c r="H414" s="7" t="str">
        <f>LEFT(ScanWorkbook[[#This Row],[Pheno]],4)</f>
        <v>DITO</v>
      </c>
      <c r="I414" s="7" t="str">
        <f>IF(SUM(COUNTIF(ScanWorkbook[[#This Row],[Pheno]],{"*.*"})),LEFT(ScanWorkbook[[#This Row],[Pheno]],7),_xlfn.CONCAT(LEFT(ScanWorkbook[[#This Row],[Pheno]],4),RIGHT(ScanWorkbook[[#This Row],[Pheno]],3)))</f>
        <v>DITO007</v>
      </c>
      <c r="J414" s="57" t="s">
        <v>8464</v>
      </c>
      <c r="K414" s="2" t="str">
        <f>IF(ScanWorkbook[[#This Row],[METRC]]=0,"",IF(ScanWorkbook[[#This Row],[METRC]]="","",_xlfn.CONCAT(ScanWorkbook[[#This Row],[Pheno Abv]],".",RIGHT(ScanWorkbook[[#This Row],[METRC]],6))))</f>
        <v>DITO007.095534</v>
      </c>
      <c r="L414" s="7" t="s">
        <v>521</v>
      </c>
    </row>
    <row r="415" spans="1:12" x14ac:dyDescent="0.25">
      <c r="A415" s="8">
        <v>3</v>
      </c>
      <c r="B415" s="54" t="s">
        <v>8171</v>
      </c>
      <c r="C415" s="131" t="s">
        <v>2811</v>
      </c>
      <c r="D415" s="9">
        <v>3</v>
      </c>
      <c r="E415" s="8" t="s">
        <v>8213</v>
      </c>
      <c r="F415" s="7" t="str">
        <f>IF(ISEVEN(ROW(ScanWorkbook[[#This Row],[SCAN INTO THIS COLUMN]])),C415,"")</f>
        <v/>
      </c>
      <c r="G415" s="7" t="str">
        <f>IF(ISEVEN(ROW(ScanWorkbook[[#This Row],[SCAN INTO THIS COLUMN]])),C416,"")</f>
        <v/>
      </c>
      <c r="H415" s="7" t="str">
        <f>LEFT(ScanWorkbook[[#This Row],[Pheno]],4)</f>
        <v/>
      </c>
      <c r="I415" s="7" t="str">
        <f>IF(SUM(COUNTIF(ScanWorkbook[[#This Row],[Pheno]],{"*.*"})),LEFT(ScanWorkbook[[#This Row],[Pheno]],7),_xlfn.CONCAT(LEFT(ScanWorkbook[[#This Row],[Pheno]],4),RIGHT(ScanWorkbook[[#This Row],[Pheno]],3)))</f>
        <v/>
      </c>
      <c r="J415" s="57" t="s">
        <v>8464</v>
      </c>
      <c r="K415" s="2" t="str">
        <f>IF(ScanWorkbook[[#This Row],[METRC]]=0,"",IF(ScanWorkbook[[#This Row],[METRC]]="","",_xlfn.CONCAT(ScanWorkbook[[#This Row],[Pheno Abv]],".",RIGHT(ScanWorkbook[[#This Row],[METRC]],6))))</f>
        <v/>
      </c>
      <c r="L415" s="7" t="s">
        <v>521</v>
      </c>
    </row>
    <row r="416" spans="1:12" x14ac:dyDescent="0.25">
      <c r="A416" s="8">
        <v>3</v>
      </c>
      <c r="B416" s="54" t="s">
        <v>8171</v>
      </c>
      <c r="C416" s="131" t="s">
        <v>7740</v>
      </c>
      <c r="D416" s="9">
        <v>4</v>
      </c>
      <c r="E416" s="8" t="s">
        <v>8213</v>
      </c>
      <c r="F416" s="7" t="str">
        <f>IF(ISEVEN(ROW(ScanWorkbook[[#This Row],[SCAN INTO THIS COLUMN]])),C416,"")</f>
        <v>1A4070000000065000089810</v>
      </c>
      <c r="G416" s="7" t="str">
        <f>IF(ISEVEN(ROW(ScanWorkbook[[#This Row],[SCAN INTO THIS COLUMN]])),C417,"")</f>
        <v>KING002.081493</v>
      </c>
      <c r="H416" s="7" t="str">
        <f>LEFT(ScanWorkbook[[#This Row],[Pheno]],4)</f>
        <v>KING</v>
      </c>
      <c r="I416" s="7" t="str">
        <f>IF(SUM(COUNTIF(ScanWorkbook[[#This Row],[Pheno]],{"*.*"})),LEFT(ScanWorkbook[[#This Row],[Pheno]],7),_xlfn.CONCAT(LEFT(ScanWorkbook[[#This Row],[Pheno]],4),RIGHT(ScanWorkbook[[#This Row],[Pheno]],3)))</f>
        <v>KING002</v>
      </c>
      <c r="J416" s="57" t="s">
        <v>8465</v>
      </c>
      <c r="K416" s="2" t="str">
        <f>IF(ScanWorkbook[[#This Row],[METRC]]=0,"",IF(ScanWorkbook[[#This Row],[METRC]]="","",_xlfn.CONCAT(ScanWorkbook[[#This Row],[Pheno Abv]],".",RIGHT(ScanWorkbook[[#This Row],[METRC]],6))))</f>
        <v>KING002.089810</v>
      </c>
      <c r="L416" s="7" t="s">
        <v>521</v>
      </c>
    </row>
    <row r="417" spans="1:12" x14ac:dyDescent="0.25">
      <c r="A417" s="8">
        <v>3</v>
      </c>
      <c r="B417" s="54" t="s">
        <v>8171</v>
      </c>
      <c r="C417" s="131" t="s">
        <v>7558</v>
      </c>
      <c r="D417" s="9">
        <v>4</v>
      </c>
      <c r="E417" s="8" t="s">
        <v>8213</v>
      </c>
      <c r="F417" s="7" t="str">
        <f>IF(ISEVEN(ROW(ScanWorkbook[[#This Row],[SCAN INTO THIS COLUMN]])),C417,"")</f>
        <v/>
      </c>
      <c r="G417" s="7" t="str">
        <f>IF(ISEVEN(ROW(ScanWorkbook[[#This Row],[SCAN INTO THIS COLUMN]])),C418,"")</f>
        <v/>
      </c>
      <c r="H417" s="7" t="str">
        <f>LEFT(ScanWorkbook[[#This Row],[Pheno]],4)</f>
        <v/>
      </c>
      <c r="I417" s="7" t="str">
        <f>IF(SUM(COUNTIF(ScanWorkbook[[#This Row],[Pheno]],{"*.*"})),LEFT(ScanWorkbook[[#This Row],[Pheno]],7),_xlfn.CONCAT(LEFT(ScanWorkbook[[#This Row],[Pheno]],4),RIGHT(ScanWorkbook[[#This Row],[Pheno]],3)))</f>
        <v/>
      </c>
      <c r="J417" s="57" t="s">
        <v>8465</v>
      </c>
      <c r="K417" s="2" t="str">
        <f>IF(ScanWorkbook[[#This Row],[METRC]]=0,"",IF(ScanWorkbook[[#This Row],[METRC]]="","",_xlfn.CONCAT(ScanWorkbook[[#This Row],[Pheno Abv]],".",RIGHT(ScanWorkbook[[#This Row],[METRC]],6))))</f>
        <v/>
      </c>
      <c r="L417" s="7" t="s">
        <v>521</v>
      </c>
    </row>
    <row r="418" spans="1:12" x14ac:dyDescent="0.25">
      <c r="A418" s="8">
        <v>3</v>
      </c>
      <c r="B418" s="54" t="s">
        <v>8171</v>
      </c>
      <c r="C418" s="131" t="s">
        <v>9178</v>
      </c>
      <c r="D418" s="9">
        <v>5</v>
      </c>
      <c r="E418" s="8" t="s">
        <v>8213</v>
      </c>
      <c r="F418" s="7" t="str">
        <f>IF(ISEVEN(ROW(ScanWorkbook[[#This Row],[SCAN INTO THIS COLUMN]])),C418,"")</f>
        <v>1A4070000000065000097703</v>
      </c>
      <c r="G418" s="7" t="str">
        <f>IF(ISEVEN(ROW(ScanWorkbook[[#This Row],[SCAN INTO THIS COLUMN]])),C419,"")</f>
        <v>BERT016.077901</v>
      </c>
      <c r="H418" s="7" t="str">
        <f>LEFT(ScanWorkbook[[#This Row],[Pheno]],4)</f>
        <v>BERT</v>
      </c>
      <c r="I418" s="7" t="str">
        <f>IF(SUM(COUNTIF(ScanWorkbook[[#This Row],[Pheno]],{"*.*"})),LEFT(ScanWorkbook[[#This Row],[Pheno]],7),_xlfn.CONCAT(LEFT(ScanWorkbook[[#This Row],[Pheno]],4),RIGHT(ScanWorkbook[[#This Row],[Pheno]],3)))</f>
        <v>BERT016</v>
      </c>
      <c r="J418" s="57" t="s">
        <v>8466</v>
      </c>
      <c r="K418" s="2" t="str">
        <f>IF(ScanWorkbook[[#This Row],[METRC]]=0,"",IF(ScanWorkbook[[#This Row],[METRC]]="","",_xlfn.CONCAT(ScanWorkbook[[#This Row],[Pheno Abv]],".",RIGHT(ScanWorkbook[[#This Row],[METRC]],6))))</f>
        <v>BERT016.097703</v>
      </c>
      <c r="L418" s="7" t="s">
        <v>521</v>
      </c>
    </row>
    <row r="419" spans="1:12" x14ac:dyDescent="0.25">
      <c r="A419" s="8">
        <v>3</v>
      </c>
      <c r="B419" s="54" t="s">
        <v>8171</v>
      </c>
      <c r="C419" s="131" t="s">
        <v>11418</v>
      </c>
      <c r="D419" s="9">
        <v>5</v>
      </c>
      <c r="E419" s="8" t="s">
        <v>8213</v>
      </c>
      <c r="F419" s="7" t="str">
        <f>IF(ISEVEN(ROW(ScanWorkbook[[#This Row],[SCAN INTO THIS COLUMN]])),C419,"")</f>
        <v/>
      </c>
      <c r="G419" s="7" t="str">
        <f>IF(ISEVEN(ROW(ScanWorkbook[[#This Row],[SCAN INTO THIS COLUMN]])),C420,"")</f>
        <v/>
      </c>
      <c r="H419" s="7" t="str">
        <f>LEFT(ScanWorkbook[[#This Row],[Pheno]],4)</f>
        <v/>
      </c>
      <c r="I419" s="7" t="str">
        <f>IF(SUM(COUNTIF(ScanWorkbook[[#This Row],[Pheno]],{"*.*"})),LEFT(ScanWorkbook[[#This Row],[Pheno]],7),_xlfn.CONCAT(LEFT(ScanWorkbook[[#This Row],[Pheno]],4),RIGHT(ScanWorkbook[[#This Row],[Pheno]],3)))</f>
        <v/>
      </c>
      <c r="J419" s="57" t="s">
        <v>8466</v>
      </c>
      <c r="K419" s="2" t="str">
        <f>IF(ScanWorkbook[[#This Row],[METRC]]=0,"",IF(ScanWorkbook[[#This Row],[METRC]]="","",_xlfn.CONCAT(ScanWorkbook[[#This Row],[Pheno Abv]],".",RIGHT(ScanWorkbook[[#This Row],[METRC]],6))))</f>
        <v/>
      </c>
      <c r="L419" s="7" t="s">
        <v>521</v>
      </c>
    </row>
    <row r="420" spans="1:12" x14ac:dyDescent="0.25">
      <c r="A420" s="8">
        <v>3</v>
      </c>
      <c r="B420" s="54" t="s">
        <v>8171</v>
      </c>
      <c r="C420" s="131" t="s">
        <v>9076</v>
      </c>
      <c r="D420" s="9">
        <v>6</v>
      </c>
      <c r="E420" s="8" t="s">
        <v>8213</v>
      </c>
      <c r="F420" s="7" t="str">
        <f>IF(ISEVEN(ROW(ScanWorkbook[[#This Row],[SCAN INTO THIS COLUMN]])),C420,"")</f>
        <v>1A4070000000065000093996</v>
      </c>
      <c r="G420" s="7" t="str">
        <f>IF(ISEVEN(ROW(ScanWorkbook[[#This Row],[SCAN INTO THIS COLUMN]])),C421,"")</f>
        <v>STR8017</v>
      </c>
      <c r="H420" s="7" t="str">
        <f>LEFT(ScanWorkbook[[#This Row],[Pheno]],4)</f>
        <v>STR8</v>
      </c>
      <c r="I420" s="7" t="str">
        <f>IF(SUM(COUNTIF(ScanWorkbook[[#This Row],[Pheno]],{"*.*"})),LEFT(ScanWorkbook[[#This Row],[Pheno]],7),_xlfn.CONCAT(LEFT(ScanWorkbook[[#This Row],[Pheno]],4),RIGHT(ScanWorkbook[[#This Row],[Pheno]],3)))</f>
        <v>STR8017</v>
      </c>
      <c r="J420" s="57" t="s">
        <v>8467</v>
      </c>
      <c r="K420" s="2" t="str">
        <f>IF(ScanWorkbook[[#This Row],[METRC]]=0,"",IF(ScanWorkbook[[#This Row],[METRC]]="","",_xlfn.CONCAT(ScanWorkbook[[#This Row],[Pheno Abv]],".",RIGHT(ScanWorkbook[[#This Row],[METRC]],6))))</f>
        <v>STR8017.093996</v>
      </c>
      <c r="L420" s="7" t="s">
        <v>521</v>
      </c>
    </row>
    <row r="421" spans="1:12" x14ac:dyDescent="0.25">
      <c r="A421" s="8">
        <v>3</v>
      </c>
      <c r="B421" s="54" t="s">
        <v>8171</v>
      </c>
      <c r="C421" s="131" t="s">
        <v>2667</v>
      </c>
      <c r="D421" s="9">
        <v>6</v>
      </c>
      <c r="E421" s="8" t="s">
        <v>8213</v>
      </c>
      <c r="F421" s="7" t="str">
        <f>IF(ISEVEN(ROW(ScanWorkbook[[#This Row],[SCAN INTO THIS COLUMN]])),C421,"")</f>
        <v/>
      </c>
      <c r="G421" s="7" t="str">
        <f>IF(ISEVEN(ROW(ScanWorkbook[[#This Row],[SCAN INTO THIS COLUMN]])),C422,"")</f>
        <v/>
      </c>
      <c r="H421" s="7" t="str">
        <f>LEFT(ScanWorkbook[[#This Row],[Pheno]],4)</f>
        <v/>
      </c>
      <c r="I421" s="7" t="str">
        <f>IF(SUM(COUNTIF(ScanWorkbook[[#This Row],[Pheno]],{"*.*"})),LEFT(ScanWorkbook[[#This Row],[Pheno]],7),_xlfn.CONCAT(LEFT(ScanWorkbook[[#This Row],[Pheno]],4),RIGHT(ScanWorkbook[[#This Row],[Pheno]],3)))</f>
        <v/>
      </c>
      <c r="J421" s="57" t="s">
        <v>8467</v>
      </c>
      <c r="K421" s="2" t="str">
        <f>IF(ScanWorkbook[[#This Row],[METRC]]=0,"",IF(ScanWorkbook[[#This Row],[METRC]]="","",_xlfn.CONCAT(ScanWorkbook[[#This Row],[Pheno Abv]],".",RIGHT(ScanWorkbook[[#This Row],[METRC]],6))))</f>
        <v/>
      </c>
      <c r="L421" s="7" t="s">
        <v>521</v>
      </c>
    </row>
    <row r="422" spans="1:12" x14ac:dyDescent="0.25">
      <c r="A422" s="8">
        <v>3</v>
      </c>
      <c r="B422" s="54" t="s">
        <v>8171</v>
      </c>
      <c r="C422" s="131" t="s">
        <v>7667</v>
      </c>
      <c r="D422" s="9">
        <v>7</v>
      </c>
      <c r="E422" s="8" t="s">
        <v>8213</v>
      </c>
      <c r="F422" s="7" t="str">
        <f>IF(ISEVEN(ROW(ScanWorkbook[[#This Row],[SCAN INTO THIS COLUMN]])),C422,"")</f>
        <v>1A4070000000065000086622</v>
      </c>
      <c r="G422" s="7" t="str">
        <f>IF(ISEVEN(ROW(ScanWorkbook[[#This Row],[SCAN INTO THIS COLUMN]])),C423,"")</f>
        <v>SOUR007.070525</v>
      </c>
      <c r="H422" s="7" t="str">
        <f>LEFT(ScanWorkbook[[#This Row],[Pheno]],4)</f>
        <v>SOUR</v>
      </c>
      <c r="I422" s="7" t="str">
        <f>IF(SUM(COUNTIF(ScanWorkbook[[#This Row],[Pheno]],{"*.*"})),LEFT(ScanWorkbook[[#This Row],[Pheno]],7),_xlfn.CONCAT(LEFT(ScanWorkbook[[#This Row],[Pheno]],4),RIGHT(ScanWorkbook[[#This Row],[Pheno]],3)))</f>
        <v>SOUR007</v>
      </c>
      <c r="J422" s="57" t="s">
        <v>8468</v>
      </c>
      <c r="K422" s="2" t="str">
        <f>IF(ScanWorkbook[[#This Row],[METRC]]=0,"",IF(ScanWorkbook[[#This Row],[METRC]]="","",_xlfn.CONCAT(ScanWorkbook[[#This Row],[Pheno Abv]],".",RIGHT(ScanWorkbook[[#This Row],[METRC]],6))))</f>
        <v>SOUR007.086622</v>
      </c>
      <c r="L422" s="7" t="s">
        <v>521</v>
      </c>
    </row>
    <row r="423" spans="1:12" x14ac:dyDescent="0.25">
      <c r="A423" s="8">
        <v>3</v>
      </c>
      <c r="B423" s="54" t="s">
        <v>8171</v>
      </c>
      <c r="C423" s="131" t="s">
        <v>2841</v>
      </c>
      <c r="D423" s="9">
        <v>7</v>
      </c>
      <c r="E423" s="8" t="s">
        <v>8213</v>
      </c>
      <c r="F423" s="7" t="str">
        <f>IF(ISEVEN(ROW(ScanWorkbook[[#This Row],[SCAN INTO THIS COLUMN]])),C423,"")</f>
        <v/>
      </c>
      <c r="G423" s="7" t="str">
        <f>IF(ISEVEN(ROW(ScanWorkbook[[#This Row],[SCAN INTO THIS COLUMN]])),C424,"")</f>
        <v/>
      </c>
      <c r="H423" s="7" t="str">
        <f>LEFT(ScanWorkbook[[#This Row],[Pheno]],4)</f>
        <v/>
      </c>
      <c r="I423" s="7" t="str">
        <f>IF(SUM(COUNTIF(ScanWorkbook[[#This Row],[Pheno]],{"*.*"})),LEFT(ScanWorkbook[[#This Row],[Pheno]],7),_xlfn.CONCAT(LEFT(ScanWorkbook[[#This Row],[Pheno]],4),RIGHT(ScanWorkbook[[#This Row],[Pheno]],3)))</f>
        <v/>
      </c>
      <c r="J423" s="57" t="s">
        <v>8468</v>
      </c>
      <c r="K423" s="2" t="str">
        <f>IF(ScanWorkbook[[#This Row],[METRC]]=0,"",IF(ScanWorkbook[[#This Row],[METRC]]="","",_xlfn.CONCAT(ScanWorkbook[[#This Row],[Pheno Abv]],".",RIGHT(ScanWorkbook[[#This Row],[METRC]],6))))</f>
        <v/>
      </c>
      <c r="L423" s="7" t="s">
        <v>521</v>
      </c>
    </row>
    <row r="424" spans="1:12" x14ac:dyDescent="0.25">
      <c r="A424" s="8">
        <v>3</v>
      </c>
      <c r="B424" s="54" t="s">
        <v>8171</v>
      </c>
      <c r="C424" s="131" t="s">
        <v>9084</v>
      </c>
      <c r="D424" s="9">
        <v>8</v>
      </c>
      <c r="E424" s="8" t="s">
        <v>8213</v>
      </c>
      <c r="F424" s="7" t="str">
        <f>IF(ISEVEN(ROW(ScanWorkbook[[#This Row],[SCAN INTO THIS COLUMN]])),C424,"")</f>
        <v>1A4070000000065000093114</v>
      </c>
      <c r="G424" s="7" t="str">
        <f>IF(ISEVEN(ROW(ScanWorkbook[[#This Row],[SCAN INTO THIS COLUMN]])),C425,"")</f>
        <v>BERT016.077901</v>
      </c>
      <c r="H424" s="7" t="str">
        <f>LEFT(ScanWorkbook[[#This Row],[Pheno]],4)</f>
        <v>BERT</v>
      </c>
      <c r="I424" s="7" t="str">
        <f>IF(SUM(COUNTIF(ScanWorkbook[[#This Row],[Pheno]],{"*.*"})),LEFT(ScanWorkbook[[#This Row],[Pheno]],7),_xlfn.CONCAT(LEFT(ScanWorkbook[[#This Row],[Pheno]],4),RIGHT(ScanWorkbook[[#This Row],[Pheno]],3)))</f>
        <v>BERT016</v>
      </c>
      <c r="J424" s="57" t="s">
        <v>8469</v>
      </c>
      <c r="K424" s="2" t="str">
        <f>IF(ScanWorkbook[[#This Row],[METRC]]=0,"",IF(ScanWorkbook[[#This Row],[METRC]]="","",_xlfn.CONCAT(ScanWorkbook[[#This Row],[Pheno Abv]],".",RIGHT(ScanWorkbook[[#This Row],[METRC]],6))))</f>
        <v>BERT016.093114</v>
      </c>
      <c r="L424" s="7" t="s">
        <v>521</v>
      </c>
    </row>
    <row r="425" spans="1:12" x14ac:dyDescent="0.25">
      <c r="A425" s="8">
        <v>3</v>
      </c>
      <c r="B425" s="54" t="s">
        <v>8171</v>
      </c>
      <c r="C425" s="131" t="s">
        <v>11418</v>
      </c>
      <c r="D425" s="9">
        <v>8</v>
      </c>
      <c r="E425" s="8" t="s">
        <v>8213</v>
      </c>
      <c r="F425" s="7" t="str">
        <f>IF(ISEVEN(ROW(ScanWorkbook[[#This Row],[SCAN INTO THIS COLUMN]])),C425,"")</f>
        <v/>
      </c>
      <c r="G425" s="7" t="str">
        <f>IF(ISEVEN(ROW(ScanWorkbook[[#This Row],[SCAN INTO THIS COLUMN]])),C426,"")</f>
        <v/>
      </c>
      <c r="H425" s="7" t="str">
        <f>LEFT(ScanWorkbook[[#This Row],[Pheno]],4)</f>
        <v/>
      </c>
      <c r="I425" s="7" t="str">
        <f>IF(SUM(COUNTIF(ScanWorkbook[[#This Row],[Pheno]],{"*.*"})),LEFT(ScanWorkbook[[#This Row],[Pheno]],7),_xlfn.CONCAT(LEFT(ScanWorkbook[[#This Row],[Pheno]],4),RIGHT(ScanWorkbook[[#This Row],[Pheno]],3)))</f>
        <v/>
      </c>
      <c r="J425" s="57" t="s">
        <v>8469</v>
      </c>
      <c r="K425" s="2" t="str">
        <f>IF(ScanWorkbook[[#This Row],[METRC]]=0,"",IF(ScanWorkbook[[#This Row],[METRC]]="","",_xlfn.CONCAT(ScanWorkbook[[#This Row],[Pheno Abv]],".",RIGHT(ScanWorkbook[[#This Row],[METRC]],6))))</f>
        <v/>
      </c>
      <c r="L425" s="7" t="s">
        <v>521</v>
      </c>
    </row>
    <row r="426" spans="1:12" x14ac:dyDescent="0.25">
      <c r="A426" s="8">
        <v>3</v>
      </c>
      <c r="B426" s="54" t="s">
        <v>8171</v>
      </c>
      <c r="C426" s="131" t="s">
        <v>7928</v>
      </c>
      <c r="D426" s="9">
        <v>9</v>
      </c>
      <c r="E426" s="8" t="s">
        <v>8213</v>
      </c>
      <c r="F426" s="7" t="str">
        <f>IF(ISEVEN(ROW(ScanWorkbook[[#This Row],[SCAN INTO THIS COLUMN]])),C426,"")</f>
        <v>1A4070000000065000090123</v>
      </c>
      <c r="G426" s="7" t="str">
        <f>IF(ISEVEN(ROW(ScanWorkbook[[#This Row],[SCAN INTO THIS COLUMN]])),C427,"")</f>
        <v>DITO001.074620</v>
      </c>
      <c r="H426" s="7" t="str">
        <f>LEFT(ScanWorkbook[[#This Row],[Pheno]],4)</f>
        <v>DITO</v>
      </c>
      <c r="I426" s="7" t="str">
        <f>IF(SUM(COUNTIF(ScanWorkbook[[#This Row],[Pheno]],{"*.*"})),LEFT(ScanWorkbook[[#This Row],[Pheno]],7),_xlfn.CONCAT(LEFT(ScanWorkbook[[#This Row],[Pheno]],4),RIGHT(ScanWorkbook[[#This Row],[Pheno]],3)))</f>
        <v>DITO001</v>
      </c>
      <c r="J426" s="57" t="s">
        <v>8470</v>
      </c>
      <c r="K426" s="2" t="str">
        <f>IF(ScanWorkbook[[#This Row],[METRC]]=0,"",IF(ScanWorkbook[[#This Row],[METRC]]="","",_xlfn.CONCAT(ScanWorkbook[[#This Row],[Pheno Abv]],".",RIGHT(ScanWorkbook[[#This Row],[METRC]],6))))</f>
        <v>DITO001.090123</v>
      </c>
      <c r="L426" s="7" t="s">
        <v>521</v>
      </c>
    </row>
    <row r="427" spans="1:12" x14ac:dyDescent="0.25">
      <c r="A427" s="8">
        <v>3</v>
      </c>
      <c r="B427" s="54" t="s">
        <v>8171</v>
      </c>
      <c r="C427" s="131" t="s">
        <v>2821</v>
      </c>
      <c r="D427" s="9">
        <v>9</v>
      </c>
      <c r="E427" s="8" t="s">
        <v>8213</v>
      </c>
      <c r="F427" s="7" t="str">
        <f>IF(ISEVEN(ROW(ScanWorkbook[[#This Row],[SCAN INTO THIS COLUMN]])),C427,"")</f>
        <v/>
      </c>
      <c r="G427" s="7" t="str">
        <f>IF(ISEVEN(ROW(ScanWorkbook[[#This Row],[SCAN INTO THIS COLUMN]])),C428,"")</f>
        <v/>
      </c>
      <c r="H427" s="7" t="str">
        <f>LEFT(ScanWorkbook[[#This Row],[Pheno]],4)</f>
        <v/>
      </c>
      <c r="I427" s="7" t="str">
        <f>IF(SUM(COUNTIF(ScanWorkbook[[#This Row],[Pheno]],{"*.*"})),LEFT(ScanWorkbook[[#This Row],[Pheno]],7),_xlfn.CONCAT(LEFT(ScanWorkbook[[#This Row],[Pheno]],4),RIGHT(ScanWorkbook[[#This Row],[Pheno]],3)))</f>
        <v/>
      </c>
      <c r="J427" s="57" t="s">
        <v>8470</v>
      </c>
      <c r="K427" s="2" t="str">
        <f>IF(ScanWorkbook[[#This Row],[METRC]]=0,"",IF(ScanWorkbook[[#This Row],[METRC]]="","",_xlfn.CONCAT(ScanWorkbook[[#This Row],[Pheno Abv]],".",RIGHT(ScanWorkbook[[#This Row],[METRC]],6))))</f>
        <v/>
      </c>
      <c r="L427" s="7" t="s">
        <v>521</v>
      </c>
    </row>
    <row r="428" spans="1:12" x14ac:dyDescent="0.25">
      <c r="A428" s="8">
        <v>3</v>
      </c>
      <c r="B428" s="54" t="s">
        <v>8171</v>
      </c>
      <c r="C428" s="131" t="s">
        <v>7439</v>
      </c>
      <c r="D428" s="9">
        <v>10</v>
      </c>
      <c r="E428" s="8" t="s">
        <v>8213</v>
      </c>
      <c r="F428" s="7" t="str">
        <f>IF(ISEVEN(ROW(ScanWorkbook[[#This Row],[SCAN INTO THIS COLUMN]])),C428,"")</f>
        <v>.</v>
      </c>
      <c r="G428" s="7" t="str">
        <f>IF(ISEVEN(ROW(ScanWorkbook[[#This Row],[SCAN INTO THIS COLUMN]])),C429,"")</f>
        <v>.</v>
      </c>
      <c r="H428" s="7" t="str">
        <f>LEFT(ScanWorkbook[[#This Row],[Pheno]],4)</f>
        <v>.</v>
      </c>
      <c r="I428" s="7" t="str">
        <f>IF(SUM(COUNTIF(ScanWorkbook[[#This Row],[Pheno]],{"*.*"})),LEFT(ScanWorkbook[[#This Row],[Pheno]],7),_xlfn.CONCAT(LEFT(ScanWorkbook[[#This Row],[Pheno]],4),RIGHT(ScanWorkbook[[#This Row],[Pheno]],3)))</f>
        <v>.</v>
      </c>
      <c r="J428" s="57" t="s">
        <v>8471</v>
      </c>
      <c r="K428" s="2" t="str">
        <f>IF(ScanWorkbook[[#This Row],[METRC]]=0,"",IF(ScanWorkbook[[#This Row],[METRC]]="","",_xlfn.CONCAT(ScanWorkbook[[#This Row],[Pheno Abv]],".",RIGHT(ScanWorkbook[[#This Row],[METRC]],6))))</f>
        <v>...</v>
      </c>
      <c r="L428" s="7" t="s">
        <v>521</v>
      </c>
    </row>
    <row r="429" spans="1:12" x14ac:dyDescent="0.25">
      <c r="A429" s="8">
        <v>3</v>
      </c>
      <c r="B429" s="54" t="s">
        <v>8171</v>
      </c>
      <c r="C429" s="131" t="s">
        <v>7439</v>
      </c>
      <c r="D429" s="9">
        <v>10</v>
      </c>
      <c r="E429" s="8" t="s">
        <v>8213</v>
      </c>
      <c r="F429" s="7" t="str">
        <f>IF(ISEVEN(ROW(ScanWorkbook[[#This Row],[SCAN INTO THIS COLUMN]])),C429,"")</f>
        <v/>
      </c>
      <c r="G429" s="7" t="str">
        <f>IF(ISEVEN(ROW(ScanWorkbook[[#This Row],[SCAN INTO THIS COLUMN]])),C430,"")</f>
        <v/>
      </c>
      <c r="H429" s="7" t="str">
        <f>LEFT(ScanWorkbook[[#This Row],[Pheno]],4)</f>
        <v/>
      </c>
      <c r="I429" s="7" t="str">
        <f>IF(SUM(COUNTIF(ScanWorkbook[[#This Row],[Pheno]],{"*.*"})),LEFT(ScanWorkbook[[#This Row],[Pheno]],7),_xlfn.CONCAT(LEFT(ScanWorkbook[[#This Row],[Pheno]],4),RIGHT(ScanWorkbook[[#This Row],[Pheno]],3)))</f>
        <v/>
      </c>
      <c r="J429" s="57" t="s">
        <v>8471</v>
      </c>
      <c r="K429" s="2" t="str">
        <f>IF(ScanWorkbook[[#This Row],[METRC]]=0,"",IF(ScanWorkbook[[#This Row],[METRC]]="","",_xlfn.CONCAT(ScanWorkbook[[#This Row],[Pheno Abv]],".",RIGHT(ScanWorkbook[[#This Row],[METRC]],6))))</f>
        <v/>
      </c>
      <c r="L429" s="7" t="s">
        <v>521</v>
      </c>
    </row>
    <row r="430" spans="1:12" x14ac:dyDescent="0.25">
      <c r="A430" s="8">
        <v>3</v>
      </c>
      <c r="B430" s="54" t="s">
        <v>8171</v>
      </c>
      <c r="C430" s="131" t="s">
        <v>7439</v>
      </c>
      <c r="D430" s="9">
        <v>11</v>
      </c>
      <c r="E430" s="8" t="s">
        <v>8213</v>
      </c>
      <c r="F430" s="7" t="str">
        <f>IF(ISEVEN(ROW(ScanWorkbook[[#This Row],[SCAN INTO THIS COLUMN]])),C430,"")</f>
        <v>.</v>
      </c>
      <c r="G430" s="7" t="str">
        <f>IF(ISEVEN(ROW(ScanWorkbook[[#This Row],[SCAN INTO THIS COLUMN]])),C431,"")</f>
        <v>.</v>
      </c>
      <c r="H430" s="7" t="str">
        <f>LEFT(ScanWorkbook[[#This Row],[Pheno]],4)</f>
        <v>.</v>
      </c>
      <c r="I430" s="7" t="str">
        <f>IF(SUM(COUNTIF(ScanWorkbook[[#This Row],[Pheno]],{"*.*"})),LEFT(ScanWorkbook[[#This Row],[Pheno]],7),_xlfn.CONCAT(LEFT(ScanWorkbook[[#This Row],[Pheno]],4),RIGHT(ScanWorkbook[[#This Row],[Pheno]],3)))</f>
        <v>.</v>
      </c>
      <c r="J430" s="57" t="s">
        <v>8642</v>
      </c>
      <c r="K430" s="2" t="str">
        <f>IF(ScanWorkbook[[#This Row],[METRC]]=0,"",IF(ScanWorkbook[[#This Row],[METRC]]="","",_xlfn.CONCAT(ScanWorkbook[[#This Row],[Pheno Abv]],".",RIGHT(ScanWorkbook[[#This Row],[METRC]],6))))</f>
        <v>...</v>
      </c>
      <c r="L430" s="7" t="s">
        <v>521</v>
      </c>
    </row>
    <row r="431" spans="1:12" x14ac:dyDescent="0.25">
      <c r="A431" s="8">
        <v>3</v>
      </c>
      <c r="B431" s="54" t="s">
        <v>8171</v>
      </c>
      <c r="C431" s="131" t="s">
        <v>7439</v>
      </c>
      <c r="D431" s="9">
        <v>11</v>
      </c>
      <c r="E431" s="8" t="s">
        <v>8213</v>
      </c>
      <c r="F431" s="7" t="str">
        <f>IF(ISEVEN(ROW(ScanWorkbook[[#This Row],[SCAN INTO THIS COLUMN]])),C431,"")</f>
        <v/>
      </c>
      <c r="G431" s="7" t="str">
        <f>IF(ISEVEN(ROW(ScanWorkbook[[#This Row],[SCAN INTO THIS COLUMN]])),C432,"")</f>
        <v/>
      </c>
      <c r="H431" s="7" t="str">
        <f>LEFT(ScanWorkbook[[#This Row],[Pheno]],4)</f>
        <v/>
      </c>
      <c r="I431" s="7" t="str">
        <f>IF(SUM(COUNTIF(ScanWorkbook[[#This Row],[Pheno]],{"*.*"})),LEFT(ScanWorkbook[[#This Row],[Pheno]],7),_xlfn.CONCAT(LEFT(ScanWorkbook[[#This Row],[Pheno]],4),RIGHT(ScanWorkbook[[#This Row],[Pheno]],3)))</f>
        <v/>
      </c>
      <c r="J431" s="57" t="s">
        <v>8642</v>
      </c>
      <c r="K431" s="2" t="str">
        <f>IF(ScanWorkbook[[#This Row],[METRC]]=0,"",IF(ScanWorkbook[[#This Row],[METRC]]="","",_xlfn.CONCAT(ScanWorkbook[[#This Row],[Pheno Abv]],".",RIGHT(ScanWorkbook[[#This Row],[METRC]],6))))</f>
        <v/>
      </c>
      <c r="L431" s="7" t="s">
        <v>521</v>
      </c>
    </row>
    <row r="432" spans="1:12" x14ac:dyDescent="0.25">
      <c r="A432" s="8">
        <v>3</v>
      </c>
      <c r="B432" s="54" t="s">
        <v>8171</v>
      </c>
      <c r="C432" s="131" t="s">
        <v>7439</v>
      </c>
      <c r="D432" s="9">
        <v>12</v>
      </c>
      <c r="E432" s="8" t="s">
        <v>8213</v>
      </c>
      <c r="F432" s="7" t="str">
        <f>IF(ISEVEN(ROW(ScanWorkbook[[#This Row],[SCAN INTO THIS COLUMN]])),C432,"")</f>
        <v>.</v>
      </c>
      <c r="G432" s="7" t="str">
        <f>IF(ISEVEN(ROW(ScanWorkbook[[#This Row],[SCAN INTO THIS COLUMN]])),C433,"")</f>
        <v>.</v>
      </c>
      <c r="H432" s="7" t="str">
        <f>LEFT(ScanWorkbook[[#This Row],[Pheno]],4)</f>
        <v>.</v>
      </c>
      <c r="I432" s="7" t="str">
        <f>IF(SUM(COUNTIF(ScanWorkbook[[#This Row],[Pheno]],{"*.*"})),LEFT(ScanWorkbook[[#This Row],[Pheno]],7),_xlfn.CONCAT(LEFT(ScanWorkbook[[#This Row],[Pheno]],4),RIGHT(ScanWorkbook[[#This Row],[Pheno]],3)))</f>
        <v>.</v>
      </c>
      <c r="J432" s="57" t="s">
        <v>8643</v>
      </c>
      <c r="K432" s="2" t="str">
        <f>IF(ScanWorkbook[[#This Row],[METRC]]=0,"",IF(ScanWorkbook[[#This Row],[METRC]]="","",_xlfn.CONCAT(ScanWorkbook[[#This Row],[Pheno Abv]],".",RIGHT(ScanWorkbook[[#This Row],[METRC]],6))))</f>
        <v>...</v>
      </c>
      <c r="L432" s="7" t="s">
        <v>521</v>
      </c>
    </row>
    <row r="433" spans="1:12" x14ac:dyDescent="0.25">
      <c r="A433" s="8">
        <v>3</v>
      </c>
      <c r="B433" s="54" t="s">
        <v>8171</v>
      </c>
      <c r="C433" s="131" t="s">
        <v>7439</v>
      </c>
      <c r="D433" s="9">
        <v>12</v>
      </c>
      <c r="E433" s="8" t="s">
        <v>8213</v>
      </c>
      <c r="F433" s="7" t="str">
        <f>IF(ISEVEN(ROW(ScanWorkbook[[#This Row],[SCAN INTO THIS COLUMN]])),C433,"")</f>
        <v/>
      </c>
      <c r="G433" s="7" t="str">
        <f>IF(ISEVEN(ROW(ScanWorkbook[[#This Row],[SCAN INTO THIS COLUMN]])),C434,"")</f>
        <v/>
      </c>
      <c r="H433" s="7" t="str">
        <f>LEFT(ScanWorkbook[[#This Row],[Pheno]],4)</f>
        <v/>
      </c>
      <c r="I433" s="7" t="str">
        <f>IF(SUM(COUNTIF(ScanWorkbook[[#This Row],[Pheno]],{"*.*"})),LEFT(ScanWorkbook[[#This Row],[Pheno]],7),_xlfn.CONCAT(LEFT(ScanWorkbook[[#This Row],[Pheno]],4),RIGHT(ScanWorkbook[[#This Row],[Pheno]],3)))</f>
        <v/>
      </c>
      <c r="J433" s="57" t="s">
        <v>8643</v>
      </c>
      <c r="K433" s="2" t="str">
        <f>IF(ScanWorkbook[[#This Row],[METRC]]=0,"",IF(ScanWorkbook[[#This Row],[METRC]]="","",_xlfn.CONCAT(ScanWorkbook[[#This Row],[Pheno Abv]],".",RIGHT(ScanWorkbook[[#This Row],[METRC]],6))))</f>
        <v/>
      </c>
      <c r="L433" s="7" t="s">
        <v>521</v>
      </c>
    </row>
    <row r="434" spans="1:12" x14ac:dyDescent="0.25">
      <c r="A434" s="8">
        <v>3</v>
      </c>
      <c r="B434" s="54" t="s">
        <v>8171</v>
      </c>
      <c r="C434" s="131" t="s">
        <v>7439</v>
      </c>
      <c r="D434" s="9">
        <v>13</v>
      </c>
      <c r="E434" s="8" t="s">
        <v>8213</v>
      </c>
      <c r="F434" s="7" t="str">
        <f>IF(ISEVEN(ROW(ScanWorkbook[[#This Row],[SCAN INTO THIS COLUMN]])),C434,"")</f>
        <v>.</v>
      </c>
      <c r="G434" s="7" t="str">
        <f>IF(ISEVEN(ROW(ScanWorkbook[[#This Row],[SCAN INTO THIS COLUMN]])),C435,"")</f>
        <v>.</v>
      </c>
      <c r="H434" s="7" t="str">
        <f>LEFT(ScanWorkbook[[#This Row],[Pheno]],4)</f>
        <v>.</v>
      </c>
      <c r="I434" s="7" t="str">
        <f>IF(SUM(COUNTIF(ScanWorkbook[[#This Row],[Pheno]],{"*.*"})),LEFT(ScanWorkbook[[#This Row],[Pheno]],7),_xlfn.CONCAT(LEFT(ScanWorkbook[[#This Row],[Pheno]],4),RIGHT(ScanWorkbook[[#This Row],[Pheno]],3)))</f>
        <v>.</v>
      </c>
      <c r="J434" s="57" t="s">
        <v>8644</v>
      </c>
      <c r="K434" s="2" t="str">
        <f>IF(ScanWorkbook[[#This Row],[METRC]]=0,"",IF(ScanWorkbook[[#This Row],[METRC]]="","",_xlfn.CONCAT(ScanWorkbook[[#This Row],[Pheno Abv]],".",RIGHT(ScanWorkbook[[#This Row],[METRC]],6))))</f>
        <v>...</v>
      </c>
      <c r="L434" s="7" t="s">
        <v>521</v>
      </c>
    </row>
    <row r="435" spans="1:12" x14ac:dyDescent="0.25">
      <c r="A435" s="8">
        <v>3</v>
      </c>
      <c r="B435" s="54" t="s">
        <v>8171</v>
      </c>
      <c r="C435" s="131" t="s">
        <v>7439</v>
      </c>
      <c r="D435" s="9">
        <v>13</v>
      </c>
      <c r="E435" s="8" t="s">
        <v>8213</v>
      </c>
      <c r="F435" s="7" t="str">
        <f>IF(ISEVEN(ROW(ScanWorkbook[[#This Row],[SCAN INTO THIS COLUMN]])),C435,"")</f>
        <v/>
      </c>
      <c r="G435" s="7" t="str">
        <f>IF(ISEVEN(ROW(ScanWorkbook[[#This Row],[SCAN INTO THIS COLUMN]])),C436,"")</f>
        <v/>
      </c>
      <c r="H435" s="7" t="str">
        <f>LEFT(ScanWorkbook[[#This Row],[Pheno]],4)</f>
        <v/>
      </c>
      <c r="I435" s="7" t="str">
        <f>IF(SUM(COUNTIF(ScanWorkbook[[#This Row],[Pheno]],{"*.*"})),LEFT(ScanWorkbook[[#This Row],[Pheno]],7),_xlfn.CONCAT(LEFT(ScanWorkbook[[#This Row],[Pheno]],4),RIGHT(ScanWorkbook[[#This Row],[Pheno]],3)))</f>
        <v/>
      </c>
      <c r="J435" s="57" t="s">
        <v>8644</v>
      </c>
      <c r="K435" s="2" t="str">
        <f>IF(ScanWorkbook[[#This Row],[METRC]]=0,"",IF(ScanWorkbook[[#This Row],[METRC]]="","",_xlfn.CONCAT(ScanWorkbook[[#This Row],[Pheno Abv]],".",RIGHT(ScanWorkbook[[#This Row],[METRC]],6))))</f>
        <v/>
      </c>
      <c r="L435" s="7" t="s">
        <v>521</v>
      </c>
    </row>
    <row r="436" spans="1:12" x14ac:dyDescent="0.25">
      <c r="A436" s="8">
        <v>3</v>
      </c>
      <c r="B436" s="54" t="s">
        <v>8171</v>
      </c>
      <c r="C436" s="131" t="s">
        <v>7439</v>
      </c>
      <c r="D436" s="9">
        <v>14</v>
      </c>
      <c r="E436" s="8" t="s">
        <v>8213</v>
      </c>
      <c r="F436" s="7" t="str">
        <f>IF(ISEVEN(ROW(ScanWorkbook[[#This Row],[SCAN INTO THIS COLUMN]])),C436,"")</f>
        <v>.</v>
      </c>
      <c r="G436" s="7" t="str">
        <f>IF(ISEVEN(ROW(ScanWorkbook[[#This Row],[SCAN INTO THIS COLUMN]])),C437,"")</f>
        <v>.</v>
      </c>
      <c r="H436" s="7" t="str">
        <f>LEFT(ScanWorkbook[[#This Row],[Pheno]],4)</f>
        <v>.</v>
      </c>
      <c r="I436" s="7" t="str">
        <f>IF(SUM(COUNTIF(ScanWorkbook[[#This Row],[Pheno]],{"*.*"})),LEFT(ScanWorkbook[[#This Row],[Pheno]],7),_xlfn.CONCAT(LEFT(ScanWorkbook[[#This Row],[Pheno]],4),RIGHT(ScanWorkbook[[#This Row],[Pheno]],3)))</f>
        <v>.</v>
      </c>
      <c r="J436" s="57" t="s">
        <v>8645</v>
      </c>
      <c r="K436" s="2" t="str">
        <f>IF(ScanWorkbook[[#This Row],[METRC]]=0,"",IF(ScanWorkbook[[#This Row],[METRC]]="","",_xlfn.CONCAT(ScanWorkbook[[#This Row],[Pheno Abv]],".",RIGHT(ScanWorkbook[[#This Row],[METRC]],6))))</f>
        <v>...</v>
      </c>
      <c r="L436" s="7" t="s">
        <v>521</v>
      </c>
    </row>
    <row r="437" spans="1:12" x14ac:dyDescent="0.25">
      <c r="A437" s="8">
        <v>3</v>
      </c>
      <c r="B437" s="54" t="s">
        <v>8171</v>
      </c>
      <c r="C437" s="131" t="s">
        <v>7439</v>
      </c>
      <c r="D437" s="9">
        <v>14</v>
      </c>
      <c r="E437" s="8" t="s">
        <v>8213</v>
      </c>
      <c r="F437" s="7" t="str">
        <f>IF(ISEVEN(ROW(ScanWorkbook[[#This Row],[SCAN INTO THIS COLUMN]])),C437,"")</f>
        <v/>
      </c>
      <c r="G437" s="7" t="str">
        <f>IF(ISEVEN(ROW(ScanWorkbook[[#This Row],[SCAN INTO THIS COLUMN]])),C438,"")</f>
        <v/>
      </c>
      <c r="H437" s="7" t="str">
        <f>LEFT(ScanWorkbook[[#This Row],[Pheno]],4)</f>
        <v/>
      </c>
      <c r="I437" s="7" t="str">
        <f>IF(SUM(COUNTIF(ScanWorkbook[[#This Row],[Pheno]],{"*.*"})),LEFT(ScanWorkbook[[#This Row],[Pheno]],7),_xlfn.CONCAT(LEFT(ScanWorkbook[[#This Row],[Pheno]],4),RIGHT(ScanWorkbook[[#This Row],[Pheno]],3)))</f>
        <v/>
      </c>
      <c r="J437" s="57" t="s">
        <v>8645</v>
      </c>
      <c r="K437" s="2" t="str">
        <f>IF(ScanWorkbook[[#This Row],[METRC]]=0,"",IF(ScanWorkbook[[#This Row],[METRC]]="","",_xlfn.CONCAT(ScanWorkbook[[#This Row],[Pheno Abv]],".",RIGHT(ScanWorkbook[[#This Row],[METRC]],6))))</f>
        <v/>
      </c>
      <c r="L437" s="7" t="s">
        <v>521</v>
      </c>
    </row>
    <row r="438" spans="1:12" x14ac:dyDescent="0.25">
      <c r="A438" s="8">
        <v>3</v>
      </c>
      <c r="B438" s="54" t="s">
        <v>8171</v>
      </c>
      <c r="C438" s="131" t="s">
        <v>7439</v>
      </c>
      <c r="D438" s="9">
        <v>15</v>
      </c>
      <c r="E438" s="8" t="s">
        <v>8213</v>
      </c>
      <c r="F438" s="7" t="str">
        <f>IF(ISEVEN(ROW(ScanWorkbook[[#This Row],[SCAN INTO THIS COLUMN]])),C438,"")</f>
        <v>.</v>
      </c>
      <c r="G438" s="7" t="str">
        <f>IF(ISEVEN(ROW(ScanWorkbook[[#This Row],[SCAN INTO THIS COLUMN]])),C439,"")</f>
        <v>.</v>
      </c>
      <c r="H438" s="7" t="str">
        <f>LEFT(ScanWorkbook[[#This Row],[Pheno]],4)</f>
        <v>.</v>
      </c>
      <c r="I438" s="7" t="str">
        <f>IF(SUM(COUNTIF(ScanWorkbook[[#This Row],[Pheno]],{"*.*"})),LEFT(ScanWorkbook[[#This Row],[Pheno]],7),_xlfn.CONCAT(LEFT(ScanWorkbook[[#This Row],[Pheno]],4),RIGHT(ScanWorkbook[[#This Row],[Pheno]],3)))</f>
        <v>.</v>
      </c>
      <c r="J438" s="57" t="s">
        <v>8646</v>
      </c>
      <c r="K438" s="2" t="str">
        <f>IF(ScanWorkbook[[#This Row],[METRC]]=0,"",IF(ScanWorkbook[[#This Row],[METRC]]="","",_xlfn.CONCAT(ScanWorkbook[[#This Row],[Pheno Abv]],".",RIGHT(ScanWorkbook[[#This Row],[METRC]],6))))</f>
        <v>...</v>
      </c>
      <c r="L438" s="7" t="s">
        <v>521</v>
      </c>
    </row>
    <row r="439" spans="1:12" x14ac:dyDescent="0.25">
      <c r="A439" s="8">
        <v>3</v>
      </c>
      <c r="B439" s="54" t="s">
        <v>8171</v>
      </c>
      <c r="C439" s="131" t="s">
        <v>7439</v>
      </c>
      <c r="D439" s="9">
        <v>15</v>
      </c>
      <c r="E439" s="8" t="s">
        <v>8213</v>
      </c>
      <c r="F439" s="7" t="str">
        <f>IF(ISEVEN(ROW(ScanWorkbook[[#This Row],[SCAN INTO THIS COLUMN]])),C439,"")</f>
        <v/>
      </c>
      <c r="G439" s="7" t="str">
        <f>IF(ISEVEN(ROW(ScanWorkbook[[#This Row],[SCAN INTO THIS COLUMN]])),C440,"")</f>
        <v/>
      </c>
      <c r="H439" s="7" t="str">
        <f>LEFT(ScanWorkbook[[#This Row],[Pheno]],4)</f>
        <v/>
      </c>
      <c r="I439" s="7" t="str">
        <f>IF(SUM(COUNTIF(ScanWorkbook[[#This Row],[Pheno]],{"*.*"})),LEFT(ScanWorkbook[[#This Row],[Pheno]],7),_xlfn.CONCAT(LEFT(ScanWorkbook[[#This Row],[Pheno]],4),RIGHT(ScanWorkbook[[#This Row],[Pheno]],3)))</f>
        <v/>
      </c>
      <c r="J439" s="57" t="s">
        <v>8646</v>
      </c>
      <c r="K439" s="2" t="str">
        <f>IF(ScanWorkbook[[#This Row],[METRC]]=0,"",IF(ScanWorkbook[[#This Row],[METRC]]="","",_xlfn.CONCAT(ScanWorkbook[[#This Row],[Pheno Abv]],".",RIGHT(ScanWorkbook[[#This Row],[METRC]],6))))</f>
        <v/>
      </c>
      <c r="L439" s="7" t="s">
        <v>521</v>
      </c>
    </row>
    <row r="440" spans="1:12" x14ac:dyDescent="0.25">
      <c r="A440" s="8">
        <v>3</v>
      </c>
      <c r="B440" s="54" t="s">
        <v>8171</v>
      </c>
      <c r="C440" s="131" t="s">
        <v>7439</v>
      </c>
      <c r="D440" s="9">
        <v>16</v>
      </c>
      <c r="E440" s="8" t="s">
        <v>8213</v>
      </c>
      <c r="F440" s="7" t="str">
        <f>IF(ISEVEN(ROW(ScanWorkbook[[#This Row],[SCAN INTO THIS COLUMN]])),C440,"")</f>
        <v>.</v>
      </c>
      <c r="G440" s="7" t="str">
        <f>IF(ISEVEN(ROW(ScanWorkbook[[#This Row],[SCAN INTO THIS COLUMN]])),C441,"")</f>
        <v>.</v>
      </c>
      <c r="H440" s="7" t="str">
        <f>LEFT(ScanWorkbook[[#This Row],[Pheno]],4)</f>
        <v>.</v>
      </c>
      <c r="I440" s="7" t="str">
        <f>IF(SUM(COUNTIF(ScanWorkbook[[#This Row],[Pheno]],{"*.*"})),LEFT(ScanWorkbook[[#This Row],[Pheno]],7),_xlfn.CONCAT(LEFT(ScanWorkbook[[#This Row],[Pheno]],4),RIGHT(ScanWorkbook[[#This Row],[Pheno]],3)))</f>
        <v>.</v>
      </c>
      <c r="J440" s="57" t="s">
        <v>8647</v>
      </c>
      <c r="K440" s="2" t="str">
        <f>IF(ScanWorkbook[[#This Row],[METRC]]=0,"",IF(ScanWorkbook[[#This Row],[METRC]]="","",_xlfn.CONCAT(ScanWorkbook[[#This Row],[Pheno Abv]],".",RIGHT(ScanWorkbook[[#This Row],[METRC]],6))))</f>
        <v>...</v>
      </c>
      <c r="L440" s="7" t="s">
        <v>521</v>
      </c>
    </row>
    <row r="441" spans="1:12" x14ac:dyDescent="0.25">
      <c r="A441" s="8">
        <v>3</v>
      </c>
      <c r="B441" s="54" t="s">
        <v>8171</v>
      </c>
      <c r="C441" s="131" t="s">
        <v>7439</v>
      </c>
      <c r="D441" s="9">
        <v>16</v>
      </c>
      <c r="E441" s="8" t="s">
        <v>8213</v>
      </c>
      <c r="F441" s="7" t="str">
        <f>IF(ISEVEN(ROW(ScanWorkbook[[#This Row],[SCAN INTO THIS COLUMN]])),C441,"")</f>
        <v/>
      </c>
      <c r="G441" s="7" t="str">
        <f>IF(ISEVEN(ROW(ScanWorkbook[[#This Row],[SCAN INTO THIS COLUMN]])),C442,"")</f>
        <v/>
      </c>
      <c r="H441" s="7" t="str">
        <f>LEFT(ScanWorkbook[[#This Row],[Pheno]],4)</f>
        <v/>
      </c>
      <c r="I441" s="7" t="str">
        <f>IF(SUM(COUNTIF(ScanWorkbook[[#This Row],[Pheno]],{"*.*"})),LEFT(ScanWorkbook[[#This Row],[Pheno]],7),_xlfn.CONCAT(LEFT(ScanWorkbook[[#This Row],[Pheno]],4),RIGHT(ScanWorkbook[[#This Row],[Pheno]],3)))</f>
        <v/>
      </c>
      <c r="J441" s="57" t="s">
        <v>8647</v>
      </c>
      <c r="K441" s="2" t="str">
        <f>IF(ScanWorkbook[[#This Row],[METRC]]=0,"",IF(ScanWorkbook[[#This Row],[METRC]]="","",_xlfn.CONCAT(ScanWorkbook[[#This Row],[Pheno Abv]],".",RIGHT(ScanWorkbook[[#This Row],[METRC]],6))))</f>
        <v/>
      </c>
      <c r="L441" s="7" t="s">
        <v>521</v>
      </c>
    </row>
    <row r="442" spans="1:12" x14ac:dyDescent="0.25">
      <c r="A442" s="8">
        <v>3</v>
      </c>
      <c r="B442" s="54" t="s">
        <v>8171</v>
      </c>
      <c r="C442" s="131" t="s">
        <v>7439</v>
      </c>
      <c r="D442" s="9">
        <v>17</v>
      </c>
      <c r="E442" s="8" t="s">
        <v>8213</v>
      </c>
      <c r="F442" s="7" t="str">
        <f>IF(ISEVEN(ROW(ScanWorkbook[[#This Row],[SCAN INTO THIS COLUMN]])),C442,"")</f>
        <v>.</v>
      </c>
      <c r="G442" s="7" t="str">
        <f>IF(ISEVEN(ROW(ScanWorkbook[[#This Row],[SCAN INTO THIS COLUMN]])),C443,"")</f>
        <v>.</v>
      </c>
      <c r="H442" s="7" t="str">
        <f>LEFT(ScanWorkbook[[#This Row],[Pheno]],4)</f>
        <v>.</v>
      </c>
      <c r="I442" s="7" t="str">
        <f>IF(SUM(COUNTIF(ScanWorkbook[[#This Row],[Pheno]],{"*.*"})),LEFT(ScanWorkbook[[#This Row],[Pheno]],7),_xlfn.CONCAT(LEFT(ScanWorkbook[[#This Row],[Pheno]],4),RIGHT(ScanWorkbook[[#This Row],[Pheno]],3)))</f>
        <v>.</v>
      </c>
      <c r="J442" s="57" t="s">
        <v>8648</v>
      </c>
      <c r="K442" s="2" t="str">
        <f>IF(ScanWorkbook[[#This Row],[METRC]]=0,"",IF(ScanWorkbook[[#This Row],[METRC]]="","",_xlfn.CONCAT(ScanWorkbook[[#This Row],[Pheno Abv]],".",RIGHT(ScanWorkbook[[#This Row],[METRC]],6))))</f>
        <v>...</v>
      </c>
      <c r="L442" s="7" t="s">
        <v>521</v>
      </c>
    </row>
    <row r="443" spans="1:12" x14ac:dyDescent="0.25">
      <c r="A443" s="8">
        <v>3</v>
      </c>
      <c r="B443" s="54" t="s">
        <v>8171</v>
      </c>
      <c r="C443" s="131" t="s">
        <v>7439</v>
      </c>
      <c r="D443" s="9">
        <v>17</v>
      </c>
      <c r="E443" s="8" t="s">
        <v>8213</v>
      </c>
      <c r="F443" s="7" t="str">
        <f>IF(ISEVEN(ROW(ScanWorkbook[[#This Row],[SCAN INTO THIS COLUMN]])),C443,"")</f>
        <v/>
      </c>
      <c r="G443" s="7" t="str">
        <f>IF(ISEVEN(ROW(ScanWorkbook[[#This Row],[SCAN INTO THIS COLUMN]])),C444,"")</f>
        <v/>
      </c>
      <c r="H443" s="7" t="str">
        <f>LEFT(ScanWorkbook[[#This Row],[Pheno]],4)</f>
        <v/>
      </c>
      <c r="I443" s="7" t="str">
        <f>IF(SUM(COUNTIF(ScanWorkbook[[#This Row],[Pheno]],{"*.*"})),LEFT(ScanWorkbook[[#This Row],[Pheno]],7),_xlfn.CONCAT(LEFT(ScanWorkbook[[#This Row],[Pheno]],4),RIGHT(ScanWorkbook[[#This Row],[Pheno]],3)))</f>
        <v/>
      </c>
      <c r="J443" s="57" t="s">
        <v>8648</v>
      </c>
      <c r="K443" s="2" t="str">
        <f>IF(ScanWorkbook[[#This Row],[METRC]]=0,"",IF(ScanWorkbook[[#This Row],[METRC]]="","",_xlfn.CONCAT(ScanWorkbook[[#This Row],[Pheno Abv]],".",RIGHT(ScanWorkbook[[#This Row],[METRC]],6))))</f>
        <v/>
      </c>
      <c r="L443" s="7" t="s">
        <v>521</v>
      </c>
    </row>
    <row r="444" spans="1:12" x14ac:dyDescent="0.25">
      <c r="A444" s="8">
        <v>3</v>
      </c>
      <c r="B444" s="54" t="s">
        <v>8171</v>
      </c>
      <c r="C444" s="131" t="s">
        <v>7439</v>
      </c>
      <c r="D444" s="9">
        <v>18</v>
      </c>
      <c r="E444" s="8" t="s">
        <v>8213</v>
      </c>
      <c r="F444" s="7" t="str">
        <f>IF(ISEVEN(ROW(ScanWorkbook[[#This Row],[SCAN INTO THIS COLUMN]])),C444,"")</f>
        <v>.</v>
      </c>
      <c r="G444" s="7" t="str">
        <f>IF(ISEVEN(ROW(ScanWorkbook[[#This Row],[SCAN INTO THIS COLUMN]])),C445,"")</f>
        <v>.</v>
      </c>
      <c r="H444" s="7" t="str">
        <f>LEFT(ScanWorkbook[[#This Row],[Pheno]],4)</f>
        <v>.</v>
      </c>
      <c r="I444" s="7" t="str">
        <f>IF(SUM(COUNTIF(ScanWorkbook[[#This Row],[Pheno]],{"*.*"})),LEFT(ScanWorkbook[[#This Row],[Pheno]],7),_xlfn.CONCAT(LEFT(ScanWorkbook[[#This Row],[Pheno]],4),RIGHT(ScanWorkbook[[#This Row],[Pheno]],3)))</f>
        <v>.</v>
      </c>
      <c r="J444" s="57" t="s">
        <v>8649</v>
      </c>
      <c r="K444" s="2" t="str">
        <f>IF(ScanWorkbook[[#This Row],[METRC]]=0,"",IF(ScanWorkbook[[#This Row],[METRC]]="","",_xlfn.CONCAT(ScanWorkbook[[#This Row],[Pheno Abv]],".",RIGHT(ScanWorkbook[[#This Row],[METRC]],6))))</f>
        <v>...</v>
      </c>
      <c r="L444" s="7" t="s">
        <v>521</v>
      </c>
    </row>
    <row r="445" spans="1:12" x14ac:dyDescent="0.25">
      <c r="A445" s="8">
        <v>3</v>
      </c>
      <c r="B445" s="54" t="s">
        <v>8171</v>
      </c>
      <c r="C445" s="131" t="s">
        <v>7439</v>
      </c>
      <c r="D445" s="9">
        <v>18</v>
      </c>
      <c r="E445" s="8" t="s">
        <v>8213</v>
      </c>
      <c r="F445" s="7" t="str">
        <f>IF(ISEVEN(ROW(ScanWorkbook[[#This Row],[SCAN INTO THIS COLUMN]])),C445,"")</f>
        <v/>
      </c>
      <c r="G445" s="7" t="str">
        <f>IF(ISEVEN(ROW(ScanWorkbook[[#This Row],[SCAN INTO THIS COLUMN]])),C446,"")</f>
        <v/>
      </c>
      <c r="H445" s="7" t="str">
        <f>LEFT(ScanWorkbook[[#This Row],[Pheno]],4)</f>
        <v/>
      </c>
      <c r="I445" s="7" t="str">
        <f>IF(SUM(COUNTIF(ScanWorkbook[[#This Row],[Pheno]],{"*.*"})),LEFT(ScanWorkbook[[#This Row],[Pheno]],7),_xlfn.CONCAT(LEFT(ScanWorkbook[[#This Row],[Pheno]],4),RIGHT(ScanWorkbook[[#This Row],[Pheno]],3)))</f>
        <v/>
      </c>
      <c r="J445" s="57" t="s">
        <v>8649</v>
      </c>
      <c r="K445" s="2" t="str">
        <f>IF(ScanWorkbook[[#This Row],[METRC]]=0,"",IF(ScanWorkbook[[#This Row],[METRC]]="","",_xlfn.CONCAT(ScanWorkbook[[#This Row],[Pheno Abv]],".",RIGHT(ScanWorkbook[[#This Row],[METRC]],6))))</f>
        <v/>
      </c>
      <c r="L445" s="7" t="s">
        <v>521</v>
      </c>
    </row>
    <row r="446" spans="1:12" x14ac:dyDescent="0.25">
      <c r="A446" s="8">
        <v>3</v>
      </c>
      <c r="B446" s="54" t="s">
        <v>8171</v>
      </c>
      <c r="C446" s="131" t="s">
        <v>7439</v>
      </c>
      <c r="D446" s="9">
        <v>19</v>
      </c>
      <c r="E446" s="8" t="s">
        <v>8213</v>
      </c>
      <c r="F446" s="7" t="str">
        <f>IF(ISEVEN(ROW(ScanWorkbook[[#This Row],[SCAN INTO THIS COLUMN]])),C446,"")</f>
        <v>.</v>
      </c>
      <c r="G446" s="7" t="str">
        <f>IF(ISEVEN(ROW(ScanWorkbook[[#This Row],[SCAN INTO THIS COLUMN]])),C447,"")</f>
        <v>.</v>
      </c>
      <c r="H446" s="7" t="str">
        <f>LEFT(ScanWorkbook[[#This Row],[Pheno]],4)</f>
        <v>.</v>
      </c>
      <c r="I446" s="7" t="str">
        <f>IF(SUM(COUNTIF(ScanWorkbook[[#This Row],[Pheno]],{"*.*"})),LEFT(ScanWorkbook[[#This Row],[Pheno]],7),_xlfn.CONCAT(LEFT(ScanWorkbook[[#This Row],[Pheno]],4),RIGHT(ScanWorkbook[[#This Row],[Pheno]],3)))</f>
        <v>.</v>
      </c>
      <c r="J446" s="57" t="s">
        <v>8650</v>
      </c>
      <c r="K446" s="2" t="str">
        <f>IF(ScanWorkbook[[#This Row],[METRC]]=0,"",IF(ScanWorkbook[[#This Row],[METRC]]="","",_xlfn.CONCAT(ScanWorkbook[[#This Row],[Pheno Abv]],".",RIGHT(ScanWorkbook[[#This Row],[METRC]],6))))</f>
        <v>...</v>
      </c>
      <c r="L446" s="7" t="s">
        <v>521</v>
      </c>
    </row>
    <row r="447" spans="1:12" x14ac:dyDescent="0.25">
      <c r="A447" s="8">
        <v>3</v>
      </c>
      <c r="B447" s="54" t="s">
        <v>8171</v>
      </c>
      <c r="C447" s="131" t="s">
        <v>7439</v>
      </c>
      <c r="D447" s="9">
        <v>19</v>
      </c>
      <c r="E447" s="8" t="s">
        <v>8213</v>
      </c>
      <c r="F447" s="7" t="str">
        <f>IF(ISEVEN(ROW(ScanWorkbook[[#This Row],[SCAN INTO THIS COLUMN]])),C447,"")</f>
        <v/>
      </c>
      <c r="G447" s="7" t="str">
        <f>IF(ISEVEN(ROW(ScanWorkbook[[#This Row],[SCAN INTO THIS COLUMN]])),C448,"")</f>
        <v/>
      </c>
      <c r="H447" s="7" t="str">
        <f>LEFT(ScanWorkbook[[#This Row],[Pheno]],4)</f>
        <v/>
      </c>
      <c r="I447" s="7" t="str">
        <f>IF(SUM(COUNTIF(ScanWorkbook[[#This Row],[Pheno]],{"*.*"})),LEFT(ScanWorkbook[[#This Row],[Pheno]],7),_xlfn.CONCAT(LEFT(ScanWorkbook[[#This Row],[Pheno]],4),RIGHT(ScanWorkbook[[#This Row],[Pheno]],3)))</f>
        <v/>
      </c>
      <c r="J447" s="57" t="s">
        <v>8650</v>
      </c>
      <c r="K447" s="2" t="str">
        <f>IF(ScanWorkbook[[#This Row],[METRC]]=0,"",IF(ScanWorkbook[[#This Row],[METRC]]="","",_xlfn.CONCAT(ScanWorkbook[[#This Row],[Pheno Abv]],".",RIGHT(ScanWorkbook[[#This Row],[METRC]],6))))</f>
        <v/>
      </c>
      <c r="L447" s="7" t="s">
        <v>521</v>
      </c>
    </row>
    <row r="448" spans="1:12" x14ac:dyDescent="0.25">
      <c r="A448" s="8">
        <v>3</v>
      </c>
      <c r="B448" s="54" t="s">
        <v>8171</v>
      </c>
      <c r="C448" s="131" t="s">
        <v>7439</v>
      </c>
      <c r="D448" s="9">
        <v>20</v>
      </c>
      <c r="E448" s="8" t="s">
        <v>8213</v>
      </c>
      <c r="F448" s="7" t="str">
        <f>IF(ISEVEN(ROW(ScanWorkbook[[#This Row],[SCAN INTO THIS COLUMN]])),C448,"")</f>
        <v>.</v>
      </c>
      <c r="G448" s="7" t="str">
        <f>IF(ISEVEN(ROW(ScanWorkbook[[#This Row],[SCAN INTO THIS COLUMN]])),C449,"")</f>
        <v>.</v>
      </c>
      <c r="H448" s="7" t="str">
        <f>LEFT(ScanWorkbook[[#This Row],[Pheno]],4)</f>
        <v>.</v>
      </c>
      <c r="I448" s="7" t="str">
        <f>IF(SUM(COUNTIF(ScanWorkbook[[#This Row],[Pheno]],{"*.*"})),LEFT(ScanWorkbook[[#This Row],[Pheno]],7),_xlfn.CONCAT(LEFT(ScanWorkbook[[#This Row],[Pheno]],4),RIGHT(ScanWorkbook[[#This Row],[Pheno]],3)))</f>
        <v>.</v>
      </c>
      <c r="J448" s="57" t="s">
        <v>8651</v>
      </c>
      <c r="K448" s="2" t="str">
        <f>IF(ScanWorkbook[[#This Row],[METRC]]=0,"",IF(ScanWorkbook[[#This Row],[METRC]]="","",_xlfn.CONCAT(ScanWorkbook[[#This Row],[Pheno Abv]],".",RIGHT(ScanWorkbook[[#This Row],[METRC]],6))))</f>
        <v>...</v>
      </c>
      <c r="L448" s="7" t="s">
        <v>521</v>
      </c>
    </row>
    <row r="449" spans="1:12" x14ac:dyDescent="0.25">
      <c r="A449" s="8">
        <v>3</v>
      </c>
      <c r="B449" s="54" t="s">
        <v>8171</v>
      </c>
      <c r="C449" s="131" t="s">
        <v>7439</v>
      </c>
      <c r="D449" s="9">
        <v>20</v>
      </c>
      <c r="E449" s="8" t="s">
        <v>8213</v>
      </c>
      <c r="F449" s="7" t="str">
        <f>IF(ISEVEN(ROW(ScanWorkbook[[#This Row],[SCAN INTO THIS COLUMN]])),C449,"")</f>
        <v/>
      </c>
      <c r="G449" s="7" t="str">
        <f>IF(ISEVEN(ROW(ScanWorkbook[[#This Row],[SCAN INTO THIS COLUMN]])),C450,"")</f>
        <v/>
      </c>
      <c r="H449" s="7" t="str">
        <f>LEFT(ScanWorkbook[[#This Row],[Pheno]],4)</f>
        <v/>
      </c>
      <c r="I449" s="7" t="str">
        <f>IF(SUM(COUNTIF(ScanWorkbook[[#This Row],[Pheno]],{"*.*"})),LEFT(ScanWorkbook[[#This Row],[Pheno]],7),_xlfn.CONCAT(LEFT(ScanWorkbook[[#This Row],[Pheno]],4),RIGHT(ScanWorkbook[[#This Row],[Pheno]],3)))</f>
        <v/>
      </c>
      <c r="J449" s="57" t="s">
        <v>8651</v>
      </c>
      <c r="K449" s="2" t="str">
        <f>IF(ScanWorkbook[[#This Row],[METRC]]=0,"",IF(ScanWorkbook[[#This Row],[METRC]]="","",_xlfn.CONCAT(ScanWorkbook[[#This Row],[Pheno Abv]],".",RIGHT(ScanWorkbook[[#This Row],[METRC]],6))))</f>
        <v/>
      </c>
      <c r="L449" s="7" t="s">
        <v>521</v>
      </c>
    </row>
    <row r="450" spans="1:12" x14ac:dyDescent="0.25">
      <c r="A450" s="8">
        <v>3</v>
      </c>
      <c r="B450" s="54" t="s">
        <v>8171</v>
      </c>
      <c r="C450" s="131" t="s">
        <v>7439</v>
      </c>
      <c r="D450" s="9">
        <v>21</v>
      </c>
      <c r="E450" s="8" t="s">
        <v>8213</v>
      </c>
      <c r="F450" s="7" t="str">
        <f>IF(ISEVEN(ROW(ScanWorkbook[[#This Row],[SCAN INTO THIS COLUMN]])),C450,"")</f>
        <v>.</v>
      </c>
      <c r="G450" s="7" t="str">
        <f>IF(ISEVEN(ROW(ScanWorkbook[[#This Row],[SCAN INTO THIS COLUMN]])),C451,"")</f>
        <v>.</v>
      </c>
      <c r="H450" s="7" t="str">
        <f>LEFT(ScanWorkbook[[#This Row],[Pheno]],4)</f>
        <v>.</v>
      </c>
      <c r="I450" s="7" t="str">
        <f>IF(SUM(COUNTIF(ScanWorkbook[[#This Row],[Pheno]],{"*.*"})),LEFT(ScanWorkbook[[#This Row],[Pheno]],7),_xlfn.CONCAT(LEFT(ScanWorkbook[[#This Row],[Pheno]],4),RIGHT(ScanWorkbook[[#This Row],[Pheno]],3)))</f>
        <v>.</v>
      </c>
      <c r="J450" s="57" t="s">
        <v>8652</v>
      </c>
      <c r="K450" s="2" t="str">
        <f>IF(ScanWorkbook[[#This Row],[METRC]]=0,"",IF(ScanWorkbook[[#This Row],[METRC]]="","",_xlfn.CONCAT(ScanWorkbook[[#This Row],[Pheno Abv]],".",RIGHT(ScanWorkbook[[#This Row],[METRC]],6))))</f>
        <v>...</v>
      </c>
      <c r="L450" s="7" t="s">
        <v>521</v>
      </c>
    </row>
    <row r="451" spans="1:12" x14ac:dyDescent="0.25">
      <c r="A451" s="8">
        <v>3</v>
      </c>
      <c r="B451" s="54" t="s">
        <v>8171</v>
      </c>
      <c r="C451" s="131" t="s">
        <v>7439</v>
      </c>
      <c r="D451" s="9">
        <v>21</v>
      </c>
      <c r="E451" s="8" t="s">
        <v>8213</v>
      </c>
      <c r="F451" s="7" t="str">
        <f>IF(ISEVEN(ROW(ScanWorkbook[[#This Row],[SCAN INTO THIS COLUMN]])),C451,"")</f>
        <v/>
      </c>
      <c r="G451" s="7" t="str">
        <f>IF(ISEVEN(ROW(ScanWorkbook[[#This Row],[SCAN INTO THIS COLUMN]])),C452,"")</f>
        <v/>
      </c>
      <c r="H451" s="7" t="str">
        <f>LEFT(ScanWorkbook[[#This Row],[Pheno]],4)</f>
        <v/>
      </c>
      <c r="I451" s="7" t="str">
        <f>IF(SUM(COUNTIF(ScanWorkbook[[#This Row],[Pheno]],{"*.*"})),LEFT(ScanWorkbook[[#This Row],[Pheno]],7),_xlfn.CONCAT(LEFT(ScanWorkbook[[#This Row],[Pheno]],4),RIGHT(ScanWorkbook[[#This Row],[Pheno]],3)))</f>
        <v/>
      </c>
      <c r="J451" s="57" t="s">
        <v>8652</v>
      </c>
      <c r="K451" s="2" t="str">
        <f>IF(ScanWorkbook[[#This Row],[METRC]]=0,"",IF(ScanWorkbook[[#This Row],[METRC]]="","",_xlfn.CONCAT(ScanWorkbook[[#This Row],[Pheno Abv]],".",RIGHT(ScanWorkbook[[#This Row],[METRC]],6))))</f>
        <v/>
      </c>
      <c r="L451" s="7" t="s">
        <v>521</v>
      </c>
    </row>
    <row r="452" spans="1:12" x14ac:dyDescent="0.25">
      <c r="A452" s="8">
        <v>3</v>
      </c>
      <c r="B452" s="54" t="s">
        <v>8171</v>
      </c>
      <c r="C452" s="131" t="s">
        <v>7439</v>
      </c>
      <c r="D452" s="9">
        <v>22</v>
      </c>
      <c r="E452" s="8" t="s">
        <v>8213</v>
      </c>
      <c r="F452" s="7" t="str">
        <f>IF(ISEVEN(ROW(ScanWorkbook[[#This Row],[SCAN INTO THIS COLUMN]])),C452,"")</f>
        <v>.</v>
      </c>
      <c r="G452" s="7" t="str">
        <f>IF(ISEVEN(ROW(ScanWorkbook[[#This Row],[SCAN INTO THIS COLUMN]])),C453,"")</f>
        <v>.</v>
      </c>
      <c r="H452" s="7" t="str">
        <f>LEFT(ScanWorkbook[[#This Row],[Pheno]],4)</f>
        <v>.</v>
      </c>
      <c r="I452" s="7" t="str">
        <f>IF(SUM(COUNTIF(ScanWorkbook[[#This Row],[Pheno]],{"*.*"})),LEFT(ScanWorkbook[[#This Row],[Pheno]],7),_xlfn.CONCAT(LEFT(ScanWorkbook[[#This Row],[Pheno]],4),RIGHT(ScanWorkbook[[#This Row],[Pheno]],3)))</f>
        <v>.</v>
      </c>
      <c r="J452" s="57" t="s">
        <v>8653</v>
      </c>
      <c r="K452" s="2" t="str">
        <f>IF(ScanWorkbook[[#This Row],[METRC]]=0,"",IF(ScanWorkbook[[#This Row],[METRC]]="","",_xlfn.CONCAT(ScanWorkbook[[#This Row],[Pheno Abv]],".",RIGHT(ScanWorkbook[[#This Row],[METRC]],6))))</f>
        <v>...</v>
      </c>
      <c r="L452" s="7" t="s">
        <v>521</v>
      </c>
    </row>
    <row r="453" spans="1:12" x14ac:dyDescent="0.25">
      <c r="A453" s="8">
        <v>3</v>
      </c>
      <c r="B453" s="54" t="s">
        <v>8171</v>
      </c>
      <c r="C453" s="131" t="s">
        <v>7439</v>
      </c>
      <c r="D453" s="9">
        <v>22</v>
      </c>
      <c r="E453" s="8" t="s">
        <v>8213</v>
      </c>
      <c r="F453" s="7" t="str">
        <f>IF(ISEVEN(ROW(ScanWorkbook[[#This Row],[SCAN INTO THIS COLUMN]])),C453,"")</f>
        <v/>
      </c>
      <c r="G453" s="7" t="str">
        <f>IF(ISEVEN(ROW(ScanWorkbook[[#This Row],[SCAN INTO THIS COLUMN]])),C454,"")</f>
        <v/>
      </c>
      <c r="H453" s="7" t="str">
        <f>LEFT(ScanWorkbook[[#This Row],[Pheno]],4)</f>
        <v/>
      </c>
      <c r="I453" s="7" t="str">
        <f>IF(SUM(COUNTIF(ScanWorkbook[[#This Row],[Pheno]],{"*.*"})),LEFT(ScanWorkbook[[#This Row],[Pheno]],7),_xlfn.CONCAT(LEFT(ScanWorkbook[[#This Row],[Pheno]],4),RIGHT(ScanWorkbook[[#This Row],[Pheno]],3)))</f>
        <v/>
      </c>
      <c r="J453" s="57" t="s">
        <v>8653</v>
      </c>
      <c r="K453" s="2" t="str">
        <f>IF(ScanWorkbook[[#This Row],[METRC]]=0,"",IF(ScanWorkbook[[#This Row],[METRC]]="","",_xlfn.CONCAT(ScanWorkbook[[#This Row],[Pheno Abv]],".",RIGHT(ScanWorkbook[[#This Row],[METRC]],6))))</f>
        <v/>
      </c>
      <c r="L453" s="7" t="s">
        <v>521</v>
      </c>
    </row>
    <row r="454" spans="1:12" x14ac:dyDescent="0.25">
      <c r="A454" s="8">
        <v>3</v>
      </c>
      <c r="B454" s="54" t="s">
        <v>8171</v>
      </c>
      <c r="C454" s="131" t="s">
        <v>7439</v>
      </c>
      <c r="D454" s="9">
        <v>23</v>
      </c>
      <c r="E454" s="8" t="s">
        <v>8213</v>
      </c>
      <c r="F454" s="7" t="str">
        <f>IF(ISEVEN(ROW(ScanWorkbook[[#This Row],[SCAN INTO THIS COLUMN]])),C454,"")</f>
        <v>.</v>
      </c>
      <c r="G454" s="7" t="str">
        <f>IF(ISEVEN(ROW(ScanWorkbook[[#This Row],[SCAN INTO THIS COLUMN]])),C455,"")</f>
        <v>.</v>
      </c>
      <c r="H454" s="7" t="str">
        <f>LEFT(ScanWorkbook[[#This Row],[Pheno]],4)</f>
        <v>.</v>
      </c>
      <c r="I454" s="7" t="str">
        <f>IF(SUM(COUNTIF(ScanWorkbook[[#This Row],[Pheno]],{"*.*"})),LEFT(ScanWorkbook[[#This Row],[Pheno]],7),_xlfn.CONCAT(LEFT(ScanWorkbook[[#This Row],[Pheno]],4),RIGHT(ScanWorkbook[[#This Row],[Pheno]],3)))</f>
        <v>.</v>
      </c>
      <c r="J454" s="57" t="s">
        <v>8654</v>
      </c>
      <c r="K454" s="2" t="str">
        <f>IF(ScanWorkbook[[#This Row],[METRC]]=0,"",IF(ScanWorkbook[[#This Row],[METRC]]="","",_xlfn.CONCAT(ScanWorkbook[[#This Row],[Pheno Abv]],".",RIGHT(ScanWorkbook[[#This Row],[METRC]],6))))</f>
        <v>...</v>
      </c>
      <c r="L454" s="7" t="s">
        <v>521</v>
      </c>
    </row>
    <row r="455" spans="1:12" x14ac:dyDescent="0.25">
      <c r="A455" s="8">
        <v>3</v>
      </c>
      <c r="B455" s="54" t="s">
        <v>8171</v>
      </c>
      <c r="C455" s="131" t="s">
        <v>7439</v>
      </c>
      <c r="D455" s="9">
        <v>23</v>
      </c>
      <c r="E455" s="8" t="s">
        <v>8213</v>
      </c>
      <c r="F455" s="7" t="str">
        <f>IF(ISEVEN(ROW(ScanWorkbook[[#This Row],[SCAN INTO THIS COLUMN]])),C455,"")</f>
        <v/>
      </c>
      <c r="G455" s="7" t="str">
        <f>IF(ISEVEN(ROW(ScanWorkbook[[#This Row],[SCAN INTO THIS COLUMN]])),C456,"")</f>
        <v/>
      </c>
      <c r="H455" s="7" t="str">
        <f>LEFT(ScanWorkbook[[#This Row],[Pheno]],4)</f>
        <v/>
      </c>
      <c r="I455" s="7" t="str">
        <f>IF(SUM(COUNTIF(ScanWorkbook[[#This Row],[Pheno]],{"*.*"})),LEFT(ScanWorkbook[[#This Row],[Pheno]],7),_xlfn.CONCAT(LEFT(ScanWorkbook[[#This Row],[Pheno]],4),RIGHT(ScanWorkbook[[#This Row],[Pheno]],3)))</f>
        <v/>
      </c>
      <c r="J455" s="57" t="s">
        <v>8654</v>
      </c>
      <c r="K455" s="2" t="str">
        <f>IF(ScanWorkbook[[#This Row],[METRC]]=0,"",IF(ScanWorkbook[[#This Row],[METRC]]="","",_xlfn.CONCAT(ScanWorkbook[[#This Row],[Pheno Abv]],".",RIGHT(ScanWorkbook[[#This Row],[METRC]],6))))</f>
        <v/>
      </c>
      <c r="L455" s="7" t="s">
        <v>521</v>
      </c>
    </row>
    <row r="456" spans="1:12" x14ac:dyDescent="0.25">
      <c r="A456" s="8">
        <v>3</v>
      </c>
      <c r="B456" s="54" t="s">
        <v>8171</v>
      </c>
      <c r="C456" s="131" t="s">
        <v>7439</v>
      </c>
      <c r="D456" s="9">
        <v>24</v>
      </c>
      <c r="E456" s="8" t="s">
        <v>8213</v>
      </c>
      <c r="F456" s="7" t="str">
        <f>IF(ISEVEN(ROW(ScanWorkbook[[#This Row],[SCAN INTO THIS COLUMN]])),C456,"")</f>
        <v>.</v>
      </c>
      <c r="G456" s="7" t="str">
        <f>IF(ISEVEN(ROW(ScanWorkbook[[#This Row],[SCAN INTO THIS COLUMN]])),C457,"")</f>
        <v>.</v>
      </c>
      <c r="H456" s="7" t="str">
        <f>LEFT(ScanWorkbook[[#This Row],[Pheno]],4)</f>
        <v>.</v>
      </c>
      <c r="I456" s="7" t="str">
        <f>IF(SUM(COUNTIF(ScanWorkbook[[#This Row],[Pheno]],{"*.*"})),LEFT(ScanWorkbook[[#This Row],[Pheno]],7),_xlfn.CONCAT(LEFT(ScanWorkbook[[#This Row],[Pheno]],4),RIGHT(ScanWorkbook[[#This Row],[Pheno]],3)))</f>
        <v>.</v>
      </c>
      <c r="J456" s="57" t="s">
        <v>8655</v>
      </c>
      <c r="K456" s="2" t="str">
        <f>IF(ScanWorkbook[[#This Row],[METRC]]=0,"",IF(ScanWorkbook[[#This Row],[METRC]]="","",_xlfn.CONCAT(ScanWorkbook[[#This Row],[Pheno Abv]],".",RIGHT(ScanWorkbook[[#This Row],[METRC]],6))))</f>
        <v>...</v>
      </c>
      <c r="L456" s="7" t="s">
        <v>521</v>
      </c>
    </row>
    <row r="457" spans="1:12" x14ac:dyDescent="0.25">
      <c r="A457" s="8">
        <v>3</v>
      </c>
      <c r="B457" s="54" t="s">
        <v>8171</v>
      </c>
      <c r="C457" s="131" t="s">
        <v>7439</v>
      </c>
      <c r="D457" s="9">
        <v>24</v>
      </c>
      <c r="E457" s="8" t="s">
        <v>8213</v>
      </c>
      <c r="F457" s="7" t="str">
        <f>IF(ISEVEN(ROW(ScanWorkbook[[#This Row],[SCAN INTO THIS COLUMN]])),C457,"")</f>
        <v/>
      </c>
      <c r="G457" s="7" t="str">
        <f>IF(ISEVEN(ROW(ScanWorkbook[[#This Row],[SCAN INTO THIS COLUMN]])),C458,"")</f>
        <v/>
      </c>
      <c r="H457" s="7" t="str">
        <f>LEFT(ScanWorkbook[[#This Row],[Pheno]],4)</f>
        <v/>
      </c>
      <c r="I457" s="7" t="str">
        <f>IF(SUM(COUNTIF(ScanWorkbook[[#This Row],[Pheno]],{"*.*"})),LEFT(ScanWorkbook[[#This Row],[Pheno]],7),_xlfn.CONCAT(LEFT(ScanWorkbook[[#This Row],[Pheno]],4),RIGHT(ScanWorkbook[[#This Row],[Pheno]],3)))</f>
        <v/>
      </c>
      <c r="J457" s="57" t="s">
        <v>8655</v>
      </c>
      <c r="K457" s="2" t="str">
        <f>IF(ScanWorkbook[[#This Row],[METRC]]=0,"",IF(ScanWorkbook[[#This Row],[METRC]]="","",_xlfn.CONCAT(ScanWorkbook[[#This Row],[Pheno Abv]],".",RIGHT(ScanWorkbook[[#This Row],[METRC]],6))))</f>
        <v/>
      </c>
      <c r="L457" s="7" t="s">
        <v>521</v>
      </c>
    </row>
    <row r="458" spans="1:12" x14ac:dyDescent="0.25">
      <c r="A458" s="8">
        <v>3</v>
      </c>
      <c r="B458" s="54" t="s">
        <v>8171</v>
      </c>
      <c r="C458" s="131" t="s">
        <v>7439</v>
      </c>
      <c r="D458" s="8">
        <v>25</v>
      </c>
      <c r="E458" s="8" t="s">
        <v>8213</v>
      </c>
      <c r="F458" s="7" t="str">
        <f>IF(ISEVEN(ROW(ScanWorkbook[[#This Row],[SCAN INTO THIS COLUMN]])),C458,"")</f>
        <v>.</v>
      </c>
      <c r="G458" s="7" t="str">
        <f>IF(ISEVEN(ROW(ScanWorkbook[[#This Row],[SCAN INTO THIS COLUMN]])),C459,"")</f>
        <v>.</v>
      </c>
      <c r="H458" s="7" t="str">
        <f>LEFT(ScanWorkbook[[#This Row],[Pheno]],4)</f>
        <v>.</v>
      </c>
      <c r="I458" s="7" t="str">
        <f>IF(SUM(COUNTIF(ScanWorkbook[[#This Row],[Pheno]],{"*.*"})),LEFT(ScanWorkbook[[#This Row],[Pheno]],7),_xlfn.CONCAT(LEFT(ScanWorkbook[[#This Row],[Pheno]],4),RIGHT(ScanWorkbook[[#This Row],[Pheno]],3)))</f>
        <v>.</v>
      </c>
      <c r="J458" s="57" t="s">
        <v>8656</v>
      </c>
      <c r="K458" s="2" t="str">
        <f>IF(ScanWorkbook[[#This Row],[METRC]]=0,"",IF(ScanWorkbook[[#This Row],[METRC]]="","",_xlfn.CONCAT(ScanWorkbook[[#This Row],[Pheno Abv]],".",RIGHT(ScanWorkbook[[#This Row],[METRC]],6))))</f>
        <v>...</v>
      </c>
      <c r="L458" s="7" t="s">
        <v>521</v>
      </c>
    </row>
    <row r="459" spans="1:12" x14ac:dyDescent="0.25">
      <c r="A459" s="8">
        <v>3</v>
      </c>
      <c r="B459" s="54" t="s">
        <v>8171</v>
      </c>
      <c r="C459" s="131" t="s">
        <v>7439</v>
      </c>
      <c r="D459" s="8">
        <v>25</v>
      </c>
      <c r="E459" s="8" t="s">
        <v>8213</v>
      </c>
      <c r="F459" s="7" t="str">
        <f>IF(ISEVEN(ROW(ScanWorkbook[[#This Row],[SCAN INTO THIS COLUMN]])),C459,"")</f>
        <v/>
      </c>
      <c r="G459" s="7" t="str">
        <f>IF(ISEVEN(ROW(ScanWorkbook[[#This Row],[SCAN INTO THIS COLUMN]])),C460,"")</f>
        <v/>
      </c>
      <c r="H459" s="7" t="str">
        <f>LEFT(ScanWorkbook[[#This Row],[Pheno]],4)</f>
        <v/>
      </c>
      <c r="I459" s="7" t="str">
        <f>IF(SUM(COUNTIF(ScanWorkbook[[#This Row],[Pheno]],{"*.*"})),LEFT(ScanWorkbook[[#This Row],[Pheno]],7),_xlfn.CONCAT(LEFT(ScanWorkbook[[#This Row],[Pheno]],4),RIGHT(ScanWorkbook[[#This Row],[Pheno]],3)))</f>
        <v/>
      </c>
      <c r="J459" s="57" t="s">
        <v>8656</v>
      </c>
      <c r="K459" s="2" t="str">
        <f>IF(ScanWorkbook[[#This Row],[METRC]]=0,"",IF(ScanWorkbook[[#This Row],[METRC]]="","",_xlfn.CONCAT(ScanWorkbook[[#This Row],[Pheno Abv]],".",RIGHT(ScanWorkbook[[#This Row],[METRC]],6))))</f>
        <v/>
      </c>
      <c r="L459" s="7" t="s">
        <v>521</v>
      </c>
    </row>
    <row r="460" spans="1:12" x14ac:dyDescent="0.25">
      <c r="A460" s="8">
        <v>3</v>
      </c>
      <c r="B460" s="54" t="s">
        <v>8171</v>
      </c>
      <c r="C460" s="131" t="s">
        <v>7439</v>
      </c>
      <c r="D460" s="8">
        <v>26</v>
      </c>
      <c r="E460" s="8" t="s">
        <v>8213</v>
      </c>
      <c r="F460" s="7" t="str">
        <f>IF(ISEVEN(ROW(ScanWorkbook[[#This Row],[SCAN INTO THIS COLUMN]])),C460,"")</f>
        <v>.</v>
      </c>
      <c r="G460" s="7" t="str">
        <f>IF(ISEVEN(ROW(ScanWorkbook[[#This Row],[SCAN INTO THIS COLUMN]])),C461,"")</f>
        <v>.</v>
      </c>
      <c r="H460" s="7" t="str">
        <f>LEFT(ScanWorkbook[[#This Row],[Pheno]],4)</f>
        <v>.</v>
      </c>
      <c r="I460" s="7" t="str">
        <f>IF(SUM(COUNTIF(ScanWorkbook[[#This Row],[Pheno]],{"*.*"})),LEFT(ScanWorkbook[[#This Row],[Pheno]],7),_xlfn.CONCAT(LEFT(ScanWorkbook[[#This Row],[Pheno]],4),RIGHT(ScanWorkbook[[#This Row],[Pheno]],3)))</f>
        <v>.</v>
      </c>
      <c r="J460" s="57" t="s">
        <v>8657</v>
      </c>
      <c r="K460" s="2" t="str">
        <f>IF(ScanWorkbook[[#This Row],[METRC]]=0,"",IF(ScanWorkbook[[#This Row],[METRC]]="","",_xlfn.CONCAT(ScanWorkbook[[#This Row],[Pheno Abv]],".",RIGHT(ScanWorkbook[[#This Row],[METRC]],6))))</f>
        <v>...</v>
      </c>
      <c r="L460" s="7" t="s">
        <v>521</v>
      </c>
    </row>
    <row r="461" spans="1:12" x14ac:dyDescent="0.25">
      <c r="A461" s="8">
        <v>3</v>
      </c>
      <c r="B461" s="54" t="s">
        <v>8171</v>
      </c>
      <c r="C461" s="131" t="s">
        <v>7439</v>
      </c>
      <c r="D461" s="8">
        <v>26</v>
      </c>
      <c r="E461" s="8" t="s">
        <v>8213</v>
      </c>
      <c r="F461" s="7" t="str">
        <f>IF(ISEVEN(ROW(ScanWorkbook[[#This Row],[SCAN INTO THIS COLUMN]])),C461,"")</f>
        <v/>
      </c>
      <c r="G461" s="7" t="str">
        <f>IF(ISEVEN(ROW(ScanWorkbook[[#This Row],[SCAN INTO THIS COLUMN]])),C462,"")</f>
        <v/>
      </c>
      <c r="H461" s="7" t="str">
        <f>LEFT(ScanWorkbook[[#This Row],[Pheno]],4)</f>
        <v/>
      </c>
      <c r="I461" s="7" t="str">
        <f>IF(SUM(COUNTIF(ScanWorkbook[[#This Row],[Pheno]],{"*.*"})),LEFT(ScanWorkbook[[#This Row],[Pheno]],7),_xlfn.CONCAT(LEFT(ScanWorkbook[[#This Row],[Pheno]],4),RIGHT(ScanWorkbook[[#This Row],[Pheno]],3)))</f>
        <v/>
      </c>
      <c r="J461" s="57" t="s">
        <v>8657</v>
      </c>
      <c r="K461" s="2" t="str">
        <f>IF(ScanWorkbook[[#This Row],[METRC]]=0,"",IF(ScanWorkbook[[#This Row],[METRC]]="","",_xlfn.CONCAT(ScanWorkbook[[#This Row],[Pheno Abv]],".",RIGHT(ScanWorkbook[[#This Row],[METRC]],6))))</f>
        <v/>
      </c>
      <c r="L461" s="7" t="s">
        <v>521</v>
      </c>
    </row>
    <row r="462" spans="1:12" x14ac:dyDescent="0.25">
      <c r="A462" s="8">
        <v>3</v>
      </c>
      <c r="B462" s="54" t="s">
        <v>8171</v>
      </c>
      <c r="C462" s="131" t="s">
        <v>7439</v>
      </c>
      <c r="D462" s="8">
        <v>27</v>
      </c>
      <c r="E462" s="8" t="s">
        <v>8213</v>
      </c>
      <c r="F462" s="7" t="str">
        <f>IF(ISEVEN(ROW(ScanWorkbook[[#This Row],[SCAN INTO THIS COLUMN]])),C462,"")</f>
        <v>.</v>
      </c>
      <c r="G462" s="7" t="str">
        <f>IF(ISEVEN(ROW(ScanWorkbook[[#This Row],[SCAN INTO THIS COLUMN]])),C463,"")</f>
        <v>.</v>
      </c>
      <c r="H462" s="7" t="str">
        <f>LEFT(ScanWorkbook[[#This Row],[Pheno]],4)</f>
        <v>.</v>
      </c>
      <c r="I462" s="7" t="str">
        <f>IF(SUM(COUNTIF(ScanWorkbook[[#This Row],[Pheno]],{"*.*"})),LEFT(ScanWorkbook[[#This Row],[Pheno]],7),_xlfn.CONCAT(LEFT(ScanWorkbook[[#This Row],[Pheno]],4),RIGHT(ScanWorkbook[[#This Row],[Pheno]],3)))</f>
        <v>.</v>
      </c>
      <c r="J462" s="57" t="s">
        <v>8658</v>
      </c>
      <c r="K462" s="2" t="str">
        <f>IF(ScanWorkbook[[#This Row],[METRC]]=0,"",IF(ScanWorkbook[[#This Row],[METRC]]="","",_xlfn.CONCAT(ScanWorkbook[[#This Row],[Pheno Abv]],".",RIGHT(ScanWorkbook[[#This Row],[METRC]],6))))</f>
        <v>...</v>
      </c>
      <c r="L462" s="7" t="s">
        <v>521</v>
      </c>
    </row>
    <row r="463" spans="1:12" x14ac:dyDescent="0.25">
      <c r="A463" s="8">
        <v>3</v>
      </c>
      <c r="B463" s="54" t="s">
        <v>8171</v>
      </c>
      <c r="C463" s="131" t="s">
        <v>7439</v>
      </c>
      <c r="D463" s="8">
        <v>27</v>
      </c>
      <c r="E463" s="8" t="s">
        <v>8213</v>
      </c>
      <c r="F463" s="7" t="str">
        <f>IF(ISEVEN(ROW(ScanWorkbook[[#This Row],[SCAN INTO THIS COLUMN]])),C463,"")</f>
        <v/>
      </c>
      <c r="G463" s="7" t="str">
        <f>IF(ISEVEN(ROW(ScanWorkbook[[#This Row],[SCAN INTO THIS COLUMN]])),C464,"")</f>
        <v/>
      </c>
      <c r="H463" s="7" t="str">
        <f>LEFT(ScanWorkbook[[#This Row],[Pheno]],4)</f>
        <v/>
      </c>
      <c r="I463" s="7" t="str">
        <f>IF(SUM(COUNTIF(ScanWorkbook[[#This Row],[Pheno]],{"*.*"})),LEFT(ScanWorkbook[[#This Row],[Pheno]],7),_xlfn.CONCAT(LEFT(ScanWorkbook[[#This Row],[Pheno]],4),RIGHT(ScanWorkbook[[#This Row],[Pheno]],3)))</f>
        <v/>
      </c>
      <c r="J463" s="57" t="s">
        <v>8658</v>
      </c>
      <c r="K463" s="2" t="str">
        <f>IF(ScanWorkbook[[#This Row],[METRC]]=0,"",IF(ScanWorkbook[[#This Row],[METRC]]="","",_xlfn.CONCAT(ScanWorkbook[[#This Row],[Pheno Abv]],".",RIGHT(ScanWorkbook[[#This Row],[METRC]],6))))</f>
        <v/>
      </c>
      <c r="L463" s="7" t="s">
        <v>521</v>
      </c>
    </row>
    <row r="464" spans="1:12" x14ac:dyDescent="0.25">
      <c r="A464" s="8">
        <v>3</v>
      </c>
      <c r="B464" s="54" t="s">
        <v>8171</v>
      </c>
      <c r="C464" s="131" t="s">
        <v>7439</v>
      </c>
      <c r="D464" s="8">
        <v>28</v>
      </c>
      <c r="E464" s="8" t="s">
        <v>8213</v>
      </c>
      <c r="F464" s="7" t="str">
        <f>IF(ISEVEN(ROW(ScanWorkbook[[#This Row],[SCAN INTO THIS COLUMN]])),C464,"")</f>
        <v>.</v>
      </c>
      <c r="G464" s="7" t="str">
        <f>IF(ISEVEN(ROW(ScanWorkbook[[#This Row],[SCAN INTO THIS COLUMN]])),C465,"")</f>
        <v>.</v>
      </c>
      <c r="H464" s="7" t="str">
        <f>LEFT(ScanWorkbook[[#This Row],[Pheno]],4)</f>
        <v>.</v>
      </c>
      <c r="I464" s="7" t="str">
        <f>IF(SUM(COUNTIF(ScanWorkbook[[#This Row],[Pheno]],{"*.*"})),LEFT(ScanWorkbook[[#This Row],[Pheno]],7),_xlfn.CONCAT(LEFT(ScanWorkbook[[#This Row],[Pheno]],4),RIGHT(ScanWorkbook[[#This Row],[Pheno]],3)))</f>
        <v>.</v>
      </c>
      <c r="J464" s="57" t="s">
        <v>8659</v>
      </c>
      <c r="K464" s="2" t="str">
        <f>IF(ScanWorkbook[[#This Row],[METRC]]=0,"",IF(ScanWorkbook[[#This Row],[METRC]]="","",_xlfn.CONCAT(ScanWorkbook[[#This Row],[Pheno Abv]],".",RIGHT(ScanWorkbook[[#This Row],[METRC]],6))))</f>
        <v>...</v>
      </c>
      <c r="L464" s="7" t="s">
        <v>521</v>
      </c>
    </row>
    <row r="465" spans="1:12" x14ac:dyDescent="0.25">
      <c r="A465" s="8">
        <v>3</v>
      </c>
      <c r="B465" s="54" t="s">
        <v>8171</v>
      </c>
      <c r="C465" s="131" t="s">
        <v>7439</v>
      </c>
      <c r="D465" s="8">
        <v>28</v>
      </c>
      <c r="E465" s="8" t="s">
        <v>8213</v>
      </c>
      <c r="F465" s="7" t="str">
        <f>IF(ISEVEN(ROW(ScanWorkbook[[#This Row],[SCAN INTO THIS COLUMN]])),C465,"")</f>
        <v/>
      </c>
      <c r="G465" s="7" t="str">
        <f>IF(ISEVEN(ROW(ScanWorkbook[[#This Row],[SCAN INTO THIS COLUMN]])),C466,"")</f>
        <v/>
      </c>
      <c r="H465" s="7" t="str">
        <f>LEFT(ScanWorkbook[[#This Row],[Pheno]],4)</f>
        <v/>
      </c>
      <c r="I465" s="7" t="str">
        <f>IF(SUM(COUNTIF(ScanWorkbook[[#This Row],[Pheno]],{"*.*"})),LEFT(ScanWorkbook[[#This Row],[Pheno]],7),_xlfn.CONCAT(LEFT(ScanWorkbook[[#This Row],[Pheno]],4),RIGHT(ScanWorkbook[[#This Row],[Pheno]],3)))</f>
        <v/>
      </c>
      <c r="J465" s="57" t="s">
        <v>8659</v>
      </c>
      <c r="K465" s="2" t="str">
        <f>IF(ScanWorkbook[[#This Row],[METRC]]=0,"",IF(ScanWorkbook[[#This Row],[METRC]]="","",_xlfn.CONCAT(ScanWorkbook[[#This Row],[Pheno Abv]],".",RIGHT(ScanWorkbook[[#This Row],[METRC]],6))))</f>
        <v/>
      </c>
      <c r="L465" s="7" t="s">
        <v>521</v>
      </c>
    </row>
    <row r="466" spans="1:12" x14ac:dyDescent="0.25">
      <c r="A466" s="8">
        <v>3</v>
      </c>
      <c r="B466" s="54" t="s">
        <v>8171</v>
      </c>
      <c r="C466" s="131" t="s">
        <v>7439</v>
      </c>
      <c r="D466" s="8">
        <v>29</v>
      </c>
      <c r="E466" s="8" t="s">
        <v>8213</v>
      </c>
      <c r="F466" s="7" t="str">
        <f>IF(ISEVEN(ROW(ScanWorkbook[[#This Row],[SCAN INTO THIS COLUMN]])),C466,"")</f>
        <v>.</v>
      </c>
      <c r="G466" s="7" t="str">
        <f>IF(ISEVEN(ROW(ScanWorkbook[[#This Row],[SCAN INTO THIS COLUMN]])),C467,"")</f>
        <v>.</v>
      </c>
      <c r="H466" s="7" t="str">
        <f>LEFT(ScanWorkbook[[#This Row],[Pheno]],4)</f>
        <v>.</v>
      </c>
      <c r="I466" s="7" t="str">
        <f>IF(SUM(COUNTIF(ScanWorkbook[[#This Row],[Pheno]],{"*.*"})),LEFT(ScanWorkbook[[#This Row],[Pheno]],7),_xlfn.CONCAT(LEFT(ScanWorkbook[[#This Row],[Pheno]],4),RIGHT(ScanWorkbook[[#This Row],[Pheno]],3)))</f>
        <v>.</v>
      </c>
      <c r="J466" s="57" t="s">
        <v>8660</v>
      </c>
      <c r="K466" s="2" t="str">
        <f>IF(ScanWorkbook[[#This Row],[METRC]]=0,"",IF(ScanWorkbook[[#This Row],[METRC]]="","",_xlfn.CONCAT(ScanWorkbook[[#This Row],[Pheno Abv]],".",RIGHT(ScanWorkbook[[#This Row],[METRC]],6))))</f>
        <v>...</v>
      </c>
      <c r="L466" s="7" t="s">
        <v>521</v>
      </c>
    </row>
    <row r="467" spans="1:12" x14ac:dyDescent="0.25">
      <c r="A467" s="8">
        <v>3</v>
      </c>
      <c r="B467" s="54" t="s">
        <v>8171</v>
      </c>
      <c r="C467" s="131" t="s">
        <v>7439</v>
      </c>
      <c r="D467" s="8">
        <v>29</v>
      </c>
      <c r="E467" s="8" t="s">
        <v>8213</v>
      </c>
      <c r="F467" s="7" t="str">
        <f>IF(ISEVEN(ROW(ScanWorkbook[[#This Row],[SCAN INTO THIS COLUMN]])),C467,"")</f>
        <v/>
      </c>
      <c r="G467" s="7" t="str">
        <f>IF(ISEVEN(ROW(ScanWorkbook[[#This Row],[SCAN INTO THIS COLUMN]])),C468,"")</f>
        <v/>
      </c>
      <c r="H467" s="7" t="str">
        <f>LEFT(ScanWorkbook[[#This Row],[Pheno]],4)</f>
        <v/>
      </c>
      <c r="I467" s="7" t="str">
        <f>IF(SUM(COUNTIF(ScanWorkbook[[#This Row],[Pheno]],{"*.*"})),LEFT(ScanWorkbook[[#This Row],[Pheno]],7),_xlfn.CONCAT(LEFT(ScanWorkbook[[#This Row],[Pheno]],4),RIGHT(ScanWorkbook[[#This Row],[Pheno]],3)))</f>
        <v/>
      </c>
      <c r="J467" s="57" t="s">
        <v>8660</v>
      </c>
      <c r="K467" s="2" t="str">
        <f>IF(ScanWorkbook[[#This Row],[METRC]]=0,"",IF(ScanWorkbook[[#This Row],[METRC]]="","",_xlfn.CONCAT(ScanWorkbook[[#This Row],[Pheno Abv]],".",RIGHT(ScanWorkbook[[#This Row],[METRC]],6))))</f>
        <v/>
      </c>
      <c r="L467" s="7" t="s">
        <v>521</v>
      </c>
    </row>
    <row r="468" spans="1:12" x14ac:dyDescent="0.25">
      <c r="A468" s="8">
        <v>3</v>
      </c>
      <c r="B468" s="54" t="s">
        <v>8171</v>
      </c>
      <c r="C468" s="131" t="s">
        <v>7439</v>
      </c>
      <c r="D468" s="8">
        <v>30</v>
      </c>
      <c r="E468" s="8" t="s">
        <v>8213</v>
      </c>
      <c r="F468" s="7" t="str">
        <f>IF(ISEVEN(ROW(ScanWorkbook[[#This Row],[SCAN INTO THIS COLUMN]])),C468,"")</f>
        <v>.</v>
      </c>
      <c r="G468" s="7" t="str">
        <f>IF(ISEVEN(ROW(ScanWorkbook[[#This Row],[SCAN INTO THIS COLUMN]])),C469,"")</f>
        <v>.</v>
      </c>
      <c r="H468" s="7" t="str">
        <f>LEFT(ScanWorkbook[[#This Row],[Pheno]],4)</f>
        <v>.</v>
      </c>
      <c r="I468" s="7" t="str">
        <f>IF(SUM(COUNTIF(ScanWorkbook[[#This Row],[Pheno]],{"*.*"})),LEFT(ScanWorkbook[[#This Row],[Pheno]],7),_xlfn.CONCAT(LEFT(ScanWorkbook[[#This Row],[Pheno]],4),RIGHT(ScanWorkbook[[#This Row],[Pheno]],3)))</f>
        <v>.</v>
      </c>
      <c r="J468" s="57" t="s">
        <v>8661</v>
      </c>
      <c r="K468" s="2" t="str">
        <f>IF(ScanWorkbook[[#This Row],[METRC]]=0,"",IF(ScanWorkbook[[#This Row],[METRC]]="","",_xlfn.CONCAT(ScanWorkbook[[#This Row],[Pheno Abv]],".",RIGHT(ScanWorkbook[[#This Row],[METRC]],6))))</f>
        <v>...</v>
      </c>
      <c r="L468" s="7" t="s">
        <v>521</v>
      </c>
    </row>
    <row r="469" spans="1:12" x14ac:dyDescent="0.25">
      <c r="A469" s="11">
        <v>3</v>
      </c>
      <c r="B469" s="55" t="s">
        <v>8171</v>
      </c>
      <c r="C469" s="131" t="s">
        <v>7439</v>
      </c>
      <c r="D469" s="11">
        <v>30</v>
      </c>
      <c r="E469" s="8" t="s">
        <v>8213</v>
      </c>
      <c r="F469" s="10" t="str">
        <f>IF(ISEVEN(ROW(ScanWorkbook[[#This Row],[SCAN INTO THIS COLUMN]])),C469,"")</f>
        <v/>
      </c>
      <c r="G469" s="10" t="str">
        <f>IF(ISEVEN(ROW(ScanWorkbook[[#This Row],[SCAN INTO THIS COLUMN]])),C470,"")</f>
        <v/>
      </c>
      <c r="H469" s="10" t="str">
        <f>LEFT(ScanWorkbook[[#This Row],[Pheno]],4)</f>
        <v/>
      </c>
      <c r="I469" s="10" t="str">
        <f>IF(SUM(COUNTIF(ScanWorkbook[[#This Row],[Pheno]],{"*.*"})),LEFT(ScanWorkbook[[#This Row],[Pheno]],7),_xlfn.CONCAT(LEFT(ScanWorkbook[[#This Row],[Pheno]],4),RIGHT(ScanWorkbook[[#This Row],[Pheno]],3)))</f>
        <v/>
      </c>
      <c r="J469" s="57" t="s">
        <v>8661</v>
      </c>
      <c r="K469" s="2" t="str">
        <f>IF(ScanWorkbook[[#This Row],[METRC]]=0,"",IF(ScanWorkbook[[#This Row],[METRC]]="","",_xlfn.CONCAT(ScanWorkbook[[#This Row],[Pheno Abv]],".",RIGHT(ScanWorkbook[[#This Row],[METRC]],6))))</f>
        <v/>
      </c>
      <c r="L469" s="7" t="s">
        <v>521</v>
      </c>
    </row>
    <row r="470" spans="1:12" x14ac:dyDescent="0.25">
      <c r="A470" s="8">
        <v>4</v>
      </c>
      <c r="B470" s="54" t="s">
        <v>8171</v>
      </c>
      <c r="C470" s="131" t="s">
        <v>7918</v>
      </c>
      <c r="D470" s="9">
        <v>1</v>
      </c>
      <c r="E470" s="8" t="s">
        <v>8214</v>
      </c>
      <c r="F470" s="7" t="str">
        <f>IF(ISEVEN(ROW(ScanWorkbook[[#This Row],[SCAN INTO THIS COLUMN]])),C470,"")</f>
        <v>1A4070000000065000090309</v>
      </c>
      <c r="G470" s="7" t="str">
        <f>IF(ISEVEN(ROW(ScanWorkbook[[#This Row],[SCAN INTO THIS COLUMN]])),C471,"")</f>
        <v>PLAN008.076488</v>
      </c>
      <c r="H470" s="7" t="str">
        <f>LEFT(ScanWorkbook[[#This Row],[Pheno]],4)</f>
        <v>PLAN</v>
      </c>
      <c r="I470" s="7" t="str">
        <f>IF(SUM(COUNTIF(ScanWorkbook[[#This Row],[Pheno]],{"*.*"})),LEFT(ScanWorkbook[[#This Row],[Pheno]],7),_xlfn.CONCAT(LEFT(ScanWorkbook[[#This Row],[Pheno]],4),RIGHT(ScanWorkbook[[#This Row],[Pheno]],3)))</f>
        <v>PLAN008</v>
      </c>
      <c r="J470" s="57" t="s">
        <v>8472</v>
      </c>
      <c r="K470" s="2" t="str">
        <f>IF(ScanWorkbook[[#This Row],[METRC]]=0,"",IF(ScanWorkbook[[#This Row],[METRC]]="","",_xlfn.CONCAT(ScanWorkbook[[#This Row],[Pheno Abv]],".",RIGHT(ScanWorkbook[[#This Row],[METRC]],6))))</f>
        <v>PLAN008.090309</v>
      </c>
      <c r="L470" s="7" t="s">
        <v>521</v>
      </c>
    </row>
    <row r="471" spans="1:12" x14ac:dyDescent="0.25">
      <c r="A471" s="8">
        <v>4</v>
      </c>
      <c r="B471" s="54" t="s">
        <v>8171</v>
      </c>
      <c r="C471" s="131" t="s">
        <v>7382</v>
      </c>
      <c r="D471" s="9">
        <v>1</v>
      </c>
      <c r="E471" s="8" t="s">
        <v>8214</v>
      </c>
      <c r="F471" s="7" t="str">
        <f>IF(ISEVEN(ROW(ScanWorkbook[[#This Row],[SCAN INTO THIS COLUMN]])),C471,"")</f>
        <v/>
      </c>
      <c r="G471" s="7" t="str">
        <f>IF(ISEVEN(ROW(ScanWorkbook[[#This Row],[SCAN INTO THIS COLUMN]])),C472,"")</f>
        <v/>
      </c>
      <c r="H471" s="7" t="str">
        <f>LEFT(ScanWorkbook[[#This Row],[Pheno]],4)</f>
        <v/>
      </c>
      <c r="I471" s="7" t="str">
        <f>IF(SUM(COUNTIF(ScanWorkbook[[#This Row],[Pheno]],{"*.*"})),LEFT(ScanWorkbook[[#This Row],[Pheno]],7),_xlfn.CONCAT(LEFT(ScanWorkbook[[#This Row],[Pheno]],4),RIGHT(ScanWorkbook[[#This Row],[Pheno]],3)))</f>
        <v/>
      </c>
      <c r="J471" s="57" t="s">
        <v>8472</v>
      </c>
      <c r="K471" s="2" t="str">
        <f>IF(ScanWorkbook[[#This Row],[METRC]]=0,"",IF(ScanWorkbook[[#This Row],[METRC]]="","",_xlfn.CONCAT(ScanWorkbook[[#This Row],[Pheno Abv]],".",RIGHT(ScanWorkbook[[#This Row],[METRC]],6))))</f>
        <v/>
      </c>
      <c r="L471" s="7" t="s">
        <v>521</v>
      </c>
    </row>
    <row r="472" spans="1:12" x14ac:dyDescent="0.25">
      <c r="A472" s="8">
        <v>4</v>
      </c>
      <c r="B472" s="54" t="s">
        <v>8171</v>
      </c>
      <c r="C472" s="131" t="s">
        <v>7758</v>
      </c>
      <c r="D472" s="9">
        <v>2</v>
      </c>
      <c r="E472" s="8" t="s">
        <v>8214</v>
      </c>
      <c r="F472" s="7" t="str">
        <f>IF(ISEVEN(ROW(ScanWorkbook[[#This Row],[SCAN INTO THIS COLUMN]])),C472,"")</f>
        <v>1A4070000000065000088808</v>
      </c>
      <c r="G472" s="7" t="str">
        <f>IF(ISEVEN(ROW(ScanWorkbook[[#This Row],[SCAN INTO THIS COLUMN]])),C473,"")</f>
        <v>NYFL014.078295</v>
      </c>
      <c r="H472" s="7" t="str">
        <f>LEFT(ScanWorkbook[[#This Row],[Pheno]],4)</f>
        <v>NYFL</v>
      </c>
      <c r="I472" s="7" t="str">
        <f>IF(SUM(COUNTIF(ScanWorkbook[[#This Row],[Pheno]],{"*.*"})),LEFT(ScanWorkbook[[#This Row],[Pheno]],7),_xlfn.CONCAT(LEFT(ScanWorkbook[[#This Row],[Pheno]],4),RIGHT(ScanWorkbook[[#This Row],[Pheno]],3)))</f>
        <v>NYFL014</v>
      </c>
      <c r="J472" s="57" t="s">
        <v>8473</v>
      </c>
      <c r="K472" s="2" t="str">
        <f>IF(ScanWorkbook[[#This Row],[METRC]]=0,"",IF(ScanWorkbook[[#This Row],[METRC]]="","",_xlfn.CONCAT(ScanWorkbook[[#This Row],[Pheno Abv]],".",RIGHT(ScanWorkbook[[#This Row],[METRC]],6))))</f>
        <v>NYFL014.088808</v>
      </c>
      <c r="L472" s="7" t="s">
        <v>521</v>
      </c>
    </row>
    <row r="473" spans="1:12" x14ac:dyDescent="0.25">
      <c r="A473" s="8">
        <v>4</v>
      </c>
      <c r="B473" s="54" t="s">
        <v>8171</v>
      </c>
      <c r="C473" s="131" t="s">
        <v>7499</v>
      </c>
      <c r="D473" s="9">
        <v>2</v>
      </c>
      <c r="E473" s="8" t="s">
        <v>8214</v>
      </c>
      <c r="F473" s="7" t="str">
        <f>IF(ISEVEN(ROW(ScanWorkbook[[#This Row],[SCAN INTO THIS COLUMN]])),C473,"")</f>
        <v/>
      </c>
      <c r="G473" s="7" t="str">
        <f>IF(ISEVEN(ROW(ScanWorkbook[[#This Row],[SCAN INTO THIS COLUMN]])),C474,"")</f>
        <v/>
      </c>
      <c r="H473" s="7" t="str">
        <f>LEFT(ScanWorkbook[[#This Row],[Pheno]],4)</f>
        <v/>
      </c>
      <c r="I473" s="7" t="str">
        <f>IF(SUM(COUNTIF(ScanWorkbook[[#This Row],[Pheno]],{"*.*"})),LEFT(ScanWorkbook[[#This Row],[Pheno]],7),_xlfn.CONCAT(LEFT(ScanWorkbook[[#This Row],[Pheno]],4),RIGHT(ScanWorkbook[[#This Row],[Pheno]],3)))</f>
        <v/>
      </c>
      <c r="J473" s="57" t="s">
        <v>8473</v>
      </c>
      <c r="K473" s="2" t="str">
        <f>IF(ScanWorkbook[[#This Row],[METRC]]=0,"",IF(ScanWorkbook[[#This Row],[METRC]]="","",_xlfn.CONCAT(ScanWorkbook[[#This Row],[Pheno Abv]],".",RIGHT(ScanWorkbook[[#This Row],[METRC]],6))))</f>
        <v/>
      </c>
      <c r="L473" s="7" t="s">
        <v>521</v>
      </c>
    </row>
    <row r="474" spans="1:12" x14ac:dyDescent="0.25">
      <c r="A474" s="8">
        <v>4</v>
      </c>
      <c r="B474" s="54" t="s">
        <v>8171</v>
      </c>
      <c r="C474" s="131" t="s">
        <v>7907</v>
      </c>
      <c r="D474" s="9">
        <v>3</v>
      </c>
      <c r="E474" s="8" t="s">
        <v>8214</v>
      </c>
      <c r="F474" s="7" t="str">
        <f>IF(ISEVEN(ROW(ScanWorkbook[[#This Row],[SCAN INTO THIS COLUMN]])),C474,"")</f>
        <v>1A4070000000065000092343</v>
      </c>
      <c r="G474" s="7" t="str">
        <f>IF(ISEVEN(ROW(ScanWorkbook[[#This Row],[SCAN INTO THIS COLUMN]])),C475,"")</f>
        <v>KOKO011.076046</v>
      </c>
      <c r="H474" s="7" t="str">
        <f>LEFT(ScanWorkbook[[#This Row],[Pheno]],4)</f>
        <v>KOKO</v>
      </c>
      <c r="I474" s="7" t="str">
        <f>IF(SUM(COUNTIF(ScanWorkbook[[#This Row],[Pheno]],{"*.*"})),LEFT(ScanWorkbook[[#This Row],[Pheno]],7),_xlfn.CONCAT(LEFT(ScanWorkbook[[#This Row],[Pheno]],4),RIGHT(ScanWorkbook[[#This Row],[Pheno]],3)))</f>
        <v>KOKO011</v>
      </c>
      <c r="J474" s="57" t="s">
        <v>8474</v>
      </c>
      <c r="K474" s="2" t="str">
        <f>IF(ScanWorkbook[[#This Row],[METRC]]=0,"",IF(ScanWorkbook[[#This Row],[METRC]]="","",_xlfn.CONCAT(ScanWorkbook[[#This Row],[Pheno Abv]],".",RIGHT(ScanWorkbook[[#This Row],[METRC]],6))))</f>
        <v>KOKO011.092343</v>
      </c>
      <c r="L474" s="7" t="s">
        <v>521</v>
      </c>
    </row>
    <row r="475" spans="1:12" x14ac:dyDescent="0.25">
      <c r="A475" s="8">
        <v>4</v>
      </c>
      <c r="B475" s="54" t="s">
        <v>8171</v>
      </c>
      <c r="C475" s="131" t="s">
        <v>7385</v>
      </c>
      <c r="D475" s="9">
        <v>3</v>
      </c>
      <c r="E475" s="8" t="s">
        <v>8214</v>
      </c>
      <c r="F475" s="7" t="str">
        <f>IF(ISEVEN(ROW(ScanWorkbook[[#This Row],[SCAN INTO THIS COLUMN]])),C475,"")</f>
        <v/>
      </c>
      <c r="G475" s="7" t="str">
        <f>IF(ISEVEN(ROW(ScanWorkbook[[#This Row],[SCAN INTO THIS COLUMN]])),C476,"")</f>
        <v/>
      </c>
      <c r="H475" s="7" t="str">
        <f>LEFT(ScanWorkbook[[#This Row],[Pheno]],4)</f>
        <v/>
      </c>
      <c r="I475" s="7" t="str">
        <f>IF(SUM(COUNTIF(ScanWorkbook[[#This Row],[Pheno]],{"*.*"})),LEFT(ScanWorkbook[[#This Row],[Pheno]],7),_xlfn.CONCAT(LEFT(ScanWorkbook[[#This Row],[Pheno]],4),RIGHT(ScanWorkbook[[#This Row],[Pheno]],3)))</f>
        <v/>
      </c>
      <c r="J475" s="57" t="s">
        <v>8474</v>
      </c>
      <c r="K475" s="2" t="str">
        <f>IF(ScanWorkbook[[#This Row],[METRC]]=0,"",IF(ScanWorkbook[[#This Row],[METRC]]="","",_xlfn.CONCAT(ScanWorkbook[[#This Row],[Pheno Abv]],".",RIGHT(ScanWorkbook[[#This Row],[METRC]],6))))</f>
        <v/>
      </c>
      <c r="L475" s="7" t="s">
        <v>521</v>
      </c>
    </row>
    <row r="476" spans="1:12" x14ac:dyDescent="0.25">
      <c r="A476" s="8">
        <v>4</v>
      </c>
      <c r="B476" s="54" t="s">
        <v>8171</v>
      </c>
      <c r="C476" s="131" t="s">
        <v>9065</v>
      </c>
      <c r="D476" s="9">
        <v>4</v>
      </c>
      <c r="E476" s="8" t="s">
        <v>8214</v>
      </c>
      <c r="F476" s="7" t="str">
        <f>IF(ISEVEN(ROW(ScanWorkbook[[#This Row],[SCAN INTO THIS COLUMN]])),C476,"")</f>
        <v>1A4070000000065000093811</v>
      </c>
      <c r="G476" s="7" t="str">
        <f>IF(ISEVEN(ROW(ScanWorkbook[[#This Row],[SCAN INTO THIS COLUMN]])),C477,"")</f>
        <v>OROB054.080211</v>
      </c>
      <c r="H476" s="7" t="str">
        <f>LEFT(ScanWorkbook[[#This Row],[Pheno]],4)</f>
        <v>OROB</v>
      </c>
      <c r="I476" s="7" t="str">
        <f>IF(SUM(COUNTIF(ScanWorkbook[[#This Row],[Pheno]],{"*.*"})),LEFT(ScanWorkbook[[#This Row],[Pheno]],7),_xlfn.CONCAT(LEFT(ScanWorkbook[[#This Row],[Pheno]],4),RIGHT(ScanWorkbook[[#This Row],[Pheno]],3)))</f>
        <v>OROB054</v>
      </c>
      <c r="J476" s="57" t="s">
        <v>8475</v>
      </c>
      <c r="K476" s="2" t="str">
        <f>IF(ScanWorkbook[[#This Row],[METRC]]=0,"",IF(ScanWorkbook[[#This Row],[METRC]]="","",_xlfn.CONCAT(ScanWorkbook[[#This Row],[Pheno Abv]],".",RIGHT(ScanWorkbook[[#This Row],[METRC]],6))))</f>
        <v>OROB054.093811</v>
      </c>
      <c r="L476" s="7" t="s">
        <v>521</v>
      </c>
    </row>
    <row r="477" spans="1:12" x14ac:dyDescent="0.25">
      <c r="A477" s="8">
        <v>4</v>
      </c>
      <c r="B477" s="54" t="s">
        <v>8171</v>
      </c>
      <c r="C477" s="131" t="s">
        <v>7563</v>
      </c>
      <c r="D477" s="9">
        <v>4</v>
      </c>
      <c r="E477" s="8" t="s">
        <v>8214</v>
      </c>
      <c r="F477" s="7" t="str">
        <f>IF(ISEVEN(ROW(ScanWorkbook[[#This Row],[SCAN INTO THIS COLUMN]])),C477,"")</f>
        <v/>
      </c>
      <c r="G477" s="7" t="str">
        <f>IF(ISEVEN(ROW(ScanWorkbook[[#This Row],[SCAN INTO THIS COLUMN]])),C478,"")</f>
        <v/>
      </c>
      <c r="H477" s="7" t="str">
        <f>LEFT(ScanWorkbook[[#This Row],[Pheno]],4)</f>
        <v/>
      </c>
      <c r="I477" s="7" t="str">
        <f>IF(SUM(COUNTIF(ScanWorkbook[[#This Row],[Pheno]],{"*.*"})),LEFT(ScanWorkbook[[#This Row],[Pheno]],7),_xlfn.CONCAT(LEFT(ScanWorkbook[[#This Row],[Pheno]],4),RIGHT(ScanWorkbook[[#This Row],[Pheno]],3)))</f>
        <v/>
      </c>
      <c r="J477" s="57" t="s">
        <v>8475</v>
      </c>
      <c r="K477" s="2" t="str">
        <f>IF(ScanWorkbook[[#This Row],[METRC]]=0,"",IF(ScanWorkbook[[#This Row],[METRC]]="","",_xlfn.CONCAT(ScanWorkbook[[#This Row],[Pheno Abv]],".",RIGHT(ScanWorkbook[[#This Row],[METRC]],6))))</f>
        <v/>
      </c>
      <c r="L477" s="7" t="s">
        <v>521</v>
      </c>
    </row>
    <row r="478" spans="1:12" x14ac:dyDescent="0.25">
      <c r="A478" s="8">
        <v>4</v>
      </c>
      <c r="B478" s="54" t="s">
        <v>8171</v>
      </c>
      <c r="C478" s="131" t="s">
        <v>7919</v>
      </c>
      <c r="D478" s="9">
        <v>5</v>
      </c>
      <c r="E478" s="8" t="s">
        <v>8214</v>
      </c>
      <c r="F478" s="7" t="str">
        <f>IF(ISEVEN(ROW(ScanWorkbook[[#This Row],[SCAN INTO THIS COLUMN]])),C478,"")</f>
        <v>1A4070000000065000090310</v>
      </c>
      <c r="G478" s="7" t="str">
        <f>IF(ISEVEN(ROW(ScanWorkbook[[#This Row],[SCAN INTO THIS COLUMN]])),C479,"")</f>
        <v>PLAN008.076488</v>
      </c>
      <c r="H478" s="7" t="str">
        <f>LEFT(ScanWorkbook[[#This Row],[Pheno]],4)</f>
        <v>PLAN</v>
      </c>
      <c r="I478" s="7" t="str">
        <f>IF(SUM(COUNTIF(ScanWorkbook[[#This Row],[Pheno]],{"*.*"})),LEFT(ScanWorkbook[[#This Row],[Pheno]],7),_xlfn.CONCAT(LEFT(ScanWorkbook[[#This Row],[Pheno]],4),RIGHT(ScanWorkbook[[#This Row],[Pheno]],3)))</f>
        <v>PLAN008</v>
      </c>
      <c r="J478" s="57" t="s">
        <v>8476</v>
      </c>
      <c r="K478" s="2" t="str">
        <f>IF(ScanWorkbook[[#This Row],[METRC]]=0,"",IF(ScanWorkbook[[#This Row],[METRC]]="","",_xlfn.CONCAT(ScanWorkbook[[#This Row],[Pheno Abv]],".",RIGHT(ScanWorkbook[[#This Row],[METRC]],6))))</f>
        <v>PLAN008.090310</v>
      </c>
      <c r="L478" s="7" t="s">
        <v>521</v>
      </c>
    </row>
    <row r="479" spans="1:12" x14ac:dyDescent="0.25">
      <c r="A479" s="8">
        <v>4</v>
      </c>
      <c r="B479" s="54" t="s">
        <v>8171</v>
      </c>
      <c r="C479" s="131" t="s">
        <v>7382</v>
      </c>
      <c r="D479" s="9">
        <v>5</v>
      </c>
      <c r="E479" s="8" t="s">
        <v>8214</v>
      </c>
      <c r="F479" s="7" t="str">
        <f>IF(ISEVEN(ROW(ScanWorkbook[[#This Row],[SCAN INTO THIS COLUMN]])),C479,"")</f>
        <v/>
      </c>
      <c r="G479" s="7" t="str">
        <f>IF(ISEVEN(ROW(ScanWorkbook[[#This Row],[SCAN INTO THIS COLUMN]])),C480,"")</f>
        <v/>
      </c>
      <c r="H479" s="7" t="str">
        <f>LEFT(ScanWorkbook[[#This Row],[Pheno]],4)</f>
        <v/>
      </c>
      <c r="I479" s="7" t="str">
        <f>IF(SUM(COUNTIF(ScanWorkbook[[#This Row],[Pheno]],{"*.*"})),LEFT(ScanWorkbook[[#This Row],[Pheno]],7),_xlfn.CONCAT(LEFT(ScanWorkbook[[#This Row],[Pheno]],4),RIGHT(ScanWorkbook[[#This Row],[Pheno]],3)))</f>
        <v/>
      </c>
      <c r="J479" s="57" t="s">
        <v>8476</v>
      </c>
      <c r="K479" s="2" t="str">
        <f>IF(ScanWorkbook[[#This Row],[METRC]]=0,"",IF(ScanWorkbook[[#This Row],[METRC]]="","",_xlfn.CONCAT(ScanWorkbook[[#This Row],[Pheno Abv]],".",RIGHT(ScanWorkbook[[#This Row],[METRC]],6))))</f>
        <v/>
      </c>
      <c r="L479" s="7" t="s">
        <v>521</v>
      </c>
    </row>
    <row r="480" spans="1:12" x14ac:dyDescent="0.25">
      <c r="A480" s="8">
        <v>4</v>
      </c>
      <c r="B480" s="54" t="s">
        <v>8171</v>
      </c>
      <c r="C480" s="131" t="s">
        <v>7910</v>
      </c>
      <c r="D480" s="9">
        <v>6</v>
      </c>
      <c r="E480" s="8" t="s">
        <v>8214</v>
      </c>
      <c r="F480" s="7" t="str">
        <f>IF(ISEVEN(ROW(ScanWorkbook[[#This Row],[SCAN INTO THIS COLUMN]])),C480,"")</f>
        <v>1A4070000000065000091478</v>
      </c>
      <c r="G480" s="7" t="str">
        <f>IF(ISEVEN(ROW(ScanWorkbook[[#This Row],[SCAN INTO THIS COLUMN]])),C481,"")</f>
        <v>LDOS040.073657</v>
      </c>
      <c r="H480" s="7" t="str">
        <f>LEFT(ScanWorkbook[[#This Row],[Pheno]],4)</f>
        <v>LDOS</v>
      </c>
      <c r="I480" s="7" t="str">
        <f>IF(SUM(COUNTIF(ScanWorkbook[[#This Row],[Pheno]],{"*.*"})),LEFT(ScanWorkbook[[#This Row],[Pheno]],7),_xlfn.CONCAT(LEFT(ScanWorkbook[[#This Row],[Pheno]],4),RIGHT(ScanWorkbook[[#This Row],[Pheno]],3)))</f>
        <v>LDOS040</v>
      </c>
      <c r="J480" s="57" t="s">
        <v>8477</v>
      </c>
      <c r="K480" s="2" t="str">
        <f>IF(ScanWorkbook[[#This Row],[METRC]]=0,"",IF(ScanWorkbook[[#This Row],[METRC]]="","",_xlfn.CONCAT(ScanWorkbook[[#This Row],[Pheno Abv]],".",RIGHT(ScanWorkbook[[#This Row],[METRC]],6))))</f>
        <v>LDOS040.091478</v>
      </c>
      <c r="L480" s="7" t="s">
        <v>521</v>
      </c>
    </row>
    <row r="481" spans="1:12" x14ac:dyDescent="0.25">
      <c r="A481" s="8">
        <v>4</v>
      </c>
      <c r="B481" s="54" t="s">
        <v>8171</v>
      </c>
      <c r="C481" s="131" t="s">
        <v>2770</v>
      </c>
      <c r="D481" s="9">
        <v>6</v>
      </c>
      <c r="E481" s="8" t="s">
        <v>8214</v>
      </c>
      <c r="F481" s="7" t="str">
        <f>IF(ISEVEN(ROW(ScanWorkbook[[#This Row],[SCAN INTO THIS COLUMN]])),C481,"")</f>
        <v/>
      </c>
      <c r="G481" s="7" t="str">
        <f>IF(ISEVEN(ROW(ScanWorkbook[[#This Row],[SCAN INTO THIS COLUMN]])),C482,"")</f>
        <v/>
      </c>
      <c r="H481" s="7" t="str">
        <f>LEFT(ScanWorkbook[[#This Row],[Pheno]],4)</f>
        <v/>
      </c>
      <c r="I481" s="7" t="str">
        <f>IF(SUM(COUNTIF(ScanWorkbook[[#This Row],[Pheno]],{"*.*"})),LEFT(ScanWorkbook[[#This Row],[Pheno]],7),_xlfn.CONCAT(LEFT(ScanWorkbook[[#This Row],[Pheno]],4),RIGHT(ScanWorkbook[[#This Row],[Pheno]],3)))</f>
        <v/>
      </c>
      <c r="J481" s="57" t="s">
        <v>8477</v>
      </c>
      <c r="K481" s="2" t="str">
        <f>IF(ScanWorkbook[[#This Row],[METRC]]=0,"",IF(ScanWorkbook[[#This Row],[METRC]]="","",_xlfn.CONCAT(ScanWorkbook[[#This Row],[Pheno Abv]],".",RIGHT(ScanWorkbook[[#This Row],[METRC]],6))))</f>
        <v/>
      </c>
      <c r="L481" s="7" t="s">
        <v>521</v>
      </c>
    </row>
    <row r="482" spans="1:12" x14ac:dyDescent="0.25">
      <c r="A482" s="8">
        <v>4</v>
      </c>
      <c r="B482" s="54" t="s">
        <v>8171</v>
      </c>
      <c r="C482" s="131" t="s">
        <v>7656</v>
      </c>
      <c r="D482" s="9">
        <v>7</v>
      </c>
      <c r="E482" s="8" t="s">
        <v>8214</v>
      </c>
      <c r="F482" s="7" t="str">
        <f>IF(ISEVEN(ROW(ScanWorkbook[[#This Row],[SCAN INTO THIS COLUMN]])),C482,"")</f>
        <v>1A4070000000065000087122</v>
      </c>
      <c r="G482" s="7" t="str">
        <f>IF(ISEVEN(ROW(ScanWorkbook[[#This Row],[SCAN INTO THIS COLUMN]])),C483,"")</f>
        <v>PINE001.067493</v>
      </c>
      <c r="H482" s="7" t="str">
        <f>LEFT(ScanWorkbook[[#This Row],[Pheno]],4)</f>
        <v>PINE</v>
      </c>
      <c r="I482" s="7" t="str">
        <f>IF(SUM(COUNTIF(ScanWorkbook[[#This Row],[Pheno]],{"*.*"})),LEFT(ScanWorkbook[[#This Row],[Pheno]],7),_xlfn.CONCAT(LEFT(ScanWorkbook[[#This Row],[Pheno]],4),RIGHT(ScanWorkbook[[#This Row],[Pheno]],3)))</f>
        <v>PINE001</v>
      </c>
      <c r="J482" s="57" t="s">
        <v>8478</v>
      </c>
      <c r="K482" s="2" t="str">
        <f>IF(ScanWorkbook[[#This Row],[METRC]]=0,"",IF(ScanWorkbook[[#This Row],[METRC]]="","",_xlfn.CONCAT(ScanWorkbook[[#This Row],[Pheno Abv]],".",RIGHT(ScanWorkbook[[#This Row],[METRC]],6))))</f>
        <v>PINE001.087122</v>
      </c>
      <c r="L482" s="7" t="s">
        <v>521</v>
      </c>
    </row>
    <row r="483" spans="1:12" x14ac:dyDescent="0.25">
      <c r="A483" s="8">
        <v>4</v>
      </c>
      <c r="B483" s="54" t="s">
        <v>8171</v>
      </c>
      <c r="C483" s="131" t="s">
        <v>2694</v>
      </c>
      <c r="D483" s="9">
        <v>7</v>
      </c>
      <c r="E483" s="8" t="s">
        <v>8214</v>
      </c>
      <c r="F483" s="7" t="str">
        <f>IF(ISEVEN(ROW(ScanWorkbook[[#This Row],[SCAN INTO THIS COLUMN]])),C483,"")</f>
        <v/>
      </c>
      <c r="G483" s="7" t="str">
        <f>IF(ISEVEN(ROW(ScanWorkbook[[#This Row],[SCAN INTO THIS COLUMN]])),C484,"")</f>
        <v/>
      </c>
      <c r="H483" s="7" t="str">
        <f>LEFT(ScanWorkbook[[#This Row],[Pheno]],4)</f>
        <v/>
      </c>
      <c r="I483" s="7" t="str">
        <f>IF(SUM(COUNTIF(ScanWorkbook[[#This Row],[Pheno]],{"*.*"})),LEFT(ScanWorkbook[[#This Row],[Pheno]],7),_xlfn.CONCAT(LEFT(ScanWorkbook[[#This Row],[Pheno]],4),RIGHT(ScanWorkbook[[#This Row],[Pheno]],3)))</f>
        <v/>
      </c>
      <c r="J483" s="57" t="s">
        <v>8478</v>
      </c>
      <c r="K483" s="2" t="str">
        <f>IF(ScanWorkbook[[#This Row],[METRC]]=0,"",IF(ScanWorkbook[[#This Row],[METRC]]="","",_xlfn.CONCAT(ScanWorkbook[[#This Row],[Pheno Abv]],".",RIGHT(ScanWorkbook[[#This Row],[METRC]],6))))</f>
        <v/>
      </c>
      <c r="L483" s="7" t="s">
        <v>521</v>
      </c>
    </row>
    <row r="484" spans="1:12" x14ac:dyDescent="0.25">
      <c r="A484" s="8">
        <v>4</v>
      </c>
      <c r="B484" s="54" t="s">
        <v>8171</v>
      </c>
      <c r="C484" s="131" t="s">
        <v>7439</v>
      </c>
      <c r="D484" s="9">
        <v>8</v>
      </c>
      <c r="E484" s="8" t="s">
        <v>8214</v>
      </c>
      <c r="F484" s="7" t="str">
        <f>IF(ISEVEN(ROW(ScanWorkbook[[#This Row],[SCAN INTO THIS COLUMN]])),C484,"")</f>
        <v>.</v>
      </c>
      <c r="G484" s="7" t="str">
        <f>IF(ISEVEN(ROW(ScanWorkbook[[#This Row],[SCAN INTO THIS COLUMN]])),C485,"")</f>
        <v>.</v>
      </c>
      <c r="H484" s="7" t="str">
        <f>LEFT(ScanWorkbook[[#This Row],[Pheno]],4)</f>
        <v>.</v>
      </c>
      <c r="I484" s="7" t="str">
        <f>IF(SUM(COUNTIF(ScanWorkbook[[#This Row],[Pheno]],{"*.*"})),LEFT(ScanWorkbook[[#This Row],[Pheno]],7),_xlfn.CONCAT(LEFT(ScanWorkbook[[#This Row],[Pheno]],4),RIGHT(ScanWorkbook[[#This Row],[Pheno]],3)))</f>
        <v>.</v>
      </c>
      <c r="J484" s="57" t="s">
        <v>8479</v>
      </c>
      <c r="K484" s="2" t="str">
        <f>IF(ScanWorkbook[[#This Row],[METRC]]=0,"",IF(ScanWorkbook[[#This Row],[METRC]]="","",_xlfn.CONCAT(ScanWorkbook[[#This Row],[Pheno Abv]],".",RIGHT(ScanWorkbook[[#This Row],[METRC]],6))))</f>
        <v>...</v>
      </c>
      <c r="L484" s="7" t="s">
        <v>521</v>
      </c>
    </row>
    <row r="485" spans="1:12" x14ac:dyDescent="0.25">
      <c r="A485" s="8">
        <v>4</v>
      </c>
      <c r="B485" s="54" t="s">
        <v>8171</v>
      </c>
      <c r="C485" s="131" t="s">
        <v>7439</v>
      </c>
      <c r="D485" s="9">
        <v>8</v>
      </c>
      <c r="E485" s="8" t="s">
        <v>8214</v>
      </c>
      <c r="F485" s="7" t="str">
        <f>IF(ISEVEN(ROW(ScanWorkbook[[#This Row],[SCAN INTO THIS COLUMN]])),C485,"")</f>
        <v/>
      </c>
      <c r="G485" s="7" t="str">
        <f>IF(ISEVEN(ROW(ScanWorkbook[[#This Row],[SCAN INTO THIS COLUMN]])),C486,"")</f>
        <v/>
      </c>
      <c r="H485" s="7" t="str">
        <f>LEFT(ScanWorkbook[[#This Row],[Pheno]],4)</f>
        <v/>
      </c>
      <c r="I485" s="7" t="str">
        <f>IF(SUM(COUNTIF(ScanWorkbook[[#This Row],[Pheno]],{"*.*"})),LEFT(ScanWorkbook[[#This Row],[Pheno]],7),_xlfn.CONCAT(LEFT(ScanWorkbook[[#This Row],[Pheno]],4),RIGHT(ScanWorkbook[[#This Row],[Pheno]],3)))</f>
        <v/>
      </c>
      <c r="J485" s="57" t="s">
        <v>8479</v>
      </c>
      <c r="K485" s="2" t="str">
        <f>IF(ScanWorkbook[[#This Row],[METRC]]=0,"",IF(ScanWorkbook[[#This Row],[METRC]]="","",_xlfn.CONCAT(ScanWorkbook[[#This Row],[Pheno Abv]],".",RIGHT(ScanWorkbook[[#This Row],[METRC]],6))))</f>
        <v/>
      </c>
      <c r="L485" s="7" t="s">
        <v>521</v>
      </c>
    </row>
    <row r="486" spans="1:12" x14ac:dyDescent="0.25">
      <c r="A486" s="8">
        <v>4</v>
      </c>
      <c r="B486" s="54" t="s">
        <v>8171</v>
      </c>
      <c r="C486" s="131" t="s">
        <v>7439</v>
      </c>
      <c r="D486" s="9">
        <v>9</v>
      </c>
      <c r="E486" s="8" t="s">
        <v>8214</v>
      </c>
      <c r="F486" s="7" t="str">
        <f>IF(ISEVEN(ROW(ScanWorkbook[[#This Row],[SCAN INTO THIS COLUMN]])),C486,"")</f>
        <v>.</v>
      </c>
      <c r="G486" s="7" t="str">
        <f>IF(ISEVEN(ROW(ScanWorkbook[[#This Row],[SCAN INTO THIS COLUMN]])),C487,"")</f>
        <v>.</v>
      </c>
      <c r="H486" s="7" t="str">
        <f>LEFT(ScanWorkbook[[#This Row],[Pheno]],4)</f>
        <v>.</v>
      </c>
      <c r="I486" s="7" t="str">
        <f>IF(SUM(COUNTIF(ScanWorkbook[[#This Row],[Pheno]],{"*.*"})),LEFT(ScanWorkbook[[#This Row],[Pheno]],7),_xlfn.CONCAT(LEFT(ScanWorkbook[[#This Row],[Pheno]],4),RIGHT(ScanWorkbook[[#This Row],[Pheno]],3)))</f>
        <v>.</v>
      </c>
      <c r="J486" s="57" t="s">
        <v>8480</v>
      </c>
      <c r="K486" s="2" t="str">
        <f>IF(ScanWorkbook[[#This Row],[METRC]]=0,"",IF(ScanWorkbook[[#This Row],[METRC]]="","",_xlfn.CONCAT(ScanWorkbook[[#This Row],[Pheno Abv]],".",RIGHT(ScanWorkbook[[#This Row],[METRC]],6))))</f>
        <v>...</v>
      </c>
      <c r="L486" s="7" t="s">
        <v>521</v>
      </c>
    </row>
    <row r="487" spans="1:12" x14ac:dyDescent="0.25">
      <c r="A487" s="8">
        <v>4</v>
      </c>
      <c r="B487" s="54" t="s">
        <v>8171</v>
      </c>
      <c r="C487" s="131" t="s">
        <v>7439</v>
      </c>
      <c r="D487" s="9">
        <v>9</v>
      </c>
      <c r="E487" s="8" t="s">
        <v>8214</v>
      </c>
      <c r="F487" s="7" t="str">
        <f>IF(ISEVEN(ROW(ScanWorkbook[[#This Row],[SCAN INTO THIS COLUMN]])),C487,"")</f>
        <v/>
      </c>
      <c r="G487" s="7" t="str">
        <f>IF(ISEVEN(ROW(ScanWorkbook[[#This Row],[SCAN INTO THIS COLUMN]])),C488,"")</f>
        <v/>
      </c>
      <c r="H487" s="7" t="str">
        <f>LEFT(ScanWorkbook[[#This Row],[Pheno]],4)</f>
        <v/>
      </c>
      <c r="I487" s="7" t="str">
        <f>IF(SUM(COUNTIF(ScanWorkbook[[#This Row],[Pheno]],{"*.*"})),LEFT(ScanWorkbook[[#This Row],[Pheno]],7),_xlfn.CONCAT(LEFT(ScanWorkbook[[#This Row],[Pheno]],4),RIGHT(ScanWorkbook[[#This Row],[Pheno]],3)))</f>
        <v/>
      </c>
      <c r="J487" s="57" t="s">
        <v>8480</v>
      </c>
      <c r="K487" s="2" t="str">
        <f>IF(ScanWorkbook[[#This Row],[METRC]]=0,"",IF(ScanWorkbook[[#This Row],[METRC]]="","",_xlfn.CONCAT(ScanWorkbook[[#This Row],[Pheno Abv]],".",RIGHT(ScanWorkbook[[#This Row],[METRC]],6))))</f>
        <v/>
      </c>
      <c r="L487" s="7" t="s">
        <v>521</v>
      </c>
    </row>
    <row r="488" spans="1:12" x14ac:dyDescent="0.25">
      <c r="A488" s="8">
        <v>4</v>
      </c>
      <c r="B488" s="54" t="s">
        <v>8171</v>
      </c>
      <c r="C488" s="131" t="s">
        <v>7439</v>
      </c>
      <c r="D488" s="9">
        <v>10</v>
      </c>
      <c r="E488" s="8" t="s">
        <v>8214</v>
      </c>
      <c r="F488" s="7" t="str">
        <f>IF(ISEVEN(ROW(ScanWorkbook[[#This Row],[SCAN INTO THIS COLUMN]])),C488,"")</f>
        <v>.</v>
      </c>
      <c r="G488" s="7" t="str">
        <f>IF(ISEVEN(ROW(ScanWorkbook[[#This Row],[SCAN INTO THIS COLUMN]])),C489,"")</f>
        <v>.</v>
      </c>
      <c r="H488" s="7" t="str">
        <f>LEFT(ScanWorkbook[[#This Row],[Pheno]],4)</f>
        <v>.</v>
      </c>
      <c r="I488" s="7" t="str">
        <f>IF(SUM(COUNTIF(ScanWorkbook[[#This Row],[Pheno]],{"*.*"})),LEFT(ScanWorkbook[[#This Row],[Pheno]],7),_xlfn.CONCAT(LEFT(ScanWorkbook[[#This Row],[Pheno]],4),RIGHT(ScanWorkbook[[#This Row],[Pheno]],3)))</f>
        <v>.</v>
      </c>
      <c r="J488" s="57" t="s">
        <v>8481</v>
      </c>
      <c r="K488" s="2" t="str">
        <f>IF(ScanWorkbook[[#This Row],[METRC]]=0,"",IF(ScanWorkbook[[#This Row],[METRC]]="","",_xlfn.CONCAT(ScanWorkbook[[#This Row],[Pheno Abv]],".",RIGHT(ScanWorkbook[[#This Row],[METRC]],6))))</f>
        <v>...</v>
      </c>
      <c r="L488" s="7" t="s">
        <v>521</v>
      </c>
    </row>
    <row r="489" spans="1:12" x14ac:dyDescent="0.25">
      <c r="A489" s="8">
        <v>4</v>
      </c>
      <c r="B489" s="54" t="s">
        <v>8171</v>
      </c>
      <c r="C489" s="131" t="s">
        <v>7439</v>
      </c>
      <c r="D489" s="9">
        <v>10</v>
      </c>
      <c r="E489" s="8" t="s">
        <v>8214</v>
      </c>
      <c r="F489" s="7" t="str">
        <f>IF(ISEVEN(ROW(ScanWorkbook[[#This Row],[SCAN INTO THIS COLUMN]])),C489,"")</f>
        <v/>
      </c>
      <c r="G489" s="7" t="str">
        <f>IF(ISEVEN(ROW(ScanWorkbook[[#This Row],[SCAN INTO THIS COLUMN]])),C490,"")</f>
        <v/>
      </c>
      <c r="H489" s="7" t="str">
        <f>LEFT(ScanWorkbook[[#This Row],[Pheno]],4)</f>
        <v/>
      </c>
      <c r="I489" s="7" t="str">
        <f>IF(SUM(COUNTIF(ScanWorkbook[[#This Row],[Pheno]],{"*.*"})),LEFT(ScanWorkbook[[#This Row],[Pheno]],7),_xlfn.CONCAT(LEFT(ScanWorkbook[[#This Row],[Pheno]],4),RIGHT(ScanWorkbook[[#This Row],[Pheno]],3)))</f>
        <v/>
      </c>
      <c r="J489" s="57" t="s">
        <v>8481</v>
      </c>
      <c r="K489" s="2" t="str">
        <f>IF(ScanWorkbook[[#This Row],[METRC]]=0,"",IF(ScanWorkbook[[#This Row],[METRC]]="","",_xlfn.CONCAT(ScanWorkbook[[#This Row],[Pheno Abv]],".",RIGHT(ScanWorkbook[[#This Row],[METRC]],6))))</f>
        <v/>
      </c>
      <c r="L489" s="7" t="s">
        <v>521</v>
      </c>
    </row>
    <row r="490" spans="1:12" x14ac:dyDescent="0.25">
      <c r="A490" s="8">
        <v>4</v>
      </c>
      <c r="B490" s="54" t="s">
        <v>8171</v>
      </c>
      <c r="C490" s="131" t="s">
        <v>7439</v>
      </c>
      <c r="D490" s="9">
        <v>11</v>
      </c>
      <c r="E490" s="8" t="s">
        <v>8214</v>
      </c>
      <c r="F490" s="7" t="str">
        <f>IF(ISEVEN(ROW(ScanWorkbook[[#This Row],[SCAN INTO THIS COLUMN]])),C490,"")</f>
        <v>.</v>
      </c>
      <c r="G490" s="7" t="str">
        <f>IF(ISEVEN(ROW(ScanWorkbook[[#This Row],[SCAN INTO THIS COLUMN]])),C491,"")</f>
        <v>.</v>
      </c>
      <c r="H490" s="7" t="str">
        <f>LEFT(ScanWorkbook[[#This Row],[Pheno]],4)</f>
        <v>.</v>
      </c>
      <c r="I490" s="7" t="str">
        <f>IF(SUM(COUNTIF(ScanWorkbook[[#This Row],[Pheno]],{"*.*"})),LEFT(ScanWorkbook[[#This Row],[Pheno]],7),_xlfn.CONCAT(LEFT(ScanWorkbook[[#This Row],[Pheno]],4),RIGHT(ScanWorkbook[[#This Row],[Pheno]],3)))</f>
        <v>.</v>
      </c>
      <c r="J490" s="57" t="s">
        <v>8662</v>
      </c>
      <c r="K490" s="2" t="str">
        <f>IF(ScanWorkbook[[#This Row],[METRC]]=0,"",IF(ScanWorkbook[[#This Row],[METRC]]="","",_xlfn.CONCAT(ScanWorkbook[[#This Row],[Pheno Abv]],".",RIGHT(ScanWorkbook[[#This Row],[METRC]],6))))</f>
        <v>...</v>
      </c>
      <c r="L490" s="7" t="s">
        <v>521</v>
      </c>
    </row>
    <row r="491" spans="1:12" x14ac:dyDescent="0.25">
      <c r="A491" s="8">
        <v>4</v>
      </c>
      <c r="B491" s="54" t="s">
        <v>8171</v>
      </c>
      <c r="C491" s="131" t="s">
        <v>7439</v>
      </c>
      <c r="D491" s="9">
        <v>11</v>
      </c>
      <c r="E491" s="8" t="s">
        <v>8214</v>
      </c>
      <c r="F491" s="7" t="str">
        <f>IF(ISEVEN(ROW(ScanWorkbook[[#This Row],[SCAN INTO THIS COLUMN]])),C491,"")</f>
        <v/>
      </c>
      <c r="G491" s="7" t="str">
        <f>IF(ISEVEN(ROW(ScanWorkbook[[#This Row],[SCAN INTO THIS COLUMN]])),C492,"")</f>
        <v/>
      </c>
      <c r="H491" s="7" t="str">
        <f>LEFT(ScanWorkbook[[#This Row],[Pheno]],4)</f>
        <v/>
      </c>
      <c r="I491" s="7" t="str">
        <f>IF(SUM(COUNTIF(ScanWorkbook[[#This Row],[Pheno]],{"*.*"})),LEFT(ScanWorkbook[[#This Row],[Pheno]],7),_xlfn.CONCAT(LEFT(ScanWorkbook[[#This Row],[Pheno]],4),RIGHT(ScanWorkbook[[#This Row],[Pheno]],3)))</f>
        <v/>
      </c>
      <c r="J491" s="57" t="s">
        <v>8662</v>
      </c>
      <c r="K491" s="2" t="str">
        <f>IF(ScanWorkbook[[#This Row],[METRC]]=0,"",IF(ScanWorkbook[[#This Row],[METRC]]="","",_xlfn.CONCAT(ScanWorkbook[[#This Row],[Pheno Abv]],".",RIGHT(ScanWorkbook[[#This Row],[METRC]],6))))</f>
        <v/>
      </c>
      <c r="L491" s="7" t="s">
        <v>521</v>
      </c>
    </row>
    <row r="492" spans="1:12" x14ac:dyDescent="0.25">
      <c r="A492" s="8">
        <v>4</v>
      </c>
      <c r="B492" s="54" t="s">
        <v>8171</v>
      </c>
      <c r="C492" s="131" t="s">
        <v>7439</v>
      </c>
      <c r="D492" s="9">
        <v>12</v>
      </c>
      <c r="E492" s="8" t="s">
        <v>8214</v>
      </c>
      <c r="F492" s="7" t="str">
        <f>IF(ISEVEN(ROW(ScanWorkbook[[#This Row],[SCAN INTO THIS COLUMN]])),C492,"")</f>
        <v>.</v>
      </c>
      <c r="G492" s="7" t="str">
        <f>IF(ISEVEN(ROW(ScanWorkbook[[#This Row],[SCAN INTO THIS COLUMN]])),C493,"")</f>
        <v>.</v>
      </c>
      <c r="H492" s="7" t="str">
        <f>LEFT(ScanWorkbook[[#This Row],[Pheno]],4)</f>
        <v>.</v>
      </c>
      <c r="I492" s="7" t="str">
        <f>IF(SUM(COUNTIF(ScanWorkbook[[#This Row],[Pheno]],{"*.*"})),LEFT(ScanWorkbook[[#This Row],[Pheno]],7),_xlfn.CONCAT(LEFT(ScanWorkbook[[#This Row],[Pheno]],4),RIGHT(ScanWorkbook[[#This Row],[Pheno]],3)))</f>
        <v>.</v>
      </c>
      <c r="J492" s="57" t="s">
        <v>8663</v>
      </c>
      <c r="K492" s="2" t="str">
        <f>IF(ScanWorkbook[[#This Row],[METRC]]=0,"",IF(ScanWorkbook[[#This Row],[METRC]]="","",_xlfn.CONCAT(ScanWorkbook[[#This Row],[Pheno Abv]],".",RIGHT(ScanWorkbook[[#This Row],[METRC]],6))))</f>
        <v>...</v>
      </c>
      <c r="L492" s="7" t="s">
        <v>521</v>
      </c>
    </row>
    <row r="493" spans="1:12" x14ac:dyDescent="0.25">
      <c r="A493" s="8">
        <v>4</v>
      </c>
      <c r="B493" s="54" t="s">
        <v>8171</v>
      </c>
      <c r="C493" s="131" t="s">
        <v>7439</v>
      </c>
      <c r="D493" s="9">
        <v>12</v>
      </c>
      <c r="E493" s="8" t="s">
        <v>8214</v>
      </c>
      <c r="F493" s="7" t="str">
        <f>IF(ISEVEN(ROW(ScanWorkbook[[#This Row],[SCAN INTO THIS COLUMN]])),C493,"")</f>
        <v/>
      </c>
      <c r="G493" s="7" t="str">
        <f>IF(ISEVEN(ROW(ScanWorkbook[[#This Row],[SCAN INTO THIS COLUMN]])),C494,"")</f>
        <v/>
      </c>
      <c r="H493" s="7" t="str">
        <f>LEFT(ScanWorkbook[[#This Row],[Pheno]],4)</f>
        <v/>
      </c>
      <c r="I493" s="7" t="str">
        <f>IF(SUM(COUNTIF(ScanWorkbook[[#This Row],[Pheno]],{"*.*"})),LEFT(ScanWorkbook[[#This Row],[Pheno]],7),_xlfn.CONCAT(LEFT(ScanWorkbook[[#This Row],[Pheno]],4),RIGHT(ScanWorkbook[[#This Row],[Pheno]],3)))</f>
        <v/>
      </c>
      <c r="J493" s="57" t="s">
        <v>8663</v>
      </c>
      <c r="K493" s="2" t="str">
        <f>IF(ScanWorkbook[[#This Row],[METRC]]=0,"",IF(ScanWorkbook[[#This Row],[METRC]]="","",_xlfn.CONCAT(ScanWorkbook[[#This Row],[Pheno Abv]],".",RIGHT(ScanWorkbook[[#This Row],[METRC]],6))))</f>
        <v/>
      </c>
      <c r="L493" s="7" t="s">
        <v>521</v>
      </c>
    </row>
    <row r="494" spans="1:12" x14ac:dyDescent="0.25">
      <c r="A494" s="8">
        <v>4</v>
      </c>
      <c r="B494" s="54" t="s">
        <v>8171</v>
      </c>
      <c r="C494" s="131" t="s">
        <v>7439</v>
      </c>
      <c r="D494" s="9">
        <v>13</v>
      </c>
      <c r="E494" s="8" t="s">
        <v>8214</v>
      </c>
      <c r="F494" s="7" t="str">
        <f>IF(ISEVEN(ROW(ScanWorkbook[[#This Row],[SCAN INTO THIS COLUMN]])),C494,"")</f>
        <v>.</v>
      </c>
      <c r="G494" s="7" t="str">
        <f>IF(ISEVEN(ROW(ScanWorkbook[[#This Row],[SCAN INTO THIS COLUMN]])),C495,"")</f>
        <v>.</v>
      </c>
      <c r="H494" s="7" t="str">
        <f>LEFT(ScanWorkbook[[#This Row],[Pheno]],4)</f>
        <v>.</v>
      </c>
      <c r="I494" s="7" t="str">
        <f>IF(SUM(COUNTIF(ScanWorkbook[[#This Row],[Pheno]],{"*.*"})),LEFT(ScanWorkbook[[#This Row],[Pheno]],7),_xlfn.CONCAT(LEFT(ScanWorkbook[[#This Row],[Pheno]],4),RIGHT(ScanWorkbook[[#This Row],[Pheno]],3)))</f>
        <v>.</v>
      </c>
      <c r="J494" s="57" t="s">
        <v>8664</v>
      </c>
      <c r="K494" s="2" t="str">
        <f>IF(ScanWorkbook[[#This Row],[METRC]]=0,"",IF(ScanWorkbook[[#This Row],[METRC]]="","",_xlfn.CONCAT(ScanWorkbook[[#This Row],[Pheno Abv]],".",RIGHT(ScanWorkbook[[#This Row],[METRC]],6))))</f>
        <v>...</v>
      </c>
      <c r="L494" s="7" t="s">
        <v>521</v>
      </c>
    </row>
    <row r="495" spans="1:12" x14ac:dyDescent="0.25">
      <c r="A495" s="8">
        <v>4</v>
      </c>
      <c r="B495" s="54" t="s">
        <v>8171</v>
      </c>
      <c r="C495" s="131" t="s">
        <v>7439</v>
      </c>
      <c r="D495" s="9">
        <v>13</v>
      </c>
      <c r="E495" s="8" t="s">
        <v>8214</v>
      </c>
      <c r="F495" s="7" t="str">
        <f>IF(ISEVEN(ROW(ScanWorkbook[[#This Row],[SCAN INTO THIS COLUMN]])),C495,"")</f>
        <v/>
      </c>
      <c r="G495" s="7" t="str">
        <f>IF(ISEVEN(ROW(ScanWorkbook[[#This Row],[SCAN INTO THIS COLUMN]])),C496,"")</f>
        <v/>
      </c>
      <c r="H495" s="7" t="str">
        <f>LEFT(ScanWorkbook[[#This Row],[Pheno]],4)</f>
        <v/>
      </c>
      <c r="I495" s="7" t="str">
        <f>IF(SUM(COUNTIF(ScanWorkbook[[#This Row],[Pheno]],{"*.*"})),LEFT(ScanWorkbook[[#This Row],[Pheno]],7),_xlfn.CONCAT(LEFT(ScanWorkbook[[#This Row],[Pheno]],4),RIGHT(ScanWorkbook[[#This Row],[Pheno]],3)))</f>
        <v/>
      </c>
      <c r="J495" s="57" t="s">
        <v>8664</v>
      </c>
      <c r="K495" s="2" t="str">
        <f>IF(ScanWorkbook[[#This Row],[METRC]]=0,"",IF(ScanWorkbook[[#This Row],[METRC]]="","",_xlfn.CONCAT(ScanWorkbook[[#This Row],[Pheno Abv]],".",RIGHT(ScanWorkbook[[#This Row],[METRC]],6))))</f>
        <v/>
      </c>
      <c r="L495" s="7" t="s">
        <v>521</v>
      </c>
    </row>
    <row r="496" spans="1:12" x14ac:dyDescent="0.25">
      <c r="A496" s="8">
        <v>4</v>
      </c>
      <c r="B496" s="54" t="s">
        <v>8171</v>
      </c>
      <c r="C496" s="131" t="s">
        <v>7439</v>
      </c>
      <c r="D496" s="9">
        <v>14</v>
      </c>
      <c r="E496" s="8" t="s">
        <v>8214</v>
      </c>
      <c r="F496" s="7" t="str">
        <f>IF(ISEVEN(ROW(ScanWorkbook[[#This Row],[SCAN INTO THIS COLUMN]])),C496,"")</f>
        <v>.</v>
      </c>
      <c r="G496" s="7" t="str">
        <f>IF(ISEVEN(ROW(ScanWorkbook[[#This Row],[SCAN INTO THIS COLUMN]])),C497,"")</f>
        <v>.</v>
      </c>
      <c r="H496" s="7" t="str">
        <f>LEFT(ScanWorkbook[[#This Row],[Pheno]],4)</f>
        <v>.</v>
      </c>
      <c r="I496" s="7" t="str">
        <f>IF(SUM(COUNTIF(ScanWorkbook[[#This Row],[Pheno]],{"*.*"})),LEFT(ScanWorkbook[[#This Row],[Pheno]],7),_xlfn.CONCAT(LEFT(ScanWorkbook[[#This Row],[Pheno]],4),RIGHT(ScanWorkbook[[#This Row],[Pheno]],3)))</f>
        <v>.</v>
      </c>
      <c r="J496" s="57" t="s">
        <v>8665</v>
      </c>
      <c r="K496" s="2" t="str">
        <f>IF(ScanWorkbook[[#This Row],[METRC]]=0,"",IF(ScanWorkbook[[#This Row],[METRC]]="","",_xlfn.CONCAT(ScanWorkbook[[#This Row],[Pheno Abv]],".",RIGHT(ScanWorkbook[[#This Row],[METRC]],6))))</f>
        <v>...</v>
      </c>
      <c r="L496" s="7" t="s">
        <v>521</v>
      </c>
    </row>
    <row r="497" spans="1:12" x14ac:dyDescent="0.25">
      <c r="A497" s="8">
        <v>4</v>
      </c>
      <c r="B497" s="54" t="s">
        <v>8171</v>
      </c>
      <c r="C497" s="131" t="s">
        <v>7439</v>
      </c>
      <c r="D497" s="9">
        <v>14</v>
      </c>
      <c r="E497" s="8" t="s">
        <v>8214</v>
      </c>
      <c r="F497" s="7" t="str">
        <f>IF(ISEVEN(ROW(ScanWorkbook[[#This Row],[SCAN INTO THIS COLUMN]])),C497,"")</f>
        <v/>
      </c>
      <c r="G497" s="7" t="str">
        <f>IF(ISEVEN(ROW(ScanWorkbook[[#This Row],[SCAN INTO THIS COLUMN]])),C498,"")</f>
        <v/>
      </c>
      <c r="H497" s="7" t="str">
        <f>LEFT(ScanWorkbook[[#This Row],[Pheno]],4)</f>
        <v/>
      </c>
      <c r="I497" s="7" t="str">
        <f>IF(SUM(COUNTIF(ScanWorkbook[[#This Row],[Pheno]],{"*.*"})),LEFT(ScanWorkbook[[#This Row],[Pheno]],7),_xlfn.CONCAT(LEFT(ScanWorkbook[[#This Row],[Pheno]],4),RIGHT(ScanWorkbook[[#This Row],[Pheno]],3)))</f>
        <v/>
      </c>
      <c r="J497" s="57" t="s">
        <v>8665</v>
      </c>
      <c r="K497" s="2" t="str">
        <f>IF(ScanWorkbook[[#This Row],[METRC]]=0,"",IF(ScanWorkbook[[#This Row],[METRC]]="","",_xlfn.CONCAT(ScanWorkbook[[#This Row],[Pheno Abv]],".",RIGHT(ScanWorkbook[[#This Row],[METRC]],6))))</f>
        <v/>
      </c>
      <c r="L497" s="7" t="s">
        <v>521</v>
      </c>
    </row>
    <row r="498" spans="1:12" x14ac:dyDescent="0.25">
      <c r="A498" s="8">
        <v>4</v>
      </c>
      <c r="B498" s="54" t="s">
        <v>8171</v>
      </c>
      <c r="C498" s="131" t="s">
        <v>7439</v>
      </c>
      <c r="D498" s="9">
        <v>15</v>
      </c>
      <c r="E498" s="8" t="s">
        <v>8214</v>
      </c>
      <c r="F498" s="7" t="str">
        <f>IF(ISEVEN(ROW(ScanWorkbook[[#This Row],[SCAN INTO THIS COLUMN]])),C498,"")</f>
        <v>.</v>
      </c>
      <c r="G498" s="7" t="str">
        <f>IF(ISEVEN(ROW(ScanWorkbook[[#This Row],[SCAN INTO THIS COLUMN]])),C499,"")</f>
        <v>.</v>
      </c>
      <c r="H498" s="7" t="str">
        <f>LEFT(ScanWorkbook[[#This Row],[Pheno]],4)</f>
        <v>.</v>
      </c>
      <c r="I498" s="7" t="str">
        <f>IF(SUM(COUNTIF(ScanWorkbook[[#This Row],[Pheno]],{"*.*"})),LEFT(ScanWorkbook[[#This Row],[Pheno]],7),_xlfn.CONCAT(LEFT(ScanWorkbook[[#This Row],[Pheno]],4),RIGHT(ScanWorkbook[[#This Row],[Pheno]],3)))</f>
        <v>.</v>
      </c>
      <c r="J498" s="57" t="s">
        <v>8666</v>
      </c>
      <c r="K498" s="2" t="str">
        <f>IF(ScanWorkbook[[#This Row],[METRC]]=0,"",IF(ScanWorkbook[[#This Row],[METRC]]="","",_xlfn.CONCAT(ScanWorkbook[[#This Row],[Pheno Abv]],".",RIGHT(ScanWorkbook[[#This Row],[METRC]],6))))</f>
        <v>...</v>
      </c>
      <c r="L498" s="7" t="s">
        <v>521</v>
      </c>
    </row>
    <row r="499" spans="1:12" x14ac:dyDescent="0.25">
      <c r="A499" s="8">
        <v>4</v>
      </c>
      <c r="B499" s="54" t="s">
        <v>8171</v>
      </c>
      <c r="C499" s="131" t="s">
        <v>7439</v>
      </c>
      <c r="D499" s="9">
        <v>15</v>
      </c>
      <c r="E499" s="8" t="s">
        <v>8214</v>
      </c>
      <c r="F499" s="7" t="str">
        <f>IF(ISEVEN(ROW(ScanWorkbook[[#This Row],[SCAN INTO THIS COLUMN]])),C499,"")</f>
        <v/>
      </c>
      <c r="G499" s="7" t="str">
        <f>IF(ISEVEN(ROW(ScanWorkbook[[#This Row],[SCAN INTO THIS COLUMN]])),C500,"")</f>
        <v/>
      </c>
      <c r="H499" s="7" t="str">
        <f>LEFT(ScanWorkbook[[#This Row],[Pheno]],4)</f>
        <v/>
      </c>
      <c r="I499" s="7" t="str">
        <f>IF(SUM(COUNTIF(ScanWorkbook[[#This Row],[Pheno]],{"*.*"})),LEFT(ScanWorkbook[[#This Row],[Pheno]],7),_xlfn.CONCAT(LEFT(ScanWorkbook[[#This Row],[Pheno]],4),RIGHT(ScanWorkbook[[#This Row],[Pheno]],3)))</f>
        <v/>
      </c>
      <c r="J499" s="57" t="s">
        <v>8666</v>
      </c>
      <c r="K499" s="2" t="str">
        <f>IF(ScanWorkbook[[#This Row],[METRC]]=0,"",IF(ScanWorkbook[[#This Row],[METRC]]="","",_xlfn.CONCAT(ScanWorkbook[[#This Row],[Pheno Abv]],".",RIGHT(ScanWorkbook[[#This Row],[METRC]],6))))</f>
        <v/>
      </c>
      <c r="L499" s="7" t="s">
        <v>521</v>
      </c>
    </row>
    <row r="500" spans="1:12" x14ac:dyDescent="0.25">
      <c r="A500" s="8">
        <v>4</v>
      </c>
      <c r="B500" s="54" t="s">
        <v>8171</v>
      </c>
      <c r="C500" s="131" t="s">
        <v>7439</v>
      </c>
      <c r="D500" s="9">
        <v>16</v>
      </c>
      <c r="E500" s="8" t="s">
        <v>8214</v>
      </c>
      <c r="F500" s="7" t="str">
        <f>IF(ISEVEN(ROW(ScanWorkbook[[#This Row],[SCAN INTO THIS COLUMN]])),C500,"")</f>
        <v>.</v>
      </c>
      <c r="G500" s="7" t="str">
        <f>IF(ISEVEN(ROW(ScanWorkbook[[#This Row],[SCAN INTO THIS COLUMN]])),C501,"")</f>
        <v>.</v>
      </c>
      <c r="H500" s="7" t="str">
        <f>LEFT(ScanWorkbook[[#This Row],[Pheno]],4)</f>
        <v>.</v>
      </c>
      <c r="I500" s="7" t="str">
        <f>IF(SUM(COUNTIF(ScanWorkbook[[#This Row],[Pheno]],{"*.*"})),LEFT(ScanWorkbook[[#This Row],[Pheno]],7),_xlfn.CONCAT(LEFT(ScanWorkbook[[#This Row],[Pheno]],4),RIGHT(ScanWorkbook[[#This Row],[Pheno]],3)))</f>
        <v>.</v>
      </c>
      <c r="J500" s="57" t="s">
        <v>8667</v>
      </c>
      <c r="K500" s="2" t="str">
        <f>IF(ScanWorkbook[[#This Row],[METRC]]=0,"",IF(ScanWorkbook[[#This Row],[METRC]]="","",_xlfn.CONCAT(ScanWorkbook[[#This Row],[Pheno Abv]],".",RIGHT(ScanWorkbook[[#This Row],[METRC]],6))))</f>
        <v>...</v>
      </c>
      <c r="L500" s="7" t="s">
        <v>521</v>
      </c>
    </row>
    <row r="501" spans="1:12" x14ac:dyDescent="0.25">
      <c r="A501" s="8">
        <v>4</v>
      </c>
      <c r="B501" s="54" t="s">
        <v>8171</v>
      </c>
      <c r="C501" s="131" t="s">
        <v>7439</v>
      </c>
      <c r="D501" s="9">
        <v>16</v>
      </c>
      <c r="E501" s="8" t="s">
        <v>8214</v>
      </c>
      <c r="F501" s="7" t="str">
        <f>IF(ISEVEN(ROW(ScanWorkbook[[#This Row],[SCAN INTO THIS COLUMN]])),C501,"")</f>
        <v/>
      </c>
      <c r="G501" s="7" t="str">
        <f>IF(ISEVEN(ROW(ScanWorkbook[[#This Row],[SCAN INTO THIS COLUMN]])),C502,"")</f>
        <v/>
      </c>
      <c r="H501" s="7" t="str">
        <f>LEFT(ScanWorkbook[[#This Row],[Pheno]],4)</f>
        <v/>
      </c>
      <c r="I501" s="7" t="str">
        <f>IF(SUM(COUNTIF(ScanWorkbook[[#This Row],[Pheno]],{"*.*"})),LEFT(ScanWorkbook[[#This Row],[Pheno]],7),_xlfn.CONCAT(LEFT(ScanWorkbook[[#This Row],[Pheno]],4),RIGHT(ScanWorkbook[[#This Row],[Pheno]],3)))</f>
        <v/>
      </c>
      <c r="J501" s="57" t="s">
        <v>8667</v>
      </c>
      <c r="K501" s="2" t="str">
        <f>IF(ScanWorkbook[[#This Row],[METRC]]=0,"",IF(ScanWorkbook[[#This Row],[METRC]]="","",_xlfn.CONCAT(ScanWorkbook[[#This Row],[Pheno Abv]],".",RIGHT(ScanWorkbook[[#This Row],[METRC]],6))))</f>
        <v/>
      </c>
      <c r="L501" s="7" t="s">
        <v>521</v>
      </c>
    </row>
    <row r="502" spans="1:12" x14ac:dyDescent="0.25">
      <c r="A502" s="8">
        <v>4</v>
      </c>
      <c r="B502" s="54" t="s">
        <v>8171</v>
      </c>
      <c r="C502" s="131" t="s">
        <v>7439</v>
      </c>
      <c r="D502" s="9">
        <v>17</v>
      </c>
      <c r="E502" s="8" t="s">
        <v>8214</v>
      </c>
      <c r="F502" s="7" t="str">
        <f>IF(ISEVEN(ROW(ScanWorkbook[[#This Row],[SCAN INTO THIS COLUMN]])),C502,"")</f>
        <v>.</v>
      </c>
      <c r="G502" s="7" t="str">
        <f>IF(ISEVEN(ROW(ScanWorkbook[[#This Row],[SCAN INTO THIS COLUMN]])),C503,"")</f>
        <v>.</v>
      </c>
      <c r="H502" s="7" t="str">
        <f>LEFT(ScanWorkbook[[#This Row],[Pheno]],4)</f>
        <v>.</v>
      </c>
      <c r="I502" s="7" t="str">
        <f>IF(SUM(COUNTIF(ScanWorkbook[[#This Row],[Pheno]],{"*.*"})),LEFT(ScanWorkbook[[#This Row],[Pheno]],7),_xlfn.CONCAT(LEFT(ScanWorkbook[[#This Row],[Pheno]],4),RIGHT(ScanWorkbook[[#This Row],[Pheno]],3)))</f>
        <v>.</v>
      </c>
      <c r="J502" s="57" t="s">
        <v>8668</v>
      </c>
      <c r="K502" s="2" t="str">
        <f>IF(ScanWorkbook[[#This Row],[METRC]]=0,"",IF(ScanWorkbook[[#This Row],[METRC]]="","",_xlfn.CONCAT(ScanWorkbook[[#This Row],[Pheno Abv]],".",RIGHT(ScanWorkbook[[#This Row],[METRC]],6))))</f>
        <v>...</v>
      </c>
      <c r="L502" s="7" t="s">
        <v>521</v>
      </c>
    </row>
    <row r="503" spans="1:12" x14ac:dyDescent="0.25">
      <c r="A503" s="8">
        <v>4</v>
      </c>
      <c r="B503" s="54" t="s">
        <v>8171</v>
      </c>
      <c r="C503" s="131" t="s">
        <v>7439</v>
      </c>
      <c r="D503" s="9">
        <v>17</v>
      </c>
      <c r="E503" s="8" t="s">
        <v>8214</v>
      </c>
      <c r="F503" s="7" t="str">
        <f>IF(ISEVEN(ROW(ScanWorkbook[[#This Row],[SCAN INTO THIS COLUMN]])),C503,"")</f>
        <v/>
      </c>
      <c r="G503" s="7" t="str">
        <f>IF(ISEVEN(ROW(ScanWorkbook[[#This Row],[SCAN INTO THIS COLUMN]])),C504,"")</f>
        <v/>
      </c>
      <c r="H503" s="7" t="str">
        <f>LEFT(ScanWorkbook[[#This Row],[Pheno]],4)</f>
        <v/>
      </c>
      <c r="I503" s="7" t="str">
        <f>IF(SUM(COUNTIF(ScanWorkbook[[#This Row],[Pheno]],{"*.*"})),LEFT(ScanWorkbook[[#This Row],[Pheno]],7),_xlfn.CONCAT(LEFT(ScanWorkbook[[#This Row],[Pheno]],4),RIGHT(ScanWorkbook[[#This Row],[Pheno]],3)))</f>
        <v/>
      </c>
      <c r="J503" s="57" t="s">
        <v>8668</v>
      </c>
      <c r="K503" s="2" t="str">
        <f>IF(ScanWorkbook[[#This Row],[METRC]]=0,"",IF(ScanWorkbook[[#This Row],[METRC]]="","",_xlfn.CONCAT(ScanWorkbook[[#This Row],[Pheno Abv]],".",RIGHT(ScanWorkbook[[#This Row],[METRC]],6))))</f>
        <v/>
      </c>
      <c r="L503" s="7" t="s">
        <v>521</v>
      </c>
    </row>
    <row r="504" spans="1:12" x14ac:dyDescent="0.25">
      <c r="A504" s="8">
        <v>4</v>
      </c>
      <c r="B504" s="54" t="s">
        <v>8171</v>
      </c>
      <c r="C504" s="131" t="s">
        <v>7439</v>
      </c>
      <c r="D504" s="9">
        <v>18</v>
      </c>
      <c r="E504" s="8" t="s">
        <v>8214</v>
      </c>
      <c r="F504" s="7" t="str">
        <f>IF(ISEVEN(ROW(ScanWorkbook[[#This Row],[SCAN INTO THIS COLUMN]])),C504,"")</f>
        <v>.</v>
      </c>
      <c r="G504" s="7" t="str">
        <f>IF(ISEVEN(ROW(ScanWorkbook[[#This Row],[SCAN INTO THIS COLUMN]])),C505,"")</f>
        <v>.</v>
      </c>
      <c r="H504" s="7" t="str">
        <f>LEFT(ScanWorkbook[[#This Row],[Pheno]],4)</f>
        <v>.</v>
      </c>
      <c r="I504" s="7" t="str">
        <f>IF(SUM(COUNTIF(ScanWorkbook[[#This Row],[Pheno]],{"*.*"})),LEFT(ScanWorkbook[[#This Row],[Pheno]],7),_xlfn.CONCAT(LEFT(ScanWorkbook[[#This Row],[Pheno]],4),RIGHT(ScanWorkbook[[#This Row],[Pheno]],3)))</f>
        <v>.</v>
      </c>
      <c r="J504" s="57" t="s">
        <v>8669</v>
      </c>
      <c r="K504" s="2" t="str">
        <f>IF(ScanWorkbook[[#This Row],[METRC]]=0,"",IF(ScanWorkbook[[#This Row],[METRC]]="","",_xlfn.CONCAT(ScanWorkbook[[#This Row],[Pheno Abv]],".",RIGHT(ScanWorkbook[[#This Row],[METRC]],6))))</f>
        <v>...</v>
      </c>
      <c r="L504" s="7" t="s">
        <v>521</v>
      </c>
    </row>
    <row r="505" spans="1:12" x14ac:dyDescent="0.25">
      <c r="A505" s="8">
        <v>4</v>
      </c>
      <c r="B505" s="54" t="s">
        <v>8171</v>
      </c>
      <c r="C505" s="131" t="s">
        <v>7439</v>
      </c>
      <c r="D505" s="9">
        <v>18</v>
      </c>
      <c r="E505" s="8" t="s">
        <v>8214</v>
      </c>
      <c r="F505" s="7" t="str">
        <f>IF(ISEVEN(ROW(ScanWorkbook[[#This Row],[SCAN INTO THIS COLUMN]])),C505,"")</f>
        <v/>
      </c>
      <c r="G505" s="7" t="str">
        <f>IF(ISEVEN(ROW(ScanWorkbook[[#This Row],[SCAN INTO THIS COLUMN]])),C506,"")</f>
        <v/>
      </c>
      <c r="H505" s="7" t="str">
        <f>LEFT(ScanWorkbook[[#This Row],[Pheno]],4)</f>
        <v/>
      </c>
      <c r="I505" s="7" t="str">
        <f>IF(SUM(COUNTIF(ScanWorkbook[[#This Row],[Pheno]],{"*.*"})),LEFT(ScanWorkbook[[#This Row],[Pheno]],7),_xlfn.CONCAT(LEFT(ScanWorkbook[[#This Row],[Pheno]],4),RIGHT(ScanWorkbook[[#This Row],[Pheno]],3)))</f>
        <v/>
      </c>
      <c r="J505" s="57" t="s">
        <v>8669</v>
      </c>
      <c r="K505" s="2" t="str">
        <f>IF(ScanWorkbook[[#This Row],[METRC]]=0,"",IF(ScanWorkbook[[#This Row],[METRC]]="","",_xlfn.CONCAT(ScanWorkbook[[#This Row],[Pheno Abv]],".",RIGHT(ScanWorkbook[[#This Row],[METRC]],6))))</f>
        <v/>
      </c>
      <c r="L505" s="7" t="s">
        <v>521</v>
      </c>
    </row>
    <row r="506" spans="1:12" x14ac:dyDescent="0.25">
      <c r="A506" s="8">
        <v>4</v>
      </c>
      <c r="B506" s="54" t="s">
        <v>8171</v>
      </c>
      <c r="C506" s="131" t="s">
        <v>7439</v>
      </c>
      <c r="D506" s="9">
        <v>19</v>
      </c>
      <c r="E506" s="8" t="s">
        <v>8214</v>
      </c>
      <c r="F506" s="7" t="str">
        <f>IF(ISEVEN(ROW(ScanWorkbook[[#This Row],[SCAN INTO THIS COLUMN]])),C506,"")</f>
        <v>.</v>
      </c>
      <c r="G506" s="7" t="str">
        <f>IF(ISEVEN(ROW(ScanWorkbook[[#This Row],[SCAN INTO THIS COLUMN]])),C507,"")</f>
        <v>.</v>
      </c>
      <c r="H506" s="7" t="str">
        <f>LEFT(ScanWorkbook[[#This Row],[Pheno]],4)</f>
        <v>.</v>
      </c>
      <c r="I506" s="7" t="str">
        <f>IF(SUM(COUNTIF(ScanWorkbook[[#This Row],[Pheno]],{"*.*"})),LEFT(ScanWorkbook[[#This Row],[Pheno]],7),_xlfn.CONCAT(LEFT(ScanWorkbook[[#This Row],[Pheno]],4),RIGHT(ScanWorkbook[[#This Row],[Pheno]],3)))</f>
        <v>.</v>
      </c>
      <c r="J506" s="57" t="s">
        <v>8670</v>
      </c>
      <c r="K506" s="2" t="str">
        <f>IF(ScanWorkbook[[#This Row],[METRC]]=0,"",IF(ScanWorkbook[[#This Row],[METRC]]="","",_xlfn.CONCAT(ScanWorkbook[[#This Row],[Pheno Abv]],".",RIGHT(ScanWorkbook[[#This Row],[METRC]],6))))</f>
        <v>...</v>
      </c>
      <c r="L506" s="7" t="s">
        <v>521</v>
      </c>
    </row>
    <row r="507" spans="1:12" x14ac:dyDescent="0.25">
      <c r="A507" s="8">
        <v>4</v>
      </c>
      <c r="B507" s="54" t="s">
        <v>8171</v>
      </c>
      <c r="C507" s="131" t="s">
        <v>7439</v>
      </c>
      <c r="D507" s="9">
        <v>19</v>
      </c>
      <c r="E507" s="8" t="s">
        <v>8214</v>
      </c>
      <c r="F507" s="7" t="str">
        <f>IF(ISEVEN(ROW(ScanWorkbook[[#This Row],[SCAN INTO THIS COLUMN]])),C507,"")</f>
        <v/>
      </c>
      <c r="G507" s="7" t="str">
        <f>IF(ISEVEN(ROW(ScanWorkbook[[#This Row],[SCAN INTO THIS COLUMN]])),C508,"")</f>
        <v/>
      </c>
      <c r="H507" s="7" t="str">
        <f>LEFT(ScanWorkbook[[#This Row],[Pheno]],4)</f>
        <v/>
      </c>
      <c r="I507" s="7" t="str">
        <f>IF(SUM(COUNTIF(ScanWorkbook[[#This Row],[Pheno]],{"*.*"})),LEFT(ScanWorkbook[[#This Row],[Pheno]],7),_xlfn.CONCAT(LEFT(ScanWorkbook[[#This Row],[Pheno]],4),RIGHT(ScanWorkbook[[#This Row],[Pheno]],3)))</f>
        <v/>
      </c>
      <c r="J507" s="57" t="s">
        <v>8670</v>
      </c>
      <c r="K507" s="2" t="str">
        <f>IF(ScanWorkbook[[#This Row],[METRC]]=0,"",IF(ScanWorkbook[[#This Row],[METRC]]="","",_xlfn.CONCAT(ScanWorkbook[[#This Row],[Pheno Abv]],".",RIGHT(ScanWorkbook[[#This Row],[METRC]],6))))</f>
        <v/>
      </c>
      <c r="L507" s="7" t="s">
        <v>521</v>
      </c>
    </row>
    <row r="508" spans="1:12" x14ac:dyDescent="0.25">
      <c r="A508" s="8">
        <v>4</v>
      </c>
      <c r="B508" s="54" t="s">
        <v>8171</v>
      </c>
      <c r="C508" s="131" t="s">
        <v>7439</v>
      </c>
      <c r="D508" s="9">
        <v>20</v>
      </c>
      <c r="E508" s="8" t="s">
        <v>8214</v>
      </c>
      <c r="F508" s="7" t="str">
        <f>IF(ISEVEN(ROW(ScanWorkbook[[#This Row],[SCAN INTO THIS COLUMN]])),C508,"")</f>
        <v>.</v>
      </c>
      <c r="G508" s="7" t="str">
        <f>IF(ISEVEN(ROW(ScanWorkbook[[#This Row],[SCAN INTO THIS COLUMN]])),C509,"")</f>
        <v>.</v>
      </c>
      <c r="H508" s="7" t="str">
        <f>LEFT(ScanWorkbook[[#This Row],[Pheno]],4)</f>
        <v>.</v>
      </c>
      <c r="I508" s="7" t="str">
        <f>IF(SUM(COUNTIF(ScanWorkbook[[#This Row],[Pheno]],{"*.*"})),LEFT(ScanWorkbook[[#This Row],[Pheno]],7),_xlfn.CONCAT(LEFT(ScanWorkbook[[#This Row],[Pheno]],4),RIGHT(ScanWorkbook[[#This Row],[Pheno]],3)))</f>
        <v>.</v>
      </c>
      <c r="J508" s="57" t="s">
        <v>8671</v>
      </c>
      <c r="K508" s="2" t="str">
        <f>IF(ScanWorkbook[[#This Row],[METRC]]=0,"",IF(ScanWorkbook[[#This Row],[METRC]]="","",_xlfn.CONCAT(ScanWorkbook[[#This Row],[Pheno Abv]],".",RIGHT(ScanWorkbook[[#This Row],[METRC]],6))))</f>
        <v>...</v>
      </c>
      <c r="L508" s="7" t="s">
        <v>521</v>
      </c>
    </row>
    <row r="509" spans="1:12" x14ac:dyDescent="0.25">
      <c r="A509" s="8">
        <v>4</v>
      </c>
      <c r="B509" s="54" t="s">
        <v>8171</v>
      </c>
      <c r="C509" s="131" t="s">
        <v>7439</v>
      </c>
      <c r="D509" s="9">
        <v>20</v>
      </c>
      <c r="E509" s="8" t="s">
        <v>8214</v>
      </c>
      <c r="F509" s="7" t="str">
        <f>IF(ISEVEN(ROW(ScanWorkbook[[#This Row],[SCAN INTO THIS COLUMN]])),C509,"")</f>
        <v/>
      </c>
      <c r="G509" s="7" t="str">
        <f>IF(ISEVEN(ROW(ScanWorkbook[[#This Row],[SCAN INTO THIS COLUMN]])),C510,"")</f>
        <v/>
      </c>
      <c r="H509" s="7" t="str">
        <f>LEFT(ScanWorkbook[[#This Row],[Pheno]],4)</f>
        <v/>
      </c>
      <c r="I509" s="7" t="str">
        <f>IF(SUM(COUNTIF(ScanWorkbook[[#This Row],[Pheno]],{"*.*"})),LEFT(ScanWorkbook[[#This Row],[Pheno]],7),_xlfn.CONCAT(LEFT(ScanWorkbook[[#This Row],[Pheno]],4),RIGHT(ScanWorkbook[[#This Row],[Pheno]],3)))</f>
        <v/>
      </c>
      <c r="J509" s="57" t="s">
        <v>8671</v>
      </c>
      <c r="K509" s="2" t="str">
        <f>IF(ScanWorkbook[[#This Row],[METRC]]=0,"",IF(ScanWorkbook[[#This Row],[METRC]]="","",_xlfn.CONCAT(ScanWorkbook[[#This Row],[Pheno Abv]],".",RIGHT(ScanWorkbook[[#This Row],[METRC]],6))))</f>
        <v/>
      </c>
      <c r="L509" s="7" t="s">
        <v>521</v>
      </c>
    </row>
    <row r="510" spans="1:12" x14ac:dyDescent="0.25">
      <c r="A510" s="8">
        <v>4</v>
      </c>
      <c r="B510" s="54" t="s">
        <v>8171</v>
      </c>
      <c r="C510" s="131" t="s">
        <v>7439</v>
      </c>
      <c r="D510" s="9">
        <v>21</v>
      </c>
      <c r="E510" s="8" t="s">
        <v>8214</v>
      </c>
      <c r="F510" s="7" t="str">
        <f>IF(ISEVEN(ROW(ScanWorkbook[[#This Row],[SCAN INTO THIS COLUMN]])),C510,"")</f>
        <v>.</v>
      </c>
      <c r="G510" s="7" t="str">
        <f>IF(ISEVEN(ROW(ScanWorkbook[[#This Row],[SCAN INTO THIS COLUMN]])),C511,"")</f>
        <v>.</v>
      </c>
      <c r="H510" s="7" t="str">
        <f>LEFT(ScanWorkbook[[#This Row],[Pheno]],4)</f>
        <v>.</v>
      </c>
      <c r="I510" s="7" t="str">
        <f>IF(SUM(COUNTIF(ScanWorkbook[[#This Row],[Pheno]],{"*.*"})),LEFT(ScanWorkbook[[#This Row],[Pheno]],7),_xlfn.CONCAT(LEFT(ScanWorkbook[[#This Row],[Pheno]],4),RIGHT(ScanWorkbook[[#This Row],[Pheno]],3)))</f>
        <v>.</v>
      </c>
      <c r="J510" s="57" t="s">
        <v>8672</v>
      </c>
      <c r="K510" s="2" t="str">
        <f>IF(ScanWorkbook[[#This Row],[METRC]]=0,"",IF(ScanWorkbook[[#This Row],[METRC]]="","",_xlfn.CONCAT(ScanWorkbook[[#This Row],[Pheno Abv]],".",RIGHT(ScanWorkbook[[#This Row],[METRC]],6))))</f>
        <v>...</v>
      </c>
      <c r="L510" s="7" t="s">
        <v>521</v>
      </c>
    </row>
    <row r="511" spans="1:12" x14ac:dyDescent="0.25">
      <c r="A511" s="8">
        <v>4</v>
      </c>
      <c r="B511" s="54" t="s">
        <v>8171</v>
      </c>
      <c r="C511" s="131" t="s">
        <v>7439</v>
      </c>
      <c r="D511" s="9">
        <v>21</v>
      </c>
      <c r="E511" s="8" t="s">
        <v>8214</v>
      </c>
      <c r="F511" s="7" t="str">
        <f>IF(ISEVEN(ROW(ScanWorkbook[[#This Row],[SCAN INTO THIS COLUMN]])),C511,"")</f>
        <v/>
      </c>
      <c r="G511" s="7" t="str">
        <f>IF(ISEVEN(ROW(ScanWorkbook[[#This Row],[SCAN INTO THIS COLUMN]])),C512,"")</f>
        <v/>
      </c>
      <c r="H511" s="7" t="str">
        <f>LEFT(ScanWorkbook[[#This Row],[Pheno]],4)</f>
        <v/>
      </c>
      <c r="I511" s="7" t="str">
        <f>IF(SUM(COUNTIF(ScanWorkbook[[#This Row],[Pheno]],{"*.*"})),LEFT(ScanWorkbook[[#This Row],[Pheno]],7),_xlfn.CONCAT(LEFT(ScanWorkbook[[#This Row],[Pheno]],4),RIGHT(ScanWorkbook[[#This Row],[Pheno]],3)))</f>
        <v/>
      </c>
      <c r="J511" s="57" t="s">
        <v>8672</v>
      </c>
      <c r="K511" s="2" t="str">
        <f>IF(ScanWorkbook[[#This Row],[METRC]]=0,"",IF(ScanWorkbook[[#This Row],[METRC]]="","",_xlfn.CONCAT(ScanWorkbook[[#This Row],[Pheno Abv]],".",RIGHT(ScanWorkbook[[#This Row],[METRC]],6))))</f>
        <v/>
      </c>
      <c r="L511" s="7" t="s">
        <v>521</v>
      </c>
    </row>
    <row r="512" spans="1:12" x14ac:dyDescent="0.25">
      <c r="A512" s="8">
        <v>4</v>
      </c>
      <c r="B512" s="54" t="s">
        <v>8171</v>
      </c>
      <c r="C512" s="131" t="s">
        <v>7439</v>
      </c>
      <c r="D512" s="9">
        <v>22</v>
      </c>
      <c r="E512" s="8" t="s">
        <v>8214</v>
      </c>
      <c r="F512" s="7" t="str">
        <f>IF(ISEVEN(ROW(ScanWorkbook[[#This Row],[SCAN INTO THIS COLUMN]])),C512,"")</f>
        <v>.</v>
      </c>
      <c r="G512" s="7" t="str">
        <f>IF(ISEVEN(ROW(ScanWorkbook[[#This Row],[SCAN INTO THIS COLUMN]])),C513,"")</f>
        <v>.</v>
      </c>
      <c r="H512" s="7" t="str">
        <f>LEFT(ScanWorkbook[[#This Row],[Pheno]],4)</f>
        <v>.</v>
      </c>
      <c r="I512" s="7" t="str">
        <f>IF(SUM(COUNTIF(ScanWorkbook[[#This Row],[Pheno]],{"*.*"})),LEFT(ScanWorkbook[[#This Row],[Pheno]],7),_xlfn.CONCAT(LEFT(ScanWorkbook[[#This Row],[Pheno]],4),RIGHT(ScanWorkbook[[#This Row],[Pheno]],3)))</f>
        <v>.</v>
      </c>
      <c r="J512" s="57" t="s">
        <v>8673</v>
      </c>
      <c r="K512" s="2" t="str">
        <f>IF(ScanWorkbook[[#This Row],[METRC]]=0,"",IF(ScanWorkbook[[#This Row],[METRC]]="","",_xlfn.CONCAT(ScanWorkbook[[#This Row],[Pheno Abv]],".",RIGHT(ScanWorkbook[[#This Row],[METRC]],6))))</f>
        <v>...</v>
      </c>
      <c r="L512" s="7" t="s">
        <v>521</v>
      </c>
    </row>
    <row r="513" spans="1:12" x14ac:dyDescent="0.25">
      <c r="A513" s="8">
        <v>4</v>
      </c>
      <c r="B513" s="54" t="s">
        <v>8171</v>
      </c>
      <c r="C513" s="131" t="s">
        <v>7439</v>
      </c>
      <c r="D513" s="9">
        <v>22</v>
      </c>
      <c r="E513" s="8" t="s">
        <v>8214</v>
      </c>
      <c r="F513" s="7" t="str">
        <f>IF(ISEVEN(ROW(ScanWorkbook[[#This Row],[SCAN INTO THIS COLUMN]])),C513,"")</f>
        <v/>
      </c>
      <c r="G513" s="7" t="str">
        <f>IF(ISEVEN(ROW(ScanWorkbook[[#This Row],[SCAN INTO THIS COLUMN]])),C514,"")</f>
        <v/>
      </c>
      <c r="H513" s="7" t="str">
        <f>LEFT(ScanWorkbook[[#This Row],[Pheno]],4)</f>
        <v/>
      </c>
      <c r="I513" s="7" t="str">
        <f>IF(SUM(COUNTIF(ScanWorkbook[[#This Row],[Pheno]],{"*.*"})),LEFT(ScanWorkbook[[#This Row],[Pheno]],7),_xlfn.CONCAT(LEFT(ScanWorkbook[[#This Row],[Pheno]],4),RIGHT(ScanWorkbook[[#This Row],[Pheno]],3)))</f>
        <v/>
      </c>
      <c r="J513" s="57" t="s">
        <v>8673</v>
      </c>
      <c r="K513" s="2" t="str">
        <f>IF(ScanWorkbook[[#This Row],[METRC]]=0,"",IF(ScanWorkbook[[#This Row],[METRC]]="","",_xlfn.CONCAT(ScanWorkbook[[#This Row],[Pheno Abv]],".",RIGHT(ScanWorkbook[[#This Row],[METRC]],6))))</f>
        <v/>
      </c>
      <c r="L513" s="7" t="s">
        <v>521</v>
      </c>
    </row>
    <row r="514" spans="1:12" x14ac:dyDescent="0.25">
      <c r="A514" s="8">
        <v>4</v>
      </c>
      <c r="B514" s="54" t="s">
        <v>8171</v>
      </c>
      <c r="C514" s="131" t="s">
        <v>7439</v>
      </c>
      <c r="D514" s="9">
        <v>23</v>
      </c>
      <c r="E514" s="8" t="s">
        <v>8214</v>
      </c>
      <c r="F514" s="7" t="str">
        <f>IF(ISEVEN(ROW(ScanWorkbook[[#This Row],[SCAN INTO THIS COLUMN]])),C514,"")</f>
        <v>.</v>
      </c>
      <c r="G514" s="7" t="str">
        <f>IF(ISEVEN(ROW(ScanWorkbook[[#This Row],[SCAN INTO THIS COLUMN]])),C515,"")</f>
        <v>.</v>
      </c>
      <c r="H514" s="7" t="str">
        <f>LEFT(ScanWorkbook[[#This Row],[Pheno]],4)</f>
        <v>.</v>
      </c>
      <c r="I514" s="7" t="str">
        <f>IF(SUM(COUNTIF(ScanWorkbook[[#This Row],[Pheno]],{"*.*"})),LEFT(ScanWorkbook[[#This Row],[Pheno]],7),_xlfn.CONCAT(LEFT(ScanWorkbook[[#This Row],[Pheno]],4),RIGHT(ScanWorkbook[[#This Row],[Pheno]],3)))</f>
        <v>.</v>
      </c>
      <c r="J514" s="57" t="s">
        <v>8674</v>
      </c>
      <c r="K514" s="2" t="str">
        <f>IF(ScanWorkbook[[#This Row],[METRC]]=0,"",IF(ScanWorkbook[[#This Row],[METRC]]="","",_xlfn.CONCAT(ScanWorkbook[[#This Row],[Pheno Abv]],".",RIGHT(ScanWorkbook[[#This Row],[METRC]],6))))</f>
        <v>...</v>
      </c>
      <c r="L514" s="7" t="s">
        <v>521</v>
      </c>
    </row>
    <row r="515" spans="1:12" x14ac:dyDescent="0.25">
      <c r="A515" s="8">
        <v>4</v>
      </c>
      <c r="B515" s="54" t="s">
        <v>8171</v>
      </c>
      <c r="C515" s="131" t="s">
        <v>7439</v>
      </c>
      <c r="D515" s="9">
        <v>23</v>
      </c>
      <c r="E515" s="8" t="s">
        <v>8214</v>
      </c>
      <c r="F515" s="7" t="str">
        <f>IF(ISEVEN(ROW(ScanWorkbook[[#This Row],[SCAN INTO THIS COLUMN]])),C515,"")</f>
        <v/>
      </c>
      <c r="G515" s="7" t="str">
        <f>IF(ISEVEN(ROW(ScanWorkbook[[#This Row],[SCAN INTO THIS COLUMN]])),C516,"")</f>
        <v/>
      </c>
      <c r="H515" s="7" t="str">
        <f>LEFT(ScanWorkbook[[#This Row],[Pheno]],4)</f>
        <v/>
      </c>
      <c r="I515" s="7" t="str">
        <f>IF(SUM(COUNTIF(ScanWorkbook[[#This Row],[Pheno]],{"*.*"})),LEFT(ScanWorkbook[[#This Row],[Pheno]],7),_xlfn.CONCAT(LEFT(ScanWorkbook[[#This Row],[Pheno]],4),RIGHT(ScanWorkbook[[#This Row],[Pheno]],3)))</f>
        <v/>
      </c>
      <c r="J515" s="57" t="s">
        <v>8674</v>
      </c>
      <c r="K515" s="2" t="str">
        <f>IF(ScanWorkbook[[#This Row],[METRC]]=0,"",IF(ScanWorkbook[[#This Row],[METRC]]="","",_xlfn.CONCAT(ScanWorkbook[[#This Row],[Pheno Abv]],".",RIGHT(ScanWorkbook[[#This Row],[METRC]],6))))</f>
        <v/>
      </c>
      <c r="L515" s="7" t="s">
        <v>521</v>
      </c>
    </row>
    <row r="516" spans="1:12" x14ac:dyDescent="0.25">
      <c r="A516" s="8">
        <v>4</v>
      </c>
      <c r="B516" s="54" t="s">
        <v>8171</v>
      </c>
      <c r="C516" s="131" t="s">
        <v>7439</v>
      </c>
      <c r="D516" s="9">
        <v>24</v>
      </c>
      <c r="E516" s="8" t="s">
        <v>8214</v>
      </c>
      <c r="F516" s="7" t="str">
        <f>IF(ISEVEN(ROW(ScanWorkbook[[#This Row],[SCAN INTO THIS COLUMN]])),C516,"")</f>
        <v>.</v>
      </c>
      <c r="G516" s="7" t="str">
        <f>IF(ISEVEN(ROW(ScanWorkbook[[#This Row],[SCAN INTO THIS COLUMN]])),C517,"")</f>
        <v>.</v>
      </c>
      <c r="H516" s="7" t="str">
        <f>LEFT(ScanWorkbook[[#This Row],[Pheno]],4)</f>
        <v>.</v>
      </c>
      <c r="I516" s="7" t="str">
        <f>IF(SUM(COUNTIF(ScanWorkbook[[#This Row],[Pheno]],{"*.*"})),LEFT(ScanWorkbook[[#This Row],[Pheno]],7),_xlfn.CONCAT(LEFT(ScanWorkbook[[#This Row],[Pheno]],4),RIGHT(ScanWorkbook[[#This Row],[Pheno]],3)))</f>
        <v>.</v>
      </c>
      <c r="J516" s="57" t="s">
        <v>8675</v>
      </c>
      <c r="K516" s="2" t="str">
        <f>IF(ScanWorkbook[[#This Row],[METRC]]=0,"",IF(ScanWorkbook[[#This Row],[METRC]]="","",_xlfn.CONCAT(ScanWorkbook[[#This Row],[Pheno Abv]],".",RIGHT(ScanWorkbook[[#This Row],[METRC]],6))))</f>
        <v>...</v>
      </c>
      <c r="L516" s="7" t="s">
        <v>521</v>
      </c>
    </row>
    <row r="517" spans="1:12" x14ac:dyDescent="0.25">
      <c r="A517" s="8">
        <v>4</v>
      </c>
      <c r="B517" s="54" t="s">
        <v>8171</v>
      </c>
      <c r="C517" s="131" t="s">
        <v>7439</v>
      </c>
      <c r="D517" s="9">
        <v>24</v>
      </c>
      <c r="E517" s="8" t="s">
        <v>8214</v>
      </c>
      <c r="F517" s="7" t="str">
        <f>IF(ISEVEN(ROW(ScanWorkbook[[#This Row],[SCAN INTO THIS COLUMN]])),C517,"")</f>
        <v/>
      </c>
      <c r="G517" s="7" t="str">
        <f>IF(ISEVEN(ROW(ScanWorkbook[[#This Row],[SCAN INTO THIS COLUMN]])),C518,"")</f>
        <v/>
      </c>
      <c r="H517" s="7" t="str">
        <f>LEFT(ScanWorkbook[[#This Row],[Pheno]],4)</f>
        <v/>
      </c>
      <c r="I517" s="7" t="str">
        <f>IF(SUM(COUNTIF(ScanWorkbook[[#This Row],[Pheno]],{"*.*"})),LEFT(ScanWorkbook[[#This Row],[Pheno]],7),_xlfn.CONCAT(LEFT(ScanWorkbook[[#This Row],[Pheno]],4),RIGHT(ScanWorkbook[[#This Row],[Pheno]],3)))</f>
        <v/>
      </c>
      <c r="J517" s="57" t="s">
        <v>8675</v>
      </c>
      <c r="K517" s="2" t="str">
        <f>IF(ScanWorkbook[[#This Row],[METRC]]=0,"",IF(ScanWorkbook[[#This Row],[METRC]]="","",_xlfn.CONCAT(ScanWorkbook[[#This Row],[Pheno Abv]],".",RIGHT(ScanWorkbook[[#This Row],[METRC]],6))))</f>
        <v/>
      </c>
      <c r="L517" s="7" t="s">
        <v>521</v>
      </c>
    </row>
    <row r="518" spans="1:12" x14ac:dyDescent="0.25">
      <c r="A518" s="8">
        <v>4</v>
      </c>
      <c r="B518" s="54" t="s">
        <v>8171</v>
      </c>
      <c r="C518" s="131" t="s">
        <v>7439</v>
      </c>
      <c r="D518" s="8">
        <v>25</v>
      </c>
      <c r="E518" s="8" t="s">
        <v>8214</v>
      </c>
      <c r="F518" s="7" t="str">
        <f>IF(ISEVEN(ROW(ScanWorkbook[[#This Row],[SCAN INTO THIS COLUMN]])),C518,"")</f>
        <v>.</v>
      </c>
      <c r="G518" s="7" t="str">
        <f>IF(ISEVEN(ROW(ScanWorkbook[[#This Row],[SCAN INTO THIS COLUMN]])),C519,"")</f>
        <v>.</v>
      </c>
      <c r="H518" s="7" t="str">
        <f>LEFT(ScanWorkbook[[#This Row],[Pheno]],4)</f>
        <v>.</v>
      </c>
      <c r="I518" s="7" t="str">
        <f>IF(SUM(COUNTIF(ScanWorkbook[[#This Row],[Pheno]],{"*.*"})),LEFT(ScanWorkbook[[#This Row],[Pheno]],7),_xlfn.CONCAT(LEFT(ScanWorkbook[[#This Row],[Pheno]],4),RIGHT(ScanWorkbook[[#This Row],[Pheno]],3)))</f>
        <v>.</v>
      </c>
      <c r="J518" s="57" t="s">
        <v>8676</v>
      </c>
      <c r="K518" s="2" t="str">
        <f>IF(ScanWorkbook[[#This Row],[METRC]]=0,"",IF(ScanWorkbook[[#This Row],[METRC]]="","",_xlfn.CONCAT(ScanWorkbook[[#This Row],[Pheno Abv]],".",RIGHT(ScanWorkbook[[#This Row],[METRC]],6))))</f>
        <v>...</v>
      </c>
      <c r="L518" s="7" t="s">
        <v>521</v>
      </c>
    </row>
    <row r="519" spans="1:12" x14ac:dyDescent="0.25">
      <c r="A519" s="8">
        <v>4</v>
      </c>
      <c r="B519" s="54" t="s">
        <v>8171</v>
      </c>
      <c r="C519" s="131" t="s">
        <v>7439</v>
      </c>
      <c r="D519" s="8">
        <v>25</v>
      </c>
      <c r="E519" s="8" t="s">
        <v>8214</v>
      </c>
      <c r="F519" s="7" t="str">
        <f>IF(ISEVEN(ROW(ScanWorkbook[[#This Row],[SCAN INTO THIS COLUMN]])),C519,"")</f>
        <v/>
      </c>
      <c r="G519" s="7" t="str">
        <f>IF(ISEVEN(ROW(ScanWorkbook[[#This Row],[SCAN INTO THIS COLUMN]])),C520,"")</f>
        <v/>
      </c>
      <c r="H519" s="7" t="str">
        <f>LEFT(ScanWorkbook[[#This Row],[Pheno]],4)</f>
        <v/>
      </c>
      <c r="I519" s="7" t="str">
        <f>IF(SUM(COUNTIF(ScanWorkbook[[#This Row],[Pheno]],{"*.*"})),LEFT(ScanWorkbook[[#This Row],[Pheno]],7),_xlfn.CONCAT(LEFT(ScanWorkbook[[#This Row],[Pheno]],4),RIGHT(ScanWorkbook[[#This Row],[Pheno]],3)))</f>
        <v/>
      </c>
      <c r="J519" s="57" t="s">
        <v>8676</v>
      </c>
      <c r="K519" s="2" t="str">
        <f>IF(ScanWorkbook[[#This Row],[METRC]]=0,"",IF(ScanWorkbook[[#This Row],[METRC]]="","",_xlfn.CONCAT(ScanWorkbook[[#This Row],[Pheno Abv]],".",RIGHT(ScanWorkbook[[#This Row],[METRC]],6))))</f>
        <v/>
      </c>
      <c r="L519" s="7" t="s">
        <v>521</v>
      </c>
    </row>
    <row r="520" spans="1:12" x14ac:dyDescent="0.25">
      <c r="A520" s="8">
        <v>4</v>
      </c>
      <c r="B520" s="54" t="s">
        <v>8171</v>
      </c>
      <c r="C520" s="131" t="s">
        <v>7439</v>
      </c>
      <c r="D520" s="8">
        <v>26</v>
      </c>
      <c r="E520" s="8" t="s">
        <v>8214</v>
      </c>
      <c r="F520" s="7" t="str">
        <f>IF(ISEVEN(ROW(ScanWorkbook[[#This Row],[SCAN INTO THIS COLUMN]])),C520,"")</f>
        <v>.</v>
      </c>
      <c r="G520" s="7" t="str">
        <f>IF(ISEVEN(ROW(ScanWorkbook[[#This Row],[SCAN INTO THIS COLUMN]])),C521,"")</f>
        <v>.</v>
      </c>
      <c r="H520" s="7" t="str">
        <f>LEFT(ScanWorkbook[[#This Row],[Pheno]],4)</f>
        <v>.</v>
      </c>
      <c r="I520" s="7" t="str">
        <f>IF(SUM(COUNTIF(ScanWorkbook[[#This Row],[Pheno]],{"*.*"})),LEFT(ScanWorkbook[[#This Row],[Pheno]],7),_xlfn.CONCAT(LEFT(ScanWorkbook[[#This Row],[Pheno]],4),RIGHT(ScanWorkbook[[#This Row],[Pheno]],3)))</f>
        <v>.</v>
      </c>
      <c r="J520" s="57" t="s">
        <v>8677</v>
      </c>
      <c r="K520" s="2" t="str">
        <f>IF(ScanWorkbook[[#This Row],[METRC]]=0,"",IF(ScanWorkbook[[#This Row],[METRC]]="","",_xlfn.CONCAT(ScanWorkbook[[#This Row],[Pheno Abv]],".",RIGHT(ScanWorkbook[[#This Row],[METRC]],6))))</f>
        <v>...</v>
      </c>
      <c r="L520" s="7" t="s">
        <v>521</v>
      </c>
    </row>
    <row r="521" spans="1:12" x14ac:dyDescent="0.25">
      <c r="A521" s="8">
        <v>4</v>
      </c>
      <c r="B521" s="54" t="s">
        <v>8171</v>
      </c>
      <c r="C521" s="131" t="s">
        <v>7439</v>
      </c>
      <c r="D521" s="8">
        <v>26</v>
      </c>
      <c r="E521" s="8" t="s">
        <v>8214</v>
      </c>
      <c r="F521" s="7" t="str">
        <f>IF(ISEVEN(ROW(ScanWorkbook[[#This Row],[SCAN INTO THIS COLUMN]])),C521,"")</f>
        <v/>
      </c>
      <c r="G521" s="7" t="str">
        <f>IF(ISEVEN(ROW(ScanWorkbook[[#This Row],[SCAN INTO THIS COLUMN]])),C522,"")</f>
        <v/>
      </c>
      <c r="H521" s="7" t="str">
        <f>LEFT(ScanWorkbook[[#This Row],[Pheno]],4)</f>
        <v/>
      </c>
      <c r="I521" s="7" t="str">
        <f>IF(SUM(COUNTIF(ScanWorkbook[[#This Row],[Pheno]],{"*.*"})),LEFT(ScanWorkbook[[#This Row],[Pheno]],7),_xlfn.CONCAT(LEFT(ScanWorkbook[[#This Row],[Pheno]],4),RIGHT(ScanWorkbook[[#This Row],[Pheno]],3)))</f>
        <v/>
      </c>
      <c r="J521" s="57" t="s">
        <v>8677</v>
      </c>
      <c r="K521" s="2" t="str">
        <f>IF(ScanWorkbook[[#This Row],[METRC]]=0,"",IF(ScanWorkbook[[#This Row],[METRC]]="","",_xlfn.CONCAT(ScanWorkbook[[#This Row],[Pheno Abv]],".",RIGHT(ScanWorkbook[[#This Row],[METRC]],6))))</f>
        <v/>
      </c>
      <c r="L521" s="7" t="s">
        <v>521</v>
      </c>
    </row>
    <row r="522" spans="1:12" x14ac:dyDescent="0.25">
      <c r="A522" s="8">
        <v>4</v>
      </c>
      <c r="B522" s="54" t="s">
        <v>8171</v>
      </c>
      <c r="C522" s="131" t="s">
        <v>7439</v>
      </c>
      <c r="D522" s="8">
        <v>27</v>
      </c>
      <c r="E522" s="8" t="s">
        <v>8214</v>
      </c>
      <c r="F522" s="7" t="str">
        <f>IF(ISEVEN(ROW(ScanWorkbook[[#This Row],[SCAN INTO THIS COLUMN]])),C522,"")</f>
        <v>.</v>
      </c>
      <c r="G522" s="7" t="str">
        <f>IF(ISEVEN(ROW(ScanWorkbook[[#This Row],[SCAN INTO THIS COLUMN]])),C523,"")</f>
        <v>.</v>
      </c>
      <c r="H522" s="7" t="str">
        <f>LEFT(ScanWorkbook[[#This Row],[Pheno]],4)</f>
        <v>.</v>
      </c>
      <c r="I522" s="7" t="str">
        <f>IF(SUM(COUNTIF(ScanWorkbook[[#This Row],[Pheno]],{"*.*"})),LEFT(ScanWorkbook[[#This Row],[Pheno]],7),_xlfn.CONCAT(LEFT(ScanWorkbook[[#This Row],[Pheno]],4),RIGHT(ScanWorkbook[[#This Row],[Pheno]],3)))</f>
        <v>.</v>
      </c>
      <c r="J522" s="57" t="s">
        <v>8678</v>
      </c>
      <c r="K522" s="2" t="str">
        <f>IF(ScanWorkbook[[#This Row],[METRC]]=0,"",IF(ScanWorkbook[[#This Row],[METRC]]="","",_xlfn.CONCAT(ScanWorkbook[[#This Row],[Pheno Abv]],".",RIGHT(ScanWorkbook[[#This Row],[METRC]],6))))</f>
        <v>...</v>
      </c>
      <c r="L522" s="7" t="s">
        <v>521</v>
      </c>
    </row>
    <row r="523" spans="1:12" x14ac:dyDescent="0.25">
      <c r="A523" s="8">
        <v>4</v>
      </c>
      <c r="B523" s="54" t="s">
        <v>8171</v>
      </c>
      <c r="C523" s="131" t="s">
        <v>7439</v>
      </c>
      <c r="D523" s="8">
        <v>27</v>
      </c>
      <c r="E523" s="8" t="s">
        <v>8214</v>
      </c>
      <c r="F523" s="7" t="str">
        <f>IF(ISEVEN(ROW(ScanWorkbook[[#This Row],[SCAN INTO THIS COLUMN]])),C523,"")</f>
        <v/>
      </c>
      <c r="G523" s="7" t="str">
        <f>IF(ISEVEN(ROW(ScanWorkbook[[#This Row],[SCAN INTO THIS COLUMN]])),C524,"")</f>
        <v/>
      </c>
      <c r="H523" s="7" t="str">
        <f>LEFT(ScanWorkbook[[#This Row],[Pheno]],4)</f>
        <v/>
      </c>
      <c r="I523" s="7" t="str">
        <f>IF(SUM(COUNTIF(ScanWorkbook[[#This Row],[Pheno]],{"*.*"})),LEFT(ScanWorkbook[[#This Row],[Pheno]],7),_xlfn.CONCAT(LEFT(ScanWorkbook[[#This Row],[Pheno]],4),RIGHT(ScanWorkbook[[#This Row],[Pheno]],3)))</f>
        <v/>
      </c>
      <c r="J523" s="57" t="s">
        <v>8678</v>
      </c>
      <c r="K523" s="2" t="str">
        <f>IF(ScanWorkbook[[#This Row],[METRC]]=0,"",IF(ScanWorkbook[[#This Row],[METRC]]="","",_xlfn.CONCAT(ScanWorkbook[[#This Row],[Pheno Abv]],".",RIGHT(ScanWorkbook[[#This Row],[METRC]],6))))</f>
        <v/>
      </c>
      <c r="L523" s="7" t="s">
        <v>521</v>
      </c>
    </row>
    <row r="524" spans="1:12" x14ac:dyDescent="0.25">
      <c r="A524" s="8">
        <v>4</v>
      </c>
      <c r="B524" s="54" t="s">
        <v>8171</v>
      </c>
      <c r="C524" s="131" t="s">
        <v>7439</v>
      </c>
      <c r="D524" s="8">
        <v>28</v>
      </c>
      <c r="E524" s="8" t="s">
        <v>8214</v>
      </c>
      <c r="F524" s="7" t="str">
        <f>IF(ISEVEN(ROW(ScanWorkbook[[#This Row],[SCAN INTO THIS COLUMN]])),C524,"")</f>
        <v>.</v>
      </c>
      <c r="G524" s="7" t="str">
        <f>IF(ISEVEN(ROW(ScanWorkbook[[#This Row],[SCAN INTO THIS COLUMN]])),C525,"")</f>
        <v>.</v>
      </c>
      <c r="H524" s="7" t="str">
        <f>LEFT(ScanWorkbook[[#This Row],[Pheno]],4)</f>
        <v>.</v>
      </c>
      <c r="I524" s="7" t="str">
        <f>IF(SUM(COUNTIF(ScanWorkbook[[#This Row],[Pheno]],{"*.*"})),LEFT(ScanWorkbook[[#This Row],[Pheno]],7),_xlfn.CONCAT(LEFT(ScanWorkbook[[#This Row],[Pheno]],4),RIGHT(ScanWorkbook[[#This Row],[Pheno]],3)))</f>
        <v>.</v>
      </c>
      <c r="J524" s="57" t="s">
        <v>8679</v>
      </c>
      <c r="K524" s="2" t="str">
        <f>IF(ScanWorkbook[[#This Row],[METRC]]=0,"",IF(ScanWorkbook[[#This Row],[METRC]]="","",_xlfn.CONCAT(ScanWorkbook[[#This Row],[Pheno Abv]],".",RIGHT(ScanWorkbook[[#This Row],[METRC]],6))))</f>
        <v>...</v>
      </c>
      <c r="L524" s="7" t="s">
        <v>521</v>
      </c>
    </row>
    <row r="525" spans="1:12" x14ac:dyDescent="0.25">
      <c r="A525" s="8">
        <v>4</v>
      </c>
      <c r="B525" s="54" t="s">
        <v>8171</v>
      </c>
      <c r="C525" s="131" t="s">
        <v>7439</v>
      </c>
      <c r="D525" s="8">
        <v>28</v>
      </c>
      <c r="E525" s="8" t="s">
        <v>8214</v>
      </c>
      <c r="F525" s="7" t="str">
        <f>IF(ISEVEN(ROW(ScanWorkbook[[#This Row],[SCAN INTO THIS COLUMN]])),C525,"")</f>
        <v/>
      </c>
      <c r="G525" s="7" t="str">
        <f>IF(ISEVEN(ROW(ScanWorkbook[[#This Row],[SCAN INTO THIS COLUMN]])),C526,"")</f>
        <v/>
      </c>
      <c r="H525" s="7" t="str">
        <f>LEFT(ScanWorkbook[[#This Row],[Pheno]],4)</f>
        <v/>
      </c>
      <c r="I525" s="7" t="str">
        <f>IF(SUM(COUNTIF(ScanWorkbook[[#This Row],[Pheno]],{"*.*"})),LEFT(ScanWorkbook[[#This Row],[Pheno]],7),_xlfn.CONCAT(LEFT(ScanWorkbook[[#This Row],[Pheno]],4),RIGHT(ScanWorkbook[[#This Row],[Pheno]],3)))</f>
        <v/>
      </c>
      <c r="J525" s="57" t="s">
        <v>8679</v>
      </c>
      <c r="K525" s="2" t="str">
        <f>IF(ScanWorkbook[[#This Row],[METRC]]=0,"",IF(ScanWorkbook[[#This Row],[METRC]]="","",_xlfn.CONCAT(ScanWorkbook[[#This Row],[Pheno Abv]],".",RIGHT(ScanWorkbook[[#This Row],[METRC]],6))))</f>
        <v/>
      </c>
      <c r="L525" s="7" t="s">
        <v>521</v>
      </c>
    </row>
    <row r="526" spans="1:12" x14ac:dyDescent="0.25">
      <c r="A526" s="8">
        <v>4</v>
      </c>
      <c r="B526" s="54" t="s">
        <v>8171</v>
      </c>
      <c r="C526" s="131" t="s">
        <v>7439</v>
      </c>
      <c r="D526" s="8">
        <v>29</v>
      </c>
      <c r="E526" s="8" t="s">
        <v>8214</v>
      </c>
      <c r="F526" s="7" t="str">
        <f>IF(ISEVEN(ROW(ScanWorkbook[[#This Row],[SCAN INTO THIS COLUMN]])),C526,"")</f>
        <v>.</v>
      </c>
      <c r="G526" s="7" t="str">
        <f>IF(ISEVEN(ROW(ScanWorkbook[[#This Row],[SCAN INTO THIS COLUMN]])),C527,"")</f>
        <v>.</v>
      </c>
      <c r="H526" s="7" t="str">
        <f>LEFT(ScanWorkbook[[#This Row],[Pheno]],4)</f>
        <v>.</v>
      </c>
      <c r="I526" s="7" t="str">
        <f>IF(SUM(COUNTIF(ScanWorkbook[[#This Row],[Pheno]],{"*.*"})),LEFT(ScanWorkbook[[#This Row],[Pheno]],7),_xlfn.CONCAT(LEFT(ScanWorkbook[[#This Row],[Pheno]],4),RIGHT(ScanWorkbook[[#This Row],[Pheno]],3)))</f>
        <v>.</v>
      </c>
      <c r="J526" s="57" t="s">
        <v>8680</v>
      </c>
      <c r="K526" s="2" t="str">
        <f>IF(ScanWorkbook[[#This Row],[METRC]]=0,"",IF(ScanWorkbook[[#This Row],[METRC]]="","",_xlfn.CONCAT(ScanWorkbook[[#This Row],[Pheno Abv]],".",RIGHT(ScanWorkbook[[#This Row],[METRC]],6))))</f>
        <v>...</v>
      </c>
      <c r="L526" s="7" t="s">
        <v>521</v>
      </c>
    </row>
    <row r="527" spans="1:12" x14ac:dyDescent="0.25">
      <c r="A527" s="8">
        <v>4</v>
      </c>
      <c r="B527" s="54" t="s">
        <v>8171</v>
      </c>
      <c r="C527" s="131" t="s">
        <v>7439</v>
      </c>
      <c r="D527" s="8">
        <v>29</v>
      </c>
      <c r="E527" s="8" t="s">
        <v>8214</v>
      </c>
      <c r="F527" s="7" t="str">
        <f>IF(ISEVEN(ROW(ScanWorkbook[[#This Row],[SCAN INTO THIS COLUMN]])),C527,"")</f>
        <v/>
      </c>
      <c r="G527" s="7" t="str">
        <f>IF(ISEVEN(ROW(ScanWorkbook[[#This Row],[SCAN INTO THIS COLUMN]])),C528,"")</f>
        <v/>
      </c>
      <c r="H527" s="7" t="str">
        <f>LEFT(ScanWorkbook[[#This Row],[Pheno]],4)</f>
        <v/>
      </c>
      <c r="I527" s="7" t="str">
        <f>IF(SUM(COUNTIF(ScanWorkbook[[#This Row],[Pheno]],{"*.*"})),LEFT(ScanWorkbook[[#This Row],[Pheno]],7),_xlfn.CONCAT(LEFT(ScanWorkbook[[#This Row],[Pheno]],4),RIGHT(ScanWorkbook[[#This Row],[Pheno]],3)))</f>
        <v/>
      </c>
      <c r="J527" s="57" t="s">
        <v>8680</v>
      </c>
      <c r="K527" s="2" t="str">
        <f>IF(ScanWorkbook[[#This Row],[METRC]]=0,"",IF(ScanWorkbook[[#This Row],[METRC]]="","",_xlfn.CONCAT(ScanWorkbook[[#This Row],[Pheno Abv]],".",RIGHT(ScanWorkbook[[#This Row],[METRC]],6))))</f>
        <v/>
      </c>
      <c r="L527" s="7" t="s">
        <v>521</v>
      </c>
    </row>
    <row r="528" spans="1:12" x14ac:dyDescent="0.25">
      <c r="A528" s="8">
        <v>4</v>
      </c>
      <c r="B528" s="54" t="s">
        <v>8171</v>
      </c>
      <c r="C528" s="131" t="s">
        <v>7439</v>
      </c>
      <c r="D528" s="8">
        <v>30</v>
      </c>
      <c r="E528" s="8" t="s">
        <v>8214</v>
      </c>
      <c r="F528" s="7" t="str">
        <f>IF(ISEVEN(ROW(ScanWorkbook[[#This Row],[SCAN INTO THIS COLUMN]])),C528,"")</f>
        <v>.</v>
      </c>
      <c r="G528" s="7" t="str">
        <f>IF(ISEVEN(ROW(ScanWorkbook[[#This Row],[SCAN INTO THIS COLUMN]])),C529,"")</f>
        <v>.</v>
      </c>
      <c r="H528" s="7" t="str">
        <f>LEFT(ScanWorkbook[[#This Row],[Pheno]],4)</f>
        <v>.</v>
      </c>
      <c r="I528" s="7" t="str">
        <f>IF(SUM(COUNTIF(ScanWorkbook[[#This Row],[Pheno]],{"*.*"})),LEFT(ScanWorkbook[[#This Row],[Pheno]],7),_xlfn.CONCAT(LEFT(ScanWorkbook[[#This Row],[Pheno]],4),RIGHT(ScanWorkbook[[#This Row],[Pheno]],3)))</f>
        <v>.</v>
      </c>
      <c r="J528" s="57" t="s">
        <v>8681</v>
      </c>
      <c r="K528" s="2" t="str">
        <f>IF(ScanWorkbook[[#This Row],[METRC]]=0,"",IF(ScanWorkbook[[#This Row],[METRC]]="","",_xlfn.CONCAT(ScanWorkbook[[#This Row],[Pheno Abv]],".",RIGHT(ScanWorkbook[[#This Row],[METRC]],6))))</f>
        <v>...</v>
      </c>
      <c r="L528" s="7" t="s">
        <v>521</v>
      </c>
    </row>
    <row r="529" spans="1:12" x14ac:dyDescent="0.25">
      <c r="A529" s="11">
        <v>4</v>
      </c>
      <c r="B529" s="55" t="s">
        <v>8171</v>
      </c>
      <c r="C529" s="131" t="s">
        <v>7439</v>
      </c>
      <c r="D529" s="11">
        <v>30</v>
      </c>
      <c r="E529" s="8" t="s">
        <v>8214</v>
      </c>
      <c r="F529" s="10" t="str">
        <f>IF(ISEVEN(ROW(ScanWorkbook[[#This Row],[SCAN INTO THIS COLUMN]])),C529,"")</f>
        <v/>
      </c>
      <c r="G529" s="10" t="str">
        <f>IF(ISEVEN(ROW(ScanWorkbook[[#This Row],[SCAN INTO THIS COLUMN]])),C530,"")</f>
        <v/>
      </c>
      <c r="H529" s="10" t="str">
        <f>LEFT(ScanWorkbook[[#This Row],[Pheno]],4)</f>
        <v/>
      </c>
      <c r="I529" s="10" t="str">
        <f>IF(SUM(COUNTIF(ScanWorkbook[[#This Row],[Pheno]],{"*.*"})),LEFT(ScanWorkbook[[#This Row],[Pheno]],7),_xlfn.CONCAT(LEFT(ScanWorkbook[[#This Row],[Pheno]],4),RIGHT(ScanWorkbook[[#This Row],[Pheno]],3)))</f>
        <v/>
      </c>
      <c r="J529" s="57" t="s">
        <v>8681</v>
      </c>
      <c r="K529" s="2" t="str">
        <f>IF(ScanWorkbook[[#This Row],[METRC]]=0,"",IF(ScanWorkbook[[#This Row],[METRC]]="","",_xlfn.CONCAT(ScanWorkbook[[#This Row],[Pheno Abv]],".",RIGHT(ScanWorkbook[[#This Row],[METRC]],6))))</f>
        <v/>
      </c>
      <c r="L529" s="7" t="s">
        <v>521</v>
      </c>
    </row>
    <row r="530" spans="1:12" x14ac:dyDescent="0.25">
      <c r="A530" s="8">
        <v>5</v>
      </c>
      <c r="B530" s="54" t="s">
        <v>8171</v>
      </c>
      <c r="C530" s="131" t="s">
        <v>7909</v>
      </c>
      <c r="D530" s="9">
        <v>1</v>
      </c>
      <c r="E530" s="8" t="s">
        <v>8215</v>
      </c>
      <c r="F530" s="7" t="str">
        <f>IF(ISEVEN(ROW(ScanWorkbook[[#This Row],[SCAN INTO THIS COLUMN]])),C530,"")</f>
        <v>1A4070000000065000091417</v>
      </c>
      <c r="G530" s="7" t="str">
        <f>IF(ISEVEN(ROW(ScanWorkbook[[#This Row],[SCAN INTO THIS COLUMN]])),C531,"")</f>
        <v>LDOS040.070820</v>
      </c>
      <c r="H530" s="7" t="str">
        <f>LEFT(ScanWorkbook[[#This Row],[Pheno]],4)</f>
        <v>LDOS</v>
      </c>
      <c r="I530" s="7" t="str">
        <f>IF(SUM(COUNTIF(ScanWorkbook[[#This Row],[Pheno]],{"*.*"})),LEFT(ScanWorkbook[[#This Row],[Pheno]],7),_xlfn.CONCAT(LEFT(ScanWorkbook[[#This Row],[Pheno]],4),RIGHT(ScanWorkbook[[#This Row],[Pheno]],3)))</f>
        <v>LDOS040</v>
      </c>
      <c r="J530" s="57" t="s">
        <v>8482</v>
      </c>
      <c r="K530" s="2" t="str">
        <f>IF(ScanWorkbook[[#This Row],[METRC]]=0,"",IF(ScanWorkbook[[#This Row],[METRC]]="","",_xlfn.CONCAT(ScanWorkbook[[#This Row],[Pheno Abv]],".",RIGHT(ScanWorkbook[[#This Row],[METRC]],6))))</f>
        <v>LDOS040.091417</v>
      </c>
      <c r="L530" s="7" t="s">
        <v>521</v>
      </c>
    </row>
    <row r="531" spans="1:12" x14ac:dyDescent="0.25">
      <c r="A531" s="8">
        <v>5</v>
      </c>
      <c r="B531" s="54" t="s">
        <v>8171</v>
      </c>
      <c r="C531" s="131" t="s">
        <v>2893</v>
      </c>
      <c r="D531" s="9">
        <v>1</v>
      </c>
      <c r="E531" s="8" t="s">
        <v>8215</v>
      </c>
      <c r="F531" s="7" t="str">
        <f>IF(ISEVEN(ROW(ScanWorkbook[[#This Row],[SCAN INTO THIS COLUMN]])),C531,"")</f>
        <v/>
      </c>
      <c r="G531" s="7" t="str">
        <f>IF(ISEVEN(ROW(ScanWorkbook[[#This Row],[SCAN INTO THIS COLUMN]])),C532,"")</f>
        <v/>
      </c>
      <c r="H531" s="7" t="str">
        <f>LEFT(ScanWorkbook[[#This Row],[Pheno]],4)</f>
        <v/>
      </c>
      <c r="I531" s="7" t="str">
        <f>IF(SUM(COUNTIF(ScanWorkbook[[#This Row],[Pheno]],{"*.*"})),LEFT(ScanWorkbook[[#This Row],[Pheno]],7),_xlfn.CONCAT(LEFT(ScanWorkbook[[#This Row],[Pheno]],4),RIGHT(ScanWorkbook[[#This Row],[Pheno]],3)))</f>
        <v/>
      </c>
      <c r="J531" s="57" t="s">
        <v>8482</v>
      </c>
      <c r="K531" s="2" t="str">
        <f>IF(ScanWorkbook[[#This Row],[METRC]]=0,"",IF(ScanWorkbook[[#This Row],[METRC]]="","",_xlfn.CONCAT(ScanWorkbook[[#This Row],[Pheno Abv]],".",RIGHT(ScanWorkbook[[#This Row],[METRC]],6))))</f>
        <v/>
      </c>
      <c r="L531" s="7" t="s">
        <v>521</v>
      </c>
    </row>
    <row r="532" spans="1:12" x14ac:dyDescent="0.25">
      <c r="A532" s="8">
        <v>5</v>
      </c>
      <c r="B532" s="54" t="s">
        <v>8171</v>
      </c>
      <c r="C532" s="131" t="s">
        <v>7915</v>
      </c>
      <c r="D532" s="9">
        <v>2</v>
      </c>
      <c r="E532" s="8" t="s">
        <v>8215</v>
      </c>
      <c r="F532" s="7" t="str">
        <f>IF(ISEVEN(ROW(ScanWorkbook[[#This Row],[SCAN INTO THIS COLUMN]])),C532,"")</f>
        <v>1A4070000000065000092036</v>
      </c>
      <c r="G532" s="7" t="str">
        <f>IF(ISEVEN(ROW(ScanWorkbook[[#This Row],[SCAN INTO THIS COLUMN]])),C533,"")</f>
        <v>OROB054.080207</v>
      </c>
      <c r="H532" s="7" t="str">
        <f>LEFT(ScanWorkbook[[#This Row],[Pheno]],4)</f>
        <v>OROB</v>
      </c>
      <c r="I532" s="7" t="str">
        <f>IF(SUM(COUNTIF(ScanWorkbook[[#This Row],[Pheno]],{"*.*"})),LEFT(ScanWorkbook[[#This Row],[Pheno]],7),_xlfn.CONCAT(LEFT(ScanWorkbook[[#This Row],[Pheno]],4),RIGHT(ScanWorkbook[[#This Row],[Pheno]],3)))</f>
        <v>OROB054</v>
      </c>
      <c r="J532" s="57" t="s">
        <v>8483</v>
      </c>
      <c r="K532" s="2" t="str">
        <f>IF(ScanWorkbook[[#This Row],[METRC]]=0,"",IF(ScanWorkbook[[#This Row],[METRC]]="","",_xlfn.CONCAT(ScanWorkbook[[#This Row],[Pheno Abv]],".",RIGHT(ScanWorkbook[[#This Row],[METRC]],6))))</f>
        <v>OROB054.092036</v>
      </c>
      <c r="L532" s="7" t="s">
        <v>521</v>
      </c>
    </row>
    <row r="533" spans="1:12" x14ac:dyDescent="0.25">
      <c r="A533" s="8">
        <v>5</v>
      </c>
      <c r="B533" s="54" t="s">
        <v>8171</v>
      </c>
      <c r="C533" s="131" t="s">
        <v>7570</v>
      </c>
      <c r="D533" s="9">
        <v>2</v>
      </c>
      <c r="E533" s="8" t="s">
        <v>8215</v>
      </c>
      <c r="F533" s="7" t="str">
        <f>IF(ISEVEN(ROW(ScanWorkbook[[#This Row],[SCAN INTO THIS COLUMN]])),C533,"")</f>
        <v/>
      </c>
      <c r="G533" s="7" t="str">
        <f>IF(ISEVEN(ROW(ScanWorkbook[[#This Row],[SCAN INTO THIS COLUMN]])),C534,"")</f>
        <v/>
      </c>
      <c r="H533" s="7" t="str">
        <f>LEFT(ScanWorkbook[[#This Row],[Pheno]],4)</f>
        <v/>
      </c>
      <c r="I533" s="7" t="str">
        <f>IF(SUM(COUNTIF(ScanWorkbook[[#This Row],[Pheno]],{"*.*"})),LEFT(ScanWorkbook[[#This Row],[Pheno]],7),_xlfn.CONCAT(LEFT(ScanWorkbook[[#This Row],[Pheno]],4),RIGHT(ScanWorkbook[[#This Row],[Pheno]],3)))</f>
        <v/>
      </c>
      <c r="J533" s="57" t="s">
        <v>8483</v>
      </c>
      <c r="K533" s="2" t="str">
        <f>IF(ScanWorkbook[[#This Row],[METRC]]=0,"",IF(ScanWorkbook[[#This Row],[METRC]]="","",_xlfn.CONCAT(ScanWorkbook[[#This Row],[Pheno Abv]],".",RIGHT(ScanWorkbook[[#This Row],[METRC]],6))))</f>
        <v/>
      </c>
      <c r="L533" s="7" t="s">
        <v>521</v>
      </c>
    </row>
    <row r="534" spans="1:12" x14ac:dyDescent="0.25">
      <c r="A534" s="8">
        <v>5</v>
      </c>
      <c r="B534" s="54" t="s">
        <v>8171</v>
      </c>
      <c r="C534" s="131" t="s">
        <v>7893</v>
      </c>
      <c r="D534" s="9">
        <v>3</v>
      </c>
      <c r="E534" s="8" t="s">
        <v>8215</v>
      </c>
      <c r="F534" s="7" t="str">
        <f>IF(ISEVEN(ROW(ScanWorkbook[[#This Row],[SCAN INTO THIS COLUMN]])),C534,"")</f>
        <v>1A4070000000065000091735</v>
      </c>
      <c r="G534" s="7" t="str">
        <f>IF(ISEVEN(ROW(ScanWorkbook[[#This Row],[SCAN INTO THIS COLUMN]])),C535,"")</f>
        <v>92CK119.075273</v>
      </c>
      <c r="H534" s="7" t="str">
        <f>LEFT(ScanWorkbook[[#This Row],[Pheno]],4)</f>
        <v>92CK</v>
      </c>
      <c r="I534" s="7" t="str">
        <f>IF(SUM(COUNTIF(ScanWorkbook[[#This Row],[Pheno]],{"*.*"})),LEFT(ScanWorkbook[[#This Row],[Pheno]],7),_xlfn.CONCAT(LEFT(ScanWorkbook[[#This Row],[Pheno]],4),RIGHT(ScanWorkbook[[#This Row],[Pheno]],3)))</f>
        <v>92CK119</v>
      </c>
      <c r="J534" s="57" t="s">
        <v>8484</v>
      </c>
      <c r="K534" s="2" t="str">
        <f>IF(ScanWorkbook[[#This Row],[METRC]]=0,"",IF(ScanWorkbook[[#This Row],[METRC]]="","",_xlfn.CONCAT(ScanWorkbook[[#This Row],[Pheno Abv]],".",RIGHT(ScanWorkbook[[#This Row],[METRC]],6))))</f>
        <v>92CK119.091735</v>
      </c>
      <c r="L534" s="7" t="s">
        <v>521</v>
      </c>
    </row>
    <row r="535" spans="1:12" x14ac:dyDescent="0.25">
      <c r="A535" s="8">
        <v>5</v>
      </c>
      <c r="B535" s="54" t="s">
        <v>8171</v>
      </c>
      <c r="C535" s="131" t="s">
        <v>7388</v>
      </c>
      <c r="D535" s="9">
        <v>3</v>
      </c>
      <c r="E535" s="8" t="s">
        <v>8215</v>
      </c>
      <c r="F535" s="7" t="str">
        <f>IF(ISEVEN(ROW(ScanWorkbook[[#This Row],[SCAN INTO THIS COLUMN]])),C535,"")</f>
        <v/>
      </c>
      <c r="G535" s="7" t="str">
        <f>IF(ISEVEN(ROW(ScanWorkbook[[#This Row],[SCAN INTO THIS COLUMN]])),C536,"")</f>
        <v/>
      </c>
      <c r="H535" s="7" t="str">
        <f>LEFT(ScanWorkbook[[#This Row],[Pheno]],4)</f>
        <v/>
      </c>
      <c r="I535" s="7" t="str">
        <f>IF(SUM(COUNTIF(ScanWorkbook[[#This Row],[Pheno]],{"*.*"})),LEFT(ScanWorkbook[[#This Row],[Pheno]],7),_xlfn.CONCAT(LEFT(ScanWorkbook[[#This Row],[Pheno]],4),RIGHT(ScanWorkbook[[#This Row],[Pheno]],3)))</f>
        <v/>
      </c>
      <c r="J535" s="57" t="s">
        <v>8484</v>
      </c>
      <c r="K535" s="2" t="str">
        <f>IF(ScanWorkbook[[#This Row],[METRC]]=0,"",IF(ScanWorkbook[[#This Row],[METRC]]="","",_xlfn.CONCAT(ScanWorkbook[[#This Row],[Pheno Abv]],".",RIGHT(ScanWorkbook[[#This Row],[METRC]],6))))</f>
        <v/>
      </c>
      <c r="L535" s="7" t="s">
        <v>521</v>
      </c>
    </row>
    <row r="536" spans="1:12" x14ac:dyDescent="0.25">
      <c r="A536" s="8">
        <v>5</v>
      </c>
      <c r="B536" s="54" t="s">
        <v>8171</v>
      </c>
      <c r="C536" s="131" t="s">
        <v>7747</v>
      </c>
      <c r="D536" s="9">
        <v>4</v>
      </c>
      <c r="E536" s="8" t="s">
        <v>8215</v>
      </c>
      <c r="F536" s="7" t="str">
        <f>IF(ISEVEN(ROW(ScanWorkbook[[#This Row],[SCAN INTO THIS COLUMN]])),C536,"")</f>
        <v>1A4070000000065000090064</v>
      </c>
      <c r="G536" s="7" t="str">
        <f>IF(ISEVEN(ROW(ScanWorkbook[[#This Row],[SCAN INTO THIS COLUMN]])),C537,"")</f>
        <v>LCKE008.079979</v>
      </c>
      <c r="H536" s="7" t="str">
        <f>LEFT(ScanWorkbook[[#This Row],[Pheno]],4)</f>
        <v>LCKE</v>
      </c>
      <c r="I536" s="7" t="str">
        <f>IF(SUM(COUNTIF(ScanWorkbook[[#This Row],[Pheno]],{"*.*"})),LEFT(ScanWorkbook[[#This Row],[Pheno]],7),_xlfn.CONCAT(LEFT(ScanWorkbook[[#This Row],[Pheno]],4),RIGHT(ScanWorkbook[[#This Row],[Pheno]],3)))</f>
        <v>LCKE008</v>
      </c>
      <c r="J536" s="57" t="s">
        <v>8485</v>
      </c>
      <c r="K536" s="2" t="str">
        <f>IF(ScanWorkbook[[#This Row],[METRC]]=0,"",IF(ScanWorkbook[[#This Row],[METRC]]="","",_xlfn.CONCAT(ScanWorkbook[[#This Row],[Pheno Abv]],".",RIGHT(ScanWorkbook[[#This Row],[METRC]],6))))</f>
        <v>LCKE008.090064</v>
      </c>
      <c r="L536" s="7" t="s">
        <v>521</v>
      </c>
    </row>
    <row r="537" spans="1:12" x14ac:dyDescent="0.25">
      <c r="A537" s="8">
        <v>5</v>
      </c>
      <c r="B537" s="54" t="s">
        <v>8171</v>
      </c>
      <c r="C537" s="131" t="s">
        <v>7348</v>
      </c>
      <c r="D537" s="9">
        <v>4</v>
      </c>
      <c r="E537" s="8" t="s">
        <v>8215</v>
      </c>
      <c r="F537" s="7" t="str">
        <f>IF(ISEVEN(ROW(ScanWorkbook[[#This Row],[SCAN INTO THIS COLUMN]])),C537,"")</f>
        <v/>
      </c>
      <c r="G537" s="7" t="str">
        <f>IF(ISEVEN(ROW(ScanWorkbook[[#This Row],[SCAN INTO THIS COLUMN]])),C538,"")</f>
        <v/>
      </c>
      <c r="H537" s="7" t="str">
        <f>LEFT(ScanWorkbook[[#This Row],[Pheno]],4)</f>
        <v/>
      </c>
      <c r="I537" s="7" t="str">
        <f>IF(SUM(COUNTIF(ScanWorkbook[[#This Row],[Pheno]],{"*.*"})),LEFT(ScanWorkbook[[#This Row],[Pheno]],7),_xlfn.CONCAT(LEFT(ScanWorkbook[[#This Row],[Pheno]],4),RIGHT(ScanWorkbook[[#This Row],[Pheno]],3)))</f>
        <v/>
      </c>
      <c r="J537" s="57" t="s">
        <v>8485</v>
      </c>
      <c r="K537" s="2" t="str">
        <f>IF(ScanWorkbook[[#This Row],[METRC]]=0,"",IF(ScanWorkbook[[#This Row],[METRC]]="","",_xlfn.CONCAT(ScanWorkbook[[#This Row],[Pheno Abv]],".",RIGHT(ScanWorkbook[[#This Row],[METRC]],6))))</f>
        <v/>
      </c>
      <c r="L537" s="7" t="s">
        <v>521</v>
      </c>
    </row>
    <row r="538" spans="1:12" x14ac:dyDescent="0.25">
      <c r="A538" s="8">
        <v>5</v>
      </c>
      <c r="B538" s="54" t="s">
        <v>8171</v>
      </c>
      <c r="C538" s="131" t="s">
        <v>7926</v>
      </c>
      <c r="D538" s="9">
        <v>5</v>
      </c>
      <c r="E538" s="8" t="s">
        <v>8215</v>
      </c>
      <c r="F538" s="7" t="str">
        <f>IF(ISEVEN(ROW(ScanWorkbook[[#This Row],[SCAN INTO THIS COLUMN]])),C538,"")</f>
        <v>1A4070000000065000092159</v>
      </c>
      <c r="G538" s="7" t="str">
        <f>IF(ISEVEN(ROW(ScanWorkbook[[#This Row],[SCAN INTO THIS COLUMN]])),C539,"")</f>
        <v>SUNL016.074566</v>
      </c>
      <c r="H538" s="7" t="str">
        <f>LEFT(ScanWorkbook[[#This Row],[Pheno]],4)</f>
        <v>SUNL</v>
      </c>
      <c r="I538" s="7" t="str">
        <f>IF(SUM(COUNTIF(ScanWorkbook[[#This Row],[Pheno]],{"*.*"})),LEFT(ScanWorkbook[[#This Row],[Pheno]],7),_xlfn.CONCAT(LEFT(ScanWorkbook[[#This Row],[Pheno]],4),RIGHT(ScanWorkbook[[#This Row],[Pheno]],3)))</f>
        <v>SUNL016</v>
      </c>
      <c r="J538" s="57" t="s">
        <v>8486</v>
      </c>
      <c r="K538" s="2" t="str">
        <f>IF(ScanWorkbook[[#This Row],[METRC]]=0,"",IF(ScanWorkbook[[#This Row],[METRC]]="","",_xlfn.CONCAT(ScanWorkbook[[#This Row],[Pheno Abv]],".",RIGHT(ScanWorkbook[[#This Row],[METRC]],6))))</f>
        <v>SUNL016.092159</v>
      </c>
      <c r="L538" s="7" t="s">
        <v>521</v>
      </c>
    </row>
    <row r="539" spans="1:12" x14ac:dyDescent="0.25">
      <c r="A539" s="8">
        <v>5</v>
      </c>
      <c r="B539" s="54" t="s">
        <v>8171</v>
      </c>
      <c r="C539" s="131" t="s">
        <v>2785</v>
      </c>
      <c r="D539" s="9">
        <v>5</v>
      </c>
      <c r="E539" s="8" t="s">
        <v>8215</v>
      </c>
      <c r="F539" s="7" t="str">
        <f>IF(ISEVEN(ROW(ScanWorkbook[[#This Row],[SCAN INTO THIS COLUMN]])),C539,"")</f>
        <v/>
      </c>
      <c r="G539" s="7" t="str">
        <f>IF(ISEVEN(ROW(ScanWorkbook[[#This Row],[SCAN INTO THIS COLUMN]])),C540,"")</f>
        <v/>
      </c>
      <c r="H539" s="7" t="str">
        <f>LEFT(ScanWorkbook[[#This Row],[Pheno]],4)</f>
        <v/>
      </c>
      <c r="I539" s="7" t="str">
        <f>IF(SUM(COUNTIF(ScanWorkbook[[#This Row],[Pheno]],{"*.*"})),LEFT(ScanWorkbook[[#This Row],[Pheno]],7),_xlfn.CONCAT(LEFT(ScanWorkbook[[#This Row],[Pheno]],4),RIGHT(ScanWorkbook[[#This Row],[Pheno]],3)))</f>
        <v/>
      </c>
      <c r="J539" s="57" t="s">
        <v>8486</v>
      </c>
      <c r="K539" s="2" t="str">
        <f>IF(ScanWorkbook[[#This Row],[METRC]]=0,"",IF(ScanWorkbook[[#This Row],[METRC]]="","",_xlfn.CONCAT(ScanWorkbook[[#This Row],[Pheno Abv]],".",RIGHT(ScanWorkbook[[#This Row],[METRC]],6))))</f>
        <v/>
      </c>
      <c r="L539" s="7" t="s">
        <v>521</v>
      </c>
    </row>
    <row r="540" spans="1:12" x14ac:dyDescent="0.25">
      <c r="A540" s="8">
        <v>5</v>
      </c>
      <c r="B540" s="54" t="s">
        <v>8171</v>
      </c>
      <c r="C540" s="131" t="s">
        <v>7748</v>
      </c>
      <c r="D540" s="9">
        <v>6</v>
      </c>
      <c r="E540" s="8" t="s">
        <v>8215</v>
      </c>
      <c r="F540" s="7" t="str">
        <f>IF(ISEVEN(ROW(ScanWorkbook[[#This Row],[SCAN INTO THIS COLUMN]])),C540,"")</f>
        <v>1A4070000000065000090071</v>
      </c>
      <c r="G540" s="7" t="str">
        <f>IF(ISEVEN(ROW(ScanWorkbook[[#This Row],[SCAN INTO THIS COLUMN]])),C541,"")</f>
        <v>LCKE011.079980</v>
      </c>
      <c r="H540" s="7" t="str">
        <f>LEFT(ScanWorkbook[[#This Row],[Pheno]],4)</f>
        <v>LCKE</v>
      </c>
      <c r="I540" s="7" t="str">
        <f>IF(SUM(COUNTIF(ScanWorkbook[[#This Row],[Pheno]],{"*.*"})),LEFT(ScanWorkbook[[#This Row],[Pheno]],7),_xlfn.CONCAT(LEFT(ScanWorkbook[[#This Row],[Pheno]],4),RIGHT(ScanWorkbook[[#This Row],[Pheno]],3)))</f>
        <v>LCKE011</v>
      </c>
      <c r="J540" s="57" t="s">
        <v>8487</v>
      </c>
      <c r="K540" s="2" t="str">
        <f>IF(ScanWorkbook[[#This Row],[METRC]]=0,"",IF(ScanWorkbook[[#This Row],[METRC]]="","",_xlfn.CONCAT(ScanWorkbook[[#This Row],[Pheno Abv]],".",RIGHT(ScanWorkbook[[#This Row],[METRC]],6))))</f>
        <v>LCKE011.090071</v>
      </c>
      <c r="L540" s="7" t="s">
        <v>521</v>
      </c>
    </row>
    <row r="541" spans="1:12" x14ac:dyDescent="0.25">
      <c r="A541" s="8">
        <v>5</v>
      </c>
      <c r="B541" s="54" t="s">
        <v>8171</v>
      </c>
      <c r="C541" s="131" t="s">
        <v>7359</v>
      </c>
      <c r="D541" s="9">
        <v>6</v>
      </c>
      <c r="E541" s="8" t="s">
        <v>8215</v>
      </c>
      <c r="F541" s="7" t="str">
        <f>IF(ISEVEN(ROW(ScanWorkbook[[#This Row],[SCAN INTO THIS COLUMN]])),C541,"")</f>
        <v/>
      </c>
      <c r="G541" s="7" t="str">
        <f>IF(ISEVEN(ROW(ScanWorkbook[[#This Row],[SCAN INTO THIS COLUMN]])),C542,"")</f>
        <v/>
      </c>
      <c r="H541" s="7" t="str">
        <f>LEFT(ScanWorkbook[[#This Row],[Pheno]],4)</f>
        <v/>
      </c>
      <c r="I541" s="7" t="str">
        <f>IF(SUM(COUNTIF(ScanWorkbook[[#This Row],[Pheno]],{"*.*"})),LEFT(ScanWorkbook[[#This Row],[Pheno]],7),_xlfn.CONCAT(LEFT(ScanWorkbook[[#This Row],[Pheno]],4),RIGHT(ScanWorkbook[[#This Row],[Pheno]],3)))</f>
        <v/>
      </c>
      <c r="J541" s="57" t="s">
        <v>8487</v>
      </c>
      <c r="K541" s="2" t="str">
        <f>IF(ScanWorkbook[[#This Row],[METRC]]=0,"",IF(ScanWorkbook[[#This Row],[METRC]]="","",_xlfn.CONCAT(ScanWorkbook[[#This Row],[Pheno Abv]],".",RIGHT(ScanWorkbook[[#This Row],[METRC]],6))))</f>
        <v/>
      </c>
      <c r="L541" s="7" t="s">
        <v>521</v>
      </c>
    </row>
    <row r="542" spans="1:12" x14ac:dyDescent="0.25">
      <c r="A542" s="8">
        <v>5</v>
      </c>
      <c r="B542" s="54" t="s">
        <v>8171</v>
      </c>
      <c r="C542" s="131" t="s">
        <v>7439</v>
      </c>
      <c r="D542" s="9">
        <v>7</v>
      </c>
      <c r="E542" s="8" t="s">
        <v>8215</v>
      </c>
      <c r="F542" s="7" t="str">
        <f>IF(ISEVEN(ROW(ScanWorkbook[[#This Row],[SCAN INTO THIS COLUMN]])),C542,"")</f>
        <v>.</v>
      </c>
      <c r="G542" s="7" t="str">
        <f>IF(ISEVEN(ROW(ScanWorkbook[[#This Row],[SCAN INTO THIS COLUMN]])),C543,"")</f>
        <v>.</v>
      </c>
      <c r="H542" s="7" t="str">
        <f>LEFT(ScanWorkbook[[#This Row],[Pheno]],4)</f>
        <v>.</v>
      </c>
      <c r="I542" s="7" t="str">
        <f>IF(SUM(COUNTIF(ScanWorkbook[[#This Row],[Pheno]],{"*.*"})),LEFT(ScanWorkbook[[#This Row],[Pheno]],7),_xlfn.CONCAT(LEFT(ScanWorkbook[[#This Row],[Pheno]],4),RIGHT(ScanWorkbook[[#This Row],[Pheno]],3)))</f>
        <v>.</v>
      </c>
      <c r="J542" s="57" t="s">
        <v>8488</v>
      </c>
      <c r="K542" s="2" t="str">
        <f>IF(ScanWorkbook[[#This Row],[METRC]]=0,"",IF(ScanWorkbook[[#This Row],[METRC]]="","",_xlfn.CONCAT(ScanWorkbook[[#This Row],[Pheno Abv]],".",RIGHT(ScanWorkbook[[#This Row],[METRC]],6))))</f>
        <v>...</v>
      </c>
      <c r="L542" s="7" t="s">
        <v>521</v>
      </c>
    </row>
    <row r="543" spans="1:12" x14ac:dyDescent="0.25">
      <c r="A543" s="8">
        <v>5</v>
      </c>
      <c r="B543" s="54" t="s">
        <v>8171</v>
      </c>
      <c r="C543" s="131" t="s">
        <v>7439</v>
      </c>
      <c r="D543" s="9">
        <v>7</v>
      </c>
      <c r="E543" s="8" t="s">
        <v>8215</v>
      </c>
      <c r="F543" s="7" t="str">
        <f>IF(ISEVEN(ROW(ScanWorkbook[[#This Row],[SCAN INTO THIS COLUMN]])),C543,"")</f>
        <v/>
      </c>
      <c r="G543" s="7" t="str">
        <f>IF(ISEVEN(ROW(ScanWorkbook[[#This Row],[SCAN INTO THIS COLUMN]])),C544,"")</f>
        <v/>
      </c>
      <c r="H543" s="7" t="str">
        <f>LEFT(ScanWorkbook[[#This Row],[Pheno]],4)</f>
        <v/>
      </c>
      <c r="I543" s="7" t="str">
        <f>IF(SUM(COUNTIF(ScanWorkbook[[#This Row],[Pheno]],{"*.*"})),LEFT(ScanWorkbook[[#This Row],[Pheno]],7),_xlfn.CONCAT(LEFT(ScanWorkbook[[#This Row],[Pheno]],4),RIGHT(ScanWorkbook[[#This Row],[Pheno]],3)))</f>
        <v/>
      </c>
      <c r="J543" s="57" t="s">
        <v>8488</v>
      </c>
      <c r="K543" s="2" t="str">
        <f>IF(ScanWorkbook[[#This Row],[METRC]]=0,"",IF(ScanWorkbook[[#This Row],[METRC]]="","",_xlfn.CONCAT(ScanWorkbook[[#This Row],[Pheno Abv]],".",RIGHT(ScanWorkbook[[#This Row],[METRC]],6))))</f>
        <v/>
      </c>
      <c r="L543" s="7" t="s">
        <v>521</v>
      </c>
    </row>
    <row r="544" spans="1:12" x14ac:dyDescent="0.25">
      <c r="A544" s="8">
        <v>5</v>
      </c>
      <c r="B544" s="54" t="s">
        <v>8171</v>
      </c>
      <c r="C544" s="131" t="s">
        <v>7439</v>
      </c>
      <c r="D544" s="9">
        <v>8</v>
      </c>
      <c r="E544" s="8" t="s">
        <v>8215</v>
      </c>
      <c r="F544" s="7" t="str">
        <f>IF(ISEVEN(ROW(ScanWorkbook[[#This Row],[SCAN INTO THIS COLUMN]])),C544,"")</f>
        <v>.</v>
      </c>
      <c r="G544" s="7" t="str">
        <f>IF(ISEVEN(ROW(ScanWorkbook[[#This Row],[SCAN INTO THIS COLUMN]])),C545,"")</f>
        <v>.</v>
      </c>
      <c r="H544" s="7" t="str">
        <f>LEFT(ScanWorkbook[[#This Row],[Pheno]],4)</f>
        <v>.</v>
      </c>
      <c r="I544" s="7" t="str">
        <f>IF(SUM(COUNTIF(ScanWorkbook[[#This Row],[Pheno]],{"*.*"})),LEFT(ScanWorkbook[[#This Row],[Pheno]],7),_xlfn.CONCAT(LEFT(ScanWorkbook[[#This Row],[Pheno]],4),RIGHT(ScanWorkbook[[#This Row],[Pheno]],3)))</f>
        <v>.</v>
      </c>
      <c r="J544" s="57" t="s">
        <v>8489</v>
      </c>
      <c r="K544" s="2" t="str">
        <f>IF(ScanWorkbook[[#This Row],[METRC]]=0,"",IF(ScanWorkbook[[#This Row],[METRC]]="","",_xlfn.CONCAT(ScanWorkbook[[#This Row],[Pheno Abv]],".",RIGHT(ScanWorkbook[[#This Row],[METRC]],6))))</f>
        <v>...</v>
      </c>
      <c r="L544" s="7" t="s">
        <v>521</v>
      </c>
    </row>
    <row r="545" spans="1:12" x14ac:dyDescent="0.25">
      <c r="A545" s="8">
        <v>5</v>
      </c>
      <c r="B545" s="54" t="s">
        <v>8171</v>
      </c>
      <c r="C545" s="131" t="s">
        <v>7439</v>
      </c>
      <c r="D545" s="9">
        <v>8</v>
      </c>
      <c r="E545" s="8" t="s">
        <v>8215</v>
      </c>
      <c r="F545" s="7" t="str">
        <f>IF(ISEVEN(ROW(ScanWorkbook[[#This Row],[SCAN INTO THIS COLUMN]])),C545,"")</f>
        <v/>
      </c>
      <c r="G545" s="7" t="str">
        <f>IF(ISEVEN(ROW(ScanWorkbook[[#This Row],[SCAN INTO THIS COLUMN]])),C546,"")</f>
        <v/>
      </c>
      <c r="H545" s="7" t="str">
        <f>LEFT(ScanWorkbook[[#This Row],[Pheno]],4)</f>
        <v/>
      </c>
      <c r="I545" s="7" t="str">
        <f>IF(SUM(COUNTIF(ScanWorkbook[[#This Row],[Pheno]],{"*.*"})),LEFT(ScanWorkbook[[#This Row],[Pheno]],7),_xlfn.CONCAT(LEFT(ScanWorkbook[[#This Row],[Pheno]],4),RIGHT(ScanWorkbook[[#This Row],[Pheno]],3)))</f>
        <v/>
      </c>
      <c r="J545" s="57" t="s">
        <v>8489</v>
      </c>
      <c r="K545" s="2" t="str">
        <f>IF(ScanWorkbook[[#This Row],[METRC]]=0,"",IF(ScanWorkbook[[#This Row],[METRC]]="","",_xlfn.CONCAT(ScanWorkbook[[#This Row],[Pheno Abv]],".",RIGHT(ScanWorkbook[[#This Row],[METRC]],6))))</f>
        <v/>
      </c>
      <c r="L545" s="7" t="s">
        <v>521</v>
      </c>
    </row>
    <row r="546" spans="1:12" x14ac:dyDescent="0.25">
      <c r="A546" s="8">
        <v>5</v>
      </c>
      <c r="B546" s="54" t="s">
        <v>8171</v>
      </c>
      <c r="C546" s="131" t="s">
        <v>7439</v>
      </c>
      <c r="D546" s="9">
        <v>9</v>
      </c>
      <c r="E546" s="8" t="s">
        <v>8215</v>
      </c>
      <c r="F546" s="7" t="str">
        <f>IF(ISEVEN(ROW(ScanWorkbook[[#This Row],[SCAN INTO THIS COLUMN]])),C546,"")</f>
        <v>.</v>
      </c>
      <c r="G546" s="7" t="str">
        <f>IF(ISEVEN(ROW(ScanWorkbook[[#This Row],[SCAN INTO THIS COLUMN]])),C547,"")</f>
        <v>.</v>
      </c>
      <c r="H546" s="7" t="str">
        <f>LEFT(ScanWorkbook[[#This Row],[Pheno]],4)</f>
        <v>.</v>
      </c>
      <c r="I546" s="7" t="str">
        <f>IF(SUM(COUNTIF(ScanWorkbook[[#This Row],[Pheno]],{"*.*"})),LEFT(ScanWorkbook[[#This Row],[Pheno]],7),_xlfn.CONCAT(LEFT(ScanWorkbook[[#This Row],[Pheno]],4),RIGHT(ScanWorkbook[[#This Row],[Pheno]],3)))</f>
        <v>.</v>
      </c>
      <c r="J546" s="57" t="s">
        <v>8682</v>
      </c>
      <c r="K546" s="2" t="str">
        <f>IF(ScanWorkbook[[#This Row],[METRC]]=0,"",IF(ScanWorkbook[[#This Row],[METRC]]="","",_xlfn.CONCAT(ScanWorkbook[[#This Row],[Pheno Abv]],".",RIGHT(ScanWorkbook[[#This Row],[METRC]],6))))</f>
        <v>...</v>
      </c>
      <c r="L546" s="7" t="s">
        <v>521</v>
      </c>
    </row>
    <row r="547" spans="1:12" x14ac:dyDescent="0.25">
      <c r="A547" s="8">
        <v>5</v>
      </c>
      <c r="B547" s="54" t="s">
        <v>8171</v>
      </c>
      <c r="C547" s="131" t="s">
        <v>7439</v>
      </c>
      <c r="D547" s="9">
        <v>9</v>
      </c>
      <c r="E547" s="8" t="s">
        <v>8215</v>
      </c>
      <c r="F547" s="7" t="str">
        <f>IF(ISEVEN(ROW(ScanWorkbook[[#This Row],[SCAN INTO THIS COLUMN]])),C547,"")</f>
        <v/>
      </c>
      <c r="G547" s="7" t="str">
        <f>IF(ISEVEN(ROW(ScanWorkbook[[#This Row],[SCAN INTO THIS COLUMN]])),C548,"")</f>
        <v/>
      </c>
      <c r="H547" s="7" t="str">
        <f>LEFT(ScanWorkbook[[#This Row],[Pheno]],4)</f>
        <v/>
      </c>
      <c r="I547" s="7" t="str">
        <f>IF(SUM(COUNTIF(ScanWorkbook[[#This Row],[Pheno]],{"*.*"})),LEFT(ScanWorkbook[[#This Row],[Pheno]],7),_xlfn.CONCAT(LEFT(ScanWorkbook[[#This Row],[Pheno]],4),RIGHT(ScanWorkbook[[#This Row],[Pheno]],3)))</f>
        <v/>
      </c>
      <c r="J547" s="57" t="s">
        <v>8682</v>
      </c>
      <c r="K547" s="2" t="str">
        <f>IF(ScanWorkbook[[#This Row],[METRC]]=0,"",IF(ScanWorkbook[[#This Row],[METRC]]="","",_xlfn.CONCAT(ScanWorkbook[[#This Row],[Pheno Abv]],".",RIGHT(ScanWorkbook[[#This Row],[METRC]],6))))</f>
        <v/>
      </c>
      <c r="L547" s="7" t="s">
        <v>521</v>
      </c>
    </row>
    <row r="548" spans="1:12" x14ac:dyDescent="0.25">
      <c r="A548" s="8">
        <v>5</v>
      </c>
      <c r="B548" s="54" t="s">
        <v>8171</v>
      </c>
      <c r="C548" s="131" t="s">
        <v>7439</v>
      </c>
      <c r="D548" s="9">
        <v>10</v>
      </c>
      <c r="E548" s="8" t="s">
        <v>8215</v>
      </c>
      <c r="F548" s="7" t="str">
        <f>IF(ISEVEN(ROW(ScanWorkbook[[#This Row],[SCAN INTO THIS COLUMN]])),C548,"")</f>
        <v>.</v>
      </c>
      <c r="G548" s="7" t="str">
        <f>IF(ISEVEN(ROW(ScanWorkbook[[#This Row],[SCAN INTO THIS COLUMN]])),C549,"")</f>
        <v>.</v>
      </c>
      <c r="H548" s="7" t="str">
        <f>LEFT(ScanWorkbook[[#This Row],[Pheno]],4)</f>
        <v>.</v>
      </c>
      <c r="I548" s="7" t="str">
        <f>IF(SUM(COUNTIF(ScanWorkbook[[#This Row],[Pheno]],{"*.*"})),LEFT(ScanWorkbook[[#This Row],[Pheno]],7),_xlfn.CONCAT(LEFT(ScanWorkbook[[#This Row],[Pheno]],4),RIGHT(ScanWorkbook[[#This Row],[Pheno]],3)))</f>
        <v>.</v>
      </c>
      <c r="J548" s="57" t="s">
        <v>8683</v>
      </c>
      <c r="K548" s="2" t="str">
        <f>IF(ScanWorkbook[[#This Row],[METRC]]=0,"",IF(ScanWorkbook[[#This Row],[METRC]]="","",_xlfn.CONCAT(ScanWorkbook[[#This Row],[Pheno Abv]],".",RIGHT(ScanWorkbook[[#This Row],[METRC]],6))))</f>
        <v>...</v>
      </c>
      <c r="L548" s="7" t="s">
        <v>521</v>
      </c>
    </row>
    <row r="549" spans="1:12" x14ac:dyDescent="0.25">
      <c r="A549" s="8">
        <v>5</v>
      </c>
      <c r="B549" s="54" t="s">
        <v>8171</v>
      </c>
      <c r="C549" s="131" t="s">
        <v>7439</v>
      </c>
      <c r="D549" s="9">
        <v>10</v>
      </c>
      <c r="E549" s="8" t="s">
        <v>8215</v>
      </c>
      <c r="F549" s="7" t="str">
        <f>IF(ISEVEN(ROW(ScanWorkbook[[#This Row],[SCAN INTO THIS COLUMN]])),C549,"")</f>
        <v/>
      </c>
      <c r="G549" s="7" t="str">
        <f>IF(ISEVEN(ROW(ScanWorkbook[[#This Row],[SCAN INTO THIS COLUMN]])),C550,"")</f>
        <v/>
      </c>
      <c r="H549" s="7" t="str">
        <f>LEFT(ScanWorkbook[[#This Row],[Pheno]],4)</f>
        <v/>
      </c>
      <c r="I549" s="7" t="str">
        <f>IF(SUM(COUNTIF(ScanWorkbook[[#This Row],[Pheno]],{"*.*"})),LEFT(ScanWorkbook[[#This Row],[Pheno]],7),_xlfn.CONCAT(LEFT(ScanWorkbook[[#This Row],[Pheno]],4),RIGHT(ScanWorkbook[[#This Row],[Pheno]],3)))</f>
        <v/>
      </c>
      <c r="J549" s="57" t="s">
        <v>8683</v>
      </c>
      <c r="K549" s="2" t="str">
        <f>IF(ScanWorkbook[[#This Row],[METRC]]=0,"",IF(ScanWorkbook[[#This Row],[METRC]]="","",_xlfn.CONCAT(ScanWorkbook[[#This Row],[Pheno Abv]],".",RIGHT(ScanWorkbook[[#This Row],[METRC]],6))))</f>
        <v/>
      </c>
      <c r="L549" s="7" t="s">
        <v>521</v>
      </c>
    </row>
    <row r="550" spans="1:12" x14ac:dyDescent="0.25">
      <c r="A550" s="8">
        <v>5</v>
      </c>
      <c r="B550" s="54" t="s">
        <v>8171</v>
      </c>
      <c r="C550" s="131" t="s">
        <v>7439</v>
      </c>
      <c r="D550" s="9">
        <v>11</v>
      </c>
      <c r="E550" s="8" t="s">
        <v>8215</v>
      </c>
      <c r="F550" s="7" t="str">
        <f>IF(ISEVEN(ROW(ScanWorkbook[[#This Row],[SCAN INTO THIS COLUMN]])),C550,"")</f>
        <v>.</v>
      </c>
      <c r="G550" s="7" t="str">
        <f>IF(ISEVEN(ROW(ScanWorkbook[[#This Row],[SCAN INTO THIS COLUMN]])),C551,"")</f>
        <v>.</v>
      </c>
      <c r="H550" s="7" t="str">
        <f>LEFT(ScanWorkbook[[#This Row],[Pheno]],4)</f>
        <v>.</v>
      </c>
      <c r="I550" s="7" t="str">
        <f>IF(SUM(COUNTIF(ScanWorkbook[[#This Row],[Pheno]],{"*.*"})),LEFT(ScanWorkbook[[#This Row],[Pheno]],7),_xlfn.CONCAT(LEFT(ScanWorkbook[[#This Row],[Pheno]],4),RIGHT(ScanWorkbook[[#This Row],[Pheno]],3)))</f>
        <v>.</v>
      </c>
      <c r="J550" s="57" t="s">
        <v>8684</v>
      </c>
      <c r="K550" s="2" t="str">
        <f>IF(ScanWorkbook[[#This Row],[METRC]]=0,"",IF(ScanWorkbook[[#This Row],[METRC]]="","",_xlfn.CONCAT(ScanWorkbook[[#This Row],[Pheno Abv]],".",RIGHT(ScanWorkbook[[#This Row],[METRC]],6))))</f>
        <v>...</v>
      </c>
      <c r="L550" s="7" t="s">
        <v>521</v>
      </c>
    </row>
    <row r="551" spans="1:12" x14ac:dyDescent="0.25">
      <c r="A551" s="8">
        <v>5</v>
      </c>
      <c r="B551" s="54" t="s">
        <v>8171</v>
      </c>
      <c r="C551" s="131" t="s">
        <v>7439</v>
      </c>
      <c r="D551" s="9">
        <v>11</v>
      </c>
      <c r="E551" s="8" t="s">
        <v>8215</v>
      </c>
      <c r="F551" s="7" t="str">
        <f>IF(ISEVEN(ROW(ScanWorkbook[[#This Row],[SCAN INTO THIS COLUMN]])),C551,"")</f>
        <v/>
      </c>
      <c r="G551" s="7" t="str">
        <f>IF(ISEVEN(ROW(ScanWorkbook[[#This Row],[SCAN INTO THIS COLUMN]])),C552,"")</f>
        <v/>
      </c>
      <c r="H551" s="7" t="str">
        <f>LEFT(ScanWorkbook[[#This Row],[Pheno]],4)</f>
        <v/>
      </c>
      <c r="I551" s="7" t="str">
        <f>IF(SUM(COUNTIF(ScanWorkbook[[#This Row],[Pheno]],{"*.*"})),LEFT(ScanWorkbook[[#This Row],[Pheno]],7),_xlfn.CONCAT(LEFT(ScanWorkbook[[#This Row],[Pheno]],4),RIGHT(ScanWorkbook[[#This Row],[Pheno]],3)))</f>
        <v/>
      </c>
      <c r="J551" s="57" t="s">
        <v>8684</v>
      </c>
      <c r="K551" s="2" t="str">
        <f>IF(ScanWorkbook[[#This Row],[METRC]]=0,"",IF(ScanWorkbook[[#This Row],[METRC]]="","",_xlfn.CONCAT(ScanWorkbook[[#This Row],[Pheno Abv]],".",RIGHT(ScanWorkbook[[#This Row],[METRC]],6))))</f>
        <v/>
      </c>
      <c r="L551" s="7" t="s">
        <v>521</v>
      </c>
    </row>
    <row r="552" spans="1:12" x14ac:dyDescent="0.25">
      <c r="A552" s="8">
        <v>5</v>
      </c>
      <c r="B552" s="54" t="s">
        <v>8171</v>
      </c>
      <c r="C552" s="131" t="s">
        <v>7439</v>
      </c>
      <c r="D552" s="9">
        <v>12</v>
      </c>
      <c r="E552" s="8" t="s">
        <v>8215</v>
      </c>
      <c r="F552" s="7" t="str">
        <f>IF(ISEVEN(ROW(ScanWorkbook[[#This Row],[SCAN INTO THIS COLUMN]])),C552,"")</f>
        <v>.</v>
      </c>
      <c r="G552" s="7" t="str">
        <f>IF(ISEVEN(ROW(ScanWorkbook[[#This Row],[SCAN INTO THIS COLUMN]])),C553,"")</f>
        <v>.</v>
      </c>
      <c r="H552" s="7" t="str">
        <f>LEFT(ScanWorkbook[[#This Row],[Pheno]],4)</f>
        <v>.</v>
      </c>
      <c r="I552" s="7" t="str">
        <f>IF(SUM(COUNTIF(ScanWorkbook[[#This Row],[Pheno]],{"*.*"})),LEFT(ScanWorkbook[[#This Row],[Pheno]],7),_xlfn.CONCAT(LEFT(ScanWorkbook[[#This Row],[Pheno]],4),RIGHT(ScanWorkbook[[#This Row],[Pheno]],3)))</f>
        <v>.</v>
      </c>
      <c r="J552" s="57" t="s">
        <v>8685</v>
      </c>
      <c r="K552" s="2" t="str">
        <f>IF(ScanWorkbook[[#This Row],[METRC]]=0,"",IF(ScanWorkbook[[#This Row],[METRC]]="","",_xlfn.CONCAT(ScanWorkbook[[#This Row],[Pheno Abv]],".",RIGHT(ScanWorkbook[[#This Row],[METRC]],6))))</f>
        <v>...</v>
      </c>
      <c r="L552" s="7" t="s">
        <v>521</v>
      </c>
    </row>
    <row r="553" spans="1:12" x14ac:dyDescent="0.25">
      <c r="A553" s="8">
        <v>5</v>
      </c>
      <c r="B553" s="54" t="s">
        <v>8171</v>
      </c>
      <c r="C553" s="131" t="s">
        <v>7439</v>
      </c>
      <c r="D553" s="9">
        <v>12</v>
      </c>
      <c r="E553" s="8" t="s">
        <v>8215</v>
      </c>
      <c r="F553" s="7" t="str">
        <f>IF(ISEVEN(ROW(ScanWorkbook[[#This Row],[SCAN INTO THIS COLUMN]])),C553,"")</f>
        <v/>
      </c>
      <c r="G553" s="7" t="str">
        <f>IF(ISEVEN(ROW(ScanWorkbook[[#This Row],[SCAN INTO THIS COLUMN]])),C554,"")</f>
        <v/>
      </c>
      <c r="H553" s="7" t="str">
        <f>LEFT(ScanWorkbook[[#This Row],[Pheno]],4)</f>
        <v/>
      </c>
      <c r="I553" s="7" t="str">
        <f>IF(SUM(COUNTIF(ScanWorkbook[[#This Row],[Pheno]],{"*.*"})),LEFT(ScanWorkbook[[#This Row],[Pheno]],7),_xlfn.CONCAT(LEFT(ScanWorkbook[[#This Row],[Pheno]],4),RIGHT(ScanWorkbook[[#This Row],[Pheno]],3)))</f>
        <v/>
      </c>
      <c r="J553" s="57" t="s">
        <v>8685</v>
      </c>
      <c r="K553" s="2" t="str">
        <f>IF(ScanWorkbook[[#This Row],[METRC]]=0,"",IF(ScanWorkbook[[#This Row],[METRC]]="","",_xlfn.CONCAT(ScanWorkbook[[#This Row],[Pheno Abv]],".",RIGHT(ScanWorkbook[[#This Row],[METRC]],6))))</f>
        <v/>
      </c>
      <c r="L553" s="7" t="s">
        <v>521</v>
      </c>
    </row>
    <row r="554" spans="1:12" x14ac:dyDescent="0.25">
      <c r="A554" s="8">
        <v>5</v>
      </c>
      <c r="B554" s="54" t="s">
        <v>8171</v>
      </c>
      <c r="C554" s="131" t="s">
        <v>7439</v>
      </c>
      <c r="D554" s="9">
        <v>13</v>
      </c>
      <c r="E554" s="8" t="s">
        <v>8215</v>
      </c>
      <c r="F554" s="7" t="str">
        <f>IF(ISEVEN(ROW(ScanWorkbook[[#This Row],[SCAN INTO THIS COLUMN]])),C554,"")</f>
        <v>.</v>
      </c>
      <c r="G554" s="7" t="str">
        <f>IF(ISEVEN(ROW(ScanWorkbook[[#This Row],[SCAN INTO THIS COLUMN]])),C555,"")</f>
        <v>.</v>
      </c>
      <c r="H554" s="7" t="str">
        <f>LEFT(ScanWorkbook[[#This Row],[Pheno]],4)</f>
        <v>.</v>
      </c>
      <c r="I554" s="7" t="str">
        <f>IF(SUM(COUNTIF(ScanWorkbook[[#This Row],[Pheno]],{"*.*"})),LEFT(ScanWorkbook[[#This Row],[Pheno]],7),_xlfn.CONCAT(LEFT(ScanWorkbook[[#This Row],[Pheno]],4),RIGHT(ScanWorkbook[[#This Row],[Pheno]],3)))</f>
        <v>.</v>
      </c>
      <c r="J554" s="57" t="s">
        <v>8686</v>
      </c>
      <c r="K554" s="2" t="str">
        <f>IF(ScanWorkbook[[#This Row],[METRC]]=0,"",IF(ScanWorkbook[[#This Row],[METRC]]="","",_xlfn.CONCAT(ScanWorkbook[[#This Row],[Pheno Abv]],".",RIGHT(ScanWorkbook[[#This Row],[METRC]],6))))</f>
        <v>...</v>
      </c>
      <c r="L554" s="7" t="s">
        <v>521</v>
      </c>
    </row>
    <row r="555" spans="1:12" x14ac:dyDescent="0.25">
      <c r="A555" s="8">
        <v>5</v>
      </c>
      <c r="B555" s="54" t="s">
        <v>8171</v>
      </c>
      <c r="C555" s="131" t="s">
        <v>7439</v>
      </c>
      <c r="D555" s="9">
        <v>13</v>
      </c>
      <c r="E555" s="8" t="s">
        <v>8215</v>
      </c>
      <c r="F555" s="7" t="str">
        <f>IF(ISEVEN(ROW(ScanWorkbook[[#This Row],[SCAN INTO THIS COLUMN]])),C555,"")</f>
        <v/>
      </c>
      <c r="G555" s="7" t="str">
        <f>IF(ISEVEN(ROW(ScanWorkbook[[#This Row],[SCAN INTO THIS COLUMN]])),C556,"")</f>
        <v/>
      </c>
      <c r="H555" s="7" t="str">
        <f>LEFT(ScanWorkbook[[#This Row],[Pheno]],4)</f>
        <v/>
      </c>
      <c r="I555" s="7" t="str">
        <f>IF(SUM(COUNTIF(ScanWorkbook[[#This Row],[Pheno]],{"*.*"})),LEFT(ScanWorkbook[[#This Row],[Pheno]],7),_xlfn.CONCAT(LEFT(ScanWorkbook[[#This Row],[Pheno]],4),RIGHT(ScanWorkbook[[#This Row],[Pheno]],3)))</f>
        <v/>
      </c>
      <c r="J555" s="57" t="s">
        <v>8686</v>
      </c>
      <c r="K555" s="2" t="str">
        <f>IF(ScanWorkbook[[#This Row],[METRC]]=0,"",IF(ScanWorkbook[[#This Row],[METRC]]="","",_xlfn.CONCAT(ScanWorkbook[[#This Row],[Pheno Abv]],".",RIGHT(ScanWorkbook[[#This Row],[METRC]],6))))</f>
        <v/>
      </c>
      <c r="L555" s="7" t="s">
        <v>521</v>
      </c>
    </row>
    <row r="556" spans="1:12" x14ac:dyDescent="0.25">
      <c r="A556" s="8">
        <v>5</v>
      </c>
      <c r="B556" s="54" t="s">
        <v>8171</v>
      </c>
      <c r="C556" s="131" t="s">
        <v>7439</v>
      </c>
      <c r="D556" s="9">
        <v>14</v>
      </c>
      <c r="E556" s="8" t="s">
        <v>8215</v>
      </c>
      <c r="F556" s="7" t="str">
        <f>IF(ISEVEN(ROW(ScanWorkbook[[#This Row],[SCAN INTO THIS COLUMN]])),C556,"")</f>
        <v>.</v>
      </c>
      <c r="G556" s="7" t="str">
        <f>IF(ISEVEN(ROW(ScanWorkbook[[#This Row],[SCAN INTO THIS COLUMN]])),C557,"")</f>
        <v>.</v>
      </c>
      <c r="H556" s="7" t="str">
        <f>LEFT(ScanWorkbook[[#This Row],[Pheno]],4)</f>
        <v>.</v>
      </c>
      <c r="I556" s="7" t="str">
        <f>IF(SUM(COUNTIF(ScanWorkbook[[#This Row],[Pheno]],{"*.*"})),LEFT(ScanWorkbook[[#This Row],[Pheno]],7),_xlfn.CONCAT(LEFT(ScanWorkbook[[#This Row],[Pheno]],4),RIGHT(ScanWorkbook[[#This Row],[Pheno]],3)))</f>
        <v>.</v>
      </c>
      <c r="J556" s="57" t="s">
        <v>8687</v>
      </c>
      <c r="K556" s="2" t="str">
        <f>IF(ScanWorkbook[[#This Row],[METRC]]=0,"",IF(ScanWorkbook[[#This Row],[METRC]]="","",_xlfn.CONCAT(ScanWorkbook[[#This Row],[Pheno Abv]],".",RIGHT(ScanWorkbook[[#This Row],[METRC]],6))))</f>
        <v>...</v>
      </c>
      <c r="L556" s="7" t="s">
        <v>521</v>
      </c>
    </row>
    <row r="557" spans="1:12" x14ac:dyDescent="0.25">
      <c r="A557" s="8">
        <v>5</v>
      </c>
      <c r="B557" s="54" t="s">
        <v>8171</v>
      </c>
      <c r="C557" s="131" t="s">
        <v>7439</v>
      </c>
      <c r="D557" s="9">
        <v>14</v>
      </c>
      <c r="E557" s="8" t="s">
        <v>8215</v>
      </c>
      <c r="F557" s="7" t="str">
        <f>IF(ISEVEN(ROW(ScanWorkbook[[#This Row],[SCAN INTO THIS COLUMN]])),C557,"")</f>
        <v/>
      </c>
      <c r="G557" s="7" t="str">
        <f>IF(ISEVEN(ROW(ScanWorkbook[[#This Row],[SCAN INTO THIS COLUMN]])),C558,"")</f>
        <v/>
      </c>
      <c r="H557" s="7" t="str">
        <f>LEFT(ScanWorkbook[[#This Row],[Pheno]],4)</f>
        <v/>
      </c>
      <c r="I557" s="7" t="str">
        <f>IF(SUM(COUNTIF(ScanWorkbook[[#This Row],[Pheno]],{"*.*"})),LEFT(ScanWorkbook[[#This Row],[Pheno]],7),_xlfn.CONCAT(LEFT(ScanWorkbook[[#This Row],[Pheno]],4),RIGHT(ScanWorkbook[[#This Row],[Pheno]],3)))</f>
        <v/>
      </c>
      <c r="J557" s="57" t="s">
        <v>8687</v>
      </c>
      <c r="K557" s="2" t="str">
        <f>IF(ScanWorkbook[[#This Row],[METRC]]=0,"",IF(ScanWorkbook[[#This Row],[METRC]]="","",_xlfn.CONCAT(ScanWorkbook[[#This Row],[Pheno Abv]],".",RIGHT(ScanWorkbook[[#This Row],[METRC]],6))))</f>
        <v/>
      </c>
      <c r="L557" s="7" t="s">
        <v>521</v>
      </c>
    </row>
    <row r="558" spans="1:12" x14ac:dyDescent="0.25">
      <c r="A558" s="8">
        <v>5</v>
      </c>
      <c r="B558" s="54" t="s">
        <v>8171</v>
      </c>
      <c r="C558" s="131" t="s">
        <v>7439</v>
      </c>
      <c r="D558" s="9">
        <v>15</v>
      </c>
      <c r="E558" s="8" t="s">
        <v>8215</v>
      </c>
      <c r="F558" s="7" t="str">
        <f>IF(ISEVEN(ROW(ScanWorkbook[[#This Row],[SCAN INTO THIS COLUMN]])),C558,"")</f>
        <v>.</v>
      </c>
      <c r="G558" s="7" t="str">
        <f>IF(ISEVEN(ROW(ScanWorkbook[[#This Row],[SCAN INTO THIS COLUMN]])),C559,"")</f>
        <v>.</v>
      </c>
      <c r="H558" s="7" t="str">
        <f>LEFT(ScanWorkbook[[#This Row],[Pheno]],4)</f>
        <v>.</v>
      </c>
      <c r="I558" s="7" t="str">
        <f>IF(SUM(COUNTIF(ScanWorkbook[[#This Row],[Pheno]],{"*.*"})),LEFT(ScanWorkbook[[#This Row],[Pheno]],7),_xlfn.CONCAT(LEFT(ScanWorkbook[[#This Row],[Pheno]],4),RIGHT(ScanWorkbook[[#This Row],[Pheno]],3)))</f>
        <v>.</v>
      </c>
      <c r="J558" s="57" t="s">
        <v>8688</v>
      </c>
      <c r="K558" s="2" t="str">
        <f>IF(ScanWorkbook[[#This Row],[METRC]]=0,"",IF(ScanWorkbook[[#This Row],[METRC]]="","",_xlfn.CONCAT(ScanWorkbook[[#This Row],[Pheno Abv]],".",RIGHT(ScanWorkbook[[#This Row],[METRC]],6))))</f>
        <v>...</v>
      </c>
      <c r="L558" s="7" t="s">
        <v>521</v>
      </c>
    </row>
    <row r="559" spans="1:12" x14ac:dyDescent="0.25">
      <c r="A559" s="8">
        <v>5</v>
      </c>
      <c r="B559" s="54" t="s">
        <v>8171</v>
      </c>
      <c r="C559" s="131" t="s">
        <v>7439</v>
      </c>
      <c r="D559" s="9">
        <v>15</v>
      </c>
      <c r="E559" s="8" t="s">
        <v>8215</v>
      </c>
      <c r="F559" s="7" t="str">
        <f>IF(ISEVEN(ROW(ScanWorkbook[[#This Row],[SCAN INTO THIS COLUMN]])),C559,"")</f>
        <v/>
      </c>
      <c r="G559" s="7" t="str">
        <f>IF(ISEVEN(ROW(ScanWorkbook[[#This Row],[SCAN INTO THIS COLUMN]])),C560,"")</f>
        <v/>
      </c>
      <c r="H559" s="7" t="str">
        <f>LEFT(ScanWorkbook[[#This Row],[Pheno]],4)</f>
        <v/>
      </c>
      <c r="I559" s="7" t="str">
        <f>IF(SUM(COUNTIF(ScanWorkbook[[#This Row],[Pheno]],{"*.*"})),LEFT(ScanWorkbook[[#This Row],[Pheno]],7),_xlfn.CONCAT(LEFT(ScanWorkbook[[#This Row],[Pheno]],4),RIGHT(ScanWorkbook[[#This Row],[Pheno]],3)))</f>
        <v/>
      </c>
      <c r="J559" s="57" t="s">
        <v>8688</v>
      </c>
      <c r="K559" s="2" t="str">
        <f>IF(ScanWorkbook[[#This Row],[METRC]]=0,"",IF(ScanWorkbook[[#This Row],[METRC]]="","",_xlfn.CONCAT(ScanWorkbook[[#This Row],[Pheno Abv]],".",RIGHT(ScanWorkbook[[#This Row],[METRC]],6))))</f>
        <v/>
      </c>
      <c r="L559" s="7" t="s">
        <v>521</v>
      </c>
    </row>
    <row r="560" spans="1:12" x14ac:dyDescent="0.25">
      <c r="A560" s="8">
        <v>5</v>
      </c>
      <c r="B560" s="54" t="s">
        <v>8171</v>
      </c>
      <c r="C560" s="131" t="s">
        <v>7439</v>
      </c>
      <c r="D560" s="9">
        <v>16</v>
      </c>
      <c r="E560" s="8" t="s">
        <v>8215</v>
      </c>
      <c r="F560" s="7" t="str">
        <f>IF(ISEVEN(ROW(ScanWorkbook[[#This Row],[SCAN INTO THIS COLUMN]])),C560,"")</f>
        <v>.</v>
      </c>
      <c r="G560" s="7" t="str">
        <f>IF(ISEVEN(ROW(ScanWorkbook[[#This Row],[SCAN INTO THIS COLUMN]])),C561,"")</f>
        <v>.</v>
      </c>
      <c r="H560" s="7" t="str">
        <f>LEFT(ScanWorkbook[[#This Row],[Pheno]],4)</f>
        <v>.</v>
      </c>
      <c r="I560" s="7" t="str">
        <f>IF(SUM(COUNTIF(ScanWorkbook[[#This Row],[Pheno]],{"*.*"})),LEFT(ScanWorkbook[[#This Row],[Pheno]],7),_xlfn.CONCAT(LEFT(ScanWorkbook[[#This Row],[Pheno]],4),RIGHT(ScanWorkbook[[#This Row],[Pheno]],3)))</f>
        <v>.</v>
      </c>
      <c r="J560" s="57" t="s">
        <v>8689</v>
      </c>
      <c r="K560" s="2" t="str">
        <f>IF(ScanWorkbook[[#This Row],[METRC]]=0,"",IF(ScanWorkbook[[#This Row],[METRC]]="","",_xlfn.CONCAT(ScanWorkbook[[#This Row],[Pheno Abv]],".",RIGHT(ScanWorkbook[[#This Row],[METRC]],6))))</f>
        <v>...</v>
      </c>
      <c r="L560" s="7" t="s">
        <v>521</v>
      </c>
    </row>
    <row r="561" spans="1:12" x14ac:dyDescent="0.25">
      <c r="A561" s="8">
        <v>5</v>
      </c>
      <c r="B561" s="54" t="s">
        <v>8171</v>
      </c>
      <c r="C561" s="131" t="s">
        <v>7439</v>
      </c>
      <c r="D561" s="9">
        <v>16</v>
      </c>
      <c r="E561" s="8" t="s">
        <v>8215</v>
      </c>
      <c r="F561" s="7" t="str">
        <f>IF(ISEVEN(ROW(ScanWorkbook[[#This Row],[SCAN INTO THIS COLUMN]])),C561,"")</f>
        <v/>
      </c>
      <c r="G561" s="7" t="str">
        <f>IF(ISEVEN(ROW(ScanWorkbook[[#This Row],[SCAN INTO THIS COLUMN]])),C562,"")</f>
        <v/>
      </c>
      <c r="H561" s="7" t="str">
        <f>LEFT(ScanWorkbook[[#This Row],[Pheno]],4)</f>
        <v/>
      </c>
      <c r="I561" s="7" t="str">
        <f>IF(SUM(COUNTIF(ScanWorkbook[[#This Row],[Pheno]],{"*.*"})),LEFT(ScanWorkbook[[#This Row],[Pheno]],7),_xlfn.CONCAT(LEFT(ScanWorkbook[[#This Row],[Pheno]],4),RIGHT(ScanWorkbook[[#This Row],[Pheno]],3)))</f>
        <v/>
      </c>
      <c r="J561" s="57" t="s">
        <v>8689</v>
      </c>
      <c r="K561" s="2" t="str">
        <f>IF(ScanWorkbook[[#This Row],[METRC]]=0,"",IF(ScanWorkbook[[#This Row],[METRC]]="","",_xlfn.CONCAT(ScanWorkbook[[#This Row],[Pheno Abv]],".",RIGHT(ScanWorkbook[[#This Row],[METRC]],6))))</f>
        <v/>
      </c>
      <c r="L561" s="7" t="s">
        <v>521</v>
      </c>
    </row>
    <row r="562" spans="1:12" x14ac:dyDescent="0.25">
      <c r="A562" s="8">
        <v>5</v>
      </c>
      <c r="B562" s="54" t="s">
        <v>8171</v>
      </c>
      <c r="C562" s="131" t="s">
        <v>7439</v>
      </c>
      <c r="D562" s="9">
        <v>17</v>
      </c>
      <c r="E562" s="8" t="s">
        <v>8215</v>
      </c>
      <c r="F562" s="7" t="str">
        <f>IF(ISEVEN(ROW(ScanWorkbook[[#This Row],[SCAN INTO THIS COLUMN]])),C562,"")</f>
        <v>.</v>
      </c>
      <c r="G562" s="7" t="str">
        <f>IF(ISEVEN(ROW(ScanWorkbook[[#This Row],[SCAN INTO THIS COLUMN]])),C563,"")</f>
        <v>.</v>
      </c>
      <c r="H562" s="7" t="str">
        <f>LEFT(ScanWorkbook[[#This Row],[Pheno]],4)</f>
        <v>.</v>
      </c>
      <c r="I562" s="7" t="str">
        <f>IF(SUM(COUNTIF(ScanWorkbook[[#This Row],[Pheno]],{"*.*"})),LEFT(ScanWorkbook[[#This Row],[Pheno]],7),_xlfn.CONCAT(LEFT(ScanWorkbook[[#This Row],[Pheno]],4),RIGHT(ScanWorkbook[[#This Row],[Pheno]],3)))</f>
        <v>.</v>
      </c>
      <c r="J562" s="57" t="s">
        <v>8690</v>
      </c>
      <c r="K562" s="2" t="str">
        <f>IF(ScanWorkbook[[#This Row],[METRC]]=0,"",IF(ScanWorkbook[[#This Row],[METRC]]="","",_xlfn.CONCAT(ScanWorkbook[[#This Row],[Pheno Abv]],".",RIGHT(ScanWorkbook[[#This Row],[METRC]],6))))</f>
        <v>...</v>
      </c>
      <c r="L562" s="7" t="s">
        <v>521</v>
      </c>
    </row>
    <row r="563" spans="1:12" x14ac:dyDescent="0.25">
      <c r="A563" s="8">
        <v>5</v>
      </c>
      <c r="B563" s="54" t="s">
        <v>8171</v>
      </c>
      <c r="C563" s="131" t="s">
        <v>7439</v>
      </c>
      <c r="D563" s="9">
        <v>17</v>
      </c>
      <c r="E563" s="8" t="s">
        <v>8215</v>
      </c>
      <c r="F563" s="7" t="str">
        <f>IF(ISEVEN(ROW(ScanWorkbook[[#This Row],[SCAN INTO THIS COLUMN]])),C563,"")</f>
        <v/>
      </c>
      <c r="G563" s="7" t="str">
        <f>IF(ISEVEN(ROW(ScanWorkbook[[#This Row],[SCAN INTO THIS COLUMN]])),C564,"")</f>
        <v/>
      </c>
      <c r="H563" s="7" t="str">
        <f>LEFT(ScanWorkbook[[#This Row],[Pheno]],4)</f>
        <v/>
      </c>
      <c r="I563" s="7" t="str">
        <f>IF(SUM(COUNTIF(ScanWorkbook[[#This Row],[Pheno]],{"*.*"})),LEFT(ScanWorkbook[[#This Row],[Pheno]],7),_xlfn.CONCAT(LEFT(ScanWorkbook[[#This Row],[Pheno]],4),RIGHT(ScanWorkbook[[#This Row],[Pheno]],3)))</f>
        <v/>
      </c>
      <c r="J563" s="57" t="s">
        <v>8690</v>
      </c>
      <c r="K563" s="2" t="str">
        <f>IF(ScanWorkbook[[#This Row],[METRC]]=0,"",IF(ScanWorkbook[[#This Row],[METRC]]="","",_xlfn.CONCAT(ScanWorkbook[[#This Row],[Pheno Abv]],".",RIGHT(ScanWorkbook[[#This Row],[METRC]],6))))</f>
        <v/>
      </c>
      <c r="L563" s="7" t="s">
        <v>521</v>
      </c>
    </row>
    <row r="564" spans="1:12" x14ac:dyDescent="0.25">
      <c r="A564" s="8">
        <v>5</v>
      </c>
      <c r="B564" s="54" t="s">
        <v>8171</v>
      </c>
      <c r="C564" s="131" t="s">
        <v>7439</v>
      </c>
      <c r="D564" s="9">
        <v>18</v>
      </c>
      <c r="E564" s="8" t="s">
        <v>8215</v>
      </c>
      <c r="F564" s="7" t="str">
        <f>IF(ISEVEN(ROW(ScanWorkbook[[#This Row],[SCAN INTO THIS COLUMN]])),C564,"")</f>
        <v>.</v>
      </c>
      <c r="G564" s="7" t="str">
        <f>IF(ISEVEN(ROW(ScanWorkbook[[#This Row],[SCAN INTO THIS COLUMN]])),C565,"")</f>
        <v>.</v>
      </c>
      <c r="H564" s="7" t="str">
        <f>LEFT(ScanWorkbook[[#This Row],[Pheno]],4)</f>
        <v>.</v>
      </c>
      <c r="I564" s="7" t="str">
        <f>IF(SUM(COUNTIF(ScanWorkbook[[#This Row],[Pheno]],{"*.*"})),LEFT(ScanWorkbook[[#This Row],[Pheno]],7),_xlfn.CONCAT(LEFT(ScanWorkbook[[#This Row],[Pheno]],4),RIGHT(ScanWorkbook[[#This Row],[Pheno]],3)))</f>
        <v>.</v>
      </c>
      <c r="J564" s="57" t="s">
        <v>8691</v>
      </c>
      <c r="K564" s="2" t="str">
        <f>IF(ScanWorkbook[[#This Row],[METRC]]=0,"",IF(ScanWorkbook[[#This Row],[METRC]]="","",_xlfn.CONCAT(ScanWorkbook[[#This Row],[Pheno Abv]],".",RIGHT(ScanWorkbook[[#This Row],[METRC]],6))))</f>
        <v>...</v>
      </c>
      <c r="L564" s="7" t="s">
        <v>521</v>
      </c>
    </row>
    <row r="565" spans="1:12" x14ac:dyDescent="0.25">
      <c r="A565" s="8">
        <v>5</v>
      </c>
      <c r="B565" s="54" t="s">
        <v>8171</v>
      </c>
      <c r="C565" s="131" t="s">
        <v>7439</v>
      </c>
      <c r="D565" s="9">
        <v>18</v>
      </c>
      <c r="E565" s="8" t="s">
        <v>8215</v>
      </c>
      <c r="F565" s="7" t="str">
        <f>IF(ISEVEN(ROW(ScanWorkbook[[#This Row],[SCAN INTO THIS COLUMN]])),C565,"")</f>
        <v/>
      </c>
      <c r="G565" s="7" t="str">
        <f>IF(ISEVEN(ROW(ScanWorkbook[[#This Row],[SCAN INTO THIS COLUMN]])),C566,"")</f>
        <v/>
      </c>
      <c r="H565" s="7" t="str">
        <f>LEFT(ScanWorkbook[[#This Row],[Pheno]],4)</f>
        <v/>
      </c>
      <c r="I565" s="7" t="str">
        <f>IF(SUM(COUNTIF(ScanWorkbook[[#This Row],[Pheno]],{"*.*"})),LEFT(ScanWorkbook[[#This Row],[Pheno]],7),_xlfn.CONCAT(LEFT(ScanWorkbook[[#This Row],[Pheno]],4),RIGHT(ScanWorkbook[[#This Row],[Pheno]],3)))</f>
        <v/>
      </c>
      <c r="J565" s="57" t="s">
        <v>8691</v>
      </c>
      <c r="K565" s="2" t="str">
        <f>IF(ScanWorkbook[[#This Row],[METRC]]=0,"",IF(ScanWorkbook[[#This Row],[METRC]]="","",_xlfn.CONCAT(ScanWorkbook[[#This Row],[Pheno Abv]],".",RIGHT(ScanWorkbook[[#This Row],[METRC]],6))))</f>
        <v/>
      </c>
      <c r="L565" s="7" t="s">
        <v>521</v>
      </c>
    </row>
    <row r="566" spans="1:12" x14ac:dyDescent="0.25">
      <c r="A566" s="8">
        <v>5</v>
      </c>
      <c r="B566" s="54" t="s">
        <v>8171</v>
      </c>
      <c r="C566" s="131" t="s">
        <v>7439</v>
      </c>
      <c r="D566" s="9">
        <v>19</v>
      </c>
      <c r="E566" s="8" t="s">
        <v>8215</v>
      </c>
      <c r="F566" s="7" t="str">
        <f>IF(ISEVEN(ROW(ScanWorkbook[[#This Row],[SCAN INTO THIS COLUMN]])),C566,"")</f>
        <v>.</v>
      </c>
      <c r="G566" s="7" t="str">
        <f>IF(ISEVEN(ROW(ScanWorkbook[[#This Row],[SCAN INTO THIS COLUMN]])),C567,"")</f>
        <v>.</v>
      </c>
      <c r="H566" s="7" t="str">
        <f>LEFT(ScanWorkbook[[#This Row],[Pheno]],4)</f>
        <v>.</v>
      </c>
      <c r="I566" s="7" t="str">
        <f>IF(SUM(COUNTIF(ScanWorkbook[[#This Row],[Pheno]],{"*.*"})),LEFT(ScanWorkbook[[#This Row],[Pheno]],7),_xlfn.CONCAT(LEFT(ScanWorkbook[[#This Row],[Pheno]],4),RIGHT(ScanWorkbook[[#This Row],[Pheno]],3)))</f>
        <v>.</v>
      </c>
      <c r="J566" s="57" t="s">
        <v>8692</v>
      </c>
      <c r="K566" s="2" t="str">
        <f>IF(ScanWorkbook[[#This Row],[METRC]]=0,"",IF(ScanWorkbook[[#This Row],[METRC]]="","",_xlfn.CONCAT(ScanWorkbook[[#This Row],[Pheno Abv]],".",RIGHT(ScanWorkbook[[#This Row],[METRC]],6))))</f>
        <v>...</v>
      </c>
      <c r="L566" s="7" t="s">
        <v>521</v>
      </c>
    </row>
    <row r="567" spans="1:12" x14ac:dyDescent="0.25">
      <c r="A567" s="8">
        <v>5</v>
      </c>
      <c r="B567" s="54" t="s">
        <v>8171</v>
      </c>
      <c r="C567" s="131" t="s">
        <v>7439</v>
      </c>
      <c r="D567" s="9">
        <v>19</v>
      </c>
      <c r="E567" s="8" t="s">
        <v>8215</v>
      </c>
      <c r="F567" s="7" t="str">
        <f>IF(ISEVEN(ROW(ScanWorkbook[[#This Row],[SCAN INTO THIS COLUMN]])),C567,"")</f>
        <v/>
      </c>
      <c r="G567" s="7" t="str">
        <f>IF(ISEVEN(ROW(ScanWorkbook[[#This Row],[SCAN INTO THIS COLUMN]])),C568,"")</f>
        <v/>
      </c>
      <c r="H567" s="7" t="str">
        <f>LEFT(ScanWorkbook[[#This Row],[Pheno]],4)</f>
        <v/>
      </c>
      <c r="I567" s="7" t="str">
        <f>IF(SUM(COUNTIF(ScanWorkbook[[#This Row],[Pheno]],{"*.*"})),LEFT(ScanWorkbook[[#This Row],[Pheno]],7),_xlfn.CONCAT(LEFT(ScanWorkbook[[#This Row],[Pheno]],4),RIGHT(ScanWorkbook[[#This Row],[Pheno]],3)))</f>
        <v/>
      </c>
      <c r="J567" s="57" t="s">
        <v>8692</v>
      </c>
      <c r="K567" s="2" t="str">
        <f>IF(ScanWorkbook[[#This Row],[METRC]]=0,"",IF(ScanWorkbook[[#This Row],[METRC]]="","",_xlfn.CONCAT(ScanWorkbook[[#This Row],[Pheno Abv]],".",RIGHT(ScanWorkbook[[#This Row],[METRC]],6))))</f>
        <v/>
      </c>
      <c r="L567" s="7" t="s">
        <v>521</v>
      </c>
    </row>
    <row r="568" spans="1:12" x14ac:dyDescent="0.25">
      <c r="A568" s="8">
        <v>5</v>
      </c>
      <c r="B568" s="54" t="s">
        <v>8171</v>
      </c>
      <c r="C568" s="131" t="s">
        <v>7439</v>
      </c>
      <c r="D568" s="9">
        <v>20</v>
      </c>
      <c r="E568" s="8" t="s">
        <v>8215</v>
      </c>
      <c r="F568" s="7" t="str">
        <f>IF(ISEVEN(ROW(ScanWorkbook[[#This Row],[SCAN INTO THIS COLUMN]])),C568,"")</f>
        <v>.</v>
      </c>
      <c r="G568" s="7" t="str">
        <f>IF(ISEVEN(ROW(ScanWorkbook[[#This Row],[SCAN INTO THIS COLUMN]])),C569,"")</f>
        <v>.</v>
      </c>
      <c r="H568" s="7" t="str">
        <f>LEFT(ScanWorkbook[[#This Row],[Pheno]],4)</f>
        <v>.</v>
      </c>
      <c r="I568" s="7" t="str">
        <f>IF(SUM(COUNTIF(ScanWorkbook[[#This Row],[Pheno]],{"*.*"})),LEFT(ScanWorkbook[[#This Row],[Pheno]],7),_xlfn.CONCAT(LEFT(ScanWorkbook[[#This Row],[Pheno]],4),RIGHT(ScanWorkbook[[#This Row],[Pheno]],3)))</f>
        <v>.</v>
      </c>
      <c r="J568" s="57" t="s">
        <v>8693</v>
      </c>
      <c r="K568" s="2" t="str">
        <f>IF(ScanWorkbook[[#This Row],[METRC]]=0,"",IF(ScanWorkbook[[#This Row],[METRC]]="","",_xlfn.CONCAT(ScanWorkbook[[#This Row],[Pheno Abv]],".",RIGHT(ScanWorkbook[[#This Row],[METRC]],6))))</f>
        <v>...</v>
      </c>
      <c r="L568" s="7" t="s">
        <v>521</v>
      </c>
    </row>
    <row r="569" spans="1:12" x14ac:dyDescent="0.25">
      <c r="A569" s="8">
        <v>5</v>
      </c>
      <c r="B569" s="54" t="s">
        <v>8171</v>
      </c>
      <c r="C569" s="131" t="s">
        <v>7439</v>
      </c>
      <c r="D569" s="9">
        <v>20</v>
      </c>
      <c r="E569" s="8" t="s">
        <v>8215</v>
      </c>
      <c r="F569" s="7" t="str">
        <f>IF(ISEVEN(ROW(ScanWorkbook[[#This Row],[SCAN INTO THIS COLUMN]])),C569,"")</f>
        <v/>
      </c>
      <c r="G569" s="7" t="str">
        <f>IF(ISEVEN(ROW(ScanWorkbook[[#This Row],[SCAN INTO THIS COLUMN]])),C570,"")</f>
        <v/>
      </c>
      <c r="H569" s="7" t="str">
        <f>LEFT(ScanWorkbook[[#This Row],[Pheno]],4)</f>
        <v/>
      </c>
      <c r="I569" s="7" t="str">
        <f>IF(SUM(COUNTIF(ScanWorkbook[[#This Row],[Pheno]],{"*.*"})),LEFT(ScanWorkbook[[#This Row],[Pheno]],7),_xlfn.CONCAT(LEFT(ScanWorkbook[[#This Row],[Pheno]],4),RIGHT(ScanWorkbook[[#This Row],[Pheno]],3)))</f>
        <v/>
      </c>
      <c r="J569" s="57" t="s">
        <v>8693</v>
      </c>
      <c r="K569" s="2" t="str">
        <f>IF(ScanWorkbook[[#This Row],[METRC]]=0,"",IF(ScanWorkbook[[#This Row],[METRC]]="","",_xlfn.CONCAT(ScanWorkbook[[#This Row],[Pheno Abv]],".",RIGHT(ScanWorkbook[[#This Row],[METRC]],6))))</f>
        <v/>
      </c>
      <c r="L569" s="7" t="s">
        <v>521</v>
      </c>
    </row>
    <row r="570" spans="1:12" x14ac:dyDescent="0.25">
      <c r="A570" s="8">
        <v>5</v>
      </c>
      <c r="B570" s="54" t="s">
        <v>8171</v>
      </c>
      <c r="C570" s="131" t="s">
        <v>7439</v>
      </c>
      <c r="D570" s="9">
        <v>21</v>
      </c>
      <c r="E570" s="8" t="s">
        <v>8215</v>
      </c>
      <c r="F570" s="7" t="str">
        <f>IF(ISEVEN(ROW(ScanWorkbook[[#This Row],[SCAN INTO THIS COLUMN]])),C570,"")</f>
        <v>.</v>
      </c>
      <c r="G570" s="7" t="str">
        <f>IF(ISEVEN(ROW(ScanWorkbook[[#This Row],[SCAN INTO THIS COLUMN]])),C571,"")</f>
        <v>.</v>
      </c>
      <c r="H570" s="7" t="str">
        <f>LEFT(ScanWorkbook[[#This Row],[Pheno]],4)</f>
        <v>.</v>
      </c>
      <c r="I570" s="7" t="str">
        <f>IF(SUM(COUNTIF(ScanWorkbook[[#This Row],[Pheno]],{"*.*"})),LEFT(ScanWorkbook[[#This Row],[Pheno]],7),_xlfn.CONCAT(LEFT(ScanWorkbook[[#This Row],[Pheno]],4),RIGHT(ScanWorkbook[[#This Row],[Pheno]],3)))</f>
        <v>.</v>
      </c>
      <c r="J570" s="57" t="s">
        <v>8694</v>
      </c>
      <c r="K570" s="2" t="str">
        <f>IF(ScanWorkbook[[#This Row],[METRC]]=0,"",IF(ScanWorkbook[[#This Row],[METRC]]="","",_xlfn.CONCAT(ScanWorkbook[[#This Row],[Pheno Abv]],".",RIGHT(ScanWorkbook[[#This Row],[METRC]],6))))</f>
        <v>...</v>
      </c>
      <c r="L570" s="7" t="s">
        <v>521</v>
      </c>
    </row>
    <row r="571" spans="1:12" x14ac:dyDescent="0.25">
      <c r="A571" s="8">
        <v>5</v>
      </c>
      <c r="B571" s="54" t="s">
        <v>8171</v>
      </c>
      <c r="C571" s="131" t="s">
        <v>7439</v>
      </c>
      <c r="D571" s="9">
        <v>21</v>
      </c>
      <c r="E571" s="8" t="s">
        <v>8215</v>
      </c>
      <c r="F571" s="7" t="str">
        <f>IF(ISEVEN(ROW(ScanWorkbook[[#This Row],[SCAN INTO THIS COLUMN]])),C571,"")</f>
        <v/>
      </c>
      <c r="G571" s="7" t="str">
        <f>IF(ISEVEN(ROW(ScanWorkbook[[#This Row],[SCAN INTO THIS COLUMN]])),C572,"")</f>
        <v/>
      </c>
      <c r="H571" s="7" t="str">
        <f>LEFT(ScanWorkbook[[#This Row],[Pheno]],4)</f>
        <v/>
      </c>
      <c r="I571" s="7" t="str">
        <f>IF(SUM(COUNTIF(ScanWorkbook[[#This Row],[Pheno]],{"*.*"})),LEFT(ScanWorkbook[[#This Row],[Pheno]],7),_xlfn.CONCAT(LEFT(ScanWorkbook[[#This Row],[Pheno]],4),RIGHT(ScanWorkbook[[#This Row],[Pheno]],3)))</f>
        <v/>
      </c>
      <c r="J571" s="57" t="s">
        <v>8694</v>
      </c>
      <c r="K571" s="2" t="str">
        <f>IF(ScanWorkbook[[#This Row],[METRC]]=0,"",IF(ScanWorkbook[[#This Row],[METRC]]="","",_xlfn.CONCAT(ScanWorkbook[[#This Row],[Pheno Abv]],".",RIGHT(ScanWorkbook[[#This Row],[METRC]],6))))</f>
        <v/>
      </c>
      <c r="L571" s="7" t="s">
        <v>521</v>
      </c>
    </row>
    <row r="572" spans="1:12" x14ac:dyDescent="0.25">
      <c r="A572" s="8">
        <v>5</v>
      </c>
      <c r="B572" s="54" t="s">
        <v>8171</v>
      </c>
      <c r="C572" s="131" t="s">
        <v>7439</v>
      </c>
      <c r="D572" s="9">
        <v>22</v>
      </c>
      <c r="E572" s="8" t="s">
        <v>8215</v>
      </c>
      <c r="F572" s="7" t="str">
        <f>IF(ISEVEN(ROW(ScanWorkbook[[#This Row],[SCAN INTO THIS COLUMN]])),C572,"")</f>
        <v>.</v>
      </c>
      <c r="G572" s="7" t="str">
        <f>IF(ISEVEN(ROW(ScanWorkbook[[#This Row],[SCAN INTO THIS COLUMN]])),C573,"")</f>
        <v>.</v>
      </c>
      <c r="H572" s="7" t="str">
        <f>LEFT(ScanWorkbook[[#This Row],[Pheno]],4)</f>
        <v>.</v>
      </c>
      <c r="I572" s="7" t="str">
        <f>IF(SUM(COUNTIF(ScanWorkbook[[#This Row],[Pheno]],{"*.*"})),LEFT(ScanWorkbook[[#This Row],[Pheno]],7),_xlfn.CONCAT(LEFT(ScanWorkbook[[#This Row],[Pheno]],4),RIGHT(ScanWorkbook[[#This Row],[Pheno]],3)))</f>
        <v>.</v>
      </c>
      <c r="J572" s="57" t="s">
        <v>8695</v>
      </c>
      <c r="K572" s="2" t="str">
        <f>IF(ScanWorkbook[[#This Row],[METRC]]=0,"",IF(ScanWorkbook[[#This Row],[METRC]]="","",_xlfn.CONCAT(ScanWorkbook[[#This Row],[Pheno Abv]],".",RIGHT(ScanWorkbook[[#This Row],[METRC]],6))))</f>
        <v>...</v>
      </c>
      <c r="L572" s="7" t="s">
        <v>521</v>
      </c>
    </row>
    <row r="573" spans="1:12" x14ac:dyDescent="0.25">
      <c r="A573" s="8">
        <v>5</v>
      </c>
      <c r="B573" s="54" t="s">
        <v>8171</v>
      </c>
      <c r="C573" s="131" t="s">
        <v>7439</v>
      </c>
      <c r="D573" s="9">
        <v>22</v>
      </c>
      <c r="E573" s="8" t="s">
        <v>8215</v>
      </c>
      <c r="F573" s="7" t="str">
        <f>IF(ISEVEN(ROW(ScanWorkbook[[#This Row],[SCAN INTO THIS COLUMN]])),C573,"")</f>
        <v/>
      </c>
      <c r="G573" s="7" t="str">
        <f>IF(ISEVEN(ROW(ScanWorkbook[[#This Row],[SCAN INTO THIS COLUMN]])),C574,"")</f>
        <v/>
      </c>
      <c r="H573" s="7" t="str">
        <f>LEFT(ScanWorkbook[[#This Row],[Pheno]],4)</f>
        <v/>
      </c>
      <c r="I573" s="7" t="str">
        <f>IF(SUM(COUNTIF(ScanWorkbook[[#This Row],[Pheno]],{"*.*"})),LEFT(ScanWorkbook[[#This Row],[Pheno]],7),_xlfn.CONCAT(LEFT(ScanWorkbook[[#This Row],[Pheno]],4),RIGHT(ScanWorkbook[[#This Row],[Pheno]],3)))</f>
        <v/>
      </c>
      <c r="J573" s="57" t="s">
        <v>8695</v>
      </c>
      <c r="K573" s="2" t="str">
        <f>IF(ScanWorkbook[[#This Row],[METRC]]=0,"",IF(ScanWorkbook[[#This Row],[METRC]]="","",_xlfn.CONCAT(ScanWorkbook[[#This Row],[Pheno Abv]],".",RIGHT(ScanWorkbook[[#This Row],[METRC]],6))))</f>
        <v/>
      </c>
      <c r="L573" s="7" t="s">
        <v>521</v>
      </c>
    </row>
    <row r="574" spans="1:12" x14ac:dyDescent="0.25">
      <c r="A574" s="8">
        <v>5</v>
      </c>
      <c r="B574" s="54" t="s">
        <v>8171</v>
      </c>
      <c r="C574" s="131" t="s">
        <v>7439</v>
      </c>
      <c r="D574" s="9">
        <v>23</v>
      </c>
      <c r="E574" s="8" t="s">
        <v>8215</v>
      </c>
      <c r="F574" s="7" t="str">
        <f>IF(ISEVEN(ROW(ScanWorkbook[[#This Row],[SCAN INTO THIS COLUMN]])),C574,"")</f>
        <v>.</v>
      </c>
      <c r="G574" s="7" t="str">
        <f>IF(ISEVEN(ROW(ScanWorkbook[[#This Row],[SCAN INTO THIS COLUMN]])),C575,"")</f>
        <v>.</v>
      </c>
      <c r="H574" s="7" t="str">
        <f>LEFT(ScanWorkbook[[#This Row],[Pheno]],4)</f>
        <v>.</v>
      </c>
      <c r="I574" s="7" t="str">
        <f>IF(SUM(COUNTIF(ScanWorkbook[[#This Row],[Pheno]],{"*.*"})),LEFT(ScanWorkbook[[#This Row],[Pheno]],7),_xlfn.CONCAT(LEFT(ScanWorkbook[[#This Row],[Pheno]],4),RIGHT(ScanWorkbook[[#This Row],[Pheno]],3)))</f>
        <v>.</v>
      </c>
      <c r="J574" s="57" t="s">
        <v>8696</v>
      </c>
      <c r="K574" s="2" t="str">
        <f>IF(ScanWorkbook[[#This Row],[METRC]]=0,"",IF(ScanWorkbook[[#This Row],[METRC]]="","",_xlfn.CONCAT(ScanWorkbook[[#This Row],[Pheno Abv]],".",RIGHT(ScanWorkbook[[#This Row],[METRC]],6))))</f>
        <v>...</v>
      </c>
      <c r="L574" s="7" t="s">
        <v>521</v>
      </c>
    </row>
    <row r="575" spans="1:12" x14ac:dyDescent="0.25">
      <c r="A575" s="8">
        <v>5</v>
      </c>
      <c r="B575" s="54" t="s">
        <v>8171</v>
      </c>
      <c r="C575" s="131" t="s">
        <v>7439</v>
      </c>
      <c r="D575" s="9">
        <v>23</v>
      </c>
      <c r="E575" s="8" t="s">
        <v>8215</v>
      </c>
      <c r="F575" s="7" t="str">
        <f>IF(ISEVEN(ROW(ScanWorkbook[[#This Row],[SCAN INTO THIS COLUMN]])),C575,"")</f>
        <v/>
      </c>
      <c r="G575" s="7" t="str">
        <f>IF(ISEVEN(ROW(ScanWorkbook[[#This Row],[SCAN INTO THIS COLUMN]])),C576,"")</f>
        <v/>
      </c>
      <c r="H575" s="7" t="str">
        <f>LEFT(ScanWorkbook[[#This Row],[Pheno]],4)</f>
        <v/>
      </c>
      <c r="I575" s="7" t="str">
        <f>IF(SUM(COUNTIF(ScanWorkbook[[#This Row],[Pheno]],{"*.*"})),LEFT(ScanWorkbook[[#This Row],[Pheno]],7),_xlfn.CONCAT(LEFT(ScanWorkbook[[#This Row],[Pheno]],4),RIGHT(ScanWorkbook[[#This Row],[Pheno]],3)))</f>
        <v/>
      </c>
      <c r="J575" s="57" t="s">
        <v>8696</v>
      </c>
      <c r="K575" s="2" t="str">
        <f>IF(ScanWorkbook[[#This Row],[METRC]]=0,"",IF(ScanWorkbook[[#This Row],[METRC]]="","",_xlfn.CONCAT(ScanWorkbook[[#This Row],[Pheno Abv]],".",RIGHT(ScanWorkbook[[#This Row],[METRC]],6))))</f>
        <v/>
      </c>
      <c r="L575" s="7" t="s">
        <v>521</v>
      </c>
    </row>
    <row r="576" spans="1:12" x14ac:dyDescent="0.25">
      <c r="A576" s="8">
        <v>5</v>
      </c>
      <c r="B576" s="54" t="s">
        <v>8171</v>
      </c>
      <c r="C576" s="131" t="s">
        <v>7439</v>
      </c>
      <c r="D576" s="9">
        <v>24</v>
      </c>
      <c r="E576" s="8" t="s">
        <v>8215</v>
      </c>
      <c r="F576" s="7" t="str">
        <f>IF(ISEVEN(ROW(ScanWorkbook[[#This Row],[SCAN INTO THIS COLUMN]])),C576,"")</f>
        <v>.</v>
      </c>
      <c r="G576" s="7" t="str">
        <f>IF(ISEVEN(ROW(ScanWorkbook[[#This Row],[SCAN INTO THIS COLUMN]])),C577,"")</f>
        <v>.</v>
      </c>
      <c r="H576" s="7" t="str">
        <f>LEFT(ScanWorkbook[[#This Row],[Pheno]],4)</f>
        <v>.</v>
      </c>
      <c r="I576" s="7" t="str">
        <f>IF(SUM(COUNTIF(ScanWorkbook[[#This Row],[Pheno]],{"*.*"})),LEFT(ScanWorkbook[[#This Row],[Pheno]],7),_xlfn.CONCAT(LEFT(ScanWorkbook[[#This Row],[Pheno]],4),RIGHT(ScanWorkbook[[#This Row],[Pheno]],3)))</f>
        <v>.</v>
      </c>
      <c r="J576" s="57" t="s">
        <v>8697</v>
      </c>
      <c r="K576" s="2" t="str">
        <f>IF(ScanWorkbook[[#This Row],[METRC]]=0,"",IF(ScanWorkbook[[#This Row],[METRC]]="","",_xlfn.CONCAT(ScanWorkbook[[#This Row],[Pheno Abv]],".",RIGHT(ScanWorkbook[[#This Row],[METRC]],6))))</f>
        <v>...</v>
      </c>
      <c r="L576" s="7" t="s">
        <v>521</v>
      </c>
    </row>
    <row r="577" spans="1:12" x14ac:dyDescent="0.25">
      <c r="A577" s="8">
        <v>5</v>
      </c>
      <c r="B577" s="54" t="s">
        <v>8171</v>
      </c>
      <c r="C577" s="131" t="s">
        <v>7439</v>
      </c>
      <c r="D577" s="9">
        <v>24</v>
      </c>
      <c r="E577" s="8" t="s">
        <v>8215</v>
      </c>
      <c r="F577" s="7" t="str">
        <f>IF(ISEVEN(ROW(ScanWorkbook[[#This Row],[SCAN INTO THIS COLUMN]])),C577,"")</f>
        <v/>
      </c>
      <c r="G577" s="7" t="str">
        <f>IF(ISEVEN(ROW(ScanWorkbook[[#This Row],[SCAN INTO THIS COLUMN]])),C578,"")</f>
        <v/>
      </c>
      <c r="H577" s="7" t="str">
        <f>LEFT(ScanWorkbook[[#This Row],[Pheno]],4)</f>
        <v/>
      </c>
      <c r="I577" s="7" t="str">
        <f>IF(SUM(COUNTIF(ScanWorkbook[[#This Row],[Pheno]],{"*.*"})),LEFT(ScanWorkbook[[#This Row],[Pheno]],7),_xlfn.CONCAT(LEFT(ScanWorkbook[[#This Row],[Pheno]],4),RIGHT(ScanWorkbook[[#This Row],[Pheno]],3)))</f>
        <v/>
      </c>
      <c r="J577" s="57" t="s">
        <v>8697</v>
      </c>
      <c r="K577" s="2" t="str">
        <f>IF(ScanWorkbook[[#This Row],[METRC]]=0,"",IF(ScanWorkbook[[#This Row],[METRC]]="","",_xlfn.CONCAT(ScanWorkbook[[#This Row],[Pheno Abv]],".",RIGHT(ScanWorkbook[[#This Row],[METRC]],6))))</f>
        <v/>
      </c>
      <c r="L577" s="7" t="s">
        <v>521</v>
      </c>
    </row>
    <row r="578" spans="1:12" x14ac:dyDescent="0.25">
      <c r="A578" s="8">
        <v>5</v>
      </c>
      <c r="B578" s="54" t="s">
        <v>8171</v>
      </c>
      <c r="C578" s="131" t="s">
        <v>7439</v>
      </c>
      <c r="D578" s="8">
        <v>25</v>
      </c>
      <c r="E578" s="8" t="s">
        <v>8215</v>
      </c>
      <c r="F578" s="7" t="str">
        <f>IF(ISEVEN(ROW(ScanWorkbook[[#This Row],[SCAN INTO THIS COLUMN]])),C578,"")</f>
        <v>.</v>
      </c>
      <c r="G578" s="7" t="str">
        <f>IF(ISEVEN(ROW(ScanWorkbook[[#This Row],[SCAN INTO THIS COLUMN]])),C579,"")</f>
        <v>.</v>
      </c>
      <c r="H578" s="7" t="str">
        <f>LEFT(ScanWorkbook[[#This Row],[Pheno]],4)</f>
        <v>.</v>
      </c>
      <c r="I578" s="7" t="str">
        <f>IF(SUM(COUNTIF(ScanWorkbook[[#This Row],[Pheno]],{"*.*"})),LEFT(ScanWorkbook[[#This Row],[Pheno]],7),_xlfn.CONCAT(LEFT(ScanWorkbook[[#This Row],[Pheno]],4),RIGHT(ScanWorkbook[[#This Row],[Pheno]],3)))</f>
        <v>.</v>
      </c>
      <c r="J578" s="57" t="s">
        <v>8698</v>
      </c>
      <c r="K578" s="2" t="str">
        <f>IF(ScanWorkbook[[#This Row],[METRC]]=0,"",IF(ScanWorkbook[[#This Row],[METRC]]="","",_xlfn.CONCAT(ScanWorkbook[[#This Row],[Pheno Abv]],".",RIGHT(ScanWorkbook[[#This Row],[METRC]],6))))</f>
        <v>...</v>
      </c>
      <c r="L578" s="7" t="s">
        <v>521</v>
      </c>
    </row>
    <row r="579" spans="1:12" x14ac:dyDescent="0.25">
      <c r="A579" s="8">
        <v>5</v>
      </c>
      <c r="B579" s="54" t="s">
        <v>8171</v>
      </c>
      <c r="C579" s="131" t="s">
        <v>7439</v>
      </c>
      <c r="D579" s="8">
        <v>25</v>
      </c>
      <c r="E579" s="8" t="s">
        <v>8215</v>
      </c>
      <c r="F579" s="7" t="str">
        <f>IF(ISEVEN(ROW(ScanWorkbook[[#This Row],[SCAN INTO THIS COLUMN]])),C579,"")</f>
        <v/>
      </c>
      <c r="G579" s="7" t="str">
        <f>IF(ISEVEN(ROW(ScanWorkbook[[#This Row],[SCAN INTO THIS COLUMN]])),C580,"")</f>
        <v/>
      </c>
      <c r="H579" s="7" t="str">
        <f>LEFT(ScanWorkbook[[#This Row],[Pheno]],4)</f>
        <v/>
      </c>
      <c r="I579" s="7" t="str">
        <f>IF(SUM(COUNTIF(ScanWorkbook[[#This Row],[Pheno]],{"*.*"})),LEFT(ScanWorkbook[[#This Row],[Pheno]],7),_xlfn.CONCAT(LEFT(ScanWorkbook[[#This Row],[Pheno]],4),RIGHT(ScanWorkbook[[#This Row],[Pheno]],3)))</f>
        <v/>
      </c>
      <c r="J579" s="57" t="s">
        <v>8698</v>
      </c>
      <c r="K579" s="2" t="str">
        <f>IF(ScanWorkbook[[#This Row],[METRC]]=0,"",IF(ScanWorkbook[[#This Row],[METRC]]="","",_xlfn.CONCAT(ScanWorkbook[[#This Row],[Pheno Abv]],".",RIGHT(ScanWorkbook[[#This Row],[METRC]],6))))</f>
        <v/>
      </c>
      <c r="L579" s="7" t="s">
        <v>521</v>
      </c>
    </row>
    <row r="580" spans="1:12" x14ac:dyDescent="0.25">
      <c r="A580" s="8">
        <v>5</v>
      </c>
      <c r="B580" s="54" t="s">
        <v>8171</v>
      </c>
      <c r="C580" s="131" t="s">
        <v>7439</v>
      </c>
      <c r="D580" s="8">
        <v>26</v>
      </c>
      <c r="E580" s="8" t="s">
        <v>8215</v>
      </c>
      <c r="F580" s="7" t="str">
        <f>IF(ISEVEN(ROW(ScanWorkbook[[#This Row],[SCAN INTO THIS COLUMN]])),C580,"")</f>
        <v>.</v>
      </c>
      <c r="G580" s="7" t="str">
        <f>IF(ISEVEN(ROW(ScanWorkbook[[#This Row],[SCAN INTO THIS COLUMN]])),C581,"")</f>
        <v>.</v>
      </c>
      <c r="H580" s="7" t="str">
        <f>LEFT(ScanWorkbook[[#This Row],[Pheno]],4)</f>
        <v>.</v>
      </c>
      <c r="I580" s="7" t="str">
        <f>IF(SUM(COUNTIF(ScanWorkbook[[#This Row],[Pheno]],{"*.*"})),LEFT(ScanWorkbook[[#This Row],[Pheno]],7),_xlfn.CONCAT(LEFT(ScanWorkbook[[#This Row],[Pheno]],4),RIGHT(ScanWorkbook[[#This Row],[Pheno]],3)))</f>
        <v>.</v>
      </c>
      <c r="J580" s="57" t="s">
        <v>8699</v>
      </c>
      <c r="K580" s="2" t="str">
        <f>IF(ScanWorkbook[[#This Row],[METRC]]=0,"",IF(ScanWorkbook[[#This Row],[METRC]]="","",_xlfn.CONCAT(ScanWorkbook[[#This Row],[Pheno Abv]],".",RIGHT(ScanWorkbook[[#This Row],[METRC]],6))))</f>
        <v>...</v>
      </c>
      <c r="L580" s="7" t="s">
        <v>521</v>
      </c>
    </row>
    <row r="581" spans="1:12" x14ac:dyDescent="0.25">
      <c r="A581" s="8">
        <v>5</v>
      </c>
      <c r="B581" s="54" t="s">
        <v>8171</v>
      </c>
      <c r="C581" s="131" t="s">
        <v>7439</v>
      </c>
      <c r="D581" s="8">
        <v>26</v>
      </c>
      <c r="E581" s="8" t="s">
        <v>8215</v>
      </c>
      <c r="F581" s="7" t="str">
        <f>IF(ISEVEN(ROW(ScanWorkbook[[#This Row],[SCAN INTO THIS COLUMN]])),C581,"")</f>
        <v/>
      </c>
      <c r="G581" s="7" t="str">
        <f>IF(ISEVEN(ROW(ScanWorkbook[[#This Row],[SCAN INTO THIS COLUMN]])),C582,"")</f>
        <v/>
      </c>
      <c r="H581" s="7" t="str">
        <f>LEFT(ScanWorkbook[[#This Row],[Pheno]],4)</f>
        <v/>
      </c>
      <c r="I581" s="7" t="str">
        <f>IF(SUM(COUNTIF(ScanWorkbook[[#This Row],[Pheno]],{"*.*"})),LEFT(ScanWorkbook[[#This Row],[Pheno]],7),_xlfn.CONCAT(LEFT(ScanWorkbook[[#This Row],[Pheno]],4),RIGHT(ScanWorkbook[[#This Row],[Pheno]],3)))</f>
        <v/>
      </c>
      <c r="J581" s="57" t="s">
        <v>8699</v>
      </c>
      <c r="K581" s="2" t="str">
        <f>IF(ScanWorkbook[[#This Row],[METRC]]=0,"",IF(ScanWorkbook[[#This Row],[METRC]]="","",_xlfn.CONCAT(ScanWorkbook[[#This Row],[Pheno Abv]],".",RIGHT(ScanWorkbook[[#This Row],[METRC]],6))))</f>
        <v/>
      </c>
      <c r="L581" s="7" t="s">
        <v>521</v>
      </c>
    </row>
    <row r="582" spans="1:12" x14ac:dyDescent="0.25">
      <c r="A582" s="8">
        <v>5</v>
      </c>
      <c r="B582" s="54" t="s">
        <v>8171</v>
      </c>
      <c r="C582" s="131" t="s">
        <v>7439</v>
      </c>
      <c r="D582" s="8">
        <v>27</v>
      </c>
      <c r="E582" s="8" t="s">
        <v>8215</v>
      </c>
      <c r="F582" s="7" t="str">
        <f>IF(ISEVEN(ROW(ScanWorkbook[[#This Row],[SCAN INTO THIS COLUMN]])),C582,"")</f>
        <v>.</v>
      </c>
      <c r="G582" s="7" t="str">
        <f>IF(ISEVEN(ROW(ScanWorkbook[[#This Row],[SCAN INTO THIS COLUMN]])),C583,"")</f>
        <v>.</v>
      </c>
      <c r="H582" s="7" t="str">
        <f>LEFT(ScanWorkbook[[#This Row],[Pheno]],4)</f>
        <v>.</v>
      </c>
      <c r="I582" s="7" t="str">
        <f>IF(SUM(COUNTIF(ScanWorkbook[[#This Row],[Pheno]],{"*.*"})),LEFT(ScanWorkbook[[#This Row],[Pheno]],7),_xlfn.CONCAT(LEFT(ScanWorkbook[[#This Row],[Pheno]],4),RIGHT(ScanWorkbook[[#This Row],[Pheno]],3)))</f>
        <v>.</v>
      </c>
      <c r="J582" s="57" t="s">
        <v>8700</v>
      </c>
      <c r="K582" s="2" t="str">
        <f>IF(ScanWorkbook[[#This Row],[METRC]]=0,"",IF(ScanWorkbook[[#This Row],[METRC]]="","",_xlfn.CONCAT(ScanWorkbook[[#This Row],[Pheno Abv]],".",RIGHT(ScanWorkbook[[#This Row],[METRC]],6))))</f>
        <v>...</v>
      </c>
      <c r="L582" s="7" t="s">
        <v>521</v>
      </c>
    </row>
    <row r="583" spans="1:12" x14ac:dyDescent="0.25">
      <c r="A583" s="8">
        <v>5</v>
      </c>
      <c r="B583" s="54" t="s">
        <v>8171</v>
      </c>
      <c r="C583" s="131" t="s">
        <v>7439</v>
      </c>
      <c r="D583" s="8">
        <v>27</v>
      </c>
      <c r="E583" s="8" t="s">
        <v>8215</v>
      </c>
      <c r="F583" s="7" t="str">
        <f>IF(ISEVEN(ROW(ScanWorkbook[[#This Row],[SCAN INTO THIS COLUMN]])),C583,"")</f>
        <v/>
      </c>
      <c r="G583" s="7" t="str">
        <f>IF(ISEVEN(ROW(ScanWorkbook[[#This Row],[SCAN INTO THIS COLUMN]])),C584,"")</f>
        <v/>
      </c>
      <c r="H583" s="7" t="str">
        <f>LEFT(ScanWorkbook[[#This Row],[Pheno]],4)</f>
        <v/>
      </c>
      <c r="I583" s="7" t="str">
        <f>IF(SUM(COUNTIF(ScanWorkbook[[#This Row],[Pheno]],{"*.*"})),LEFT(ScanWorkbook[[#This Row],[Pheno]],7),_xlfn.CONCAT(LEFT(ScanWorkbook[[#This Row],[Pheno]],4),RIGHT(ScanWorkbook[[#This Row],[Pheno]],3)))</f>
        <v/>
      </c>
      <c r="J583" s="57" t="s">
        <v>8700</v>
      </c>
      <c r="K583" s="2" t="str">
        <f>IF(ScanWorkbook[[#This Row],[METRC]]=0,"",IF(ScanWorkbook[[#This Row],[METRC]]="","",_xlfn.CONCAT(ScanWorkbook[[#This Row],[Pheno Abv]],".",RIGHT(ScanWorkbook[[#This Row],[METRC]],6))))</f>
        <v/>
      </c>
      <c r="L583" s="7" t="s">
        <v>521</v>
      </c>
    </row>
    <row r="584" spans="1:12" x14ac:dyDescent="0.25">
      <c r="A584" s="8">
        <v>5</v>
      </c>
      <c r="B584" s="54" t="s">
        <v>8171</v>
      </c>
      <c r="C584" s="131" t="s">
        <v>7439</v>
      </c>
      <c r="D584" s="8">
        <v>28</v>
      </c>
      <c r="E584" s="8" t="s">
        <v>8215</v>
      </c>
      <c r="F584" s="7" t="str">
        <f>IF(ISEVEN(ROW(ScanWorkbook[[#This Row],[SCAN INTO THIS COLUMN]])),C584,"")</f>
        <v>.</v>
      </c>
      <c r="G584" s="7" t="str">
        <f>IF(ISEVEN(ROW(ScanWorkbook[[#This Row],[SCAN INTO THIS COLUMN]])),C585,"")</f>
        <v>.</v>
      </c>
      <c r="H584" s="7" t="str">
        <f>LEFT(ScanWorkbook[[#This Row],[Pheno]],4)</f>
        <v>.</v>
      </c>
      <c r="I584" s="7" t="str">
        <f>IF(SUM(COUNTIF(ScanWorkbook[[#This Row],[Pheno]],{"*.*"})),LEFT(ScanWorkbook[[#This Row],[Pheno]],7),_xlfn.CONCAT(LEFT(ScanWorkbook[[#This Row],[Pheno]],4),RIGHT(ScanWorkbook[[#This Row],[Pheno]],3)))</f>
        <v>.</v>
      </c>
      <c r="J584" s="57" t="s">
        <v>8701</v>
      </c>
      <c r="K584" s="2" t="str">
        <f>IF(ScanWorkbook[[#This Row],[METRC]]=0,"",IF(ScanWorkbook[[#This Row],[METRC]]="","",_xlfn.CONCAT(ScanWorkbook[[#This Row],[Pheno Abv]],".",RIGHT(ScanWorkbook[[#This Row],[METRC]],6))))</f>
        <v>...</v>
      </c>
      <c r="L584" s="7" t="s">
        <v>521</v>
      </c>
    </row>
    <row r="585" spans="1:12" x14ac:dyDescent="0.25">
      <c r="A585" s="8">
        <v>5</v>
      </c>
      <c r="B585" s="54" t="s">
        <v>8171</v>
      </c>
      <c r="C585" s="131" t="s">
        <v>7439</v>
      </c>
      <c r="D585" s="8">
        <v>28</v>
      </c>
      <c r="E585" s="8" t="s">
        <v>8215</v>
      </c>
      <c r="F585" s="7" t="str">
        <f>IF(ISEVEN(ROW(ScanWorkbook[[#This Row],[SCAN INTO THIS COLUMN]])),C585,"")</f>
        <v/>
      </c>
      <c r="G585" s="7" t="str">
        <f>IF(ISEVEN(ROW(ScanWorkbook[[#This Row],[SCAN INTO THIS COLUMN]])),C586,"")</f>
        <v/>
      </c>
      <c r="H585" s="7" t="str">
        <f>LEFT(ScanWorkbook[[#This Row],[Pheno]],4)</f>
        <v/>
      </c>
      <c r="I585" s="7" t="str">
        <f>IF(SUM(COUNTIF(ScanWorkbook[[#This Row],[Pheno]],{"*.*"})),LEFT(ScanWorkbook[[#This Row],[Pheno]],7),_xlfn.CONCAT(LEFT(ScanWorkbook[[#This Row],[Pheno]],4),RIGHT(ScanWorkbook[[#This Row],[Pheno]],3)))</f>
        <v/>
      </c>
      <c r="J585" s="57" t="s">
        <v>8701</v>
      </c>
      <c r="K585" s="2" t="str">
        <f>IF(ScanWorkbook[[#This Row],[METRC]]=0,"",IF(ScanWorkbook[[#This Row],[METRC]]="","",_xlfn.CONCAT(ScanWorkbook[[#This Row],[Pheno Abv]],".",RIGHT(ScanWorkbook[[#This Row],[METRC]],6))))</f>
        <v/>
      </c>
      <c r="L585" s="7" t="s">
        <v>521</v>
      </c>
    </row>
    <row r="586" spans="1:12" x14ac:dyDescent="0.25">
      <c r="A586" s="8">
        <v>5</v>
      </c>
      <c r="B586" s="54" t="s">
        <v>8171</v>
      </c>
      <c r="C586" s="131" t="s">
        <v>7439</v>
      </c>
      <c r="D586" s="8">
        <v>29</v>
      </c>
      <c r="E586" s="8" t="s">
        <v>8215</v>
      </c>
      <c r="F586" s="7" t="str">
        <f>IF(ISEVEN(ROW(ScanWorkbook[[#This Row],[SCAN INTO THIS COLUMN]])),C586,"")</f>
        <v>.</v>
      </c>
      <c r="G586" s="7" t="str">
        <f>IF(ISEVEN(ROW(ScanWorkbook[[#This Row],[SCAN INTO THIS COLUMN]])),C587,"")</f>
        <v>.</v>
      </c>
      <c r="H586" s="7" t="str">
        <f>LEFT(ScanWorkbook[[#This Row],[Pheno]],4)</f>
        <v>.</v>
      </c>
      <c r="I586" s="7" t="str">
        <f>IF(SUM(COUNTIF(ScanWorkbook[[#This Row],[Pheno]],{"*.*"})),LEFT(ScanWorkbook[[#This Row],[Pheno]],7),_xlfn.CONCAT(LEFT(ScanWorkbook[[#This Row],[Pheno]],4),RIGHT(ScanWorkbook[[#This Row],[Pheno]],3)))</f>
        <v>.</v>
      </c>
      <c r="J586" s="57" t="s">
        <v>8702</v>
      </c>
      <c r="K586" s="2" t="str">
        <f>IF(ScanWorkbook[[#This Row],[METRC]]=0,"",IF(ScanWorkbook[[#This Row],[METRC]]="","",_xlfn.CONCAT(ScanWorkbook[[#This Row],[Pheno Abv]],".",RIGHT(ScanWorkbook[[#This Row],[METRC]],6))))</f>
        <v>...</v>
      </c>
      <c r="L586" s="7" t="s">
        <v>521</v>
      </c>
    </row>
    <row r="587" spans="1:12" x14ac:dyDescent="0.25">
      <c r="A587" s="8">
        <v>5</v>
      </c>
      <c r="B587" s="54" t="s">
        <v>8171</v>
      </c>
      <c r="C587" s="131" t="s">
        <v>7439</v>
      </c>
      <c r="D587" s="8">
        <v>29</v>
      </c>
      <c r="E587" s="8" t="s">
        <v>8215</v>
      </c>
      <c r="F587" s="7" t="str">
        <f>IF(ISEVEN(ROW(ScanWorkbook[[#This Row],[SCAN INTO THIS COLUMN]])),C587,"")</f>
        <v/>
      </c>
      <c r="G587" s="7" t="str">
        <f>IF(ISEVEN(ROW(ScanWorkbook[[#This Row],[SCAN INTO THIS COLUMN]])),C588,"")</f>
        <v/>
      </c>
      <c r="H587" s="7" t="str">
        <f>LEFT(ScanWorkbook[[#This Row],[Pheno]],4)</f>
        <v/>
      </c>
      <c r="I587" s="7" t="str">
        <f>IF(SUM(COUNTIF(ScanWorkbook[[#This Row],[Pheno]],{"*.*"})),LEFT(ScanWorkbook[[#This Row],[Pheno]],7),_xlfn.CONCAT(LEFT(ScanWorkbook[[#This Row],[Pheno]],4),RIGHT(ScanWorkbook[[#This Row],[Pheno]],3)))</f>
        <v/>
      </c>
      <c r="J587" s="57" t="s">
        <v>8702</v>
      </c>
      <c r="K587" s="2" t="str">
        <f>IF(ScanWorkbook[[#This Row],[METRC]]=0,"",IF(ScanWorkbook[[#This Row],[METRC]]="","",_xlfn.CONCAT(ScanWorkbook[[#This Row],[Pheno Abv]],".",RIGHT(ScanWorkbook[[#This Row],[METRC]],6))))</f>
        <v/>
      </c>
      <c r="L587" s="7" t="s">
        <v>521</v>
      </c>
    </row>
    <row r="588" spans="1:12" x14ac:dyDescent="0.25">
      <c r="A588" s="8">
        <v>5</v>
      </c>
      <c r="B588" s="54" t="s">
        <v>8171</v>
      </c>
      <c r="C588" s="131" t="s">
        <v>7439</v>
      </c>
      <c r="D588" s="8">
        <v>30</v>
      </c>
      <c r="E588" s="8" t="s">
        <v>8215</v>
      </c>
      <c r="F588" s="7" t="str">
        <f>IF(ISEVEN(ROW(ScanWorkbook[[#This Row],[SCAN INTO THIS COLUMN]])),C588,"")</f>
        <v>.</v>
      </c>
      <c r="G588" s="7" t="str">
        <f>IF(ISEVEN(ROW(ScanWorkbook[[#This Row],[SCAN INTO THIS COLUMN]])),C589,"")</f>
        <v>.</v>
      </c>
      <c r="H588" s="7" t="str">
        <f>LEFT(ScanWorkbook[[#This Row],[Pheno]],4)</f>
        <v>.</v>
      </c>
      <c r="I588" s="7" t="str">
        <f>IF(SUM(COUNTIF(ScanWorkbook[[#This Row],[Pheno]],{"*.*"})),LEFT(ScanWorkbook[[#This Row],[Pheno]],7),_xlfn.CONCAT(LEFT(ScanWorkbook[[#This Row],[Pheno]],4),RIGHT(ScanWorkbook[[#This Row],[Pheno]],3)))</f>
        <v>.</v>
      </c>
      <c r="J588" s="57" t="s">
        <v>8703</v>
      </c>
      <c r="K588" s="2" t="str">
        <f>IF(ScanWorkbook[[#This Row],[METRC]]=0,"",IF(ScanWorkbook[[#This Row],[METRC]]="","",_xlfn.CONCAT(ScanWorkbook[[#This Row],[Pheno Abv]],".",RIGHT(ScanWorkbook[[#This Row],[METRC]],6))))</f>
        <v>...</v>
      </c>
      <c r="L588" s="7" t="s">
        <v>521</v>
      </c>
    </row>
    <row r="589" spans="1:12" x14ac:dyDescent="0.25">
      <c r="A589" s="11">
        <v>5</v>
      </c>
      <c r="B589" s="55" t="s">
        <v>8171</v>
      </c>
      <c r="C589" s="131" t="s">
        <v>7439</v>
      </c>
      <c r="D589" s="11">
        <v>30</v>
      </c>
      <c r="E589" s="8" t="s">
        <v>8215</v>
      </c>
      <c r="F589" s="10" t="str">
        <f>IF(ISEVEN(ROW(ScanWorkbook[[#This Row],[SCAN INTO THIS COLUMN]])),C589,"")</f>
        <v/>
      </c>
      <c r="G589" s="10" t="str">
        <f>IF(ISEVEN(ROW(ScanWorkbook[[#This Row],[SCAN INTO THIS COLUMN]])),C590,"")</f>
        <v/>
      </c>
      <c r="H589" s="10" t="str">
        <f>LEFT(ScanWorkbook[[#This Row],[Pheno]],4)</f>
        <v/>
      </c>
      <c r="I589" s="10" t="str">
        <f>IF(SUM(COUNTIF(ScanWorkbook[[#This Row],[Pheno]],{"*.*"})),LEFT(ScanWorkbook[[#This Row],[Pheno]],7),_xlfn.CONCAT(LEFT(ScanWorkbook[[#This Row],[Pheno]],4),RIGHT(ScanWorkbook[[#This Row],[Pheno]],3)))</f>
        <v/>
      </c>
      <c r="J589" s="57" t="s">
        <v>8703</v>
      </c>
      <c r="K589" s="2" t="str">
        <f>IF(ScanWorkbook[[#This Row],[METRC]]=0,"",IF(ScanWorkbook[[#This Row],[METRC]]="","",_xlfn.CONCAT(ScanWorkbook[[#This Row],[Pheno Abv]],".",RIGHT(ScanWorkbook[[#This Row],[METRC]],6))))</f>
        <v/>
      </c>
      <c r="L589" s="7" t="s">
        <v>521</v>
      </c>
    </row>
    <row r="590" spans="1:12" x14ac:dyDescent="0.25">
      <c r="A590" s="8">
        <v>1</v>
      </c>
      <c r="B590" s="54" t="s">
        <v>8172</v>
      </c>
      <c r="C590" s="131" t="s">
        <v>11390</v>
      </c>
      <c r="D590" s="9">
        <v>1</v>
      </c>
      <c r="E590" s="8" t="s">
        <v>8216</v>
      </c>
      <c r="F590" s="7" t="str">
        <f>IF(ISEVEN(ROW(ScanWorkbook[[#This Row],[SCAN INTO THIS COLUMN]])),C590,"")</f>
        <v>1A4070000000065000098735</v>
      </c>
      <c r="G590" s="7" t="str">
        <f>IF(ISEVEN(ROW(ScanWorkbook[[#This Row],[SCAN INTO THIS COLUMN]])),C591,"")</f>
        <v>TNZN006.SEED</v>
      </c>
      <c r="H590" s="7" t="str">
        <f>LEFT(ScanWorkbook[[#This Row],[Pheno]],4)</f>
        <v>TNZN</v>
      </c>
      <c r="I590" s="7" t="str">
        <f>IF(SUM(COUNTIF(ScanWorkbook[[#This Row],[Pheno]],{"*.*"})),LEFT(ScanWorkbook[[#This Row],[Pheno]],7),_xlfn.CONCAT(LEFT(ScanWorkbook[[#This Row],[Pheno]],4),RIGHT(ScanWorkbook[[#This Row],[Pheno]],3)))</f>
        <v>TNZN006</v>
      </c>
      <c r="J590" s="57" t="s">
        <v>8490</v>
      </c>
      <c r="K590" s="2" t="str">
        <f>IF(ScanWorkbook[[#This Row],[METRC]]=0,"",IF(ScanWorkbook[[#This Row],[METRC]]="","",_xlfn.CONCAT(ScanWorkbook[[#This Row],[Pheno Abv]],".",RIGHT(ScanWorkbook[[#This Row],[METRC]],6))))</f>
        <v>TNZN006.098735</v>
      </c>
      <c r="L590" s="7" t="s">
        <v>522</v>
      </c>
    </row>
    <row r="591" spans="1:12" x14ac:dyDescent="0.25">
      <c r="A591" s="8">
        <v>1</v>
      </c>
      <c r="B591" s="54" t="s">
        <v>8172</v>
      </c>
      <c r="C591" s="131" t="s">
        <v>14018</v>
      </c>
      <c r="D591" s="9">
        <v>1</v>
      </c>
      <c r="E591" s="8" t="s">
        <v>8216</v>
      </c>
      <c r="F591" s="7" t="str">
        <f>IF(ISEVEN(ROW(ScanWorkbook[[#This Row],[SCAN INTO THIS COLUMN]])),C591,"")</f>
        <v/>
      </c>
      <c r="G591" s="7" t="str">
        <f>IF(ISEVEN(ROW(ScanWorkbook[[#This Row],[SCAN INTO THIS COLUMN]])),C592,"")</f>
        <v/>
      </c>
      <c r="H591" s="7" t="str">
        <f>LEFT(ScanWorkbook[[#This Row],[Pheno]],4)</f>
        <v/>
      </c>
      <c r="I591" s="7" t="str">
        <f>IF(SUM(COUNTIF(ScanWorkbook[[#This Row],[Pheno]],{"*.*"})),LEFT(ScanWorkbook[[#This Row],[Pheno]],7),_xlfn.CONCAT(LEFT(ScanWorkbook[[#This Row],[Pheno]],4),RIGHT(ScanWorkbook[[#This Row],[Pheno]],3)))</f>
        <v/>
      </c>
      <c r="J591" s="57" t="s">
        <v>8490</v>
      </c>
      <c r="K591" s="2" t="str">
        <f>IF(ScanWorkbook[[#This Row],[METRC]]=0,"",IF(ScanWorkbook[[#This Row],[METRC]]="","",_xlfn.CONCAT(ScanWorkbook[[#This Row],[Pheno Abv]],".",RIGHT(ScanWorkbook[[#This Row],[METRC]],6))))</f>
        <v/>
      </c>
      <c r="L591" s="7" t="s">
        <v>522</v>
      </c>
    </row>
    <row r="592" spans="1:12" x14ac:dyDescent="0.25">
      <c r="A592" s="8">
        <v>1</v>
      </c>
      <c r="B592" s="54" t="s">
        <v>8172</v>
      </c>
      <c r="C592" s="131" t="s">
        <v>11393</v>
      </c>
      <c r="D592" s="9">
        <v>2</v>
      </c>
      <c r="E592" s="8" t="s">
        <v>8216</v>
      </c>
      <c r="F592" s="7" t="str">
        <f>IF(ISEVEN(ROW(ScanWorkbook[[#This Row],[SCAN INTO THIS COLUMN]])),C592,"")</f>
        <v>1A4070000000065000098738</v>
      </c>
      <c r="G592" s="7" t="str">
        <f>IF(ISEVEN(ROW(ScanWorkbook[[#This Row],[SCAN INTO THIS COLUMN]])),C593,"")</f>
        <v>TNZN009.SEED</v>
      </c>
      <c r="H592" s="7" t="str">
        <f>LEFT(ScanWorkbook[[#This Row],[Pheno]],4)</f>
        <v>TNZN</v>
      </c>
      <c r="I592" s="7" t="str">
        <f>IF(SUM(COUNTIF(ScanWorkbook[[#This Row],[Pheno]],{"*.*"})),LEFT(ScanWorkbook[[#This Row],[Pheno]],7),_xlfn.CONCAT(LEFT(ScanWorkbook[[#This Row],[Pheno]],4),RIGHT(ScanWorkbook[[#This Row],[Pheno]],3)))</f>
        <v>TNZN009</v>
      </c>
      <c r="J592" s="57" t="s">
        <v>8491</v>
      </c>
      <c r="K592" s="2" t="str">
        <f>IF(ScanWorkbook[[#This Row],[METRC]]=0,"",IF(ScanWorkbook[[#This Row],[METRC]]="","",_xlfn.CONCAT(ScanWorkbook[[#This Row],[Pheno Abv]],".",RIGHT(ScanWorkbook[[#This Row],[METRC]],6))))</f>
        <v>TNZN009.098738</v>
      </c>
      <c r="L592" s="7" t="s">
        <v>522</v>
      </c>
    </row>
    <row r="593" spans="1:12" x14ac:dyDescent="0.25">
      <c r="A593" s="8">
        <v>1</v>
      </c>
      <c r="B593" s="54" t="s">
        <v>8172</v>
      </c>
      <c r="C593" s="131" t="s">
        <v>14019</v>
      </c>
      <c r="D593" s="9">
        <v>2</v>
      </c>
      <c r="E593" s="8" t="s">
        <v>8216</v>
      </c>
      <c r="F593" s="7" t="str">
        <f>IF(ISEVEN(ROW(ScanWorkbook[[#This Row],[SCAN INTO THIS COLUMN]])),C593,"")</f>
        <v/>
      </c>
      <c r="G593" s="7" t="str">
        <f>IF(ISEVEN(ROW(ScanWorkbook[[#This Row],[SCAN INTO THIS COLUMN]])),C594,"")</f>
        <v/>
      </c>
      <c r="H593" s="7" t="str">
        <f>LEFT(ScanWorkbook[[#This Row],[Pheno]],4)</f>
        <v/>
      </c>
      <c r="I593" s="7" t="str">
        <f>IF(SUM(COUNTIF(ScanWorkbook[[#This Row],[Pheno]],{"*.*"})),LEFT(ScanWorkbook[[#This Row],[Pheno]],7),_xlfn.CONCAT(LEFT(ScanWorkbook[[#This Row],[Pheno]],4),RIGHT(ScanWorkbook[[#This Row],[Pheno]],3)))</f>
        <v/>
      </c>
      <c r="J593" s="57" t="s">
        <v>8491</v>
      </c>
      <c r="K593" s="2" t="str">
        <f>IF(ScanWorkbook[[#This Row],[METRC]]=0,"",IF(ScanWorkbook[[#This Row],[METRC]]="","",_xlfn.CONCAT(ScanWorkbook[[#This Row],[Pheno Abv]],".",RIGHT(ScanWorkbook[[#This Row],[METRC]],6))))</f>
        <v/>
      </c>
      <c r="L593" s="7" t="s">
        <v>522</v>
      </c>
    </row>
    <row r="594" spans="1:12" x14ac:dyDescent="0.25">
      <c r="A594" s="8">
        <v>1</v>
      </c>
      <c r="B594" s="54" t="s">
        <v>8172</v>
      </c>
      <c r="C594" s="131" t="s">
        <v>11391</v>
      </c>
      <c r="D594" s="9">
        <v>3</v>
      </c>
      <c r="E594" s="8" t="s">
        <v>8216</v>
      </c>
      <c r="F594" s="7" t="str">
        <f>IF(ISEVEN(ROW(ScanWorkbook[[#This Row],[SCAN INTO THIS COLUMN]])),C594,"")</f>
        <v>1A4070000000065000098736</v>
      </c>
      <c r="G594" s="7" t="str">
        <f>IF(ISEVEN(ROW(ScanWorkbook[[#This Row],[SCAN INTO THIS COLUMN]])),C595,"")</f>
        <v>TNZN007.SEED</v>
      </c>
      <c r="H594" s="7" t="str">
        <f>LEFT(ScanWorkbook[[#This Row],[Pheno]],4)</f>
        <v>TNZN</v>
      </c>
      <c r="I594" s="7" t="str">
        <f>IF(SUM(COUNTIF(ScanWorkbook[[#This Row],[Pheno]],{"*.*"})),LEFT(ScanWorkbook[[#This Row],[Pheno]],7),_xlfn.CONCAT(LEFT(ScanWorkbook[[#This Row],[Pheno]],4),RIGHT(ScanWorkbook[[#This Row],[Pheno]],3)))</f>
        <v>TNZN007</v>
      </c>
      <c r="J594" s="57" t="s">
        <v>8492</v>
      </c>
      <c r="K594" s="2" t="str">
        <f>IF(ScanWorkbook[[#This Row],[METRC]]=0,"",IF(ScanWorkbook[[#This Row],[METRC]]="","",_xlfn.CONCAT(ScanWorkbook[[#This Row],[Pheno Abv]],".",RIGHT(ScanWorkbook[[#This Row],[METRC]],6))))</f>
        <v>TNZN007.098736</v>
      </c>
      <c r="L594" s="7" t="s">
        <v>522</v>
      </c>
    </row>
    <row r="595" spans="1:12" x14ac:dyDescent="0.25">
      <c r="A595" s="8">
        <v>1</v>
      </c>
      <c r="B595" s="54" t="s">
        <v>8172</v>
      </c>
      <c r="C595" s="131" t="s">
        <v>14021</v>
      </c>
      <c r="D595" s="9">
        <v>3</v>
      </c>
      <c r="E595" s="8" t="s">
        <v>8216</v>
      </c>
      <c r="F595" s="7" t="str">
        <f>IF(ISEVEN(ROW(ScanWorkbook[[#This Row],[SCAN INTO THIS COLUMN]])),C595,"")</f>
        <v/>
      </c>
      <c r="G595" s="7" t="str">
        <f>IF(ISEVEN(ROW(ScanWorkbook[[#This Row],[SCAN INTO THIS COLUMN]])),C596,"")</f>
        <v/>
      </c>
      <c r="H595" s="7" t="str">
        <f>LEFT(ScanWorkbook[[#This Row],[Pheno]],4)</f>
        <v/>
      </c>
      <c r="I595" s="7" t="str">
        <f>IF(SUM(COUNTIF(ScanWorkbook[[#This Row],[Pheno]],{"*.*"})),LEFT(ScanWorkbook[[#This Row],[Pheno]],7),_xlfn.CONCAT(LEFT(ScanWorkbook[[#This Row],[Pheno]],4),RIGHT(ScanWorkbook[[#This Row],[Pheno]],3)))</f>
        <v/>
      </c>
      <c r="J595" s="57" t="s">
        <v>8492</v>
      </c>
      <c r="K595" s="2" t="str">
        <f>IF(ScanWorkbook[[#This Row],[METRC]]=0,"",IF(ScanWorkbook[[#This Row],[METRC]]="","",_xlfn.CONCAT(ScanWorkbook[[#This Row],[Pheno Abv]],".",RIGHT(ScanWorkbook[[#This Row],[METRC]],6))))</f>
        <v/>
      </c>
      <c r="L595" s="7" t="s">
        <v>522</v>
      </c>
    </row>
    <row r="596" spans="1:12" x14ac:dyDescent="0.25">
      <c r="A596" s="8">
        <v>1</v>
      </c>
      <c r="B596" s="54" t="s">
        <v>8172</v>
      </c>
      <c r="C596" s="131" t="s">
        <v>11409</v>
      </c>
      <c r="D596" s="9">
        <v>4</v>
      </c>
      <c r="E596" s="8" t="s">
        <v>8216</v>
      </c>
      <c r="F596" s="7" t="str">
        <f>IF(ISEVEN(ROW(ScanWorkbook[[#This Row],[SCAN INTO THIS COLUMN]])),C596,"")</f>
        <v>1A4070000000065000098757</v>
      </c>
      <c r="G596" s="7" t="str">
        <f>IF(ISEVEN(ROW(ScanWorkbook[[#This Row],[SCAN INTO THIS COLUMN]])),C597,"")</f>
        <v>HEAD010.SEED</v>
      </c>
      <c r="H596" s="7" t="str">
        <f>LEFT(ScanWorkbook[[#This Row],[Pheno]],4)</f>
        <v>HEAD</v>
      </c>
      <c r="I596" s="7" t="str">
        <f>IF(SUM(COUNTIF(ScanWorkbook[[#This Row],[Pheno]],{"*.*"})),LEFT(ScanWorkbook[[#This Row],[Pheno]],7),_xlfn.CONCAT(LEFT(ScanWorkbook[[#This Row],[Pheno]],4),RIGHT(ScanWorkbook[[#This Row],[Pheno]],3)))</f>
        <v>HEAD010</v>
      </c>
      <c r="J596" s="57" t="s">
        <v>8493</v>
      </c>
      <c r="K596" s="2" t="str">
        <f>IF(ScanWorkbook[[#This Row],[METRC]]=0,"",IF(ScanWorkbook[[#This Row],[METRC]]="","",_xlfn.CONCAT(ScanWorkbook[[#This Row],[Pheno Abv]],".",RIGHT(ScanWorkbook[[#This Row],[METRC]],6))))</f>
        <v>HEAD010.098757</v>
      </c>
      <c r="L596" s="7" t="s">
        <v>522</v>
      </c>
    </row>
    <row r="597" spans="1:12" x14ac:dyDescent="0.25">
      <c r="A597" s="8">
        <v>1</v>
      </c>
      <c r="B597" s="54" t="s">
        <v>8172</v>
      </c>
      <c r="C597" s="131" t="s">
        <v>14020</v>
      </c>
      <c r="D597" s="9">
        <v>4</v>
      </c>
      <c r="E597" s="8" t="s">
        <v>8216</v>
      </c>
      <c r="F597" s="7" t="str">
        <f>IF(ISEVEN(ROW(ScanWorkbook[[#This Row],[SCAN INTO THIS COLUMN]])),C597,"")</f>
        <v/>
      </c>
      <c r="G597" s="7" t="str">
        <f>IF(ISEVEN(ROW(ScanWorkbook[[#This Row],[SCAN INTO THIS COLUMN]])),C598,"")</f>
        <v/>
      </c>
      <c r="H597" s="7" t="str">
        <f>LEFT(ScanWorkbook[[#This Row],[Pheno]],4)</f>
        <v/>
      </c>
      <c r="I597" s="7" t="str">
        <f>IF(SUM(COUNTIF(ScanWorkbook[[#This Row],[Pheno]],{"*.*"})),LEFT(ScanWorkbook[[#This Row],[Pheno]],7),_xlfn.CONCAT(LEFT(ScanWorkbook[[#This Row],[Pheno]],4),RIGHT(ScanWorkbook[[#This Row],[Pheno]],3)))</f>
        <v/>
      </c>
      <c r="J597" s="57" t="s">
        <v>8493</v>
      </c>
      <c r="K597" s="2" t="str">
        <f>IF(ScanWorkbook[[#This Row],[METRC]]=0,"",IF(ScanWorkbook[[#This Row],[METRC]]="","",_xlfn.CONCAT(ScanWorkbook[[#This Row],[Pheno Abv]],".",RIGHT(ScanWorkbook[[#This Row],[METRC]],6))))</f>
        <v/>
      </c>
      <c r="L597" s="7" t="s">
        <v>522</v>
      </c>
    </row>
    <row r="598" spans="1:12" x14ac:dyDescent="0.25">
      <c r="A598" s="8">
        <v>1</v>
      </c>
      <c r="B598" s="54" t="s">
        <v>8172</v>
      </c>
      <c r="C598" s="131" t="s">
        <v>11406</v>
      </c>
      <c r="D598" s="9">
        <v>5</v>
      </c>
      <c r="E598" s="8" t="s">
        <v>8216</v>
      </c>
      <c r="F598" s="7" t="str">
        <f>IF(ISEVEN(ROW(ScanWorkbook[[#This Row],[SCAN INTO THIS COLUMN]])),C598,"")</f>
        <v>1A4070000000065000098753</v>
      </c>
      <c r="G598" s="7" t="str">
        <f>IF(ISEVEN(ROW(ScanWorkbook[[#This Row],[SCAN INTO THIS COLUMN]])),C599,"")</f>
        <v>HEAD003.SEED</v>
      </c>
      <c r="H598" s="7" t="str">
        <f>LEFT(ScanWorkbook[[#This Row],[Pheno]],4)</f>
        <v>HEAD</v>
      </c>
      <c r="I598" s="7" t="str">
        <f>IF(SUM(COUNTIF(ScanWorkbook[[#This Row],[Pheno]],{"*.*"})),LEFT(ScanWorkbook[[#This Row],[Pheno]],7),_xlfn.CONCAT(LEFT(ScanWorkbook[[#This Row],[Pheno]],4),RIGHT(ScanWorkbook[[#This Row],[Pheno]],3)))</f>
        <v>HEAD003</v>
      </c>
      <c r="J598" s="57" t="s">
        <v>8494</v>
      </c>
      <c r="K598" s="2" t="str">
        <f>IF(ScanWorkbook[[#This Row],[METRC]]=0,"",IF(ScanWorkbook[[#This Row],[METRC]]="","",_xlfn.CONCAT(ScanWorkbook[[#This Row],[Pheno Abv]],".",RIGHT(ScanWorkbook[[#This Row],[METRC]],6))))</f>
        <v>HEAD003.098753</v>
      </c>
      <c r="L598" s="7" t="s">
        <v>522</v>
      </c>
    </row>
    <row r="599" spans="1:12" x14ac:dyDescent="0.25">
      <c r="A599" s="8">
        <v>1</v>
      </c>
      <c r="B599" s="54" t="s">
        <v>8172</v>
      </c>
      <c r="C599" s="131" t="s">
        <v>14035</v>
      </c>
      <c r="D599" s="9">
        <v>5</v>
      </c>
      <c r="E599" s="8" t="s">
        <v>8216</v>
      </c>
      <c r="F599" s="7" t="str">
        <f>IF(ISEVEN(ROW(ScanWorkbook[[#This Row],[SCAN INTO THIS COLUMN]])),C599,"")</f>
        <v/>
      </c>
      <c r="G599" s="7" t="str">
        <f>IF(ISEVEN(ROW(ScanWorkbook[[#This Row],[SCAN INTO THIS COLUMN]])),C600,"")</f>
        <v/>
      </c>
      <c r="H599" s="7" t="str">
        <f>LEFT(ScanWorkbook[[#This Row],[Pheno]],4)</f>
        <v/>
      </c>
      <c r="I599" s="7" t="str">
        <f>IF(SUM(COUNTIF(ScanWorkbook[[#This Row],[Pheno]],{"*.*"})),LEFT(ScanWorkbook[[#This Row],[Pheno]],7),_xlfn.CONCAT(LEFT(ScanWorkbook[[#This Row],[Pheno]],4),RIGHT(ScanWorkbook[[#This Row],[Pheno]],3)))</f>
        <v/>
      </c>
      <c r="J599" s="57" t="s">
        <v>8494</v>
      </c>
      <c r="K599" s="2" t="str">
        <f>IF(ScanWorkbook[[#This Row],[METRC]]=0,"",IF(ScanWorkbook[[#This Row],[METRC]]="","",_xlfn.CONCAT(ScanWorkbook[[#This Row],[Pheno Abv]],".",RIGHT(ScanWorkbook[[#This Row],[METRC]],6))))</f>
        <v/>
      </c>
      <c r="L599" s="7" t="s">
        <v>522</v>
      </c>
    </row>
    <row r="600" spans="1:12" x14ac:dyDescent="0.25">
      <c r="A600" s="8">
        <v>1</v>
      </c>
      <c r="B600" s="54" t="s">
        <v>8172</v>
      </c>
      <c r="C600" s="131" t="s">
        <v>11400</v>
      </c>
      <c r="D600" s="9">
        <v>6</v>
      </c>
      <c r="E600" s="8" t="s">
        <v>8216</v>
      </c>
      <c r="F600" s="7" t="str">
        <f>IF(ISEVEN(ROW(ScanWorkbook[[#This Row],[SCAN INTO THIS COLUMN]])),C600,"")</f>
        <v>1A4070000000065000098747</v>
      </c>
      <c r="G600" s="7" t="str">
        <f>IF(ISEVEN(ROW(ScanWorkbook[[#This Row],[SCAN INTO THIS COLUMN]])),C601,"")</f>
        <v>TNZN018.SEED</v>
      </c>
      <c r="H600" s="7" t="str">
        <f>LEFT(ScanWorkbook[[#This Row],[Pheno]],4)</f>
        <v>TNZN</v>
      </c>
      <c r="I600" s="7" t="str">
        <f>IF(SUM(COUNTIF(ScanWorkbook[[#This Row],[Pheno]],{"*.*"})),LEFT(ScanWorkbook[[#This Row],[Pheno]],7),_xlfn.CONCAT(LEFT(ScanWorkbook[[#This Row],[Pheno]],4),RIGHT(ScanWorkbook[[#This Row],[Pheno]],3)))</f>
        <v>TNZN018</v>
      </c>
      <c r="J600" s="57" t="s">
        <v>8495</v>
      </c>
      <c r="K600" s="2" t="str">
        <f>IF(ScanWorkbook[[#This Row],[METRC]]=0,"",IF(ScanWorkbook[[#This Row],[METRC]]="","",_xlfn.CONCAT(ScanWorkbook[[#This Row],[Pheno Abv]],".",RIGHT(ScanWorkbook[[#This Row],[METRC]],6))))</f>
        <v>TNZN018.098747</v>
      </c>
      <c r="L600" s="7" t="s">
        <v>522</v>
      </c>
    </row>
    <row r="601" spans="1:12" x14ac:dyDescent="0.25">
      <c r="A601" s="8">
        <v>1</v>
      </c>
      <c r="B601" s="54" t="s">
        <v>8172</v>
      </c>
      <c r="C601" s="131" t="s">
        <v>14022</v>
      </c>
      <c r="D601" s="9">
        <v>6</v>
      </c>
      <c r="E601" s="8" t="s">
        <v>8216</v>
      </c>
      <c r="F601" s="7" t="str">
        <f>IF(ISEVEN(ROW(ScanWorkbook[[#This Row],[SCAN INTO THIS COLUMN]])),C601,"")</f>
        <v/>
      </c>
      <c r="G601" s="7" t="str">
        <f>IF(ISEVEN(ROW(ScanWorkbook[[#This Row],[SCAN INTO THIS COLUMN]])),C602,"")</f>
        <v/>
      </c>
      <c r="H601" s="7" t="str">
        <f>LEFT(ScanWorkbook[[#This Row],[Pheno]],4)</f>
        <v/>
      </c>
      <c r="I601" s="7" t="str">
        <f>IF(SUM(COUNTIF(ScanWorkbook[[#This Row],[Pheno]],{"*.*"})),LEFT(ScanWorkbook[[#This Row],[Pheno]],7),_xlfn.CONCAT(LEFT(ScanWorkbook[[#This Row],[Pheno]],4),RIGHT(ScanWorkbook[[#This Row],[Pheno]],3)))</f>
        <v/>
      </c>
      <c r="J601" s="57" t="s">
        <v>8495</v>
      </c>
      <c r="K601" s="2" t="str">
        <f>IF(ScanWorkbook[[#This Row],[METRC]]=0,"",IF(ScanWorkbook[[#This Row],[METRC]]="","",_xlfn.CONCAT(ScanWorkbook[[#This Row],[Pheno Abv]],".",RIGHT(ScanWorkbook[[#This Row],[METRC]],6))))</f>
        <v/>
      </c>
      <c r="L601" s="7" t="s">
        <v>522</v>
      </c>
    </row>
    <row r="602" spans="1:12" x14ac:dyDescent="0.25">
      <c r="A602" s="8">
        <v>1</v>
      </c>
      <c r="B602" s="54" t="s">
        <v>8172</v>
      </c>
      <c r="C602" s="131" t="s">
        <v>11389</v>
      </c>
      <c r="D602" s="9">
        <v>7</v>
      </c>
      <c r="E602" s="8" t="s">
        <v>8216</v>
      </c>
      <c r="F602" s="7" t="str">
        <f>IF(ISEVEN(ROW(ScanWorkbook[[#This Row],[SCAN INTO THIS COLUMN]])),C602,"")</f>
        <v>1A4070000000065000098732</v>
      </c>
      <c r="G602" s="7" t="str">
        <f>IF(ISEVEN(ROW(ScanWorkbook[[#This Row],[SCAN INTO THIS COLUMN]])),C603,"")</f>
        <v>TNZN003.SEED</v>
      </c>
      <c r="H602" s="7" t="str">
        <f>LEFT(ScanWorkbook[[#This Row],[Pheno]],4)</f>
        <v>TNZN</v>
      </c>
      <c r="I602" s="7" t="str">
        <f>IF(SUM(COUNTIF(ScanWorkbook[[#This Row],[Pheno]],{"*.*"})),LEFT(ScanWorkbook[[#This Row],[Pheno]],7),_xlfn.CONCAT(LEFT(ScanWorkbook[[#This Row],[Pheno]],4),RIGHT(ScanWorkbook[[#This Row],[Pheno]],3)))</f>
        <v>TNZN003</v>
      </c>
      <c r="J602" s="57" t="s">
        <v>8496</v>
      </c>
      <c r="K602" s="2" t="str">
        <f>IF(ScanWorkbook[[#This Row],[METRC]]=0,"",IF(ScanWorkbook[[#This Row],[METRC]]="","",_xlfn.CONCAT(ScanWorkbook[[#This Row],[Pheno Abv]],".",RIGHT(ScanWorkbook[[#This Row],[METRC]],6))))</f>
        <v>TNZN003.098732</v>
      </c>
      <c r="L602" s="7" t="s">
        <v>522</v>
      </c>
    </row>
    <row r="603" spans="1:12" x14ac:dyDescent="0.25">
      <c r="A603" s="8">
        <v>1</v>
      </c>
      <c r="B603" s="54" t="s">
        <v>8172</v>
      </c>
      <c r="C603" s="131" t="s">
        <v>14023</v>
      </c>
      <c r="D603" s="9">
        <v>7</v>
      </c>
      <c r="E603" s="8" t="s">
        <v>8216</v>
      </c>
      <c r="F603" s="7" t="str">
        <f>IF(ISEVEN(ROW(ScanWorkbook[[#This Row],[SCAN INTO THIS COLUMN]])),C603,"")</f>
        <v/>
      </c>
      <c r="G603" s="7" t="str">
        <f>IF(ISEVEN(ROW(ScanWorkbook[[#This Row],[SCAN INTO THIS COLUMN]])),C604,"")</f>
        <v/>
      </c>
      <c r="H603" s="7" t="str">
        <f>LEFT(ScanWorkbook[[#This Row],[Pheno]],4)</f>
        <v/>
      </c>
      <c r="I603" s="7" t="str">
        <f>IF(SUM(COUNTIF(ScanWorkbook[[#This Row],[Pheno]],{"*.*"})),LEFT(ScanWorkbook[[#This Row],[Pheno]],7),_xlfn.CONCAT(LEFT(ScanWorkbook[[#This Row],[Pheno]],4),RIGHT(ScanWorkbook[[#This Row],[Pheno]],3)))</f>
        <v/>
      </c>
      <c r="J603" s="57" t="s">
        <v>8496</v>
      </c>
      <c r="K603" s="2" t="str">
        <f>IF(ScanWorkbook[[#This Row],[METRC]]=0,"",IF(ScanWorkbook[[#This Row],[METRC]]="","",_xlfn.CONCAT(ScanWorkbook[[#This Row],[Pheno Abv]],".",RIGHT(ScanWorkbook[[#This Row],[METRC]],6))))</f>
        <v/>
      </c>
      <c r="L603" s="7" t="s">
        <v>522</v>
      </c>
    </row>
    <row r="604" spans="1:12" x14ac:dyDescent="0.25">
      <c r="A604" s="8">
        <v>1</v>
      </c>
      <c r="B604" s="54" t="s">
        <v>8172</v>
      </c>
      <c r="C604" s="131" t="s">
        <v>7865</v>
      </c>
      <c r="D604" s="9">
        <v>8</v>
      </c>
      <c r="E604" s="8" t="s">
        <v>8216</v>
      </c>
      <c r="F604" s="7" t="str">
        <f>IF(ISEVEN(ROW(ScanWorkbook[[#This Row],[SCAN INTO THIS COLUMN]])),C604,"")</f>
        <v>1A4070000000065000090091</v>
      </c>
      <c r="G604" s="7" t="str">
        <f>IF(ISEVEN(ROW(ScanWorkbook[[#This Row],[SCAN INTO THIS COLUMN]])),C605,"")</f>
        <v>DOMO014.SEED</v>
      </c>
      <c r="H604" s="7" t="str">
        <f>LEFT(ScanWorkbook[[#This Row],[Pheno]],4)</f>
        <v>DOMO</v>
      </c>
      <c r="I604" s="7" t="str">
        <f>IF(SUM(COUNTIF(ScanWorkbook[[#This Row],[Pheno]],{"*.*"})),LEFT(ScanWorkbook[[#This Row],[Pheno]],7),_xlfn.CONCAT(LEFT(ScanWorkbook[[#This Row],[Pheno]],4),RIGHT(ScanWorkbook[[#This Row],[Pheno]],3)))</f>
        <v>DOMO014</v>
      </c>
      <c r="J604" s="57" t="s">
        <v>8497</v>
      </c>
      <c r="K604" s="2" t="str">
        <f>IF(ScanWorkbook[[#This Row],[METRC]]=0,"",IF(ScanWorkbook[[#This Row],[METRC]]="","",_xlfn.CONCAT(ScanWorkbook[[#This Row],[Pheno Abv]],".",RIGHT(ScanWorkbook[[#This Row],[METRC]],6))))</f>
        <v>DOMO014.090091</v>
      </c>
      <c r="L604" s="7" t="s">
        <v>522</v>
      </c>
    </row>
    <row r="605" spans="1:12" x14ac:dyDescent="0.25">
      <c r="A605" s="8">
        <v>1</v>
      </c>
      <c r="B605" s="54" t="s">
        <v>8172</v>
      </c>
      <c r="C605" s="131" t="s">
        <v>11422</v>
      </c>
      <c r="D605" s="9">
        <v>8</v>
      </c>
      <c r="E605" s="8" t="s">
        <v>8216</v>
      </c>
      <c r="F605" s="7" t="str">
        <f>IF(ISEVEN(ROW(ScanWorkbook[[#This Row],[SCAN INTO THIS COLUMN]])),C605,"")</f>
        <v/>
      </c>
      <c r="G605" s="7" t="str">
        <f>IF(ISEVEN(ROW(ScanWorkbook[[#This Row],[SCAN INTO THIS COLUMN]])),C606,"")</f>
        <v/>
      </c>
      <c r="H605" s="7" t="str">
        <f>LEFT(ScanWorkbook[[#This Row],[Pheno]],4)</f>
        <v/>
      </c>
      <c r="I605" s="7" t="str">
        <f>IF(SUM(COUNTIF(ScanWorkbook[[#This Row],[Pheno]],{"*.*"})),LEFT(ScanWorkbook[[#This Row],[Pheno]],7),_xlfn.CONCAT(LEFT(ScanWorkbook[[#This Row],[Pheno]],4),RIGHT(ScanWorkbook[[#This Row],[Pheno]],3)))</f>
        <v/>
      </c>
      <c r="J605" s="57" t="s">
        <v>8497</v>
      </c>
      <c r="K605" s="2" t="str">
        <f>IF(ScanWorkbook[[#This Row],[METRC]]=0,"",IF(ScanWorkbook[[#This Row],[METRC]]="","",_xlfn.CONCAT(ScanWorkbook[[#This Row],[Pheno Abv]],".",RIGHT(ScanWorkbook[[#This Row],[METRC]],6))))</f>
        <v/>
      </c>
      <c r="L605" s="7" t="s">
        <v>522</v>
      </c>
    </row>
    <row r="606" spans="1:12" x14ac:dyDescent="0.25">
      <c r="A606" s="8">
        <v>1</v>
      </c>
      <c r="B606" s="54" t="s">
        <v>8172</v>
      </c>
      <c r="C606" s="131" t="s">
        <v>11397</v>
      </c>
      <c r="D606" s="9">
        <v>9</v>
      </c>
      <c r="E606" s="8" t="s">
        <v>8216</v>
      </c>
      <c r="F606" s="7" t="str">
        <f>IF(ISEVEN(ROW(ScanWorkbook[[#This Row],[SCAN INTO THIS COLUMN]])),C606,"")</f>
        <v>1A4070000000065000098744</v>
      </c>
      <c r="G606" s="7" t="str">
        <f>IF(ISEVEN(ROW(ScanWorkbook[[#This Row],[SCAN INTO THIS COLUMN]])),C607,"")</f>
        <v>TNZN015.SEED</v>
      </c>
      <c r="H606" s="7" t="str">
        <f>LEFT(ScanWorkbook[[#This Row],[Pheno]],4)</f>
        <v>TNZN</v>
      </c>
      <c r="I606" s="7" t="str">
        <f>IF(SUM(COUNTIF(ScanWorkbook[[#This Row],[Pheno]],{"*.*"})),LEFT(ScanWorkbook[[#This Row],[Pheno]],7),_xlfn.CONCAT(LEFT(ScanWorkbook[[#This Row],[Pheno]],4),RIGHT(ScanWorkbook[[#This Row],[Pheno]],3)))</f>
        <v>TNZN015</v>
      </c>
      <c r="J606" s="57" t="s">
        <v>8586</v>
      </c>
      <c r="K606" s="2" t="str">
        <f>IF(ScanWorkbook[[#This Row],[METRC]]=0,"",IF(ScanWorkbook[[#This Row],[METRC]]="","",_xlfn.CONCAT(ScanWorkbook[[#This Row],[Pheno Abv]],".",RIGHT(ScanWorkbook[[#This Row],[METRC]],6))))</f>
        <v>TNZN015.098744</v>
      </c>
      <c r="L606" s="7" t="s">
        <v>522</v>
      </c>
    </row>
    <row r="607" spans="1:12" x14ac:dyDescent="0.25">
      <c r="A607" s="8">
        <v>1</v>
      </c>
      <c r="B607" s="54" t="s">
        <v>8172</v>
      </c>
      <c r="C607" s="131" t="s">
        <v>14025</v>
      </c>
      <c r="D607" s="9">
        <v>9</v>
      </c>
      <c r="E607" s="8" t="s">
        <v>8216</v>
      </c>
      <c r="F607" s="7" t="str">
        <f>IF(ISEVEN(ROW(ScanWorkbook[[#This Row],[SCAN INTO THIS COLUMN]])),C607,"")</f>
        <v/>
      </c>
      <c r="G607" s="7" t="str">
        <f>IF(ISEVEN(ROW(ScanWorkbook[[#This Row],[SCAN INTO THIS COLUMN]])),C608,"")</f>
        <v/>
      </c>
      <c r="H607" s="7" t="str">
        <f>LEFT(ScanWorkbook[[#This Row],[Pheno]],4)</f>
        <v/>
      </c>
      <c r="I607" s="7" t="str">
        <f>IF(SUM(COUNTIF(ScanWorkbook[[#This Row],[Pheno]],{"*.*"})),LEFT(ScanWorkbook[[#This Row],[Pheno]],7),_xlfn.CONCAT(LEFT(ScanWorkbook[[#This Row],[Pheno]],4),RIGHT(ScanWorkbook[[#This Row],[Pheno]],3)))</f>
        <v/>
      </c>
      <c r="J607" s="57" t="s">
        <v>8586</v>
      </c>
      <c r="K607" s="2" t="str">
        <f>IF(ScanWorkbook[[#This Row],[METRC]]=0,"",IF(ScanWorkbook[[#This Row],[METRC]]="","",_xlfn.CONCAT(ScanWorkbook[[#This Row],[Pheno Abv]],".",RIGHT(ScanWorkbook[[#This Row],[METRC]],6))))</f>
        <v/>
      </c>
      <c r="L607" s="7" t="s">
        <v>522</v>
      </c>
    </row>
    <row r="608" spans="1:12" x14ac:dyDescent="0.25">
      <c r="A608" s="8">
        <v>1</v>
      </c>
      <c r="B608" s="54" t="s">
        <v>8172</v>
      </c>
      <c r="C608" s="131" t="s">
        <v>11395</v>
      </c>
      <c r="D608" s="9">
        <v>10</v>
      </c>
      <c r="E608" s="8" t="s">
        <v>8216</v>
      </c>
      <c r="F608" s="7" t="str">
        <f>IF(ISEVEN(ROW(ScanWorkbook[[#This Row],[SCAN INTO THIS COLUMN]])),C608,"")</f>
        <v>1A4070000000065000098741</v>
      </c>
      <c r="G608" s="7" t="str">
        <f>IF(ISEVEN(ROW(ScanWorkbook[[#This Row],[SCAN INTO THIS COLUMN]])),C609,"")</f>
        <v>TNZN012.SEED</v>
      </c>
      <c r="H608" s="7" t="str">
        <f>LEFT(ScanWorkbook[[#This Row],[Pheno]],4)</f>
        <v>TNZN</v>
      </c>
      <c r="I608" s="7" t="str">
        <f>IF(SUM(COUNTIF(ScanWorkbook[[#This Row],[Pheno]],{"*.*"})),LEFT(ScanWorkbook[[#This Row],[Pheno]],7),_xlfn.CONCAT(LEFT(ScanWorkbook[[#This Row],[Pheno]],4),RIGHT(ScanWorkbook[[#This Row],[Pheno]],3)))</f>
        <v>TNZN012</v>
      </c>
      <c r="J608" s="57" t="s">
        <v>8594</v>
      </c>
      <c r="K608" s="2" t="str">
        <f>IF(ScanWorkbook[[#This Row],[METRC]]=0,"",IF(ScanWorkbook[[#This Row],[METRC]]="","",_xlfn.CONCAT(ScanWorkbook[[#This Row],[Pheno Abv]],".",RIGHT(ScanWorkbook[[#This Row],[METRC]],6))))</f>
        <v>TNZN012.098741</v>
      </c>
      <c r="L608" s="7" t="s">
        <v>522</v>
      </c>
    </row>
    <row r="609" spans="1:12" x14ac:dyDescent="0.25">
      <c r="A609" s="8">
        <v>1</v>
      </c>
      <c r="B609" s="54" t="s">
        <v>8172</v>
      </c>
      <c r="C609" s="131" t="s">
        <v>14024</v>
      </c>
      <c r="D609" s="9">
        <v>10</v>
      </c>
      <c r="E609" s="8" t="s">
        <v>8216</v>
      </c>
      <c r="F609" s="7" t="str">
        <f>IF(ISEVEN(ROW(ScanWorkbook[[#This Row],[SCAN INTO THIS COLUMN]])),C609,"")</f>
        <v/>
      </c>
      <c r="G609" s="7" t="str">
        <f>IF(ISEVEN(ROW(ScanWorkbook[[#This Row],[SCAN INTO THIS COLUMN]])),C610,"")</f>
        <v/>
      </c>
      <c r="H609" s="7" t="str">
        <f>LEFT(ScanWorkbook[[#This Row],[Pheno]],4)</f>
        <v/>
      </c>
      <c r="I609" s="7" t="str">
        <f>IF(SUM(COUNTIF(ScanWorkbook[[#This Row],[Pheno]],{"*.*"})),LEFT(ScanWorkbook[[#This Row],[Pheno]],7),_xlfn.CONCAT(LEFT(ScanWorkbook[[#This Row],[Pheno]],4),RIGHT(ScanWorkbook[[#This Row],[Pheno]],3)))</f>
        <v/>
      </c>
      <c r="J609" s="57" t="s">
        <v>8594</v>
      </c>
      <c r="K609" s="2" t="str">
        <f>IF(ScanWorkbook[[#This Row],[METRC]]=0,"",IF(ScanWorkbook[[#This Row],[METRC]]="","",_xlfn.CONCAT(ScanWorkbook[[#This Row],[Pheno Abv]],".",RIGHT(ScanWorkbook[[#This Row],[METRC]],6))))</f>
        <v/>
      </c>
      <c r="L609" s="7" t="s">
        <v>522</v>
      </c>
    </row>
    <row r="610" spans="1:12" x14ac:dyDescent="0.25">
      <c r="A610" s="8">
        <v>1</v>
      </c>
      <c r="B610" s="54" t="s">
        <v>8172</v>
      </c>
      <c r="C610" s="131" t="s">
        <v>7439</v>
      </c>
      <c r="D610" s="9">
        <v>11</v>
      </c>
      <c r="E610" s="8" t="s">
        <v>8216</v>
      </c>
      <c r="F610" s="7" t="str">
        <f>IF(ISEVEN(ROW(ScanWorkbook[[#This Row],[SCAN INTO THIS COLUMN]])),C610,"")</f>
        <v>.</v>
      </c>
      <c r="G610" s="7" t="str">
        <f>IF(ISEVEN(ROW(ScanWorkbook[[#This Row],[SCAN INTO THIS COLUMN]])),C611,"")</f>
        <v>.</v>
      </c>
      <c r="H610" s="7" t="str">
        <f>LEFT(ScanWorkbook[[#This Row],[Pheno]],4)</f>
        <v>.</v>
      </c>
      <c r="I610" s="7" t="str">
        <f>IF(SUM(COUNTIF(ScanWorkbook[[#This Row],[Pheno]],{"*.*"})),LEFT(ScanWorkbook[[#This Row],[Pheno]],7),_xlfn.CONCAT(LEFT(ScanWorkbook[[#This Row],[Pheno]],4),RIGHT(ScanWorkbook[[#This Row],[Pheno]],3)))</f>
        <v>.</v>
      </c>
      <c r="J610" s="57" t="s">
        <v>8595</v>
      </c>
      <c r="K610" s="2" t="str">
        <f>IF(ScanWorkbook[[#This Row],[METRC]]=0,"",IF(ScanWorkbook[[#This Row],[METRC]]="","",_xlfn.CONCAT(ScanWorkbook[[#This Row],[Pheno Abv]],".",RIGHT(ScanWorkbook[[#This Row],[METRC]],6))))</f>
        <v>...</v>
      </c>
      <c r="L610" s="7" t="s">
        <v>522</v>
      </c>
    </row>
    <row r="611" spans="1:12" x14ac:dyDescent="0.25">
      <c r="A611" s="8">
        <v>1</v>
      </c>
      <c r="B611" s="54" t="s">
        <v>8172</v>
      </c>
      <c r="C611" s="131" t="s">
        <v>7439</v>
      </c>
      <c r="D611" s="9">
        <v>11</v>
      </c>
      <c r="E611" s="8" t="s">
        <v>8216</v>
      </c>
      <c r="F611" s="7" t="str">
        <f>IF(ISEVEN(ROW(ScanWorkbook[[#This Row],[SCAN INTO THIS COLUMN]])),C611,"")</f>
        <v/>
      </c>
      <c r="G611" s="7" t="str">
        <f>IF(ISEVEN(ROW(ScanWorkbook[[#This Row],[SCAN INTO THIS COLUMN]])),C612,"")</f>
        <v/>
      </c>
      <c r="H611" s="7" t="str">
        <f>LEFT(ScanWorkbook[[#This Row],[Pheno]],4)</f>
        <v/>
      </c>
      <c r="I611" s="7" t="str">
        <f>IF(SUM(COUNTIF(ScanWorkbook[[#This Row],[Pheno]],{"*.*"})),LEFT(ScanWorkbook[[#This Row],[Pheno]],7),_xlfn.CONCAT(LEFT(ScanWorkbook[[#This Row],[Pheno]],4),RIGHT(ScanWorkbook[[#This Row],[Pheno]],3)))</f>
        <v/>
      </c>
      <c r="J611" s="57" t="s">
        <v>8595</v>
      </c>
      <c r="K611" s="2" t="str">
        <f>IF(ScanWorkbook[[#This Row],[METRC]]=0,"",IF(ScanWorkbook[[#This Row],[METRC]]="","",_xlfn.CONCAT(ScanWorkbook[[#This Row],[Pheno Abv]],".",RIGHT(ScanWorkbook[[#This Row],[METRC]],6))))</f>
        <v/>
      </c>
      <c r="L611" s="7" t="s">
        <v>522</v>
      </c>
    </row>
    <row r="612" spans="1:12" x14ac:dyDescent="0.25">
      <c r="A612" s="8">
        <v>1</v>
      </c>
      <c r="B612" s="54" t="s">
        <v>8172</v>
      </c>
      <c r="C612" s="131" t="s">
        <v>7439</v>
      </c>
      <c r="D612" s="9">
        <v>12</v>
      </c>
      <c r="E612" s="8" t="s">
        <v>8216</v>
      </c>
      <c r="F612" s="7" t="str">
        <f>IF(ISEVEN(ROW(ScanWorkbook[[#This Row],[SCAN INTO THIS COLUMN]])),C612,"")</f>
        <v>.</v>
      </c>
      <c r="G612" s="7" t="str">
        <f>IF(ISEVEN(ROW(ScanWorkbook[[#This Row],[SCAN INTO THIS COLUMN]])),C613,"")</f>
        <v>.</v>
      </c>
      <c r="H612" s="7" t="str">
        <f>LEFT(ScanWorkbook[[#This Row],[Pheno]],4)</f>
        <v>.</v>
      </c>
      <c r="I612" s="7" t="str">
        <f>IF(SUM(COUNTIF(ScanWorkbook[[#This Row],[Pheno]],{"*.*"})),LEFT(ScanWorkbook[[#This Row],[Pheno]],7),_xlfn.CONCAT(LEFT(ScanWorkbook[[#This Row],[Pheno]],4),RIGHT(ScanWorkbook[[#This Row],[Pheno]],3)))</f>
        <v>.</v>
      </c>
      <c r="J612" s="57" t="s">
        <v>8596</v>
      </c>
      <c r="K612" s="2" t="str">
        <f>IF(ScanWorkbook[[#This Row],[METRC]]=0,"",IF(ScanWorkbook[[#This Row],[METRC]]="","",_xlfn.CONCAT(ScanWorkbook[[#This Row],[Pheno Abv]],".",RIGHT(ScanWorkbook[[#This Row],[METRC]],6))))</f>
        <v>...</v>
      </c>
      <c r="L612" s="7" t="s">
        <v>522</v>
      </c>
    </row>
    <row r="613" spans="1:12" x14ac:dyDescent="0.25">
      <c r="A613" s="8">
        <v>1</v>
      </c>
      <c r="B613" s="54" t="s">
        <v>8172</v>
      </c>
      <c r="C613" s="131" t="s">
        <v>7439</v>
      </c>
      <c r="D613" s="9">
        <v>12</v>
      </c>
      <c r="E613" s="8" t="s">
        <v>8216</v>
      </c>
      <c r="F613" s="7" t="str">
        <f>IF(ISEVEN(ROW(ScanWorkbook[[#This Row],[SCAN INTO THIS COLUMN]])),C613,"")</f>
        <v/>
      </c>
      <c r="G613" s="7" t="str">
        <f>IF(ISEVEN(ROW(ScanWorkbook[[#This Row],[SCAN INTO THIS COLUMN]])),C614,"")</f>
        <v/>
      </c>
      <c r="H613" s="7" t="str">
        <f>LEFT(ScanWorkbook[[#This Row],[Pheno]],4)</f>
        <v/>
      </c>
      <c r="I613" s="7" t="str">
        <f>IF(SUM(COUNTIF(ScanWorkbook[[#This Row],[Pheno]],{"*.*"})),LEFT(ScanWorkbook[[#This Row],[Pheno]],7),_xlfn.CONCAT(LEFT(ScanWorkbook[[#This Row],[Pheno]],4),RIGHT(ScanWorkbook[[#This Row],[Pheno]],3)))</f>
        <v/>
      </c>
      <c r="J613" s="57" t="s">
        <v>8596</v>
      </c>
      <c r="K613" s="2" t="str">
        <f>IF(ScanWorkbook[[#This Row],[METRC]]=0,"",IF(ScanWorkbook[[#This Row],[METRC]]="","",_xlfn.CONCAT(ScanWorkbook[[#This Row],[Pheno Abv]],".",RIGHT(ScanWorkbook[[#This Row],[METRC]],6))))</f>
        <v/>
      </c>
      <c r="L613" s="7" t="s">
        <v>522</v>
      </c>
    </row>
    <row r="614" spans="1:12" x14ac:dyDescent="0.25">
      <c r="A614" s="8">
        <v>1</v>
      </c>
      <c r="B614" s="54" t="s">
        <v>8172</v>
      </c>
      <c r="C614" s="131" t="s">
        <v>7439</v>
      </c>
      <c r="D614" s="9">
        <v>13</v>
      </c>
      <c r="E614" s="8" t="s">
        <v>8216</v>
      </c>
      <c r="F614" s="7" t="str">
        <f>IF(ISEVEN(ROW(ScanWorkbook[[#This Row],[SCAN INTO THIS COLUMN]])),C614,"")</f>
        <v>.</v>
      </c>
      <c r="G614" s="7" t="str">
        <f>IF(ISEVEN(ROW(ScanWorkbook[[#This Row],[SCAN INTO THIS COLUMN]])),C615,"")</f>
        <v>.</v>
      </c>
      <c r="H614" s="7" t="str">
        <f>LEFT(ScanWorkbook[[#This Row],[Pheno]],4)</f>
        <v>.</v>
      </c>
      <c r="I614" s="7" t="str">
        <f>IF(SUM(COUNTIF(ScanWorkbook[[#This Row],[Pheno]],{"*.*"})),LEFT(ScanWorkbook[[#This Row],[Pheno]],7),_xlfn.CONCAT(LEFT(ScanWorkbook[[#This Row],[Pheno]],4),RIGHT(ScanWorkbook[[#This Row],[Pheno]],3)))</f>
        <v>.</v>
      </c>
      <c r="J614" s="57" t="s">
        <v>8704</v>
      </c>
      <c r="K614" s="2" t="str">
        <f>IF(ScanWorkbook[[#This Row],[METRC]]=0,"",IF(ScanWorkbook[[#This Row],[METRC]]="","",_xlfn.CONCAT(ScanWorkbook[[#This Row],[Pheno Abv]],".",RIGHT(ScanWorkbook[[#This Row],[METRC]],6))))</f>
        <v>...</v>
      </c>
      <c r="L614" s="7" t="s">
        <v>522</v>
      </c>
    </row>
    <row r="615" spans="1:12" x14ac:dyDescent="0.25">
      <c r="A615" s="8">
        <v>1</v>
      </c>
      <c r="B615" s="54" t="s">
        <v>8172</v>
      </c>
      <c r="C615" s="131" t="s">
        <v>7439</v>
      </c>
      <c r="D615" s="9">
        <v>13</v>
      </c>
      <c r="E615" s="8" t="s">
        <v>8216</v>
      </c>
      <c r="F615" s="7" t="str">
        <f>IF(ISEVEN(ROW(ScanWorkbook[[#This Row],[SCAN INTO THIS COLUMN]])),C615,"")</f>
        <v/>
      </c>
      <c r="G615" s="7" t="str">
        <f>IF(ISEVEN(ROW(ScanWorkbook[[#This Row],[SCAN INTO THIS COLUMN]])),C616,"")</f>
        <v/>
      </c>
      <c r="H615" s="7" t="str">
        <f>LEFT(ScanWorkbook[[#This Row],[Pheno]],4)</f>
        <v/>
      </c>
      <c r="I615" s="7" t="str">
        <f>IF(SUM(COUNTIF(ScanWorkbook[[#This Row],[Pheno]],{"*.*"})),LEFT(ScanWorkbook[[#This Row],[Pheno]],7),_xlfn.CONCAT(LEFT(ScanWorkbook[[#This Row],[Pheno]],4),RIGHT(ScanWorkbook[[#This Row],[Pheno]],3)))</f>
        <v/>
      </c>
      <c r="J615" s="57" t="s">
        <v>8704</v>
      </c>
      <c r="K615" s="2" t="str">
        <f>IF(ScanWorkbook[[#This Row],[METRC]]=0,"",IF(ScanWorkbook[[#This Row],[METRC]]="","",_xlfn.CONCAT(ScanWorkbook[[#This Row],[Pheno Abv]],".",RIGHT(ScanWorkbook[[#This Row],[METRC]],6))))</f>
        <v/>
      </c>
      <c r="L615" s="7" t="s">
        <v>522</v>
      </c>
    </row>
    <row r="616" spans="1:12" x14ac:dyDescent="0.25">
      <c r="A616" s="8">
        <v>1</v>
      </c>
      <c r="B616" s="54" t="s">
        <v>8172</v>
      </c>
      <c r="C616" s="131" t="s">
        <v>7439</v>
      </c>
      <c r="D616" s="9">
        <v>14</v>
      </c>
      <c r="E616" s="8" t="s">
        <v>8216</v>
      </c>
      <c r="F616" s="7" t="str">
        <f>IF(ISEVEN(ROW(ScanWorkbook[[#This Row],[SCAN INTO THIS COLUMN]])),C616,"")</f>
        <v>.</v>
      </c>
      <c r="G616" s="7" t="str">
        <f>IF(ISEVEN(ROW(ScanWorkbook[[#This Row],[SCAN INTO THIS COLUMN]])),C617,"")</f>
        <v>.</v>
      </c>
      <c r="H616" s="7" t="str">
        <f>LEFT(ScanWorkbook[[#This Row],[Pheno]],4)</f>
        <v>.</v>
      </c>
      <c r="I616" s="7" t="str">
        <f>IF(SUM(COUNTIF(ScanWorkbook[[#This Row],[Pheno]],{"*.*"})),LEFT(ScanWorkbook[[#This Row],[Pheno]],7),_xlfn.CONCAT(LEFT(ScanWorkbook[[#This Row],[Pheno]],4),RIGHT(ScanWorkbook[[#This Row],[Pheno]],3)))</f>
        <v>.</v>
      </c>
      <c r="J616" s="57" t="s">
        <v>8705</v>
      </c>
      <c r="K616" s="2" t="str">
        <f>IF(ScanWorkbook[[#This Row],[METRC]]=0,"",IF(ScanWorkbook[[#This Row],[METRC]]="","",_xlfn.CONCAT(ScanWorkbook[[#This Row],[Pheno Abv]],".",RIGHT(ScanWorkbook[[#This Row],[METRC]],6))))</f>
        <v>...</v>
      </c>
      <c r="L616" s="7" t="s">
        <v>522</v>
      </c>
    </row>
    <row r="617" spans="1:12" x14ac:dyDescent="0.25">
      <c r="A617" s="8">
        <v>1</v>
      </c>
      <c r="B617" s="54" t="s">
        <v>8172</v>
      </c>
      <c r="C617" s="131" t="s">
        <v>7439</v>
      </c>
      <c r="D617" s="9">
        <v>14</v>
      </c>
      <c r="E617" s="8" t="s">
        <v>8216</v>
      </c>
      <c r="F617" s="7" t="str">
        <f>IF(ISEVEN(ROW(ScanWorkbook[[#This Row],[SCAN INTO THIS COLUMN]])),C617,"")</f>
        <v/>
      </c>
      <c r="G617" s="7" t="str">
        <f>IF(ISEVEN(ROW(ScanWorkbook[[#This Row],[SCAN INTO THIS COLUMN]])),C618,"")</f>
        <v/>
      </c>
      <c r="H617" s="7" t="str">
        <f>LEFT(ScanWorkbook[[#This Row],[Pheno]],4)</f>
        <v/>
      </c>
      <c r="I617" s="7" t="str">
        <f>IF(SUM(COUNTIF(ScanWorkbook[[#This Row],[Pheno]],{"*.*"})),LEFT(ScanWorkbook[[#This Row],[Pheno]],7),_xlfn.CONCAT(LEFT(ScanWorkbook[[#This Row],[Pheno]],4),RIGHT(ScanWorkbook[[#This Row],[Pheno]],3)))</f>
        <v/>
      </c>
      <c r="J617" s="57" t="s">
        <v>8705</v>
      </c>
      <c r="K617" s="2" t="str">
        <f>IF(ScanWorkbook[[#This Row],[METRC]]=0,"",IF(ScanWorkbook[[#This Row],[METRC]]="","",_xlfn.CONCAT(ScanWorkbook[[#This Row],[Pheno Abv]],".",RIGHT(ScanWorkbook[[#This Row],[METRC]],6))))</f>
        <v/>
      </c>
      <c r="L617" s="7" t="s">
        <v>522</v>
      </c>
    </row>
    <row r="618" spans="1:12" x14ac:dyDescent="0.25">
      <c r="A618" s="8">
        <v>1</v>
      </c>
      <c r="B618" s="54" t="s">
        <v>8172</v>
      </c>
      <c r="C618" s="131" t="s">
        <v>7439</v>
      </c>
      <c r="D618" s="9">
        <v>15</v>
      </c>
      <c r="E618" s="8" t="s">
        <v>8216</v>
      </c>
      <c r="F618" s="7" t="str">
        <f>IF(ISEVEN(ROW(ScanWorkbook[[#This Row],[SCAN INTO THIS COLUMN]])),C618,"")</f>
        <v>.</v>
      </c>
      <c r="G618" s="7" t="str">
        <f>IF(ISEVEN(ROW(ScanWorkbook[[#This Row],[SCAN INTO THIS COLUMN]])),C619,"")</f>
        <v>.</v>
      </c>
      <c r="H618" s="7" t="str">
        <f>LEFT(ScanWorkbook[[#This Row],[Pheno]],4)</f>
        <v>.</v>
      </c>
      <c r="I618" s="7" t="str">
        <f>IF(SUM(COUNTIF(ScanWorkbook[[#This Row],[Pheno]],{"*.*"})),LEFT(ScanWorkbook[[#This Row],[Pheno]],7),_xlfn.CONCAT(LEFT(ScanWorkbook[[#This Row],[Pheno]],4),RIGHT(ScanWorkbook[[#This Row],[Pheno]],3)))</f>
        <v>.</v>
      </c>
      <c r="J618" s="57" t="s">
        <v>8706</v>
      </c>
      <c r="K618" s="2" t="str">
        <f>IF(ScanWorkbook[[#This Row],[METRC]]=0,"",IF(ScanWorkbook[[#This Row],[METRC]]="","",_xlfn.CONCAT(ScanWorkbook[[#This Row],[Pheno Abv]],".",RIGHT(ScanWorkbook[[#This Row],[METRC]],6))))</f>
        <v>...</v>
      </c>
      <c r="L618" s="7" t="s">
        <v>522</v>
      </c>
    </row>
    <row r="619" spans="1:12" x14ac:dyDescent="0.25">
      <c r="A619" s="8">
        <v>1</v>
      </c>
      <c r="B619" s="54" t="s">
        <v>8172</v>
      </c>
      <c r="C619" s="131" t="s">
        <v>7439</v>
      </c>
      <c r="D619" s="9">
        <v>15</v>
      </c>
      <c r="E619" s="8" t="s">
        <v>8216</v>
      </c>
      <c r="F619" s="7" t="str">
        <f>IF(ISEVEN(ROW(ScanWorkbook[[#This Row],[SCAN INTO THIS COLUMN]])),C619,"")</f>
        <v/>
      </c>
      <c r="G619" s="7" t="str">
        <f>IF(ISEVEN(ROW(ScanWorkbook[[#This Row],[SCAN INTO THIS COLUMN]])),C620,"")</f>
        <v/>
      </c>
      <c r="H619" s="7" t="str">
        <f>LEFT(ScanWorkbook[[#This Row],[Pheno]],4)</f>
        <v/>
      </c>
      <c r="I619" s="7" t="str">
        <f>IF(SUM(COUNTIF(ScanWorkbook[[#This Row],[Pheno]],{"*.*"})),LEFT(ScanWorkbook[[#This Row],[Pheno]],7),_xlfn.CONCAT(LEFT(ScanWorkbook[[#This Row],[Pheno]],4),RIGHT(ScanWorkbook[[#This Row],[Pheno]],3)))</f>
        <v/>
      </c>
      <c r="J619" s="57" t="s">
        <v>8706</v>
      </c>
      <c r="K619" s="2" t="str">
        <f>IF(ScanWorkbook[[#This Row],[METRC]]=0,"",IF(ScanWorkbook[[#This Row],[METRC]]="","",_xlfn.CONCAT(ScanWorkbook[[#This Row],[Pheno Abv]],".",RIGHT(ScanWorkbook[[#This Row],[METRC]],6))))</f>
        <v/>
      </c>
      <c r="L619" s="7" t="s">
        <v>522</v>
      </c>
    </row>
    <row r="620" spans="1:12" x14ac:dyDescent="0.25">
      <c r="A620" s="8">
        <v>1</v>
      </c>
      <c r="B620" s="54" t="s">
        <v>8172</v>
      </c>
      <c r="C620" s="131" t="s">
        <v>7439</v>
      </c>
      <c r="D620" s="9">
        <v>16</v>
      </c>
      <c r="E620" s="8" t="s">
        <v>8216</v>
      </c>
      <c r="F620" s="7" t="str">
        <f>IF(ISEVEN(ROW(ScanWorkbook[[#This Row],[SCAN INTO THIS COLUMN]])),C620,"")</f>
        <v>.</v>
      </c>
      <c r="G620" s="7" t="str">
        <f>IF(ISEVEN(ROW(ScanWorkbook[[#This Row],[SCAN INTO THIS COLUMN]])),C621,"")</f>
        <v>.</v>
      </c>
      <c r="H620" s="7" t="str">
        <f>LEFT(ScanWorkbook[[#This Row],[Pheno]],4)</f>
        <v>.</v>
      </c>
      <c r="I620" s="7" t="str">
        <f>IF(SUM(COUNTIF(ScanWorkbook[[#This Row],[Pheno]],{"*.*"})),LEFT(ScanWorkbook[[#This Row],[Pheno]],7),_xlfn.CONCAT(LEFT(ScanWorkbook[[#This Row],[Pheno]],4),RIGHT(ScanWorkbook[[#This Row],[Pheno]],3)))</f>
        <v>.</v>
      </c>
      <c r="J620" s="57" t="s">
        <v>8707</v>
      </c>
      <c r="K620" s="2" t="str">
        <f>IF(ScanWorkbook[[#This Row],[METRC]]=0,"",IF(ScanWorkbook[[#This Row],[METRC]]="","",_xlfn.CONCAT(ScanWorkbook[[#This Row],[Pheno Abv]],".",RIGHT(ScanWorkbook[[#This Row],[METRC]],6))))</f>
        <v>...</v>
      </c>
      <c r="L620" s="7" t="s">
        <v>522</v>
      </c>
    </row>
    <row r="621" spans="1:12" x14ac:dyDescent="0.25">
      <c r="A621" s="8">
        <v>1</v>
      </c>
      <c r="B621" s="54" t="s">
        <v>8172</v>
      </c>
      <c r="C621" s="131" t="s">
        <v>7439</v>
      </c>
      <c r="D621" s="9">
        <v>16</v>
      </c>
      <c r="E621" s="8" t="s">
        <v>8216</v>
      </c>
      <c r="F621" s="7" t="str">
        <f>IF(ISEVEN(ROW(ScanWorkbook[[#This Row],[SCAN INTO THIS COLUMN]])),C621,"")</f>
        <v/>
      </c>
      <c r="G621" s="7" t="str">
        <f>IF(ISEVEN(ROW(ScanWorkbook[[#This Row],[SCAN INTO THIS COLUMN]])),C622,"")</f>
        <v/>
      </c>
      <c r="H621" s="7" t="str">
        <f>LEFT(ScanWorkbook[[#This Row],[Pheno]],4)</f>
        <v/>
      </c>
      <c r="I621" s="7" t="str">
        <f>IF(SUM(COUNTIF(ScanWorkbook[[#This Row],[Pheno]],{"*.*"})),LEFT(ScanWorkbook[[#This Row],[Pheno]],7),_xlfn.CONCAT(LEFT(ScanWorkbook[[#This Row],[Pheno]],4),RIGHT(ScanWorkbook[[#This Row],[Pheno]],3)))</f>
        <v/>
      </c>
      <c r="J621" s="57" t="s">
        <v>8707</v>
      </c>
      <c r="K621" s="2" t="str">
        <f>IF(ScanWorkbook[[#This Row],[METRC]]=0,"",IF(ScanWorkbook[[#This Row],[METRC]]="","",_xlfn.CONCAT(ScanWorkbook[[#This Row],[Pheno Abv]],".",RIGHT(ScanWorkbook[[#This Row],[METRC]],6))))</f>
        <v/>
      </c>
      <c r="L621" s="7" t="s">
        <v>522</v>
      </c>
    </row>
    <row r="622" spans="1:12" x14ac:dyDescent="0.25">
      <c r="A622" s="8">
        <v>1</v>
      </c>
      <c r="B622" s="54" t="s">
        <v>8172</v>
      </c>
      <c r="C622" s="131" t="s">
        <v>7439</v>
      </c>
      <c r="D622" s="9">
        <v>17</v>
      </c>
      <c r="E622" s="8" t="s">
        <v>8216</v>
      </c>
      <c r="F622" s="7" t="str">
        <f>IF(ISEVEN(ROW(ScanWorkbook[[#This Row],[SCAN INTO THIS COLUMN]])),C622,"")</f>
        <v>.</v>
      </c>
      <c r="G622" s="7" t="str">
        <f>IF(ISEVEN(ROW(ScanWorkbook[[#This Row],[SCAN INTO THIS COLUMN]])),C623,"")</f>
        <v>.</v>
      </c>
      <c r="H622" s="7" t="str">
        <f>LEFT(ScanWorkbook[[#This Row],[Pheno]],4)</f>
        <v>.</v>
      </c>
      <c r="I622" s="7" t="str">
        <f>IF(SUM(COUNTIF(ScanWorkbook[[#This Row],[Pheno]],{"*.*"})),LEFT(ScanWorkbook[[#This Row],[Pheno]],7),_xlfn.CONCAT(LEFT(ScanWorkbook[[#This Row],[Pheno]],4),RIGHT(ScanWorkbook[[#This Row],[Pheno]],3)))</f>
        <v>.</v>
      </c>
      <c r="J622" s="57" t="s">
        <v>8708</v>
      </c>
      <c r="K622" s="2" t="str">
        <f>IF(ScanWorkbook[[#This Row],[METRC]]=0,"",IF(ScanWorkbook[[#This Row],[METRC]]="","",_xlfn.CONCAT(ScanWorkbook[[#This Row],[Pheno Abv]],".",RIGHT(ScanWorkbook[[#This Row],[METRC]],6))))</f>
        <v>...</v>
      </c>
      <c r="L622" s="7" t="s">
        <v>522</v>
      </c>
    </row>
    <row r="623" spans="1:12" x14ac:dyDescent="0.25">
      <c r="A623" s="8">
        <v>1</v>
      </c>
      <c r="B623" s="54" t="s">
        <v>8172</v>
      </c>
      <c r="C623" s="131" t="s">
        <v>7439</v>
      </c>
      <c r="D623" s="9">
        <v>17</v>
      </c>
      <c r="E623" s="8" t="s">
        <v>8216</v>
      </c>
      <c r="F623" s="7" t="str">
        <f>IF(ISEVEN(ROW(ScanWorkbook[[#This Row],[SCAN INTO THIS COLUMN]])),C623,"")</f>
        <v/>
      </c>
      <c r="G623" s="7" t="str">
        <f>IF(ISEVEN(ROW(ScanWorkbook[[#This Row],[SCAN INTO THIS COLUMN]])),C624,"")</f>
        <v/>
      </c>
      <c r="H623" s="7" t="str">
        <f>LEFT(ScanWorkbook[[#This Row],[Pheno]],4)</f>
        <v/>
      </c>
      <c r="I623" s="7" t="str">
        <f>IF(SUM(COUNTIF(ScanWorkbook[[#This Row],[Pheno]],{"*.*"})),LEFT(ScanWorkbook[[#This Row],[Pheno]],7),_xlfn.CONCAT(LEFT(ScanWorkbook[[#This Row],[Pheno]],4),RIGHT(ScanWorkbook[[#This Row],[Pheno]],3)))</f>
        <v/>
      </c>
      <c r="J623" s="57" t="s">
        <v>8708</v>
      </c>
      <c r="K623" s="2" t="str">
        <f>IF(ScanWorkbook[[#This Row],[METRC]]=0,"",IF(ScanWorkbook[[#This Row],[METRC]]="","",_xlfn.CONCAT(ScanWorkbook[[#This Row],[Pheno Abv]],".",RIGHT(ScanWorkbook[[#This Row],[METRC]],6))))</f>
        <v/>
      </c>
      <c r="L623" s="7" t="s">
        <v>522</v>
      </c>
    </row>
    <row r="624" spans="1:12" x14ac:dyDescent="0.25">
      <c r="A624" s="8">
        <v>1</v>
      </c>
      <c r="B624" s="54" t="s">
        <v>8172</v>
      </c>
      <c r="C624" s="131" t="s">
        <v>7439</v>
      </c>
      <c r="D624" s="9">
        <v>18</v>
      </c>
      <c r="E624" s="8" t="s">
        <v>8216</v>
      </c>
      <c r="F624" s="7" t="str">
        <f>IF(ISEVEN(ROW(ScanWorkbook[[#This Row],[SCAN INTO THIS COLUMN]])),C624,"")</f>
        <v>.</v>
      </c>
      <c r="G624" s="7" t="str">
        <f>IF(ISEVEN(ROW(ScanWorkbook[[#This Row],[SCAN INTO THIS COLUMN]])),C625,"")</f>
        <v>.</v>
      </c>
      <c r="H624" s="7" t="str">
        <f>LEFT(ScanWorkbook[[#This Row],[Pheno]],4)</f>
        <v>.</v>
      </c>
      <c r="I624" s="7" t="str">
        <f>IF(SUM(COUNTIF(ScanWorkbook[[#This Row],[Pheno]],{"*.*"})),LEFT(ScanWorkbook[[#This Row],[Pheno]],7),_xlfn.CONCAT(LEFT(ScanWorkbook[[#This Row],[Pheno]],4),RIGHT(ScanWorkbook[[#This Row],[Pheno]],3)))</f>
        <v>.</v>
      </c>
      <c r="J624" s="57" t="s">
        <v>8709</v>
      </c>
      <c r="K624" s="2" t="str">
        <f>IF(ScanWorkbook[[#This Row],[METRC]]=0,"",IF(ScanWorkbook[[#This Row],[METRC]]="","",_xlfn.CONCAT(ScanWorkbook[[#This Row],[Pheno Abv]],".",RIGHT(ScanWorkbook[[#This Row],[METRC]],6))))</f>
        <v>...</v>
      </c>
      <c r="L624" s="7" t="s">
        <v>522</v>
      </c>
    </row>
    <row r="625" spans="1:12" x14ac:dyDescent="0.25">
      <c r="A625" s="8">
        <v>1</v>
      </c>
      <c r="B625" s="54" t="s">
        <v>8172</v>
      </c>
      <c r="C625" s="131" t="s">
        <v>7439</v>
      </c>
      <c r="D625" s="9">
        <v>18</v>
      </c>
      <c r="E625" s="8" t="s">
        <v>8216</v>
      </c>
      <c r="F625" s="7" t="str">
        <f>IF(ISEVEN(ROW(ScanWorkbook[[#This Row],[SCAN INTO THIS COLUMN]])),C625,"")</f>
        <v/>
      </c>
      <c r="G625" s="7" t="str">
        <f>IF(ISEVEN(ROW(ScanWorkbook[[#This Row],[SCAN INTO THIS COLUMN]])),C626,"")</f>
        <v/>
      </c>
      <c r="H625" s="7" t="str">
        <f>LEFT(ScanWorkbook[[#This Row],[Pheno]],4)</f>
        <v/>
      </c>
      <c r="I625" s="7" t="str">
        <f>IF(SUM(COUNTIF(ScanWorkbook[[#This Row],[Pheno]],{"*.*"})),LEFT(ScanWorkbook[[#This Row],[Pheno]],7),_xlfn.CONCAT(LEFT(ScanWorkbook[[#This Row],[Pheno]],4),RIGHT(ScanWorkbook[[#This Row],[Pheno]],3)))</f>
        <v/>
      </c>
      <c r="J625" s="57" t="s">
        <v>8709</v>
      </c>
      <c r="K625" s="2" t="str">
        <f>IF(ScanWorkbook[[#This Row],[METRC]]=0,"",IF(ScanWorkbook[[#This Row],[METRC]]="","",_xlfn.CONCAT(ScanWorkbook[[#This Row],[Pheno Abv]],".",RIGHT(ScanWorkbook[[#This Row],[METRC]],6))))</f>
        <v/>
      </c>
      <c r="L625" s="7" t="s">
        <v>522</v>
      </c>
    </row>
    <row r="626" spans="1:12" x14ac:dyDescent="0.25">
      <c r="A626" s="8">
        <v>1</v>
      </c>
      <c r="B626" s="54" t="s">
        <v>8172</v>
      </c>
      <c r="C626" s="131" t="s">
        <v>7439</v>
      </c>
      <c r="D626" s="9">
        <v>19</v>
      </c>
      <c r="E626" s="8" t="s">
        <v>8216</v>
      </c>
      <c r="F626" s="7" t="str">
        <f>IF(ISEVEN(ROW(ScanWorkbook[[#This Row],[SCAN INTO THIS COLUMN]])),C626,"")</f>
        <v>.</v>
      </c>
      <c r="G626" s="7" t="str">
        <f>IF(ISEVEN(ROW(ScanWorkbook[[#This Row],[SCAN INTO THIS COLUMN]])),C627,"")</f>
        <v>.</v>
      </c>
      <c r="H626" s="7" t="str">
        <f>LEFT(ScanWorkbook[[#This Row],[Pheno]],4)</f>
        <v>.</v>
      </c>
      <c r="I626" s="7" t="str">
        <f>IF(SUM(COUNTIF(ScanWorkbook[[#This Row],[Pheno]],{"*.*"})),LEFT(ScanWorkbook[[#This Row],[Pheno]],7),_xlfn.CONCAT(LEFT(ScanWorkbook[[#This Row],[Pheno]],4),RIGHT(ScanWorkbook[[#This Row],[Pheno]],3)))</f>
        <v>.</v>
      </c>
      <c r="J626" s="57" t="s">
        <v>8710</v>
      </c>
      <c r="K626" s="2" t="str">
        <f>IF(ScanWorkbook[[#This Row],[METRC]]=0,"",IF(ScanWorkbook[[#This Row],[METRC]]="","",_xlfn.CONCAT(ScanWorkbook[[#This Row],[Pheno Abv]],".",RIGHT(ScanWorkbook[[#This Row],[METRC]],6))))</f>
        <v>...</v>
      </c>
      <c r="L626" s="7" t="s">
        <v>522</v>
      </c>
    </row>
    <row r="627" spans="1:12" x14ac:dyDescent="0.25">
      <c r="A627" s="8">
        <v>1</v>
      </c>
      <c r="B627" s="54" t="s">
        <v>8172</v>
      </c>
      <c r="C627" s="131" t="s">
        <v>7439</v>
      </c>
      <c r="D627" s="9">
        <v>19</v>
      </c>
      <c r="E627" s="8" t="s">
        <v>8216</v>
      </c>
      <c r="F627" s="7" t="str">
        <f>IF(ISEVEN(ROW(ScanWorkbook[[#This Row],[SCAN INTO THIS COLUMN]])),C627,"")</f>
        <v/>
      </c>
      <c r="G627" s="7" t="str">
        <f>IF(ISEVEN(ROW(ScanWorkbook[[#This Row],[SCAN INTO THIS COLUMN]])),C628,"")</f>
        <v/>
      </c>
      <c r="H627" s="7" t="str">
        <f>LEFT(ScanWorkbook[[#This Row],[Pheno]],4)</f>
        <v/>
      </c>
      <c r="I627" s="7" t="str">
        <f>IF(SUM(COUNTIF(ScanWorkbook[[#This Row],[Pheno]],{"*.*"})),LEFT(ScanWorkbook[[#This Row],[Pheno]],7),_xlfn.CONCAT(LEFT(ScanWorkbook[[#This Row],[Pheno]],4),RIGHT(ScanWorkbook[[#This Row],[Pheno]],3)))</f>
        <v/>
      </c>
      <c r="J627" s="57" t="s">
        <v>8710</v>
      </c>
      <c r="K627" s="2" t="str">
        <f>IF(ScanWorkbook[[#This Row],[METRC]]=0,"",IF(ScanWorkbook[[#This Row],[METRC]]="","",_xlfn.CONCAT(ScanWorkbook[[#This Row],[Pheno Abv]],".",RIGHT(ScanWorkbook[[#This Row],[METRC]],6))))</f>
        <v/>
      </c>
      <c r="L627" s="7" t="s">
        <v>522</v>
      </c>
    </row>
    <row r="628" spans="1:12" x14ac:dyDescent="0.25">
      <c r="A628" s="8">
        <v>1</v>
      </c>
      <c r="B628" s="54" t="s">
        <v>8172</v>
      </c>
      <c r="C628" s="131" t="s">
        <v>7439</v>
      </c>
      <c r="D628" s="9">
        <v>20</v>
      </c>
      <c r="E628" s="8" t="s">
        <v>8216</v>
      </c>
      <c r="F628" s="7" t="str">
        <f>IF(ISEVEN(ROW(ScanWorkbook[[#This Row],[SCAN INTO THIS COLUMN]])),C628,"")</f>
        <v>.</v>
      </c>
      <c r="G628" s="7" t="str">
        <f>IF(ISEVEN(ROW(ScanWorkbook[[#This Row],[SCAN INTO THIS COLUMN]])),C629,"")</f>
        <v>.</v>
      </c>
      <c r="H628" s="7" t="str">
        <f>LEFT(ScanWorkbook[[#This Row],[Pheno]],4)</f>
        <v>.</v>
      </c>
      <c r="I628" s="7" t="str">
        <f>IF(SUM(COUNTIF(ScanWorkbook[[#This Row],[Pheno]],{"*.*"})),LEFT(ScanWorkbook[[#This Row],[Pheno]],7),_xlfn.CONCAT(LEFT(ScanWorkbook[[#This Row],[Pheno]],4),RIGHT(ScanWorkbook[[#This Row],[Pheno]],3)))</f>
        <v>.</v>
      </c>
      <c r="J628" s="57" t="s">
        <v>8711</v>
      </c>
      <c r="K628" s="2" t="str">
        <f>IF(ScanWorkbook[[#This Row],[METRC]]=0,"",IF(ScanWorkbook[[#This Row],[METRC]]="","",_xlfn.CONCAT(ScanWorkbook[[#This Row],[Pheno Abv]],".",RIGHT(ScanWorkbook[[#This Row],[METRC]],6))))</f>
        <v>...</v>
      </c>
      <c r="L628" s="7" t="s">
        <v>522</v>
      </c>
    </row>
    <row r="629" spans="1:12" x14ac:dyDescent="0.25">
      <c r="A629" s="8">
        <v>1</v>
      </c>
      <c r="B629" s="54" t="s">
        <v>8172</v>
      </c>
      <c r="C629" s="131" t="s">
        <v>7439</v>
      </c>
      <c r="D629" s="9">
        <v>20</v>
      </c>
      <c r="E629" s="8" t="s">
        <v>8216</v>
      </c>
      <c r="F629" s="7" t="str">
        <f>IF(ISEVEN(ROW(ScanWorkbook[[#This Row],[SCAN INTO THIS COLUMN]])),C629,"")</f>
        <v/>
      </c>
      <c r="G629" s="7" t="str">
        <f>IF(ISEVEN(ROW(ScanWorkbook[[#This Row],[SCAN INTO THIS COLUMN]])),C630,"")</f>
        <v/>
      </c>
      <c r="H629" s="7" t="str">
        <f>LEFT(ScanWorkbook[[#This Row],[Pheno]],4)</f>
        <v/>
      </c>
      <c r="I629" s="7" t="str">
        <f>IF(SUM(COUNTIF(ScanWorkbook[[#This Row],[Pheno]],{"*.*"})),LEFT(ScanWorkbook[[#This Row],[Pheno]],7),_xlfn.CONCAT(LEFT(ScanWorkbook[[#This Row],[Pheno]],4),RIGHT(ScanWorkbook[[#This Row],[Pheno]],3)))</f>
        <v/>
      </c>
      <c r="J629" s="57" t="s">
        <v>8711</v>
      </c>
      <c r="K629" s="2" t="str">
        <f>IF(ScanWorkbook[[#This Row],[METRC]]=0,"",IF(ScanWorkbook[[#This Row],[METRC]]="","",_xlfn.CONCAT(ScanWorkbook[[#This Row],[Pheno Abv]],".",RIGHT(ScanWorkbook[[#This Row],[METRC]],6))))</f>
        <v/>
      </c>
      <c r="L629" s="7" t="s">
        <v>522</v>
      </c>
    </row>
    <row r="630" spans="1:12" x14ac:dyDescent="0.25">
      <c r="A630" s="8">
        <v>1</v>
      </c>
      <c r="B630" s="54" t="s">
        <v>8172</v>
      </c>
      <c r="C630" s="131" t="s">
        <v>7439</v>
      </c>
      <c r="D630" s="9">
        <v>21</v>
      </c>
      <c r="E630" s="8" t="s">
        <v>8216</v>
      </c>
      <c r="F630" s="7" t="str">
        <f>IF(ISEVEN(ROW(ScanWorkbook[[#This Row],[SCAN INTO THIS COLUMN]])),C630,"")</f>
        <v>.</v>
      </c>
      <c r="G630" s="7" t="str">
        <f>IF(ISEVEN(ROW(ScanWorkbook[[#This Row],[SCAN INTO THIS COLUMN]])),C631,"")</f>
        <v>.</v>
      </c>
      <c r="H630" s="7" t="str">
        <f>LEFT(ScanWorkbook[[#This Row],[Pheno]],4)</f>
        <v>.</v>
      </c>
      <c r="I630" s="7" t="str">
        <f>IF(SUM(COUNTIF(ScanWorkbook[[#This Row],[Pheno]],{"*.*"})),LEFT(ScanWorkbook[[#This Row],[Pheno]],7),_xlfn.CONCAT(LEFT(ScanWorkbook[[#This Row],[Pheno]],4),RIGHT(ScanWorkbook[[#This Row],[Pheno]],3)))</f>
        <v>.</v>
      </c>
      <c r="J630" s="57" t="s">
        <v>8712</v>
      </c>
      <c r="K630" s="2" t="str">
        <f>IF(ScanWorkbook[[#This Row],[METRC]]=0,"",IF(ScanWorkbook[[#This Row],[METRC]]="","",_xlfn.CONCAT(ScanWorkbook[[#This Row],[Pheno Abv]],".",RIGHT(ScanWorkbook[[#This Row],[METRC]],6))))</f>
        <v>...</v>
      </c>
      <c r="L630" s="7" t="s">
        <v>522</v>
      </c>
    </row>
    <row r="631" spans="1:12" x14ac:dyDescent="0.25">
      <c r="A631" s="8">
        <v>1</v>
      </c>
      <c r="B631" s="54" t="s">
        <v>8172</v>
      </c>
      <c r="C631" s="131" t="s">
        <v>7439</v>
      </c>
      <c r="D631" s="9">
        <v>21</v>
      </c>
      <c r="E631" s="8" t="s">
        <v>8216</v>
      </c>
      <c r="F631" s="7" t="str">
        <f>IF(ISEVEN(ROW(ScanWorkbook[[#This Row],[SCAN INTO THIS COLUMN]])),C631,"")</f>
        <v/>
      </c>
      <c r="G631" s="7" t="str">
        <f>IF(ISEVEN(ROW(ScanWorkbook[[#This Row],[SCAN INTO THIS COLUMN]])),C632,"")</f>
        <v/>
      </c>
      <c r="H631" s="7" t="str">
        <f>LEFT(ScanWorkbook[[#This Row],[Pheno]],4)</f>
        <v/>
      </c>
      <c r="I631" s="7" t="str">
        <f>IF(SUM(COUNTIF(ScanWorkbook[[#This Row],[Pheno]],{"*.*"})),LEFT(ScanWorkbook[[#This Row],[Pheno]],7),_xlfn.CONCAT(LEFT(ScanWorkbook[[#This Row],[Pheno]],4),RIGHT(ScanWorkbook[[#This Row],[Pheno]],3)))</f>
        <v/>
      </c>
      <c r="J631" s="57" t="s">
        <v>8712</v>
      </c>
      <c r="K631" s="2" t="str">
        <f>IF(ScanWorkbook[[#This Row],[METRC]]=0,"",IF(ScanWorkbook[[#This Row],[METRC]]="","",_xlfn.CONCAT(ScanWorkbook[[#This Row],[Pheno Abv]],".",RIGHT(ScanWorkbook[[#This Row],[METRC]],6))))</f>
        <v/>
      </c>
      <c r="L631" s="7" t="s">
        <v>522</v>
      </c>
    </row>
    <row r="632" spans="1:12" x14ac:dyDescent="0.25">
      <c r="A632" s="8">
        <v>1</v>
      </c>
      <c r="B632" s="54" t="s">
        <v>8172</v>
      </c>
      <c r="C632" s="131" t="s">
        <v>7439</v>
      </c>
      <c r="D632" s="9">
        <v>22</v>
      </c>
      <c r="E632" s="8" t="s">
        <v>8216</v>
      </c>
      <c r="F632" s="7" t="str">
        <f>IF(ISEVEN(ROW(ScanWorkbook[[#This Row],[SCAN INTO THIS COLUMN]])),C632,"")</f>
        <v>.</v>
      </c>
      <c r="G632" s="7" t="str">
        <f>IF(ISEVEN(ROW(ScanWorkbook[[#This Row],[SCAN INTO THIS COLUMN]])),C633,"")</f>
        <v>.</v>
      </c>
      <c r="H632" s="7" t="str">
        <f>LEFT(ScanWorkbook[[#This Row],[Pheno]],4)</f>
        <v>.</v>
      </c>
      <c r="I632" s="7" t="str">
        <f>IF(SUM(COUNTIF(ScanWorkbook[[#This Row],[Pheno]],{"*.*"})),LEFT(ScanWorkbook[[#This Row],[Pheno]],7),_xlfn.CONCAT(LEFT(ScanWorkbook[[#This Row],[Pheno]],4),RIGHT(ScanWorkbook[[#This Row],[Pheno]],3)))</f>
        <v>.</v>
      </c>
      <c r="J632" s="57" t="s">
        <v>8713</v>
      </c>
      <c r="K632" s="2" t="str">
        <f>IF(ScanWorkbook[[#This Row],[METRC]]=0,"",IF(ScanWorkbook[[#This Row],[METRC]]="","",_xlfn.CONCAT(ScanWorkbook[[#This Row],[Pheno Abv]],".",RIGHT(ScanWorkbook[[#This Row],[METRC]],6))))</f>
        <v>...</v>
      </c>
      <c r="L632" s="7" t="s">
        <v>522</v>
      </c>
    </row>
    <row r="633" spans="1:12" x14ac:dyDescent="0.25">
      <c r="A633" s="8">
        <v>1</v>
      </c>
      <c r="B633" s="54" t="s">
        <v>8172</v>
      </c>
      <c r="C633" s="131" t="s">
        <v>7439</v>
      </c>
      <c r="D633" s="9">
        <v>22</v>
      </c>
      <c r="E633" s="8" t="s">
        <v>8216</v>
      </c>
      <c r="F633" s="7" t="str">
        <f>IF(ISEVEN(ROW(ScanWorkbook[[#This Row],[SCAN INTO THIS COLUMN]])),C633,"")</f>
        <v/>
      </c>
      <c r="G633" s="7" t="str">
        <f>IF(ISEVEN(ROW(ScanWorkbook[[#This Row],[SCAN INTO THIS COLUMN]])),C634,"")</f>
        <v/>
      </c>
      <c r="H633" s="7" t="str">
        <f>LEFT(ScanWorkbook[[#This Row],[Pheno]],4)</f>
        <v/>
      </c>
      <c r="I633" s="7" t="str">
        <f>IF(SUM(COUNTIF(ScanWorkbook[[#This Row],[Pheno]],{"*.*"})),LEFT(ScanWorkbook[[#This Row],[Pheno]],7),_xlfn.CONCAT(LEFT(ScanWorkbook[[#This Row],[Pheno]],4),RIGHT(ScanWorkbook[[#This Row],[Pheno]],3)))</f>
        <v/>
      </c>
      <c r="J633" s="57" t="s">
        <v>8713</v>
      </c>
      <c r="K633" s="2" t="str">
        <f>IF(ScanWorkbook[[#This Row],[METRC]]=0,"",IF(ScanWorkbook[[#This Row],[METRC]]="","",_xlfn.CONCAT(ScanWorkbook[[#This Row],[Pheno Abv]],".",RIGHT(ScanWorkbook[[#This Row],[METRC]],6))))</f>
        <v/>
      </c>
      <c r="L633" s="7" t="s">
        <v>522</v>
      </c>
    </row>
    <row r="634" spans="1:12" x14ac:dyDescent="0.25">
      <c r="A634" s="8">
        <v>1</v>
      </c>
      <c r="B634" s="54" t="s">
        <v>8172</v>
      </c>
      <c r="C634" s="131" t="s">
        <v>7439</v>
      </c>
      <c r="D634" s="9">
        <v>23</v>
      </c>
      <c r="E634" s="8" t="s">
        <v>8216</v>
      </c>
      <c r="F634" s="7" t="str">
        <f>IF(ISEVEN(ROW(ScanWorkbook[[#This Row],[SCAN INTO THIS COLUMN]])),C634,"")</f>
        <v>.</v>
      </c>
      <c r="G634" s="7" t="str">
        <f>IF(ISEVEN(ROW(ScanWorkbook[[#This Row],[SCAN INTO THIS COLUMN]])),C635,"")</f>
        <v>.</v>
      </c>
      <c r="H634" s="7" t="str">
        <f>LEFT(ScanWorkbook[[#This Row],[Pheno]],4)</f>
        <v>.</v>
      </c>
      <c r="I634" s="7" t="str">
        <f>IF(SUM(COUNTIF(ScanWorkbook[[#This Row],[Pheno]],{"*.*"})),LEFT(ScanWorkbook[[#This Row],[Pheno]],7),_xlfn.CONCAT(LEFT(ScanWorkbook[[#This Row],[Pheno]],4),RIGHT(ScanWorkbook[[#This Row],[Pheno]],3)))</f>
        <v>.</v>
      </c>
      <c r="J634" s="57" t="s">
        <v>8714</v>
      </c>
      <c r="K634" s="2" t="str">
        <f>IF(ScanWorkbook[[#This Row],[METRC]]=0,"",IF(ScanWorkbook[[#This Row],[METRC]]="","",_xlfn.CONCAT(ScanWorkbook[[#This Row],[Pheno Abv]],".",RIGHT(ScanWorkbook[[#This Row],[METRC]],6))))</f>
        <v>...</v>
      </c>
      <c r="L634" s="7" t="s">
        <v>522</v>
      </c>
    </row>
    <row r="635" spans="1:12" x14ac:dyDescent="0.25">
      <c r="A635" s="8">
        <v>1</v>
      </c>
      <c r="B635" s="54" t="s">
        <v>8172</v>
      </c>
      <c r="C635" s="131" t="s">
        <v>7439</v>
      </c>
      <c r="D635" s="9">
        <v>23</v>
      </c>
      <c r="E635" s="8" t="s">
        <v>8216</v>
      </c>
      <c r="F635" s="7" t="str">
        <f>IF(ISEVEN(ROW(ScanWorkbook[[#This Row],[SCAN INTO THIS COLUMN]])),C635,"")</f>
        <v/>
      </c>
      <c r="G635" s="7" t="str">
        <f>IF(ISEVEN(ROW(ScanWorkbook[[#This Row],[SCAN INTO THIS COLUMN]])),C636,"")</f>
        <v/>
      </c>
      <c r="H635" s="7" t="str">
        <f>LEFT(ScanWorkbook[[#This Row],[Pheno]],4)</f>
        <v/>
      </c>
      <c r="I635" s="7" t="str">
        <f>IF(SUM(COUNTIF(ScanWorkbook[[#This Row],[Pheno]],{"*.*"})),LEFT(ScanWorkbook[[#This Row],[Pheno]],7),_xlfn.CONCAT(LEFT(ScanWorkbook[[#This Row],[Pheno]],4),RIGHT(ScanWorkbook[[#This Row],[Pheno]],3)))</f>
        <v/>
      </c>
      <c r="J635" s="57" t="s">
        <v>8714</v>
      </c>
      <c r="K635" s="2" t="str">
        <f>IF(ScanWorkbook[[#This Row],[METRC]]=0,"",IF(ScanWorkbook[[#This Row],[METRC]]="","",_xlfn.CONCAT(ScanWorkbook[[#This Row],[Pheno Abv]],".",RIGHT(ScanWorkbook[[#This Row],[METRC]],6))))</f>
        <v/>
      </c>
      <c r="L635" s="7" t="s">
        <v>522</v>
      </c>
    </row>
    <row r="636" spans="1:12" x14ac:dyDescent="0.25">
      <c r="A636" s="8">
        <v>1</v>
      </c>
      <c r="B636" s="54" t="s">
        <v>8172</v>
      </c>
      <c r="C636" s="131" t="s">
        <v>7439</v>
      </c>
      <c r="D636" s="9">
        <v>24</v>
      </c>
      <c r="E636" s="8" t="s">
        <v>8216</v>
      </c>
      <c r="F636" s="7" t="str">
        <f>IF(ISEVEN(ROW(ScanWorkbook[[#This Row],[SCAN INTO THIS COLUMN]])),C636,"")</f>
        <v>.</v>
      </c>
      <c r="G636" s="7" t="str">
        <f>IF(ISEVEN(ROW(ScanWorkbook[[#This Row],[SCAN INTO THIS COLUMN]])),C637,"")</f>
        <v>.</v>
      </c>
      <c r="H636" s="7" t="str">
        <f>LEFT(ScanWorkbook[[#This Row],[Pheno]],4)</f>
        <v>.</v>
      </c>
      <c r="I636" s="7" t="str">
        <f>IF(SUM(COUNTIF(ScanWorkbook[[#This Row],[Pheno]],{"*.*"})),LEFT(ScanWorkbook[[#This Row],[Pheno]],7),_xlfn.CONCAT(LEFT(ScanWorkbook[[#This Row],[Pheno]],4),RIGHT(ScanWorkbook[[#This Row],[Pheno]],3)))</f>
        <v>.</v>
      </c>
      <c r="J636" s="57" t="s">
        <v>8715</v>
      </c>
      <c r="K636" s="2" t="str">
        <f>IF(ScanWorkbook[[#This Row],[METRC]]=0,"",IF(ScanWorkbook[[#This Row],[METRC]]="","",_xlfn.CONCAT(ScanWorkbook[[#This Row],[Pheno Abv]],".",RIGHT(ScanWorkbook[[#This Row],[METRC]],6))))</f>
        <v>...</v>
      </c>
      <c r="L636" s="7" t="s">
        <v>522</v>
      </c>
    </row>
    <row r="637" spans="1:12" x14ac:dyDescent="0.25">
      <c r="A637" s="8">
        <v>1</v>
      </c>
      <c r="B637" s="54" t="s">
        <v>8172</v>
      </c>
      <c r="C637" s="131" t="s">
        <v>7439</v>
      </c>
      <c r="D637" s="9">
        <v>24</v>
      </c>
      <c r="E637" s="8" t="s">
        <v>8216</v>
      </c>
      <c r="F637" s="7" t="str">
        <f>IF(ISEVEN(ROW(ScanWorkbook[[#This Row],[SCAN INTO THIS COLUMN]])),C637,"")</f>
        <v/>
      </c>
      <c r="G637" s="7" t="str">
        <f>IF(ISEVEN(ROW(ScanWorkbook[[#This Row],[SCAN INTO THIS COLUMN]])),C638,"")</f>
        <v/>
      </c>
      <c r="H637" s="7" t="str">
        <f>LEFT(ScanWorkbook[[#This Row],[Pheno]],4)</f>
        <v/>
      </c>
      <c r="I637" s="7" t="str">
        <f>IF(SUM(COUNTIF(ScanWorkbook[[#This Row],[Pheno]],{"*.*"})),LEFT(ScanWorkbook[[#This Row],[Pheno]],7),_xlfn.CONCAT(LEFT(ScanWorkbook[[#This Row],[Pheno]],4),RIGHT(ScanWorkbook[[#This Row],[Pheno]],3)))</f>
        <v/>
      </c>
      <c r="J637" s="57" t="s">
        <v>8715</v>
      </c>
      <c r="K637" s="2" t="str">
        <f>IF(ScanWorkbook[[#This Row],[METRC]]=0,"",IF(ScanWorkbook[[#This Row],[METRC]]="","",_xlfn.CONCAT(ScanWorkbook[[#This Row],[Pheno Abv]],".",RIGHT(ScanWorkbook[[#This Row],[METRC]],6))))</f>
        <v/>
      </c>
      <c r="L637" s="7" t="s">
        <v>522</v>
      </c>
    </row>
    <row r="638" spans="1:12" x14ac:dyDescent="0.25">
      <c r="A638" s="8">
        <v>1</v>
      </c>
      <c r="B638" s="54" t="s">
        <v>8172</v>
      </c>
      <c r="C638" s="131" t="s">
        <v>7439</v>
      </c>
      <c r="D638" s="8">
        <v>25</v>
      </c>
      <c r="E638" s="8" t="s">
        <v>8216</v>
      </c>
      <c r="F638" s="7" t="str">
        <f>IF(ISEVEN(ROW(ScanWorkbook[[#This Row],[SCAN INTO THIS COLUMN]])),C638,"")</f>
        <v>.</v>
      </c>
      <c r="G638" s="7" t="str">
        <f>IF(ISEVEN(ROW(ScanWorkbook[[#This Row],[SCAN INTO THIS COLUMN]])),C639,"")</f>
        <v>.</v>
      </c>
      <c r="H638" s="7" t="str">
        <f>LEFT(ScanWorkbook[[#This Row],[Pheno]],4)</f>
        <v>.</v>
      </c>
      <c r="I638" s="7" t="str">
        <f>IF(SUM(COUNTIF(ScanWorkbook[[#This Row],[Pheno]],{"*.*"})),LEFT(ScanWorkbook[[#This Row],[Pheno]],7),_xlfn.CONCAT(LEFT(ScanWorkbook[[#This Row],[Pheno]],4),RIGHT(ScanWorkbook[[#This Row],[Pheno]],3)))</f>
        <v>.</v>
      </c>
      <c r="J638" s="57" t="s">
        <v>8716</v>
      </c>
      <c r="K638" s="2" t="str">
        <f>IF(ScanWorkbook[[#This Row],[METRC]]=0,"",IF(ScanWorkbook[[#This Row],[METRC]]="","",_xlfn.CONCAT(ScanWorkbook[[#This Row],[Pheno Abv]],".",RIGHT(ScanWorkbook[[#This Row],[METRC]],6))))</f>
        <v>...</v>
      </c>
      <c r="L638" s="7" t="s">
        <v>522</v>
      </c>
    </row>
    <row r="639" spans="1:12" x14ac:dyDescent="0.25">
      <c r="A639" s="8">
        <v>1</v>
      </c>
      <c r="B639" s="54" t="s">
        <v>8172</v>
      </c>
      <c r="C639" s="131" t="s">
        <v>7439</v>
      </c>
      <c r="D639" s="8">
        <v>25</v>
      </c>
      <c r="E639" s="8" t="s">
        <v>8216</v>
      </c>
      <c r="F639" s="7" t="str">
        <f>IF(ISEVEN(ROW(ScanWorkbook[[#This Row],[SCAN INTO THIS COLUMN]])),C639,"")</f>
        <v/>
      </c>
      <c r="G639" s="7" t="str">
        <f>IF(ISEVEN(ROW(ScanWorkbook[[#This Row],[SCAN INTO THIS COLUMN]])),C640,"")</f>
        <v/>
      </c>
      <c r="H639" s="7" t="str">
        <f>LEFT(ScanWorkbook[[#This Row],[Pheno]],4)</f>
        <v/>
      </c>
      <c r="I639" s="7" t="str">
        <f>IF(SUM(COUNTIF(ScanWorkbook[[#This Row],[Pheno]],{"*.*"})),LEFT(ScanWorkbook[[#This Row],[Pheno]],7),_xlfn.CONCAT(LEFT(ScanWorkbook[[#This Row],[Pheno]],4),RIGHT(ScanWorkbook[[#This Row],[Pheno]],3)))</f>
        <v/>
      </c>
      <c r="J639" s="57" t="s">
        <v>8716</v>
      </c>
      <c r="K639" s="2" t="str">
        <f>IF(ScanWorkbook[[#This Row],[METRC]]=0,"",IF(ScanWorkbook[[#This Row],[METRC]]="","",_xlfn.CONCAT(ScanWorkbook[[#This Row],[Pheno Abv]],".",RIGHT(ScanWorkbook[[#This Row],[METRC]],6))))</f>
        <v/>
      </c>
      <c r="L639" s="7" t="s">
        <v>522</v>
      </c>
    </row>
    <row r="640" spans="1:12" x14ac:dyDescent="0.25">
      <c r="A640" s="8">
        <v>1</v>
      </c>
      <c r="B640" s="54" t="s">
        <v>8172</v>
      </c>
      <c r="C640" s="131" t="s">
        <v>7439</v>
      </c>
      <c r="D640" s="8">
        <v>26</v>
      </c>
      <c r="E640" s="8" t="s">
        <v>8216</v>
      </c>
      <c r="F640" s="7" t="str">
        <f>IF(ISEVEN(ROW(ScanWorkbook[[#This Row],[SCAN INTO THIS COLUMN]])),C640,"")</f>
        <v>.</v>
      </c>
      <c r="G640" s="7" t="str">
        <f>IF(ISEVEN(ROW(ScanWorkbook[[#This Row],[SCAN INTO THIS COLUMN]])),C641,"")</f>
        <v>.</v>
      </c>
      <c r="H640" s="7" t="str">
        <f>LEFT(ScanWorkbook[[#This Row],[Pheno]],4)</f>
        <v>.</v>
      </c>
      <c r="I640" s="7" t="str">
        <f>IF(SUM(COUNTIF(ScanWorkbook[[#This Row],[Pheno]],{"*.*"})),LEFT(ScanWorkbook[[#This Row],[Pheno]],7),_xlfn.CONCAT(LEFT(ScanWorkbook[[#This Row],[Pheno]],4),RIGHT(ScanWorkbook[[#This Row],[Pheno]],3)))</f>
        <v>.</v>
      </c>
      <c r="J640" s="57" t="s">
        <v>8717</v>
      </c>
      <c r="K640" s="2" t="str">
        <f>IF(ScanWorkbook[[#This Row],[METRC]]=0,"",IF(ScanWorkbook[[#This Row],[METRC]]="","",_xlfn.CONCAT(ScanWorkbook[[#This Row],[Pheno Abv]],".",RIGHT(ScanWorkbook[[#This Row],[METRC]],6))))</f>
        <v>...</v>
      </c>
      <c r="L640" s="7" t="s">
        <v>522</v>
      </c>
    </row>
    <row r="641" spans="1:12" x14ac:dyDescent="0.25">
      <c r="A641" s="8">
        <v>1</v>
      </c>
      <c r="B641" s="54" t="s">
        <v>8172</v>
      </c>
      <c r="C641" s="131" t="s">
        <v>7439</v>
      </c>
      <c r="D641" s="8">
        <v>26</v>
      </c>
      <c r="E641" s="8" t="s">
        <v>8216</v>
      </c>
      <c r="F641" s="7" t="str">
        <f>IF(ISEVEN(ROW(ScanWorkbook[[#This Row],[SCAN INTO THIS COLUMN]])),C641,"")</f>
        <v/>
      </c>
      <c r="G641" s="7" t="str">
        <f>IF(ISEVEN(ROW(ScanWorkbook[[#This Row],[SCAN INTO THIS COLUMN]])),C642,"")</f>
        <v/>
      </c>
      <c r="H641" s="7" t="str">
        <f>LEFT(ScanWorkbook[[#This Row],[Pheno]],4)</f>
        <v/>
      </c>
      <c r="I641" s="7" t="str">
        <f>IF(SUM(COUNTIF(ScanWorkbook[[#This Row],[Pheno]],{"*.*"})),LEFT(ScanWorkbook[[#This Row],[Pheno]],7),_xlfn.CONCAT(LEFT(ScanWorkbook[[#This Row],[Pheno]],4),RIGHT(ScanWorkbook[[#This Row],[Pheno]],3)))</f>
        <v/>
      </c>
      <c r="J641" s="57" t="s">
        <v>8717</v>
      </c>
      <c r="K641" s="2" t="str">
        <f>IF(ScanWorkbook[[#This Row],[METRC]]=0,"",IF(ScanWorkbook[[#This Row],[METRC]]="","",_xlfn.CONCAT(ScanWorkbook[[#This Row],[Pheno Abv]],".",RIGHT(ScanWorkbook[[#This Row],[METRC]],6))))</f>
        <v/>
      </c>
      <c r="L641" s="7" t="s">
        <v>522</v>
      </c>
    </row>
    <row r="642" spans="1:12" x14ac:dyDescent="0.25">
      <c r="A642" s="8">
        <v>1</v>
      </c>
      <c r="B642" s="54" t="s">
        <v>8172</v>
      </c>
      <c r="C642" s="131" t="s">
        <v>7439</v>
      </c>
      <c r="D642" s="8">
        <v>27</v>
      </c>
      <c r="E642" s="8" t="s">
        <v>8216</v>
      </c>
      <c r="F642" s="7" t="str">
        <f>IF(ISEVEN(ROW(ScanWorkbook[[#This Row],[SCAN INTO THIS COLUMN]])),C642,"")</f>
        <v>.</v>
      </c>
      <c r="G642" s="7" t="str">
        <f>IF(ISEVEN(ROW(ScanWorkbook[[#This Row],[SCAN INTO THIS COLUMN]])),C643,"")</f>
        <v>.</v>
      </c>
      <c r="H642" s="7" t="str">
        <f>LEFT(ScanWorkbook[[#This Row],[Pheno]],4)</f>
        <v>.</v>
      </c>
      <c r="I642" s="7" t="str">
        <f>IF(SUM(COUNTIF(ScanWorkbook[[#This Row],[Pheno]],{"*.*"})),LEFT(ScanWorkbook[[#This Row],[Pheno]],7),_xlfn.CONCAT(LEFT(ScanWorkbook[[#This Row],[Pheno]],4),RIGHT(ScanWorkbook[[#This Row],[Pheno]],3)))</f>
        <v>.</v>
      </c>
      <c r="J642" s="57" t="s">
        <v>8718</v>
      </c>
      <c r="K642" s="2" t="str">
        <f>IF(ScanWorkbook[[#This Row],[METRC]]=0,"",IF(ScanWorkbook[[#This Row],[METRC]]="","",_xlfn.CONCAT(ScanWorkbook[[#This Row],[Pheno Abv]],".",RIGHT(ScanWorkbook[[#This Row],[METRC]],6))))</f>
        <v>...</v>
      </c>
      <c r="L642" s="7" t="s">
        <v>522</v>
      </c>
    </row>
    <row r="643" spans="1:12" x14ac:dyDescent="0.25">
      <c r="A643" s="8">
        <v>1</v>
      </c>
      <c r="B643" s="54" t="s">
        <v>8172</v>
      </c>
      <c r="C643" s="131" t="s">
        <v>7439</v>
      </c>
      <c r="D643" s="8">
        <v>27</v>
      </c>
      <c r="E643" s="8" t="s">
        <v>8216</v>
      </c>
      <c r="F643" s="7" t="str">
        <f>IF(ISEVEN(ROW(ScanWorkbook[[#This Row],[SCAN INTO THIS COLUMN]])),C643,"")</f>
        <v/>
      </c>
      <c r="G643" s="7" t="str">
        <f>IF(ISEVEN(ROW(ScanWorkbook[[#This Row],[SCAN INTO THIS COLUMN]])),C644,"")</f>
        <v/>
      </c>
      <c r="H643" s="7" t="str">
        <f>LEFT(ScanWorkbook[[#This Row],[Pheno]],4)</f>
        <v/>
      </c>
      <c r="I643" s="7" t="str">
        <f>IF(SUM(COUNTIF(ScanWorkbook[[#This Row],[Pheno]],{"*.*"})),LEFT(ScanWorkbook[[#This Row],[Pheno]],7),_xlfn.CONCAT(LEFT(ScanWorkbook[[#This Row],[Pheno]],4),RIGHT(ScanWorkbook[[#This Row],[Pheno]],3)))</f>
        <v/>
      </c>
      <c r="J643" s="57" t="s">
        <v>8718</v>
      </c>
      <c r="K643" s="2" t="str">
        <f>IF(ScanWorkbook[[#This Row],[METRC]]=0,"",IF(ScanWorkbook[[#This Row],[METRC]]="","",_xlfn.CONCAT(ScanWorkbook[[#This Row],[Pheno Abv]],".",RIGHT(ScanWorkbook[[#This Row],[METRC]],6))))</f>
        <v/>
      </c>
      <c r="L643" s="7" t="s">
        <v>522</v>
      </c>
    </row>
    <row r="644" spans="1:12" x14ac:dyDescent="0.25">
      <c r="A644" s="8">
        <v>1</v>
      </c>
      <c r="B644" s="54" t="s">
        <v>8172</v>
      </c>
      <c r="C644" s="131" t="s">
        <v>7439</v>
      </c>
      <c r="D644" s="8">
        <v>28</v>
      </c>
      <c r="E644" s="8" t="s">
        <v>8216</v>
      </c>
      <c r="F644" s="7" t="str">
        <f>IF(ISEVEN(ROW(ScanWorkbook[[#This Row],[SCAN INTO THIS COLUMN]])),C644,"")</f>
        <v>.</v>
      </c>
      <c r="G644" s="7" t="str">
        <f>IF(ISEVEN(ROW(ScanWorkbook[[#This Row],[SCAN INTO THIS COLUMN]])),C645,"")</f>
        <v>.</v>
      </c>
      <c r="H644" s="7" t="str">
        <f>LEFT(ScanWorkbook[[#This Row],[Pheno]],4)</f>
        <v>.</v>
      </c>
      <c r="I644" s="7" t="str">
        <f>IF(SUM(COUNTIF(ScanWorkbook[[#This Row],[Pheno]],{"*.*"})),LEFT(ScanWorkbook[[#This Row],[Pheno]],7),_xlfn.CONCAT(LEFT(ScanWorkbook[[#This Row],[Pheno]],4),RIGHT(ScanWorkbook[[#This Row],[Pheno]],3)))</f>
        <v>.</v>
      </c>
      <c r="J644" s="57" t="s">
        <v>8719</v>
      </c>
      <c r="K644" s="2" t="str">
        <f>IF(ScanWorkbook[[#This Row],[METRC]]=0,"",IF(ScanWorkbook[[#This Row],[METRC]]="","",_xlfn.CONCAT(ScanWorkbook[[#This Row],[Pheno Abv]],".",RIGHT(ScanWorkbook[[#This Row],[METRC]],6))))</f>
        <v>...</v>
      </c>
      <c r="L644" s="7" t="s">
        <v>522</v>
      </c>
    </row>
    <row r="645" spans="1:12" x14ac:dyDescent="0.25">
      <c r="A645" s="8">
        <v>1</v>
      </c>
      <c r="B645" s="54" t="s">
        <v>8172</v>
      </c>
      <c r="C645" s="131" t="s">
        <v>7439</v>
      </c>
      <c r="D645" s="8">
        <v>28</v>
      </c>
      <c r="E645" s="8" t="s">
        <v>8216</v>
      </c>
      <c r="F645" s="7" t="str">
        <f>IF(ISEVEN(ROW(ScanWorkbook[[#This Row],[SCAN INTO THIS COLUMN]])),C645,"")</f>
        <v/>
      </c>
      <c r="G645" s="7" t="str">
        <f>IF(ISEVEN(ROW(ScanWorkbook[[#This Row],[SCAN INTO THIS COLUMN]])),C646,"")</f>
        <v/>
      </c>
      <c r="H645" s="7" t="str">
        <f>LEFT(ScanWorkbook[[#This Row],[Pheno]],4)</f>
        <v/>
      </c>
      <c r="I645" s="7" t="str">
        <f>IF(SUM(COUNTIF(ScanWorkbook[[#This Row],[Pheno]],{"*.*"})),LEFT(ScanWorkbook[[#This Row],[Pheno]],7),_xlfn.CONCAT(LEFT(ScanWorkbook[[#This Row],[Pheno]],4),RIGHT(ScanWorkbook[[#This Row],[Pheno]],3)))</f>
        <v/>
      </c>
      <c r="J645" s="57" t="s">
        <v>8719</v>
      </c>
      <c r="K645" s="2" t="str">
        <f>IF(ScanWorkbook[[#This Row],[METRC]]=0,"",IF(ScanWorkbook[[#This Row],[METRC]]="","",_xlfn.CONCAT(ScanWorkbook[[#This Row],[Pheno Abv]],".",RIGHT(ScanWorkbook[[#This Row],[METRC]],6))))</f>
        <v/>
      </c>
      <c r="L645" s="7" t="s">
        <v>522</v>
      </c>
    </row>
    <row r="646" spans="1:12" x14ac:dyDescent="0.25">
      <c r="A646" s="8">
        <v>1</v>
      </c>
      <c r="B646" s="54" t="s">
        <v>8172</v>
      </c>
      <c r="C646" s="131" t="s">
        <v>7439</v>
      </c>
      <c r="D646" s="8">
        <v>29</v>
      </c>
      <c r="E646" s="8" t="s">
        <v>8216</v>
      </c>
      <c r="F646" s="7" t="str">
        <f>IF(ISEVEN(ROW(ScanWorkbook[[#This Row],[SCAN INTO THIS COLUMN]])),C646,"")</f>
        <v>.</v>
      </c>
      <c r="G646" s="7" t="str">
        <f>IF(ISEVEN(ROW(ScanWorkbook[[#This Row],[SCAN INTO THIS COLUMN]])),C647,"")</f>
        <v>.</v>
      </c>
      <c r="H646" s="7" t="str">
        <f>LEFT(ScanWorkbook[[#This Row],[Pheno]],4)</f>
        <v>.</v>
      </c>
      <c r="I646" s="7" t="str">
        <f>IF(SUM(COUNTIF(ScanWorkbook[[#This Row],[Pheno]],{"*.*"})),LEFT(ScanWorkbook[[#This Row],[Pheno]],7),_xlfn.CONCAT(LEFT(ScanWorkbook[[#This Row],[Pheno]],4),RIGHT(ScanWorkbook[[#This Row],[Pheno]],3)))</f>
        <v>.</v>
      </c>
      <c r="J646" s="57" t="s">
        <v>8720</v>
      </c>
      <c r="K646" s="2" t="str">
        <f>IF(ScanWorkbook[[#This Row],[METRC]]=0,"",IF(ScanWorkbook[[#This Row],[METRC]]="","",_xlfn.CONCAT(ScanWorkbook[[#This Row],[Pheno Abv]],".",RIGHT(ScanWorkbook[[#This Row],[METRC]],6))))</f>
        <v>...</v>
      </c>
      <c r="L646" s="7" t="s">
        <v>522</v>
      </c>
    </row>
    <row r="647" spans="1:12" x14ac:dyDescent="0.25">
      <c r="A647" s="8">
        <v>1</v>
      </c>
      <c r="B647" s="54" t="s">
        <v>8172</v>
      </c>
      <c r="C647" s="131" t="s">
        <v>7439</v>
      </c>
      <c r="D647" s="8">
        <v>29</v>
      </c>
      <c r="E647" s="8" t="s">
        <v>8216</v>
      </c>
      <c r="F647" s="7" t="str">
        <f>IF(ISEVEN(ROW(ScanWorkbook[[#This Row],[SCAN INTO THIS COLUMN]])),C647,"")</f>
        <v/>
      </c>
      <c r="G647" s="7" t="str">
        <f>IF(ISEVEN(ROW(ScanWorkbook[[#This Row],[SCAN INTO THIS COLUMN]])),C648,"")</f>
        <v/>
      </c>
      <c r="H647" s="7" t="str">
        <f>LEFT(ScanWorkbook[[#This Row],[Pheno]],4)</f>
        <v/>
      </c>
      <c r="I647" s="7" t="str">
        <f>IF(SUM(COUNTIF(ScanWorkbook[[#This Row],[Pheno]],{"*.*"})),LEFT(ScanWorkbook[[#This Row],[Pheno]],7),_xlfn.CONCAT(LEFT(ScanWorkbook[[#This Row],[Pheno]],4),RIGHT(ScanWorkbook[[#This Row],[Pheno]],3)))</f>
        <v/>
      </c>
      <c r="J647" s="57" t="s">
        <v>8720</v>
      </c>
      <c r="K647" s="2" t="str">
        <f>IF(ScanWorkbook[[#This Row],[METRC]]=0,"",IF(ScanWorkbook[[#This Row],[METRC]]="","",_xlfn.CONCAT(ScanWorkbook[[#This Row],[Pheno Abv]],".",RIGHT(ScanWorkbook[[#This Row],[METRC]],6))))</f>
        <v/>
      </c>
      <c r="L647" s="7" t="s">
        <v>522</v>
      </c>
    </row>
    <row r="648" spans="1:12" x14ac:dyDescent="0.25">
      <c r="A648" s="8">
        <v>1</v>
      </c>
      <c r="B648" s="54" t="s">
        <v>8172</v>
      </c>
      <c r="C648" s="131" t="s">
        <v>7439</v>
      </c>
      <c r="D648" s="8">
        <v>30</v>
      </c>
      <c r="E648" s="8" t="s">
        <v>8216</v>
      </c>
      <c r="F648" s="7" t="str">
        <f>IF(ISEVEN(ROW(ScanWorkbook[[#This Row],[SCAN INTO THIS COLUMN]])),C648,"")</f>
        <v>.</v>
      </c>
      <c r="G648" s="7" t="str">
        <f>IF(ISEVEN(ROW(ScanWorkbook[[#This Row],[SCAN INTO THIS COLUMN]])),C649,"")</f>
        <v>.</v>
      </c>
      <c r="H648" s="7" t="str">
        <f>LEFT(ScanWorkbook[[#This Row],[Pheno]],4)</f>
        <v>.</v>
      </c>
      <c r="I648" s="7" t="str">
        <f>IF(SUM(COUNTIF(ScanWorkbook[[#This Row],[Pheno]],{"*.*"})),LEFT(ScanWorkbook[[#This Row],[Pheno]],7),_xlfn.CONCAT(LEFT(ScanWorkbook[[#This Row],[Pheno]],4),RIGHT(ScanWorkbook[[#This Row],[Pheno]],3)))</f>
        <v>.</v>
      </c>
      <c r="J648" s="57" t="s">
        <v>8721</v>
      </c>
      <c r="K648" s="2" t="str">
        <f>IF(ScanWorkbook[[#This Row],[METRC]]=0,"",IF(ScanWorkbook[[#This Row],[METRC]]="","",_xlfn.CONCAT(ScanWorkbook[[#This Row],[Pheno Abv]],".",RIGHT(ScanWorkbook[[#This Row],[METRC]],6))))</f>
        <v>...</v>
      </c>
      <c r="L648" s="7" t="s">
        <v>522</v>
      </c>
    </row>
    <row r="649" spans="1:12" x14ac:dyDescent="0.25">
      <c r="A649" s="11">
        <v>1</v>
      </c>
      <c r="B649" s="55" t="s">
        <v>8172</v>
      </c>
      <c r="C649" s="131" t="s">
        <v>7439</v>
      </c>
      <c r="D649" s="11">
        <v>30</v>
      </c>
      <c r="E649" s="8" t="s">
        <v>8216</v>
      </c>
      <c r="F649" s="10" t="str">
        <f>IF(ISEVEN(ROW(ScanWorkbook[[#This Row],[SCAN INTO THIS COLUMN]])),C649,"")</f>
        <v/>
      </c>
      <c r="G649" s="10" t="str">
        <f>IF(ISEVEN(ROW(ScanWorkbook[[#This Row],[SCAN INTO THIS COLUMN]])),C650,"")</f>
        <v/>
      </c>
      <c r="H649" s="10" t="str">
        <f>LEFT(ScanWorkbook[[#This Row],[Pheno]],4)</f>
        <v/>
      </c>
      <c r="I649" s="10" t="str">
        <f>IF(SUM(COUNTIF(ScanWorkbook[[#This Row],[Pheno]],{"*.*"})),LEFT(ScanWorkbook[[#This Row],[Pheno]],7),_xlfn.CONCAT(LEFT(ScanWorkbook[[#This Row],[Pheno]],4),RIGHT(ScanWorkbook[[#This Row],[Pheno]],3)))</f>
        <v/>
      </c>
      <c r="J649" s="57" t="s">
        <v>8721</v>
      </c>
      <c r="K649" s="2" t="str">
        <f>IF(ScanWorkbook[[#This Row],[METRC]]=0,"",IF(ScanWorkbook[[#This Row],[METRC]]="","",_xlfn.CONCAT(ScanWorkbook[[#This Row],[Pheno Abv]],".",RIGHT(ScanWorkbook[[#This Row],[METRC]],6))))</f>
        <v/>
      </c>
      <c r="L649" s="7" t="s">
        <v>522</v>
      </c>
    </row>
    <row r="650" spans="1:12" x14ac:dyDescent="0.25">
      <c r="A650" s="8">
        <v>2</v>
      </c>
      <c r="B650" s="54" t="s">
        <v>8172</v>
      </c>
      <c r="C650" s="131" t="s">
        <v>11385</v>
      </c>
      <c r="D650" s="9">
        <v>1</v>
      </c>
      <c r="E650" s="8" t="s">
        <v>8217</v>
      </c>
      <c r="F650" s="7" t="str">
        <f>IF(ISEVEN(ROW(ScanWorkbook[[#This Row],[SCAN INTO THIS COLUMN]])),C650,"")</f>
        <v>1A4070000000065000098730</v>
      </c>
      <c r="G650" s="7" t="str">
        <f>IF(ISEVEN(ROW(ScanWorkbook[[#This Row],[SCAN INTO THIS COLUMN]])),C651,"")</f>
        <v>TNZN001.SEED</v>
      </c>
      <c r="H650" s="7" t="str">
        <f>LEFT(ScanWorkbook[[#This Row],[Pheno]],4)</f>
        <v>TNZN</v>
      </c>
      <c r="I650" s="7" t="str">
        <f>IF(SUM(COUNTIF(ScanWorkbook[[#This Row],[Pheno]],{"*.*"})),LEFT(ScanWorkbook[[#This Row],[Pheno]],7),_xlfn.CONCAT(LEFT(ScanWorkbook[[#This Row],[Pheno]],4),RIGHT(ScanWorkbook[[#This Row],[Pheno]],3)))</f>
        <v>TNZN001</v>
      </c>
      <c r="J650" s="57" t="s">
        <v>8498</v>
      </c>
      <c r="K650" s="2" t="str">
        <f>IF(ScanWorkbook[[#This Row],[METRC]]=0,"",IF(ScanWorkbook[[#This Row],[METRC]]="","",_xlfn.CONCAT(ScanWorkbook[[#This Row],[Pheno Abv]],".",RIGHT(ScanWorkbook[[#This Row],[METRC]],6))))</f>
        <v>TNZN001.098730</v>
      </c>
      <c r="L650" s="7" t="s">
        <v>522</v>
      </c>
    </row>
    <row r="651" spans="1:12" x14ac:dyDescent="0.25">
      <c r="A651" s="8">
        <v>2</v>
      </c>
      <c r="B651" s="54" t="s">
        <v>8172</v>
      </c>
      <c r="C651" s="131" t="s">
        <v>14030</v>
      </c>
      <c r="D651" s="9">
        <v>1</v>
      </c>
      <c r="E651" s="8" t="s">
        <v>8217</v>
      </c>
      <c r="F651" s="7" t="str">
        <f>IF(ISEVEN(ROW(ScanWorkbook[[#This Row],[SCAN INTO THIS COLUMN]])),C651,"")</f>
        <v/>
      </c>
      <c r="G651" s="7" t="str">
        <f>IF(ISEVEN(ROW(ScanWorkbook[[#This Row],[SCAN INTO THIS COLUMN]])),C652,"")</f>
        <v/>
      </c>
      <c r="H651" s="7" t="str">
        <f>LEFT(ScanWorkbook[[#This Row],[Pheno]],4)</f>
        <v/>
      </c>
      <c r="I651" s="7" t="str">
        <f>IF(SUM(COUNTIF(ScanWorkbook[[#This Row],[Pheno]],{"*.*"})),LEFT(ScanWorkbook[[#This Row],[Pheno]],7),_xlfn.CONCAT(LEFT(ScanWorkbook[[#This Row],[Pheno]],4),RIGHT(ScanWorkbook[[#This Row],[Pheno]],3)))</f>
        <v/>
      </c>
      <c r="J651" s="57" t="s">
        <v>8498</v>
      </c>
      <c r="K651" s="2" t="str">
        <f>IF(ScanWorkbook[[#This Row],[METRC]]=0,"",IF(ScanWorkbook[[#This Row],[METRC]]="","",_xlfn.CONCAT(ScanWorkbook[[#This Row],[Pheno Abv]],".",RIGHT(ScanWorkbook[[#This Row],[METRC]],6))))</f>
        <v/>
      </c>
      <c r="L651" s="7" t="s">
        <v>522</v>
      </c>
    </row>
    <row r="652" spans="1:12" x14ac:dyDescent="0.25">
      <c r="A652" s="8">
        <v>2</v>
      </c>
      <c r="B652" s="54" t="s">
        <v>8172</v>
      </c>
      <c r="C652" s="131" t="s">
        <v>11396</v>
      </c>
      <c r="D652" s="9">
        <v>2</v>
      </c>
      <c r="E652" s="8" t="s">
        <v>8217</v>
      </c>
      <c r="F652" s="7" t="str">
        <f>IF(ISEVEN(ROW(ScanWorkbook[[#This Row],[SCAN INTO THIS COLUMN]])),C652,"")</f>
        <v>1A4070000000065000098742</v>
      </c>
      <c r="G652" s="7" t="str">
        <f>IF(ISEVEN(ROW(ScanWorkbook[[#This Row],[SCAN INTO THIS COLUMN]])),C653,"")</f>
        <v>TNZN013.SEED</v>
      </c>
      <c r="H652" s="7" t="str">
        <f>LEFT(ScanWorkbook[[#This Row],[Pheno]],4)</f>
        <v>TNZN</v>
      </c>
      <c r="I652" s="7" t="str">
        <f>IF(SUM(COUNTIF(ScanWorkbook[[#This Row],[Pheno]],{"*.*"})),LEFT(ScanWorkbook[[#This Row],[Pheno]],7),_xlfn.CONCAT(LEFT(ScanWorkbook[[#This Row],[Pheno]],4),RIGHT(ScanWorkbook[[#This Row],[Pheno]],3)))</f>
        <v>TNZN013</v>
      </c>
      <c r="J652" s="57" t="s">
        <v>8499</v>
      </c>
      <c r="K652" s="2" t="str">
        <f>IF(ScanWorkbook[[#This Row],[METRC]]=0,"",IF(ScanWorkbook[[#This Row],[METRC]]="","",_xlfn.CONCAT(ScanWorkbook[[#This Row],[Pheno Abv]],".",RIGHT(ScanWorkbook[[#This Row],[METRC]],6))))</f>
        <v>TNZN013.098742</v>
      </c>
      <c r="L652" s="7" t="s">
        <v>522</v>
      </c>
    </row>
    <row r="653" spans="1:12" x14ac:dyDescent="0.25">
      <c r="A653" s="8">
        <v>2</v>
      </c>
      <c r="B653" s="54" t="s">
        <v>8172</v>
      </c>
      <c r="C653" s="131" t="s">
        <v>14026</v>
      </c>
      <c r="D653" s="9">
        <v>2</v>
      </c>
      <c r="E653" s="8" t="s">
        <v>8217</v>
      </c>
      <c r="F653" s="7" t="str">
        <f>IF(ISEVEN(ROW(ScanWorkbook[[#This Row],[SCAN INTO THIS COLUMN]])),C653,"")</f>
        <v/>
      </c>
      <c r="G653" s="7" t="str">
        <f>IF(ISEVEN(ROW(ScanWorkbook[[#This Row],[SCAN INTO THIS COLUMN]])),C654,"")</f>
        <v/>
      </c>
      <c r="H653" s="7" t="str">
        <f>LEFT(ScanWorkbook[[#This Row],[Pheno]],4)</f>
        <v/>
      </c>
      <c r="I653" s="7" t="str">
        <f>IF(SUM(COUNTIF(ScanWorkbook[[#This Row],[Pheno]],{"*.*"})),LEFT(ScanWorkbook[[#This Row],[Pheno]],7),_xlfn.CONCAT(LEFT(ScanWorkbook[[#This Row],[Pheno]],4),RIGHT(ScanWorkbook[[#This Row],[Pheno]],3)))</f>
        <v/>
      </c>
      <c r="J653" s="57" t="s">
        <v>8499</v>
      </c>
      <c r="K653" s="2" t="str">
        <f>IF(ScanWorkbook[[#This Row],[METRC]]=0,"",IF(ScanWorkbook[[#This Row],[METRC]]="","",_xlfn.CONCAT(ScanWorkbook[[#This Row],[Pheno Abv]],".",RIGHT(ScanWorkbook[[#This Row],[METRC]],6))))</f>
        <v/>
      </c>
      <c r="L653" s="7" t="s">
        <v>522</v>
      </c>
    </row>
    <row r="654" spans="1:12" x14ac:dyDescent="0.25">
      <c r="A654" s="8">
        <v>2</v>
      </c>
      <c r="B654" s="54" t="s">
        <v>8172</v>
      </c>
      <c r="C654" s="131" t="s">
        <v>11398</v>
      </c>
      <c r="D654" s="9">
        <v>3</v>
      </c>
      <c r="E654" s="8" t="s">
        <v>8217</v>
      </c>
      <c r="F654" s="7" t="str">
        <f>IF(ISEVEN(ROW(ScanWorkbook[[#This Row],[SCAN INTO THIS COLUMN]])),C654,"")</f>
        <v>1A4070000000065000098745</v>
      </c>
      <c r="G654" s="7" t="str">
        <f>IF(ISEVEN(ROW(ScanWorkbook[[#This Row],[SCAN INTO THIS COLUMN]])),C655,"")</f>
        <v>TNZN016.SEED</v>
      </c>
      <c r="H654" s="7" t="str">
        <f>LEFT(ScanWorkbook[[#This Row],[Pheno]],4)</f>
        <v>TNZN</v>
      </c>
      <c r="I654" s="7" t="str">
        <f>IF(SUM(COUNTIF(ScanWorkbook[[#This Row],[Pheno]],{"*.*"})),LEFT(ScanWorkbook[[#This Row],[Pheno]],7),_xlfn.CONCAT(LEFT(ScanWorkbook[[#This Row],[Pheno]],4),RIGHT(ScanWorkbook[[#This Row],[Pheno]],3)))</f>
        <v>TNZN016</v>
      </c>
      <c r="J654" s="57" t="s">
        <v>8500</v>
      </c>
      <c r="K654" s="2" t="str">
        <f>IF(ScanWorkbook[[#This Row],[METRC]]=0,"",IF(ScanWorkbook[[#This Row],[METRC]]="","",_xlfn.CONCAT(ScanWorkbook[[#This Row],[Pheno Abv]],".",RIGHT(ScanWorkbook[[#This Row],[METRC]],6))))</f>
        <v>TNZN016.098745</v>
      </c>
      <c r="L654" s="7" t="s">
        <v>522</v>
      </c>
    </row>
    <row r="655" spans="1:12" x14ac:dyDescent="0.25">
      <c r="A655" s="8">
        <v>2</v>
      </c>
      <c r="B655" s="54" t="s">
        <v>8172</v>
      </c>
      <c r="C655" s="131" t="s">
        <v>14031</v>
      </c>
      <c r="D655" s="9">
        <v>3</v>
      </c>
      <c r="E655" s="8" t="s">
        <v>8217</v>
      </c>
      <c r="F655" s="7" t="str">
        <f>IF(ISEVEN(ROW(ScanWorkbook[[#This Row],[SCAN INTO THIS COLUMN]])),C655,"")</f>
        <v/>
      </c>
      <c r="G655" s="7" t="str">
        <f>IF(ISEVEN(ROW(ScanWorkbook[[#This Row],[SCAN INTO THIS COLUMN]])),C656,"")</f>
        <v/>
      </c>
      <c r="H655" s="7" t="str">
        <f>LEFT(ScanWorkbook[[#This Row],[Pheno]],4)</f>
        <v/>
      </c>
      <c r="I655" s="7" t="str">
        <f>IF(SUM(COUNTIF(ScanWorkbook[[#This Row],[Pheno]],{"*.*"})),LEFT(ScanWorkbook[[#This Row],[Pheno]],7),_xlfn.CONCAT(LEFT(ScanWorkbook[[#This Row],[Pheno]],4),RIGHT(ScanWorkbook[[#This Row],[Pheno]],3)))</f>
        <v/>
      </c>
      <c r="J655" s="57" t="s">
        <v>8500</v>
      </c>
      <c r="K655" s="2" t="str">
        <f>IF(ScanWorkbook[[#This Row],[METRC]]=0,"",IF(ScanWorkbook[[#This Row],[METRC]]="","",_xlfn.CONCAT(ScanWorkbook[[#This Row],[Pheno Abv]],".",RIGHT(ScanWorkbook[[#This Row],[METRC]],6))))</f>
        <v/>
      </c>
      <c r="L655" s="7" t="s">
        <v>522</v>
      </c>
    </row>
    <row r="656" spans="1:12" x14ac:dyDescent="0.25">
      <c r="A656" s="8">
        <v>2</v>
      </c>
      <c r="B656" s="54" t="s">
        <v>8172</v>
      </c>
      <c r="C656" s="131" t="s">
        <v>11408</v>
      </c>
      <c r="D656" s="9">
        <v>4</v>
      </c>
      <c r="E656" s="8" t="s">
        <v>8217</v>
      </c>
      <c r="F656" s="7" t="str">
        <f>IF(ISEVEN(ROW(ScanWorkbook[[#This Row],[SCAN INTO THIS COLUMN]])),C656,"")</f>
        <v>1A4070000000065000098756</v>
      </c>
      <c r="G656" s="7" t="str">
        <f>IF(ISEVEN(ROW(ScanWorkbook[[#This Row],[SCAN INTO THIS COLUMN]])),C657,"")</f>
        <v>HEAD009.SEED</v>
      </c>
      <c r="H656" s="7" t="str">
        <f>LEFT(ScanWorkbook[[#This Row],[Pheno]],4)</f>
        <v>HEAD</v>
      </c>
      <c r="I656" s="7" t="str">
        <f>IF(SUM(COUNTIF(ScanWorkbook[[#This Row],[Pheno]],{"*.*"})),LEFT(ScanWorkbook[[#This Row],[Pheno]],7),_xlfn.CONCAT(LEFT(ScanWorkbook[[#This Row],[Pheno]],4),RIGHT(ScanWorkbook[[#This Row],[Pheno]],3)))</f>
        <v>HEAD009</v>
      </c>
      <c r="J656" s="57" t="s">
        <v>8501</v>
      </c>
      <c r="K656" s="2" t="str">
        <f>IF(ScanWorkbook[[#This Row],[METRC]]=0,"",IF(ScanWorkbook[[#This Row],[METRC]]="","",_xlfn.CONCAT(ScanWorkbook[[#This Row],[Pheno Abv]],".",RIGHT(ScanWorkbook[[#This Row],[METRC]],6))))</f>
        <v>HEAD009.098756</v>
      </c>
      <c r="L656" s="7" t="s">
        <v>522</v>
      </c>
    </row>
    <row r="657" spans="1:12" x14ac:dyDescent="0.25">
      <c r="A657" s="8">
        <v>2</v>
      </c>
      <c r="B657" s="54" t="s">
        <v>8172</v>
      </c>
      <c r="C657" s="131" t="s">
        <v>14032</v>
      </c>
      <c r="D657" s="9">
        <v>4</v>
      </c>
      <c r="E657" s="8" t="s">
        <v>8217</v>
      </c>
      <c r="F657" s="7" t="str">
        <f>IF(ISEVEN(ROW(ScanWorkbook[[#This Row],[SCAN INTO THIS COLUMN]])),C657,"")</f>
        <v/>
      </c>
      <c r="G657" s="7" t="str">
        <f>IF(ISEVEN(ROW(ScanWorkbook[[#This Row],[SCAN INTO THIS COLUMN]])),C658,"")</f>
        <v/>
      </c>
      <c r="H657" s="7" t="str">
        <f>LEFT(ScanWorkbook[[#This Row],[Pheno]],4)</f>
        <v/>
      </c>
      <c r="I657" s="7" t="str">
        <f>IF(SUM(COUNTIF(ScanWorkbook[[#This Row],[Pheno]],{"*.*"})),LEFT(ScanWorkbook[[#This Row],[Pheno]],7),_xlfn.CONCAT(LEFT(ScanWorkbook[[#This Row],[Pheno]],4),RIGHT(ScanWorkbook[[#This Row],[Pheno]],3)))</f>
        <v/>
      </c>
      <c r="J657" s="57" t="s">
        <v>8501</v>
      </c>
      <c r="K657" s="2" t="str">
        <f>IF(ScanWorkbook[[#This Row],[METRC]]=0,"",IF(ScanWorkbook[[#This Row],[METRC]]="","",_xlfn.CONCAT(ScanWorkbook[[#This Row],[Pheno Abv]],".",RIGHT(ScanWorkbook[[#This Row],[METRC]],6))))</f>
        <v/>
      </c>
      <c r="L657" s="7" t="s">
        <v>522</v>
      </c>
    </row>
    <row r="658" spans="1:12" x14ac:dyDescent="0.25">
      <c r="A658" s="8">
        <v>2</v>
      </c>
      <c r="B658" s="54" t="s">
        <v>8172</v>
      </c>
      <c r="C658" s="131" t="s">
        <v>11399</v>
      </c>
      <c r="D658" s="9">
        <v>5</v>
      </c>
      <c r="E658" s="8" t="s">
        <v>8217</v>
      </c>
      <c r="F658" s="7" t="str">
        <f>IF(ISEVEN(ROW(ScanWorkbook[[#This Row],[SCAN INTO THIS COLUMN]])),C658,"")</f>
        <v>1A4070000000065000098746</v>
      </c>
      <c r="G658" s="7" t="str">
        <f>IF(ISEVEN(ROW(ScanWorkbook[[#This Row],[SCAN INTO THIS COLUMN]])),C659,"")</f>
        <v>TNZN017.SEED</v>
      </c>
      <c r="H658" s="7" t="str">
        <f>LEFT(ScanWorkbook[[#This Row],[Pheno]],4)</f>
        <v>TNZN</v>
      </c>
      <c r="I658" s="7" t="str">
        <f>IF(SUM(COUNTIF(ScanWorkbook[[#This Row],[Pheno]],{"*.*"})),LEFT(ScanWorkbook[[#This Row],[Pheno]],7),_xlfn.CONCAT(LEFT(ScanWorkbook[[#This Row],[Pheno]],4),RIGHT(ScanWorkbook[[#This Row],[Pheno]],3)))</f>
        <v>TNZN017</v>
      </c>
      <c r="J658" s="57" t="s">
        <v>8502</v>
      </c>
      <c r="K658" s="2" t="str">
        <f>IF(ScanWorkbook[[#This Row],[METRC]]=0,"",IF(ScanWorkbook[[#This Row],[METRC]]="","",_xlfn.CONCAT(ScanWorkbook[[#This Row],[Pheno Abv]],".",RIGHT(ScanWorkbook[[#This Row],[METRC]],6))))</f>
        <v>TNZN017.098746</v>
      </c>
      <c r="L658" s="7" t="s">
        <v>522</v>
      </c>
    </row>
    <row r="659" spans="1:12" x14ac:dyDescent="0.25">
      <c r="A659" s="8">
        <v>2</v>
      </c>
      <c r="B659" s="54" t="s">
        <v>8172</v>
      </c>
      <c r="C659" s="131" t="s">
        <v>14033</v>
      </c>
      <c r="D659" s="9">
        <v>5</v>
      </c>
      <c r="E659" s="8" t="s">
        <v>8217</v>
      </c>
      <c r="F659" s="7" t="str">
        <f>IF(ISEVEN(ROW(ScanWorkbook[[#This Row],[SCAN INTO THIS COLUMN]])),C659,"")</f>
        <v/>
      </c>
      <c r="G659" s="7" t="str">
        <f>IF(ISEVEN(ROW(ScanWorkbook[[#This Row],[SCAN INTO THIS COLUMN]])),C660,"")</f>
        <v/>
      </c>
      <c r="H659" s="7" t="str">
        <f>LEFT(ScanWorkbook[[#This Row],[Pheno]],4)</f>
        <v/>
      </c>
      <c r="I659" s="7" t="str">
        <f>IF(SUM(COUNTIF(ScanWorkbook[[#This Row],[Pheno]],{"*.*"})),LEFT(ScanWorkbook[[#This Row],[Pheno]],7),_xlfn.CONCAT(LEFT(ScanWorkbook[[#This Row],[Pheno]],4),RIGHT(ScanWorkbook[[#This Row],[Pheno]],3)))</f>
        <v/>
      </c>
      <c r="J659" s="57" t="s">
        <v>8502</v>
      </c>
      <c r="K659" s="2" t="str">
        <f>IF(ScanWorkbook[[#This Row],[METRC]]=0,"",IF(ScanWorkbook[[#This Row],[METRC]]="","",_xlfn.CONCAT(ScanWorkbook[[#This Row],[Pheno Abv]],".",RIGHT(ScanWorkbook[[#This Row],[METRC]],6))))</f>
        <v/>
      </c>
      <c r="L659" s="7" t="s">
        <v>522</v>
      </c>
    </row>
    <row r="660" spans="1:12" x14ac:dyDescent="0.25">
      <c r="A660" s="8">
        <v>2</v>
      </c>
      <c r="B660" s="54" t="s">
        <v>8172</v>
      </c>
      <c r="C660" s="131" t="s">
        <v>11402</v>
      </c>
      <c r="D660" s="9">
        <v>6</v>
      </c>
      <c r="E660" s="8" t="s">
        <v>8217</v>
      </c>
      <c r="F660" s="7" t="str">
        <f>IF(ISEVEN(ROW(ScanWorkbook[[#This Row],[SCAN INTO THIS COLUMN]])),C660,"")</f>
        <v>1A4070000000065000098750</v>
      </c>
      <c r="G660" s="7" t="str">
        <f>IF(ISEVEN(ROW(ScanWorkbook[[#This Row],[SCAN INTO THIS COLUMN]])),C661,"")</f>
        <v>TNZN021.SEED</v>
      </c>
      <c r="H660" s="7" t="str">
        <f>LEFT(ScanWorkbook[[#This Row],[Pheno]],4)</f>
        <v>TNZN</v>
      </c>
      <c r="I660" s="7" t="str">
        <f>IF(SUM(COUNTIF(ScanWorkbook[[#This Row],[Pheno]],{"*.*"})),LEFT(ScanWorkbook[[#This Row],[Pheno]],7),_xlfn.CONCAT(LEFT(ScanWorkbook[[#This Row],[Pheno]],4),RIGHT(ScanWorkbook[[#This Row],[Pheno]],3)))</f>
        <v>TNZN021</v>
      </c>
      <c r="J660" s="57" t="s">
        <v>8503</v>
      </c>
      <c r="K660" s="2" t="str">
        <f>IF(ScanWorkbook[[#This Row],[METRC]]=0,"",IF(ScanWorkbook[[#This Row],[METRC]]="","",_xlfn.CONCAT(ScanWorkbook[[#This Row],[Pheno Abv]],".",RIGHT(ScanWorkbook[[#This Row],[METRC]],6))))</f>
        <v>TNZN021.098750</v>
      </c>
      <c r="L660" s="7" t="s">
        <v>522</v>
      </c>
    </row>
    <row r="661" spans="1:12" x14ac:dyDescent="0.25">
      <c r="A661" s="8">
        <v>2</v>
      </c>
      <c r="B661" s="54" t="s">
        <v>8172</v>
      </c>
      <c r="C661" s="131" t="s">
        <v>14034</v>
      </c>
      <c r="D661" s="9">
        <v>6</v>
      </c>
      <c r="E661" s="8" t="s">
        <v>8217</v>
      </c>
      <c r="F661" s="7" t="str">
        <f>IF(ISEVEN(ROW(ScanWorkbook[[#This Row],[SCAN INTO THIS COLUMN]])),C661,"")</f>
        <v/>
      </c>
      <c r="G661" s="7" t="str">
        <f>IF(ISEVEN(ROW(ScanWorkbook[[#This Row],[SCAN INTO THIS COLUMN]])),C662,"")</f>
        <v/>
      </c>
      <c r="H661" s="7" t="str">
        <f>LEFT(ScanWorkbook[[#This Row],[Pheno]],4)</f>
        <v/>
      </c>
      <c r="I661" s="7" t="str">
        <f>IF(SUM(COUNTIF(ScanWorkbook[[#This Row],[Pheno]],{"*.*"})),LEFT(ScanWorkbook[[#This Row],[Pheno]],7),_xlfn.CONCAT(LEFT(ScanWorkbook[[#This Row],[Pheno]],4),RIGHT(ScanWorkbook[[#This Row],[Pheno]],3)))</f>
        <v/>
      </c>
      <c r="J661" s="57" t="s">
        <v>8503</v>
      </c>
      <c r="K661" s="2" t="str">
        <f>IF(ScanWorkbook[[#This Row],[METRC]]=0,"",IF(ScanWorkbook[[#This Row],[METRC]]="","",_xlfn.CONCAT(ScanWorkbook[[#This Row],[Pheno Abv]],".",RIGHT(ScanWorkbook[[#This Row],[METRC]],6))))</f>
        <v/>
      </c>
      <c r="L661" s="7" t="s">
        <v>522</v>
      </c>
    </row>
    <row r="662" spans="1:12" x14ac:dyDescent="0.25">
      <c r="A662" s="8">
        <v>2</v>
      </c>
      <c r="B662" s="54" t="s">
        <v>8172</v>
      </c>
      <c r="C662" s="131" t="s">
        <v>11407</v>
      </c>
      <c r="D662" s="9">
        <v>7</v>
      </c>
      <c r="E662" s="8" t="s">
        <v>8217</v>
      </c>
      <c r="F662" s="7" t="str">
        <f>IF(ISEVEN(ROW(ScanWorkbook[[#This Row],[SCAN INTO THIS COLUMN]])),C662,"")</f>
        <v>1A4070000000065000098754</v>
      </c>
      <c r="G662" s="7" t="str">
        <f>IF(ISEVEN(ROW(ScanWorkbook[[#This Row],[SCAN INTO THIS COLUMN]])),C663,"")</f>
        <v>HEAD004.SEED</v>
      </c>
      <c r="H662" s="7" t="str">
        <f>LEFT(ScanWorkbook[[#This Row],[Pheno]],4)</f>
        <v>HEAD</v>
      </c>
      <c r="I662" s="7" t="str">
        <f>IF(SUM(COUNTIF(ScanWorkbook[[#This Row],[Pheno]],{"*.*"})),LEFT(ScanWorkbook[[#This Row],[Pheno]],7),_xlfn.CONCAT(LEFT(ScanWorkbook[[#This Row],[Pheno]],4),RIGHT(ScanWorkbook[[#This Row],[Pheno]],3)))</f>
        <v>HEAD004</v>
      </c>
      <c r="J662" s="57" t="s">
        <v>8504</v>
      </c>
      <c r="K662" s="2" t="str">
        <f>IF(ScanWorkbook[[#This Row],[METRC]]=0,"",IF(ScanWorkbook[[#This Row],[METRC]]="","",_xlfn.CONCAT(ScanWorkbook[[#This Row],[Pheno Abv]],".",RIGHT(ScanWorkbook[[#This Row],[METRC]],6))))</f>
        <v>HEAD004.098754</v>
      </c>
      <c r="L662" s="7" t="s">
        <v>522</v>
      </c>
    </row>
    <row r="663" spans="1:12" x14ac:dyDescent="0.25">
      <c r="A663" s="8">
        <v>2</v>
      </c>
      <c r="B663" s="54" t="s">
        <v>8172</v>
      </c>
      <c r="C663" s="131" t="s">
        <v>14036</v>
      </c>
      <c r="D663" s="9">
        <v>7</v>
      </c>
      <c r="E663" s="8" t="s">
        <v>8217</v>
      </c>
      <c r="F663" s="7" t="str">
        <f>IF(ISEVEN(ROW(ScanWorkbook[[#This Row],[SCAN INTO THIS COLUMN]])),C663,"")</f>
        <v/>
      </c>
      <c r="G663" s="7" t="str">
        <f>IF(ISEVEN(ROW(ScanWorkbook[[#This Row],[SCAN INTO THIS COLUMN]])),C664,"")</f>
        <v/>
      </c>
      <c r="H663" s="7" t="str">
        <f>LEFT(ScanWorkbook[[#This Row],[Pheno]],4)</f>
        <v/>
      </c>
      <c r="I663" s="7" t="str">
        <f>IF(SUM(COUNTIF(ScanWorkbook[[#This Row],[Pheno]],{"*.*"})),LEFT(ScanWorkbook[[#This Row],[Pheno]],7),_xlfn.CONCAT(LEFT(ScanWorkbook[[#This Row],[Pheno]],4),RIGHT(ScanWorkbook[[#This Row],[Pheno]],3)))</f>
        <v/>
      </c>
      <c r="J663" s="57" t="s">
        <v>8504</v>
      </c>
      <c r="K663" s="2" t="str">
        <f>IF(ScanWorkbook[[#This Row],[METRC]]=0,"",IF(ScanWorkbook[[#This Row],[METRC]]="","",_xlfn.CONCAT(ScanWorkbook[[#This Row],[Pheno Abv]],".",RIGHT(ScanWorkbook[[#This Row],[METRC]],6))))</f>
        <v/>
      </c>
      <c r="L663" s="7" t="s">
        <v>522</v>
      </c>
    </row>
    <row r="664" spans="1:12" x14ac:dyDescent="0.25">
      <c r="A664" s="8">
        <v>2</v>
      </c>
      <c r="B664" s="54" t="s">
        <v>8172</v>
      </c>
      <c r="C664" s="131" t="s">
        <v>11410</v>
      </c>
      <c r="D664" s="9">
        <v>8</v>
      </c>
      <c r="E664" s="8" t="s">
        <v>8217</v>
      </c>
      <c r="F664" s="7" t="str">
        <f>IF(ISEVEN(ROW(ScanWorkbook[[#This Row],[SCAN INTO THIS COLUMN]])),C664,"")</f>
        <v>1A4070000000065000098760</v>
      </c>
      <c r="G664" s="7" t="str">
        <f>IF(ISEVEN(ROW(ScanWorkbook[[#This Row],[SCAN INTO THIS COLUMN]])),C665,"")</f>
        <v>HEAD007.SEED</v>
      </c>
      <c r="H664" s="7" t="str">
        <f>LEFT(ScanWorkbook[[#This Row],[Pheno]],4)</f>
        <v>HEAD</v>
      </c>
      <c r="I664" s="7" t="str">
        <f>IF(SUM(COUNTIF(ScanWorkbook[[#This Row],[Pheno]],{"*.*"})),LEFT(ScanWorkbook[[#This Row],[Pheno]],7),_xlfn.CONCAT(LEFT(ScanWorkbook[[#This Row],[Pheno]],4),RIGHT(ScanWorkbook[[#This Row],[Pheno]],3)))</f>
        <v>HEAD007</v>
      </c>
      <c r="J664" s="57" t="s">
        <v>8505</v>
      </c>
      <c r="K664" s="2" t="str">
        <f>IF(ScanWorkbook[[#This Row],[METRC]]=0,"",IF(ScanWorkbook[[#This Row],[METRC]]="","",_xlfn.CONCAT(ScanWorkbook[[#This Row],[Pheno Abv]],".",RIGHT(ScanWorkbook[[#This Row],[METRC]],6))))</f>
        <v>HEAD007.098760</v>
      </c>
      <c r="L664" s="7" t="s">
        <v>522</v>
      </c>
    </row>
    <row r="665" spans="1:12" x14ac:dyDescent="0.25">
      <c r="A665" s="8">
        <v>2</v>
      </c>
      <c r="B665" s="54" t="s">
        <v>8172</v>
      </c>
      <c r="C665" s="131" t="s">
        <v>14037</v>
      </c>
      <c r="D665" s="9">
        <v>8</v>
      </c>
      <c r="E665" s="8" t="s">
        <v>8217</v>
      </c>
      <c r="F665" s="7" t="str">
        <f>IF(ISEVEN(ROW(ScanWorkbook[[#This Row],[SCAN INTO THIS COLUMN]])),C665,"")</f>
        <v/>
      </c>
      <c r="G665" s="7" t="str">
        <f>IF(ISEVEN(ROW(ScanWorkbook[[#This Row],[SCAN INTO THIS COLUMN]])),C666,"")</f>
        <v/>
      </c>
      <c r="H665" s="7" t="str">
        <f>LEFT(ScanWorkbook[[#This Row],[Pheno]],4)</f>
        <v/>
      </c>
      <c r="I665" s="7" t="str">
        <f>IF(SUM(COUNTIF(ScanWorkbook[[#This Row],[Pheno]],{"*.*"})),LEFT(ScanWorkbook[[#This Row],[Pheno]],7),_xlfn.CONCAT(LEFT(ScanWorkbook[[#This Row],[Pheno]],4),RIGHT(ScanWorkbook[[#This Row],[Pheno]],3)))</f>
        <v/>
      </c>
      <c r="J665" s="57" t="s">
        <v>8505</v>
      </c>
      <c r="K665" s="2" t="str">
        <f>IF(ScanWorkbook[[#This Row],[METRC]]=0,"",IF(ScanWorkbook[[#This Row],[METRC]]="","",_xlfn.CONCAT(ScanWorkbook[[#This Row],[Pheno Abv]],".",RIGHT(ScanWorkbook[[#This Row],[METRC]],6))))</f>
        <v/>
      </c>
      <c r="L665" s="7" t="s">
        <v>522</v>
      </c>
    </row>
    <row r="666" spans="1:12" x14ac:dyDescent="0.25">
      <c r="A666" s="8">
        <v>2</v>
      </c>
      <c r="B666" s="54" t="s">
        <v>8172</v>
      </c>
      <c r="C666" s="131" t="s">
        <v>7863</v>
      </c>
      <c r="D666" s="9">
        <v>9</v>
      </c>
      <c r="E666" s="8" t="s">
        <v>8217</v>
      </c>
      <c r="F666" s="7" t="str">
        <f>IF(ISEVEN(ROW(ScanWorkbook[[#This Row],[SCAN INTO THIS COLUMN]])),C666,"")</f>
        <v>1A4070000000065000090087</v>
      </c>
      <c r="G666" s="7" t="str">
        <f>IF(ISEVEN(ROW(ScanWorkbook[[#This Row],[SCAN INTO THIS COLUMN]])),C667,"")</f>
        <v>DOMO012.SEED</v>
      </c>
      <c r="H666" s="7" t="str">
        <f>LEFT(ScanWorkbook[[#This Row],[Pheno]],4)</f>
        <v>DOMO</v>
      </c>
      <c r="I666" s="7" t="str">
        <f>IF(SUM(COUNTIF(ScanWorkbook[[#This Row],[Pheno]],{"*.*"})),LEFT(ScanWorkbook[[#This Row],[Pheno]],7),_xlfn.CONCAT(LEFT(ScanWorkbook[[#This Row],[Pheno]],4),RIGHT(ScanWorkbook[[#This Row],[Pheno]],3)))</f>
        <v>DOMO012</v>
      </c>
      <c r="J666" s="57" t="s">
        <v>8587</v>
      </c>
      <c r="K666" s="2" t="str">
        <f>IF(ScanWorkbook[[#This Row],[METRC]]=0,"",IF(ScanWorkbook[[#This Row],[METRC]]="","",_xlfn.CONCAT(ScanWorkbook[[#This Row],[Pheno Abv]],".",RIGHT(ScanWorkbook[[#This Row],[METRC]],6))))</f>
        <v>DOMO012.090087</v>
      </c>
      <c r="L666" s="7" t="s">
        <v>522</v>
      </c>
    </row>
    <row r="667" spans="1:12" x14ac:dyDescent="0.25">
      <c r="A667" s="8">
        <v>2</v>
      </c>
      <c r="B667" s="54" t="s">
        <v>8172</v>
      </c>
      <c r="C667" s="131" t="s">
        <v>11411</v>
      </c>
      <c r="D667" s="9">
        <v>9</v>
      </c>
      <c r="E667" s="8" t="s">
        <v>8217</v>
      </c>
      <c r="F667" s="7" t="str">
        <f>IF(ISEVEN(ROW(ScanWorkbook[[#This Row],[SCAN INTO THIS COLUMN]])),C667,"")</f>
        <v/>
      </c>
      <c r="G667" s="7" t="str">
        <f>IF(ISEVEN(ROW(ScanWorkbook[[#This Row],[SCAN INTO THIS COLUMN]])),C668,"")</f>
        <v/>
      </c>
      <c r="H667" s="7" t="str">
        <f>LEFT(ScanWorkbook[[#This Row],[Pheno]],4)</f>
        <v/>
      </c>
      <c r="I667" s="7" t="str">
        <f>IF(SUM(COUNTIF(ScanWorkbook[[#This Row],[Pheno]],{"*.*"})),LEFT(ScanWorkbook[[#This Row],[Pheno]],7),_xlfn.CONCAT(LEFT(ScanWorkbook[[#This Row],[Pheno]],4),RIGHT(ScanWorkbook[[#This Row],[Pheno]],3)))</f>
        <v/>
      </c>
      <c r="J667" s="57" t="s">
        <v>8587</v>
      </c>
      <c r="K667" s="2" t="str">
        <f>IF(ScanWorkbook[[#This Row],[METRC]]=0,"",IF(ScanWorkbook[[#This Row],[METRC]]="","",_xlfn.CONCAT(ScanWorkbook[[#This Row],[Pheno Abv]],".",RIGHT(ScanWorkbook[[#This Row],[METRC]],6))))</f>
        <v/>
      </c>
      <c r="L667" s="7" t="s">
        <v>522</v>
      </c>
    </row>
    <row r="668" spans="1:12" x14ac:dyDescent="0.25">
      <c r="A668" s="8">
        <v>2</v>
      </c>
      <c r="B668" s="54" t="s">
        <v>8172</v>
      </c>
      <c r="C668" s="131" t="s">
        <v>11394</v>
      </c>
      <c r="D668" s="9">
        <v>10</v>
      </c>
      <c r="E668" s="8" t="s">
        <v>8217</v>
      </c>
      <c r="F668" s="7" t="str">
        <f>IF(ISEVEN(ROW(ScanWorkbook[[#This Row],[SCAN INTO THIS COLUMN]])),C668,"")</f>
        <v>1A4070000000065000098740</v>
      </c>
      <c r="G668" s="7" t="str">
        <f>IF(ISEVEN(ROW(ScanWorkbook[[#This Row],[SCAN INTO THIS COLUMN]])),C669,"")</f>
        <v>TNZN011.SEED</v>
      </c>
      <c r="H668" s="7" t="str">
        <f>LEFT(ScanWorkbook[[#This Row],[Pheno]],4)</f>
        <v>TNZN</v>
      </c>
      <c r="I668" s="7" t="str">
        <f>IF(SUM(COUNTIF(ScanWorkbook[[#This Row],[Pheno]],{"*.*"})),LEFT(ScanWorkbook[[#This Row],[Pheno]],7),_xlfn.CONCAT(LEFT(ScanWorkbook[[#This Row],[Pheno]],4),RIGHT(ScanWorkbook[[#This Row],[Pheno]],3)))</f>
        <v>TNZN011</v>
      </c>
      <c r="J668" s="57" t="s">
        <v>8597</v>
      </c>
      <c r="K668" s="2" t="str">
        <f>IF(ScanWorkbook[[#This Row],[METRC]]=0,"",IF(ScanWorkbook[[#This Row],[METRC]]="","",_xlfn.CONCAT(ScanWorkbook[[#This Row],[Pheno Abv]],".",RIGHT(ScanWorkbook[[#This Row],[METRC]],6))))</f>
        <v>TNZN011.098740</v>
      </c>
      <c r="L668" s="7" t="s">
        <v>522</v>
      </c>
    </row>
    <row r="669" spans="1:12" x14ac:dyDescent="0.25">
      <c r="A669" s="8">
        <v>2</v>
      </c>
      <c r="B669" s="54" t="s">
        <v>8172</v>
      </c>
      <c r="C669" s="131" t="s">
        <v>14038</v>
      </c>
      <c r="D669" s="9">
        <v>10</v>
      </c>
      <c r="E669" s="8" t="s">
        <v>8217</v>
      </c>
      <c r="F669" s="7" t="str">
        <f>IF(ISEVEN(ROW(ScanWorkbook[[#This Row],[SCAN INTO THIS COLUMN]])),C669,"")</f>
        <v/>
      </c>
      <c r="G669" s="7" t="str">
        <f>IF(ISEVEN(ROW(ScanWorkbook[[#This Row],[SCAN INTO THIS COLUMN]])),C670,"")</f>
        <v/>
      </c>
      <c r="H669" s="7" t="str">
        <f>LEFT(ScanWorkbook[[#This Row],[Pheno]],4)</f>
        <v/>
      </c>
      <c r="I669" s="7" t="str">
        <f>IF(SUM(COUNTIF(ScanWorkbook[[#This Row],[Pheno]],{"*.*"})),LEFT(ScanWorkbook[[#This Row],[Pheno]],7),_xlfn.CONCAT(LEFT(ScanWorkbook[[#This Row],[Pheno]],4),RIGHT(ScanWorkbook[[#This Row],[Pheno]],3)))</f>
        <v/>
      </c>
      <c r="J669" s="57" t="s">
        <v>8597</v>
      </c>
      <c r="K669" s="2" t="str">
        <f>IF(ScanWorkbook[[#This Row],[METRC]]=0,"",IF(ScanWorkbook[[#This Row],[METRC]]="","",_xlfn.CONCAT(ScanWorkbook[[#This Row],[Pheno Abv]],".",RIGHT(ScanWorkbook[[#This Row],[METRC]],6))))</f>
        <v/>
      </c>
      <c r="L669" s="7" t="s">
        <v>522</v>
      </c>
    </row>
    <row r="670" spans="1:12" x14ac:dyDescent="0.25">
      <c r="A670" s="8">
        <v>2</v>
      </c>
      <c r="B670" s="54" t="s">
        <v>8172</v>
      </c>
      <c r="C670" s="131" t="s">
        <v>7439</v>
      </c>
      <c r="D670" s="9">
        <v>11</v>
      </c>
      <c r="E670" s="8" t="s">
        <v>8217</v>
      </c>
      <c r="F670" s="7" t="str">
        <f>IF(ISEVEN(ROW(ScanWorkbook[[#This Row],[SCAN INTO THIS COLUMN]])),C670,"")</f>
        <v>.</v>
      </c>
      <c r="G670" s="7" t="str">
        <f>IF(ISEVEN(ROW(ScanWorkbook[[#This Row],[SCAN INTO THIS COLUMN]])),C671,"")</f>
        <v>.</v>
      </c>
      <c r="H670" s="7" t="str">
        <f>LEFT(ScanWorkbook[[#This Row],[Pheno]],4)</f>
        <v>.</v>
      </c>
      <c r="I670" s="7" t="str">
        <f>IF(SUM(COUNTIF(ScanWorkbook[[#This Row],[Pheno]],{"*.*"})),LEFT(ScanWorkbook[[#This Row],[Pheno]],7),_xlfn.CONCAT(LEFT(ScanWorkbook[[#This Row],[Pheno]],4),RIGHT(ScanWorkbook[[#This Row],[Pheno]],3)))</f>
        <v>.</v>
      </c>
      <c r="J670" s="57" t="s">
        <v>8722</v>
      </c>
      <c r="K670" s="2" t="str">
        <f>IF(ScanWorkbook[[#This Row],[METRC]]=0,"",IF(ScanWorkbook[[#This Row],[METRC]]="","",_xlfn.CONCAT(ScanWorkbook[[#This Row],[Pheno Abv]],".",RIGHT(ScanWorkbook[[#This Row],[METRC]],6))))</f>
        <v>...</v>
      </c>
      <c r="L670" s="7" t="s">
        <v>522</v>
      </c>
    </row>
    <row r="671" spans="1:12" x14ac:dyDescent="0.25">
      <c r="A671" s="8">
        <v>2</v>
      </c>
      <c r="B671" s="54" t="s">
        <v>8172</v>
      </c>
      <c r="C671" s="131" t="s">
        <v>7439</v>
      </c>
      <c r="D671" s="9">
        <v>11</v>
      </c>
      <c r="E671" s="8" t="s">
        <v>8217</v>
      </c>
      <c r="F671" s="7" t="str">
        <f>IF(ISEVEN(ROW(ScanWorkbook[[#This Row],[SCAN INTO THIS COLUMN]])),C671,"")</f>
        <v/>
      </c>
      <c r="G671" s="7" t="str">
        <f>IF(ISEVEN(ROW(ScanWorkbook[[#This Row],[SCAN INTO THIS COLUMN]])),C672,"")</f>
        <v/>
      </c>
      <c r="H671" s="7" t="str">
        <f>LEFT(ScanWorkbook[[#This Row],[Pheno]],4)</f>
        <v/>
      </c>
      <c r="I671" s="7" t="str">
        <f>IF(SUM(COUNTIF(ScanWorkbook[[#This Row],[Pheno]],{"*.*"})),LEFT(ScanWorkbook[[#This Row],[Pheno]],7),_xlfn.CONCAT(LEFT(ScanWorkbook[[#This Row],[Pheno]],4),RIGHT(ScanWorkbook[[#This Row],[Pheno]],3)))</f>
        <v/>
      </c>
      <c r="J671" s="57" t="s">
        <v>8722</v>
      </c>
      <c r="K671" s="2" t="str">
        <f>IF(ScanWorkbook[[#This Row],[METRC]]=0,"",IF(ScanWorkbook[[#This Row],[METRC]]="","",_xlfn.CONCAT(ScanWorkbook[[#This Row],[Pheno Abv]],".",RIGHT(ScanWorkbook[[#This Row],[METRC]],6))))</f>
        <v/>
      </c>
      <c r="L671" s="7" t="s">
        <v>522</v>
      </c>
    </row>
    <row r="672" spans="1:12" x14ac:dyDescent="0.25">
      <c r="A672" s="8">
        <v>2</v>
      </c>
      <c r="B672" s="54" t="s">
        <v>8172</v>
      </c>
      <c r="C672" s="131" t="s">
        <v>7439</v>
      </c>
      <c r="D672" s="9">
        <v>12</v>
      </c>
      <c r="E672" s="8" t="s">
        <v>8217</v>
      </c>
      <c r="F672" s="7" t="str">
        <f>IF(ISEVEN(ROW(ScanWorkbook[[#This Row],[SCAN INTO THIS COLUMN]])),C672,"")</f>
        <v>.</v>
      </c>
      <c r="G672" s="7" t="str">
        <f>IF(ISEVEN(ROW(ScanWorkbook[[#This Row],[SCAN INTO THIS COLUMN]])),C673,"")</f>
        <v>.</v>
      </c>
      <c r="H672" s="7" t="str">
        <f>LEFT(ScanWorkbook[[#This Row],[Pheno]],4)</f>
        <v>.</v>
      </c>
      <c r="I672" s="7" t="str">
        <f>IF(SUM(COUNTIF(ScanWorkbook[[#This Row],[Pheno]],{"*.*"})),LEFT(ScanWorkbook[[#This Row],[Pheno]],7),_xlfn.CONCAT(LEFT(ScanWorkbook[[#This Row],[Pheno]],4),RIGHT(ScanWorkbook[[#This Row],[Pheno]],3)))</f>
        <v>.</v>
      </c>
      <c r="J672" s="57" t="s">
        <v>8723</v>
      </c>
      <c r="K672" s="2" t="str">
        <f>IF(ScanWorkbook[[#This Row],[METRC]]=0,"",IF(ScanWorkbook[[#This Row],[METRC]]="","",_xlfn.CONCAT(ScanWorkbook[[#This Row],[Pheno Abv]],".",RIGHT(ScanWorkbook[[#This Row],[METRC]],6))))</f>
        <v>...</v>
      </c>
      <c r="L672" s="7" t="s">
        <v>522</v>
      </c>
    </row>
    <row r="673" spans="1:12" x14ac:dyDescent="0.25">
      <c r="A673" s="8">
        <v>2</v>
      </c>
      <c r="B673" s="54" t="s">
        <v>8172</v>
      </c>
      <c r="C673" s="131" t="s">
        <v>7439</v>
      </c>
      <c r="D673" s="9">
        <v>12</v>
      </c>
      <c r="E673" s="8" t="s">
        <v>8217</v>
      </c>
      <c r="F673" s="7" t="str">
        <f>IF(ISEVEN(ROW(ScanWorkbook[[#This Row],[SCAN INTO THIS COLUMN]])),C673,"")</f>
        <v/>
      </c>
      <c r="G673" s="7" t="str">
        <f>IF(ISEVEN(ROW(ScanWorkbook[[#This Row],[SCAN INTO THIS COLUMN]])),C674,"")</f>
        <v/>
      </c>
      <c r="H673" s="7" t="str">
        <f>LEFT(ScanWorkbook[[#This Row],[Pheno]],4)</f>
        <v/>
      </c>
      <c r="I673" s="7" t="str">
        <f>IF(SUM(COUNTIF(ScanWorkbook[[#This Row],[Pheno]],{"*.*"})),LEFT(ScanWorkbook[[#This Row],[Pheno]],7),_xlfn.CONCAT(LEFT(ScanWorkbook[[#This Row],[Pheno]],4),RIGHT(ScanWorkbook[[#This Row],[Pheno]],3)))</f>
        <v/>
      </c>
      <c r="J673" s="57" t="s">
        <v>8723</v>
      </c>
      <c r="K673" s="2" t="str">
        <f>IF(ScanWorkbook[[#This Row],[METRC]]=0,"",IF(ScanWorkbook[[#This Row],[METRC]]="","",_xlfn.CONCAT(ScanWorkbook[[#This Row],[Pheno Abv]],".",RIGHT(ScanWorkbook[[#This Row],[METRC]],6))))</f>
        <v/>
      </c>
      <c r="L673" s="7" t="s">
        <v>522</v>
      </c>
    </row>
    <row r="674" spans="1:12" x14ac:dyDescent="0.25">
      <c r="A674" s="8">
        <v>2</v>
      </c>
      <c r="B674" s="54" t="s">
        <v>8172</v>
      </c>
      <c r="C674" s="131" t="s">
        <v>7439</v>
      </c>
      <c r="D674" s="9">
        <v>13</v>
      </c>
      <c r="E674" s="8" t="s">
        <v>8217</v>
      </c>
      <c r="F674" s="7" t="str">
        <f>IF(ISEVEN(ROW(ScanWorkbook[[#This Row],[SCAN INTO THIS COLUMN]])),C674,"")</f>
        <v>.</v>
      </c>
      <c r="G674" s="7" t="str">
        <f>IF(ISEVEN(ROW(ScanWorkbook[[#This Row],[SCAN INTO THIS COLUMN]])),C675,"")</f>
        <v>.</v>
      </c>
      <c r="H674" s="7" t="str">
        <f>LEFT(ScanWorkbook[[#This Row],[Pheno]],4)</f>
        <v>.</v>
      </c>
      <c r="I674" s="7" t="str">
        <f>IF(SUM(COUNTIF(ScanWorkbook[[#This Row],[Pheno]],{"*.*"})),LEFT(ScanWorkbook[[#This Row],[Pheno]],7),_xlfn.CONCAT(LEFT(ScanWorkbook[[#This Row],[Pheno]],4),RIGHT(ScanWorkbook[[#This Row],[Pheno]],3)))</f>
        <v>.</v>
      </c>
      <c r="J674" s="57" t="s">
        <v>8724</v>
      </c>
      <c r="K674" s="2" t="str">
        <f>IF(ScanWorkbook[[#This Row],[METRC]]=0,"",IF(ScanWorkbook[[#This Row],[METRC]]="","",_xlfn.CONCAT(ScanWorkbook[[#This Row],[Pheno Abv]],".",RIGHT(ScanWorkbook[[#This Row],[METRC]],6))))</f>
        <v>...</v>
      </c>
      <c r="L674" s="7" t="s">
        <v>522</v>
      </c>
    </row>
    <row r="675" spans="1:12" x14ac:dyDescent="0.25">
      <c r="A675" s="8">
        <v>2</v>
      </c>
      <c r="B675" s="54" t="s">
        <v>8172</v>
      </c>
      <c r="C675" s="131" t="s">
        <v>7439</v>
      </c>
      <c r="D675" s="9">
        <v>13</v>
      </c>
      <c r="E675" s="8" t="s">
        <v>8217</v>
      </c>
      <c r="F675" s="7" t="str">
        <f>IF(ISEVEN(ROW(ScanWorkbook[[#This Row],[SCAN INTO THIS COLUMN]])),C675,"")</f>
        <v/>
      </c>
      <c r="G675" s="7" t="str">
        <f>IF(ISEVEN(ROW(ScanWorkbook[[#This Row],[SCAN INTO THIS COLUMN]])),C676,"")</f>
        <v/>
      </c>
      <c r="H675" s="7" t="str">
        <f>LEFT(ScanWorkbook[[#This Row],[Pheno]],4)</f>
        <v/>
      </c>
      <c r="I675" s="7" t="str">
        <f>IF(SUM(COUNTIF(ScanWorkbook[[#This Row],[Pheno]],{"*.*"})),LEFT(ScanWorkbook[[#This Row],[Pheno]],7),_xlfn.CONCAT(LEFT(ScanWorkbook[[#This Row],[Pheno]],4),RIGHT(ScanWorkbook[[#This Row],[Pheno]],3)))</f>
        <v/>
      </c>
      <c r="J675" s="57" t="s">
        <v>8724</v>
      </c>
      <c r="K675" s="2" t="str">
        <f>IF(ScanWorkbook[[#This Row],[METRC]]=0,"",IF(ScanWorkbook[[#This Row],[METRC]]="","",_xlfn.CONCAT(ScanWorkbook[[#This Row],[Pheno Abv]],".",RIGHT(ScanWorkbook[[#This Row],[METRC]],6))))</f>
        <v/>
      </c>
      <c r="L675" s="7" t="s">
        <v>522</v>
      </c>
    </row>
    <row r="676" spans="1:12" x14ac:dyDescent="0.25">
      <c r="A676" s="8">
        <v>2</v>
      </c>
      <c r="B676" s="54" t="s">
        <v>8172</v>
      </c>
      <c r="C676" s="131" t="s">
        <v>7439</v>
      </c>
      <c r="D676" s="9">
        <v>14</v>
      </c>
      <c r="E676" s="8" t="s">
        <v>8217</v>
      </c>
      <c r="F676" s="7" t="str">
        <f>IF(ISEVEN(ROW(ScanWorkbook[[#This Row],[SCAN INTO THIS COLUMN]])),C676,"")</f>
        <v>.</v>
      </c>
      <c r="G676" s="7" t="str">
        <f>IF(ISEVEN(ROW(ScanWorkbook[[#This Row],[SCAN INTO THIS COLUMN]])),C677,"")</f>
        <v>.</v>
      </c>
      <c r="H676" s="7" t="str">
        <f>LEFT(ScanWorkbook[[#This Row],[Pheno]],4)</f>
        <v>.</v>
      </c>
      <c r="I676" s="7" t="str">
        <f>IF(SUM(COUNTIF(ScanWorkbook[[#This Row],[Pheno]],{"*.*"})),LEFT(ScanWorkbook[[#This Row],[Pheno]],7),_xlfn.CONCAT(LEFT(ScanWorkbook[[#This Row],[Pheno]],4),RIGHT(ScanWorkbook[[#This Row],[Pheno]],3)))</f>
        <v>.</v>
      </c>
      <c r="J676" s="57" t="s">
        <v>8725</v>
      </c>
      <c r="K676" s="2" t="str">
        <f>IF(ScanWorkbook[[#This Row],[METRC]]=0,"",IF(ScanWorkbook[[#This Row],[METRC]]="","",_xlfn.CONCAT(ScanWorkbook[[#This Row],[Pheno Abv]],".",RIGHT(ScanWorkbook[[#This Row],[METRC]],6))))</f>
        <v>...</v>
      </c>
      <c r="L676" s="7" t="s">
        <v>522</v>
      </c>
    </row>
    <row r="677" spans="1:12" x14ac:dyDescent="0.25">
      <c r="A677" s="8">
        <v>2</v>
      </c>
      <c r="B677" s="54" t="s">
        <v>8172</v>
      </c>
      <c r="C677" s="131" t="s">
        <v>7439</v>
      </c>
      <c r="D677" s="9">
        <v>14</v>
      </c>
      <c r="E677" s="8" t="s">
        <v>8217</v>
      </c>
      <c r="F677" s="7" t="str">
        <f>IF(ISEVEN(ROW(ScanWorkbook[[#This Row],[SCAN INTO THIS COLUMN]])),C677,"")</f>
        <v/>
      </c>
      <c r="G677" s="7" t="str">
        <f>IF(ISEVEN(ROW(ScanWorkbook[[#This Row],[SCAN INTO THIS COLUMN]])),C678,"")</f>
        <v/>
      </c>
      <c r="H677" s="7" t="str">
        <f>LEFT(ScanWorkbook[[#This Row],[Pheno]],4)</f>
        <v/>
      </c>
      <c r="I677" s="7" t="str">
        <f>IF(SUM(COUNTIF(ScanWorkbook[[#This Row],[Pheno]],{"*.*"})),LEFT(ScanWorkbook[[#This Row],[Pheno]],7),_xlfn.CONCAT(LEFT(ScanWorkbook[[#This Row],[Pheno]],4),RIGHT(ScanWorkbook[[#This Row],[Pheno]],3)))</f>
        <v/>
      </c>
      <c r="J677" s="57" t="s">
        <v>8725</v>
      </c>
      <c r="K677" s="2" t="str">
        <f>IF(ScanWorkbook[[#This Row],[METRC]]=0,"",IF(ScanWorkbook[[#This Row],[METRC]]="","",_xlfn.CONCAT(ScanWorkbook[[#This Row],[Pheno Abv]],".",RIGHT(ScanWorkbook[[#This Row],[METRC]],6))))</f>
        <v/>
      </c>
      <c r="L677" s="7" t="s">
        <v>522</v>
      </c>
    </row>
    <row r="678" spans="1:12" x14ac:dyDescent="0.25">
      <c r="A678" s="8">
        <v>2</v>
      </c>
      <c r="B678" s="54" t="s">
        <v>8172</v>
      </c>
      <c r="C678" s="131" t="s">
        <v>7439</v>
      </c>
      <c r="D678" s="9">
        <v>15</v>
      </c>
      <c r="E678" s="8" t="s">
        <v>8217</v>
      </c>
      <c r="F678" s="7" t="str">
        <f>IF(ISEVEN(ROW(ScanWorkbook[[#This Row],[SCAN INTO THIS COLUMN]])),C678,"")</f>
        <v>.</v>
      </c>
      <c r="G678" s="7" t="str">
        <f>IF(ISEVEN(ROW(ScanWorkbook[[#This Row],[SCAN INTO THIS COLUMN]])),C679,"")</f>
        <v>.</v>
      </c>
      <c r="H678" s="7" t="str">
        <f>LEFT(ScanWorkbook[[#This Row],[Pheno]],4)</f>
        <v>.</v>
      </c>
      <c r="I678" s="7" t="str">
        <f>IF(SUM(COUNTIF(ScanWorkbook[[#This Row],[Pheno]],{"*.*"})),LEFT(ScanWorkbook[[#This Row],[Pheno]],7),_xlfn.CONCAT(LEFT(ScanWorkbook[[#This Row],[Pheno]],4),RIGHT(ScanWorkbook[[#This Row],[Pheno]],3)))</f>
        <v>.</v>
      </c>
      <c r="J678" s="57" t="s">
        <v>8726</v>
      </c>
      <c r="K678" s="2" t="str">
        <f>IF(ScanWorkbook[[#This Row],[METRC]]=0,"",IF(ScanWorkbook[[#This Row],[METRC]]="","",_xlfn.CONCAT(ScanWorkbook[[#This Row],[Pheno Abv]],".",RIGHT(ScanWorkbook[[#This Row],[METRC]],6))))</f>
        <v>...</v>
      </c>
      <c r="L678" s="7" t="s">
        <v>522</v>
      </c>
    </row>
    <row r="679" spans="1:12" x14ac:dyDescent="0.25">
      <c r="A679" s="8">
        <v>2</v>
      </c>
      <c r="B679" s="54" t="s">
        <v>8172</v>
      </c>
      <c r="C679" s="131" t="s">
        <v>7439</v>
      </c>
      <c r="D679" s="9">
        <v>15</v>
      </c>
      <c r="E679" s="8" t="s">
        <v>8217</v>
      </c>
      <c r="F679" s="7" t="str">
        <f>IF(ISEVEN(ROW(ScanWorkbook[[#This Row],[SCAN INTO THIS COLUMN]])),C679,"")</f>
        <v/>
      </c>
      <c r="G679" s="7" t="str">
        <f>IF(ISEVEN(ROW(ScanWorkbook[[#This Row],[SCAN INTO THIS COLUMN]])),C680,"")</f>
        <v/>
      </c>
      <c r="H679" s="7" t="str">
        <f>LEFT(ScanWorkbook[[#This Row],[Pheno]],4)</f>
        <v/>
      </c>
      <c r="I679" s="7" t="str">
        <f>IF(SUM(COUNTIF(ScanWorkbook[[#This Row],[Pheno]],{"*.*"})),LEFT(ScanWorkbook[[#This Row],[Pheno]],7),_xlfn.CONCAT(LEFT(ScanWorkbook[[#This Row],[Pheno]],4),RIGHT(ScanWorkbook[[#This Row],[Pheno]],3)))</f>
        <v/>
      </c>
      <c r="J679" s="57" t="s">
        <v>8726</v>
      </c>
      <c r="K679" s="2" t="str">
        <f>IF(ScanWorkbook[[#This Row],[METRC]]=0,"",IF(ScanWorkbook[[#This Row],[METRC]]="","",_xlfn.CONCAT(ScanWorkbook[[#This Row],[Pheno Abv]],".",RIGHT(ScanWorkbook[[#This Row],[METRC]],6))))</f>
        <v/>
      </c>
      <c r="L679" s="7" t="s">
        <v>522</v>
      </c>
    </row>
    <row r="680" spans="1:12" x14ac:dyDescent="0.25">
      <c r="A680" s="8">
        <v>2</v>
      </c>
      <c r="B680" s="54" t="s">
        <v>8172</v>
      </c>
      <c r="C680" s="131" t="s">
        <v>7439</v>
      </c>
      <c r="D680" s="9">
        <v>16</v>
      </c>
      <c r="E680" s="8" t="s">
        <v>8217</v>
      </c>
      <c r="F680" s="7" t="str">
        <f>IF(ISEVEN(ROW(ScanWorkbook[[#This Row],[SCAN INTO THIS COLUMN]])),C680,"")</f>
        <v>.</v>
      </c>
      <c r="G680" s="7" t="str">
        <f>IF(ISEVEN(ROW(ScanWorkbook[[#This Row],[SCAN INTO THIS COLUMN]])),C681,"")</f>
        <v>.</v>
      </c>
      <c r="H680" s="7" t="str">
        <f>LEFT(ScanWorkbook[[#This Row],[Pheno]],4)</f>
        <v>.</v>
      </c>
      <c r="I680" s="7" t="str">
        <f>IF(SUM(COUNTIF(ScanWorkbook[[#This Row],[Pheno]],{"*.*"})),LEFT(ScanWorkbook[[#This Row],[Pheno]],7),_xlfn.CONCAT(LEFT(ScanWorkbook[[#This Row],[Pheno]],4),RIGHT(ScanWorkbook[[#This Row],[Pheno]],3)))</f>
        <v>.</v>
      </c>
      <c r="J680" s="57" t="s">
        <v>8727</v>
      </c>
      <c r="K680" s="2" t="str">
        <f>IF(ScanWorkbook[[#This Row],[METRC]]=0,"",IF(ScanWorkbook[[#This Row],[METRC]]="","",_xlfn.CONCAT(ScanWorkbook[[#This Row],[Pheno Abv]],".",RIGHT(ScanWorkbook[[#This Row],[METRC]],6))))</f>
        <v>...</v>
      </c>
      <c r="L680" s="7" t="s">
        <v>522</v>
      </c>
    </row>
    <row r="681" spans="1:12" x14ac:dyDescent="0.25">
      <c r="A681" s="8">
        <v>2</v>
      </c>
      <c r="B681" s="54" t="s">
        <v>8172</v>
      </c>
      <c r="C681" s="131" t="s">
        <v>7439</v>
      </c>
      <c r="D681" s="9">
        <v>16</v>
      </c>
      <c r="E681" s="8" t="s">
        <v>8217</v>
      </c>
      <c r="F681" s="7" t="str">
        <f>IF(ISEVEN(ROW(ScanWorkbook[[#This Row],[SCAN INTO THIS COLUMN]])),C681,"")</f>
        <v/>
      </c>
      <c r="G681" s="7" t="str">
        <f>IF(ISEVEN(ROW(ScanWorkbook[[#This Row],[SCAN INTO THIS COLUMN]])),C682,"")</f>
        <v/>
      </c>
      <c r="H681" s="7" t="str">
        <f>LEFT(ScanWorkbook[[#This Row],[Pheno]],4)</f>
        <v/>
      </c>
      <c r="I681" s="7" t="str">
        <f>IF(SUM(COUNTIF(ScanWorkbook[[#This Row],[Pheno]],{"*.*"})),LEFT(ScanWorkbook[[#This Row],[Pheno]],7),_xlfn.CONCAT(LEFT(ScanWorkbook[[#This Row],[Pheno]],4),RIGHT(ScanWorkbook[[#This Row],[Pheno]],3)))</f>
        <v/>
      </c>
      <c r="J681" s="57" t="s">
        <v>8727</v>
      </c>
      <c r="K681" s="2" t="str">
        <f>IF(ScanWorkbook[[#This Row],[METRC]]=0,"",IF(ScanWorkbook[[#This Row],[METRC]]="","",_xlfn.CONCAT(ScanWorkbook[[#This Row],[Pheno Abv]],".",RIGHT(ScanWorkbook[[#This Row],[METRC]],6))))</f>
        <v/>
      </c>
      <c r="L681" s="7" t="s">
        <v>522</v>
      </c>
    </row>
    <row r="682" spans="1:12" x14ac:dyDescent="0.25">
      <c r="A682" s="8">
        <v>2</v>
      </c>
      <c r="B682" s="54" t="s">
        <v>8172</v>
      </c>
      <c r="C682" s="131" t="s">
        <v>7439</v>
      </c>
      <c r="D682" s="9">
        <v>17</v>
      </c>
      <c r="E682" s="8" t="s">
        <v>8217</v>
      </c>
      <c r="F682" s="7" t="str">
        <f>IF(ISEVEN(ROW(ScanWorkbook[[#This Row],[SCAN INTO THIS COLUMN]])),C682,"")</f>
        <v>.</v>
      </c>
      <c r="G682" s="7" t="str">
        <f>IF(ISEVEN(ROW(ScanWorkbook[[#This Row],[SCAN INTO THIS COLUMN]])),C683,"")</f>
        <v>.</v>
      </c>
      <c r="H682" s="7" t="str">
        <f>LEFT(ScanWorkbook[[#This Row],[Pheno]],4)</f>
        <v>.</v>
      </c>
      <c r="I682" s="7" t="str">
        <f>IF(SUM(COUNTIF(ScanWorkbook[[#This Row],[Pheno]],{"*.*"})),LEFT(ScanWorkbook[[#This Row],[Pheno]],7),_xlfn.CONCAT(LEFT(ScanWorkbook[[#This Row],[Pheno]],4),RIGHT(ScanWorkbook[[#This Row],[Pheno]],3)))</f>
        <v>.</v>
      </c>
      <c r="J682" s="57" t="s">
        <v>8728</v>
      </c>
      <c r="K682" s="2" t="str">
        <f>IF(ScanWorkbook[[#This Row],[METRC]]=0,"",IF(ScanWorkbook[[#This Row],[METRC]]="","",_xlfn.CONCAT(ScanWorkbook[[#This Row],[Pheno Abv]],".",RIGHT(ScanWorkbook[[#This Row],[METRC]],6))))</f>
        <v>...</v>
      </c>
      <c r="L682" s="7" t="s">
        <v>522</v>
      </c>
    </row>
    <row r="683" spans="1:12" x14ac:dyDescent="0.25">
      <c r="A683" s="8">
        <v>2</v>
      </c>
      <c r="B683" s="54" t="s">
        <v>8172</v>
      </c>
      <c r="C683" s="131" t="s">
        <v>7439</v>
      </c>
      <c r="D683" s="9">
        <v>17</v>
      </c>
      <c r="E683" s="8" t="s">
        <v>8217</v>
      </c>
      <c r="F683" s="7" t="str">
        <f>IF(ISEVEN(ROW(ScanWorkbook[[#This Row],[SCAN INTO THIS COLUMN]])),C683,"")</f>
        <v/>
      </c>
      <c r="G683" s="7" t="str">
        <f>IF(ISEVEN(ROW(ScanWorkbook[[#This Row],[SCAN INTO THIS COLUMN]])),C684,"")</f>
        <v/>
      </c>
      <c r="H683" s="7" t="str">
        <f>LEFT(ScanWorkbook[[#This Row],[Pheno]],4)</f>
        <v/>
      </c>
      <c r="I683" s="7" t="str">
        <f>IF(SUM(COUNTIF(ScanWorkbook[[#This Row],[Pheno]],{"*.*"})),LEFT(ScanWorkbook[[#This Row],[Pheno]],7),_xlfn.CONCAT(LEFT(ScanWorkbook[[#This Row],[Pheno]],4),RIGHT(ScanWorkbook[[#This Row],[Pheno]],3)))</f>
        <v/>
      </c>
      <c r="J683" s="57" t="s">
        <v>8728</v>
      </c>
      <c r="K683" s="2" t="str">
        <f>IF(ScanWorkbook[[#This Row],[METRC]]=0,"",IF(ScanWorkbook[[#This Row],[METRC]]="","",_xlfn.CONCAT(ScanWorkbook[[#This Row],[Pheno Abv]],".",RIGHT(ScanWorkbook[[#This Row],[METRC]],6))))</f>
        <v/>
      </c>
      <c r="L683" s="7" t="s">
        <v>522</v>
      </c>
    </row>
    <row r="684" spans="1:12" x14ac:dyDescent="0.25">
      <c r="A684" s="8">
        <v>2</v>
      </c>
      <c r="B684" s="54" t="s">
        <v>8172</v>
      </c>
      <c r="C684" s="131" t="s">
        <v>7439</v>
      </c>
      <c r="D684" s="9">
        <v>18</v>
      </c>
      <c r="E684" s="8" t="s">
        <v>8217</v>
      </c>
      <c r="F684" s="7" t="str">
        <f>IF(ISEVEN(ROW(ScanWorkbook[[#This Row],[SCAN INTO THIS COLUMN]])),C684,"")</f>
        <v>.</v>
      </c>
      <c r="G684" s="7" t="str">
        <f>IF(ISEVEN(ROW(ScanWorkbook[[#This Row],[SCAN INTO THIS COLUMN]])),C685,"")</f>
        <v>.</v>
      </c>
      <c r="H684" s="7" t="str">
        <f>LEFT(ScanWorkbook[[#This Row],[Pheno]],4)</f>
        <v>.</v>
      </c>
      <c r="I684" s="7" t="str">
        <f>IF(SUM(COUNTIF(ScanWorkbook[[#This Row],[Pheno]],{"*.*"})),LEFT(ScanWorkbook[[#This Row],[Pheno]],7),_xlfn.CONCAT(LEFT(ScanWorkbook[[#This Row],[Pheno]],4),RIGHT(ScanWorkbook[[#This Row],[Pheno]],3)))</f>
        <v>.</v>
      </c>
      <c r="J684" s="57" t="s">
        <v>8729</v>
      </c>
      <c r="K684" s="2" t="str">
        <f>IF(ScanWorkbook[[#This Row],[METRC]]=0,"",IF(ScanWorkbook[[#This Row],[METRC]]="","",_xlfn.CONCAT(ScanWorkbook[[#This Row],[Pheno Abv]],".",RIGHT(ScanWorkbook[[#This Row],[METRC]],6))))</f>
        <v>...</v>
      </c>
      <c r="L684" s="7" t="s">
        <v>522</v>
      </c>
    </row>
    <row r="685" spans="1:12" x14ac:dyDescent="0.25">
      <c r="A685" s="8">
        <v>2</v>
      </c>
      <c r="B685" s="54" t="s">
        <v>8172</v>
      </c>
      <c r="C685" s="131" t="s">
        <v>7439</v>
      </c>
      <c r="D685" s="9">
        <v>18</v>
      </c>
      <c r="E685" s="8" t="s">
        <v>8217</v>
      </c>
      <c r="F685" s="7" t="str">
        <f>IF(ISEVEN(ROW(ScanWorkbook[[#This Row],[SCAN INTO THIS COLUMN]])),C685,"")</f>
        <v/>
      </c>
      <c r="G685" s="7" t="str">
        <f>IF(ISEVEN(ROW(ScanWorkbook[[#This Row],[SCAN INTO THIS COLUMN]])),C686,"")</f>
        <v/>
      </c>
      <c r="H685" s="7" t="str">
        <f>LEFT(ScanWorkbook[[#This Row],[Pheno]],4)</f>
        <v/>
      </c>
      <c r="I685" s="7" t="str">
        <f>IF(SUM(COUNTIF(ScanWorkbook[[#This Row],[Pheno]],{"*.*"})),LEFT(ScanWorkbook[[#This Row],[Pheno]],7),_xlfn.CONCAT(LEFT(ScanWorkbook[[#This Row],[Pheno]],4),RIGHT(ScanWorkbook[[#This Row],[Pheno]],3)))</f>
        <v/>
      </c>
      <c r="J685" s="57" t="s">
        <v>8729</v>
      </c>
      <c r="K685" s="2" t="str">
        <f>IF(ScanWorkbook[[#This Row],[METRC]]=0,"",IF(ScanWorkbook[[#This Row],[METRC]]="","",_xlfn.CONCAT(ScanWorkbook[[#This Row],[Pheno Abv]],".",RIGHT(ScanWorkbook[[#This Row],[METRC]],6))))</f>
        <v/>
      </c>
      <c r="L685" s="7" t="s">
        <v>522</v>
      </c>
    </row>
    <row r="686" spans="1:12" x14ac:dyDescent="0.25">
      <c r="A686" s="8">
        <v>2</v>
      </c>
      <c r="B686" s="54" t="s">
        <v>8172</v>
      </c>
      <c r="C686" s="131" t="s">
        <v>7439</v>
      </c>
      <c r="D686" s="9">
        <v>19</v>
      </c>
      <c r="E686" s="8" t="s">
        <v>8217</v>
      </c>
      <c r="F686" s="7" t="str">
        <f>IF(ISEVEN(ROW(ScanWorkbook[[#This Row],[SCAN INTO THIS COLUMN]])),C686,"")</f>
        <v>.</v>
      </c>
      <c r="G686" s="7" t="str">
        <f>IF(ISEVEN(ROW(ScanWorkbook[[#This Row],[SCAN INTO THIS COLUMN]])),C687,"")</f>
        <v>.</v>
      </c>
      <c r="H686" s="7" t="str">
        <f>LEFT(ScanWorkbook[[#This Row],[Pheno]],4)</f>
        <v>.</v>
      </c>
      <c r="I686" s="7" t="str">
        <f>IF(SUM(COUNTIF(ScanWorkbook[[#This Row],[Pheno]],{"*.*"})),LEFT(ScanWorkbook[[#This Row],[Pheno]],7),_xlfn.CONCAT(LEFT(ScanWorkbook[[#This Row],[Pheno]],4),RIGHT(ScanWorkbook[[#This Row],[Pheno]],3)))</f>
        <v>.</v>
      </c>
      <c r="J686" s="57" t="s">
        <v>8730</v>
      </c>
      <c r="K686" s="2" t="str">
        <f>IF(ScanWorkbook[[#This Row],[METRC]]=0,"",IF(ScanWorkbook[[#This Row],[METRC]]="","",_xlfn.CONCAT(ScanWorkbook[[#This Row],[Pheno Abv]],".",RIGHT(ScanWorkbook[[#This Row],[METRC]],6))))</f>
        <v>...</v>
      </c>
      <c r="L686" s="7" t="s">
        <v>522</v>
      </c>
    </row>
    <row r="687" spans="1:12" x14ac:dyDescent="0.25">
      <c r="A687" s="8">
        <v>2</v>
      </c>
      <c r="B687" s="54" t="s">
        <v>8172</v>
      </c>
      <c r="C687" s="131" t="s">
        <v>7439</v>
      </c>
      <c r="D687" s="9">
        <v>19</v>
      </c>
      <c r="E687" s="8" t="s">
        <v>8217</v>
      </c>
      <c r="F687" s="7" t="str">
        <f>IF(ISEVEN(ROW(ScanWorkbook[[#This Row],[SCAN INTO THIS COLUMN]])),C687,"")</f>
        <v/>
      </c>
      <c r="G687" s="7" t="str">
        <f>IF(ISEVEN(ROW(ScanWorkbook[[#This Row],[SCAN INTO THIS COLUMN]])),C688,"")</f>
        <v/>
      </c>
      <c r="H687" s="7" t="str">
        <f>LEFT(ScanWorkbook[[#This Row],[Pheno]],4)</f>
        <v/>
      </c>
      <c r="I687" s="7" t="str">
        <f>IF(SUM(COUNTIF(ScanWorkbook[[#This Row],[Pheno]],{"*.*"})),LEFT(ScanWorkbook[[#This Row],[Pheno]],7),_xlfn.CONCAT(LEFT(ScanWorkbook[[#This Row],[Pheno]],4),RIGHT(ScanWorkbook[[#This Row],[Pheno]],3)))</f>
        <v/>
      </c>
      <c r="J687" s="57" t="s">
        <v>8730</v>
      </c>
      <c r="K687" s="2" t="str">
        <f>IF(ScanWorkbook[[#This Row],[METRC]]=0,"",IF(ScanWorkbook[[#This Row],[METRC]]="","",_xlfn.CONCAT(ScanWorkbook[[#This Row],[Pheno Abv]],".",RIGHT(ScanWorkbook[[#This Row],[METRC]],6))))</f>
        <v/>
      </c>
      <c r="L687" s="7" t="s">
        <v>522</v>
      </c>
    </row>
    <row r="688" spans="1:12" x14ac:dyDescent="0.25">
      <c r="A688" s="8">
        <v>2</v>
      </c>
      <c r="B688" s="54" t="s">
        <v>8172</v>
      </c>
      <c r="C688" s="131" t="s">
        <v>7439</v>
      </c>
      <c r="D688" s="9">
        <v>20</v>
      </c>
      <c r="E688" s="8" t="s">
        <v>8217</v>
      </c>
      <c r="F688" s="7" t="str">
        <f>IF(ISEVEN(ROW(ScanWorkbook[[#This Row],[SCAN INTO THIS COLUMN]])),C688,"")</f>
        <v>.</v>
      </c>
      <c r="G688" s="7" t="str">
        <f>IF(ISEVEN(ROW(ScanWorkbook[[#This Row],[SCAN INTO THIS COLUMN]])),C689,"")</f>
        <v>.</v>
      </c>
      <c r="H688" s="7" t="str">
        <f>LEFT(ScanWorkbook[[#This Row],[Pheno]],4)</f>
        <v>.</v>
      </c>
      <c r="I688" s="7" t="str">
        <f>IF(SUM(COUNTIF(ScanWorkbook[[#This Row],[Pheno]],{"*.*"})),LEFT(ScanWorkbook[[#This Row],[Pheno]],7),_xlfn.CONCAT(LEFT(ScanWorkbook[[#This Row],[Pheno]],4),RIGHT(ScanWorkbook[[#This Row],[Pheno]],3)))</f>
        <v>.</v>
      </c>
      <c r="J688" s="57" t="s">
        <v>8731</v>
      </c>
      <c r="K688" s="2" t="str">
        <f>IF(ScanWorkbook[[#This Row],[METRC]]=0,"",IF(ScanWorkbook[[#This Row],[METRC]]="","",_xlfn.CONCAT(ScanWorkbook[[#This Row],[Pheno Abv]],".",RIGHT(ScanWorkbook[[#This Row],[METRC]],6))))</f>
        <v>...</v>
      </c>
      <c r="L688" s="7" t="s">
        <v>522</v>
      </c>
    </row>
    <row r="689" spans="1:12" x14ac:dyDescent="0.25">
      <c r="A689" s="8">
        <v>2</v>
      </c>
      <c r="B689" s="54" t="s">
        <v>8172</v>
      </c>
      <c r="C689" s="131" t="s">
        <v>7439</v>
      </c>
      <c r="D689" s="9">
        <v>20</v>
      </c>
      <c r="E689" s="8" t="s">
        <v>8217</v>
      </c>
      <c r="F689" s="7" t="str">
        <f>IF(ISEVEN(ROW(ScanWorkbook[[#This Row],[SCAN INTO THIS COLUMN]])),C689,"")</f>
        <v/>
      </c>
      <c r="G689" s="7" t="str">
        <f>IF(ISEVEN(ROW(ScanWorkbook[[#This Row],[SCAN INTO THIS COLUMN]])),C690,"")</f>
        <v/>
      </c>
      <c r="H689" s="7" t="str">
        <f>LEFT(ScanWorkbook[[#This Row],[Pheno]],4)</f>
        <v/>
      </c>
      <c r="I689" s="7" t="str">
        <f>IF(SUM(COUNTIF(ScanWorkbook[[#This Row],[Pheno]],{"*.*"})),LEFT(ScanWorkbook[[#This Row],[Pheno]],7),_xlfn.CONCAT(LEFT(ScanWorkbook[[#This Row],[Pheno]],4),RIGHT(ScanWorkbook[[#This Row],[Pheno]],3)))</f>
        <v/>
      </c>
      <c r="J689" s="57" t="s">
        <v>8731</v>
      </c>
      <c r="K689" s="2" t="str">
        <f>IF(ScanWorkbook[[#This Row],[METRC]]=0,"",IF(ScanWorkbook[[#This Row],[METRC]]="","",_xlfn.CONCAT(ScanWorkbook[[#This Row],[Pheno Abv]],".",RIGHT(ScanWorkbook[[#This Row],[METRC]],6))))</f>
        <v/>
      </c>
      <c r="L689" s="7" t="s">
        <v>522</v>
      </c>
    </row>
    <row r="690" spans="1:12" x14ac:dyDescent="0.25">
      <c r="A690" s="8">
        <v>2</v>
      </c>
      <c r="B690" s="54" t="s">
        <v>8172</v>
      </c>
      <c r="C690" s="131" t="s">
        <v>7439</v>
      </c>
      <c r="D690" s="9">
        <v>21</v>
      </c>
      <c r="E690" s="8" t="s">
        <v>8217</v>
      </c>
      <c r="F690" s="7" t="str">
        <f>IF(ISEVEN(ROW(ScanWorkbook[[#This Row],[SCAN INTO THIS COLUMN]])),C690,"")</f>
        <v>.</v>
      </c>
      <c r="G690" s="7" t="str">
        <f>IF(ISEVEN(ROW(ScanWorkbook[[#This Row],[SCAN INTO THIS COLUMN]])),C691,"")</f>
        <v>.</v>
      </c>
      <c r="H690" s="7" t="str">
        <f>LEFT(ScanWorkbook[[#This Row],[Pheno]],4)</f>
        <v>.</v>
      </c>
      <c r="I690" s="7" t="str">
        <f>IF(SUM(COUNTIF(ScanWorkbook[[#This Row],[Pheno]],{"*.*"})),LEFT(ScanWorkbook[[#This Row],[Pheno]],7),_xlfn.CONCAT(LEFT(ScanWorkbook[[#This Row],[Pheno]],4),RIGHT(ScanWorkbook[[#This Row],[Pheno]],3)))</f>
        <v>.</v>
      </c>
      <c r="J690" s="57" t="s">
        <v>8732</v>
      </c>
      <c r="K690" s="2" t="str">
        <f>IF(ScanWorkbook[[#This Row],[METRC]]=0,"",IF(ScanWorkbook[[#This Row],[METRC]]="","",_xlfn.CONCAT(ScanWorkbook[[#This Row],[Pheno Abv]],".",RIGHT(ScanWorkbook[[#This Row],[METRC]],6))))</f>
        <v>...</v>
      </c>
      <c r="L690" s="7" t="s">
        <v>522</v>
      </c>
    </row>
    <row r="691" spans="1:12" x14ac:dyDescent="0.25">
      <c r="A691" s="8">
        <v>2</v>
      </c>
      <c r="B691" s="54" t="s">
        <v>8172</v>
      </c>
      <c r="C691" s="131" t="s">
        <v>7439</v>
      </c>
      <c r="D691" s="9">
        <v>21</v>
      </c>
      <c r="E691" s="8" t="s">
        <v>8217</v>
      </c>
      <c r="F691" s="7" t="str">
        <f>IF(ISEVEN(ROW(ScanWorkbook[[#This Row],[SCAN INTO THIS COLUMN]])),C691,"")</f>
        <v/>
      </c>
      <c r="G691" s="7" t="str">
        <f>IF(ISEVEN(ROW(ScanWorkbook[[#This Row],[SCAN INTO THIS COLUMN]])),C692,"")</f>
        <v/>
      </c>
      <c r="H691" s="7" t="str">
        <f>LEFT(ScanWorkbook[[#This Row],[Pheno]],4)</f>
        <v/>
      </c>
      <c r="I691" s="7" t="str">
        <f>IF(SUM(COUNTIF(ScanWorkbook[[#This Row],[Pheno]],{"*.*"})),LEFT(ScanWorkbook[[#This Row],[Pheno]],7),_xlfn.CONCAT(LEFT(ScanWorkbook[[#This Row],[Pheno]],4),RIGHT(ScanWorkbook[[#This Row],[Pheno]],3)))</f>
        <v/>
      </c>
      <c r="J691" s="57" t="s">
        <v>8732</v>
      </c>
      <c r="K691" s="2" t="str">
        <f>IF(ScanWorkbook[[#This Row],[METRC]]=0,"",IF(ScanWorkbook[[#This Row],[METRC]]="","",_xlfn.CONCAT(ScanWorkbook[[#This Row],[Pheno Abv]],".",RIGHT(ScanWorkbook[[#This Row],[METRC]],6))))</f>
        <v/>
      </c>
      <c r="L691" s="7" t="s">
        <v>522</v>
      </c>
    </row>
    <row r="692" spans="1:12" x14ac:dyDescent="0.25">
      <c r="A692" s="8">
        <v>2</v>
      </c>
      <c r="B692" s="54" t="s">
        <v>8172</v>
      </c>
      <c r="C692" s="131" t="s">
        <v>7439</v>
      </c>
      <c r="D692" s="9">
        <v>22</v>
      </c>
      <c r="E692" s="8" t="s">
        <v>8217</v>
      </c>
      <c r="F692" s="7" t="str">
        <f>IF(ISEVEN(ROW(ScanWorkbook[[#This Row],[SCAN INTO THIS COLUMN]])),C692,"")</f>
        <v>.</v>
      </c>
      <c r="G692" s="7" t="str">
        <f>IF(ISEVEN(ROW(ScanWorkbook[[#This Row],[SCAN INTO THIS COLUMN]])),C693,"")</f>
        <v>.</v>
      </c>
      <c r="H692" s="7" t="str">
        <f>LEFT(ScanWorkbook[[#This Row],[Pheno]],4)</f>
        <v>.</v>
      </c>
      <c r="I692" s="7" t="str">
        <f>IF(SUM(COUNTIF(ScanWorkbook[[#This Row],[Pheno]],{"*.*"})),LEFT(ScanWorkbook[[#This Row],[Pheno]],7),_xlfn.CONCAT(LEFT(ScanWorkbook[[#This Row],[Pheno]],4),RIGHT(ScanWorkbook[[#This Row],[Pheno]],3)))</f>
        <v>.</v>
      </c>
      <c r="J692" s="57" t="s">
        <v>8733</v>
      </c>
      <c r="K692" s="2" t="str">
        <f>IF(ScanWorkbook[[#This Row],[METRC]]=0,"",IF(ScanWorkbook[[#This Row],[METRC]]="","",_xlfn.CONCAT(ScanWorkbook[[#This Row],[Pheno Abv]],".",RIGHT(ScanWorkbook[[#This Row],[METRC]],6))))</f>
        <v>...</v>
      </c>
      <c r="L692" s="7" t="s">
        <v>522</v>
      </c>
    </row>
    <row r="693" spans="1:12" x14ac:dyDescent="0.25">
      <c r="A693" s="8">
        <v>2</v>
      </c>
      <c r="B693" s="54" t="s">
        <v>8172</v>
      </c>
      <c r="C693" s="131" t="s">
        <v>7439</v>
      </c>
      <c r="D693" s="9">
        <v>22</v>
      </c>
      <c r="E693" s="8" t="s">
        <v>8217</v>
      </c>
      <c r="F693" s="7" t="str">
        <f>IF(ISEVEN(ROW(ScanWorkbook[[#This Row],[SCAN INTO THIS COLUMN]])),C693,"")</f>
        <v/>
      </c>
      <c r="G693" s="7" t="str">
        <f>IF(ISEVEN(ROW(ScanWorkbook[[#This Row],[SCAN INTO THIS COLUMN]])),C694,"")</f>
        <v/>
      </c>
      <c r="H693" s="7" t="str">
        <f>LEFT(ScanWorkbook[[#This Row],[Pheno]],4)</f>
        <v/>
      </c>
      <c r="I693" s="7" t="str">
        <f>IF(SUM(COUNTIF(ScanWorkbook[[#This Row],[Pheno]],{"*.*"})),LEFT(ScanWorkbook[[#This Row],[Pheno]],7),_xlfn.CONCAT(LEFT(ScanWorkbook[[#This Row],[Pheno]],4),RIGHT(ScanWorkbook[[#This Row],[Pheno]],3)))</f>
        <v/>
      </c>
      <c r="J693" s="57" t="s">
        <v>8733</v>
      </c>
      <c r="K693" s="2" t="str">
        <f>IF(ScanWorkbook[[#This Row],[METRC]]=0,"",IF(ScanWorkbook[[#This Row],[METRC]]="","",_xlfn.CONCAT(ScanWorkbook[[#This Row],[Pheno Abv]],".",RIGHT(ScanWorkbook[[#This Row],[METRC]],6))))</f>
        <v/>
      </c>
      <c r="L693" s="7" t="s">
        <v>522</v>
      </c>
    </row>
    <row r="694" spans="1:12" x14ac:dyDescent="0.25">
      <c r="A694" s="8">
        <v>2</v>
      </c>
      <c r="B694" s="54" t="s">
        <v>8172</v>
      </c>
      <c r="C694" s="131" t="s">
        <v>7439</v>
      </c>
      <c r="D694" s="9">
        <v>23</v>
      </c>
      <c r="E694" s="8" t="s">
        <v>8217</v>
      </c>
      <c r="F694" s="7" t="str">
        <f>IF(ISEVEN(ROW(ScanWorkbook[[#This Row],[SCAN INTO THIS COLUMN]])),C694,"")</f>
        <v>.</v>
      </c>
      <c r="G694" s="7" t="str">
        <f>IF(ISEVEN(ROW(ScanWorkbook[[#This Row],[SCAN INTO THIS COLUMN]])),C695,"")</f>
        <v>.</v>
      </c>
      <c r="H694" s="7" t="str">
        <f>LEFT(ScanWorkbook[[#This Row],[Pheno]],4)</f>
        <v>.</v>
      </c>
      <c r="I694" s="7" t="str">
        <f>IF(SUM(COUNTIF(ScanWorkbook[[#This Row],[Pheno]],{"*.*"})),LEFT(ScanWorkbook[[#This Row],[Pheno]],7),_xlfn.CONCAT(LEFT(ScanWorkbook[[#This Row],[Pheno]],4),RIGHT(ScanWorkbook[[#This Row],[Pheno]],3)))</f>
        <v>.</v>
      </c>
      <c r="J694" s="57" t="s">
        <v>8734</v>
      </c>
      <c r="K694" s="2" t="str">
        <f>IF(ScanWorkbook[[#This Row],[METRC]]=0,"",IF(ScanWorkbook[[#This Row],[METRC]]="","",_xlfn.CONCAT(ScanWorkbook[[#This Row],[Pheno Abv]],".",RIGHT(ScanWorkbook[[#This Row],[METRC]],6))))</f>
        <v>...</v>
      </c>
      <c r="L694" s="7" t="s">
        <v>522</v>
      </c>
    </row>
    <row r="695" spans="1:12" x14ac:dyDescent="0.25">
      <c r="A695" s="8">
        <v>2</v>
      </c>
      <c r="B695" s="54" t="s">
        <v>8172</v>
      </c>
      <c r="C695" s="131" t="s">
        <v>7439</v>
      </c>
      <c r="D695" s="9">
        <v>23</v>
      </c>
      <c r="E695" s="8" t="s">
        <v>8217</v>
      </c>
      <c r="F695" s="7" t="str">
        <f>IF(ISEVEN(ROW(ScanWorkbook[[#This Row],[SCAN INTO THIS COLUMN]])),C695,"")</f>
        <v/>
      </c>
      <c r="G695" s="7" t="str">
        <f>IF(ISEVEN(ROW(ScanWorkbook[[#This Row],[SCAN INTO THIS COLUMN]])),C696,"")</f>
        <v/>
      </c>
      <c r="H695" s="7" t="str">
        <f>LEFT(ScanWorkbook[[#This Row],[Pheno]],4)</f>
        <v/>
      </c>
      <c r="I695" s="7" t="str">
        <f>IF(SUM(COUNTIF(ScanWorkbook[[#This Row],[Pheno]],{"*.*"})),LEFT(ScanWorkbook[[#This Row],[Pheno]],7),_xlfn.CONCAT(LEFT(ScanWorkbook[[#This Row],[Pheno]],4),RIGHT(ScanWorkbook[[#This Row],[Pheno]],3)))</f>
        <v/>
      </c>
      <c r="J695" s="57" t="s">
        <v>8734</v>
      </c>
      <c r="K695" s="2" t="str">
        <f>IF(ScanWorkbook[[#This Row],[METRC]]=0,"",IF(ScanWorkbook[[#This Row],[METRC]]="","",_xlfn.CONCAT(ScanWorkbook[[#This Row],[Pheno Abv]],".",RIGHT(ScanWorkbook[[#This Row],[METRC]],6))))</f>
        <v/>
      </c>
      <c r="L695" s="7" t="s">
        <v>522</v>
      </c>
    </row>
    <row r="696" spans="1:12" x14ac:dyDescent="0.25">
      <c r="A696" s="8">
        <v>2</v>
      </c>
      <c r="B696" s="54" t="s">
        <v>8172</v>
      </c>
      <c r="C696" s="131" t="s">
        <v>7439</v>
      </c>
      <c r="D696" s="9">
        <v>24</v>
      </c>
      <c r="E696" s="8" t="s">
        <v>8217</v>
      </c>
      <c r="F696" s="7" t="str">
        <f>IF(ISEVEN(ROW(ScanWorkbook[[#This Row],[SCAN INTO THIS COLUMN]])),C696,"")</f>
        <v>.</v>
      </c>
      <c r="G696" s="7" t="str">
        <f>IF(ISEVEN(ROW(ScanWorkbook[[#This Row],[SCAN INTO THIS COLUMN]])),C697,"")</f>
        <v>.</v>
      </c>
      <c r="H696" s="7" t="str">
        <f>LEFT(ScanWorkbook[[#This Row],[Pheno]],4)</f>
        <v>.</v>
      </c>
      <c r="I696" s="7" t="str">
        <f>IF(SUM(COUNTIF(ScanWorkbook[[#This Row],[Pheno]],{"*.*"})),LEFT(ScanWorkbook[[#This Row],[Pheno]],7),_xlfn.CONCAT(LEFT(ScanWorkbook[[#This Row],[Pheno]],4),RIGHT(ScanWorkbook[[#This Row],[Pheno]],3)))</f>
        <v>.</v>
      </c>
      <c r="J696" s="57" t="s">
        <v>8735</v>
      </c>
      <c r="K696" s="2" t="str">
        <f>IF(ScanWorkbook[[#This Row],[METRC]]=0,"",IF(ScanWorkbook[[#This Row],[METRC]]="","",_xlfn.CONCAT(ScanWorkbook[[#This Row],[Pheno Abv]],".",RIGHT(ScanWorkbook[[#This Row],[METRC]],6))))</f>
        <v>...</v>
      </c>
      <c r="L696" s="7" t="s">
        <v>522</v>
      </c>
    </row>
    <row r="697" spans="1:12" x14ac:dyDescent="0.25">
      <c r="A697" s="8">
        <v>2</v>
      </c>
      <c r="B697" s="54" t="s">
        <v>8172</v>
      </c>
      <c r="C697" s="131" t="s">
        <v>7439</v>
      </c>
      <c r="D697" s="9">
        <v>24</v>
      </c>
      <c r="E697" s="8" t="s">
        <v>8217</v>
      </c>
      <c r="F697" s="7" t="str">
        <f>IF(ISEVEN(ROW(ScanWorkbook[[#This Row],[SCAN INTO THIS COLUMN]])),C697,"")</f>
        <v/>
      </c>
      <c r="G697" s="7" t="str">
        <f>IF(ISEVEN(ROW(ScanWorkbook[[#This Row],[SCAN INTO THIS COLUMN]])),C698,"")</f>
        <v/>
      </c>
      <c r="H697" s="7" t="str">
        <f>LEFT(ScanWorkbook[[#This Row],[Pheno]],4)</f>
        <v/>
      </c>
      <c r="I697" s="7" t="str">
        <f>IF(SUM(COUNTIF(ScanWorkbook[[#This Row],[Pheno]],{"*.*"})),LEFT(ScanWorkbook[[#This Row],[Pheno]],7),_xlfn.CONCAT(LEFT(ScanWorkbook[[#This Row],[Pheno]],4),RIGHT(ScanWorkbook[[#This Row],[Pheno]],3)))</f>
        <v/>
      </c>
      <c r="J697" s="57" t="s">
        <v>8735</v>
      </c>
      <c r="K697" s="2" t="str">
        <f>IF(ScanWorkbook[[#This Row],[METRC]]=0,"",IF(ScanWorkbook[[#This Row],[METRC]]="","",_xlfn.CONCAT(ScanWorkbook[[#This Row],[Pheno Abv]],".",RIGHT(ScanWorkbook[[#This Row],[METRC]],6))))</f>
        <v/>
      </c>
      <c r="L697" s="7" t="s">
        <v>522</v>
      </c>
    </row>
    <row r="698" spans="1:12" x14ac:dyDescent="0.25">
      <c r="A698" s="8">
        <v>2</v>
      </c>
      <c r="B698" s="54" t="s">
        <v>8172</v>
      </c>
      <c r="C698" s="131" t="s">
        <v>7439</v>
      </c>
      <c r="D698" s="8">
        <v>25</v>
      </c>
      <c r="E698" s="8" t="s">
        <v>8217</v>
      </c>
      <c r="F698" s="7" t="str">
        <f>IF(ISEVEN(ROW(ScanWorkbook[[#This Row],[SCAN INTO THIS COLUMN]])),C698,"")</f>
        <v>.</v>
      </c>
      <c r="G698" s="7" t="str">
        <f>IF(ISEVEN(ROW(ScanWorkbook[[#This Row],[SCAN INTO THIS COLUMN]])),C699,"")</f>
        <v>.</v>
      </c>
      <c r="H698" s="7" t="str">
        <f>LEFT(ScanWorkbook[[#This Row],[Pheno]],4)</f>
        <v>.</v>
      </c>
      <c r="I698" s="7" t="str">
        <f>IF(SUM(COUNTIF(ScanWorkbook[[#This Row],[Pheno]],{"*.*"})),LEFT(ScanWorkbook[[#This Row],[Pheno]],7),_xlfn.CONCAT(LEFT(ScanWorkbook[[#This Row],[Pheno]],4),RIGHT(ScanWorkbook[[#This Row],[Pheno]],3)))</f>
        <v>.</v>
      </c>
      <c r="J698" s="57" t="s">
        <v>8736</v>
      </c>
      <c r="K698" s="2" t="str">
        <f>IF(ScanWorkbook[[#This Row],[METRC]]=0,"",IF(ScanWorkbook[[#This Row],[METRC]]="","",_xlfn.CONCAT(ScanWorkbook[[#This Row],[Pheno Abv]],".",RIGHT(ScanWorkbook[[#This Row],[METRC]],6))))</f>
        <v>...</v>
      </c>
      <c r="L698" s="7" t="s">
        <v>522</v>
      </c>
    </row>
    <row r="699" spans="1:12" x14ac:dyDescent="0.25">
      <c r="A699" s="8">
        <v>2</v>
      </c>
      <c r="B699" s="54" t="s">
        <v>8172</v>
      </c>
      <c r="C699" s="131" t="s">
        <v>7439</v>
      </c>
      <c r="D699" s="8">
        <v>25</v>
      </c>
      <c r="E699" s="8" t="s">
        <v>8217</v>
      </c>
      <c r="F699" s="7" t="str">
        <f>IF(ISEVEN(ROW(ScanWorkbook[[#This Row],[SCAN INTO THIS COLUMN]])),C699,"")</f>
        <v/>
      </c>
      <c r="G699" s="7" t="str">
        <f>IF(ISEVEN(ROW(ScanWorkbook[[#This Row],[SCAN INTO THIS COLUMN]])),C700,"")</f>
        <v/>
      </c>
      <c r="H699" s="7" t="str">
        <f>LEFT(ScanWorkbook[[#This Row],[Pheno]],4)</f>
        <v/>
      </c>
      <c r="I699" s="7" t="str">
        <f>IF(SUM(COUNTIF(ScanWorkbook[[#This Row],[Pheno]],{"*.*"})),LEFT(ScanWorkbook[[#This Row],[Pheno]],7),_xlfn.CONCAT(LEFT(ScanWorkbook[[#This Row],[Pheno]],4),RIGHT(ScanWorkbook[[#This Row],[Pheno]],3)))</f>
        <v/>
      </c>
      <c r="J699" s="57" t="s">
        <v>8736</v>
      </c>
      <c r="K699" s="2" t="str">
        <f>IF(ScanWorkbook[[#This Row],[METRC]]=0,"",IF(ScanWorkbook[[#This Row],[METRC]]="","",_xlfn.CONCAT(ScanWorkbook[[#This Row],[Pheno Abv]],".",RIGHT(ScanWorkbook[[#This Row],[METRC]],6))))</f>
        <v/>
      </c>
      <c r="L699" s="7" t="s">
        <v>522</v>
      </c>
    </row>
    <row r="700" spans="1:12" x14ac:dyDescent="0.25">
      <c r="A700" s="8">
        <v>2</v>
      </c>
      <c r="B700" s="54" t="s">
        <v>8172</v>
      </c>
      <c r="C700" s="131" t="s">
        <v>7439</v>
      </c>
      <c r="D700" s="8">
        <v>26</v>
      </c>
      <c r="E700" s="8" t="s">
        <v>8217</v>
      </c>
      <c r="F700" s="7" t="str">
        <f>IF(ISEVEN(ROW(ScanWorkbook[[#This Row],[SCAN INTO THIS COLUMN]])),C700,"")</f>
        <v>.</v>
      </c>
      <c r="G700" s="7" t="str">
        <f>IF(ISEVEN(ROW(ScanWorkbook[[#This Row],[SCAN INTO THIS COLUMN]])),C701,"")</f>
        <v>.</v>
      </c>
      <c r="H700" s="7" t="str">
        <f>LEFT(ScanWorkbook[[#This Row],[Pheno]],4)</f>
        <v>.</v>
      </c>
      <c r="I700" s="7" t="str">
        <f>IF(SUM(COUNTIF(ScanWorkbook[[#This Row],[Pheno]],{"*.*"})),LEFT(ScanWorkbook[[#This Row],[Pheno]],7),_xlfn.CONCAT(LEFT(ScanWorkbook[[#This Row],[Pheno]],4),RIGHT(ScanWorkbook[[#This Row],[Pheno]],3)))</f>
        <v>.</v>
      </c>
      <c r="J700" s="57" t="s">
        <v>8737</v>
      </c>
      <c r="K700" s="2" t="str">
        <f>IF(ScanWorkbook[[#This Row],[METRC]]=0,"",IF(ScanWorkbook[[#This Row],[METRC]]="","",_xlfn.CONCAT(ScanWorkbook[[#This Row],[Pheno Abv]],".",RIGHT(ScanWorkbook[[#This Row],[METRC]],6))))</f>
        <v>...</v>
      </c>
      <c r="L700" s="7" t="s">
        <v>522</v>
      </c>
    </row>
    <row r="701" spans="1:12" x14ac:dyDescent="0.25">
      <c r="A701" s="8">
        <v>2</v>
      </c>
      <c r="B701" s="54" t="s">
        <v>8172</v>
      </c>
      <c r="C701" s="131" t="s">
        <v>7439</v>
      </c>
      <c r="D701" s="8">
        <v>26</v>
      </c>
      <c r="E701" s="8" t="s">
        <v>8217</v>
      </c>
      <c r="F701" s="7" t="str">
        <f>IF(ISEVEN(ROW(ScanWorkbook[[#This Row],[SCAN INTO THIS COLUMN]])),C701,"")</f>
        <v/>
      </c>
      <c r="G701" s="7" t="str">
        <f>IF(ISEVEN(ROW(ScanWorkbook[[#This Row],[SCAN INTO THIS COLUMN]])),C702,"")</f>
        <v/>
      </c>
      <c r="H701" s="7" t="str">
        <f>LEFT(ScanWorkbook[[#This Row],[Pheno]],4)</f>
        <v/>
      </c>
      <c r="I701" s="7" t="str">
        <f>IF(SUM(COUNTIF(ScanWorkbook[[#This Row],[Pheno]],{"*.*"})),LEFT(ScanWorkbook[[#This Row],[Pheno]],7),_xlfn.CONCAT(LEFT(ScanWorkbook[[#This Row],[Pheno]],4),RIGHT(ScanWorkbook[[#This Row],[Pheno]],3)))</f>
        <v/>
      </c>
      <c r="J701" s="57" t="s">
        <v>8737</v>
      </c>
      <c r="K701" s="2" t="str">
        <f>IF(ScanWorkbook[[#This Row],[METRC]]=0,"",IF(ScanWorkbook[[#This Row],[METRC]]="","",_xlfn.CONCAT(ScanWorkbook[[#This Row],[Pheno Abv]],".",RIGHT(ScanWorkbook[[#This Row],[METRC]],6))))</f>
        <v/>
      </c>
      <c r="L701" s="7" t="s">
        <v>522</v>
      </c>
    </row>
    <row r="702" spans="1:12" x14ac:dyDescent="0.25">
      <c r="A702" s="8">
        <v>2</v>
      </c>
      <c r="B702" s="54" t="s">
        <v>8172</v>
      </c>
      <c r="C702" s="131" t="s">
        <v>7439</v>
      </c>
      <c r="D702" s="8">
        <v>27</v>
      </c>
      <c r="E702" s="8" t="s">
        <v>8217</v>
      </c>
      <c r="F702" s="7" t="str">
        <f>IF(ISEVEN(ROW(ScanWorkbook[[#This Row],[SCAN INTO THIS COLUMN]])),C702,"")</f>
        <v>.</v>
      </c>
      <c r="G702" s="7" t="str">
        <f>IF(ISEVEN(ROW(ScanWorkbook[[#This Row],[SCAN INTO THIS COLUMN]])),C703,"")</f>
        <v>.</v>
      </c>
      <c r="H702" s="7" t="str">
        <f>LEFT(ScanWorkbook[[#This Row],[Pheno]],4)</f>
        <v>.</v>
      </c>
      <c r="I702" s="7" t="str">
        <f>IF(SUM(COUNTIF(ScanWorkbook[[#This Row],[Pheno]],{"*.*"})),LEFT(ScanWorkbook[[#This Row],[Pheno]],7),_xlfn.CONCAT(LEFT(ScanWorkbook[[#This Row],[Pheno]],4),RIGHT(ScanWorkbook[[#This Row],[Pheno]],3)))</f>
        <v>.</v>
      </c>
      <c r="J702" s="57" t="s">
        <v>8738</v>
      </c>
      <c r="K702" s="2" t="str">
        <f>IF(ScanWorkbook[[#This Row],[METRC]]=0,"",IF(ScanWorkbook[[#This Row],[METRC]]="","",_xlfn.CONCAT(ScanWorkbook[[#This Row],[Pheno Abv]],".",RIGHT(ScanWorkbook[[#This Row],[METRC]],6))))</f>
        <v>...</v>
      </c>
      <c r="L702" s="7" t="s">
        <v>522</v>
      </c>
    </row>
    <row r="703" spans="1:12" x14ac:dyDescent="0.25">
      <c r="A703" s="8">
        <v>2</v>
      </c>
      <c r="B703" s="54" t="s">
        <v>8172</v>
      </c>
      <c r="C703" s="131" t="s">
        <v>7439</v>
      </c>
      <c r="D703" s="8">
        <v>27</v>
      </c>
      <c r="E703" s="8" t="s">
        <v>8217</v>
      </c>
      <c r="F703" s="7" t="str">
        <f>IF(ISEVEN(ROW(ScanWorkbook[[#This Row],[SCAN INTO THIS COLUMN]])),C703,"")</f>
        <v/>
      </c>
      <c r="G703" s="7" t="str">
        <f>IF(ISEVEN(ROW(ScanWorkbook[[#This Row],[SCAN INTO THIS COLUMN]])),C704,"")</f>
        <v/>
      </c>
      <c r="H703" s="7" t="str">
        <f>LEFT(ScanWorkbook[[#This Row],[Pheno]],4)</f>
        <v/>
      </c>
      <c r="I703" s="7" t="str">
        <f>IF(SUM(COUNTIF(ScanWorkbook[[#This Row],[Pheno]],{"*.*"})),LEFT(ScanWorkbook[[#This Row],[Pheno]],7),_xlfn.CONCAT(LEFT(ScanWorkbook[[#This Row],[Pheno]],4),RIGHT(ScanWorkbook[[#This Row],[Pheno]],3)))</f>
        <v/>
      </c>
      <c r="J703" s="57" t="s">
        <v>8738</v>
      </c>
      <c r="K703" s="2" t="str">
        <f>IF(ScanWorkbook[[#This Row],[METRC]]=0,"",IF(ScanWorkbook[[#This Row],[METRC]]="","",_xlfn.CONCAT(ScanWorkbook[[#This Row],[Pheno Abv]],".",RIGHT(ScanWorkbook[[#This Row],[METRC]],6))))</f>
        <v/>
      </c>
      <c r="L703" s="7" t="s">
        <v>522</v>
      </c>
    </row>
    <row r="704" spans="1:12" x14ac:dyDescent="0.25">
      <c r="A704" s="8">
        <v>2</v>
      </c>
      <c r="B704" s="54" t="s">
        <v>8172</v>
      </c>
      <c r="C704" s="131" t="s">
        <v>7439</v>
      </c>
      <c r="D704" s="8">
        <v>28</v>
      </c>
      <c r="E704" s="8" t="s">
        <v>8217</v>
      </c>
      <c r="F704" s="7" t="str">
        <f>IF(ISEVEN(ROW(ScanWorkbook[[#This Row],[SCAN INTO THIS COLUMN]])),C704,"")</f>
        <v>.</v>
      </c>
      <c r="G704" s="7" t="str">
        <f>IF(ISEVEN(ROW(ScanWorkbook[[#This Row],[SCAN INTO THIS COLUMN]])),C705,"")</f>
        <v>.</v>
      </c>
      <c r="H704" s="7" t="str">
        <f>LEFT(ScanWorkbook[[#This Row],[Pheno]],4)</f>
        <v>.</v>
      </c>
      <c r="I704" s="7" t="str">
        <f>IF(SUM(COUNTIF(ScanWorkbook[[#This Row],[Pheno]],{"*.*"})),LEFT(ScanWorkbook[[#This Row],[Pheno]],7),_xlfn.CONCAT(LEFT(ScanWorkbook[[#This Row],[Pheno]],4),RIGHT(ScanWorkbook[[#This Row],[Pheno]],3)))</f>
        <v>.</v>
      </c>
      <c r="J704" s="57" t="s">
        <v>8739</v>
      </c>
      <c r="K704" s="2" t="str">
        <f>IF(ScanWorkbook[[#This Row],[METRC]]=0,"",IF(ScanWorkbook[[#This Row],[METRC]]="","",_xlfn.CONCAT(ScanWorkbook[[#This Row],[Pheno Abv]],".",RIGHT(ScanWorkbook[[#This Row],[METRC]],6))))</f>
        <v>...</v>
      </c>
      <c r="L704" s="7" t="s">
        <v>522</v>
      </c>
    </row>
    <row r="705" spans="1:12" x14ac:dyDescent="0.25">
      <c r="A705" s="8">
        <v>2</v>
      </c>
      <c r="B705" s="54" t="s">
        <v>8172</v>
      </c>
      <c r="C705" s="131" t="s">
        <v>7439</v>
      </c>
      <c r="D705" s="8">
        <v>28</v>
      </c>
      <c r="E705" s="8" t="s">
        <v>8217</v>
      </c>
      <c r="F705" s="7" t="str">
        <f>IF(ISEVEN(ROW(ScanWorkbook[[#This Row],[SCAN INTO THIS COLUMN]])),C705,"")</f>
        <v/>
      </c>
      <c r="G705" s="7" t="str">
        <f>IF(ISEVEN(ROW(ScanWorkbook[[#This Row],[SCAN INTO THIS COLUMN]])),C706,"")</f>
        <v/>
      </c>
      <c r="H705" s="7" t="str">
        <f>LEFT(ScanWorkbook[[#This Row],[Pheno]],4)</f>
        <v/>
      </c>
      <c r="I705" s="7" t="str">
        <f>IF(SUM(COUNTIF(ScanWorkbook[[#This Row],[Pheno]],{"*.*"})),LEFT(ScanWorkbook[[#This Row],[Pheno]],7),_xlfn.CONCAT(LEFT(ScanWorkbook[[#This Row],[Pheno]],4),RIGHT(ScanWorkbook[[#This Row],[Pheno]],3)))</f>
        <v/>
      </c>
      <c r="J705" s="57" t="s">
        <v>8739</v>
      </c>
      <c r="K705" s="2" t="str">
        <f>IF(ScanWorkbook[[#This Row],[METRC]]=0,"",IF(ScanWorkbook[[#This Row],[METRC]]="","",_xlfn.CONCAT(ScanWorkbook[[#This Row],[Pheno Abv]],".",RIGHT(ScanWorkbook[[#This Row],[METRC]],6))))</f>
        <v/>
      </c>
      <c r="L705" s="7" t="s">
        <v>522</v>
      </c>
    </row>
    <row r="706" spans="1:12" x14ac:dyDescent="0.25">
      <c r="A706" s="8">
        <v>2</v>
      </c>
      <c r="B706" s="54" t="s">
        <v>8172</v>
      </c>
      <c r="C706" s="131" t="s">
        <v>7439</v>
      </c>
      <c r="D706" s="8">
        <v>29</v>
      </c>
      <c r="E706" s="8" t="s">
        <v>8217</v>
      </c>
      <c r="F706" s="7" t="str">
        <f>IF(ISEVEN(ROW(ScanWorkbook[[#This Row],[SCAN INTO THIS COLUMN]])),C706,"")</f>
        <v>.</v>
      </c>
      <c r="G706" s="7" t="str">
        <f>IF(ISEVEN(ROW(ScanWorkbook[[#This Row],[SCAN INTO THIS COLUMN]])),C707,"")</f>
        <v>.</v>
      </c>
      <c r="H706" s="7" t="str">
        <f>LEFT(ScanWorkbook[[#This Row],[Pheno]],4)</f>
        <v>.</v>
      </c>
      <c r="I706" s="7" t="str">
        <f>IF(SUM(COUNTIF(ScanWorkbook[[#This Row],[Pheno]],{"*.*"})),LEFT(ScanWorkbook[[#This Row],[Pheno]],7),_xlfn.CONCAT(LEFT(ScanWorkbook[[#This Row],[Pheno]],4),RIGHT(ScanWorkbook[[#This Row],[Pheno]],3)))</f>
        <v>.</v>
      </c>
      <c r="J706" s="57" t="s">
        <v>8740</v>
      </c>
      <c r="K706" s="2" t="str">
        <f>IF(ScanWorkbook[[#This Row],[METRC]]=0,"",IF(ScanWorkbook[[#This Row],[METRC]]="","",_xlfn.CONCAT(ScanWorkbook[[#This Row],[Pheno Abv]],".",RIGHT(ScanWorkbook[[#This Row],[METRC]],6))))</f>
        <v>...</v>
      </c>
      <c r="L706" s="7" t="s">
        <v>522</v>
      </c>
    </row>
    <row r="707" spans="1:12" x14ac:dyDescent="0.25">
      <c r="A707" s="8">
        <v>2</v>
      </c>
      <c r="B707" s="54" t="s">
        <v>8172</v>
      </c>
      <c r="C707" s="131" t="s">
        <v>7439</v>
      </c>
      <c r="D707" s="8">
        <v>29</v>
      </c>
      <c r="E707" s="8" t="s">
        <v>8217</v>
      </c>
      <c r="F707" s="7" t="str">
        <f>IF(ISEVEN(ROW(ScanWorkbook[[#This Row],[SCAN INTO THIS COLUMN]])),C707,"")</f>
        <v/>
      </c>
      <c r="G707" s="7" t="str">
        <f>IF(ISEVEN(ROW(ScanWorkbook[[#This Row],[SCAN INTO THIS COLUMN]])),C708,"")</f>
        <v/>
      </c>
      <c r="H707" s="7" t="str">
        <f>LEFT(ScanWorkbook[[#This Row],[Pheno]],4)</f>
        <v/>
      </c>
      <c r="I707" s="7" t="str">
        <f>IF(SUM(COUNTIF(ScanWorkbook[[#This Row],[Pheno]],{"*.*"})),LEFT(ScanWorkbook[[#This Row],[Pheno]],7),_xlfn.CONCAT(LEFT(ScanWorkbook[[#This Row],[Pheno]],4),RIGHT(ScanWorkbook[[#This Row],[Pheno]],3)))</f>
        <v/>
      </c>
      <c r="J707" s="57" t="s">
        <v>8740</v>
      </c>
      <c r="K707" s="2" t="str">
        <f>IF(ScanWorkbook[[#This Row],[METRC]]=0,"",IF(ScanWorkbook[[#This Row],[METRC]]="","",_xlfn.CONCAT(ScanWorkbook[[#This Row],[Pheno Abv]],".",RIGHT(ScanWorkbook[[#This Row],[METRC]],6))))</f>
        <v/>
      </c>
      <c r="L707" s="7" t="s">
        <v>522</v>
      </c>
    </row>
    <row r="708" spans="1:12" x14ac:dyDescent="0.25">
      <c r="A708" s="8">
        <v>2</v>
      </c>
      <c r="B708" s="54" t="s">
        <v>8172</v>
      </c>
      <c r="C708" s="131" t="s">
        <v>7439</v>
      </c>
      <c r="D708" s="8">
        <v>30</v>
      </c>
      <c r="E708" s="8" t="s">
        <v>8217</v>
      </c>
      <c r="F708" s="7" t="str">
        <f>IF(ISEVEN(ROW(ScanWorkbook[[#This Row],[SCAN INTO THIS COLUMN]])),C708,"")</f>
        <v>.</v>
      </c>
      <c r="G708" s="7" t="str">
        <f>IF(ISEVEN(ROW(ScanWorkbook[[#This Row],[SCAN INTO THIS COLUMN]])),C709,"")</f>
        <v>.</v>
      </c>
      <c r="H708" s="7" t="str">
        <f>LEFT(ScanWorkbook[[#This Row],[Pheno]],4)</f>
        <v>.</v>
      </c>
      <c r="I708" s="7" t="str">
        <f>IF(SUM(COUNTIF(ScanWorkbook[[#This Row],[Pheno]],{"*.*"})),LEFT(ScanWorkbook[[#This Row],[Pheno]],7),_xlfn.CONCAT(LEFT(ScanWorkbook[[#This Row],[Pheno]],4),RIGHT(ScanWorkbook[[#This Row],[Pheno]],3)))</f>
        <v>.</v>
      </c>
      <c r="J708" s="57" t="s">
        <v>8741</v>
      </c>
      <c r="K708" s="2" t="str">
        <f>IF(ScanWorkbook[[#This Row],[METRC]]=0,"",IF(ScanWorkbook[[#This Row],[METRC]]="","",_xlfn.CONCAT(ScanWorkbook[[#This Row],[Pheno Abv]],".",RIGHT(ScanWorkbook[[#This Row],[METRC]],6))))</f>
        <v>...</v>
      </c>
      <c r="L708" s="7" t="s">
        <v>522</v>
      </c>
    </row>
    <row r="709" spans="1:12" x14ac:dyDescent="0.25">
      <c r="A709" s="11">
        <v>2</v>
      </c>
      <c r="B709" s="55" t="s">
        <v>8172</v>
      </c>
      <c r="C709" s="131" t="s">
        <v>7439</v>
      </c>
      <c r="D709" s="11">
        <v>30</v>
      </c>
      <c r="E709" s="8" t="s">
        <v>8217</v>
      </c>
      <c r="F709" s="10" t="str">
        <f>IF(ISEVEN(ROW(ScanWorkbook[[#This Row],[SCAN INTO THIS COLUMN]])),C709,"")</f>
        <v/>
      </c>
      <c r="G709" s="10" t="str">
        <f>IF(ISEVEN(ROW(ScanWorkbook[[#This Row],[SCAN INTO THIS COLUMN]])),C710,"")</f>
        <v/>
      </c>
      <c r="H709" s="10" t="str">
        <f>LEFT(ScanWorkbook[[#This Row],[Pheno]],4)</f>
        <v/>
      </c>
      <c r="I709" s="10" t="str">
        <f>IF(SUM(COUNTIF(ScanWorkbook[[#This Row],[Pheno]],{"*.*"})),LEFT(ScanWorkbook[[#This Row],[Pheno]],7),_xlfn.CONCAT(LEFT(ScanWorkbook[[#This Row],[Pheno]],4),RIGHT(ScanWorkbook[[#This Row],[Pheno]],3)))</f>
        <v/>
      </c>
      <c r="J709" s="57" t="s">
        <v>8741</v>
      </c>
      <c r="K709" s="2" t="str">
        <f>IF(ScanWorkbook[[#This Row],[METRC]]=0,"",IF(ScanWorkbook[[#This Row],[METRC]]="","",_xlfn.CONCAT(ScanWorkbook[[#This Row],[Pheno Abv]],".",RIGHT(ScanWorkbook[[#This Row],[METRC]],6))))</f>
        <v/>
      </c>
      <c r="L709" s="7" t="s">
        <v>522</v>
      </c>
    </row>
    <row r="710" spans="1:12" x14ac:dyDescent="0.25">
      <c r="A710" s="8">
        <v>3</v>
      </c>
      <c r="B710" s="54" t="s">
        <v>8172</v>
      </c>
      <c r="C710" s="131" t="s">
        <v>9055</v>
      </c>
      <c r="D710" s="9">
        <v>1</v>
      </c>
      <c r="E710" s="8" t="s">
        <v>8218</v>
      </c>
      <c r="F710" s="7" t="str">
        <f>IF(ISEVEN(ROW(ScanWorkbook[[#This Row],[SCAN INTO THIS COLUMN]])),C710,"")</f>
        <v>1A4070000000065000094426</v>
      </c>
      <c r="G710" s="7" t="str">
        <f>IF(ISEVEN(ROW(ScanWorkbook[[#This Row],[SCAN INTO THIS COLUMN]])),C711,"")</f>
        <v>GFSD189.082552</v>
      </c>
      <c r="H710" s="7" t="str">
        <f>LEFT(ScanWorkbook[[#This Row],[Pheno]],4)</f>
        <v>GFSD</v>
      </c>
      <c r="I710" s="7" t="str">
        <f>IF(SUM(COUNTIF(ScanWorkbook[[#This Row],[Pheno]],{"*.*"})),LEFT(ScanWorkbook[[#This Row],[Pheno]],7),_xlfn.CONCAT(LEFT(ScanWorkbook[[#This Row],[Pheno]],4),RIGHT(ScanWorkbook[[#This Row],[Pheno]],3)))</f>
        <v>GFSD189</v>
      </c>
      <c r="J710" s="57" t="s">
        <v>8506</v>
      </c>
      <c r="K710" s="2" t="str">
        <f>IF(ScanWorkbook[[#This Row],[METRC]]=0,"",IF(ScanWorkbook[[#This Row],[METRC]]="","",_xlfn.CONCAT(ScanWorkbook[[#This Row],[Pheno Abv]],".",RIGHT(ScanWorkbook[[#This Row],[METRC]],6))))</f>
        <v>GFSD189.094426</v>
      </c>
      <c r="L710" s="7" t="s">
        <v>522</v>
      </c>
    </row>
    <row r="711" spans="1:12" x14ac:dyDescent="0.25">
      <c r="A711" s="8">
        <v>3</v>
      </c>
      <c r="B711" s="54" t="s">
        <v>8172</v>
      </c>
      <c r="C711" s="131" t="s">
        <v>7602</v>
      </c>
      <c r="D711" s="9">
        <v>1</v>
      </c>
      <c r="E711" s="8" t="s">
        <v>8218</v>
      </c>
      <c r="F711" s="7" t="str">
        <f>IF(ISEVEN(ROW(ScanWorkbook[[#This Row],[SCAN INTO THIS COLUMN]])),C711,"")</f>
        <v/>
      </c>
      <c r="G711" s="7" t="str">
        <f>IF(ISEVEN(ROW(ScanWorkbook[[#This Row],[SCAN INTO THIS COLUMN]])),C712,"")</f>
        <v/>
      </c>
      <c r="H711" s="7" t="str">
        <f>LEFT(ScanWorkbook[[#This Row],[Pheno]],4)</f>
        <v/>
      </c>
      <c r="I711" s="7" t="str">
        <f>IF(SUM(COUNTIF(ScanWorkbook[[#This Row],[Pheno]],{"*.*"})),LEFT(ScanWorkbook[[#This Row],[Pheno]],7),_xlfn.CONCAT(LEFT(ScanWorkbook[[#This Row],[Pheno]],4),RIGHT(ScanWorkbook[[#This Row],[Pheno]],3)))</f>
        <v/>
      </c>
      <c r="J711" s="57" t="s">
        <v>8506</v>
      </c>
      <c r="K711" s="2" t="str">
        <f>IF(ScanWorkbook[[#This Row],[METRC]]=0,"",IF(ScanWorkbook[[#This Row],[METRC]]="","",_xlfn.CONCAT(ScanWorkbook[[#This Row],[Pheno Abv]],".",RIGHT(ScanWorkbook[[#This Row],[METRC]],6))))</f>
        <v/>
      </c>
      <c r="L711" s="7" t="s">
        <v>522</v>
      </c>
    </row>
    <row r="712" spans="1:12" x14ac:dyDescent="0.25">
      <c r="A712" s="8">
        <v>3</v>
      </c>
      <c r="B712" s="54" t="s">
        <v>8172</v>
      </c>
      <c r="C712" s="131" t="s">
        <v>9085</v>
      </c>
      <c r="D712" s="9">
        <v>2</v>
      </c>
      <c r="E712" s="8" t="s">
        <v>8218</v>
      </c>
      <c r="F712" s="7" t="str">
        <f>IF(ISEVEN(ROW(ScanWorkbook[[#This Row],[SCAN INTO THIS COLUMN]])),C712,"")</f>
        <v>1A4070000000065000094236</v>
      </c>
      <c r="G712" s="7" t="str">
        <f>IF(ISEVEN(ROW(ScanWorkbook[[#This Row],[SCAN INTO THIS COLUMN]])),C713,"")</f>
        <v>BLDS207.069902</v>
      </c>
      <c r="H712" s="7" t="str">
        <f>LEFT(ScanWorkbook[[#This Row],[Pheno]],4)</f>
        <v>BLDS</v>
      </c>
      <c r="I712" s="7" t="str">
        <f>IF(SUM(COUNTIF(ScanWorkbook[[#This Row],[Pheno]],{"*.*"})),LEFT(ScanWorkbook[[#This Row],[Pheno]],7),_xlfn.CONCAT(LEFT(ScanWorkbook[[#This Row],[Pheno]],4),RIGHT(ScanWorkbook[[#This Row],[Pheno]],3)))</f>
        <v>BLDS207</v>
      </c>
      <c r="J712" s="57" t="s">
        <v>8507</v>
      </c>
      <c r="K712" s="2" t="str">
        <f>IF(ScanWorkbook[[#This Row],[METRC]]=0,"",IF(ScanWorkbook[[#This Row],[METRC]]="","",_xlfn.CONCAT(ScanWorkbook[[#This Row],[Pheno Abv]],".",RIGHT(ScanWorkbook[[#This Row],[METRC]],6))))</f>
        <v>BLDS207.094236</v>
      </c>
      <c r="L712" s="7" t="s">
        <v>522</v>
      </c>
    </row>
    <row r="713" spans="1:12" x14ac:dyDescent="0.25">
      <c r="A713" s="8">
        <v>3</v>
      </c>
      <c r="B713" s="54" t="s">
        <v>8172</v>
      </c>
      <c r="C713" s="131" t="s">
        <v>11417</v>
      </c>
      <c r="D713" s="9">
        <v>2</v>
      </c>
      <c r="E713" s="8" t="s">
        <v>8218</v>
      </c>
      <c r="F713" s="7" t="str">
        <f>IF(ISEVEN(ROW(ScanWorkbook[[#This Row],[SCAN INTO THIS COLUMN]])),C713,"")</f>
        <v/>
      </c>
      <c r="G713" s="7" t="str">
        <f>IF(ISEVEN(ROW(ScanWorkbook[[#This Row],[SCAN INTO THIS COLUMN]])),C714,"")</f>
        <v/>
      </c>
      <c r="H713" s="7" t="str">
        <f>LEFT(ScanWorkbook[[#This Row],[Pheno]],4)</f>
        <v/>
      </c>
      <c r="I713" s="7" t="str">
        <f>IF(SUM(COUNTIF(ScanWorkbook[[#This Row],[Pheno]],{"*.*"})),LEFT(ScanWorkbook[[#This Row],[Pheno]],7),_xlfn.CONCAT(LEFT(ScanWorkbook[[#This Row],[Pheno]],4),RIGHT(ScanWorkbook[[#This Row],[Pheno]],3)))</f>
        <v/>
      </c>
      <c r="J713" s="57" t="s">
        <v>8507</v>
      </c>
      <c r="K713" s="2" t="str">
        <f>IF(ScanWorkbook[[#This Row],[METRC]]=0,"",IF(ScanWorkbook[[#This Row],[METRC]]="","",_xlfn.CONCAT(ScanWorkbook[[#This Row],[Pheno Abv]],".",RIGHT(ScanWorkbook[[#This Row],[METRC]],6))))</f>
        <v/>
      </c>
      <c r="L713" s="7" t="s">
        <v>522</v>
      </c>
    </row>
    <row r="714" spans="1:12" x14ac:dyDescent="0.25">
      <c r="A714" s="8">
        <v>3</v>
      </c>
      <c r="B714" s="54" t="s">
        <v>8172</v>
      </c>
      <c r="C714" s="131" t="s">
        <v>7924</v>
      </c>
      <c r="D714" s="9">
        <v>3</v>
      </c>
      <c r="E714" s="8" t="s">
        <v>8218</v>
      </c>
      <c r="F714" s="7" t="str">
        <f>IF(ISEVEN(ROW(ScanWorkbook[[#This Row],[SCAN INTO THIS COLUMN]])),C714,"")</f>
        <v>1A4070000000065000090996</v>
      </c>
      <c r="G714" s="7" t="str">
        <f>IF(ISEVEN(ROW(ScanWorkbook[[#This Row],[SCAN INTO THIS COLUMN]])),C715,"")</f>
        <v>STR8014.076811</v>
      </c>
      <c r="H714" s="7" t="str">
        <f>LEFT(ScanWorkbook[[#This Row],[Pheno]],4)</f>
        <v>STR8</v>
      </c>
      <c r="I714" s="7" t="str">
        <f>IF(SUM(COUNTIF(ScanWorkbook[[#This Row],[Pheno]],{"*.*"})),LEFT(ScanWorkbook[[#This Row],[Pheno]],7),_xlfn.CONCAT(LEFT(ScanWorkbook[[#This Row],[Pheno]],4),RIGHT(ScanWorkbook[[#This Row],[Pheno]],3)))</f>
        <v>STR8014</v>
      </c>
      <c r="J714" s="57" t="s">
        <v>8508</v>
      </c>
      <c r="K714" s="2" t="str">
        <f>IF(ScanWorkbook[[#This Row],[METRC]]=0,"",IF(ScanWorkbook[[#This Row],[METRC]]="","",_xlfn.CONCAT(ScanWorkbook[[#This Row],[Pheno Abv]],".",RIGHT(ScanWorkbook[[#This Row],[METRC]],6))))</f>
        <v>STR8014.090996</v>
      </c>
      <c r="L714" s="7" t="s">
        <v>522</v>
      </c>
    </row>
    <row r="715" spans="1:12" x14ac:dyDescent="0.25">
      <c r="A715" s="8">
        <v>3</v>
      </c>
      <c r="B715" s="54" t="s">
        <v>8172</v>
      </c>
      <c r="C715" s="131" t="s">
        <v>7373</v>
      </c>
      <c r="D715" s="9">
        <v>3</v>
      </c>
      <c r="E715" s="8" t="s">
        <v>8218</v>
      </c>
      <c r="F715" s="7" t="str">
        <f>IF(ISEVEN(ROW(ScanWorkbook[[#This Row],[SCAN INTO THIS COLUMN]])),C715,"")</f>
        <v/>
      </c>
      <c r="G715" s="7" t="str">
        <f>IF(ISEVEN(ROW(ScanWorkbook[[#This Row],[SCAN INTO THIS COLUMN]])),C716,"")</f>
        <v/>
      </c>
      <c r="H715" s="7" t="str">
        <f>LEFT(ScanWorkbook[[#This Row],[Pheno]],4)</f>
        <v/>
      </c>
      <c r="I715" s="7" t="str">
        <f>IF(SUM(COUNTIF(ScanWorkbook[[#This Row],[Pheno]],{"*.*"})),LEFT(ScanWorkbook[[#This Row],[Pheno]],7),_xlfn.CONCAT(LEFT(ScanWorkbook[[#This Row],[Pheno]],4),RIGHT(ScanWorkbook[[#This Row],[Pheno]],3)))</f>
        <v/>
      </c>
      <c r="J715" s="57" t="s">
        <v>8508</v>
      </c>
      <c r="K715" s="2" t="str">
        <f>IF(ScanWorkbook[[#This Row],[METRC]]=0,"",IF(ScanWorkbook[[#This Row],[METRC]]="","",_xlfn.CONCAT(ScanWorkbook[[#This Row],[Pheno Abv]],".",RIGHT(ScanWorkbook[[#This Row],[METRC]],6))))</f>
        <v/>
      </c>
      <c r="L715" s="7" t="s">
        <v>522</v>
      </c>
    </row>
    <row r="716" spans="1:12" x14ac:dyDescent="0.25">
      <c r="A716" s="8">
        <v>3</v>
      </c>
      <c r="B716" s="54" t="s">
        <v>8172</v>
      </c>
      <c r="C716" s="131" t="s">
        <v>7639</v>
      </c>
      <c r="D716" s="9">
        <v>4</v>
      </c>
      <c r="E716" s="8" t="s">
        <v>8218</v>
      </c>
      <c r="F716" s="7" t="str">
        <f>IF(ISEVEN(ROW(ScanWorkbook[[#This Row],[SCAN INTO THIS COLUMN]])),C716,"")</f>
        <v>1A4070000000065000087213</v>
      </c>
      <c r="G716" s="7" t="str">
        <f>IF(ISEVEN(ROW(ScanWorkbook[[#This Row],[SCAN INTO THIS COLUMN]])),C717,"")</f>
        <v>DITO009.074611</v>
      </c>
      <c r="H716" s="7" t="str">
        <f>LEFT(ScanWorkbook[[#This Row],[Pheno]],4)</f>
        <v>DITO</v>
      </c>
      <c r="I716" s="7" t="str">
        <f>IF(SUM(COUNTIF(ScanWorkbook[[#This Row],[Pheno]],{"*.*"})),LEFT(ScanWorkbook[[#This Row],[Pheno]],7),_xlfn.CONCAT(LEFT(ScanWorkbook[[#This Row],[Pheno]],4),RIGHT(ScanWorkbook[[#This Row],[Pheno]],3)))</f>
        <v>DITO009</v>
      </c>
      <c r="J716" s="57" t="s">
        <v>8509</v>
      </c>
      <c r="K716" s="2" t="str">
        <f>IF(ScanWorkbook[[#This Row],[METRC]]=0,"",IF(ScanWorkbook[[#This Row],[METRC]]="","",_xlfn.CONCAT(ScanWorkbook[[#This Row],[Pheno Abv]],".",RIGHT(ScanWorkbook[[#This Row],[METRC]],6))))</f>
        <v>DITO009.087213</v>
      </c>
      <c r="L716" s="7" t="s">
        <v>522</v>
      </c>
    </row>
    <row r="717" spans="1:12" x14ac:dyDescent="0.25">
      <c r="A717" s="8">
        <v>3</v>
      </c>
      <c r="B717" s="54" t="s">
        <v>8172</v>
      </c>
      <c r="C717" s="131" t="s">
        <v>2795</v>
      </c>
      <c r="D717" s="9">
        <v>4</v>
      </c>
      <c r="E717" s="8" t="s">
        <v>8218</v>
      </c>
      <c r="F717" s="7" t="str">
        <f>IF(ISEVEN(ROW(ScanWorkbook[[#This Row],[SCAN INTO THIS COLUMN]])),C717,"")</f>
        <v/>
      </c>
      <c r="G717" s="7" t="str">
        <f>IF(ISEVEN(ROW(ScanWorkbook[[#This Row],[SCAN INTO THIS COLUMN]])),C718,"")</f>
        <v/>
      </c>
      <c r="H717" s="7" t="str">
        <f>LEFT(ScanWorkbook[[#This Row],[Pheno]],4)</f>
        <v/>
      </c>
      <c r="I717" s="7" t="str">
        <f>IF(SUM(COUNTIF(ScanWorkbook[[#This Row],[Pheno]],{"*.*"})),LEFT(ScanWorkbook[[#This Row],[Pheno]],7),_xlfn.CONCAT(LEFT(ScanWorkbook[[#This Row],[Pheno]],4),RIGHT(ScanWorkbook[[#This Row],[Pheno]],3)))</f>
        <v/>
      </c>
      <c r="J717" s="57" t="s">
        <v>8509</v>
      </c>
      <c r="K717" s="2" t="str">
        <f>IF(ScanWorkbook[[#This Row],[METRC]]=0,"",IF(ScanWorkbook[[#This Row],[METRC]]="","",_xlfn.CONCAT(ScanWorkbook[[#This Row],[Pheno Abv]],".",RIGHT(ScanWorkbook[[#This Row],[METRC]],6))))</f>
        <v/>
      </c>
      <c r="L717" s="7" t="s">
        <v>522</v>
      </c>
    </row>
    <row r="718" spans="1:12" x14ac:dyDescent="0.25">
      <c r="A718" s="8">
        <v>3</v>
      </c>
      <c r="B718" s="54" t="s">
        <v>8172</v>
      </c>
      <c r="C718" s="131" t="s">
        <v>7923</v>
      </c>
      <c r="D718" s="9">
        <v>5</v>
      </c>
      <c r="E718" s="8" t="s">
        <v>8218</v>
      </c>
      <c r="F718" s="7" t="str">
        <f>IF(ISEVEN(ROW(ScanWorkbook[[#This Row],[SCAN INTO THIS COLUMN]])),C718,"")</f>
        <v>1A4070000000065000090919</v>
      </c>
      <c r="G718" s="7" t="str">
        <f>IF(ISEVEN(ROW(ScanWorkbook[[#This Row],[SCAN INTO THIS COLUMN]])),C719,"")</f>
        <v>STR8014.082090</v>
      </c>
      <c r="H718" s="7" t="str">
        <f>LEFT(ScanWorkbook[[#This Row],[Pheno]],4)</f>
        <v>STR8</v>
      </c>
      <c r="I718" s="7" t="str">
        <f>IF(SUM(COUNTIF(ScanWorkbook[[#This Row],[Pheno]],{"*.*"})),LEFT(ScanWorkbook[[#This Row],[Pheno]],7),_xlfn.CONCAT(LEFT(ScanWorkbook[[#This Row],[Pheno]],4),RIGHT(ScanWorkbook[[#This Row],[Pheno]],3)))</f>
        <v>STR8014</v>
      </c>
      <c r="J718" s="57" t="s">
        <v>8510</v>
      </c>
      <c r="K718" s="2" t="str">
        <f>IF(ScanWorkbook[[#This Row],[METRC]]=0,"",IF(ScanWorkbook[[#This Row],[METRC]]="","",_xlfn.CONCAT(ScanWorkbook[[#This Row],[Pheno Abv]],".",RIGHT(ScanWorkbook[[#This Row],[METRC]],6))))</f>
        <v>STR8014.090919</v>
      </c>
      <c r="L718" s="7" t="s">
        <v>522</v>
      </c>
    </row>
    <row r="719" spans="1:12" x14ac:dyDescent="0.25">
      <c r="A719" s="8">
        <v>3</v>
      </c>
      <c r="B719" s="54" t="s">
        <v>8172</v>
      </c>
      <c r="C719" s="131" t="s">
        <v>7548</v>
      </c>
      <c r="D719" s="9">
        <v>5</v>
      </c>
      <c r="E719" s="8" t="s">
        <v>8218</v>
      </c>
      <c r="F719" s="7" t="str">
        <f>IF(ISEVEN(ROW(ScanWorkbook[[#This Row],[SCAN INTO THIS COLUMN]])),C719,"")</f>
        <v/>
      </c>
      <c r="G719" s="7" t="str">
        <f>IF(ISEVEN(ROW(ScanWorkbook[[#This Row],[SCAN INTO THIS COLUMN]])),C720,"")</f>
        <v/>
      </c>
      <c r="H719" s="7" t="str">
        <f>LEFT(ScanWorkbook[[#This Row],[Pheno]],4)</f>
        <v/>
      </c>
      <c r="I719" s="7" t="str">
        <f>IF(SUM(COUNTIF(ScanWorkbook[[#This Row],[Pheno]],{"*.*"})),LEFT(ScanWorkbook[[#This Row],[Pheno]],7),_xlfn.CONCAT(LEFT(ScanWorkbook[[#This Row],[Pheno]],4),RIGHT(ScanWorkbook[[#This Row],[Pheno]],3)))</f>
        <v/>
      </c>
      <c r="J719" s="57" t="s">
        <v>8510</v>
      </c>
      <c r="K719" s="2" t="str">
        <f>IF(ScanWorkbook[[#This Row],[METRC]]=0,"",IF(ScanWorkbook[[#This Row],[METRC]]="","",_xlfn.CONCAT(ScanWorkbook[[#This Row],[Pheno Abv]],".",RIGHT(ScanWorkbook[[#This Row],[METRC]],6))))</f>
        <v/>
      </c>
      <c r="L719" s="7" t="s">
        <v>522</v>
      </c>
    </row>
    <row r="720" spans="1:12" x14ac:dyDescent="0.25">
      <c r="A720" s="8">
        <v>3</v>
      </c>
      <c r="B720" s="54" t="s">
        <v>8172</v>
      </c>
      <c r="C720" s="131" t="s">
        <v>7734</v>
      </c>
      <c r="D720" s="9">
        <v>6</v>
      </c>
      <c r="E720" s="8" t="s">
        <v>8218</v>
      </c>
      <c r="F720" s="7" t="str">
        <f>IF(ISEVEN(ROW(ScanWorkbook[[#This Row],[SCAN INTO THIS COLUMN]])),C720,"")</f>
        <v>1A4070000000065000089999</v>
      </c>
      <c r="G720" s="7" t="str">
        <f>IF(ISEVEN(ROW(ScanWorkbook[[#This Row],[SCAN INTO THIS COLUMN]])),C721,"")</f>
        <v>JMAC002.079987</v>
      </c>
      <c r="H720" s="7" t="str">
        <f>LEFT(ScanWorkbook[[#This Row],[Pheno]],4)</f>
        <v>JMAC</v>
      </c>
      <c r="I720" s="7" t="str">
        <f>IF(SUM(COUNTIF(ScanWorkbook[[#This Row],[Pheno]],{"*.*"})),LEFT(ScanWorkbook[[#This Row],[Pheno]],7),_xlfn.CONCAT(LEFT(ScanWorkbook[[#This Row],[Pheno]],4),RIGHT(ScanWorkbook[[#This Row],[Pheno]],3)))</f>
        <v>JMAC002</v>
      </c>
      <c r="J720" s="57" t="s">
        <v>8511</v>
      </c>
      <c r="K720" s="2" t="str">
        <f>IF(ScanWorkbook[[#This Row],[METRC]]=0,"",IF(ScanWorkbook[[#This Row],[METRC]]="","",_xlfn.CONCAT(ScanWorkbook[[#This Row],[Pheno Abv]],".",RIGHT(ScanWorkbook[[#This Row],[METRC]],6))))</f>
        <v>JMAC002.089999</v>
      </c>
      <c r="L720" s="7" t="s">
        <v>522</v>
      </c>
    </row>
    <row r="721" spans="1:12" x14ac:dyDescent="0.25">
      <c r="A721" s="8">
        <v>3</v>
      </c>
      <c r="B721" s="54" t="s">
        <v>8172</v>
      </c>
      <c r="C721" s="131" t="s">
        <v>7332</v>
      </c>
      <c r="D721" s="9">
        <v>6</v>
      </c>
      <c r="E721" s="8" t="s">
        <v>8218</v>
      </c>
      <c r="F721" s="7" t="str">
        <f>IF(ISEVEN(ROW(ScanWorkbook[[#This Row],[SCAN INTO THIS COLUMN]])),C721,"")</f>
        <v/>
      </c>
      <c r="G721" s="7" t="str">
        <f>IF(ISEVEN(ROW(ScanWorkbook[[#This Row],[SCAN INTO THIS COLUMN]])),C722,"")</f>
        <v/>
      </c>
      <c r="H721" s="7" t="str">
        <f>LEFT(ScanWorkbook[[#This Row],[Pheno]],4)</f>
        <v/>
      </c>
      <c r="I721" s="7" t="str">
        <f>IF(SUM(COUNTIF(ScanWorkbook[[#This Row],[Pheno]],{"*.*"})),LEFT(ScanWorkbook[[#This Row],[Pheno]],7),_xlfn.CONCAT(LEFT(ScanWorkbook[[#This Row],[Pheno]],4),RIGHT(ScanWorkbook[[#This Row],[Pheno]],3)))</f>
        <v/>
      </c>
      <c r="J721" s="57" t="s">
        <v>8511</v>
      </c>
      <c r="K721" s="2" t="str">
        <f>IF(ScanWorkbook[[#This Row],[METRC]]=0,"",IF(ScanWorkbook[[#This Row],[METRC]]="","",_xlfn.CONCAT(ScanWorkbook[[#This Row],[Pheno Abv]],".",RIGHT(ScanWorkbook[[#This Row],[METRC]],6))))</f>
        <v/>
      </c>
      <c r="L721" s="7" t="s">
        <v>522</v>
      </c>
    </row>
    <row r="722" spans="1:12" x14ac:dyDescent="0.25">
      <c r="A722" s="8">
        <v>3</v>
      </c>
      <c r="B722" s="54" t="s">
        <v>8172</v>
      </c>
      <c r="C722" s="131" t="s">
        <v>7858</v>
      </c>
      <c r="D722" s="9">
        <v>7</v>
      </c>
      <c r="E722" s="8" t="s">
        <v>8218</v>
      </c>
      <c r="F722" s="7" t="str">
        <f>IF(ISEVEN(ROW(ScanWorkbook[[#This Row],[SCAN INTO THIS COLUMN]])),C722,"")</f>
        <v>1A4070000000065000090082</v>
      </c>
      <c r="G722" s="7" t="str">
        <f>IF(ISEVEN(ROW(ScanWorkbook[[#This Row],[SCAN INTO THIS COLUMN]])),C723,"")</f>
        <v>DOMO003.SEED</v>
      </c>
      <c r="H722" s="7" t="str">
        <f>LEFT(ScanWorkbook[[#This Row],[Pheno]],4)</f>
        <v>DOMO</v>
      </c>
      <c r="I722" s="7" t="str">
        <f>IF(SUM(COUNTIF(ScanWorkbook[[#This Row],[Pheno]],{"*.*"})),LEFT(ScanWorkbook[[#This Row],[Pheno]],7),_xlfn.CONCAT(LEFT(ScanWorkbook[[#This Row],[Pheno]],4),RIGHT(ScanWorkbook[[#This Row],[Pheno]],3)))</f>
        <v>DOMO003</v>
      </c>
      <c r="J722" s="57" t="s">
        <v>8512</v>
      </c>
      <c r="K722" s="2" t="str">
        <f>IF(ScanWorkbook[[#This Row],[METRC]]=0,"",IF(ScanWorkbook[[#This Row],[METRC]]="","",_xlfn.CONCAT(ScanWorkbook[[#This Row],[Pheno Abv]],".",RIGHT(ScanWorkbook[[#This Row],[METRC]],6))))</f>
        <v>DOMO003.090082</v>
      </c>
      <c r="L722" s="7" t="s">
        <v>522</v>
      </c>
    </row>
    <row r="723" spans="1:12" x14ac:dyDescent="0.25">
      <c r="A723" s="8">
        <v>3</v>
      </c>
      <c r="B723" s="54" t="s">
        <v>8172</v>
      </c>
      <c r="C723" s="131" t="s">
        <v>11427</v>
      </c>
      <c r="D723" s="9">
        <v>7</v>
      </c>
      <c r="E723" s="8" t="s">
        <v>8218</v>
      </c>
      <c r="F723" s="7" t="str">
        <f>IF(ISEVEN(ROW(ScanWorkbook[[#This Row],[SCAN INTO THIS COLUMN]])),C723,"")</f>
        <v/>
      </c>
      <c r="G723" s="7" t="str">
        <f>IF(ISEVEN(ROW(ScanWorkbook[[#This Row],[SCAN INTO THIS COLUMN]])),C724,"")</f>
        <v/>
      </c>
      <c r="H723" s="7" t="str">
        <f>LEFT(ScanWorkbook[[#This Row],[Pheno]],4)</f>
        <v/>
      </c>
      <c r="I723" s="7" t="str">
        <f>IF(SUM(COUNTIF(ScanWorkbook[[#This Row],[Pheno]],{"*.*"})),LEFT(ScanWorkbook[[#This Row],[Pheno]],7),_xlfn.CONCAT(LEFT(ScanWorkbook[[#This Row],[Pheno]],4),RIGHT(ScanWorkbook[[#This Row],[Pheno]],3)))</f>
        <v/>
      </c>
      <c r="J723" s="57" t="s">
        <v>8512</v>
      </c>
      <c r="K723" s="2" t="str">
        <f>IF(ScanWorkbook[[#This Row],[METRC]]=0,"",IF(ScanWorkbook[[#This Row],[METRC]]="","",_xlfn.CONCAT(ScanWorkbook[[#This Row],[Pheno Abv]],".",RIGHT(ScanWorkbook[[#This Row],[METRC]],6))))</f>
        <v/>
      </c>
      <c r="L723" s="7" t="s">
        <v>522</v>
      </c>
    </row>
    <row r="724" spans="1:12" x14ac:dyDescent="0.25">
      <c r="A724" s="8">
        <v>3</v>
      </c>
      <c r="B724" s="54" t="s">
        <v>8172</v>
      </c>
      <c r="C724" s="131" t="s">
        <v>7903</v>
      </c>
      <c r="D724" s="9">
        <v>8</v>
      </c>
      <c r="E724" s="8" t="s">
        <v>8218</v>
      </c>
      <c r="F724" s="7" t="str">
        <f>IF(ISEVEN(ROW(ScanWorkbook[[#This Row],[SCAN INTO THIS COLUMN]])),C724,"")</f>
        <v>1A4070000000065000090583</v>
      </c>
      <c r="G724" s="7" t="str">
        <f>IF(ISEVEN(ROW(ScanWorkbook[[#This Row],[SCAN INTO THIS COLUMN]])),C725,"")</f>
        <v>GFSD207.069902</v>
      </c>
      <c r="H724" s="7" t="str">
        <f>LEFT(ScanWorkbook[[#This Row],[Pheno]],4)</f>
        <v>GFSD</v>
      </c>
      <c r="I724" s="7" t="str">
        <f>IF(SUM(COUNTIF(ScanWorkbook[[#This Row],[Pheno]],{"*.*"})),LEFT(ScanWorkbook[[#This Row],[Pheno]],7),_xlfn.CONCAT(LEFT(ScanWorkbook[[#This Row],[Pheno]],4),RIGHT(ScanWorkbook[[#This Row],[Pheno]],3)))</f>
        <v>GFSD207</v>
      </c>
      <c r="J724" s="57" t="s">
        <v>8513</v>
      </c>
      <c r="K724" s="2" t="str">
        <f>IF(ScanWorkbook[[#This Row],[METRC]]=0,"",IF(ScanWorkbook[[#This Row],[METRC]]="","",_xlfn.CONCAT(ScanWorkbook[[#This Row],[Pheno Abv]],".",RIGHT(ScanWorkbook[[#This Row],[METRC]],6))))</f>
        <v>GFSD207.090583</v>
      </c>
      <c r="L724" s="7" t="s">
        <v>522</v>
      </c>
    </row>
    <row r="725" spans="1:12" x14ac:dyDescent="0.25">
      <c r="A725" s="8">
        <v>3</v>
      </c>
      <c r="B725" s="54" t="s">
        <v>8172</v>
      </c>
      <c r="C725" s="131" t="s">
        <v>2875</v>
      </c>
      <c r="D725" s="9">
        <v>8</v>
      </c>
      <c r="E725" s="8" t="s">
        <v>8218</v>
      </c>
      <c r="F725" s="7" t="str">
        <f>IF(ISEVEN(ROW(ScanWorkbook[[#This Row],[SCAN INTO THIS COLUMN]])),C725,"")</f>
        <v/>
      </c>
      <c r="G725" s="7" t="str">
        <f>IF(ISEVEN(ROW(ScanWorkbook[[#This Row],[SCAN INTO THIS COLUMN]])),C726,"")</f>
        <v/>
      </c>
      <c r="H725" s="7" t="str">
        <f>LEFT(ScanWorkbook[[#This Row],[Pheno]],4)</f>
        <v/>
      </c>
      <c r="I725" s="7" t="str">
        <f>IF(SUM(COUNTIF(ScanWorkbook[[#This Row],[Pheno]],{"*.*"})),LEFT(ScanWorkbook[[#This Row],[Pheno]],7),_xlfn.CONCAT(LEFT(ScanWorkbook[[#This Row],[Pheno]],4),RIGHT(ScanWorkbook[[#This Row],[Pheno]],3)))</f>
        <v/>
      </c>
      <c r="J725" s="57" t="s">
        <v>8513</v>
      </c>
      <c r="K725" s="2" t="str">
        <f>IF(ScanWorkbook[[#This Row],[METRC]]=0,"",IF(ScanWorkbook[[#This Row],[METRC]]="","",_xlfn.CONCAT(ScanWorkbook[[#This Row],[Pheno Abv]],".",RIGHT(ScanWorkbook[[#This Row],[METRC]],6))))</f>
        <v/>
      </c>
      <c r="L725" s="7" t="s">
        <v>522</v>
      </c>
    </row>
    <row r="726" spans="1:12" x14ac:dyDescent="0.25">
      <c r="A726" s="8">
        <v>3</v>
      </c>
      <c r="B726" s="54" t="s">
        <v>8172</v>
      </c>
      <c r="C726" s="131" t="s">
        <v>7439</v>
      </c>
      <c r="D726" s="9">
        <v>9</v>
      </c>
      <c r="E726" s="8" t="s">
        <v>8218</v>
      </c>
      <c r="F726" s="7" t="str">
        <f>IF(ISEVEN(ROW(ScanWorkbook[[#This Row],[SCAN INTO THIS COLUMN]])),C726,"")</f>
        <v>.</v>
      </c>
      <c r="G726" s="7" t="str">
        <f>IF(ISEVEN(ROW(ScanWorkbook[[#This Row],[SCAN INTO THIS COLUMN]])),C727,"")</f>
        <v>.</v>
      </c>
      <c r="H726" s="7" t="str">
        <f>LEFT(ScanWorkbook[[#This Row],[Pheno]],4)</f>
        <v>.</v>
      </c>
      <c r="I726" s="7" t="str">
        <f>IF(SUM(COUNTIF(ScanWorkbook[[#This Row],[Pheno]],{"*.*"})),LEFT(ScanWorkbook[[#This Row],[Pheno]],7),_xlfn.CONCAT(LEFT(ScanWorkbook[[#This Row],[Pheno]],4),RIGHT(ScanWorkbook[[#This Row],[Pheno]],3)))</f>
        <v>.</v>
      </c>
      <c r="J726" s="57" t="s">
        <v>8588</v>
      </c>
      <c r="K726" s="2" t="str">
        <f>IF(ScanWorkbook[[#This Row],[METRC]]=0,"",IF(ScanWorkbook[[#This Row],[METRC]]="","",_xlfn.CONCAT(ScanWorkbook[[#This Row],[Pheno Abv]],".",RIGHT(ScanWorkbook[[#This Row],[METRC]],6))))</f>
        <v>...</v>
      </c>
      <c r="L726" s="7" t="s">
        <v>522</v>
      </c>
    </row>
    <row r="727" spans="1:12" x14ac:dyDescent="0.25">
      <c r="A727" s="8">
        <v>3</v>
      </c>
      <c r="B727" s="54" t="s">
        <v>8172</v>
      </c>
      <c r="C727" s="131" t="s">
        <v>7439</v>
      </c>
      <c r="D727" s="9">
        <v>9</v>
      </c>
      <c r="E727" s="8" t="s">
        <v>8218</v>
      </c>
      <c r="F727" s="7" t="str">
        <f>IF(ISEVEN(ROW(ScanWorkbook[[#This Row],[SCAN INTO THIS COLUMN]])),C727,"")</f>
        <v/>
      </c>
      <c r="G727" s="7" t="str">
        <f>IF(ISEVEN(ROW(ScanWorkbook[[#This Row],[SCAN INTO THIS COLUMN]])),C728,"")</f>
        <v/>
      </c>
      <c r="H727" s="7" t="str">
        <f>LEFT(ScanWorkbook[[#This Row],[Pheno]],4)</f>
        <v/>
      </c>
      <c r="I727" s="7" t="str">
        <f>IF(SUM(COUNTIF(ScanWorkbook[[#This Row],[Pheno]],{"*.*"})),LEFT(ScanWorkbook[[#This Row],[Pheno]],7),_xlfn.CONCAT(LEFT(ScanWorkbook[[#This Row],[Pheno]],4),RIGHT(ScanWorkbook[[#This Row],[Pheno]],3)))</f>
        <v/>
      </c>
      <c r="J727" s="57" t="s">
        <v>8588</v>
      </c>
      <c r="K727" s="2" t="str">
        <f>IF(ScanWorkbook[[#This Row],[METRC]]=0,"",IF(ScanWorkbook[[#This Row],[METRC]]="","",_xlfn.CONCAT(ScanWorkbook[[#This Row],[Pheno Abv]],".",RIGHT(ScanWorkbook[[#This Row],[METRC]],6))))</f>
        <v/>
      </c>
      <c r="L727" s="7" t="s">
        <v>522</v>
      </c>
    </row>
    <row r="728" spans="1:12" x14ac:dyDescent="0.25">
      <c r="A728" s="8">
        <v>3</v>
      </c>
      <c r="B728" s="54" t="s">
        <v>8172</v>
      </c>
      <c r="C728" s="131" t="s">
        <v>7439</v>
      </c>
      <c r="D728" s="9">
        <v>10</v>
      </c>
      <c r="E728" s="8" t="s">
        <v>8218</v>
      </c>
      <c r="F728" s="7" t="str">
        <f>IF(ISEVEN(ROW(ScanWorkbook[[#This Row],[SCAN INTO THIS COLUMN]])),C728,"")</f>
        <v>.</v>
      </c>
      <c r="G728" s="7" t="str">
        <f>IF(ISEVEN(ROW(ScanWorkbook[[#This Row],[SCAN INTO THIS COLUMN]])),C729,"")</f>
        <v>.</v>
      </c>
      <c r="H728" s="7" t="str">
        <f>LEFT(ScanWorkbook[[#This Row],[Pheno]],4)</f>
        <v>.</v>
      </c>
      <c r="I728" s="7" t="str">
        <f>IF(SUM(COUNTIF(ScanWorkbook[[#This Row],[Pheno]],{"*.*"})),LEFT(ScanWorkbook[[#This Row],[Pheno]],7),_xlfn.CONCAT(LEFT(ScanWorkbook[[#This Row],[Pheno]],4),RIGHT(ScanWorkbook[[#This Row],[Pheno]],3)))</f>
        <v>.</v>
      </c>
      <c r="J728" s="57" t="s">
        <v>8598</v>
      </c>
      <c r="K728" s="2" t="str">
        <f>IF(ScanWorkbook[[#This Row],[METRC]]=0,"",IF(ScanWorkbook[[#This Row],[METRC]]="","",_xlfn.CONCAT(ScanWorkbook[[#This Row],[Pheno Abv]],".",RIGHT(ScanWorkbook[[#This Row],[METRC]],6))))</f>
        <v>...</v>
      </c>
      <c r="L728" s="7" t="s">
        <v>522</v>
      </c>
    </row>
    <row r="729" spans="1:12" x14ac:dyDescent="0.25">
      <c r="A729" s="8">
        <v>3</v>
      </c>
      <c r="B729" s="54" t="s">
        <v>8172</v>
      </c>
      <c r="C729" s="131" t="s">
        <v>7439</v>
      </c>
      <c r="D729" s="9">
        <v>10</v>
      </c>
      <c r="E729" s="8" t="s">
        <v>8218</v>
      </c>
      <c r="F729" s="7" t="str">
        <f>IF(ISEVEN(ROW(ScanWorkbook[[#This Row],[SCAN INTO THIS COLUMN]])),C729,"")</f>
        <v/>
      </c>
      <c r="G729" s="7" t="str">
        <f>IF(ISEVEN(ROW(ScanWorkbook[[#This Row],[SCAN INTO THIS COLUMN]])),C730,"")</f>
        <v/>
      </c>
      <c r="H729" s="7" t="str">
        <f>LEFT(ScanWorkbook[[#This Row],[Pheno]],4)</f>
        <v/>
      </c>
      <c r="I729" s="7" t="str">
        <f>IF(SUM(COUNTIF(ScanWorkbook[[#This Row],[Pheno]],{"*.*"})),LEFT(ScanWorkbook[[#This Row],[Pheno]],7),_xlfn.CONCAT(LEFT(ScanWorkbook[[#This Row],[Pheno]],4),RIGHT(ScanWorkbook[[#This Row],[Pheno]],3)))</f>
        <v/>
      </c>
      <c r="J729" s="57" t="s">
        <v>8598</v>
      </c>
      <c r="K729" s="2" t="str">
        <f>IF(ScanWorkbook[[#This Row],[METRC]]=0,"",IF(ScanWorkbook[[#This Row],[METRC]]="","",_xlfn.CONCAT(ScanWorkbook[[#This Row],[Pheno Abv]],".",RIGHT(ScanWorkbook[[#This Row],[METRC]],6))))</f>
        <v/>
      </c>
      <c r="L729" s="7" t="s">
        <v>522</v>
      </c>
    </row>
    <row r="730" spans="1:12" x14ac:dyDescent="0.25">
      <c r="A730" s="8">
        <v>3</v>
      </c>
      <c r="B730" s="54" t="s">
        <v>8172</v>
      </c>
      <c r="C730" s="131" t="s">
        <v>7439</v>
      </c>
      <c r="D730" s="9">
        <v>11</v>
      </c>
      <c r="E730" s="8" t="s">
        <v>8218</v>
      </c>
      <c r="F730" s="7" t="str">
        <f>IF(ISEVEN(ROW(ScanWorkbook[[#This Row],[SCAN INTO THIS COLUMN]])),C730,"")</f>
        <v>.</v>
      </c>
      <c r="G730" s="7" t="str">
        <f>IF(ISEVEN(ROW(ScanWorkbook[[#This Row],[SCAN INTO THIS COLUMN]])),C731,"")</f>
        <v>.</v>
      </c>
      <c r="H730" s="7" t="str">
        <f>LEFT(ScanWorkbook[[#This Row],[Pheno]],4)</f>
        <v>.</v>
      </c>
      <c r="I730" s="7" t="str">
        <f>IF(SUM(COUNTIF(ScanWorkbook[[#This Row],[Pheno]],{"*.*"})),LEFT(ScanWorkbook[[#This Row],[Pheno]],7),_xlfn.CONCAT(LEFT(ScanWorkbook[[#This Row],[Pheno]],4),RIGHT(ScanWorkbook[[#This Row],[Pheno]],3)))</f>
        <v>.</v>
      </c>
      <c r="J730" s="57" t="s">
        <v>8742</v>
      </c>
      <c r="K730" s="2" t="str">
        <f>IF(ScanWorkbook[[#This Row],[METRC]]=0,"",IF(ScanWorkbook[[#This Row],[METRC]]="","",_xlfn.CONCAT(ScanWorkbook[[#This Row],[Pheno Abv]],".",RIGHT(ScanWorkbook[[#This Row],[METRC]],6))))</f>
        <v>...</v>
      </c>
      <c r="L730" s="7" t="s">
        <v>522</v>
      </c>
    </row>
    <row r="731" spans="1:12" x14ac:dyDescent="0.25">
      <c r="A731" s="8">
        <v>3</v>
      </c>
      <c r="B731" s="54" t="s">
        <v>8172</v>
      </c>
      <c r="C731" s="131" t="s">
        <v>7439</v>
      </c>
      <c r="D731" s="9">
        <v>11</v>
      </c>
      <c r="E731" s="8" t="s">
        <v>8218</v>
      </c>
      <c r="F731" s="7" t="str">
        <f>IF(ISEVEN(ROW(ScanWorkbook[[#This Row],[SCAN INTO THIS COLUMN]])),C731,"")</f>
        <v/>
      </c>
      <c r="G731" s="7" t="str">
        <f>IF(ISEVEN(ROW(ScanWorkbook[[#This Row],[SCAN INTO THIS COLUMN]])),C732,"")</f>
        <v/>
      </c>
      <c r="H731" s="7" t="str">
        <f>LEFT(ScanWorkbook[[#This Row],[Pheno]],4)</f>
        <v/>
      </c>
      <c r="I731" s="7" t="str">
        <f>IF(SUM(COUNTIF(ScanWorkbook[[#This Row],[Pheno]],{"*.*"})),LEFT(ScanWorkbook[[#This Row],[Pheno]],7),_xlfn.CONCAT(LEFT(ScanWorkbook[[#This Row],[Pheno]],4),RIGHT(ScanWorkbook[[#This Row],[Pheno]],3)))</f>
        <v/>
      </c>
      <c r="J731" s="57" t="s">
        <v>8742</v>
      </c>
      <c r="K731" s="2" t="str">
        <f>IF(ScanWorkbook[[#This Row],[METRC]]=0,"",IF(ScanWorkbook[[#This Row],[METRC]]="","",_xlfn.CONCAT(ScanWorkbook[[#This Row],[Pheno Abv]],".",RIGHT(ScanWorkbook[[#This Row],[METRC]],6))))</f>
        <v/>
      </c>
      <c r="L731" s="7" t="s">
        <v>522</v>
      </c>
    </row>
    <row r="732" spans="1:12" x14ac:dyDescent="0.25">
      <c r="A732" s="8">
        <v>3</v>
      </c>
      <c r="B732" s="54" t="s">
        <v>8172</v>
      </c>
      <c r="C732" s="131" t="s">
        <v>7439</v>
      </c>
      <c r="D732" s="9">
        <v>12</v>
      </c>
      <c r="E732" s="8" t="s">
        <v>8218</v>
      </c>
      <c r="F732" s="7" t="str">
        <f>IF(ISEVEN(ROW(ScanWorkbook[[#This Row],[SCAN INTO THIS COLUMN]])),C732,"")</f>
        <v>.</v>
      </c>
      <c r="G732" s="7" t="str">
        <f>IF(ISEVEN(ROW(ScanWorkbook[[#This Row],[SCAN INTO THIS COLUMN]])),C733,"")</f>
        <v>.</v>
      </c>
      <c r="H732" s="7" t="str">
        <f>LEFT(ScanWorkbook[[#This Row],[Pheno]],4)</f>
        <v>.</v>
      </c>
      <c r="I732" s="7" t="str">
        <f>IF(SUM(COUNTIF(ScanWorkbook[[#This Row],[Pheno]],{"*.*"})),LEFT(ScanWorkbook[[#This Row],[Pheno]],7),_xlfn.CONCAT(LEFT(ScanWorkbook[[#This Row],[Pheno]],4),RIGHT(ScanWorkbook[[#This Row],[Pheno]],3)))</f>
        <v>.</v>
      </c>
      <c r="J732" s="57" t="s">
        <v>8743</v>
      </c>
      <c r="K732" s="2" t="str">
        <f>IF(ScanWorkbook[[#This Row],[METRC]]=0,"",IF(ScanWorkbook[[#This Row],[METRC]]="","",_xlfn.CONCAT(ScanWorkbook[[#This Row],[Pheno Abv]],".",RIGHT(ScanWorkbook[[#This Row],[METRC]],6))))</f>
        <v>...</v>
      </c>
      <c r="L732" s="7" t="s">
        <v>522</v>
      </c>
    </row>
    <row r="733" spans="1:12" x14ac:dyDescent="0.25">
      <c r="A733" s="8">
        <v>3</v>
      </c>
      <c r="B733" s="54" t="s">
        <v>8172</v>
      </c>
      <c r="C733" s="131" t="s">
        <v>7439</v>
      </c>
      <c r="D733" s="9">
        <v>12</v>
      </c>
      <c r="E733" s="8" t="s">
        <v>8218</v>
      </c>
      <c r="F733" s="7" t="str">
        <f>IF(ISEVEN(ROW(ScanWorkbook[[#This Row],[SCAN INTO THIS COLUMN]])),C733,"")</f>
        <v/>
      </c>
      <c r="G733" s="7" t="str">
        <f>IF(ISEVEN(ROW(ScanWorkbook[[#This Row],[SCAN INTO THIS COLUMN]])),C734,"")</f>
        <v/>
      </c>
      <c r="H733" s="7" t="str">
        <f>LEFT(ScanWorkbook[[#This Row],[Pheno]],4)</f>
        <v/>
      </c>
      <c r="I733" s="7" t="str">
        <f>IF(SUM(COUNTIF(ScanWorkbook[[#This Row],[Pheno]],{"*.*"})),LEFT(ScanWorkbook[[#This Row],[Pheno]],7),_xlfn.CONCAT(LEFT(ScanWorkbook[[#This Row],[Pheno]],4),RIGHT(ScanWorkbook[[#This Row],[Pheno]],3)))</f>
        <v/>
      </c>
      <c r="J733" s="57" t="s">
        <v>8743</v>
      </c>
      <c r="K733" s="2" t="str">
        <f>IF(ScanWorkbook[[#This Row],[METRC]]=0,"",IF(ScanWorkbook[[#This Row],[METRC]]="","",_xlfn.CONCAT(ScanWorkbook[[#This Row],[Pheno Abv]],".",RIGHT(ScanWorkbook[[#This Row],[METRC]],6))))</f>
        <v/>
      </c>
      <c r="L733" s="7" t="s">
        <v>522</v>
      </c>
    </row>
    <row r="734" spans="1:12" x14ac:dyDescent="0.25">
      <c r="A734" s="8">
        <v>3</v>
      </c>
      <c r="B734" s="54" t="s">
        <v>8172</v>
      </c>
      <c r="C734" s="131" t="s">
        <v>7439</v>
      </c>
      <c r="D734" s="9">
        <v>13</v>
      </c>
      <c r="E734" s="8" t="s">
        <v>8218</v>
      </c>
      <c r="F734" s="7" t="str">
        <f>IF(ISEVEN(ROW(ScanWorkbook[[#This Row],[SCAN INTO THIS COLUMN]])),C734,"")</f>
        <v>.</v>
      </c>
      <c r="G734" s="7" t="str">
        <f>IF(ISEVEN(ROW(ScanWorkbook[[#This Row],[SCAN INTO THIS COLUMN]])),C735,"")</f>
        <v>.</v>
      </c>
      <c r="H734" s="7" t="str">
        <f>LEFT(ScanWorkbook[[#This Row],[Pheno]],4)</f>
        <v>.</v>
      </c>
      <c r="I734" s="7" t="str">
        <f>IF(SUM(COUNTIF(ScanWorkbook[[#This Row],[Pheno]],{"*.*"})),LEFT(ScanWorkbook[[#This Row],[Pheno]],7),_xlfn.CONCAT(LEFT(ScanWorkbook[[#This Row],[Pheno]],4),RIGHT(ScanWorkbook[[#This Row],[Pheno]],3)))</f>
        <v>.</v>
      </c>
      <c r="J734" s="57" t="s">
        <v>8744</v>
      </c>
      <c r="K734" s="2" t="str">
        <f>IF(ScanWorkbook[[#This Row],[METRC]]=0,"",IF(ScanWorkbook[[#This Row],[METRC]]="","",_xlfn.CONCAT(ScanWorkbook[[#This Row],[Pheno Abv]],".",RIGHT(ScanWorkbook[[#This Row],[METRC]],6))))</f>
        <v>...</v>
      </c>
      <c r="L734" s="7" t="s">
        <v>522</v>
      </c>
    </row>
    <row r="735" spans="1:12" x14ac:dyDescent="0.25">
      <c r="A735" s="8">
        <v>3</v>
      </c>
      <c r="B735" s="54" t="s">
        <v>8172</v>
      </c>
      <c r="C735" s="131" t="s">
        <v>7439</v>
      </c>
      <c r="D735" s="9">
        <v>13</v>
      </c>
      <c r="E735" s="8" t="s">
        <v>8218</v>
      </c>
      <c r="F735" s="7" t="str">
        <f>IF(ISEVEN(ROW(ScanWorkbook[[#This Row],[SCAN INTO THIS COLUMN]])),C735,"")</f>
        <v/>
      </c>
      <c r="G735" s="7" t="str">
        <f>IF(ISEVEN(ROW(ScanWorkbook[[#This Row],[SCAN INTO THIS COLUMN]])),C736,"")</f>
        <v/>
      </c>
      <c r="H735" s="7" t="str">
        <f>LEFT(ScanWorkbook[[#This Row],[Pheno]],4)</f>
        <v/>
      </c>
      <c r="I735" s="7" t="str">
        <f>IF(SUM(COUNTIF(ScanWorkbook[[#This Row],[Pheno]],{"*.*"})),LEFT(ScanWorkbook[[#This Row],[Pheno]],7),_xlfn.CONCAT(LEFT(ScanWorkbook[[#This Row],[Pheno]],4),RIGHT(ScanWorkbook[[#This Row],[Pheno]],3)))</f>
        <v/>
      </c>
      <c r="J735" s="57" t="s">
        <v>8744</v>
      </c>
      <c r="K735" s="2" t="str">
        <f>IF(ScanWorkbook[[#This Row],[METRC]]=0,"",IF(ScanWorkbook[[#This Row],[METRC]]="","",_xlfn.CONCAT(ScanWorkbook[[#This Row],[Pheno Abv]],".",RIGHT(ScanWorkbook[[#This Row],[METRC]],6))))</f>
        <v/>
      </c>
      <c r="L735" s="7" t="s">
        <v>522</v>
      </c>
    </row>
    <row r="736" spans="1:12" x14ac:dyDescent="0.25">
      <c r="A736" s="8">
        <v>3</v>
      </c>
      <c r="B736" s="54" t="s">
        <v>8172</v>
      </c>
      <c r="C736" s="131" t="s">
        <v>7439</v>
      </c>
      <c r="D736" s="9">
        <v>14</v>
      </c>
      <c r="E736" s="8" t="s">
        <v>8218</v>
      </c>
      <c r="F736" s="7" t="str">
        <f>IF(ISEVEN(ROW(ScanWorkbook[[#This Row],[SCAN INTO THIS COLUMN]])),C736,"")</f>
        <v>.</v>
      </c>
      <c r="G736" s="7" t="str">
        <f>IF(ISEVEN(ROW(ScanWorkbook[[#This Row],[SCAN INTO THIS COLUMN]])),C737,"")</f>
        <v>.</v>
      </c>
      <c r="H736" s="7" t="str">
        <f>LEFT(ScanWorkbook[[#This Row],[Pheno]],4)</f>
        <v>.</v>
      </c>
      <c r="I736" s="7" t="str">
        <f>IF(SUM(COUNTIF(ScanWorkbook[[#This Row],[Pheno]],{"*.*"})),LEFT(ScanWorkbook[[#This Row],[Pheno]],7),_xlfn.CONCAT(LEFT(ScanWorkbook[[#This Row],[Pheno]],4),RIGHT(ScanWorkbook[[#This Row],[Pheno]],3)))</f>
        <v>.</v>
      </c>
      <c r="J736" s="57" t="s">
        <v>8745</v>
      </c>
      <c r="K736" s="2" t="str">
        <f>IF(ScanWorkbook[[#This Row],[METRC]]=0,"",IF(ScanWorkbook[[#This Row],[METRC]]="","",_xlfn.CONCAT(ScanWorkbook[[#This Row],[Pheno Abv]],".",RIGHT(ScanWorkbook[[#This Row],[METRC]],6))))</f>
        <v>...</v>
      </c>
      <c r="L736" s="7" t="s">
        <v>522</v>
      </c>
    </row>
    <row r="737" spans="1:12" x14ac:dyDescent="0.25">
      <c r="A737" s="8">
        <v>3</v>
      </c>
      <c r="B737" s="54" t="s">
        <v>8172</v>
      </c>
      <c r="C737" s="131" t="s">
        <v>7439</v>
      </c>
      <c r="D737" s="9">
        <v>14</v>
      </c>
      <c r="E737" s="8" t="s">
        <v>8218</v>
      </c>
      <c r="F737" s="7" t="str">
        <f>IF(ISEVEN(ROW(ScanWorkbook[[#This Row],[SCAN INTO THIS COLUMN]])),C737,"")</f>
        <v/>
      </c>
      <c r="G737" s="7" t="str">
        <f>IF(ISEVEN(ROW(ScanWorkbook[[#This Row],[SCAN INTO THIS COLUMN]])),C738,"")</f>
        <v/>
      </c>
      <c r="H737" s="7" t="str">
        <f>LEFT(ScanWorkbook[[#This Row],[Pheno]],4)</f>
        <v/>
      </c>
      <c r="I737" s="7" t="str">
        <f>IF(SUM(COUNTIF(ScanWorkbook[[#This Row],[Pheno]],{"*.*"})),LEFT(ScanWorkbook[[#This Row],[Pheno]],7),_xlfn.CONCAT(LEFT(ScanWorkbook[[#This Row],[Pheno]],4),RIGHT(ScanWorkbook[[#This Row],[Pheno]],3)))</f>
        <v/>
      </c>
      <c r="J737" s="57" t="s">
        <v>8745</v>
      </c>
      <c r="K737" s="2" t="str">
        <f>IF(ScanWorkbook[[#This Row],[METRC]]=0,"",IF(ScanWorkbook[[#This Row],[METRC]]="","",_xlfn.CONCAT(ScanWorkbook[[#This Row],[Pheno Abv]],".",RIGHT(ScanWorkbook[[#This Row],[METRC]],6))))</f>
        <v/>
      </c>
      <c r="L737" s="7" t="s">
        <v>522</v>
      </c>
    </row>
    <row r="738" spans="1:12" x14ac:dyDescent="0.25">
      <c r="A738" s="8">
        <v>3</v>
      </c>
      <c r="B738" s="54" t="s">
        <v>8172</v>
      </c>
      <c r="C738" s="131" t="s">
        <v>7439</v>
      </c>
      <c r="D738" s="9">
        <v>15</v>
      </c>
      <c r="E738" s="8" t="s">
        <v>8218</v>
      </c>
      <c r="F738" s="7" t="str">
        <f>IF(ISEVEN(ROW(ScanWorkbook[[#This Row],[SCAN INTO THIS COLUMN]])),C738,"")</f>
        <v>.</v>
      </c>
      <c r="G738" s="7" t="str">
        <f>IF(ISEVEN(ROW(ScanWorkbook[[#This Row],[SCAN INTO THIS COLUMN]])),C739,"")</f>
        <v>.</v>
      </c>
      <c r="H738" s="7" t="str">
        <f>LEFT(ScanWorkbook[[#This Row],[Pheno]],4)</f>
        <v>.</v>
      </c>
      <c r="I738" s="7" t="str">
        <f>IF(SUM(COUNTIF(ScanWorkbook[[#This Row],[Pheno]],{"*.*"})),LEFT(ScanWorkbook[[#This Row],[Pheno]],7),_xlfn.CONCAT(LEFT(ScanWorkbook[[#This Row],[Pheno]],4),RIGHT(ScanWorkbook[[#This Row],[Pheno]],3)))</f>
        <v>.</v>
      </c>
      <c r="J738" s="57" t="s">
        <v>8746</v>
      </c>
      <c r="K738" s="2" t="str">
        <f>IF(ScanWorkbook[[#This Row],[METRC]]=0,"",IF(ScanWorkbook[[#This Row],[METRC]]="","",_xlfn.CONCAT(ScanWorkbook[[#This Row],[Pheno Abv]],".",RIGHT(ScanWorkbook[[#This Row],[METRC]],6))))</f>
        <v>...</v>
      </c>
      <c r="L738" s="7" t="s">
        <v>522</v>
      </c>
    </row>
    <row r="739" spans="1:12" x14ac:dyDescent="0.25">
      <c r="A739" s="8">
        <v>3</v>
      </c>
      <c r="B739" s="54" t="s">
        <v>8172</v>
      </c>
      <c r="C739" s="131" t="s">
        <v>7439</v>
      </c>
      <c r="D739" s="9">
        <v>15</v>
      </c>
      <c r="E739" s="8" t="s">
        <v>8218</v>
      </c>
      <c r="F739" s="7" t="str">
        <f>IF(ISEVEN(ROW(ScanWorkbook[[#This Row],[SCAN INTO THIS COLUMN]])),C739,"")</f>
        <v/>
      </c>
      <c r="G739" s="7" t="str">
        <f>IF(ISEVEN(ROW(ScanWorkbook[[#This Row],[SCAN INTO THIS COLUMN]])),C740,"")</f>
        <v/>
      </c>
      <c r="H739" s="7" t="str">
        <f>LEFT(ScanWorkbook[[#This Row],[Pheno]],4)</f>
        <v/>
      </c>
      <c r="I739" s="7" t="str">
        <f>IF(SUM(COUNTIF(ScanWorkbook[[#This Row],[Pheno]],{"*.*"})),LEFT(ScanWorkbook[[#This Row],[Pheno]],7),_xlfn.CONCAT(LEFT(ScanWorkbook[[#This Row],[Pheno]],4),RIGHT(ScanWorkbook[[#This Row],[Pheno]],3)))</f>
        <v/>
      </c>
      <c r="J739" s="57" t="s">
        <v>8746</v>
      </c>
      <c r="K739" s="2" t="str">
        <f>IF(ScanWorkbook[[#This Row],[METRC]]=0,"",IF(ScanWorkbook[[#This Row],[METRC]]="","",_xlfn.CONCAT(ScanWorkbook[[#This Row],[Pheno Abv]],".",RIGHT(ScanWorkbook[[#This Row],[METRC]],6))))</f>
        <v/>
      </c>
      <c r="L739" s="7" t="s">
        <v>522</v>
      </c>
    </row>
    <row r="740" spans="1:12" x14ac:dyDescent="0.25">
      <c r="A740" s="8">
        <v>3</v>
      </c>
      <c r="B740" s="54" t="s">
        <v>8172</v>
      </c>
      <c r="C740" s="131" t="s">
        <v>7439</v>
      </c>
      <c r="D740" s="9">
        <v>16</v>
      </c>
      <c r="E740" s="8" t="s">
        <v>8218</v>
      </c>
      <c r="F740" s="7" t="str">
        <f>IF(ISEVEN(ROW(ScanWorkbook[[#This Row],[SCAN INTO THIS COLUMN]])),C740,"")</f>
        <v>.</v>
      </c>
      <c r="G740" s="7" t="str">
        <f>IF(ISEVEN(ROW(ScanWorkbook[[#This Row],[SCAN INTO THIS COLUMN]])),C741,"")</f>
        <v>.</v>
      </c>
      <c r="H740" s="7" t="str">
        <f>LEFT(ScanWorkbook[[#This Row],[Pheno]],4)</f>
        <v>.</v>
      </c>
      <c r="I740" s="7" t="str">
        <f>IF(SUM(COUNTIF(ScanWorkbook[[#This Row],[Pheno]],{"*.*"})),LEFT(ScanWorkbook[[#This Row],[Pheno]],7),_xlfn.CONCAT(LEFT(ScanWorkbook[[#This Row],[Pheno]],4),RIGHT(ScanWorkbook[[#This Row],[Pheno]],3)))</f>
        <v>.</v>
      </c>
      <c r="J740" s="57" t="s">
        <v>8747</v>
      </c>
      <c r="K740" s="2" t="str">
        <f>IF(ScanWorkbook[[#This Row],[METRC]]=0,"",IF(ScanWorkbook[[#This Row],[METRC]]="","",_xlfn.CONCAT(ScanWorkbook[[#This Row],[Pheno Abv]],".",RIGHT(ScanWorkbook[[#This Row],[METRC]],6))))</f>
        <v>...</v>
      </c>
      <c r="L740" s="7" t="s">
        <v>522</v>
      </c>
    </row>
    <row r="741" spans="1:12" x14ac:dyDescent="0.25">
      <c r="A741" s="8">
        <v>3</v>
      </c>
      <c r="B741" s="54" t="s">
        <v>8172</v>
      </c>
      <c r="C741" s="131" t="s">
        <v>7439</v>
      </c>
      <c r="D741" s="9">
        <v>16</v>
      </c>
      <c r="E741" s="8" t="s">
        <v>8218</v>
      </c>
      <c r="F741" s="7" t="str">
        <f>IF(ISEVEN(ROW(ScanWorkbook[[#This Row],[SCAN INTO THIS COLUMN]])),C741,"")</f>
        <v/>
      </c>
      <c r="G741" s="7" t="str">
        <f>IF(ISEVEN(ROW(ScanWorkbook[[#This Row],[SCAN INTO THIS COLUMN]])),C742,"")</f>
        <v/>
      </c>
      <c r="H741" s="7" t="str">
        <f>LEFT(ScanWorkbook[[#This Row],[Pheno]],4)</f>
        <v/>
      </c>
      <c r="I741" s="7" t="str">
        <f>IF(SUM(COUNTIF(ScanWorkbook[[#This Row],[Pheno]],{"*.*"})),LEFT(ScanWorkbook[[#This Row],[Pheno]],7),_xlfn.CONCAT(LEFT(ScanWorkbook[[#This Row],[Pheno]],4),RIGHT(ScanWorkbook[[#This Row],[Pheno]],3)))</f>
        <v/>
      </c>
      <c r="J741" s="57" t="s">
        <v>8747</v>
      </c>
      <c r="K741" s="2" t="str">
        <f>IF(ScanWorkbook[[#This Row],[METRC]]=0,"",IF(ScanWorkbook[[#This Row],[METRC]]="","",_xlfn.CONCAT(ScanWorkbook[[#This Row],[Pheno Abv]],".",RIGHT(ScanWorkbook[[#This Row],[METRC]],6))))</f>
        <v/>
      </c>
      <c r="L741" s="7" t="s">
        <v>522</v>
      </c>
    </row>
    <row r="742" spans="1:12" x14ac:dyDescent="0.25">
      <c r="A742" s="8">
        <v>3</v>
      </c>
      <c r="B742" s="54" t="s">
        <v>8172</v>
      </c>
      <c r="C742" s="131" t="s">
        <v>7439</v>
      </c>
      <c r="D742" s="9">
        <v>17</v>
      </c>
      <c r="E742" s="8" t="s">
        <v>8218</v>
      </c>
      <c r="F742" s="7" t="str">
        <f>IF(ISEVEN(ROW(ScanWorkbook[[#This Row],[SCAN INTO THIS COLUMN]])),C742,"")</f>
        <v>.</v>
      </c>
      <c r="G742" s="7" t="str">
        <f>IF(ISEVEN(ROW(ScanWorkbook[[#This Row],[SCAN INTO THIS COLUMN]])),C743,"")</f>
        <v>.</v>
      </c>
      <c r="H742" s="7" t="str">
        <f>LEFT(ScanWorkbook[[#This Row],[Pheno]],4)</f>
        <v>.</v>
      </c>
      <c r="I742" s="7" t="str">
        <f>IF(SUM(COUNTIF(ScanWorkbook[[#This Row],[Pheno]],{"*.*"})),LEFT(ScanWorkbook[[#This Row],[Pheno]],7),_xlfn.CONCAT(LEFT(ScanWorkbook[[#This Row],[Pheno]],4),RIGHT(ScanWorkbook[[#This Row],[Pheno]],3)))</f>
        <v>.</v>
      </c>
      <c r="J742" s="57" t="s">
        <v>8748</v>
      </c>
      <c r="K742" s="2" t="str">
        <f>IF(ScanWorkbook[[#This Row],[METRC]]=0,"",IF(ScanWorkbook[[#This Row],[METRC]]="","",_xlfn.CONCAT(ScanWorkbook[[#This Row],[Pheno Abv]],".",RIGHT(ScanWorkbook[[#This Row],[METRC]],6))))</f>
        <v>...</v>
      </c>
      <c r="L742" s="7" t="s">
        <v>522</v>
      </c>
    </row>
    <row r="743" spans="1:12" x14ac:dyDescent="0.25">
      <c r="A743" s="8">
        <v>3</v>
      </c>
      <c r="B743" s="54" t="s">
        <v>8172</v>
      </c>
      <c r="C743" s="131" t="s">
        <v>7439</v>
      </c>
      <c r="D743" s="9">
        <v>17</v>
      </c>
      <c r="E743" s="8" t="s">
        <v>8218</v>
      </c>
      <c r="F743" s="7" t="str">
        <f>IF(ISEVEN(ROW(ScanWorkbook[[#This Row],[SCAN INTO THIS COLUMN]])),C743,"")</f>
        <v/>
      </c>
      <c r="G743" s="7" t="str">
        <f>IF(ISEVEN(ROW(ScanWorkbook[[#This Row],[SCAN INTO THIS COLUMN]])),C744,"")</f>
        <v/>
      </c>
      <c r="H743" s="7" t="str">
        <f>LEFT(ScanWorkbook[[#This Row],[Pheno]],4)</f>
        <v/>
      </c>
      <c r="I743" s="7" t="str">
        <f>IF(SUM(COUNTIF(ScanWorkbook[[#This Row],[Pheno]],{"*.*"})),LEFT(ScanWorkbook[[#This Row],[Pheno]],7),_xlfn.CONCAT(LEFT(ScanWorkbook[[#This Row],[Pheno]],4),RIGHT(ScanWorkbook[[#This Row],[Pheno]],3)))</f>
        <v/>
      </c>
      <c r="J743" s="57" t="s">
        <v>8748</v>
      </c>
      <c r="K743" s="2" t="str">
        <f>IF(ScanWorkbook[[#This Row],[METRC]]=0,"",IF(ScanWorkbook[[#This Row],[METRC]]="","",_xlfn.CONCAT(ScanWorkbook[[#This Row],[Pheno Abv]],".",RIGHT(ScanWorkbook[[#This Row],[METRC]],6))))</f>
        <v/>
      </c>
      <c r="L743" s="7" t="s">
        <v>522</v>
      </c>
    </row>
    <row r="744" spans="1:12" x14ac:dyDescent="0.25">
      <c r="A744" s="8">
        <v>3</v>
      </c>
      <c r="B744" s="54" t="s">
        <v>8172</v>
      </c>
      <c r="C744" s="131" t="s">
        <v>7439</v>
      </c>
      <c r="D744" s="9">
        <v>18</v>
      </c>
      <c r="E744" s="8" t="s">
        <v>8218</v>
      </c>
      <c r="F744" s="7" t="str">
        <f>IF(ISEVEN(ROW(ScanWorkbook[[#This Row],[SCAN INTO THIS COLUMN]])),C744,"")</f>
        <v>.</v>
      </c>
      <c r="G744" s="7" t="str">
        <f>IF(ISEVEN(ROW(ScanWorkbook[[#This Row],[SCAN INTO THIS COLUMN]])),C745,"")</f>
        <v>.</v>
      </c>
      <c r="H744" s="7" t="str">
        <f>LEFT(ScanWorkbook[[#This Row],[Pheno]],4)</f>
        <v>.</v>
      </c>
      <c r="I744" s="7" t="str">
        <f>IF(SUM(COUNTIF(ScanWorkbook[[#This Row],[Pheno]],{"*.*"})),LEFT(ScanWorkbook[[#This Row],[Pheno]],7),_xlfn.CONCAT(LEFT(ScanWorkbook[[#This Row],[Pheno]],4),RIGHT(ScanWorkbook[[#This Row],[Pheno]],3)))</f>
        <v>.</v>
      </c>
      <c r="J744" s="57" t="s">
        <v>8749</v>
      </c>
      <c r="K744" s="2" t="str">
        <f>IF(ScanWorkbook[[#This Row],[METRC]]=0,"",IF(ScanWorkbook[[#This Row],[METRC]]="","",_xlfn.CONCAT(ScanWorkbook[[#This Row],[Pheno Abv]],".",RIGHT(ScanWorkbook[[#This Row],[METRC]],6))))</f>
        <v>...</v>
      </c>
      <c r="L744" s="7" t="s">
        <v>522</v>
      </c>
    </row>
    <row r="745" spans="1:12" x14ac:dyDescent="0.25">
      <c r="A745" s="8">
        <v>3</v>
      </c>
      <c r="B745" s="54" t="s">
        <v>8172</v>
      </c>
      <c r="C745" s="131" t="s">
        <v>7439</v>
      </c>
      <c r="D745" s="9">
        <v>18</v>
      </c>
      <c r="E745" s="8" t="s">
        <v>8218</v>
      </c>
      <c r="F745" s="7" t="str">
        <f>IF(ISEVEN(ROW(ScanWorkbook[[#This Row],[SCAN INTO THIS COLUMN]])),C745,"")</f>
        <v/>
      </c>
      <c r="G745" s="7" t="str">
        <f>IF(ISEVEN(ROW(ScanWorkbook[[#This Row],[SCAN INTO THIS COLUMN]])),C746,"")</f>
        <v/>
      </c>
      <c r="H745" s="7" t="str">
        <f>LEFT(ScanWorkbook[[#This Row],[Pheno]],4)</f>
        <v/>
      </c>
      <c r="I745" s="7" t="str">
        <f>IF(SUM(COUNTIF(ScanWorkbook[[#This Row],[Pheno]],{"*.*"})),LEFT(ScanWorkbook[[#This Row],[Pheno]],7),_xlfn.CONCAT(LEFT(ScanWorkbook[[#This Row],[Pheno]],4),RIGHT(ScanWorkbook[[#This Row],[Pheno]],3)))</f>
        <v/>
      </c>
      <c r="J745" s="57" t="s">
        <v>8749</v>
      </c>
      <c r="K745" s="2" t="str">
        <f>IF(ScanWorkbook[[#This Row],[METRC]]=0,"",IF(ScanWorkbook[[#This Row],[METRC]]="","",_xlfn.CONCAT(ScanWorkbook[[#This Row],[Pheno Abv]],".",RIGHT(ScanWorkbook[[#This Row],[METRC]],6))))</f>
        <v/>
      </c>
      <c r="L745" s="7" t="s">
        <v>522</v>
      </c>
    </row>
    <row r="746" spans="1:12" x14ac:dyDescent="0.25">
      <c r="A746" s="8">
        <v>3</v>
      </c>
      <c r="B746" s="54" t="s">
        <v>8172</v>
      </c>
      <c r="C746" s="131" t="s">
        <v>7439</v>
      </c>
      <c r="D746" s="9">
        <v>19</v>
      </c>
      <c r="E746" s="8" t="s">
        <v>8218</v>
      </c>
      <c r="F746" s="7" t="str">
        <f>IF(ISEVEN(ROW(ScanWorkbook[[#This Row],[SCAN INTO THIS COLUMN]])),C746,"")</f>
        <v>.</v>
      </c>
      <c r="G746" s="7" t="str">
        <f>IF(ISEVEN(ROW(ScanWorkbook[[#This Row],[SCAN INTO THIS COLUMN]])),C747,"")</f>
        <v>.</v>
      </c>
      <c r="H746" s="7" t="str">
        <f>LEFT(ScanWorkbook[[#This Row],[Pheno]],4)</f>
        <v>.</v>
      </c>
      <c r="I746" s="7" t="str">
        <f>IF(SUM(COUNTIF(ScanWorkbook[[#This Row],[Pheno]],{"*.*"})),LEFT(ScanWorkbook[[#This Row],[Pheno]],7),_xlfn.CONCAT(LEFT(ScanWorkbook[[#This Row],[Pheno]],4),RIGHT(ScanWorkbook[[#This Row],[Pheno]],3)))</f>
        <v>.</v>
      </c>
      <c r="J746" s="57" t="s">
        <v>8750</v>
      </c>
      <c r="K746" s="2" t="str">
        <f>IF(ScanWorkbook[[#This Row],[METRC]]=0,"",IF(ScanWorkbook[[#This Row],[METRC]]="","",_xlfn.CONCAT(ScanWorkbook[[#This Row],[Pheno Abv]],".",RIGHT(ScanWorkbook[[#This Row],[METRC]],6))))</f>
        <v>...</v>
      </c>
      <c r="L746" s="7" t="s">
        <v>522</v>
      </c>
    </row>
    <row r="747" spans="1:12" x14ac:dyDescent="0.25">
      <c r="A747" s="8">
        <v>3</v>
      </c>
      <c r="B747" s="54" t="s">
        <v>8172</v>
      </c>
      <c r="C747" s="131" t="s">
        <v>7439</v>
      </c>
      <c r="D747" s="9">
        <v>19</v>
      </c>
      <c r="E747" s="8" t="s">
        <v>8218</v>
      </c>
      <c r="F747" s="7" t="str">
        <f>IF(ISEVEN(ROW(ScanWorkbook[[#This Row],[SCAN INTO THIS COLUMN]])),C747,"")</f>
        <v/>
      </c>
      <c r="G747" s="7" t="str">
        <f>IF(ISEVEN(ROW(ScanWorkbook[[#This Row],[SCAN INTO THIS COLUMN]])),C748,"")</f>
        <v/>
      </c>
      <c r="H747" s="7" t="str">
        <f>LEFT(ScanWorkbook[[#This Row],[Pheno]],4)</f>
        <v/>
      </c>
      <c r="I747" s="7" t="str">
        <f>IF(SUM(COUNTIF(ScanWorkbook[[#This Row],[Pheno]],{"*.*"})),LEFT(ScanWorkbook[[#This Row],[Pheno]],7),_xlfn.CONCAT(LEFT(ScanWorkbook[[#This Row],[Pheno]],4),RIGHT(ScanWorkbook[[#This Row],[Pheno]],3)))</f>
        <v/>
      </c>
      <c r="J747" s="57" t="s">
        <v>8750</v>
      </c>
      <c r="K747" s="2" t="str">
        <f>IF(ScanWorkbook[[#This Row],[METRC]]=0,"",IF(ScanWorkbook[[#This Row],[METRC]]="","",_xlfn.CONCAT(ScanWorkbook[[#This Row],[Pheno Abv]],".",RIGHT(ScanWorkbook[[#This Row],[METRC]],6))))</f>
        <v/>
      </c>
      <c r="L747" s="7" t="s">
        <v>522</v>
      </c>
    </row>
    <row r="748" spans="1:12" x14ac:dyDescent="0.25">
      <c r="A748" s="8">
        <v>3</v>
      </c>
      <c r="B748" s="54" t="s">
        <v>8172</v>
      </c>
      <c r="C748" s="131" t="s">
        <v>7439</v>
      </c>
      <c r="D748" s="9">
        <v>20</v>
      </c>
      <c r="E748" s="8" t="s">
        <v>8218</v>
      </c>
      <c r="F748" s="7" t="str">
        <f>IF(ISEVEN(ROW(ScanWorkbook[[#This Row],[SCAN INTO THIS COLUMN]])),C748,"")</f>
        <v>.</v>
      </c>
      <c r="G748" s="7" t="str">
        <f>IF(ISEVEN(ROW(ScanWorkbook[[#This Row],[SCAN INTO THIS COLUMN]])),C749,"")</f>
        <v>.</v>
      </c>
      <c r="H748" s="7" t="str">
        <f>LEFT(ScanWorkbook[[#This Row],[Pheno]],4)</f>
        <v>.</v>
      </c>
      <c r="I748" s="7" t="str">
        <f>IF(SUM(COUNTIF(ScanWorkbook[[#This Row],[Pheno]],{"*.*"})),LEFT(ScanWorkbook[[#This Row],[Pheno]],7),_xlfn.CONCAT(LEFT(ScanWorkbook[[#This Row],[Pheno]],4),RIGHT(ScanWorkbook[[#This Row],[Pheno]],3)))</f>
        <v>.</v>
      </c>
      <c r="J748" s="57" t="s">
        <v>8751</v>
      </c>
      <c r="K748" s="2" t="str">
        <f>IF(ScanWorkbook[[#This Row],[METRC]]=0,"",IF(ScanWorkbook[[#This Row],[METRC]]="","",_xlfn.CONCAT(ScanWorkbook[[#This Row],[Pheno Abv]],".",RIGHT(ScanWorkbook[[#This Row],[METRC]],6))))</f>
        <v>...</v>
      </c>
      <c r="L748" s="7" t="s">
        <v>522</v>
      </c>
    </row>
    <row r="749" spans="1:12" x14ac:dyDescent="0.25">
      <c r="A749" s="8">
        <v>3</v>
      </c>
      <c r="B749" s="54" t="s">
        <v>8172</v>
      </c>
      <c r="C749" s="131" t="s">
        <v>7439</v>
      </c>
      <c r="D749" s="9">
        <v>20</v>
      </c>
      <c r="E749" s="8" t="s">
        <v>8218</v>
      </c>
      <c r="F749" s="7" t="str">
        <f>IF(ISEVEN(ROW(ScanWorkbook[[#This Row],[SCAN INTO THIS COLUMN]])),C749,"")</f>
        <v/>
      </c>
      <c r="G749" s="7" t="str">
        <f>IF(ISEVEN(ROW(ScanWorkbook[[#This Row],[SCAN INTO THIS COLUMN]])),C750,"")</f>
        <v/>
      </c>
      <c r="H749" s="7" t="str">
        <f>LEFT(ScanWorkbook[[#This Row],[Pheno]],4)</f>
        <v/>
      </c>
      <c r="I749" s="7" t="str">
        <f>IF(SUM(COUNTIF(ScanWorkbook[[#This Row],[Pheno]],{"*.*"})),LEFT(ScanWorkbook[[#This Row],[Pheno]],7),_xlfn.CONCAT(LEFT(ScanWorkbook[[#This Row],[Pheno]],4),RIGHT(ScanWorkbook[[#This Row],[Pheno]],3)))</f>
        <v/>
      </c>
      <c r="J749" s="57" t="s">
        <v>8751</v>
      </c>
      <c r="K749" s="2" t="str">
        <f>IF(ScanWorkbook[[#This Row],[METRC]]=0,"",IF(ScanWorkbook[[#This Row],[METRC]]="","",_xlfn.CONCAT(ScanWorkbook[[#This Row],[Pheno Abv]],".",RIGHT(ScanWorkbook[[#This Row],[METRC]],6))))</f>
        <v/>
      </c>
      <c r="L749" s="7" t="s">
        <v>522</v>
      </c>
    </row>
    <row r="750" spans="1:12" x14ac:dyDescent="0.25">
      <c r="A750" s="8">
        <v>3</v>
      </c>
      <c r="B750" s="54" t="s">
        <v>8172</v>
      </c>
      <c r="C750" s="131" t="s">
        <v>7439</v>
      </c>
      <c r="D750" s="9">
        <v>21</v>
      </c>
      <c r="E750" s="8" t="s">
        <v>8218</v>
      </c>
      <c r="F750" s="7" t="str">
        <f>IF(ISEVEN(ROW(ScanWorkbook[[#This Row],[SCAN INTO THIS COLUMN]])),C750,"")</f>
        <v>.</v>
      </c>
      <c r="G750" s="7" t="str">
        <f>IF(ISEVEN(ROW(ScanWorkbook[[#This Row],[SCAN INTO THIS COLUMN]])),C751,"")</f>
        <v>.</v>
      </c>
      <c r="H750" s="7" t="str">
        <f>LEFT(ScanWorkbook[[#This Row],[Pheno]],4)</f>
        <v>.</v>
      </c>
      <c r="I750" s="7" t="str">
        <f>IF(SUM(COUNTIF(ScanWorkbook[[#This Row],[Pheno]],{"*.*"})),LEFT(ScanWorkbook[[#This Row],[Pheno]],7),_xlfn.CONCAT(LEFT(ScanWorkbook[[#This Row],[Pheno]],4),RIGHT(ScanWorkbook[[#This Row],[Pheno]],3)))</f>
        <v>.</v>
      </c>
      <c r="J750" s="57" t="s">
        <v>8752</v>
      </c>
      <c r="K750" s="2" t="str">
        <f>IF(ScanWorkbook[[#This Row],[METRC]]=0,"",IF(ScanWorkbook[[#This Row],[METRC]]="","",_xlfn.CONCAT(ScanWorkbook[[#This Row],[Pheno Abv]],".",RIGHT(ScanWorkbook[[#This Row],[METRC]],6))))</f>
        <v>...</v>
      </c>
      <c r="L750" s="7" t="s">
        <v>522</v>
      </c>
    </row>
    <row r="751" spans="1:12" x14ac:dyDescent="0.25">
      <c r="A751" s="8">
        <v>3</v>
      </c>
      <c r="B751" s="54" t="s">
        <v>8172</v>
      </c>
      <c r="C751" s="131" t="s">
        <v>7439</v>
      </c>
      <c r="D751" s="9">
        <v>21</v>
      </c>
      <c r="E751" s="8" t="s">
        <v>8218</v>
      </c>
      <c r="F751" s="7" t="str">
        <f>IF(ISEVEN(ROW(ScanWorkbook[[#This Row],[SCAN INTO THIS COLUMN]])),C751,"")</f>
        <v/>
      </c>
      <c r="G751" s="7" t="str">
        <f>IF(ISEVEN(ROW(ScanWorkbook[[#This Row],[SCAN INTO THIS COLUMN]])),C752,"")</f>
        <v/>
      </c>
      <c r="H751" s="7" t="str">
        <f>LEFT(ScanWorkbook[[#This Row],[Pheno]],4)</f>
        <v/>
      </c>
      <c r="I751" s="7" t="str">
        <f>IF(SUM(COUNTIF(ScanWorkbook[[#This Row],[Pheno]],{"*.*"})),LEFT(ScanWorkbook[[#This Row],[Pheno]],7),_xlfn.CONCAT(LEFT(ScanWorkbook[[#This Row],[Pheno]],4),RIGHT(ScanWorkbook[[#This Row],[Pheno]],3)))</f>
        <v/>
      </c>
      <c r="J751" s="57" t="s">
        <v>8752</v>
      </c>
      <c r="K751" s="2" t="str">
        <f>IF(ScanWorkbook[[#This Row],[METRC]]=0,"",IF(ScanWorkbook[[#This Row],[METRC]]="","",_xlfn.CONCAT(ScanWorkbook[[#This Row],[Pheno Abv]],".",RIGHT(ScanWorkbook[[#This Row],[METRC]],6))))</f>
        <v/>
      </c>
      <c r="L751" s="7" t="s">
        <v>522</v>
      </c>
    </row>
    <row r="752" spans="1:12" x14ac:dyDescent="0.25">
      <c r="A752" s="8">
        <v>3</v>
      </c>
      <c r="B752" s="54" t="s">
        <v>8172</v>
      </c>
      <c r="C752" s="131" t="s">
        <v>7439</v>
      </c>
      <c r="D752" s="9">
        <v>22</v>
      </c>
      <c r="E752" s="8" t="s">
        <v>8218</v>
      </c>
      <c r="F752" s="7" t="str">
        <f>IF(ISEVEN(ROW(ScanWorkbook[[#This Row],[SCAN INTO THIS COLUMN]])),C752,"")</f>
        <v>.</v>
      </c>
      <c r="G752" s="7" t="str">
        <f>IF(ISEVEN(ROW(ScanWorkbook[[#This Row],[SCAN INTO THIS COLUMN]])),C753,"")</f>
        <v>.</v>
      </c>
      <c r="H752" s="7" t="str">
        <f>LEFT(ScanWorkbook[[#This Row],[Pheno]],4)</f>
        <v>.</v>
      </c>
      <c r="I752" s="7" t="str">
        <f>IF(SUM(COUNTIF(ScanWorkbook[[#This Row],[Pheno]],{"*.*"})),LEFT(ScanWorkbook[[#This Row],[Pheno]],7),_xlfn.CONCAT(LEFT(ScanWorkbook[[#This Row],[Pheno]],4),RIGHT(ScanWorkbook[[#This Row],[Pheno]],3)))</f>
        <v>.</v>
      </c>
      <c r="J752" s="57" t="s">
        <v>8753</v>
      </c>
      <c r="K752" s="2" t="str">
        <f>IF(ScanWorkbook[[#This Row],[METRC]]=0,"",IF(ScanWorkbook[[#This Row],[METRC]]="","",_xlfn.CONCAT(ScanWorkbook[[#This Row],[Pheno Abv]],".",RIGHT(ScanWorkbook[[#This Row],[METRC]],6))))</f>
        <v>...</v>
      </c>
      <c r="L752" s="7" t="s">
        <v>522</v>
      </c>
    </row>
    <row r="753" spans="1:12" x14ac:dyDescent="0.25">
      <c r="A753" s="8">
        <v>3</v>
      </c>
      <c r="B753" s="54" t="s">
        <v>8172</v>
      </c>
      <c r="C753" s="131" t="s">
        <v>7439</v>
      </c>
      <c r="D753" s="9">
        <v>22</v>
      </c>
      <c r="E753" s="8" t="s">
        <v>8218</v>
      </c>
      <c r="F753" s="7" t="str">
        <f>IF(ISEVEN(ROW(ScanWorkbook[[#This Row],[SCAN INTO THIS COLUMN]])),C753,"")</f>
        <v/>
      </c>
      <c r="G753" s="7" t="str">
        <f>IF(ISEVEN(ROW(ScanWorkbook[[#This Row],[SCAN INTO THIS COLUMN]])),C754,"")</f>
        <v/>
      </c>
      <c r="H753" s="7" t="str">
        <f>LEFT(ScanWorkbook[[#This Row],[Pheno]],4)</f>
        <v/>
      </c>
      <c r="I753" s="7" t="str">
        <f>IF(SUM(COUNTIF(ScanWorkbook[[#This Row],[Pheno]],{"*.*"})),LEFT(ScanWorkbook[[#This Row],[Pheno]],7),_xlfn.CONCAT(LEFT(ScanWorkbook[[#This Row],[Pheno]],4),RIGHT(ScanWorkbook[[#This Row],[Pheno]],3)))</f>
        <v/>
      </c>
      <c r="J753" s="57" t="s">
        <v>8753</v>
      </c>
      <c r="K753" s="2" t="str">
        <f>IF(ScanWorkbook[[#This Row],[METRC]]=0,"",IF(ScanWorkbook[[#This Row],[METRC]]="","",_xlfn.CONCAT(ScanWorkbook[[#This Row],[Pheno Abv]],".",RIGHT(ScanWorkbook[[#This Row],[METRC]],6))))</f>
        <v/>
      </c>
      <c r="L753" s="7" t="s">
        <v>522</v>
      </c>
    </row>
    <row r="754" spans="1:12" x14ac:dyDescent="0.25">
      <c r="A754" s="8">
        <v>3</v>
      </c>
      <c r="B754" s="54" t="s">
        <v>8172</v>
      </c>
      <c r="C754" s="131" t="s">
        <v>7439</v>
      </c>
      <c r="D754" s="9">
        <v>23</v>
      </c>
      <c r="E754" s="8" t="s">
        <v>8218</v>
      </c>
      <c r="F754" s="7" t="str">
        <f>IF(ISEVEN(ROW(ScanWorkbook[[#This Row],[SCAN INTO THIS COLUMN]])),C754,"")</f>
        <v>.</v>
      </c>
      <c r="G754" s="7" t="str">
        <f>IF(ISEVEN(ROW(ScanWorkbook[[#This Row],[SCAN INTO THIS COLUMN]])),C755,"")</f>
        <v>.</v>
      </c>
      <c r="H754" s="7" t="str">
        <f>LEFT(ScanWorkbook[[#This Row],[Pheno]],4)</f>
        <v>.</v>
      </c>
      <c r="I754" s="7" t="str">
        <f>IF(SUM(COUNTIF(ScanWorkbook[[#This Row],[Pheno]],{"*.*"})),LEFT(ScanWorkbook[[#This Row],[Pheno]],7),_xlfn.CONCAT(LEFT(ScanWorkbook[[#This Row],[Pheno]],4),RIGHT(ScanWorkbook[[#This Row],[Pheno]],3)))</f>
        <v>.</v>
      </c>
      <c r="J754" s="57" t="s">
        <v>8754</v>
      </c>
      <c r="K754" s="2" t="str">
        <f>IF(ScanWorkbook[[#This Row],[METRC]]=0,"",IF(ScanWorkbook[[#This Row],[METRC]]="","",_xlfn.CONCAT(ScanWorkbook[[#This Row],[Pheno Abv]],".",RIGHT(ScanWorkbook[[#This Row],[METRC]],6))))</f>
        <v>...</v>
      </c>
      <c r="L754" s="7" t="s">
        <v>522</v>
      </c>
    </row>
    <row r="755" spans="1:12" x14ac:dyDescent="0.25">
      <c r="A755" s="8">
        <v>3</v>
      </c>
      <c r="B755" s="54" t="s">
        <v>8172</v>
      </c>
      <c r="C755" s="131" t="s">
        <v>7439</v>
      </c>
      <c r="D755" s="9">
        <v>23</v>
      </c>
      <c r="E755" s="8" t="s">
        <v>8218</v>
      </c>
      <c r="F755" s="7" t="str">
        <f>IF(ISEVEN(ROW(ScanWorkbook[[#This Row],[SCAN INTO THIS COLUMN]])),C755,"")</f>
        <v/>
      </c>
      <c r="G755" s="7" t="str">
        <f>IF(ISEVEN(ROW(ScanWorkbook[[#This Row],[SCAN INTO THIS COLUMN]])),C756,"")</f>
        <v/>
      </c>
      <c r="H755" s="7" t="str">
        <f>LEFT(ScanWorkbook[[#This Row],[Pheno]],4)</f>
        <v/>
      </c>
      <c r="I755" s="7" t="str">
        <f>IF(SUM(COUNTIF(ScanWorkbook[[#This Row],[Pheno]],{"*.*"})),LEFT(ScanWorkbook[[#This Row],[Pheno]],7),_xlfn.CONCAT(LEFT(ScanWorkbook[[#This Row],[Pheno]],4),RIGHT(ScanWorkbook[[#This Row],[Pheno]],3)))</f>
        <v/>
      </c>
      <c r="J755" s="57" t="s">
        <v>8754</v>
      </c>
      <c r="K755" s="2" t="str">
        <f>IF(ScanWorkbook[[#This Row],[METRC]]=0,"",IF(ScanWorkbook[[#This Row],[METRC]]="","",_xlfn.CONCAT(ScanWorkbook[[#This Row],[Pheno Abv]],".",RIGHT(ScanWorkbook[[#This Row],[METRC]],6))))</f>
        <v/>
      </c>
      <c r="L755" s="7" t="s">
        <v>522</v>
      </c>
    </row>
    <row r="756" spans="1:12" x14ac:dyDescent="0.25">
      <c r="A756" s="8">
        <v>3</v>
      </c>
      <c r="B756" s="54" t="s">
        <v>8172</v>
      </c>
      <c r="C756" s="131" t="s">
        <v>7439</v>
      </c>
      <c r="D756" s="9">
        <v>24</v>
      </c>
      <c r="E756" s="8" t="s">
        <v>8218</v>
      </c>
      <c r="F756" s="7" t="str">
        <f>IF(ISEVEN(ROW(ScanWorkbook[[#This Row],[SCAN INTO THIS COLUMN]])),C756,"")</f>
        <v>.</v>
      </c>
      <c r="G756" s="7" t="str">
        <f>IF(ISEVEN(ROW(ScanWorkbook[[#This Row],[SCAN INTO THIS COLUMN]])),C757,"")</f>
        <v>.</v>
      </c>
      <c r="H756" s="7" t="str">
        <f>LEFT(ScanWorkbook[[#This Row],[Pheno]],4)</f>
        <v>.</v>
      </c>
      <c r="I756" s="7" t="str">
        <f>IF(SUM(COUNTIF(ScanWorkbook[[#This Row],[Pheno]],{"*.*"})),LEFT(ScanWorkbook[[#This Row],[Pheno]],7),_xlfn.CONCAT(LEFT(ScanWorkbook[[#This Row],[Pheno]],4),RIGHT(ScanWorkbook[[#This Row],[Pheno]],3)))</f>
        <v>.</v>
      </c>
      <c r="J756" s="57" t="s">
        <v>8755</v>
      </c>
      <c r="K756" s="2" t="str">
        <f>IF(ScanWorkbook[[#This Row],[METRC]]=0,"",IF(ScanWorkbook[[#This Row],[METRC]]="","",_xlfn.CONCAT(ScanWorkbook[[#This Row],[Pheno Abv]],".",RIGHT(ScanWorkbook[[#This Row],[METRC]],6))))</f>
        <v>...</v>
      </c>
      <c r="L756" s="7" t="s">
        <v>522</v>
      </c>
    </row>
    <row r="757" spans="1:12" x14ac:dyDescent="0.25">
      <c r="A757" s="8">
        <v>3</v>
      </c>
      <c r="B757" s="54" t="s">
        <v>8172</v>
      </c>
      <c r="C757" s="131" t="s">
        <v>7439</v>
      </c>
      <c r="D757" s="9">
        <v>24</v>
      </c>
      <c r="E757" s="8" t="s">
        <v>8218</v>
      </c>
      <c r="F757" s="7" t="str">
        <f>IF(ISEVEN(ROW(ScanWorkbook[[#This Row],[SCAN INTO THIS COLUMN]])),C757,"")</f>
        <v/>
      </c>
      <c r="G757" s="7" t="str">
        <f>IF(ISEVEN(ROW(ScanWorkbook[[#This Row],[SCAN INTO THIS COLUMN]])),C758,"")</f>
        <v/>
      </c>
      <c r="H757" s="7" t="str">
        <f>LEFT(ScanWorkbook[[#This Row],[Pheno]],4)</f>
        <v/>
      </c>
      <c r="I757" s="7" t="str">
        <f>IF(SUM(COUNTIF(ScanWorkbook[[#This Row],[Pheno]],{"*.*"})),LEFT(ScanWorkbook[[#This Row],[Pheno]],7),_xlfn.CONCAT(LEFT(ScanWorkbook[[#This Row],[Pheno]],4),RIGHT(ScanWorkbook[[#This Row],[Pheno]],3)))</f>
        <v/>
      </c>
      <c r="J757" s="57" t="s">
        <v>8755</v>
      </c>
      <c r="K757" s="2" t="str">
        <f>IF(ScanWorkbook[[#This Row],[METRC]]=0,"",IF(ScanWorkbook[[#This Row],[METRC]]="","",_xlfn.CONCAT(ScanWorkbook[[#This Row],[Pheno Abv]],".",RIGHT(ScanWorkbook[[#This Row],[METRC]],6))))</f>
        <v/>
      </c>
      <c r="L757" s="7" t="s">
        <v>522</v>
      </c>
    </row>
    <row r="758" spans="1:12" x14ac:dyDescent="0.25">
      <c r="A758" s="8">
        <v>3</v>
      </c>
      <c r="B758" s="54" t="s">
        <v>8172</v>
      </c>
      <c r="C758" s="131" t="s">
        <v>7439</v>
      </c>
      <c r="D758" s="8">
        <v>25</v>
      </c>
      <c r="E758" s="8" t="s">
        <v>8218</v>
      </c>
      <c r="F758" s="7" t="str">
        <f>IF(ISEVEN(ROW(ScanWorkbook[[#This Row],[SCAN INTO THIS COLUMN]])),C758,"")</f>
        <v>.</v>
      </c>
      <c r="G758" s="7" t="str">
        <f>IF(ISEVEN(ROW(ScanWorkbook[[#This Row],[SCAN INTO THIS COLUMN]])),C759,"")</f>
        <v>.</v>
      </c>
      <c r="H758" s="7" t="str">
        <f>LEFT(ScanWorkbook[[#This Row],[Pheno]],4)</f>
        <v>.</v>
      </c>
      <c r="I758" s="7" t="str">
        <f>IF(SUM(COUNTIF(ScanWorkbook[[#This Row],[Pheno]],{"*.*"})),LEFT(ScanWorkbook[[#This Row],[Pheno]],7),_xlfn.CONCAT(LEFT(ScanWorkbook[[#This Row],[Pheno]],4),RIGHT(ScanWorkbook[[#This Row],[Pheno]],3)))</f>
        <v>.</v>
      </c>
      <c r="J758" s="57" t="s">
        <v>8756</v>
      </c>
      <c r="K758" s="2" t="str">
        <f>IF(ScanWorkbook[[#This Row],[METRC]]=0,"",IF(ScanWorkbook[[#This Row],[METRC]]="","",_xlfn.CONCAT(ScanWorkbook[[#This Row],[Pheno Abv]],".",RIGHT(ScanWorkbook[[#This Row],[METRC]],6))))</f>
        <v>...</v>
      </c>
      <c r="L758" s="7" t="s">
        <v>522</v>
      </c>
    </row>
    <row r="759" spans="1:12" x14ac:dyDescent="0.25">
      <c r="A759" s="8">
        <v>3</v>
      </c>
      <c r="B759" s="54" t="s">
        <v>8172</v>
      </c>
      <c r="C759" s="131" t="s">
        <v>7439</v>
      </c>
      <c r="D759" s="8">
        <v>25</v>
      </c>
      <c r="E759" s="8" t="s">
        <v>8218</v>
      </c>
      <c r="F759" s="7" t="str">
        <f>IF(ISEVEN(ROW(ScanWorkbook[[#This Row],[SCAN INTO THIS COLUMN]])),C759,"")</f>
        <v/>
      </c>
      <c r="G759" s="7" t="str">
        <f>IF(ISEVEN(ROW(ScanWorkbook[[#This Row],[SCAN INTO THIS COLUMN]])),C760,"")</f>
        <v/>
      </c>
      <c r="H759" s="7" t="str">
        <f>LEFT(ScanWorkbook[[#This Row],[Pheno]],4)</f>
        <v/>
      </c>
      <c r="I759" s="7" t="str">
        <f>IF(SUM(COUNTIF(ScanWorkbook[[#This Row],[Pheno]],{"*.*"})),LEFT(ScanWorkbook[[#This Row],[Pheno]],7),_xlfn.CONCAT(LEFT(ScanWorkbook[[#This Row],[Pheno]],4),RIGHT(ScanWorkbook[[#This Row],[Pheno]],3)))</f>
        <v/>
      </c>
      <c r="J759" s="57" t="s">
        <v>8756</v>
      </c>
      <c r="K759" s="2" t="str">
        <f>IF(ScanWorkbook[[#This Row],[METRC]]=0,"",IF(ScanWorkbook[[#This Row],[METRC]]="","",_xlfn.CONCAT(ScanWorkbook[[#This Row],[Pheno Abv]],".",RIGHT(ScanWorkbook[[#This Row],[METRC]],6))))</f>
        <v/>
      </c>
      <c r="L759" s="7" t="s">
        <v>522</v>
      </c>
    </row>
    <row r="760" spans="1:12" x14ac:dyDescent="0.25">
      <c r="A760" s="8">
        <v>3</v>
      </c>
      <c r="B760" s="54" t="s">
        <v>8172</v>
      </c>
      <c r="C760" s="131" t="s">
        <v>7439</v>
      </c>
      <c r="D760" s="8">
        <v>26</v>
      </c>
      <c r="E760" s="8" t="s">
        <v>8218</v>
      </c>
      <c r="F760" s="7" t="str">
        <f>IF(ISEVEN(ROW(ScanWorkbook[[#This Row],[SCAN INTO THIS COLUMN]])),C760,"")</f>
        <v>.</v>
      </c>
      <c r="G760" s="7" t="str">
        <f>IF(ISEVEN(ROW(ScanWorkbook[[#This Row],[SCAN INTO THIS COLUMN]])),C761,"")</f>
        <v>.</v>
      </c>
      <c r="H760" s="7" t="str">
        <f>LEFT(ScanWorkbook[[#This Row],[Pheno]],4)</f>
        <v>.</v>
      </c>
      <c r="I760" s="7" t="str">
        <f>IF(SUM(COUNTIF(ScanWorkbook[[#This Row],[Pheno]],{"*.*"})),LEFT(ScanWorkbook[[#This Row],[Pheno]],7),_xlfn.CONCAT(LEFT(ScanWorkbook[[#This Row],[Pheno]],4),RIGHT(ScanWorkbook[[#This Row],[Pheno]],3)))</f>
        <v>.</v>
      </c>
      <c r="J760" s="57" t="s">
        <v>8757</v>
      </c>
      <c r="K760" s="2" t="str">
        <f>IF(ScanWorkbook[[#This Row],[METRC]]=0,"",IF(ScanWorkbook[[#This Row],[METRC]]="","",_xlfn.CONCAT(ScanWorkbook[[#This Row],[Pheno Abv]],".",RIGHT(ScanWorkbook[[#This Row],[METRC]],6))))</f>
        <v>...</v>
      </c>
      <c r="L760" s="7" t="s">
        <v>522</v>
      </c>
    </row>
    <row r="761" spans="1:12" x14ac:dyDescent="0.25">
      <c r="A761" s="8">
        <v>3</v>
      </c>
      <c r="B761" s="54" t="s">
        <v>8172</v>
      </c>
      <c r="C761" s="131" t="s">
        <v>7439</v>
      </c>
      <c r="D761" s="8">
        <v>26</v>
      </c>
      <c r="E761" s="8" t="s">
        <v>8218</v>
      </c>
      <c r="F761" s="7" t="str">
        <f>IF(ISEVEN(ROW(ScanWorkbook[[#This Row],[SCAN INTO THIS COLUMN]])),C761,"")</f>
        <v/>
      </c>
      <c r="G761" s="7" t="str">
        <f>IF(ISEVEN(ROW(ScanWorkbook[[#This Row],[SCAN INTO THIS COLUMN]])),C762,"")</f>
        <v/>
      </c>
      <c r="H761" s="7" t="str">
        <f>LEFT(ScanWorkbook[[#This Row],[Pheno]],4)</f>
        <v/>
      </c>
      <c r="I761" s="7" t="str">
        <f>IF(SUM(COUNTIF(ScanWorkbook[[#This Row],[Pheno]],{"*.*"})),LEFT(ScanWorkbook[[#This Row],[Pheno]],7),_xlfn.CONCAT(LEFT(ScanWorkbook[[#This Row],[Pheno]],4),RIGHT(ScanWorkbook[[#This Row],[Pheno]],3)))</f>
        <v/>
      </c>
      <c r="J761" s="57" t="s">
        <v>8757</v>
      </c>
      <c r="K761" s="2" t="str">
        <f>IF(ScanWorkbook[[#This Row],[METRC]]=0,"",IF(ScanWorkbook[[#This Row],[METRC]]="","",_xlfn.CONCAT(ScanWorkbook[[#This Row],[Pheno Abv]],".",RIGHT(ScanWorkbook[[#This Row],[METRC]],6))))</f>
        <v/>
      </c>
      <c r="L761" s="7" t="s">
        <v>522</v>
      </c>
    </row>
    <row r="762" spans="1:12" x14ac:dyDescent="0.25">
      <c r="A762" s="8">
        <v>3</v>
      </c>
      <c r="B762" s="54" t="s">
        <v>8172</v>
      </c>
      <c r="C762" s="131" t="s">
        <v>7439</v>
      </c>
      <c r="D762" s="8">
        <v>27</v>
      </c>
      <c r="E762" s="8" t="s">
        <v>8218</v>
      </c>
      <c r="F762" s="7" t="str">
        <f>IF(ISEVEN(ROW(ScanWorkbook[[#This Row],[SCAN INTO THIS COLUMN]])),C762,"")</f>
        <v>.</v>
      </c>
      <c r="G762" s="7" t="str">
        <f>IF(ISEVEN(ROW(ScanWorkbook[[#This Row],[SCAN INTO THIS COLUMN]])),C763,"")</f>
        <v>.</v>
      </c>
      <c r="H762" s="7" t="str">
        <f>LEFT(ScanWorkbook[[#This Row],[Pheno]],4)</f>
        <v>.</v>
      </c>
      <c r="I762" s="7" t="str">
        <f>IF(SUM(COUNTIF(ScanWorkbook[[#This Row],[Pheno]],{"*.*"})),LEFT(ScanWorkbook[[#This Row],[Pheno]],7),_xlfn.CONCAT(LEFT(ScanWorkbook[[#This Row],[Pheno]],4),RIGHT(ScanWorkbook[[#This Row],[Pheno]],3)))</f>
        <v>.</v>
      </c>
      <c r="J762" s="57" t="s">
        <v>8758</v>
      </c>
      <c r="K762" s="2" t="str">
        <f>IF(ScanWorkbook[[#This Row],[METRC]]=0,"",IF(ScanWorkbook[[#This Row],[METRC]]="","",_xlfn.CONCAT(ScanWorkbook[[#This Row],[Pheno Abv]],".",RIGHT(ScanWorkbook[[#This Row],[METRC]],6))))</f>
        <v>...</v>
      </c>
      <c r="L762" s="7" t="s">
        <v>522</v>
      </c>
    </row>
    <row r="763" spans="1:12" x14ac:dyDescent="0.25">
      <c r="A763" s="8">
        <v>3</v>
      </c>
      <c r="B763" s="54" t="s">
        <v>8172</v>
      </c>
      <c r="C763" s="131" t="s">
        <v>7439</v>
      </c>
      <c r="D763" s="8">
        <v>27</v>
      </c>
      <c r="E763" s="8" t="s">
        <v>8218</v>
      </c>
      <c r="F763" s="7" t="str">
        <f>IF(ISEVEN(ROW(ScanWorkbook[[#This Row],[SCAN INTO THIS COLUMN]])),C763,"")</f>
        <v/>
      </c>
      <c r="G763" s="7" t="str">
        <f>IF(ISEVEN(ROW(ScanWorkbook[[#This Row],[SCAN INTO THIS COLUMN]])),C764,"")</f>
        <v/>
      </c>
      <c r="H763" s="7" t="str">
        <f>LEFT(ScanWorkbook[[#This Row],[Pheno]],4)</f>
        <v/>
      </c>
      <c r="I763" s="7" t="str">
        <f>IF(SUM(COUNTIF(ScanWorkbook[[#This Row],[Pheno]],{"*.*"})),LEFT(ScanWorkbook[[#This Row],[Pheno]],7),_xlfn.CONCAT(LEFT(ScanWorkbook[[#This Row],[Pheno]],4),RIGHT(ScanWorkbook[[#This Row],[Pheno]],3)))</f>
        <v/>
      </c>
      <c r="J763" s="57" t="s">
        <v>8758</v>
      </c>
      <c r="K763" s="2" t="str">
        <f>IF(ScanWorkbook[[#This Row],[METRC]]=0,"",IF(ScanWorkbook[[#This Row],[METRC]]="","",_xlfn.CONCAT(ScanWorkbook[[#This Row],[Pheno Abv]],".",RIGHT(ScanWorkbook[[#This Row],[METRC]],6))))</f>
        <v/>
      </c>
      <c r="L763" s="7" t="s">
        <v>522</v>
      </c>
    </row>
    <row r="764" spans="1:12" x14ac:dyDescent="0.25">
      <c r="A764" s="8">
        <v>3</v>
      </c>
      <c r="B764" s="54" t="s">
        <v>8172</v>
      </c>
      <c r="C764" s="131" t="s">
        <v>7439</v>
      </c>
      <c r="D764" s="8">
        <v>28</v>
      </c>
      <c r="E764" s="8" t="s">
        <v>8218</v>
      </c>
      <c r="F764" s="7" t="str">
        <f>IF(ISEVEN(ROW(ScanWorkbook[[#This Row],[SCAN INTO THIS COLUMN]])),C764,"")</f>
        <v>.</v>
      </c>
      <c r="G764" s="7" t="str">
        <f>IF(ISEVEN(ROW(ScanWorkbook[[#This Row],[SCAN INTO THIS COLUMN]])),C765,"")</f>
        <v>.</v>
      </c>
      <c r="H764" s="7" t="str">
        <f>LEFT(ScanWorkbook[[#This Row],[Pheno]],4)</f>
        <v>.</v>
      </c>
      <c r="I764" s="7" t="str">
        <f>IF(SUM(COUNTIF(ScanWorkbook[[#This Row],[Pheno]],{"*.*"})),LEFT(ScanWorkbook[[#This Row],[Pheno]],7),_xlfn.CONCAT(LEFT(ScanWorkbook[[#This Row],[Pheno]],4),RIGHT(ScanWorkbook[[#This Row],[Pheno]],3)))</f>
        <v>.</v>
      </c>
      <c r="J764" s="57" t="s">
        <v>8759</v>
      </c>
      <c r="K764" s="2" t="str">
        <f>IF(ScanWorkbook[[#This Row],[METRC]]=0,"",IF(ScanWorkbook[[#This Row],[METRC]]="","",_xlfn.CONCAT(ScanWorkbook[[#This Row],[Pheno Abv]],".",RIGHT(ScanWorkbook[[#This Row],[METRC]],6))))</f>
        <v>...</v>
      </c>
      <c r="L764" s="7" t="s">
        <v>522</v>
      </c>
    </row>
    <row r="765" spans="1:12" x14ac:dyDescent="0.25">
      <c r="A765" s="8">
        <v>3</v>
      </c>
      <c r="B765" s="54" t="s">
        <v>8172</v>
      </c>
      <c r="C765" s="131" t="s">
        <v>7439</v>
      </c>
      <c r="D765" s="8">
        <v>28</v>
      </c>
      <c r="E765" s="8" t="s">
        <v>8218</v>
      </c>
      <c r="F765" s="7" t="str">
        <f>IF(ISEVEN(ROW(ScanWorkbook[[#This Row],[SCAN INTO THIS COLUMN]])),C765,"")</f>
        <v/>
      </c>
      <c r="G765" s="7" t="str">
        <f>IF(ISEVEN(ROW(ScanWorkbook[[#This Row],[SCAN INTO THIS COLUMN]])),C766,"")</f>
        <v/>
      </c>
      <c r="H765" s="7" t="str">
        <f>LEFT(ScanWorkbook[[#This Row],[Pheno]],4)</f>
        <v/>
      </c>
      <c r="I765" s="7" t="str">
        <f>IF(SUM(COUNTIF(ScanWorkbook[[#This Row],[Pheno]],{"*.*"})),LEFT(ScanWorkbook[[#This Row],[Pheno]],7),_xlfn.CONCAT(LEFT(ScanWorkbook[[#This Row],[Pheno]],4),RIGHT(ScanWorkbook[[#This Row],[Pheno]],3)))</f>
        <v/>
      </c>
      <c r="J765" s="57" t="s">
        <v>8759</v>
      </c>
      <c r="K765" s="2" t="str">
        <f>IF(ScanWorkbook[[#This Row],[METRC]]=0,"",IF(ScanWorkbook[[#This Row],[METRC]]="","",_xlfn.CONCAT(ScanWorkbook[[#This Row],[Pheno Abv]],".",RIGHT(ScanWorkbook[[#This Row],[METRC]],6))))</f>
        <v/>
      </c>
      <c r="L765" s="7" t="s">
        <v>522</v>
      </c>
    </row>
    <row r="766" spans="1:12" x14ac:dyDescent="0.25">
      <c r="A766" s="8">
        <v>3</v>
      </c>
      <c r="B766" s="54" t="s">
        <v>8172</v>
      </c>
      <c r="C766" s="131" t="s">
        <v>7439</v>
      </c>
      <c r="D766" s="8">
        <v>29</v>
      </c>
      <c r="E766" s="8" t="s">
        <v>8218</v>
      </c>
      <c r="F766" s="7" t="str">
        <f>IF(ISEVEN(ROW(ScanWorkbook[[#This Row],[SCAN INTO THIS COLUMN]])),C766,"")</f>
        <v>.</v>
      </c>
      <c r="G766" s="7" t="str">
        <f>IF(ISEVEN(ROW(ScanWorkbook[[#This Row],[SCAN INTO THIS COLUMN]])),C767,"")</f>
        <v>.</v>
      </c>
      <c r="H766" s="7" t="str">
        <f>LEFT(ScanWorkbook[[#This Row],[Pheno]],4)</f>
        <v>.</v>
      </c>
      <c r="I766" s="7" t="str">
        <f>IF(SUM(COUNTIF(ScanWorkbook[[#This Row],[Pheno]],{"*.*"})),LEFT(ScanWorkbook[[#This Row],[Pheno]],7),_xlfn.CONCAT(LEFT(ScanWorkbook[[#This Row],[Pheno]],4),RIGHT(ScanWorkbook[[#This Row],[Pheno]],3)))</f>
        <v>.</v>
      </c>
      <c r="J766" s="57" t="s">
        <v>8760</v>
      </c>
      <c r="K766" s="2" t="str">
        <f>IF(ScanWorkbook[[#This Row],[METRC]]=0,"",IF(ScanWorkbook[[#This Row],[METRC]]="","",_xlfn.CONCAT(ScanWorkbook[[#This Row],[Pheno Abv]],".",RIGHT(ScanWorkbook[[#This Row],[METRC]],6))))</f>
        <v>...</v>
      </c>
      <c r="L766" s="7" t="s">
        <v>522</v>
      </c>
    </row>
    <row r="767" spans="1:12" x14ac:dyDescent="0.25">
      <c r="A767" s="8">
        <v>3</v>
      </c>
      <c r="B767" s="54" t="s">
        <v>8172</v>
      </c>
      <c r="C767" s="131" t="s">
        <v>7439</v>
      </c>
      <c r="D767" s="8">
        <v>29</v>
      </c>
      <c r="E767" s="8" t="s">
        <v>8218</v>
      </c>
      <c r="F767" s="7" t="str">
        <f>IF(ISEVEN(ROW(ScanWorkbook[[#This Row],[SCAN INTO THIS COLUMN]])),C767,"")</f>
        <v/>
      </c>
      <c r="G767" s="7" t="str">
        <f>IF(ISEVEN(ROW(ScanWorkbook[[#This Row],[SCAN INTO THIS COLUMN]])),C768,"")</f>
        <v/>
      </c>
      <c r="H767" s="7" t="str">
        <f>LEFT(ScanWorkbook[[#This Row],[Pheno]],4)</f>
        <v/>
      </c>
      <c r="I767" s="7" t="str">
        <f>IF(SUM(COUNTIF(ScanWorkbook[[#This Row],[Pheno]],{"*.*"})),LEFT(ScanWorkbook[[#This Row],[Pheno]],7),_xlfn.CONCAT(LEFT(ScanWorkbook[[#This Row],[Pheno]],4),RIGHT(ScanWorkbook[[#This Row],[Pheno]],3)))</f>
        <v/>
      </c>
      <c r="J767" s="57" t="s">
        <v>8760</v>
      </c>
      <c r="K767" s="2" t="str">
        <f>IF(ScanWorkbook[[#This Row],[METRC]]=0,"",IF(ScanWorkbook[[#This Row],[METRC]]="","",_xlfn.CONCAT(ScanWorkbook[[#This Row],[Pheno Abv]],".",RIGHT(ScanWorkbook[[#This Row],[METRC]],6))))</f>
        <v/>
      </c>
      <c r="L767" s="7" t="s">
        <v>522</v>
      </c>
    </row>
    <row r="768" spans="1:12" x14ac:dyDescent="0.25">
      <c r="A768" s="8">
        <v>3</v>
      </c>
      <c r="B768" s="54" t="s">
        <v>8172</v>
      </c>
      <c r="C768" s="131" t="s">
        <v>7439</v>
      </c>
      <c r="D768" s="8">
        <v>30</v>
      </c>
      <c r="E768" s="8" t="s">
        <v>8218</v>
      </c>
      <c r="F768" s="7" t="str">
        <f>IF(ISEVEN(ROW(ScanWorkbook[[#This Row],[SCAN INTO THIS COLUMN]])),C768,"")</f>
        <v>.</v>
      </c>
      <c r="G768" s="7" t="str">
        <f>IF(ISEVEN(ROW(ScanWorkbook[[#This Row],[SCAN INTO THIS COLUMN]])),C769,"")</f>
        <v>.</v>
      </c>
      <c r="H768" s="7" t="str">
        <f>LEFT(ScanWorkbook[[#This Row],[Pheno]],4)</f>
        <v>.</v>
      </c>
      <c r="I768" s="7" t="str">
        <f>IF(SUM(COUNTIF(ScanWorkbook[[#This Row],[Pheno]],{"*.*"})),LEFT(ScanWorkbook[[#This Row],[Pheno]],7),_xlfn.CONCAT(LEFT(ScanWorkbook[[#This Row],[Pheno]],4),RIGHT(ScanWorkbook[[#This Row],[Pheno]],3)))</f>
        <v>.</v>
      </c>
      <c r="J768" s="57" t="s">
        <v>8761</v>
      </c>
      <c r="K768" s="2" t="str">
        <f>IF(ScanWorkbook[[#This Row],[METRC]]=0,"",IF(ScanWorkbook[[#This Row],[METRC]]="","",_xlfn.CONCAT(ScanWorkbook[[#This Row],[Pheno Abv]],".",RIGHT(ScanWorkbook[[#This Row],[METRC]],6))))</f>
        <v>...</v>
      </c>
      <c r="L768" s="7" t="s">
        <v>522</v>
      </c>
    </row>
    <row r="769" spans="1:12" x14ac:dyDescent="0.25">
      <c r="A769" s="11">
        <v>3</v>
      </c>
      <c r="B769" s="55" t="s">
        <v>8172</v>
      </c>
      <c r="C769" s="131" t="s">
        <v>7439</v>
      </c>
      <c r="D769" s="11">
        <v>30</v>
      </c>
      <c r="E769" s="8" t="s">
        <v>8218</v>
      </c>
      <c r="F769" s="7" t="str">
        <f>IF(ISEVEN(ROW(ScanWorkbook[[#This Row],[SCAN INTO THIS COLUMN]])),C769,"")</f>
        <v/>
      </c>
      <c r="G769" s="7" t="str">
        <f>IF(ISEVEN(ROW(ScanWorkbook[[#This Row],[SCAN INTO THIS COLUMN]])),C770,"")</f>
        <v/>
      </c>
      <c r="H769" s="10" t="str">
        <f>LEFT(ScanWorkbook[[#This Row],[Pheno]],4)</f>
        <v/>
      </c>
      <c r="I769" s="10" t="str">
        <f>IF(SUM(COUNTIF(ScanWorkbook[[#This Row],[Pheno]],{"*.*"})),LEFT(ScanWorkbook[[#This Row],[Pheno]],7),_xlfn.CONCAT(LEFT(ScanWorkbook[[#This Row],[Pheno]],4),RIGHT(ScanWorkbook[[#This Row],[Pheno]],3)))</f>
        <v/>
      </c>
      <c r="J769" s="57" t="s">
        <v>8761</v>
      </c>
      <c r="K769" s="2" t="str">
        <f>IF(ScanWorkbook[[#This Row],[METRC]]=0,"",IF(ScanWorkbook[[#This Row],[METRC]]="","",_xlfn.CONCAT(ScanWorkbook[[#This Row],[Pheno Abv]],".",RIGHT(ScanWorkbook[[#This Row],[METRC]],6))))</f>
        <v/>
      </c>
      <c r="L769" s="7" t="s">
        <v>522</v>
      </c>
    </row>
    <row r="770" spans="1:12" x14ac:dyDescent="0.25">
      <c r="A770" s="8">
        <v>4</v>
      </c>
      <c r="B770" s="54" t="s">
        <v>8172</v>
      </c>
      <c r="C770" s="131" t="s">
        <v>7722</v>
      </c>
      <c r="D770" s="9">
        <v>1</v>
      </c>
      <c r="E770" s="8" t="s">
        <v>8219</v>
      </c>
      <c r="F770" s="7" t="str">
        <f>IF(ISEVEN(ROW(ScanWorkbook[[#This Row],[SCAN INTO THIS COLUMN]])),C770,"")</f>
        <v>1A4070000000065000089939</v>
      </c>
      <c r="G770" s="7" t="str">
        <f>IF(ISEVEN(ROW(ScanWorkbook[[#This Row],[SCAN INTO THIS COLUMN]])),C771,"")</f>
        <v>DURP006.077235</v>
      </c>
      <c r="H770" s="7" t="str">
        <f>LEFT(ScanWorkbook[[#This Row],[Pheno]],4)</f>
        <v>DURP</v>
      </c>
      <c r="I770" s="7" t="str">
        <f>IF(SUM(COUNTIF(ScanWorkbook[[#This Row],[Pheno]],{"*.*"})),LEFT(ScanWorkbook[[#This Row],[Pheno]],7),_xlfn.CONCAT(LEFT(ScanWorkbook[[#This Row],[Pheno]],4),RIGHT(ScanWorkbook[[#This Row],[Pheno]],3)))</f>
        <v>DURP006</v>
      </c>
      <c r="J770" s="57" t="s">
        <v>8514</v>
      </c>
      <c r="K770" s="2" t="str">
        <f>IF(ScanWorkbook[[#This Row],[METRC]]=0,"",IF(ScanWorkbook[[#This Row],[METRC]]="","",_xlfn.CONCAT(ScanWorkbook[[#This Row],[Pheno Abv]],".",RIGHT(ScanWorkbook[[#This Row],[METRC]],6))))</f>
        <v>DURP006.089939</v>
      </c>
      <c r="L770" s="7" t="s">
        <v>522</v>
      </c>
    </row>
    <row r="771" spans="1:12" x14ac:dyDescent="0.25">
      <c r="A771" s="8">
        <v>4</v>
      </c>
      <c r="B771" s="54" t="s">
        <v>8172</v>
      </c>
      <c r="C771" s="131" t="s">
        <v>7367</v>
      </c>
      <c r="D771" s="9">
        <v>1</v>
      </c>
      <c r="E771" s="8" t="s">
        <v>8219</v>
      </c>
      <c r="F771" s="7" t="str">
        <f>IF(ISEVEN(ROW(ScanWorkbook[[#This Row],[SCAN INTO THIS COLUMN]])),C771,"")</f>
        <v/>
      </c>
      <c r="G771" s="7" t="str">
        <f>IF(ISEVEN(ROW(ScanWorkbook[[#This Row],[SCAN INTO THIS COLUMN]])),C772,"")</f>
        <v/>
      </c>
      <c r="H771" s="7" t="str">
        <f>LEFT(ScanWorkbook[[#This Row],[Pheno]],4)</f>
        <v/>
      </c>
      <c r="I771" s="7" t="str">
        <f>IF(SUM(COUNTIF(ScanWorkbook[[#This Row],[Pheno]],{"*.*"})),LEFT(ScanWorkbook[[#This Row],[Pheno]],7),_xlfn.CONCAT(LEFT(ScanWorkbook[[#This Row],[Pheno]],4),RIGHT(ScanWorkbook[[#This Row],[Pheno]],3)))</f>
        <v/>
      </c>
      <c r="J771" s="57" t="s">
        <v>8514</v>
      </c>
      <c r="K771" s="2" t="str">
        <f>IF(ScanWorkbook[[#This Row],[METRC]]=0,"",IF(ScanWorkbook[[#This Row],[METRC]]="","",_xlfn.CONCAT(ScanWorkbook[[#This Row],[Pheno Abv]],".",RIGHT(ScanWorkbook[[#This Row],[METRC]],6))))</f>
        <v/>
      </c>
      <c r="L771" s="7" t="s">
        <v>522</v>
      </c>
    </row>
    <row r="772" spans="1:12" x14ac:dyDescent="0.25">
      <c r="A772" s="8">
        <v>4</v>
      </c>
      <c r="B772" s="54" t="s">
        <v>8172</v>
      </c>
      <c r="C772" s="131" t="s">
        <v>7902</v>
      </c>
      <c r="D772" s="9">
        <v>2</v>
      </c>
      <c r="E772" s="8" t="s">
        <v>8219</v>
      </c>
      <c r="F772" s="7" t="str">
        <f>IF(ISEVEN(ROW(ScanWorkbook[[#This Row],[SCAN INTO THIS COLUMN]])),C772,"")</f>
        <v>1A4070000000065000090564</v>
      </c>
      <c r="G772" s="7" t="str">
        <f>IF(ISEVEN(ROW(ScanWorkbook[[#This Row],[SCAN INTO THIS COLUMN]])),C773,"")</f>
        <v>GFSD207.069897</v>
      </c>
      <c r="H772" s="7" t="str">
        <f>LEFT(ScanWorkbook[[#This Row],[Pheno]],4)</f>
        <v>GFSD</v>
      </c>
      <c r="I772" s="7" t="str">
        <f>IF(SUM(COUNTIF(ScanWorkbook[[#This Row],[Pheno]],{"*.*"})),LEFT(ScanWorkbook[[#This Row],[Pheno]],7),_xlfn.CONCAT(LEFT(ScanWorkbook[[#This Row],[Pheno]],4),RIGHT(ScanWorkbook[[#This Row],[Pheno]],3)))</f>
        <v>GFSD207</v>
      </c>
      <c r="J772" s="57" t="s">
        <v>8515</v>
      </c>
      <c r="K772" s="2" t="str">
        <f>IF(ScanWorkbook[[#This Row],[METRC]]=0,"",IF(ScanWorkbook[[#This Row],[METRC]]="","",_xlfn.CONCAT(ScanWorkbook[[#This Row],[Pheno Abv]],".",RIGHT(ScanWorkbook[[#This Row],[METRC]],6))))</f>
        <v>GFSD207.090564</v>
      </c>
      <c r="L772" s="7" t="s">
        <v>522</v>
      </c>
    </row>
    <row r="773" spans="1:12" x14ac:dyDescent="0.25">
      <c r="A773" s="8">
        <v>4</v>
      </c>
      <c r="B773" s="54" t="s">
        <v>8172</v>
      </c>
      <c r="C773" s="131" t="s">
        <v>2876</v>
      </c>
      <c r="D773" s="9">
        <v>2</v>
      </c>
      <c r="E773" s="8" t="s">
        <v>8219</v>
      </c>
      <c r="F773" s="7" t="str">
        <f>IF(ISEVEN(ROW(ScanWorkbook[[#This Row],[SCAN INTO THIS COLUMN]])),C773,"")</f>
        <v/>
      </c>
      <c r="G773" s="7" t="str">
        <f>IF(ISEVEN(ROW(ScanWorkbook[[#This Row],[SCAN INTO THIS COLUMN]])),C774,"")</f>
        <v/>
      </c>
      <c r="H773" s="7" t="str">
        <f>LEFT(ScanWorkbook[[#This Row],[Pheno]],4)</f>
        <v/>
      </c>
      <c r="I773" s="7" t="str">
        <f>IF(SUM(COUNTIF(ScanWorkbook[[#This Row],[Pheno]],{"*.*"})),LEFT(ScanWorkbook[[#This Row],[Pheno]],7),_xlfn.CONCAT(LEFT(ScanWorkbook[[#This Row],[Pheno]],4),RIGHT(ScanWorkbook[[#This Row],[Pheno]],3)))</f>
        <v/>
      </c>
      <c r="J773" s="57" t="s">
        <v>8515</v>
      </c>
      <c r="K773" s="2" t="str">
        <f>IF(ScanWorkbook[[#This Row],[METRC]]=0,"",IF(ScanWorkbook[[#This Row],[METRC]]="","",_xlfn.CONCAT(ScanWorkbook[[#This Row],[Pheno Abv]],".",RIGHT(ScanWorkbook[[#This Row],[METRC]],6))))</f>
        <v/>
      </c>
      <c r="L773" s="7" t="s">
        <v>522</v>
      </c>
    </row>
    <row r="774" spans="1:12" x14ac:dyDescent="0.25">
      <c r="A774" s="8">
        <v>4</v>
      </c>
      <c r="B774" s="54" t="s">
        <v>8172</v>
      </c>
      <c r="C774" s="131" t="s">
        <v>7724</v>
      </c>
      <c r="D774" s="9">
        <v>3</v>
      </c>
      <c r="E774" s="8" t="s">
        <v>8219</v>
      </c>
      <c r="F774" s="7" t="str">
        <f>IF(ISEVEN(ROW(ScanWorkbook[[#This Row],[SCAN INTO THIS COLUMN]])),C774,"")</f>
        <v>1A4070000000065000089943</v>
      </c>
      <c r="G774" s="7" t="str">
        <f>IF(ISEVEN(ROW(ScanWorkbook[[#This Row],[SCAN INTO THIS COLUMN]])),C775,"")</f>
        <v>DURP006.077235</v>
      </c>
      <c r="H774" s="7" t="str">
        <f>LEFT(ScanWorkbook[[#This Row],[Pheno]],4)</f>
        <v>DURP</v>
      </c>
      <c r="I774" s="7" t="str">
        <f>IF(SUM(COUNTIF(ScanWorkbook[[#This Row],[Pheno]],{"*.*"})),LEFT(ScanWorkbook[[#This Row],[Pheno]],7),_xlfn.CONCAT(LEFT(ScanWorkbook[[#This Row],[Pheno]],4),RIGHT(ScanWorkbook[[#This Row],[Pheno]],3)))</f>
        <v>DURP006</v>
      </c>
      <c r="J774" s="57" t="s">
        <v>8516</v>
      </c>
      <c r="K774" s="2" t="str">
        <f>IF(ScanWorkbook[[#This Row],[METRC]]=0,"",IF(ScanWorkbook[[#This Row],[METRC]]="","",_xlfn.CONCAT(ScanWorkbook[[#This Row],[Pheno Abv]],".",RIGHT(ScanWorkbook[[#This Row],[METRC]],6))))</f>
        <v>DURP006.089943</v>
      </c>
      <c r="L774" s="7" t="s">
        <v>522</v>
      </c>
    </row>
    <row r="775" spans="1:12" x14ac:dyDescent="0.25">
      <c r="A775" s="8">
        <v>4</v>
      </c>
      <c r="B775" s="54" t="s">
        <v>8172</v>
      </c>
      <c r="C775" s="131" t="s">
        <v>7367</v>
      </c>
      <c r="D775" s="9">
        <v>3</v>
      </c>
      <c r="E775" s="8" t="s">
        <v>8219</v>
      </c>
      <c r="F775" s="7" t="str">
        <f>IF(ISEVEN(ROW(ScanWorkbook[[#This Row],[SCAN INTO THIS COLUMN]])),C775,"")</f>
        <v/>
      </c>
      <c r="G775" s="7" t="str">
        <f>IF(ISEVEN(ROW(ScanWorkbook[[#This Row],[SCAN INTO THIS COLUMN]])),C776,"")</f>
        <v/>
      </c>
      <c r="H775" s="7" t="str">
        <f>LEFT(ScanWorkbook[[#This Row],[Pheno]],4)</f>
        <v/>
      </c>
      <c r="I775" s="7" t="str">
        <f>IF(SUM(COUNTIF(ScanWorkbook[[#This Row],[Pheno]],{"*.*"})),LEFT(ScanWorkbook[[#This Row],[Pheno]],7),_xlfn.CONCAT(LEFT(ScanWorkbook[[#This Row],[Pheno]],4),RIGHT(ScanWorkbook[[#This Row],[Pheno]],3)))</f>
        <v/>
      </c>
      <c r="J775" s="57" t="s">
        <v>8516</v>
      </c>
      <c r="K775" s="2" t="str">
        <f>IF(ScanWorkbook[[#This Row],[METRC]]=0,"",IF(ScanWorkbook[[#This Row],[METRC]]="","",_xlfn.CONCAT(ScanWorkbook[[#This Row],[Pheno Abv]],".",RIGHT(ScanWorkbook[[#This Row],[METRC]],6))))</f>
        <v/>
      </c>
      <c r="L775" s="7" t="s">
        <v>522</v>
      </c>
    </row>
    <row r="776" spans="1:12" x14ac:dyDescent="0.25">
      <c r="A776" s="8">
        <v>4</v>
      </c>
      <c r="B776" s="54" t="s">
        <v>8172</v>
      </c>
      <c r="C776" s="131" t="s">
        <v>7725</v>
      </c>
      <c r="D776" s="9">
        <v>4</v>
      </c>
      <c r="E776" s="8" t="s">
        <v>8219</v>
      </c>
      <c r="F776" s="7" t="str">
        <f>IF(ISEVEN(ROW(ScanWorkbook[[#This Row],[SCAN INTO THIS COLUMN]])),C776,"")</f>
        <v>1A4070000000065000089944</v>
      </c>
      <c r="G776" s="7" t="str">
        <f>IF(ISEVEN(ROW(ScanWorkbook[[#This Row],[SCAN INTO THIS COLUMN]])),C777,"")</f>
        <v>DURP006.077235</v>
      </c>
      <c r="H776" s="7" t="str">
        <f>LEFT(ScanWorkbook[[#This Row],[Pheno]],4)</f>
        <v>DURP</v>
      </c>
      <c r="I776" s="7" t="str">
        <f>IF(SUM(COUNTIF(ScanWorkbook[[#This Row],[Pheno]],{"*.*"})),LEFT(ScanWorkbook[[#This Row],[Pheno]],7),_xlfn.CONCAT(LEFT(ScanWorkbook[[#This Row],[Pheno]],4),RIGHT(ScanWorkbook[[#This Row],[Pheno]],3)))</f>
        <v>DURP006</v>
      </c>
      <c r="J776" s="57" t="s">
        <v>8517</v>
      </c>
      <c r="K776" s="2" t="str">
        <f>IF(ScanWorkbook[[#This Row],[METRC]]=0,"",IF(ScanWorkbook[[#This Row],[METRC]]="","",_xlfn.CONCAT(ScanWorkbook[[#This Row],[Pheno Abv]],".",RIGHT(ScanWorkbook[[#This Row],[METRC]],6))))</f>
        <v>DURP006.089944</v>
      </c>
      <c r="L776" s="7" t="s">
        <v>522</v>
      </c>
    </row>
    <row r="777" spans="1:12" x14ac:dyDescent="0.25">
      <c r="A777" s="8">
        <v>4</v>
      </c>
      <c r="B777" s="54" t="s">
        <v>8172</v>
      </c>
      <c r="C777" s="131" t="s">
        <v>7367</v>
      </c>
      <c r="D777" s="9">
        <v>4</v>
      </c>
      <c r="E777" s="8" t="s">
        <v>8219</v>
      </c>
      <c r="F777" s="7" t="str">
        <f>IF(ISEVEN(ROW(ScanWorkbook[[#This Row],[SCAN INTO THIS COLUMN]])),C777,"")</f>
        <v/>
      </c>
      <c r="G777" s="7" t="str">
        <f>IF(ISEVEN(ROW(ScanWorkbook[[#This Row],[SCAN INTO THIS COLUMN]])),C778,"")</f>
        <v/>
      </c>
      <c r="H777" s="7" t="str">
        <f>LEFT(ScanWorkbook[[#This Row],[Pheno]],4)</f>
        <v/>
      </c>
      <c r="I777" s="7" t="str">
        <f>IF(SUM(COUNTIF(ScanWorkbook[[#This Row],[Pheno]],{"*.*"})),LEFT(ScanWorkbook[[#This Row],[Pheno]],7),_xlfn.CONCAT(LEFT(ScanWorkbook[[#This Row],[Pheno]],4),RIGHT(ScanWorkbook[[#This Row],[Pheno]],3)))</f>
        <v/>
      </c>
      <c r="J777" s="57" t="s">
        <v>8517</v>
      </c>
      <c r="K777" s="2" t="str">
        <f>IF(ScanWorkbook[[#This Row],[METRC]]=0,"",IF(ScanWorkbook[[#This Row],[METRC]]="","",_xlfn.CONCAT(ScanWorkbook[[#This Row],[Pheno Abv]],".",RIGHT(ScanWorkbook[[#This Row],[METRC]],6))))</f>
        <v/>
      </c>
      <c r="L777" s="7" t="s">
        <v>522</v>
      </c>
    </row>
    <row r="778" spans="1:12" x14ac:dyDescent="0.25">
      <c r="A778" s="8">
        <v>4</v>
      </c>
      <c r="B778" s="54" t="s">
        <v>8172</v>
      </c>
      <c r="C778" s="131" t="s">
        <v>7739</v>
      </c>
      <c r="D778" s="9">
        <v>5</v>
      </c>
      <c r="E778" s="8" t="s">
        <v>8219</v>
      </c>
      <c r="F778" s="7" t="str">
        <f>IF(ISEVEN(ROW(ScanWorkbook[[#This Row],[SCAN INTO THIS COLUMN]])),C778,"")</f>
        <v>1A4070000000065000089787</v>
      </c>
      <c r="G778" s="7" t="str">
        <f>IF(ISEVEN(ROW(ScanWorkbook[[#This Row],[SCAN INTO THIS COLUMN]])),C779,"")</f>
        <v>KING002.079185</v>
      </c>
      <c r="H778" s="7" t="str">
        <f>LEFT(ScanWorkbook[[#This Row],[Pheno]],4)</f>
        <v>KING</v>
      </c>
      <c r="I778" s="7" t="str">
        <f>IF(SUM(COUNTIF(ScanWorkbook[[#This Row],[Pheno]],{"*.*"})),LEFT(ScanWorkbook[[#This Row],[Pheno]],7),_xlfn.CONCAT(LEFT(ScanWorkbook[[#This Row],[Pheno]],4),RIGHT(ScanWorkbook[[#This Row],[Pheno]],3)))</f>
        <v>KING002</v>
      </c>
      <c r="J778" s="57" t="s">
        <v>8518</v>
      </c>
      <c r="K778" s="2" t="str">
        <f>IF(ScanWorkbook[[#This Row],[METRC]]=0,"",IF(ScanWorkbook[[#This Row],[METRC]]="","",_xlfn.CONCAT(ScanWorkbook[[#This Row],[Pheno Abv]],".",RIGHT(ScanWorkbook[[#This Row],[METRC]],6))))</f>
        <v>KING002.089787</v>
      </c>
      <c r="L778" s="7" t="s">
        <v>522</v>
      </c>
    </row>
    <row r="779" spans="1:12" x14ac:dyDescent="0.25">
      <c r="A779" s="8">
        <v>4</v>
      </c>
      <c r="B779" s="54" t="s">
        <v>8172</v>
      </c>
      <c r="C779" s="131" t="s">
        <v>7496</v>
      </c>
      <c r="D779" s="9">
        <v>5</v>
      </c>
      <c r="E779" s="8" t="s">
        <v>8219</v>
      </c>
      <c r="F779" s="7" t="str">
        <f>IF(ISEVEN(ROW(ScanWorkbook[[#This Row],[SCAN INTO THIS COLUMN]])),C779,"")</f>
        <v/>
      </c>
      <c r="G779" s="7" t="str">
        <f>IF(ISEVEN(ROW(ScanWorkbook[[#This Row],[SCAN INTO THIS COLUMN]])),C780,"")</f>
        <v/>
      </c>
      <c r="H779" s="7" t="str">
        <f>LEFT(ScanWorkbook[[#This Row],[Pheno]],4)</f>
        <v/>
      </c>
      <c r="I779" s="7" t="str">
        <f>IF(SUM(COUNTIF(ScanWorkbook[[#This Row],[Pheno]],{"*.*"})),LEFT(ScanWorkbook[[#This Row],[Pheno]],7),_xlfn.CONCAT(LEFT(ScanWorkbook[[#This Row],[Pheno]],4),RIGHT(ScanWorkbook[[#This Row],[Pheno]],3)))</f>
        <v/>
      </c>
      <c r="J779" s="57" t="s">
        <v>8518</v>
      </c>
      <c r="K779" s="2" t="str">
        <f>IF(ScanWorkbook[[#This Row],[METRC]]=0,"",IF(ScanWorkbook[[#This Row],[METRC]]="","",_xlfn.CONCAT(ScanWorkbook[[#This Row],[Pheno Abv]],".",RIGHT(ScanWorkbook[[#This Row],[METRC]],6))))</f>
        <v/>
      </c>
      <c r="L779" s="7" t="s">
        <v>522</v>
      </c>
    </row>
    <row r="780" spans="1:12" x14ac:dyDescent="0.25">
      <c r="A780" s="8">
        <v>4</v>
      </c>
      <c r="B780" s="54" t="s">
        <v>8172</v>
      </c>
      <c r="C780" s="131" t="s">
        <v>7731</v>
      </c>
      <c r="D780" s="9">
        <v>6</v>
      </c>
      <c r="E780" s="8" t="s">
        <v>8219</v>
      </c>
      <c r="F780" s="7" t="str">
        <f>IF(ISEVEN(ROW(ScanWorkbook[[#This Row],[SCAN INTO THIS COLUMN]])),C780,"")</f>
        <v>1A4070000000065000089979</v>
      </c>
      <c r="G780" s="7" t="str">
        <f>IF(ISEVEN(ROW(ScanWorkbook[[#This Row],[SCAN INTO THIS COLUMN]])),C781,"")</f>
        <v>JMAC007.079984</v>
      </c>
      <c r="H780" s="7" t="str">
        <f>LEFT(ScanWorkbook[[#This Row],[Pheno]],4)</f>
        <v>JMAC</v>
      </c>
      <c r="I780" s="7" t="str">
        <f>IF(SUM(COUNTIF(ScanWorkbook[[#This Row],[Pheno]],{"*.*"})),LEFT(ScanWorkbook[[#This Row],[Pheno]],7),_xlfn.CONCAT(LEFT(ScanWorkbook[[#This Row],[Pheno]],4),RIGHT(ScanWorkbook[[#This Row],[Pheno]],3)))</f>
        <v>JMAC007</v>
      </c>
      <c r="J780" s="57" t="s">
        <v>8519</v>
      </c>
      <c r="K780" s="2" t="str">
        <f>IF(ScanWorkbook[[#This Row],[METRC]]=0,"",IF(ScanWorkbook[[#This Row],[METRC]]="","",_xlfn.CONCAT(ScanWorkbook[[#This Row],[Pheno Abv]],".",RIGHT(ScanWorkbook[[#This Row],[METRC]],6))))</f>
        <v>JMAC007.089979</v>
      </c>
      <c r="L780" s="7" t="s">
        <v>522</v>
      </c>
    </row>
    <row r="781" spans="1:12" x14ac:dyDescent="0.25">
      <c r="A781" s="8">
        <v>4</v>
      </c>
      <c r="B781" s="54" t="s">
        <v>8172</v>
      </c>
      <c r="C781" s="131" t="s">
        <v>7340</v>
      </c>
      <c r="D781" s="9">
        <v>6</v>
      </c>
      <c r="E781" s="8" t="s">
        <v>8219</v>
      </c>
      <c r="F781" s="7" t="str">
        <f>IF(ISEVEN(ROW(ScanWorkbook[[#This Row],[SCAN INTO THIS COLUMN]])),C781,"")</f>
        <v/>
      </c>
      <c r="G781" s="7" t="str">
        <f>IF(ISEVEN(ROW(ScanWorkbook[[#This Row],[SCAN INTO THIS COLUMN]])),C782,"")</f>
        <v/>
      </c>
      <c r="H781" s="7" t="str">
        <f>LEFT(ScanWorkbook[[#This Row],[Pheno]],4)</f>
        <v/>
      </c>
      <c r="I781" s="7" t="str">
        <f>IF(SUM(COUNTIF(ScanWorkbook[[#This Row],[Pheno]],{"*.*"})),LEFT(ScanWorkbook[[#This Row],[Pheno]],7),_xlfn.CONCAT(LEFT(ScanWorkbook[[#This Row],[Pheno]],4),RIGHT(ScanWorkbook[[#This Row],[Pheno]],3)))</f>
        <v/>
      </c>
      <c r="J781" s="57" t="s">
        <v>8519</v>
      </c>
      <c r="K781" s="2" t="str">
        <f>IF(ScanWorkbook[[#This Row],[METRC]]=0,"",IF(ScanWorkbook[[#This Row],[METRC]]="","",_xlfn.CONCAT(ScanWorkbook[[#This Row],[Pheno Abv]],".",RIGHT(ScanWorkbook[[#This Row],[METRC]],6))))</f>
        <v/>
      </c>
      <c r="L781" s="7" t="s">
        <v>522</v>
      </c>
    </row>
    <row r="782" spans="1:12" x14ac:dyDescent="0.25">
      <c r="A782" s="8">
        <v>4</v>
      </c>
      <c r="B782" s="54" t="s">
        <v>8172</v>
      </c>
      <c r="C782" s="131" t="s">
        <v>7683</v>
      </c>
      <c r="D782" s="9">
        <v>7</v>
      </c>
      <c r="E782" s="8" t="s">
        <v>8219</v>
      </c>
      <c r="F782" s="7" t="str">
        <f>IF(ISEVEN(ROW(ScanWorkbook[[#This Row],[SCAN INTO THIS COLUMN]])),C782,"")</f>
        <v>1A4070000000065000086891</v>
      </c>
      <c r="G782" s="7" t="str">
        <f>IF(ISEVEN(ROW(ScanWorkbook[[#This Row],[SCAN INTO THIS COLUMN]])),C783,"")</f>
        <v>STR8014.074144</v>
      </c>
      <c r="H782" s="7" t="str">
        <f>LEFT(ScanWorkbook[[#This Row],[Pheno]],4)</f>
        <v>STR8</v>
      </c>
      <c r="I782" s="7" t="str">
        <f>IF(SUM(COUNTIF(ScanWorkbook[[#This Row],[Pheno]],{"*.*"})),LEFT(ScanWorkbook[[#This Row],[Pheno]],7),_xlfn.CONCAT(LEFT(ScanWorkbook[[#This Row],[Pheno]],4),RIGHT(ScanWorkbook[[#This Row],[Pheno]],3)))</f>
        <v>STR8014</v>
      </c>
      <c r="J782" s="57" t="s">
        <v>8579</v>
      </c>
      <c r="K782" s="2" t="str">
        <f>IF(ScanWorkbook[[#This Row],[METRC]]=0,"",IF(ScanWorkbook[[#This Row],[METRC]]="","",_xlfn.CONCAT(ScanWorkbook[[#This Row],[Pheno Abv]],".",RIGHT(ScanWorkbook[[#This Row],[METRC]],6))))</f>
        <v>STR8014.086891</v>
      </c>
      <c r="L782" s="7" t="s">
        <v>522</v>
      </c>
    </row>
    <row r="783" spans="1:12" x14ac:dyDescent="0.25">
      <c r="A783" s="8">
        <v>4</v>
      </c>
      <c r="B783" s="54" t="s">
        <v>8172</v>
      </c>
      <c r="C783" s="131" t="s">
        <v>2760</v>
      </c>
      <c r="D783" s="9">
        <v>7</v>
      </c>
      <c r="E783" s="8" t="s">
        <v>8219</v>
      </c>
      <c r="F783" s="7" t="str">
        <f>IF(ISEVEN(ROW(ScanWorkbook[[#This Row],[SCAN INTO THIS COLUMN]])),C783,"")</f>
        <v/>
      </c>
      <c r="G783" s="7" t="str">
        <f>IF(ISEVEN(ROW(ScanWorkbook[[#This Row],[SCAN INTO THIS COLUMN]])),C784,"")</f>
        <v/>
      </c>
      <c r="H783" s="7" t="str">
        <f>LEFT(ScanWorkbook[[#This Row],[Pheno]],4)</f>
        <v/>
      </c>
      <c r="I783" s="7" t="str">
        <f>IF(SUM(COUNTIF(ScanWorkbook[[#This Row],[Pheno]],{"*.*"})),LEFT(ScanWorkbook[[#This Row],[Pheno]],7),_xlfn.CONCAT(LEFT(ScanWorkbook[[#This Row],[Pheno]],4),RIGHT(ScanWorkbook[[#This Row],[Pheno]],3)))</f>
        <v/>
      </c>
      <c r="J783" s="57" t="s">
        <v>8579</v>
      </c>
      <c r="K783" s="2" t="str">
        <f>IF(ScanWorkbook[[#This Row],[METRC]]=0,"",IF(ScanWorkbook[[#This Row],[METRC]]="","",_xlfn.CONCAT(ScanWorkbook[[#This Row],[Pheno Abv]],".",RIGHT(ScanWorkbook[[#This Row],[METRC]],6))))</f>
        <v/>
      </c>
      <c r="L783" s="7" t="s">
        <v>522</v>
      </c>
    </row>
    <row r="784" spans="1:12" x14ac:dyDescent="0.25">
      <c r="A784" s="8">
        <v>4</v>
      </c>
      <c r="B784" s="54" t="s">
        <v>8172</v>
      </c>
      <c r="C784" s="131" t="s">
        <v>7727</v>
      </c>
      <c r="D784" s="9">
        <v>8</v>
      </c>
      <c r="E784" s="8" t="s">
        <v>8219</v>
      </c>
      <c r="F784" s="7" t="str">
        <f>IF(ISEVEN(ROW(ScanWorkbook[[#This Row],[SCAN INTO THIS COLUMN]])),C784,"")</f>
        <v>1A4070000000065000089671</v>
      </c>
      <c r="G784" s="7" t="str">
        <f>IF(ISEVEN(ROW(ScanWorkbook[[#This Row],[SCAN INTO THIS COLUMN]])),C785,"")</f>
        <v>GFSD189.081443</v>
      </c>
      <c r="H784" s="7" t="str">
        <f>LEFT(ScanWorkbook[[#This Row],[Pheno]],4)</f>
        <v>GFSD</v>
      </c>
      <c r="I784" s="7" t="str">
        <f>IF(SUM(COUNTIF(ScanWorkbook[[#This Row],[Pheno]],{"*.*"})),LEFT(ScanWorkbook[[#This Row],[Pheno]],7),_xlfn.CONCAT(LEFT(ScanWorkbook[[#This Row],[Pheno]],4),RIGHT(ScanWorkbook[[#This Row],[Pheno]],3)))</f>
        <v>GFSD189</v>
      </c>
      <c r="J784" s="57" t="s">
        <v>8589</v>
      </c>
      <c r="K784" s="2" t="str">
        <f>IF(ScanWorkbook[[#This Row],[METRC]]=0,"",IF(ScanWorkbook[[#This Row],[METRC]]="","",_xlfn.CONCAT(ScanWorkbook[[#This Row],[Pheno Abv]],".",RIGHT(ScanWorkbook[[#This Row],[METRC]],6))))</f>
        <v>GFSD189.089671</v>
      </c>
      <c r="L784" s="7" t="s">
        <v>522</v>
      </c>
    </row>
    <row r="785" spans="1:12" x14ac:dyDescent="0.25">
      <c r="A785" s="8">
        <v>4</v>
      </c>
      <c r="B785" s="54" t="s">
        <v>8172</v>
      </c>
      <c r="C785" s="131" t="s">
        <v>7553</v>
      </c>
      <c r="D785" s="9">
        <v>8</v>
      </c>
      <c r="E785" s="8" t="s">
        <v>8219</v>
      </c>
      <c r="F785" s="7" t="str">
        <f>IF(ISEVEN(ROW(ScanWorkbook[[#This Row],[SCAN INTO THIS COLUMN]])),C785,"")</f>
        <v/>
      </c>
      <c r="G785" s="7" t="str">
        <f>IF(ISEVEN(ROW(ScanWorkbook[[#This Row],[SCAN INTO THIS COLUMN]])),C786,"")</f>
        <v/>
      </c>
      <c r="H785" s="7" t="str">
        <f>LEFT(ScanWorkbook[[#This Row],[Pheno]],4)</f>
        <v/>
      </c>
      <c r="I785" s="7" t="str">
        <f>IF(SUM(COUNTIF(ScanWorkbook[[#This Row],[Pheno]],{"*.*"})),LEFT(ScanWorkbook[[#This Row],[Pheno]],7),_xlfn.CONCAT(LEFT(ScanWorkbook[[#This Row],[Pheno]],4),RIGHT(ScanWorkbook[[#This Row],[Pheno]],3)))</f>
        <v/>
      </c>
      <c r="J785" s="57" t="s">
        <v>8589</v>
      </c>
      <c r="K785" s="2" t="str">
        <f>IF(ScanWorkbook[[#This Row],[METRC]]=0,"",IF(ScanWorkbook[[#This Row],[METRC]]="","",_xlfn.CONCAT(ScanWorkbook[[#This Row],[Pheno Abv]],".",RIGHT(ScanWorkbook[[#This Row],[METRC]],6))))</f>
        <v/>
      </c>
      <c r="L785" s="7" t="s">
        <v>522</v>
      </c>
    </row>
    <row r="786" spans="1:12" x14ac:dyDescent="0.25">
      <c r="A786" s="8">
        <v>4</v>
      </c>
      <c r="B786" s="54" t="s">
        <v>8172</v>
      </c>
      <c r="C786" s="131" t="s">
        <v>7439</v>
      </c>
      <c r="D786" s="9">
        <v>9</v>
      </c>
      <c r="E786" s="8" t="s">
        <v>8219</v>
      </c>
      <c r="F786" s="7" t="str">
        <f>IF(ISEVEN(ROW(ScanWorkbook[[#This Row],[SCAN INTO THIS COLUMN]])),C786,"")</f>
        <v>.</v>
      </c>
      <c r="G786" s="7" t="str">
        <f>IF(ISEVEN(ROW(ScanWorkbook[[#This Row],[SCAN INTO THIS COLUMN]])),C787,"")</f>
        <v>.</v>
      </c>
      <c r="H786" s="7" t="str">
        <f>LEFT(ScanWorkbook[[#This Row],[Pheno]],4)</f>
        <v>.</v>
      </c>
      <c r="I786" s="7" t="str">
        <f>IF(SUM(COUNTIF(ScanWorkbook[[#This Row],[Pheno]],{"*.*"})),LEFT(ScanWorkbook[[#This Row],[Pheno]],7),_xlfn.CONCAT(LEFT(ScanWorkbook[[#This Row],[Pheno]],4),RIGHT(ScanWorkbook[[#This Row],[Pheno]],3)))</f>
        <v>.</v>
      </c>
      <c r="J786" s="57" t="s">
        <v>8590</v>
      </c>
      <c r="K786" s="2" t="str">
        <f>IF(ScanWorkbook[[#This Row],[METRC]]=0,"",IF(ScanWorkbook[[#This Row],[METRC]]="","",_xlfn.CONCAT(ScanWorkbook[[#This Row],[Pheno Abv]],".",RIGHT(ScanWorkbook[[#This Row],[METRC]],6))))</f>
        <v>...</v>
      </c>
      <c r="L786" s="7" t="s">
        <v>522</v>
      </c>
    </row>
    <row r="787" spans="1:12" x14ac:dyDescent="0.25">
      <c r="A787" s="8">
        <v>4</v>
      </c>
      <c r="B787" s="54" t="s">
        <v>8172</v>
      </c>
      <c r="C787" s="131" t="s">
        <v>7439</v>
      </c>
      <c r="D787" s="9">
        <v>9</v>
      </c>
      <c r="E787" s="8" t="s">
        <v>8219</v>
      </c>
      <c r="F787" s="7" t="str">
        <f>IF(ISEVEN(ROW(ScanWorkbook[[#This Row],[SCAN INTO THIS COLUMN]])),C787,"")</f>
        <v/>
      </c>
      <c r="G787" s="7" t="str">
        <f>IF(ISEVEN(ROW(ScanWorkbook[[#This Row],[SCAN INTO THIS COLUMN]])),C788,"")</f>
        <v/>
      </c>
      <c r="H787" s="7" t="str">
        <f>LEFT(ScanWorkbook[[#This Row],[Pheno]],4)</f>
        <v/>
      </c>
      <c r="I787" s="7" t="str">
        <f>IF(SUM(COUNTIF(ScanWorkbook[[#This Row],[Pheno]],{"*.*"})),LEFT(ScanWorkbook[[#This Row],[Pheno]],7),_xlfn.CONCAT(LEFT(ScanWorkbook[[#This Row],[Pheno]],4),RIGHT(ScanWorkbook[[#This Row],[Pheno]],3)))</f>
        <v/>
      </c>
      <c r="J787" s="57" t="s">
        <v>8590</v>
      </c>
      <c r="K787" s="2" t="str">
        <f>IF(ScanWorkbook[[#This Row],[METRC]]=0,"",IF(ScanWorkbook[[#This Row],[METRC]]="","",_xlfn.CONCAT(ScanWorkbook[[#This Row],[Pheno Abv]],".",RIGHT(ScanWorkbook[[#This Row],[METRC]],6))))</f>
        <v/>
      </c>
      <c r="L787" s="7" t="s">
        <v>522</v>
      </c>
    </row>
    <row r="788" spans="1:12" x14ac:dyDescent="0.25">
      <c r="A788" s="8">
        <v>4</v>
      </c>
      <c r="B788" s="54" t="s">
        <v>8172</v>
      </c>
      <c r="C788" s="131" t="s">
        <v>7439</v>
      </c>
      <c r="D788" s="9">
        <v>10</v>
      </c>
      <c r="E788" s="8" t="s">
        <v>8219</v>
      </c>
      <c r="F788" s="7" t="str">
        <f>IF(ISEVEN(ROW(ScanWorkbook[[#This Row],[SCAN INTO THIS COLUMN]])),C788,"")</f>
        <v>.</v>
      </c>
      <c r="G788" s="7" t="str">
        <f>IF(ISEVEN(ROW(ScanWorkbook[[#This Row],[SCAN INTO THIS COLUMN]])),C789,"")</f>
        <v>.</v>
      </c>
      <c r="H788" s="7" t="str">
        <f>LEFT(ScanWorkbook[[#This Row],[Pheno]],4)</f>
        <v>.</v>
      </c>
      <c r="I788" s="7" t="str">
        <f>IF(SUM(COUNTIF(ScanWorkbook[[#This Row],[Pheno]],{"*.*"})),LEFT(ScanWorkbook[[#This Row],[Pheno]],7),_xlfn.CONCAT(LEFT(ScanWorkbook[[#This Row],[Pheno]],4),RIGHT(ScanWorkbook[[#This Row],[Pheno]],3)))</f>
        <v>.</v>
      </c>
      <c r="J788" s="57" t="s">
        <v>8599</v>
      </c>
      <c r="K788" s="2" t="str">
        <f>IF(ScanWorkbook[[#This Row],[METRC]]=0,"",IF(ScanWorkbook[[#This Row],[METRC]]="","",_xlfn.CONCAT(ScanWorkbook[[#This Row],[Pheno Abv]],".",RIGHT(ScanWorkbook[[#This Row],[METRC]],6))))</f>
        <v>...</v>
      </c>
      <c r="L788" s="7" t="s">
        <v>522</v>
      </c>
    </row>
    <row r="789" spans="1:12" x14ac:dyDescent="0.25">
      <c r="A789" s="8">
        <v>4</v>
      </c>
      <c r="B789" s="54" t="s">
        <v>8172</v>
      </c>
      <c r="C789" s="131" t="s">
        <v>7439</v>
      </c>
      <c r="D789" s="9">
        <v>10</v>
      </c>
      <c r="E789" s="8" t="s">
        <v>8219</v>
      </c>
      <c r="F789" s="7" t="str">
        <f>IF(ISEVEN(ROW(ScanWorkbook[[#This Row],[SCAN INTO THIS COLUMN]])),C789,"")</f>
        <v/>
      </c>
      <c r="G789" s="7" t="str">
        <f>IF(ISEVEN(ROW(ScanWorkbook[[#This Row],[SCAN INTO THIS COLUMN]])),C790,"")</f>
        <v/>
      </c>
      <c r="H789" s="7" t="str">
        <f>LEFT(ScanWorkbook[[#This Row],[Pheno]],4)</f>
        <v/>
      </c>
      <c r="I789" s="7" t="str">
        <f>IF(SUM(COUNTIF(ScanWorkbook[[#This Row],[Pheno]],{"*.*"})),LEFT(ScanWorkbook[[#This Row],[Pheno]],7),_xlfn.CONCAT(LEFT(ScanWorkbook[[#This Row],[Pheno]],4),RIGHT(ScanWorkbook[[#This Row],[Pheno]],3)))</f>
        <v/>
      </c>
      <c r="J789" s="57" t="s">
        <v>8599</v>
      </c>
      <c r="K789" s="2" t="str">
        <f>IF(ScanWorkbook[[#This Row],[METRC]]=0,"",IF(ScanWorkbook[[#This Row],[METRC]]="","",_xlfn.CONCAT(ScanWorkbook[[#This Row],[Pheno Abv]],".",RIGHT(ScanWorkbook[[#This Row],[METRC]],6))))</f>
        <v/>
      </c>
      <c r="L789" s="7" t="s">
        <v>522</v>
      </c>
    </row>
    <row r="790" spans="1:12" x14ac:dyDescent="0.25">
      <c r="A790" s="8">
        <v>4</v>
      </c>
      <c r="B790" s="54" t="s">
        <v>8172</v>
      </c>
      <c r="C790" s="131" t="s">
        <v>7439</v>
      </c>
      <c r="D790" s="9">
        <v>11</v>
      </c>
      <c r="E790" s="8" t="s">
        <v>8219</v>
      </c>
      <c r="F790" s="7" t="str">
        <f>IF(ISEVEN(ROW(ScanWorkbook[[#This Row],[SCAN INTO THIS COLUMN]])),C790,"")</f>
        <v>.</v>
      </c>
      <c r="G790" s="7" t="str">
        <f>IF(ISEVEN(ROW(ScanWorkbook[[#This Row],[SCAN INTO THIS COLUMN]])),C791,"")</f>
        <v>.</v>
      </c>
      <c r="H790" s="7" t="str">
        <f>LEFT(ScanWorkbook[[#This Row],[Pheno]],4)</f>
        <v>.</v>
      </c>
      <c r="I790" s="7" t="str">
        <f>IF(SUM(COUNTIF(ScanWorkbook[[#This Row],[Pheno]],{"*.*"})),LEFT(ScanWorkbook[[#This Row],[Pheno]],7),_xlfn.CONCAT(LEFT(ScanWorkbook[[#This Row],[Pheno]],4),RIGHT(ScanWorkbook[[#This Row],[Pheno]],3)))</f>
        <v>.</v>
      </c>
      <c r="J790" s="57" t="s">
        <v>8762</v>
      </c>
      <c r="K790" s="2" t="str">
        <f>IF(ScanWorkbook[[#This Row],[METRC]]=0,"",IF(ScanWorkbook[[#This Row],[METRC]]="","",_xlfn.CONCAT(ScanWorkbook[[#This Row],[Pheno Abv]],".",RIGHT(ScanWorkbook[[#This Row],[METRC]],6))))</f>
        <v>...</v>
      </c>
      <c r="L790" s="7" t="s">
        <v>522</v>
      </c>
    </row>
    <row r="791" spans="1:12" x14ac:dyDescent="0.25">
      <c r="A791" s="8">
        <v>4</v>
      </c>
      <c r="B791" s="54" t="s">
        <v>8172</v>
      </c>
      <c r="C791" s="131" t="s">
        <v>7439</v>
      </c>
      <c r="D791" s="9">
        <v>11</v>
      </c>
      <c r="E791" s="8" t="s">
        <v>8219</v>
      </c>
      <c r="F791" s="7" t="str">
        <f>IF(ISEVEN(ROW(ScanWorkbook[[#This Row],[SCAN INTO THIS COLUMN]])),C791,"")</f>
        <v/>
      </c>
      <c r="G791" s="7" t="str">
        <f>IF(ISEVEN(ROW(ScanWorkbook[[#This Row],[SCAN INTO THIS COLUMN]])),C792,"")</f>
        <v/>
      </c>
      <c r="H791" s="7" t="str">
        <f>LEFT(ScanWorkbook[[#This Row],[Pheno]],4)</f>
        <v/>
      </c>
      <c r="I791" s="7" t="str">
        <f>IF(SUM(COUNTIF(ScanWorkbook[[#This Row],[Pheno]],{"*.*"})),LEFT(ScanWorkbook[[#This Row],[Pheno]],7),_xlfn.CONCAT(LEFT(ScanWorkbook[[#This Row],[Pheno]],4),RIGHT(ScanWorkbook[[#This Row],[Pheno]],3)))</f>
        <v/>
      </c>
      <c r="J791" s="57" t="s">
        <v>8762</v>
      </c>
      <c r="K791" s="2" t="str">
        <f>IF(ScanWorkbook[[#This Row],[METRC]]=0,"",IF(ScanWorkbook[[#This Row],[METRC]]="","",_xlfn.CONCAT(ScanWorkbook[[#This Row],[Pheno Abv]],".",RIGHT(ScanWorkbook[[#This Row],[METRC]],6))))</f>
        <v/>
      </c>
      <c r="L791" s="7" t="s">
        <v>522</v>
      </c>
    </row>
    <row r="792" spans="1:12" x14ac:dyDescent="0.25">
      <c r="A792" s="8">
        <v>4</v>
      </c>
      <c r="B792" s="54" t="s">
        <v>8172</v>
      </c>
      <c r="C792" s="131" t="s">
        <v>7439</v>
      </c>
      <c r="D792" s="9">
        <v>12</v>
      </c>
      <c r="E792" s="8" t="s">
        <v>8219</v>
      </c>
      <c r="F792" s="7" t="str">
        <f>IF(ISEVEN(ROW(ScanWorkbook[[#This Row],[SCAN INTO THIS COLUMN]])),C792,"")</f>
        <v>.</v>
      </c>
      <c r="G792" s="7" t="str">
        <f>IF(ISEVEN(ROW(ScanWorkbook[[#This Row],[SCAN INTO THIS COLUMN]])),C793,"")</f>
        <v>.</v>
      </c>
      <c r="H792" s="7" t="str">
        <f>LEFT(ScanWorkbook[[#This Row],[Pheno]],4)</f>
        <v>.</v>
      </c>
      <c r="I792" s="7" t="str">
        <f>IF(SUM(COUNTIF(ScanWorkbook[[#This Row],[Pheno]],{"*.*"})),LEFT(ScanWorkbook[[#This Row],[Pheno]],7),_xlfn.CONCAT(LEFT(ScanWorkbook[[#This Row],[Pheno]],4),RIGHT(ScanWorkbook[[#This Row],[Pheno]],3)))</f>
        <v>.</v>
      </c>
      <c r="J792" s="57" t="s">
        <v>8763</v>
      </c>
      <c r="K792" s="2" t="str">
        <f>IF(ScanWorkbook[[#This Row],[METRC]]=0,"",IF(ScanWorkbook[[#This Row],[METRC]]="","",_xlfn.CONCAT(ScanWorkbook[[#This Row],[Pheno Abv]],".",RIGHT(ScanWorkbook[[#This Row],[METRC]],6))))</f>
        <v>...</v>
      </c>
      <c r="L792" s="7" t="s">
        <v>522</v>
      </c>
    </row>
    <row r="793" spans="1:12" x14ac:dyDescent="0.25">
      <c r="A793" s="8">
        <v>4</v>
      </c>
      <c r="B793" s="54" t="s">
        <v>8172</v>
      </c>
      <c r="C793" s="131" t="s">
        <v>7439</v>
      </c>
      <c r="D793" s="9">
        <v>12</v>
      </c>
      <c r="E793" s="8" t="s">
        <v>8219</v>
      </c>
      <c r="F793" s="7" t="str">
        <f>IF(ISEVEN(ROW(ScanWorkbook[[#This Row],[SCAN INTO THIS COLUMN]])),C793,"")</f>
        <v/>
      </c>
      <c r="G793" s="7" t="str">
        <f>IF(ISEVEN(ROW(ScanWorkbook[[#This Row],[SCAN INTO THIS COLUMN]])),C794,"")</f>
        <v/>
      </c>
      <c r="H793" s="7" t="str">
        <f>LEFT(ScanWorkbook[[#This Row],[Pheno]],4)</f>
        <v/>
      </c>
      <c r="I793" s="7" t="str">
        <f>IF(SUM(COUNTIF(ScanWorkbook[[#This Row],[Pheno]],{"*.*"})),LEFT(ScanWorkbook[[#This Row],[Pheno]],7),_xlfn.CONCAT(LEFT(ScanWorkbook[[#This Row],[Pheno]],4),RIGHT(ScanWorkbook[[#This Row],[Pheno]],3)))</f>
        <v/>
      </c>
      <c r="J793" s="57" t="s">
        <v>8763</v>
      </c>
      <c r="K793" s="2" t="str">
        <f>IF(ScanWorkbook[[#This Row],[METRC]]=0,"",IF(ScanWorkbook[[#This Row],[METRC]]="","",_xlfn.CONCAT(ScanWorkbook[[#This Row],[Pheno Abv]],".",RIGHT(ScanWorkbook[[#This Row],[METRC]],6))))</f>
        <v/>
      </c>
      <c r="L793" s="7" t="s">
        <v>522</v>
      </c>
    </row>
    <row r="794" spans="1:12" x14ac:dyDescent="0.25">
      <c r="A794" s="8">
        <v>4</v>
      </c>
      <c r="B794" s="54" t="s">
        <v>8172</v>
      </c>
      <c r="C794" s="131" t="s">
        <v>7439</v>
      </c>
      <c r="D794" s="9">
        <v>13</v>
      </c>
      <c r="E794" s="8" t="s">
        <v>8219</v>
      </c>
      <c r="F794" s="7" t="str">
        <f>IF(ISEVEN(ROW(ScanWorkbook[[#This Row],[SCAN INTO THIS COLUMN]])),C794,"")</f>
        <v>.</v>
      </c>
      <c r="G794" s="7" t="str">
        <f>IF(ISEVEN(ROW(ScanWorkbook[[#This Row],[SCAN INTO THIS COLUMN]])),C795,"")</f>
        <v>.</v>
      </c>
      <c r="H794" s="7" t="str">
        <f>LEFT(ScanWorkbook[[#This Row],[Pheno]],4)</f>
        <v>.</v>
      </c>
      <c r="I794" s="7" t="str">
        <f>IF(SUM(COUNTIF(ScanWorkbook[[#This Row],[Pheno]],{"*.*"})),LEFT(ScanWorkbook[[#This Row],[Pheno]],7),_xlfn.CONCAT(LEFT(ScanWorkbook[[#This Row],[Pheno]],4),RIGHT(ScanWorkbook[[#This Row],[Pheno]],3)))</f>
        <v>.</v>
      </c>
      <c r="J794" s="57" t="s">
        <v>8764</v>
      </c>
      <c r="K794" s="2" t="str">
        <f>IF(ScanWorkbook[[#This Row],[METRC]]=0,"",IF(ScanWorkbook[[#This Row],[METRC]]="","",_xlfn.CONCAT(ScanWorkbook[[#This Row],[Pheno Abv]],".",RIGHT(ScanWorkbook[[#This Row],[METRC]],6))))</f>
        <v>...</v>
      </c>
      <c r="L794" s="7" t="s">
        <v>522</v>
      </c>
    </row>
    <row r="795" spans="1:12" x14ac:dyDescent="0.25">
      <c r="A795" s="8">
        <v>4</v>
      </c>
      <c r="B795" s="54" t="s">
        <v>8172</v>
      </c>
      <c r="C795" s="131" t="s">
        <v>7439</v>
      </c>
      <c r="D795" s="9">
        <v>13</v>
      </c>
      <c r="E795" s="8" t="s">
        <v>8219</v>
      </c>
      <c r="F795" s="7" t="str">
        <f>IF(ISEVEN(ROW(ScanWorkbook[[#This Row],[SCAN INTO THIS COLUMN]])),C795,"")</f>
        <v/>
      </c>
      <c r="G795" s="7" t="str">
        <f>IF(ISEVEN(ROW(ScanWorkbook[[#This Row],[SCAN INTO THIS COLUMN]])),C796,"")</f>
        <v/>
      </c>
      <c r="H795" s="7" t="str">
        <f>LEFT(ScanWorkbook[[#This Row],[Pheno]],4)</f>
        <v/>
      </c>
      <c r="I795" s="7" t="str">
        <f>IF(SUM(COUNTIF(ScanWorkbook[[#This Row],[Pheno]],{"*.*"})),LEFT(ScanWorkbook[[#This Row],[Pheno]],7),_xlfn.CONCAT(LEFT(ScanWorkbook[[#This Row],[Pheno]],4),RIGHT(ScanWorkbook[[#This Row],[Pheno]],3)))</f>
        <v/>
      </c>
      <c r="J795" s="57" t="s">
        <v>8764</v>
      </c>
      <c r="K795" s="2" t="str">
        <f>IF(ScanWorkbook[[#This Row],[METRC]]=0,"",IF(ScanWorkbook[[#This Row],[METRC]]="","",_xlfn.CONCAT(ScanWorkbook[[#This Row],[Pheno Abv]],".",RIGHT(ScanWorkbook[[#This Row],[METRC]],6))))</f>
        <v/>
      </c>
      <c r="L795" s="7" t="s">
        <v>522</v>
      </c>
    </row>
    <row r="796" spans="1:12" x14ac:dyDescent="0.25">
      <c r="A796" s="8">
        <v>4</v>
      </c>
      <c r="B796" s="54" t="s">
        <v>8172</v>
      </c>
      <c r="C796" s="131" t="s">
        <v>7439</v>
      </c>
      <c r="D796" s="9">
        <v>14</v>
      </c>
      <c r="E796" s="8" t="s">
        <v>8219</v>
      </c>
      <c r="F796" s="7" t="str">
        <f>IF(ISEVEN(ROW(ScanWorkbook[[#This Row],[SCAN INTO THIS COLUMN]])),C796,"")</f>
        <v>.</v>
      </c>
      <c r="G796" s="7" t="str">
        <f>IF(ISEVEN(ROW(ScanWorkbook[[#This Row],[SCAN INTO THIS COLUMN]])),C797,"")</f>
        <v>.</v>
      </c>
      <c r="H796" s="7" t="str">
        <f>LEFT(ScanWorkbook[[#This Row],[Pheno]],4)</f>
        <v>.</v>
      </c>
      <c r="I796" s="7" t="str">
        <f>IF(SUM(COUNTIF(ScanWorkbook[[#This Row],[Pheno]],{"*.*"})),LEFT(ScanWorkbook[[#This Row],[Pheno]],7),_xlfn.CONCAT(LEFT(ScanWorkbook[[#This Row],[Pheno]],4),RIGHT(ScanWorkbook[[#This Row],[Pheno]],3)))</f>
        <v>.</v>
      </c>
      <c r="J796" s="57" t="s">
        <v>8765</v>
      </c>
      <c r="K796" s="2" t="str">
        <f>IF(ScanWorkbook[[#This Row],[METRC]]=0,"",IF(ScanWorkbook[[#This Row],[METRC]]="","",_xlfn.CONCAT(ScanWorkbook[[#This Row],[Pheno Abv]],".",RIGHT(ScanWorkbook[[#This Row],[METRC]],6))))</f>
        <v>...</v>
      </c>
      <c r="L796" s="7" t="s">
        <v>522</v>
      </c>
    </row>
    <row r="797" spans="1:12" x14ac:dyDescent="0.25">
      <c r="A797" s="8">
        <v>4</v>
      </c>
      <c r="B797" s="54" t="s">
        <v>8172</v>
      </c>
      <c r="C797" s="131" t="s">
        <v>7439</v>
      </c>
      <c r="D797" s="9">
        <v>14</v>
      </c>
      <c r="E797" s="8" t="s">
        <v>8219</v>
      </c>
      <c r="F797" s="7" t="str">
        <f>IF(ISEVEN(ROW(ScanWorkbook[[#This Row],[SCAN INTO THIS COLUMN]])),C797,"")</f>
        <v/>
      </c>
      <c r="G797" s="7" t="str">
        <f>IF(ISEVEN(ROW(ScanWorkbook[[#This Row],[SCAN INTO THIS COLUMN]])),C798,"")</f>
        <v/>
      </c>
      <c r="H797" s="7" t="str">
        <f>LEFT(ScanWorkbook[[#This Row],[Pheno]],4)</f>
        <v/>
      </c>
      <c r="I797" s="7" t="str">
        <f>IF(SUM(COUNTIF(ScanWorkbook[[#This Row],[Pheno]],{"*.*"})),LEFT(ScanWorkbook[[#This Row],[Pheno]],7),_xlfn.CONCAT(LEFT(ScanWorkbook[[#This Row],[Pheno]],4),RIGHT(ScanWorkbook[[#This Row],[Pheno]],3)))</f>
        <v/>
      </c>
      <c r="J797" s="57" t="s">
        <v>8765</v>
      </c>
      <c r="K797" s="2" t="str">
        <f>IF(ScanWorkbook[[#This Row],[METRC]]=0,"",IF(ScanWorkbook[[#This Row],[METRC]]="","",_xlfn.CONCAT(ScanWorkbook[[#This Row],[Pheno Abv]],".",RIGHT(ScanWorkbook[[#This Row],[METRC]],6))))</f>
        <v/>
      </c>
      <c r="L797" s="7" t="s">
        <v>522</v>
      </c>
    </row>
    <row r="798" spans="1:12" x14ac:dyDescent="0.25">
      <c r="A798" s="8">
        <v>4</v>
      </c>
      <c r="B798" s="54" t="s">
        <v>8172</v>
      </c>
      <c r="C798" s="131" t="s">
        <v>7439</v>
      </c>
      <c r="D798" s="9">
        <v>15</v>
      </c>
      <c r="E798" s="8" t="s">
        <v>8219</v>
      </c>
      <c r="F798" s="7" t="str">
        <f>IF(ISEVEN(ROW(ScanWorkbook[[#This Row],[SCAN INTO THIS COLUMN]])),C798,"")</f>
        <v>.</v>
      </c>
      <c r="G798" s="7" t="str">
        <f>IF(ISEVEN(ROW(ScanWorkbook[[#This Row],[SCAN INTO THIS COLUMN]])),C799,"")</f>
        <v>.</v>
      </c>
      <c r="H798" s="7" t="str">
        <f>LEFT(ScanWorkbook[[#This Row],[Pheno]],4)</f>
        <v>.</v>
      </c>
      <c r="I798" s="7" t="str">
        <f>IF(SUM(COUNTIF(ScanWorkbook[[#This Row],[Pheno]],{"*.*"})),LEFT(ScanWorkbook[[#This Row],[Pheno]],7),_xlfn.CONCAT(LEFT(ScanWorkbook[[#This Row],[Pheno]],4),RIGHT(ScanWorkbook[[#This Row],[Pheno]],3)))</f>
        <v>.</v>
      </c>
      <c r="J798" s="57" t="s">
        <v>8766</v>
      </c>
      <c r="K798" s="2" t="str">
        <f>IF(ScanWorkbook[[#This Row],[METRC]]=0,"",IF(ScanWorkbook[[#This Row],[METRC]]="","",_xlfn.CONCAT(ScanWorkbook[[#This Row],[Pheno Abv]],".",RIGHT(ScanWorkbook[[#This Row],[METRC]],6))))</f>
        <v>...</v>
      </c>
      <c r="L798" s="7" t="s">
        <v>522</v>
      </c>
    </row>
    <row r="799" spans="1:12" x14ac:dyDescent="0.25">
      <c r="A799" s="8">
        <v>4</v>
      </c>
      <c r="B799" s="54" t="s">
        <v>8172</v>
      </c>
      <c r="C799" s="131" t="s">
        <v>7439</v>
      </c>
      <c r="D799" s="9">
        <v>15</v>
      </c>
      <c r="E799" s="8" t="s">
        <v>8219</v>
      </c>
      <c r="F799" s="7" t="str">
        <f>IF(ISEVEN(ROW(ScanWorkbook[[#This Row],[SCAN INTO THIS COLUMN]])),C799,"")</f>
        <v/>
      </c>
      <c r="G799" s="7" t="str">
        <f>IF(ISEVEN(ROW(ScanWorkbook[[#This Row],[SCAN INTO THIS COLUMN]])),C800,"")</f>
        <v/>
      </c>
      <c r="H799" s="7" t="str">
        <f>LEFT(ScanWorkbook[[#This Row],[Pheno]],4)</f>
        <v/>
      </c>
      <c r="I799" s="7" t="str">
        <f>IF(SUM(COUNTIF(ScanWorkbook[[#This Row],[Pheno]],{"*.*"})),LEFT(ScanWorkbook[[#This Row],[Pheno]],7),_xlfn.CONCAT(LEFT(ScanWorkbook[[#This Row],[Pheno]],4),RIGHT(ScanWorkbook[[#This Row],[Pheno]],3)))</f>
        <v/>
      </c>
      <c r="J799" s="57" t="s">
        <v>8766</v>
      </c>
      <c r="K799" s="2" t="str">
        <f>IF(ScanWorkbook[[#This Row],[METRC]]=0,"",IF(ScanWorkbook[[#This Row],[METRC]]="","",_xlfn.CONCAT(ScanWorkbook[[#This Row],[Pheno Abv]],".",RIGHT(ScanWorkbook[[#This Row],[METRC]],6))))</f>
        <v/>
      </c>
      <c r="L799" s="7" t="s">
        <v>522</v>
      </c>
    </row>
    <row r="800" spans="1:12" x14ac:dyDescent="0.25">
      <c r="A800" s="8">
        <v>4</v>
      </c>
      <c r="B800" s="54" t="s">
        <v>8172</v>
      </c>
      <c r="C800" s="131" t="s">
        <v>7439</v>
      </c>
      <c r="D800" s="9">
        <v>16</v>
      </c>
      <c r="E800" s="8" t="s">
        <v>8219</v>
      </c>
      <c r="F800" s="7" t="str">
        <f>IF(ISEVEN(ROW(ScanWorkbook[[#This Row],[SCAN INTO THIS COLUMN]])),C800,"")</f>
        <v>.</v>
      </c>
      <c r="G800" s="7" t="str">
        <f>IF(ISEVEN(ROW(ScanWorkbook[[#This Row],[SCAN INTO THIS COLUMN]])),C801,"")</f>
        <v>.</v>
      </c>
      <c r="H800" s="7" t="str">
        <f>LEFT(ScanWorkbook[[#This Row],[Pheno]],4)</f>
        <v>.</v>
      </c>
      <c r="I800" s="7" t="str">
        <f>IF(SUM(COUNTIF(ScanWorkbook[[#This Row],[Pheno]],{"*.*"})),LEFT(ScanWorkbook[[#This Row],[Pheno]],7),_xlfn.CONCAT(LEFT(ScanWorkbook[[#This Row],[Pheno]],4),RIGHT(ScanWorkbook[[#This Row],[Pheno]],3)))</f>
        <v>.</v>
      </c>
      <c r="J800" s="57" t="s">
        <v>8767</v>
      </c>
      <c r="K800" s="2" t="str">
        <f>IF(ScanWorkbook[[#This Row],[METRC]]=0,"",IF(ScanWorkbook[[#This Row],[METRC]]="","",_xlfn.CONCAT(ScanWorkbook[[#This Row],[Pheno Abv]],".",RIGHT(ScanWorkbook[[#This Row],[METRC]],6))))</f>
        <v>...</v>
      </c>
      <c r="L800" s="7" t="s">
        <v>522</v>
      </c>
    </row>
    <row r="801" spans="1:12" x14ac:dyDescent="0.25">
      <c r="A801" s="8">
        <v>4</v>
      </c>
      <c r="B801" s="54" t="s">
        <v>8172</v>
      </c>
      <c r="C801" s="131" t="s">
        <v>7439</v>
      </c>
      <c r="D801" s="9">
        <v>16</v>
      </c>
      <c r="E801" s="8" t="s">
        <v>8219</v>
      </c>
      <c r="F801" s="7" t="str">
        <f>IF(ISEVEN(ROW(ScanWorkbook[[#This Row],[SCAN INTO THIS COLUMN]])),C801,"")</f>
        <v/>
      </c>
      <c r="G801" s="7" t="str">
        <f>IF(ISEVEN(ROW(ScanWorkbook[[#This Row],[SCAN INTO THIS COLUMN]])),C802,"")</f>
        <v/>
      </c>
      <c r="H801" s="7" t="str">
        <f>LEFT(ScanWorkbook[[#This Row],[Pheno]],4)</f>
        <v/>
      </c>
      <c r="I801" s="7" t="str">
        <f>IF(SUM(COUNTIF(ScanWorkbook[[#This Row],[Pheno]],{"*.*"})),LEFT(ScanWorkbook[[#This Row],[Pheno]],7),_xlfn.CONCAT(LEFT(ScanWorkbook[[#This Row],[Pheno]],4),RIGHT(ScanWorkbook[[#This Row],[Pheno]],3)))</f>
        <v/>
      </c>
      <c r="J801" s="57" t="s">
        <v>8767</v>
      </c>
      <c r="K801" s="2" t="str">
        <f>IF(ScanWorkbook[[#This Row],[METRC]]=0,"",IF(ScanWorkbook[[#This Row],[METRC]]="","",_xlfn.CONCAT(ScanWorkbook[[#This Row],[Pheno Abv]],".",RIGHT(ScanWorkbook[[#This Row],[METRC]],6))))</f>
        <v/>
      </c>
      <c r="L801" s="7" t="s">
        <v>522</v>
      </c>
    </row>
    <row r="802" spans="1:12" x14ac:dyDescent="0.25">
      <c r="A802" s="8">
        <v>4</v>
      </c>
      <c r="B802" s="54" t="s">
        <v>8172</v>
      </c>
      <c r="C802" s="131" t="s">
        <v>7439</v>
      </c>
      <c r="D802" s="9">
        <v>17</v>
      </c>
      <c r="E802" s="8" t="s">
        <v>8219</v>
      </c>
      <c r="F802" s="7" t="str">
        <f>IF(ISEVEN(ROW(ScanWorkbook[[#This Row],[SCAN INTO THIS COLUMN]])),C802,"")</f>
        <v>.</v>
      </c>
      <c r="G802" s="7" t="str">
        <f>IF(ISEVEN(ROW(ScanWorkbook[[#This Row],[SCAN INTO THIS COLUMN]])),C803,"")</f>
        <v>.</v>
      </c>
      <c r="H802" s="7" t="str">
        <f>LEFT(ScanWorkbook[[#This Row],[Pheno]],4)</f>
        <v>.</v>
      </c>
      <c r="I802" s="7" t="str">
        <f>IF(SUM(COUNTIF(ScanWorkbook[[#This Row],[Pheno]],{"*.*"})),LEFT(ScanWorkbook[[#This Row],[Pheno]],7),_xlfn.CONCAT(LEFT(ScanWorkbook[[#This Row],[Pheno]],4),RIGHT(ScanWorkbook[[#This Row],[Pheno]],3)))</f>
        <v>.</v>
      </c>
      <c r="J802" s="57" t="s">
        <v>8768</v>
      </c>
      <c r="K802" s="2" t="str">
        <f>IF(ScanWorkbook[[#This Row],[METRC]]=0,"",IF(ScanWorkbook[[#This Row],[METRC]]="","",_xlfn.CONCAT(ScanWorkbook[[#This Row],[Pheno Abv]],".",RIGHT(ScanWorkbook[[#This Row],[METRC]],6))))</f>
        <v>...</v>
      </c>
      <c r="L802" s="7" t="s">
        <v>522</v>
      </c>
    </row>
    <row r="803" spans="1:12" x14ac:dyDescent="0.25">
      <c r="A803" s="8">
        <v>4</v>
      </c>
      <c r="B803" s="54" t="s">
        <v>8172</v>
      </c>
      <c r="C803" s="131" t="s">
        <v>7439</v>
      </c>
      <c r="D803" s="9">
        <v>17</v>
      </c>
      <c r="E803" s="8" t="s">
        <v>8219</v>
      </c>
      <c r="F803" s="7" t="str">
        <f>IF(ISEVEN(ROW(ScanWorkbook[[#This Row],[SCAN INTO THIS COLUMN]])),C803,"")</f>
        <v/>
      </c>
      <c r="G803" s="7" t="str">
        <f>IF(ISEVEN(ROW(ScanWorkbook[[#This Row],[SCAN INTO THIS COLUMN]])),C804,"")</f>
        <v/>
      </c>
      <c r="H803" s="7" t="str">
        <f>LEFT(ScanWorkbook[[#This Row],[Pheno]],4)</f>
        <v/>
      </c>
      <c r="I803" s="7" t="str">
        <f>IF(SUM(COUNTIF(ScanWorkbook[[#This Row],[Pheno]],{"*.*"})),LEFT(ScanWorkbook[[#This Row],[Pheno]],7),_xlfn.CONCAT(LEFT(ScanWorkbook[[#This Row],[Pheno]],4),RIGHT(ScanWorkbook[[#This Row],[Pheno]],3)))</f>
        <v/>
      </c>
      <c r="J803" s="57" t="s">
        <v>8768</v>
      </c>
      <c r="K803" s="2" t="str">
        <f>IF(ScanWorkbook[[#This Row],[METRC]]=0,"",IF(ScanWorkbook[[#This Row],[METRC]]="","",_xlfn.CONCAT(ScanWorkbook[[#This Row],[Pheno Abv]],".",RIGHT(ScanWorkbook[[#This Row],[METRC]],6))))</f>
        <v/>
      </c>
      <c r="L803" s="7" t="s">
        <v>522</v>
      </c>
    </row>
    <row r="804" spans="1:12" x14ac:dyDescent="0.25">
      <c r="A804" s="8">
        <v>4</v>
      </c>
      <c r="B804" s="54" t="s">
        <v>8172</v>
      </c>
      <c r="C804" s="131" t="s">
        <v>7439</v>
      </c>
      <c r="D804" s="9">
        <v>18</v>
      </c>
      <c r="E804" s="8" t="s">
        <v>8219</v>
      </c>
      <c r="F804" s="7" t="str">
        <f>IF(ISEVEN(ROW(ScanWorkbook[[#This Row],[SCAN INTO THIS COLUMN]])),C804,"")</f>
        <v>.</v>
      </c>
      <c r="G804" s="7" t="str">
        <f>IF(ISEVEN(ROW(ScanWorkbook[[#This Row],[SCAN INTO THIS COLUMN]])),C805,"")</f>
        <v>.</v>
      </c>
      <c r="H804" s="7" t="str">
        <f>LEFT(ScanWorkbook[[#This Row],[Pheno]],4)</f>
        <v>.</v>
      </c>
      <c r="I804" s="7" t="str">
        <f>IF(SUM(COUNTIF(ScanWorkbook[[#This Row],[Pheno]],{"*.*"})),LEFT(ScanWorkbook[[#This Row],[Pheno]],7),_xlfn.CONCAT(LEFT(ScanWorkbook[[#This Row],[Pheno]],4),RIGHT(ScanWorkbook[[#This Row],[Pheno]],3)))</f>
        <v>.</v>
      </c>
      <c r="J804" s="57" t="s">
        <v>8769</v>
      </c>
      <c r="K804" s="2" t="str">
        <f>IF(ScanWorkbook[[#This Row],[METRC]]=0,"",IF(ScanWorkbook[[#This Row],[METRC]]="","",_xlfn.CONCAT(ScanWorkbook[[#This Row],[Pheno Abv]],".",RIGHT(ScanWorkbook[[#This Row],[METRC]],6))))</f>
        <v>...</v>
      </c>
      <c r="L804" s="7" t="s">
        <v>522</v>
      </c>
    </row>
    <row r="805" spans="1:12" x14ac:dyDescent="0.25">
      <c r="A805" s="8">
        <v>4</v>
      </c>
      <c r="B805" s="54" t="s">
        <v>8172</v>
      </c>
      <c r="C805" s="131" t="s">
        <v>7439</v>
      </c>
      <c r="D805" s="9">
        <v>18</v>
      </c>
      <c r="E805" s="8" t="s">
        <v>8219</v>
      </c>
      <c r="F805" s="7" t="str">
        <f>IF(ISEVEN(ROW(ScanWorkbook[[#This Row],[SCAN INTO THIS COLUMN]])),C805,"")</f>
        <v/>
      </c>
      <c r="G805" s="7" t="str">
        <f>IF(ISEVEN(ROW(ScanWorkbook[[#This Row],[SCAN INTO THIS COLUMN]])),C806,"")</f>
        <v/>
      </c>
      <c r="H805" s="7" t="str">
        <f>LEFT(ScanWorkbook[[#This Row],[Pheno]],4)</f>
        <v/>
      </c>
      <c r="I805" s="7" t="str">
        <f>IF(SUM(COUNTIF(ScanWorkbook[[#This Row],[Pheno]],{"*.*"})),LEFT(ScanWorkbook[[#This Row],[Pheno]],7),_xlfn.CONCAT(LEFT(ScanWorkbook[[#This Row],[Pheno]],4),RIGHT(ScanWorkbook[[#This Row],[Pheno]],3)))</f>
        <v/>
      </c>
      <c r="J805" s="57" t="s">
        <v>8769</v>
      </c>
      <c r="K805" s="2" t="str">
        <f>IF(ScanWorkbook[[#This Row],[METRC]]=0,"",IF(ScanWorkbook[[#This Row],[METRC]]="","",_xlfn.CONCAT(ScanWorkbook[[#This Row],[Pheno Abv]],".",RIGHT(ScanWorkbook[[#This Row],[METRC]],6))))</f>
        <v/>
      </c>
      <c r="L805" s="7" t="s">
        <v>522</v>
      </c>
    </row>
    <row r="806" spans="1:12" x14ac:dyDescent="0.25">
      <c r="A806" s="8">
        <v>4</v>
      </c>
      <c r="B806" s="54" t="s">
        <v>8172</v>
      </c>
      <c r="C806" s="131" t="s">
        <v>7439</v>
      </c>
      <c r="D806" s="9">
        <v>19</v>
      </c>
      <c r="E806" s="8" t="s">
        <v>8219</v>
      </c>
      <c r="F806" s="7" t="str">
        <f>IF(ISEVEN(ROW(ScanWorkbook[[#This Row],[SCAN INTO THIS COLUMN]])),C806,"")</f>
        <v>.</v>
      </c>
      <c r="G806" s="7" t="str">
        <f>IF(ISEVEN(ROW(ScanWorkbook[[#This Row],[SCAN INTO THIS COLUMN]])),C807,"")</f>
        <v>.</v>
      </c>
      <c r="H806" s="7" t="str">
        <f>LEFT(ScanWorkbook[[#This Row],[Pheno]],4)</f>
        <v>.</v>
      </c>
      <c r="I806" s="7" t="str">
        <f>IF(SUM(COUNTIF(ScanWorkbook[[#This Row],[Pheno]],{"*.*"})),LEFT(ScanWorkbook[[#This Row],[Pheno]],7),_xlfn.CONCAT(LEFT(ScanWorkbook[[#This Row],[Pheno]],4),RIGHT(ScanWorkbook[[#This Row],[Pheno]],3)))</f>
        <v>.</v>
      </c>
      <c r="J806" s="57" t="s">
        <v>8770</v>
      </c>
      <c r="K806" s="2" t="str">
        <f>IF(ScanWorkbook[[#This Row],[METRC]]=0,"",IF(ScanWorkbook[[#This Row],[METRC]]="","",_xlfn.CONCAT(ScanWorkbook[[#This Row],[Pheno Abv]],".",RIGHT(ScanWorkbook[[#This Row],[METRC]],6))))</f>
        <v>...</v>
      </c>
      <c r="L806" s="7" t="s">
        <v>522</v>
      </c>
    </row>
    <row r="807" spans="1:12" x14ac:dyDescent="0.25">
      <c r="A807" s="8">
        <v>4</v>
      </c>
      <c r="B807" s="54" t="s">
        <v>8172</v>
      </c>
      <c r="C807" s="131" t="s">
        <v>7439</v>
      </c>
      <c r="D807" s="9">
        <v>19</v>
      </c>
      <c r="E807" s="8" t="s">
        <v>8219</v>
      </c>
      <c r="F807" s="7" t="str">
        <f>IF(ISEVEN(ROW(ScanWorkbook[[#This Row],[SCAN INTO THIS COLUMN]])),C807,"")</f>
        <v/>
      </c>
      <c r="G807" s="7" t="str">
        <f>IF(ISEVEN(ROW(ScanWorkbook[[#This Row],[SCAN INTO THIS COLUMN]])),C808,"")</f>
        <v/>
      </c>
      <c r="H807" s="7" t="str">
        <f>LEFT(ScanWorkbook[[#This Row],[Pheno]],4)</f>
        <v/>
      </c>
      <c r="I807" s="7" t="str">
        <f>IF(SUM(COUNTIF(ScanWorkbook[[#This Row],[Pheno]],{"*.*"})),LEFT(ScanWorkbook[[#This Row],[Pheno]],7),_xlfn.CONCAT(LEFT(ScanWorkbook[[#This Row],[Pheno]],4),RIGHT(ScanWorkbook[[#This Row],[Pheno]],3)))</f>
        <v/>
      </c>
      <c r="J807" s="57" t="s">
        <v>8770</v>
      </c>
      <c r="K807" s="2" t="str">
        <f>IF(ScanWorkbook[[#This Row],[METRC]]=0,"",IF(ScanWorkbook[[#This Row],[METRC]]="","",_xlfn.CONCAT(ScanWorkbook[[#This Row],[Pheno Abv]],".",RIGHT(ScanWorkbook[[#This Row],[METRC]],6))))</f>
        <v/>
      </c>
      <c r="L807" s="7" t="s">
        <v>522</v>
      </c>
    </row>
    <row r="808" spans="1:12" x14ac:dyDescent="0.25">
      <c r="A808" s="8">
        <v>4</v>
      </c>
      <c r="B808" s="54" t="s">
        <v>8172</v>
      </c>
      <c r="C808" s="131" t="s">
        <v>7439</v>
      </c>
      <c r="D808" s="9">
        <v>20</v>
      </c>
      <c r="E808" s="8" t="s">
        <v>8219</v>
      </c>
      <c r="F808" s="7" t="str">
        <f>IF(ISEVEN(ROW(ScanWorkbook[[#This Row],[SCAN INTO THIS COLUMN]])),C808,"")</f>
        <v>.</v>
      </c>
      <c r="G808" s="7" t="str">
        <f>IF(ISEVEN(ROW(ScanWorkbook[[#This Row],[SCAN INTO THIS COLUMN]])),C809,"")</f>
        <v>.</v>
      </c>
      <c r="H808" s="7" t="str">
        <f>LEFT(ScanWorkbook[[#This Row],[Pheno]],4)</f>
        <v>.</v>
      </c>
      <c r="I808" s="7" t="str">
        <f>IF(SUM(COUNTIF(ScanWorkbook[[#This Row],[Pheno]],{"*.*"})),LEFT(ScanWorkbook[[#This Row],[Pheno]],7),_xlfn.CONCAT(LEFT(ScanWorkbook[[#This Row],[Pheno]],4),RIGHT(ScanWorkbook[[#This Row],[Pheno]],3)))</f>
        <v>.</v>
      </c>
      <c r="J808" s="57" t="s">
        <v>8771</v>
      </c>
      <c r="K808" s="2" t="str">
        <f>IF(ScanWorkbook[[#This Row],[METRC]]=0,"",IF(ScanWorkbook[[#This Row],[METRC]]="","",_xlfn.CONCAT(ScanWorkbook[[#This Row],[Pheno Abv]],".",RIGHT(ScanWorkbook[[#This Row],[METRC]],6))))</f>
        <v>...</v>
      </c>
      <c r="L808" s="7" t="s">
        <v>522</v>
      </c>
    </row>
    <row r="809" spans="1:12" x14ac:dyDescent="0.25">
      <c r="A809" s="8">
        <v>4</v>
      </c>
      <c r="B809" s="54" t="s">
        <v>8172</v>
      </c>
      <c r="C809" s="131" t="s">
        <v>7439</v>
      </c>
      <c r="D809" s="9">
        <v>20</v>
      </c>
      <c r="E809" s="8" t="s">
        <v>8219</v>
      </c>
      <c r="F809" s="7" t="str">
        <f>IF(ISEVEN(ROW(ScanWorkbook[[#This Row],[SCAN INTO THIS COLUMN]])),C809,"")</f>
        <v/>
      </c>
      <c r="G809" s="7" t="str">
        <f>IF(ISEVEN(ROW(ScanWorkbook[[#This Row],[SCAN INTO THIS COLUMN]])),C810,"")</f>
        <v/>
      </c>
      <c r="H809" s="7" t="str">
        <f>LEFT(ScanWorkbook[[#This Row],[Pheno]],4)</f>
        <v/>
      </c>
      <c r="I809" s="7" t="str">
        <f>IF(SUM(COUNTIF(ScanWorkbook[[#This Row],[Pheno]],{"*.*"})),LEFT(ScanWorkbook[[#This Row],[Pheno]],7),_xlfn.CONCAT(LEFT(ScanWorkbook[[#This Row],[Pheno]],4),RIGHT(ScanWorkbook[[#This Row],[Pheno]],3)))</f>
        <v/>
      </c>
      <c r="J809" s="57" t="s">
        <v>8771</v>
      </c>
      <c r="K809" s="2" t="str">
        <f>IF(ScanWorkbook[[#This Row],[METRC]]=0,"",IF(ScanWorkbook[[#This Row],[METRC]]="","",_xlfn.CONCAT(ScanWorkbook[[#This Row],[Pheno Abv]],".",RIGHT(ScanWorkbook[[#This Row],[METRC]],6))))</f>
        <v/>
      </c>
      <c r="L809" s="7" t="s">
        <v>522</v>
      </c>
    </row>
    <row r="810" spans="1:12" x14ac:dyDescent="0.25">
      <c r="A810" s="8">
        <v>4</v>
      </c>
      <c r="B810" s="54" t="s">
        <v>8172</v>
      </c>
      <c r="C810" s="131" t="s">
        <v>7439</v>
      </c>
      <c r="D810" s="9">
        <v>21</v>
      </c>
      <c r="E810" s="8" t="s">
        <v>8219</v>
      </c>
      <c r="F810" s="7" t="str">
        <f>IF(ISEVEN(ROW(ScanWorkbook[[#This Row],[SCAN INTO THIS COLUMN]])),C810,"")</f>
        <v>.</v>
      </c>
      <c r="G810" s="7" t="str">
        <f>IF(ISEVEN(ROW(ScanWorkbook[[#This Row],[SCAN INTO THIS COLUMN]])),C811,"")</f>
        <v>.</v>
      </c>
      <c r="H810" s="7" t="str">
        <f>LEFT(ScanWorkbook[[#This Row],[Pheno]],4)</f>
        <v>.</v>
      </c>
      <c r="I810" s="7" t="str">
        <f>IF(SUM(COUNTIF(ScanWorkbook[[#This Row],[Pheno]],{"*.*"})),LEFT(ScanWorkbook[[#This Row],[Pheno]],7),_xlfn.CONCAT(LEFT(ScanWorkbook[[#This Row],[Pheno]],4),RIGHT(ScanWorkbook[[#This Row],[Pheno]],3)))</f>
        <v>.</v>
      </c>
      <c r="J810" s="57" t="s">
        <v>8772</v>
      </c>
      <c r="K810" s="2" t="str">
        <f>IF(ScanWorkbook[[#This Row],[METRC]]=0,"",IF(ScanWorkbook[[#This Row],[METRC]]="","",_xlfn.CONCAT(ScanWorkbook[[#This Row],[Pheno Abv]],".",RIGHT(ScanWorkbook[[#This Row],[METRC]],6))))</f>
        <v>...</v>
      </c>
      <c r="L810" s="7" t="s">
        <v>522</v>
      </c>
    </row>
    <row r="811" spans="1:12" x14ac:dyDescent="0.25">
      <c r="A811" s="8">
        <v>4</v>
      </c>
      <c r="B811" s="54" t="s">
        <v>8172</v>
      </c>
      <c r="C811" s="131" t="s">
        <v>7439</v>
      </c>
      <c r="D811" s="9">
        <v>21</v>
      </c>
      <c r="E811" s="8" t="s">
        <v>8219</v>
      </c>
      <c r="F811" s="7" t="str">
        <f>IF(ISEVEN(ROW(ScanWorkbook[[#This Row],[SCAN INTO THIS COLUMN]])),C811,"")</f>
        <v/>
      </c>
      <c r="G811" s="7" t="str">
        <f>IF(ISEVEN(ROW(ScanWorkbook[[#This Row],[SCAN INTO THIS COLUMN]])),C812,"")</f>
        <v/>
      </c>
      <c r="H811" s="7" t="str">
        <f>LEFT(ScanWorkbook[[#This Row],[Pheno]],4)</f>
        <v/>
      </c>
      <c r="I811" s="7" t="str">
        <f>IF(SUM(COUNTIF(ScanWorkbook[[#This Row],[Pheno]],{"*.*"})),LEFT(ScanWorkbook[[#This Row],[Pheno]],7),_xlfn.CONCAT(LEFT(ScanWorkbook[[#This Row],[Pheno]],4),RIGHT(ScanWorkbook[[#This Row],[Pheno]],3)))</f>
        <v/>
      </c>
      <c r="J811" s="57" t="s">
        <v>8772</v>
      </c>
      <c r="K811" s="2" t="str">
        <f>IF(ScanWorkbook[[#This Row],[METRC]]=0,"",IF(ScanWorkbook[[#This Row],[METRC]]="","",_xlfn.CONCAT(ScanWorkbook[[#This Row],[Pheno Abv]],".",RIGHT(ScanWorkbook[[#This Row],[METRC]],6))))</f>
        <v/>
      </c>
      <c r="L811" s="7" t="s">
        <v>522</v>
      </c>
    </row>
    <row r="812" spans="1:12" x14ac:dyDescent="0.25">
      <c r="A812" s="8">
        <v>4</v>
      </c>
      <c r="B812" s="54" t="s">
        <v>8172</v>
      </c>
      <c r="C812" s="131" t="s">
        <v>7439</v>
      </c>
      <c r="D812" s="9">
        <v>22</v>
      </c>
      <c r="E812" s="8" t="s">
        <v>8219</v>
      </c>
      <c r="F812" s="7" t="str">
        <f>IF(ISEVEN(ROW(ScanWorkbook[[#This Row],[SCAN INTO THIS COLUMN]])),C812,"")</f>
        <v>.</v>
      </c>
      <c r="G812" s="7" t="str">
        <f>IF(ISEVEN(ROW(ScanWorkbook[[#This Row],[SCAN INTO THIS COLUMN]])),C813,"")</f>
        <v>.</v>
      </c>
      <c r="H812" s="7" t="str">
        <f>LEFT(ScanWorkbook[[#This Row],[Pheno]],4)</f>
        <v>.</v>
      </c>
      <c r="I812" s="7" t="str">
        <f>IF(SUM(COUNTIF(ScanWorkbook[[#This Row],[Pheno]],{"*.*"})),LEFT(ScanWorkbook[[#This Row],[Pheno]],7),_xlfn.CONCAT(LEFT(ScanWorkbook[[#This Row],[Pheno]],4),RIGHT(ScanWorkbook[[#This Row],[Pheno]],3)))</f>
        <v>.</v>
      </c>
      <c r="J812" s="57" t="s">
        <v>8773</v>
      </c>
      <c r="K812" s="2" t="str">
        <f>IF(ScanWorkbook[[#This Row],[METRC]]=0,"",IF(ScanWorkbook[[#This Row],[METRC]]="","",_xlfn.CONCAT(ScanWorkbook[[#This Row],[Pheno Abv]],".",RIGHT(ScanWorkbook[[#This Row],[METRC]],6))))</f>
        <v>...</v>
      </c>
      <c r="L812" s="7" t="s">
        <v>522</v>
      </c>
    </row>
    <row r="813" spans="1:12" x14ac:dyDescent="0.25">
      <c r="A813" s="8">
        <v>4</v>
      </c>
      <c r="B813" s="54" t="s">
        <v>8172</v>
      </c>
      <c r="C813" s="131" t="s">
        <v>7439</v>
      </c>
      <c r="D813" s="9">
        <v>22</v>
      </c>
      <c r="E813" s="8" t="s">
        <v>8219</v>
      </c>
      <c r="F813" s="7" t="str">
        <f>IF(ISEVEN(ROW(ScanWorkbook[[#This Row],[SCAN INTO THIS COLUMN]])),C813,"")</f>
        <v/>
      </c>
      <c r="G813" s="7" t="str">
        <f>IF(ISEVEN(ROW(ScanWorkbook[[#This Row],[SCAN INTO THIS COLUMN]])),C814,"")</f>
        <v/>
      </c>
      <c r="H813" s="7" t="str">
        <f>LEFT(ScanWorkbook[[#This Row],[Pheno]],4)</f>
        <v/>
      </c>
      <c r="I813" s="7" t="str">
        <f>IF(SUM(COUNTIF(ScanWorkbook[[#This Row],[Pheno]],{"*.*"})),LEFT(ScanWorkbook[[#This Row],[Pheno]],7),_xlfn.CONCAT(LEFT(ScanWorkbook[[#This Row],[Pheno]],4),RIGHT(ScanWorkbook[[#This Row],[Pheno]],3)))</f>
        <v/>
      </c>
      <c r="J813" s="57" t="s">
        <v>8773</v>
      </c>
      <c r="K813" s="2" t="str">
        <f>IF(ScanWorkbook[[#This Row],[METRC]]=0,"",IF(ScanWorkbook[[#This Row],[METRC]]="","",_xlfn.CONCAT(ScanWorkbook[[#This Row],[Pheno Abv]],".",RIGHT(ScanWorkbook[[#This Row],[METRC]],6))))</f>
        <v/>
      </c>
      <c r="L813" s="7" t="s">
        <v>522</v>
      </c>
    </row>
    <row r="814" spans="1:12" x14ac:dyDescent="0.25">
      <c r="A814" s="8">
        <v>4</v>
      </c>
      <c r="B814" s="54" t="s">
        <v>8172</v>
      </c>
      <c r="C814" s="131" t="s">
        <v>7439</v>
      </c>
      <c r="D814" s="9">
        <v>23</v>
      </c>
      <c r="E814" s="8" t="s">
        <v>8219</v>
      </c>
      <c r="F814" s="7" t="str">
        <f>IF(ISEVEN(ROW(ScanWorkbook[[#This Row],[SCAN INTO THIS COLUMN]])),C814,"")</f>
        <v>.</v>
      </c>
      <c r="G814" s="7" t="str">
        <f>IF(ISEVEN(ROW(ScanWorkbook[[#This Row],[SCAN INTO THIS COLUMN]])),C815,"")</f>
        <v>.</v>
      </c>
      <c r="H814" s="7" t="str">
        <f>LEFT(ScanWorkbook[[#This Row],[Pheno]],4)</f>
        <v>.</v>
      </c>
      <c r="I814" s="7" t="str">
        <f>IF(SUM(COUNTIF(ScanWorkbook[[#This Row],[Pheno]],{"*.*"})),LEFT(ScanWorkbook[[#This Row],[Pheno]],7),_xlfn.CONCAT(LEFT(ScanWorkbook[[#This Row],[Pheno]],4),RIGHT(ScanWorkbook[[#This Row],[Pheno]],3)))</f>
        <v>.</v>
      </c>
      <c r="J814" s="57" t="s">
        <v>8774</v>
      </c>
      <c r="K814" s="2" t="str">
        <f>IF(ScanWorkbook[[#This Row],[METRC]]=0,"",IF(ScanWorkbook[[#This Row],[METRC]]="","",_xlfn.CONCAT(ScanWorkbook[[#This Row],[Pheno Abv]],".",RIGHT(ScanWorkbook[[#This Row],[METRC]],6))))</f>
        <v>...</v>
      </c>
      <c r="L814" s="7" t="s">
        <v>522</v>
      </c>
    </row>
    <row r="815" spans="1:12" x14ac:dyDescent="0.25">
      <c r="A815" s="8">
        <v>4</v>
      </c>
      <c r="B815" s="54" t="s">
        <v>8172</v>
      </c>
      <c r="C815" s="131" t="s">
        <v>7439</v>
      </c>
      <c r="D815" s="9">
        <v>23</v>
      </c>
      <c r="E815" s="8" t="s">
        <v>8219</v>
      </c>
      <c r="F815" s="7" t="str">
        <f>IF(ISEVEN(ROW(ScanWorkbook[[#This Row],[SCAN INTO THIS COLUMN]])),C815,"")</f>
        <v/>
      </c>
      <c r="G815" s="7" t="str">
        <f>IF(ISEVEN(ROW(ScanWorkbook[[#This Row],[SCAN INTO THIS COLUMN]])),C816,"")</f>
        <v/>
      </c>
      <c r="H815" s="7" t="str">
        <f>LEFT(ScanWorkbook[[#This Row],[Pheno]],4)</f>
        <v/>
      </c>
      <c r="I815" s="7" t="str">
        <f>IF(SUM(COUNTIF(ScanWorkbook[[#This Row],[Pheno]],{"*.*"})),LEFT(ScanWorkbook[[#This Row],[Pheno]],7),_xlfn.CONCAT(LEFT(ScanWorkbook[[#This Row],[Pheno]],4),RIGHT(ScanWorkbook[[#This Row],[Pheno]],3)))</f>
        <v/>
      </c>
      <c r="J815" s="57" t="s">
        <v>8774</v>
      </c>
      <c r="K815" s="2" t="str">
        <f>IF(ScanWorkbook[[#This Row],[METRC]]=0,"",IF(ScanWorkbook[[#This Row],[METRC]]="","",_xlfn.CONCAT(ScanWorkbook[[#This Row],[Pheno Abv]],".",RIGHT(ScanWorkbook[[#This Row],[METRC]],6))))</f>
        <v/>
      </c>
      <c r="L815" s="7" t="s">
        <v>522</v>
      </c>
    </row>
    <row r="816" spans="1:12" x14ac:dyDescent="0.25">
      <c r="A816" s="8">
        <v>4</v>
      </c>
      <c r="B816" s="54" t="s">
        <v>8172</v>
      </c>
      <c r="C816" s="131" t="s">
        <v>7439</v>
      </c>
      <c r="D816" s="9">
        <v>24</v>
      </c>
      <c r="E816" s="8" t="s">
        <v>8219</v>
      </c>
      <c r="F816" s="7" t="str">
        <f>IF(ISEVEN(ROW(ScanWorkbook[[#This Row],[SCAN INTO THIS COLUMN]])),C816,"")</f>
        <v>.</v>
      </c>
      <c r="G816" s="7" t="str">
        <f>IF(ISEVEN(ROW(ScanWorkbook[[#This Row],[SCAN INTO THIS COLUMN]])),C817,"")</f>
        <v>.</v>
      </c>
      <c r="H816" s="7" t="str">
        <f>LEFT(ScanWorkbook[[#This Row],[Pheno]],4)</f>
        <v>.</v>
      </c>
      <c r="I816" s="7" t="str">
        <f>IF(SUM(COUNTIF(ScanWorkbook[[#This Row],[Pheno]],{"*.*"})),LEFT(ScanWorkbook[[#This Row],[Pheno]],7),_xlfn.CONCAT(LEFT(ScanWorkbook[[#This Row],[Pheno]],4),RIGHT(ScanWorkbook[[#This Row],[Pheno]],3)))</f>
        <v>.</v>
      </c>
      <c r="J816" s="57" t="s">
        <v>8775</v>
      </c>
      <c r="K816" s="2" t="str">
        <f>IF(ScanWorkbook[[#This Row],[METRC]]=0,"",IF(ScanWorkbook[[#This Row],[METRC]]="","",_xlfn.CONCAT(ScanWorkbook[[#This Row],[Pheno Abv]],".",RIGHT(ScanWorkbook[[#This Row],[METRC]],6))))</f>
        <v>...</v>
      </c>
      <c r="L816" s="7" t="s">
        <v>522</v>
      </c>
    </row>
    <row r="817" spans="1:12" x14ac:dyDescent="0.25">
      <c r="A817" s="8">
        <v>4</v>
      </c>
      <c r="B817" s="54" t="s">
        <v>8172</v>
      </c>
      <c r="C817" s="131" t="s">
        <v>7439</v>
      </c>
      <c r="D817" s="9">
        <v>24</v>
      </c>
      <c r="E817" s="8" t="s">
        <v>8219</v>
      </c>
      <c r="F817" s="7" t="str">
        <f>IF(ISEVEN(ROW(ScanWorkbook[[#This Row],[SCAN INTO THIS COLUMN]])),C817,"")</f>
        <v/>
      </c>
      <c r="G817" s="7" t="str">
        <f>IF(ISEVEN(ROW(ScanWorkbook[[#This Row],[SCAN INTO THIS COLUMN]])),C818,"")</f>
        <v/>
      </c>
      <c r="H817" s="7" t="str">
        <f>LEFT(ScanWorkbook[[#This Row],[Pheno]],4)</f>
        <v/>
      </c>
      <c r="I817" s="7" t="str">
        <f>IF(SUM(COUNTIF(ScanWorkbook[[#This Row],[Pheno]],{"*.*"})),LEFT(ScanWorkbook[[#This Row],[Pheno]],7),_xlfn.CONCAT(LEFT(ScanWorkbook[[#This Row],[Pheno]],4),RIGHT(ScanWorkbook[[#This Row],[Pheno]],3)))</f>
        <v/>
      </c>
      <c r="J817" s="57" t="s">
        <v>8775</v>
      </c>
      <c r="K817" s="2" t="str">
        <f>IF(ScanWorkbook[[#This Row],[METRC]]=0,"",IF(ScanWorkbook[[#This Row],[METRC]]="","",_xlfn.CONCAT(ScanWorkbook[[#This Row],[Pheno Abv]],".",RIGHT(ScanWorkbook[[#This Row],[METRC]],6))))</f>
        <v/>
      </c>
      <c r="L817" s="7" t="s">
        <v>522</v>
      </c>
    </row>
    <row r="818" spans="1:12" x14ac:dyDescent="0.25">
      <c r="A818" s="8">
        <v>4</v>
      </c>
      <c r="B818" s="54" t="s">
        <v>8172</v>
      </c>
      <c r="C818" s="131" t="s">
        <v>7439</v>
      </c>
      <c r="D818" s="8">
        <v>25</v>
      </c>
      <c r="E818" s="8" t="s">
        <v>8219</v>
      </c>
      <c r="F818" s="7" t="str">
        <f>IF(ISEVEN(ROW(ScanWorkbook[[#This Row],[SCAN INTO THIS COLUMN]])),C818,"")</f>
        <v>.</v>
      </c>
      <c r="G818" s="7" t="str">
        <f>IF(ISEVEN(ROW(ScanWorkbook[[#This Row],[SCAN INTO THIS COLUMN]])),C819,"")</f>
        <v>.</v>
      </c>
      <c r="H818" s="7" t="str">
        <f>LEFT(ScanWorkbook[[#This Row],[Pheno]],4)</f>
        <v>.</v>
      </c>
      <c r="I818" s="7" t="str">
        <f>IF(SUM(COUNTIF(ScanWorkbook[[#This Row],[Pheno]],{"*.*"})),LEFT(ScanWorkbook[[#This Row],[Pheno]],7),_xlfn.CONCAT(LEFT(ScanWorkbook[[#This Row],[Pheno]],4),RIGHT(ScanWorkbook[[#This Row],[Pheno]],3)))</f>
        <v>.</v>
      </c>
      <c r="J818" s="57" t="s">
        <v>8776</v>
      </c>
      <c r="K818" s="2" t="str">
        <f>IF(ScanWorkbook[[#This Row],[METRC]]=0,"",IF(ScanWorkbook[[#This Row],[METRC]]="","",_xlfn.CONCAT(ScanWorkbook[[#This Row],[Pheno Abv]],".",RIGHT(ScanWorkbook[[#This Row],[METRC]],6))))</f>
        <v>...</v>
      </c>
      <c r="L818" s="7" t="s">
        <v>522</v>
      </c>
    </row>
    <row r="819" spans="1:12" x14ac:dyDescent="0.25">
      <c r="A819" s="8">
        <v>4</v>
      </c>
      <c r="B819" s="54" t="s">
        <v>8172</v>
      </c>
      <c r="C819" s="131" t="s">
        <v>7439</v>
      </c>
      <c r="D819" s="8">
        <v>25</v>
      </c>
      <c r="E819" s="8" t="s">
        <v>8219</v>
      </c>
      <c r="F819" s="7" t="str">
        <f>IF(ISEVEN(ROW(ScanWorkbook[[#This Row],[SCAN INTO THIS COLUMN]])),C819,"")</f>
        <v/>
      </c>
      <c r="G819" s="7" t="str">
        <f>IF(ISEVEN(ROW(ScanWorkbook[[#This Row],[SCAN INTO THIS COLUMN]])),C820,"")</f>
        <v/>
      </c>
      <c r="H819" s="7" t="str">
        <f>LEFT(ScanWorkbook[[#This Row],[Pheno]],4)</f>
        <v/>
      </c>
      <c r="I819" s="7" t="str">
        <f>IF(SUM(COUNTIF(ScanWorkbook[[#This Row],[Pheno]],{"*.*"})),LEFT(ScanWorkbook[[#This Row],[Pheno]],7),_xlfn.CONCAT(LEFT(ScanWorkbook[[#This Row],[Pheno]],4),RIGHT(ScanWorkbook[[#This Row],[Pheno]],3)))</f>
        <v/>
      </c>
      <c r="J819" s="57" t="s">
        <v>8776</v>
      </c>
      <c r="K819" s="2" t="str">
        <f>IF(ScanWorkbook[[#This Row],[METRC]]=0,"",IF(ScanWorkbook[[#This Row],[METRC]]="","",_xlfn.CONCAT(ScanWorkbook[[#This Row],[Pheno Abv]],".",RIGHT(ScanWorkbook[[#This Row],[METRC]],6))))</f>
        <v/>
      </c>
      <c r="L819" s="7" t="s">
        <v>522</v>
      </c>
    </row>
    <row r="820" spans="1:12" x14ac:dyDescent="0.25">
      <c r="A820" s="8">
        <v>4</v>
      </c>
      <c r="B820" s="54" t="s">
        <v>8172</v>
      </c>
      <c r="C820" s="131" t="s">
        <v>7439</v>
      </c>
      <c r="D820" s="8">
        <v>26</v>
      </c>
      <c r="E820" s="8" t="s">
        <v>8219</v>
      </c>
      <c r="F820" s="7" t="str">
        <f>IF(ISEVEN(ROW(ScanWorkbook[[#This Row],[SCAN INTO THIS COLUMN]])),C820,"")</f>
        <v>.</v>
      </c>
      <c r="G820" s="7" t="str">
        <f>IF(ISEVEN(ROW(ScanWorkbook[[#This Row],[SCAN INTO THIS COLUMN]])),C821,"")</f>
        <v>.</v>
      </c>
      <c r="H820" s="7" t="str">
        <f>LEFT(ScanWorkbook[[#This Row],[Pheno]],4)</f>
        <v>.</v>
      </c>
      <c r="I820" s="7" t="str">
        <f>IF(SUM(COUNTIF(ScanWorkbook[[#This Row],[Pheno]],{"*.*"})),LEFT(ScanWorkbook[[#This Row],[Pheno]],7),_xlfn.CONCAT(LEFT(ScanWorkbook[[#This Row],[Pheno]],4),RIGHT(ScanWorkbook[[#This Row],[Pheno]],3)))</f>
        <v>.</v>
      </c>
      <c r="J820" s="57" t="s">
        <v>8777</v>
      </c>
      <c r="K820" s="2" t="str">
        <f>IF(ScanWorkbook[[#This Row],[METRC]]=0,"",IF(ScanWorkbook[[#This Row],[METRC]]="","",_xlfn.CONCAT(ScanWorkbook[[#This Row],[Pheno Abv]],".",RIGHT(ScanWorkbook[[#This Row],[METRC]],6))))</f>
        <v>...</v>
      </c>
      <c r="L820" s="7" t="s">
        <v>522</v>
      </c>
    </row>
    <row r="821" spans="1:12" x14ac:dyDescent="0.25">
      <c r="A821" s="8">
        <v>4</v>
      </c>
      <c r="B821" s="54" t="s">
        <v>8172</v>
      </c>
      <c r="C821" s="131" t="s">
        <v>7439</v>
      </c>
      <c r="D821" s="8">
        <v>26</v>
      </c>
      <c r="E821" s="8" t="s">
        <v>8219</v>
      </c>
      <c r="F821" s="7" t="str">
        <f>IF(ISEVEN(ROW(ScanWorkbook[[#This Row],[SCAN INTO THIS COLUMN]])),C821,"")</f>
        <v/>
      </c>
      <c r="G821" s="7" t="str">
        <f>IF(ISEVEN(ROW(ScanWorkbook[[#This Row],[SCAN INTO THIS COLUMN]])),C822,"")</f>
        <v/>
      </c>
      <c r="H821" s="7" t="str">
        <f>LEFT(ScanWorkbook[[#This Row],[Pheno]],4)</f>
        <v/>
      </c>
      <c r="I821" s="7" t="str">
        <f>IF(SUM(COUNTIF(ScanWorkbook[[#This Row],[Pheno]],{"*.*"})),LEFT(ScanWorkbook[[#This Row],[Pheno]],7),_xlfn.CONCAT(LEFT(ScanWorkbook[[#This Row],[Pheno]],4),RIGHT(ScanWorkbook[[#This Row],[Pheno]],3)))</f>
        <v/>
      </c>
      <c r="J821" s="57" t="s">
        <v>8777</v>
      </c>
      <c r="K821" s="2" t="str">
        <f>IF(ScanWorkbook[[#This Row],[METRC]]=0,"",IF(ScanWorkbook[[#This Row],[METRC]]="","",_xlfn.CONCAT(ScanWorkbook[[#This Row],[Pheno Abv]],".",RIGHT(ScanWorkbook[[#This Row],[METRC]],6))))</f>
        <v/>
      </c>
      <c r="L821" s="7" t="s">
        <v>522</v>
      </c>
    </row>
    <row r="822" spans="1:12" x14ac:dyDescent="0.25">
      <c r="A822" s="8">
        <v>4</v>
      </c>
      <c r="B822" s="54" t="s">
        <v>8172</v>
      </c>
      <c r="C822" s="131" t="s">
        <v>7439</v>
      </c>
      <c r="D822" s="8">
        <v>27</v>
      </c>
      <c r="E822" s="8" t="s">
        <v>8219</v>
      </c>
      <c r="F822" s="7" t="str">
        <f>IF(ISEVEN(ROW(ScanWorkbook[[#This Row],[SCAN INTO THIS COLUMN]])),C822,"")</f>
        <v>.</v>
      </c>
      <c r="G822" s="7" t="str">
        <f>IF(ISEVEN(ROW(ScanWorkbook[[#This Row],[SCAN INTO THIS COLUMN]])),C823,"")</f>
        <v>.</v>
      </c>
      <c r="H822" s="7" t="str">
        <f>LEFT(ScanWorkbook[[#This Row],[Pheno]],4)</f>
        <v>.</v>
      </c>
      <c r="I822" s="7" t="str">
        <f>IF(SUM(COUNTIF(ScanWorkbook[[#This Row],[Pheno]],{"*.*"})),LEFT(ScanWorkbook[[#This Row],[Pheno]],7),_xlfn.CONCAT(LEFT(ScanWorkbook[[#This Row],[Pheno]],4),RIGHT(ScanWorkbook[[#This Row],[Pheno]],3)))</f>
        <v>.</v>
      </c>
      <c r="J822" s="57" t="s">
        <v>8778</v>
      </c>
      <c r="K822" s="2" t="str">
        <f>IF(ScanWorkbook[[#This Row],[METRC]]=0,"",IF(ScanWorkbook[[#This Row],[METRC]]="","",_xlfn.CONCAT(ScanWorkbook[[#This Row],[Pheno Abv]],".",RIGHT(ScanWorkbook[[#This Row],[METRC]],6))))</f>
        <v>...</v>
      </c>
      <c r="L822" s="7" t="s">
        <v>522</v>
      </c>
    </row>
    <row r="823" spans="1:12" x14ac:dyDescent="0.25">
      <c r="A823" s="8">
        <v>4</v>
      </c>
      <c r="B823" s="54" t="s">
        <v>8172</v>
      </c>
      <c r="C823" s="131" t="s">
        <v>7439</v>
      </c>
      <c r="D823" s="8">
        <v>27</v>
      </c>
      <c r="E823" s="8" t="s">
        <v>8219</v>
      </c>
      <c r="F823" s="7" t="str">
        <f>IF(ISEVEN(ROW(ScanWorkbook[[#This Row],[SCAN INTO THIS COLUMN]])),C823,"")</f>
        <v/>
      </c>
      <c r="G823" s="7" t="str">
        <f>IF(ISEVEN(ROW(ScanWorkbook[[#This Row],[SCAN INTO THIS COLUMN]])),C824,"")</f>
        <v/>
      </c>
      <c r="H823" s="7" t="str">
        <f>LEFT(ScanWorkbook[[#This Row],[Pheno]],4)</f>
        <v/>
      </c>
      <c r="I823" s="7" t="str">
        <f>IF(SUM(COUNTIF(ScanWorkbook[[#This Row],[Pheno]],{"*.*"})),LEFT(ScanWorkbook[[#This Row],[Pheno]],7),_xlfn.CONCAT(LEFT(ScanWorkbook[[#This Row],[Pheno]],4),RIGHT(ScanWorkbook[[#This Row],[Pheno]],3)))</f>
        <v/>
      </c>
      <c r="J823" s="57" t="s">
        <v>8778</v>
      </c>
      <c r="K823" s="2" t="str">
        <f>IF(ScanWorkbook[[#This Row],[METRC]]=0,"",IF(ScanWorkbook[[#This Row],[METRC]]="","",_xlfn.CONCAT(ScanWorkbook[[#This Row],[Pheno Abv]],".",RIGHT(ScanWorkbook[[#This Row],[METRC]],6))))</f>
        <v/>
      </c>
      <c r="L823" s="7" t="s">
        <v>522</v>
      </c>
    </row>
    <row r="824" spans="1:12" x14ac:dyDescent="0.25">
      <c r="A824" s="8">
        <v>4</v>
      </c>
      <c r="B824" s="54" t="s">
        <v>8172</v>
      </c>
      <c r="C824" s="131" t="s">
        <v>7439</v>
      </c>
      <c r="D824" s="8">
        <v>28</v>
      </c>
      <c r="E824" s="8" t="s">
        <v>8219</v>
      </c>
      <c r="F824" s="7" t="str">
        <f>IF(ISEVEN(ROW(ScanWorkbook[[#This Row],[SCAN INTO THIS COLUMN]])),C824,"")</f>
        <v>.</v>
      </c>
      <c r="G824" s="7" t="str">
        <f>IF(ISEVEN(ROW(ScanWorkbook[[#This Row],[SCAN INTO THIS COLUMN]])),C825,"")</f>
        <v>.</v>
      </c>
      <c r="H824" s="7" t="str">
        <f>LEFT(ScanWorkbook[[#This Row],[Pheno]],4)</f>
        <v>.</v>
      </c>
      <c r="I824" s="7" t="str">
        <f>IF(SUM(COUNTIF(ScanWorkbook[[#This Row],[Pheno]],{"*.*"})),LEFT(ScanWorkbook[[#This Row],[Pheno]],7),_xlfn.CONCAT(LEFT(ScanWorkbook[[#This Row],[Pheno]],4),RIGHT(ScanWorkbook[[#This Row],[Pheno]],3)))</f>
        <v>.</v>
      </c>
      <c r="J824" s="57" t="s">
        <v>8779</v>
      </c>
      <c r="K824" s="2" t="str">
        <f>IF(ScanWorkbook[[#This Row],[METRC]]=0,"",IF(ScanWorkbook[[#This Row],[METRC]]="","",_xlfn.CONCAT(ScanWorkbook[[#This Row],[Pheno Abv]],".",RIGHT(ScanWorkbook[[#This Row],[METRC]],6))))</f>
        <v>...</v>
      </c>
      <c r="L824" s="7" t="s">
        <v>522</v>
      </c>
    </row>
    <row r="825" spans="1:12" x14ac:dyDescent="0.25">
      <c r="A825" s="8">
        <v>4</v>
      </c>
      <c r="B825" s="54" t="s">
        <v>8172</v>
      </c>
      <c r="C825" s="131" t="s">
        <v>7439</v>
      </c>
      <c r="D825" s="8">
        <v>28</v>
      </c>
      <c r="E825" s="8" t="s">
        <v>8219</v>
      </c>
      <c r="F825" s="7" t="str">
        <f>IF(ISEVEN(ROW(ScanWorkbook[[#This Row],[SCAN INTO THIS COLUMN]])),C825,"")</f>
        <v/>
      </c>
      <c r="G825" s="7" t="str">
        <f>IF(ISEVEN(ROW(ScanWorkbook[[#This Row],[SCAN INTO THIS COLUMN]])),C826,"")</f>
        <v/>
      </c>
      <c r="H825" s="7" t="str">
        <f>LEFT(ScanWorkbook[[#This Row],[Pheno]],4)</f>
        <v/>
      </c>
      <c r="I825" s="7" t="str">
        <f>IF(SUM(COUNTIF(ScanWorkbook[[#This Row],[Pheno]],{"*.*"})),LEFT(ScanWorkbook[[#This Row],[Pheno]],7),_xlfn.CONCAT(LEFT(ScanWorkbook[[#This Row],[Pheno]],4),RIGHT(ScanWorkbook[[#This Row],[Pheno]],3)))</f>
        <v/>
      </c>
      <c r="J825" s="57" t="s">
        <v>8779</v>
      </c>
      <c r="K825" s="2" t="str">
        <f>IF(ScanWorkbook[[#This Row],[METRC]]=0,"",IF(ScanWorkbook[[#This Row],[METRC]]="","",_xlfn.CONCAT(ScanWorkbook[[#This Row],[Pheno Abv]],".",RIGHT(ScanWorkbook[[#This Row],[METRC]],6))))</f>
        <v/>
      </c>
      <c r="L825" s="7" t="s">
        <v>522</v>
      </c>
    </row>
    <row r="826" spans="1:12" x14ac:dyDescent="0.25">
      <c r="A826" s="8">
        <v>4</v>
      </c>
      <c r="B826" s="54" t="s">
        <v>8172</v>
      </c>
      <c r="C826" s="131" t="s">
        <v>7439</v>
      </c>
      <c r="D826" s="8">
        <v>29</v>
      </c>
      <c r="E826" s="8" t="s">
        <v>8219</v>
      </c>
      <c r="F826" s="7" t="str">
        <f>IF(ISEVEN(ROW(ScanWorkbook[[#This Row],[SCAN INTO THIS COLUMN]])),C826,"")</f>
        <v>.</v>
      </c>
      <c r="G826" s="7" t="str">
        <f>IF(ISEVEN(ROW(ScanWorkbook[[#This Row],[SCAN INTO THIS COLUMN]])),C827,"")</f>
        <v>.</v>
      </c>
      <c r="H826" s="7" t="str">
        <f>LEFT(ScanWorkbook[[#This Row],[Pheno]],4)</f>
        <v>.</v>
      </c>
      <c r="I826" s="7" t="str">
        <f>IF(SUM(COUNTIF(ScanWorkbook[[#This Row],[Pheno]],{"*.*"})),LEFT(ScanWorkbook[[#This Row],[Pheno]],7),_xlfn.CONCAT(LEFT(ScanWorkbook[[#This Row],[Pheno]],4),RIGHT(ScanWorkbook[[#This Row],[Pheno]],3)))</f>
        <v>.</v>
      </c>
      <c r="J826" s="57" t="s">
        <v>8780</v>
      </c>
      <c r="K826" s="2" t="str">
        <f>IF(ScanWorkbook[[#This Row],[METRC]]=0,"",IF(ScanWorkbook[[#This Row],[METRC]]="","",_xlfn.CONCAT(ScanWorkbook[[#This Row],[Pheno Abv]],".",RIGHT(ScanWorkbook[[#This Row],[METRC]],6))))</f>
        <v>...</v>
      </c>
      <c r="L826" s="7" t="s">
        <v>522</v>
      </c>
    </row>
    <row r="827" spans="1:12" x14ac:dyDescent="0.25">
      <c r="A827" s="8">
        <v>4</v>
      </c>
      <c r="B827" s="54" t="s">
        <v>8172</v>
      </c>
      <c r="C827" s="131" t="s">
        <v>7439</v>
      </c>
      <c r="D827" s="8">
        <v>29</v>
      </c>
      <c r="E827" s="8" t="s">
        <v>8219</v>
      </c>
      <c r="F827" s="7" t="str">
        <f>IF(ISEVEN(ROW(ScanWorkbook[[#This Row],[SCAN INTO THIS COLUMN]])),C827,"")</f>
        <v/>
      </c>
      <c r="G827" s="7" t="str">
        <f>IF(ISEVEN(ROW(ScanWorkbook[[#This Row],[SCAN INTO THIS COLUMN]])),C828,"")</f>
        <v/>
      </c>
      <c r="H827" s="7" t="str">
        <f>LEFT(ScanWorkbook[[#This Row],[Pheno]],4)</f>
        <v/>
      </c>
      <c r="I827" s="7" t="str">
        <f>IF(SUM(COUNTIF(ScanWorkbook[[#This Row],[Pheno]],{"*.*"})),LEFT(ScanWorkbook[[#This Row],[Pheno]],7),_xlfn.CONCAT(LEFT(ScanWorkbook[[#This Row],[Pheno]],4),RIGHT(ScanWorkbook[[#This Row],[Pheno]],3)))</f>
        <v/>
      </c>
      <c r="J827" s="57" t="s">
        <v>8780</v>
      </c>
      <c r="K827" s="2" t="str">
        <f>IF(ScanWorkbook[[#This Row],[METRC]]=0,"",IF(ScanWorkbook[[#This Row],[METRC]]="","",_xlfn.CONCAT(ScanWorkbook[[#This Row],[Pheno Abv]],".",RIGHT(ScanWorkbook[[#This Row],[METRC]],6))))</f>
        <v/>
      </c>
      <c r="L827" s="7" t="s">
        <v>522</v>
      </c>
    </row>
    <row r="828" spans="1:12" x14ac:dyDescent="0.25">
      <c r="A828" s="8">
        <v>4</v>
      </c>
      <c r="B828" s="54" t="s">
        <v>8172</v>
      </c>
      <c r="C828" s="131" t="s">
        <v>7439</v>
      </c>
      <c r="D828" s="8">
        <v>30</v>
      </c>
      <c r="E828" s="8" t="s">
        <v>8219</v>
      </c>
      <c r="F828" s="7" t="str">
        <f>IF(ISEVEN(ROW(ScanWorkbook[[#This Row],[SCAN INTO THIS COLUMN]])),C828,"")</f>
        <v>.</v>
      </c>
      <c r="G828" s="7" t="str">
        <f>IF(ISEVEN(ROW(ScanWorkbook[[#This Row],[SCAN INTO THIS COLUMN]])),C829,"")</f>
        <v>.</v>
      </c>
      <c r="H828" s="7" t="str">
        <f>LEFT(ScanWorkbook[[#This Row],[Pheno]],4)</f>
        <v>.</v>
      </c>
      <c r="I828" s="7" t="str">
        <f>IF(SUM(COUNTIF(ScanWorkbook[[#This Row],[Pheno]],{"*.*"})),LEFT(ScanWorkbook[[#This Row],[Pheno]],7),_xlfn.CONCAT(LEFT(ScanWorkbook[[#This Row],[Pheno]],4),RIGHT(ScanWorkbook[[#This Row],[Pheno]],3)))</f>
        <v>.</v>
      </c>
      <c r="J828" s="57" t="s">
        <v>8781</v>
      </c>
      <c r="K828" s="2" t="str">
        <f>IF(ScanWorkbook[[#This Row],[METRC]]=0,"",IF(ScanWorkbook[[#This Row],[METRC]]="","",_xlfn.CONCAT(ScanWorkbook[[#This Row],[Pheno Abv]],".",RIGHT(ScanWorkbook[[#This Row],[METRC]],6))))</f>
        <v>...</v>
      </c>
      <c r="L828" s="7" t="s">
        <v>522</v>
      </c>
    </row>
    <row r="829" spans="1:12" x14ac:dyDescent="0.25">
      <c r="A829" s="11">
        <v>4</v>
      </c>
      <c r="B829" s="55" t="s">
        <v>8172</v>
      </c>
      <c r="C829" s="131" t="s">
        <v>7439</v>
      </c>
      <c r="D829" s="11">
        <v>30</v>
      </c>
      <c r="E829" s="8" t="s">
        <v>8219</v>
      </c>
      <c r="F829" s="10" t="str">
        <f>IF(ISEVEN(ROW(ScanWorkbook[[#This Row],[SCAN INTO THIS COLUMN]])),C829,"")</f>
        <v/>
      </c>
      <c r="G829" s="10" t="str">
        <f>IF(ISEVEN(ROW(ScanWorkbook[[#This Row],[SCAN INTO THIS COLUMN]])),C830,"")</f>
        <v/>
      </c>
      <c r="H829" s="10" t="str">
        <f>LEFT(ScanWorkbook[[#This Row],[Pheno]],4)</f>
        <v/>
      </c>
      <c r="I829" s="10" t="str">
        <f>IF(SUM(COUNTIF(ScanWorkbook[[#This Row],[Pheno]],{"*.*"})),LEFT(ScanWorkbook[[#This Row],[Pheno]],7),_xlfn.CONCAT(LEFT(ScanWorkbook[[#This Row],[Pheno]],4),RIGHT(ScanWorkbook[[#This Row],[Pheno]],3)))</f>
        <v/>
      </c>
      <c r="J829" s="57" t="s">
        <v>8781</v>
      </c>
      <c r="K829" s="2" t="str">
        <f>IF(ScanWorkbook[[#This Row],[METRC]]=0,"",IF(ScanWorkbook[[#This Row],[METRC]]="","",_xlfn.CONCAT(ScanWorkbook[[#This Row],[Pheno Abv]],".",RIGHT(ScanWorkbook[[#This Row],[METRC]],6))))</f>
        <v/>
      </c>
      <c r="L829" s="7" t="s">
        <v>522</v>
      </c>
    </row>
    <row r="830" spans="1:12" x14ac:dyDescent="0.25">
      <c r="A830" s="8">
        <v>5</v>
      </c>
      <c r="B830" s="54" t="s">
        <v>8172</v>
      </c>
      <c r="C830" s="131" t="s">
        <v>7905</v>
      </c>
      <c r="D830" s="9">
        <v>1</v>
      </c>
      <c r="E830" s="8" t="s">
        <v>8220</v>
      </c>
      <c r="F830" s="7" t="str">
        <f>IF(ISEVEN(ROW(ScanWorkbook[[#This Row],[SCAN INTO THIS COLUMN]])),C830,"")</f>
        <v>1A4070000000065000090694</v>
      </c>
      <c r="G830" s="7" t="str">
        <f>IF(ISEVEN(ROW(ScanWorkbook[[#This Row],[SCAN INTO THIS COLUMN]])),C831,"")</f>
        <v>GFSD207.079165</v>
      </c>
      <c r="H830" s="7" t="str">
        <f>LEFT(ScanWorkbook[[#This Row],[Pheno]],4)</f>
        <v>GFSD</v>
      </c>
      <c r="I830" s="7" t="str">
        <f>IF(SUM(COUNTIF(ScanWorkbook[[#This Row],[Pheno]],{"*.*"})),LEFT(ScanWorkbook[[#This Row],[Pheno]],7),_xlfn.CONCAT(LEFT(ScanWorkbook[[#This Row],[Pheno]],4),RIGHT(ScanWorkbook[[#This Row],[Pheno]],3)))</f>
        <v>GFSD207</v>
      </c>
      <c r="J830" s="57" t="s">
        <v>8520</v>
      </c>
      <c r="K830" s="2" t="str">
        <f>IF(ScanWorkbook[[#This Row],[METRC]]=0,"",IF(ScanWorkbook[[#This Row],[METRC]]="","",_xlfn.CONCAT(ScanWorkbook[[#This Row],[Pheno Abv]],".",RIGHT(ScanWorkbook[[#This Row],[METRC]],6))))</f>
        <v>GFSD207.090694</v>
      </c>
      <c r="L830" s="7" t="s">
        <v>522</v>
      </c>
    </row>
    <row r="831" spans="1:12" x14ac:dyDescent="0.25">
      <c r="A831" s="8">
        <v>5</v>
      </c>
      <c r="B831" s="54" t="s">
        <v>8172</v>
      </c>
      <c r="C831" s="131" t="s">
        <v>7446</v>
      </c>
      <c r="D831" s="9">
        <v>1</v>
      </c>
      <c r="E831" s="8" t="s">
        <v>8220</v>
      </c>
      <c r="F831" s="7" t="str">
        <f>IF(ISEVEN(ROW(ScanWorkbook[[#This Row],[SCAN INTO THIS COLUMN]])),C831,"")</f>
        <v/>
      </c>
      <c r="G831" s="7" t="str">
        <f>IF(ISEVEN(ROW(ScanWorkbook[[#This Row],[SCAN INTO THIS COLUMN]])),C832,"")</f>
        <v/>
      </c>
      <c r="H831" s="7" t="str">
        <f>LEFT(ScanWorkbook[[#This Row],[Pheno]],4)</f>
        <v/>
      </c>
      <c r="I831" s="7" t="str">
        <f>IF(SUM(COUNTIF(ScanWorkbook[[#This Row],[Pheno]],{"*.*"})),LEFT(ScanWorkbook[[#This Row],[Pheno]],7),_xlfn.CONCAT(LEFT(ScanWorkbook[[#This Row],[Pheno]],4),RIGHT(ScanWorkbook[[#This Row],[Pheno]],3)))</f>
        <v/>
      </c>
      <c r="J831" s="57" t="s">
        <v>8520</v>
      </c>
      <c r="K831" s="2" t="str">
        <f>IF(ScanWorkbook[[#This Row],[METRC]]=0,"",IF(ScanWorkbook[[#This Row],[METRC]]="","",_xlfn.CONCAT(ScanWorkbook[[#This Row],[Pheno Abv]],".",RIGHT(ScanWorkbook[[#This Row],[METRC]],6))))</f>
        <v/>
      </c>
      <c r="L831" s="7" t="s">
        <v>522</v>
      </c>
    </row>
    <row r="832" spans="1:12" x14ac:dyDescent="0.25">
      <c r="A832" s="8">
        <v>5</v>
      </c>
      <c r="B832" s="54" t="s">
        <v>8172</v>
      </c>
      <c r="C832" s="131" t="s">
        <v>7866</v>
      </c>
      <c r="D832" s="9">
        <v>2</v>
      </c>
      <c r="E832" s="8" t="s">
        <v>8220</v>
      </c>
      <c r="F832" s="7" t="str">
        <f>IF(ISEVEN(ROW(ScanWorkbook[[#This Row],[SCAN INTO THIS COLUMN]])),C832,"")</f>
        <v>1A4070000000065000090092</v>
      </c>
      <c r="G832" s="7" t="str">
        <f>IF(ISEVEN(ROW(ScanWorkbook[[#This Row],[SCAN INTO THIS COLUMN]])),C833,"")</f>
        <v>DOMO004.SEED</v>
      </c>
      <c r="H832" s="7" t="str">
        <f>LEFT(ScanWorkbook[[#This Row],[Pheno]],4)</f>
        <v>DOMO</v>
      </c>
      <c r="I832" s="7" t="str">
        <f>IF(SUM(COUNTIF(ScanWorkbook[[#This Row],[Pheno]],{"*.*"})),LEFT(ScanWorkbook[[#This Row],[Pheno]],7),_xlfn.CONCAT(LEFT(ScanWorkbook[[#This Row],[Pheno]],4),RIGHT(ScanWorkbook[[#This Row],[Pheno]],3)))</f>
        <v>DOMO004</v>
      </c>
      <c r="J832" s="57" t="s">
        <v>8521</v>
      </c>
      <c r="K832" s="2" t="str">
        <f>IF(ScanWorkbook[[#This Row],[METRC]]=0,"",IF(ScanWorkbook[[#This Row],[METRC]]="","",_xlfn.CONCAT(ScanWorkbook[[#This Row],[Pheno Abv]],".",RIGHT(ScanWorkbook[[#This Row],[METRC]],6))))</f>
        <v>DOMO004.090092</v>
      </c>
      <c r="L832" s="7" t="s">
        <v>522</v>
      </c>
    </row>
    <row r="833" spans="1:12" x14ac:dyDescent="0.25">
      <c r="A833" s="8">
        <v>5</v>
      </c>
      <c r="B833" s="54" t="s">
        <v>8172</v>
      </c>
      <c r="C833" s="131" t="s">
        <v>11426</v>
      </c>
      <c r="D833" s="9">
        <v>2</v>
      </c>
      <c r="E833" s="8" t="s">
        <v>8220</v>
      </c>
      <c r="F833" s="7" t="str">
        <f>IF(ISEVEN(ROW(ScanWorkbook[[#This Row],[SCAN INTO THIS COLUMN]])),C833,"")</f>
        <v/>
      </c>
      <c r="G833" s="7" t="str">
        <f>IF(ISEVEN(ROW(ScanWorkbook[[#This Row],[SCAN INTO THIS COLUMN]])),C834,"")</f>
        <v/>
      </c>
      <c r="H833" s="7" t="str">
        <f>LEFT(ScanWorkbook[[#This Row],[Pheno]],4)</f>
        <v/>
      </c>
      <c r="I833" s="7" t="str">
        <f>IF(SUM(COUNTIF(ScanWorkbook[[#This Row],[Pheno]],{"*.*"})),LEFT(ScanWorkbook[[#This Row],[Pheno]],7),_xlfn.CONCAT(LEFT(ScanWorkbook[[#This Row],[Pheno]],4),RIGHT(ScanWorkbook[[#This Row],[Pheno]],3)))</f>
        <v/>
      </c>
      <c r="J833" s="57" t="s">
        <v>8521</v>
      </c>
      <c r="K833" s="2" t="str">
        <f>IF(ScanWorkbook[[#This Row],[METRC]]=0,"",IF(ScanWorkbook[[#This Row],[METRC]]="","",_xlfn.CONCAT(ScanWorkbook[[#This Row],[Pheno Abv]],".",RIGHT(ScanWorkbook[[#This Row],[METRC]],6))))</f>
        <v/>
      </c>
      <c r="L833" s="7" t="s">
        <v>522</v>
      </c>
    </row>
    <row r="834" spans="1:12" x14ac:dyDescent="0.25">
      <c r="A834" s="8">
        <v>5</v>
      </c>
      <c r="B834" s="54" t="s">
        <v>8172</v>
      </c>
      <c r="C834" s="131" t="s">
        <v>7859</v>
      </c>
      <c r="D834" s="9">
        <v>3</v>
      </c>
      <c r="E834" s="8" t="s">
        <v>8220</v>
      </c>
      <c r="F834" s="7" t="str">
        <f>IF(ISEVEN(ROW(ScanWorkbook[[#This Row],[SCAN INTO THIS COLUMN]])),C834,"")</f>
        <v>1A4070000000065000090083</v>
      </c>
      <c r="G834" s="7" t="str">
        <f>IF(ISEVEN(ROW(ScanWorkbook[[#This Row],[SCAN INTO THIS COLUMN]])),C835,"")</f>
        <v>DOMO006.SEED</v>
      </c>
      <c r="H834" s="7" t="str">
        <f>LEFT(ScanWorkbook[[#This Row],[Pheno]],4)</f>
        <v>DOMO</v>
      </c>
      <c r="I834" s="7" t="str">
        <f>IF(SUM(COUNTIF(ScanWorkbook[[#This Row],[Pheno]],{"*.*"})),LEFT(ScanWorkbook[[#This Row],[Pheno]],7),_xlfn.CONCAT(LEFT(ScanWorkbook[[#This Row],[Pheno]],4),RIGHT(ScanWorkbook[[#This Row],[Pheno]],3)))</f>
        <v>DOMO006</v>
      </c>
      <c r="J834" s="57" t="s">
        <v>8522</v>
      </c>
      <c r="K834" s="2" t="str">
        <f>IF(ScanWorkbook[[#This Row],[METRC]]=0,"",IF(ScanWorkbook[[#This Row],[METRC]]="","",_xlfn.CONCAT(ScanWorkbook[[#This Row],[Pheno Abv]],".",RIGHT(ScanWorkbook[[#This Row],[METRC]],6))))</f>
        <v>DOMO006.090083</v>
      </c>
      <c r="L834" s="7" t="s">
        <v>522</v>
      </c>
    </row>
    <row r="835" spans="1:12" x14ac:dyDescent="0.25">
      <c r="A835" s="8">
        <v>5</v>
      </c>
      <c r="B835" s="54" t="s">
        <v>8172</v>
      </c>
      <c r="C835" s="131" t="s">
        <v>11428</v>
      </c>
      <c r="D835" s="9">
        <v>3</v>
      </c>
      <c r="E835" s="8" t="s">
        <v>8220</v>
      </c>
      <c r="F835" s="7" t="str">
        <f>IF(ISEVEN(ROW(ScanWorkbook[[#This Row],[SCAN INTO THIS COLUMN]])),C835,"")</f>
        <v/>
      </c>
      <c r="G835" s="7" t="str">
        <f>IF(ISEVEN(ROW(ScanWorkbook[[#This Row],[SCAN INTO THIS COLUMN]])),C836,"")</f>
        <v/>
      </c>
      <c r="H835" s="7" t="str">
        <f>LEFT(ScanWorkbook[[#This Row],[Pheno]],4)</f>
        <v/>
      </c>
      <c r="I835" s="7" t="str">
        <f>IF(SUM(COUNTIF(ScanWorkbook[[#This Row],[Pheno]],{"*.*"})),LEFT(ScanWorkbook[[#This Row],[Pheno]],7),_xlfn.CONCAT(LEFT(ScanWorkbook[[#This Row],[Pheno]],4),RIGHT(ScanWorkbook[[#This Row],[Pheno]],3)))</f>
        <v/>
      </c>
      <c r="J835" s="57" t="s">
        <v>8522</v>
      </c>
      <c r="K835" s="2" t="str">
        <f>IF(ScanWorkbook[[#This Row],[METRC]]=0,"",IF(ScanWorkbook[[#This Row],[METRC]]="","",_xlfn.CONCAT(ScanWorkbook[[#This Row],[Pheno Abv]],".",RIGHT(ScanWorkbook[[#This Row],[METRC]],6))))</f>
        <v/>
      </c>
      <c r="L835" s="7" t="s">
        <v>522</v>
      </c>
    </row>
    <row r="836" spans="1:12" x14ac:dyDescent="0.25">
      <c r="A836" s="8">
        <v>5</v>
      </c>
      <c r="B836" s="54" t="s">
        <v>8172</v>
      </c>
      <c r="C836" s="131" t="s">
        <v>7647</v>
      </c>
      <c r="D836" s="9">
        <v>4</v>
      </c>
      <c r="E836" s="8" t="s">
        <v>8220</v>
      </c>
      <c r="F836" s="7" t="str">
        <f>IF(ISEVEN(ROW(ScanWorkbook[[#This Row],[SCAN INTO THIS COLUMN]])),C836,"")</f>
        <v>1A4070000000065000086114</v>
      </c>
      <c r="G836" s="7" t="str">
        <f>IF(ISEVEN(ROW(ScanWorkbook[[#This Row],[SCAN INTO THIS COLUMN]])),C837,"")</f>
        <v>KING002.066419</v>
      </c>
      <c r="H836" s="7" t="str">
        <f>LEFT(ScanWorkbook[[#This Row],[Pheno]],4)</f>
        <v>KING</v>
      </c>
      <c r="I836" s="7" t="str">
        <f>IF(SUM(COUNTIF(ScanWorkbook[[#This Row],[Pheno]],{"*.*"})),LEFT(ScanWorkbook[[#This Row],[Pheno]],7),_xlfn.CONCAT(LEFT(ScanWorkbook[[#This Row],[Pheno]],4),RIGHT(ScanWorkbook[[#This Row],[Pheno]],3)))</f>
        <v>KING002</v>
      </c>
      <c r="J836" s="57" t="s">
        <v>8523</v>
      </c>
      <c r="K836" s="2" t="str">
        <f>IF(ScanWorkbook[[#This Row],[METRC]]=0,"",IF(ScanWorkbook[[#This Row],[METRC]]="","",_xlfn.CONCAT(ScanWorkbook[[#This Row],[Pheno Abv]],".",RIGHT(ScanWorkbook[[#This Row],[METRC]],6))))</f>
        <v>KING002.086114</v>
      </c>
      <c r="L836" s="7" t="s">
        <v>522</v>
      </c>
    </row>
    <row r="837" spans="1:12" x14ac:dyDescent="0.25">
      <c r="A837" s="8">
        <v>5</v>
      </c>
      <c r="B837" s="54" t="s">
        <v>8172</v>
      </c>
      <c r="C837" s="131" t="s">
        <v>2752</v>
      </c>
      <c r="D837" s="9">
        <v>4</v>
      </c>
      <c r="E837" s="8" t="s">
        <v>8220</v>
      </c>
      <c r="F837" s="7" t="str">
        <f>IF(ISEVEN(ROW(ScanWorkbook[[#This Row],[SCAN INTO THIS COLUMN]])),C837,"")</f>
        <v/>
      </c>
      <c r="G837" s="7" t="str">
        <f>IF(ISEVEN(ROW(ScanWorkbook[[#This Row],[SCAN INTO THIS COLUMN]])),C838,"")</f>
        <v/>
      </c>
      <c r="H837" s="7" t="str">
        <f>LEFT(ScanWorkbook[[#This Row],[Pheno]],4)</f>
        <v/>
      </c>
      <c r="I837" s="7" t="str">
        <f>IF(SUM(COUNTIF(ScanWorkbook[[#This Row],[Pheno]],{"*.*"})),LEFT(ScanWorkbook[[#This Row],[Pheno]],7),_xlfn.CONCAT(LEFT(ScanWorkbook[[#This Row],[Pheno]],4),RIGHT(ScanWorkbook[[#This Row],[Pheno]],3)))</f>
        <v/>
      </c>
      <c r="J837" s="57" t="s">
        <v>8523</v>
      </c>
      <c r="K837" s="2" t="str">
        <f>IF(ScanWorkbook[[#This Row],[METRC]]=0,"",IF(ScanWorkbook[[#This Row],[METRC]]="","",_xlfn.CONCAT(ScanWorkbook[[#This Row],[Pheno Abv]],".",RIGHT(ScanWorkbook[[#This Row],[METRC]],6))))</f>
        <v/>
      </c>
      <c r="L837" s="7" t="s">
        <v>522</v>
      </c>
    </row>
    <row r="838" spans="1:12" x14ac:dyDescent="0.25">
      <c r="A838" s="8">
        <v>5</v>
      </c>
      <c r="B838" s="54" t="s">
        <v>8172</v>
      </c>
      <c r="C838" s="131" t="s">
        <v>7649</v>
      </c>
      <c r="D838" s="9">
        <v>5</v>
      </c>
      <c r="E838" s="8" t="s">
        <v>8220</v>
      </c>
      <c r="F838" s="7" t="str">
        <f>IF(ISEVEN(ROW(ScanWorkbook[[#This Row],[SCAN INTO THIS COLUMN]])),C838,"")</f>
        <v>1A4070000000065000086152</v>
      </c>
      <c r="G838" s="7" t="str">
        <f>IF(ISEVEN(ROW(ScanWorkbook[[#This Row],[SCAN INTO THIS COLUMN]])),C839,"")</f>
        <v>KING002.079185</v>
      </c>
      <c r="H838" s="7" t="str">
        <f>LEFT(ScanWorkbook[[#This Row],[Pheno]],4)</f>
        <v>KING</v>
      </c>
      <c r="I838" s="7" t="str">
        <f>IF(SUM(COUNTIF(ScanWorkbook[[#This Row],[Pheno]],{"*.*"})),LEFT(ScanWorkbook[[#This Row],[Pheno]],7),_xlfn.CONCAT(LEFT(ScanWorkbook[[#This Row],[Pheno]],4),RIGHT(ScanWorkbook[[#This Row],[Pheno]],3)))</f>
        <v>KING002</v>
      </c>
      <c r="J838" s="57" t="s">
        <v>8524</v>
      </c>
      <c r="K838" s="2" t="str">
        <f>IF(ScanWorkbook[[#This Row],[METRC]]=0,"",IF(ScanWorkbook[[#This Row],[METRC]]="","",_xlfn.CONCAT(ScanWorkbook[[#This Row],[Pheno Abv]],".",RIGHT(ScanWorkbook[[#This Row],[METRC]],6))))</f>
        <v>KING002.086152</v>
      </c>
      <c r="L838" s="7" t="s">
        <v>522</v>
      </c>
    </row>
    <row r="839" spans="1:12" x14ac:dyDescent="0.25">
      <c r="A839" s="8">
        <v>5</v>
      </c>
      <c r="B839" s="54" t="s">
        <v>8172</v>
      </c>
      <c r="C839" s="131" t="s">
        <v>7496</v>
      </c>
      <c r="D839" s="9">
        <v>5</v>
      </c>
      <c r="E839" s="8" t="s">
        <v>8220</v>
      </c>
      <c r="F839" s="7" t="str">
        <f>IF(ISEVEN(ROW(ScanWorkbook[[#This Row],[SCAN INTO THIS COLUMN]])),C839,"")</f>
        <v/>
      </c>
      <c r="G839" s="7" t="str">
        <f>IF(ISEVEN(ROW(ScanWorkbook[[#This Row],[SCAN INTO THIS COLUMN]])),C840,"")</f>
        <v/>
      </c>
      <c r="H839" s="7" t="str">
        <f>LEFT(ScanWorkbook[[#This Row],[Pheno]],4)</f>
        <v/>
      </c>
      <c r="I839" s="7" t="str">
        <f>IF(SUM(COUNTIF(ScanWorkbook[[#This Row],[Pheno]],{"*.*"})),LEFT(ScanWorkbook[[#This Row],[Pheno]],7),_xlfn.CONCAT(LEFT(ScanWorkbook[[#This Row],[Pheno]],4),RIGHT(ScanWorkbook[[#This Row],[Pheno]],3)))</f>
        <v/>
      </c>
      <c r="J839" s="57" t="s">
        <v>8524</v>
      </c>
      <c r="K839" s="2" t="str">
        <f>IF(ScanWorkbook[[#This Row],[METRC]]=0,"",IF(ScanWorkbook[[#This Row],[METRC]]="","",_xlfn.CONCAT(ScanWorkbook[[#This Row],[Pheno Abv]],".",RIGHT(ScanWorkbook[[#This Row],[METRC]],6))))</f>
        <v/>
      </c>
      <c r="L839" s="7" t="s">
        <v>522</v>
      </c>
    </row>
    <row r="840" spans="1:12" x14ac:dyDescent="0.25">
      <c r="A840" s="8">
        <v>5</v>
      </c>
      <c r="B840" s="54" t="s">
        <v>8172</v>
      </c>
      <c r="C840" s="131" t="s">
        <v>7931</v>
      </c>
      <c r="D840" s="9">
        <v>6</v>
      </c>
      <c r="E840" s="8" t="s">
        <v>8220</v>
      </c>
      <c r="F840" s="7" t="str">
        <f>IF(ISEVEN(ROW(ScanWorkbook[[#This Row],[SCAN INTO THIS COLUMN]])),C840,"")</f>
        <v>1A4070000000065000090133</v>
      </c>
      <c r="G840" s="7" t="str">
        <f>IF(ISEVEN(ROW(ScanWorkbook[[#This Row],[SCAN INTO THIS COLUMN]])),C841,"")</f>
        <v>DITO007.074615</v>
      </c>
      <c r="H840" s="7" t="str">
        <f>LEFT(ScanWorkbook[[#This Row],[Pheno]],4)</f>
        <v>DITO</v>
      </c>
      <c r="I840" s="7" t="str">
        <f>IF(SUM(COUNTIF(ScanWorkbook[[#This Row],[Pheno]],{"*.*"})),LEFT(ScanWorkbook[[#This Row],[Pheno]],7),_xlfn.CONCAT(LEFT(ScanWorkbook[[#This Row],[Pheno]],4),RIGHT(ScanWorkbook[[#This Row],[Pheno]],3)))</f>
        <v>DITO007</v>
      </c>
      <c r="J840" s="57" t="s">
        <v>8525</v>
      </c>
      <c r="K840" s="2" t="str">
        <f>IF(ScanWorkbook[[#This Row],[METRC]]=0,"",IF(ScanWorkbook[[#This Row],[METRC]]="","",_xlfn.CONCAT(ScanWorkbook[[#This Row],[Pheno Abv]],".",RIGHT(ScanWorkbook[[#This Row],[METRC]],6))))</f>
        <v>DITO007.090133</v>
      </c>
      <c r="L840" s="7" t="s">
        <v>522</v>
      </c>
    </row>
    <row r="841" spans="1:12" x14ac:dyDescent="0.25">
      <c r="A841" s="8">
        <v>5</v>
      </c>
      <c r="B841" s="54" t="s">
        <v>8172</v>
      </c>
      <c r="C841" s="131" t="s">
        <v>2811</v>
      </c>
      <c r="D841" s="9">
        <v>6</v>
      </c>
      <c r="E841" s="8" t="s">
        <v>8220</v>
      </c>
      <c r="F841" s="7" t="str">
        <f>IF(ISEVEN(ROW(ScanWorkbook[[#This Row],[SCAN INTO THIS COLUMN]])),C841,"")</f>
        <v/>
      </c>
      <c r="G841" s="7" t="str">
        <f>IF(ISEVEN(ROW(ScanWorkbook[[#This Row],[SCAN INTO THIS COLUMN]])),C842,"")</f>
        <v/>
      </c>
      <c r="H841" s="7" t="str">
        <f>LEFT(ScanWorkbook[[#This Row],[Pheno]],4)</f>
        <v/>
      </c>
      <c r="I841" s="7" t="str">
        <f>IF(SUM(COUNTIF(ScanWorkbook[[#This Row],[Pheno]],{"*.*"})),LEFT(ScanWorkbook[[#This Row],[Pheno]],7),_xlfn.CONCAT(LEFT(ScanWorkbook[[#This Row],[Pheno]],4),RIGHT(ScanWorkbook[[#This Row],[Pheno]],3)))</f>
        <v/>
      </c>
      <c r="J841" s="57" t="s">
        <v>8525</v>
      </c>
      <c r="K841" s="2" t="str">
        <f>IF(ScanWorkbook[[#This Row],[METRC]]=0,"",IF(ScanWorkbook[[#This Row],[METRC]]="","",_xlfn.CONCAT(ScanWorkbook[[#This Row],[Pheno Abv]],".",RIGHT(ScanWorkbook[[#This Row],[METRC]],6))))</f>
        <v/>
      </c>
      <c r="L841" s="7" t="s">
        <v>522</v>
      </c>
    </row>
    <row r="842" spans="1:12" x14ac:dyDescent="0.25">
      <c r="A842" s="8">
        <v>5</v>
      </c>
      <c r="B842" s="54" t="s">
        <v>8172</v>
      </c>
      <c r="C842" s="131" t="s">
        <v>7439</v>
      </c>
      <c r="D842" s="9">
        <v>7</v>
      </c>
      <c r="E842" s="8" t="s">
        <v>8220</v>
      </c>
      <c r="F842" s="7" t="str">
        <f>IF(ISEVEN(ROW(ScanWorkbook[[#This Row],[SCAN INTO THIS COLUMN]])),C842,"")</f>
        <v>.</v>
      </c>
      <c r="G842" s="7" t="str">
        <f>IF(ISEVEN(ROW(ScanWorkbook[[#This Row],[SCAN INTO THIS COLUMN]])),C843,"")</f>
        <v>.</v>
      </c>
      <c r="H842" s="7" t="str">
        <f>LEFT(ScanWorkbook[[#This Row],[Pheno]],4)</f>
        <v>.</v>
      </c>
      <c r="I842" s="7" t="str">
        <f>IF(SUM(COUNTIF(ScanWorkbook[[#This Row],[Pheno]],{"*.*"})),LEFT(ScanWorkbook[[#This Row],[Pheno]],7),_xlfn.CONCAT(LEFT(ScanWorkbook[[#This Row],[Pheno]],4),RIGHT(ScanWorkbook[[#This Row],[Pheno]],3)))</f>
        <v>.</v>
      </c>
      <c r="J842" s="57" t="s">
        <v>8580</v>
      </c>
      <c r="K842" s="2" t="str">
        <f>IF(ScanWorkbook[[#This Row],[METRC]]=0,"",IF(ScanWorkbook[[#This Row],[METRC]]="","",_xlfn.CONCAT(ScanWorkbook[[#This Row],[Pheno Abv]],".",RIGHT(ScanWorkbook[[#This Row],[METRC]],6))))</f>
        <v>...</v>
      </c>
      <c r="L842" s="7" t="s">
        <v>522</v>
      </c>
    </row>
    <row r="843" spans="1:12" x14ac:dyDescent="0.25">
      <c r="A843" s="8">
        <v>5</v>
      </c>
      <c r="B843" s="54" t="s">
        <v>8172</v>
      </c>
      <c r="C843" s="131" t="s">
        <v>7439</v>
      </c>
      <c r="D843" s="9">
        <v>7</v>
      </c>
      <c r="E843" s="8" t="s">
        <v>8220</v>
      </c>
      <c r="F843" s="7" t="str">
        <f>IF(ISEVEN(ROW(ScanWorkbook[[#This Row],[SCAN INTO THIS COLUMN]])),C843,"")</f>
        <v/>
      </c>
      <c r="G843" s="7" t="str">
        <f>IF(ISEVEN(ROW(ScanWorkbook[[#This Row],[SCAN INTO THIS COLUMN]])),C844,"")</f>
        <v/>
      </c>
      <c r="H843" s="7" t="str">
        <f>LEFT(ScanWorkbook[[#This Row],[Pheno]],4)</f>
        <v/>
      </c>
      <c r="I843" s="7" t="str">
        <f>IF(SUM(COUNTIF(ScanWorkbook[[#This Row],[Pheno]],{"*.*"})),LEFT(ScanWorkbook[[#This Row],[Pheno]],7),_xlfn.CONCAT(LEFT(ScanWorkbook[[#This Row],[Pheno]],4),RIGHT(ScanWorkbook[[#This Row],[Pheno]],3)))</f>
        <v/>
      </c>
      <c r="J843" s="57" t="s">
        <v>8580</v>
      </c>
      <c r="K843" s="2" t="str">
        <f>IF(ScanWorkbook[[#This Row],[METRC]]=0,"",IF(ScanWorkbook[[#This Row],[METRC]]="","",_xlfn.CONCAT(ScanWorkbook[[#This Row],[Pheno Abv]],".",RIGHT(ScanWorkbook[[#This Row],[METRC]],6))))</f>
        <v/>
      </c>
      <c r="L843" s="7" t="s">
        <v>522</v>
      </c>
    </row>
    <row r="844" spans="1:12" x14ac:dyDescent="0.25">
      <c r="A844" s="8">
        <v>5</v>
      </c>
      <c r="B844" s="54" t="s">
        <v>8172</v>
      </c>
      <c r="C844" s="131" t="s">
        <v>7439</v>
      </c>
      <c r="D844" s="9">
        <v>8</v>
      </c>
      <c r="E844" s="8" t="s">
        <v>8220</v>
      </c>
      <c r="F844" s="7" t="str">
        <f>IF(ISEVEN(ROW(ScanWorkbook[[#This Row],[SCAN INTO THIS COLUMN]])),C844,"")</f>
        <v>.</v>
      </c>
      <c r="G844" s="7" t="str">
        <f>IF(ISEVEN(ROW(ScanWorkbook[[#This Row],[SCAN INTO THIS COLUMN]])),C845,"")</f>
        <v>.</v>
      </c>
      <c r="H844" s="7" t="str">
        <f>LEFT(ScanWorkbook[[#This Row],[Pheno]],4)</f>
        <v>.</v>
      </c>
      <c r="I844" s="7" t="str">
        <f>IF(SUM(COUNTIF(ScanWorkbook[[#This Row],[Pheno]],{"*.*"})),LEFT(ScanWorkbook[[#This Row],[Pheno]],7),_xlfn.CONCAT(LEFT(ScanWorkbook[[#This Row],[Pheno]],4),RIGHT(ScanWorkbook[[#This Row],[Pheno]],3)))</f>
        <v>.</v>
      </c>
      <c r="J844" s="57" t="s">
        <v>8581</v>
      </c>
      <c r="K844" s="2" t="str">
        <f>IF(ScanWorkbook[[#This Row],[METRC]]=0,"",IF(ScanWorkbook[[#This Row],[METRC]]="","",_xlfn.CONCAT(ScanWorkbook[[#This Row],[Pheno Abv]],".",RIGHT(ScanWorkbook[[#This Row],[METRC]],6))))</f>
        <v>...</v>
      </c>
      <c r="L844" s="7" t="s">
        <v>522</v>
      </c>
    </row>
    <row r="845" spans="1:12" x14ac:dyDescent="0.25">
      <c r="A845" s="8">
        <v>5</v>
      </c>
      <c r="B845" s="54" t="s">
        <v>8172</v>
      </c>
      <c r="C845" s="131" t="s">
        <v>7439</v>
      </c>
      <c r="D845" s="9">
        <v>8</v>
      </c>
      <c r="E845" s="8" t="s">
        <v>8220</v>
      </c>
      <c r="F845" s="7" t="str">
        <f>IF(ISEVEN(ROW(ScanWorkbook[[#This Row],[SCAN INTO THIS COLUMN]])),C845,"")</f>
        <v/>
      </c>
      <c r="G845" s="7" t="str">
        <f>IF(ISEVEN(ROW(ScanWorkbook[[#This Row],[SCAN INTO THIS COLUMN]])),C846,"")</f>
        <v/>
      </c>
      <c r="H845" s="7" t="str">
        <f>LEFT(ScanWorkbook[[#This Row],[Pheno]],4)</f>
        <v/>
      </c>
      <c r="I845" s="7" t="str">
        <f>IF(SUM(COUNTIF(ScanWorkbook[[#This Row],[Pheno]],{"*.*"})),LEFT(ScanWorkbook[[#This Row],[Pheno]],7),_xlfn.CONCAT(LEFT(ScanWorkbook[[#This Row],[Pheno]],4),RIGHT(ScanWorkbook[[#This Row],[Pheno]],3)))</f>
        <v/>
      </c>
      <c r="J845" s="57" t="s">
        <v>8581</v>
      </c>
      <c r="K845" s="2" t="str">
        <f>IF(ScanWorkbook[[#This Row],[METRC]]=0,"",IF(ScanWorkbook[[#This Row],[METRC]]="","",_xlfn.CONCAT(ScanWorkbook[[#This Row],[Pheno Abv]],".",RIGHT(ScanWorkbook[[#This Row],[METRC]],6))))</f>
        <v/>
      </c>
      <c r="L845" s="7" t="s">
        <v>522</v>
      </c>
    </row>
    <row r="846" spans="1:12" x14ac:dyDescent="0.25">
      <c r="A846" s="8">
        <v>5</v>
      </c>
      <c r="B846" s="54" t="s">
        <v>8172</v>
      </c>
      <c r="C846" s="131" t="s">
        <v>7439</v>
      </c>
      <c r="D846" s="9">
        <v>9</v>
      </c>
      <c r="E846" s="8" t="s">
        <v>8220</v>
      </c>
      <c r="F846" s="7" t="str">
        <f>IF(ISEVEN(ROW(ScanWorkbook[[#This Row],[SCAN INTO THIS COLUMN]])),C846,"")</f>
        <v>.</v>
      </c>
      <c r="G846" s="7" t="str">
        <f>IF(ISEVEN(ROW(ScanWorkbook[[#This Row],[SCAN INTO THIS COLUMN]])),C847,"")</f>
        <v>.</v>
      </c>
      <c r="H846" s="7" t="str">
        <f>LEFT(ScanWorkbook[[#This Row],[Pheno]],4)</f>
        <v>.</v>
      </c>
      <c r="I846" s="7" t="str">
        <f>IF(SUM(COUNTIF(ScanWorkbook[[#This Row],[Pheno]],{"*.*"})),LEFT(ScanWorkbook[[#This Row],[Pheno]],7),_xlfn.CONCAT(LEFT(ScanWorkbook[[#This Row],[Pheno]],4),RIGHT(ScanWorkbook[[#This Row],[Pheno]],3)))</f>
        <v>.</v>
      </c>
      <c r="J846" s="57" t="s">
        <v>8782</v>
      </c>
      <c r="K846" s="2" t="str">
        <f>IF(ScanWorkbook[[#This Row],[METRC]]=0,"",IF(ScanWorkbook[[#This Row],[METRC]]="","",_xlfn.CONCAT(ScanWorkbook[[#This Row],[Pheno Abv]],".",RIGHT(ScanWorkbook[[#This Row],[METRC]],6))))</f>
        <v>...</v>
      </c>
      <c r="L846" s="7" t="s">
        <v>522</v>
      </c>
    </row>
    <row r="847" spans="1:12" x14ac:dyDescent="0.25">
      <c r="A847" s="8">
        <v>5</v>
      </c>
      <c r="B847" s="54" t="s">
        <v>8172</v>
      </c>
      <c r="C847" s="131" t="s">
        <v>7439</v>
      </c>
      <c r="D847" s="9">
        <v>9</v>
      </c>
      <c r="E847" s="8" t="s">
        <v>8220</v>
      </c>
      <c r="F847" s="7" t="str">
        <f>IF(ISEVEN(ROW(ScanWorkbook[[#This Row],[SCAN INTO THIS COLUMN]])),C847,"")</f>
        <v/>
      </c>
      <c r="G847" s="7" t="str">
        <f>IF(ISEVEN(ROW(ScanWorkbook[[#This Row],[SCAN INTO THIS COLUMN]])),C848,"")</f>
        <v/>
      </c>
      <c r="H847" s="7" t="str">
        <f>LEFT(ScanWorkbook[[#This Row],[Pheno]],4)</f>
        <v/>
      </c>
      <c r="I847" s="7" t="str">
        <f>IF(SUM(COUNTIF(ScanWorkbook[[#This Row],[Pheno]],{"*.*"})),LEFT(ScanWorkbook[[#This Row],[Pheno]],7),_xlfn.CONCAT(LEFT(ScanWorkbook[[#This Row],[Pheno]],4),RIGHT(ScanWorkbook[[#This Row],[Pheno]],3)))</f>
        <v/>
      </c>
      <c r="J847" s="57" t="s">
        <v>8782</v>
      </c>
      <c r="K847" s="2" t="str">
        <f>IF(ScanWorkbook[[#This Row],[METRC]]=0,"",IF(ScanWorkbook[[#This Row],[METRC]]="","",_xlfn.CONCAT(ScanWorkbook[[#This Row],[Pheno Abv]],".",RIGHT(ScanWorkbook[[#This Row],[METRC]],6))))</f>
        <v/>
      </c>
      <c r="L847" s="7" t="s">
        <v>522</v>
      </c>
    </row>
    <row r="848" spans="1:12" x14ac:dyDescent="0.25">
      <c r="A848" s="8">
        <v>5</v>
      </c>
      <c r="B848" s="54" t="s">
        <v>8172</v>
      </c>
      <c r="C848" s="131" t="s">
        <v>7439</v>
      </c>
      <c r="D848" s="9">
        <v>10</v>
      </c>
      <c r="E848" s="8" t="s">
        <v>8220</v>
      </c>
      <c r="F848" s="7" t="str">
        <f>IF(ISEVEN(ROW(ScanWorkbook[[#This Row],[SCAN INTO THIS COLUMN]])),C848,"")</f>
        <v>.</v>
      </c>
      <c r="G848" s="7" t="str">
        <f>IF(ISEVEN(ROW(ScanWorkbook[[#This Row],[SCAN INTO THIS COLUMN]])),C849,"")</f>
        <v>.</v>
      </c>
      <c r="H848" s="7" t="str">
        <f>LEFT(ScanWorkbook[[#This Row],[Pheno]],4)</f>
        <v>.</v>
      </c>
      <c r="I848" s="7" t="str">
        <f>IF(SUM(COUNTIF(ScanWorkbook[[#This Row],[Pheno]],{"*.*"})),LEFT(ScanWorkbook[[#This Row],[Pheno]],7),_xlfn.CONCAT(LEFT(ScanWorkbook[[#This Row],[Pheno]],4),RIGHT(ScanWorkbook[[#This Row],[Pheno]],3)))</f>
        <v>.</v>
      </c>
      <c r="J848" s="57" t="s">
        <v>8600</v>
      </c>
      <c r="K848" s="2" t="str">
        <f>IF(ScanWorkbook[[#This Row],[METRC]]=0,"",IF(ScanWorkbook[[#This Row],[METRC]]="","",_xlfn.CONCAT(ScanWorkbook[[#This Row],[Pheno Abv]],".",RIGHT(ScanWorkbook[[#This Row],[METRC]],6))))</f>
        <v>...</v>
      </c>
      <c r="L848" s="7" t="s">
        <v>522</v>
      </c>
    </row>
    <row r="849" spans="1:12" x14ac:dyDescent="0.25">
      <c r="A849" s="8">
        <v>5</v>
      </c>
      <c r="B849" s="54" t="s">
        <v>8172</v>
      </c>
      <c r="C849" s="131" t="s">
        <v>7439</v>
      </c>
      <c r="D849" s="9">
        <v>10</v>
      </c>
      <c r="E849" s="8" t="s">
        <v>8220</v>
      </c>
      <c r="F849" s="7" t="str">
        <f>IF(ISEVEN(ROW(ScanWorkbook[[#This Row],[SCAN INTO THIS COLUMN]])),C849,"")</f>
        <v/>
      </c>
      <c r="G849" s="7" t="str">
        <f>IF(ISEVEN(ROW(ScanWorkbook[[#This Row],[SCAN INTO THIS COLUMN]])),C850,"")</f>
        <v/>
      </c>
      <c r="H849" s="7" t="str">
        <f>LEFT(ScanWorkbook[[#This Row],[Pheno]],4)</f>
        <v/>
      </c>
      <c r="I849" s="7" t="str">
        <f>IF(SUM(COUNTIF(ScanWorkbook[[#This Row],[Pheno]],{"*.*"})),LEFT(ScanWorkbook[[#This Row],[Pheno]],7),_xlfn.CONCAT(LEFT(ScanWorkbook[[#This Row],[Pheno]],4),RIGHT(ScanWorkbook[[#This Row],[Pheno]],3)))</f>
        <v/>
      </c>
      <c r="J849" s="57" t="s">
        <v>8600</v>
      </c>
      <c r="K849" s="2" t="str">
        <f>IF(ScanWorkbook[[#This Row],[METRC]]=0,"",IF(ScanWorkbook[[#This Row],[METRC]]="","",_xlfn.CONCAT(ScanWorkbook[[#This Row],[Pheno Abv]],".",RIGHT(ScanWorkbook[[#This Row],[METRC]],6))))</f>
        <v/>
      </c>
      <c r="L849" s="7" t="s">
        <v>522</v>
      </c>
    </row>
    <row r="850" spans="1:12" x14ac:dyDescent="0.25">
      <c r="A850" s="8">
        <v>5</v>
      </c>
      <c r="B850" s="54" t="s">
        <v>8172</v>
      </c>
      <c r="C850" s="131" t="s">
        <v>7439</v>
      </c>
      <c r="D850" s="9">
        <v>11</v>
      </c>
      <c r="E850" s="8" t="s">
        <v>8220</v>
      </c>
      <c r="F850" s="7" t="str">
        <f>IF(ISEVEN(ROW(ScanWorkbook[[#This Row],[SCAN INTO THIS COLUMN]])),C850,"")</f>
        <v>.</v>
      </c>
      <c r="G850" s="7" t="str">
        <f>IF(ISEVEN(ROW(ScanWorkbook[[#This Row],[SCAN INTO THIS COLUMN]])),C851,"")</f>
        <v>.</v>
      </c>
      <c r="H850" s="7" t="str">
        <f>LEFT(ScanWorkbook[[#This Row],[Pheno]],4)</f>
        <v>.</v>
      </c>
      <c r="I850" s="7" t="str">
        <f>IF(SUM(COUNTIF(ScanWorkbook[[#This Row],[Pheno]],{"*.*"})),LEFT(ScanWorkbook[[#This Row],[Pheno]],7),_xlfn.CONCAT(LEFT(ScanWorkbook[[#This Row],[Pheno]],4),RIGHT(ScanWorkbook[[#This Row],[Pheno]],3)))</f>
        <v>.</v>
      </c>
      <c r="J850" s="57" t="s">
        <v>8783</v>
      </c>
      <c r="K850" s="2" t="str">
        <f>IF(ScanWorkbook[[#This Row],[METRC]]=0,"",IF(ScanWorkbook[[#This Row],[METRC]]="","",_xlfn.CONCAT(ScanWorkbook[[#This Row],[Pheno Abv]],".",RIGHT(ScanWorkbook[[#This Row],[METRC]],6))))</f>
        <v>...</v>
      </c>
      <c r="L850" s="7" t="s">
        <v>522</v>
      </c>
    </row>
    <row r="851" spans="1:12" x14ac:dyDescent="0.25">
      <c r="A851" s="8">
        <v>5</v>
      </c>
      <c r="B851" s="54" t="s">
        <v>8172</v>
      </c>
      <c r="C851" s="131" t="s">
        <v>7439</v>
      </c>
      <c r="D851" s="9">
        <v>11</v>
      </c>
      <c r="E851" s="8" t="s">
        <v>8220</v>
      </c>
      <c r="F851" s="7" t="str">
        <f>IF(ISEVEN(ROW(ScanWorkbook[[#This Row],[SCAN INTO THIS COLUMN]])),C851,"")</f>
        <v/>
      </c>
      <c r="G851" s="7" t="str">
        <f>IF(ISEVEN(ROW(ScanWorkbook[[#This Row],[SCAN INTO THIS COLUMN]])),C852,"")</f>
        <v/>
      </c>
      <c r="H851" s="7" t="str">
        <f>LEFT(ScanWorkbook[[#This Row],[Pheno]],4)</f>
        <v/>
      </c>
      <c r="I851" s="7" t="str">
        <f>IF(SUM(COUNTIF(ScanWorkbook[[#This Row],[Pheno]],{"*.*"})),LEFT(ScanWorkbook[[#This Row],[Pheno]],7),_xlfn.CONCAT(LEFT(ScanWorkbook[[#This Row],[Pheno]],4),RIGHT(ScanWorkbook[[#This Row],[Pheno]],3)))</f>
        <v/>
      </c>
      <c r="J851" s="57" t="s">
        <v>8783</v>
      </c>
      <c r="K851" s="2" t="str">
        <f>IF(ScanWorkbook[[#This Row],[METRC]]=0,"",IF(ScanWorkbook[[#This Row],[METRC]]="","",_xlfn.CONCAT(ScanWorkbook[[#This Row],[Pheno Abv]],".",RIGHT(ScanWorkbook[[#This Row],[METRC]],6))))</f>
        <v/>
      </c>
      <c r="L851" s="7" t="s">
        <v>522</v>
      </c>
    </row>
    <row r="852" spans="1:12" x14ac:dyDescent="0.25">
      <c r="A852" s="8">
        <v>5</v>
      </c>
      <c r="B852" s="54" t="s">
        <v>8172</v>
      </c>
      <c r="C852" s="131" t="s">
        <v>7439</v>
      </c>
      <c r="D852" s="9">
        <v>12</v>
      </c>
      <c r="E852" s="8" t="s">
        <v>8220</v>
      </c>
      <c r="F852" s="7" t="str">
        <f>IF(ISEVEN(ROW(ScanWorkbook[[#This Row],[SCAN INTO THIS COLUMN]])),C852,"")</f>
        <v>.</v>
      </c>
      <c r="G852" s="7" t="str">
        <f>IF(ISEVEN(ROW(ScanWorkbook[[#This Row],[SCAN INTO THIS COLUMN]])),C853,"")</f>
        <v>.</v>
      </c>
      <c r="H852" s="7" t="str">
        <f>LEFT(ScanWorkbook[[#This Row],[Pheno]],4)</f>
        <v>.</v>
      </c>
      <c r="I852" s="7" t="str">
        <f>IF(SUM(COUNTIF(ScanWorkbook[[#This Row],[Pheno]],{"*.*"})),LEFT(ScanWorkbook[[#This Row],[Pheno]],7),_xlfn.CONCAT(LEFT(ScanWorkbook[[#This Row],[Pheno]],4),RIGHT(ScanWorkbook[[#This Row],[Pheno]],3)))</f>
        <v>.</v>
      </c>
      <c r="J852" s="57" t="s">
        <v>8784</v>
      </c>
      <c r="K852" s="2" t="str">
        <f>IF(ScanWorkbook[[#This Row],[METRC]]=0,"",IF(ScanWorkbook[[#This Row],[METRC]]="","",_xlfn.CONCAT(ScanWorkbook[[#This Row],[Pheno Abv]],".",RIGHT(ScanWorkbook[[#This Row],[METRC]],6))))</f>
        <v>...</v>
      </c>
      <c r="L852" s="7" t="s">
        <v>522</v>
      </c>
    </row>
    <row r="853" spans="1:12" x14ac:dyDescent="0.25">
      <c r="A853" s="8">
        <v>5</v>
      </c>
      <c r="B853" s="54" t="s">
        <v>8172</v>
      </c>
      <c r="C853" s="131" t="s">
        <v>7439</v>
      </c>
      <c r="D853" s="9">
        <v>12</v>
      </c>
      <c r="E853" s="8" t="s">
        <v>8220</v>
      </c>
      <c r="F853" s="7" t="str">
        <f>IF(ISEVEN(ROW(ScanWorkbook[[#This Row],[SCAN INTO THIS COLUMN]])),C853,"")</f>
        <v/>
      </c>
      <c r="G853" s="7" t="str">
        <f>IF(ISEVEN(ROW(ScanWorkbook[[#This Row],[SCAN INTO THIS COLUMN]])),C854,"")</f>
        <v/>
      </c>
      <c r="H853" s="7" t="str">
        <f>LEFT(ScanWorkbook[[#This Row],[Pheno]],4)</f>
        <v/>
      </c>
      <c r="I853" s="7" t="str">
        <f>IF(SUM(COUNTIF(ScanWorkbook[[#This Row],[Pheno]],{"*.*"})),LEFT(ScanWorkbook[[#This Row],[Pheno]],7),_xlfn.CONCAT(LEFT(ScanWorkbook[[#This Row],[Pheno]],4),RIGHT(ScanWorkbook[[#This Row],[Pheno]],3)))</f>
        <v/>
      </c>
      <c r="J853" s="57" t="s">
        <v>8784</v>
      </c>
      <c r="K853" s="2" t="str">
        <f>IF(ScanWorkbook[[#This Row],[METRC]]=0,"",IF(ScanWorkbook[[#This Row],[METRC]]="","",_xlfn.CONCAT(ScanWorkbook[[#This Row],[Pheno Abv]],".",RIGHT(ScanWorkbook[[#This Row],[METRC]],6))))</f>
        <v/>
      </c>
      <c r="L853" s="7" t="s">
        <v>522</v>
      </c>
    </row>
    <row r="854" spans="1:12" x14ac:dyDescent="0.25">
      <c r="A854" s="8">
        <v>5</v>
      </c>
      <c r="B854" s="54" t="s">
        <v>8172</v>
      </c>
      <c r="C854" s="131" t="s">
        <v>7439</v>
      </c>
      <c r="D854" s="9">
        <v>13</v>
      </c>
      <c r="E854" s="8" t="s">
        <v>8220</v>
      </c>
      <c r="F854" s="7" t="str">
        <f>IF(ISEVEN(ROW(ScanWorkbook[[#This Row],[SCAN INTO THIS COLUMN]])),C854,"")</f>
        <v>.</v>
      </c>
      <c r="G854" s="7" t="str">
        <f>IF(ISEVEN(ROW(ScanWorkbook[[#This Row],[SCAN INTO THIS COLUMN]])),C855,"")</f>
        <v>.</v>
      </c>
      <c r="H854" s="7" t="str">
        <f>LEFT(ScanWorkbook[[#This Row],[Pheno]],4)</f>
        <v>.</v>
      </c>
      <c r="I854" s="7" t="str">
        <f>IF(SUM(COUNTIF(ScanWorkbook[[#This Row],[Pheno]],{"*.*"})),LEFT(ScanWorkbook[[#This Row],[Pheno]],7),_xlfn.CONCAT(LEFT(ScanWorkbook[[#This Row],[Pheno]],4),RIGHT(ScanWorkbook[[#This Row],[Pheno]],3)))</f>
        <v>.</v>
      </c>
      <c r="J854" s="57" t="s">
        <v>8785</v>
      </c>
      <c r="K854" s="2" t="str">
        <f>IF(ScanWorkbook[[#This Row],[METRC]]=0,"",IF(ScanWorkbook[[#This Row],[METRC]]="","",_xlfn.CONCAT(ScanWorkbook[[#This Row],[Pheno Abv]],".",RIGHT(ScanWorkbook[[#This Row],[METRC]],6))))</f>
        <v>...</v>
      </c>
      <c r="L854" s="7" t="s">
        <v>522</v>
      </c>
    </row>
    <row r="855" spans="1:12" x14ac:dyDescent="0.25">
      <c r="A855" s="8">
        <v>5</v>
      </c>
      <c r="B855" s="54" t="s">
        <v>8172</v>
      </c>
      <c r="C855" s="131" t="s">
        <v>7439</v>
      </c>
      <c r="D855" s="9">
        <v>13</v>
      </c>
      <c r="E855" s="8" t="s">
        <v>8220</v>
      </c>
      <c r="F855" s="7" t="str">
        <f>IF(ISEVEN(ROW(ScanWorkbook[[#This Row],[SCAN INTO THIS COLUMN]])),C855,"")</f>
        <v/>
      </c>
      <c r="G855" s="7" t="str">
        <f>IF(ISEVEN(ROW(ScanWorkbook[[#This Row],[SCAN INTO THIS COLUMN]])),C856,"")</f>
        <v/>
      </c>
      <c r="H855" s="7" t="str">
        <f>LEFT(ScanWorkbook[[#This Row],[Pheno]],4)</f>
        <v/>
      </c>
      <c r="I855" s="7" t="str">
        <f>IF(SUM(COUNTIF(ScanWorkbook[[#This Row],[Pheno]],{"*.*"})),LEFT(ScanWorkbook[[#This Row],[Pheno]],7),_xlfn.CONCAT(LEFT(ScanWorkbook[[#This Row],[Pheno]],4),RIGHT(ScanWorkbook[[#This Row],[Pheno]],3)))</f>
        <v/>
      </c>
      <c r="J855" s="57" t="s">
        <v>8785</v>
      </c>
      <c r="K855" s="2" t="str">
        <f>IF(ScanWorkbook[[#This Row],[METRC]]=0,"",IF(ScanWorkbook[[#This Row],[METRC]]="","",_xlfn.CONCAT(ScanWorkbook[[#This Row],[Pheno Abv]],".",RIGHT(ScanWorkbook[[#This Row],[METRC]],6))))</f>
        <v/>
      </c>
      <c r="L855" s="7" t="s">
        <v>522</v>
      </c>
    </row>
    <row r="856" spans="1:12" x14ac:dyDescent="0.25">
      <c r="A856" s="8">
        <v>5</v>
      </c>
      <c r="B856" s="54" t="s">
        <v>8172</v>
      </c>
      <c r="C856" s="131" t="s">
        <v>7439</v>
      </c>
      <c r="D856" s="9">
        <v>14</v>
      </c>
      <c r="E856" s="8" t="s">
        <v>8220</v>
      </c>
      <c r="F856" s="7" t="str">
        <f>IF(ISEVEN(ROW(ScanWorkbook[[#This Row],[SCAN INTO THIS COLUMN]])),C856,"")</f>
        <v>.</v>
      </c>
      <c r="G856" s="7" t="str">
        <f>IF(ISEVEN(ROW(ScanWorkbook[[#This Row],[SCAN INTO THIS COLUMN]])),C857,"")</f>
        <v>.</v>
      </c>
      <c r="H856" s="7" t="str">
        <f>LEFT(ScanWorkbook[[#This Row],[Pheno]],4)</f>
        <v>.</v>
      </c>
      <c r="I856" s="7" t="str">
        <f>IF(SUM(COUNTIF(ScanWorkbook[[#This Row],[Pheno]],{"*.*"})),LEFT(ScanWorkbook[[#This Row],[Pheno]],7),_xlfn.CONCAT(LEFT(ScanWorkbook[[#This Row],[Pheno]],4),RIGHT(ScanWorkbook[[#This Row],[Pheno]],3)))</f>
        <v>.</v>
      </c>
      <c r="J856" s="57" t="s">
        <v>8786</v>
      </c>
      <c r="K856" s="2" t="str">
        <f>IF(ScanWorkbook[[#This Row],[METRC]]=0,"",IF(ScanWorkbook[[#This Row],[METRC]]="","",_xlfn.CONCAT(ScanWorkbook[[#This Row],[Pheno Abv]],".",RIGHT(ScanWorkbook[[#This Row],[METRC]],6))))</f>
        <v>...</v>
      </c>
      <c r="L856" s="7" t="s">
        <v>522</v>
      </c>
    </row>
    <row r="857" spans="1:12" x14ac:dyDescent="0.25">
      <c r="A857" s="8">
        <v>5</v>
      </c>
      <c r="B857" s="54" t="s">
        <v>8172</v>
      </c>
      <c r="C857" s="131" t="s">
        <v>7439</v>
      </c>
      <c r="D857" s="9">
        <v>14</v>
      </c>
      <c r="E857" s="8" t="s">
        <v>8220</v>
      </c>
      <c r="F857" s="7" t="str">
        <f>IF(ISEVEN(ROW(ScanWorkbook[[#This Row],[SCAN INTO THIS COLUMN]])),C857,"")</f>
        <v/>
      </c>
      <c r="G857" s="7" t="str">
        <f>IF(ISEVEN(ROW(ScanWorkbook[[#This Row],[SCAN INTO THIS COLUMN]])),C858,"")</f>
        <v/>
      </c>
      <c r="H857" s="7" t="str">
        <f>LEFT(ScanWorkbook[[#This Row],[Pheno]],4)</f>
        <v/>
      </c>
      <c r="I857" s="7" t="str">
        <f>IF(SUM(COUNTIF(ScanWorkbook[[#This Row],[Pheno]],{"*.*"})),LEFT(ScanWorkbook[[#This Row],[Pheno]],7),_xlfn.CONCAT(LEFT(ScanWorkbook[[#This Row],[Pheno]],4),RIGHT(ScanWorkbook[[#This Row],[Pheno]],3)))</f>
        <v/>
      </c>
      <c r="J857" s="57" t="s">
        <v>8786</v>
      </c>
      <c r="K857" s="2" t="str">
        <f>IF(ScanWorkbook[[#This Row],[METRC]]=0,"",IF(ScanWorkbook[[#This Row],[METRC]]="","",_xlfn.CONCAT(ScanWorkbook[[#This Row],[Pheno Abv]],".",RIGHT(ScanWorkbook[[#This Row],[METRC]],6))))</f>
        <v/>
      </c>
      <c r="L857" s="7" t="s">
        <v>522</v>
      </c>
    </row>
    <row r="858" spans="1:12" x14ac:dyDescent="0.25">
      <c r="A858" s="8">
        <v>5</v>
      </c>
      <c r="B858" s="54" t="s">
        <v>8172</v>
      </c>
      <c r="C858" s="131" t="s">
        <v>7439</v>
      </c>
      <c r="D858" s="9">
        <v>15</v>
      </c>
      <c r="E858" s="8" t="s">
        <v>8220</v>
      </c>
      <c r="F858" s="7" t="str">
        <f>IF(ISEVEN(ROW(ScanWorkbook[[#This Row],[SCAN INTO THIS COLUMN]])),C858,"")</f>
        <v>.</v>
      </c>
      <c r="G858" s="7" t="str">
        <f>IF(ISEVEN(ROW(ScanWorkbook[[#This Row],[SCAN INTO THIS COLUMN]])),C859,"")</f>
        <v>.</v>
      </c>
      <c r="H858" s="7" t="str">
        <f>LEFT(ScanWorkbook[[#This Row],[Pheno]],4)</f>
        <v>.</v>
      </c>
      <c r="I858" s="7" t="str">
        <f>IF(SUM(COUNTIF(ScanWorkbook[[#This Row],[Pheno]],{"*.*"})),LEFT(ScanWorkbook[[#This Row],[Pheno]],7),_xlfn.CONCAT(LEFT(ScanWorkbook[[#This Row],[Pheno]],4),RIGHT(ScanWorkbook[[#This Row],[Pheno]],3)))</f>
        <v>.</v>
      </c>
      <c r="J858" s="57" t="s">
        <v>8787</v>
      </c>
      <c r="K858" s="2" t="str">
        <f>IF(ScanWorkbook[[#This Row],[METRC]]=0,"",IF(ScanWorkbook[[#This Row],[METRC]]="","",_xlfn.CONCAT(ScanWorkbook[[#This Row],[Pheno Abv]],".",RIGHT(ScanWorkbook[[#This Row],[METRC]],6))))</f>
        <v>...</v>
      </c>
      <c r="L858" s="7" t="s">
        <v>522</v>
      </c>
    </row>
    <row r="859" spans="1:12" x14ac:dyDescent="0.25">
      <c r="A859" s="8">
        <v>5</v>
      </c>
      <c r="B859" s="54" t="s">
        <v>8172</v>
      </c>
      <c r="C859" s="131" t="s">
        <v>7439</v>
      </c>
      <c r="D859" s="9">
        <v>15</v>
      </c>
      <c r="E859" s="8" t="s">
        <v>8220</v>
      </c>
      <c r="F859" s="7" t="str">
        <f>IF(ISEVEN(ROW(ScanWorkbook[[#This Row],[SCAN INTO THIS COLUMN]])),C859,"")</f>
        <v/>
      </c>
      <c r="G859" s="7" t="str">
        <f>IF(ISEVEN(ROW(ScanWorkbook[[#This Row],[SCAN INTO THIS COLUMN]])),C860,"")</f>
        <v/>
      </c>
      <c r="H859" s="7" t="str">
        <f>LEFT(ScanWorkbook[[#This Row],[Pheno]],4)</f>
        <v/>
      </c>
      <c r="I859" s="7" t="str">
        <f>IF(SUM(COUNTIF(ScanWorkbook[[#This Row],[Pheno]],{"*.*"})),LEFT(ScanWorkbook[[#This Row],[Pheno]],7),_xlfn.CONCAT(LEFT(ScanWorkbook[[#This Row],[Pheno]],4),RIGHT(ScanWorkbook[[#This Row],[Pheno]],3)))</f>
        <v/>
      </c>
      <c r="J859" s="57" t="s">
        <v>8787</v>
      </c>
      <c r="K859" s="2" t="str">
        <f>IF(ScanWorkbook[[#This Row],[METRC]]=0,"",IF(ScanWorkbook[[#This Row],[METRC]]="","",_xlfn.CONCAT(ScanWorkbook[[#This Row],[Pheno Abv]],".",RIGHT(ScanWorkbook[[#This Row],[METRC]],6))))</f>
        <v/>
      </c>
      <c r="L859" s="7" t="s">
        <v>522</v>
      </c>
    </row>
    <row r="860" spans="1:12" x14ac:dyDescent="0.25">
      <c r="A860" s="8">
        <v>5</v>
      </c>
      <c r="B860" s="54" t="s">
        <v>8172</v>
      </c>
      <c r="C860" s="131" t="s">
        <v>7439</v>
      </c>
      <c r="D860" s="9">
        <v>16</v>
      </c>
      <c r="E860" s="8" t="s">
        <v>8220</v>
      </c>
      <c r="F860" s="7" t="str">
        <f>IF(ISEVEN(ROW(ScanWorkbook[[#This Row],[SCAN INTO THIS COLUMN]])),C860,"")</f>
        <v>.</v>
      </c>
      <c r="G860" s="7" t="str">
        <f>IF(ISEVEN(ROW(ScanWorkbook[[#This Row],[SCAN INTO THIS COLUMN]])),C861,"")</f>
        <v>.</v>
      </c>
      <c r="H860" s="7" t="str">
        <f>LEFT(ScanWorkbook[[#This Row],[Pheno]],4)</f>
        <v>.</v>
      </c>
      <c r="I860" s="7" t="str">
        <f>IF(SUM(COUNTIF(ScanWorkbook[[#This Row],[Pheno]],{"*.*"})),LEFT(ScanWorkbook[[#This Row],[Pheno]],7),_xlfn.CONCAT(LEFT(ScanWorkbook[[#This Row],[Pheno]],4),RIGHT(ScanWorkbook[[#This Row],[Pheno]],3)))</f>
        <v>.</v>
      </c>
      <c r="J860" s="57" t="s">
        <v>8788</v>
      </c>
      <c r="K860" s="2" t="str">
        <f>IF(ScanWorkbook[[#This Row],[METRC]]=0,"",IF(ScanWorkbook[[#This Row],[METRC]]="","",_xlfn.CONCAT(ScanWorkbook[[#This Row],[Pheno Abv]],".",RIGHT(ScanWorkbook[[#This Row],[METRC]],6))))</f>
        <v>...</v>
      </c>
      <c r="L860" s="7" t="s">
        <v>522</v>
      </c>
    </row>
    <row r="861" spans="1:12" x14ac:dyDescent="0.25">
      <c r="A861" s="8">
        <v>5</v>
      </c>
      <c r="B861" s="54" t="s">
        <v>8172</v>
      </c>
      <c r="C861" s="131" t="s">
        <v>7439</v>
      </c>
      <c r="D861" s="9">
        <v>16</v>
      </c>
      <c r="E861" s="8" t="s">
        <v>8220</v>
      </c>
      <c r="F861" s="7" t="str">
        <f>IF(ISEVEN(ROW(ScanWorkbook[[#This Row],[SCAN INTO THIS COLUMN]])),C861,"")</f>
        <v/>
      </c>
      <c r="G861" s="7" t="str">
        <f>IF(ISEVEN(ROW(ScanWorkbook[[#This Row],[SCAN INTO THIS COLUMN]])),C862,"")</f>
        <v/>
      </c>
      <c r="H861" s="7" t="str">
        <f>LEFT(ScanWorkbook[[#This Row],[Pheno]],4)</f>
        <v/>
      </c>
      <c r="I861" s="7" t="str">
        <f>IF(SUM(COUNTIF(ScanWorkbook[[#This Row],[Pheno]],{"*.*"})),LEFT(ScanWorkbook[[#This Row],[Pheno]],7),_xlfn.CONCAT(LEFT(ScanWorkbook[[#This Row],[Pheno]],4),RIGHT(ScanWorkbook[[#This Row],[Pheno]],3)))</f>
        <v/>
      </c>
      <c r="J861" s="57" t="s">
        <v>8788</v>
      </c>
      <c r="K861" s="2" t="str">
        <f>IF(ScanWorkbook[[#This Row],[METRC]]=0,"",IF(ScanWorkbook[[#This Row],[METRC]]="","",_xlfn.CONCAT(ScanWorkbook[[#This Row],[Pheno Abv]],".",RIGHT(ScanWorkbook[[#This Row],[METRC]],6))))</f>
        <v/>
      </c>
      <c r="L861" s="7" t="s">
        <v>522</v>
      </c>
    </row>
    <row r="862" spans="1:12" x14ac:dyDescent="0.25">
      <c r="A862" s="8">
        <v>5</v>
      </c>
      <c r="B862" s="54" t="s">
        <v>8172</v>
      </c>
      <c r="C862" s="131" t="s">
        <v>7439</v>
      </c>
      <c r="D862" s="9">
        <v>17</v>
      </c>
      <c r="E862" s="8" t="s">
        <v>8220</v>
      </c>
      <c r="F862" s="7" t="str">
        <f>IF(ISEVEN(ROW(ScanWorkbook[[#This Row],[SCAN INTO THIS COLUMN]])),C862,"")</f>
        <v>.</v>
      </c>
      <c r="G862" s="7" t="str">
        <f>IF(ISEVEN(ROW(ScanWorkbook[[#This Row],[SCAN INTO THIS COLUMN]])),C863,"")</f>
        <v>.</v>
      </c>
      <c r="H862" s="7" t="str">
        <f>LEFT(ScanWorkbook[[#This Row],[Pheno]],4)</f>
        <v>.</v>
      </c>
      <c r="I862" s="7" t="str">
        <f>IF(SUM(COUNTIF(ScanWorkbook[[#This Row],[Pheno]],{"*.*"})),LEFT(ScanWorkbook[[#This Row],[Pheno]],7),_xlfn.CONCAT(LEFT(ScanWorkbook[[#This Row],[Pheno]],4),RIGHT(ScanWorkbook[[#This Row],[Pheno]],3)))</f>
        <v>.</v>
      </c>
      <c r="J862" s="57" t="s">
        <v>8789</v>
      </c>
      <c r="K862" s="2" t="str">
        <f>IF(ScanWorkbook[[#This Row],[METRC]]=0,"",IF(ScanWorkbook[[#This Row],[METRC]]="","",_xlfn.CONCAT(ScanWorkbook[[#This Row],[Pheno Abv]],".",RIGHT(ScanWorkbook[[#This Row],[METRC]],6))))</f>
        <v>...</v>
      </c>
      <c r="L862" s="7" t="s">
        <v>522</v>
      </c>
    </row>
    <row r="863" spans="1:12" x14ac:dyDescent="0.25">
      <c r="A863" s="8">
        <v>5</v>
      </c>
      <c r="B863" s="54" t="s">
        <v>8172</v>
      </c>
      <c r="C863" s="131" t="s">
        <v>7439</v>
      </c>
      <c r="D863" s="9">
        <v>17</v>
      </c>
      <c r="E863" s="8" t="s">
        <v>8220</v>
      </c>
      <c r="F863" s="7" t="str">
        <f>IF(ISEVEN(ROW(ScanWorkbook[[#This Row],[SCAN INTO THIS COLUMN]])),C863,"")</f>
        <v/>
      </c>
      <c r="G863" s="7" t="str">
        <f>IF(ISEVEN(ROW(ScanWorkbook[[#This Row],[SCAN INTO THIS COLUMN]])),C864,"")</f>
        <v/>
      </c>
      <c r="H863" s="7" t="str">
        <f>LEFT(ScanWorkbook[[#This Row],[Pheno]],4)</f>
        <v/>
      </c>
      <c r="I863" s="7" t="str">
        <f>IF(SUM(COUNTIF(ScanWorkbook[[#This Row],[Pheno]],{"*.*"})),LEFT(ScanWorkbook[[#This Row],[Pheno]],7),_xlfn.CONCAT(LEFT(ScanWorkbook[[#This Row],[Pheno]],4),RIGHT(ScanWorkbook[[#This Row],[Pheno]],3)))</f>
        <v/>
      </c>
      <c r="J863" s="57" t="s">
        <v>8789</v>
      </c>
      <c r="K863" s="2" t="str">
        <f>IF(ScanWorkbook[[#This Row],[METRC]]=0,"",IF(ScanWorkbook[[#This Row],[METRC]]="","",_xlfn.CONCAT(ScanWorkbook[[#This Row],[Pheno Abv]],".",RIGHT(ScanWorkbook[[#This Row],[METRC]],6))))</f>
        <v/>
      </c>
      <c r="L863" s="7" t="s">
        <v>522</v>
      </c>
    </row>
    <row r="864" spans="1:12" x14ac:dyDescent="0.25">
      <c r="A864" s="8">
        <v>5</v>
      </c>
      <c r="B864" s="54" t="s">
        <v>8172</v>
      </c>
      <c r="C864" s="131" t="s">
        <v>7439</v>
      </c>
      <c r="D864" s="9">
        <v>18</v>
      </c>
      <c r="E864" s="8" t="s">
        <v>8220</v>
      </c>
      <c r="F864" s="7" t="str">
        <f>IF(ISEVEN(ROW(ScanWorkbook[[#This Row],[SCAN INTO THIS COLUMN]])),C864,"")</f>
        <v>.</v>
      </c>
      <c r="G864" s="7" t="str">
        <f>IF(ISEVEN(ROW(ScanWorkbook[[#This Row],[SCAN INTO THIS COLUMN]])),C865,"")</f>
        <v>.</v>
      </c>
      <c r="H864" s="7" t="str">
        <f>LEFT(ScanWorkbook[[#This Row],[Pheno]],4)</f>
        <v>.</v>
      </c>
      <c r="I864" s="7" t="str">
        <f>IF(SUM(COUNTIF(ScanWorkbook[[#This Row],[Pheno]],{"*.*"})),LEFT(ScanWorkbook[[#This Row],[Pheno]],7),_xlfn.CONCAT(LEFT(ScanWorkbook[[#This Row],[Pheno]],4),RIGHT(ScanWorkbook[[#This Row],[Pheno]],3)))</f>
        <v>.</v>
      </c>
      <c r="J864" s="57" t="s">
        <v>8790</v>
      </c>
      <c r="K864" s="2" t="str">
        <f>IF(ScanWorkbook[[#This Row],[METRC]]=0,"",IF(ScanWorkbook[[#This Row],[METRC]]="","",_xlfn.CONCAT(ScanWorkbook[[#This Row],[Pheno Abv]],".",RIGHT(ScanWorkbook[[#This Row],[METRC]],6))))</f>
        <v>...</v>
      </c>
      <c r="L864" s="7" t="s">
        <v>522</v>
      </c>
    </row>
    <row r="865" spans="1:12" x14ac:dyDescent="0.25">
      <c r="A865" s="8">
        <v>5</v>
      </c>
      <c r="B865" s="54" t="s">
        <v>8172</v>
      </c>
      <c r="C865" s="131" t="s">
        <v>7439</v>
      </c>
      <c r="D865" s="9">
        <v>18</v>
      </c>
      <c r="E865" s="8" t="s">
        <v>8220</v>
      </c>
      <c r="F865" s="7" t="str">
        <f>IF(ISEVEN(ROW(ScanWorkbook[[#This Row],[SCAN INTO THIS COLUMN]])),C865,"")</f>
        <v/>
      </c>
      <c r="G865" s="7" t="str">
        <f>IF(ISEVEN(ROW(ScanWorkbook[[#This Row],[SCAN INTO THIS COLUMN]])),C866,"")</f>
        <v/>
      </c>
      <c r="H865" s="7" t="str">
        <f>LEFT(ScanWorkbook[[#This Row],[Pheno]],4)</f>
        <v/>
      </c>
      <c r="I865" s="7" t="str">
        <f>IF(SUM(COUNTIF(ScanWorkbook[[#This Row],[Pheno]],{"*.*"})),LEFT(ScanWorkbook[[#This Row],[Pheno]],7),_xlfn.CONCAT(LEFT(ScanWorkbook[[#This Row],[Pheno]],4),RIGHT(ScanWorkbook[[#This Row],[Pheno]],3)))</f>
        <v/>
      </c>
      <c r="J865" s="57" t="s">
        <v>8790</v>
      </c>
      <c r="K865" s="2" t="str">
        <f>IF(ScanWorkbook[[#This Row],[METRC]]=0,"",IF(ScanWorkbook[[#This Row],[METRC]]="","",_xlfn.CONCAT(ScanWorkbook[[#This Row],[Pheno Abv]],".",RIGHT(ScanWorkbook[[#This Row],[METRC]],6))))</f>
        <v/>
      </c>
      <c r="L865" s="7" t="s">
        <v>522</v>
      </c>
    </row>
    <row r="866" spans="1:12" x14ac:dyDescent="0.25">
      <c r="A866" s="8">
        <v>5</v>
      </c>
      <c r="B866" s="54" t="s">
        <v>8172</v>
      </c>
      <c r="C866" s="131" t="s">
        <v>7439</v>
      </c>
      <c r="D866" s="9">
        <v>19</v>
      </c>
      <c r="E866" s="8" t="s">
        <v>8220</v>
      </c>
      <c r="F866" s="7" t="str">
        <f>IF(ISEVEN(ROW(ScanWorkbook[[#This Row],[SCAN INTO THIS COLUMN]])),C866,"")</f>
        <v>.</v>
      </c>
      <c r="G866" s="7" t="str">
        <f>IF(ISEVEN(ROW(ScanWorkbook[[#This Row],[SCAN INTO THIS COLUMN]])),C867,"")</f>
        <v>.</v>
      </c>
      <c r="H866" s="7" t="str">
        <f>LEFT(ScanWorkbook[[#This Row],[Pheno]],4)</f>
        <v>.</v>
      </c>
      <c r="I866" s="7" t="str">
        <f>IF(SUM(COUNTIF(ScanWorkbook[[#This Row],[Pheno]],{"*.*"})),LEFT(ScanWorkbook[[#This Row],[Pheno]],7),_xlfn.CONCAT(LEFT(ScanWorkbook[[#This Row],[Pheno]],4),RIGHT(ScanWorkbook[[#This Row],[Pheno]],3)))</f>
        <v>.</v>
      </c>
      <c r="J866" s="57" t="s">
        <v>8791</v>
      </c>
      <c r="K866" s="2" t="str">
        <f>IF(ScanWorkbook[[#This Row],[METRC]]=0,"",IF(ScanWorkbook[[#This Row],[METRC]]="","",_xlfn.CONCAT(ScanWorkbook[[#This Row],[Pheno Abv]],".",RIGHT(ScanWorkbook[[#This Row],[METRC]],6))))</f>
        <v>...</v>
      </c>
      <c r="L866" s="7" t="s">
        <v>522</v>
      </c>
    </row>
    <row r="867" spans="1:12" x14ac:dyDescent="0.25">
      <c r="A867" s="8">
        <v>5</v>
      </c>
      <c r="B867" s="54" t="s">
        <v>8172</v>
      </c>
      <c r="C867" s="131" t="s">
        <v>7439</v>
      </c>
      <c r="D867" s="9">
        <v>19</v>
      </c>
      <c r="E867" s="8" t="s">
        <v>8220</v>
      </c>
      <c r="F867" s="7" t="str">
        <f>IF(ISEVEN(ROW(ScanWorkbook[[#This Row],[SCAN INTO THIS COLUMN]])),C867,"")</f>
        <v/>
      </c>
      <c r="G867" s="7" t="str">
        <f>IF(ISEVEN(ROW(ScanWorkbook[[#This Row],[SCAN INTO THIS COLUMN]])),C868,"")</f>
        <v/>
      </c>
      <c r="H867" s="7" t="str">
        <f>LEFT(ScanWorkbook[[#This Row],[Pheno]],4)</f>
        <v/>
      </c>
      <c r="I867" s="7" t="str">
        <f>IF(SUM(COUNTIF(ScanWorkbook[[#This Row],[Pheno]],{"*.*"})),LEFT(ScanWorkbook[[#This Row],[Pheno]],7),_xlfn.CONCAT(LEFT(ScanWorkbook[[#This Row],[Pheno]],4),RIGHT(ScanWorkbook[[#This Row],[Pheno]],3)))</f>
        <v/>
      </c>
      <c r="J867" s="57" t="s">
        <v>8791</v>
      </c>
      <c r="K867" s="2" t="str">
        <f>IF(ScanWorkbook[[#This Row],[METRC]]=0,"",IF(ScanWorkbook[[#This Row],[METRC]]="","",_xlfn.CONCAT(ScanWorkbook[[#This Row],[Pheno Abv]],".",RIGHT(ScanWorkbook[[#This Row],[METRC]],6))))</f>
        <v/>
      </c>
      <c r="L867" s="7" t="s">
        <v>522</v>
      </c>
    </row>
    <row r="868" spans="1:12" x14ac:dyDescent="0.25">
      <c r="A868" s="8">
        <v>5</v>
      </c>
      <c r="B868" s="54" t="s">
        <v>8172</v>
      </c>
      <c r="C868" s="131" t="s">
        <v>7439</v>
      </c>
      <c r="D868" s="9">
        <v>20</v>
      </c>
      <c r="E868" s="8" t="s">
        <v>8220</v>
      </c>
      <c r="F868" s="7" t="str">
        <f>IF(ISEVEN(ROW(ScanWorkbook[[#This Row],[SCAN INTO THIS COLUMN]])),C868,"")</f>
        <v>.</v>
      </c>
      <c r="G868" s="7" t="str">
        <f>IF(ISEVEN(ROW(ScanWorkbook[[#This Row],[SCAN INTO THIS COLUMN]])),C869,"")</f>
        <v>.</v>
      </c>
      <c r="H868" s="7" t="str">
        <f>LEFT(ScanWorkbook[[#This Row],[Pheno]],4)</f>
        <v>.</v>
      </c>
      <c r="I868" s="7" t="str">
        <f>IF(SUM(COUNTIF(ScanWorkbook[[#This Row],[Pheno]],{"*.*"})),LEFT(ScanWorkbook[[#This Row],[Pheno]],7),_xlfn.CONCAT(LEFT(ScanWorkbook[[#This Row],[Pheno]],4),RIGHT(ScanWorkbook[[#This Row],[Pheno]],3)))</f>
        <v>.</v>
      </c>
      <c r="J868" s="57" t="s">
        <v>8792</v>
      </c>
      <c r="K868" s="2" t="str">
        <f>IF(ScanWorkbook[[#This Row],[METRC]]=0,"",IF(ScanWorkbook[[#This Row],[METRC]]="","",_xlfn.CONCAT(ScanWorkbook[[#This Row],[Pheno Abv]],".",RIGHT(ScanWorkbook[[#This Row],[METRC]],6))))</f>
        <v>...</v>
      </c>
      <c r="L868" s="7" t="s">
        <v>522</v>
      </c>
    </row>
    <row r="869" spans="1:12" x14ac:dyDescent="0.25">
      <c r="A869" s="8">
        <v>5</v>
      </c>
      <c r="B869" s="54" t="s">
        <v>8172</v>
      </c>
      <c r="C869" s="131" t="s">
        <v>7439</v>
      </c>
      <c r="D869" s="9">
        <v>20</v>
      </c>
      <c r="E869" s="8" t="s">
        <v>8220</v>
      </c>
      <c r="F869" s="7" t="str">
        <f>IF(ISEVEN(ROW(ScanWorkbook[[#This Row],[SCAN INTO THIS COLUMN]])),C869,"")</f>
        <v/>
      </c>
      <c r="G869" s="7" t="str">
        <f>IF(ISEVEN(ROW(ScanWorkbook[[#This Row],[SCAN INTO THIS COLUMN]])),C870,"")</f>
        <v/>
      </c>
      <c r="H869" s="7" t="str">
        <f>LEFT(ScanWorkbook[[#This Row],[Pheno]],4)</f>
        <v/>
      </c>
      <c r="I869" s="7" t="str">
        <f>IF(SUM(COUNTIF(ScanWorkbook[[#This Row],[Pheno]],{"*.*"})),LEFT(ScanWorkbook[[#This Row],[Pheno]],7),_xlfn.CONCAT(LEFT(ScanWorkbook[[#This Row],[Pheno]],4),RIGHT(ScanWorkbook[[#This Row],[Pheno]],3)))</f>
        <v/>
      </c>
      <c r="J869" s="57" t="s">
        <v>8792</v>
      </c>
      <c r="K869" s="2" t="str">
        <f>IF(ScanWorkbook[[#This Row],[METRC]]=0,"",IF(ScanWorkbook[[#This Row],[METRC]]="","",_xlfn.CONCAT(ScanWorkbook[[#This Row],[Pheno Abv]],".",RIGHT(ScanWorkbook[[#This Row],[METRC]],6))))</f>
        <v/>
      </c>
      <c r="L869" s="7" t="s">
        <v>522</v>
      </c>
    </row>
    <row r="870" spans="1:12" x14ac:dyDescent="0.25">
      <c r="A870" s="8">
        <v>5</v>
      </c>
      <c r="B870" s="54" t="s">
        <v>8172</v>
      </c>
      <c r="C870" s="131" t="s">
        <v>7439</v>
      </c>
      <c r="D870" s="9">
        <v>21</v>
      </c>
      <c r="E870" s="8" t="s">
        <v>8220</v>
      </c>
      <c r="F870" s="7" t="str">
        <f>IF(ISEVEN(ROW(ScanWorkbook[[#This Row],[SCAN INTO THIS COLUMN]])),C870,"")</f>
        <v>.</v>
      </c>
      <c r="G870" s="7" t="str">
        <f>IF(ISEVEN(ROW(ScanWorkbook[[#This Row],[SCAN INTO THIS COLUMN]])),C871,"")</f>
        <v>.</v>
      </c>
      <c r="H870" s="7" t="str">
        <f>LEFT(ScanWorkbook[[#This Row],[Pheno]],4)</f>
        <v>.</v>
      </c>
      <c r="I870" s="7" t="str">
        <f>IF(SUM(COUNTIF(ScanWorkbook[[#This Row],[Pheno]],{"*.*"})),LEFT(ScanWorkbook[[#This Row],[Pheno]],7),_xlfn.CONCAT(LEFT(ScanWorkbook[[#This Row],[Pheno]],4),RIGHT(ScanWorkbook[[#This Row],[Pheno]],3)))</f>
        <v>.</v>
      </c>
      <c r="J870" s="57" t="s">
        <v>8793</v>
      </c>
      <c r="K870" s="2" t="str">
        <f>IF(ScanWorkbook[[#This Row],[METRC]]=0,"",IF(ScanWorkbook[[#This Row],[METRC]]="","",_xlfn.CONCAT(ScanWorkbook[[#This Row],[Pheno Abv]],".",RIGHT(ScanWorkbook[[#This Row],[METRC]],6))))</f>
        <v>...</v>
      </c>
      <c r="L870" s="7" t="s">
        <v>522</v>
      </c>
    </row>
    <row r="871" spans="1:12" x14ac:dyDescent="0.25">
      <c r="A871" s="8">
        <v>5</v>
      </c>
      <c r="B871" s="54" t="s">
        <v>8172</v>
      </c>
      <c r="C871" s="131" t="s">
        <v>7439</v>
      </c>
      <c r="D871" s="9">
        <v>21</v>
      </c>
      <c r="E871" s="8" t="s">
        <v>8220</v>
      </c>
      <c r="F871" s="7" t="str">
        <f>IF(ISEVEN(ROW(ScanWorkbook[[#This Row],[SCAN INTO THIS COLUMN]])),C871,"")</f>
        <v/>
      </c>
      <c r="G871" s="7" t="str">
        <f>IF(ISEVEN(ROW(ScanWorkbook[[#This Row],[SCAN INTO THIS COLUMN]])),C872,"")</f>
        <v/>
      </c>
      <c r="H871" s="7" t="str">
        <f>LEFT(ScanWorkbook[[#This Row],[Pheno]],4)</f>
        <v/>
      </c>
      <c r="I871" s="7" t="str">
        <f>IF(SUM(COUNTIF(ScanWorkbook[[#This Row],[Pheno]],{"*.*"})),LEFT(ScanWorkbook[[#This Row],[Pheno]],7),_xlfn.CONCAT(LEFT(ScanWorkbook[[#This Row],[Pheno]],4),RIGHT(ScanWorkbook[[#This Row],[Pheno]],3)))</f>
        <v/>
      </c>
      <c r="J871" s="57" t="s">
        <v>8793</v>
      </c>
      <c r="K871" s="2" t="str">
        <f>IF(ScanWorkbook[[#This Row],[METRC]]=0,"",IF(ScanWorkbook[[#This Row],[METRC]]="","",_xlfn.CONCAT(ScanWorkbook[[#This Row],[Pheno Abv]],".",RIGHT(ScanWorkbook[[#This Row],[METRC]],6))))</f>
        <v/>
      </c>
      <c r="L871" s="7" t="s">
        <v>522</v>
      </c>
    </row>
    <row r="872" spans="1:12" x14ac:dyDescent="0.25">
      <c r="A872" s="8">
        <v>5</v>
      </c>
      <c r="B872" s="54" t="s">
        <v>8172</v>
      </c>
      <c r="C872" s="131" t="s">
        <v>7439</v>
      </c>
      <c r="D872" s="9">
        <v>22</v>
      </c>
      <c r="E872" s="8" t="s">
        <v>8220</v>
      </c>
      <c r="F872" s="7" t="str">
        <f>IF(ISEVEN(ROW(ScanWorkbook[[#This Row],[SCAN INTO THIS COLUMN]])),C872,"")</f>
        <v>.</v>
      </c>
      <c r="G872" s="7" t="str">
        <f>IF(ISEVEN(ROW(ScanWorkbook[[#This Row],[SCAN INTO THIS COLUMN]])),C873,"")</f>
        <v>.</v>
      </c>
      <c r="H872" s="7" t="str">
        <f>LEFT(ScanWorkbook[[#This Row],[Pheno]],4)</f>
        <v>.</v>
      </c>
      <c r="I872" s="7" t="str">
        <f>IF(SUM(COUNTIF(ScanWorkbook[[#This Row],[Pheno]],{"*.*"})),LEFT(ScanWorkbook[[#This Row],[Pheno]],7),_xlfn.CONCAT(LEFT(ScanWorkbook[[#This Row],[Pheno]],4),RIGHT(ScanWorkbook[[#This Row],[Pheno]],3)))</f>
        <v>.</v>
      </c>
      <c r="J872" s="57" t="s">
        <v>8794</v>
      </c>
      <c r="K872" s="2" t="str">
        <f>IF(ScanWorkbook[[#This Row],[METRC]]=0,"",IF(ScanWorkbook[[#This Row],[METRC]]="","",_xlfn.CONCAT(ScanWorkbook[[#This Row],[Pheno Abv]],".",RIGHT(ScanWorkbook[[#This Row],[METRC]],6))))</f>
        <v>...</v>
      </c>
      <c r="L872" s="7" t="s">
        <v>522</v>
      </c>
    </row>
    <row r="873" spans="1:12" x14ac:dyDescent="0.25">
      <c r="A873" s="8">
        <v>5</v>
      </c>
      <c r="B873" s="54" t="s">
        <v>8172</v>
      </c>
      <c r="C873" s="131" t="s">
        <v>7439</v>
      </c>
      <c r="D873" s="9">
        <v>22</v>
      </c>
      <c r="E873" s="8" t="s">
        <v>8220</v>
      </c>
      <c r="F873" s="7" t="str">
        <f>IF(ISEVEN(ROW(ScanWorkbook[[#This Row],[SCAN INTO THIS COLUMN]])),C873,"")</f>
        <v/>
      </c>
      <c r="G873" s="7" t="str">
        <f>IF(ISEVEN(ROW(ScanWorkbook[[#This Row],[SCAN INTO THIS COLUMN]])),C874,"")</f>
        <v/>
      </c>
      <c r="H873" s="7" t="str">
        <f>LEFT(ScanWorkbook[[#This Row],[Pheno]],4)</f>
        <v/>
      </c>
      <c r="I873" s="7" t="str">
        <f>IF(SUM(COUNTIF(ScanWorkbook[[#This Row],[Pheno]],{"*.*"})),LEFT(ScanWorkbook[[#This Row],[Pheno]],7),_xlfn.CONCAT(LEFT(ScanWorkbook[[#This Row],[Pheno]],4),RIGHT(ScanWorkbook[[#This Row],[Pheno]],3)))</f>
        <v/>
      </c>
      <c r="J873" s="57" t="s">
        <v>8794</v>
      </c>
      <c r="K873" s="2" t="str">
        <f>IF(ScanWorkbook[[#This Row],[METRC]]=0,"",IF(ScanWorkbook[[#This Row],[METRC]]="","",_xlfn.CONCAT(ScanWorkbook[[#This Row],[Pheno Abv]],".",RIGHT(ScanWorkbook[[#This Row],[METRC]],6))))</f>
        <v/>
      </c>
      <c r="L873" s="7" t="s">
        <v>522</v>
      </c>
    </row>
    <row r="874" spans="1:12" x14ac:dyDescent="0.25">
      <c r="A874" s="8">
        <v>5</v>
      </c>
      <c r="B874" s="54" t="s">
        <v>8172</v>
      </c>
      <c r="C874" s="131" t="s">
        <v>7439</v>
      </c>
      <c r="D874" s="9">
        <v>23</v>
      </c>
      <c r="E874" s="8" t="s">
        <v>8220</v>
      </c>
      <c r="F874" s="7" t="str">
        <f>IF(ISEVEN(ROW(ScanWorkbook[[#This Row],[SCAN INTO THIS COLUMN]])),C874,"")</f>
        <v>.</v>
      </c>
      <c r="G874" s="7" t="str">
        <f>IF(ISEVEN(ROW(ScanWorkbook[[#This Row],[SCAN INTO THIS COLUMN]])),C875,"")</f>
        <v>.</v>
      </c>
      <c r="H874" s="7" t="str">
        <f>LEFT(ScanWorkbook[[#This Row],[Pheno]],4)</f>
        <v>.</v>
      </c>
      <c r="I874" s="7" t="str">
        <f>IF(SUM(COUNTIF(ScanWorkbook[[#This Row],[Pheno]],{"*.*"})),LEFT(ScanWorkbook[[#This Row],[Pheno]],7),_xlfn.CONCAT(LEFT(ScanWorkbook[[#This Row],[Pheno]],4),RIGHT(ScanWorkbook[[#This Row],[Pheno]],3)))</f>
        <v>.</v>
      </c>
      <c r="J874" s="57" t="s">
        <v>8795</v>
      </c>
      <c r="K874" s="2" t="str">
        <f>IF(ScanWorkbook[[#This Row],[METRC]]=0,"",IF(ScanWorkbook[[#This Row],[METRC]]="","",_xlfn.CONCAT(ScanWorkbook[[#This Row],[Pheno Abv]],".",RIGHT(ScanWorkbook[[#This Row],[METRC]],6))))</f>
        <v>...</v>
      </c>
      <c r="L874" s="7" t="s">
        <v>522</v>
      </c>
    </row>
    <row r="875" spans="1:12" x14ac:dyDescent="0.25">
      <c r="A875" s="8">
        <v>5</v>
      </c>
      <c r="B875" s="54" t="s">
        <v>8172</v>
      </c>
      <c r="C875" s="131" t="s">
        <v>7439</v>
      </c>
      <c r="D875" s="9">
        <v>23</v>
      </c>
      <c r="E875" s="8" t="s">
        <v>8220</v>
      </c>
      <c r="F875" s="7" t="str">
        <f>IF(ISEVEN(ROW(ScanWorkbook[[#This Row],[SCAN INTO THIS COLUMN]])),C875,"")</f>
        <v/>
      </c>
      <c r="G875" s="7" t="str">
        <f>IF(ISEVEN(ROW(ScanWorkbook[[#This Row],[SCAN INTO THIS COLUMN]])),C876,"")</f>
        <v/>
      </c>
      <c r="H875" s="7" t="str">
        <f>LEFT(ScanWorkbook[[#This Row],[Pheno]],4)</f>
        <v/>
      </c>
      <c r="I875" s="7" t="str">
        <f>IF(SUM(COUNTIF(ScanWorkbook[[#This Row],[Pheno]],{"*.*"})),LEFT(ScanWorkbook[[#This Row],[Pheno]],7),_xlfn.CONCAT(LEFT(ScanWorkbook[[#This Row],[Pheno]],4),RIGHT(ScanWorkbook[[#This Row],[Pheno]],3)))</f>
        <v/>
      </c>
      <c r="J875" s="57" t="s">
        <v>8795</v>
      </c>
      <c r="K875" s="2" t="str">
        <f>IF(ScanWorkbook[[#This Row],[METRC]]=0,"",IF(ScanWorkbook[[#This Row],[METRC]]="","",_xlfn.CONCAT(ScanWorkbook[[#This Row],[Pheno Abv]],".",RIGHT(ScanWorkbook[[#This Row],[METRC]],6))))</f>
        <v/>
      </c>
      <c r="L875" s="7" t="s">
        <v>522</v>
      </c>
    </row>
    <row r="876" spans="1:12" x14ac:dyDescent="0.25">
      <c r="A876" s="8">
        <v>5</v>
      </c>
      <c r="B876" s="54" t="s">
        <v>8172</v>
      </c>
      <c r="C876" s="131" t="s">
        <v>7439</v>
      </c>
      <c r="D876" s="9">
        <v>24</v>
      </c>
      <c r="E876" s="8" t="s">
        <v>8220</v>
      </c>
      <c r="F876" s="7" t="str">
        <f>IF(ISEVEN(ROW(ScanWorkbook[[#This Row],[SCAN INTO THIS COLUMN]])),C876,"")</f>
        <v>.</v>
      </c>
      <c r="G876" s="7" t="str">
        <f>IF(ISEVEN(ROW(ScanWorkbook[[#This Row],[SCAN INTO THIS COLUMN]])),C877,"")</f>
        <v>.</v>
      </c>
      <c r="H876" s="7" t="str">
        <f>LEFT(ScanWorkbook[[#This Row],[Pheno]],4)</f>
        <v>.</v>
      </c>
      <c r="I876" s="7" t="str">
        <f>IF(SUM(COUNTIF(ScanWorkbook[[#This Row],[Pheno]],{"*.*"})),LEFT(ScanWorkbook[[#This Row],[Pheno]],7),_xlfn.CONCAT(LEFT(ScanWorkbook[[#This Row],[Pheno]],4),RIGHT(ScanWorkbook[[#This Row],[Pheno]],3)))</f>
        <v>.</v>
      </c>
      <c r="J876" s="57" t="s">
        <v>8796</v>
      </c>
      <c r="K876" s="2" t="str">
        <f>IF(ScanWorkbook[[#This Row],[METRC]]=0,"",IF(ScanWorkbook[[#This Row],[METRC]]="","",_xlfn.CONCAT(ScanWorkbook[[#This Row],[Pheno Abv]],".",RIGHT(ScanWorkbook[[#This Row],[METRC]],6))))</f>
        <v>...</v>
      </c>
      <c r="L876" s="7" t="s">
        <v>522</v>
      </c>
    </row>
    <row r="877" spans="1:12" x14ac:dyDescent="0.25">
      <c r="A877" s="8">
        <v>5</v>
      </c>
      <c r="B877" s="54" t="s">
        <v>8172</v>
      </c>
      <c r="C877" s="131" t="s">
        <v>7439</v>
      </c>
      <c r="D877" s="9">
        <v>24</v>
      </c>
      <c r="E877" s="8" t="s">
        <v>8220</v>
      </c>
      <c r="F877" s="7" t="str">
        <f>IF(ISEVEN(ROW(ScanWorkbook[[#This Row],[SCAN INTO THIS COLUMN]])),C877,"")</f>
        <v/>
      </c>
      <c r="G877" s="7" t="str">
        <f>IF(ISEVEN(ROW(ScanWorkbook[[#This Row],[SCAN INTO THIS COLUMN]])),C878,"")</f>
        <v/>
      </c>
      <c r="H877" s="7" t="str">
        <f>LEFT(ScanWorkbook[[#This Row],[Pheno]],4)</f>
        <v/>
      </c>
      <c r="I877" s="7" t="str">
        <f>IF(SUM(COUNTIF(ScanWorkbook[[#This Row],[Pheno]],{"*.*"})),LEFT(ScanWorkbook[[#This Row],[Pheno]],7),_xlfn.CONCAT(LEFT(ScanWorkbook[[#This Row],[Pheno]],4),RIGHT(ScanWorkbook[[#This Row],[Pheno]],3)))</f>
        <v/>
      </c>
      <c r="J877" s="57" t="s">
        <v>8796</v>
      </c>
      <c r="K877" s="2" t="str">
        <f>IF(ScanWorkbook[[#This Row],[METRC]]=0,"",IF(ScanWorkbook[[#This Row],[METRC]]="","",_xlfn.CONCAT(ScanWorkbook[[#This Row],[Pheno Abv]],".",RIGHT(ScanWorkbook[[#This Row],[METRC]],6))))</f>
        <v/>
      </c>
      <c r="L877" s="7" t="s">
        <v>522</v>
      </c>
    </row>
    <row r="878" spans="1:12" x14ac:dyDescent="0.25">
      <c r="A878" s="8">
        <v>5</v>
      </c>
      <c r="B878" s="54" t="s">
        <v>8172</v>
      </c>
      <c r="C878" s="131" t="s">
        <v>7439</v>
      </c>
      <c r="D878" s="8">
        <v>25</v>
      </c>
      <c r="E878" s="8" t="s">
        <v>8220</v>
      </c>
      <c r="F878" s="7" t="str">
        <f>IF(ISEVEN(ROW(ScanWorkbook[[#This Row],[SCAN INTO THIS COLUMN]])),C878,"")</f>
        <v>.</v>
      </c>
      <c r="G878" s="7" t="str">
        <f>IF(ISEVEN(ROW(ScanWorkbook[[#This Row],[SCAN INTO THIS COLUMN]])),C879,"")</f>
        <v>.</v>
      </c>
      <c r="H878" s="7" t="str">
        <f>LEFT(ScanWorkbook[[#This Row],[Pheno]],4)</f>
        <v>.</v>
      </c>
      <c r="I878" s="7" t="str">
        <f>IF(SUM(COUNTIF(ScanWorkbook[[#This Row],[Pheno]],{"*.*"})),LEFT(ScanWorkbook[[#This Row],[Pheno]],7),_xlfn.CONCAT(LEFT(ScanWorkbook[[#This Row],[Pheno]],4),RIGHT(ScanWorkbook[[#This Row],[Pheno]],3)))</f>
        <v>.</v>
      </c>
      <c r="J878" s="57" t="s">
        <v>8797</v>
      </c>
      <c r="K878" s="2" t="str">
        <f>IF(ScanWorkbook[[#This Row],[METRC]]=0,"",IF(ScanWorkbook[[#This Row],[METRC]]="","",_xlfn.CONCAT(ScanWorkbook[[#This Row],[Pheno Abv]],".",RIGHT(ScanWorkbook[[#This Row],[METRC]],6))))</f>
        <v>...</v>
      </c>
      <c r="L878" s="7" t="s">
        <v>522</v>
      </c>
    </row>
    <row r="879" spans="1:12" x14ac:dyDescent="0.25">
      <c r="A879" s="8">
        <v>5</v>
      </c>
      <c r="B879" s="54" t="s">
        <v>8172</v>
      </c>
      <c r="C879" s="131" t="s">
        <v>7439</v>
      </c>
      <c r="D879" s="8">
        <v>25</v>
      </c>
      <c r="E879" s="8" t="s">
        <v>8220</v>
      </c>
      <c r="F879" s="7" t="str">
        <f>IF(ISEVEN(ROW(ScanWorkbook[[#This Row],[SCAN INTO THIS COLUMN]])),C879,"")</f>
        <v/>
      </c>
      <c r="G879" s="7" t="str">
        <f>IF(ISEVEN(ROW(ScanWorkbook[[#This Row],[SCAN INTO THIS COLUMN]])),C880,"")</f>
        <v/>
      </c>
      <c r="H879" s="7" t="str">
        <f>LEFT(ScanWorkbook[[#This Row],[Pheno]],4)</f>
        <v/>
      </c>
      <c r="I879" s="7" t="str">
        <f>IF(SUM(COUNTIF(ScanWorkbook[[#This Row],[Pheno]],{"*.*"})),LEFT(ScanWorkbook[[#This Row],[Pheno]],7),_xlfn.CONCAT(LEFT(ScanWorkbook[[#This Row],[Pheno]],4),RIGHT(ScanWorkbook[[#This Row],[Pheno]],3)))</f>
        <v/>
      </c>
      <c r="J879" s="57" t="s">
        <v>8797</v>
      </c>
      <c r="K879" s="2" t="str">
        <f>IF(ScanWorkbook[[#This Row],[METRC]]=0,"",IF(ScanWorkbook[[#This Row],[METRC]]="","",_xlfn.CONCAT(ScanWorkbook[[#This Row],[Pheno Abv]],".",RIGHT(ScanWorkbook[[#This Row],[METRC]],6))))</f>
        <v/>
      </c>
      <c r="L879" s="7" t="s">
        <v>522</v>
      </c>
    </row>
    <row r="880" spans="1:12" x14ac:dyDescent="0.25">
      <c r="A880" s="8">
        <v>5</v>
      </c>
      <c r="B880" s="54" t="s">
        <v>8172</v>
      </c>
      <c r="C880" s="131" t="s">
        <v>7439</v>
      </c>
      <c r="D880" s="8">
        <v>26</v>
      </c>
      <c r="E880" s="8" t="s">
        <v>8220</v>
      </c>
      <c r="F880" s="7" t="str">
        <f>IF(ISEVEN(ROW(ScanWorkbook[[#This Row],[SCAN INTO THIS COLUMN]])),C880,"")</f>
        <v>.</v>
      </c>
      <c r="G880" s="7" t="str">
        <f>IF(ISEVEN(ROW(ScanWorkbook[[#This Row],[SCAN INTO THIS COLUMN]])),C881,"")</f>
        <v>.</v>
      </c>
      <c r="H880" s="7" t="str">
        <f>LEFT(ScanWorkbook[[#This Row],[Pheno]],4)</f>
        <v>.</v>
      </c>
      <c r="I880" s="7" t="str">
        <f>IF(SUM(COUNTIF(ScanWorkbook[[#This Row],[Pheno]],{"*.*"})),LEFT(ScanWorkbook[[#This Row],[Pheno]],7),_xlfn.CONCAT(LEFT(ScanWorkbook[[#This Row],[Pheno]],4),RIGHT(ScanWorkbook[[#This Row],[Pheno]],3)))</f>
        <v>.</v>
      </c>
      <c r="J880" s="57" t="s">
        <v>8798</v>
      </c>
      <c r="K880" s="2" t="str">
        <f>IF(ScanWorkbook[[#This Row],[METRC]]=0,"",IF(ScanWorkbook[[#This Row],[METRC]]="","",_xlfn.CONCAT(ScanWorkbook[[#This Row],[Pheno Abv]],".",RIGHT(ScanWorkbook[[#This Row],[METRC]],6))))</f>
        <v>...</v>
      </c>
      <c r="L880" s="7" t="s">
        <v>522</v>
      </c>
    </row>
    <row r="881" spans="1:12" x14ac:dyDescent="0.25">
      <c r="A881" s="8">
        <v>5</v>
      </c>
      <c r="B881" s="54" t="s">
        <v>8172</v>
      </c>
      <c r="C881" s="131" t="s">
        <v>7439</v>
      </c>
      <c r="D881" s="8">
        <v>26</v>
      </c>
      <c r="E881" s="8" t="s">
        <v>8220</v>
      </c>
      <c r="F881" s="7" t="str">
        <f>IF(ISEVEN(ROW(ScanWorkbook[[#This Row],[SCAN INTO THIS COLUMN]])),C881,"")</f>
        <v/>
      </c>
      <c r="G881" s="7" t="str">
        <f>IF(ISEVEN(ROW(ScanWorkbook[[#This Row],[SCAN INTO THIS COLUMN]])),C882,"")</f>
        <v/>
      </c>
      <c r="H881" s="7" t="str">
        <f>LEFT(ScanWorkbook[[#This Row],[Pheno]],4)</f>
        <v/>
      </c>
      <c r="I881" s="7" t="str">
        <f>IF(SUM(COUNTIF(ScanWorkbook[[#This Row],[Pheno]],{"*.*"})),LEFT(ScanWorkbook[[#This Row],[Pheno]],7),_xlfn.CONCAT(LEFT(ScanWorkbook[[#This Row],[Pheno]],4),RIGHT(ScanWorkbook[[#This Row],[Pheno]],3)))</f>
        <v/>
      </c>
      <c r="J881" s="57" t="s">
        <v>8798</v>
      </c>
      <c r="K881" s="2" t="str">
        <f>IF(ScanWorkbook[[#This Row],[METRC]]=0,"",IF(ScanWorkbook[[#This Row],[METRC]]="","",_xlfn.CONCAT(ScanWorkbook[[#This Row],[Pheno Abv]],".",RIGHT(ScanWorkbook[[#This Row],[METRC]],6))))</f>
        <v/>
      </c>
      <c r="L881" s="7" t="s">
        <v>522</v>
      </c>
    </row>
    <row r="882" spans="1:12" x14ac:dyDescent="0.25">
      <c r="A882" s="8">
        <v>5</v>
      </c>
      <c r="B882" s="54" t="s">
        <v>8172</v>
      </c>
      <c r="C882" s="131" t="s">
        <v>7439</v>
      </c>
      <c r="D882" s="8">
        <v>27</v>
      </c>
      <c r="E882" s="8" t="s">
        <v>8220</v>
      </c>
      <c r="F882" s="7" t="str">
        <f>IF(ISEVEN(ROW(ScanWorkbook[[#This Row],[SCAN INTO THIS COLUMN]])),C882,"")</f>
        <v>.</v>
      </c>
      <c r="G882" s="7" t="str">
        <f>IF(ISEVEN(ROW(ScanWorkbook[[#This Row],[SCAN INTO THIS COLUMN]])),C883,"")</f>
        <v>.</v>
      </c>
      <c r="H882" s="7" t="str">
        <f>LEFT(ScanWorkbook[[#This Row],[Pheno]],4)</f>
        <v>.</v>
      </c>
      <c r="I882" s="7" t="str">
        <f>IF(SUM(COUNTIF(ScanWorkbook[[#This Row],[Pheno]],{"*.*"})),LEFT(ScanWorkbook[[#This Row],[Pheno]],7),_xlfn.CONCAT(LEFT(ScanWorkbook[[#This Row],[Pheno]],4),RIGHT(ScanWorkbook[[#This Row],[Pheno]],3)))</f>
        <v>.</v>
      </c>
      <c r="J882" s="57" t="s">
        <v>8799</v>
      </c>
      <c r="K882" s="2" t="str">
        <f>IF(ScanWorkbook[[#This Row],[METRC]]=0,"",IF(ScanWorkbook[[#This Row],[METRC]]="","",_xlfn.CONCAT(ScanWorkbook[[#This Row],[Pheno Abv]],".",RIGHT(ScanWorkbook[[#This Row],[METRC]],6))))</f>
        <v>...</v>
      </c>
      <c r="L882" s="7" t="s">
        <v>522</v>
      </c>
    </row>
    <row r="883" spans="1:12" x14ac:dyDescent="0.25">
      <c r="A883" s="8">
        <v>5</v>
      </c>
      <c r="B883" s="54" t="s">
        <v>8172</v>
      </c>
      <c r="C883" s="131" t="s">
        <v>7439</v>
      </c>
      <c r="D883" s="8">
        <v>27</v>
      </c>
      <c r="E883" s="8" t="s">
        <v>8220</v>
      </c>
      <c r="F883" s="7" t="str">
        <f>IF(ISEVEN(ROW(ScanWorkbook[[#This Row],[SCAN INTO THIS COLUMN]])),C883,"")</f>
        <v/>
      </c>
      <c r="G883" s="7" t="str">
        <f>IF(ISEVEN(ROW(ScanWorkbook[[#This Row],[SCAN INTO THIS COLUMN]])),C884,"")</f>
        <v/>
      </c>
      <c r="H883" s="7" t="str">
        <f>LEFT(ScanWorkbook[[#This Row],[Pheno]],4)</f>
        <v/>
      </c>
      <c r="I883" s="7" t="str">
        <f>IF(SUM(COUNTIF(ScanWorkbook[[#This Row],[Pheno]],{"*.*"})),LEFT(ScanWorkbook[[#This Row],[Pheno]],7),_xlfn.CONCAT(LEFT(ScanWorkbook[[#This Row],[Pheno]],4),RIGHT(ScanWorkbook[[#This Row],[Pheno]],3)))</f>
        <v/>
      </c>
      <c r="J883" s="57" t="s">
        <v>8799</v>
      </c>
      <c r="K883" s="2" t="str">
        <f>IF(ScanWorkbook[[#This Row],[METRC]]=0,"",IF(ScanWorkbook[[#This Row],[METRC]]="","",_xlfn.CONCAT(ScanWorkbook[[#This Row],[Pheno Abv]],".",RIGHT(ScanWorkbook[[#This Row],[METRC]],6))))</f>
        <v/>
      </c>
      <c r="L883" s="7" t="s">
        <v>522</v>
      </c>
    </row>
    <row r="884" spans="1:12" x14ac:dyDescent="0.25">
      <c r="A884" s="8">
        <v>5</v>
      </c>
      <c r="B884" s="54" t="s">
        <v>8172</v>
      </c>
      <c r="C884" s="131" t="s">
        <v>7439</v>
      </c>
      <c r="D884" s="8">
        <v>28</v>
      </c>
      <c r="E884" s="8" t="s">
        <v>8220</v>
      </c>
      <c r="F884" s="7" t="str">
        <f>IF(ISEVEN(ROW(ScanWorkbook[[#This Row],[SCAN INTO THIS COLUMN]])),C884,"")</f>
        <v>.</v>
      </c>
      <c r="G884" s="7" t="str">
        <f>IF(ISEVEN(ROW(ScanWorkbook[[#This Row],[SCAN INTO THIS COLUMN]])),C885,"")</f>
        <v>.</v>
      </c>
      <c r="H884" s="7" t="str">
        <f>LEFT(ScanWorkbook[[#This Row],[Pheno]],4)</f>
        <v>.</v>
      </c>
      <c r="I884" s="7" t="str">
        <f>IF(SUM(COUNTIF(ScanWorkbook[[#This Row],[Pheno]],{"*.*"})),LEFT(ScanWorkbook[[#This Row],[Pheno]],7),_xlfn.CONCAT(LEFT(ScanWorkbook[[#This Row],[Pheno]],4),RIGHT(ScanWorkbook[[#This Row],[Pheno]],3)))</f>
        <v>.</v>
      </c>
      <c r="J884" s="57" t="s">
        <v>8800</v>
      </c>
      <c r="K884" s="2" t="str">
        <f>IF(ScanWorkbook[[#This Row],[METRC]]=0,"",IF(ScanWorkbook[[#This Row],[METRC]]="","",_xlfn.CONCAT(ScanWorkbook[[#This Row],[Pheno Abv]],".",RIGHT(ScanWorkbook[[#This Row],[METRC]],6))))</f>
        <v>...</v>
      </c>
      <c r="L884" s="7" t="s">
        <v>522</v>
      </c>
    </row>
    <row r="885" spans="1:12" x14ac:dyDescent="0.25">
      <c r="A885" s="8">
        <v>5</v>
      </c>
      <c r="B885" s="54" t="s">
        <v>8172</v>
      </c>
      <c r="C885" s="131" t="s">
        <v>7439</v>
      </c>
      <c r="D885" s="8">
        <v>28</v>
      </c>
      <c r="E885" s="8" t="s">
        <v>8220</v>
      </c>
      <c r="F885" s="7" t="str">
        <f>IF(ISEVEN(ROW(ScanWorkbook[[#This Row],[SCAN INTO THIS COLUMN]])),C885,"")</f>
        <v/>
      </c>
      <c r="G885" s="7" t="str">
        <f>IF(ISEVEN(ROW(ScanWorkbook[[#This Row],[SCAN INTO THIS COLUMN]])),C886,"")</f>
        <v/>
      </c>
      <c r="H885" s="7" t="str">
        <f>LEFT(ScanWorkbook[[#This Row],[Pheno]],4)</f>
        <v/>
      </c>
      <c r="I885" s="7" t="str">
        <f>IF(SUM(COUNTIF(ScanWorkbook[[#This Row],[Pheno]],{"*.*"})),LEFT(ScanWorkbook[[#This Row],[Pheno]],7),_xlfn.CONCAT(LEFT(ScanWorkbook[[#This Row],[Pheno]],4),RIGHT(ScanWorkbook[[#This Row],[Pheno]],3)))</f>
        <v/>
      </c>
      <c r="J885" s="57" t="s">
        <v>8800</v>
      </c>
      <c r="K885" s="2" t="str">
        <f>IF(ScanWorkbook[[#This Row],[METRC]]=0,"",IF(ScanWorkbook[[#This Row],[METRC]]="","",_xlfn.CONCAT(ScanWorkbook[[#This Row],[Pheno Abv]],".",RIGHT(ScanWorkbook[[#This Row],[METRC]],6))))</f>
        <v/>
      </c>
      <c r="L885" s="7" t="s">
        <v>522</v>
      </c>
    </row>
    <row r="886" spans="1:12" x14ac:dyDescent="0.25">
      <c r="A886" s="8">
        <v>5</v>
      </c>
      <c r="B886" s="54" t="s">
        <v>8172</v>
      </c>
      <c r="C886" s="131" t="s">
        <v>7439</v>
      </c>
      <c r="D886" s="8">
        <v>29</v>
      </c>
      <c r="E886" s="8" t="s">
        <v>8220</v>
      </c>
      <c r="F886" s="7" t="str">
        <f>IF(ISEVEN(ROW(ScanWorkbook[[#This Row],[SCAN INTO THIS COLUMN]])),C886,"")</f>
        <v>.</v>
      </c>
      <c r="G886" s="7" t="str">
        <f>IF(ISEVEN(ROW(ScanWorkbook[[#This Row],[SCAN INTO THIS COLUMN]])),C887,"")</f>
        <v>.</v>
      </c>
      <c r="H886" s="7" t="str">
        <f>LEFT(ScanWorkbook[[#This Row],[Pheno]],4)</f>
        <v>.</v>
      </c>
      <c r="I886" s="7" t="str">
        <f>IF(SUM(COUNTIF(ScanWorkbook[[#This Row],[Pheno]],{"*.*"})),LEFT(ScanWorkbook[[#This Row],[Pheno]],7),_xlfn.CONCAT(LEFT(ScanWorkbook[[#This Row],[Pheno]],4),RIGHT(ScanWorkbook[[#This Row],[Pheno]],3)))</f>
        <v>.</v>
      </c>
      <c r="J886" s="57" t="s">
        <v>8801</v>
      </c>
      <c r="K886" s="2" t="str">
        <f>IF(ScanWorkbook[[#This Row],[METRC]]=0,"",IF(ScanWorkbook[[#This Row],[METRC]]="","",_xlfn.CONCAT(ScanWorkbook[[#This Row],[Pheno Abv]],".",RIGHT(ScanWorkbook[[#This Row],[METRC]],6))))</f>
        <v>...</v>
      </c>
      <c r="L886" s="7" t="s">
        <v>522</v>
      </c>
    </row>
    <row r="887" spans="1:12" x14ac:dyDescent="0.25">
      <c r="A887" s="8">
        <v>5</v>
      </c>
      <c r="B887" s="54" t="s">
        <v>8172</v>
      </c>
      <c r="C887" s="131" t="s">
        <v>7439</v>
      </c>
      <c r="D887" s="8">
        <v>29</v>
      </c>
      <c r="E887" s="8" t="s">
        <v>8220</v>
      </c>
      <c r="F887" s="7" t="str">
        <f>IF(ISEVEN(ROW(ScanWorkbook[[#This Row],[SCAN INTO THIS COLUMN]])),C887,"")</f>
        <v/>
      </c>
      <c r="G887" s="7" t="str">
        <f>IF(ISEVEN(ROW(ScanWorkbook[[#This Row],[SCAN INTO THIS COLUMN]])),C888,"")</f>
        <v/>
      </c>
      <c r="H887" s="7" t="str">
        <f>LEFT(ScanWorkbook[[#This Row],[Pheno]],4)</f>
        <v/>
      </c>
      <c r="I887" s="7" t="str">
        <f>IF(SUM(COUNTIF(ScanWorkbook[[#This Row],[Pheno]],{"*.*"})),LEFT(ScanWorkbook[[#This Row],[Pheno]],7),_xlfn.CONCAT(LEFT(ScanWorkbook[[#This Row],[Pheno]],4),RIGHT(ScanWorkbook[[#This Row],[Pheno]],3)))</f>
        <v/>
      </c>
      <c r="J887" s="57" t="s">
        <v>8801</v>
      </c>
      <c r="K887" s="2" t="str">
        <f>IF(ScanWorkbook[[#This Row],[METRC]]=0,"",IF(ScanWorkbook[[#This Row],[METRC]]="","",_xlfn.CONCAT(ScanWorkbook[[#This Row],[Pheno Abv]],".",RIGHT(ScanWorkbook[[#This Row],[METRC]],6))))</f>
        <v/>
      </c>
      <c r="L887" s="7" t="s">
        <v>522</v>
      </c>
    </row>
    <row r="888" spans="1:12" x14ac:dyDescent="0.25">
      <c r="A888" s="8">
        <v>5</v>
      </c>
      <c r="B888" s="54" t="s">
        <v>8172</v>
      </c>
      <c r="C888" s="131" t="s">
        <v>7439</v>
      </c>
      <c r="D888" s="8">
        <v>30</v>
      </c>
      <c r="E888" s="8" t="s">
        <v>8220</v>
      </c>
      <c r="F888" s="7" t="str">
        <f>IF(ISEVEN(ROW(ScanWorkbook[[#This Row],[SCAN INTO THIS COLUMN]])),C888,"")</f>
        <v>.</v>
      </c>
      <c r="G888" s="7" t="str">
        <f>IF(ISEVEN(ROW(ScanWorkbook[[#This Row],[SCAN INTO THIS COLUMN]])),C889,"")</f>
        <v>.</v>
      </c>
      <c r="H888" s="7" t="str">
        <f>LEFT(ScanWorkbook[[#This Row],[Pheno]],4)</f>
        <v>.</v>
      </c>
      <c r="I888" s="7" t="str">
        <f>IF(SUM(COUNTIF(ScanWorkbook[[#This Row],[Pheno]],{"*.*"})),LEFT(ScanWorkbook[[#This Row],[Pheno]],7),_xlfn.CONCAT(LEFT(ScanWorkbook[[#This Row],[Pheno]],4),RIGHT(ScanWorkbook[[#This Row],[Pheno]],3)))</f>
        <v>.</v>
      </c>
      <c r="J888" s="57" t="s">
        <v>8802</v>
      </c>
      <c r="K888" s="2" t="str">
        <f>IF(ScanWorkbook[[#This Row],[METRC]]=0,"",IF(ScanWorkbook[[#This Row],[METRC]]="","",_xlfn.CONCAT(ScanWorkbook[[#This Row],[Pheno Abv]],".",RIGHT(ScanWorkbook[[#This Row],[METRC]],6))))</f>
        <v>...</v>
      </c>
      <c r="L888" s="7" t="s">
        <v>522</v>
      </c>
    </row>
    <row r="889" spans="1:12" x14ac:dyDescent="0.25">
      <c r="A889" s="11">
        <v>5</v>
      </c>
      <c r="B889" s="55" t="s">
        <v>8172</v>
      </c>
      <c r="C889" s="131" t="s">
        <v>7439</v>
      </c>
      <c r="D889" s="11">
        <v>30</v>
      </c>
      <c r="E889" s="8" t="s">
        <v>8220</v>
      </c>
      <c r="F889" s="10" t="str">
        <f>IF(ISEVEN(ROW(ScanWorkbook[[#This Row],[SCAN INTO THIS COLUMN]])),C889,"")</f>
        <v/>
      </c>
      <c r="G889" s="10" t="str">
        <f>IF(ISEVEN(ROW(ScanWorkbook[[#This Row],[SCAN INTO THIS COLUMN]])),C890,"")</f>
        <v/>
      </c>
      <c r="H889" s="10" t="str">
        <f>LEFT(ScanWorkbook[[#This Row],[Pheno]],4)</f>
        <v/>
      </c>
      <c r="I889" s="10" t="str">
        <f>IF(SUM(COUNTIF(ScanWorkbook[[#This Row],[Pheno]],{"*.*"})),LEFT(ScanWorkbook[[#This Row],[Pheno]],7),_xlfn.CONCAT(LEFT(ScanWorkbook[[#This Row],[Pheno]],4),RIGHT(ScanWorkbook[[#This Row],[Pheno]],3)))</f>
        <v/>
      </c>
      <c r="J889" s="57" t="s">
        <v>8802</v>
      </c>
      <c r="K889" s="2" t="str">
        <f>IF(ScanWorkbook[[#This Row],[METRC]]=0,"",IF(ScanWorkbook[[#This Row],[METRC]]="","",_xlfn.CONCAT(ScanWorkbook[[#This Row],[Pheno Abv]],".",RIGHT(ScanWorkbook[[#This Row],[METRC]],6))))</f>
        <v/>
      </c>
      <c r="L889" s="7" t="s">
        <v>522</v>
      </c>
    </row>
    <row r="890" spans="1:12" x14ac:dyDescent="0.25">
      <c r="A890" s="8">
        <v>1</v>
      </c>
      <c r="B890" s="54" t="s">
        <v>8173</v>
      </c>
      <c r="C890" s="131" t="s">
        <v>9090</v>
      </c>
      <c r="D890" s="9">
        <v>1</v>
      </c>
      <c r="E890" s="8" t="s">
        <v>8221</v>
      </c>
      <c r="F890" s="7" t="str">
        <f>IF(ISEVEN(ROW(ScanWorkbook[[#This Row],[SCAN INTO THIS COLUMN]])),C890,"")</f>
        <v>1A4070000000065000094309</v>
      </c>
      <c r="G890" s="7" t="str">
        <f>IF(ISEVEN(ROW(ScanWorkbook[[#This Row],[SCAN INTO THIS COLUMN]])),C891,"")</f>
        <v>BLDS207.069904</v>
      </c>
      <c r="H890" s="7" t="str">
        <f>LEFT(ScanWorkbook[[#This Row],[Pheno]],4)</f>
        <v>BLDS</v>
      </c>
      <c r="I890" s="7" t="str">
        <f>IF(SUM(COUNTIF(ScanWorkbook[[#This Row],[Pheno]],{"*.*"})),LEFT(ScanWorkbook[[#This Row],[Pheno]],7),_xlfn.CONCAT(LEFT(ScanWorkbook[[#This Row],[Pheno]],4),RIGHT(ScanWorkbook[[#This Row],[Pheno]],3)))</f>
        <v>BLDS207</v>
      </c>
      <c r="J890" s="57" t="s">
        <v>8526</v>
      </c>
      <c r="K890" s="2" t="str">
        <f>IF(ScanWorkbook[[#This Row],[METRC]]=0,"",IF(ScanWorkbook[[#This Row],[METRC]]="","",_xlfn.CONCAT(ScanWorkbook[[#This Row],[Pheno Abv]],".",RIGHT(ScanWorkbook[[#This Row],[METRC]],6))))</f>
        <v>BLDS207.094309</v>
      </c>
      <c r="L890" s="7" t="s">
        <v>522</v>
      </c>
    </row>
    <row r="891" spans="1:12" x14ac:dyDescent="0.25">
      <c r="A891" s="8">
        <v>1</v>
      </c>
      <c r="B891" s="54" t="s">
        <v>8173</v>
      </c>
      <c r="C891" s="131" t="s">
        <v>11415</v>
      </c>
      <c r="D891" s="9">
        <v>1</v>
      </c>
      <c r="E891" s="8" t="s">
        <v>8221</v>
      </c>
      <c r="F891" s="7" t="str">
        <f>IF(ISEVEN(ROW(ScanWorkbook[[#This Row],[SCAN INTO THIS COLUMN]])),C891,"")</f>
        <v/>
      </c>
      <c r="G891" s="7" t="str">
        <f>IF(ISEVEN(ROW(ScanWorkbook[[#This Row],[SCAN INTO THIS COLUMN]])),C892,"")</f>
        <v/>
      </c>
      <c r="H891" s="7" t="str">
        <f>LEFT(ScanWorkbook[[#This Row],[Pheno]],4)</f>
        <v/>
      </c>
      <c r="I891" s="7" t="str">
        <f>IF(SUM(COUNTIF(ScanWorkbook[[#This Row],[Pheno]],{"*.*"})),LEFT(ScanWorkbook[[#This Row],[Pheno]],7),_xlfn.CONCAT(LEFT(ScanWorkbook[[#This Row],[Pheno]],4),RIGHT(ScanWorkbook[[#This Row],[Pheno]],3)))</f>
        <v/>
      </c>
      <c r="J891" s="57" t="s">
        <v>8526</v>
      </c>
      <c r="K891" s="2" t="str">
        <f>IF(ScanWorkbook[[#This Row],[METRC]]=0,"",IF(ScanWorkbook[[#This Row],[METRC]]="","",_xlfn.CONCAT(ScanWorkbook[[#This Row],[Pheno Abv]],".",RIGHT(ScanWorkbook[[#This Row],[METRC]],6))))</f>
        <v/>
      </c>
      <c r="L891" s="7" t="s">
        <v>522</v>
      </c>
    </row>
    <row r="892" spans="1:12" x14ac:dyDescent="0.25">
      <c r="A892" s="8">
        <v>1</v>
      </c>
      <c r="B892" s="54" t="s">
        <v>8173</v>
      </c>
      <c r="C892" s="131" t="s">
        <v>9093</v>
      </c>
      <c r="D892" s="9">
        <v>2</v>
      </c>
      <c r="E892" s="8" t="s">
        <v>8221</v>
      </c>
      <c r="F892" s="7" t="str">
        <f>IF(ISEVEN(ROW(ScanWorkbook[[#This Row],[SCAN INTO THIS COLUMN]])),C892,"")</f>
        <v>1A4070000000065000094589</v>
      </c>
      <c r="G892" s="7" t="str">
        <f>IF(ISEVEN(ROW(ScanWorkbook[[#This Row],[SCAN INTO THIS COLUMN]])),C893,"")</f>
        <v>SHRM014</v>
      </c>
      <c r="H892" s="7" t="str">
        <f>LEFT(ScanWorkbook[[#This Row],[Pheno]],4)</f>
        <v>SHRM</v>
      </c>
      <c r="I892" s="7" t="str">
        <f>IF(SUM(COUNTIF(ScanWorkbook[[#This Row],[Pheno]],{"*.*"})),LEFT(ScanWorkbook[[#This Row],[Pheno]],7),_xlfn.CONCAT(LEFT(ScanWorkbook[[#This Row],[Pheno]],4),RIGHT(ScanWorkbook[[#This Row],[Pheno]],3)))</f>
        <v>SHRM014</v>
      </c>
      <c r="J892" s="57" t="s">
        <v>8527</v>
      </c>
      <c r="K892" s="2" t="str">
        <f>IF(ScanWorkbook[[#This Row],[METRC]]=0,"",IF(ScanWorkbook[[#This Row],[METRC]]="","",_xlfn.CONCAT(ScanWorkbook[[#This Row],[Pheno Abv]],".",RIGHT(ScanWorkbook[[#This Row],[METRC]],6))))</f>
        <v>SHRM014.094589</v>
      </c>
      <c r="L892" s="7" t="s">
        <v>522</v>
      </c>
    </row>
    <row r="893" spans="1:12" x14ac:dyDescent="0.25">
      <c r="A893" s="8">
        <v>1</v>
      </c>
      <c r="B893" s="54" t="s">
        <v>8173</v>
      </c>
      <c r="C893" s="131" t="s">
        <v>11414</v>
      </c>
      <c r="D893" s="9">
        <v>2</v>
      </c>
      <c r="E893" s="8" t="s">
        <v>8221</v>
      </c>
      <c r="F893" s="7" t="str">
        <f>IF(ISEVEN(ROW(ScanWorkbook[[#This Row],[SCAN INTO THIS COLUMN]])),C893,"")</f>
        <v/>
      </c>
      <c r="G893" s="7" t="str">
        <f>IF(ISEVEN(ROW(ScanWorkbook[[#This Row],[SCAN INTO THIS COLUMN]])),C894,"")</f>
        <v/>
      </c>
      <c r="H893" s="7" t="str">
        <f>LEFT(ScanWorkbook[[#This Row],[Pheno]],4)</f>
        <v/>
      </c>
      <c r="I893" s="7" t="str">
        <f>IF(SUM(COUNTIF(ScanWorkbook[[#This Row],[Pheno]],{"*.*"})),LEFT(ScanWorkbook[[#This Row],[Pheno]],7),_xlfn.CONCAT(LEFT(ScanWorkbook[[#This Row],[Pheno]],4),RIGHT(ScanWorkbook[[#This Row],[Pheno]],3)))</f>
        <v/>
      </c>
      <c r="J893" s="57" t="s">
        <v>8527</v>
      </c>
      <c r="K893" s="2" t="str">
        <f>IF(ScanWorkbook[[#This Row],[METRC]]=0,"",IF(ScanWorkbook[[#This Row],[METRC]]="","",_xlfn.CONCAT(ScanWorkbook[[#This Row],[Pheno Abv]],".",RIGHT(ScanWorkbook[[#This Row],[METRC]],6))))</f>
        <v/>
      </c>
      <c r="L893" s="7" t="s">
        <v>522</v>
      </c>
    </row>
    <row r="894" spans="1:12" x14ac:dyDescent="0.25">
      <c r="A894" s="8">
        <v>1</v>
      </c>
      <c r="B894" s="54" t="s">
        <v>8173</v>
      </c>
      <c r="C894" s="131" t="s">
        <v>9088</v>
      </c>
      <c r="D894" s="9">
        <v>3</v>
      </c>
      <c r="E894" s="8" t="s">
        <v>8221</v>
      </c>
      <c r="F894" s="7" t="str">
        <f>IF(ISEVEN(ROW(ScanWorkbook[[#This Row],[SCAN INTO THIS COLUMN]])),C894,"")</f>
        <v>1A4070000000065000094286</v>
      </c>
      <c r="G894" s="7" t="str">
        <f>IF(ISEVEN(ROW(ScanWorkbook[[#This Row],[SCAN INTO THIS COLUMN]])),C895,"")</f>
        <v>BLDS207.079108</v>
      </c>
      <c r="H894" s="7" t="str">
        <f>LEFT(ScanWorkbook[[#This Row],[Pheno]],4)</f>
        <v>BLDS</v>
      </c>
      <c r="I894" s="7" t="str">
        <f>IF(SUM(COUNTIF(ScanWorkbook[[#This Row],[Pheno]],{"*.*"})),LEFT(ScanWorkbook[[#This Row],[Pheno]],7),_xlfn.CONCAT(LEFT(ScanWorkbook[[#This Row],[Pheno]],4),RIGHT(ScanWorkbook[[#This Row],[Pheno]],3)))</f>
        <v>BLDS207</v>
      </c>
      <c r="J894" s="57" t="s">
        <v>8528</v>
      </c>
      <c r="K894" s="2" t="str">
        <f>IF(ScanWorkbook[[#This Row],[METRC]]=0,"",IF(ScanWorkbook[[#This Row],[METRC]]="","",_xlfn.CONCAT(ScanWorkbook[[#This Row],[Pheno Abv]],".",RIGHT(ScanWorkbook[[#This Row],[METRC]],6))))</f>
        <v>BLDS207.094286</v>
      </c>
      <c r="L894" s="7" t="s">
        <v>522</v>
      </c>
    </row>
    <row r="895" spans="1:12" x14ac:dyDescent="0.25">
      <c r="A895" s="8">
        <v>1</v>
      </c>
      <c r="B895" s="54" t="s">
        <v>8173</v>
      </c>
      <c r="C895" s="131" t="s">
        <v>11413</v>
      </c>
      <c r="D895" s="9">
        <v>3</v>
      </c>
      <c r="E895" s="8" t="s">
        <v>8221</v>
      </c>
      <c r="F895" s="7" t="str">
        <f>IF(ISEVEN(ROW(ScanWorkbook[[#This Row],[SCAN INTO THIS COLUMN]])),C895,"")</f>
        <v/>
      </c>
      <c r="G895" s="7" t="str">
        <f>IF(ISEVEN(ROW(ScanWorkbook[[#This Row],[SCAN INTO THIS COLUMN]])),C896,"")</f>
        <v/>
      </c>
      <c r="H895" s="7" t="str">
        <f>LEFT(ScanWorkbook[[#This Row],[Pheno]],4)</f>
        <v/>
      </c>
      <c r="I895" s="7" t="str">
        <f>IF(SUM(COUNTIF(ScanWorkbook[[#This Row],[Pheno]],{"*.*"})),LEFT(ScanWorkbook[[#This Row],[Pheno]],7),_xlfn.CONCAT(LEFT(ScanWorkbook[[#This Row],[Pheno]],4),RIGHT(ScanWorkbook[[#This Row],[Pheno]],3)))</f>
        <v/>
      </c>
      <c r="J895" s="57" t="s">
        <v>8528</v>
      </c>
      <c r="K895" s="2" t="str">
        <f>IF(ScanWorkbook[[#This Row],[METRC]]=0,"",IF(ScanWorkbook[[#This Row],[METRC]]="","",_xlfn.CONCAT(ScanWorkbook[[#This Row],[Pheno Abv]],".",RIGHT(ScanWorkbook[[#This Row],[METRC]],6))))</f>
        <v/>
      </c>
      <c r="L895" s="7" t="s">
        <v>522</v>
      </c>
    </row>
    <row r="896" spans="1:12" x14ac:dyDescent="0.25">
      <c r="A896" s="8">
        <v>1</v>
      </c>
      <c r="B896" s="54" t="s">
        <v>8173</v>
      </c>
      <c r="C896" s="131" t="s">
        <v>9073</v>
      </c>
      <c r="D896" s="9">
        <v>4</v>
      </c>
      <c r="E896" s="8" t="s">
        <v>8221</v>
      </c>
      <c r="F896" s="7" t="str">
        <f>IF(ISEVEN(ROW(ScanWorkbook[[#This Row],[SCAN INTO THIS COLUMN]])),C896,"")</f>
        <v>1A4070000000065000094117</v>
      </c>
      <c r="G896" s="7" t="str">
        <f>IF(ISEVEN(ROW(ScanWorkbook[[#This Row],[SCAN INTO THIS COLUMN]])),C897,"")</f>
        <v>SOUR011.080352</v>
      </c>
      <c r="H896" s="7" t="str">
        <f>LEFT(ScanWorkbook[[#This Row],[Pheno]],4)</f>
        <v>SOUR</v>
      </c>
      <c r="I896" s="7" t="str">
        <f>IF(SUM(COUNTIF(ScanWorkbook[[#This Row],[Pheno]],{"*.*"})),LEFT(ScanWorkbook[[#This Row],[Pheno]],7),_xlfn.CONCAT(LEFT(ScanWorkbook[[#This Row],[Pheno]],4),RIGHT(ScanWorkbook[[#This Row],[Pheno]],3)))</f>
        <v>SOUR011</v>
      </c>
      <c r="J896" s="57" t="s">
        <v>8529</v>
      </c>
      <c r="K896" s="2" t="str">
        <f>IF(ScanWorkbook[[#This Row],[METRC]]=0,"",IF(ScanWorkbook[[#This Row],[METRC]]="","",_xlfn.CONCAT(ScanWorkbook[[#This Row],[Pheno Abv]],".",RIGHT(ScanWorkbook[[#This Row],[METRC]],6))))</f>
        <v>SOUR011.094117</v>
      </c>
      <c r="L896" s="7" t="s">
        <v>522</v>
      </c>
    </row>
    <row r="897" spans="1:12" x14ac:dyDescent="0.25">
      <c r="A897" s="8">
        <v>1</v>
      </c>
      <c r="B897" s="54" t="s">
        <v>8173</v>
      </c>
      <c r="C897" s="131" t="s">
        <v>7559</v>
      </c>
      <c r="D897" s="9">
        <v>4</v>
      </c>
      <c r="E897" s="8" t="s">
        <v>8221</v>
      </c>
      <c r="F897" s="7" t="str">
        <f>IF(ISEVEN(ROW(ScanWorkbook[[#This Row],[SCAN INTO THIS COLUMN]])),C897,"")</f>
        <v/>
      </c>
      <c r="G897" s="7" t="str">
        <f>IF(ISEVEN(ROW(ScanWorkbook[[#This Row],[SCAN INTO THIS COLUMN]])),C898,"")</f>
        <v/>
      </c>
      <c r="H897" s="7" t="str">
        <f>LEFT(ScanWorkbook[[#This Row],[Pheno]],4)</f>
        <v/>
      </c>
      <c r="I897" s="7" t="str">
        <f>IF(SUM(COUNTIF(ScanWorkbook[[#This Row],[Pheno]],{"*.*"})),LEFT(ScanWorkbook[[#This Row],[Pheno]],7),_xlfn.CONCAT(LEFT(ScanWorkbook[[#This Row],[Pheno]],4),RIGHT(ScanWorkbook[[#This Row],[Pheno]],3)))</f>
        <v/>
      </c>
      <c r="J897" s="57" t="s">
        <v>8529</v>
      </c>
      <c r="K897" s="2" t="str">
        <f>IF(ScanWorkbook[[#This Row],[METRC]]=0,"",IF(ScanWorkbook[[#This Row],[METRC]]="","",_xlfn.CONCAT(ScanWorkbook[[#This Row],[Pheno Abv]],".",RIGHT(ScanWorkbook[[#This Row],[METRC]],6))))</f>
        <v/>
      </c>
      <c r="L897" s="7" t="s">
        <v>522</v>
      </c>
    </row>
    <row r="898" spans="1:12" x14ac:dyDescent="0.25">
      <c r="A898" s="8">
        <v>1</v>
      </c>
      <c r="B898" s="54" t="s">
        <v>8173</v>
      </c>
      <c r="C898" s="131" t="s">
        <v>7896</v>
      </c>
      <c r="D898" s="9">
        <v>5</v>
      </c>
      <c r="E898" s="8" t="s">
        <v>8221</v>
      </c>
      <c r="F898" s="7" t="str">
        <f>IF(ISEVEN(ROW(ScanWorkbook[[#This Row],[SCAN INTO THIS COLUMN]])),C898,"")</f>
        <v>1A4070000000065000090244</v>
      </c>
      <c r="G898" s="7" t="str">
        <f>IF(ISEVEN(ROW(ScanWorkbook[[#This Row],[SCAN INTO THIS COLUMN]])),C899,"")</f>
        <v>DURP006</v>
      </c>
      <c r="H898" s="7" t="str">
        <f>LEFT(ScanWorkbook[[#This Row],[Pheno]],4)</f>
        <v>DURP</v>
      </c>
      <c r="I898" s="7" t="str">
        <f>IF(SUM(COUNTIF(ScanWorkbook[[#This Row],[Pheno]],{"*.*"})),LEFT(ScanWorkbook[[#This Row],[Pheno]],7),_xlfn.CONCAT(LEFT(ScanWorkbook[[#This Row],[Pheno]],4),RIGHT(ScanWorkbook[[#This Row],[Pheno]],3)))</f>
        <v>DURP006</v>
      </c>
      <c r="J898" s="57" t="s">
        <v>8530</v>
      </c>
      <c r="K898" s="2" t="str">
        <f>IF(ScanWorkbook[[#This Row],[METRC]]=0,"",IF(ScanWorkbook[[#This Row],[METRC]]="","",_xlfn.CONCAT(ScanWorkbook[[#This Row],[Pheno Abv]],".",RIGHT(ScanWorkbook[[#This Row],[METRC]],6))))</f>
        <v>DURP006.090244</v>
      </c>
      <c r="L898" s="7" t="s">
        <v>522</v>
      </c>
    </row>
    <row r="899" spans="1:12" x14ac:dyDescent="0.25">
      <c r="A899" s="8">
        <v>1</v>
      </c>
      <c r="B899" s="54" t="s">
        <v>8173</v>
      </c>
      <c r="C899" s="131" t="s">
        <v>2633</v>
      </c>
      <c r="D899" s="9">
        <v>5</v>
      </c>
      <c r="E899" s="8" t="s">
        <v>8221</v>
      </c>
      <c r="F899" s="7" t="str">
        <f>IF(ISEVEN(ROW(ScanWorkbook[[#This Row],[SCAN INTO THIS COLUMN]])),C899,"")</f>
        <v/>
      </c>
      <c r="G899" s="7" t="str">
        <f>IF(ISEVEN(ROW(ScanWorkbook[[#This Row],[SCAN INTO THIS COLUMN]])),C900,"")</f>
        <v/>
      </c>
      <c r="H899" s="7" t="str">
        <f>LEFT(ScanWorkbook[[#This Row],[Pheno]],4)</f>
        <v/>
      </c>
      <c r="I899" s="7" t="str">
        <f>IF(SUM(COUNTIF(ScanWorkbook[[#This Row],[Pheno]],{"*.*"})),LEFT(ScanWorkbook[[#This Row],[Pheno]],7),_xlfn.CONCAT(LEFT(ScanWorkbook[[#This Row],[Pheno]],4),RIGHT(ScanWorkbook[[#This Row],[Pheno]],3)))</f>
        <v/>
      </c>
      <c r="J899" s="57" t="s">
        <v>8530</v>
      </c>
      <c r="K899" s="2" t="str">
        <f>IF(ScanWorkbook[[#This Row],[METRC]]=0,"",IF(ScanWorkbook[[#This Row],[METRC]]="","",_xlfn.CONCAT(ScanWorkbook[[#This Row],[Pheno Abv]],".",RIGHT(ScanWorkbook[[#This Row],[METRC]],6))))</f>
        <v/>
      </c>
      <c r="L899" s="7" t="s">
        <v>522</v>
      </c>
    </row>
    <row r="900" spans="1:12" x14ac:dyDescent="0.25">
      <c r="A900" s="8">
        <v>1</v>
      </c>
      <c r="B900" s="54" t="s">
        <v>8173</v>
      </c>
      <c r="C900" s="131" t="s">
        <v>9094</v>
      </c>
      <c r="D900" s="9">
        <v>6</v>
      </c>
      <c r="E900" s="8" t="s">
        <v>8221</v>
      </c>
      <c r="F900" s="7" t="str">
        <f>IF(ISEVEN(ROW(ScanWorkbook[[#This Row],[SCAN INTO THIS COLUMN]])),C900,"")</f>
        <v>1A4070000000065000094615</v>
      </c>
      <c r="G900" s="7" t="str">
        <f>IF(ISEVEN(ROW(ScanWorkbook[[#This Row],[SCAN INTO THIS COLUMN]])),C901,"")</f>
        <v>SHRM014</v>
      </c>
      <c r="H900" s="7" t="str">
        <f>LEFT(ScanWorkbook[[#This Row],[Pheno]],4)</f>
        <v>SHRM</v>
      </c>
      <c r="I900" s="7" t="str">
        <f>IF(SUM(COUNTIF(ScanWorkbook[[#This Row],[Pheno]],{"*.*"})),LEFT(ScanWorkbook[[#This Row],[Pheno]],7),_xlfn.CONCAT(LEFT(ScanWorkbook[[#This Row],[Pheno]],4),RIGHT(ScanWorkbook[[#This Row],[Pheno]],3)))</f>
        <v>SHRM014</v>
      </c>
      <c r="J900" s="57" t="s">
        <v>8531</v>
      </c>
      <c r="K900" s="2" t="str">
        <f>IF(ScanWorkbook[[#This Row],[METRC]]=0,"",IF(ScanWorkbook[[#This Row],[METRC]]="","",_xlfn.CONCAT(ScanWorkbook[[#This Row],[Pheno Abv]],".",RIGHT(ScanWorkbook[[#This Row],[METRC]],6))))</f>
        <v>SHRM014.094615</v>
      </c>
      <c r="L900" s="7" t="s">
        <v>522</v>
      </c>
    </row>
    <row r="901" spans="1:12" x14ac:dyDescent="0.25">
      <c r="A901" s="8">
        <v>1</v>
      </c>
      <c r="B901" s="54" t="s">
        <v>8173</v>
      </c>
      <c r="C901" s="131" t="s">
        <v>11414</v>
      </c>
      <c r="D901" s="9">
        <v>6</v>
      </c>
      <c r="E901" s="8" t="s">
        <v>8221</v>
      </c>
      <c r="F901" s="7" t="str">
        <f>IF(ISEVEN(ROW(ScanWorkbook[[#This Row],[SCAN INTO THIS COLUMN]])),C901,"")</f>
        <v/>
      </c>
      <c r="G901" s="7" t="str">
        <f>IF(ISEVEN(ROW(ScanWorkbook[[#This Row],[SCAN INTO THIS COLUMN]])),C902,"")</f>
        <v/>
      </c>
      <c r="H901" s="7" t="str">
        <f>LEFT(ScanWorkbook[[#This Row],[Pheno]],4)</f>
        <v/>
      </c>
      <c r="I901" s="7" t="str">
        <f>IF(SUM(COUNTIF(ScanWorkbook[[#This Row],[Pheno]],{"*.*"})),LEFT(ScanWorkbook[[#This Row],[Pheno]],7),_xlfn.CONCAT(LEFT(ScanWorkbook[[#This Row],[Pheno]],4),RIGHT(ScanWorkbook[[#This Row],[Pheno]],3)))</f>
        <v/>
      </c>
      <c r="J901" s="57" t="s">
        <v>8531</v>
      </c>
      <c r="K901" s="2" t="str">
        <f>IF(ScanWorkbook[[#This Row],[METRC]]=0,"",IF(ScanWorkbook[[#This Row],[METRC]]="","",_xlfn.CONCAT(ScanWorkbook[[#This Row],[Pheno Abv]],".",RIGHT(ScanWorkbook[[#This Row],[METRC]],6))))</f>
        <v/>
      </c>
      <c r="L901" s="7" t="s">
        <v>522</v>
      </c>
    </row>
    <row r="902" spans="1:12" x14ac:dyDescent="0.25">
      <c r="A902" s="8">
        <v>1</v>
      </c>
      <c r="B902" s="54" t="s">
        <v>8173</v>
      </c>
      <c r="C902" s="131" t="s">
        <v>9089</v>
      </c>
      <c r="D902" s="9">
        <v>7</v>
      </c>
      <c r="E902" s="8" t="s">
        <v>8221</v>
      </c>
      <c r="F902" s="7" t="str">
        <f>IF(ISEVEN(ROW(ScanWorkbook[[#This Row],[SCAN INTO THIS COLUMN]])),C902,"")</f>
        <v>1A4070000000065000094307</v>
      </c>
      <c r="G902" s="7" t="str">
        <f>IF(ISEVEN(ROW(ScanWorkbook[[#This Row],[SCAN INTO THIS COLUMN]])),C903,"")</f>
        <v>BLDS207.079165</v>
      </c>
      <c r="H902" s="7" t="str">
        <f>LEFT(ScanWorkbook[[#This Row],[Pheno]],4)</f>
        <v>BLDS</v>
      </c>
      <c r="I902" s="7" t="str">
        <f>IF(SUM(COUNTIF(ScanWorkbook[[#This Row],[Pheno]],{"*.*"})),LEFT(ScanWorkbook[[#This Row],[Pheno]],7),_xlfn.CONCAT(LEFT(ScanWorkbook[[#This Row],[Pheno]],4),RIGHT(ScanWorkbook[[#This Row],[Pheno]],3)))</f>
        <v>BLDS207</v>
      </c>
      <c r="J902" s="57" t="s">
        <v>8532</v>
      </c>
      <c r="K902" s="2" t="str">
        <f>IF(ScanWorkbook[[#This Row],[METRC]]=0,"",IF(ScanWorkbook[[#This Row],[METRC]]="","",_xlfn.CONCAT(ScanWorkbook[[#This Row],[Pheno Abv]],".",RIGHT(ScanWorkbook[[#This Row],[METRC]],6))))</f>
        <v>BLDS207.094307</v>
      </c>
      <c r="L902" s="7" t="s">
        <v>522</v>
      </c>
    </row>
    <row r="903" spans="1:12" x14ac:dyDescent="0.25">
      <c r="A903" s="8">
        <v>1</v>
      </c>
      <c r="B903" s="54" t="s">
        <v>8173</v>
      </c>
      <c r="C903" s="131" t="s">
        <v>11416</v>
      </c>
      <c r="D903" s="9">
        <v>7</v>
      </c>
      <c r="E903" s="8" t="s">
        <v>8221</v>
      </c>
      <c r="F903" s="7" t="str">
        <f>IF(ISEVEN(ROW(ScanWorkbook[[#This Row],[SCAN INTO THIS COLUMN]])),C903,"")</f>
        <v/>
      </c>
      <c r="G903" s="7" t="str">
        <f>IF(ISEVEN(ROW(ScanWorkbook[[#This Row],[SCAN INTO THIS COLUMN]])),C904,"")</f>
        <v/>
      </c>
      <c r="H903" s="7" t="str">
        <f>LEFT(ScanWorkbook[[#This Row],[Pheno]],4)</f>
        <v/>
      </c>
      <c r="I903" s="7" t="str">
        <f>IF(SUM(COUNTIF(ScanWorkbook[[#This Row],[Pheno]],{"*.*"})),LEFT(ScanWorkbook[[#This Row],[Pheno]],7),_xlfn.CONCAT(LEFT(ScanWorkbook[[#This Row],[Pheno]],4),RIGHT(ScanWorkbook[[#This Row],[Pheno]],3)))</f>
        <v/>
      </c>
      <c r="J903" s="57" t="s">
        <v>8532</v>
      </c>
      <c r="K903" s="2" t="str">
        <f>IF(ScanWorkbook[[#This Row],[METRC]]=0,"",IF(ScanWorkbook[[#This Row],[METRC]]="","",_xlfn.CONCAT(ScanWorkbook[[#This Row],[Pheno Abv]],".",RIGHT(ScanWorkbook[[#This Row],[METRC]],6))))</f>
        <v/>
      </c>
      <c r="L903" s="7" t="s">
        <v>522</v>
      </c>
    </row>
    <row r="904" spans="1:12" x14ac:dyDescent="0.25">
      <c r="A904" s="8">
        <v>1</v>
      </c>
      <c r="B904" s="54" t="s">
        <v>8173</v>
      </c>
      <c r="C904" s="131" t="s">
        <v>7895</v>
      </c>
      <c r="D904" s="9">
        <v>8</v>
      </c>
      <c r="E904" s="8" t="s">
        <v>8221</v>
      </c>
      <c r="F904" s="7" t="str">
        <f>IF(ISEVEN(ROW(ScanWorkbook[[#This Row],[SCAN INTO THIS COLUMN]])),C904,"")</f>
        <v>1A4070000000065000090232</v>
      </c>
      <c r="G904" s="7" t="str">
        <f>IF(ISEVEN(ROW(ScanWorkbook[[#This Row],[SCAN INTO THIS COLUMN]])),C905,"")</f>
        <v>DURP006.</v>
      </c>
      <c r="H904" s="7" t="str">
        <f>LEFT(ScanWorkbook[[#This Row],[Pheno]],4)</f>
        <v>DURP</v>
      </c>
      <c r="I904" s="7" t="str">
        <f>IF(SUM(COUNTIF(ScanWorkbook[[#This Row],[Pheno]],{"*.*"})),LEFT(ScanWorkbook[[#This Row],[Pheno]],7),_xlfn.CONCAT(LEFT(ScanWorkbook[[#This Row],[Pheno]],4),RIGHT(ScanWorkbook[[#This Row],[Pheno]],3)))</f>
        <v>DURP006</v>
      </c>
      <c r="J904" s="57" t="s">
        <v>8533</v>
      </c>
      <c r="K904" s="2" t="str">
        <f>IF(ScanWorkbook[[#This Row],[METRC]]=0,"",IF(ScanWorkbook[[#This Row],[METRC]]="","",_xlfn.CONCAT(ScanWorkbook[[#This Row],[Pheno Abv]],".",RIGHT(ScanWorkbook[[#This Row],[METRC]],6))))</f>
        <v>DURP006.090232</v>
      </c>
      <c r="L904" s="7" t="s">
        <v>522</v>
      </c>
    </row>
    <row r="905" spans="1:12" x14ac:dyDescent="0.25">
      <c r="A905" s="8">
        <v>1</v>
      </c>
      <c r="B905" s="54" t="s">
        <v>8173</v>
      </c>
      <c r="C905" s="131" t="s">
        <v>11423</v>
      </c>
      <c r="D905" s="9">
        <v>8</v>
      </c>
      <c r="E905" s="8" t="s">
        <v>8221</v>
      </c>
      <c r="F905" s="7" t="str">
        <f>IF(ISEVEN(ROW(ScanWorkbook[[#This Row],[SCAN INTO THIS COLUMN]])),C905,"")</f>
        <v/>
      </c>
      <c r="G905" s="7" t="str">
        <f>IF(ISEVEN(ROW(ScanWorkbook[[#This Row],[SCAN INTO THIS COLUMN]])),C906,"")</f>
        <v/>
      </c>
      <c r="H905" s="7" t="str">
        <f>LEFT(ScanWorkbook[[#This Row],[Pheno]],4)</f>
        <v/>
      </c>
      <c r="I905" s="7" t="str">
        <f>IF(SUM(COUNTIF(ScanWorkbook[[#This Row],[Pheno]],{"*.*"})),LEFT(ScanWorkbook[[#This Row],[Pheno]],7),_xlfn.CONCAT(LEFT(ScanWorkbook[[#This Row],[Pheno]],4),RIGHT(ScanWorkbook[[#This Row],[Pheno]],3)))</f>
        <v/>
      </c>
      <c r="J905" s="57" t="s">
        <v>8533</v>
      </c>
      <c r="K905" s="2" t="str">
        <f>IF(ScanWorkbook[[#This Row],[METRC]]=0,"",IF(ScanWorkbook[[#This Row],[METRC]]="","",_xlfn.CONCAT(ScanWorkbook[[#This Row],[Pheno Abv]],".",RIGHT(ScanWorkbook[[#This Row],[METRC]],6))))</f>
        <v/>
      </c>
      <c r="L905" s="7" t="s">
        <v>522</v>
      </c>
    </row>
    <row r="906" spans="1:12" x14ac:dyDescent="0.25">
      <c r="A906" s="8">
        <v>1</v>
      </c>
      <c r="B906" s="54" t="s">
        <v>8173</v>
      </c>
      <c r="C906" s="131" t="s">
        <v>7862</v>
      </c>
      <c r="D906" s="9">
        <v>9</v>
      </c>
      <c r="E906" s="8" t="s">
        <v>8221</v>
      </c>
      <c r="F906" s="7" t="str">
        <f>IF(ISEVEN(ROW(ScanWorkbook[[#This Row],[SCAN INTO THIS COLUMN]])),C906,"")</f>
        <v>1A4070000000065000090086</v>
      </c>
      <c r="G906" s="7" t="str">
        <f>IF(ISEVEN(ROW(ScanWorkbook[[#This Row],[SCAN INTO THIS COLUMN]])),C907,"")</f>
        <v>DOMO011.SEED</v>
      </c>
      <c r="H906" s="7" t="str">
        <f>LEFT(ScanWorkbook[[#This Row],[Pheno]],4)</f>
        <v>DOMO</v>
      </c>
      <c r="I906" s="7" t="str">
        <f>IF(SUM(COUNTIF(ScanWorkbook[[#This Row],[Pheno]],{"*.*"})),LEFT(ScanWorkbook[[#This Row],[Pheno]],7),_xlfn.CONCAT(LEFT(ScanWorkbook[[#This Row],[Pheno]],4),RIGHT(ScanWorkbook[[#This Row],[Pheno]],3)))</f>
        <v>DOMO011</v>
      </c>
      <c r="J906" s="57" t="s">
        <v>8534</v>
      </c>
      <c r="K906" s="2" t="str">
        <f>IF(ScanWorkbook[[#This Row],[METRC]]=0,"",IF(ScanWorkbook[[#This Row],[METRC]]="","",_xlfn.CONCAT(ScanWorkbook[[#This Row],[Pheno Abv]],".",RIGHT(ScanWorkbook[[#This Row],[METRC]],6))))</f>
        <v>DOMO011.090086</v>
      </c>
      <c r="L906" s="7" t="s">
        <v>522</v>
      </c>
    </row>
    <row r="907" spans="1:12" x14ac:dyDescent="0.25">
      <c r="A907" s="8">
        <v>1</v>
      </c>
      <c r="B907" s="54" t="s">
        <v>8173</v>
      </c>
      <c r="C907" s="131" t="s">
        <v>11424</v>
      </c>
      <c r="D907" s="9">
        <v>9</v>
      </c>
      <c r="E907" s="8" t="s">
        <v>8221</v>
      </c>
      <c r="F907" s="7" t="str">
        <f>IF(ISEVEN(ROW(ScanWorkbook[[#This Row],[SCAN INTO THIS COLUMN]])),C907,"")</f>
        <v/>
      </c>
      <c r="G907" s="7" t="str">
        <f>IF(ISEVEN(ROW(ScanWorkbook[[#This Row],[SCAN INTO THIS COLUMN]])),C908,"")</f>
        <v/>
      </c>
      <c r="H907" s="7" t="str">
        <f>LEFT(ScanWorkbook[[#This Row],[Pheno]],4)</f>
        <v/>
      </c>
      <c r="I907" s="7" t="str">
        <f>IF(SUM(COUNTIF(ScanWorkbook[[#This Row],[Pheno]],{"*.*"})),LEFT(ScanWorkbook[[#This Row],[Pheno]],7),_xlfn.CONCAT(LEFT(ScanWorkbook[[#This Row],[Pheno]],4),RIGHT(ScanWorkbook[[#This Row],[Pheno]],3)))</f>
        <v/>
      </c>
      <c r="J907" s="57" t="s">
        <v>8534</v>
      </c>
      <c r="K907" s="2" t="str">
        <f>IF(ScanWorkbook[[#This Row],[METRC]]=0,"",IF(ScanWorkbook[[#This Row],[METRC]]="","",_xlfn.CONCAT(ScanWorkbook[[#This Row],[Pheno Abv]],".",RIGHT(ScanWorkbook[[#This Row],[METRC]],6))))</f>
        <v/>
      </c>
      <c r="L907" s="7" t="s">
        <v>522</v>
      </c>
    </row>
    <row r="908" spans="1:12" x14ac:dyDescent="0.25">
      <c r="A908" s="8">
        <v>1</v>
      </c>
      <c r="B908" s="54" t="s">
        <v>8173</v>
      </c>
      <c r="C908" s="131" t="s">
        <v>9079</v>
      </c>
      <c r="D908" s="9">
        <v>10</v>
      </c>
      <c r="E908" s="8" t="s">
        <v>8221</v>
      </c>
      <c r="F908" s="7" t="str">
        <f>IF(ISEVEN(ROW(ScanWorkbook[[#This Row],[SCAN INTO THIS COLUMN]])),C908,"")</f>
        <v>1A4070000000065000094837</v>
      </c>
      <c r="G908" s="7" t="str">
        <f>IF(ISEVEN(ROW(ScanWorkbook[[#This Row],[SCAN INTO THIS COLUMN]])),C909,"")</f>
        <v>SUNL006.083206</v>
      </c>
      <c r="H908" s="7" t="str">
        <f>LEFT(ScanWorkbook[[#This Row],[Pheno]],4)</f>
        <v>SUNL</v>
      </c>
      <c r="I908" s="7" t="str">
        <f>IF(SUM(COUNTIF(ScanWorkbook[[#This Row],[Pheno]],{"*.*"})),LEFT(ScanWorkbook[[#This Row],[Pheno]],7),_xlfn.CONCAT(LEFT(ScanWorkbook[[#This Row],[Pheno]],4),RIGHT(ScanWorkbook[[#This Row],[Pheno]],3)))</f>
        <v>SUNL006</v>
      </c>
      <c r="J908" s="57" t="s">
        <v>8803</v>
      </c>
      <c r="K908" s="2" t="str">
        <f>IF(ScanWorkbook[[#This Row],[METRC]]=0,"",IF(ScanWorkbook[[#This Row],[METRC]]="","",_xlfn.CONCAT(ScanWorkbook[[#This Row],[Pheno Abv]],".",RIGHT(ScanWorkbook[[#This Row],[METRC]],6))))</f>
        <v>SUNL006.094837</v>
      </c>
      <c r="L908" s="7" t="s">
        <v>522</v>
      </c>
    </row>
    <row r="909" spans="1:12" x14ac:dyDescent="0.25">
      <c r="A909" s="8">
        <v>1</v>
      </c>
      <c r="B909" s="54" t="s">
        <v>8173</v>
      </c>
      <c r="C909" s="131" t="s">
        <v>7611</v>
      </c>
      <c r="D909" s="9">
        <v>10</v>
      </c>
      <c r="E909" s="8" t="s">
        <v>8221</v>
      </c>
      <c r="F909" s="7" t="str">
        <f>IF(ISEVEN(ROW(ScanWorkbook[[#This Row],[SCAN INTO THIS COLUMN]])),C909,"")</f>
        <v/>
      </c>
      <c r="G909" s="7" t="str">
        <f>IF(ISEVEN(ROW(ScanWorkbook[[#This Row],[SCAN INTO THIS COLUMN]])),C910,"")</f>
        <v/>
      </c>
      <c r="H909" s="7" t="str">
        <f>LEFT(ScanWorkbook[[#This Row],[Pheno]],4)</f>
        <v/>
      </c>
      <c r="I909" s="7" t="str">
        <f>IF(SUM(COUNTIF(ScanWorkbook[[#This Row],[Pheno]],{"*.*"})),LEFT(ScanWorkbook[[#This Row],[Pheno]],7),_xlfn.CONCAT(LEFT(ScanWorkbook[[#This Row],[Pheno]],4),RIGHT(ScanWorkbook[[#This Row],[Pheno]],3)))</f>
        <v/>
      </c>
      <c r="J909" s="57" t="s">
        <v>8803</v>
      </c>
      <c r="K909" s="2" t="str">
        <f>IF(ScanWorkbook[[#This Row],[METRC]]=0,"",IF(ScanWorkbook[[#This Row],[METRC]]="","",_xlfn.CONCAT(ScanWorkbook[[#This Row],[Pheno Abv]],".",RIGHT(ScanWorkbook[[#This Row],[METRC]],6))))</f>
        <v/>
      </c>
      <c r="L909" s="7" t="s">
        <v>522</v>
      </c>
    </row>
    <row r="910" spans="1:12" x14ac:dyDescent="0.25">
      <c r="A910" s="8">
        <v>1</v>
      </c>
      <c r="B910" s="54" t="s">
        <v>8173</v>
      </c>
      <c r="C910" s="131" t="s">
        <v>7439</v>
      </c>
      <c r="D910" s="9">
        <v>11</v>
      </c>
      <c r="E910" s="8" t="s">
        <v>8221</v>
      </c>
      <c r="F910" s="7" t="str">
        <f>IF(ISEVEN(ROW(ScanWorkbook[[#This Row],[SCAN INTO THIS COLUMN]])),C910,"")</f>
        <v>.</v>
      </c>
      <c r="G910" s="7" t="str">
        <f>IF(ISEVEN(ROW(ScanWorkbook[[#This Row],[SCAN INTO THIS COLUMN]])),C911,"")</f>
        <v>.</v>
      </c>
      <c r="H910" s="7" t="str">
        <f>LEFT(ScanWorkbook[[#This Row],[Pheno]],4)</f>
        <v>.</v>
      </c>
      <c r="I910" s="7" t="str">
        <f>IF(SUM(COUNTIF(ScanWorkbook[[#This Row],[Pheno]],{"*.*"})),LEFT(ScanWorkbook[[#This Row],[Pheno]],7),_xlfn.CONCAT(LEFT(ScanWorkbook[[#This Row],[Pheno]],4),RIGHT(ScanWorkbook[[#This Row],[Pheno]],3)))</f>
        <v>.</v>
      </c>
      <c r="J910" s="57" t="s">
        <v>8804</v>
      </c>
      <c r="K910" s="2" t="str">
        <f>IF(ScanWorkbook[[#This Row],[METRC]]=0,"",IF(ScanWorkbook[[#This Row],[METRC]]="","",_xlfn.CONCAT(ScanWorkbook[[#This Row],[Pheno Abv]],".",RIGHT(ScanWorkbook[[#This Row],[METRC]],6))))</f>
        <v>...</v>
      </c>
      <c r="L910" s="7" t="s">
        <v>522</v>
      </c>
    </row>
    <row r="911" spans="1:12" x14ac:dyDescent="0.25">
      <c r="A911" s="8">
        <v>1</v>
      </c>
      <c r="B911" s="54" t="s">
        <v>8173</v>
      </c>
      <c r="C911" s="131" t="s">
        <v>7439</v>
      </c>
      <c r="D911" s="9">
        <v>11</v>
      </c>
      <c r="E911" s="8" t="s">
        <v>8221</v>
      </c>
      <c r="F911" s="7" t="str">
        <f>IF(ISEVEN(ROW(ScanWorkbook[[#This Row],[SCAN INTO THIS COLUMN]])),C911,"")</f>
        <v/>
      </c>
      <c r="G911" s="7" t="str">
        <f>IF(ISEVEN(ROW(ScanWorkbook[[#This Row],[SCAN INTO THIS COLUMN]])),C912,"")</f>
        <v/>
      </c>
      <c r="H911" s="7" t="str">
        <f>LEFT(ScanWorkbook[[#This Row],[Pheno]],4)</f>
        <v/>
      </c>
      <c r="I911" s="7" t="str">
        <f>IF(SUM(COUNTIF(ScanWorkbook[[#This Row],[Pheno]],{"*.*"})),LEFT(ScanWorkbook[[#This Row],[Pheno]],7),_xlfn.CONCAT(LEFT(ScanWorkbook[[#This Row],[Pheno]],4),RIGHT(ScanWorkbook[[#This Row],[Pheno]],3)))</f>
        <v/>
      </c>
      <c r="J911" s="57" t="s">
        <v>8804</v>
      </c>
      <c r="K911" s="2" t="str">
        <f>IF(ScanWorkbook[[#This Row],[METRC]]=0,"",IF(ScanWorkbook[[#This Row],[METRC]]="","",_xlfn.CONCAT(ScanWorkbook[[#This Row],[Pheno Abv]],".",RIGHT(ScanWorkbook[[#This Row],[METRC]],6))))</f>
        <v/>
      </c>
      <c r="L911" s="7" t="s">
        <v>522</v>
      </c>
    </row>
    <row r="912" spans="1:12" x14ac:dyDescent="0.25">
      <c r="A912" s="8">
        <v>1</v>
      </c>
      <c r="B912" s="54" t="s">
        <v>8173</v>
      </c>
      <c r="C912" s="131" t="s">
        <v>7439</v>
      </c>
      <c r="D912" s="9">
        <v>12</v>
      </c>
      <c r="E912" s="8" t="s">
        <v>8221</v>
      </c>
      <c r="F912" s="7" t="str">
        <f>IF(ISEVEN(ROW(ScanWorkbook[[#This Row],[SCAN INTO THIS COLUMN]])),C912,"")</f>
        <v>.</v>
      </c>
      <c r="G912" s="7" t="str">
        <f>IF(ISEVEN(ROW(ScanWorkbook[[#This Row],[SCAN INTO THIS COLUMN]])),C913,"")</f>
        <v>.</v>
      </c>
      <c r="H912" s="7" t="str">
        <f>LEFT(ScanWorkbook[[#This Row],[Pheno]],4)</f>
        <v>.</v>
      </c>
      <c r="I912" s="7" t="str">
        <f>IF(SUM(COUNTIF(ScanWorkbook[[#This Row],[Pheno]],{"*.*"})),LEFT(ScanWorkbook[[#This Row],[Pheno]],7),_xlfn.CONCAT(LEFT(ScanWorkbook[[#This Row],[Pheno]],4),RIGHT(ScanWorkbook[[#This Row],[Pheno]],3)))</f>
        <v>.</v>
      </c>
      <c r="J912" s="57" t="s">
        <v>8805</v>
      </c>
      <c r="K912" s="2" t="str">
        <f>IF(ScanWorkbook[[#This Row],[METRC]]=0,"",IF(ScanWorkbook[[#This Row],[METRC]]="","",_xlfn.CONCAT(ScanWorkbook[[#This Row],[Pheno Abv]],".",RIGHT(ScanWorkbook[[#This Row],[METRC]],6))))</f>
        <v>...</v>
      </c>
      <c r="L912" s="7" t="s">
        <v>522</v>
      </c>
    </row>
    <row r="913" spans="1:12" x14ac:dyDescent="0.25">
      <c r="A913" s="8">
        <v>1</v>
      </c>
      <c r="B913" s="54" t="s">
        <v>8173</v>
      </c>
      <c r="C913" s="131" t="s">
        <v>7439</v>
      </c>
      <c r="D913" s="9">
        <v>12</v>
      </c>
      <c r="E913" s="8" t="s">
        <v>8221</v>
      </c>
      <c r="F913" s="7" t="str">
        <f>IF(ISEVEN(ROW(ScanWorkbook[[#This Row],[SCAN INTO THIS COLUMN]])),C913,"")</f>
        <v/>
      </c>
      <c r="G913" s="7" t="str">
        <f>IF(ISEVEN(ROW(ScanWorkbook[[#This Row],[SCAN INTO THIS COLUMN]])),C914,"")</f>
        <v/>
      </c>
      <c r="H913" s="7" t="str">
        <f>LEFT(ScanWorkbook[[#This Row],[Pheno]],4)</f>
        <v/>
      </c>
      <c r="I913" s="7" t="str">
        <f>IF(SUM(COUNTIF(ScanWorkbook[[#This Row],[Pheno]],{"*.*"})),LEFT(ScanWorkbook[[#This Row],[Pheno]],7),_xlfn.CONCAT(LEFT(ScanWorkbook[[#This Row],[Pheno]],4),RIGHT(ScanWorkbook[[#This Row],[Pheno]],3)))</f>
        <v/>
      </c>
      <c r="J913" s="57" t="s">
        <v>8805</v>
      </c>
      <c r="K913" s="2" t="str">
        <f>IF(ScanWorkbook[[#This Row],[METRC]]=0,"",IF(ScanWorkbook[[#This Row],[METRC]]="","",_xlfn.CONCAT(ScanWorkbook[[#This Row],[Pheno Abv]],".",RIGHT(ScanWorkbook[[#This Row],[METRC]],6))))</f>
        <v/>
      </c>
      <c r="L913" s="7" t="s">
        <v>522</v>
      </c>
    </row>
    <row r="914" spans="1:12" x14ac:dyDescent="0.25">
      <c r="A914" s="8">
        <v>1</v>
      </c>
      <c r="B914" s="54" t="s">
        <v>8173</v>
      </c>
      <c r="C914" s="131" t="s">
        <v>7439</v>
      </c>
      <c r="D914" s="9">
        <v>13</v>
      </c>
      <c r="E914" s="8" t="s">
        <v>8221</v>
      </c>
      <c r="F914" s="7" t="str">
        <f>IF(ISEVEN(ROW(ScanWorkbook[[#This Row],[SCAN INTO THIS COLUMN]])),C914,"")</f>
        <v>.</v>
      </c>
      <c r="G914" s="7" t="str">
        <f>IF(ISEVEN(ROW(ScanWorkbook[[#This Row],[SCAN INTO THIS COLUMN]])),C915,"")</f>
        <v>.</v>
      </c>
      <c r="H914" s="7" t="str">
        <f>LEFT(ScanWorkbook[[#This Row],[Pheno]],4)</f>
        <v>.</v>
      </c>
      <c r="I914" s="7" t="str">
        <f>IF(SUM(COUNTIF(ScanWorkbook[[#This Row],[Pheno]],{"*.*"})),LEFT(ScanWorkbook[[#This Row],[Pheno]],7),_xlfn.CONCAT(LEFT(ScanWorkbook[[#This Row],[Pheno]],4),RIGHT(ScanWorkbook[[#This Row],[Pheno]],3)))</f>
        <v>.</v>
      </c>
      <c r="J914" s="57" t="s">
        <v>8806</v>
      </c>
      <c r="K914" s="2" t="str">
        <f>IF(ScanWorkbook[[#This Row],[METRC]]=0,"",IF(ScanWorkbook[[#This Row],[METRC]]="","",_xlfn.CONCAT(ScanWorkbook[[#This Row],[Pheno Abv]],".",RIGHT(ScanWorkbook[[#This Row],[METRC]],6))))</f>
        <v>...</v>
      </c>
      <c r="L914" s="7" t="s">
        <v>522</v>
      </c>
    </row>
    <row r="915" spans="1:12" x14ac:dyDescent="0.25">
      <c r="A915" s="8">
        <v>1</v>
      </c>
      <c r="B915" s="54" t="s">
        <v>8173</v>
      </c>
      <c r="C915" s="131" t="s">
        <v>7439</v>
      </c>
      <c r="D915" s="9">
        <v>13</v>
      </c>
      <c r="E915" s="8" t="s">
        <v>8221</v>
      </c>
      <c r="F915" s="7" t="str">
        <f>IF(ISEVEN(ROW(ScanWorkbook[[#This Row],[SCAN INTO THIS COLUMN]])),C915,"")</f>
        <v/>
      </c>
      <c r="G915" s="7" t="str">
        <f>IF(ISEVEN(ROW(ScanWorkbook[[#This Row],[SCAN INTO THIS COLUMN]])),C916,"")</f>
        <v/>
      </c>
      <c r="H915" s="7" t="str">
        <f>LEFT(ScanWorkbook[[#This Row],[Pheno]],4)</f>
        <v/>
      </c>
      <c r="I915" s="7" t="str">
        <f>IF(SUM(COUNTIF(ScanWorkbook[[#This Row],[Pheno]],{"*.*"})),LEFT(ScanWorkbook[[#This Row],[Pheno]],7),_xlfn.CONCAT(LEFT(ScanWorkbook[[#This Row],[Pheno]],4),RIGHT(ScanWorkbook[[#This Row],[Pheno]],3)))</f>
        <v/>
      </c>
      <c r="J915" s="57" t="s">
        <v>8806</v>
      </c>
      <c r="K915" s="2" t="str">
        <f>IF(ScanWorkbook[[#This Row],[METRC]]=0,"",IF(ScanWorkbook[[#This Row],[METRC]]="","",_xlfn.CONCAT(ScanWorkbook[[#This Row],[Pheno Abv]],".",RIGHT(ScanWorkbook[[#This Row],[METRC]],6))))</f>
        <v/>
      </c>
      <c r="L915" s="7" t="s">
        <v>522</v>
      </c>
    </row>
    <row r="916" spans="1:12" x14ac:dyDescent="0.25">
      <c r="A916" s="8">
        <v>1</v>
      </c>
      <c r="B916" s="54" t="s">
        <v>8173</v>
      </c>
      <c r="C916" s="131" t="s">
        <v>7439</v>
      </c>
      <c r="D916" s="9">
        <v>14</v>
      </c>
      <c r="E916" s="8" t="s">
        <v>8221</v>
      </c>
      <c r="F916" s="7" t="str">
        <f>IF(ISEVEN(ROW(ScanWorkbook[[#This Row],[SCAN INTO THIS COLUMN]])),C916,"")</f>
        <v>.</v>
      </c>
      <c r="G916" s="7" t="str">
        <f>IF(ISEVEN(ROW(ScanWorkbook[[#This Row],[SCAN INTO THIS COLUMN]])),C917,"")</f>
        <v>.</v>
      </c>
      <c r="H916" s="7" t="str">
        <f>LEFT(ScanWorkbook[[#This Row],[Pheno]],4)</f>
        <v>.</v>
      </c>
      <c r="I916" s="7" t="str">
        <f>IF(SUM(COUNTIF(ScanWorkbook[[#This Row],[Pheno]],{"*.*"})),LEFT(ScanWorkbook[[#This Row],[Pheno]],7),_xlfn.CONCAT(LEFT(ScanWorkbook[[#This Row],[Pheno]],4),RIGHT(ScanWorkbook[[#This Row],[Pheno]],3)))</f>
        <v>.</v>
      </c>
      <c r="J916" s="57" t="s">
        <v>8807</v>
      </c>
      <c r="K916" s="2" t="str">
        <f>IF(ScanWorkbook[[#This Row],[METRC]]=0,"",IF(ScanWorkbook[[#This Row],[METRC]]="","",_xlfn.CONCAT(ScanWorkbook[[#This Row],[Pheno Abv]],".",RIGHT(ScanWorkbook[[#This Row],[METRC]],6))))</f>
        <v>...</v>
      </c>
      <c r="L916" s="7" t="s">
        <v>522</v>
      </c>
    </row>
    <row r="917" spans="1:12" x14ac:dyDescent="0.25">
      <c r="A917" s="8">
        <v>1</v>
      </c>
      <c r="B917" s="54" t="s">
        <v>8173</v>
      </c>
      <c r="C917" s="131" t="s">
        <v>7439</v>
      </c>
      <c r="D917" s="9">
        <v>14</v>
      </c>
      <c r="E917" s="8" t="s">
        <v>8221</v>
      </c>
      <c r="F917" s="7" t="str">
        <f>IF(ISEVEN(ROW(ScanWorkbook[[#This Row],[SCAN INTO THIS COLUMN]])),C917,"")</f>
        <v/>
      </c>
      <c r="G917" s="7" t="str">
        <f>IF(ISEVEN(ROW(ScanWorkbook[[#This Row],[SCAN INTO THIS COLUMN]])),C918,"")</f>
        <v/>
      </c>
      <c r="H917" s="7" t="str">
        <f>LEFT(ScanWorkbook[[#This Row],[Pheno]],4)</f>
        <v/>
      </c>
      <c r="I917" s="7" t="str">
        <f>IF(SUM(COUNTIF(ScanWorkbook[[#This Row],[Pheno]],{"*.*"})),LEFT(ScanWorkbook[[#This Row],[Pheno]],7),_xlfn.CONCAT(LEFT(ScanWorkbook[[#This Row],[Pheno]],4),RIGHT(ScanWorkbook[[#This Row],[Pheno]],3)))</f>
        <v/>
      </c>
      <c r="J917" s="57" t="s">
        <v>8807</v>
      </c>
      <c r="K917" s="2" t="str">
        <f>IF(ScanWorkbook[[#This Row],[METRC]]=0,"",IF(ScanWorkbook[[#This Row],[METRC]]="","",_xlfn.CONCAT(ScanWorkbook[[#This Row],[Pheno Abv]],".",RIGHT(ScanWorkbook[[#This Row],[METRC]],6))))</f>
        <v/>
      </c>
      <c r="L917" s="7" t="s">
        <v>522</v>
      </c>
    </row>
    <row r="918" spans="1:12" x14ac:dyDescent="0.25">
      <c r="A918" s="8">
        <v>1</v>
      </c>
      <c r="B918" s="54" t="s">
        <v>8173</v>
      </c>
      <c r="C918" s="131" t="s">
        <v>7439</v>
      </c>
      <c r="D918" s="9">
        <v>15</v>
      </c>
      <c r="E918" s="8" t="s">
        <v>8221</v>
      </c>
      <c r="F918" s="7" t="str">
        <f>IF(ISEVEN(ROW(ScanWorkbook[[#This Row],[SCAN INTO THIS COLUMN]])),C918,"")</f>
        <v>.</v>
      </c>
      <c r="G918" s="7" t="str">
        <f>IF(ISEVEN(ROW(ScanWorkbook[[#This Row],[SCAN INTO THIS COLUMN]])),C919,"")</f>
        <v>.</v>
      </c>
      <c r="H918" s="7" t="str">
        <f>LEFT(ScanWorkbook[[#This Row],[Pheno]],4)</f>
        <v>.</v>
      </c>
      <c r="I918" s="7" t="str">
        <f>IF(SUM(COUNTIF(ScanWorkbook[[#This Row],[Pheno]],{"*.*"})),LEFT(ScanWorkbook[[#This Row],[Pheno]],7),_xlfn.CONCAT(LEFT(ScanWorkbook[[#This Row],[Pheno]],4),RIGHT(ScanWorkbook[[#This Row],[Pheno]],3)))</f>
        <v>.</v>
      </c>
      <c r="J918" s="57" t="s">
        <v>8808</v>
      </c>
      <c r="K918" s="2" t="str">
        <f>IF(ScanWorkbook[[#This Row],[METRC]]=0,"",IF(ScanWorkbook[[#This Row],[METRC]]="","",_xlfn.CONCAT(ScanWorkbook[[#This Row],[Pheno Abv]],".",RIGHT(ScanWorkbook[[#This Row],[METRC]],6))))</f>
        <v>...</v>
      </c>
      <c r="L918" s="7" t="s">
        <v>522</v>
      </c>
    </row>
    <row r="919" spans="1:12" x14ac:dyDescent="0.25">
      <c r="A919" s="8">
        <v>1</v>
      </c>
      <c r="B919" s="54" t="s">
        <v>8173</v>
      </c>
      <c r="C919" s="131" t="s">
        <v>7439</v>
      </c>
      <c r="D919" s="9">
        <v>15</v>
      </c>
      <c r="E919" s="8" t="s">
        <v>8221</v>
      </c>
      <c r="F919" s="7" t="str">
        <f>IF(ISEVEN(ROW(ScanWorkbook[[#This Row],[SCAN INTO THIS COLUMN]])),C919,"")</f>
        <v/>
      </c>
      <c r="G919" s="7" t="str">
        <f>IF(ISEVEN(ROW(ScanWorkbook[[#This Row],[SCAN INTO THIS COLUMN]])),C920,"")</f>
        <v/>
      </c>
      <c r="H919" s="7" t="str">
        <f>LEFT(ScanWorkbook[[#This Row],[Pheno]],4)</f>
        <v/>
      </c>
      <c r="I919" s="7" t="str">
        <f>IF(SUM(COUNTIF(ScanWorkbook[[#This Row],[Pheno]],{"*.*"})),LEFT(ScanWorkbook[[#This Row],[Pheno]],7),_xlfn.CONCAT(LEFT(ScanWorkbook[[#This Row],[Pheno]],4),RIGHT(ScanWorkbook[[#This Row],[Pheno]],3)))</f>
        <v/>
      </c>
      <c r="J919" s="57" t="s">
        <v>8808</v>
      </c>
      <c r="K919" s="2" t="str">
        <f>IF(ScanWorkbook[[#This Row],[METRC]]=0,"",IF(ScanWorkbook[[#This Row],[METRC]]="","",_xlfn.CONCAT(ScanWorkbook[[#This Row],[Pheno Abv]],".",RIGHT(ScanWorkbook[[#This Row],[METRC]],6))))</f>
        <v/>
      </c>
      <c r="L919" s="7" t="s">
        <v>522</v>
      </c>
    </row>
    <row r="920" spans="1:12" x14ac:dyDescent="0.25">
      <c r="A920" s="8">
        <v>1</v>
      </c>
      <c r="B920" s="54" t="s">
        <v>8173</v>
      </c>
      <c r="C920" s="131" t="s">
        <v>7439</v>
      </c>
      <c r="D920" s="9">
        <v>16</v>
      </c>
      <c r="E920" s="8" t="s">
        <v>8221</v>
      </c>
      <c r="F920" s="7" t="str">
        <f>IF(ISEVEN(ROW(ScanWorkbook[[#This Row],[SCAN INTO THIS COLUMN]])),C920,"")</f>
        <v>.</v>
      </c>
      <c r="G920" s="7" t="str">
        <f>IF(ISEVEN(ROW(ScanWorkbook[[#This Row],[SCAN INTO THIS COLUMN]])),C921,"")</f>
        <v>.</v>
      </c>
      <c r="H920" s="7" t="str">
        <f>LEFT(ScanWorkbook[[#This Row],[Pheno]],4)</f>
        <v>.</v>
      </c>
      <c r="I920" s="7" t="str">
        <f>IF(SUM(COUNTIF(ScanWorkbook[[#This Row],[Pheno]],{"*.*"})),LEFT(ScanWorkbook[[#This Row],[Pheno]],7),_xlfn.CONCAT(LEFT(ScanWorkbook[[#This Row],[Pheno]],4),RIGHT(ScanWorkbook[[#This Row],[Pheno]],3)))</f>
        <v>.</v>
      </c>
      <c r="J920" s="57" t="s">
        <v>8809</v>
      </c>
      <c r="K920" s="2" t="str">
        <f>IF(ScanWorkbook[[#This Row],[METRC]]=0,"",IF(ScanWorkbook[[#This Row],[METRC]]="","",_xlfn.CONCAT(ScanWorkbook[[#This Row],[Pheno Abv]],".",RIGHT(ScanWorkbook[[#This Row],[METRC]],6))))</f>
        <v>...</v>
      </c>
      <c r="L920" s="7" t="s">
        <v>522</v>
      </c>
    </row>
    <row r="921" spans="1:12" x14ac:dyDescent="0.25">
      <c r="A921" s="8">
        <v>1</v>
      </c>
      <c r="B921" s="54" t="s">
        <v>8173</v>
      </c>
      <c r="C921" s="131" t="s">
        <v>7439</v>
      </c>
      <c r="D921" s="9">
        <v>16</v>
      </c>
      <c r="E921" s="8" t="s">
        <v>8221</v>
      </c>
      <c r="F921" s="7" t="str">
        <f>IF(ISEVEN(ROW(ScanWorkbook[[#This Row],[SCAN INTO THIS COLUMN]])),C921,"")</f>
        <v/>
      </c>
      <c r="G921" s="7" t="str">
        <f>IF(ISEVEN(ROW(ScanWorkbook[[#This Row],[SCAN INTO THIS COLUMN]])),C922,"")</f>
        <v/>
      </c>
      <c r="H921" s="7" t="str">
        <f>LEFT(ScanWorkbook[[#This Row],[Pheno]],4)</f>
        <v/>
      </c>
      <c r="I921" s="7" t="str">
        <f>IF(SUM(COUNTIF(ScanWorkbook[[#This Row],[Pheno]],{"*.*"})),LEFT(ScanWorkbook[[#This Row],[Pheno]],7),_xlfn.CONCAT(LEFT(ScanWorkbook[[#This Row],[Pheno]],4),RIGHT(ScanWorkbook[[#This Row],[Pheno]],3)))</f>
        <v/>
      </c>
      <c r="J921" s="57" t="s">
        <v>8809</v>
      </c>
      <c r="K921" s="2" t="str">
        <f>IF(ScanWorkbook[[#This Row],[METRC]]=0,"",IF(ScanWorkbook[[#This Row],[METRC]]="","",_xlfn.CONCAT(ScanWorkbook[[#This Row],[Pheno Abv]],".",RIGHT(ScanWorkbook[[#This Row],[METRC]],6))))</f>
        <v/>
      </c>
      <c r="L921" s="7" t="s">
        <v>522</v>
      </c>
    </row>
    <row r="922" spans="1:12" x14ac:dyDescent="0.25">
      <c r="A922" s="8">
        <v>1</v>
      </c>
      <c r="B922" s="54" t="s">
        <v>8173</v>
      </c>
      <c r="C922" s="131" t="s">
        <v>7439</v>
      </c>
      <c r="D922" s="9">
        <v>17</v>
      </c>
      <c r="E922" s="8" t="s">
        <v>8221</v>
      </c>
      <c r="F922" s="7" t="str">
        <f>IF(ISEVEN(ROW(ScanWorkbook[[#This Row],[SCAN INTO THIS COLUMN]])),C922,"")</f>
        <v>.</v>
      </c>
      <c r="G922" s="7" t="str">
        <f>IF(ISEVEN(ROW(ScanWorkbook[[#This Row],[SCAN INTO THIS COLUMN]])),C923,"")</f>
        <v>.</v>
      </c>
      <c r="H922" s="7" t="str">
        <f>LEFT(ScanWorkbook[[#This Row],[Pheno]],4)</f>
        <v>.</v>
      </c>
      <c r="I922" s="7" t="str">
        <f>IF(SUM(COUNTIF(ScanWorkbook[[#This Row],[Pheno]],{"*.*"})),LEFT(ScanWorkbook[[#This Row],[Pheno]],7),_xlfn.CONCAT(LEFT(ScanWorkbook[[#This Row],[Pheno]],4),RIGHT(ScanWorkbook[[#This Row],[Pheno]],3)))</f>
        <v>.</v>
      </c>
      <c r="J922" s="57" t="s">
        <v>8810</v>
      </c>
      <c r="K922" s="2" t="str">
        <f>IF(ScanWorkbook[[#This Row],[METRC]]=0,"",IF(ScanWorkbook[[#This Row],[METRC]]="","",_xlfn.CONCAT(ScanWorkbook[[#This Row],[Pheno Abv]],".",RIGHT(ScanWorkbook[[#This Row],[METRC]],6))))</f>
        <v>...</v>
      </c>
      <c r="L922" s="7" t="s">
        <v>522</v>
      </c>
    </row>
    <row r="923" spans="1:12" x14ac:dyDescent="0.25">
      <c r="A923" s="8">
        <v>1</v>
      </c>
      <c r="B923" s="54" t="s">
        <v>8173</v>
      </c>
      <c r="C923" s="131" t="s">
        <v>7439</v>
      </c>
      <c r="D923" s="9">
        <v>17</v>
      </c>
      <c r="E923" s="8" t="s">
        <v>8221</v>
      </c>
      <c r="F923" s="7" t="str">
        <f>IF(ISEVEN(ROW(ScanWorkbook[[#This Row],[SCAN INTO THIS COLUMN]])),C923,"")</f>
        <v/>
      </c>
      <c r="G923" s="7" t="str">
        <f>IF(ISEVEN(ROW(ScanWorkbook[[#This Row],[SCAN INTO THIS COLUMN]])),C924,"")</f>
        <v/>
      </c>
      <c r="H923" s="7" t="str">
        <f>LEFT(ScanWorkbook[[#This Row],[Pheno]],4)</f>
        <v/>
      </c>
      <c r="I923" s="7" t="str">
        <f>IF(SUM(COUNTIF(ScanWorkbook[[#This Row],[Pheno]],{"*.*"})),LEFT(ScanWorkbook[[#This Row],[Pheno]],7),_xlfn.CONCAT(LEFT(ScanWorkbook[[#This Row],[Pheno]],4),RIGHT(ScanWorkbook[[#This Row],[Pheno]],3)))</f>
        <v/>
      </c>
      <c r="J923" s="57" t="s">
        <v>8810</v>
      </c>
      <c r="K923" s="2" t="str">
        <f>IF(ScanWorkbook[[#This Row],[METRC]]=0,"",IF(ScanWorkbook[[#This Row],[METRC]]="","",_xlfn.CONCAT(ScanWorkbook[[#This Row],[Pheno Abv]],".",RIGHT(ScanWorkbook[[#This Row],[METRC]],6))))</f>
        <v/>
      </c>
      <c r="L923" s="7" t="s">
        <v>522</v>
      </c>
    </row>
    <row r="924" spans="1:12" x14ac:dyDescent="0.25">
      <c r="A924" s="8">
        <v>1</v>
      </c>
      <c r="B924" s="54" t="s">
        <v>8173</v>
      </c>
      <c r="C924" s="131" t="s">
        <v>7439</v>
      </c>
      <c r="D924" s="9">
        <v>18</v>
      </c>
      <c r="E924" s="8" t="s">
        <v>8221</v>
      </c>
      <c r="F924" s="7" t="str">
        <f>IF(ISEVEN(ROW(ScanWorkbook[[#This Row],[SCAN INTO THIS COLUMN]])),C924,"")</f>
        <v>.</v>
      </c>
      <c r="G924" s="7" t="str">
        <f>IF(ISEVEN(ROW(ScanWorkbook[[#This Row],[SCAN INTO THIS COLUMN]])),C925,"")</f>
        <v>.</v>
      </c>
      <c r="H924" s="7" t="str">
        <f>LEFT(ScanWorkbook[[#This Row],[Pheno]],4)</f>
        <v>.</v>
      </c>
      <c r="I924" s="7" t="str">
        <f>IF(SUM(COUNTIF(ScanWorkbook[[#This Row],[Pheno]],{"*.*"})),LEFT(ScanWorkbook[[#This Row],[Pheno]],7),_xlfn.CONCAT(LEFT(ScanWorkbook[[#This Row],[Pheno]],4),RIGHT(ScanWorkbook[[#This Row],[Pheno]],3)))</f>
        <v>.</v>
      </c>
      <c r="J924" s="57" t="s">
        <v>8811</v>
      </c>
      <c r="K924" s="2" t="str">
        <f>IF(ScanWorkbook[[#This Row],[METRC]]=0,"",IF(ScanWorkbook[[#This Row],[METRC]]="","",_xlfn.CONCAT(ScanWorkbook[[#This Row],[Pheno Abv]],".",RIGHT(ScanWorkbook[[#This Row],[METRC]],6))))</f>
        <v>...</v>
      </c>
      <c r="L924" s="7" t="s">
        <v>522</v>
      </c>
    </row>
    <row r="925" spans="1:12" x14ac:dyDescent="0.25">
      <c r="A925" s="8">
        <v>1</v>
      </c>
      <c r="B925" s="54" t="s">
        <v>8173</v>
      </c>
      <c r="C925" s="131" t="s">
        <v>7439</v>
      </c>
      <c r="D925" s="9">
        <v>18</v>
      </c>
      <c r="E925" s="8" t="s">
        <v>8221</v>
      </c>
      <c r="F925" s="7" t="str">
        <f>IF(ISEVEN(ROW(ScanWorkbook[[#This Row],[SCAN INTO THIS COLUMN]])),C925,"")</f>
        <v/>
      </c>
      <c r="G925" s="7" t="str">
        <f>IF(ISEVEN(ROW(ScanWorkbook[[#This Row],[SCAN INTO THIS COLUMN]])),C926,"")</f>
        <v/>
      </c>
      <c r="H925" s="7" t="str">
        <f>LEFT(ScanWorkbook[[#This Row],[Pheno]],4)</f>
        <v/>
      </c>
      <c r="I925" s="7" t="str">
        <f>IF(SUM(COUNTIF(ScanWorkbook[[#This Row],[Pheno]],{"*.*"})),LEFT(ScanWorkbook[[#This Row],[Pheno]],7),_xlfn.CONCAT(LEFT(ScanWorkbook[[#This Row],[Pheno]],4),RIGHT(ScanWorkbook[[#This Row],[Pheno]],3)))</f>
        <v/>
      </c>
      <c r="J925" s="57" t="s">
        <v>8811</v>
      </c>
      <c r="K925" s="2" t="str">
        <f>IF(ScanWorkbook[[#This Row],[METRC]]=0,"",IF(ScanWorkbook[[#This Row],[METRC]]="","",_xlfn.CONCAT(ScanWorkbook[[#This Row],[Pheno Abv]],".",RIGHT(ScanWorkbook[[#This Row],[METRC]],6))))</f>
        <v/>
      </c>
      <c r="L925" s="7" t="s">
        <v>522</v>
      </c>
    </row>
    <row r="926" spans="1:12" x14ac:dyDescent="0.25">
      <c r="A926" s="8">
        <v>1</v>
      </c>
      <c r="B926" s="54" t="s">
        <v>8173</v>
      </c>
      <c r="C926" s="131" t="s">
        <v>7439</v>
      </c>
      <c r="D926" s="9">
        <v>19</v>
      </c>
      <c r="E926" s="8" t="s">
        <v>8221</v>
      </c>
      <c r="F926" s="7" t="str">
        <f>IF(ISEVEN(ROW(ScanWorkbook[[#This Row],[SCAN INTO THIS COLUMN]])),C926,"")</f>
        <v>.</v>
      </c>
      <c r="G926" s="7" t="str">
        <f>IF(ISEVEN(ROW(ScanWorkbook[[#This Row],[SCAN INTO THIS COLUMN]])),C927,"")</f>
        <v>.</v>
      </c>
      <c r="H926" s="7" t="str">
        <f>LEFT(ScanWorkbook[[#This Row],[Pheno]],4)</f>
        <v>.</v>
      </c>
      <c r="I926" s="7" t="str">
        <f>IF(SUM(COUNTIF(ScanWorkbook[[#This Row],[Pheno]],{"*.*"})),LEFT(ScanWorkbook[[#This Row],[Pheno]],7),_xlfn.CONCAT(LEFT(ScanWorkbook[[#This Row],[Pheno]],4),RIGHT(ScanWorkbook[[#This Row],[Pheno]],3)))</f>
        <v>.</v>
      </c>
      <c r="J926" s="57" t="s">
        <v>8812</v>
      </c>
      <c r="K926" s="2" t="str">
        <f>IF(ScanWorkbook[[#This Row],[METRC]]=0,"",IF(ScanWorkbook[[#This Row],[METRC]]="","",_xlfn.CONCAT(ScanWorkbook[[#This Row],[Pheno Abv]],".",RIGHT(ScanWorkbook[[#This Row],[METRC]],6))))</f>
        <v>...</v>
      </c>
      <c r="L926" s="7" t="s">
        <v>522</v>
      </c>
    </row>
    <row r="927" spans="1:12" x14ac:dyDescent="0.25">
      <c r="A927" s="8">
        <v>1</v>
      </c>
      <c r="B927" s="54" t="s">
        <v>8173</v>
      </c>
      <c r="C927" s="131" t="s">
        <v>7439</v>
      </c>
      <c r="D927" s="9">
        <v>19</v>
      </c>
      <c r="E927" s="8" t="s">
        <v>8221</v>
      </c>
      <c r="F927" s="7" t="str">
        <f>IF(ISEVEN(ROW(ScanWorkbook[[#This Row],[SCAN INTO THIS COLUMN]])),C927,"")</f>
        <v/>
      </c>
      <c r="G927" s="7" t="str">
        <f>IF(ISEVEN(ROW(ScanWorkbook[[#This Row],[SCAN INTO THIS COLUMN]])),C928,"")</f>
        <v/>
      </c>
      <c r="H927" s="7" t="str">
        <f>LEFT(ScanWorkbook[[#This Row],[Pheno]],4)</f>
        <v/>
      </c>
      <c r="I927" s="7" t="str">
        <f>IF(SUM(COUNTIF(ScanWorkbook[[#This Row],[Pheno]],{"*.*"})),LEFT(ScanWorkbook[[#This Row],[Pheno]],7),_xlfn.CONCAT(LEFT(ScanWorkbook[[#This Row],[Pheno]],4),RIGHT(ScanWorkbook[[#This Row],[Pheno]],3)))</f>
        <v/>
      </c>
      <c r="J927" s="57" t="s">
        <v>8812</v>
      </c>
      <c r="K927" s="2" t="str">
        <f>IF(ScanWorkbook[[#This Row],[METRC]]=0,"",IF(ScanWorkbook[[#This Row],[METRC]]="","",_xlfn.CONCAT(ScanWorkbook[[#This Row],[Pheno Abv]],".",RIGHT(ScanWorkbook[[#This Row],[METRC]],6))))</f>
        <v/>
      </c>
      <c r="L927" s="7" t="s">
        <v>522</v>
      </c>
    </row>
    <row r="928" spans="1:12" x14ac:dyDescent="0.25">
      <c r="A928" s="8">
        <v>1</v>
      </c>
      <c r="B928" s="54" t="s">
        <v>8173</v>
      </c>
      <c r="C928" s="131" t="s">
        <v>7439</v>
      </c>
      <c r="D928" s="9">
        <v>20</v>
      </c>
      <c r="E928" s="8" t="s">
        <v>8221</v>
      </c>
      <c r="F928" s="7" t="str">
        <f>IF(ISEVEN(ROW(ScanWorkbook[[#This Row],[SCAN INTO THIS COLUMN]])),C928,"")</f>
        <v>.</v>
      </c>
      <c r="G928" s="7" t="str">
        <f>IF(ISEVEN(ROW(ScanWorkbook[[#This Row],[SCAN INTO THIS COLUMN]])),C929,"")</f>
        <v>.</v>
      </c>
      <c r="H928" s="7" t="str">
        <f>LEFT(ScanWorkbook[[#This Row],[Pheno]],4)</f>
        <v>.</v>
      </c>
      <c r="I928" s="7" t="str">
        <f>IF(SUM(COUNTIF(ScanWorkbook[[#This Row],[Pheno]],{"*.*"})),LEFT(ScanWorkbook[[#This Row],[Pheno]],7),_xlfn.CONCAT(LEFT(ScanWorkbook[[#This Row],[Pheno]],4),RIGHT(ScanWorkbook[[#This Row],[Pheno]],3)))</f>
        <v>.</v>
      </c>
      <c r="J928" s="57" t="s">
        <v>8813</v>
      </c>
      <c r="K928" s="2" t="str">
        <f>IF(ScanWorkbook[[#This Row],[METRC]]=0,"",IF(ScanWorkbook[[#This Row],[METRC]]="","",_xlfn.CONCAT(ScanWorkbook[[#This Row],[Pheno Abv]],".",RIGHT(ScanWorkbook[[#This Row],[METRC]],6))))</f>
        <v>...</v>
      </c>
      <c r="L928" s="7" t="s">
        <v>522</v>
      </c>
    </row>
    <row r="929" spans="1:12" x14ac:dyDescent="0.25">
      <c r="A929" s="8">
        <v>1</v>
      </c>
      <c r="B929" s="54" t="s">
        <v>8173</v>
      </c>
      <c r="C929" s="131" t="s">
        <v>7439</v>
      </c>
      <c r="D929" s="9">
        <v>20</v>
      </c>
      <c r="E929" s="8" t="s">
        <v>8221</v>
      </c>
      <c r="F929" s="7" t="str">
        <f>IF(ISEVEN(ROW(ScanWorkbook[[#This Row],[SCAN INTO THIS COLUMN]])),C929,"")</f>
        <v/>
      </c>
      <c r="G929" s="7" t="str">
        <f>IF(ISEVEN(ROW(ScanWorkbook[[#This Row],[SCAN INTO THIS COLUMN]])),C930,"")</f>
        <v/>
      </c>
      <c r="H929" s="7" t="str">
        <f>LEFT(ScanWorkbook[[#This Row],[Pheno]],4)</f>
        <v/>
      </c>
      <c r="I929" s="7" t="str">
        <f>IF(SUM(COUNTIF(ScanWorkbook[[#This Row],[Pheno]],{"*.*"})),LEFT(ScanWorkbook[[#This Row],[Pheno]],7),_xlfn.CONCAT(LEFT(ScanWorkbook[[#This Row],[Pheno]],4),RIGHT(ScanWorkbook[[#This Row],[Pheno]],3)))</f>
        <v/>
      </c>
      <c r="J929" s="57" t="s">
        <v>8813</v>
      </c>
      <c r="K929" s="2" t="str">
        <f>IF(ScanWorkbook[[#This Row],[METRC]]=0,"",IF(ScanWorkbook[[#This Row],[METRC]]="","",_xlfn.CONCAT(ScanWorkbook[[#This Row],[Pheno Abv]],".",RIGHT(ScanWorkbook[[#This Row],[METRC]],6))))</f>
        <v/>
      </c>
      <c r="L929" s="7" t="s">
        <v>522</v>
      </c>
    </row>
    <row r="930" spans="1:12" x14ac:dyDescent="0.25">
      <c r="A930" s="8">
        <v>1</v>
      </c>
      <c r="B930" s="54" t="s">
        <v>8173</v>
      </c>
      <c r="C930" s="131" t="s">
        <v>7439</v>
      </c>
      <c r="D930" s="9">
        <v>21</v>
      </c>
      <c r="E930" s="8" t="s">
        <v>8221</v>
      </c>
      <c r="F930" s="7" t="str">
        <f>IF(ISEVEN(ROW(ScanWorkbook[[#This Row],[SCAN INTO THIS COLUMN]])),C930,"")</f>
        <v>.</v>
      </c>
      <c r="G930" s="7" t="str">
        <f>IF(ISEVEN(ROW(ScanWorkbook[[#This Row],[SCAN INTO THIS COLUMN]])),C931,"")</f>
        <v>.</v>
      </c>
      <c r="H930" s="7" t="str">
        <f>LEFT(ScanWorkbook[[#This Row],[Pheno]],4)</f>
        <v>.</v>
      </c>
      <c r="I930" s="7" t="str">
        <f>IF(SUM(COUNTIF(ScanWorkbook[[#This Row],[Pheno]],{"*.*"})),LEFT(ScanWorkbook[[#This Row],[Pheno]],7),_xlfn.CONCAT(LEFT(ScanWorkbook[[#This Row],[Pheno]],4),RIGHT(ScanWorkbook[[#This Row],[Pheno]],3)))</f>
        <v>.</v>
      </c>
      <c r="J930" s="57" t="s">
        <v>8814</v>
      </c>
      <c r="K930" s="2" t="str">
        <f>IF(ScanWorkbook[[#This Row],[METRC]]=0,"",IF(ScanWorkbook[[#This Row],[METRC]]="","",_xlfn.CONCAT(ScanWorkbook[[#This Row],[Pheno Abv]],".",RIGHT(ScanWorkbook[[#This Row],[METRC]],6))))</f>
        <v>...</v>
      </c>
      <c r="L930" s="7" t="s">
        <v>522</v>
      </c>
    </row>
    <row r="931" spans="1:12" x14ac:dyDescent="0.25">
      <c r="A931" s="8">
        <v>1</v>
      </c>
      <c r="B931" s="54" t="s">
        <v>8173</v>
      </c>
      <c r="C931" s="131" t="s">
        <v>7439</v>
      </c>
      <c r="D931" s="9">
        <v>21</v>
      </c>
      <c r="E931" s="8" t="s">
        <v>8221</v>
      </c>
      <c r="F931" s="7" t="str">
        <f>IF(ISEVEN(ROW(ScanWorkbook[[#This Row],[SCAN INTO THIS COLUMN]])),C931,"")</f>
        <v/>
      </c>
      <c r="G931" s="7" t="str">
        <f>IF(ISEVEN(ROW(ScanWorkbook[[#This Row],[SCAN INTO THIS COLUMN]])),C932,"")</f>
        <v/>
      </c>
      <c r="H931" s="7" t="str">
        <f>LEFT(ScanWorkbook[[#This Row],[Pheno]],4)</f>
        <v/>
      </c>
      <c r="I931" s="7" t="str">
        <f>IF(SUM(COUNTIF(ScanWorkbook[[#This Row],[Pheno]],{"*.*"})),LEFT(ScanWorkbook[[#This Row],[Pheno]],7),_xlfn.CONCAT(LEFT(ScanWorkbook[[#This Row],[Pheno]],4),RIGHT(ScanWorkbook[[#This Row],[Pheno]],3)))</f>
        <v/>
      </c>
      <c r="J931" s="57" t="s">
        <v>8814</v>
      </c>
      <c r="K931" s="2" t="str">
        <f>IF(ScanWorkbook[[#This Row],[METRC]]=0,"",IF(ScanWorkbook[[#This Row],[METRC]]="","",_xlfn.CONCAT(ScanWorkbook[[#This Row],[Pheno Abv]],".",RIGHT(ScanWorkbook[[#This Row],[METRC]],6))))</f>
        <v/>
      </c>
      <c r="L931" s="7" t="s">
        <v>522</v>
      </c>
    </row>
    <row r="932" spans="1:12" x14ac:dyDescent="0.25">
      <c r="A932" s="8">
        <v>1</v>
      </c>
      <c r="B932" s="54" t="s">
        <v>8173</v>
      </c>
      <c r="C932" s="131" t="s">
        <v>7439</v>
      </c>
      <c r="D932" s="9">
        <v>22</v>
      </c>
      <c r="E932" s="8" t="s">
        <v>8221</v>
      </c>
      <c r="F932" s="7" t="str">
        <f>IF(ISEVEN(ROW(ScanWorkbook[[#This Row],[SCAN INTO THIS COLUMN]])),C932,"")</f>
        <v>.</v>
      </c>
      <c r="G932" s="7" t="str">
        <f>IF(ISEVEN(ROW(ScanWorkbook[[#This Row],[SCAN INTO THIS COLUMN]])),C933,"")</f>
        <v>.</v>
      </c>
      <c r="H932" s="7" t="str">
        <f>LEFT(ScanWorkbook[[#This Row],[Pheno]],4)</f>
        <v>.</v>
      </c>
      <c r="I932" s="7" t="str">
        <f>IF(SUM(COUNTIF(ScanWorkbook[[#This Row],[Pheno]],{"*.*"})),LEFT(ScanWorkbook[[#This Row],[Pheno]],7),_xlfn.CONCAT(LEFT(ScanWorkbook[[#This Row],[Pheno]],4),RIGHT(ScanWorkbook[[#This Row],[Pheno]],3)))</f>
        <v>.</v>
      </c>
      <c r="J932" s="57" t="s">
        <v>8815</v>
      </c>
      <c r="K932" s="2" t="str">
        <f>IF(ScanWorkbook[[#This Row],[METRC]]=0,"",IF(ScanWorkbook[[#This Row],[METRC]]="","",_xlfn.CONCAT(ScanWorkbook[[#This Row],[Pheno Abv]],".",RIGHT(ScanWorkbook[[#This Row],[METRC]],6))))</f>
        <v>...</v>
      </c>
      <c r="L932" s="7" t="s">
        <v>522</v>
      </c>
    </row>
    <row r="933" spans="1:12" x14ac:dyDescent="0.25">
      <c r="A933" s="8">
        <v>1</v>
      </c>
      <c r="B933" s="54" t="s">
        <v>8173</v>
      </c>
      <c r="C933" s="131" t="s">
        <v>7439</v>
      </c>
      <c r="D933" s="9">
        <v>22</v>
      </c>
      <c r="E933" s="8" t="s">
        <v>8221</v>
      </c>
      <c r="F933" s="7" t="str">
        <f>IF(ISEVEN(ROW(ScanWorkbook[[#This Row],[SCAN INTO THIS COLUMN]])),C933,"")</f>
        <v/>
      </c>
      <c r="G933" s="7" t="str">
        <f>IF(ISEVEN(ROW(ScanWorkbook[[#This Row],[SCAN INTO THIS COLUMN]])),C934,"")</f>
        <v/>
      </c>
      <c r="H933" s="7" t="str">
        <f>LEFT(ScanWorkbook[[#This Row],[Pheno]],4)</f>
        <v/>
      </c>
      <c r="I933" s="7" t="str">
        <f>IF(SUM(COUNTIF(ScanWorkbook[[#This Row],[Pheno]],{"*.*"})),LEFT(ScanWorkbook[[#This Row],[Pheno]],7),_xlfn.CONCAT(LEFT(ScanWorkbook[[#This Row],[Pheno]],4),RIGHT(ScanWorkbook[[#This Row],[Pheno]],3)))</f>
        <v/>
      </c>
      <c r="J933" s="57" t="s">
        <v>8815</v>
      </c>
      <c r="K933" s="2" t="str">
        <f>IF(ScanWorkbook[[#This Row],[METRC]]=0,"",IF(ScanWorkbook[[#This Row],[METRC]]="","",_xlfn.CONCAT(ScanWorkbook[[#This Row],[Pheno Abv]],".",RIGHT(ScanWorkbook[[#This Row],[METRC]],6))))</f>
        <v/>
      </c>
      <c r="L933" s="7" t="s">
        <v>522</v>
      </c>
    </row>
    <row r="934" spans="1:12" x14ac:dyDescent="0.25">
      <c r="A934" s="8">
        <v>1</v>
      </c>
      <c r="B934" s="54" t="s">
        <v>8173</v>
      </c>
      <c r="C934" s="131" t="s">
        <v>7439</v>
      </c>
      <c r="D934" s="9">
        <v>23</v>
      </c>
      <c r="E934" s="8" t="s">
        <v>8221</v>
      </c>
      <c r="F934" s="7" t="str">
        <f>IF(ISEVEN(ROW(ScanWorkbook[[#This Row],[SCAN INTO THIS COLUMN]])),C934,"")</f>
        <v>.</v>
      </c>
      <c r="G934" s="7" t="str">
        <f>IF(ISEVEN(ROW(ScanWorkbook[[#This Row],[SCAN INTO THIS COLUMN]])),C935,"")</f>
        <v>.</v>
      </c>
      <c r="H934" s="7" t="str">
        <f>LEFT(ScanWorkbook[[#This Row],[Pheno]],4)</f>
        <v>.</v>
      </c>
      <c r="I934" s="7" t="str">
        <f>IF(SUM(COUNTIF(ScanWorkbook[[#This Row],[Pheno]],{"*.*"})),LEFT(ScanWorkbook[[#This Row],[Pheno]],7),_xlfn.CONCAT(LEFT(ScanWorkbook[[#This Row],[Pheno]],4),RIGHT(ScanWorkbook[[#This Row],[Pheno]],3)))</f>
        <v>.</v>
      </c>
      <c r="J934" s="57" t="s">
        <v>8816</v>
      </c>
      <c r="K934" s="2" t="str">
        <f>IF(ScanWorkbook[[#This Row],[METRC]]=0,"",IF(ScanWorkbook[[#This Row],[METRC]]="","",_xlfn.CONCAT(ScanWorkbook[[#This Row],[Pheno Abv]],".",RIGHT(ScanWorkbook[[#This Row],[METRC]],6))))</f>
        <v>...</v>
      </c>
      <c r="L934" s="7" t="s">
        <v>522</v>
      </c>
    </row>
    <row r="935" spans="1:12" x14ac:dyDescent="0.25">
      <c r="A935" s="8">
        <v>1</v>
      </c>
      <c r="B935" s="54" t="s">
        <v>8173</v>
      </c>
      <c r="C935" s="131" t="s">
        <v>7439</v>
      </c>
      <c r="D935" s="9">
        <v>23</v>
      </c>
      <c r="E935" s="8" t="s">
        <v>8221</v>
      </c>
      <c r="F935" s="7" t="str">
        <f>IF(ISEVEN(ROW(ScanWorkbook[[#This Row],[SCAN INTO THIS COLUMN]])),C935,"")</f>
        <v/>
      </c>
      <c r="G935" s="7" t="str">
        <f>IF(ISEVEN(ROW(ScanWorkbook[[#This Row],[SCAN INTO THIS COLUMN]])),C936,"")</f>
        <v/>
      </c>
      <c r="H935" s="7" t="str">
        <f>LEFT(ScanWorkbook[[#This Row],[Pheno]],4)</f>
        <v/>
      </c>
      <c r="I935" s="7" t="str">
        <f>IF(SUM(COUNTIF(ScanWorkbook[[#This Row],[Pheno]],{"*.*"})),LEFT(ScanWorkbook[[#This Row],[Pheno]],7),_xlfn.CONCAT(LEFT(ScanWorkbook[[#This Row],[Pheno]],4),RIGHT(ScanWorkbook[[#This Row],[Pheno]],3)))</f>
        <v/>
      </c>
      <c r="J935" s="57" t="s">
        <v>8816</v>
      </c>
      <c r="K935" s="2" t="str">
        <f>IF(ScanWorkbook[[#This Row],[METRC]]=0,"",IF(ScanWorkbook[[#This Row],[METRC]]="","",_xlfn.CONCAT(ScanWorkbook[[#This Row],[Pheno Abv]],".",RIGHT(ScanWorkbook[[#This Row],[METRC]],6))))</f>
        <v/>
      </c>
      <c r="L935" s="7" t="s">
        <v>522</v>
      </c>
    </row>
    <row r="936" spans="1:12" x14ac:dyDescent="0.25">
      <c r="A936" s="8">
        <v>1</v>
      </c>
      <c r="B936" s="54" t="s">
        <v>8173</v>
      </c>
      <c r="C936" s="131" t="s">
        <v>7439</v>
      </c>
      <c r="D936" s="9">
        <v>24</v>
      </c>
      <c r="E936" s="8" t="s">
        <v>8221</v>
      </c>
      <c r="F936" s="7" t="str">
        <f>IF(ISEVEN(ROW(ScanWorkbook[[#This Row],[SCAN INTO THIS COLUMN]])),C936,"")</f>
        <v>.</v>
      </c>
      <c r="G936" s="7" t="str">
        <f>IF(ISEVEN(ROW(ScanWorkbook[[#This Row],[SCAN INTO THIS COLUMN]])),C937,"")</f>
        <v>.</v>
      </c>
      <c r="H936" s="7" t="str">
        <f>LEFT(ScanWorkbook[[#This Row],[Pheno]],4)</f>
        <v>.</v>
      </c>
      <c r="I936" s="7" t="str">
        <f>IF(SUM(COUNTIF(ScanWorkbook[[#This Row],[Pheno]],{"*.*"})),LEFT(ScanWorkbook[[#This Row],[Pheno]],7),_xlfn.CONCAT(LEFT(ScanWorkbook[[#This Row],[Pheno]],4),RIGHT(ScanWorkbook[[#This Row],[Pheno]],3)))</f>
        <v>.</v>
      </c>
      <c r="J936" s="57" t="s">
        <v>8817</v>
      </c>
      <c r="K936" s="2" t="str">
        <f>IF(ScanWorkbook[[#This Row],[METRC]]=0,"",IF(ScanWorkbook[[#This Row],[METRC]]="","",_xlfn.CONCAT(ScanWorkbook[[#This Row],[Pheno Abv]],".",RIGHT(ScanWorkbook[[#This Row],[METRC]],6))))</f>
        <v>...</v>
      </c>
      <c r="L936" s="7" t="s">
        <v>522</v>
      </c>
    </row>
    <row r="937" spans="1:12" x14ac:dyDescent="0.25">
      <c r="A937" s="8">
        <v>1</v>
      </c>
      <c r="B937" s="54" t="s">
        <v>8173</v>
      </c>
      <c r="C937" s="131" t="s">
        <v>7439</v>
      </c>
      <c r="D937" s="9">
        <v>24</v>
      </c>
      <c r="E937" s="8" t="s">
        <v>8221</v>
      </c>
      <c r="F937" s="7" t="str">
        <f>IF(ISEVEN(ROW(ScanWorkbook[[#This Row],[SCAN INTO THIS COLUMN]])),C937,"")</f>
        <v/>
      </c>
      <c r="G937" s="7" t="str">
        <f>IF(ISEVEN(ROW(ScanWorkbook[[#This Row],[SCAN INTO THIS COLUMN]])),C938,"")</f>
        <v/>
      </c>
      <c r="H937" s="7" t="str">
        <f>LEFT(ScanWorkbook[[#This Row],[Pheno]],4)</f>
        <v/>
      </c>
      <c r="I937" s="7" t="str">
        <f>IF(SUM(COUNTIF(ScanWorkbook[[#This Row],[Pheno]],{"*.*"})),LEFT(ScanWorkbook[[#This Row],[Pheno]],7),_xlfn.CONCAT(LEFT(ScanWorkbook[[#This Row],[Pheno]],4),RIGHT(ScanWorkbook[[#This Row],[Pheno]],3)))</f>
        <v/>
      </c>
      <c r="J937" s="57" t="s">
        <v>8817</v>
      </c>
      <c r="K937" s="2" t="str">
        <f>IF(ScanWorkbook[[#This Row],[METRC]]=0,"",IF(ScanWorkbook[[#This Row],[METRC]]="","",_xlfn.CONCAT(ScanWorkbook[[#This Row],[Pheno Abv]],".",RIGHT(ScanWorkbook[[#This Row],[METRC]],6))))</f>
        <v/>
      </c>
      <c r="L937" s="7" t="s">
        <v>522</v>
      </c>
    </row>
    <row r="938" spans="1:12" x14ac:dyDescent="0.25">
      <c r="A938" s="8">
        <v>1</v>
      </c>
      <c r="B938" s="54" t="s">
        <v>8173</v>
      </c>
      <c r="C938" s="131" t="s">
        <v>7439</v>
      </c>
      <c r="D938" s="8">
        <v>25</v>
      </c>
      <c r="E938" s="8" t="s">
        <v>8221</v>
      </c>
      <c r="F938" s="7" t="str">
        <f>IF(ISEVEN(ROW(ScanWorkbook[[#This Row],[SCAN INTO THIS COLUMN]])),C938,"")</f>
        <v>.</v>
      </c>
      <c r="G938" s="7" t="str">
        <f>IF(ISEVEN(ROW(ScanWorkbook[[#This Row],[SCAN INTO THIS COLUMN]])),C939,"")</f>
        <v>.</v>
      </c>
      <c r="H938" s="7" t="str">
        <f>LEFT(ScanWorkbook[[#This Row],[Pheno]],4)</f>
        <v>.</v>
      </c>
      <c r="I938" s="7" t="str">
        <f>IF(SUM(COUNTIF(ScanWorkbook[[#This Row],[Pheno]],{"*.*"})),LEFT(ScanWorkbook[[#This Row],[Pheno]],7),_xlfn.CONCAT(LEFT(ScanWorkbook[[#This Row],[Pheno]],4),RIGHT(ScanWorkbook[[#This Row],[Pheno]],3)))</f>
        <v>.</v>
      </c>
      <c r="J938" s="57" t="s">
        <v>8818</v>
      </c>
      <c r="K938" s="2" t="str">
        <f>IF(ScanWorkbook[[#This Row],[METRC]]=0,"",IF(ScanWorkbook[[#This Row],[METRC]]="","",_xlfn.CONCAT(ScanWorkbook[[#This Row],[Pheno Abv]],".",RIGHT(ScanWorkbook[[#This Row],[METRC]],6))))</f>
        <v>...</v>
      </c>
      <c r="L938" s="7" t="s">
        <v>522</v>
      </c>
    </row>
    <row r="939" spans="1:12" x14ac:dyDescent="0.25">
      <c r="A939" s="8">
        <v>1</v>
      </c>
      <c r="B939" s="54" t="s">
        <v>8173</v>
      </c>
      <c r="C939" s="131" t="s">
        <v>7439</v>
      </c>
      <c r="D939" s="8">
        <v>25</v>
      </c>
      <c r="E939" s="8" t="s">
        <v>8221</v>
      </c>
      <c r="F939" s="7" t="str">
        <f>IF(ISEVEN(ROW(ScanWorkbook[[#This Row],[SCAN INTO THIS COLUMN]])),C939,"")</f>
        <v/>
      </c>
      <c r="G939" s="7" t="str">
        <f>IF(ISEVEN(ROW(ScanWorkbook[[#This Row],[SCAN INTO THIS COLUMN]])),C940,"")</f>
        <v/>
      </c>
      <c r="H939" s="7" t="str">
        <f>LEFT(ScanWorkbook[[#This Row],[Pheno]],4)</f>
        <v/>
      </c>
      <c r="I939" s="7" t="str">
        <f>IF(SUM(COUNTIF(ScanWorkbook[[#This Row],[Pheno]],{"*.*"})),LEFT(ScanWorkbook[[#This Row],[Pheno]],7),_xlfn.CONCAT(LEFT(ScanWorkbook[[#This Row],[Pheno]],4),RIGHT(ScanWorkbook[[#This Row],[Pheno]],3)))</f>
        <v/>
      </c>
      <c r="J939" s="57" t="s">
        <v>8818</v>
      </c>
      <c r="K939" s="2" t="str">
        <f>IF(ScanWorkbook[[#This Row],[METRC]]=0,"",IF(ScanWorkbook[[#This Row],[METRC]]="","",_xlfn.CONCAT(ScanWorkbook[[#This Row],[Pheno Abv]],".",RIGHT(ScanWorkbook[[#This Row],[METRC]],6))))</f>
        <v/>
      </c>
      <c r="L939" s="7" t="s">
        <v>522</v>
      </c>
    </row>
    <row r="940" spans="1:12" x14ac:dyDescent="0.25">
      <c r="A940" s="8">
        <v>1</v>
      </c>
      <c r="B940" s="54" t="s">
        <v>8173</v>
      </c>
      <c r="C940" s="131" t="s">
        <v>7439</v>
      </c>
      <c r="D940" s="8">
        <v>26</v>
      </c>
      <c r="E940" s="8" t="s">
        <v>8221</v>
      </c>
      <c r="F940" s="7" t="str">
        <f>IF(ISEVEN(ROW(ScanWorkbook[[#This Row],[SCAN INTO THIS COLUMN]])),C940,"")</f>
        <v>.</v>
      </c>
      <c r="G940" s="7" t="str">
        <f>IF(ISEVEN(ROW(ScanWorkbook[[#This Row],[SCAN INTO THIS COLUMN]])),C941,"")</f>
        <v>.</v>
      </c>
      <c r="H940" s="7" t="str">
        <f>LEFT(ScanWorkbook[[#This Row],[Pheno]],4)</f>
        <v>.</v>
      </c>
      <c r="I940" s="7" t="str">
        <f>IF(SUM(COUNTIF(ScanWorkbook[[#This Row],[Pheno]],{"*.*"})),LEFT(ScanWorkbook[[#This Row],[Pheno]],7),_xlfn.CONCAT(LEFT(ScanWorkbook[[#This Row],[Pheno]],4),RIGHT(ScanWorkbook[[#This Row],[Pheno]],3)))</f>
        <v>.</v>
      </c>
      <c r="J940" s="57" t="s">
        <v>8819</v>
      </c>
      <c r="K940" s="2" t="str">
        <f>IF(ScanWorkbook[[#This Row],[METRC]]=0,"",IF(ScanWorkbook[[#This Row],[METRC]]="","",_xlfn.CONCAT(ScanWorkbook[[#This Row],[Pheno Abv]],".",RIGHT(ScanWorkbook[[#This Row],[METRC]],6))))</f>
        <v>...</v>
      </c>
      <c r="L940" s="7" t="s">
        <v>522</v>
      </c>
    </row>
    <row r="941" spans="1:12" x14ac:dyDescent="0.25">
      <c r="A941" s="8">
        <v>1</v>
      </c>
      <c r="B941" s="54" t="s">
        <v>8173</v>
      </c>
      <c r="C941" s="131" t="s">
        <v>7439</v>
      </c>
      <c r="D941" s="8">
        <v>26</v>
      </c>
      <c r="E941" s="8" t="s">
        <v>8221</v>
      </c>
      <c r="F941" s="7" t="str">
        <f>IF(ISEVEN(ROW(ScanWorkbook[[#This Row],[SCAN INTO THIS COLUMN]])),C941,"")</f>
        <v/>
      </c>
      <c r="G941" s="7" t="str">
        <f>IF(ISEVEN(ROW(ScanWorkbook[[#This Row],[SCAN INTO THIS COLUMN]])),C942,"")</f>
        <v/>
      </c>
      <c r="H941" s="7" t="str">
        <f>LEFT(ScanWorkbook[[#This Row],[Pheno]],4)</f>
        <v/>
      </c>
      <c r="I941" s="7" t="str">
        <f>IF(SUM(COUNTIF(ScanWorkbook[[#This Row],[Pheno]],{"*.*"})),LEFT(ScanWorkbook[[#This Row],[Pheno]],7),_xlfn.CONCAT(LEFT(ScanWorkbook[[#This Row],[Pheno]],4),RIGHT(ScanWorkbook[[#This Row],[Pheno]],3)))</f>
        <v/>
      </c>
      <c r="J941" s="57" t="s">
        <v>8819</v>
      </c>
      <c r="K941" s="2" t="str">
        <f>IF(ScanWorkbook[[#This Row],[METRC]]=0,"",IF(ScanWorkbook[[#This Row],[METRC]]="","",_xlfn.CONCAT(ScanWorkbook[[#This Row],[Pheno Abv]],".",RIGHT(ScanWorkbook[[#This Row],[METRC]],6))))</f>
        <v/>
      </c>
      <c r="L941" s="7" t="s">
        <v>522</v>
      </c>
    </row>
    <row r="942" spans="1:12" x14ac:dyDescent="0.25">
      <c r="A942" s="8">
        <v>1</v>
      </c>
      <c r="B942" s="54" t="s">
        <v>8173</v>
      </c>
      <c r="C942" s="131" t="s">
        <v>7439</v>
      </c>
      <c r="D942" s="8">
        <v>27</v>
      </c>
      <c r="E942" s="8" t="s">
        <v>8221</v>
      </c>
      <c r="F942" s="7" t="str">
        <f>IF(ISEVEN(ROW(ScanWorkbook[[#This Row],[SCAN INTO THIS COLUMN]])),C942,"")</f>
        <v>.</v>
      </c>
      <c r="G942" s="7" t="str">
        <f>IF(ISEVEN(ROW(ScanWorkbook[[#This Row],[SCAN INTO THIS COLUMN]])),C943,"")</f>
        <v>.</v>
      </c>
      <c r="H942" s="7" t="str">
        <f>LEFT(ScanWorkbook[[#This Row],[Pheno]],4)</f>
        <v>.</v>
      </c>
      <c r="I942" s="7" t="str">
        <f>IF(SUM(COUNTIF(ScanWorkbook[[#This Row],[Pheno]],{"*.*"})),LEFT(ScanWorkbook[[#This Row],[Pheno]],7),_xlfn.CONCAT(LEFT(ScanWorkbook[[#This Row],[Pheno]],4),RIGHT(ScanWorkbook[[#This Row],[Pheno]],3)))</f>
        <v>.</v>
      </c>
      <c r="J942" s="57" t="s">
        <v>8820</v>
      </c>
      <c r="K942" s="2" t="str">
        <f>IF(ScanWorkbook[[#This Row],[METRC]]=0,"",IF(ScanWorkbook[[#This Row],[METRC]]="","",_xlfn.CONCAT(ScanWorkbook[[#This Row],[Pheno Abv]],".",RIGHT(ScanWorkbook[[#This Row],[METRC]],6))))</f>
        <v>...</v>
      </c>
      <c r="L942" s="7" t="s">
        <v>522</v>
      </c>
    </row>
    <row r="943" spans="1:12" x14ac:dyDescent="0.25">
      <c r="A943" s="8">
        <v>1</v>
      </c>
      <c r="B943" s="54" t="s">
        <v>8173</v>
      </c>
      <c r="C943" s="131" t="s">
        <v>7439</v>
      </c>
      <c r="D943" s="8">
        <v>27</v>
      </c>
      <c r="E943" s="8" t="s">
        <v>8221</v>
      </c>
      <c r="F943" s="7" t="str">
        <f>IF(ISEVEN(ROW(ScanWorkbook[[#This Row],[SCAN INTO THIS COLUMN]])),C943,"")</f>
        <v/>
      </c>
      <c r="G943" s="7" t="str">
        <f>IF(ISEVEN(ROW(ScanWorkbook[[#This Row],[SCAN INTO THIS COLUMN]])),C944,"")</f>
        <v/>
      </c>
      <c r="H943" s="7" t="str">
        <f>LEFT(ScanWorkbook[[#This Row],[Pheno]],4)</f>
        <v/>
      </c>
      <c r="I943" s="7" t="str">
        <f>IF(SUM(COUNTIF(ScanWorkbook[[#This Row],[Pheno]],{"*.*"})),LEFT(ScanWorkbook[[#This Row],[Pheno]],7),_xlfn.CONCAT(LEFT(ScanWorkbook[[#This Row],[Pheno]],4),RIGHT(ScanWorkbook[[#This Row],[Pheno]],3)))</f>
        <v/>
      </c>
      <c r="J943" s="57" t="s">
        <v>8820</v>
      </c>
      <c r="K943" s="2" t="str">
        <f>IF(ScanWorkbook[[#This Row],[METRC]]=0,"",IF(ScanWorkbook[[#This Row],[METRC]]="","",_xlfn.CONCAT(ScanWorkbook[[#This Row],[Pheno Abv]],".",RIGHT(ScanWorkbook[[#This Row],[METRC]],6))))</f>
        <v/>
      </c>
      <c r="L943" s="7" t="s">
        <v>522</v>
      </c>
    </row>
    <row r="944" spans="1:12" x14ac:dyDescent="0.25">
      <c r="A944" s="8">
        <v>1</v>
      </c>
      <c r="B944" s="54" t="s">
        <v>8173</v>
      </c>
      <c r="C944" s="131" t="s">
        <v>7439</v>
      </c>
      <c r="D944" s="8">
        <v>28</v>
      </c>
      <c r="E944" s="8" t="s">
        <v>8221</v>
      </c>
      <c r="F944" s="7" t="str">
        <f>IF(ISEVEN(ROW(ScanWorkbook[[#This Row],[SCAN INTO THIS COLUMN]])),C944,"")</f>
        <v>.</v>
      </c>
      <c r="G944" s="7" t="str">
        <f>IF(ISEVEN(ROW(ScanWorkbook[[#This Row],[SCAN INTO THIS COLUMN]])),C945,"")</f>
        <v>.</v>
      </c>
      <c r="H944" s="7" t="str">
        <f>LEFT(ScanWorkbook[[#This Row],[Pheno]],4)</f>
        <v>.</v>
      </c>
      <c r="I944" s="7" t="str">
        <f>IF(SUM(COUNTIF(ScanWorkbook[[#This Row],[Pheno]],{"*.*"})),LEFT(ScanWorkbook[[#This Row],[Pheno]],7),_xlfn.CONCAT(LEFT(ScanWorkbook[[#This Row],[Pheno]],4),RIGHT(ScanWorkbook[[#This Row],[Pheno]],3)))</f>
        <v>.</v>
      </c>
      <c r="J944" s="57" t="s">
        <v>8821</v>
      </c>
      <c r="K944" s="2" t="str">
        <f>IF(ScanWorkbook[[#This Row],[METRC]]=0,"",IF(ScanWorkbook[[#This Row],[METRC]]="","",_xlfn.CONCAT(ScanWorkbook[[#This Row],[Pheno Abv]],".",RIGHT(ScanWorkbook[[#This Row],[METRC]],6))))</f>
        <v>...</v>
      </c>
      <c r="L944" s="7" t="s">
        <v>522</v>
      </c>
    </row>
    <row r="945" spans="1:12" x14ac:dyDescent="0.25">
      <c r="A945" s="8">
        <v>1</v>
      </c>
      <c r="B945" s="54" t="s">
        <v>8173</v>
      </c>
      <c r="C945" s="131" t="s">
        <v>7439</v>
      </c>
      <c r="D945" s="8">
        <v>28</v>
      </c>
      <c r="E945" s="8" t="s">
        <v>8221</v>
      </c>
      <c r="F945" s="7" t="str">
        <f>IF(ISEVEN(ROW(ScanWorkbook[[#This Row],[SCAN INTO THIS COLUMN]])),C945,"")</f>
        <v/>
      </c>
      <c r="G945" s="7" t="str">
        <f>IF(ISEVEN(ROW(ScanWorkbook[[#This Row],[SCAN INTO THIS COLUMN]])),C946,"")</f>
        <v/>
      </c>
      <c r="H945" s="7" t="str">
        <f>LEFT(ScanWorkbook[[#This Row],[Pheno]],4)</f>
        <v/>
      </c>
      <c r="I945" s="7" t="str">
        <f>IF(SUM(COUNTIF(ScanWorkbook[[#This Row],[Pheno]],{"*.*"})),LEFT(ScanWorkbook[[#This Row],[Pheno]],7),_xlfn.CONCAT(LEFT(ScanWorkbook[[#This Row],[Pheno]],4),RIGHT(ScanWorkbook[[#This Row],[Pheno]],3)))</f>
        <v/>
      </c>
      <c r="J945" s="57" t="s">
        <v>8821</v>
      </c>
      <c r="K945" s="2" t="str">
        <f>IF(ScanWorkbook[[#This Row],[METRC]]=0,"",IF(ScanWorkbook[[#This Row],[METRC]]="","",_xlfn.CONCAT(ScanWorkbook[[#This Row],[Pheno Abv]],".",RIGHT(ScanWorkbook[[#This Row],[METRC]],6))))</f>
        <v/>
      </c>
      <c r="L945" s="7" t="s">
        <v>522</v>
      </c>
    </row>
    <row r="946" spans="1:12" x14ac:dyDescent="0.25">
      <c r="A946" s="8">
        <v>1</v>
      </c>
      <c r="B946" s="54" t="s">
        <v>8173</v>
      </c>
      <c r="C946" s="131" t="s">
        <v>7439</v>
      </c>
      <c r="D946" s="8">
        <v>29</v>
      </c>
      <c r="E946" s="8" t="s">
        <v>8221</v>
      </c>
      <c r="F946" s="7" t="str">
        <f>IF(ISEVEN(ROW(ScanWorkbook[[#This Row],[SCAN INTO THIS COLUMN]])),C946,"")</f>
        <v>.</v>
      </c>
      <c r="G946" s="7" t="str">
        <f>IF(ISEVEN(ROW(ScanWorkbook[[#This Row],[SCAN INTO THIS COLUMN]])),C947,"")</f>
        <v>.</v>
      </c>
      <c r="H946" s="7" t="str">
        <f>LEFT(ScanWorkbook[[#This Row],[Pheno]],4)</f>
        <v>.</v>
      </c>
      <c r="I946" s="7" t="str">
        <f>IF(SUM(COUNTIF(ScanWorkbook[[#This Row],[Pheno]],{"*.*"})),LEFT(ScanWorkbook[[#This Row],[Pheno]],7),_xlfn.CONCAT(LEFT(ScanWorkbook[[#This Row],[Pheno]],4),RIGHT(ScanWorkbook[[#This Row],[Pheno]],3)))</f>
        <v>.</v>
      </c>
      <c r="J946" s="57" t="s">
        <v>8822</v>
      </c>
      <c r="K946" s="2" t="str">
        <f>IF(ScanWorkbook[[#This Row],[METRC]]=0,"",IF(ScanWorkbook[[#This Row],[METRC]]="","",_xlfn.CONCAT(ScanWorkbook[[#This Row],[Pheno Abv]],".",RIGHT(ScanWorkbook[[#This Row],[METRC]],6))))</f>
        <v>...</v>
      </c>
      <c r="L946" s="7" t="s">
        <v>522</v>
      </c>
    </row>
    <row r="947" spans="1:12" x14ac:dyDescent="0.25">
      <c r="A947" s="8">
        <v>1</v>
      </c>
      <c r="B947" s="54" t="s">
        <v>8173</v>
      </c>
      <c r="C947" s="131" t="s">
        <v>7439</v>
      </c>
      <c r="D947" s="8">
        <v>29</v>
      </c>
      <c r="E947" s="8" t="s">
        <v>8221</v>
      </c>
      <c r="F947" s="7" t="str">
        <f>IF(ISEVEN(ROW(ScanWorkbook[[#This Row],[SCAN INTO THIS COLUMN]])),C947,"")</f>
        <v/>
      </c>
      <c r="G947" s="7" t="str">
        <f>IF(ISEVEN(ROW(ScanWorkbook[[#This Row],[SCAN INTO THIS COLUMN]])),C948,"")</f>
        <v/>
      </c>
      <c r="H947" s="7" t="str">
        <f>LEFT(ScanWorkbook[[#This Row],[Pheno]],4)</f>
        <v/>
      </c>
      <c r="I947" s="7" t="str">
        <f>IF(SUM(COUNTIF(ScanWorkbook[[#This Row],[Pheno]],{"*.*"})),LEFT(ScanWorkbook[[#This Row],[Pheno]],7),_xlfn.CONCAT(LEFT(ScanWorkbook[[#This Row],[Pheno]],4),RIGHT(ScanWorkbook[[#This Row],[Pheno]],3)))</f>
        <v/>
      </c>
      <c r="J947" s="57" t="s">
        <v>8822</v>
      </c>
      <c r="K947" s="2" t="str">
        <f>IF(ScanWorkbook[[#This Row],[METRC]]=0,"",IF(ScanWorkbook[[#This Row],[METRC]]="","",_xlfn.CONCAT(ScanWorkbook[[#This Row],[Pheno Abv]],".",RIGHT(ScanWorkbook[[#This Row],[METRC]],6))))</f>
        <v/>
      </c>
      <c r="L947" s="7" t="s">
        <v>522</v>
      </c>
    </row>
    <row r="948" spans="1:12" x14ac:dyDescent="0.25">
      <c r="A948" s="8">
        <v>1</v>
      </c>
      <c r="B948" s="54" t="s">
        <v>8173</v>
      </c>
      <c r="C948" s="131" t="s">
        <v>7439</v>
      </c>
      <c r="D948" s="8">
        <v>30</v>
      </c>
      <c r="E948" s="8" t="s">
        <v>8221</v>
      </c>
      <c r="F948" s="7" t="str">
        <f>IF(ISEVEN(ROW(ScanWorkbook[[#This Row],[SCAN INTO THIS COLUMN]])),C948,"")</f>
        <v>.</v>
      </c>
      <c r="G948" s="7" t="str">
        <f>IF(ISEVEN(ROW(ScanWorkbook[[#This Row],[SCAN INTO THIS COLUMN]])),C949,"")</f>
        <v>.</v>
      </c>
      <c r="H948" s="7" t="str">
        <f>LEFT(ScanWorkbook[[#This Row],[Pheno]],4)</f>
        <v>.</v>
      </c>
      <c r="I948" s="7" t="str">
        <f>IF(SUM(COUNTIF(ScanWorkbook[[#This Row],[Pheno]],{"*.*"})),LEFT(ScanWorkbook[[#This Row],[Pheno]],7),_xlfn.CONCAT(LEFT(ScanWorkbook[[#This Row],[Pheno]],4),RIGHT(ScanWorkbook[[#This Row],[Pheno]],3)))</f>
        <v>.</v>
      </c>
      <c r="J948" s="57" t="s">
        <v>8823</v>
      </c>
      <c r="K948" s="2" t="str">
        <f>IF(ScanWorkbook[[#This Row],[METRC]]=0,"",IF(ScanWorkbook[[#This Row],[METRC]]="","",_xlfn.CONCAT(ScanWorkbook[[#This Row],[Pheno Abv]],".",RIGHT(ScanWorkbook[[#This Row],[METRC]],6))))</f>
        <v>...</v>
      </c>
      <c r="L948" s="7" t="s">
        <v>522</v>
      </c>
    </row>
    <row r="949" spans="1:12" x14ac:dyDescent="0.25">
      <c r="A949" s="11">
        <v>1</v>
      </c>
      <c r="B949" s="55" t="s">
        <v>8173</v>
      </c>
      <c r="C949" s="131" t="s">
        <v>7439</v>
      </c>
      <c r="D949" s="11">
        <v>30</v>
      </c>
      <c r="E949" s="8" t="s">
        <v>8221</v>
      </c>
      <c r="F949" s="10" t="str">
        <f>IF(ISEVEN(ROW(ScanWorkbook[[#This Row],[SCAN INTO THIS COLUMN]])),C949,"")</f>
        <v/>
      </c>
      <c r="G949" s="10" t="str">
        <f>IF(ISEVEN(ROW(ScanWorkbook[[#This Row],[SCAN INTO THIS COLUMN]])),C950,"")</f>
        <v/>
      </c>
      <c r="H949" s="10" t="str">
        <f>LEFT(ScanWorkbook[[#This Row],[Pheno]],4)</f>
        <v/>
      </c>
      <c r="I949" s="10" t="str">
        <f>IF(SUM(COUNTIF(ScanWorkbook[[#This Row],[Pheno]],{"*.*"})),LEFT(ScanWorkbook[[#This Row],[Pheno]],7),_xlfn.CONCAT(LEFT(ScanWorkbook[[#This Row],[Pheno]],4),RIGHT(ScanWorkbook[[#This Row],[Pheno]],3)))</f>
        <v/>
      </c>
      <c r="J949" s="57" t="s">
        <v>8823</v>
      </c>
      <c r="K949" s="2" t="str">
        <f>IF(ScanWorkbook[[#This Row],[METRC]]=0,"",IF(ScanWorkbook[[#This Row],[METRC]]="","",_xlfn.CONCAT(ScanWorkbook[[#This Row],[Pheno Abv]],".",RIGHT(ScanWorkbook[[#This Row],[METRC]],6))))</f>
        <v/>
      </c>
      <c r="L949" s="7" t="s">
        <v>522</v>
      </c>
    </row>
    <row r="950" spans="1:12" x14ac:dyDescent="0.25">
      <c r="A950" s="8">
        <v>2</v>
      </c>
      <c r="B950" s="54" t="s">
        <v>8173</v>
      </c>
      <c r="C950" s="131" t="s">
        <v>7937</v>
      </c>
      <c r="D950" s="9">
        <v>1</v>
      </c>
      <c r="E950" s="8" t="s">
        <v>8222</v>
      </c>
      <c r="F950" s="7" t="str">
        <f>IF(ISEVEN(ROW(ScanWorkbook[[#This Row],[SCAN INTO THIS COLUMN]])),C950,"")</f>
        <v>1A4070000000065000090220</v>
      </c>
      <c r="G950" s="7" t="str">
        <f>IF(ISEVEN(ROW(ScanWorkbook[[#This Row],[SCAN INTO THIS COLUMN]])),C951,"")</f>
        <v>RAIN005.074628</v>
      </c>
      <c r="H950" s="7" t="str">
        <f>LEFT(ScanWorkbook[[#This Row],[Pheno]],4)</f>
        <v>RAIN</v>
      </c>
      <c r="I950" s="7" t="str">
        <f>IF(SUM(COUNTIF(ScanWorkbook[[#This Row],[Pheno]],{"*.*"})),LEFT(ScanWorkbook[[#This Row],[Pheno]],7),_xlfn.CONCAT(LEFT(ScanWorkbook[[#This Row],[Pheno]],4),RIGHT(ScanWorkbook[[#This Row],[Pheno]],3)))</f>
        <v>RAIN005</v>
      </c>
      <c r="J950" s="57" t="s">
        <v>8535</v>
      </c>
      <c r="K950" s="2" t="str">
        <f>IF(ScanWorkbook[[#This Row],[METRC]]=0,"",IF(ScanWorkbook[[#This Row],[METRC]]="","",_xlfn.CONCAT(ScanWorkbook[[#This Row],[Pheno Abv]],".",RIGHT(ScanWorkbook[[#This Row],[METRC]],6))))</f>
        <v>RAIN005.090220</v>
      </c>
      <c r="L950" s="7" t="s">
        <v>522</v>
      </c>
    </row>
    <row r="951" spans="1:12" x14ac:dyDescent="0.25">
      <c r="A951" s="8">
        <v>2</v>
      </c>
      <c r="B951" s="54" t="s">
        <v>8173</v>
      </c>
      <c r="C951" s="131" t="s">
        <v>7710</v>
      </c>
      <c r="D951" s="9">
        <v>1</v>
      </c>
      <c r="E951" s="8" t="s">
        <v>8222</v>
      </c>
      <c r="F951" s="7" t="str">
        <f>IF(ISEVEN(ROW(ScanWorkbook[[#This Row],[SCAN INTO THIS COLUMN]])),C951,"")</f>
        <v/>
      </c>
      <c r="G951" s="7" t="str">
        <f>IF(ISEVEN(ROW(ScanWorkbook[[#This Row],[SCAN INTO THIS COLUMN]])),C952,"")</f>
        <v/>
      </c>
      <c r="H951" s="7" t="str">
        <f>LEFT(ScanWorkbook[[#This Row],[Pheno]],4)</f>
        <v/>
      </c>
      <c r="I951" s="7" t="str">
        <f>IF(SUM(COUNTIF(ScanWorkbook[[#This Row],[Pheno]],{"*.*"})),LEFT(ScanWorkbook[[#This Row],[Pheno]],7),_xlfn.CONCAT(LEFT(ScanWorkbook[[#This Row],[Pheno]],4),RIGHT(ScanWorkbook[[#This Row],[Pheno]],3)))</f>
        <v/>
      </c>
      <c r="J951" s="57" t="s">
        <v>8535</v>
      </c>
      <c r="K951" s="2" t="str">
        <f>IF(ScanWorkbook[[#This Row],[METRC]]=0,"",IF(ScanWorkbook[[#This Row],[METRC]]="","",_xlfn.CONCAT(ScanWorkbook[[#This Row],[Pheno Abv]],".",RIGHT(ScanWorkbook[[#This Row],[METRC]],6))))</f>
        <v/>
      </c>
      <c r="L951" s="7" t="s">
        <v>522</v>
      </c>
    </row>
    <row r="952" spans="1:12" x14ac:dyDescent="0.25">
      <c r="A952" s="8">
        <v>2</v>
      </c>
      <c r="B952" s="54" t="s">
        <v>8173</v>
      </c>
      <c r="C952" s="131" t="s">
        <v>7860</v>
      </c>
      <c r="D952" s="9">
        <v>2</v>
      </c>
      <c r="E952" s="8" t="s">
        <v>8222</v>
      </c>
      <c r="F952" s="7" t="str">
        <f>IF(ISEVEN(ROW(ScanWorkbook[[#This Row],[SCAN INTO THIS COLUMN]])),C952,"")</f>
        <v>1A4070000000065000090084</v>
      </c>
      <c r="G952" s="7" t="str">
        <f>IF(ISEVEN(ROW(ScanWorkbook[[#This Row],[SCAN INTO THIS COLUMN]])),C953,"")</f>
        <v>DOMO007.SEED</v>
      </c>
      <c r="H952" s="7" t="str">
        <f>LEFT(ScanWorkbook[[#This Row],[Pheno]],4)</f>
        <v>DOMO</v>
      </c>
      <c r="I952" s="7" t="str">
        <f>IF(SUM(COUNTIF(ScanWorkbook[[#This Row],[Pheno]],{"*.*"})),LEFT(ScanWorkbook[[#This Row],[Pheno]],7),_xlfn.CONCAT(LEFT(ScanWorkbook[[#This Row],[Pheno]],4),RIGHT(ScanWorkbook[[#This Row],[Pheno]],3)))</f>
        <v>DOMO007</v>
      </c>
      <c r="J952" s="57" t="s">
        <v>8536</v>
      </c>
      <c r="K952" s="2" t="str">
        <f>IF(ScanWorkbook[[#This Row],[METRC]]=0,"",IF(ScanWorkbook[[#This Row],[METRC]]="","",_xlfn.CONCAT(ScanWorkbook[[#This Row],[Pheno Abv]],".",RIGHT(ScanWorkbook[[#This Row],[METRC]],6))))</f>
        <v>DOMO007.090084</v>
      </c>
      <c r="L952" s="7" t="s">
        <v>522</v>
      </c>
    </row>
    <row r="953" spans="1:12" x14ac:dyDescent="0.25">
      <c r="A953" s="8">
        <v>2</v>
      </c>
      <c r="B953" s="54" t="s">
        <v>8173</v>
      </c>
      <c r="C953" s="131" t="s">
        <v>11425</v>
      </c>
      <c r="D953" s="9">
        <v>2</v>
      </c>
      <c r="E953" s="8" t="s">
        <v>8222</v>
      </c>
      <c r="F953" s="7" t="str">
        <f>IF(ISEVEN(ROW(ScanWorkbook[[#This Row],[SCAN INTO THIS COLUMN]])),C953,"")</f>
        <v/>
      </c>
      <c r="G953" s="7" t="str">
        <f>IF(ISEVEN(ROW(ScanWorkbook[[#This Row],[SCAN INTO THIS COLUMN]])),C954,"")</f>
        <v/>
      </c>
      <c r="H953" s="7" t="str">
        <f>LEFT(ScanWorkbook[[#This Row],[Pheno]],4)</f>
        <v/>
      </c>
      <c r="I953" s="7" t="str">
        <f>IF(SUM(COUNTIF(ScanWorkbook[[#This Row],[Pheno]],{"*.*"})),LEFT(ScanWorkbook[[#This Row],[Pheno]],7),_xlfn.CONCAT(LEFT(ScanWorkbook[[#This Row],[Pheno]],4),RIGHT(ScanWorkbook[[#This Row],[Pheno]],3)))</f>
        <v/>
      </c>
      <c r="J953" s="57" t="s">
        <v>8536</v>
      </c>
      <c r="K953" s="2" t="str">
        <f>IF(ScanWorkbook[[#This Row],[METRC]]=0,"",IF(ScanWorkbook[[#This Row],[METRC]]="","",_xlfn.CONCAT(ScanWorkbook[[#This Row],[Pheno Abv]],".",RIGHT(ScanWorkbook[[#This Row],[METRC]],6))))</f>
        <v/>
      </c>
      <c r="L953" s="7" t="s">
        <v>522</v>
      </c>
    </row>
    <row r="954" spans="1:12" x14ac:dyDescent="0.25">
      <c r="A954" s="8">
        <v>2</v>
      </c>
      <c r="B954" s="54" t="s">
        <v>8173</v>
      </c>
      <c r="C954" s="131" t="s">
        <v>9081</v>
      </c>
      <c r="D954" s="9">
        <v>3</v>
      </c>
      <c r="E954" s="8" t="s">
        <v>8222</v>
      </c>
      <c r="F954" s="7" t="str">
        <f>IF(ISEVEN(ROW(ScanWorkbook[[#This Row],[SCAN INTO THIS COLUMN]])),C954,"")</f>
        <v>1A4070000000065000094932</v>
      </c>
      <c r="G954" s="7" t="str">
        <f>IF(ISEVEN(ROW(ScanWorkbook[[#This Row],[SCAN INTO THIS COLUMN]])),C955,"")</f>
        <v>SUNL006.074227</v>
      </c>
      <c r="H954" s="7" t="str">
        <f>LEFT(ScanWorkbook[[#This Row],[Pheno]],4)</f>
        <v>SUNL</v>
      </c>
      <c r="I954" s="7" t="str">
        <f>IF(SUM(COUNTIF(ScanWorkbook[[#This Row],[Pheno]],{"*.*"})),LEFT(ScanWorkbook[[#This Row],[Pheno]],7),_xlfn.CONCAT(LEFT(ScanWorkbook[[#This Row],[Pheno]],4),RIGHT(ScanWorkbook[[#This Row],[Pheno]],3)))</f>
        <v>SUNL006</v>
      </c>
      <c r="J954" s="57" t="s">
        <v>8537</v>
      </c>
      <c r="K954" s="2" t="str">
        <f>IF(ScanWorkbook[[#This Row],[METRC]]=0,"",IF(ScanWorkbook[[#This Row],[METRC]]="","",_xlfn.CONCAT(ScanWorkbook[[#This Row],[Pheno Abv]],".",RIGHT(ScanWorkbook[[#This Row],[METRC]],6))))</f>
        <v>SUNL006.094932</v>
      </c>
      <c r="L954" s="7" t="s">
        <v>522</v>
      </c>
    </row>
    <row r="955" spans="1:12" x14ac:dyDescent="0.25">
      <c r="A955" s="8">
        <v>2</v>
      </c>
      <c r="B955" s="54" t="s">
        <v>8173</v>
      </c>
      <c r="C955" s="131" t="s">
        <v>2767</v>
      </c>
      <c r="D955" s="9">
        <v>3</v>
      </c>
      <c r="E955" s="8" t="s">
        <v>8222</v>
      </c>
      <c r="F955" s="7" t="str">
        <f>IF(ISEVEN(ROW(ScanWorkbook[[#This Row],[SCAN INTO THIS COLUMN]])),C955,"")</f>
        <v/>
      </c>
      <c r="G955" s="7" t="str">
        <f>IF(ISEVEN(ROW(ScanWorkbook[[#This Row],[SCAN INTO THIS COLUMN]])),C956,"")</f>
        <v/>
      </c>
      <c r="H955" s="7" t="str">
        <f>LEFT(ScanWorkbook[[#This Row],[Pheno]],4)</f>
        <v/>
      </c>
      <c r="I955" s="7" t="str">
        <f>IF(SUM(COUNTIF(ScanWorkbook[[#This Row],[Pheno]],{"*.*"})),LEFT(ScanWorkbook[[#This Row],[Pheno]],7),_xlfn.CONCAT(LEFT(ScanWorkbook[[#This Row],[Pheno]],4),RIGHT(ScanWorkbook[[#This Row],[Pheno]],3)))</f>
        <v/>
      </c>
      <c r="J955" s="57" t="s">
        <v>8537</v>
      </c>
      <c r="K955" s="2" t="str">
        <f>IF(ScanWorkbook[[#This Row],[METRC]]=0,"",IF(ScanWorkbook[[#This Row],[METRC]]="","",_xlfn.CONCAT(ScanWorkbook[[#This Row],[Pheno Abv]],".",RIGHT(ScanWorkbook[[#This Row],[METRC]],6))))</f>
        <v/>
      </c>
      <c r="L955" s="7" t="s">
        <v>522</v>
      </c>
    </row>
    <row r="956" spans="1:12" x14ac:dyDescent="0.25">
      <c r="A956" s="8">
        <v>2</v>
      </c>
      <c r="B956" s="54" t="s">
        <v>8173</v>
      </c>
      <c r="C956" s="131" t="s">
        <v>9070</v>
      </c>
      <c r="D956" s="9">
        <v>4</v>
      </c>
      <c r="E956" s="8" t="s">
        <v>8222</v>
      </c>
      <c r="F956" s="7" t="str">
        <f>IF(ISEVEN(ROW(ScanWorkbook[[#This Row],[SCAN INTO THIS COLUMN]])),C956,"")</f>
        <v>1A4070000000065000094496</v>
      </c>
      <c r="G956" s="7" t="str">
        <f>IF(ISEVEN(ROW(ScanWorkbook[[#This Row],[SCAN INTO THIS COLUMN]])),C957,"")</f>
        <v>PLAN008.076488</v>
      </c>
      <c r="H956" s="7" t="str">
        <f>LEFT(ScanWorkbook[[#This Row],[Pheno]],4)</f>
        <v>PLAN</v>
      </c>
      <c r="I956" s="7" t="str">
        <f>IF(SUM(COUNTIF(ScanWorkbook[[#This Row],[Pheno]],{"*.*"})),LEFT(ScanWorkbook[[#This Row],[Pheno]],7),_xlfn.CONCAT(LEFT(ScanWorkbook[[#This Row],[Pheno]],4),RIGHT(ScanWorkbook[[#This Row],[Pheno]],3)))</f>
        <v>PLAN008</v>
      </c>
      <c r="J956" s="57" t="s">
        <v>8538</v>
      </c>
      <c r="K956" s="2" t="str">
        <f>IF(ScanWorkbook[[#This Row],[METRC]]=0,"",IF(ScanWorkbook[[#This Row],[METRC]]="","",_xlfn.CONCAT(ScanWorkbook[[#This Row],[Pheno Abv]],".",RIGHT(ScanWorkbook[[#This Row],[METRC]],6))))</f>
        <v>PLAN008.094496</v>
      </c>
      <c r="L956" s="7" t="s">
        <v>522</v>
      </c>
    </row>
    <row r="957" spans="1:12" x14ac:dyDescent="0.25">
      <c r="A957" s="8">
        <v>2</v>
      </c>
      <c r="B957" s="54" t="s">
        <v>8173</v>
      </c>
      <c r="C957" s="131" t="s">
        <v>7382</v>
      </c>
      <c r="D957" s="9">
        <v>4</v>
      </c>
      <c r="E957" s="8" t="s">
        <v>8222</v>
      </c>
      <c r="F957" s="7" t="str">
        <f>IF(ISEVEN(ROW(ScanWorkbook[[#This Row],[SCAN INTO THIS COLUMN]])),C957,"")</f>
        <v/>
      </c>
      <c r="G957" s="7" t="str">
        <f>IF(ISEVEN(ROW(ScanWorkbook[[#This Row],[SCAN INTO THIS COLUMN]])),C958,"")</f>
        <v/>
      </c>
      <c r="H957" s="7" t="str">
        <f>LEFT(ScanWorkbook[[#This Row],[Pheno]],4)</f>
        <v/>
      </c>
      <c r="I957" s="7" t="str">
        <f>IF(SUM(COUNTIF(ScanWorkbook[[#This Row],[Pheno]],{"*.*"})),LEFT(ScanWorkbook[[#This Row],[Pheno]],7),_xlfn.CONCAT(LEFT(ScanWorkbook[[#This Row],[Pheno]],4),RIGHT(ScanWorkbook[[#This Row],[Pheno]],3)))</f>
        <v/>
      </c>
      <c r="J957" s="57" t="s">
        <v>8538</v>
      </c>
      <c r="K957" s="2" t="str">
        <f>IF(ScanWorkbook[[#This Row],[METRC]]=0,"",IF(ScanWorkbook[[#This Row],[METRC]]="","",_xlfn.CONCAT(ScanWorkbook[[#This Row],[Pheno Abv]],".",RIGHT(ScanWorkbook[[#This Row],[METRC]],6))))</f>
        <v/>
      </c>
      <c r="L957" s="7" t="s">
        <v>522</v>
      </c>
    </row>
    <row r="958" spans="1:12" x14ac:dyDescent="0.25">
      <c r="A958" s="8">
        <v>2</v>
      </c>
      <c r="B958" s="54" t="s">
        <v>8173</v>
      </c>
      <c r="C958" s="131" t="s">
        <v>9078</v>
      </c>
      <c r="D958" s="9">
        <v>5</v>
      </c>
      <c r="E958" s="8" t="s">
        <v>8222</v>
      </c>
      <c r="F958" s="7" t="str">
        <f>IF(ISEVEN(ROW(ScanWorkbook[[#This Row],[SCAN INTO THIS COLUMN]])),C958,"")</f>
        <v>1A4070000000065000094833</v>
      </c>
      <c r="G958" s="7" t="str">
        <f>IF(ISEVEN(ROW(ScanWorkbook[[#This Row],[SCAN INTO THIS COLUMN]])),C959,"")</f>
        <v>SUNL006.083129</v>
      </c>
      <c r="H958" s="7" t="str">
        <f>LEFT(ScanWorkbook[[#This Row],[Pheno]],4)</f>
        <v>SUNL</v>
      </c>
      <c r="I958" s="7" t="str">
        <f>IF(SUM(COUNTIF(ScanWorkbook[[#This Row],[Pheno]],{"*.*"})),LEFT(ScanWorkbook[[#This Row],[Pheno]],7),_xlfn.CONCAT(LEFT(ScanWorkbook[[#This Row],[Pheno]],4),RIGHT(ScanWorkbook[[#This Row],[Pheno]],3)))</f>
        <v>SUNL006</v>
      </c>
      <c r="J958" s="57" t="s">
        <v>8539</v>
      </c>
      <c r="K958" s="2" t="str">
        <f>IF(ScanWorkbook[[#This Row],[METRC]]=0,"",IF(ScanWorkbook[[#This Row],[METRC]]="","",_xlfn.CONCAT(ScanWorkbook[[#This Row],[Pheno Abv]],".",RIGHT(ScanWorkbook[[#This Row],[METRC]],6))))</f>
        <v>SUNL006.094833</v>
      </c>
      <c r="L958" s="7" t="s">
        <v>522</v>
      </c>
    </row>
    <row r="959" spans="1:12" x14ac:dyDescent="0.25">
      <c r="A959" s="8">
        <v>2</v>
      </c>
      <c r="B959" s="54" t="s">
        <v>8173</v>
      </c>
      <c r="C959" s="131" t="s">
        <v>7615</v>
      </c>
      <c r="D959" s="9">
        <v>5</v>
      </c>
      <c r="E959" s="8" t="s">
        <v>8222</v>
      </c>
      <c r="F959" s="7" t="str">
        <f>IF(ISEVEN(ROW(ScanWorkbook[[#This Row],[SCAN INTO THIS COLUMN]])),C959,"")</f>
        <v/>
      </c>
      <c r="G959" s="7" t="str">
        <f>IF(ISEVEN(ROW(ScanWorkbook[[#This Row],[SCAN INTO THIS COLUMN]])),C960,"")</f>
        <v/>
      </c>
      <c r="H959" s="7" t="str">
        <f>LEFT(ScanWorkbook[[#This Row],[Pheno]],4)</f>
        <v/>
      </c>
      <c r="I959" s="7" t="str">
        <f>IF(SUM(COUNTIF(ScanWorkbook[[#This Row],[Pheno]],{"*.*"})),LEFT(ScanWorkbook[[#This Row],[Pheno]],7),_xlfn.CONCAT(LEFT(ScanWorkbook[[#This Row],[Pheno]],4),RIGHT(ScanWorkbook[[#This Row],[Pheno]],3)))</f>
        <v/>
      </c>
      <c r="J959" s="57" t="s">
        <v>8539</v>
      </c>
      <c r="K959" s="2" t="str">
        <f>IF(ScanWorkbook[[#This Row],[METRC]]=0,"",IF(ScanWorkbook[[#This Row],[METRC]]="","",_xlfn.CONCAT(ScanWorkbook[[#This Row],[Pheno Abv]],".",RIGHT(ScanWorkbook[[#This Row],[METRC]],6))))</f>
        <v/>
      </c>
      <c r="L959" s="7" t="s">
        <v>522</v>
      </c>
    </row>
    <row r="960" spans="1:12" x14ac:dyDescent="0.25">
      <c r="A960" s="8">
        <v>2</v>
      </c>
      <c r="B960" s="54" t="s">
        <v>8173</v>
      </c>
      <c r="C960" s="131" t="s">
        <v>7921</v>
      </c>
      <c r="D960" s="9">
        <v>6</v>
      </c>
      <c r="E960" s="8" t="s">
        <v>8222</v>
      </c>
      <c r="F960" s="7" t="str">
        <f>IF(ISEVEN(ROW(ScanWorkbook[[#This Row],[SCAN INTO THIS COLUMN]])),C960,"")</f>
        <v>1A4070000000065000091161</v>
      </c>
      <c r="G960" s="7" t="str">
        <f>IF(ISEVEN(ROW(ScanWorkbook[[#This Row],[SCAN INTO THIS COLUMN]])),C961,"")</f>
        <v>SOUR011.080382</v>
      </c>
      <c r="H960" s="7" t="str">
        <f>LEFT(ScanWorkbook[[#This Row],[Pheno]],4)</f>
        <v>SOUR</v>
      </c>
      <c r="I960" s="7" t="str">
        <f>IF(SUM(COUNTIF(ScanWorkbook[[#This Row],[Pheno]],{"*.*"})),LEFT(ScanWorkbook[[#This Row],[Pheno]],7),_xlfn.CONCAT(LEFT(ScanWorkbook[[#This Row],[Pheno]],4),RIGHT(ScanWorkbook[[#This Row],[Pheno]],3)))</f>
        <v>SOUR011</v>
      </c>
      <c r="J960" s="57" t="s">
        <v>8540</v>
      </c>
      <c r="K960" s="2" t="str">
        <f>IF(ScanWorkbook[[#This Row],[METRC]]=0,"",IF(ScanWorkbook[[#This Row],[METRC]]="","",_xlfn.CONCAT(ScanWorkbook[[#This Row],[Pheno Abv]],".",RIGHT(ScanWorkbook[[#This Row],[METRC]],6))))</f>
        <v>SOUR011.091161</v>
      </c>
      <c r="L960" s="7" t="s">
        <v>522</v>
      </c>
    </row>
    <row r="961" spans="1:12" x14ac:dyDescent="0.25">
      <c r="A961" s="8">
        <v>2</v>
      </c>
      <c r="B961" s="54" t="s">
        <v>8173</v>
      </c>
      <c r="C961" s="131" t="s">
        <v>7551</v>
      </c>
      <c r="D961" s="9">
        <v>6</v>
      </c>
      <c r="E961" s="8" t="s">
        <v>8222</v>
      </c>
      <c r="F961" s="7" t="str">
        <f>IF(ISEVEN(ROW(ScanWorkbook[[#This Row],[SCAN INTO THIS COLUMN]])),C961,"")</f>
        <v/>
      </c>
      <c r="G961" s="7" t="str">
        <f>IF(ISEVEN(ROW(ScanWorkbook[[#This Row],[SCAN INTO THIS COLUMN]])),C962,"")</f>
        <v/>
      </c>
      <c r="H961" s="7" t="str">
        <f>LEFT(ScanWorkbook[[#This Row],[Pheno]],4)</f>
        <v/>
      </c>
      <c r="I961" s="7" t="str">
        <f>IF(SUM(COUNTIF(ScanWorkbook[[#This Row],[Pheno]],{"*.*"})),LEFT(ScanWorkbook[[#This Row],[Pheno]],7),_xlfn.CONCAT(LEFT(ScanWorkbook[[#This Row],[Pheno]],4),RIGHT(ScanWorkbook[[#This Row],[Pheno]],3)))</f>
        <v/>
      </c>
      <c r="J961" s="57" t="s">
        <v>8540</v>
      </c>
      <c r="K961" s="2" t="str">
        <f>IF(ScanWorkbook[[#This Row],[METRC]]=0,"",IF(ScanWorkbook[[#This Row],[METRC]]="","",_xlfn.CONCAT(ScanWorkbook[[#This Row],[Pheno Abv]],".",RIGHT(ScanWorkbook[[#This Row],[METRC]],6))))</f>
        <v/>
      </c>
      <c r="L961" s="7" t="s">
        <v>522</v>
      </c>
    </row>
    <row r="962" spans="1:12" x14ac:dyDescent="0.25">
      <c r="A962" s="8">
        <v>2</v>
      </c>
      <c r="B962" s="54" t="s">
        <v>8173</v>
      </c>
      <c r="C962" s="131" t="s">
        <v>9080</v>
      </c>
      <c r="D962" s="9">
        <v>7</v>
      </c>
      <c r="E962" s="8" t="s">
        <v>8222</v>
      </c>
      <c r="F962" s="7" t="str">
        <f>IF(ISEVEN(ROW(ScanWorkbook[[#This Row],[SCAN INTO THIS COLUMN]])),C962,"")</f>
        <v>1A4070000000065000094878</v>
      </c>
      <c r="G962" s="7" t="str">
        <f>IF(ISEVEN(ROW(ScanWorkbook[[#This Row],[SCAN INTO THIS COLUMN]])),C963,"")</f>
        <v>SUNL006.083129</v>
      </c>
      <c r="H962" s="7" t="str">
        <f>LEFT(ScanWorkbook[[#This Row],[Pheno]],4)</f>
        <v>SUNL</v>
      </c>
      <c r="I962" s="7" t="str">
        <f>IF(SUM(COUNTIF(ScanWorkbook[[#This Row],[Pheno]],{"*.*"})),LEFT(ScanWorkbook[[#This Row],[Pheno]],7),_xlfn.CONCAT(LEFT(ScanWorkbook[[#This Row],[Pheno]],4),RIGHT(ScanWorkbook[[#This Row],[Pheno]],3)))</f>
        <v>SUNL006</v>
      </c>
      <c r="J962" s="57" t="s">
        <v>8541</v>
      </c>
      <c r="K962" s="2" t="str">
        <f>IF(ScanWorkbook[[#This Row],[METRC]]=0,"",IF(ScanWorkbook[[#This Row],[METRC]]="","",_xlfn.CONCAT(ScanWorkbook[[#This Row],[Pheno Abv]],".",RIGHT(ScanWorkbook[[#This Row],[METRC]],6))))</f>
        <v>SUNL006.094878</v>
      </c>
      <c r="L962" s="7" t="s">
        <v>522</v>
      </c>
    </row>
    <row r="963" spans="1:12" x14ac:dyDescent="0.25">
      <c r="A963" s="8">
        <v>2</v>
      </c>
      <c r="B963" s="54" t="s">
        <v>8173</v>
      </c>
      <c r="C963" s="131" t="s">
        <v>7615</v>
      </c>
      <c r="D963" s="9">
        <v>7</v>
      </c>
      <c r="E963" s="8" t="s">
        <v>8222</v>
      </c>
      <c r="F963" s="7" t="str">
        <f>IF(ISEVEN(ROW(ScanWorkbook[[#This Row],[SCAN INTO THIS COLUMN]])),C963,"")</f>
        <v/>
      </c>
      <c r="G963" s="7" t="str">
        <f>IF(ISEVEN(ROW(ScanWorkbook[[#This Row],[SCAN INTO THIS COLUMN]])),C964,"")</f>
        <v/>
      </c>
      <c r="H963" s="7" t="str">
        <f>LEFT(ScanWorkbook[[#This Row],[Pheno]],4)</f>
        <v/>
      </c>
      <c r="I963" s="7" t="str">
        <f>IF(SUM(COUNTIF(ScanWorkbook[[#This Row],[Pheno]],{"*.*"})),LEFT(ScanWorkbook[[#This Row],[Pheno]],7),_xlfn.CONCAT(LEFT(ScanWorkbook[[#This Row],[Pheno]],4),RIGHT(ScanWorkbook[[#This Row],[Pheno]],3)))</f>
        <v/>
      </c>
      <c r="J963" s="57" t="s">
        <v>8541</v>
      </c>
      <c r="K963" s="2" t="str">
        <f>IF(ScanWorkbook[[#This Row],[METRC]]=0,"",IF(ScanWorkbook[[#This Row],[METRC]]="","",_xlfn.CONCAT(ScanWorkbook[[#This Row],[Pheno Abv]],".",RIGHT(ScanWorkbook[[#This Row],[METRC]],6))))</f>
        <v/>
      </c>
      <c r="L963" s="7" t="s">
        <v>522</v>
      </c>
    </row>
    <row r="964" spans="1:12" x14ac:dyDescent="0.25">
      <c r="A964" s="8">
        <v>2</v>
      </c>
      <c r="B964" s="54" t="s">
        <v>8173</v>
      </c>
      <c r="C964" s="131" t="s">
        <v>9067</v>
      </c>
      <c r="D964" s="9">
        <v>8</v>
      </c>
      <c r="E964" s="8" t="s">
        <v>8222</v>
      </c>
      <c r="F964" s="7" t="str">
        <f>IF(ISEVEN(ROW(ScanWorkbook[[#This Row],[SCAN INTO THIS COLUMN]])),C964,"")</f>
        <v>1A4070000000065000094717</v>
      </c>
      <c r="G964" s="7" t="str">
        <f>IF(ISEVEN(ROW(ScanWorkbook[[#This Row],[SCAN INTO THIS COLUMN]])),C965,"")</f>
        <v>PINE001.087095</v>
      </c>
      <c r="H964" s="7" t="str">
        <f>LEFT(ScanWorkbook[[#This Row],[Pheno]],4)</f>
        <v>PINE</v>
      </c>
      <c r="I964" s="7" t="str">
        <f>IF(SUM(COUNTIF(ScanWorkbook[[#This Row],[Pheno]],{"*.*"})),LEFT(ScanWorkbook[[#This Row],[Pheno]],7),_xlfn.CONCAT(LEFT(ScanWorkbook[[#This Row],[Pheno]],4),RIGHT(ScanWorkbook[[#This Row],[Pheno]],3)))</f>
        <v>PINE001</v>
      </c>
      <c r="J964" s="57" t="s">
        <v>8542</v>
      </c>
      <c r="K964" s="2" t="str">
        <f>IF(ScanWorkbook[[#This Row],[METRC]]=0,"",IF(ScanWorkbook[[#This Row],[METRC]]="","",_xlfn.CONCAT(ScanWorkbook[[#This Row],[Pheno Abv]],".",RIGHT(ScanWorkbook[[#This Row],[METRC]],6))))</f>
        <v>PINE001.094717</v>
      </c>
      <c r="L964" s="7" t="s">
        <v>522</v>
      </c>
    </row>
    <row r="965" spans="1:12" x14ac:dyDescent="0.25">
      <c r="A965" s="8">
        <v>2</v>
      </c>
      <c r="B965" s="54" t="s">
        <v>8173</v>
      </c>
      <c r="C965" s="131" t="s">
        <v>7817</v>
      </c>
      <c r="D965" s="9">
        <v>8</v>
      </c>
      <c r="E965" s="8" t="s">
        <v>8222</v>
      </c>
      <c r="F965" s="7" t="str">
        <f>IF(ISEVEN(ROW(ScanWorkbook[[#This Row],[SCAN INTO THIS COLUMN]])),C965,"")</f>
        <v/>
      </c>
      <c r="G965" s="7" t="str">
        <f>IF(ISEVEN(ROW(ScanWorkbook[[#This Row],[SCAN INTO THIS COLUMN]])),C966,"")</f>
        <v/>
      </c>
      <c r="H965" s="7" t="str">
        <f>LEFT(ScanWorkbook[[#This Row],[Pheno]],4)</f>
        <v/>
      </c>
      <c r="I965" s="7" t="str">
        <f>IF(SUM(COUNTIF(ScanWorkbook[[#This Row],[Pheno]],{"*.*"})),LEFT(ScanWorkbook[[#This Row],[Pheno]],7),_xlfn.CONCAT(LEFT(ScanWorkbook[[#This Row],[Pheno]],4),RIGHT(ScanWorkbook[[#This Row],[Pheno]],3)))</f>
        <v/>
      </c>
      <c r="J965" s="57" t="s">
        <v>8542</v>
      </c>
      <c r="K965" s="2" t="str">
        <f>IF(ScanWorkbook[[#This Row],[METRC]]=0,"",IF(ScanWorkbook[[#This Row],[METRC]]="","",_xlfn.CONCAT(ScanWorkbook[[#This Row],[Pheno Abv]],".",RIGHT(ScanWorkbook[[#This Row],[METRC]],6))))</f>
        <v/>
      </c>
      <c r="L965" s="7" t="s">
        <v>522</v>
      </c>
    </row>
    <row r="966" spans="1:12" x14ac:dyDescent="0.25">
      <c r="A966" s="8">
        <v>2</v>
      </c>
      <c r="B966" s="54" t="s">
        <v>8173</v>
      </c>
      <c r="C966" s="131" t="s">
        <v>7439</v>
      </c>
      <c r="D966" s="9">
        <v>9</v>
      </c>
      <c r="E966" s="8" t="s">
        <v>8222</v>
      </c>
      <c r="F966" s="7" t="str">
        <f>IF(ISEVEN(ROW(ScanWorkbook[[#This Row],[SCAN INTO THIS COLUMN]])),C966,"")</f>
        <v>.</v>
      </c>
      <c r="G966" s="7" t="str">
        <f>IF(ISEVEN(ROW(ScanWorkbook[[#This Row],[SCAN INTO THIS COLUMN]])),C967,"")</f>
        <v>.</v>
      </c>
      <c r="H966" s="7" t="str">
        <f>LEFT(ScanWorkbook[[#This Row],[Pheno]],4)</f>
        <v>.</v>
      </c>
      <c r="I966" s="7" t="str">
        <f>IF(SUM(COUNTIF(ScanWorkbook[[#This Row],[Pheno]],{"*.*"})),LEFT(ScanWorkbook[[#This Row],[Pheno]],7),_xlfn.CONCAT(LEFT(ScanWorkbook[[#This Row],[Pheno]],4),RIGHT(ScanWorkbook[[#This Row],[Pheno]],3)))</f>
        <v>.</v>
      </c>
      <c r="J966" s="57" t="s">
        <v>8582</v>
      </c>
      <c r="K966" s="2" t="str">
        <f>IF(ScanWorkbook[[#This Row],[METRC]]=0,"",IF(ScanWorkbook[[#This Row],[METRC]]="","",_xlfn.CONCAT(ScanWorkbook[[#This Row],[Pheno Abv]],".",RIGHT(ScanWorkbook[[#This Row],[METRC]],6))))</f>
        <v>...</v>
      </c>
      <c r="L966" s="7" t="s">
        <v>522</v>
      </c>
    </row>
    <row r="967" spans="1:12" x14ac:dyDescent="0.25">
      <c r="A967" s="8">
        <v>2</v>
      </c>
      <c r="B967" s="54" t="s">
        <v>8173</v>
      </c>
      <c r="C967" s="131" t="s">
        <v>7439</v>
      </c>
      <c r="D967" s="9">
        <v>9</v>
      </c>
      <c r="E967" s="8" t="s">
        <v>8222</v>
      </c>
      <c r="F967" s="7" t="str">
        <f>IF(ISEVEN(ROW(ScanWorkbook[[#This Row],[SCAN INTO THIS COLUMN]])),C967,"")</f>
        <v/>
      </c>
      <c r="G967" s="7" t="str">
        <f>IF(ISEVEN(ROW(ScanWorkbook[[#This Row],[SCAN INTO THIS COLUMN]])),C968,"")</f>
        <v/>
      </c>
      <c r="H967" s="7" t="str">
        <f>LEFT(ScanWorkbook[[#This Row],[Pheno]],4)</f>
        <v/>
      </c>
      <c r="I967" s="7" t="str">
        <f>IF(SUM(COUNTIF(ScanWorkbook[[#This Row],[Pheno]],{"*.*"})),LEFT(ScanWorkbook[[#This Row],[Pheno]],7),_xlfn.CONCAT(LEFT(ScanWorkbook[[#This Row],[Pheno]],4),RIGHT(ScanWorkbook[[#This Row],[Pheno]],3)))</f>
        <v/>
      </c>
      <c r="J967" s="57" t="s">
        <v>8582</v>
      </c>
      <c r="K967" s="2" t="str">
        <f>IF(ScanWorkbook[[#This Row],[METRC]]=0,"",IF(ScanWorkbook[[#This Row],[METRC]]="","",_xlfn.CONCAT(ScanWorkbook[[#This Row],[Pheno Abv]],".",RIGHT(ScanWorkbook[[#This Row],[METRC]],6))))</f>
        <v/>
      </c>
      <c r="L967" s="7" t="s">
        <v>522</v>
      </c>
    </row>
    <row r="968" spans="1:12" x14ac:dyDescent="0.25">
      <c r="A968" s="8">
        <v>2</v>
      </c>
      <c r="B968" s="54" t="s">
        <v>8173</v>
      </c>
      <c r="C968" s="131" t="s">
        <v>7439</v>
      </c>
      <c r="D968" s="9">
        <v>10</v>
      </c>
      <c r="E968" s="8" t="s">
        <v>8222</v>
      </c>
      <c r="F968" s="7" t="str">
        <f>IF(ISEVEN(ROW(ScanWorkbook[[#This Row],[SCAN INTO THIS COLUMN]])),C968,"")</f>
        <v>.</v>
      </c>
      <c r="G968" s="7" t="str">
        <f>IF(ISEVEN(ROW(ScanWorkbook[[#This Row],[SCAN INTO THIS COLUMN]])),C969,"")</f>
        <v>.</v>
      </c>
      <c r="H968" s="7" t="str">
        <f>LEFT(ScanWorkbook[[#This Row],[Pheno]],4)</f>
        <v>.</v>
      </c>
      <c r="I968" s="7" t="str">
        <f>IF(SUM(COUNTIF(ScanWorkbook[[#This Row],[Pheno]],{"*.*"})),LEFT(ScanWorkbook[[#This Row],[Pheno]],7),_xlfn.CONCAT(LEFT(ScanWorkbook[[#This Row],[Pheno]],4),RIGHT(ScanWorkbook[[#This Row],[Pheno]],3)))</f>
        <v>.</v>
      </c>
      <c r="J968" s="57" t="s">
        <v>8824</v>
      </c>
      <c r="K968" s="2" t="str">
        <f>IF(ScanWorkbook[[#This Row],[METRC]]=0,"",IF(ScanWorkbook[[#This Row],[METRC]]="","",_xlfn.CONCAT(ScanWorkbook[[#This Row],[Pheno Abv]],".",RIGHT(ScanWorkbook[[#This Row],[METRC]],6))))</f>
        <v>...</v>
      </c>
      <c r="L968" s="7" t="s">
        <v>522</v>
      </c>
    </row>
    <row r="969" spans="1:12" x14ac:dyDescent="0.25">
      <c r="A969" s="8">
        <v>2</v>
      </c>
      <c r="B969" s="54" t="s">
        <v>8173</v>
      </c>
      <c r="C969" s="131" t="s">
        <v>7439</v>
      </c>
      <c r="D969" s="9">
        <v>10</v>
      </c>
      <c r="E969" s="8" t="s">
        <v>8222</v>
      </c>
      <c r="F969" s="7" t="str">
        <f>IF(ISEVEN(ROW(ScanWorkbook[[#This Row],[SCAN INTO THIS COLUMN]])),C969,"")</f>
        <v/>
      </c>
      <c r="G969" s="7" t="str">
        <f>IF(ISEVEN(ROW(ScanWorkbook[[#This Row],[SCAN INTO THIS COLUMN]])),C970,"")</f>
        <v/>
      </c>
      <c r="H969" s="7" t="str">
        <f>LEFT(ScanWorkbook[[#This Row],[Pheno]],4)</f>
        <v/>
      </c>
      <c r="I969" s="7" t="str">
        <f>IF(SUM(COUNTIF(ScanWorkbook[[#This Row],[Pheno]],{"*.*"})),LEFT(ScanWorkbook[[#This Row],[Pheno]],7),_xlfn.CONCAT(LEFT(ScanWorkbook[[#This Row],[Pheno]],4),RIGHT(ScanWorkbook[[#This Row],[Pheno]],3)))</f>
        <v/>
      </c>
      <c r="J969" s="57" t="s">
        <v>8824</v>
      </c>
      <c r="K969" s="2" t="str">
        <f>IF(ScanWorkbook[[#This Row],[METRC]]=0,"",IF(ScanWorkbook[[#This Row],[METRC]]="","",_xlfn.CONCAT(ScanWorkbook[[#This Row],[Pheno Abv]],".",RIGHT(ScanWorkbook[[#This Row],[METRC]],6))))</f>
        <v/>
      </c>
      <c r="L969" s="7" t="s">
        <v>522</v>
      </c>
    </row>
    <row r="970" spans="1:12" x14ac:dyDescent="0.25">
      <c r="A970" s="8">
        <v>2</v>
      </c>
      <c r="B970" s="54" t="s">
        <v>8173</v>
      </c>
      <c r="C970" s="131" t="s">
        <v>7439</v>
      </c>
      <c r="D970" s="9">
        <v>11</v>
      </c>
      <c r="E970" s="8" t="s">
        <v>8222</v>
      </c>
      <c r="F970" s="7" t="str">
        <f>IF(ISEVEN(ROW(ScanWorkbook[[#This Row],[SCAN INTO THIS COLUMN]])),C970,"")</f>
        <v>.</v>
      </c>
      <c r="G970" s="7" t="str">
        <f>IF(ISEVEN(ROW(ScanWorkbook[[#This Row],[SCAN INTO THIS COLUMN]])),C971,"")</f>
        <v>.</v>
      </c>
      <c r="H970" s="7" t="str">
        <f>LEFT(ScanWorkbook[[#This Row],[Pheno]],4)</f>
        <v>.</v>
      </c>
      <c r="I970" s="7" t="str">
        <f>IF(SUM(COUNTIF(ScanWorkbook[[#This Row],[Pheno]],{"*.*"})),LEFT(ScanWorkbook[[#This Row],[Pheno]],7),_xlfn.CONCAT(LEFT(ScanWorkbook[[#This Row],[Pheno]],4),RIGHT(ScanWorkbook[[#This Row],[Pheno]],3)))</f>
        <v>.</v>
      </c>
      <c r="J970" s="57" t="s">
        <v>8825</v>
      </c>
      <c r="K970" s="2" t="str">
        <f>IF(ScanWorkbook[[#This Row],[METRC]]=0,"",IF(ScanWorkbook[[#This Row],[METRC]]="","",_xlfn.CONCAT(ScanWorkbook[[#This Row],[Pheno Abv]],".",RIGHT(ScanWorkbook[[#This Row],[METRC]],6))))</f>
        <v>...</v>
      </c>
      <c r="L970" s="7" t="s">
        <v>522</v>
      </c>
    </row>
    <row r="971" spans="1:12" x14ac:dyDescent="0.25">
      <c r="A971" s="8">
        <v>2</v>
      </c>
      <c r="B971" s="54" t="s">
        <v>8173</v>
      </c>
      <c r="C971" s="131" t="s">
        <v>7439</v>
      </c>
      <c r="D971" s="9">
        <v>11</v>
      </c>
      <c r="E971" s="8" t="s">
        <v>8222</v>
      </c>
      <c r="F971" s="7" t="str">
        <f>IF(ISEVEN(ROW(ScanWorkbook[[#This Row],[SCAN INTO THIS COLUMN]])),C971,"")</f>
        <v/>
      </c>
      <c r="G971" s="7" t="str">
        <f>IF(ISEVEN(ROW(ScanWorkbook[[#This Row],[SCAN INTO THIS COLUMN]])),C972,"")</f>
        <v/>
      </c>
      <c r="H971" s="7" t="str">
        <f>LEFT(ScanWorkbook[[#This Row],[Pheno]],4)</f>
        <v/>
      </c>
      <c r="I971" s="7" t="str">
        <f>IF(SUM(COUNTIF(ScanWorkbook[[#This Row],[Pheno]],{"*.*"})),LEFT(ScanWorkbook[[#This Row],[Pheno]],7),_xlfn.CONCAT(LEFT(ScanWorkbook[[#This Row],[Pheno]],4),RIGHT(ScanWorkbook[[#This Row],[Pheno]],3)))</f>
        <v/>
      </c>
      <c r="J971" s="57" t="s">
        <v>8825</v>
      </c>
      <c r="K971" s="2" t="str">
        <f>IF(ScanWorkbook[[#This Row],[METRC]]=0,"",IF(ScanWorkbook[[#This Row],[METRC]]="","",_xlfn.CONCAT(ScanWorkbook[[#This Row],[Pheno Abv]],".",RIGHT(ScanWorkbook[[#This Row],[METRC]],6))))</f>
        <v/>
      </c>
      <c r="L971" s="7" t="s">
        <v>522</v>
      </c>
    </row>
    <row r="972" spans="1:12" x14ac:dyDescent="0.25">
      <c r="A972" s="8">
        <v>2</v>
      </c>
      <c r="B972" s="54" t="s">
        <v>8173</v>
      </c>
      <c r="C972" s="131" t="s">
        <v>7439</v>
      </c>
      <c r="D972" s="9">
        <v>12</v>
      </c>
      <c r="E972" s="8" t="s">
        <v>8222</v>
      </c>
      <c r="F972" s="7" t="str">
        <f>IF(ISEVEN(ROW(ScanWorkbook[[#This Row],[SCAN INTO THIS COLUMN]])),C972,"")</f>
        <v>.</v>
      </c>
      <c r="G972" s="7" t="str">
        <f>IF(ISEVEN(ROW(ScanWorkbook[[#This Row],[SCAN INTO THIS COLUMN]])),C973,"")</f>
        <v>.</v>
      </c>
      <c r="H972" s="7" t="str">
        <f>LEFT(ScanWorkbook[[#This Row],[Pheno]],4)</f>
        <v>.</v>
      </c>
      <c r="I972" s="7" t="str">
        <f>IF(SUM(COUNTIF(ScanWorkbook[[#This Row],[Pheno]],{"*.*"})),LEFT(ScanWorkbook[[#This Row],[Pheno]],7),_xlfn.CONCAT(LEFT(ScanWorkbook[[#This Row],[Pheno]],4),RIGHT(ScanWorkbook[[#This Row],[Pheno]],3)))</f>
        <v>.</v>
      </c>
      <c r="J972" s="57" t="s">
        <v>8826</v>
      </c>
      <c r="K972" s="2" t="str">
        <f>IF(ScanWorkbook[[#This Row],[METRC]]=0,"",IF(ScanWorkbook[[#This Row],[METRC]]="","",_xlfn.CONCAT(ScanWorkbook[[#This Row],[Pheno Abv]],".",RIGHT(ScanWorkbook[[#This Row],[METRC]],6))))</f>
        <v>...</v>
      </c>
      <c r="L972" s="7" t="s">
        <v>522</v>
      </c>
    </row>
    <row r="973" spans="1:12" x14ac:dyDescent="0.25">
      <c r="A973" s="8">
        <v>2</v>
      </c>
      <c r="B973" s="54" t="s">
        <v>8173</v>
      </c>
      <c r="C973" s="131" t="s">
        <v>7439</v>
      </c>
      <c r="D973" s="9">
        <v>12</v>
      </c>
      <c r="E973" s="8" t="s">
        <v>8222</v>
      </c>
      <c r="F973" s="7" t="str">
        <f>IF(ISEVEN(ROW(ScanWorkbook[[#This Row],[SCAN INTO THIS COLUMN]])),C973,"")</f>
        <v/>
      </c>
      <c r="G973" s="7" t="str">
        <f>IF(ISEVEN(ROW(ScanWorkbook[[#This Row],[SCAN INTO THIS COLUMN]])),C974,"")</f>
        <v/>
      </c>
      <c r="H973" s="7" t="str">
        <f>LEFT(ScanWorkbook[[#This Row],[Pheno]],4)</f>
        <v/>
      </c>
      <c r="I973" s="7" t="str">
        <f>IF(SUM(COUNTIF(ScanWorkbook[[#This Row],[Pheno]],{"*.*"})),LEFT(ScanWorkbook[[#This Row],[Pheno]],7),_xlfn.CONCAT(LEFT(ScanWorkbook[[#This Row],[Pheno]],4),RIGHT(ScanWorkbook[[#This Row],[Pheno]],3)))</f>
        <v/>
      </c>
      <c r="J973" s="57" t="s">
        <v>8826</v>
      </c>
      <c r="K973" s="2" t="str">
        <f>IF(ScanWorkbook[[#This Row],[METRC]]=0,"",IF(ScanWorkbook[[#This Row],[METRC]]="","",_xlfn.CONCAT(ScanWorkbook[[#This Row],[Pheno Abv]],".",RIGHT(ScanWorkbook[[#This Row],[METRC]],6))))</f>
        <v/>
      </c>
      <c r="L973" s="7" t="s">
        <v>522</v>
      </c>
    </row>
    <row r="974" spans="1:12" x14ac:dyDescent="0.25">
      <c r="A974" s="8">
        <v>2</v>
      </c>
      <c r="B974" s="54" t="s">
        <v>8173</v>
      </c>
      <c r="C974" s="131" t="s">
        <v>7439</v>
      </c>
      <c r="D974" s="9">
        <v>13</v>
      </c>
      <c r="E974" s="8" t="s">
        <v>8222</v>
      </c>
      <c r="F974" s="7" t="str">
        <f>IF(ISEVEN(ROW(ScanWorkbook[[#This Row],[SCAN INTO THIS COLUMN]])),C974,"")</f>
        <v>.</v>
      </c>
      <c r="G974" s="7" t="str">
        <f>IF(ISEVEN(ROW(ScanWorkbook[[#This Row],[SCAN INTO THIS COLUMN]])),C975,"")</f>
        <v>.</v>
      </c>
      <c r="H974" s="7" t="str">
        <f>LEFT(ScanWorkbook[[#This Row],[Pheno]],4)</f>
        <v>.</v>
      </c>
      <c r="I974" s="7" t="str">
        <f>IF(SUM(COUNTIF(ScanWorkbook[[#This Row],[Pheno]],{"*.*"})),LEFT(ScanWorkbook[[#This Row],[Pheno]],7),_xlfn.CONCAT(LEFT(ScanWorkbook[[#This Row],[Pheno]],4),RIGHT(ScanWorkbook[[#This Row],[Pheno]],3)))</f>
        <v>.</v>
      </c>
      <c r="J974" s="57" t="s">
        <v>8827</v>
      </c>
      <c r="K974" s="2" t="str">
        <f>IF(ScanWorkbook[[#This Row],[METRC]]=0,"",IF(ScanWorkbook[[#This Row],[METRC]]="","",_xlfn.CONCAT(ScanWorkbook[[#This Row],[Pheno Abv]],".",RIGHT(ScanWorkbook[[#This Row],[METRC]],6))))</f>
        <v>...</v>
      </c>
      <c r="L974" s="7" t="s">
        <v>522</v>
      </c>
    </row>
    <row r="975" spans="1:12" x14ac:dyDescent="0.25">
      <c r="A975" s="8">
        <v>2</v>
      </c>
      <c r="B975" s="54" t="s">
        <v>8173</v>
      </c>
      <c r="C975" s="131" t="s">
        <v>7439</v>
      </c>
      <c r="D975" s="9">
        <v>13</v>
      </c>
      <c r="E975" s="8" t="s">
        <v>8222</v>
      </c>
      <c r="F975" s="7" t="str">
        <f>IF(ISEVEN(ROW(ScanWorkbook[[#This Row],[SCAN INTO THIS COLUMN]])),C975,"")</f>
        <v/>
      </c>
      <c r="G975" s="7" t="str">
        <f>IF(ISEVEN(ROW(ScanWorkbook[[#This Row],[SCAN INTO THIS COLUMN]])),C976,"")</f>
        <v/>
      </c>
      <c r="H975" s="7" t="str">
        <f>LEFT(ScanWorkbook[[#This Row],[Pheno]],4)</f>
        <v/>
      </c>
      <c r="I975" s="7" t="str">
        <f>IF(SUM(COUNTIF(ScanWorkbook[[#This Row],[Pheno]],{"*.*"})),LEFT(ScanWorkbook[[#This Row],[Pheno]],7),_xlfn.CONCAT(LEFT(ScanWorkbook[[#This Row],[Pheno]],4),RIGHT(ScanWorkbook[[#This Row],[Pheno]],3)))</f>
        <v/>
      </c>
      <c r="J975" s="57" t="s">
        <v>8827</v>
      </c>
      <c r="K975" s="2" t="str">
        <f>IF(ScanWorkbook[[#This Row],[METRC]]=0,"",IF(ScanWorkbook[[#This Row],[METRC]]="","",_xlfn.CONCAT(ScanWorkbook[[#This Row],[Pheno Abv]],".",RIGHT(ScanWorkbook[[#This Row],[METRC]],6))))</f>
        <v/>
      </c>
      <c r="L975" s="7" t="s">
        <v>522</v>
      </c>
    </row>
    <row r="976" spans="1:12" x14ac:dyDescent="0.25">
      <c r="A976" s="8">
        <v>2</v>
      </c>
      <c r="B976" s="54" t="s">
        <v>8173</v>
      </c>
      <c r="C976" s="131" t="s">
        <v>7439</v>
      </c>
      <c r="D976" s="9">
        <v>14</v>
      </c>
      <c r="E976" s="8" t="s">
        <v>8222</v>
      </c>
      <c r="F976" s="7" t="str">
        <f>IF(ISEVEN(ROW(ScanWorkbook[[#This Row],[SCAN INTO THIS COLUMN]])),C976,"")</f>
        <v>.</v>
      </c>
      <c r="G976" s="7" t="str">
        <f>IF(ISEVEN(ROW(ScanWorkbook[[#This Row],[SCAN INTO THIS COLUMN]])),C977,"")</f>
        <v>.</v>
      </c>
      <c r="H976" s="7" t="str">
        <f>LEFT(ScanWorkbook[[#This Row],[Pheno]],4)</f>
        <v>.</v>
      </c>
      <c r="I976" s="7" t="str">
        <f>IF(SUM(COUNTIF(ScanWorkbook[[#This Row],[Pheno]],{"*.*"})),LEFT(ScanWorkbook[[#This Row],[Pheno]],7),_xlfn.CONCAT(LEFT(ScanWorkbook[[#This Row],[Pheno]],4),RIGHT(ScanWorkbook[[#This Row],[Pheno]],3)))</f>
        <v>.</v>
      </c>
      <c r="J976" s="57" t="s">
        <v>8828</v>
      </c>
      <c r="K976" s="2" t="str">
        <f>IF(ScanWorkbook[[#This Row],[METRC]]=0,"",IF(ScanWorkbook[[#This Row],[METRC]]="","",_xlfn.CONCAT(ScanWorkbook[[#This Row],[Pheno Abv]],".",RIGHT(ScanWorkbook[[#This Row],[METRC]],6))))</f>
        <v>...</v>
      </c>
      <c r="L976" s="7" t="s">
        <v>522</v>
      </c>
    </row>
    <row r="977" spans="1:12" x14ac:dyDescent="0.25">
      <c r="A977" s="8">
        <v>2</v>
      </c>
      <c r="B977" s="54" t="s">
        <v>8173</v>
      </c>
      <c r="C977" s="131" t="s">
        <v>7439</v>
      </c>
      <c r="D977" s="9">
        <v>14</v>
      </c>
      <c r="E977" s="8" t="s">
        <v>8222</v>
      </c>
      <c r="F977" s="7" t="str">
        <f>IF(ISEVEN(ROW(ScanWorkbook[[#This Row],[SCAN INTO THIS COLUMN]])),C977,"")</f>
        <v/>
      </c>
      <c r="G977" s="7" t="str">
        <f>IF(ISEVEN(ROW(ScanWorkbook[[#This Row],[SCAN INTO THIS COLUMN]])),C978,"")</f>
        <v/>
      </c>
      <c r="H977" s="7" t="str">
        <f>LEFT(ScanWorkbook[[#This Row],[Pheno]],4)</f>
        <v/>
      </c>
      <c r="I977" s="7" t="str">
        <f>IF(SUM(COUNTIF(ScanWorkbook[[#This Row],[Pheno]],{"*.*"})),LEFT(ScanWorkbook[[#This Row],[Pheno]],7),_xlfn.CONCAT(LEFT(ScanWorkbook[[#This Row],[Pheno]],4),RIGHT(ScanWorkbook[[#This Row],[Pheno]],3)))</f>
        <v/>
      </c>
      <c r="J977" s="57" t="s">
        <v>8828</v>
      </c>
      <c r="K977" s="2" t="str">
        <f>IF(ScanWorkbook[[#This Row],[METRC]]=0,"",IF(ScanWorkbook[[#This Row],[METRC]]="","",_xlfn.CONCAT(ScanWorkbook[[#This Row],[Pheno Abv]],".",RIGHT(ScanWorkbook[[#This Row],[METRC]],6))))</f>
        <v/>
      </c>
      <c r="L977" s="7" t="s">
        <v>522</v>
      </c>
    </row>
    <row r="978" spans="1:12" x14ac:dyDescent="0.25">
      <c r="A978" s="8">
        <v>2</v>
      </c>
      <c r="B978" s="54" t="s">
        <v>8173</v>
      </c>
      <c r="C978" s="131" t="s">
        <v>7439</v>
      </c>
      <c r="D978" s="9">
        <v>15</v>
      </c>
      <c r="E978" s="8" t="s">
        <v>8222</v>
      </c>
      <c r="F978" s="7" t="str">
        <f>IF(ISEVEN(ROW(ScanWorkbook[[#This Row],[SCAN INTO THIS COLUMN]])),C978,"")</f>
        <v>.</v>
      </c>
      <c r="G978" s="7" t="str">
        <f>IF(ISEVEN(ROW(ScanWorkbook[[#This Row],[SCAN INTO THIS COLUMN]])),C979,"")</f>
        <v>.</v>
      </c>
      <c r="H978" s="7" t="str">
        <f>LEFT(ScanWorkbook[[#This Row],[Pheno]],4)</f>
        <v>.</v>
      </c>
      <c r="I978" s="7" t="str">
        <f>IF(SUM(COUNTIF(ScanWorkbook[[#This Row],[Pheno]],{"*.*"})),LEFT(ScanWorkbook[[#This Row],[Pheno]],7),_xlfn.CONCAT(LEFT(ScanWorkbook[[#This Row],[Pheno]],4),RIGHT(ScanWorkbook[[#This Row],[Pheno]],3)))</f>
        <v>.</v>
      </c>
      <c r="J978" s="57" t="s">
        <v>8829</v>
      </c>
      <c r="K978" s="2" t="str">
        <f>IF(ScanWorkbook[[#This Row],[METRC]]=0,"",IF(ScanWorkbook[[#This Row],[METRC]]="","",_xlfn.CONCAT(ScanWorkbook[[#This Row],[Pheno Abv]],".",RIGHT(ScanWorkbook[[#This Row],[METRC]],6))))</f>
        <v>...</v>
      </c>
      <c r="L978" s="7" t="s">
        <v>522</v>
      </c>
    </row>
    <row r="979" spans="1:12" x14ac:dyDescent="0.25">
      <c r="A979" s="8">
        <v>2</v>
      </c>
      <c r="B979" s="54" t="s">
        <v>8173</v>
      </c>
      <c r="C979" s="131" t="s">
        <v>7439</v>
      </c>
      <c r="D979" s="9">
        <v>15</v>
      </c>
      <c r="E979" s="8" t="s">
        <v>8222</v>
      </c>
      <c r="F979" s="7" t="str">
        <f>IF(ISEVEN(ROW(ScanWorkbook[[#This Row],[SCAN INTO THIS COLUMN]])),C979,"")</f>
        <v/>
      </c>
      <c r="G979" s="7" t="str">
        <f>IF(ISEVEN(ROW(ScanWorkbook[[#This Row],[SCAN INTO THIS COLUMN]])),C980,"")</f>
        <v/>
      </c>
      <c r="H979" s="7" t="str">
        <f>LEFT(ScanWorkbook[[#This Row],[Pheno]],4)</f>
        <v/>
      </c>
      <c r="I979" s="7" t="str">
        <f>IF(SUM(COUNTIF(ScanWorkbook[[#This Row],[Pheno]],{"*.*"})),LEFT(ScanWorkbook[[#This Row],[Pheno]],7),_xlfn.CONCAT(LEFT(ScanWorkbook[[#This Row],[Pheno]],4),RIGHT(ScanWorkbook[[#This Row],[Pheno]],3)))</f>
        <v/>
      </c>
      <c r="J979" s="57" t="s">
        <v>8829</v>
      </c>
      <c r="K979" s="2" t="str">
        <f>IF(ScanWorkbook[[#This Row],[METRC]]=0,"",IF(ScanWorkbook[[#This Row],[METRC]]="","",_xlfn.CONCAT(ScanWorkbook[[#This Row],[Pheno Abv]],".",RIGHT(ScanWorkbook[[#This Row],[METRC]],6))))</f>
        <v/>
      </c>
      <c r="L979" s="7" t="s">
        <v>522</v>
      </c>
    </row>
    <row r="980" spans="1:12" x14ac:dyDescent="0.25">
      <c r="A980" s="8">
        <v>2</v>
      </c>
      <c r="B980" s="54" t="s">
        <v>8173</v>
      </c>
      <c r="C980" s="131" t="s">
        <v>7439</v>
      </c>
      <c r="D980" s="9">
        <v>16</v>
      </c>
      <c r="E980" s="8" t="s">
        <v>8222</v>
      </c>
      <c r="F980" s="7" t="str">
        <f>IF(ISEVEN(ROW(ScanWorkbook[[#This Row],[SCAN INTO THIS COLUMN]])),C980,"")</f>
        <v>.</v>
      </c>
      <c r="G980" s="7" t="str">
        <f>IF(ISEVEN(ROW(ScanWorkbook[[#This Row],[SCAN INTO THIS COLUMN]])),C981,"")</f>
        <v>.</v>
      </c>
      <c r="H980" s="7" t="str">
        <f>LEFT(ScanWorkbook[[#This Row],[Pheno]],4)</f>
        <v>.</v>
      </c>
      <c r="I980" s="7" t="str">
        <f>IF(SUM(COUNTIF(ScanWorkbook[[#This Row],[Pheno]],{"*.*"})),LEFT(ScanWorkbook[[#This Row],[Pheno]],7),_xlfn.CONCAT(LEFT(ScanWorkbook[[#This Row],[Pheno]],4),RIGHT(ScanWorkbook[[#This Row],[Pheno]],3)))</f>
        <v>.</v>
      </c>
      <c r="J980" s="57" t="s">
        <v>8830</v>
      </c>
      <c r="K980" s="2" t="str">
        <f>IF(ScanWorkbook[[#This Row],[METRC]]=0,"",IF(ScanWorkbook[[#This Row],[METRC]]="","",_xlfn.CONCAT(ScanWorkbook[[#This Row],[Pheno Abv]],".",RIGHT(ScanWorkbook[[#This Row],[METRC]],6))))</f>
        <v>...</v>
      </c>
      <c r="L980" s="7" t="s">
        <v>522</v>
      </c>
    </row>
    <row r="981" spans="1:12" x14ac:dyDescent="0.25">
      <c r="A981" s="8">
        <v>2</v>
      </c>
      <c r="B981" s="54" t="s">
        <v>8173</v>
      </c>
      <c r="C981" s="131" t="s">
        <v>7439</v>
      </c>
      <c r="D981" s="9">
        <v>16</v>
      </c>
      <c r="E981" s="8" t="s">
        <v>8222</v>
      </c>
      <c r="F981" s="7" t="str">
        <f>IF(ISEVEN(ROW(ScanWorkbook[[#This Row],[SCAN INTO THIS COLUMN]])),C981,"")</f>
        <v/>
      </c>
      <c r="G981" s="7" t="str">
        <f>IF(ISEVEN(ROW(ScanWorkbook[[#This Row],[SCAN INTO THIS COLUMN]])),C982,"")</f>
        <v/>
      </c>
      <c r="H981" s="7" t="str">
        <f>LEFT(ScanWorkbook[[#This Row],[Pheno]],4)</f>
        <v/>
      </c>
      <c r="I981" s="7" t="str">
        <f>IF(SUM(COUNTIF(ScanWorkbook[[#This Row],[Pheno]],{"*.*"})),LEFT(ScanWorkbook[[#This Row],[Pheno]],7),_xlfn.CONCAT(LEFT(ScanWorkbook[[#This Row],[Pheno]],4),RIGHT(ScanWorkbook[[#This Row],[Pheno]],3)))</f>
        <v/>
      </c>
      <c r="J981" s="57" t="s">
        <v>8830</v>
      </c>
      <c r="K981" s="2" t="str">
        <f>IF(ScanWorkbook[[#This Row],[METRC]]=0,"",IF(ScanWorkbook[[#This Row],[METRC]]="","",_xlfn.CONCAT(ScanWorkbook[[#This Row],[Pheno Abv]],".",RIGHT(ScanWorkbook[[#This Row],[METRC]],6))))</f>
        <v/>
      </c>
      <c r="L981" s="7" t="s">
        <v>522</v>
      </c>
    </row>
    <row r="982" spans="1:12" x14ac:dyDescent="0.25">
      <c r="A982" s="8">
        <v>2</v>
      </c>
      <c r="B982" s="54" t="s">
        <v>8173</v>
      </c>
      <c r="C982" s="131" t="s">
        <v>7439</v>
      </c>
      <c r="D982" s="9">
        <v>17</v>
      </c>
      <c r="E982" s="8" t="s">
        <v>8222</v>
      </c>
      <c r="F982" s="7" t="str">
        <f>IF(ISEVEN(ROW(ScanWorkbook[[#This Row],[SCAN INTO THIS COLUMN]])),C982,"")</f>
        <v>.</v>
      </c>
      <c r="G982" s="7" t="str">
        <f>IF(ISEVEN(ROW(ScanWorkbook[[#This Row],[SCAN INTO THIS COLUMN]])),C983,"")</f>
        <v>.</v>
      </c>
      <c r="H982" s="7" t="str">
        <f>LEFT(ScanWorkbook[[#This Row],[Pheno]],4)</f>
        <v>.</v>
      </c>
      <c r="I982" s="7" t="str">
        <f>IF(SUM(COUNTIF(ScanWorkbook[[#This Row],[Pheno]],{"*.*"})),LEFT(ScanWorkbook[[#This Row],[Pheno]],7),_xlfn.CONCAT(LEFT(ScanWorkbook[[#This Row],[Pheno]],4),RIGHT(ScanWorkbook[[#This Row],[Pheno]],3)))</f>
        <v>.</v>
      </c>
      <c r="J982" s="57" t="s">
        <v>8831</v>
      </c>
      <c r="K982" s="2" t="str">
        <f>IF(ScanWorkbook[[#This Row],[METRC]]=0,"",IF(ScanWorkbook[[#This Row],[METRC]]="","",_xlfn.CONCAT(ScanWorkbook[[#This Row],[Pheno Abv]],".",RIGHT(ScanWorkbook[[#This Row],[METRC]],6))))</f>
        <v>...</v>
      </c>
      <c r="L982" s="7" t="s">
        <v>522</v>
      </c>
    </row>
    <row r="983" spans="1:12" x14ac:dyDescent="0.25">
      <c r="A983" s="8">
        <v>2</v>
      </c>
      <c r="B983" s="54" t="s">
        <v>8173</v>
      </c>
      <c r="C983" s="131" t="s">
        <v>7439</v>
      </c>
      <c r="D983" s="9">
        <v>17</v>
      </c>
      <c r="E983" s="8" t="s">
        <v>8222</v>
      </c>
      <c r="F983" s="7" t="str">
        <f>IF(ISEVEN(ROW(ScanWorkbook[[#This Row],[SCAN INTO THIS COLUMN]])),C983,"")</f>
        <v/>
      </c>
      <c r="G983" s="7" t="str">
        <f>IF(ISEVEN(ROW(ScanWorkbook[[#This Row],[SCAN INTO THIS COLUMN]])),C984,"")</f>
        <v/>
      </c>
      <c r="H983" s="7" t="str">
        <f>LEFT(ScanWorkbook[[#This Row],[Pheno]],4)</f>
        <v/>
      </c>
      <c r="I983" s="7" t="str">
        <f>IF(SUM(COUNTIF(ScanWorkbook[[#This Row],[Pheno]],{"*.*"})),LEFT(ScanWorkbook[[#This Row],[Pheno]],7),_xlfn.CONCAT(LEFT(ScanWorkbook[[#This Row],[Pheno]],4),RIGHT(ScanWorkbook[[#This Row],[Pheno]],3)))</f>
        <v/>
      </c>
      <c r="J983" s="57" t="s">
        <v>8831</v>
      </c>
      <c r="K983" s="2" t="str">
        <f>IF(ScanWorkbook[[#This Row],[METRC]]=0,"",IF(ScanWorkbook[[#This Row],[METRC]]="","",_xlfn.CONCAT(ScanWorkbook[[#This Row],[Pheno Abv]],".",RIGHT(ScanWorkbook[[#This Row],[METRC]],6))))</f>
        <v/>
      </c>
      <c r="L983" s="7" t="s">
        <v>522</v>
      </c>
    </row>
    <row r="984" spans="1:12" x14ac:dyDescent="0.25">
      <c r="A984" s="8">
        <v>2</v>
      </c>
      <c r="B984" s="54" t="s">
        <v>8173</v>
      </c>
      <c r="C984" s="131" t="s">
        <v>7439</v>
      </c>
      <c r="D984" s="9">
        <v>18</v>
      </c>
      <c r="E984" s="8" t="s">
        <v>8222</v>
      </c>
      <c r="F984" s="7" t="str">
        <f>IF(ISEVEN(ROW(ScanWorkbook[[#This Row],[SCAN INTO THIS COLUMN]])),C984,"")</f>
        <v>.</v>
      </c>
      <c r="G984" s="7" t="str">
        <f>IF(ISEVEN(ROW(ScanWorkbook[[#This Row],[SCAN INTO THIS COLUMN]])),C985,"")</f>
        <v>.</v>
      </c>
      <c r="H984" s="7" t="str">
        <f>LEFT(ScanWorkbook[[#This Row],[Pheno]],4)</f>
        <v>.</v>
      </c>
      <c r="I984" s="7" t="str">
        <f>IF(SUM(COUNTIF(ScanWorkbook[[#This Row],[Pheno]],{"*.*"})),LEFT(ScanWorkbook[[#This Row],[Pheno]],7),_xlfn.CONCAT(LEFT(ScanWorkbook[[#This Row],[Pheno]],4),RIGHT(ScanWorkbook[[#This Row],[Pheno]],3)))</f>
        <v>.</v>
      </c>
      <c r="J984" s="57" t="s">
        <v>8832</v>
      </c>
      <c r="K984" s="2" t="str">
        <f>IF(ScanWorkbook[[#This Row],[METRC]]=0,"",IF(ScanWorkbook[[#This Row],[METRC]]="","",_xlfn.CONCAT(ScanWorkbook[[#This Row],[Pheno Abv]],".",RIGHT(ScanWorkbook[[#This Row],[METRC]],6))))</f>
        <v>...</v>
      </c>
      <c r="L984" s="7" t="s">
        <v>522</v>
      </c>
    </row>
    <row r="985" spans="1:12" x14ac:dyDescent="0.25">
      <c r="A985" s="8">
        <v>2</v>
      </c>
      <c r="B985" s="54" t="s">
        <v>8173</v>
      </c>
      <c r="C985" s="131" t="s">
        <v>7439</v>
      </c>
      <c r="D985" s="9">
        <v>18</v>
      </c>
      <c r="E985" s="8" t="s">
        <v>8222</v>
      </c>
      <c r="F985" s="7" t="str">
        <f>IF(ISEVEN(ROW(ScanWorkbook[[#This Row],[SCAN INTO THIS COLUMN]])),C985,"")</f>
        <v/>
      </c>
      <c r="G985" s="7" t="str">
        <f>IF(ISEVEN(ROW(ScanWorkbook[[#This Row],[SCAN INTO THIS COLUMN]])),C986,"")</f>
        <v/>
      </c>
      <c r="H985" s="7" t="str">
        <f>LEFT(ScanWorkbook[[#This Row],[Pheno]],4)</f>
        <v/>
      </c>
      <c r="I985" s="7" t="str">
        <f>IF(SUM(COUNTIF(ScanWorkbook[[#This Row],[Pheno]],{"*.*"})),LEFT(ScanWorkbook[[#This Row],[Pheno]],7),_xlfn.CONCAT(LEFT(ScanWorkbook[[#This Row],[Pheno]],4),RIGHT(ScanWorkbook[[#This Row],[Pheno]],3)))</f>
        <v/>
      </c>
      <c r="J985" s="57" t="s">
        <v>8832</v>
      </c>
      <c r="K985" s="2" t="str">
        <f>IF(ScanWorkbook[[#This Row],[METRC]]=0,"",IF(ScanWorkbook[[#This Row],[METRC]]="","",_xlfn.CONCAT(ScanWorkbook[[#This Row],[Pheno Abv]],".",RIGHT(ScanWorkbook[[#This Row],[METRC]],6))))</f>
        <v/>
      </c>
      <c r="L985" s="7" t="s">
        <v>522</v>
      </c>
    </row>
    <row r="986" spans="1:12" x14ac:dyDescent="0.25">
      <c r="A986" s="8">
        <v>2</v>
      </c>
      <c r="B986" s="54" t="s">
        <v>8173</v>
      </c>
      <c r="C986" s="131" t="s">
        <v>7439</v>
      </c>
      <c r="D986" s="9">
        <v>19</v>
      </c>
      <c r="E986" s="8" t="s">
        <v>8222</v>
      </c>
      <c r="F986" s="7" t="str">
        <f>IF(ISEVEN(ROW(ScanWorkbook[[#This Row],[SCAN INTO THIS COLUMN]])),C986,"")</f>
        <v>.</v>
      </c>
      <c r="G986" s="7" t="str">
        <f>IF(ISEVEN(ROW(ScanWorkbook[[#This Row],[SCAN INTO THIS COLUMN]])),C987,"")</f>
        <v>.</v>
      </c>
      <c r="H986" s="7" t="str">
        <f>LEFT(ScanWorkbook[[#This Row],[Pheno]],4)</f>
        <v>.</v>
      </c>
      <c r="I986" s="7" t="str">
        <f>IF(SUM(COUNTIF(ScanWorkbook[[#This Row],[Pheno]],{"*.*"})),LEFT(ScanWorkbook[[#This Row],[Pheno]],7),_xlfn.CONCAT(LEFT(ScanWorkbook[[#This Row],[Pheno]],4),RIGHT(ScanWorkbook[[#This Row],[Pheno]],3)))</f>
        <v>.</v>
      </c>
      <c r="J986" s="57" t="s">
        <v>8833</v>
      </c>
      <c r="K986" s="2" t="str">
        <f>IF(ScanWorkbook[[#This Row],[METRC]]=0,"",IF(ScanWorkbook[[#This Row],[METRC]]="","",_xlfn.CONCAT(ScanWorkbook[[#This Row],[Pheno Abv]],".",RIGHT(ScanWorkbook[[#This Row],[METRC]],6))))</f>
        <v>...</v>
      </c>
      <c r="L986" s="7" t="s">
        <v>522</v>
      </c>
    </row>
    <row r="987" spans="1:12" x14ac:dyDescent="0.25">
      <c r="A987" s="8">
        <v>2</v>
      </c>
      <c r="B987" s="54" t="s">
        <v>8173</v>
      </c>
      <c r="C987" s="131" t="s">
        <v>7439</v>
      </c>
      <c r="D987" s="9">
        <v>19</v>
      </c>
      <c r="E987" s="8" t="s">
        <v>8222</v>
      </c>
      <c r="F987" s="7" t="str">
        <f>IF(ISEVEN(ROW(ScanWorkbook[[#This Row],[SCAN INTO THIS COLUMN]])),C987,"")</f>
        <v/>
      </c>
      <c r="G987" s="7" t="str">
        <f>IF(ISEVEN(ROW(ScanWorkbook[[#This Row],[SCAN INTO THIS COLUMN]])),C988,"")</f>
        <v/>
      </c>
      <c r="H987" s="7" t="str">
        <f>LEFT(ScanWorkbook[[#This Row],[Pheno]],4)</f>
        <v/>
      </c>
      <c r="I987" s="7" t="str">
        <f>IF(SUM(COUNTIF(ScanWorkbook[[#This Row],[Pheno]],{"*.*"})),LEFT(ScanWorkbook[[#This Row],[Pheno]],7),_xlfn.CONCAT(LEFT(ScanWorkbook[[#This Row],[Pheno]],4),RIGHT(ScanWorkbook[[#This Row],[Pheno]],3)))</f>
        <v/>
      </c>
      <c r="J987" s="57" t="s">
        <v>8833</v>
      </c>
      <c r="K987" s="2" t="str">
        <f>IF(ScanWorkbook[[#This Row],[METRC]]=0,"",IF(ScanWorkbook[[#This Row],[METRC]]="","",_xlfn.CONCAT(ScanWorkbook[[#This Row],[Pheno Abv]],".",RIGHT(ScanWorkbook[[#This Row],[METRC]],6))))</f>
        <v/>
      </c>
      <c r="L987" s="7" t="s">
        <v>522</v>
      </c>
    </row>
    <row r="988" spans="1:12" x14ac:dyDescent="0.25">
      <c r="A988" s="8">
        <v>2</v>
      </c>
      <c r="B988" s="54" t="s">
        <v>8173</v>
      </c>
      <c r="C988" s="131" t="s">
        <v>7439</v>
      </c>
      <c r="D988" s="9">
        <v>20</v>
      </c>
      <c r="E988" s="8" t="s">
        <v>8222</v>
      </c>
      <c r="F988" s="7" t="str">
        <f>IF(ISEVEN(ROW(ScanWorkbook[[#This Row],[SCAN INTO THIS COLUMN]])),C988,"")</f>
        <v>.</v>
      </c>
      <c r="G988" s="7" t="str">
        <f>IF(ISEVEN(ROW(ScanWorkbook[[#This Row],[SCAN INTO THIS COLUMN]])),C989,"")</f>
        <v>.</v>
      </c>
      <c r="H988" s="7" t="str">
        <f>LEFT(ScanWorkbook[[#This Row],[Pheno]],4)</f>
        <v>.</v>
      </c>
      <c r="I988" s="7" t="str">
        <f>IF(SUM(COUNTIF(ScanWorkbook[[#This Row],[Pheno]],{"*.*"})),LEFT(ScanWorkbook[[#This Row],[Pheno]],7),_xlfn.CONCAT(LEFT(ScanWorkbook[[#This Row],[Pheno]],4),RIGHT(ScanWorkbook[[#This Row],[Pheno]],3)))</f>
        <v>.</v>
      </c>
      <c r="J988" s="57" t="s">
        <v>8834</v>
      </c>
      <c r="K988" s="2" t="str">
        <f>IF(ScanWorkbook[[#This Row],[METRC]]=0,"",IF(ScanWorkbook[[#This Row],[METRC]]="","",_xlfn.CONCAT(ScanWorkbook[[#This Row],[Pheno Abv]],".",RIGHT(ScanWorkbook[[#This Row],[METRC]],6))))</f>
        <v>...</v>
      </c>
      <c r="L988" s="7" t="s">
        <v>522</v>
      </c>
    </row>
    <row r="989" spans="1:12" x14ac:dyDescent="0.25">
      <c r="A989" s="8">
        <v>2</v>
      </c>
      <c r="B989" s="54" t="s">
        <v>8173</v>
      </c>
      <c r="C989" s="131" t="s">
        <v>7439</v>
      </c>
      <c r="D989" s="9">
        <v>20</v>
      </c>
      <c r="E989" s="8" t="s">
        <v>8222</v>
      </c>
      <c r="F989" s="7" t="str">
        <f>IF(ISEVEN(ROW(ScanWorkbook[[#This Row],[SCAN INTO THIS COLUMN]])),C989,"")</f>
        <v/>
      </c>
      <c r="G989" s="7" t="str">
        <f>IF(ISEVEN(ROW(ScanWorkbook[[#This Row],[SCAN INTO THIS COLUMN]])),C990,"")</f>
        <v/>
      </c>
      <c r="H989" s="7" t="str">
        <f>LEFT(ScanWorkbook[[#This Row],[Pheno]],4)</f>
        <v/>
      </c>
      <c r="I989" s="7" t="str">
        <f>IF(SUM(COUNTIF(ScanWorkbook[[#This Row],[Pheno]],{"*.*"})),LEFT(ScanWorkbook[[#This Row],[Pheno]],7),_xlfn.CONCAT(LEFT(ScanWorkbook[[#This Row],[Pheno]],4),RIGHT(ScanWorkbook[[#This Row],[Pheno]],3)))</f>
        <v/>
      </c>
      <c r="J989" s="57" t="s">
        <v>8834</v>
      </c>
      <c r="K989" s="2" t="str">
        <f>IF(ScanWorkbook[[#This Row],[METRC]]=0,"",IF(ScanWorkbook[[#This Row],[METRC]]="","",_xlfn.CONCAT(ScanWorkbook[[#This Row],[Pheno Abv]],".",RIGHT(ScanWorkbook[[#This Row],[METRC]],6))))</f>
        <v/>
      </c>
      <c r="L989" s="7" t="s">
        <v>522</v>
      </c>
    </row>
    <row r="990" spans="1:12" x14ac:dyDescent="0.25">
      <c r="A990" s="8">
        <v>2</v>
      </c>
      <c r="B990" s="54" t="s">
        <v>8173</v>
      </c>
      <c r="C990" s="131" t="s">
        <v>7439</v>
      </c>
      <c r="D990" s="9">
        <v>21</v>
      </c>
      <c r="E990" s="8" t="s">
        <v>8222</v>
      </c>
      <c r="F990" s="7" t="str">
        <f>IF(ISEVEN(ROW(ScanWorkbook[[#This Row],[SCAN INTO THIS COLUMN]])),C990,"")</f>
        <v>.</v>
      </c>
      <c r="G990" s="7" t="str">
        <f>IF(ISEVEN(ROW(ScanWorkbook[[#This Row],[SCAN INTO THIS COLUMN]])),C991,"")</f>
        <v>.</v>
      </c>
      <c r="H990" s="7" t="str">
        <f>LEFT(ScanWorkbook[[#This Row],[Pheno]],4)</f>
        <v>.</v>
      </c>
      <c r="I990" s="7" t="str">
        <f>IF(SUM(COUNTIF(ScanWorkbook[[#This Row],[Pheno]],{"*.*"})),LEFT(ScanWorkbook[[#This Row],[Pheno]],7),_xlfn.CONCAT(LEFT(ScanWorkbook[[#This Row],[Pheno]],4),RIGHT(ScanWorkbook[[#This Row],[Pheno]],3)))</f>
        <v>.</v>
      </c>
      <c r="J990" s="57" t="s">
        <v>8835</v>
      </c>
      <c r="K990" s="2" t="str">
        <f>IF(ScanWorkbook[[#This Row],[METRC]]=0,"",IF(ScanWorkbook[[#This Row],[METRC]]="","",_xlfn.CONCAT(ScanWorkbook[[#This Row],[Pheno Abv]],".",RIGHT(ScanWorkbook[[#This Row],[METRC]],6))))</f>
        <v>...</v>
      </c>
      <c r="L990" s="7" t="s">
        <v>522</v>
      </c>
    </row>
    <row r="991" spans="1:12" x14ac:dyDescent="0.25">
      <c r="A991" s="8">
        <v>2</v>
      </c>
      <c r="B991" s="54" t="s">
        <v>8173</v>
      </c>
      <c r="C991" s="131" t="s">
        <v>7439</v>
      </c>
      <c r="D991" s="9">
        <v>21</v>
      </c>
      <c r="E991" s="8" t="s">
        <v>8222</v>
      </c>
      <c r="F991" s="7" t="str">
        <f>IF(ISEVEN(ROW(ScanWorkbook[[#This Row],[SCAN INTO THIS COLUMN]])),C991,"")</f>
        <v/>
      </c>
      <c r="G991" s="7" t="str">
        <f>IF(ISEVEN(ROW(ScanWorkbook[[#This Row],[SCAN INTO THIS COLUMN]])),C992,"")</f>
        <v/>
      </c>
      <c r="H991" s="7" t="str">
        <f>LEFT(ScanWorkbook[[#This Row],[Pheno]],4)</f>
        <v/>
      </c>
      <c r="I991" s="7" t="str">
        <f>IF(SUM(COUNTIF(ScanWorkbook[[#This Row],[Pheno]],{"*.*"})),LEFT(ScanWorkbook[[#This Row],[Pheno]],7),_xlfn.CONCAT(LEFT(ScanWorkbook[[#This Row],[Pheno]],4),RIGHT(ScanWorkbook[[#This Row],[Pheno]],3)))</f>
        <v/>
      </c>
      <c r="J991" s="57" t="s">
        <v>8835</v>
      </c>
      <c r="K991" s="2" t="str">
        <f>IF(ScanWorkbook[[#This Row],[METRC]]=0,"",IF(ScanWorkbook[[#This Row],[METRC]]="","",_xlfn.CONCAT(ScanWorkbook[[#This Row],[Pheno Abv]],".",RIGHT(ScanWorkbook[[#This Row],[METRC]],6))))</f>
        <v/>
      </c>
      <c r="L991" s="7" t="s">
        <v>522</v>
      </c>
    </row>
    <row r="992" spans="1:12" x14ac:dyDescent="0.25">
      <c r="A992" s="8">
        <v>2</v>
      </c>
      <c r="B992" s="54" t="s">
        <v>8173</v>
      </c>
      <c r="C992" s="131" t="s">
        <v>7439</v>
      </c>
      <c r="D992" s="9">
        <v>22</v>
      </c>
      <c r="E992" s="8" t="s">
        <v>8222</v>
      </c>
      <c r="F992" s="7" t="str">
        <f>IF(ISEVEN(ROW(ScanWorkbook[[#This Row],[SCAN INTO THIS COLUMN]])),C992,"")</f>
        <v>.</v>
      </c>
      <c r="G992" s="7" t="str">
        <f>IF(ISEVEN(ROW(ScanWorkbook[[#This Row],[SCAN INTO THIS COLUMN]])),C993,"")</f>
        <v>.</v>
      </c>
      <c r="H992" s="7" t="str">
        <f>LEFT(ScanWorkbook[[#This Row],[Pheno]],4)</f>
        <v>.</v>
      </c>
      <c r="I992" s="7" t="str">
        <f>IF(SUM(COUNTIF(ScanWorkbook[[#This Row],[Pheno]],{"*.*"})),LEFT(ScanWorkbook[[#This Row],[Pheno]],7),_xlfn.CONCAT(LEFT(ScanWorkbook[[#This Row],[Pheno]],4),RIGHT(ScanWorkbook[[#This Row],[Pheno]],3)))</f>
        <v>.</v>
      </c>
      <c r="J992" s="57" t="s">
        <v>8836</v>
      </c>
      <c r="K992" s="2" t="str">
        <f>IF(ScanWorkbook[[#This Row],[METRC]]=0,"",IF(ScanWorkbook[[#This Row],[METRC]]="","",_xlfn.CONCAT(ScanWorkbook[[#This Row],[Pheno Abv]],".",RIGHT(ScanWorkbook[[#This Row],[METRC]],6))))</f>
        <v>...</v>
      </c>
      <c r="L992" s="7" t="s">
        <v>522</v>
      </c>
    </row>
    <row r="993" spans="1:12" x14ac:dyDescent="0.25">
      <c r="A993" s="8">
        <v>2</v>
      </c>
      <c r="B993" s="54" t="s">
        <v>8173</v>
      </c>
      <c r="C993" s="131" t="s">
        <v>7439</v>
      </c>
      <c r="D993" s="9">
        <v>22</v>
      </c>
      <c r="E993" s="8" t="s">
        <v>8222</v>
      </c>
      <c r="F993" s="7" t="str">
        <f>IF(ISEVEN(ROW(ScanWorkbook[[#This Row],[SCAN INTO THIS COLUMN]])),C993,"")</f>
        <v/>
      </c>
      <c r="G993" s="7" t="str">
        <f>IF(ISEVEN(ROW(ScanWorkbook[[#This Row],[SCAN INTO THIS COLUMN]])),C994,"")</f>
        <v/>
      </c>
      <c r="H993" s="7" t="str">
        <f>LEFT(ScanWorkbook[[#This Row],[Pheno]],4)</f>
        <v/>
      </c>
      <c r="I993" s="7" t="str">
        <f>IF(SUM(COUNTIF(ScanWorkbook[[#This Row],[Pheno]],{"*.*"})),LEFT(ScanWorkbook[[#This Row],[Pheno]],7),_xlfn.CONCAT(LEFT(ScanWorkbook[[#This Row],[Pheno]],4),RIGHT(ScanWorkbook[[#This Row],[Pheno]],3)))</f>
        <v/>
      </c>
      <c r="J993" s="57" t="s">
        <v>8836</v>
      </c>
      <c r="K993" s="2" t="str">
        <f>IF(ScanWorkbook[[#This Row],[METRC]]=0,"",IF(ScanWorkbook[[#This Row],[METRC]]="","",_xlfn.CONCAT(ScanWorkbook[[#This Row],[Pheno Abv]],".",RIGHT(ScanWorkbook[[#This Row],[METRC]],6))))</f>
        <v/>
      </c>
      <c r="L993" s="7" t="s">
        <v>522</v>
      </c>
    </row>
    <row r="994" spans="1:12" x14ac:dyDescent="0.25">
      <c r="A994" s="8">
        <v>2</v>
      </c>
      <c r="B994" s="54" t="s">
        <v>8173</v>
      </c>
      <c r="C994" s="131" t="s">
        <v>7439</v>
      </c>
      <c r="D994" s="9">
        <v>23</v>
      </c>
      <c r="E994" s="8" t="s">
        <v>8222</v>
      </c>
      <c r="F994" s="7" t="str">
        <f>IF(ISEVEN(ROW(ScanWorkbook[[#This Row],[SCAN INTO THIS COLUMN]])),C994,"")</f>
        <v>.</v>
      </c>
      <c r="G994" s="7" t="str">
        <f>IF(ISEVEN(ROW(ScanWorkbook[[#This Row],[SCAN INTO THIS COLUMN]])),C995,"")</f>
        <v>.</v>
      </c>
      <c r="H994" s="7" t="str">
        <f>LEFT(ScanWorkbook[[#This Row],[Pheno]],4)</f>
        <v>.</v>
      </c>
      <c r="I994" s="7" t="str">
        <f>IF(SUM(COUNTIF(ScanWorkbook[[#This Row],[Pheno]],{"*.*"})),LEFT(ScanWorkbook[[#This Row],[Pheno]],7),_xlfn.CONCAT(LEFT(ScanWorkbook[[#This Row],[Pheno]],4),RIGHT(ScanWorkbook[[#This Row],[Pheno]],3)))</f>
        <v>.</v>
      </c>
      <c r="J994" s="57" t="s">
        <v>8837</v>
      </c>
      <c r="K994" s="2" t="str">
        <f>IF(ScanWorkbook[[#This Row],[METRC]]=0,"",IF(ScanWorkbook[[#This Row],[METRC]]="","",_xlfn.CONCAT(ScanWorkbook[[#This Row],[Pheno Abv]],".",RIGHT(ScanWorkbook[[#This Row],[METRC]],6))))</f>
        <v>...</v>
      </c>
      <c r="L994" s="7" t="s">
        <v>522</v>
      </c>
    </row>
    <row r="995" spans="1:12" x14ac:dyDescent="0.25">
      <c r="A995" s="8">
        <v>2</v>
      </c>
      <c r="B995" s="54" t="s">
        <v>8173</v>
      </c>
      <c r="C995" s="131" t="s">
        <v>7439</v>
      </c>
      <c r="D995" s="9">
        <v>23</v>
      </c>
      <c r="E995" s="8" t="s">
        <v>8222</v>
      </c>
      <c r="F995" s="7" t="str">
        <f>IF(ISEVEN(ROW(ScanWorkbook[[#This Row],[SCAN INTO THIS COLUMN]])),C995,"")</f>
        <v/>
      </c>
      <c r="G995" s="7" t="str">
        <f>IF(ISEVEN(ROW(ScanWorkbook[[#This Row],[SCAN INTO THIS COLUMN]])),C996,"")</f>
        <v/>
      </c>
      <c r="H995" s="7" t="str">
        <f>LEFT(ScanWorkbook[[#This Row],[Pheno]],4)</f>
        <v/>
      </c>
      <c r="I995" s="7" t="str">
        <f>IF(SUM(COUNTIF(ScanWorkbook[[#This Row],[Pheno]],{"*.*"})),LEFT(ScanWorkbook[[#This Row],[Pheno]],7),_xlfn.CONCAT(LEFT(ScanWorkbook[[#This Row],[Pheno]],4),RIGHT(ScanWorkbook[[#This Row],[Pheno]],3)))</f>
        <v/>
      </c>
      <c r="J995" s="57" t="s">
        <v>8837</v>
      </c>
      <c r="K995" s="2" t="str">
        <f>IF(ScanWorkbook[[#This Row],[METRC]]=0,"",IF(ScanWorkbook[[#This Row],[METRC]]="","",_xlfn.CONCAT(ScanWorkbook[[#This Row],[Pheno Abv]],".",RIGHT(ScanWorkbook[[#This Row],[METRC]],6))))</f>
        <v/>
      </c>
      <c r="L995" s="7" t="s">
        <v>522</v>
      </c>
    </row>
    <row r="996" spans="1:12" x14ac:dyDescent="0.25">
      <c r="A996" s="8">
        <v>2</v>
      </c>
      <c r="B996" s="54" t="s">
        <v>8173</v>
      </c>
      <c r="C996" s="131" t="s">
        <v>7439</v>
      </c>
      <c r="D996" s="9">
        <v>24</v>
      </c>
      <c r="E996" s="8" t="s">
        <v>8222</v>
      </c>
      <c r="F996" s="7" t="str">
        <f>IF(ISEVEN(ROW(ScanWorkbook[[#This Row],[SCAN INTO THIS COLUMN]])),C996,"")</f>
        <v>.</v>
      </c>
      <c r="G996" s="7" t="str">
        <f>IF(ISEVEN(ROW(ScanWorkbook[[#This Row],[SCAN INTO THIS COLUMN]])),C997,"")</f>
        <v>.</v>
      </c>
      <c r="H996" s="7" t="str">
        <f>LEFT(ScanWorkbook[[#This Row],[Pheno]],4)</f>
        <v>.</v>
      </c>
      <c r="I996" s="7" t="str">
        <f>IF(SUM(COUNTIF(ScanWorkbook[[#This Row],[Pheno]],{"*.*"})),LEFT(ScanWorkbook[[#This Row],[Pheno]],7),_xlfn.CONCAT(LEFT(ScanWorkbook[[#This Row],[Pheno]],4),RIGHT(ScanWorkbook[[#This Row],[Pheno]],3)))</f>
        <v>.</v>
      </c>
      <c r="J996" s="57" t="s">
        <v>8838</v>
      </c>
      <c r="K996" s="2" t="str">
        <f>IF(ScanWorkbook[[#This Row],[METRC]]=0,"",IF(ScanWorkbook[[#This Row],[METRC]]="","",_xlfn.CONCAT(ScanWorkbook[[#This Row],[Pheno Abv]],".",RIGHT(ScanWorkbook[[#This Row],[METRC]],6))))</f>
        <v>...</v>
      </c>
      <c r="L996" s="7" t="s">
        <v>522</v>
      </c>
    </row>
    <row r="997" spans="1:12" x14ac:dyDescent="0.25">
      <c r="A997" s="8">
        <v>2</v>
      </c>
      <c r="B997" s="54" t="s">
        <v>8173</v>
      </c>
      <c r="C997" s="131" t="s">
        <v>7439</v>
      </c>
      <c r="D997" s="9">
        <v>24</v>
      </c>
      <c r="E997" s="8" t="s">
        <v>8222</v>
      </c>
      <c r="F997" s="7" t="str">
        <f>IF(ISEVEN(ROW(ScanWorkbook[[#This Row],[SCAN INTO THIS COLUMN]])),C997,"")</f>
        <v/>
      </c>
      <c r="G997" s="7" t="str">
        <f>IF(ISEVEN(ROW(ScanWorkbook[[#This Row],[SCAN INTO THIS COLUMN]])),C998,"")</f>
        <v/>
      </c>
      <c r="H997" s="7" t="str">
        <f>LEFT(ScanWorkbook[[#This Row],[Pheno]],4)</f>
        <v/>
      </c>
      <c r="I997" s="7" t="str">
        <f>IF(SUM(COUNTIF(ScanWorkbook[[#This Row],[Pheno]],{"*.*"})),LEFT(ScanWorkbook[[#This Row],[Pheno]],7),_xlfn.CONCAT(LEFT(ScanWorkbook[[#This Row],[Pheno]],4),RIGHT(ScanWorkbook[[#This Row],[Pheno]],3)))</f>
        <v/>
      </c>
      <c r="J997" s="57" t="s">
        <v>8838</v>
      </c>
      <c r="K997" s="2" t="str">
        <f>IF(ScanWorkbook[[#This Row],[METRC]]=0,"",IF(ScanWorkbook[[#This Row],[METRC]]="","",_xlfn.CONCAT(ScanWorkbook[[#This Row],[Pheno Abv]],".",RIGHT(ScanWorkbook[[#This Row],[METRC]],6))))</f>
        <v/>
      </c>
      <c r="L997" s="7" t="s">
        <v>522</v>
      </c>
    </row>
    <row r="998" spans="1:12" x14ac:dyDescent="0.25">
      <c r="A998" s="8">
        <v>2</v>
      </c>
      <c r="B998" s="54" t="s">
        <v>8173</v>
      </c>
      <c r="C998" s="131" t="s">
        <v>7439</v>
      </c>
      <c r="D998" s="8">
        <v>25</v>
      </c>
      <c r="E998" s="8" t="s">
        <v>8222</v>
      </c>
      <c r="F998" s="7" t="str">
        <f>IF(ISEVEN(ROW(ScanWorkbook[[#This Row],[SCAN INTO THIS COLUMN]])),C998,"")</f>
        <v>.</v>
      </c>
      <c r="G998" s="7" t="str">
        <f>IF(ISEVEN(ROW(ScanWorkbook[[#This Row],[SCAN INTO THIS COLUMN]])),C999,"")</f>
        <v>.</v>
      </c>
      <c r="H998" s="7" t="str">
        <f>LEFT(ScanWorkbook[[#This Row],[Pheno]],4)</f>
        <v>.</v>
      </c>
      <c r="I998" s="7" t="str">
        <f>IF(SUM(COUNTIF(ScanWorkbook[[#This Row],[Pheno]],{"*.*"})),LEFT(ScanWorkbook[[#This Row],[Pheno]],7),_xlfn.CONCAT(LEFT(ScanWorkbook[[#This Row],[Pheno]],4),RIGHT(ScanWorkbook[[#This Row],[Pheno]],3)))</f>
        <v>.</v>
      </c>
      <c r="J998" s="57" t="s">
        <v>8839</v>
      </c>
      <c r="K998" s="2" t="str">
        <f>IF(ScanWorkbook[[#This Row],[METRC]]=0,"",IF(ScanWorkbook[[#This Row],[METRC]]="","",_xlfn.CONCAT(ScanWorkbook[[#This Row],[Pheno Abv]],".",RIGHT(ScanWorkbook[[#This Row],[METRC]],6))))</f>
        <v>...</v>
      </c>
      <c r="L998" s="7" t="s">
        <v>522</v>
      </c>
    </row>
    <row r="999" spans="1:12" x14ac:dyDescent="0.25">
      <c r="A999" s="8">
        <v>2</v>
      </c>
      <c r="B999" s="54" t="s">
        <v>8173</v>
      </c>
      <c r="C999" s="131" t="s">
        <v>7439</v>
      </c>
      <c r="D999" s="8">
        <v>25</v>
      </c>
      <c r="E999" s="8" t="s">
        <v>8222</v>
      </c>
      <c r="F999" s="7" t="str">
        <f>IF(ISEVEN(ROW(ScanWorkbook[[#This Row],[SCAN INTO THIS COLUMN]])),C999,"")</f>
        <v/>
      </c>
      <c r="G999" s="7" t="str">
        <f>IF(ISEVEN(ROW(ScanWorkbook[[#This Row],[SCAN INTO THIS COLUMN]])),C1000,"")</f>
        <v/>
      </c>
      <c r="H999" s="7" t="str">
        <f>LEFT(ScanWorkbook[[#This Row],[Pheno]],4)</f>
        <v/>
      </c>
      <c r="I999" s="7" t="str">
        <f>IF(SUM(COUNTIF(ScanWorkbook[[#This Row],[Pheno]],{"*.*"})),LEFT(ScanWorkbook[[#This Row],[Pheno]],7),_xlfn.CONCAT(LEFT(ScanWorkbook[[#This Row],[Pheno]],4),RIGHT(ScanWorkbook[[#This Row],[Pheno]],3)))</f>
        <v/>
      </c>
      <c r="J999" s="57" t="s">
        <v>8839</v>
      </c>
      <c r="K999" s="2" t="str">
        <f>IF(ScanWorkbook[[#This Row],[METRC]]=0,"",IF(ScanWorkbook[[#This Row],[METRC]]="","",_xlfn.CONCAT(ScanWorkbook[[#This Row],[Pheno Abv]],".",RIGHT(ScanWorkbook[[#This Row],[METRC]],6))))</f>
        <v/>
      </c>
      <c r="L999" s="7" t="s">
        <v>522</v>
      </c>
    </row>
    <row r="1000" spans="1:12" x14ac:dyDescent="0.25">
      <c r="A1000" s="8">
        <v>2</v>
      </c>
      <c r="B1000" s="54" t="s">
        <v>8173</v>
      </c>
      <c r="C1000" s="131" t="s">
        <v>7439</v>
      </c>
      <c r="D1000" s="8">
        <v>26</v>
      </c>
      <c r="E1000" s="8" t="s">
        <v>8222</v>
      </c>
      <c r="F1000" s="7" t="str">
        <f>IF(ISEVEN(ROW(ScanWorkbook[[#This Row],[SCAN INTO THIS COLUMN]])),C1000,"")</f>
        <v>.</v>
      </c>
      <c r="G1000" s="7" t="str">
        <f>IF(ISEVEN(ROW(ScanWorkbook[[#This Row],[SCAN INTO THIS COLUMN]])),C1001,"")</f>
        <v>.</v>
      </c>
      <c r="H1000" s="7" t="str">
        <f>LEFT(ScanWorkbook[[#This Row],[Pheno]],4)</f>
        <v>.</v>
      </c>
      <c r="I1000" s="7" t="str">
        <f>IF(SUM(COUNTIF(ScanWorkbook[[#This Row],[Pheno]],{"*.*"})),LEFT(ScanWorkbook[[#This Row],[Pheno]],7),_xlfn.CONCAT(LEFT(ScanWorkbook[[#This Row],[Pheno]],4),RIGHT(ScanWorkbook[[#This Row],[Pheno]],3)))</f>
        <v>.</v>
      </c>
      <c r="J1000" s="57" t="s">
        <v>8840</v>
      </c>
      <c r="K1000" s="2" t="str">
        <f>IF(ScanWorkbook[[#This Row],[METRC]]=0,"",IF(ScanWorkbook[[#This Row],[METRC]]="","",_xlfn.CONCAT(ScanWorkbook[[#This Row],[Pheno Abv]],".",RIGHT(ScanWorkbook[[#This Row],[METRC]],6))))</f>
        <v>...</v>
      </c>
      <c r="L1000" s="7" t="s">
        <v>522</v>
      </c>
    </row>
    <row r="1001" spans="1:12" x14ac:dyDescent="0.25">
      <c r="A1001" s="8">
        <v>2</v>
      </c>
      <c r="B1001" s="54" t="s">
        <v>8173</v>
      </c>
      <c r="C1001" s="131" t="s">
        <v>7439</v>
      </c>
      <c r="D1001" s="8">
        <v>26</v>
      </c>
      <c r="E1001" s="8" t="s">
        <v>8222</v>
      </c>
      <c r="F1001" s="7" t="str">
        <f>IF(ISEVEN(ROW(ScanWorkbook[[#This Row],[SCAN INTO THIS COLUMN]])),C1001,"")</f>
        <v/>
      </c>
      <c r="G1001" s="7" t="str">
        <f>IF(ISEVEN(ROW(ScanWorkbook[[#This Row],[SCAN INTO THIS COLUMN]])),C1002,"")</f>
        <v/>
      </c>
      <c r="H1001" s="7" t="str">
        <f>LEFT(ScanWorkbook[[#This Row],[Pheno]],4)</f>
        <v/>
      </c>
      <c r="I1001" s="7" t="str">
        <f>IF(SUM(COUNTIF(ScanWorkbook[[#This Row],[Pheno]],{"*.*"})),LEFT(ScanWorkbook[[#This Row],[Pheno]],7),_xlfn.CONCAT(LEFT(ScanWorkbook[[#This Row],[Pheno]],4),RIGHT(ScanWorkbook[[#This Row],[Pheno]],3)))</f>
        <v/>
      </c>
      <c r="J1001" s="57" t="s">
        <v>8840</v>
      </c>
      <c r="K1001" s="2" t="str">
        <f>IF(ScanWorkbook[[#This Row],[METRC]]=0,"",IF(ScanWorkbook[[#This Row],[METRC]]="","",_xlfn.CONCAT(ScanWorkbook[[#This Row],[Pheno Abv]],".",RIGHT(ScanWorkbook[[#This Row],[METRC]],6))))</f>
        <v/>
      </c>
      <c r="L1001" s="7" t="s">
        <v>522</v>
      </c>
    </row>
    <row r="1002" spans="1:12" x14ac:dyDescent="0.25">
      <c r="A1002" s="8">
        <v>2</v>
      </c>
      <c r="B1002" s="54" t="s">
        <v>8173</v>
      </c>
      <c r="C1002" s="131" t="s">
        <v>7439</v>
      </c>
      <c r="D1002" s="8">
        <v>27</v>
      </c>
      <c r="E1002" s="8" t="s">
        <v>8222</v>
      </c>
      <c r="F1002" s="7" t="str">
        <f>IF(ISEVEN(ROW(ScanWorkbook[[#This Row],[SCAN INTO THIS COLUMN]])),C1002,"")</f>
        <v>.</v>
      </c>
      <c r="G1002" s="7" t="str">
        <f>IF(ISEVEN(ROW(ScanWorkbook[[#This Row],[SCAN INTO THIS COLUMN]])),C1003,"")</f>
        <v>.</v>
      </c>
      <c r="H1002" s="7" t="str">
        <f>LEFT(ScanWorkbook[[#This Row],[Pheno]],4)</f>
        <v>.</v>
      </c>
      <c r="I1002" s="7" t="str">
        <f>IF(SUM(COUNTIF(ScanWorkbook[[#This Row],[Pheno]],{"*.*"})),LEFT(ScanWorkbook[[#This Row],[Pheno]],7),_xlfn.CONCAT(LEFT(ScanWorkbook[[#This Row],[Pheno]],4),RIGHT(ScanWorkbook[[#This Row],[Pheno]],3)))</f>
        <v>.</v>
      </c>
      <c r="J1002" s="57" t="s">
        <v>8841</v>
      </c>
      <c r="K1002" s="2" t="str">
        <f>IF(ScanWorkbook[[#This Row],[METRC]]=0,"",IF(ScanWorkbook[[#This Row],[METRC]]="","",_xlfn.CONCAT(ScanWorkbook[[#This Row],[Pheno Abv]],".",RIGHT(ScanWorkbook[[#This Row],[METRC]],6))))</f>
        <v>...</v>
      </c>
      <c r="L1002" s="7" t="s">
        <v>522</v>
      </c>
    </row>
    <row r="1003" spans="1:12" x14ac:dyDescent="0.25">
      <c r="A1003" s="8">
        <v>2</v>
      </c>
      <c r="B1003" s="54" t="s">
        <v>8173</v>
      </c>
      <c r="C1003" s="131" t="s">
        <v>7439</v>
      </c>
      <c r="D1003" s="8">
        <v>27</v>
      </c>
      <c r="E1003" s="8" t="s">
        <v>8222</v>
      </c>
      <c r="F1003" s="7" t="str">
        <f>IF(ISEVEN(ROW(ScanWorkbook[[#This Row],[SCAN INTO THIS COLUMN]])),C1003,"")</f>
        <v/>
      </c>
      <c r="G1003" s="7" t="str">
        <f>IF(ISEVEN(ROW(ScanWorkbook[[#This Row],[SCAN INTO THIS COLUMN]])),C1004,"")</f>
        <v/>
      </c>
      <c r="H1003" s="7" t="str">
        <f>LEFT(ScanWorkbook[[#This Row],[Pheno]],4)</f>
        <v/>
      </c>
      <c r="I1003" s="7" t="str">
        <f>IF(SUM(COUNTIF(ScanWorkbook[[#This Row],[Pheno]],{"*.*"})),LEFT(ScanWorkbook[[#This Row],[Pheno]],7),_xlfn.CONCAT(LEFT(ScanWorkbook[[#This Row],[Pheno]],4),RIGHT(ScanWorkbook[[#This Row],[Pheno]],3)))</f>
        <v/>
      </c>
      <c r="J1003" s="57" t="s">
        <v>8841</v>
      </c>
      <c r="K1003" s="2" t="str">
        <f>IF(ScanWorkbook[[#This Row],[METRC]]=0,"",IF(ScanWorkbook[[#This Row],[METRC]]="","",_xlfn.CONCAT(ScanWorkbook[[#This Row],[Pheno Abv]],".",RIGHT(ScanWorkbook[[#This Row],[METRC]],6))))</f>
        <v/>
      </c>
      <c r="L1003" s="7" t="s">
        <v>522</v>
      </c>
    </row>
    <row r="1004" spans="1:12" x14ac:dyDescent="0.25">
      <c r="A1004" s="8">
        <v>2</v>
      </c>
      <c r="B1004" s="54" t="s">
        <v>8173</v>
      </c>
      <c r="C1004" s="131" t="s">
        <v>7439</v>
      </c>
      <c r="D1004" s="8">
        <v>28</v>
      </c>
      <c r="E1004" s="8" t="s">
        <v>8222</v>
      </c>
      <c r="F1004" s="7" t="str">
        <f>IF(ISEVEN(ROW(ScanWorkbook[[#This Row],[SCAN INTO THIS COLUMN]])),C1004,"")</f>
        <v>.</v>
      </c>
      <c r="G1004" s="7" t="str">
        <f>IF(ISEVEN(ROW(ScanWorkbook[[#This Row],[SCAN INTO THIS COLUMN]])),C1005,"")</f>
        <v>.</v>
      </c>
      <c r="H1004" s="7" t="str">
        <f>LEFT(ScanWorkbook[[#This Row],[Pheno]],4)</f>
        <v>.</v>
      </c>
      <c r="I1004" s="7" t="str">
        <f>IF(SUM(COUNTIF(ScanWorkbook[[#This Row],[Pheno]],{"*.*"})),LEFT(ScanWorkbook[[#This Row],[Pheno]],7),_xlfn.CONCAT(LEFT(ScanWorkbook[[#This Row],[Pheno]],4),RIGHT(ScanWorkbook[[#This Row],[Pheno]],3)))</f>
        <v>.</v>
      </c>
      <c r="J1004" s="57" t="s">
        <v>8842</v>
      </c>
      <c r="K1004" s="2" t="str">
        <f>IF(ScanWorkbook[[#This Row],[METRC]]=0,"",IF(ScanWorkbook[[#This Row],[METRC]]="","",_xlfn.CONCAT(ScanWorkbook[[#This Row],[Pheno Abv]],".",RIGHT(ScanWorkbook[[#This Row],[METRC]],6))))</f>
        <v>...</v>
      </c>
      <c r="L1004" s="7" t="s">
        <v>522</v>
      </c>
    </row>
    <row r="1005" spans="1:12" x14ac:dyDescent="0.25">
      <c r="A1005" s="8">
        <v>2</v>
      </c>
      <c r="B1005" s="54" t="s">
        <v>8173</v>
      </c>
      <c r="C1005" s="131" t="s">
        <v>7439</v>
      </c>
      <c r="D1005" s="8">
        <v>28</v>
      </c>
      <c r="E1005" s="8" t="s">
        <v>8222</v>
      </c>
      <c r="F1005" s="7" t="str">
        <f>IF(ISEVEN(ROW(ScanWorkbook[[#This Row],[SCAN INTO THIS COLUMN]])),C1005,"")</f>
        <v/>
      </c>
      <c r="G1005" s="7" t="str">
        <f>IF(ISEVEN(ROW(ScanWorkbook[[#This Row],[SCAN INTO THIS COLUMN]])),C1006,"")</f>
        <v/>
      </c>
      <c r="H1005" s="7" t="str">
        <f>LEFT(ScanWorkbook[[#This Row],[Pheno]],4)</f>
        <v/>
      </c>
      <c r="I1005" s="7" t="str">
        <f>IF(SUM(COUNTIF(ScanWorkbook[[#This Row],[Pheno]],{"*.*"})),LEFT(ScanWorkbook[[#This Row],[Pheno]],7),_xlfn.CONCAT(LEFT(ScanWorkbook[[#This Row],[Pheno]],4),RIGHT(ScanWorkbook[[#This Row],[Pheno]],3)))</f>
        <v/>
      </c>
      <c r="J1005" s="57" t="s">
        <v>8842</v>
      </c>
      <c r="K1005" s="2" t="str">
        <f>IF(ScanWorkbook[[#This Row],[METRC]]=0,"",IF(ScanWorkbook[[#This Row],[METRC]]="","",_xlfn.CONCAT(ScanWorkbook[[#This Row],[Pheno Abv]],".",RIGHT(ScanWorkbook[[#This Row],[METRC]],6))))</f>
        <v/>
      </c>
      <c r="L1005" s="7" t="s">
        <v>522</v>
      </c>
    </row>
    <row r="1006" spans="1:12" x14ac:dyDescent="0.25">
      <c r="A1006" s="8">
        <v>2</v>
      </c>
      <c r="B1006" s="54" t="s">
        <v>8173</v>
      </c>
      <c r="C1006" s="131" t="s">
        <v>7439</v>
      </c>
      <c r="D1006" s="8">
        <v>29</v>
      </c>
      <c r="E1006" s="8" t="s">
        <v>8222</v>
      </c>
      <c r="F1006" s="7" t="str">
        <f>IF(ISEVEN(ROW(ScanWorkbook[[#This Row],[SCAN INTO THIS COLUMN]])),C1006,"")</f>
        <v>.</v>
      </c>
      <c r="G1006" s="7" t="str">
        <f>IF(ISEVEN(ROW(ScanWorkbook[[#This Row],[SCAN INTO THIS COLUMN]])),C1007,"")</f>
        <v>.</v>
      </c>
      <c r="H1006" s="7" t="str">
        <f>LEFT(ScanWorkbook[[#This Row],[Pheno]],4)</f>
        <v>.</v>
      </c>
      <c r="I1006" s="7" t="str">
        <f>IF(SUM(COUNTIF(ScanWorkbook[[#This Row],[Pheno]],{"*.*"})),LEFT(ScanWorkbook[[#This Row],[Pheno]],7),_xlfn.CONCAT(LEFT(ScanWorkbook[[#This Row],[Pheno]],4),RIGHT(ScanWorkbook[[#This Row],[Pheno]],3)))</f>
        <v>.</v>
      </c>
      <c r="J1006" s="57" t="s">
        <v>8843</v>
      </c>
      <c r="K1006" s="2" t="str">
        <f>IF(ScanWorkbook[[#This Row],[METRC]]=0,"",IF(ScanWorkbook[[#This Row],[METRC]]="","",_xlfn.CONCAT(ScanWorkbook[[#This Row],[Pheno Abv]],".",RIGHT(ScanWorkbook[[#This Row],[METRC]],6))))</f>
        <v>...</v>
      </c>
      <c r="L1006" s="7" t="s">
        <v>522</v>
      </c>
    </row>
    <row r="1007" spans="1:12" x14ac:dyDescent="0.25">
      <c r="A1007" s="8">
        <v>2</v>
      </c>
      <c r="B1007" s="54" t="s">
        <v>8173</v>
      </c>
      <c r="C1007" s="131" t="s">
        <v>7439</v>
      </c>
      <c r="D1007" s="8">
        <v>29</v>
      </c>
      <c r="E1007" s="8" t="s">
        <v>8222</v>
      </c>
      <c r="F1007" s="7" t="str">
        <f>IF(ISEVEN(ROW(ScanWorkbook[[#This Row],[SCAN INTO THIS COLUMN]])),C1007,"")</f>
        <v/>
      </c>
      <c r="G1007" s="7" t="str">
        <f>IF(ISEVEN(ROW(ScanWorkbook[[#This Row],[SCAN INTO THIS COLUMN]])),C1008,"")</f>
        <v/>
      </c>
      <c r="H1007" s="7" t="str">
        <f>LEFT(ScanWorkbook[[#This Row],[Pheno]],4)</f>
        <v/>
      </c>
      <c r="I1007" s="7" t="str">
        <f>IF(SUM(COUNTIF(ScanWorkbook[[#This Row],[Pheno]],{"*.*"})),LEFT(ScanWorkbook[[#This Row],[Pheno]],7),_xlfn.CONCAT(LEFT(ScanWorkbook[[#This Row],[Pheno]],4),RIGHT(ScanWorkbook[[#This Row],[Pheno]],3)))</f>
        <v/>
      </c>
      <c r="J1007" s="57" t="s">
        <v>8843</v>
      </c>
      <c r="K1007" s="2" t="str">
        <f>IF(ScanWorkbook[[#This Row],[METRC]]=0,"",IF(ScanWorkbook[[#This Row],[METRC]]="","",_xlfn.CONCAT(ScanWorkbook[[#This Row],[Pheno Abv]],".",RIGHT(ScanWorkbook[[#This Row],[METRC]],6))))</f>
        <v/>
      </c>
      <c r="L1007" s="7" t="s">
        <v>522</v>
      </c>
    </row>
    <row r="1008" spans="1:12" x14ac:dyDescent="0.25">
      <c r="A1008" s="8">
        <v>2</v>
      </c>
      <c r="B1008" s="54" t="s">
        <v>8173</v>
      </c>
      <c r="C1008" s="131" t="s">
        <v>7439</v>
      </c>
      <c r="D1008" s="8">
        <v>30</v>
      </c>
      <c r="E1008" s="8" t="s">
        <v>8222</v>
      </c>
      <c r="F1008" s="7" t="str">
        <f>IF(ISEVEN(ROW(ScanWorkbook[[#This Row],[SCAN INTO THIS COLUMN]])),C1008,"")</f>
        <v>.</v>
      </c>
      <c r="G1008" s="7" t="str">
        <f>IF(ISEVEN(ROW(ScanWorkbook[[#This Row],[SCAN INTO THIS COLUMN]])),C1009,"")</f>
        <v>.</v>
      </c>
      <c r="H1008" s="7" t="str">
        <f>LEFT(ScanWorkbook[[#This Row],[Pheno]],4)</f>
        <v>.</v>
      </c>
      <c r="I1008" s="7" t="str">
        <f>IF(SUM(COUNTIF(ScanWorkbook[[#This Row],[Pheno]],{"*.*"})),LEFT(ScanWorkbook[[#This Row],[Pheno]],7),_xlfn.CONCAT(LEFT(ScanWorkbook[[#This Row],[Pheno]],4),RIGHT(ScanWorkbook[[#This Row],[Pheno]],3)))</f>
        <v>.</v>
      </c>
      <c r="J1008" s="57" t="s">
        <v>8844</v>
      </c>
      <c r="K1008" s="2" t="str">
        <f>IF(ScanWorkbook[[#This Row],[METRC]]=0,"",IF(ScanWorkbook[[#This Row],[METRC]]="","",_xlfn.CONCAT(ScanWorkbook[[#This Row],[Pheno Abv]],".",RIGHT(ScanWorkbook[[#This Row],[METRC]],6))))</f>
        <v>...</v>
      </c>
      <c r="L1008" s="7" t="s">
        <v>522</v>
      </c>
    </row>
    <row r="1009" spans="1:12" x14ac:dyDescent="0.25">
      <c r="A1009" s="11">
        <v>2</v>
      </c>
      <c r="B1009" s="55" t="s">
        <v>8173</v>
      </c>
      <c r="C1009" s="131" t="s">
        <v>7439</v>
      </c>
      <c r="D1009" s="11">
        <v>30</v>
      </c>
      <c r="E1009" s="8" t="s">
        <v>8222</v>
      </c>
      <c r="F1009" s="10" t="str">
        <f>IF(ISEVEN(ROW(ScanWorkbook[[#This Row],[SCAN INTO THIS COLUMN]])),C1009,"")</f>
        <v/>
      </c>
      <c r="G1009" s="10" t="str">
        <f>IF(ISEVEN(ROW(ScanWorkbook[[#This Row],[SCAN INTO THIS COLUMN]])),C1010,"")</f>
        <v/>
      </c>
      <c r="H1009" s="10" t="str">
        <f>LEFT(ScanWorkbook[[#This Row],[Pheno]],4)</f>
        <v/>
      </c>
      <c r="I1009" s="10" t="str">
        <f>IF(SUM(COUNTIF(ScanWorkbook[[#This Row],[Pheno]],{"*.*"})),LEFT(ScanWorkbook[[#This Row],[Pheno]],7),_xlfn.CONCAT(LEFT(ScanWorkbook[[#This Row],[Pheno]],4),RIGHT(ScanWorkbook[[#This Row],[Pheno]],3)))</f>
        <v/>
      </c>
      <c r="J1009" s="57" t="s">
        <v>8844</v>
      </c>
      <c r="K1009" s="2" t="str">
        <f>IF(ScanWorkbook[[#This Row],[METRC]]=0,"",IF(ScanWorkbook[[#This Row],[METRC]]="","",_xlfn.CONCAT(ScanWorkbook[[#This Row],[Pheno Abv]],".",RIGHT(ScanWorkbook[[#This Row],[METRC]],6))))</f>
        <v/>
      </c>
      <c r="L1009" s="7" t="s">
        <v>522</v>
      </c>
    </row>
    <row r="1010" spans="1:12" x14ac:dyDescent="0.25">
      <c r="A1010" s="8">
        <v>3</v>
      </c>
      <c r="B1010" s="54" t="s">
        <v>8173</v>
      </c>
      <c r="C1010" s="131" t="s">
        <v>7899</v>
      </c>
      <c r="D1010" s="9">
        <v>1</v>
      </c>
      <c r="E1010" s="8" t="s">
        <v>8223</v>
      </c>
      <c r="F1010" s="7" t="str">
        <f>IF(ISEVEN(ROW(ScanWorkbook[[#This Row],[SCAN INTO THIS COLUMN]])),C1010,"")</f>
        <v>1A4070000000065000090167</v>
      </c>
      <c r="G1010" s="7" t="str">
        <f>IF(ISEVEN(ROW(ScanWorkbook[[#This Row],[SCAN INTO THIS COLUMN]])),C1011,"")</f>
        <v>FIRE007.075138</v>
      </c>
      <c r="H1010" s="7" t="str">
        <f>LEFT(ScanWorkbook[[#This Row],[Pheno]],4)</f>
        <v>FIRE</v>
      </c>
      <c r="I1010" s="7" t="str">
        <f>IF(SUM(COUNTIF(ScanWorkbook[[#This Row],[Pheno]],{"*.*"})),LEFT(ScanWorkbook[[#This Row],[Pheno]],7),_xlfn.CONCAT(LEFT(ScanWorkbook[[#This Row],[Pheno]],4),RIGHT(ScanWorkbook[[#This Row],[Pheno]],3)))</f>
        <v>FIRE007</v>
      </c>
      <c r="J1010" s="57" t="s">
        <v>8543</v>
      </c>
      <c r="K1010" s="2" t="str">
        <f>IF(ScanWorkbook[[#This Row],[METRC]]=0,"",IF(ScanWorkbook[[#This Row],[METRC]]="","",_xlfn.CONCAT(ScanWorkbook[[#This Row],[Pheno Abv]],".",RIGHT(ScanWorkbook[[#This Row],[METRC]],6))))</f>
        <v>FIRE007.090167</v>
      </c>
      <c r="L1010" s="7" t="s">
        <v>522</v>
      </c>
    </row>
    <row r="1011" spans="1:12" x14ac:dyDescent="0.25">
      <c r="A1011" s="8">
        <v>3</v>
      </c>
      <c r="B1011" s="54" t="s">
        <v>8173</v>
      </c>
      <c r="C1011" s="131" t="s">
        <v>2866</v>
      </c>
      <c r="D1011" s="9">
        <v>1</v>
      </c>
      <c r="E1011" s="8" t="s">
        <v>8223</v>
      </c>
      <c r="F1011" s="7" t="str">
        <f>IF(ISEVEN(ROW(ScanWorkbook[[#This Row],[SCAN INTO THIS COLUMN]])),C1011,"")</f>
        <v/>
      </c>
      <c r="G1011" s="7" t="str">
        <f>IF(ISEVEN(ROW(ScanWorkbook[[#This Row],[SCAN INTO THIS COLUMN]])),C1012,"")</f>
        <v/>
      </c>
      <c r="H1011" s="7" t="str">
        <f>LEFT(ScanWorkbook[[#This Row],[Pheno]],4)</f>
        <v/>
      </c>
      <c r="I1011" s="7" t="str">
        <f>IF(SUM(COUNTIF(ScanWorkbook[[#This Row],[Pheno]],{"*.*"})),LEFT(ScanWorkbook[[#This Row],[Pheno]],7),_xlfn.CONCAT(LEFT(ScanWorkbook[[#This Row],[Pheno]],4),RIGHT(ScanWorkbook[[#This Row],[Pheno]],3)))</f>
        <v/>
      </c>
      <c r="J1011" s="57" t="s">
        <v>8543</v>
      </c>
      <c r="K1011" s="2" t="str">
        <f>IF(ScanWorkbook[[#This Row],[METRC]]=0,"",IF(ScanWorkbook[[#This Row],[METRC]]="","",_xlfn.CONCAT(ScanWorkbook[[#This Row],[Pheno Abv]],".",RIGHT(ScanWorkbook[[#This Row],[METRC]],6))))</f>
        <v/>
      </c>
      <c r="L1011" s="7" t="s">
        <v>522</v>
      </c>
    </row>
    <row r="1012" spans="1:12" x14ac:dyDescent="0.25">
      <c r="A1012" s="8">
        <v>3</v>
      </c>
      <c r="B1012" s="54" t="s">
        <v>8173</v>
      </c>
      <c r="C1012" s="131" t="s">
        <v>9068</v>
      </c>
      <c r="D1012" s="9">
        <v>2</v>
      </c>
      <c r="E1012" s="8" t="s">
        <v>8223</v>
      </c>
      <c r="F1012" s="7" t="str">
        <f>IF(ISEVEN(ROW(ScanWorkbook[[#This Row],[SCAN INTO THIS COLUMN]])),C1012,"")</f>
        <v>1A4070000000065000094733</v>
      </c>
      <c r="G1012" s="7" t="str">
        <f>IF(ISEVEN(ROW(ScanWorkbook[[#This Row],[SCAN INTO THIS COLUMN]])),C1013,"")</f>
        <v>PINE001.087122</v>
      </c>
      <c r="H1012" s="7" t="str">
        <f>LEFT(ScanWorkbook[[#This Row],[Pheno]],4)</f>
        <v>PINE</v>
      </c>
      <c r="I1012" s="7" t="str">
        <f>IF(SUM(COUNTIF(ScanWorkbook[[#This Row],[Pheno]],{"*.*"})),LEFT(ScanWorkbook[[#This Row],[Pheno]],7),_xlfn.CONCAT(LEFT(ScanWorkbook[[#This Row],[Pheno]],4),RIGHT(ScanWorkbook[[#This Row],[Pheno]],3)))</f>
        <v>PINE001</v>
      </c>
      <c r="J1012" s="57" t="s">
        <v>8544</v>
      </c>
      <c r="K1012" s="2" t="str">
        <f>IF(ScanWorkbook[[#This Row],[METRC]]=0,"",IF(ScanWorkbook[[#This Row],[METRC]]="","",_xlfn.CONCAT(ScanWorkbook[[#This Row],[Pheno Abv]],".",RIGHT(ScanWorkbook[[#This Row],[METRC]],6))))</f>
        <v>PINE001.094733</v>
      </c>
      <c r="L1012" s="7" t="s">
        <v>522</v>
      </c>
    </row>
    <row r="1013" spans="1:12" x14ac:dyDescent="0.25">
      <c r="A1013" s="8">
        <v>3</v>
      </c>
      <c r="B1013" s="54" t="s">
        <v>8173</v>
      </c>
      <c r="C1013" s="131" t="s">
        <v>7814</v>
      </c>
      <c r="D1013" s="9">
        <v>2</v>
      </c>
      <c r="E1013" s="8" t="s">
        <v>8223</v>
      </c>
      <c r="F1013" s="7" t="str">
        <f>IF(ISEVEN(ROW(ScanWorkbook[[#This Row],[SCAN INTO THIS COLUMN]])),C1013,"")</f>
        <v/>
      </c>
      <c r="G1013" s="7" t="str">
        <f>IF(ISEVEN(ROW(ScanWorkbook[[#This Row],[SCAN INTO THIS COLUMN]])),C1014,"")</f>
        <v/>
      </c>
      <c r="H1013" s="7" t="str">
        <f>LEFT(ScanWorkbook[[#This Row],[Pheno]],4)</f>
        <v/>
      </c>
      <c r="I1013" s="7" t="str">
        <f>IF(SUM(COUNTIF(ScanWorkbook[[#This Row],[Pheno]],{"*.*"})),LEFT(ScanWorkbook[[#This Row],[Pheno]],7),_xlfn.CONCAT(LEFT(ScanWorkbook[[#This Row],[Pheno]],4),RIGHT(ScanWorkbook[[#This Row],[Pheno]],3)))</f>
        <v/>
      </c>
      <c r="J1013" s="57" t="s">
        <v>8544</v>
      </c>
      <c r="K1013" s="2" t="str">
        <f>IF(ScanWorkbook[[#This Row],[METRC]]=0,"",IF(ScanWorkbook[[#This Row],[METRC]]="","",_xlfn.CONCAT(ScanWorkbook[[#This Row],[Pheno Abv]],".",RIGHT(ScanWorkbook[[#This Row],[METRC]],6))))</f>
        <v/>
      </c>
      <c r="L1013" s="7" t="s">
        <v>522</v>
      </c>
    </row>
    <row r="1014" spans="1:12" x14ac:dyDescent="0.25">
      <c r="A1014" s="8">
        <v>3</v>
      </c>
      <c r="B1014" s="54" t="s">
        <v>8173</v>
      </c>
      <c r="C1014" s="131" t="s">
        <v>9059</v>
      </c>
      <c r="D1014" s="9">
        <v>3</v>
      </c>
      <c r="E1014" s="8" t="s">
        <v>8223</v>
      </c>
      <c r="F1014" s="7" t="str">
        <f>IF(ISEVEN(ROW(ScanWorkbook[[#This Row],[SCAN INTO THIS COLUMN]])),C1014,"")</f>
        <v>1A4070000000065000093426</v>
      </c>
      <c r="G1014" s="7" t="str">
        <f>IF(ISEVEN(ROW(ScanWorkbook[[#This Row],[SCAN INTO THIS COLUMN]])),C1015,"")</f>
        <v>LDOS040.083342</v>
      </c>
      <c r="H1014" s="7" t="str">
        <f>LEFT(ScanWorkbook[[#This Row],[Pheno]],4)</f>
        <v>LDOS</v>
      </c>
      <c r="I1014" s="7" t="str">
        <f>IF(SUM(COUNTIF(ScanWorkbook[[#This Row],[Pheno]],{"*.*"})),LEFT(ScanWorkbook[[#This Row],[Pheno]],7),_xlfn.CONCAT(LEFT(ScanWorkbook[[#This Row],[Pheno]],4),RIGHT(ScanWorkbook[[#This Row],[Pheno]],3)))</f>
        <v>LDOS040</v>
      </c>
      <c r="J1014" s="57" t="s">
        <v>8545</v>
      </c>
      <c r="K1014" s="2" t="str">
        <f>IF(ScanWorkbook[[#This Row],[METRC]]=0,"",IF(ScanWorkbook[[#This Row],[METRC]]="","",_xlfn.CONCAT(ScanWorkbook[[#This Row],[Pheno Abv]],".",RIGHT(ScanWorkbook[[#This Row],[METRC]],6))))</f>
        <v>LDOS040.093426</v>
      </c>
      <c r="L1014" s="7" t="s">
        <v>522</v>
      </c>
    </row>
    <row r="1015" spans="1:12" x14ac:dyDescent="0.25">
      <c r="A1015" s="8">
        <v>3</v>
      </c>
      <c r="B1015" s="54" t="s">
        <v>8173</v>
      </c>
      <c r="C1015" s="131" t="s">
        <v>7619</v>
      </c>
      <c r="D1015" s="9">
        <v>3</v>
      </c>
      <c r="E1015" s="8" t="s">
        <v>8223</v>
      </c>
      <c r="F1015" s="7" t="str">
        <f>IF(ISEVEN(ROW(ScanWorkbook[[#This Row],[SCAN INTO THIS COLUMN]])),C1015,"")</f>
        <v/>
      </c>
      <c r="G1015" s="7" t="str">
        <f>IF(ISEVEN(ROW(ScanWorkbook[[#This Row],[SCAN INTO THIS COLUMN]])),C1016,"")</f>
        <v/>
      </c>
      <c r="H1015" s="7" t="str">
        <f>LEFT(ScanWorkbook[[#This Row],[Pheno]],4)</f>
        <v/>
      </c>
      <c r="I1015" s="7" t="str">
        <f>IF(SUM(COUNTIF(ScanWorkbook[[#This Row],[Pheno]],{"*.*"})),LEFT(ScanWorkbook[[#This Row],[Pheno]],7),_xlfn.CONCAT(LEFT(ScanWorkbook[[#This Row],[Pheno]],4),RIGHT(ScanWorkbook[[#This Row],[Pheno]],3)))</f>
        <v/>
      </c>
      <c r="J1015" s="57" t="s">
        <v>8545</v>
      </c>
      <c r="K1015" s="2" t="str">
        <f>IF(ScanWorkbook[[#This Row],[METRC]]=0,"",IF(ScanWorkbook[[#This Row],[METRC]]="","",_xlfn.CONCAT(ScanWorkbook[[#This Row],[Pheno Abv]],".",RIGHT(ScanWorkbook[[#This Row],[METRC]],6))))</f>
        <v/>
      </c>
      <c r="L1015" s="7" t="s">
        <v>522</v>
      </c>
    </row>
    <row r="1016" spans="1:12" x14ac:dyDescent="0.25">
      <c r="A1016" s="8">
        <v>3</v>
      </c>
      <c r="B1016" s="54" t="s">
        <v>8173</v>
      </c>
      <c r="C1016" s="131" t="s">
        <v>7935</v>
      </c>
      <c r="D1016" s="9">
        <v>4</v>
      </c>
      <c r="E1016" s="8" t="s">
        <v>8223</v>
      </c>
      <c r="F1016" s="7" t="str">
        <f>IF(ISEVEN(ROW(ScanWorkbook[[#This Row],[SCAN INTO THIS COLUMN]])),C1016,"")</f>
        <v>1A4070000000065000090191</v>
      </c>
      <c r="G1016" s="7" t="str">
        <f>IF(ISEVEN(ROW(ScanWorkbook[[#This Row],[SCAN INTO THIS COLUMN]])),C1017,"")</f>
        <v>RAIN001.074630</v>
      </c>
      <c r="H1016" s="7" t="str">
        <f>LEFT(ScanWorkbook[[#This Row],[Pheno]],4)</f>
        <v>RAIN</v>
      </c>
      <c r="I1016" s="7" t="str">
        <f>IF(SUM(COUNTIF(ScanWorkbook[[#This Row],[Pheno]],{"*.*"})),LEFT(ScanWorkbook[[#This Row],[Pheno]],7),_xlfn.CONCAT(LEFT(ScanWorkbook[[#This Row],[Pheno]],4),RIGHT(ScanWorkbook[[#This Row],[Pheno]],3)))</f>
        <v>RAIN001</v>
      </c>
      <c r="J1016" s="57" t="s">
        <v>8546</v>
      </c>
      <c r="K1016" s="2" t="str">
        <f>IF(ScanWorkbook[[#This Row],[METRC]]=0,"",IF(ScanWorkbook[[#This Row],[METRC]]="","",_xlfn.CONCAT(ScanWorkbook[[#This Row],[Pheno Abv]],".",RIGHT(ScanWorkbook[[#This Row],[METRC]],6))))</f>
        <v>RAIN001.090191</v>
      </c>
      <c r="L1016" s="7" t="s">
        <v>522</v>
      </c>
    </row>
    <row r="1017" spans="1:12" x14ac:dyDescent="0.25">
      <c r="A1017" s="8">
        <v>3</v>
      </c>
      <c r="B1017" s="54" t="s">
        <v>8173</v>
      </c>
      <c r="C1017" s="131" t="s">
        <v>7843</v>
      </c>
      <c r="D1017" s="9">
        <v>4</v>
      </c>
      <c r="E1017" s="8" t="s">
        <v>8223</v>
      </c>
      <c r="F1017" s="7" t="str">
        <f>IF(ISEVEN(ROW(ScanWorkbook[[#This Row],[SCAN INTO THIS COLUMN]])),C1017,"")</f>
        <v/>
      </c>
      <c r="G1017" s="7" t="str">
        <f>IF(ISEVEN(ROW(ScanWorkbook[[#This Row],[SCAN INTO THIS COLUMN]])),C1018,"")</f>
        <v/>
      </c>
      <c r="H1017" s="7" t="str">
        <f>LEFT(ScanWorkbook[[#This Row],[Pheno]],4)</f>
        <v/>
      </c>
      <c r="I1017" s="7" t="str">
        <f>IF(SUM(COUNTIF(ScanWorkbook[[#This Row],[Pheno]],{"*.*"})),LEFT(ScanWorkbook[[#This Row],[Pheno]],7),_xlfn.CONCAT(LEFT(ScanWorkbook[[#This Row],[Pheno]],4),RIGHT(ScanWorkbook[[#This Row],[Pheno]],3)))</f>
        <v/>
      </c>
      <c r="J1017" s="57" t="s">
        <v>8546</v>
      </c>
      <c r="K1017" s="2" t="str">
        <f>IF(ScanWorkbook[[#This Row],[METRC]]=0,"",IF(ScanWorkbook[[#This Row],[METRC]]="","",_xlfn.CONCAT(ScanWorkbook[[#This Row],[Pheno Abv]],".",RIGHT(ScanWorkbook[[#This Row],[METRC]],6))))</f>
        <v/>
      </c>
      <c r="L1017" s="7" t="s">
        <v>522</v>
      </c>
    </row>
    <row r="1018" spans="1:12" x14ac:dyDescent="0.25">
      <c r="A1018" s="8">
        <v>3</v>
      </c>
      <c r="B1018" s="54" t="s">
        <v>8173</v>
      </c>
      <c r="C1018" s="131" t="s">
        <v>7757</v>
      </c>
      <c r="D1018" s="9">
        <v>5</v>
      </c>
      <c r="E1018" s="8" t="s">
        <v>8223</v>
      </c>
      <c r="F1018" s="7" t="str">
        <f>IF(ISEVEN(ROW(ScanWorkbook[[#This Row],[SCAN INTO THIS COLUMN]])),C1018,"")</f>
        <v>1A4070000000065000088753</v>
      </c>
      <c r="G1018" s="7" t="str">
        <f>IF(ISEVEN(ROW(ScanWorkbook[[#This Row],[SCAN INTO THIS COLUMN]])),C1019,"")</f>
        <v>NYFL014.069959</v>
      </c>
      <c r="H1018" s="7" t="str">
        <f>LEFT(ScanWorkbook[[#This Row],[Pheno]],4)</f>
        <v>NYFL</v>
      </c>
      <c r="I1018" s="7" t="str">
        <f>IF(SUM(COUNTIF(ScanWorkbook[[#This Row],[Pheno]],{"*.*"})),LEFT(ScanWorkbook[[#This Row],[Pheno]],7),_xlfn.CONCAT(LEFT(ScanWorkbook[[#This Row],[Pheno]],4),RIGHT(ScanWorkbook[[#This Row],[Pheno]],3)))</f>
        <v>NYFL014</v>
      </c>
      <c r="J1018" s="57" t="s">
        <v>8547</v>
      </c>
      <c r="K1018" s="2" t="str">
        <f>IF(ScanWorkbook[[#This Row],[METRC]]=0,"",IF(ScanWorkbook[[#This Row],[METRC]]="","",_xlfn.CONCAT(ScanWorkbook[[#This Row],[Pheno Abv]],".",RIGHT(ScanWorkbook[[#This Row],[METRC]],6))))</f>
        <v>NYFL014.088753</v>
      </c>
      <c r="L1018" s="7" t="s">
        <v>522</v>
      </c>
    </row>
    <row r="1019" spans="1:12" x14ac:dyDescent="0.25">
      <c r="A1019" s="8">
        <v>3</v>
      </c>
      <c r="B1019" s="54" t="s">
        <v>8173</v>
      </c>
      <c r="C1019" s="131" t="s">
        <v>2892</v>
      </c>
      <c r="D1019" s="9">
        <v>5</v>
      </c>
      <c r="E1019" s="8" t="s">
        <v>8223</v>
      </c>
      <c r="F1019" s="7" t="str">
        <f>IF(ISEVEN(ROW(ScanWorkbook[[#This Row],[SCAN INTO THIS COLUMN]])),C1019,"")</f>
        <v/>
      </c>
      <c r="G1019" s="7" t="str">
        <f>IF(ISEVEN(ROW(ScanWorkbook[[#This Row],[SCAN INTO THIS COLUMN]])),C1020,"")</f>
        <v/>
      </c>
      <c r="H1019" s="7" t="str">
        <f>LEFT(ScanWorkbook[[#This Row],[Pheno]],4)</f>
        <v/>
      </c>
      <c r="I1019" s="7" t="str">
        <f>IF(SUM(COUNTIF(ScanWorkbook[[#This Row],[Pheno]],{"*.*"})),LEFT(ScanWorkbook[[#This Row],[Pheno]],7),_xlfn.CONCAT(LEFT(ScanWorkbook[[#This Row],[Pheno]],4),RIGHT(ScanWorkbook[[#This Row],[Pheno]],3)))</f>
        <v/>
      </c>
      <c r="J1019" s="57" t="s">
        <v>8547</v>
      </c>
      <c r="K1019" s="2" t="str">
        <f>IF(ScanWorkbook[[#This Row],[METRC]]=0,"",IF(ScanWorkbook[[#This Row],[METRC]]="","",_xlfn.CONCAT(ScanWorkbook[[#This Row],[Pheno Abv]],".",RIGHT(ScanWorkbook[[#This Row],[METRC]],6))))</f>
        <v/>
      </c>
      <c r="L1019" s="7" t="s">
        <v>522</v>
      </c>
    </row>
    <row r="1020" spans="1:12" x14ac:dyDescent="0.25">
      <c r="A1020" s="8">
        <v>3</v>
      </c>
      <c r="B1020" s="54" t="s">
        <v>8173</v>
      </c>
      <c r="C1020" s="131" t="s">
        <v>9062</v>
      </c>
      <c r="D1020" s="9">
        <v>6</v>
      </c>
      <c r="E1020" s="8" t="s">
        <v>8223</v>
      </c>
      <c r="F1020" s="7" t="str">
        <f>IF(ISEVEN(ROW(ScanWorkbook[[#This Row],[SCAN INTO THIS COLUMN]])),C1020,"")</f>
        <v>1A4070000000065000093577</v>
      </c>
      <c r="G1020" s="7" t="str">
        <f>IF(ISEVEN(ROW(ScanWorkbook[[#This Row],[SCAN INTO THIS COLUMN]])),C1021,"")</f>
        <v>NYFL014.083576</v>
      </c>
      <c r="H1020" s="7" t="str">
        <f>LEFT(ScanWorkbook[[#This Row],[Pheno]],4)</f>
        <v>NYFL</v>
      </c>
      <c r="I1020" s="7" t="str">
        <f>IF(SUM(COUNTIF(ScanWorkbook[[#This Row],[Pheno]],{"*.*"})),LEFT(ScanWorkbook[[#This Row],[Pheno]],7),_xlfn.CONCAT(LEFT(ScanWorkbook[[#This Row],[Pheno]],4),RIGHT(ScanWorkbook[[#This Row],[Pheno]],3)))</f>
        <v>NYFL014</v>
      </c>
      <c r="J1020" s="57" t="s">
        <v>8548</v>
      </c>
      <c r="K1020" s="2" t="str">
        <f>IF(ScanWorkbook[[#This Row],[METRC]]=0,"",IF(ScanWorkbook[[#This Row],[METRC]]="","",_xlfn.CONCAT(ScanWorkbook[[#This Row],[Pheno Abv]],".",RIGHT(ScanWorkbook[[#This Row],[METRC]],6))))</f>
        <v>NYFL014.093577</v>
      </c>
      <c r="L1020" s="7" t="s">
        <v>522</v>
      </c>
    </row>
    <row r="1021" spans="1:12" x14ac:dyDescent="0.25">
      <c r="A1021" s="8">
        <v>3</v>
      </c>
      <c r="B1021" s="54" t="s">
        <v>8173</v>
      </c>
      <c r="C1021" s="131" t="s">
        <v>7622</v>
      </c>
      <c r="D1021" s="9">
        <v>6</v>
      </c>
      <c r="E1021" s="8" t="s">
        <v>8223</v>
      </c>
      <c r="F1021" s="7" t="str">
        <f>IF(ISEVEN(ROW(ScanWorkbook[[#This Row],[SCAN INTO THIS COLUMN]])),C1021,"")</f>
        <v/>
      </c>
      <c r="G1021" s="7" t="str">
        <f>IF(ISEVEN(ROW(ScanWorkbook[[#This Row],[SCAN INTO THIS COLUMN]])),C1022,"")</f>
        <v/>
      </c>
      <c r="H1021" s="7" t="str">
        <f>LEFT(ScanWorkbook[[#This Row],[Pheno]],4)</f>
        <v/>
      </c>
      <c r="I1021" s="7" t="str">
        <f>IF(SUM(COUNTIF(ScanWorkbook[[#This Row],[Pheno]],{"*.*"})),LEFT(ScanWorkbook[[#This Row],[Pheno]],7),_xlfn.CONCAT(LEFT(ScanWorkbook[[#This Row],[Pheno]],4),RIGHT(ScanWorkbook[[#This Row],[Pheno]],3)))</f>
        <v/>
      </c>
      <c r="J1021" s="57" t="s">
        <v>8548</v>
      </c>
      <c r="K1021" s="2" t="str">
        <f>IF(ScanWorkbook[[#This Row],[METRC]]=0,"",IF(ScanWorkbook[[#This Row],[METRC]]="","",_xlfn.CONCAT(ScanWorkbook[[#This Row],[Pheno Abv]],".",RIGHT(ScanWorkbook[[#This Row],[METRC]],6))))</f>
        <v/>
      </c>
      <c r="L1021" s="7" t="s">
        <v>522</v>
      </c>
    </row>
    <row r="1022" spans="1:12" x14ac:dyDescent="0.25">
      <c r="A1022" s="8">
        <v>3</v>
      </c>
      <c r="B1022" s="54" t="s">
        <v>8173</v>
      </c>
      <c r="C1022" s="131" t="s">
        <v>7875</v>
      </c>
      <c r="D1022" s="9">
        <v>7</v>
      </c>
      <c r="E1022" s="8" t="s">
        <v>8223</v>
      </c>
      <c r="F1022" s="7" t="str">
        <f>IF(ISEVEN(ROW(ScanWorkbook[[#This Row],[SCAN INTO THIS COLUMN]])),C1022,"")</f>
        <v>1A4070000000065000090102</v>
      </c>
      <c r="G1022" s="7" t="str">
        <f>IF(ISEVEN(ROW(ScanWorkbook[[#This Row],[SCAN INTO THIS COLUMN]])),C1023,"")</f>
        <v>SCRM002.SEED</v>
      </c>
      <c r="H1022" s="7" t="str">
        <f>LEFT(ScanWorkbook[[#This Row],[Pheno]],4)</f>
        <v>SCRM</v>
      </c>
      <c r="I1022" s="7" t="str">
        <f>IF(SUM(COUNTIF(ScanWorkbook[[#This Row],[Pheno]],{"*.*"})),LEFT(ScanWorkbook[[#This Row],[Pheno]],7),_xlfn.CONCAT(LEFT(ScanWorkbook[[#This Row],[Pheno]],4),RIGHT(ScanWorkbook[[#This Row],[Pheno]],3)))</f>
        <v>SCRM002</v>
      </c>
      <c r="J1022" s="57" t="s">
        <v>8549</v>
      </c>
      <c r="K1022" s="2" t="str">
        <f>IF(ScanWorkbook[[#This Row],[METRC]]=0,"",IF(ScanWorkbook[[#This Row],[METRC]]="","",_xlfn.CONCAT(ScanWorkbook[[#This Row],[Pheno Abv]],".",RIGHT(ScanWorkbook[[#This Row],[METRC]],6))))</f>
        <v>SCRM002.090102</v>
      </c>
      <c r="L1022" s="7" t="s">
        <v>522</v>
      </c>
    </row>
    <row r="1023" spans="1:12" x14ac:dyDescent="0.25">
      <c r="A1023" s="8">
        <v>3</v>
      </c>
      <c r="B1023" s="54" t="s">
        <v>8173</v>
      </c>
      <c r="C1023" s="131" t="s">
        <v>11429</v>
      </c>
      <c r="D1023" s="9">
        <v>7</v>
      </c>
      <c r="E1023" s="8" t="s">
        <v>8223</v>
      </c>
      <c r="F1023" s="7" t="str">
        <f>IF(ISEVEN(ROW(ScanWorkbook[[#This Row],[SCAN INTO THIS COLUMN]])),C1023,"")</f>
        <v/>
      </c>
      <c r="G1023" s="7" t="str">
        <f>IF(ISEVEN(ROW(ScanWorkbook[[#This Row],[SCAN INTO THIS COLUMN]])),C1024,"")</f>
        <v/>
      </c>
      <c r="H1023" s="7" t="str">
        <f>LEFT(ScanWorkbook[[#This Row],[Pheno]],4)</f>
        <v/>
      </c>
      <c r="I1023" s="7" t="str">
        <f>IF(SUM(COUNTIF(ScanWorkbook[[#This Row],[Pheno]],{"*.*"})),LEFT(ScanWorkbook[[#This Row],[Pheno]],7),_xlfn.CONCAT(LEFT(ScanWorkbook[[#This Row],[Pheno]],4),RIGHT(ScanWorkbook[[#This Row],[Pheno]],3)))</f>
        <v/>
      </c>
      <c r="J1023" s="57" t="s">
        <v>8549</v>
      </c>
      <c r="K1023" s="2" t="str">
        <f>IF(ScanWorkbook[[#This Row],[METRC]]=0,"",IF(ScanWorkbook[[#This Row],[METRC]]="","",_xlfn.CONCAT(ScanWorkbook[[#This Row],[Pheno Abv]],".",RIGHT(ScanWorkbook[[#This Row],[METRC]],6))))</f>
        <v/>
      </c>
      <c r="L1023" s="7" t="s">
        <v>522</v>
      </c>
    </row>
    <row r="1024" spans="1:12" x14ac:dyDescent="0.25">
      <c r="A1024" s="8">
        <v>3</v>
      </c>
      <c r="B1024" s="54" t="s">
        <v>8173</v>
      </c>
      <c r="C1024" s="131" t="s">
        <v>9063</v>
      </c>
      <c r="D1024" s="9">
        <v>8</v>
      </c>
      <c r="E1024" s="8" t="s">
        <v>8223</v>
      </c>
      <c r="F1024" s="7" t="str">
        <f>IF(ISEVEN(ROW(ScanWorkbook[[#This Row],[SCAN INTO THIS COLUMN]])),C1024,"")</f>
        <v>1A4070000000065000093627</v>
      </c>
      <c r="G1024" s="7" t="str">
        <f>IF(ISEVEN(ROW(ScanWorkbook[[#This Row],[SCAN INTO THIS COLUMN]])),C1025,"")</f>
        <v>NYFL014.083541</v>
      </c>
      <c r="H1024" s="7" t="str">
        <f>LEFT(ScanWorkbook[[#This Row],[Pheno]],4)</f>
        <v>NYFL</v>
      </c>
      <c r="I1024" s="7" t="str">
        <f>IF(SUM(COUNTIF(ScanWorkbook[[#This Row],[Pheno]],{"*.*"})),LEFT(ScanWorkbook[[#This Row],[Pheno]],7),_xlfn.CONCAT(LEFT(ScanWorkbook[[#This Row],[Pheno]],4),RIGHT(ScanWorkbook[[#This Row],[Pheno]],3)))</f>
        <v>NYFL014</v>
      </c>
      <c r="J1024" s="57" t="s">
        <v>8550</v>
      </c>
      <c r="K1024" s="2" t="str">
        <f>IF(ScanWorkbook[[#This Row],[METRC]]=0,"",IF(ScanWorkbook[[#This Row],[METRC]]="","",_xlfn.CONCAT(ScanWorkbook[[#This Row],[Pheno Abv]],".",RIGHT(ScanWorkbook[[#This Row],[METRC]],6))))</f>
        <v>NYFL014.093627</v>
      </c>
      <c r="L1024" s="7" t="s">
        <v>522</v>
      </c>
    </row>
    <row r="1025" spans="1:12" x14ac:dyDescent="0.25">
      <c r="A1025" s="8">
        <v>3</v>
      </c>
      <c r="B1025" s="54" t="s">
        <v>8173</v>
      </c>
      <c r="C1025" s="131" t="s">
        <v>7621</v>
      </c>
      <c r="D1025" s="9">
        <v>8</v>
      </c>
      <c r="E1025" s="8" t="s">
        <v>8223</v>
      </c>
      <c r="F1025" s="7" t="str">
        <f>IF(ISEVEN(ROW(ScanWorkbook[[#This Row],[SCAN INTO THIS COLUMN]])),C1025,"")</f>
        <v/>
      </c>
      <c r="G1025" s="7" t="str">
        <f>IF(ISEVEN(ROW(ScanWorkbook[[#This Row],[SCAN INTO THIS COLUMN]])),C1026,"")</f>
        <v/>
      </c>
      <c r="H1025" s="7" t="str">
        <f>LEFT(ScanWorkbook[[#This Row],[Pheno]],4)</f>
        <v/>
      </c>
      <c r="I1025" s="7" t="str">
        <f>IF(SUM(COUNTIF(ScanWorkbook[[#This Row],[Pheno]],{"*.*"})),LEFT(ScanWorkbook[[#This Row],[Pheno]],7),_xlfn.CONCAT(LEFT(ScanWorkbook[[#This Row],[Pheno]],4),RIGHT(ScanWorkbook[[#This Row],[Pheno]],3)))</f>
        <v/>
      </c>
      <c r="J1025" s="57" t="s">
        <v>8550</v>
      </c>
      <c r="K1025" s="2" t="str">
        <f>IF(ScanWorkbook[[#This Row],[METRC]]=0,"",IF(ScanWorkbook[[#This Row],[METRC]]="","",_xlfn.CONCAT(ScanWorkbook[[#This Row],[Pheno Abv]],".",RIGHT(ScanWorkbook[[#This Row],[METRC]],6))))</f>
        <v/>
      </c>
      <c r="L1025" s="7" t="s">
        <v>522</v>
      </c>
    </row>
    <row r="1026" spans="1:12" x14ac:dyDescent="0.25">
      <c r="A1026" s="8">
        <v>3</v>
      </c>
      <c r="B1026" s="54" t="s">
        <v>8173</v>
      </c>
      <c r="C1026" s="131" t="s">
        <v>7439</v>
      </c>
      <c r="D1026" s="9">
        <v>9</v>
      </c>
      <c r="E1026" s="8" t="s">
        <v>8223</v>
      </c>
      <c r="F1026" s="7" t="str">
        <f>IF(ISEVEN(ROW(ScanWorkbook[[#This Row],[SCAN INTO THIS COLUMN]])),C1026,"")</f>
        <v>.</v>
      </c>
      <c r="G1026" s="7" t="str">
        <f>IF(ISEVEN(ROW(ScanWorkbook[[#This Row],[SCAN INTO THIS COLUMN]])),C1027,"")</f>
        <v>.</v>
      </c>
      <c r="H1026" s="7" t="str">
        <f>LEFT(ScanWorkbook[[#This Row],[Pheno]],4)</f>
        <v>.</v>
      </c>
      <c r="I1026" s="7" t="str">
        <f>IF(SUM(COUNTIF(ScanWorkbook[[#This Row],[Pheno]],{"*.*"})),LEFT(ScanWorkbook[[#This Row],[Pheno]],7),_xlfn.CONCAT(LEFT(ScanWorkbook[[#This Row],[Pheno]],4),RIGHT(ScanWorkbook[[#This Row],[Pheno]],3)))</f>
        <v>.</v>
      </c>
      <c r="J1026" s="57" t="s">
        <v>8583</v>
      </c>
      <c r="K1026" s="2" t="str">
        <f>IF(ScanWorkbook[[#This Row],[METRC]]=0,"",IF(ScanWorkbook[[#This Row],[METRC]]="","",_xlfn.CONCAT(ScanWorkbook[[#This Row],[Pheno Abv]],".",RIGHT(ScanWorkbook[[#This Row],[METRC]],6))))</f>
        <v>...</v>
      </c>
      <c r="L1026" s="7" t="s">
        <v>522</v>
      </c>
    </row>
    <row r="1027" spans="1:12" x14ac:dyDescent="0.25">
      <c r="A1027" s="8">
        <v>3</v>
      </c>
      <c r="B1027" s="54" t="s">
        <v>8173</v>
      </c>
      <c r="C1027" s="131" t="s">
        <v>7439</v>
      </c>
      <c r="D1027" s="9">
        <v>9</v>
      </c>
      <c r="E1027" s="8" t="s">
        <v>8223</v>
      </c>
      <c r="F1027" s="7" t="str">
        <f>IF(ISEVEN(ROW(ScanWorkbook[[#This Row],[SCAN INTO THIS COLUMN]])),C1027,"")</f>
        <v/>
      </c>
      <c r="G1027" s="7" t="str">
        <f>IF(ISEVEN(ROW(ScanWorkbook[[#This Row],[SCAN INTO THIS COLUMN]])),C1028,"")</f>
        <v/>
      </c>
      <c r="H1027" s="7" t="str">
        <f>LEFT(ScanWorkbook[[#This Row],[Pheno]],4)</f>
        <v/>
      </c>
      <c r="I1027" s="7" t="str">
        <f>IF(SUM(COUNTIF(ScanWorkbook[[#This Row],[Pheno]],{"*.*"})),LEFT(ScanWorkbook[[#This Row],[Pheno]],7),_xlfn.CONCAT(LEFT(ScanWorkbook[[#This Row],[Pheno]],4),RIGHT(ScanWorkbook[[#This Row],[Pheno]],3)))</f>
        <v/>
      </c>
      <c r="J1027" s="57" t="s">
        <v>8583</v>
      </c>
      <c r="K1027" s="2" t="str">
        <f>IF(ScanWorkbook[[#This Row],[METRC]]=0,"",IF(ScanWorkbook[[#This Row],[METRC]]="","",_xlfn.CONCAT(ScanWorkbook[[#This Row],[Pheno Abv]],".",RIGHT(ScanWorkbook[[#This Row],[METRC]],6))))</f>
        <v/>
      </c>
      <c r="L1027" s="7" t="s">
        <v>522</v>
      </c>
    </row>
    <row r="1028" spans="1:12" x14ac:dyDescent="0.25">
      <c r="A1028" s="8">
        <v>3</v>
      </c>
      <c r="B1028" s="54" t="s">
        <v>8173</v>
      </c>
      <c r="C1028" s="131" t="s">
        <v>7439</v>
      </c>
      <c r="D1028" s="9">
        <v>10</v>
      </c>
      <c r="E1028" s="8" t="s">
        <v>8223</v>
      </c>
      <c r="F1028" s="7" t="str">
        <f>IF(ISEVEN(ROW(ScanWorkbook[[#This Row],[SCAN INTO THIS COLUMN]])),C1028,"")</f>
        <v>.</v>
      </c>
      <c r="G1028" s="7" t="str">
        <f>IF(ISEVEN(ROW(ScanWorkbook[[#This Row],[SCAN INTO THIS COLUMN]])),C1029,"")</f>
        <v>.</v>
      </c>
      <c r="H1028" s="7" t="str">
        <f>LEFT(ScanWorkbook[[#This Row],[Pheno]],4)</f>
        <v>.</v>
      </c>
      <c r="I1028" s="7" t="str">
        <f>IF(SUM(COUNTIF(ScanWorkbook[[#This Row],[Pheno]],{"*.*"})),LEFT(ScanWorkbook[[#This Row],[Pheno]],7),_xlfn.CONCAT(LEFT(ScanWorkbook[[#This Row],[Pheno]],4),RIGHT(ScanWorkbook[[#This Row],[Pheno]],3)))</f>
        <v>.</v>
      </c>
      <c r="J1028" s="57" t="s">
        <v>8845</v>
      </c>
      <c r="K1028" s="2" t="str">
        <f>IF(ScanWorkbook[[#This Row],[METRC]]=0,"",IF(ScanWorkbook[[#This Row],[METRC]]="","",_xlfn.CONCAT(ScanWorkbook[[#This Row],[Pheno Abv]],".",RIGHT(ScanWorkbook[[#This Row],[METRC]],6))))</f>
        <v>...</v>
      </c>
      <c r="L1028" s="7" t="s">
        <v>522</v>
      </c>
    </row>
    <row r="1029" spans="1:12" x14ac:dyDescent="0.25">
      <c r="A1029" s="8">
        <v>3</v>
      </c>
      <c r="B1029" s="54" t="s">
        <v>8173</v>
      </c>
      <c r="C1029" s="131" t="s">
        <v>7439</v>
      </c>
      <c r="D1029" s="9">
        <v>10</v>
      </c>
      <c r="E1029" s="8" t="s">
        <v>8223</v>
      </c>
      <c r="F1029" s="7" t="str">
        <f>IF(ISEVEN(ROW(ScanWorkbook[[#This Row],[SCAN INTO THIS COLUMN]])),C1029,"")</f>
        <v/>
      </c>
      <c r="G1029" s="7" t="str">
        <f>IF(ISEVEN(ROW(ScanWorkbook[[#This Row],[SCAN INTO THIS COLUMN]])),C1030,"")</f>
        <v/>
      </c>
      <c r="H1029" s="7" t="str">
        <f>LEFT(ScanWorkbook[[#This Row],[Pheno]],4)</f>
        <v/>
      </c>
      <c r="I1029" s="7" t="str">
        <f>IF(SUM(COUNTIF(ScanWorkbook[[#This Row],[Pheno]],{"*.*"})),LEFT(ScanWorkbook[[#This Row],[Pheno]],7),_xlfn.CONCAT(LEFT(ScanWorkbook[[#This Row],[Pheno]],4),RIGHT(ScanWorkbook[[#This Row],[Pheno]],3)))</f>
        <v/>
      </c>
      <c r="J1029" s="57" t="s">
        <v>8845</v>
      </c>
      <c r="K1029" s="2" t="str">
        <f>IF(ScanWorkbook[[#This Row],[METRC]]=0,"",IF(ScanWorkbook[[#This Row],[METRC]]="","",_xlfn.CONCAT(ScanWorkbook[[#This Row],[Pheno Abv]],".",RIGHT(ScanWorkbook[[#This Row],[METRC]],6))))</f>
        <v/>
      </c>
      <c r="L1029" s="7" t="s">
        <v>522</v>
      </c>
    </row>
    <row r="1030" spans="1:12" x14ac:dyDescent="0.25">
      <c r="A1030" s="8">
        <v>3</v>
      </c>
      <c r="B1030" s="54" t="s">
        <v>8173</v>
      </c>
      <c r="C1030" s="131" t="s">
        <v>7439</v>
      </c>
      <c r="D1030" s="9">
        <v>11</v>
      </c>
      <c r="E1030" s="8" t="s">
        <v>8223</v>
      </c>
      <c r="F1030" s="7" t="str">
        <f>IF(ISEVEN(ROW(ScanWorkbook[[#This Row],[SCAN INTO THIS COLUMN]])),C1030,"")</f>
        <v>.</v>
      </c>
      <c r="G1030" s="7" t="str">
        <f>IF(ISEVEN(ROW(ScanWorkbook[[#This Row],[SCAN INTO THIS COLUMN]])),C1031,"")</f>
        <v>.</v>
      </c>
      <c r="H1030" s="7" t="str">
        <f>LEFT(ScanWorkbook[[#This Row],[Pheno]],4)</f>
        <v>.</v>
      </c>
      <c r="I1030" s="7" t="str">
        <f>IF(SUM(COUNTIF(ScanWorkbook[[#This Row],[Pheno]],{"*.*"})),LEFT(ScanWorkbook[[#This Row],[Pheno]],7),_xlfn.CONCAT(LEFT(ScanWorkbook[[#This Row],[Pheno]],4),RIGHT(ScanWorkbook[[#This Row],[Pheno]],3)))</f>
        <v>.</v>
      </c>
      <c r="J1030" s="57" t="s">
        <v>8846</v>
      </c>
      <c r="K1030" s="2" t="str">
        <f>IF(ScanWorkbook[[#This Row],[METRC]]=0,"",IF(ScanWorkbook[[#This Row],[METRC]]="","",_xlfn.CONCAT(ScanWorkbook[[#This Row],[Pheno Abv]],".",RIGHT(ScanWorkbook[[#This Row],[METRC]],6))))</f>
        <v>...</v>
      </c>
      <c r="L1030" s="7" t="s">
        <v>522</v>
      </c>
    </row>
    <row r="1031" spans="1:12" x14ac:dyDescent="0.25">
      <c r="A1031" s="8">
        <v>3</v>
      </c>
      <c r="B1031" s="54" t="s">
        <v>8173</v>
      </c>
      <c r="C1031" s="131" t="s">
        <v>7439</v>
      </c>
      <c r="D1031" s="9">
        <v>11</v>
      </c>
      <c r="E1031" s="8" t="s">
        <v>8223</v>
      </c>
      <c r="F1031" s="7" t="str">
        <f>IF(ISEVEN(ROW(ScanWorkbook[[#This Row],[SCAN INTO THIS COLUMN]])),C1031,"")</f>
        <v/>
      </c>
      <c r="G1031" s="7" t="str">
        <f>IF(ISEVEN(ROW(ScanWorkbook[[#This Row],[SCAN INTO THIS COLUMN]])),C1032,"")</f>
        <v/>
      </c>
      <c r="H1031" s="7" t="str">
        <f>LEFT(ScanWorkbook[[#This Row],[Pheno]],4)</f>
        <v/>
      </c>
      <c r="I1031" s="7" t="str">
        <f>IF(SUM(COUNTIF(ScanWorkbook[[#This Row],[Pheno]],{"*.*"})),LEFT(ScanWorkbook[[#This Row],[Pheno]],7),_xlfn.CONCAT(LEFT(ScanWorkbook[[#This Row],[Pheno]],4),RIGHT(ScanWorkbook[[#This Row],[Pheno]],3)))</f>
        <v/>
      </c>
      <c r="J1031" s="57" t="s">
        <v>8846</v>
      </c>
      <c r="K1031" s="2" t="str">
        <f>IF(ScanWorkbook[[#This Row],[METRC]]=0,"",IF(ScanWorkbook[[#This Row],[METRC]]="","",_xlfn.CONCAT(ScanWorkbook[[#This Row],[Pheno Abv]],".",RIGHT(ScanWorkbook[[#This Row],[METRC]],6))))</f>
        <v/>
      </c>
      <c r="L1031" s="7" t="s">
        <v>522</v>
      </c>
    </row>
    <row r="1032" spans="1:12" x14ac:dyDescent="0.25">
      <c r="A1032" s="8">
        <v>3</v>
      </c>
      <c r="B1032" s="54" t="s">
        <v>8173</v>
      </c>
      <c r="C1032" s="131" t="s">
        <v>7439</v>
      </c>
      <c r="D1032" s="9">
        <v>12</v>
      </c>
      <c r="E1032" s="8" t="s">
        <v>8223</v>
      </c>
      <c r="F1032" s="7" t="str">
        <f>IF(ISEVEN(ROW(ScanWorkbook[[#This Row],[SCAN INTO THIS COLUMN]])),C1032,"")</f>
        <v>.</v>
      </c>
      <c r="G1032" s="7" t="str">
        <f>IF(ISEVEN(ROW(ScanWorkbook[[#This Row],[SCAN INTO THIS COLUMN]])),C1033,"")</f>
        <v>.</v>
      </c>
      <c r="H1032" s="7" t="str">
        <f>LEFT(ScanWorkbook[[#This Row],[Pheno]],4)</f>
        <v>.</v>
      </c>
      <c r="I1032" s="7" t="str">
        <f>IF(SUM(COUNTIF(ScanWorkbook[[#This Row],[Pheno]],{"*.*"})),LEFT(ScanWorkbook[[#This Row],[Pheno]],7),_xlfn.CONCAT(LEFT(ScanWorkbook[[#This Row],[Pheno]],4),RIGHT(ScanWorkbook[[#This Row],[Pheno]],3)))</f>
        <v>.</v>
      </c>
      <c r="J1032" s="57" t="s">
        <v>8847</v>
      </c>
      <c r="K1032" s="2" t="str">
        <f>IF(ScanWorkbook[[#This Row],[METRC]]=0,"",IF(ScanWorkbook[[#This Row],[METRC]]="","",_xlfn.CONCAT(ScanWorkbook[[#This Row],[Pheno Abv]],".",RIGHT(ScanWorkbook[[#This Row],[METRC]],6))))</f>
        <v>...</v>
      </c>
      <c r="L1032" s="7" t="s">
        <v>522</v>
      </c>
    </row>
    <row r="1033" spans="1:12" x14ac:dyDescent="0.25">
      <c r="A1033" s="8">
        <v>3</v>
      </c>
      <c r="B1033" s="54" t="s">
        <v>8173</v>
      </c>
      <c r="C1033" s="131" t="s">
        <v>7439</v>
      </c>
      <c r="D1033" s="9">
        <v>12</v>
      </c>
      <c r="E1033" s="8" t="s">
        <v>8223</v>
      </c>
      <c r="F1033" s="7" t="str">
        <f>IF(ISEVEN(ROW(ScanWorkbook[[#This Row],[SCAN INTO THIS COLUMN]])),C1033,"")</f>
        <v/>
      </c>
      <c r="G1033" s="7" t="str">
        <f>IF(ISEVEN(ROW(ScanWorkbook[[#This Row],[SCAN INTO THIS COLUMN]])),C1034,"")</f>
        <v/>
      </c>
      <c r="H1033" s="7" t="str">
        <f>LEFT(ScanWorkbook[[#This Row],[Pheno]],4)</f>
        <v/>
      </c>
      <c r="I1033" s="7" t="str">
        <f>IF(SUM(COUNTIF(ScanWorkbook[[#This Row],[Pheno]],{"*.*"})),LEFT(ScanWorkbook[[#This Row],[Pheno]],7),_xlfn.CONCAT(LEFT(ScanWorkbook[[#This Row],[Pheno]],4),RIGHT(ScanWorkbook[[#This Row],[Pheno]],3)))</f>
        <v/>
      </c>
      <c r="J1033" s="57" t="s">
        <v>8847</v>
      </c>
      <c r="K1033" s="2" t="str">
        <f>IF(ScanWorkbook[[#This Row],[METRC]]=0,"",IF(ScanWorkbook[[#This Row],[METRC]]="","",_xlfn.CONCAT(ScanWorkbook[[#This Row],[Pheno Abv]],".",RIGHT(ScanWorkbook[[#This Row],[METRC]],6))))</f>
        <v/>
      </c>
      <c r="L1033" s="7" t="s">
        <v>522</v>
      </c>
    </row>
    <row r="1034" spans="1:12" x14ac:dyDescent="0.25">
      <c r="A1034" s="8">
        <v>3</v>
      </c>
      <c r="B1034" s="54" t="s">
        <v>8173</v>
      </c>
      <c r="C1034" s="131" t="s">
        <v>7439</v>
      </c>
      <c r="D1034" s="9">
        <v>13</v>
      </c>
      <c r="E1034" s="8" t="s">
        <v>8223</v>
      </c>
      <c r="F1034" s="7" t="str">
        <f>IF(ISEVEN(ROW(ScanWorkbook[[#This Row],[SCAN INTO THIS COLUMN]])),C1034,"")</f>
        <v>.</v>
      </c>
      <c r="G1034" s="7" t="str">
        <f>IF(ISEVEN(ROW(ScanWorkbook[[#This Row],[SCAN INTO THIS COLUMN]])),C1035,"")</f>
        <v>.</v>
      </c>
      <c r="H1034" s="7" t="str">
        <f>LEFT(ScanWorkbook[[#This Row],[Pheno]],4)</f>
        <v>.</v>
      </c>
      <c r="I1034" s="7" t="str">
        <f>IF(SUM(COUNTIF(ScanWorkbook[[#This Row],[Pheno]],{"*.*"})),LEFT(ScanWorkbook[[#This Row],[Pheno]],7),_xlfn.CONCAT(LEFT(ScanWorkbook[[#This Row],[Pheno]],4),RIGHT(ScanWorkbook[[#This Row],[Pheno]],3)))</f>
        <v>.</v>
      </c>
      <c r="J1034" s="57" t="s">
        <v>8848</v>
      </c>
      <c r="K1034" s="2" t="str">
        <f>IF(ScanWorkbook[[#This Row],[METRC]]=0,"",IF(ScanWorkbook[[#This Row],[METRC]]="","",_xlfn.CONCAT(ScanWorkbook[[#This Row],[Pheno Abv]],".",RIGHT(ScanWorkbook[[#This Row],[METRC]],6))))</f>
        <v>...</v>
      </c>
      <c r="L1034" s="7" t="s">
        <v>522</v>
      </c>
    </row>
    <row r="1035" spans="1:12" x14ac:dyDescent="0.25">
      <c r="A1035" s="8">
        <v>3</v>
      </c>
      <c r="B1035" s="54" t="s">
        <v>8173</v>
      </c>
      <c r="C1035" s="131" t="s">
        <v>7439</v>
      </c>
      <c r="D1035" s="9">
        <v>13</v>
      </c>
      <c r="E1035" s="8" t="s">
        <v>8223</v>
      </c>
      <c r="F1035" s="7" t="str">
        <f>IF(ISEVEN(ROW(ScanWorkbook[[#This Row],[SCAN INTO THIS COLUMN]])),C1035,"")</f>
        <v/>
      </c>
      <c r="G1035" s="7" t="str">
        <f>IF(ISEVEN(ROW(ScanWorkbook[[#This Row],[SCAN INTO THIS COLUMN]])),C1036,"")</f>
        <v/>
      </c>
      <c r="H1035" s="7" t="str">
        <f>LEFT(ScanWorkbook[[#This Row],[Pheno]],4)</f>
        <v/>
      </c>
      <c r="I1035" s="7" t="str">
        <f>IF(SUM(COUNTIF(ScanWorkbook[[#This Row],[Pheno]],{"*.*"})),LEFT(ScanWorkbook[[#This Row],[Pheno]],7),_xlfn.CONCAT(LEFT(ScanWorkbook[[#This Row],[Pheno]],4),RIGHT(ScanWorkbook[[#This Row],[Pheno]],3)))</f>
        <v/>
      </c>
      <c r="J1035" s="57" t="s">
        <v>8848</v>
      </c>
      <c r="K1035" s="2" t="str">
        <f>IF(ScanWorkbook[[#This Row],[METRC]]=0,"",IF(ScanWorkbook[[#This Row],[METRC]]="","",_xlfn.CONCAT(ScanWorkbook[[#This Row],[Pheno Abv]],".",RIGHT(ScanWorkbook[[#This Row],[METRC]],6))))</f>
        <v/>
      </c>
      <c r="L1035" s="7" t="s">
        <v>522</v>
      </c>
    </row>
    <row r="1036" spans="1:12" x14ac:dyDescent="0.25">
      <c r="A1036" s="8">
        <v>3</v>
      </c>
      <c r="B1036" s="54" t="s">
        <v>8173</v>
      </c>
      <c r="C1036" s="131" t="s">
        <v>7439</v>
      </c>
      <c r="D1036" s="9">
        <v>14</v>
      </c>
      <c r="E1036" s="8" t="s">
        <v>8223</v>
      </c>
      <c r="F1036" s="7" t="str">
        <f>IF(ISEVEN(ROW(ScanWorkbook[[#This Row],[SCAN INTO THIS COLUMN]])),C1036,"")</f>
        <v>.</v>
      </c>
      <c r="G1036" s="7" t="str">
        <f>IF(ISEVEN(ROW(ScanWorkbook[[#This Row],[SCAN INTO THIS COLUMN]])),C1037,"")</f>
        <v>.</v>
      </c>
      <c r="H1036" s="7" t="str">
        <f>LEFT(ScanWorkbook[[#This Row],[Pheno]],4)</f>
        <v>.</v>
      </c>
      <c r="I1036" s="7" t="str">
        <f>IF(SUM(COUNTIF(ScanWorkbook[[#This Row],[Pheno]],{"*.*"})),LEFT(ScanWorkbook[[#This Row],[Pheno]],7),_xlfn.CONCAT(LEFT(ScanWorkbook[[#This Row],[Pheno]],4),RIGHT(ScanWorkbook[[#This Row],[Pheno]],3)))</f>
        <v>.</v>
      </c>
      <c r="J1036" s="57" t="s">
        <v>8849</v>
      </c>
      <c r="K1036" s="2" t="str">
        <f>IF(ScanWorkbook[[#This Row],[METRC]]=0,"",IF(ScanWorkbook[[#This Row],[METRC]]="","",_xlfn.CONCAT(ScanWorkbook[[#This Row],[Pheno Abv]],".",RIGHT(ScanWorkbook[[#This Row],[METRC]],6))))</f>
        <v>...</v>
      </c>
      <c r="L1036" s="7" t="s">
        <v>522</v>
      </c>
    </row>
    <row r="1037" spans="1:12" x14ac:dyDescent="0.25">
      <c r="A1037" s="8">
        <v>3</v>
      </c>
      <c r="B1037" s="54" t="s">
        <v>8173</v>
      </c>
      <c r="C1037" s="131" t="s">
        <v>7439</v>
      </c>
      <c r="D1037" s="9">
        <v>14</v>
      </c>
      <c r="E1037" s="8" t="s">
        <v>8223</v>
      </c>
      <c r="F1037" s="7" t="str">
        <f>IF(ISEVEN(ROW(ScanWorkbook[[#This Row],[SCAN INTO THIS COLUMN]])),C1037,"")</f>
        <v/>
      </c>
      <c r="G1037" s="7" t="str">
        <f>IF(ISEVEN(ROW(ScanWorkbook[[#This Row],[SCAN INTO THIS COLUMN]])),C1038,"")</f>
        <v/>
      </c>
      <c r="H1037" s="7" t="str">
        <f>LEFT(ScanWorkbook[[#This Row],[Pheno]],4)</f>
        <v/>
      </c>
      <c r="I1037" s="7" t="str">
        <f>IF(SUM(COUNTIF(ScanWorkbook[[#This Row],[Pheno]],{"*.*"})),LEFT(ScanWorkbook[[#This Row],[Pheno]],7),_xlfn.CONCAT(LEFT(ScanWorkbook[[#This Row],[Pheno]],4),RIGHT(ScanWorkbook[[#This Row],[Pheno]],3)))</f>
        <v/>
      </c>
      <c r="J1037" s="57" t="s">
        <v>8849</v>
      </c>
      <c r="K1037" s="2" t="str">
        <f>IF(ScanWorkbook[[#This Row],[METRC]]=0,"",IF(ScanWorkbook[[#This Row],[METRC]]="","",_xlfn.CONCAT(ScanWorkbook[[#This Row],[Pheno Abv]],".",RIGHT(ScanWorkbook[[#This Row],[METRC]],6))))</f>
        <v/>
      </c>
      <c r="L1037" s="7" t="s">
        <v>522</v>
      </c>
    </row>
    <row r="1038" spans="1:12" x14ac:dyDescent="0.25">
      <c r="A1038" s="8">
        <v>3</v>
      </c>
      <c r="B1038" s="54" t="s">
        <v>8173</v>
      </c>
      <c r="C1038" s="131" t="s">
        <v>7439</v>
      </c>
      <c r="D1038" s="9">
        <v>15</v>
      </c>
      <c r="E1038" s="8" t="s">
        <v>8223</v>
      </c>
      <c r="F1038" s="7" t="str">
        <f>IF(ISEVEN(ROW(ScanWorkbook[[#This Row],[SCAN INTO THIS COLUMN]])),C1038,"")</f>
        <v>.</v>
      </c>
      <c r="G1038" s="7" t="str">
        <f>IF(ISEVEN(ROW(ScanWorkbook[[#This Row],[SCAN INTO THIS COLUMN]])),C1039,"")</f>
        <v>.</v>
      </c>
      <c r="H1038" s="7" t="str">
        <f>LEFT(ScanWorkbook[[#This Row],[Pheno]],4)</f>
        <v>.</v>
      </c>
      <c r="I1038" s="7" t="str">
        <f>IF(SUM(COUNTIF(ScanWorkbook[[#This Row],[Pheno]],{"*.*"})),LEFT(ScanWorkbook[[#This Row],[Pheno]],7),_xlfn.CONCAT(LEFT(ScanWorkbook[[#This Row],[Pheno]],4),RIGHT(ScanWorkbook[[#This Row],[Pheno]],3)))</f>
        <v>.</v>
      </c>
      <c r="J1038" s="57" t="s">
        <v>8850</v>
      </c>
      <c r="K1038" s="2" t="str">
        <f>IF(ScanWorkbook[[#This Row],[METRC]]=0,"",IF(ScanWorkbook[[#This Row],[METRC]]="","",_xlfn.CONCAT(ScanWorkbook[[#This Row],[Pheno Abv]],".",RIGHT(ScanWorkbook[[#This Row],[METRC]],6))))</f>
        <v>...</v>
      </c>
      <c r="L1038" s="7" t="s">
        <v>522</v>
      </c>
    </row>
    <row r="1039" spans="1:12" x14ac:dyDescent="0.25">
      <c r="A1039" s="8">
        <v>3</v>
      </c>
      <c r="B1039" s="54" t="s">
        <v>8173</v>
      </c>
      <c r="C1039" s="131" t="s">
        <v>7439</v>
      </c>
      <c r="D1039" s="9">
        <v>15</v>
      </c>
      <c r="E1039" s="8" t="s">
        <v>8223</v>
      </c>
      <c r="F1039" s="7" t="str">
        <f>IF(ISEVEN(ROW(ScanWorkbook[[#This Row],[SCAN INTO THIS COLUMN]])),C1039,"")</f>
        <v/>
      </c>
      <c r="G1039" s="7" t="str">
        <f>IF(ISEVEN(ROW(ScanWorkbook[[#This Row],[SCAN INTO THIS COLUMN]])),C1040,"")</f>
        <v/>
      </c>
      <c r="H1039" s="7" t="str">
        <f>LEFT(ScanWorkbook[[#This Row],[Pheno]],4)</f>
        <v/>
      </c>
      <c r="I1039" s="7" t="str">
        <f>IF(SUM(COUNTIF(ScanWorkbook[[#This Row],[Pheno]],{"*.*"})),LEFT(ScanWorkbook[[#This Row],[Pheno]],7),_xlfn.CONCAT(LEFT(ScanWorkbook[[#This Row],[Pheno]],4),RIGHT(ScanWorkbook[[#This Row],[Pheno]],3)))</f>
        <v/>
      </c>
      <c r="J1039" s="57" t="s">
        <v>8850</v>
      </c>
      <c r="K1039" s="2" t="str">
        <f>IF(ScanWorkbook[[#This Row],[METRC]]=0,"",IF(ScanWorkbook[[#This Row],[METRC]]="","",_xlfn.CONCAT(ScanWorkbook[[#This Row],[Pheno Abv]],".",RIGHT(ScanWorkbook[[#This Row],[METRC]],6))))</f>
        <v/>
      </c>
      <c r="L1039" s="7" t="s">
        <v>522</v>
      </c>
    </row>
    <row r="1040" spans="1:12" x14ac:dyDescent="0.25">
      <c r="A1040" s="8">
        <v>3</v>
      </c>
      <c r="B1040" s="54" t="s">
        <v>8173</v>
      </c>
      <c r="C1040" s="131" t="s">
        <v>7439</v>
      </c>
      <c r="D1040" s="9">
        <v>16</v>
      </c>
      <c r="E1040" s="8" t="s">
        <v>8223</v>
      </c>
      <c r="F1040" s="7" t="str">
        <f>IF(ISEVEN(ROW(ScanWorkbook[[#This Row],[SCAN INTO THIS COLUMN]])),C1040,"")</f>
        <v>.</v>
      </c>
      <c r="G1040" s="7" t="str">
        <f>IF(ISEVEN(ROW(ScanWorkbook[[#This Row],[SCAN INTO THIS COLUMN]])),C1041,"")</f>
        <v>.</v>
      </c>
      <c r="H1040" s="7" t="str">
        <f>LEFT(ScanWorkbook[[#This Row],[Pheno]],4)</f>
        <v>.</v>
      </c>
      <c r="I1040" s="7" t="str">
        <f>IF(SUM(COUNTIF(ScanWorkbook[[#This Row],[Pheno]],{"*.*"})),LEFT(ScanWorkbook[[#This Row],[Pheno]],7),_xlfn.CONCAT(LEFT(ScanWorkbook[[#This Row],[Pheno]],4),RIGHT(ScanWorkbook[[#This Row],[Pheno]],3)))</f>
        <v>.</v>
      </c>
      <c r="J1040" s="57" t="s">
        <v>8851</v>
      </c>
      <c r="K1040" s="2" t="str">
        <f>IF(ScanWorkbook[[#This Row],[METRC]]=0,"",IF(ScanWorkbook[[#This Row],[METRC]]="","",_xlfn.CONCAT(ScanWorkbook[[#This Row],[Pheno Abv]],".",RIGHT(ScanWorkbook[[#This Row],[METRC]],6))))</f>
        <v>...</v>
      </c>
      <c r="L1040" s="7" t="s">
        <v>522</v>
      </c>
    </row>
    <row r="1041" spans="1:12" x14ac:dyDescent="0.25">
      <c r="A1041" s="8">
        <v>3</v>
      </c>
      <c r="B1041" s="54" t="s">
        <v>8173</v>
      </c>
      <c r="C1041" s="131" t="s">
        <v>7439</v>
      </c>
      <c r="D1041" s="9">
        <v>16</v>
      </c>
      <c r="E1041" s="8" t="s">
        <v>8223</v>
      </c>
      <c r="F1041" s="7" t="str">
        <f>IF(ISEVEN(ROW(ScanWorkbook[[#This Row],[SCAN INTO THIS COLUMN]])),C1041,"")</f>
        <v/>
      </c>
      <c r="G1041" s="7" t="str">
        <f>IF(ISEVEN(ROW(ScanWorkbook[[#This Row],[SCAN INTO THIS COLUMN]])),C1042,"")</f>
        <v/>
      </c>
      <c r="H1041" s="7" t="str">
        <f>LEFT(ScanWorkbook[[#This Row],[Pheno]],4)</f>
        <v/>
      </c>
      <c r="I1041" s="7" t="str">
        <f>IF(SUM(COUNTIF(ScanWorkbook[[#This Row],[Pheno]],{"*.*"})),LEFT(ScanWorkbook[[#This Row],[Pheno]],7),_xlfn.CONCAT(LEFT(ScanWorkbook[[#This Row],[Pheno]],4),RIGHT(ScanWorkbook[[#This Row],[Pheno]],3)))</f>
        <v/>
      </c>
      <c r="J1041" s="57" t="s">
        <v>8851</v>
      </c>
      <c r="K1041" s="2" t="str">
        <f>IF(ScanWorkbook[[#This Row],[METRC]]=0,"",IF(ScanWorkbook[[#This Row],[METRC]]="","",_xlfn.CONCAT(ScanWorkbook[[#This Row],[Pheno Abv]],".",RIGHT(ScanWorkbook[[#This Row],[METRC]],6))))</f>
        <v/>
      </c>
      <c r="L1041" s="7" t="s">
        <v>522</v>
      </c>
    </row>
    <row r="1042" spans="1:12" x14ac:dyDescent="0.25">
      <c r="A1042" s="8">
        <v>3</v>
      </c>
      <c r="B1042" s="54" t="s">
        <v>8173</v>
      </c>
      <c r="C1042" s="131" t="s">
        <v>7439</v>
      </c>
      <c r="D1042" s="9">
        <v>17</v>
      </c>
      <c r="E1042" s="8" t="s">
        <v>8223</v>
      </c>
      <c r="F1042" s="7" t="str">
        <f>IF(ISEVEN(ROW(ScanWorkbook[[#This Row],[SCAN INTO THIS COLUMN]])),C1042,"")</f>
        <v>.</v>
      </c>
      <c r="G1042" s="7" t="str">
        <f>IF(ISEVEN(ROW(ScanWorkbook[[#This Row],[SCAN INTO THIS COLUMN]])),C1043,"")</f>
        <v>.</v>
      </c>
      <c r="H1042" s="7" t="str">
        <f>LEFT(ScanWorkbook[[#This Row],[Pheno]],4)</f>
        <v>.</v>
      </c>
      <c r="I1042" s="7" t="str">
        <f>IF(SUM(COUNTIF(ScanWorkbook[[#This Row],[Pheno]],{"*.*"})),LEFT(ScanWorkbook[[#This Row],[Pheno]],7),_xlfn.CONCAT(LEFT(ScanWorkbook[[#This Row],[Pheno]],4),RIGHT(ScanWorkbook[[#This Row],[Pheno]],3)))</f>
        <v>.</v>
      </c>
      <c r="J1042" s="57" t="s">
        <v>8852</v>
      </c>
      <c r="K1042" s="2" t="str">
        <f>IF(ScanWorkbook[[#This Row],[METRC]]=0,"",IF(ScanWorkbook[[#This Row],[METRC]]="","",_xlfn.CONCAT(ScanWorkbook[[#This Row],[Pheno Abv]],".",RIGHT(ScanWorkbook[[#This Row],[METRC]],6))))</f>
        <v>...</v>
      </c>
      <c r="L1042" s="7" t="s">
        <v>522</v>
      </c>
    </row>
    <row r="1043" spans="1:12" x14ac:dyDescent="0.25">
      <c r="A1043" s="8">
        <v>3</v>
      </c>
      <c r="B1043" s="54" t="s">
        <v>8173</v>
      </c>
      <c r="C1043" s="131" t="s">
        <v>7439</v>
      </c>
      <c r="D1043" s="9">
        <v>17</v>
      </c>
      <c r="E1043" s="8" t="s">
        <v>8223</v>
      </c>
      <c r="F1043" s="7" t="str">
        <f>IF(ISEVEN(ROW(ScanWorkbook[[#This Row],[SCAN INTO THIS COLUMN]])),C1043,"")</f>
        <v/>
      </c>
      <c r="G1043" s="7" t="str">
        <f>IF(ISEVEN(ROW(ScanWorkbook[[#This Row],[SCAN INTO THIS COLUMN]])),C1044,"")</f>
        <v/>
      </c>
      <c r="H1043" s="7" t="str">
        <f>LEFT(ScanWorkbook[[#This Row],[Pheno]],4)</f>
        <v/>
      </c>
      <c r="I1043" s="7" t="str">
        <f>IF(SUM(COUNTIF(ScanWorkbook[[#This Row],[Pheno]],{"*.*"})),LEFT(ScanWorkbook[[#This Row],[Pheno]],7),_xlfn.CONCAT(LEFT(ScanWorkbook[[#This Row],[Pheno]],4),RIGHT(ScanWorkbook[[#This Row],[Pheno]],3)))</f>
        <v/>
      </c>
      <c r="J1043" s="57" t="s">
        <v>8852</v>
      </c>
      <c r="K1043" s="2" t="str">
        <f>IF(ScanWorkbook[[#This Row],[METRC]]=0,"",IF(ScanWorkbook[[#This Row],[METRC]]="","",_xlfn.CONCAT(ScanWorkbook[[#This Row],[Pheno Abv]],".",RIGHT(ScanWorkbook[[#This Row],[METRC]],6))))</f>
        <v/>
      </c>
      <c r="L1043" s="7" t="s">
        <v>522</v>
      </c>
    </row>
    <row r="1044" spans="1:12" x14ac:dyDescent="0.25">
      <c r="A1044" s="8">
        <v>3</v>
      </c>
      <c r="B1044" s="54" t="s">
        <v>8173</v>
      </c>
      <c r="C1044" s="131" t="s">
        <v>7439</v>
      </c>
      <c r="D1044" s="9">
        <v>18</v>
      </c>
      <c r="E1044" s="8" t="s">
        <v>8223</v>
      </c>
      <c r="F1044" s="7" t="str">
        <f>IF(ISEVEN(ROW(ScanWorkbook[[#This Row],[SCAN INTO THIS COLUMN]])),C1044,"")</f>
        <v>.</v>
      </c>
      <c r="G1044" s="7" t="str">
        <f>IF(ISEVEN(ROW(ScanWorkbook[[#This Row],[SCAN INTO THIS COLUMN]])),C1045,"")</f>
        <v>.</v>
      </c>
      <c r="H1044" s="7" t="str">
        <f>LEFT(ScanWorkbook[[#This Row],[Pheno]],4)</f>
        <v>.</v>
      </c>
      <c r="I1044" s="7" t="str">
        <f>IF(SUM(COUNTIF(ScanWorkbook[[#This Row],[Pheno]],{"*.*"})),LEFT(ScanWorkbook[[#This Row],[Pheno]],7),_xlfn.CONCAT(LEFT(ScanWorkbook[[#This Row],[Pheno]],4),RIGHT(ScanWorkbook[[#This Row],[Pheno]],3)))</f>
        <v>.</v>
      </c>
      <c r="J1044" s="57" t="s">
        <v>8853</v>
      </c>
      <c r="K1044" s="2" t="str">
        <f>IF(ScanWorkbook[[#This Row],[METRC]]=0,"",IF(ScanWorkbook[[#This Row],[METRC]]="","",_xlfn.CONCAT(ScanWorkbook[[#This Row],[Pheno Abv]],".",RIGHT(ScanWorkbook[[#This Row],[METRC]],6))))</f>
        <v>...</v>
      </c>
      <c r="L1044" s="7" t="s">
        <v>522</v>
      </c>
    </row>
    <row r="1045" spans="1:12" x14ac:dyDescent="0.25">
      <c r="A1045" s="8">
        <v>3</v>
      </c>
      <c r="B1045" s="54" t="s">
        <v>8173</v>
      </c>
      <c r="C1045" s="131" t="s">
        <v>7439</v>
      </c>
      <c r="D1045" s="9">
        <v>18</v>
      </c>
      <c r="E1045" s="8" t="s">
        <v>8223</v>
      </c>
      <c r="F1045" s="7" t="str">
        <f>IF(ISEVEN(ROW(ScanWorkbook[[#This Row],[SCAN INTO THIS COLUMN]])),C1045,"")</f>
        <v/>
      </c>
      <c r="G1045" s="7" t="str">
        <f>IF(ISEVEN(ROW(ScanWorkbook[[#This Row],[SCAN INTO THIS COLUMN]])),C1046,"")</f>
        <v/>
      </c>
      <c r="H1045" s="7" t="str">
        <f>LEFT(ScanWorkbook[[#This Row],[Pheno]],4)</f>
        <v/>
      </c>
      <c r="I1045" s="7" t="str">
        <f>IF(SUM(COUNTIF(ScanWorkbook[[#This Row],[Pheno]],{"*.*"})),LEFT(ScanWorkbook[[#This Row],[Pheno]],7),_xlfn.CONCAT(LEFT(ScanWorkbook[[#This Row],[Pheno]],4),RIGHT(ScanWorkbook[[#This Row],[Pheno]],3)))</f>
        <v/>
      </c>
      <c r="J1045" s="57" t="s">
        <v>8853</v>
      </c>
      <c r="K1045" s="2" t="str">
        <f>IF(ScanWorkbook[[#This Row],[METRC]]=0,"",IF(ScanWorkbook[[#This Row],[METRC]]="","",_xlfn.CONCAT(ScanWorkbook[[#This Row],[Pheno Abv]],".",RIGHT(ScanWorkbook[[#This Row],[METRC]],6))))</f>
        <v/>
      </c>
      <c r="L1045" s="7" t="s">
        <v>522</v>
      </c>
    </row>
    <row r="1046" spans="1:12" x14ac:dyDescent="0.25">
      <c r="A1046" s="8">
        <v>3</v>
      </c>
      <c r="B1046" s="54" t="s">
        <v>8173</v>
      </c>
      <c r="C1046" s="131" t="s">
        <v>7439</v>
      </c>
      <c r="D1046" s="9">
        <v>19</v>
      </c>
      <c r="E1046" s="8" t="s">
        <v>8223</v>
      </c>
      <c r="F1046" s="7" t="str">
        <f>IF(ISEVEN(ROW(ScanWorkbook[[#This Row],[SCAN INTO THIS COLUMN]])),C1046,"")</f>
        <v>.</v>
      </c>
      <c r="G1046" s="7" t="str">
        <f>IF(ISEVEN(ROW(ScanWorkbook[[#This Row],[SCAN INTO THIS COLUMN]])),C1047,"")</f>
        <v>.</v>
      </c>
      <c r="H1046" s="7" t="str">
        <f>LEFT(ScanWorkbook[[#This Row],[Pheno]],4)</f>
        <v>.</v>
      </c>
      <c r="I1046" s="7" t="str">
        <f>IF(SUM(COUNTIF(ScanWorkbook[[#This Row],[Pheno]],{"*.*"})),LEFT(ScanWorkbook[[#This Row],[Pheno]],7),_xlfn.CONCAT(LEFT(ScanWorkbook[[#This Row],[Pheno]],4),RIGHT(ScanWorkbook[[#This Row],[Pheno]],3)))</f>
        <v>.</v>
      </c>
      <c r="J1046" s="57" t="s">
        <v>8854</v>
      </c>
      <c r="K1046" s="2" t="str">
        <f>IF(ScanWorkbook[[#This Row],[METRC]]=0,"",IF(ScanWorkbook[[#This Row],[METRC]]="","",_xlfn.CONCAT(ScanWorkbook[[#This Row],[Pheno Abv]],".",RIGHT(ScanWorkbook[[#This Row],[METRC]],6))))</f>
        <v>...</v>
      </c>
      <c r="L1046" s="7" t="s">
        <v>522</v>
      </c>
    </row>
    <row r="1047" spans="1:12" x14ac:dyDescent="0.25">
      <c r="A1047" s="8">
        <v>3</v>
      </c>
      <c r="B1047" s="54" t="s">
        <v>8173</v>
      </c>
      <c r="C1047" s="131" t="s">
        <v>7439</v>
      </c>
      <c r="D1047" s="9">
        <v>19</v>
      </c>
      <c r="E1047" s="8" t="s">
        <v>8223</v>
      </c>
      <c r="F1047" s="7" t="str">
        <f>IF(ISEVEN(ROW(ScanWorkbook[[#This Row],[SCAN INTO THIS COLUMN]])),C1047,"")</f>
        <v/>
      </c>
      <c r="G1047" s="7" t="str">
        <f>IF(ISEVEN(ROW(ScanWorkbook[[#This Row],[SCAN INTO THIS COLUMN]])),C1048,"")</f>
        <v/>
      </c>
      <c r="H1047" s="7" t="str">
        <f>LEFT(ScanWorkbook[[#This Row],[Pheno]],4)</f>
        <v/>
      </c>
      <c r="I1047" s="7" t="str">
        <f>IF(SUM(COUNTIF(ScanWorkbook[[#This Row],[Pheno]],{"*.*"})),LEFT(ScanWorkbook[[#This Row],[Pheno]],7),_xlfn.CONCAT(LEFT(ScanWorkbook[[#This Row],[Pheno]],4),RIGHT(ScanWorkbook[[#This Row],[Pheno]],3)))</f>
        <v/>
      </c>
      <c r="J1047" s="57" t="s">
        <v>8854</v>
      </c>
      <c r="K1047" s="2" t="str">
        <f>IF(ScanWorkbook[[#This Row],[METRC]]=0,"",IF(ScanWorkbook[[#This Row],[METRC]]="","",_xlfn.CONCAT(ScanWorkbook[[#This Row],[Pheno Abv]],".",RIGHT(ScanWorkbook[[#This Row],[METRC]],6))))</f>
        <v/>
      </c>
      <c r="L1047" s="7" t="s">
        <v>522</v>
      </c>
    </row>
    <row r="1048" spans="1:12" x14ac:dyDescent="0.25">
      <c r="A1048" s="8">
        <v>3</v>
      </c>
      <c r="B1048" s="54" t="s">
        <v>8173</v>
      </c>
      <c r="C1048" s="131" t="s">
        <v>7439</v>
      </c>
      <c r="D1048" s="9">
        <v>20</v>
      </c>
      <c r="E1048" s="8" t="s">
        <v>8223</v>
      </c>
      <c r="F1048" s="7" t="str">
        <f>IF(ISEVEN(ROW(ScanWorkbook[[#This Row],[SCAN INTO THIS COLUMN]])),C1048,"")</f>
        <v>.</v>
      </c>
      <c r="G1048" s="7" t="str">
        <f>IF(ISEVEN(ROW(ScanWorkbook[[#This Row],[SCAN INTO THIS COLUMN]])),C1049,"")</f>
        <v>.</v>
      </c>
      <c r="H1048" s="7" t="str">
        <f>LEFT(ScanWorkbook[[#This Row],[Pheno]],4)</f>
        <v>.</v>
      </c>
      <c r="I1048" s="7" t="str">
        <f>IF(SUM(COUNTIF(ScanWorkbook[[#This Row],[Pheno]],{"*.*"})),LEFT(ScanWorkbook[[#This Row],[Pheno]],7),_xlfn.CONCAT(LEFT(ScanWorkbook[[#This Row],[Pheno]],4),RIGHT(ScanWorkbook[[#This Row],[Pheno]],3)))</f>
        <v>.</v>
      </c>
      <c r="J1048" s="57" t="s">
        <v>8855</v>
      </c>
      <c r="K1048" s="2" t="str">
        <f>IF(ScanWorkbook[[#This Row],[METRC]]=0,"",IF(ScanWorkbook[[#This Row],[METRC]]="","",_xlfn.CONCAT(ScanWorkbook[[#This Row],[Pheno Abv]],".",RIGHT(ScanWorkbook[[#This Row],[METRC]],6))))</f>
        <v>...</v>
      </c>
      <c r="L1048" s="7" t="s">
        <v>522</v>
      </c>
    </row>
    <row r="1049" spans="1:12" x14ac:dyDescent="0.25">
      <c r="A1049" s="8">
        <v>3</v>
      </c>
      <c r="B1049" s="54" t="s">
        <v>8173</v>
      </c>
      <c r="C1049" s="131" t="s">
        <v>7439</v>
      </c>
      <c r="D1049" s="9">
        <v>20</v>
      </c>
      <c r="E1049" s="8" t="s">
        <v>8223</v>
      </c>
      <c r="F1049" s="7" t="str">
        <f>IF(ISEVEN(ROW(ScanWorkbook[[#This Row],[SCAN INTO THIS COLUMN]])),C1049,"")</f>
        <v/>
      </c>
      <c r="G1049" s="7" t="str">
        <f>IF(ISEVEN(ROW(ScanWorkbook[[#This Row],[SCAN INTO THIS COLUMN]])),C1050,"")</f>
        <v/>
      </c>
      <c r="H1049" s="7" t="str">
        <f>LEFT(ScanWorkbook[[#This Row],[Pheno]],4)</f>
        <v/>
      </c>
      <c r="I1049" s="7" t="str">
        <f>IF(SUM(COUNTIF(ScanWorkbook[[#This Row],[Pheno]],{"*.*"})),LEFT(ScanWorkbook[[#This Row],[Pheno]],7),_xlfn.CONCAT(LEFT(ScanWorkbook[[#This Row],[Pheno]],4),RIGHT(ScanWorkbook[[#This Row],[Pheno]],3)))</f>
        <v/>
      </c>
      <c r="J1049" s="57" t="s">
        <v>8855</v>
      </c>
      <c r="K1049" s="2" t="str">
        <f>IF(ScanWorkbook[[#This Row],[METRC]]=0,"",IF(ScanWorkbook[[#This Row],[METRC]]="","",_xlfn.CONCAT(ScanWorkbook[[#This Row],[Pheno Abv]],".",RIGHT(ScanWorkbook[[#This Row],[METRC]],6))))</f>
        <v/>
      </c>
      <c r="L1049" s="7" t="s">
        <v>522</v>
      </c>
    </row>
    <row r="1050" spans="1:12" x14ac:dyDescent="0.25">
      <c r="A1050" s="8">
        <v>3</v>
      </c>
      <c r="B1050" s="54" t="s">
        <v>8173</v>
      </c>
      <c r="C1050" s="131" t="s">
        <v>7439</v>
      </c>
      <c r="D1050" s="9">
        <v>21</v>
      </c>
      <c r="E1050" s="8" t="s">
        <v>8223</v>
      </c>
      <c r="F1050" s="7" t="str">
        <f>IF(ISEVEN(ROW(ScanWorkbook[[#This Row],[SCAN INTO THIS COLUMN]])),C1050,"")</f>
        <v>.</v>
      </c>
      <c r="G1050" s="7" t="str">
        <f>IF(ISEVEN(ROW(ScanWorkbook[[#This Row],[SCAN INTO THIS COLUMN]])),C1051,"")</f>
        <v>.</v>
      </c>
      <c r="H1050" s="7" t="str">
        <f>LEFT(ScanWorkbook[[#This Row],[Pheno]],4)</f>
        <v>.</v>
      </c>
      <c r="I1050" s="7" t="str">
        <f>IF(SUM(COUNTIF(ScanWorkbook[[#This Row],[Pheno]],{"*.*"})),LEFT(ScanWorkbook[[#This Row],[Pheno]],7),_xlfn.CONCAT(LEFT(ScanWorkbook[[#This Row],[Pheno]],4),RIGHT(ScanWorkbook[[#This Row],[Pheno]],3)))</f>
        <v>.</v>
      </c>
      <c r="J1050" s="57" t="s">
        <v>8856</v>
      </c>
      <c r="K1050" s="2" t="str">
        <f>IF(ScanWorkbook[[#This Row],[METRC]]=0,"",IF(ScanWorkbook[[#This Row],[METRC]]="","",_xlfn.CONCAT(ScanWorkbook[[#This Row],[Pheno Abv]],".",RIGHT(ScanWorkbook[[#This Row],[METRC]],6))))</f>
        <v>...</v>
      </c>
      <c r="L1050" s="7" t="s">
        <v>522</v>
      </c>
    </row>
    <row r="1051" spans="1:12" x14ac:dyDescent="0.25">
      <c r="A1051" s="8">
        <v>3</v>
      </c>
      <c r="B1051" s="54" t="s">
        <v>8173</v>
      </c>
      <c r="C1051" s="131" t="s">
        <v>7439</v>
      </c>
      <c r="D1051" s="9">
        <v>21</v>
      </c>
      <c r="E1051" s="8" t="s">
        <v>8223</v>
      </c>
      <c r="F1051" s="7" t="str">
        <f>IF(ISEVEN(ROW(ScanWorkbook[[#This Row],[SCAN INTO THIS COLUMN]])),C1051,"")</f>
        <v/>
      </c>
      <c r="G1051" s="7" t="str">
        <f>IF(ISEVEN(ROW(ScanWorkbook[[#This Row],[SCAN INTO THIS COLUMN]])),C1052,"")</f>
        <v/>
      </c>
      <c r="H1051" s="7" t="str">
        <f>LEFT(ScanWorkbook[[#This Row],[Pheno]],4)</f>
        <v/>
      </c>
      <c r="I1051" s="7" t="str">
        <f>IF(SUM(COUNTIF(ScanWorkbook[[#This Row],[Pheno]],{"*.*"})),LEFT(ScanWorkbook[[#This Row],[Pheno]],7),_xlfn.CONCAT(LEFT(ScanWorkbook[[#This Row],[Pheno]],4),RIGHT(ScanWorkbook[[#This Row],[Pheno]],3)))</f>
        <v/>
      </c>
      <c r="J1051" s="57" t="s">
        <v>8856</v>
      </c>
      <c r="K1051" s="2" t="str">
        <f>IF(ScanWorkbook[[#This Row],[METRC]]=0,"",IF(ScanWorkbook[[#This Row],[METRC]]="","",_xlfn.CONCAT(ScanWorkbook[[#This Row],[Pheno Abv]],".",RIGHT(ScanWorkbook[[#This Row],[METRC]],6))))</f>
        <v/>
      </c>
      <c r="L1051" s="7" t="s">
        <v>522</v>
      </c>
    </row>
    <row r="1052" spans="1:12" x14ac:dyDescent="0.25">
      <c r="A1052" s="8">
        <v>3</v>
      </c>
      <c r="B1052" s="54" t="s">
        <v>8173</v>
      </c>
      <c r="C1052" s="131" t="s">
        <v>7439</v>
      </c>
      <c r="D1052" s="9">
        <v>22</v>
      </c>
      <c r="E1052" s="8" t="s">
        <v>8223</v>
      </c>
      <c r="F1052" s="7" t="str">
        <f>IF(ISEVEN(ROW(ScanWorkbook[[#This Row],[SCAN INTO THIS COLUMN]])),C1052,"")</f>
        <v>.</v>
      </c>
      <c r="G1052" s="7" t="str">
        <f>IF(ISEVEN(ROW(ScanWorkbook[[#This Row],[SCAN INTO THIS COLUMN]])),C1053,"")</f>
        <v>.</v>
      </c>
      <c r="H1052" s="7" t="str">
        <f>LEFT(ScanWorkbook[[#This Row],[Pheno]],4)</f>
        <v>.</v>
      </c>
      <c r="I1052" s="7" t="str">
        <f>IF(SUM(COUNTIF(ScanWorkbook[[#This Row],[Pheno]],{"*.*"})),LEFT(ScanWorkbook[[#This Row],[Pheno]],7),_xlfn.CONCAT(LEFT(ScanWorkbook[[#This Row],[Pheno]],4),RIGHT(ScanWorkbook[[#This Row],[Pheno]],3)))</f>
        <v>.</v>
      </c>
      <c r="J1052" s="57" t="s">
        <v>8857</v>
      </c>
      <c r="K1052" s="2" t="str">
        <f>IF(ScanWorkbook[[#This Row],[METRC]]=0,"",IF(ScanWorkbook[[#This Row],[METRC]]="","",_xlfn.CONCAT(ScanWorkbook[[#This Row],[Pheno Abv]],".",RIGHT(ScanWorkbook[[#This Row],[METRC]],6))))</f>
        <v>...</v>
      </c>
      <c r="L1052" s="7" t="s">
        <v>522</v>
      </c>
    </row>
    <row r="1053" spans="1:12" x14ac:dyDescent="0.25">
      <c r="A1053" s="8">
        <v>3</v>
      </c>
      <c r="B1053" s="54" t="s">
        <v>8173</v>
      </c>
      <c r="C1053" s="131" t="s">
        <v>7439</v>
      </c>
      <c r="D1053" s="9">
        <v>22</v>
      </c>
      <c r="E1053" s="8" t="s">
        <v>8223</v>
      </c>
      <c r="F1053" s="7" t="str">
        <f>IF(ISEVEN(ROW(ScanWorkbook[[#This Row],[SCAN INTO THIS COLUMN]])),C1053,"")</f>
        <v/>
      </c>
      <c r="G1053" s="7" t="str">
        <f>IF(ISEVEN(ROW(ScanWorkbook[[#This Row],[SCAN INTO THIS COLUMN]])),C1054,"")</f>
        <v/>
      </c>
      <c r="H1053" s="7" t="str">
        <f>LEFT(ScanWorkbook[[#This Row],[Pheno]],4)</f>
        <v/>
      </c>
      <c r="I1053" s="7" t="str">
        <f>IF(SUM(COUNTIF(ScanWorkbook[[#This Row],[Pheno]],{"*.*"})),LEFT(ScanWorkbook[[#This Row],[Pheno]],7),_xlfn.CONCAT(LEFT(ScanWorkbook[[#This Row],[Pheno]],4),RIGHT(ScanWorkbook[[#This Row],[Pheno]],3)))</f>
        <v/>
      </c>
      <c r="J1053" s="57" t="s">
        <v>8857</v>
      </c>
      <c r="K1053" s="2" t="str">
        <f>IF(ScanWorkbook[[#This Row],[METRC]]=0,"",IF(ScanWorkbook[[#This Row],[METRC]]="","",_xlfn.CONCAT(ScanWorkbook[[#This Row],[Pheno Abv]],".",RIGHT(ScanWorkbook[[#This Row],[METRC]],6))))</f>
        <v/>
      </c>
      <c r="L1053" s="7" t="s">
        <v>522</v>
      </c>
    </row>
    <row r="1054" spans="1:12" x14ac:dyDescent="0.25">
      <c r="A1054" s="8">
        <v>3</v>
      </c>
      <c r="B1054" s="54" t="s">
        <v>8173</v>
      </c>
      <c r="C1054" s="131" t="s">
        <v>7439</v>
      </c>
      <c r="D1054" s="9">
        <v>23</v>
      </c>
      <c r="E1054" s="8" t="s">
        <v>8223</v>
      </c>
      <c r="F1054" s="7" t="str">
        <f>IF(ISEVEN(ROW(ScanWorkbook[[#This Row],[SCAN INTO THIS COLUMN]])),C1054,"")</f>
        <v>.</v>
      </c>
      <c r="G1054" s="7" t="str">
        <f>IF(ISEVEN(ROW(ScanWorkbook[[#This Row],[SCAN INTO THIS COLUMN]])),C1055,"")</f>
        <v>.</v>
      </c>
      <c r="H1054" s="7" t="str">
        <f>LEFT(ScanWorkbook[[#This Row],[Pheno]],4)</f>
        <v>.</v>
      </c>
      <c r="I1054" s="7" t="str">
        <f>IF(SUM(COUNTIF(ScanWorkbook[[#This Row],[Pheno]],{"*.*"})),LEFT(ScanWorkbook[[#This Row],[Pheno]],7),_xlfn.CONCAT(LEFT(ScanWorkbook[[#This Row],[Pheno]],4),RIGHT(ScanWorkbook[[#This Row],[Pheno]],3)))</f>
        <v>.</v>
      </c>
      <c r="J1054" s="57" t="s">
        <v>8858</v>
      </c>
      <c r="K1054" s="2" t="str">
        <f>IF(ScanWorkbook[[#This Row],[METRC]]=0,"",IF(ScanWorkbook[[#This Row],[METRC]]="","",_xlfn.CONCAT(ScanWorkbook[[#This Row],[Pheno Abv]],".",RIGHT(ScanWorkbook[[#This Row],[METRC]],6))))</f>
        <v>...</v>
      </c>
      <c r="L1054" s="7" t="s">
        <v>522</v>
      </c>
    </row>
    <row r="1055" spans="1:12" x14ac:dyDescent="0.25">
      <c r="A1055" s="8">
        <v>3</v>
      </c>
      <c r="B1055" s="54" t="s">
        <v>8173</v>
      </c>
      <c r="C1055" s="131" t="s">
        <v>7439</v>
      </c>
      <c r="D1055" s="9">
        <v>23</v>
      </c>
      <c r="E1055" s="8" t="s">
        <v>8223</v>
      </c>
      <c r="F1055" s="7" t="str">
        <f>IF(ISEVEN(ROW(ScanWorkbook[[#This Row],[SCAN INTO THIS COLUMN]])),C1055,"")</f>
        <v/>
      </c>
      <c r="G1055" s="7" t="str">
        <f>IF(ISEVEN(ROW(ScanWorkbook[[#This Row],[SCAN INTO THIS COLUMN]])),C1056,"")</f>
        <v/>
      </c>
      <c r="H1055" s="7" t="str">
        <f>LEFT(ScanWorkbook[[#This Row],[Pheno]],4)</f>
        <v/>
      </c>
      <c r="I1055" s="7" t="str">
        <f>IF(SUM(COUNTIF(ScanWorkbook[[#This Row],[Pheno]],{"*.*"})),LEFT(ScanWorkbook[[#This Row],[Pheno]],7),_xlfn.CONCAT(LEFT(ScanWorkbook[[#This Row],[Pheno]],4),RIGHT(ScanWorkbook[[#This Row],[Pheno]],3)))</f>
        <v/>
      </c>
      <c r="J1055" s="57" t="s">
        <v>8858</v>
      </c>
      <c r="K1055" s="2" t="str">
        <f>IF(ScanWorkbook[[#This Row],[METRC]]=0,"",IF(ScanWorkbook[[#This Row],[METRC]]="","",_xlfn.CONCAT(ScanWorkbook[[#This Row],[Pheno Abv]],".",RIGHT(ScanWorkbook[[#This Row],[METRC]],6))))</f>
        <v/>
      </c>
      <c r="L1055" s="7" t="s">
        <v>522</v>
      </c>
    </row>
    <row r="1056" spans="1:12" x14ac:dyDescent="0.25">
      <c r="A1056" s="8">
        <v>3</v>
      </c>
      <c r="B1056" s="54" t="s">
        <v>8173</v>
      </c>
      <c r="C1056" s="131" t="s">
        <v>7439</v>
      </c>
      <c r="D1056" s="9">
        <v>24</v>
      </c>
      <c r="E1056" s="8" t="s">
        <v>8223</v>
      </c>
      <c r="F1056" s="7" t="str">
        <f>IF(ISEVEN(ROW(ScanWorkbook[[#This Row],[SCAN INTO THIS COLUMN]])),C1056,"")</f>
        <v>.</v>
      </c>
      <c r="G1056" s="7" t="str">
        <f>IF(ISEVEN(ROW(ScanWorkbook[[#This Row],[SCAN INTO THIS COLUMN]])),C1057,"")</f>
        <v>.</v>
      </c>
      <c r="H1056" s="7" t="str">
        <f>LEFT(ScanWorkbook[[#This Row],[Pheno]],4)</f>
        <v>.</v>
      </c>
      <c r="I1056" s="7" t="str">
        <f>IF(SUM(COUNTIF(ScanWorkbook[[#This Row],[Pheno]],{"*.*"})),LEFT(ScanWorkbook[[#This Row],[Pheno]],7),_xlfn.CONCAT(LEFT(ScanWorkbook[[#This Row],[Pheno]],4),RIGHT(ScanWorkbook[[#This Row],[Pheno]],3)))</f>
        <v>.</v>
      </c>
      <c r="J1056" s="57" t="s">
        <v>8859</v>
      </c>
      <c r="K1056" s="2" t="str">
        <f>IF(ScanWorkbook[[#This Row],[METRC]]=0,"",IF(ScanWorkbook[[#This Row],[METRC]]="","",_xlfn.CONCAT(ScanWorkbook[[#This Row],[Pheno Abv]],".",RIGHT(ScanWorkbook[[#This Row],[METRC]],6))))</f>
        <v>...</v>
      </c>
      <c r="L1056" s="7" t="s">
        <v>522</v>
      </c>
    </row>
    <row r="1057" spans="1:12" x14ac:dyDescent="0.25">
      <c r="A1057" s="8">
        <v>3</v>
      </c>
      <c r="B1057" s="54" t="s">
        <v>8173</v>
      </c>
      <c r="C1057" s="131" t="s">
        <v>7439</v>
      </c>
      <c r="D1057" s="9">
        <v>24</v>
      </c>
      <c r="E1057" s="8" t="s">
        <v>8223</v>
      </c>
      <c r="F1057" s="7" t="str">
        <f>IF(ISEVEN(ROW(ScanWorkbook[[#This Row],[SCAN INTO THIS COLUMN]])),C1057,"")</f>
        <v/>
      </c>
      <c r="G1057" s="7" t="str">
        <f>IF(ISEVEN(ROW(ScanWorkbook[[#This Row],[SCAN INTO THIS COLUMN]])),C1058,"")</f>
        <v/>
      </c>
      <c r="H1057" s="7" t="str">
        <f>LEFT(ScanWorkbook[[#This Row],[Pheno]],4)</f>
        <v/>
      </c>
      <c r="I1057" s="7" t="str">
        <f>IF(SUM(COUNTIF(ScanWorkbook[[#This Row],[Pheno]],{"*.*"})),LEFT(ScanWorkbook[[#This Row],[Pheno]],7),_xlfn.CONCAT(LEFT(ScanWorkbook[[#This Row],[Pheno]],4),RIGHT(ScanWorkbook[[#This Row],[Pheno]],3)))</f>
        <v/>
      </c>
      <c r="J1057" s="57" t="s">
        <v>8859</v>
      </c>
      <c r="K1057" s="2" t="str">
        <f>IF(ScanWorkbook[[#This Row],[METRC]]=0,"",IF(ScanWorkbook[[#This Row],[METRC]]="","",_xlfn.CONCAT(ScanWorkbook[[#This Row],[Pheno Abv]],".",RIGHT(ScanWorkbook[[#This Row],[METRC]],6))))</f>
        <v/>
      </c>
      <c r="L1057" s="7" t="s">
        <v>522</v>
      </c>
    </row>
    <row r="1058" spans="1:12" x14ac:dyDescent="0.25">
      <c r="A1058" s="8">
        <v>3</v>
      </c>
      <c r="B1058" s="54" t="s">
        <v>8173</v>
      </c>
      <c r="C1058" s="131" t="s">
        <v>7439</v>
      </c>
      <c r="D1058" s="8">
        <v>25</v>
      </c>
      <c r="E1058" s="8" t="s">
        <v>8223</v>
      </c>
      <c r="F1058" s="7" t="str">
        <f>IF(ISEVEN(ROW(ScanWorkbook[[#This Row],[SCAN INTO THIS COLUMN]])),C1058,"")</f>
        <v>.</v>
      </c>
      <c r="G1058" s="7" t="str">
        <f>IF(ISEVEN(ROW(ScanWorkbook[[#This Row],[SCAN INTO THIS COLUMN]])),C1059,"")</f>
        <v>.</v>
      </c>
      <c r="H1058" s="7" t="str">
        <f>LEFT(ScanWorkbook[[#This Row],[Pheno]],4)</f>
        <v>.</v>
      </c>
      <c r="I1058" s="7" t="str">
        <f>IF(SUM(COUNTIF(ScanWorkbook[[#This Row],[Pheno]],{"*.*"})),LEFT(ScanWorkbook[[#This Row],[Pheno]],7),_xlfn.CONCAT(LEFT(ScanWorkbook[[#This Row],[Pheno]],4),RIGHT(ScanWorkbook[[#This Row],[Pheno]],3)))</f>
        <v>.</v>
      </c>
      <c r="J1058" s="57" t="s">
        <v>8860</v>
      </c>
      <c r="K1058" s="2" t="str">
        <f>IF(ScanWorkbook[[#This Row],[METRC]]=0,"",IF(ScanWorkbook[[#This Row],[METRC]]="","",_xlfn.CONCAT(ScanWorkbook[[#This Row],[Pheno Abv]],".",RIGHT(ScanWorkbook[[#This Row],[METRC]],6))))</f>
        <v>...</v>
      </c>
      <c r="L1058" s="7" t="s">
        <v>522</v>
      </c>
    </row>
    <row r="1059" spans="1:12" x14ac:dyDescent="0.25">
      <c r="A1059" s="8">
        <v>3</v>
      </c>
      <c r="B1059" s="54" t="s">
        <v>8173</v>
      </c>
      <c r="C1059" s="131" t="s">
        <v>7439</v>
      </c>
      <c r="D1059" s="8">
        <v>25</v>
      </c>
      <c r="E1059" s="8" t="s">
        <v>8223</v>
      </c>
      <c r="F1059" s="7" t="str">
        <f>IF(ISEVEN(ROW(ScanWorkbook[[#This Row],[SCAN INTO THIS COLUMN]])),C1059,"")</f>
        <v/>
      </c>
      <c r="G1059" s="7" t="str">
        <f>IF(ISEVEN(ROW(ScanWorkbook[[#This Row],[SCAN INTO THIS COLUMN]])),C1060,"")</f>
        <v/>
      </c>
      <c r="H1059" s="7" t="str">
        <f>LEFT(ScanWorkbook[[#This Row],[Pheno]],4)</f>
        <v/>
      </c>
      <c r="I1059" s="7" t="str">
        <f>IF(SUM(COUNTIF(ScanWorkbook[[#This Row],[Pheno]],{"*.*"})),LEFT(ScanWorkbook[[#This Row],[Pheno]],7),_xlfn.CONCAT(LEFT(ScanWorkbook[[#This Row],[Pheno]],4),RIGHT(ScanWorkbook[[#This Row],[Pheno]],3)))</f>
        <v/>
      </c>
      <c r="J1059" s="57" t="s">
        <v>8860</v>
      </c>
      <c r="K1059" s="2" t="str">
        <f>IF(ScanWorkbook[[#This Row],[METRC]]=0,"",IF(ScanWorkbook[[#This Row],[METRC]]="","",_xlfn.CONCAT(ScanWorkbook[[#This Row],[Pheno Abv]],".",RIGHT(ScanWorkbook[[#This Row],[METRC]],6))))</f>
        <v/>
      </c>
      <c r="L1059" s="7" t="s">
        <v>522</v>
      </c>
    </row>
    <row r="1060" spans="1:12" x14ac:dyDescent="0.25">
      <c r="A1060" s="8">
        <v>3</v>
      </c>
      <c r="B1060" s="54" t="s">
        <v>8173</v>
      </c>
      <c r="C1060" s="131" t="s">
        <v>7439</v>
      </c>
      <c r="D1060" s="8">
        <v>26</v>
      </c>
      <c r="E1060" s="8" t="s">
        <v>8223</v>
      </c>
      <c r="F1060" s="7" t="str">
        <f>IF(ISEVEN(ROW(ScanWorkbook[[#This Row],[SCAN INTO THIS COLUMN]])),C1060,"")</f>
        <v>.</v>
      </c>
      <c r="G1060" s="7" t="str">
        <f>IF(ISEVEN(ROW(ScanWorkbook[[#This Row],[SCAN INTO THIS COLUMN]])),C1061,"")</f>
        <v>.</v>
      </c>
      <c r="H1060" s="7" t="str">
        <f>LEFT(ScanWorkbook[[#This Row],[Pheno]],4)</f>
        <v>.</v>
      </c>
      <c r="I1060" s="7" t="str">
        <f>IF(SUM(COUNTIF(ScanWorkbook[[#This Row],[Pheno]],{"*.*"})),LEFT(ScanWorkbook[[#This Row],[Pheno]],7),_xlfn.CONCAT(LEFT(ScanWorkbook[[#This Row],[Pheno]],4),RIGHT(ScanWorkbook[[#This Row],[Pheno]],3)))</f>
        <v>.</v>
      </c>
      <c r="J1060" s="57" t="s">
        <v>8861</v>
      </c>
      <c r="K1060" s="2" t="str">
        <f>IF(ScanWorkbook[[#This Row],[METRC]]=0,"",IF(ScanWorkbook[[#This Row],[METRC]]="","",_xlfn.CONCAT(ScanWorkbook[[#This Row],[Pheno Abv]],".",RIGHT(ScanWorkbook[[#This Row],[METRC]],6))))</f>
        <v>...</v>
      </c>
      <c r="L1060" s="7" t="s">
        <v>522</v>
      </c>
    </row>
    <row r="1061" spans="1:12" x14ac:dyDescent="0.25">
      <c r="A1061" s="8">
        <v>3</v>
      </c>
      <c r="B1061" s="54" t="s">
        <v>8173</v>
      </c>
      <c r="C1061" s="131" t="s">
        <v>7439</v>
      </c>
      <c r="D1061" s="8">
        <v>26</v>
      </c>
      <c r="E1061" s="8" t="s">
        <v>8223</v>
      </c>
      <c r="F1061" s="7" t="str">
        <f>IF(ISEVEN(ROW(ScanWorkbook[[#This Row],[SCAN INTO THIS COLUMN]])),C1061,"")</f>
        <v/>
      </c>
      <c r="G1061" s="7" t="str">
        <f>IF(ISEVEN(ROW(ScanWorkbook[[#This Row],[SCAN INTO THIS COLUMN]])),C1062,"")</f>
        <v/>
      </c>
      <c r="H1061" s="7" t="str">
        <f>LEFT(ScanWorkbook[[#This Row],[Pheno]],4)</f>
        <v/>
      </c>
      <c r="I1061" s="7" t="str">
        <f>IF(SUM(COUNTIF(ScanWorkbook[[#This Row],[Pheno]],{"*.*"})),LEFT(ScanWorkbook[[#This Row],[Pheno]],7),_xlfn.CONCAT(LEFT(ScanWorkbook[[#This Row],[Pheno]],4),RIGHT(ScanWorkbook[[#This Row],[Pheno]],3)))</f>
        <v/>
      </c>
      <c r="J1061" s="57" t="s">
        <v>8861</v>
      </c>
      <c r="K1061" s="2" t="str">
        <f>IF(ScanWorkbook[[#This Row],[METRC]]=0,"",IF(ScanWorkbook[[#This Row],[METRC]]="","",_xlfn.CONCAT(ScanWorkbook[[#This Row],[Pheno Abv]],".",RIGHT(ScanWorkbook[[#This Row],[METRC]],6))))</f>
        <v/>
      </c>
      <c r="L1061" s="7" t="s">
        <v>522</v>
      </c>
    </row>
    <row r="1062" spans="1:12" x14ac:dyDescent="0.25">
      <c r="A1062" s="8">
        <v>3</v>
      </c>
      <c r="B1062" s="54" t="s">
        <v>8173</v>
      </c>
      <c r="C1062" s="131" t="s">
        <v>7439</v>
      </c>
      <c r="D1062" s="8">
        <v>27</v>
      </c>
      <c r="E1062" s="8" t="s">
        <v>8223</v>
      </c>
      <c r="F1062" s="7" t="str">
        <f>IF(ISEVEN(ROW(ScanWorkbook[[#This Row],[SCAN INTO THIS COLUMN]])),C1062,"")</f>
        <v>.</v>
      </c>
      <c r="G1062" s="7" t="str">
        <f>IF(ISEVEN(ROW(ScanWorkbook[[#This Row],[SCAN INTO THIS COLUMN]])),C1063,"")</f>
        <v>.</v>
      </c>
      <c r="H1062" s="7" t="str">
        <f>LEFT(ScanWorkbook[[#This Row],[Pheno]],4)</f>
        <v>.</v>
      </c>
      <c r="I1062" s="7" t="str">
        <f>IF(SUM(COUNTIF(ScanWorkbook[[#This Row],[Pheno]],{"*.*"})),LEFT(ScanWorkbook[[#This Row],[Pheno]],7),_xlfn.CONCAT(LEFT(ScanWorkbook[[#This Row],[Pheno]],4),RIGHT(ScanWorkbook[[#This Row],[Pheno]],3)))</f>
        <v>.</v>
      </c>
      <c r="J1062" s="57" t="s">
        <v>8862</v>
      </c>
      <c r="K1062" s="2" t="str">
        <f>IF(ScanWorkbook[[#This Row],[METRC]]=0,"",IF(ScanWorkbook[[#This Row],[METRC]]="","",_xlfn.CONCAT(ScanWorkbook[[#This Row],[Pheno Abv]],".",RIGHT(ScanWorkbook[[#This Row],[METRC]],6))))</f>
        <v>...</v>
      </c>
      <c r="L1062" s="7" t="s">
        <v>522</v>
      </c>
    </row>
    <row r="1063" spans="1:12" x14ac:dyDescent="0.25">
      <c r="A1063" s="8">
        <v>3</v>
      </c>
      <c r="B1063" s="54" t="s">
        <v>8173</v>
      </c>
      <c r="C1063" s="131" t="s">
        <v>7439</v>
      </c>
      <c r="D1063" s="8">
        <v>27</v>
      </c>
      <c r="E1063" s="8" t="s">
        <v>8223</v>
      </c>
      <c r="F1063" s="7" t="str">
        <f>IF(ISEVEN(ROW(ScanWorkbook[[#This Row],[SCAN INTO THIS COLUMN]])),C1063,"")</f>
        <v/>
      </c>
      <c r="G1063" s="7" t="str">
        <f>IF(ISEVEN(ROW(ScanWorkbook[[#This Row],[SCAN INTO THIS COLUMN]])),C1064,"")</f>
        <v/>
      </c>
      <c r="H1063" s="7" t="str">
        <f>LEFT(ScanWorkbook[[#This Row],[Pheno]],4)</f>
        <v/>
      </c>
      <c r="I1063" s="7" t="str">
        <f>IF(SUM(COUNTIF(ScanWorkbook[[#This Row],[Pheno]],{"*.*"})),LEFT(ScanWorkbook[[#This Row],[Pheno]],7),_xlfn.CONCAT(LEFT(ScanWorkbook[[#This Row],[Pheno]],4),RIGHT(ScanWorkbook[[#This Row],[Pheno]],3)))</f>
        <v/>
      </c>
      <c r="J1063" s="57" t="s">
        <v>8862</v>
      </c>
      <c r="K1063" s="2" t="str">
        <f>IF(ScanWorkbook[[#This Row],[METRC]]=0,"",IF(ScanWorkbook[[#This Row],[METRC]]="","",_xlfn.CONCAT(ScanWorkbook[[#This Row],[Pheno Abv]],".",RIGHT(ScanWorkbook[[#This Row],[METRC]],6))))</f>
        <v/>
      </c>
      <c r="L1063" s="7" t="s">
        <v>522</v>
      </c>
    </row>
    <row r="1064" spans="1:12" x14ac:dyDescent="0.25">
      <c r="A1064" s="8">
        <v>3</v>
      </c>
      <c r="B1064" s="54" t="s">
        <v>8173</v>
      </c>
      <c r="C1064" s="131" t="s">
        <v>7439</v>
      </c>
      <c r="D1064" s="8">
        <v>28</v>
      </c>
      <c r="E1064" s="8" t="s">
        <v>8223</v>
      </c>
      <c r="F1064" s="7" t="str">
        <f>IF(ISEVEN(ROW(ScanWorkbook[[#This Row],[SCAN INTO THIS COLUMN]])),C1064,"")</f>
        <v>.</v>
      </c>
      <c r="G1064" s="7" t="str">
        <f>IF(ISEVEN(ROW(ScanWorkbook[[#This Row],[SCAN INTO THIS COLUMN]])),C1065,"")</f>
        <v>.</v>
      </c>
      <c r="H1064" s="7" t="str">
        <f>LEFT(ScanWorkbook[[#This Row],[Pheno]],4)</f>
        <v>.</v>
      </c>
      <c r="I1064" s="7" t="str">
        <f>IF(SUM(COUNTIF(ScanWorkbook[[#This Row],[Pheno]],{"*.*"})),LEFT(ScanWorkbook[[#This Row],[Pheno]],7),_xlfn.CONCAT(LEFT(ScanWorkbook[[#This Row],[Pheno]],4),RIGHT(ScanWorkbook[[#This Row],[Pheno]],3)))</f>
        <v>.</v>
      </c>
      <c r="J1064" s="57" t="s">
        <v>8863</v>
      </c>
      <c r="K1064" s="2" t="str">
        <f>IF(ScanWorkbook[[#This Row],[METRC]]=0,"",IF(ScanWorkbook[[#This Row],[METRC]]="","",_xlfn.CONCAT(ScanWorkbook[[#This Row],[Pheno Abv]],".",RIGHT(ScanWorkbook[[#This Row],[METRC]],6))))</f>
        <v>...</v>
      </c>
      <c r="L1064" s="7" t="s">
        <v>522</v>
      </c>
    </row>
    <row r="1065" spans="1:12" x14ac:dyDescent="0.25">
      <c r="A1065" s="8">
        <v>3</v>
      </c>
      <c r="B1065" s="54" t="s">
        <v>8173</v>
      </c>
      <c r="C1065" s="131" t="s">
        <v>7439</v>
      </c>
      <c r="D1065" s="8">
        <v>28</v>
      </c>
      <c r="E1065" s="8" t="s">
        <v>8223</v>
      </c>
      <c r="F1065" s="7" t="str">
        <f>IF(ISEVEN(ROW(ScanWorkbook[[#This Row],[SCAN INTO THIS COLUMN]])),C1065,"")</f>
        <v/>
      </c>
      <c r="G1065" s="7" t="str">
        <f>IF(ISEVEN(ROW(ScanWorkbook[[#This Row],[SCAN INTO THIS COLUMN]])),C1066,"")</f>
        <v/>
      </c>
      <c r="H1065" s="7" t="str">
        <f>LEFT(ScanWorkbook[[#This Row],[Pheno]],4)</f>
        <v/>
      </c>
      <c r="I1065" s="7" t="str">
        <f>IF(SUM(COUNTIF(ScanWorkbook[[#This Row],[Pheno]],{"*.*"})),LEFT(ScanWorkbook[[#This Row],[Pheno]],7),_xlfn.CONCAT(LEFT(ScanWorkbook[[#This Row],[Pheno]],4),RIGHT(ScanWorkbook[[#This Row],[Pheno]],3)))</f>
        <v/>
      </c>
      <c r="J1065" s="57" t="s">
        <v>8863</v>
      </c>
      <c r="K1065" s="2" t="str">
        <f>IF(ScanWorkbook[[#This Row],[METRC]]=0,"",IF(ScanWorkbook[[#This Row],[METRC]]="","",_xlfn.CONCAT(ScanWorkbook[[#This Row],[Pheno Abv]],".",RIGHT(ScanWorkbook[[#This Row],[METRC]],6))))</f>
        <v/>
      </c>
      <c r="L1065" s="7" t="s">
        <v>522</v>
      </c>
    </row>
    <row r="1066" spans="1:12" x14ac:dyDescent="0.25">
      <c r="A1066" s="8">
        <v>3</v>
      </c>
      <c r="B1066" s="54" t="s">
        <v>8173</v>
      </c>
      <c r="C1066" s="131" t="s">
        <v>7439</v>
      </c>
      <c r="D1066" s="8">
        <v>29</v>
      </c>
      <c r="E1066" s="8" t="s">
        <v>8223</v>
      </c>
      <c r="F1066" s="7" t="str">
        <f>IF(ISEVEN(ROW(ScanWorkbook[[#This Row],[SCAN INTO THIS COLUMN]])),C1066,"")</f>
        <v>.</v>
      </c>
      <c r="G1066" s="7" t="str">
        <f>IF(ISEVEN(ROW(ScanWorkbook[[#This Row],[SCAN INTO THIS COLUMN]])),C1067,"")</f>
        <v>.</v>
      </c>
      <c r="H1066" s="7" t="str">
        <f>LEFT(ScanWorkbook[[#This Row],[Pheno]],4)</f>
        <v>.</v>
      </c>
      <c r="I1066" s="7" t="str">
        <f>IF(SUM(COUNTIF(ScanWorkbook[[#This Row],[Pheno]],{"*.*"})),LEFT(ScanWorkbook[[#This Row],[Pheno]],7),_xlfn.CONCAT(LEFT(ScanWorkbook[[#This Row],[Pheno]],4),RIGHT(ScanWorkbook[[#This Row],[Pheno]],3)))</f>
        <v>.</v>
      </c>
      <c r="J1066" s="57" t="s">
        <v>8864</v>
      </c>
      <c r="K1066" s="2" t="str">
        <f>IF(ScanWorkbook[[#This Row],[METRC]]=0,"",IF(ScanWorkbook[[#This Row],[METRC]]="","",_xlfn.CONCAT(ScanWorkbook[[#This Row],[Pheno Abv]],".",RIGHT(ScanWorkbook[[#This Row],[METRC]],6))))</f>
        <v>...</v>
      </c>
      <c r="L1066" s="7" t="s">
        <v>522</v>
      </c>
    </row>
    <row r="1067" spans="1:12" x14ac:dyDescent="0.25">
      <c r="A1067" s="8">
        <v>3</v>
      </c>
      <c r="B1067" s="54" t="s">
        <v>8173</v>
      </c>
      <c r="C1067" s="131" t="s">
        <v>7439</v>
      </c>
      <c r="D1067" s="8">
        <v>29</v>
      </c>
      <c r="E1067" s="8" t="s">
        <v>8223</v>
      </c>
      <c r="F1067" s="7" t="str">
        <f>IF(ISEVEN(ROW(ScanWorkbook[[#This Row],[SCAN INTO THIS COLUMN]])),C1067,"")</f>
        <v/>
      </c>
      <c r="G1067" s="7" t="str">
        <f>IF(ISEVEN(ROW(ScanWorkbook[[#This Row],[SCAN INTO THIS COLUMN]])),C1068,"")</f>
        <v/>
      </c>
      <c r="H1067" s="7" t="str">
        <f>LEFT(ScanWorkbook[[#This Row],[Pheno]],4)</f>
        <v/>
      </c>
      <c r="I1067" s="7" t="str">
        <f>IF(SUM(COUNTIF(ScanWorkbook[[#This Row],[Pheno]],{"*.*"})),LEFT(ScanWorkbook[[#This Row],[Pheno]],7),_xlfn.CONCAT(LEFT(ScanWorkbook[[#This Row],[Pheno]],4),RIGHT(ScanWorkbook[[#This Row],[Pheno]],3)))</f>
        <v/>
      </c>
      <c r="J1067" s="57" t="s">
        <v>8864</v>
      </c>
      <c r="K1067" s="2" t="str">
        <f>IF(ScanWorkbook[[#This Row],[METRC]]=0,"",IF(ScanWorkbook[[#This Row],[METRC]]="","",_xlfn.CONCAT(ScanWorkbook[[#This Row],[Pheno Abv]],".",RIGHT(ScanWorkbook[[#This Row],[METRC]],6))))</f>
        <v/>
      </c>
      <c r="L1067" s="7" t="s">
        <v>522</v>
      </c>
    </row>
    <row r="1068" spans="1:12" x14ac:dyDescent="0.25">
      <c r="A1068" s="8">
        <v>3</v>
      </c>
      <c r="B1068" s="54" t="s">
        <v>8173</v>
      </c>
      <c r="C1068" s="131" t="s">
        <v>7439</v>
      </c>
      <c r="D1068" s="8">
        <v>30</v>
      </c>
      <c r="E1068" s="8" t="s">
        <v>8223</v>
      </c>
      <c r="F1068" s="7" t="str">
        <f>IF(ISEVEN(ROW(ScanWorkbook[[#This Row],[SCAN INTO THIS COLUMN]])),C1068,"")</f>
        <v>.</v>
      </c>
      <c r="G1068" s="7" t="str">
        <f>IF(ISEVEN(ROW(ScanWorkbook[[#This Row],[SCAN INTO THIS COLUMN]])),C1069,"")</f>
        <v>.</v>
      </c>
      <c r="H1068" s="7" t="str">
        <f>LEFT(ScanWorkbook[[#This Row],[Pheno]],4)</f>
        <v>.</v>
      </c>
      <c r="I1068" s="7" t="str">
        <f>IF(SUM(COUNTIF(ScanWorkbook[[#This Row],[Pheno]],{"*.*"})),LEFT(ScanWorkbook[[#This Row],[Pheno]],7),_xlfn.CONCAT(LEFT(ScanWorkbook[[#This Row],[Pheno]],4),RIGHT(ScanWorkbook[[#This Row],[Pheno]],3)))</f>
        <v>.</v>
      </c>
      <c r="J1068" s="57" t="s">
        <v>8865</v>
      </c>
      <c r="K1068" s="2" t="str">
        <f>IF(ScanWorkbook[[#This Row],[METRC]]=0,"",IF(ScanWorkbook[[#This Row],[METRC]]="","",_xlfn.CONCAT(ScanWorkbook[[#This Row],[Pheno Abv]],".",RIGHT(ScanWorkbook[[#This Row],[METRC]],6))))</f>
        <v>...</v>
      </c>
      <c r="L1068" s="7" t="s">
        <v>522</v>
      </c>
    </row>
    <row r="1069" spans="1:12" x14ac:dyDescent="0.25">
      <c r="A1069" s="11">
        <v>3</v>
      </c>
      <c r="B1069" s="55" t="s">
        <v>8173</v>
      </c>
      <c r="C1069" s="131" t="s">
        <v>7439</v>
      </c>
      <c r="D1069" s="11">
        <v>30</v>
      </c>
      <c r="E1069" s="8" t="s">
        <v>8223</v>
      </c>
      <c r="F1069" s="10" t="str">
        <f>IF(ISEVEN(ROW(ScanWorkbook[[#This Row],[SCAN INTO THIS COLUMN]])),C1069,"")</f>
        <v/>
      </c>
      <c r="G1069" s="10" t="str">
        <f>IF(ISEVEN(ROW(ScanWorkbook[[#This Row],[SCAN INTO THIS COLUMN]])),C1070,"")</f>
        <v/>
      </c>
      <c r="H1069" s="10" t="str">
        <f>LEFT(ScanWorkbook[[#This Row],[Pheno]],4)</f>
        <v/>
      </c>
      <c r="I1069" s="10" t="str">
        <f>IF(SUM(COUNTIF(ScanWorkbook[[#This Row],[Pheno]],{"*.*"})),LEFT(ScanWorkbook[[#This Row],[Pheno]],7),_xlfn.CONCAT(LEFT(ScanWorkbook[[#This Row],[Pheno]],4),RIGHT(ScanWorkbook[[#This Row],[Pheno]],3)))</f>
        <v/>
      </c>
      <c r="J1069" s="57" t="s">
        <v>8865</v>
      </c>
      <c r="K1069" s="2" t="str">
        <f>IF(ScanWorkbook[[#This Row],[METRC]]=0,"",IF(ScanWorkbook[[#This Row],[METRC]]="","",_xlfn.CONCAT(ScanWorkbook[[#This Row],[Pheno Abv]],".",RIGHT(ScanWorkbook[[#This Row],[METRC]],6))))</f>
        <v/>
      </c>
      <c r="L1069" s="7" t="s">
        <v>522</v>
      </c>
    </row>
    <row r="1070" spans="1:12" x14ac:dyDescent="0.25">
      <c r="A1070" s="8">
        <v>4</v>
      </c>
      <c r="B1070" s="54" t="s">
        <v>8173</v>
      </c>
      <c r="C1070" s="131" t="s">
        <v>9071</v>
      </c>
      <c r="D1070" s="9">
        <v>1</v>
      </c>
      <c r="E1070" s="8" t="s">
        <v>8224</v>
      </c>
      <c r="F1070" s="7" t="str">
        <f>IF(ISEVEN(ROW(ScanWorkbook[[#This Row],[SCAN INTO THIS COLUMN]])),C1070,"")</f>
        <v>1A4070000000065000094527</v>
      </c>
      <c r="G1070" s="7" t="str">
        <f>IF(ISEVEN(ROW(ScanWorkbook[[#This Row],[SCAN INTO THIS COLUMN]])),C1071,"")</f>
        <v>PLAN008.076488</v>
      </c>
      <c r="H1070" s="7" t="str">
        <f>LEFT(ScanWorkbook[[#This Row],[Pheno]],4)</f>
        <v>PLAN</v>
      </c>
      <c r="I1070" s="7" t="str">
        <f>IF(SUM(COUNTIF(ScanWorkbook[[#This Row],[Pheno]],{"*.*"})),LEFT(ScanWorkbook[[#This Row],[Pheno]],7),_xlfn.CONCAT(LEFT(ScanWorkbook[[#This Row],[Pheno]],4),RIGHT(ScanWorkbook[[#This Row],[Pheno]],3)))</f>
        <v>PLAN008</v>
      </c>
      <c r="J1070" s="57" t="s">
        <v>8551</v>
      </c>
      <c r="K1070" s="2" t="str">
        <f>IF(ScanWorkbook[[#This Row],[METRC]]=0,"",IF(ScanWorkbook[[#This Row],[METRC]]="","",_xlfn.CONCAT(ScanWorkbook[[#This Row],[Pheno Abv]],".",RIGHT(ScanWorkbook[[#This Row],[METRC]],6))))</f>
        <v>PLAN008.094527</v>
      </c>
      <c r="L1070" s="7" t="s">
        <v>522</v>
      </c>
    </row>
    <row r="1071" spans="1:12" x14ac:dyDescent="0.25">
      <c r="A1071" s="8">
        <v>4</v>
      </c>
      <c r="B1071" s="54" t="s">
        <v>8173</v>
      </c>
      <c r="C1071" s="131" t="s">
        <v>7382</v>
      </c>
      <c r="D1071" s="9">
        <v>1</v>
      </c>
      <c r="E1071" s="8" t="s">
        <v>8224</v>
      </c>
      <c r="F1071" s="7" t="str">
        <f>IF(ISEVEN(ROW(ScanWorkbook[[#This Row],[SCAN INTO THIS COLUMN]])),C1071,"")</f>
        <v/>
      </c>
      <c r="G1071" s="7" t="str">
        <f>IF(ISEVEN(ROW(ScanWorkbook[[#This Row],[SCAN INTO THIS COLUMN]])),C1072,"")</f>
        <v/>
      </c>
      <c r="H1071" s="7" t="str">
        <f>LEFT(ScanWorkbook[[#This Row],[Pheno]],4)</f>
        <v/>
      </c>
      <c r="I1071" s="7" t="str">
        <f>IF(SUM(COUNTIF(ScanWorkbook[[#This Row],[Pheno]],{"*.*"})),LEFT(ScanWorkbook[[#This Row],[Pheno]],7),_xlfn.CONCAT(LEFT(ScanWorkbook[[#This Row],[Pheno]],4),RIGHT(ScanWorkbook[[#This Row],[Pheno]],3)))</f>
        <v/>
      </c>
      <c r="J1071" s="57" t="s">
        <v>8551</v>
      </c>
      <c r="K1071" s="2" t="str">
        <f>IF(ScanWorkbook[[#This Row],[METRC]]=0,"",IF(ScanWorkbook[[#This Row],[METRC]]="","",_xlfn.CONCAT(ScanWorkbook[[#This Row],[Pheno Abv]],".",RIGHT(ScanWorkbook[[#This Row],[METRC]],6))))</f>
        <v/>
      </c>
      <c r="L1071" s="7" t="s">
        <v>522</v>
      </c>
    </row>
    <row r="1072" spans="1:12" x14ac:dyDescent="0.25">
      <c r="A1072" s="8">
        <v>4</v>
      </c>
      <c r="B1072" s="54" t="s">
        <v>8173</v>
      </c>
      <c r="C1072" s="131" t="s">
        <v>9060</v>
      </c>
      <c r="D1072" s="9">
        <v>2</v>
      </c>
      <c r="E1072" s="8" t="s">
        <v>8224</v>
      </c>
      <c r="F1072" s="7" t="str">
        <f>IF(ISEVEN(ROW(ScanWorkbook[[#This Row],[SCAN INTO THIS COLUMN]])),C1072,"")</f>
        <v>1A4070000000065000093533</v>
      </c>
      <c r="G1072" s="7" t="str">
        <f>IF(ISEVEN(ROW(ScanWorkbook[[#This Row],[SCAN INTO THIS COLUMN]])),C1073,"")</f>
        <v>LDOS040.073657</v>
      </c>
      <c r="H1072" s="7" t="str">
        <f>LEFT(ScanWorkbook[[#This Row],[Pheno]],4)</f>
        <v>LDOS</v>
      </c>
      <c r="I1072" s="7" t="str">
        <f>IF(SUM(COUNTIF(ScanWorkbook[[#This Row],[Pheno]],{"*.*"})),LEFT(ScanWorkbook[[#This Row],[Pheno]],7),_xlfn.CONCAT(LEFT(ScanWorkbook[[#This Row],[Pheno]],4),RIGHT(ScanWorkbook[[#This Row],[Pheno]],3)))</f>
        <v>LDOS040</v>
      </c>
      <c r="J1072" s="57" t="s">
        <v>8552</v>
      </c>
      <c r="K1072" s="2" t="str">
        <f>IF(ScanWorkbook[[#This Row],[METRC]]=0,"",IF(ScanWorkbook[[#This Row],[METRC]]="","",_xlfn.CONCAT(ScanWorkbook[[#This Row],[Pheno Abv]],".",RIGHT(ScanWorkbook[[#This Row],[METRC]],6))))</f>
        <v>LDOS040.093533</v>
      </c>
      <c r="L1072" s="7" t="s">
        <v>522</v>
      </c>
    </row>
    <row r="1073" spans="1:12" x14ac:dyDescent="0.25">
      <c r="A1073" s="8">
        <v>4</v>
      </c>
      <c r="B1073" s="54" t="s">
        <v>8173</v>
      </c>
      <c r="C1073" s="131" t="s">
        <v>2770</v>
      </c>
      <c r="D1073" s="9">
        <v>2</v>
      </c>
      <c r="E1073" s="8" t="s">
        <v>8224</v>
      </c>
      <c r="F1073" s="7" t="str">
        <f>IF(ISEVEN(ROW(ScanWorkbook[[#This Row],[SCAN INTO THIS COLUMN]])),C1073,"")</f>
        <v/>
      </c>
      <c r="G1073" s="7" t="str">
        <f>IF(ISEVEN(ROW(ScanWorkbook[[#This Row],[SCAN INTO THIS COLUMN]])),C1074,"")</f>
        <v/>
      </c>
      <c r="H1073" s="7" t="str">
        <f>LEFT(ScanWorkbook[[#This Row],[Pheno]],4)</f>
        <v/>
      </c>
      <c r="I1073" s="7" t="str">
        <f>IF(SUM(COUNTIF(ScanWorkbook[[#This Row],[Pheno]],{"*.*"})),LEFT(ScanWorkbook[[#This Row],[Pheno]],7),_xlfn.CONCAT(LEFT(ScanWorkbook[[#This Row],[Pheno]],4),RIGHT(ScanWorkbook[[#This Row],[Pheno]],3)))</f>
        <v/>
      </c>
      <c r="J1073" s="57" t="s">
        <v>8552</v>
      </c>
      <c r="K1073" s="2" t="str">
        <f>IF(ScanWorkbook[[#This Row],[METRC]]=0,"",IF(ScanWorkbook[[#This Row],[METRC]]="","",_xlfn.CONCAT(ScanWorkbook[[#This Row],[Pheno Abv]],".",RIGHT(ScanWorkbook[[#This Row],[METRC]],6))))</f>
        <v/>
      </c>
      <c r="L1073" s="7" t="s">
        <v>522</v>
      </c>
    </row>
    <row r="1074" spans="1:12" x14ac:dyDescent="0.25">
      <c r="A1074" s="8">
        <v>4</v>
      </c>
      <c r="B1074" s="54" t="s">
        <v>8173</v>
      </c>
      <c r="C1074" s="131" t="s">
        <v>7933</v>
      </c>
      <c r="D1074" s="9">
        <v>3</v>
      </c>
      <c r="E1074" s="8" t="s">
        <v>8224</v>
      </c>
      <c r="F1074" s="7" t="str">
        <f>IF(ISEVEN(ROW(ScanWorkbook[[#This Row],[SCAN INTO THIS COLUMN]])),C1074,"")</f>
        <v>1A4070000000065000090276</v>
      </c>
      <c r="G1074" s="7" t="str">
        <f>IF(ISEVEN(ROW(ScanWorkbook[[#This Row],[SCAN INTO THIS COLUMN]])),C1075,"")</f>
        <v>PINE001.077281</v>
      </c>
      <c r="H1074" s="7" t="str">
        <f>LEFT(ScanWorkbook[[#This Row],[Pheno]],4)</f>
        <v>PINE</v>
      </c>
      <c r="I1074" s="7" t="str">
        <f>IF(SUM(COUNTIF(ScanWorkbook[[#This Row],[Pheno]],{"*.*"})),LEFT(ScanWorkbook[[#This Row],[Pheno]],7),_xlfn.CONCAT(LEFT(ScanWorkbook[[#This Row],[Pheno]],4),RIGHT(ScanWorkbook[[#This Row],[Pheno]],3)))</f>
        <v>PINE001</v>
      </c>
      <c r="J1074" s="57" t="s">
        <v>8553</v>
      </c>
      <c r="K1074" s="2" t="str">
        <f>IF(ScanWorkbook[[#This Row],[METRC]]=0,"",IF(ScanWorkbook[[#This Row],[METRC]]="","",_xlfn.CONCAT(ScanWorkbook[[#This Row],[Pheno Abv]],".",RIGHT(ScanWorkbook[[#This Row],[METRC]],6))))</f>
        <v>PINE001.090276</v>
      </c>
      <c r="L1074" s="7" t="s">
        <v>522</v>
      </c>
    </row>
    <row r="1075" spans="1:12" x14ac:dyDescent="0.25">
      <c r="A1075" s="8">
        <v>4</v>
      </c>
      <c r="B1075" s="54" t="s">
        <v>8173</v>
      </c>
      <c r="C1075" s="131" t="s">
        <v>7384</v>
      </c>
      <c r="D1075" s="9">
        <v>3</v>
      </c>
      <c r="E1075" s="8" t="s">
        <v>8224</v>
      </c>
      <c r="F1075" s="7" t="str">
        <f>IF(ISEVEN(ROW(ScanWorkbook[[#This Row],[SCAN INTO THIS COLUMN]])),C1075,"")</f>
        <v/>
      </c>
      <c r="G1075" s="7" t="str">
        <f>IF(ISEVEN(ROW(ScanWorkbook[[#This Row],[SCAN INTO THIS COLUMN]])),C1076,"")</f>
        <v/>
      </c>
      <c r="H1075" s="7" t="str">
        <f>LEFT(ScanWorkbook[[#This Row],[Pheno]],4)</f>
        <v/>
      </c>
      <c r="I1075" s="7" t="str">
        <f>IF(SUM(COUNTIF(ScanWorkbook[[#This Row],[Pheno]],{"*.*"})),LEFT(ScanWorkbook[[#This Row],[Pheno]],7),_xlfn.CONCAT(LEFT(ScanWorkbook[[#This Row],[Pheno]],4),RIGHT(ScanWorkbook[[#This Row],[Pheno]],3)))</f>
        <v/>
      </c>
      <c r="J1075" s="57" t="s">
        <v>8553</v>
      </c>
      <c r="K1075" s="2" t="str">
        <f>IF(ScanWorkbook[[#This Row],[METRC]]=0,"",IF(ScanWorkbook[[#This Row],[METRC]]="","",_xlfn.CONCAT(ScanWorkbook[[#This Row],[Pheno Abv]],".",RIGHT(ScanWorkbook[[#This Row],[METRC]],6))))</f>
        <v/>
      </c>
      <c r="L1075" s="7" t="s">
        <v>522</v>
      </c>
    </row>
    <row r="1076" spans="1:12" x14ac:dyDescent="0.25">
      <c r="A1076" s="8">
        <v>4</v>
      </c>
      <c r="B1076" s="54" t="s">
        <v>8173</v>
      </c>
      <c r="C1076" s="131" t="s">
        <v>7912</v>
      </c>
      <c r="D1076" s="9">
        <v>4</v>
      </c>
      <c r="E1076" s="8" t="s">
        <v>8224</v>
      </c>
      <c r="F1076" s="7" t="str">
        <f>IF(ISEVEN(ROW(ScanWorkbook[[#This Row],[SCAN INTO THIS COLUMN]])),C1076,"")</f>
        <v>1A4070000000065000091335</v>
      </c>
      <c r="G1076" s="7" t="str">
        <f>IF(ISEVEN(ROW(ScanWorkbook[[#This Row],[SCAN INTO THIS COLUMN]])),C1077,"")</f>
        <v>NYFL014.078363</v>
      </c>
      <c r="H1076" s="7" t="str">
        <f>LEFT(ScanWorkbook[[#This Row],[Pheno]],4)</f>
        <v>NYFL</v>
      </c>
      <c r="I1076" s="7" t="str">
        <f>IF(SUM(COUNTIF(ScanWorkbook[[#This Row],[Pheno]],{"*.*"})),LEFT(ScanWorkbook[[#This Row],[Pheno]],7),_xlfn.CONCAT(LEFT(ScanWorkbook[[#This Row],[Pheno]],4),RIGHT(ScanWorkbook[[#This Row],[Pheno]],3)))</f>
        <v>NYFL014</v>
      </c>
      <c r="J1076" s="57" t="s">
        <v>8554</v>
      </c>
      <c r="K1076" s="2" t="str">
        <f>IF(ScanWorkbook[[#This Row],[METRC]]=0,"",IF(ScanWorkbook[[#This Row],[METRC]]="","",_xlfn.CONCAT(ScanWorkbook[[#This Row],[Pheno Abv]],".",RIGHT(ScanWorkbook[[#This Row],[METRC]],6))))</f>
        <v>NYFL014.091335</v>
      </c>
      <c r="L1076" s="7" t="s">
        <v>522</v>
      </c>
    </row>
    <row r="1077" spans="1:12" x14ac:dyDescent="0.25">
      <c r="A1077" s="8">
        <v>4</v>
      </c>
      <c r="B1077" s="54" t="s">
        <v>8173</v>
      </c>
      <c r="C1077" s="131" t="s">
        <v>7575</v>
      </c>
      <c r="D1077" s="9">
        <v>4</v>
      </c>
      <c r="E1077" s="8" t="s">
        <v>8224</v>
      </c>
      <c r="F1077" s="7" t="str">
        <f>IF(ISEVEN(ROW(ScanWorkbook[[#This Row],[SCAN INTO THIS COLUMN]])),C1077,"")</f>
        <v/>
      </c>
      <c r="G1077" s="7" t="str">
        <f>IF(ISEVEN(ROW(ScanWorkbook[[#This Row],[SCAN INTO THIS COLUMN]])),C1078,"")</f>
        <v/>
      </c>
      <c r="H1077" s="7" t="str">
        <f>LEFT(ScanWorkbook[[#This Row],[Pheno]],4)</f>
        <v/>
      </c>
      <c r="I1077" s="7" t="str">
        <f>IF(SUM(COUNTIF(ScanWorkbook[[#This Row],[Pheno]],{"*.*"})),LEFT(ScanWorkbook[[#This Row],[Pheno]],7),_xlfn.CONCAT(LEFT(ScanWorkbook[[#This Row],[Pheno]],4),RIGHT(ScanWorkbook[[#This Row],[Pheno]],3)))</f>
        <v/>
      </c>
      <c r="J1077" s="57" t="s">
        <v>8554</v>
      </c>
      <c r="K1077" s="2" t="str">
        <f>IF(ScanWorkbook[[#This Row],[METRC]]=0,"",IF(ScanWorkbook[[#This Row],[METRC]]="","",_xlfn.CONCAT(ScanWorkbook[[#This Row],[Pheno Abv]],".",RIGHT(ScanWorkbook[[#This Row],[METRC]],6))))</f>
        <v/>
      </c>
      <c r="L1077" s="7" t="s">
        <v>522</v>
      </c>
    </row>
    <row r="1078" spans="1:12" x14ac:dyDescent="0.25">
      <c r="A1078" s="8">
        <v>4</v>
      </c>
      <c r="B1078" s="54" t="s">
        <v>8173</v>
      </c>
      <c r="C1078" s="131" t="s">
        <v>9057</v>
      </c>
      <c r="D1078" s="9">
        <v>5</v>
      </c>
      <c r="E1078" s="8" t="s">
        <v>8224</v>
      </c>
      <c r="F1078" s="7" t="str">
        <f>IF(ISEVEN(ROW(ScanWorkbook[[#This Row],[SCAN INTO THIS COLUMN]])),C1078,"")</f>
        <v>1A4070000000065000093306</v>
      </c>
      <c r="G1078" s="7" t="str">
        <f>IF(ISEVEN(ROW(ScanWorkbook[[#This Row],[SCAN INTO THIS COLUMN]])),C1079,"")</f>
        <v>KOKO011.072557</v>
      </c>
      <c r="H1078" s="7" t="str">
        <f>LEFT(ScanWorkbook[[#This Row],[Pheno]],4)</f>
        <v>KOKO</v>
      </c>
      <c r="I1078" s="7" t="str">
        <f>IF(SUM(COUNTIF(ScanWorkbook[[#This Row],[Pheno]],{"*.*"})),LEFT(ScanWorkbook[[#This Row],[Pheno]],7),_xlfn.CONCAT(LEFT(ScanWorkbook[[#This Row],[Pheno]],4),RIGHT(ScanWorkbook[[#This Row],[Pheno]],3)))</f>
        <v>KOKO011</v>
      </c>
      <c r="J1078" s="57" t="s">
        <v>8555</v>
      </c>
      <c r="K1078" s="2" t="str">
        <f>IF(ScanWorkbook[[#This Row],[METRC]]=0,"",IF(ScanWorkbook[[#This Row],[METRC]]="","",_xlfn.CONCAT(ScanWorkbook[[#This Row],[Pheno Abv]],".",RIGHT(ScanWorkbook[[#This Row],[METRC]],6))))</f>
        <v>KOKO011.093306</v>
      </c>
      <c r="L1078" s="7" t="s">
        <v>522</v>
      </c>
    </row>
    <row r="1079" spans="1:12" x14ac:dyDescent="0.25">
      <c r="A1079" s="8">
        <v>4</v>
      </c>
      <c r="B1079" s="54" t="s">
        <v>8173</v>
      </c>
      <c r="C1079" s="131" t="s">
        <v>2779</v>
      </c>
      <c r="D1079" s="9">
        <v>5</v>
      </c>
      <c r="E1079" s="8" t="s">
        <v>8224</v>
      </c>
      <c r="F1079" s="7" t="str">
        <f>IF(ISEVEN(ROW(ScanWorkbook[[#This Row],[SCAN INTO THIS COLUMN]])),C1079,"")</f>
        <v/>
      </c>
      <c r="G1079" s="7" t="str">
        <f>IF(ISEVEN(ROW(ScanWorkbook[[#This Row],[SCAN INTO THIS COLUMN]])),C1080,"")</f>
        <v/>
      </c>
      <c r="H1079" s="7" t="str">
        <f>LEFT(ScanWorkbook[[#This Row],[Pheno]],4)</f>
        <v/>
      </c>
      <c r="I1079" s="7" t="str">
        <f>IF(SUM(COUNTIF(ScanWorkbook[[#This Row],[Pheno]],{"*.*"})),LEFT(ScanWorkbook[[#This Row],[Pheno]],7),_xlfn.CONCAT(LEFT(ScanWorkbook[[#This Row],[Pheno]],4),RIGHT(ScanWorkbook[[#This Row],[Pheno]],3)))</f>
        <v/>
      </c>
      <c r="J1079" s="57" t="s">
        <v>8555</v>
      </c>
      <c r="K1079" s="2" t="str">
        <f>IF(ScanWorkbook[[#This Row],[METRC]]=0,"",IF(ScanWorkbook[[#This Row],[METRC]]="","",_xlfn.CONCAT(ScanWorkbook[[#This Row],[Pheno Abv]],".",RIGHT(ScanWorkbook[[#This Row],[METRC]],6))))</f>
        <v/>
      </c>
      <c r="L1079" s="7" t="s">
        <v>522</v>
      </c>
    </row>
    <row r="1080" spans="1:12" x14ac:dyDescent="0.25">
      <c r="A1080" s="8">
        <v>4</v>
      </c>
      <c r="B1080" s="54" t="s">
        <v>8173</v>
      </c>
      <c r="C1080" s="131" t="s">
        <v>7674</v>
      </c>
      <c r="D1080" s="9">
        <v>6</v>
      </c>
      <c r="E1080" s="8" t="s">
        <v>8224</v>
      </c>
      <c r="F1080" s="7" t="str">
        <f>IF(ISEVEN(ROW(ScanWorkbook[[#This Row],[SCAN INTO THIS COLUMN]])),C1080,"")</f>
        <v>1A4070000000065000087046</v>
      </c>
      <c r="G1080" s="7" t="str">
        <f>IF(ISEVEN(ROW(ScanWorkbook[[#This Row],[SCAN INTO THIS COLUMN]])),C1081,"")</f>
        <v>SUNL006.071364</v>
      </c>
      <c r="H1080" s="7" t="str">
        <f>LEFT(ScanWorkbook[[#This Row],[Pheno]],4)</f>
        <v>SUNL</v>
      </c>
      <c r="I1080" s="7" t="str">
        <f>IF(SUM(COUNTIF(ScanWorkbook[[#This Row],[Pheno]],{"*.*"})),LEFT(ScanWorkbook[[#This Row],[Pheno]],7),_xlfn.CONCAT(LEFT(ScanWorkbook[[#This Row],[Pheno]],4),RIGHT(ScanWorkbook[[#This Row],[Pheno]],3)))</f>
        <v>SUNL006</v>
      </c>
      <c r="J1080" s="57" t="s">
        <v>8556</v>
      </c>
      <c r="K1080" s="2" t="str">
        <f>IF(ScanWorkbook[[#This Row],[METRC]]=0,"",IF(ScanWorkbook[[#This Row],[METRC]]="","",_xlfn.CONCAT(ScanWorkbook[[#This Row],[Pheno Abv]],".",RIGHT(ScanWorkbook[[#This Row],[METRC]],6))))</f>
        <v>SUNL006.087046</v>
      </c>
      <c r="L1080" s="7" t="s">
        <v>522</v>
      </c>
    </row>
    <row r="1081" spans="1:12" x14ac:dyDescent="0.25">
      <c r="A1081" s="8">
        <v>4</v>
      </c>
      <c r="B1081" s="54" t="s">
        <v>8173</v>
      </c>
      <c r="C1081" s="131" t="s">
        <v>2732</v>
      </c>
      <c r="D1081" s="9">
        <v>6</v>
      </c>
      <c r="E1081" s="8" t="s">
        <v>8224</v>
      </c>
      <c r="F1081" s="7" t="str">
        <f>IF(ISEVEN(ROW(ScanWorkbook[[#This Row],[SCAN INTO THIS COLUMN]])),C1081,"")</f>
        <v/>
      </c>
      <c r="G1081" s="7" t="str">
        <f>IF(ISEVEN(ROW(ScanWorkbook[[#This Row],[SCAN INTO THIS COLUMN]])),C1082,"")</f>
        <v/>
      </c>
      <c r="H1081" s="7" t="str">
        <f>LEFT(ScanWorkbook[[#This Row],[Pheno]],4)</f>
        <v/>
      </c>
      <c r="I1081" s="7" t="str">
        <f>IF(SUM(COUNTIF(ScanWorkbook[[#This Row],[Pheno]],{"*.*"})),LEFT(ScanWorkbook[[#This Row],[Pheno]],7),_xlfn.CONCAT(LEFT(ScanWorkbook[[#This Row],[Pheno]],4),RIGHT(ScanWorkbook[[#This Row],[Pheno]],3)))</f>
        <v/>
      </c>
      <c r="J1081" s="57" t="s">
        <v>8556</v>
      </c>
      <c r="K1081" s="2" t="str">
        <f>IF(ScanWorkbook[[#This Row],[METRC]]=0,"",IF(ScanWorkbook[[#This Row],[METRC]]="","",_xlfn.CONCAT(ScanWorkbook[[#This Row],[Pheno Abv]],".",RIGHT(ScanWorkbook[[#This Row],[METRC]],6))))</f>
        <v/>
      </c>
      <c r="L1081" s="7" t="s">
        <v>522</v>
      </c>
    </row>
    <row r="1082" spans="1:12" x14ac:dyDescent="0.25">
      <c r="A1082" s="8">
        <v>4</v>
      </c>
      <c r="B1082" s="54" t="s">
        <v>8173</v>
      </c>
      <c r="C1082" s="131" t="s">
        <v>9075</v>
      </c>
      <c r="D1082" s="9">
        <v>7</v>
      </c>
      <c r="E1082" s="8" t="s">
        <v>8224</v>
      </c>
      <c r="F1082" s="7" t="str">
        <f>IF(ISEVEN(ROW(ScanWorkbook[[#This Row],[SCAN INTO THIS COLUMN]])),C1082,"")</f>
        <v>1A4070000000065000093986</v>
      </c>
      <c r="G1082" s="7" t="str">
        <f>IF(ISEVEN(ROW(ScanWorkbook[[#This Row],[SCAN INTO THIS COLUMN]])),C1083,"")</f>
        <v>STR8017</v>
      </c>
      <c r="H1082" s="7" t="str">
        <f>LEFT(ScanWorkbook[[#This Row],[Pheno]],4)</f>
        <v>STR8</v>
      </c>
      <c r="I1082" s="7" t="str">
        <f>IF(SUM(COUNTIF(ScanWorkbook[[#This Row],[Pheno]],{"*.*"})),LEFT(ScanWorkbook[[#This Row],[Pheno]],7),_xlfn.CONCAT(LEFT(ScanWorkbook[[#This Row],[Pheno]],4),RIGHT(ScanWorkbook[[#This Row],[Pheno]],3)))</f>
        <v>STR8017</v>
      </c>
      <c r="J1082" s="57" t="s">
        <v>8584</v>
      </c>
      <c r="K1082" s="2" t="str">
        <f>IF(ScanWorkbook[[#This Row],[METRC]]=0,"",IF(ScanWorkbook[[#This Row],[METRC]]="","",_xlfn.CONCAT(ScanWorkbook[[#This Row],[Pheno Abv]],".",RIGHT(ScanWorkbook[[#This Row],[METRC]],6))))</f>
        <v>STR8017.093986</v>
      </c>
      <c r="L1082" s="7" t="s">
        <v>522</v>
      </c>
    </row>
    <row r="1083" spans="1:12" x14ac:dyDescent="0.25">
      <c r="A1083" s="8">
        <v>4</v>
      </c>
      <c r="B1083" s="54" t="s">
        <v>8173</v>
      </c>
      <c r="C1083" s="131" t="s">
        <v>2667</v>
      </c>
      <c r="D1083" s="9">
        <v>7</v>
      </c>
      <c r="E1083" s="8" t="s">
        <v>8224</v>
      </c>
      <c r="F1083" s="7" t="str">
        <f>IF(ISEVEN(ROW(ScanWorkbook[[#This Row],[SCAN INTO THIS COLUMN]])),C1083,"")</f>
        <v/>
      </c>
      <c r="G1083" s="7" t="str">
        <f>IF(ISEVEN(ROW(ScanWorkbook[[#This Row],[SCAN INTO THIS COLUMN]])),C1084,"")</f>
        <v/>
      </c>
      <c r="H1083" s="7" t="str">
        <f>LEFT(ScanWorkbook[[#This Row],[Pheno]],4)</f>
        <v/>
      </c>
      <c r="I1083" s="7" t="str">
        <f>IF(SUM(COUNTIF(ScanWorkbook[[#This Row],[Pheno]],{"*.*"})),LEFT(ScanWorkbook[[#This Row],[Pheno]],7),_xlfn.CONCAT(LEFT(ScanWorkbook[[#This Row],[Pheno]],4),RIGHT(ScanWorkbook[[#This Row],[Pheno]],3)))</f>
        <v/>
      </c>
      <c r="J1083" s="57" t="s">
        <v>8584</v>
      </c>
      <c r="K1083" s="2" t="str">
        <f>IF(ScanWorkbook[[#This Row],[METRC]]=0,"",IF(ScanWorkbook[[#This Row],[METRC]]="","",_xlfn.CONCAT(ScanWorkbook[[#This Row],[Pheno Abv]],".",RIGHT(ScanWorkbook[[#This Row],[METRC]],6))))</f>
        <v/>
      </c>
      <c r="L1083" s="7" t="s">
        <v>522</v>
      </c>
    </row>
    <row r="1084" spans="1:12" x14ac:dyDescent="0.25">
      <c r="A1084" s="8">
        <v>4</v>
      </c>
      <c r="B1084" s="54" t="s">
        <v>8173</v>
      </c>
      <c r="C1084" s="131" t="s">
        <v>7439</v>
      </c>
      <c r="D1084" s="9">
        <v>8</v>
      </c>
      <c r="E1084" s="8" t="s">
        <v>8224</v>
      </c>
      <c r="F1084" s="7" t="str">
        <f>IF(ISEVEN(ROW(ScanWorkbook[[#This Row],[SCAN INTO THIS COLUMN]])),C1084,"")</f>
        <v>.</v>
      </c>
      <c r="G1084" s="7" t="str">
        <f>IF(ISEVEN(ROW(ScanWorkbook[[#This Row],[SCAN INTO THIS COLUMN]])),C1085,"")</f>
        <v>.</v>
      </c>
      <c r="H1084" s="7" t="str">
        <f>LEFT(ScanWorkbook[[#This Row],[Pheno]],4)</f>
        <v>.</v>
      </c>
      <c r="I1084" s="7" t="str">
        <f>IF(SUM(COUNTIF(ScanWorkbook[[#This Row],[Pheno]],{"*.*"})),LEFT(ScanWorkbook[[#This Row],[Pheno]],7),_xlfn.CONCAT(LEFT(ScanWorkbook[[#This Row],[Pheno]],4),RIGHT(ScanWorkbook[[#This Row],[Pheno]],3)))</f>
        <v>.</v>
      </c>
      <c r="J1084" s="57" t="s">
        <v>8585</v>
      </c>
      <c r="K1084" s="2" t="str">
        <f>IF(ScanWorkbook[[#This Row],[METRC]]=0,"",IF(ScanWorkbook[[#This Row],[METRC]]="","",_xlfn.CONCAT(ScanWorkbook[[#This Row],[Pheno Abv]],".",RIGHT(ScanWorkbook[[#This Row],[METRC]],6))))</f>
        <v>...</v>
      </c>
      <c r="L1084" s="7" t="s">
        <v>522</v>
      </c>
    </row>
    <row r="1085" spans="1:12" x14ac:dyDescent="0.25">
      <c r="A1085" s="8">
        <v>4</v>
      </c>
      <c r="B1085" s="54" t="s">
        <v>8173</v>
      </c>
      <c r="C1085" s="131" t="s">
        <v>7439</v>
      </c>
      <c r="D1085" s="9">
        <v>8</v>
      </c>
      <c r="E1085" s="8" t="s">
        <v>8224</v>
      </c>
      <c r="F1085" s="7" t="str">
        <f>IF(ISEVEN(ROW(ScanWorkbook[[#This Row],[SCAN INTO THIS COLUMN]])),C1085,"")</f>
        <v/>
      </c>
      <c r="G1085" s="7" t="str">
        <f>IF(ISEVEN(ROW(ScanWorkbook[[#This Row],[SCAN INTO THIS COLUMN]])),C1086,"")</f>
        <v/>
      </c>
      <c r="H1085" s="7" t="str">
        <f>LEFT(ScanWorkbook[[#This Row],[Pheno]],4)</f>
        <v/>
      </c>
      <c r="I1085" s="7" t="str">
        <f>IF(SUM(COUNTIF(ScanWorkbook[[#This Row],[Pheno]],{"*.*"})),LEFT(ScanWorkbook[[#This Row],[Pheno]],7),_xlfn.CONCAT(LEFT(ScanWorkbook[[#This Row],[Pheno]],4),RIGHT(ScanWorkbook[[#This Row],[Pheno]],3)))</f>
        <v/>
      </c>
      <c r="J1085" s="57" t="s">
        <v>8585</v>
      </c>
      <c r="K1085" s="2" t="str">
        <f>IF(ScanWorkbook[[#This Row],[METRC]]=0,"",IF(ScanWorkbook[[#This Row],[METRC]]="","",_xlfn.CONCAT(ScanWorkbook[[#This Row],[Pheno Abv]],".",RIGHT(ScanWorkbook[[#This Row],[METRC]],6))))</f>
        <v/>
      </c>
      <c r="L1085" s="7" t="s">
        <v>522</v>
      </c>
    </row>
    <row r="1086" spans="1:12" x14ac:dyDescent="0.25">
      <c r="A1086" s="8">
        <v>4</v>
      </c>
      <c r="B1086" s="54" t="s">
        <v>8173</v>
      </c>
      <c r="C1086" s="131" t="s">
        <v>7439</v>
      </c>
      <c r="D1086" s="9">
        <v>9</v>
      </c>
      <c r="E1086" s="8" t="s">
        <v>8224</v>
      </c>
      <c r="F1086" s="7" t="str">
        <f>IF(ISEVEN(ROW(ScanWorkbook[[#This Row],[SCAN INTO THIS COLUMN]])),C1086,"")</f>
        <v>.</v>
      </c>
      <c r="G1086" s="7" t="str">
        <f>IF(ISEVEN(ROW(ScanWorkbook[[#This Row],[SCAN INTO THIS COLUMN]])),C1087,"")</f>
        <v>.</v>
      </c>
      <c r="H1086" s="7" t="str">
        <f>LEFT(ScanWorkbook[[#This Row],[Pheno]],4)</f>
        <v>.</v>
      </c>
      <c r="I1086" s="7" t="str">
        <f>IF(SUM(COUNTIF(ScanWorkbook[[#This Row],[Pheno]],{"*.*"})),LEFT(ScanWorkbook[[#This Row],[Pheno]],7),_xlfn.CONCAT(LEFT(ScanWorkbook[[#This Row],[Pheno]],4),RIGHT(ScanWorkbook[[#This Row],[Pheno]],3)))</f>
        <v>.</v>
      </c>
      <c r="J1086" s="57" t="s">
        <v>8866</v>
      </c>
      <c r="K1086" s="2" t="str">
        <f>IF(ScanWorkbook[[#This Row],[METRC]]=0,"",IF(ScanWorkbook[[#This Row],[METRC]]="","",_xlfn.CONCAT(ScanWorkbook[[#This Row],[Pheno Abv]],".",RIGHT(ScanWorkbook[[#This Row],[METRC]],6))))</f>
        <v>...</v>
      </c>
      <c r="L1086" s="7" t="s">
        <v>522</v>
      </c>
    </row>
    <row r="1087" spans="1:12" x14ac:dyDescent="0.25">
      <c r="A1087" s="8">
        <v>4</v>
      </c>
      <c r="B1087" s="54" t="s">
        <v>8173</v>
      </c>
      <c r="C1087" s="131" t="s">
        <v>7439</v>
      </c>
      <c r="D1087" s="9">
        <v>9</v>
      </c>
      <c r="E1087" s="8" t="s">
        <v>8224</v>
      </c>
      <c r="F1087" s="7" t="str">
        <f>IF(ISEVEN(ROW(ScanWorkbook[[#This Row],[SCAN INTO THIS COLUMN]])),C1087,"")</f>
        <v/>
      </c>
      <c r="G1087" s="7" t="str">
        <f>IF(ISEVEN(ROW(ScanWorkbook[[#This Row],[SCAN INTO THIS COLUMN]])),C1088,"")</f>
        <v/>
      </c>
      <c r="H1087" s="7" t="str">
        <f>LEFT(ScanWorkbook[[#This Row],[Pheno]],4)</f>
        <v/>
      </c>
      <c r="I1087" s="7" t="str">
        <f>IF(SUM(COUNTIF(ScanWorkbook[[#This Row],[Pheno]],{"*.*"})),LEFT(ScanWorkbook[[#This Row],[Pheno]],7),_xlfn.CONCAT(LEFT(ScanWorkbook[[#This Row],[Pheno]],4),RIGHT(ScanWorkbook[[#This Row],[Pheno]],3)))</f>
        <v/>
      </c>
      <c r="J1087" s="57" t="s">
        <v>8866</v>
      </c>
      <c r="K1087" s="2" t="str">
        <f>IF(ScanWorkbook[[#This Row],[METRC]]=0,"",IF(ScanWorkbook[[#This Row],[METRC]]="","",_xlfn.CONCAT(ScanWorkbook[[#This Row],[Pheno Abv]],".",RIGHT(ScanWorkbook[[#This Row],[METRC]],6))))</f>
        <v/>
      </c>
      <c r="L1087" s="7" t="s">
        <v>522</v>
      </c>
    </row>
    <row r="1088" spans="1:12" x14ac:dyDescent="0.25">
      <c r="A1088" s="8">
        <v>4</v>
      </c>
      <c r="B1088" s="54" t="s">
        <v>8173</v>
      </c>
      <c r="C1088" s="131" t="s">
        <v>7439</v>
      </c>
      <c r="D1088" s="9">
        <v>10</v>
      </c>
      <c r="E1088" s="8" t="s">
        <v>8224</v>
      </c>
      <c r="F1088" s="7" t="str">
        <f>IF(ISEVEN(ROW(ScanWorkbook[[#This Row],[SCAN INTO THIS COLUMN]])),C1088,"")</f>
        <v>.</v>
      </c>
      <c r="G1088" s="7" t="str">
        <f>IF(ISEVEN(ROW(ScanWorkbook[[#This Row],[SCAN INTO THIS COLUMN]])),C1089,"")</f>
        <v>.</v>
      </c>
      <c r="H1088" s="7" t="str">
        <f>LEFT(ScanWorkbook[[#This Row],[Pheno]],4)</f>
        <v>.</v>
      </c>
      <c r="I1088" s="7" t="str">
        <f>IF(SUM(COUNTIF(ScanWorkbook[[#This Row],[Pheno]],{"*.*"})),LEFT(ScanWorkbook[[#This Row],[Pheno]],7),_xlfn.CONCAT(LEFT(ScanWorkbook[[#This Row],[Pheno]],4),RIGHT(ScanWorkbook[[#This Row],[Pheno]],3)))</f>
        <v>.</v>
      </c>
      <c r="J1088" s="57" t="s">
        <v>8867</v>
      </c>
      <c r="K1088" s="2" t="str">
        <f>IF(ScanWorkbook[[#This Row],[METRC]]=0,"",IF(ScanWorkbook[[#This Row],[METRC]]="","",_xlfn.CONCAT(ScanWorkbook[[#This Row],[Pheno Abv]],".",RIGHT(ScanWorkbook[[#This Row],[METRC]],6))))</f>
        <v>...</v>
      </c>
      <c r="L1088" s="7" t="s">
        <v>522</v>
      </c>
    </row>
    <row r="1089" spans="1:12" x14ac:dyDescent="0.25">
      <c r="A1089" s="8">
        <v>4</v>
      </c>
      <c r="B1089" s="54" t="s">
        <v>8173</v>
      </c>
      <c r="C1089" s="131" t="s">
        <v>7439</v>
      </c>
      <c r="D1089" s="9">
        <v>10</v>
      </c>
      <c r="E1089" s="8" t="s">
        <v>8224</v>
      </c>
      <c r="F1089" s="7" t="str">
        <f>IF(ISEVEN(ROW(ScanWorkbook[[#This Row],[SCAN INTO THIS COLUMN]])),C1089,"")</f>
        <v/>
      </c>
      <c r="G1089" s="7" t="str">
        <f>IF(ISEVEN(ROW(ScanWorkbook[[#This Row],[SCAN INTO THIS COLUMN]])),C1090,"")</f>
        <v/>
      </c>
      <c r="H1089" s="7" t="str">
        <f>LEFT(ScanWorkbook[[#This Row],[Pheno]],4)</f>
        <v/>
      </c>
      <c r="I1089" s="7" t="str">
        <f>IF(SUM(COUNTIF(ScanWorkbook[[#This Row],[Pheno]],{"*.*"})),LEFT(ScanWorkbook[[#This Row],[Pheno]],7),_xlfn.CONCAT(LEFT(ScanWorkbook[[#This Row],[Pheno]],4),RIGHT(ScanWorkbook[[#This Row],[Pheno]],3)))</f>
        <v/>
      </c>
      <c r="J1089" s="57" t="s">
        <v>8867</v>
      </c>
      <c r="K1089" s="2" t="str">
        <f>IF(ScanWorkbook[[#This Row],[METRC]]=0,"",IF(ScanWorkbook[[#This Row],[METRC]]="","",_xlfn.CONCAT(ScanWorkbook[[#This Row],[Pheno Abv]],".",RIGHT(ScanWorkbook[[#This Row],[METRC]],6))))</f>
        <v/>
      </c>
      <c r="L1089" s="7" t="s">
        <v>522</v>
      </c>
    </row>
    <row r="1090" spans="1:12" x14ac:dyDescent="0.25">
      <c r="A1090" s="8">
        <v>4</v>
      </c>
      <c r="B1090" s="54" t="s">
        <v>8173</v>
      </c>
      <c r="C1090" s="131" t="s">
        <v>7439</v>
      </c>
      <c r="D1090" s="9">
        <v>11</v>
      </c>
      <c r="E1090" s="8" t="s">
        <v>8224</v>
      </c>
      <c r="F1090" s="7" t="str">
        <f>IF(ISEVEN(ROW(ScanWorkbook[[#This Row],[SCAN INTO THIS COLUMN]])),C1090,"")</f>
        <v>.</v>
      </c>
      <c r="G1090" s="7" t="str">
        <f>IF(ISEVEN(ROW(ScanWorkbook[[#This Row],[SCAN INTO THIS COLUMN]])),C1091,"")</f>
        <v>.</v>
      </c>
      <c r="H1090" s="7" t="str">
        <f>LEFT(ScanWorkbook[[#This Row],[Pheno]],4)</f>
        <v>.</v>
      </c>
      <c r="I1090" s="7" t="str">
        <f>IF(SUM(COUNTIF(ScanWorkbook[[#This Row],[Pheno]],{"*.*"})),LEFT(ScanWorkbook[[#This Row],[Pheno]],7),_xlfn.CONCAT(LEFT(ScanWorkbook[[#This Row],[Pheno]],4),RIGHT(ScanWorkbook[[#This Row],[Pheno]],3)))</f>
        <v>.</v>
      </c>
      <c r="J1090" s="57" t="s">
        <v>8868</v>
      </c>
      <c r="K1090" s="2" t="str">
        <f>IF(ScanWorkbook[[#This Row],[METRC]]=0,"",IF(ScanWorkbook[[#This Row],[METRC]]="","",_xlfn.CONCAT(ScanWorkbook[[#This Row],[Pheno Abv]],".",RIGHT(ScanWorkbook[[#This Row],[METRC]],6))))</f>
        <v>...</v>
      </c>
      <c r="L1090" s="7" t="s">
        <v>522</v>
      </c>
    </row>
    <row r="1091" spans="1:12" x14ac:dyDescent="0.25">
      <c r="A1091" s="8">
        <v>4</v>
      </c>
      <c r="B1091" s="54" t="s">
        <v>8173</v>
      </c>
      <c r="C1091" s="131" t="s">
        <v>7439</v>
      </c>
      <c r="D1091" s="9">
        <v>11</v>
      </c>
      <c r="E1091" s="8" t="s">
        <v>8224</v>
      </c>
      <c r="F1091" s="7" t="str">
        <f>IF(ISEVEN(ROW(ScanWorkbook[[#This Row],[SCAN INTO THIS COLUMN]])),C1091,"")</f>
        <v/>
      </c>
      <c r="G1091" s="7" t="str">
        <f>IF(ISEVEN(ROW(ScanWorkbook[[#This Row],[SCAN INTO THIS COLUMN]])),C1092,"")</f>
        <v/>
      </c>
      <c r="H1091" s="7" t="str">
        <f>LEFT(ScanWorkbook[[#This Row],[Pheno]],4)</f>
        <v/>
      </c>
      <c r="I1091" s="7" t="str">
        <f>IF(SUM(COUNTIF(ScanWorkbook[[#This Row],[Pheno]],{"*.*"})),LEFT(ScanWorkbook[[#This Row],[Pheno]],7),_xlfn.CONCAT(LEFT(ScanWorkbook[[#This Row],[Pheno]],4),RIGHT(ScanWorkbook[[#This Row],[Pheno]],3)))</f>
        <v/>
      </c>
      <c r="J1091" s="57" t="s">
        <v>8868</v>
      </c>
      <c r="K1091" s="2" t="str">
        <f>IF(ScanWorkbook[[#This Row],[METRC]]=0,"",IF(ScanWorkbook[[#This Row],[METRC]]="","",_xlfn.CONCAT(ScanWorkbook[[#This Row],[Pheno Abv]],".",RIGHT(ScanWorkbook[[#This Row],[METRC]],6))))</f>
        <v/>
      </c>
      <c r="L1091" s="7" t="s">
        <v>522</v>
      </c>
    </row>
    <row r="1092" spans="1:12" x14ac:dyDescent="0.25">
      <c r="A1092" s="8">
        <v>4</v>
      </c>
      <c r="B1092" s="54" t="s">
        <v>8173</v>
      </c>
      <c r="C1092" s="131" t="s">
        <v>7439</v>
      </c>
      <c r="D1092" s="9">
        <v>12</v>
      </c>
      <c r="E1092" s="8" t="s">
        <v>8224</v>
      </c>
      <c r="F1092" s="7" t="str">
        <f>IF(ISEVEN(ROW(ScanWorkbook[[#This Row],[SCAN INTO THIS COLUMN]])),C1092,"")</f>
        <v>.</v>
      </c>
      <c r="G1092" s="7" t="str">
        <f>IF(ISEVEN(ROW(ScanWorkbook[[#This Row],[SCAN INTO THIS COLUMN]])),C1093,"")</f>
        <v>.</v>
      </c>
      <c r="H1092" s="7" t="str">
        <f>LEFT(ScanWorkbook[[#This Row],[Pheno]],4)</f>
        <v>.</v>
      </c>
      <c r="I1092" s="7" t="str">
        <f>IF(SUM(COUNTIF(ScanWorkbook[[#This Row],[Pheno]],{"*.*"})),LEFT(ScanWorkbook[[#This Row],[Pheno]],7),_xlfn.CONCAT(LEFT(ScanWorkbook[[#This Row],[Pheno]],4),RIGHT(ScanWorkbook[[#This Row],[Pheno]],3)))</f>
        <v>.</v>
      </c>
      <c r="J1092" s="57" t="s">
        <v>8869</v>
      </c>
      <c r="K1092" s="2" t="str">
        <f>IF(ScanWorkbook[[#This Row],[METRC]]=0,"",IF(ScanWorkbook[[#This Row],[METRC]]="","",_xlfn.CONCAT(ScanWorkbook[[#This Row],[Pheno Abv]],".",RIGHT(ScanWorkbook[[#This Row],[METRC]],6))))</f>
        <v>...</v>
      </c>
      <c r="L1092" s="7" t="s">
        <v>522</v>
      </c>
    </row>
    <row r="1093" spans="1:12" x14ac:dyDescent="0.25">
      <c r="A1093" s="8">
        <v>4</v>
      </c>
      <c r="B1093" s="54" t="s">
        <v>8173</v>
      </c>
      <c r="C1093" s="131" t="s">
        <v>7439</v>
      </c>
      <c r="D1093" s="9">
        <v>12</v>
      </c>
      <c r="E1093" s="8" t="s">
        <v>8224</v>
      </c>
      <c r="F1093" s="7" t="str">
        <f>IF(ISEVEN(ROW(ScanWorkbook[[#This Row],[SCAN INTO THIS COLUMN]])),C1093,"")</f>
        <v/>
      </c>
      <c r="G1093" s="7" t="str">
        <f>IF(ISEVEN(ROW(ScanWorkbook[[#This Row],[SCAN INTO THIS COLUMN]])),C1094,"")</f>
        <v/>
      </c>
      <c r="H1093" s="7" t="str">
        <f>LEFT(ScanWorkbook[[#This Row],[Pheno]],4)</f>
        <v/>
      </c>
      <c r="I1093" s="7" t="str">
        <f>IF(SUM(COUNTIF(ScanWorkbook[[#This Row],[Pheno]],{"*.*"})),LEFT(ScanWorkbook[[#This Row],[Pheno]],7),_xlfn.CONCAT(LEFT(ScanWorkbook[[#This Row],[Pheno]],4),RIGHT(ScanWorkbook[[#This Row],[Pheno]],3)))</f>
        <v/>
      </c>
      <c r="J1093" s="57" t="s">
        <v>8869</v>
      </c>
      <c r="K1093" s="2" t="str">
        <f>IF(ScanWorkbook[[#This Row],[METRC]]=0,"",IF(ScanWorkbook[[#This Row],[METRC]]="","",_xlfn.CONCAT(ScanWorkbook[[#This Row],[Pheno Abv]],".",RIGHT(ScanWorkbook[[#This Row],[METRC]],6))))</f>
        <v/>
      </c>
      <c r="L1093" s="7" t="s">
        <v>522</v>
      </c>
    </row>
    <row r="1094" spans="1:12" x14ac:dyDescent="0.25">
      <c r="A1094" s="8">
        <v>4</v>
      </c>
      <c r="B1094" s="54" t="s">
        <v>8173</v>
      </c>
      <c r="C1094" s="131" t="s">
        <v>7439</v>
      </c>
      <c r="D1094" s="9">
        <v>13</v>
      </c>
      <c r="E1094" s="8" t="s">
        <v>8224</v>
      </c>
      <c r="F1094" s="7" t="str">
        <f>IF(ISEVEN(ROW(ScanWorkbook[[#This Row],[SCAN INTO THIS COLUMN]])),C1094,"")</f>
        <v>.</v>
      </c>
      <c r="G1094" s="7" t="str">
        <f>IF(ISEVEN(ROW(ScanWorkbook[[#This Row],[SCAN INTO THIS COLUMN]])),C1095,"")</f>
        <v>.</v>
      </c>
      <c r="H1094" s="7" t="str">
        <f>LEFT(ScanWorkbook[[#This Row],[Pheno]],4)</f>
        <v>.</v>
      </c>
      <c r="I1094" s="7" t="str">
        <f>IF(SUM(COUNTIF(ScanWorkbook[[#This Row],[Pheno]],{"*.*"})),LEFT(ScanWorkbook[[#This Row],[Pheno]],7),_xlfn.CONCAT(LEFT(ScanWorkbook[[#This Row],[Pheno]],4),RIGHT(ScanWorkbook[[#This Row],[Pheno]],3)))</f>
        <v>.</v>
      </c>
      <c r="J1094" s="57" t="s">
        <v>8870</v>
      </c>
      <c r="K1094" s="2" t="str">
        <f>IF(ScanWorkbook[[#This Row],[METRC]]=0,"",IF(ScanWorkbook[[#This Row],[METRC]]="","",_xlfn.CONCAT(ScanWorkbook[[#This Row],[Pheno Abv]],".",RIGHT(ScanWorkbook[[#This Row],[METRC]],6))))</f>
        <v>...</v>
      </c>
      <c r="L1094" s="7" t="s">
        <v>522</v>
      </c>
    </row>
    <row r="1095" spans="1:12" x14ac:dyDescent="0.25">
      <c r="A1095" s="8">
        <v>4</v>
      </c>
      <c r="B1095" s="54" t="s">
        <v>8173</v>
      </c>
      <c r="C1095" s="131" t="s">
        <v>7439</v>
      </c>
      <c r="D1095" s="9">
        <v>13</v>
      </c>
      <c r="E1095" s="8" t="s">
        <v>8224</v>
      </c>
      <c r="F1095" s="7" t="str">
        <f>IF(ISEVEN(ROW(ScanWorkbook[[#This Row],[SCAN INTO THIS COLUMN]])),C1095,"")</f>
        <v/>
      </c>
      <c r="G1095" s="7" t="str">
        <f>IF(ISEVEN(ROW(ScanWorkbook[[#This Row],[SCAN INTO THIS COLUMN]])),C1096,"")</f>
        <v/>
      </c>
      <c r="H1095" s="7" t="str">
        <f>LEFT(ScanWorkbook[[#This Row],[Pheno]],4)</f>
        <v/>
      </c>
      <c r="I1095" s="7" t="str">
        <f>IF(SUM(COUNTIF(ScanWorkbook[[#This Row],[Pheno]],{"*.*"})),LEFT(ScanWorkbook[[#This Row],[Pheno]],7),_xlfn.CONCAT(LEFT(ScanWorkbook[[#This Row],[Pheno]],4),RIGHT(ScanWorkbook[[#This Row],[Pheno]],3)))</f>
        <v/>
      </c>
      <c r="J1095" s="57" t="s">
        <v>8870</v>
      </c>
      <c r="K1095" s="2" t="str">
        <f>IF(ScanWorkbook[[#This Row],[METRC]]=0,"",IF(ScanWorkbook[[#This Row],[METRC]]="","",_xlfn.CONCAT(ScanWorkbook[[#This Row],[Pheno Abv]],".",RIGHT(ScanWorkbook[[#This Row],[METRC]],6))))</f>
        <v/>
      </c>
      <c r="L1095" s="7" t="s">
        <v>522</v>
      </c>
    </row>
    <row r="1096" spans="1:12" x14ac:dyDescent="0.25">
      <c r="A1096" s="8">
        <v>4</v>
      </c>
      <c r="B1096" s="54" t="s">
        <v>8173</v>
      </c>
      <c r="C1096" s="131" t="s">
        <v>7439</v>
      </c>
      <c r="D1096" s="9">
        <v>14</v>
      </c>
      <c r="E1096" s="8" t="s">
        <v>8224</v>
      </c>
      <c r="F1096" s="7" t="str">
        <f>IF(ISEVEN(ROW(ScanWorkbook[[#This Row],[SCAN INTO THIS COLUMN]])),C1096,"")</f>
        <v>.</v>
      </c>
      <c r="G1096" s="7" t="str">
        <f>IF(ISEVEN(ROW(ScanWorkbook[[#This Row],[SCAN INTO THIS COLUMN]])),C1097,"")</f>
        <v>.</v>
      </c>
      <c r="H1096" s="7" t="str">
        <f>LEFT(ScanWorkbook[[#This Row],[Pheno]],4)</f>
        <v>.</v>
      </c>
      <c r="I1096" s="7" t="str">
        <f>IF(SUM(COUNTIF(ScanWorkbook[[#This Row],[Pheno]],{"*.*"})),LEFT(ScanWorkbook[[#This Row],[Pheno]],7),_xlfn.CONCAT(LEFT(ScanWorkbook[[#This Row],[Pheno]],4),RIGHT(ScanWorkbook[[#This Row],[Pheno]],3)))</f>
        <v>.</v>
      </c>
      <c r="J1096" s="57" t="s">
        <v>8871</v>
      </c>
      <c r="K1096" s="2" t="str">
        <f>IF(ScanWorkbook[[#This Row],[METRC]]=0,"",IF(ScanWorkbook[[#This Row],[METRC]]="","",_xlfn.CONCAT(ScanWorkbook[[#This Row],[Pheno Abv]],".",RIGHT(ScanWorkbook[[#This Row],[METRC]],6))))</f>
        <v>...</v>
      </c>
      <c r="L1096" s="7" t="s">
        <v>522</v>
      </c>
    </row>
    <row r="1097" spans="1:12" x14ac:dyDescent="0.25">
      <c r="A1097" s="8">
        <v>4</v>
      </c>
      <c r="B1097" s="54" t="s">
        <v>8173</v>
      </c>
      <c r="C1097" s="131" t="s">
        <v>7439</v>
      </c>
      <c r="D1097" s="9">
        <v>14</v>
      </c>
      <c r="E1097" s="8" t="s">
        <v>8224</v>
      </c>
      <c r="F1097" s="7" t="str">
        <f>IF(ISEVEN(ROW(ScanWorkbook[[#This Row],[SCAN INTO THIS COLUMN]])),C1097,"")</f>
        <v/>
      </c>
      <c r="G1097" s="7" t="str">
        <f>IF(ISEVEN(ROW(ScanWorkbook[[#This Row],[SCAN INTO THIS COLUMN]])),C1098,"")</f>
        <v/>
      </c>
      <c r="H1097" s="7" t="str">
        <f>LEFT(ScanWorkbook[[#This Row],[Pheno]],4)</f>
        <v/>
      </c>
      <c r="I1097" s="7" t="str">
        <f>IF(SUM(COUNTIF(ScanWorkbook[[#This Row],[Pheno]],{"*.*"})),LEFT(ScanWorkbook[[#This Row],[Pheno]],7),_xlfn.CONCAT(LEFT(ScanWorkbook[[#This Row],[Pheno]],4),RIGHT(ScanWorkbook[[#This Row],[Pheno]],3)))</f>
        <v/>
      </c>
      <c r="J1097" s="57" t="s">
        <v>8871</v>
      </c>
      <c r="K1097" s="2" t="str">
        <f>IF(ScanWorkbook[[#This Row],[METRC]]=0,"",IF(ScanWorkbook[[#This Row],[METRC]]="","",_xlfn.CONCAT(ScanWorkbook[[#This Row],[Pheno Abv]],".",RIGHT(ScanWorkbook[[#This Row],[METRC]],6))))</f>
        <v/>
      </c>
      <c r="L1097" s="7" t="s">
        <v>522</v>
      </c>
    </row>
    <row r="1098" spans="1:12" x14ac:dyDescent="0.25">
      <c r="A1098" s="8">
        <v>4</v>
      </c>
      <c r="B1098" s="54" t="s">
        <v>8173</v>
      </c>
      <c r="C1098" s="131" t="s">
        <v>7439</v>
      </c>
      <c r="D1098" s="9">
        <v>15</v>
      </c>
      <c r="E1098" s="8" t="s">
        <v>8224</v>
      </c>
      <c r="F1098" s="7" t="str">
        <f>IF(ISEVEN(ROW(ScanWorkbook[[#This Row],[SCAN INTO THIS COLUMN]])),C1098,"")</f>
        <v>.</v>
      </c>
      <c r="G1098" s="7" t="str">
        <f>IF(ISEVEN(ROW(ScanWorkbook[[#This Row],[SCAN INTO THIS COLUMN]])),C1099,"")</f>
        <v>.</v>
      </c>
      <c r="H1098" s="7" t="str">
        <f>LEFT(ScanWorkbook[[#This Row],[Pheno]],4)</f>
        <v>.</v>
      </c>
      <c r="I1098" s="7" t="str">
        <f>IF(SUM(COUNTIF(ScanWorkbook[[#This Row],[Pheno]],{"*.*"})),LEFT(ScanWorkbook[[#This Row],[Pheno]],7),_xlfn.CONCAT(LEFT(ScanWorkbook[[#This Row],[Pheno]],4),RIGHT(ScanWorkbook[[#This Row],[Pheno]],3)))</f>
        <v>.</v>
      </c>
      <c r="J1098" s="57" t="s">
        <v>8872</v>
      </c>
      <c r="K1098" s="2" t="str">
        <f>IF(ScanWorkbook[[#This Row],[METRC]]=0,"",IF(ScanWorkbook[[#This Row],[METRC]]="","",_xlfn.CONCAT(ScanWorkbook[[#This Row],[Pheno Abv]],".",RIGHT(ScanWorkbook[[#This Row],[METRC]],6))))</f>
        <v>...</v>
      </c>
      <c r="L1098" s="7" t="s">
        <v>522</v>
      </c>
    </row>
    <row r="1099" spans="1:12" x14ac:dyDescent="0.25">
      <c r="A1099" s="8">
        <v>4</v>
      </c>
      <c r="B1099" s="54" t="s">
        <v>8173</v>
      </c>
      <c r="C1099" s="131" t="s">
        <v>7439</v>
      </c>
      <c r="D1099" s="9">
        <v>15</v>
      </c>
      <c r="E1099" s="8" t="s">
        <v>8224</v>
      </c>
      <c r="F1099" s="7" t="str">
        <f>IF(ISEVEN(ROW(ScanWorkbook[[#This Row],[SCAN INTO THIS COLUMN]])),C1099,"")</f>
        <v/>
      </c>
      <c r="G1099" s="7" t="str">
        <f>IF(ISEVEN(ROW(ScanWorkbook[[#This Row],[SCAN INTO THIS COLUMN]])),C1100,"")</f>
        <v/>
      </c>
      <c r="H1099" s="7" t="str">
        <f>LEFT(ScanWorkbook[[#This Row],[Pheno]],4)</f>
        <v/>
      </c>
      <c r="I1099" s="7" t="str">
        <f>IF(SUM(COUNTIF(ScanWorkbook[[#This Row],[Pheno]],{"*.*"})),LEFT(ScanWorkbook[[#This Row],[Pheno]],7),_xlfn.CONCAT(LEFT(ScanWorkbook[[#This Row],[Pheno]],4),RIGHT(ScanWorkbook[[#This Row],[Pheno]],3)))</f>
        <v/>
      </c>
      <c r="J1099" s="57" t="s">
        <v>8872</v>
      </c>
      <c r="K1099" s="2" t="str">
        <f>IF(ScanWorkbook[[#This Row],[METRC]]=0,"",IF(ScanWorkbook[[#This Row],[METRC]]="","",_xlfn.CONCAT(ScanWorkbook[[#This Row],[Pheno Abv]],".",RIGHT(ScanWorkbook[[#This Row],[METRC]],6))))</f>
        <v/>
      </c>
      <c r="L1099" s="7" t="s">
        <v>522</v>
      </c>
    </row>
    <row r="1100" spans="1:12" x14ac:dyDescent="0.25">
      <c r="A1100" s="8">
        <v>4</v>
      </c>
      <c r="B1100" s="54" t="s">
        <v>8173</v>
      </c>
      <c r="C1100" s="131" t="s">
        <v>7439</v>
      </c>
      <c r="D1100" s="9">
        <v>16</v>
      </c>
      <c r="E1100" s="8" t="s">
        <v>8224</v>
      </c>
      <c r="F1100" s="7" t="str">
        <f>IF(ISEVEN(ROW(ScanWorkbook[[#This Row],[SCAN INTO THIS COLUMN]])),C1100,"")</f>
        <v>.</v>
      </c>
      <c r="G1100" s="7" t="str">
        <f>IF(ISEVEN(ROW(ScanWorkbook[[#This Row],[SCAN INTO THIS COLUMN]])),C1101,"")</f>
        <v>.</v>
      </c>
      <c r="H1100" s="7" t="str">
        <f>LEFT(ScanWorkbook[[#This Row],[Pheno]],4)</f>
        <v>.</v>
      </c>
      <c r="I1100" s="7" t="str">
        <f>IF(SUM(COUNTIF(ScanWorkbook[[#This Row],[Pheno]],{"*.*"})),LEFT(ScanWorkbook[[#This Row],[Pheno]],7),_xlfn.CONCAT(LEFT(ScanWorkbook[[#This Row],[Pheno]],4),RIGHT(ScanWorkbook[[#This Row],[Pheno]],3)))</f>
        <v>.</v>
      </c>
      <c r="J1100" s="57" t="s">
        <v>8873</v>
      </c>
      <c r="K1100" s="2" t="str">
        <f>IF(ScanWorkbook[[#This Row],[METRC]]=0,"",IF(ScanWorkbook[[#This Row],[METRC]]="","",_xlfn.CONCAT(ScanWorkbook[[#This Row],[Pheno Abv]],".",RIGHT(ScanWorkbook[[#This Row],[METRC]],6))))</f>
        <v>...</v>
      </c>
      <c r="L1100" s="7" t="s">
        <v>522</v>
      </c>
    </row>
    <row r="1101" spans="1:12" x14ac:dyDescent="0.25">
      <c r="A1101" s="8">
        <v>4</v>
      </c>
      <c r="B1101" s="54" t="s">
        <v>8173</v>
      </c>
      <c r="C1101" s="131" t="s">
        <v>7439</v>
      </c>
      <c r="D1101" s="9">
        <v>16</v>
      </c>
      <c r="E1101" s="8" t="s">
        <v>8224</v>
      </c>
      <c r="F1101" s="7" t="str">
        <f>IF(ISEVEN(ROW(ScanWorkbook[[#This Row],[SCAN INTO THIS COLUMN]])),C1101,"")</f>
        <v/>
      </c>
      <c r="G1101" s="7" t="str">
        <f>IF(ISEVEN(ROW(ScanWorkbook[[#This Row],[SCAN INTO THIS COLUMN]])),C1102,"")</f>
        <v/>
      </c>
      <c r="H1101" s="7" t="str">
        <f>LEFT(ScanWorkbook[[#This Row],[Pheno]],4)</f>
        <v/>
      </c>
      <c r="I1101" s="7" t="str">
        <f>IF(SUM(COUNTIF(ScanWorkbook[[#This Row],[Pheno]],{"*.*"})),LEFT(ScanWorkbook[[#This Row],[Pheno]],7),_xlfn.CONCAT(LEFT(ScanWorkbook[[#This Row],[Pheno]],4),RIGHT(ScanWorkbook[[#This Row],[Pheno]],3)))</f>
        <v/>
      </c>
      <c r="J1101" s="57" t="s">
        <v>8873</v>
      </c>
      <c r="K1101" s="2" t="str">
        <f>IF(ScanWorkbook[[#This Row],[METRC]]=0,"",IF(ScanWorkbook[[#This Row],[METRC]]="","",_xlfn.CONCAT(ScanWorkbook[[#This Row],[Pheno Abv]],".",RIGHT(ScanWorkbook[[#This Row],[METRC]],6))))</f>
        <v/>
      </c>
      <c r="L1101" s="7" t="s">
        <v>522</v>
      </c>
    </row>
    <row r="1102" spans="1:12" x14ac:dyDescent="0.25">
      <c r="A1102" s="8">
        <v>4</v>
      </c>
      <c r="B1102" s="54" t="s">
        <v>8173</v>
      </c>
      <c r="C1102" s="131" t="s">
        <v>7439</v>
      </c>
      <c r="D1102" s="9">
        <v>17</v>
      </c>
      <c r="E1102" s="8" t="s">
        <v>8224</v>
      </c>
      <c r="F1102" s="7" t="str">
        <f>IF(ISEVEN(ROW(ScanWorkbook[[#This Row],[SCAN INTO THIS COLUMN]])),C1102,"")</f>
        <v>.</v>
      </c>
      <c r="G1102" s="7" t="str">
        <f>IF(ISEVEN(ROW(ScanWorkbook[[#This Row],[SCAN INTO THIS COLUMN]])),C1103,"")</f>
        <v>.</v>
      </c>
      <c r="H1102" s="7" t="str">
        <f>LEFT(ScanWorkbook[[#This Row],[Pheno]],4)</f>
        <v>.</v>
      </c>
      <c r="I1102" s="7" t="str">
        <f>IF(SUM(COUNTIF(ScanWorkbook[[#This Row],[Pheno]],{"*.*"})),LEFT(ScanWorkbook[[#This Row],[Pheno]],7),_xlfn.CONCAT(LEFT(ScanWorkbook[[#This Row],[Pheno]],4),RIGHT(ScanWorkbook[[#This Row],[Pheno]],3)))</f>
        <v>.</v>
      </c>
      <c r="J1102" s="57" t="s">
        <v>8874</v>
      </c>
      <c r="K1102" s="2" t="str">
        <f>IF(ScanWorkbook[[#This Row],[METRC]]=0,"",IF(ScanWorkbook[[#This Row],[METRC]]="","",_xlfn.CONCAT(ScanWorkbook[[#This Row],[Pheno Abv]],".",RIGHT(ScanWorkbook[[#This Row],[METRC]],6))))</f>
        <v>...</v>
      </c>
      <c r="L1102" s="7" t="s">
        <v>522</v>
      </c>
    </row>
    <row r="1103" spans="1:12" x14ac:dyDescent="0.25">
      <c r="A1103" s="8">
        <v>4</v>
      </c>
      <c r="B1103" s="54" t="s">
        <v>8173</v>
      </c>
      <c r="C1103" s="131" t="s">
        <v>7439</v>
      </c>
      <c r="D1103" s="9">
        <v>17</v>
      </c>
      <c r="E1103" s="8" t="s">
        <v>8224</v>
      </c>
      <c r="F1103" s="7" t="str">
        <f>IF(ISEVEN(ROW(ScanWorkbook[[#This Row],[SCAN INTO THIS COLUMN]])),C1103,"")</f>
        <v/>
      </c>
      <c r="G1103" s="7" t="str">
        <f>IF(ISEVEN(ROW(ScanWorkbook[[#This Row],[SCAN INTO THIS COLUMN]])),C1104,"")</f>
        <v/>
      </c>
      <c r="H1103" s="7" t="str">
        <f>LEFT(ScanWorkbook[[#This Row],[Pheno]],4)</f>
        <v/>
      </c>
      <c r="I1103" s="7" t="str">
        <f>IF(SUM(COUNTIF(ScanWorkbook[[#This Row],[Pheno]],{"*.*"})),LEFT(ScanWorkbook[[#This Row],[Pheno]],7),_xlfn.CONCAT(LEFT(ScanWorkbook[[#This Row],[Pheno]],4),RIGHT(ScanWorkbook[[#This Row],[Pheno]],3)))</f>
        <v/>
      </c>
      <c r="J1103" s="57" t="s">
        <v>8874</v>
      </c>
      <c r="K1103" s="2" t="str">
        <f>IF(ScanWorkbook[[#This Row],[METRC]]=0,"",IF(ScanWorkbook[[#This Row],[METRC]]="","",_xlfn.CONCAT(ScanWorkbook[[#This Row],[Pheno Abv]],".",RIGHT(ScanWorkbook[[#This Row],[METRC]],6))))</f>
        <v/>
      </c>
      <c r="L1103" s="7" t="s">
        <v>522</v>
      </c>
    </row>
    <row r="1104" spans="1:12" x14ac:dyDescent="0.25">
      <c r="A1104" s="8">
        <v>4</v>
      </c>
      <c r="B1104" s="54" t="s">
        <v>8173</v>
      </c>
      <c r="C1104" s="131" t="s">
        <v>7439</v>
      </c>
      <c r="D1104" s="9">
        <v>18</v>
      </c>
      <c r="E1104" s="8" t="s">
        <v>8224</v>
      </c>
      <c r="F1104" s="7" t="str">
        <f>IF(ISEVEN(ROW(ScanWorkbook[[#This Row],[SCAN INTO THIS COLUMN]])),C1104,"")</f>
        <v>.</v>
      </c>
      <c r="G1104" s="7" t="str">
        <f>IF(ISEVEN(ROW(ScanWorkbook[[#This Row],[SCAN INTO THIS COLUMN]])),C1105,"")</f>
        <v>.</v>
      </c>
      <c r="H1104" s="7" t="str">
        <f>LEFT(ScanWorkbook[[#This Row],[Pheno]],4)</f>
        <v>.</v>
      </c>
      <c r="I1104" s="7" t="str">
        <f>IF(SUM(COUNTIF(ScanWorkbook[[#This Row],[Pheno]],{"*.*"})),LEFT(ScanWorkbook[[#This Row],[Pheno]],7),_xlfn.CONCAT(LEFT(ScanWorkbook[[#This Row],[Pheno]],4),RIGHT(ScanWorkbook[[#This Row],[Pheno]],3)))</f>
        <v>.</v>
      </c>
      <c r="J1104" s="57" t="s">
        <v>8875</v>
      </c>
      <c r="K1104" s="2" t="str">
        <f>IF(ScanWorkbook[[#This Row],[METRC]]=0,"",IF(ScanWorkbook[[#This Row],[METRC]]="","",_xlfn.CONCAT(ScanWorkbook[[#This Row],[Pheno Abv]],".",RIGHT(ScanWorkbook[[#This Row],[METRC]],6))))</f>
        <v>...</v>
      </c>
      <c r="L1104" s="7" t="s">
        <v>522</v>
      </c>
    </row>
    <row r="1105" spans="1:12" x14ac:dyDescent="0.25">
      <c r="A1105" s="8">
        <v>4</v>
      </c>
      <c r="B1105" s="54" t="s">
        <v>8173</v>
      </c>
      <c r="C1105" s="131" t="s">
        <v>7439</v>
      </c>
      <c r="D1105" s="9">
        <v>18</v>
      </c>
      <c r="E1105" s="8" t="s">
        <v>8224</v>
      </c>
      <c r="F1105" s="7" t="str">
        <f>IF(ISEVEN(ROW(ScanWorkbook[[#This Row],[SCAN INTO THIS COLUMN]])),C1105,"")</f>
        <v/>
      </c>
      <c r="G1105" s="7" t="str">
        <f>IF(ISEVEN(ROW(ScanWorkbook[[#This Row],[SCAN INTO THIS COLUMN]])),C1106,"")</f>
        <v/>
      </c>
      <c r="H1105" s="7" t="str">
        <f>LEFT(ScanWorkbook[[#This Row],[Pheno]],4)</f>
        <v/>
      </c>
      <c r="I1105" s="7" t="str">
        <f>IF(SUM(COUNTIF(ScanWorkbook[[#This Row],[Pheno]],{"*.*"})),LEFT(ScanWorkbook[[#This Row],[Pheno]],7),_xlfn.CONCAT(LEFT(ScanWorkbook[[#This Row],[Pheno]],4),RIGHT(ScanWorkbook[[#This Row],[Pheno]],3)))</f>
        <v/>
      </c>
      <c r="J1105" s="57" t="s">
        <v>8875</v>
      </c>
      <c r="K1105" s="2" t="str">
        <f>IF(ScanWorkbook[[#This Row],[METRC]]=0,"",IF(ScanWorkbook[[#This Row],[METRC]]="","",_xlfn.CONCAT(ScanWorkbook[[#This Row],[Pheno Abv]],".",RIGHT(ScanWorkbook[[#This Row],[METRC]],6))))</f>
        <v/>
      </c>
      <c r="L1105" s="7" t="s">
        <v>522</v>
      </c>
    </row>
    <row r="1106" spans="1:12" x14ac:dyDescent="0.25">
      <c r="A1106" s="8">
        <v>4</v>
      </c>
      <c r="B1106" s="54" t="s">
        <v>8173</v>
      </c>
      <c r="C1106" s="131" t="s">
        <v>7439</v>
      </c>
      <c r="D1106" s="9">
        <v>19</v>
      </c>
      <c r="E1106" s="8" t="s">
        <v>8224</v>
      </c>
      <c r="F1106" s="7" t="str">
        <f>IF(ISEVEN(ROW(ScanWorkbook[[#This Row],[SCAN INTO THIS COLUMN]])),C1106,"")</f>
        <v>.</v>
      </c>
      <c r="G1106" s="7" t="str">
        <f>IF(ISEVEN(ROW(ScanWorkbook[[#This Row],[SCAN INTO THIS COLUMN]])),C1107,"")</f>
        <v>.</v>
      </c>
      <c r="H1106" s="7" t="str">
        <f>LEFT(ScanWorkbook[[#This Row],[Pheno]],4)</f>
        <v>.</v>
      </c>
      <c r="I1106" s="7" t="str">
        <f>IF(SUM(COUNTIF(ScanWorkbook[[#This Row],[Pheno]],{"*.*"})),LEFT(ScanWorkbook[[#This Row],[Pheno]],7),_xlfn.CONCAT(LEFT(ScanWorkbook[[#This Row],[Pheno]],4),RIGHT(ScanWorkbook[[#This Row],[Pheno]],3)))</f>
        <v>.</v>
      </c>
      <c r="J1106" s="57" t="s">
        <v>8876</v>
      </c>
      <c r="K1106" s="2" t="str">
        <f>IF(ScanWorkbook[[#This Row],[METRC]]=0,"",IF(ScanWorkbook[[#This Row],[METRC]]="","",_xlfn.CONCAT(ScanWorkbook[[#This Row],[Pheno Abv]],".",RIGHT(ScanWorkbook[[#This Row],[METRC]],6))))</f>
        <v>...</v>
      </c>
      <c r="L1106" s="7" t="s">
        <v>522</v>
      </c>
    </row>
    <row r="1107" spans="1:12" x14ac:dyDescent="0.25">
      <c r="A1107" s="8">
        <v>4</v>
      </c>
      <c r="B1107" s="54" t="s">
        <v>8173</v>
      </c>
      <c r="C1107" s="131" t="s">
        <v>7439</v>
      </c>
      <c r="D1107" s="9">
        <v>19</v>
      </c>
      <c r="E1107" s="8" t="s">
        <v>8224</v>
      </c>
      <c r="F1107" s="7" t="str">
        <f>IF(ISEVEN(ROW(ScanWorkbook[[#This Row],[SCAN INTO THIS COLUMN]])),C1107,"")</f>
        <v/>
      </c>
      <c r="G1107" s="7" t="str">
        <f>IF(ISEVEN(ROW(ScanWorkbook[[#This Row],[SCAN INTO THIS COLUMN]])),C1108,"")</f>
        <v/>
      </c>
      <c r="H1107" s="7" t="str">
        <f>LEFT(ScanWorkbook[[#This Row],[Pheno]],4)</f>
        <v/>
      </c>
      <c r="I1107" s="7" t="str">
        <f>IF(SUM(COUNTIF(ScanWorkbook[[#This Row],[Pheno]],{"*.*"})),LEFT(ScanWorkbook[[#This Row],[Pheno]],7),_xlfn.CONCAT(LEFT(ScanWorkbook[[#This Row],[Pheno]],4),RIGHT(ScanWorkbook[[#This Row],[Pheno]],3)))</f>
        <v/>
      </c>
      <c r="J1107" s="57" t="s">
        <v>8876</v>
      </c>
      <c r="K1107" s="2" t="str">
        <f>IF(ScanWorkbook[[#This Row],[METRC]]=0,"",IF(ScanWorkbook[[#This Row],[METRC]]="","",_xlfn.CONCAT(ScanWorkbook[[#This Row],[Pheno Abv]],".",RIGHT(ScanWorkbook[[#This Row],[METRC]],6))))</f>
        <v/>
      </c>
      <c r="L1107" s="7" t="s">
        <v>522</v>
      </c>
    </row>
    <row r="1108" spans="1:12" x14ac:dyDescent="0.25">
      <c r="A1108" s="8">
        <v>4</v>
      </c>
      <c r="B1108" s="54" t="s">
        <v>8173</v>
      </c>
      <c r="C1108" s="131" t="s">
        <v>7439</v>
      </c>
      <c r="D1108" s="9">
        <v>20</v>
      </c>
      <c r="E1108" s="8" t="s">
        <v>8224</v>
      </c>
      <c r="F1108" s="7" t="str">
        <f>IF(ISEVEN(ROW(ScanWorkbook[[#This Row],[SCAN INTO THIS COLUMN]])),C1108,"")</f>
        <v>.</v>
      </c>
      <c r="G1108" s="7" t="str">
        <f>IF(ISEVEN(ROW(ScanWorkbook[[#This Row],[SCAN INTO THIS COLUMN]])),C1109,"")</f>
        <v>.</v>
      </c>
      <c r="H1108" s="7" t="str">
        <f>LEFT(ScanWorkbook[[#This Row],[Pheno]],4)</f>
        <v>.</v>
      </c>
      <c r="I1108" s="7" t="str">
        <f>IF(SUM(COUNTIF(ScanWorkbook[[#This Row],[Pheno]],{"*.*"})),LEFT(ScanWorkbook[[#This Row],[Pheno]],7),_xlfn.CONCAT(LEFT(ScanWorkbook[[#This Row],[Pheno]],4),RIGHT(ScanWorkbook[[#This Row],[Pheno]],3)))</f>
        <v>.</v>
      </c>
      <c r="J1108" s="57" t="s">
        <v>8877</v>
      </c>
      <c r="K1108" s="2" t="str">
        <f>IF(ScanWorkbook[[#This Row],[METRC]]=0,"",IF(ScanWorkbook[[#This Row],[METRC]]="","",_xlfn.CONCAT(ScanWorkbook[[#This Row],[Pheno Abv]],".",RIGHT(ScanWorkbook[[#This Row],[METRC]],6))))</f>
        <v>...</v>
      </c>
      <c r="L1108" s="7" t="s">
        <v>522</v>
      </c>
    </row>
    <row r="1109" spans="1:12" x14ac:dyDescent="0.25">
      <c r="A1109" s="8">
        <v>4</v>
      </c>
      <c r="B1109" s="54" t="s">
        <v>8173</v>
      </c>
      <c r="C1109" s="131" t="s">
        <v>7439</v>
      </c>
      <c r="D1109" s="9">
        <v>20</v>
      </c>
      <c r="E1109" s="8" t="s">
        <v>8224</v>
      </c>
      <c r="F1109" s="7" t="str">
        <f>IF(ISEVEN(ROW(ScanWorkbook[[#This Row],[SCAN INTO THIS COLUMN]])),C1109,"")</f>
        <v/>
      </c>
      <c r="G1109" s="7" t="str">
        <f>IF(ISEVEN(ROW(ScanWorkbook[[#This Row],[SCAN INTO THIS COLUMN]])),C1110,"")</f>
        <v/>
      </c>
      <c r="H1109" s="7" t="str">
        <f>LEFT(ScanWorkbook[[#This Row],[Pheno]],4)</f>
        <v/>
      </c>
      <c r="I1109" s="7" t="str">
        <f>IF(SUM(COUNTIF(ScanWorkbook[[#This Row],[Pheno]],{"*.*"})),LEFT(ScanWorkbook[[#This Row],[Pheno]],7),_xlfn.CONCAT(LEFT(ScanWorkbook[[#This Row],[Pheno]],4),RIGHT(ScanWorkbook[[#This Row],[Pheno]],3)))</f>
        <v/>
      </c>
      <c r="J1109" s="57" t="s">
        <v>8877</v>
      </c>
      <c r="K1109" s="2" t="str">
        <f>IF(ScanWorkbook[[#This Row],[METRC]]=0,"",IF(ScanWorkbook[[#This Row],[METRC]]="","",_xlfn.CONCAT(ScanWorkbook[[#This Row],[Pheno Abv]],".",RIGHT(ScanWorkbook[[#This Row],[METRC]],6))))</f>
        <v/>
      </c>
      <c r="L1109" s="7" t="s">
        <v>522</v>
      </c>
    </row>
    <row r="1110" spans="1:12" x14ac:dyDescent="0.25">
      <c r="A1110" s="8">
        <v>4</v>
      </c>
      <c r="B1110" s="54" t="s">
        <v>8173</v>
      </c>
      <c r="C1110" s="131" t="s">
        <v>7439</v>
      </c>
      <c r="D1110" s="9">
        <v>21</v>
      </c>
      <c r="E1110" s="8" t="s">
        <v>8224</v>
      </c>
      <c r="F1110" s="7" t="str">
        <f>IF(ISEVEN(ROW(ScanWorkbook[[#This Row],[SCAN INTO THIS COLUMN]])),C1110,"")</f>
        <v>.</v>
      </c>
      <c r="G1110" s="7" t="str">
        <f>IF(ISEVEN(ROW(ScanWorkbook[[#This Row],[SCAN INTO THIS COLUMN]])),C1111,"")</f>
        <v>.</v>
      </c>
      <c r="H1110" s="7" t="str">
        <f>LEFT(ScanWorkbook[[#This Row],[Pheno]],4)</f>
        <v>.</v>
      </c>
      <c r="I1110" s="7" t="str">
        <f>IF(SUM(COUNTIF(ScanWorkbook[[#This Row],[Pheno]],{"*.*"})),LEFT(ScanWorkbook[[#This Row],[Pheno]],7),_xlfn.CONCAT(LEFT(ScanWorkbook[[#This Row],[Pheno]],4),RIGHT(ScanWorkbook[[#This Row],[Pheno]],3)))</f>
        <v>.</v>
      </c>
      <c r="J1110" s="57" t="s">
        <v>8878</v>
      </c>
      <c r="K1110" s="2" t="str">
        <f>IF(ScanWorkbook[[#This Row],[METRC]]=0,"",IF(ScanWorkbook[[#This Row],[METRC]]="","",_xlfn.CONCAT(ScanWorkbook[[#This Row],[Pheno Abv]],".",RIGHT(ScanWorkbook[[#This Row],[METRC]],6))))</f>
        <v>...</v>
      </c>
      <c r="L1110" s="7" t="s">
        <v>522</v>
      </c>
    </row>
    <row r="1111" spans="1:12" x14ac:dyDescent="0.25">
      <c r="A1111" s="8">
        <v>4</v>
      </c>
      <c r="B1111" s="54" t="s">
        <v>8173</v>
      </c>
      <c r="C1111" s="131" t="s">
        <v>7439</v>
      </c>
      <c r="D1111" s="9">
        <v>21</v>
      </c>
      <c r="E1111" s="8" t="s">
        <v>8224</v>
      </c>
      <c r="F1111" s="7" t="str">
        <f>IF(ISEVEN(ROW(ScanWorkbook[[#This Row],[SCAN INTO THIS COLUMN]])),C1111,"")</f>
        <v/>
      </c>
      <c r="G1111" s="7" t="str">
        <f>IF(ISEVEN(ROW(ScanWorkbook[[#This Row],[SCAN INTO THIS COLUMN]])),C1112,"")</f>
        <v/>
      </c>
      <c r="H1111" s="7" t="str">
        <f>LEFT(ScanWorkbook[[#This Row],[Pheno]],4)</f>
        <v/>
      </c>
      <c r="I1111" s="7" t="str">
        <f>IF(SUM(COUNTIF(ScanWorkbook[[#This Row],[Pheno]],{"*.*"})),LEFT(ScanWorkbook[[#This Row],[Pheno]],7),_xlfn.CONCAT(LEFT(ScanWorkbook[[#This Row],[Pheno]],4),RIGHT(ScanWorkbook[[#This Row],[Pheno]],3)))</f>
        <v/>
      </c>
      <c r="J1111" s="57" t="s">
        <v>8878</v>
      </c>
      <c r="K1111" s="2" t="str">
        <f>IF(ScanWorkbook[[#This Row],[METRC]]=0,"",IF(ScanWorkbook[[#This Row],[METRC]]="","",_xlfn.CONCAT(ScanWorkbook[[#This Row],[Pheno Abv]],".",RIGHT(ScanWorkbook[[#This Row],[METRC]],6))))</f>
        <v/>
      </c>
      <c r="L1111" s="7" t="s">
        <v>522</v>
      </c>
    </row>
    <row r="1112" spans="1:12" x14ac:dyDescent="0.25">
      <c r="A1112" s="8">
        <v>4</v>
      </c>
      <c r="B1112" s="54" t="s">
        <v>8173</v>
      </c>
      <c r="C1112" s="131" t="s">
        <v>7439</v>
      </c>
      <c r="D1112" s="9">
        <v>22</v>
      </c>
      <c r="E1112" s="8" t="s">
        <v>8224</v>
      </c>
      <c r="F1112" s="7" t="str">
        <f>IF(ISEVEN(ROW(ScanWorkbook[[#This Row],[SCAN INTO THIS COLUMN]])),C1112,"")</f>
        <v>.</v>
      </c>
      <c r="G1112" s="7" t="str">
        <f>IF(ISEVEN(ROW(ScanWorkbook[[#This Row],[SCAN INTO THIS COLUMN]])),C1113,"")</f>
        <v>.</v>
      </c>
      <c r="H1112" s="7" t="str">
        <f>LEFT(ScanWorkbook[[#This Row],[Pheno]],4)</f>
        <v>.</v>
      </c>
      <c r="I1112" s="7" t="str">
        <f>IF(SUM(COUNTIF(ScanWorkbook[[#This Row],[Pheno]],{"*.*"})),LEFT(ScanWorkbook[[#This Row],[Pheno]],7),_xlfn.CONCAT(LEFT(ScanWorkbook[[#This Row],[Pheno]],4),RIGHT(ScanWorkbook[[#This Row],[Pheno]],3)))</f>
        <v>.</v>
      </c>
      <c r="J1112" s="57" t="s">
        <v>8879</v>
      </c>
      <c r="K1112" s="2" t="str">
        <f>IF(ScanWorkbook[[#This Row],[METRC]]=0,"",IF(ScanWorkbook[[#This Row],[METRC]]="","",_xlfn.CONCAT(ScanWorkbook[[#This Row],[Pheno Abv]],".",RIGHT(ScanWorkbook[[#This Row],[METRC]],6))))</f>
        <v>...</v>
      </c>
      <c r="L1112" s="7" t="s">
        <v>522</v>
      </c>
    </row>
    <row r="1113" spans="1:12" x14ac:dyDescent="0.25">
      <c r="A1113" s="8">
        <v>4</v>
      </c>
      <c r="B1113" s="54" t="s">
        <v>8173</v>
      </c>
      <c r="C1113" s="131" t="s">
        <v>7439</v>
      </c>
      <c r="D1113" s="9">
        <v>22</v>
      </c>
      <c r="E1113" s="8" t="s">
        <v>8224</v>
      </c>
      <c r="F1113" s="7" t="str">
        <f>IF(ISEVEN(ROW(ScanWorkbook[[#This Row],[SCAN INTO THIS COLUMN]])),C1113,"")</f>
        <v/>
      </c>
      <c r="G1113" s="7" t="str">
        <f>IF(ISEVEN(ROW(ScanWorkbook[[#This Row],[SCAN INTO THIS COLUMN]])),C1114,"")</f>
        <v/>
      </c>
      <c r="H1113" s="7" t="str">
        <f>LEFT(ScanWorkbook[[#This Row],[Pheno]],4)</f>
        <v/>
      </c>
      <c r="I1113" s="7" t="str">
        <f>IF(SUM(COUNTIF(ScanWorkbook[[#This Row],[Pheno]],{"*.*"})),LEFT(ScanWorkbook[[#This Row],[Pheno]],7),_xlfn.CONCAT(LEFT(ScanWorkbook[[#This Row],[Pheno]],4),RIGHT(ScanWorkbook[[#This Row],[Pheno]],3)))</f>
        <v/>
      </c>
      <c r="J1113" s="57" t="s">
        <v>8879</v>
      </c>
      <c r="K1113" s="2" t="str">
        <f>IF(ScanWorkbook[[#This Row],[METRC]]=0,"",IF(ScanWorkbook[[#This Row],[METRC]]="","",_xlfn.CONCAT(ScanWorkbook[[#This Row],[Pheno Abv]],".",RIGHT(ScanWorkbook[[#This Row],[METRC]],6))))</f>
        <v/>
      </c>
      <c r="L1113" s="7" t="s">
        <v>522</v>
      </c>
    </row>
    <row r="1114" spans="1:12" x14ac:dyDescent="0.25">
      <c r="A1114" s="8">
        <v>4</v>
      </c>
      <c r="B1114" s="54" t="s">
        <v>8173</v>
      </c>
      <c r="C1114" s="131" t="s">
        <v>7439</v>
      </c>
      <c r="D1114" s="9">
        <v>23</v>
      </c>
      <c r="E1114" s="8" t="s">
        <v>8224</v>
      </c>
      <c r="F1114" s="7" t="str">
        <f>IF(ISEVEN(ROW(ScanWorkbook[[#This Row],[SCAN INTO THIS COLUMN]])),C1114,"")</f>
        <v>.</v>
      </c>
      <c r="G1114" s="7" t="str">
        <f>IF(ISEVEN(ROW(ScanWorkbook[[#This Row],[SCAN INTO THIS COLUMN]])),C1115,"")</f>
        <v>.</v>
      </c>
      <c r="H1114" s="7" t="str">
        <f>LEFT(ScanWorkbook[[#This Row],[Pheno]],4)</f>
        <v>.</v>
      </c>
      <c r="I1114" s="7" t="str">
        <f>IF(SUM(COUNTIF(ScanWorkbook[[#This Row],[Pheno]],{"*.*"})),LEFT(ScanWorkbook[[#This Row],[Pheno]],7),_xlfn.CONCAT(LEFT(ScanWorkbook[[#This Row],[Pheno]],4),RIGHT(ScanWorkbook[[#This Row],[Pheno]],3)))</f>
        <v>.</v>
      </c>
      <c r="J1114" s="57" t="s">
        <v>8880</v>
      </c>
      <c r="K1114" s="2" t="str">
        <f>IF(ScanWorkbook[[#This Row],[METRC]]=0,"",IF(ScanWorkbook[[#This Row],[METRC]]="","",_xlfn.CONCAT(ScanWorkbook[[#This Row],[Pheno Abv]],".",RIGHT(ScanWorkbook[[#This Row],[METRC]],6))))</f>
        <v>...</v>
      </c>
      <c r="L1114" s="7" t="s">
        <v>522</v>
      </c>
    </row>
    <row r="1115" spans="1:12" x14ac:dyDescent="0.25">
      <c r="A1115" s="8">
        <v>4</v>
      </c>
      <c r="B1115" s="54" t="s">
        <v>8173</v>
      </c>
      <c r="C1115" s="131" t="s">
        <v>7439</v>
      </c>
      <c r="D1115" s="9">
        <v>23</v>
      </c>
      <c r="E1115" s="8" t="s">
        <v>8224</v>
      </c>
      <c r="F1115" s="7" t="str">
        <f>IF(ISEVEN(ROW(ScanWorkbook[[#This Row],[SCAN INTO THIS COLUMN]])),C1115,"")</f>
        <v/>
      </c>
      <c r="G1115" s="7" t="str">
        <f>IF(ISEVEN(ROW(ScanWorkbook[[#This Row],[SCAN INTO THIS COLUMN]])),C1116,"")</f>
        <v/>
      </c>
      <c r="H1115" s="7" t="str">
        <f>LEFT(ScanWorkbook[[#This Row],[Pheno]],4)</f>
        <v/>
      </c>
      <c r="I1115" s="7" t="str">
        <f>IF(SUM(COUNTIF(ScanWorkbook[[#This Row],[Pheno]],{"*.*"})),LEFT(ScanWorkbook[[#This Row],[Pheno]],7),_xlfn.CONCAT(LEFT(ScanWorkbook[[#This Row],[Pheno]],4),RIGHT(ScanWorkbook[[#This Row],[Pheno]],3)))</f>
        <v/>
      </c>
      <c r="J1115" s="57" t="s">
        <v>8880</v>
      </c>
      <c r="K1115" s="2" t="str">
        <f>IF(ScanWorkbook[[#This Row],[METRC]]=0,"",IF(ScanWorkbook[[#This Row],[METRC]]="","",_xlfn.CONCAT(ScanWorkbook[[#This Row],[Pheno Abv]],".",RIGHT(ScanWorkbook[[#This Row],[METRC]],6))))</f>
        <v/>
      </c>
      <c r="L1115" s="7" t="s">
        <v>522</v>
      </c>
    </row>
    <row r="1116" spans="1:12" x14ac:dyDescent="0.25">
      <c r="A1116" s="8">
        <v>4</v>
      </c>
      <c r="B1116" s="54" t="s">
        <v>8173</v>
      </c>
      <c r="C1116" s="131" t="s">
        <v>7439</v>
      </c>
      <c r="D1116" s="9">
        <v>24</v>
      </c>
      <c r="E1116" s="8" t="s">
        <v>8224</v>
      </c>
      <c r="F1116" s="7" t="str">
        <f>IF(ISEVEN(ROW(ScanWorkbook[[#This Row],[SCAN INTO THIS COLUMN]])),C1116,"")</f>
        <v>.</v>
      </c>
      <c r="G1116" s="7" t="str">
        <f>IF(ISEVEN(ROW(ScanWorkbook[[#This Row],[SCAN INTO THIS COLUMN]])),C1117,"")</f>
        <v>.</v>
      </c>
      <c r="H1116" s="7" t="str">
        <f>LEFT(ScanWorkbook[[#This Row],[Pheno]],4)</f>
        <v>.</v>
      </c>
      <c r="I1116" s="7" t="str">
        <f>IF(SUM(COUNTIF(ScanWorkbook[[#This Row],[Pheno]],{"*.*"})),LEFT(ScanWorkbook[[#This Row],[Pheno]],7),_xlfn.CONCAT(LEFT(ScanWorkbook[[#This Row],[Pheno]],4),RIGHT(ScanWorkbook[[#This Row],[Pheno]],3)))</f>
        <v>.</v>
      </c>
      <c r="J1116" s="57" t="s">
        <v>8881</v>
      </c>
      <c r="K1116" s="2" t="str">
        <f>IF(ScanWorkbook[[#This Row],[METRC]]=0,"",IF(ScanWorkbook[[#This Row],[METRC]]="","",_xlfn.CONCAT(ScanWorkbook[[#This Row],[Pheno Abv]],".",RIGHT(ScanWorkbook[[#This Row],[METRC]],6))))</f>
        <v>...</v>
      </c>
      <c r="L1116" s="7" t="s">
        <v>522</v>
      </c>
    </row>
    <row r="1117" spans="1:12" x14ac:dyDescent="0.25">
      <c r="A1117" s="8">
        <v>4</v>
      </c>
      <c r="B1117" s="54" t="s">
        <v>8173</v>
      </c>
      <c r="C1117" s="131" t="s">
        <v>7439</v>
      </c>
      <c r="D1117" s="9">
        <v>24</v>
      </c>
      <c r="E1117" s="8" t="s">
        <v>8224</v>
      </c>
      <c r="F1117" s="7" t="str">
        <f>IF(ISEVEN(ROW(ScanWorkbook[[#This Row],[SCAN INTO THIS COLUMN]])),C1117,"")</f>
        <v/>
      </c>
      <c r="G1117" s="7" t="str">
        <f>IF(ISEVEN(ROW(ScanWorkbook[[#This Row],[SCAN INTO THIS COLUMN]])),C1118,"")</f>
        <v/>
      </c>
      <c r="H1117" s="7" t="str">
        <f>LEFT(ScanWorkbook[[#This Row],[Pheno]],4)</f>
        <v/>
      </c>
      <c r="I1117" s="7" t="str">
        <f>IF(SUM(COUNTIF(ScanWorkbook[[#This Row],[Pheno]],{"*.*"})),LEFT(ScanWorkbook[[#This Row],[Pheno]],7),_xlfn.CONCAT(LEFT(ScanWorkbook[[#This Row],[Pheno]],4),RIGHT(ScanWorkbook[[#This Row],[Pheno]],3)))</f>
        <v/>
      </c>
      <c r="J1117" s="57" t="s">
        <v>8881</v>
      </c>
      <c r="K1117" s="2" t="str">
        <f>IF(ScanWorkbook[[#This Row],[METRC]]=0,"",IF(ScanWorkbook[[#This Row],[METRC]]="","",_xlfn.CONCAT(ScanWorkbook[[#This Row],[Pheno Abv]],".",RIGHT(ScanWorkbook[[#This Row],[METRC]],6))))</f>
        <v/>
      </c>
      <c r="L1117" s="7" t="s">
        <v>522</v>
      </c>
    </row>
    <row r="1118" spans="1:12" x14ac:dyDescent="0.25">
      <c r="A1118" s="8">
        <v>4</v>
      </c>
      <c r="B1118" s="54" t="s">
        <v>8173</v>
      </c>
      <c r="C1118" s="131" t="s">
        <v>7439</v>
      </c>
      <c r="D1118" s="8">
        <v>25</v>
      </c>
      <c r="E1118" s="8" t="s">
        <v>8224</v>
      </c>
      <c r="F1118" s="7" t="str">
        <f>IF(ISEVEN(ROW(ScanWorkbook[[#This Row],[SCAN INTO THIS COLUMN]])),C1118,"")</f>
        <v>.</v>
      </c>
      <c r="G1118" s="7" t="str">
        <f>IF(ISEVEN(ROW(ScanWorkbook[[#This Row],[SCAN INTO THIS COLUMN]])),C1119,"")</f>
        <v>.</v>
      </c>
      <c r="H1118" s="7" t="str">
        <f>LEFT(ScanWorkbook[[#This Row],[Pheno]],4)</f>
        <v>.</v>
      </c>
      <c r="I1118" s="7" t="str">
        <f>IF(SUM(COUNTIF(ScanWorkbook[[#This Row],[Pheno]],{"*.*"})),LEFT(ScanWorkbook[[#This Row],[Pheno]],7),_xlfn.CONCAT(LEFT(ScanWorkbook[[#This Row],[Pheno]],4),RIGHT(ScanWorkbook[[#This Row],[Pheno]],3)))</f>
        <v>.</v>
      </c>
      <c r="J1118" s="57" t="s">
        <v>8882</v>
      </c>
      <c r="K1118" s="2" t="str">
        <f>IF(ScanWorkbook[[#This Row],[METRC]]=0,"",IF(ScanWorkbook[[#This Row],[METRC]]="","",_xlfn.CONCAT(ScanWorkbook[[#This Row],[Pheno Abv]],".",RIGHT(ScanWorkbook[[#This Row],[METRC]],6))))</f>
        <v>...</v>
      </c>
      <c r="L1118" s="7" t="s">
        <v>522</v>
      </c>
    </row>
    <row r="1119" spans="1:12" x14ac:dyDescent="0.25">
      <c r="A1119" s="8">
        <v>4</v>
      </c>
      <c r="B1119" s="54" t="s">
        <v>8173</v>
      </c>
      <c r="C1119" s="131" t="s">
        <v>7439</v>
      </c>
      <c r="D1119" s="8">
        <v>25</v>
      </c>
      <c r="E1119" s="8" t="s">
        <v>8224</v>
      </c>
      <c r="F1119" s="7" t="str">
        <f>IF(ISEVEN(ROW(ScanWorkbook[[#This Row],[SCAN INTO THIS COLUMN]])),C1119,"")</f>
        <v/>
      </c>
      <c r="G1119" s="7" t="str">
        <f>IF(ISEVEN(ROW(ScanWorkbook[[#This Row],[SCAN INTO THIS COLUMN]])),C1120,"")</f>
        <v/>
      </c>
      <c r="H1119" s="7" t="str">
        <f>LEFT(ScanWorkbook[[#This Row],[Pheno]],4)</f>
        <v/>
      </c>
      <c r="I1119" s="7" t="str">
        <f>IF(SUM(COUNTIF(ScanWorkbook[[#This Row],[Pheno]],{"*.*"})),LEFT(ScanWorkbook[[#This Row],[Pheno]],7),_xlfn.CONCAT(LEFT(ScanWorkbook[[#This Row],[Pheno]],4),RIGHT(ScanWorkbook[[#This Row],[Pheno]],3)))</f>
        <v/>
      </c>
      <c r="J1119" s="57" t="s">
        <v>8882</v>
      </c>
      <c r="K1119" s="2" t="str">
        <f>IF(ScanWorkbook[[#This Row],[METRC]]=0,"",IF(ScanWorkbook[[#This Row],[METRC]]="","",_xlfn.CONCAT(ScanWorkbook[[#This Row],[Pheno Abv]],".",RIGHT(ScanWorkbook[[#This Row],[METRC]],6))))</f>
        <v/>
      </c>
      <c r="L1119" s="7" t="s">
        <v>522</v>
      </c>
    </row>
    <row r="1120" spans="1:12" x14ac:dyDescent="0.25">
      <c r="A1120" s="8">
        <v>4</v>
      </c>
      <c r="B1120" s="54" t="s">
        <v>8173</v>
      </c>
      <c r="C1120" s="131" t="s">
        <v>7439</v>
      </c>
      <c r="D1120" s="8">
        <v>26</v>
      </c>
      <c r="E1120" s="8" t="s">
        <v>8224</v>
      </c>
      <c r="F1120" s="7" t="str">
        <f>IF(ISEVEN(ROW(ScanWorkbook[[#This Row],[SCAN INTO THIS COLUMN]])),C1120,"")</f>
        <v>.</v>
      </c>
      <c r="G1120" s="7" t="str">
        <f>IF(ISEVEN(ROW(ScanWorkbook[[#This Row],[SCAN INTO THIS COLUMN]])),C1121,"")</f>
        <v>.</v>
      </c>
      <c r="H1120" s="7" t="str">
        <f>LEFT(ScanWorkbook[[#This Row],[Pheno]],4)</f>
        <v>.</v>
      </c>
      <c r="I1120" s="7" t="str">
        <f>IF(SUM(COUNTIF(ScanWorkbook[[#This Row],[Pheno]],{"*.*"})),LEFT(ScanWorkbook[[#This Row],[Pheno]],7),_xlfn.CONCAT(LEFT(ScanWorkbook[[#This Row],[Pheno]],4),RIGHT(ScanWorkbook[[#This Row],[Pheno]],3)))</f>
        <v>.</v>
      </c>
      <c r="J1120" s="57" t="s">
        <v>8883</v>
      </c>
      <c r="K1120" s="2" t="str">
        <f>IF(ScanWorkbook[[#This Row],[METRC]]=0,"",IF(ScanWorkbook[[#This Row],[METRC]]="","",_xlfn.CONCAT(ScanWorkbook[[#This Row],[Pheno Abv]],".",RIGHT(ScanWorkbook[[#This Row],[METRC]],6))))</f>
        <v>...</v>
      </c>
      <c r="L1120" s="7" t="s">
        <v>522</v>
      </c>
    </row>
    <row r="1121" spans="1:12" x14ac:dyDescent="0.25">
      <c r="A1121" s="8">
        <v>4</v>
      </c>
      <c r="B1121" s="54" t="s">
        <v>8173</v>
      </c>
      <c r="C1121" s="131" t="s">
        <v>7439</v>
      </c>
      <c r="D1121" s="8">
        <v>26</v>
      </c>
      <c r="E1121" s="8" t="s">
        <v>8224</v>
      </c>
      <c r="F1121" s="7" t="str">
        <f>IF(ISEVEN(ROW(ScanWorkbook[[#This Row],[SCAN INTO THIS COLUMN]])),C1121,"")</f>
        <v/>
      </c>
      <c r="G1121" s="7" t="str">
        <f>IF(ISEVEN(ROW(ScanWorkbook[[#This Row],[SCAN INTO THIS COLUMN]])),C1122,"")</f>
        <v/>
      </c>
      <c r="H1121" s="7" t="str">
        <f>LEFT(ScanWorkbook[[#This Row],[Pheno]],4)</f>
        <v/>
      </c>
      <c r="I1121" s="7" t="str">
        <f>IF(SUM(COUNTIF(ScanWorkbook[[#This Row],[Pheno]],{"*.*"})),LEFT(ScanWorkbook[[#This Row],[Pheno]],7),_xlfn.CONCAT(LEFT(ScanWorkbook[[#This Row],[Pheno]],4),RIGHT(ScanWorkbook[[#This Row],[Pheno]],3)))</f>
        <v/>
      </c>
      <c r="J1121" s="57" t="s">
        <v>8883</v>
      </c>
      <c r="K1121" s="2" t="str">
        <f>IF(ScanWorkbook[[#This Row],[METRC]]=0,"",IF(ScanWorkbook[[#This Row],[METRC]]="","",_xlfn.CONCAT(ScanWorkbook[[#This Row],[Pheno Abv]],".",RIGHT(ScanWorkbook[[#This Row],[METRC]],6))))</f>
        <v/>
      </c>
      <c r="L1121" s="7" t="s">
        <v>522</v>
      </c>
    </row>
    <row r="1122" spans="1:12" x14ac:dyDescent="0.25">
      <c r="A1122" s="8">
        <v>4</v>
      </c>
      <c r="B1122" s="54" t="s">
        <v>8173</v>
      </c>
      <c r="C1122" s="131" t="s">
        <v>7439</v>
      </c>
      <c r="D1122" s="8">
        <v>27</v>
      </c>
      <c r="E1122" s="8" t="s">
        <v>8224</v>
      </c>
      <c r="F1122" s="7" t="str">
        <f>IF(ISEVEN(ROW(ScanWorkbook[[#This Row],[SCAN INTO THIS COLUMN]])),C1122,"")</f>
        <v>.</v>
      </c>
      <c r="G1122" s="7" t="str">
        <f>IF(ISEVEN(ROW(ScanWorkbook[[#This Row],[SCAN INTO THIS COLUMN]])),C1123,"")</f>
        <v>.</v>
      </c>
      <c r="H1122" s="7" t="str">
        <f>LEFT(ScanWorkbook[[#This Row],[Pheno]],4)</f>
        <v>.</v>
      </c>
      <c r="I1122" s="7" t="str">
        <f>IF(SUM(COUNTIF(ScanWorkbook[[#This Row],[Pheno]],{"*.*"})),LEFT(ScanWorkbook[[#This Row],[Pheno]],7),_xlfn.CONCAT(LEFT(ScanWorkbook[[#This Row],[Pheno]],4),RIGHT(ScanWorkbook[[#This Row],[Pheno]],3)))</f>
        <v>.</v>
      </c>
      <c r="J1122" s="57" t="s">
        <v>8884</v>
      </c>
      <c r="K1122" s="2" t="str">
        <f>IF(ScanWorkbook[[#This Row],[METRC]]=0,"",IF(ScanWorkbook[[#This Row],[METRC]]="","",_xlfn.CONCAT(ScanWorkbook[[#This Row],[Pheno Abv]],".",RIGHT(ScanWorkbook[[#This Row],[METRC]],6))))</f>
        <v>...</v>
      </c>
      <c r="L1122" s="7" t="s">
        <v>522</v>
      </c>
    </row>
    <row r="1123" spans="1:12" x14ac:dyDescent="0.25">
      <c r="A1123" s="8">
        <v>4</v>
      </c>
      <c r="B1123" s="54" t="s">
        <v>8173</v>
      </c>
      <c r="C1123" s="131" t="s">
        <v>7439</v>
      </c>
      <c r="D1123" s="8">
        <v>27</v>
      </c>
      <c r="E1123" s="8" t="s">
        <v>8224</v>
      </c>
      <c r="F1123" s="7" t="str">
        <f>IF(ISEVEN(ROW(ScanWorkbook[[#This Row],[SCAN INTO THIS COLUMN]])),C1123,"")</f>
        <v/>
      </c>
      <c r="G1123" s="7" t="str">
        <f>IF(ISEVEN(ROW(ScanWorkbook[[#This Row],[SCAN INTO THIS COLUMN]])),C1124,"")</f>
        <v/>
      </c>
      <c r="H1123" s="7" t="str">
        <f>LEFT(ScanWorkbook[[#This Row],[Pheno]],4)</f>
        <v/>
      </c>
      <c r="I1123" s="7" t="str">
        <f>IF(SUM(COUNTIF(ScanWorkbook[[#This Row],[Pheno]],{"*.*"})),LEFT(ScanWorkbook[[#This Row],[Pheno]],7),_xlfn.CONCAT(LEFT(ScanWorkbook[[#This Row],[Pheno]],4),RIGHT(ScanWorkbook[[#This Row],[Pheno]],3)))</f>
        <v/>
      </c>
      <c r="J1123" s="57" t="s">
        <v>8884</v>
      </c>
      <c r="K1123" s="2" t="str">
        <f>IF(ScanWorkbook[[#This Row],[METRC]]=0,"",IF(ScanWorkbook[[#This Row],[METRC]]="","",_xlfn.CONCAT(ScanWorkbook[[#This Row],[Pheno Abv]],".",RIGHT(ScanWorkbook[[#This Row],[METRC]],6))))</f>
        <v/>
      </c>
      <c r="L1123" s="7" t="s">
        <v>522</v>
      </c>
    </row>
    <row r="1124" spans="1:12" x14ac:dyDescent="0.25">
      <c r="A1124" s="8">
        <v>4</v>
      </c>
      <c r="B1124" s="54" t="s">
        <v>8173</v>
      </c>
      <c r="C1124" s="131" t="s">
        <v>7439</v>
      </c>
      <c r="D1124" s="8">
        <v>28</v>
      </c>
      <c r="E1124" s="8" t="s">
        <v>8224</v>
      </c>
      <c r="F1124" s="7" t="str">
        <f>IF(ISEVEN(ROW(ScanWorkbook[[#This Row],[SCAN INTO THIS COLUMN]])),C1124,"")</f>
        <v>.</v>
      </c>
      <c r="G1124" s="7" t="str">
        <f>IF(ISEVEN(ROW(ScanWorkbook[[#This Row],[SCAN INTO THIS COLUMN]])),C1125,"")</f>
        <v>.</v>
      </c>
      <c r="H1124" s="7" t="str">
        <f>LEFT(ScanWorkbook[[#This Row],[Pheno]],4)</f>
        <v>.</v>
      </c>
      <c r="I1124" s="7" t="str">
        <f>IF(SUM(COUNTIF(ScanWorkbook[[#This Row],[Pheno]],{"*.*"})),LEFT(ScanWorkbook[[#This Row],[Pheno]],7),_xlfn.CONCAT(LEFT(ScanWorkbook[[#This Row],[Pheno]],4),RIGHT(ScanWorkbook[[#This Row],[Pheno]],3)))</f>
        <v>.</v>
      </c>
      <c r="J1124" s="57" t="s">
        <v>8885</v>
      </c>
      <c r="K1124" s="2" t="str">
        <f>IF(ScanWorkbook[[#This Row],[METRC]]=0,"",IF(ScanWorkbook[[#This Row],[METRC]]="","",_xlfn.CONCAT(ScanWorkbook[[#This Row],[Pheno Abv]],".",RIGHT(ScanWorkbook[[#This Row],[METRC]],6))))</f>
        <v>...</v>
      </c>
      <c r="L1124" s="7" t="s">
        <v>522</v>
      </c>
    </row>
    <row r="1125" spans="1:12" x14ac:dyDescent="0.25">
      <c r="A1125" s="8">
        <v>4</v>
      </c>
      <c r="B1125" s="54" t="s">
        <v>8173</v>
      </c>
      <c r="C1125" s="131" t="s">
        <v>7439</v>
      </c>
      <c r="D1125" s="8">
        <v>28</v>
      </c>
      <c r="E1125" s="8" t="s">
        <v>8224</v>
      </c>
      <c r="F1125" s="7" t="str">
        <f>IF(ISEVEN(ROW(ScanWorkbook[[#This Row],[SCAN INTO THIS COLUMN]])),C1125,"")</f>
        <v/>
      </c>
      <c r="G1125" s="7" t="str">
        <f>IF(ISEVEN(ROW(ScanWorkbook[[#This Row],[SCAN INTO THIS COLUMN]])),C1126,"")</f>
        <v/>
      </c>
      <c r="H1125" s="7" t="str">
        <f>LEFT(ScanWorkbook[[#This Row],[Pheno]],4)</f>
        <v/>
      </c>
      <c r="I1125" s="7" t="str">
        <f>IF(SUM(COUNTIF(ScanWorkbook[[#This Row],[Pheno]],{"*.*"})),LEFT(ScanWorkbook[[#This Row],[Pheno]],7),_xlfn.CONCAT(LEFT(ScanWorkbook[[#This Row],[Pheno]],4),RIGHT(ScanWorkbook[[#This Row],[Pheno]],3)))</f>
        <v/>
      </c>
      <c r="J1125" s="57" t="s">
        <v>8885</v>
      </c>
      <c r="K1125" s="2" t="str">
        <f>IF(ScanWorkbook[[#This Row],[METRC]]=0,"",IF(ScanWorkbook[[#This Row],[METRC]]="","",_xlfn.CONCAT(ScanWorkbook[[#This Row],[Pheno Abv]],".",RIGHT(ScanWorkbook[[#This Row],[METRC]],6))))</f>
        <v/>
      </c>
      <c r="L1125" s="7" t="s">
        <v>522</v>
      </c>
    </row>
    <row r="1126" spans="1:12" x14ac:dyDescent="0.25">
      <c r="A1126" s="8">
        <v>4</v>
      </c>
      <c r="B1126" s="54" t="s">
        <v>8173</v>
      </c>
      <c r="C1126" s="131" t="s">
        <v>7439</v>
      </c>
      <c r="D1126" s="8">
        <v>29</v>
      </c>
      <c r="E1126" s="8" t="s">
        <v>8224</v>
      </c>
      <c r="F1126" s="7" t="str">
        <f>IF(ISEVEN(ROW(ScanWorkbook[[#This Row],[SCAN INTO THIS COLUMN]])),C1126,"")</f>
        <v>.</v>
      </c>
      <c r="G1126" s="7" t="str">
        <f>IF(ISEVEN(ROW(ScanWorkbook[[#This Row],[SCAN INTO THIS COLUMN]])),C1127,"")</f>
        <v>.</v>
      </c>
      <c r="H1126" s="7" t="str">
        <f>LEFT(ScanWorkbook[[#This Row],[Pheno]],4)</f>
        <v>.</v>
      </c>
      <c r="I1126" s="7" t="str">
        <f>IF(SUM(COUNTIF(ScanWorkbook[[#This Row],[Pheno]],{"*.*"})),LEFT(ScanWorkbook[[#This Row],[Pheno]],7),_xlfn.CONCAT(LEFT(ScanWorkbook[[#This Row],[Pheno]],4),RIGHT(ScanWorkbook[[#This Row],[Pheno]],3)))</f>
        <v>.</v>
      </c>
      <c r="J1126" s="57" t="s">
        <v>8886</v>
      </c>
      <c r="K1126" s="2" t="str">
        <f>IF(ScanWorkbook[[#This Row],[METRC]]=0,"",IF(ScanWorkbook[[#This Row],[METRC]]="","",_xlfn.CONCAT(ScanWorkbook[[#This Row],[Pheno Abv]],".",RIGHT(ScanWorkbook[[#This Row],[METRC]],6))))</f>
        <v>...</v>
      </c>
      <c r="L1126" s="7" t="s">
        <v>522</v>
      </c>
    </row>
    <row r="1127" spans="1:12" x14ac:dyDescent="0.25">
      <c r="A1127" s="8">
        <v>4</v>
      </c>
      <c r="B1127" s="54" t="s">
        <v>8173</v>
      </c>
      <c r="C1127" s="131" t="s">
        <v>7439</v>
      </c>
      <c r="D1127" s="8">
        <v>29</v>
      </c>
      <c r="E1127" s="8" t="s">
        <v>8224</v>
      </c>
      <c r="F1127" s="7" t="str">
        <f>IF(ISEVEN(ROW(ScanWorkbook[[#This Row],[SCAN INTO THIS COLUMN]])),C1127,"")</f>
        <v/>
      </c>
      <c r="G1127" s="7" t="str">
        <f>IF(ISEVEN(ROW(ScanWorkbook[[#This Row],[SCAN INTO THIS COLUMN]])),C1128,"")</f>
        <v/>
      </c>
      <c r="H1127" s="7" t="str">
        <f>LEFT(ScanWorkbook[[#This Row],[Pheno]],4)</f>
        <v/>
      </c>
      <c r="I1127" s="7" t="str">
        <f>IF(SUM(COUNTIF(ScanWorkbook[[#This Row],[Pheno]],{"*.*"})),LEFT(ScanWorkbook[[#This Row],[Pheno]],7),_xlfn.CONCAT(LEFT(ScanWorkbook[[#This Row],[Pheno]],4),RIGHT(ScanWorkbook[[#This Row],[Pheno]],3)))</f>
        <v/>
      </c>
      <c r="J1127" s="57" t="s">
        <v>8886</v>
      </c>
      <c r="K1127" s="2" t="str">
        <f>IF(ScanWorkbook[[#This Row],[METRC]]=0,"",IF(ScanWorkbook[[#This Row],[METRC]]="","",_xlfn.CONCAT(ScanWorkbook[[#This Row],[Pheno Abv]],".",RIGHT(ScanWorkbook[[#This Row],[METRC]],6))))</f>
        <v/>
      </c>
      <c r="L1127" s="7" t="s">
        <v>522</v>
      </c>
    </row>
    <row r="1128" spans="1:12" x14ac:dyDescent="0.25">
      <c r="A1128" s="8">
        <v>4</v>
      </c>
      <c r="B1128" s="54" t="s">
        <v>8173</v>
      </c>
      <c r="C1128" s="131" t="s">
        <v>7439</v>
      </c>
      <c r="D1128" s="8">
        <v>30</v>
      </c>
      <c r="E1128" s="8" t="s">
        <v>8224</v>
      </c>
      <c r="F1128" s="7" t="str">
        <f>IF(ISEVEN(ROW(ScanWorkbook[[#This Row],[SCAN INTO THIS COLUMN]])),C1128,"")</f>
        <v>.</v>
      </c>
      <c r="G1128" s="7" t="str">
        <f>IF(ISEVEN(ROW(ScanWorkbook[[#This Row],[SCAN INTO THIS COLUMN]])),C1129,"")</f>
        <v>.</v>
      </c>
      <c r="H1128" s="7" t="str">
        <f>LEFT(ScanWorkbook[[#This Row],[Pheno]],4)</f>
        <v>.</v>
      </c>
      <c r="I1128" s="7" t="str">
        <f>IF(SUM(COUNTIF(ScanWorkbook[[#This Row],[Pheno]],{"*.*"})),LEFT(ScanWorkbook[[#This Row],[Pheno]],7),_xlfn.CONCAT(LEFT(ScanWorkbook[[#This Row],[Pheno]],4),RIGHT(ScanWorkbook[[#This Row],[Pheno]],3)))</f>
        <v>.</v>
      </c>
      <c r="J1128" s="57" t="s">
        <v>8887</v>
      </c>
      <c r="K1128" s="2" t="str">
        <f>IF(ScanWorkbook[[#This Row],[METRC]]=0,"",IF(ScanWorkbook[[#This Row],[METRC]]="","",_xlfn.CONCAT(ScanWorkbook[[#This Row],[Pheno Abv]],".",RIGHT(ScanWorkbook[[#This Row],[METRC]],6))))</f>
        <v>...</v>
      </c>
      <c r="L1128" s="7" t="s">
        <v>522</v>
      </c>
    </row>
    <row r="1129" spans="1:12" x14ac:dyDescent="0.25">
      <c r="A1129" s="11">
        <v>4</v>
      </c>
      <c r="B1129" s="55" t="s">
        <v>8173</v>
      </c>
      <c r="C1129" s="131" t="s">
        <v>7439</v>
      </c>
      <c r="D1129" s="11">
        <v>30</v>
      </c>
      <c r="E1129" s="8" t="s">
        <v>8224</v>
      </c>
      <c r="F1129" s="10" t="str">
        <f>IF(ISEVEN(ROW(ScanWorkbook[[#This Row],[SCAN INTO THIS COLUMN]])),C1129,"")</f>
        <v/>
      </c>
      <c r="G1129" s="10" t="str">
        <f>IF(ISEVEN(ROW(ScanWorkbook[[#This Row],[SCAN INTO THIS COLUMN]])),C1130,"")</f>
        <v/>
      </c>
      <c r="H1129" s="10" t="str">
        <f>LEFT(ScanWorkbook[[#This Row],[Pheno]],4)</f>
        <v/>
      </c>
      <c r="I1129" s="10" t="str">
        <f>IF(SUM(COUNTIF(ScanWorkbook[[#This Row],[Pheno]],{"*.*"})),LEFT(ScanWorkbook[[#This Row],[Pheno]],7),_xlfn.CONCAT(LEFT(ScanWorkbook[[#This Row],[Pheno]],4),RIGHT(ScanWorkbook[[#This Row],[Pheno]],3)))</f>
        <v/>
      </c>
      <c r="J1129" s="57" t="s">
        <v>8887</v>
      </c>
      <c r="K1129" s="2" t="str">
        <f>IF(ScanWorkbook[[#This Row],[METRC]]=0,"",IF(ScanWorkbook[[#This Row],[METRC]]="","",_xlfn.CONCAT(ScanWorkbook[[#This Row],[Pheno Abv]],".",RIGHT(ScanWorkbook[[#This Row],[METRC]],6))))</f>
        <v/>
      </c>
      <c r="L1129" s="7" t="s">
        <v>522</v>
      </c>
    </row>
    <row r="1130" spans="1:12" x14ac:dyDescent="0.25">
      <c r="A1130" s="8">
        <v>5</v>
      </c>
      <c r="B1130" s="54" t="s">
        <v>8173</v>
      </c>
      <c r="C1130" s="131" t="s">
        <v>9052</v>
      </c>
      <c r="D1130" s="9">
        <v>1</v>
      </c>
      <c r="E1130" s="8" t="s">
        <v>8225</v>
      </c>
      <c r="F1130" s="7" t="str">
        <f>IF(ISEVEN(ROW(ScanWorkbook[[#This Row],[SCAN INTO THIS COLUMN]])),C1130,"")</f>
        <v>1A4070000000065000092840</v>
      </c>
      <c r="G1130" s="7" t="str">
        <f>IF(ISEVEN(ROW(ScanWorkbook[[#This Row],[SCAN INTO THIS COLUMN]])),C1131,"")</f>
        <v>92CK119.084895</v>
      </c>
      <c r="H1130" s="7" t="str">
        <f>LEFT(ScanWorkbook[[#This Row],[Pheno]],4)</f>
        <v>92CK</v>
      </c>
      <c r="I1130" s="7" t="str">
        <f>IF(SUM(COUNTIF(ScanWorkbook[[#This Row],[Pheno]],{"*.*"})),LEFT(ScanWorkbook[[#This Row],[Pheno]],7),_xlfn.CONCAT(LEFT(ScanWorkbook[[#This Row],[Pheno]],4),RIGHT(ScanWorkbook[[#This Row],[Pheno]],3)))</f>
        <v>92CK119</v>
      </c>
      <c r="J1130" s="57" t="s">
        <v>8557</v>
      </c>
      <c r="K1130" s="2" t="str">
        <f>IF(ScanWorkbook[[#This Row],[METRC]]=0,"",IF(ScanWorkbook[[#This Row],[METRC]]="","",_xlfn.CONCAT(ScanWorkbook[[#This Row],[Pheno Abv]],".",RIGHT(ScanWorkbook[[#This Row],[METRC]],6))))</f>
        <v>92CK119.092840</v>
      </c>
      <c r="L1130" s="7" t="s">
        <v>522</v>
      </c>
    </row>
    <row r="1131" spans="1:12" x14ac:dyDescent="0.25">
      <c r="A1131" s="8">
        <v>5</v>
      </c>
      <c r="B1131" s="54" t="s">
        <v>8173</v>
      </c>
      <c r="C1131" s="131" t="s">
        <v>7824</v>
      </c>
      <c r="D1131" s="9">
        <v>1</v>
      </c>
      <c r="E1131" s="8" t="s">
        <v>8225</v>
      </c>
      <c r="F1131" s="7" t="str">
        <f>IF(ISEVEN(ROW(ScanWorkbook[[#This Row],[SCAN INTO THIS COLUMN]])),C1131,"")</f>
        <v/>
      </c>
      <c r="G1131" s="7" t="str">
        <f>IF(ISEVEN(ROW(ScanWorkbook[[#This Row],[SCAN INTO THIS COLUMN]])),C1132,"")</f>
        <v/>
      </c>
      <c r="H1131" s="7" t="str">
        <f>LEFT(ScanWorkbook[[#This Row],[Pheno]],4)</f>
        <v/>
      </c>
      <c r="I1131" s="7" t="str">
        <f>IF(SUM(COUNTIF(ScanWorkbook[[#This Row],[Pheno]],{"*.*"})),LEFT(ScanWorkbook[[#This Row],[Pheno]],7),_xlfn.CONCAT(LEFT(ScanWorkbook[[#This Row],[Pheno]],4),RIGHT(ScanWorkbook[[#This Row],[Pheno]],3)))</f>
        <v/>
      </c>
      <c r="J1131" s="57" t="s">
        <v>8557</v>
      </c>
      <c r="K1131" s="2" t="str">
        <f>IF(ScanWorkbook[[#This Row],[METRC]]=0,"",IF(ScanWorkbook[[#This Row],[METRC]]="","",_xlfn.CONCAT(ScanWorkbook[[#This Row],[Pheno Abv]],".",RIGHT(ScanWorkbook[[#This Row],[METRC]],6))))</f>
        <v/>
      </c>
      <c r="L1131" s="7" t="s">
        <v>522</v>
      </c>
    </row>
    <row r="1132" spans="1:12" x14ac:dyDescent="0.25">
      <c r="A1132" s="8">
        <v>5</v>
      </c>
      <c r="B1132" s="54" t="s">
        <v>8173</v>
      </c>
      <c r="C1132" s="131" t="s">
        <v>9053</v>
      </c>
      <c r="D1132" s="9">
        <v>2</v>
      </c>
      <c r="E1132" s="8" t="s">
        <v>8225</v>
      </c>
      <c r="F1132" s="7" t="str">
        <f>IF(ISEVEN(ROW(ScanWorkbook[[#This Row],[SCAN INTO THIS COLUMN]])),C1132,"")</f>
        <v>1A4070000000065000093035</v>
      </c>
      <c r="G1132" s="7" t="str">
        <f>IF(ISEVEN(ROW(ScanWorkbook[[#This Row],[SCAN INTO THIS COLUMN]])),C1133,"")</f>
        <v>92CK119.073334</v>
      </c>
      <c r="H1132" s="7" t="str">
        <f>LEFT(ScanWorkbook[[#This Row],[Pheno]],4)</f>
        <v>92CK</v>
      </c>
      <c r="I1132" s="7" t="str">
        <f>IF(SUM(COUNTIF(ScanWorkbook[[#This Row],[Pheno]],{"*.*"})),LEFT(ScanWorkbook[[#This Row],[Pheno]],7),_xlfn.CONCAT(LEFT(ScanWorkbook[[#This Row],[Pheno]],4),RIGHT(ScanWorkbook[[#This Row],[Pheno]],3)))</f>
        <v>92CK119</v>
      </c>
      <c r="J1132" s="57" t="s">
        <v>8558</v>
      </c>
      <c r="K1132" s="2" t="str">
        <f>IF(ScanWorkbook[[#This Row],[METRC]]=0,"",IF(ScanWorkbook[[#This Row],[METRC]]="","",_xlfn.CONCAT(ScanWorkbook[[#This Row],[Pheno Abv]],".",RIGHT(ScanWorkbook[[#This Row],[METRC]],6))))</f>
        <v>92CK119.093035</v>
      </c>
      <c r="L1132" s="7" t="s">
        <v>522</v>
      </c>
    </row>
    <row r="1133" spans="1:12" x14ac:dyDescent="0.25">
      <c r="A1133" s="8">
        <v>5</v>
      </c>
      <c r="B1133" s="54" t="s">
        <v>8173</v>
      </c>
      <c r="C1133" s="131" t="s">
        <v>2780</v>
      </c>
      <c r="D1133" s="9">
        <v>2</v>
      </c>
      <c r="E1133" s="8" t="s">
        <v>8225</v>
      </c>
      <c r="F1133" s="7" t="str">
        <f>IF(ISEVEN(ROW(ScanWorkbook[[#This Row],[SCAN INTO THIS COLUMN]])),C1133,"")</f>
        <v/>
      </c>
      <c r="G1133" s="7" t="str">
        <f>IF(ISEVEN(ROW(ScanWorkbook[[#This Row],[SCAN INTO THIS COLUMN]])),C1134,"")</f>
        <v/>
      </c>
      <c r="H1133" s="7" t="str">
        <f>LEFT(ScanWorkbook[[#This Row],[Pheno]],4)</f>
        <v/>
      </c>
      <c r="I1133" s="7" t="str">
        <f>IF(SUM(COUNTIF(ScanWorkbook[[#This Row],[Pheno]],{"*.*"})),LEFT(ScanWorkbook[[#This Row],[Pheno]],7),_xlfn.CONCAT(LEFT(ScanWorkbook[[#This Row],[Pheno]],4),RIGHT(ScanWorkbook[[#This Row],[Pheno]],3)))</f>
        <v/>
      </c>
      <c r="J1133" s="57" t="s">
        <v>8558</v>
      </c>
      <c r="K1133" s="2" t="str">
        <f>IF(ScanWorkbook[[#This Row],[METRC]]=0,"",IF(ScanWorkbook[[#This Row],[METRC]]="","",_xlfn.CONCAT(ScanWorkbook[[#This Row],[Pheno Abv]],".",RIGHT(ScanWorkbook[[#This Row],[METRC]],6))))</f>
        <v/>
      </c>
      <c r="L1133" s="7" t="s">
        <v>522</v>
      </c>
    </row>
    <row r="1134" spans="1:12" x14ac:dyDescent="0.25">
      <c r="A1134" s="8">
        <v>5</v>
      </c>
      <c r="B1134" s="54" t="s">
        <v>8173</v>
      </c>
      <c r="C1134" s="131" t="s">
        <v>7763</v>
      </c>
      <c r="D1134" s="9">
        <v>3</v>
      </c>
      <c r="E1134" s="8" t="s">
        <v>8225</v>
      </c>
      <c r="F1134" s="7" t="str">
        <f>IF(ISEVEN(ROW(ScanWorkbook[[#This Row],[SCAN INTO THIS COLUMN]])),C1134,"")</f>
        <v>1A4070000000065000089858</v>
      </c>
      <c r="G1134" s="7" t="str">
        <f>IF(ISEVEN(ROW(ScanWorkbook[[#This Row],[SCAN INTO THIS COLUMN]])),C1135,"")</f>
        <v>PINE001.067493</v>
      </c>
      <c r="H1134" s="7" t="str">
        <f>LEFT(ScanWorkbook[[#This Row],[Pheno]],4)</f>
        <v>PINE</v>
      </c>
      <c r="I1134" s="7" t="str">
        <f>IF(SUM(COUNTIF(ScanWorkbook[[#This Row],[Pheno]],{"*.*"})),LEFT(ScanWorkbook[[#This Row],[Pheno]],7),_xlfn.CONCAT(LEFT(ScanWorkbook[[#This Row],[Pheno]],4),RIGHT(ScanWorkbook[[#This Row],[Pheno]],3)))</f>
        <v>PINE001</v>
      </c>
      <c r="J1134" s="57" t="s">
        <v>8559</v>
      </c>
      <c r="K1134" s="2" t="str">
        <f>IF(ScanWorkbook[[#This Row],[METRC]]=0,"",IF(ScanWorkbook[[#This Row],[METRC]]="","",_xlfn.CONCAT(ScanWorkbook[[#This Row],[Pheno Abv]],".",RIGHT(ScanWorkbook[[#This Row],[METRC]],6))))</f>
        <v>PINE001.089858</v>
      </c>
      <c r="L1134" s="7" t="s">
        <v>522</v>
      </c>
    </row>
    <row r="1135" spans="1:12" x14ac:dyDescent="0.25">
      <c r="A1135" s="8">
        <v>5</v>
      </c>
      <c r="B1135" s="54" t="s">
        <v>8173</v>
      </c>
      <c r="C1135" s="131" t="s">
        <v>2694</v>
      </c>
      <c r="D1135" s="9">
        <v>3</v>
      </c>
      <c r="E1135" s="8" t="s">
        <v>8225</v>
      </c>
      <c r="F1135" s="7" t="str">
        <f>IF(ISEVEN(ROW(ScanWorkbook[[#This Row],[SCAN INTO THIS COLUMN]])),C1135,"")</f>
        <v/>
      </c>
      <c r="G1135" s="7" t="str">
        <f>IF(ISEVEN(ROW(ScanWorkbook[[#This Row],[SCAN INTO THIS COLUMN]])),C1136,"")</f>
        <v/>
      </c>
      <c r="H1135" s="7" t="str">
        <f>LEFT(ScanWorkbook[[#This Row],[Pheno]],4)</f>
        <v/>
      </c>
      <c r="I1135" s="7" t="str">
        <f>IF(SUM(COUNTIF(ScanWorkbook[[#This Row],[Pheno]],{"*.*"})),LEFT(ScanWorkbook[[#This Row],[Pheno]],7),_xlfn.CONCAT(LEFT(ScanWorkbook[[#This Row],[Pheno]],4),RIGHT(ScanWorkbook[[#This Row],[Pheno]],3)))</f>
        <v/>
      </c>
      <c r="J1135" s="57" t="s">
        <v>8559</v>
      </c>
      <c r="K1135" s="2" t="str">
        <f>IF(ScanWorkbook[[#This Row],[METRC]]=0,"",IF(ScanWorkbook[[#This Row],[METRC]]="","",_xlfn.CONCAT(ScanWorkbook[[#This Row],[Pheno Abv]],".",RIGHT(ScanWorkbook[[#This Row],[METRC]],6))))</f>
        <v/>
      </c>
      <c r="L1135" s="7" t="s">
        <v>522</v>
      </c>
    </row>
    <row r="1136" spans="1:12" x14ac:dyDescent="0.25">
      <c r="A1136" s="8">
        <v>5</v>
      </c>
      <c r="B1136" s="54" t="s">
        <v>8173</v>
      </c>
      <c r="C1136" s="131" t="s">
        <v>7913</v>
      </c>
      <c r="D1136" s="9">
        <v>4</v>
      </c>
      <c r="E1136" s="8" t="s">
        <v>8225</v>
      </c>
      <c r="F1136" s="7" t="str">
        <f>IF(ISEVEN(ROW(ScanWorkbook[[#This Row],[SCAN INTO THIS COLUMN]])),C1136,"")</f>
        <v>1A4070000000065000091342</v>
      </c>
      <c r="G1136" s="7" t="str">
        <f>IF(ISEVEN(ROW(ScanWorkbook[[#This Row],[SCAN INTO THIS COLUMN]])),C1137,"")</f>
        <v>NYFL014.083576</v>
      </c>
      <c r="H1136" s="7" t="str">
        <f>LEFT(ScanWorkbook[[#This Row],[Pheno]],4)</f>
        <v>NYFL</v>
      </c>
      <c r="I1136" s="7" t="str">
        <f>IF(SUM(COUNTIF(ScanWorkbook[[#This Row],[Pheno]],{"*.*"})),LEFT(ScanWorkbook[[#This Row],[Pheno]],7),_xlfn.CONCAT(LEFT(ScanWorkbook[[#This Row],[Pheno]],4),RIGHT(ScanWorkbook[[#This Row],[Pheno]],3)))</f>
        <v>NYFL014</v>
      </c>
      <c r="J1136" s="57" t="s">
        <v>8560</v>
      </c>
      <c r="K1136" s="2" t="str">
        <f>IF(ScanWorkbook[[#This Row],[METRC]]=0,"",IF(ScanWorkbook[[#This Row],[METRC]]="","",_xlfn.CONCAT(ScanWorkbook[[#This Row],[Pheno Abv]],".",RIGHT(ScanWorkbook[[#This Row],[METRC]],6))))</f>
        <v>NYFL014.091342</v>
      </c>
      <c r="L1136" s="7" t="s">
        <v>522</v>
      </c>
    </row>
    <row r="1137" spans="1:12" x14ac:dyDescent="0.25">
      <c r="A1137" s="8">
        <v>5</v>
      </c>
      <c r="B1137" s="54" t="s">
        <v>8173</v>
      </c>
      <c r="C1137" s="131" t="s">
        <v>7622</v>
      </c>
      <c r="D1137" s="9">
        <v>4</v>
      </c>
      <c r="E1137" s="8" t="s">
        <v>8225</v>
      </c>
      <c r="F1137" s="7" t="str">
        <f>IF(ISEVEN(ROW(ScanWorkbook[[#This Row],[SCAN INTO THIS COLUMN]])),C1137,"")</f>
        <v/>
      </c>
      <c r="G1137" s="7" t="str">
        <f>IF(ISEVEN(ROW(ScanWorkbook[[#This Row],[SCAN INTO THIS COLUMN]])),C1138,"")</f>
        <v/>
      </c>
      <c r="H1137" s="7" t="str">
        <f>LEFT(ScanWorkbook[[#This Row],[Pheno]],4)</f>
        <v/>
      </c>
      <c r="I1137" s="7" t="str">
        <f>IF(SUM(COUNTIF(ScanWorkbook[[#This Row],[Pheno]],{"*.*"})),LEFT(ScanWorkbook[[#This Row],[Pheno]],7),_xlfn.CONCAT(LEFT(ScanWorkbook[[#This Row],[Pheno]],4),RIGHT(ScanWorkbook[[#This Row],[Pheno]],3)))</f>
        <v/>
      </c>
      <c r="J1137" s="57" t="s">
        <v>8560</v>
      </c>
      <c r="K1137" s="2" t="str">
        <f>IF(ScanWorkbook[[#This Row],[METRC]]=0,"",IF(ScanWorkbook[[#This Row],[METRC]]="","",_xlfn.CONCAT(ScanWorkbook[[#This Row],[Pheno Abv]],".",RIGHT(ScanWorkbook[[#This Row],[METRC]],6))))</f>
        <v/>
      </c>
      <c r="L1137" s="7" t="s">
        <v>522</v>
      </c>
    </row>
    <row r="1138" spans="1:12" x14ac:dyDescent="0.25">
      <c r="A1138" s="8">
        <v>5</v>
      </c>
      <c r="B1138" s="54" t="s">
        <v>8173</v>
      </c>
      <c r="C1138" s="131" t="s">
        <v>7756</v>
      </c>
      <c r="D1138" s="9">
        <v>5</v>
      </c>
      <c r="E1138" s="8" t="s">
        <v>8225</v>
      </c>
      <c r="F1138" s="7" t="str">
        <f>IF(ISEVEN(ROW(ScanWorkbook[[#This Row],[SCAN INTO THIS COLUMN]])),C1138,"")</f>
        <v>1A4070000000065000088699</v>
      </c>
      <c r="G1138" s="7" t="str">
        <f>IF(ISEVEN(ROW(ScanWorkbook[[#This Row],[SCAN INTO THIS COLUMN]])),C1139,"")</f>
        <v>NYFL014.078283</v>
      </c>
      <c r="H1138" s="7" t="str">
        <f>LEFT(ScanWorkbook[[#This Row],[Pheno]],4)</f>
        <v>NYFL</v>
      </c>
      <c r="I1138" s="7" t="str">
        <f>IF(SUM(COUNTIF(ScanWorkbook[[#This Row],[Pheno]],{"*.*"})),LEFT(ScanWorkbook[[#This Row],[Pheno]],7),_xlfn.CONCAT(LEFT(ScanWorkbook[[#This Row],[Pheno]],4),RIGHT(ScanWorkbook[[#This Row],[Pheno]],3)))</f>
        <v>NYFL014</v>
      </c>
      <c r="J1138" s="57" t="s">
        <v>8561</v>
      </c>
      <c r="K1138" s="2" t="str">
        <f>IF(ScanWorkbook[[#This Row],[METRC]]=0,"",IF(ScanWorkbook[[#This Row],[METRC]]="","",_xlfn.CONCAT(ScanWorkbook[[#This Row],[Pheno Abv]],".",RIGHT(ScanWorkbook[[#This Row],[METRC]],6))))</f>
        <v>NYFL014.088699</v>
      </c>
      <c r="L1138" s="7" t="s">
        <v>522</v>
      </c>
    </row>
    <row r="1139" spans="1:12" x14ac:dyDescent="0.25">
      <c r="A1139" s="8">
        <v>5</v>
      </c>
      <c r="B1139" s="54" t="s">
        <v>8173</v>
      </c>
      <c r="C1139" s="131" t="s">
        <v>7454</v>
      </c>
      <c r="D1139" s="9">
        <v>5</v>
      </c>
      <c r="E1139" s="8" t="s">
        <v>8225</v>
      </c>
      <c r="F1139" s="7" t="str">
        <f>IF(ISEVEN(ROW(ScanWorkbook[[#This Row],[SCAN INTO THIS COLUMN]])),C1139,"")</f>
        <v/>
      </c>
      <c r="G1139" s="7" t="str">
        <f>IF(ISEVEN(ROW(ScanWorkbook[[#This Row],[SCAN INTO THIS COLUMN]])),C1140,"")</f>
        <v/>
      </c>
      <c r="H1139" s="7" t="str">
        <f>LEFT(ScanWorkbook[[#This Row],[Pheno]],4)</f>
        <v/>
      </c>
      <c r="I1139" s="7" t="str">
        <f>IF(SUM(COUNTIF(ScanWorkbook[[#This Row],[Pheno]],{"*.*"})),LEFT(ScanWorkbook[[#This Row],[Pheno]],7),_xlfn.CONCAT(LEFT(ScanWorkbook[[#This Row],[Pheno]],4),RIGHT(ScanWorkbook[[#This Row],[Pheno]],3)))</f>
        <v/>
      </c>
      <c r="J1139" s="57" t="s">
        <v>8561</v>
      </c>
      <c r="K1139" s="2" t="str">
        <f>IF(ScanWorkbook[[#This Row],[METRC]]=0,"",IF(ScanWorkbook[[#This Row],[METRC]]="","",_xlfn.CONCAT(ScanWorkbook[[#This Row],[Pheno Abv]],".",RIGHT(ScanWorkbook[[#This Row],[METRC]],6))))</f>
        <v/>
      </c>
      <c r="L1139" s="7" t="s">
        <v>522</v>
      </c>
    </row>
    <row r="1140" spans="1:12" x14ac:dyDescent="0.25">
      <c r="A1140" s="8">
        <v>5</v>
      </c>
      <c r="B1140" s="54" t="s">
        <v>8173</v>
      </c>
      <c r="C1140" s="131" t="s">
        <v>7917</v>
      </c>
      <c r="D1140" s="9">
        <v>6</v>
      </c>
      <c r="E1140" s="8" t="s">
        <v>8225</v>
      </c>
      <c r="F1140" s="7" t="str">
        <f>IF(ISEVEN(ROW(ScanWorkbook[[#This Row],[SCAN INTO THIS COLUMN]])),C1140,"")</f>
        <v>1A4070000000065000090307</v>
      </c>
      <c r="G1140" s="7" t="str">
        <f>IF(ISEVEN(ROW(ScanWorkbook[[#This Row],[SCAN INTO THIS COLUMN]])),C1141,"")</f>
        <v>PLAN008.076488</v>
      </c>
      <c r="H1140" s="7" t="str">
        <f>LEFT(ScanWorkbook[[#This Row],[Pheno]],4)</f>
        <v>PLAN</v>
      </c>
      <c r="I1140" s="7" t="str">
        <f>IF(SUM(COUNTIF(ScanWorkbook[[#This Row],[Pheno]],{"*.*"})),LEFT(ScanWorkbook[[#This Row],[Pheno]],7),_xlfn.CONCAT(LEFT(ScanWorkbook[[#This Row],[Pheno]],4),RIGHT(ScanWorkbook[[#This Row],[Pheno]],3)))</f>
        <v>PLAN008</v>
      </c>
      <c r="J1140" s="57" t="s">
        <v>8562</v>
      </c>
      <c r="K1140" s="2" t="str">
        <f>IF(ScanWorkbook[[#This Row],[METRC]]=0,"",IF(ScanWorkbook[[#This Row],[METRC]]="","",_xlfn.CONCAT(ScanWorkbook[[#This Row],[Pheno Abv]],".",RIGHT(ScanWorkbook[[#This Row],[METRC]],6))))</f>
        <v>PLAN008.090307</v>
      </c>
      <c r="L1140" s="7" t="s">
        <v>522</v>
      </c>
    </row>
    <row r="1141" spans="1:12" x14ac:dyDescent="0.25">
      <c r="A1141" s="8">
        <v>5</v>
      </c>
      <c r="B1141" s="54" t="s">
        <v>8173</v>
      </c>
      <c r="C1141" s="131" t="s">
        <v>7382</v>
      </c>
      <c r="D1141" s="9">
        <v>6</v>
      </c>
      <c r="E1141" s="8" t="s">
        <v>8225</v>
      </c>
      <c r="F1141" s="7" t="str">
        <f>IF(ISEVEN(ROW(ScanWorkbook[[#This Row],[SCAN INTO THIS COLUMN]])),C1141,"")</f>
        <v/>
      </c>
      <c r="G1141" s="7" t="str">
        <f>IF(ISEVEN(ROW(ScanWorkbook[[#This Row],[SCAN INTO THIS COLUMN]])),C1142,"")</f>
        <v/>
      </c>
      <c r="H1141" s="7" t="str">
        <f>LEFT(ScanWorkbook[[#This Row],[Pheno]],4)</f>
        <v/>
      </c>
      <c r="I1141" s="7" t="str">
        <f>IF(SUM(COUNTIF(ScanWorkbook[[#This Row],[Pheno]],{"*.*"})),LEFT(ScanWorkbook[[#This Row],[Pheno]],7),_xlfn.CONCAT(LEFT(ScanWorkbook[[#This Row],[Pheno]],4),RIGHT(ScanWorkbook[[#This Row],[Pheno]],3)))</f>
        <v/>
      </c>
      <c r="J1141" s="57" t="s">
        <v>8562</v>
      </c>
      <c r="K1141" s="2" t="str">
        <f>IF(ScanWorkbook[[#This Row],[METRC]]=0,"",IF(ScanWorkbook[[#This Row],[METRC]]="","",_xlfn.CONCAT(ScanWorkbook[[#This Row],[Pheno Abv]],".",RIGHT(ScanWorkbook[[#This Row],[METRC]],6))))</f>
        <v/>
      </c>
      <c r="L1141" s="7" t="s">
        <v>522</v>
      </c>
    </row>
    <row r="1142" spans="1:12" x14ac:dyDescent="0.25">
      <c r="A1142" s="8">
        <v>5</v>
      </c>
      <c r="B1142" s="54" t="s">
        <v>8173</v>
      </c>
      <c r="C1142" s="131" t="s">
        <v>7439</v>
      </c>
      <c r="D1142" s="9">
        <v>7</v>
      </c>
      <c r="E1142" s="8" t="s">
        <v>8225</v>
      </c>
      <c r="F1142" s="7" t="str">
        <f>IF(ISEVEN(ROW(ScanWorkbook[[#This Row],[SCAN INTO THIS COLUMN]])),C1142,"")</f>
        <v>.</v>
      </c>
      <c r="G1142" s="7" t="str">
        <f>IF(ISEVEN(ROW(ScanWorkbook[[#This Row],[SCAN INTO THIS COLUMN]])),C1143,"")</f>
        <v>.</v>
      </c>
      <c r="H1142" s="7" t="str">
        <f>LEFT(ScanWorkbook[[#This Row],[Pheno]],4)</f>
        <v>.</v>
      </c>
      <c r="I1142" s="7" t="str">
        <f>IF(SUM(COUNTIF(ScanWorkbook[[#This Row],[Pheno]],{"*.*"})),LEFT(ScanWorkbook[[#This Row],[Pheno]],7),_xlfn.CONCAT(LEFT(ScanWorkbook[[#This Row],[Pheno]],4),RIGHT(ScanWorkbook[[#This Row],[Pheno]],3)))</f>
        <v>.</v>
      </c>
      <c r="J1142" s="57" t="s">
        <v>8592</v>
      </c>
      <c r="K1142" s="2" t="str">
        <f>IF(ScanWorkbook[[#This Row],[METRC]]=0,"",IF(ScanWorkbook[[#This Row],[METRC]]="","",_xlfn.CONCAT(ScanWorkbook[[#This Row],[Pheno Abv]],".",RIGHT(ScanWorkbook[[#This Row],[METRC]],6))))</f>
        <v>...</v>
      </c>
      <c r="L1142" s="7" t="s">
        <v>522</v>
      </c>
    </row>
    <row r="1143" spans="1:12" x14ac:dyDescent="0.25">
      <c r="A1143" s="8">
        <v>5</v>
      </c>
      <c r="B1143" s="54" t="s">
        <v>8173</v>
      </c>
      <c r="C1143" s="131" t="s">
        <v>7439</v>
      </c>
      <c r="D1143" s="9">
        <v>7</v>
      </c>
      <c r="E1143" s="8" t="s">
        <v>8225</v>
      </c>
      <c r="F1143" s="7" t="str">
        <f>IF(ISEVEN(ROW(ScanWorkbook[[#This Row],[SCAN INTO THIS COLUMN]])),C1143,"")</f>
        <v/>
      </c>
      <c r="G1143" s="7" t="str">
        <f>IF(ISEVEN(ROW(ScanWorkbook[[#This Row],[SCAN INTO THIS COLUMN]])),C1144,"")</f>
        <v/>
      </c>
      <c r="H1143" s="7" t="str">
        <f>LEFT(ScanWorkbook[[#This Row],[Pheno]],4)</f>
        <v/>
      </c>
      <c r="I1143" s="7" t="str">
        <f>IF(SUM(COUNTIF(ScanWorkbook[[#This Row],[Pheno]],{"*.*"})),LEFT(ScanWorkbook[[#This Row],[Pheno]],7),_xlfn.CONCAT(LEFT(ScanWorkbook[[#This Row],[Pheno]],4),RIGHT(ScanWorkbook[[#This Row],[Pheno]],3)))</f>
        <v/>
      </c>
      <c r="J1143" s="57" t="s">
        <v>8592</v>
      </c>
      <c r="K1143" s="2" t="str">
        <f>IF(ScanWorkbook[[#This Row],[METRC]]=0,"",IF(ScanWorkbook[[#This Row],[METRC]]="","",_xlfn.CONCAT(ScanWorkbook[[#This Row],[Pheno Abv]],".",RIGHT(ScanWorkbook[[#This Row],[METRC]],6))))</f>
        <v/>
      </c>
      <c r="L1143" s="7" t="s">
        <v>522</v>
      </c>
    </row>
    <row r="1144" spans="1:12" x14ac:dyDescent="0.25">
      <c r="A1144" s="8">
        <v>5</v>
      </c>
      <c r="B1144" s="54" t="s">
        <v>8173</v>
      </c>
      <c r="C1144" s="131" t="s">
        <v>7439</v>
      </c>
      <c r="D1144" s="9">
        <v>8</v>
      </c>
      <c r="E1144" s="8" t="s">
        <v>8225</v>
      </c>
      <c r="F1144" s="7" t="str">
        <f>IF(ISEVEN(ROW(ScanWorkbook[[#This Row],[SCAN INTO THIS COLUMN]])),C1144,"")</f>
        <v>.</v>
      </c>
      <c r="G1144" s="7" t="str">
        <f>IF(ISEVEN(ROW(ScanWorkbook[[#This Row],[SCAN INTO THIS COLUMN]])),C1145,"")</f>
        <v>.</v>
      </c>
      <c r="H1144" s="7" t="str">
        <f>LEFT(ScanWorkbook[[#This Row],[Pheno]],4)</f>
        <v>.</v>
      </c>
      <c r="I1144" s="7" t="str">
        <f>IF(SUM(COUNTIF(ScanWorkbook[[#This Row],[Pheno]],{"*.*"})),LEFT(ScanWorkbook[[#This Row],[Pheno]],7),_xlfn.CONCAT(LEFT(ScanWorkbook[[#This Row],[Pheno]],4),RIGHT(ScanWorkbook[[#This Row],[Pheno]],3)))</f>
        <v>.</v>
      </c>
      <c r="J1144" s="57" t="s">
        <v>8593</v>
      </c>
      <c r="K1144" s="2" t="str">
        <f>IF(ScanWorkbook[[#This Row],[METRC]]=0,"",IF(ScanWorkbook[[#This Row],[METRC]]="","",_xlfn.CONCAT(ScanWorkbook[[#This Row],[Pheno Abv]],".",RIGHT(ScanWorkbook[[#This Row],[METRC]],6))))</f>
        <v>...</v>
      </c>
      <c r="L1144" s="7" t="s">
        <v>522</v>
      </c>
    </row>
    <row r="1145" spans="1:12" x14ac:dyDescent="0.25">
      <c r="A1145" s="8">
        <v>5</v>
      </c>
      <c r="B1145" s="54" t="s">
        <v>8173</v>
      </c>
      <c r="C1145" s="131" t="s">
        <v>7439</v>
      </c>
      <c r="D1145" s="9">
        <v>8</v>
      </c>
      <c r="E1145" s="8" t="s">
        <v>8225</v>
      </c>
      <c r="F1145" s="7" t="str">
        <f>IF(ISEVEN(ROW(ScanWorkbook[[#This Row],[SCAN INTO THIS COLUMN]])),C1145,"")</f>
        <v/>
      </c>
      <c r="G1145" s="7" t="str">
        <f>IF(ISEVEN(ROW(ScanWorkbook[[#This Row],[SCAN INTO THIS COLUMN]])),C1146,"")</f>
        <v/>
      </c>
      <c r="H1145" s="7" t="str">
        <f>LEFT(ScanWorkbook[[#This Row],[Pheno]],4)</f>
        <v/>
      </c>
      <c r="I1145" s="7" t="str">
        <f>IF(SUM(COUNTIF(ScanWorkbook[[#This Row],[Pheno]],{"*.*"})),LEFT(ScanWorkbook[[#This Row],[Pheno]],7),_xlfn.CONCAT(LEFT(ScanWorkbook[[#This Row],[Pheno]],4),RIGHT(ScanWorkbook[[#This Row],[Pheno]],3)))</f>
        <v/>
      </c>
      <c r="J1145" s="57" t="s">
        <v>8593</v>
      </c>
      <c r="K1145" s="2" t="str">
        <f>IF(ScanWorkbook[[#This Row],[METRC]]=0,"",IF(ScanWorkbook[[#This Row],[METRC]]="","",_xlfn.CONCAT(ScanWorkbook[[#This Row],[Pheno Abv]],".",RIGHT(ScanWorkbook[[#This Row],[METRC]],6))))</f>
        <v/>
      </c>
      <c r="L1145" s="7" t="s">
        <v>522</v>
      </c>
    </row>
    <row r="1146" spans="1:12" x14ac:dyDescent="0.25">
      <c r="A1146" s="8">
        <v>5</v>
      </c>
      <c r="B1146" s="54" t="s">
        <v>8173</v>
      </c>
      <c r="C1146" s="131" t="s">
        <v>7439</v>
      </c>
      <c r="D1146" s="9">
        <v>9</v>
      </c>
      <c r="E1146" s="8" t="s">
        <v>8225</v>
      </c>
      <c r="F1146" s="7" t="str">
        <f>IF(ISEVEN(ROW(ScanWorkbook[[#This Row],[SCAN INTO THIS COLUMN]])),C1146,"")</f>
        <v>.</v>
      </c>
      <c r="G1146" s="7" t="str">
        <f>IF(ISEVEN(ROW(ScanWorkbook[[#This Row],[SCAN INTO THIS COLUMN]])),C1147,"")</f>
        <v>.</v>
      </c>
      <c r="H1146" s="7" t="str">
        <f>LEFT(ScanWorkbook[[#This Row],[Pheno]],4)</f>
        <v>.</v>
      </c>
      <c r="I1146" s="7" t="str">
        <f>IF(SUM(COUNTIF(ScanWorkbook[[#This Row],[Pheno]],{"*.*"})),LEFT(ScanWorkbook[[#This Row],[Pheno]],7),_xlfn.CONCAT(LEFT(ScanWorkbook[[#This Row],[Pheno]],4),RIGHT(ScanWorkbook[[#This Row],[Pheno]],3)))</f>
        <v>.</v>
      </c>
      <c r="J1146" s="57" t="s">
        <v>8888</v>
      </c>
      <c r="K1146" s="2" t="str">
        <f>IF(ScanWorkbook[[#This Row],[METRC]]=0,"",IF(ScanWorkbook[[#This Row],[METRC]]="","",_xlfn.CONCAT(ScanWorkbook[[#This Row],[Pheno Abv]],".",RIGHT(ScanWorkbook[[#This Row],[METRC]],6))))</f>
        <v>...</v>
      </c>
      <c r="L1146" s="7" t="s">
        <v>522</v>
      </c>
    </row>
    <row r="1147" spans="1:12" x14ac:dyDescent="0.25">
      <c r="A1147" s="8">
        <v>5</v>
      </c>
      <c r="B1147" s="54" t="s">
        <v>8173</v>
      </c>
      <c r="C1147" s="131" t="s">
        <v>7439</v>
      </c>
      <c r="D1147" s="9">
        <v>9</v>
      </c>
      <c r="E1147" s="8" t="s">
        <v>8225</v>
      </c>
      <c r="F1147" s="7" t="str">
        <f>IF(ISEVEN(ROW(ScanWorkbook[[#This Row],[SCAN INTO THIS COLUMN]])),C1147,"")</f>
        <v/>
      </c>
      <c r="G1147" s="7" t="str">
        <f>IF(ISEVEN(ROW(ScanWorkbook[[#This Row],[SCAN INTO THIS COLUMN]])),C1148,"")</f>
        <v/>
      </c>
      <c r="H1147" s="7" t="str">
        <f>LEFT(ScanWorkbook[[#This Row],[Pheno]],4)</f>
        <v/>
      </c>
      <c r="I1147" s="7" t="str">
        <f>IF(SUM(COUNTIF(ScanWorkbook[[#This Row],[Pheno]],{"*.*"})),LEFT(ScanWorkbook[[#This Row],[Pheno]],7),_xlfn.CONCAT(LEFT(ScanWorkbook[[#This Row],[Pheno]],4),RIGHT(ScanWorkbook[[#This Row],[Pheno]],3)))</f>
        <v/>
      </c>
      <c r="J1147" s="57" t="s">
        <v>8888</v>
      </c>
      <c r="K1147" s="2" t="str">
        <f>IF(ScanWorkbook[[#This Row],[METRC]]=0,"",IF(ScanWorkbook[[#This Row],[METRC]]="","",_xlfn.CONCAT(ScanWorkbook[[#This Row],[Pheno Abv]],".",RIGHT(ScanWorkbook[[#This Row],[METRC]],6))))</f>
        <v/>
      </c>
      <c r="L1147" s="7" t="s">
        <v>522</v>
      </c>
    </row>
    <row r="1148" spans="1:12" x14ac:dyDescent="0.25">
      <c r="A1148" s="8">
        <v>5</v>
      </c>
      <c r="B1148" s="54" t="s">
        <v>8173</v>
      </c>
      <c r="C1148" s="131" t="s">
        <v>7439</v>
      </c>
      <c r="D1148" s="9">
        <v>10</v>
      </c>
      <c r="E1148" s="8" t="s">
        <v>8225</v>
      </c>
      <c r="F1148" s="7" t="str">
        <f>IF(ISEVEN(ROW(ScanWorkbook[[#This Row],[SCAN INTO THIS COLUMN]])),C1148,"")</f>
        <v>.</v>
      </c>
      <c r="G1148" s="7" t="str">
        <f>IF(ISEVEN(ROW(ScanWorkbook[[#This Row],[SCAN INTO THIS COLUMN]])),C1149,"")</f>
        <v>.</v>
      </c>
      <c r="H1148" s="7" t="str">
        <f>LEFT(ScanWorkbook[[#This Row],[Pheno]],4)</f>
        <v>.</v>
      </c>
      <c r="I1148" s="7" t="str">
        <f>IF(SUM(COUNTIF(ScanWorkbook[[#This Row],[Pheno]],{"*.*"})),LEFT(ScanWorkbook[[#This Row],[Pheno]],7),_xlfn.CONCAT(LEFT(ScanWorkbook[[#This Row],[Pheno]],4),RIGHT(ScanWorkbook[[#This Row],[Pheno]],3)))</f>
        <v>.</v>
      </c>
      <c r="J1148" s="57" t="s">
        <v>8889</v>
      </c>
      <c r="K1148" s="2" t="str">
        <f>IF(ScanWorkbook[[#This Row],[METRC]]=0,"",IF(ScanWorkbook[[#This Row],[METRC]]="","",_xlfn.CONCAT(ScanWorkbook[[#This Row],[Pheno Abv]],".",RIGHT(ScanWorkbook[[#This Row],[METRC]],6))))</f>
        <v>...</v>
      </c>
      <c r="L1148" s="7" t="s">
        <v>522</v>
      </c>
    </row>
    <row r="1149" spans="1:12" x14ac:dyDescent="0.25">
      <c r="A1149" s="8">
        <v>5</v>
      </c>
      <c r="B1149" s="54" t="s">
        <v>8173</v>
      </c>
      <c r="C1149" s="131" t="s">
        <v>7439</v>
      </c>
      <c r="D1149" s="9">
        <v>10</v>
      </c>
      <c r="E1149" s="8" t="s">
        <v>8225</v>
      </c>
      <c r="F1149" s="7" t="str">
        <f>IF(ISEVEN(ROW(ScanWorkbook[[#This Row],[SCAN INTO THIS COLUMN]])),C1149,"")</f>
        <v/>
      </c>
      <c r="G1149" s="7" t="str">
        <f>IF(ISEVEN(ROW(ScanWorkbook[[#This Row],[SCAN INTO THIS COLUMN]])),C1150,"")</f>
        <v/>
      </c>
      <c r="H1149" s="7" t="str">
        <f>LEFT(ScanWorkbook[[#This Row],[Pheno]],4)</f>
        <v/>
      </c>
      <c r="I1149" s="7" t="str">
        <f>IF(SUM(COUNTIF(ScanWorkbook[[#This Row],[Pheno]],{"*.*"})),LEFT(ScanWorkbook[[#This Row],[Pheno]],7),_xlfn.CONCAT(LEFT(ScanWorkbook[[#This Row],[Pheno]],4),RIGHT(ScanWorkbook[[#This Row],[Pheno]],3)))</f>
        <v/>
      </c>
      <c r="J1149" s="57" t="s">
        <v>8889</v>
      </c>
      <c r="K1149" s="2" t="str">
        <f>IF(ScanWorkbook[[#This Row],[METRC]]=0,"",IF(ScanWorkbook[[#This Row],[METRC]]="","",_xlfn.CONCAT(ScanWorkbook[[#This Row],[Pheno Abv]],".",RIGHT(ScanWorkbook[[#This Row],[METRC]],6))))</f>
        <v/>
      </c>
      <c r="L1149" s="7" t="s">
        <v>522</v>
      </c>
    </row>
    <row r="1150" spans="1:12" x14ac:dyDescent="0.25">
      <c r="A1150" s="8">
        <v>5</v>
      </c>
      <c r="B1150" s="54" t="s">
        <v>8173</v>
      </c>
      <c r="C1150" s="131" t="s">
        <v>7439</v>
      </c>
      <c r="D1150" s="9">
        <v>11</v>
      </c>
      <c r="E1150" s="8" t="s">
        <v>8225</v>
      </c>
      <c r="F1150" s="7" t="str">
        <f>IF(ISEVEN(ROW(ScanWorkbook[[#This Row],[SCAN INTO THIS COLUMN]])),C1150,"")</f>
        <v>.</v>
      </c>
      <c r="G1150" s="7" t="str">
        <f>IF(ISEVEN(ROW(ScanWorkbook[[#This Row],[SCAN INTO THIS COLUMN]])),C1151,"")</f>
        <v>.</v>
      </c>
      <c r="H1150" s="7" t="str">
        <f>LEFT(ScanWorkbook[[#This Row],[Pheno]],4)</f>
        <v>.</v>
      </c>
      <c r="I1150" s="7" t="str">
        <f>IF(SUM(COUNTIF(ScanWorkbook[[#This Row],[Pheno]],{"*.*"})),LEFT(ScanWorkbook[[#This Row],[Pheno]],7),_xlfn.CONCAT(LEFT(ScanWorkbook[[#This Row],[Pheno]],4),RIGHT(ScanWorkbook[[#This Row],[Pheno]],3)))</f>
        <v>.</v>
      </c>
      <c r="J1150" s="57" t="s">
        <v>8890</v>
      </c>
      <c r="K1150" s="2" t="str">
        <f>IF(ScanWorkbook[[#This Row],[METRC]]=0,"",IF(ScanWorkbook[[#This Row],[METRC]]="","",_xlfn.CONCAT(ScanWorkbook[[#This Row],[Pheno Abv]],".",RIGHT(ScanWorkbook[[#This Row],[METRC]],6))))</f>
        <v>...</v>
      </c>
      <c r="L1150" s="7" t="s">
        <v>522</v>
      </c>
    </row>
    <row r="1151" spans="1:12" x14ac:dyDescent="0.25">
      <c r="A1151" s="8">
        <v>5</v>
      </c>
      <c r="B1151" s="54" t="s">
        <v>8173</v>
      </c>
      <c r="C1151" s="131" t="s">
        <v>7439</v>
      </c>
      <c r="D1151" s="9">
        <v>11</v>
      </c>
      <c r="E1151" s="8" t="s">
        <v>8225</v>
      </c>
      <c r="F1151" s="7" t="str">
        <f>IF(ISEVEN(ROW(ScanWorkbook[[#This Row],[SCAN INTO THIS COLUMN]])),C1151,"")</f>
        <v/>
      </c>
      <c r="G1151" s="7" t="str">
        <f>IF(ISEVEN(ROW(ScanWorkbook[[#This Row],[SCAN INTO THIS COLUMN]])),C1152,"")</f>
        <v/>
      </c>
      <c r="H1151" s="7" t="str">
        <f>LEFT(ScanWorkbook[[#This Row],[Pheno]],4)</f>
        <v/>
      </c>
      <c r="I1151" s="7" t="str">
        <f>IF(SUM(COUNTIF(ScanWorkbook[[#This Row],[Pheno]],{"*.*"})),LEFT(ScanWorkbook[[#This Row],[Pheno]],7),_xlfn.CONCAT(LEFT(ScanWorkbook[[#This Row],[Pheno]],4),RIGHT(ScanWorkbook[[#This Row],[Pheno]],3)))</f>
        <v/>
      </c>
      <c r="J1151" s="57" t="s">
        <v>8890</v>
      </c>
      <c r="K1151" s="2" t="str">
        <f>IF(ScanWorkbook[[#This Row],[METRC]]=0,"",IF(ScanWorkbook[[#This Row],[METRC]]="","",_xlfn.CONCAT(ScanWorkbook[[#This Row],[Pheno Abv]],".",RIGHT(ScanWorkbook[[#This Row],[METRC]],6))))</f>
        <v/>
      </c>
      <c r="L1151" s="7" t="s">
        <v>522</v>
      </c>
    </row>
    <row r="1152" spans="1:12" x14ac:dyDescent="0.25">
      <c r="A1152" s="8">
        <v>5</v>
      </c>
      <c r="B1152" s="54" t="s">
        <v>8173</v>
      </c>
      <c r="C1152" s="131" t="s">
        <v>7439</v>
      </c>
      <c r="D1152" s="9">
        <v>12</v>
      </c>
      <c r="E1152" s="8" t="s">
        <v>8225</v>
      </c>
      <c r="F1152" s="7" t="str">
        <f>IF(ISEVEN(ROW(ScanWorkbook[[#This Row],[SCAN INTO THIS COLUMN]])),C1152,"")</f>
        <v>.</v>
      </c>
      <c r="G1152" s="7" t="str">
        <f>IF(ISEVEN(ROW(ScanWorkbook[[#This Row],[SCAN INTO THIS COLUMN]])),C1153,"")</f>
        <v>.</v>
      </c>
      <c r="H1152" s="7" t="str">
        <f>LEFT(ScanWorkbook[[#This Row],[Pheno]],4)</f>
        <v>.</v>
      </c>
      <c r="I1152" s="7" t="str">
        <f>IF(SUM(COUNTIF(ScanWorkbook[[#This Row],[Pheno]],{"*.*"})),LEFT(ScanWorkbook[[#This Row],[Pheno]],7),_xlfn.CONCAT(LEFT(ScanWorkbook[[#This Row],[Pheno]],4),RIGHT(ScanWorkbook[[#This Row],[Pheno]],3)))</f>
        <v>.</v>
      </c>
      <c r="J1152" s="57" t="s">
        <v>8891</v>
      </c>
      <c r="K1152" s="2" t="str">
        <f>IF(ScanWorkbook[[#This Row],[METRC]]=0,"",IF(ScanWorkbook[[#This Row],[METRC]]="","",_xlfn.CONCAT(ScanWorkbook[[#This Row],[Pheno Abv]],".",RIGHT(ScanWorkbook[[#This Row],[METRC]],6))))</f>
        <v>...</v>
      </c>
      <c r="L1152" s="7" t="s">
        <v>522</v>
      </c>
    </row>
    <row r="1153" spans="1:12" x14ac:dyDescent="0.25">
      <c r="A1153" s="8">
        <v>5</v>
      </c>
      <c r="B1153" s="54" t="s">
        <v>8173</v>
      </c>
      <c r="C1153" s="131" t="s">
        <v>7439</v>
      </c>
      <c r="D1153" s="9">
        <v>12</v>
      </c>
      <c r="E1153" s="8" t="s">
        <v>8225</v>
      </c>
      <c r="F1153" s="7" t="str">
        <f>IF(ISEVEN(ROW(ScanWorkbook[[#This Row],[SCAN INTO THIS COLUMN]])),C1153,"")</f>
        <v/>
      </c>
      <c r="G1153" s="7" t="str">
        <f>IF(ISEVEN(ROW(ScanWorkbook[[#This Row],[SCAN INTO THIS COLUMN]])),C1154,"")</f>
        <v/>
      </c>
      <c r="H1153" s="7" t="str">
        <f>LEFT(ScanWorkbook[[#This Row],[Pheno]],4)</f>
        <v/>
      </c>
      <c r="I1153" s="7" t="str">
        <f>IF(SUM(COUNTIF(ScanWorkbook[[#This Row],[Pheno]],{"*.*"})),LEFT(ScanWorkbook[[#This Row],[Pheno]],7),_xlfn.CONCAT(LEFT(ScanWorkbook[[#This Row],[Pheno]],4),RIGHT(ScanWorkbook[[#This Row],[Pheno]],3)))</f>
        <v/>
      </c>
      <c r="J1153" s="57" t="s">
        <v>8891</v>
      </c>
      <c r="K1153" s="2" t="str">
        <f>IF(ScanWorkbook[[#This Row],[METRC]]=0,"",IF(ScanWorkbook[[#This Row],[METRC]]="","",_xlfn.CONCAT(ScanWorkbook[[#This Row],[Pheno Abv]],".",RIGHT(ScanWorkbook[[#This Row],[METRC]],6))))</f>
        <v/>
      </c>
      <c r="L1153" s="7" t="s">
        <v>522</v>
      </c>
    </row>
    <row r="1154" spans="1:12" x14ac:dyDescent="0.25">
      <c r="A1154" s="8">
        <v>5</v>
      </c>
      <c r="B1154" s="54" t="s">
        <v>8173</v>
      </c>
      <c r="C1154" s="131" t="s">
        <v>7439</v>
      </c>
      <c r="D1154" s="9">
        <v>13</v>
      </c>
      <c r="E1154" s="8" t="s">
        <v>8225</v>
      </c>
      <c r="F1154" s="7" t="str">
        <f>IF(ISEVEN(ROW(ScanWorkbook[[#This Row],[SCAN INTO THIS COLUMN]])),C1154,"")</f>
        <v>.</v>
      </c>
      <c r="G1154" s="7" t="str">
        <f>IF(ISEVEN(ROW(ScanWorkbook[[#This Row],[SCAN INTO THIS COLUMN]])),C1155,"")</f>
        <v>.</v>
      </c>
      <c r="H1154" s="7" t="str">
        <f>LEFT(ScanWorkbook[[#This Row],[Pheno]],4)</f>
        <v>.</v>
      </c>
      <c r="I1154" s="7" t="str">
        <f>IF(SUM(COUNTIF(ScanWorkbook[[#This Row],[Pheno]],{"*.*"})),LEFT(ScanWorkbook[[#This Row],[Pheno]],7),_xlfn.CONCAT(LEFT(ScanWorkbook[[#This Row],[Pheno]],4),RIGHT(ScanWorkbook[[#This Row],[Pheno]],3)))</f>
        <v>.</v>
      </c>
      <c r="J1154" s="57" t="s">
        <v>8892</v>
      </c>
      <c r="K1154" s="2" t="str">
        <f>IF(ScanWorkbook[[#This Row],[METRC]]=0,"",IF(ScanWorkbook[[#This Row],[METRC]]="","",_xlfn.CONCAT(ScanWorkbook[[#This Row],[Pheno Abv]],".",RIGHT(ScanWorkbook[[#This Row],[METRC]],6))))</f>
        <v>...</v>
      </c>
      <c r="L1154" s="7" t="s">
        <v>522</v>
      </c>
    </row>
    <row r="1155" spans="1:12" x14ac:dyDescent="0.25">
      <c r="A1155" s="8">
        <v>5</v>
      </c>
      <c r="B1155" s="54" t="s">
        <v>8173</v>
      </c>
      <c r="C1155" s="131" t="s">
        <v>7439</v>
      </c>
      <c r="D1155" s="9">
        <v>13</v>
      </c>
      <c r="E1155" s="8" t="s">
        <v>8225</v>
      </c>
      <c r="F1155" s="7" t="str">
        <f>IF(ISEVEN(ROW(ScanWorkbook[[#This Row],[SCAN INTO THIS COLUMN]])),C1155,"")</f>
        <v/>
      </c>
      <c r="G1155" s="7" t="str">
        <f>IF(ISEVEN(ROW(ScanWorkbook[[#This Row],[SCAN INTO THIS COLUMN]])),C1156,"")</f>
        <v/>
      </c>
      <c r="H1155" s="7" t="str">
        <f>LEFT(ScanWorkbook[[#This Row],[Pheno]],4)</f>
        <v/>
      </c>
      <c r="I1155" s="7" t="str">
        <f>IF(SUM(COUNTIF(ScanWorkbook[[#This Row],[Pheno]],{"*.*"})),LEFT(ScanWorkbook[[#This Row],[Pheno]],7),_xlfn.CONCAT(LEFT(ScanWorkbook[[#This Row],[Pheno]],4),RIGHT(ScanWorkbook[[#This Row],[Pheno]],3)))</f>
        <v/>
      </c>
      <c r="J1155" s="57" t="s">
        <v>8892</v>
      </c>
      <c r="K1155" s="2" t="str">
        <f>IF(ScanWorkbook[[#This Row],[METRC]]=0,"",IF(ScanWorkbook[[#This Row],[METRC]]="","",_xlfn.CONCAT(ScanWorkbook[[#This Row],[Pheno Abv]],".",RIGHT(ScanWorkbook[[#This Row],[METRC]],6))))</f>
        <v/>
      </c>
      <c r="L1155" s="7" t="s">
        <v>522</v>
      </c>
    </row>
    <row r="1156" spans="1:12" x14ac:dyDescent="0.25">
      <c r="A1156" s="8">
        <v>5</v>
      </c>
      <c r="B1156" s="54" t="s">
        <v>8173</v>
      </c>
      <c r="C1156" s="131" t="s">
        <v>7439</v>
      </c>
      <c r="D1156" s="9">
        <v>14</v>
      </c>
      <c r="E1156" s="8" t="s">
        <v>8225</v>
      </c>
      <c r="F1156" s="7" t="str">
        <f>IF(ISEVEN(ROW(ScanWorkbook[[#This Row],[SCAN INTO THIS COLUMN]])),C1156,"")</f>
        <v>.</v>
      </c>
      <c r="G1156" s="7" t="str">
        <f>IF(ISEVEN(ROW(ScanWorkbook[[#This Row],[SCAN INTO THIS COLUMN]])),C1157,"")</f>
        <v>.</v>
      </c>
      <c r="H1156" s="7" t="str">
        <f>LEFT(ScanWorkbook[[#This Row],[Pheno]],4)</f>
        <v>.</v>
      </c>
      <c r="I1156" s="7" t="str">
        <f>IF(SUM(COUNTIF(ScanWorkbook[[#This Row],[Pheno]],{"*.*"})),LEFT(ScanWorkbook[[#This Row],[Pheno]],7),_xlfn.CONCAT(LEFT(ScanWorkbook[[#This Row],[Pheno]],4),RIGHT(ScanWorkbook[[#This Row],[Pheno]],3)))</f>
        <v>.</v>
      </c>
      <c r="J1156" s="57" t="s">
        <v>8893</v>
      </c>
      <c r="K1156" s="2" t="str">
        <f>IF(ScanWorkbook[[#This Row],[METRC]]=0,"",IF(ScanWorkbook[[#This Row],[METRC]]="","",_xlfn.CONCAT(ScanWorkbook[[#This Row],[Pheno Abv]],".",RIGHT(ScanWorkbook[[#This Row],[METRC]],6))))</f>
        <v>...</v>
      </c>
      <c r="L1156" s="7" t="s">
        <v>522</v>
      </c>
    </row>
    <row r="1157" spans="1:12" x14ac:dyDescent="0.25">
      <c r="A1157" s="8">
        <v>5</v>
      </c>
      <c r="B1157" s="54" t="s">
        <v>8173</v>
      </c>
      <c r="C1157" s="131" t="s">
        <v>7439</v>
      </c>
      <c r="D1157" s="9">
        <v>14</v>
      </c>
      <c r="E1157" s="8" t="s">
        <v>8225</v>
      </c>
      <c r="F1157" s="7" t="str">
        <f>IF(ISEVEN(ROW(ScanWorkbook[[#This Row],[SCAN INTO THIS COLUMN]])),C1157,"")</f>
        <v/>
      </c>
      <c r="G1157" s="7" t="str">
        <f>IF(ISEVEN(ROW(ScanWorkbook[[#This Row],[SCAN INTO THIS COLUMN]])),C1158,"")</f>
        <v/>
      </c>
      <c r="H1157" s="7" t="str">
        <f>LEFT(ScanWorkbook[[#This Row],[Pheno]],4)</f>
        <v/>
      </c>
      <c r="I1157" s="7" t="str">
        <f>IF(SUM(COUNTIF(ScanWorkbook[[#This Row],[Pheno]],{"*.*"})),LEFT(ScanWorkbook[[#This Row],[Pheno]],7),_xlfn.CONCAT(LEFT(ScanWorkbook[[#This Row],[Pheno]],4),RIGHT(ScanWorkbook[[#This Row],[Pheno]],3)))</f>
        <v/>
      </c>
      <c r="J1157" s="57" t="s">
        <v>8893</v>
      </c>
      <c r="K1157" s="2" t="str">
        <f>IF(ScanWorkbook[[#This Row],[METRC]]=0,"",IF(ScanWorkbook[[#This Row],[METRC]]="","",_xlfn.CONCAT(ScanWorkbook[[#This Row],[Pheno Abv]],".",RIGHT(ScanWorkbook[[#This Row],[METRC]],6))))</f>
        <v/>
      </c>
      <c r="L1157" s="7" t="s">
        <v>522</v>
      </c>
    </row>
    <row r="1158" spans="1:12" x14ac:dyDescent="0.25">
      <c r="A1158" s="8">
        <v>5</v>
      </c>
      <c r="B1158" s="54" t="s">
        <v>8173</v>
      </c>
      <c r="C1158" s="131" t="s">
        <v>7439</v>
      </c>
      <c r="D1158" s="9">
        <v>15</v>
      </c>
      <c r="E1158" s="8" t="s">
        <v>8225</v>
      </c>
      <c r="F1158" s="7" t="str">
        <f>IF(ISEVEN(ROW(ScanWorkbook[[#This Row],[SCAN INTO THIS COLUMN]])),C1158,"")</f>
        <v>.</v>
      </c>
      <c r="G1158" s="7" t="str">
        <f>IF(ISEVEN(ROW(ScanWorkbook[[#This Row],[SCAN INTO THIS COLUMN]])),C1159,"")</f>
        <v>.</v>
      </c>
      <c r="H1158" s="7" t="str">
        <f>LEFT(ScanWorkbook[[#This Row],[Pheno]],4)</f>
        <v>.</v>
      </c>
      <c r="I1158" s="7" t="str">
        <f>IF(SUM(COUNTIF(ScanWorkbook[[#This Row],[Pheno]],{"*.*"})),LEFT(ScanWorkbook[[#This Row],[Pheno]],7),_xlfn.CONCAT(LEFT(ScanWorkbook[[#This Row],[Pheno]],4),RIGHT(ScanWorkbook[[#This Row],[Pheno]],3)))</f>
        <v>.</v>
      </c>
      <c r="J1158" s="57" t="s">
        <v>8894</v>
      </c>
      <c r="K1158" s="2" t="str">
        <f>IF(ScanWorkbook[[#This Row],[METRC]]=0,"",IF(ScanWorkbook[[#This Row],[METRC]]="","",_xlfn.CONCAT(ScanWorkbook[[#This Row],[Pheno Abv]],".",RIGHT(ScanWorkbook[[#This Row],[METRC]],6))))</f>
        <v>...</v>
      </c>
      <c r="L1158" s="7" t="s">
        <v>522</v>
      </c>
    </row>
    <row r="1159" spans="1:12" x14ac:dyDescent="0.25">
      <c r="A1159" s="8">
        <v>5</v>
      </c>
      <c r="B1159" s="54" t="s">
        <v>8173</v>
      </c>
      <c r="C1159" s="131" t="s">
        <v>7439</v>
      </c>
      <c r="D1159" s="9">
        <v>15</v>
      </c>
      <c r="E1159" s="8" t="s">
        <v>8225</v>
      </c>
      <c r="F1159" s="7" t="str">
        <f>IF(ISEVEN(ROW(ScanWorkbook[[#This Row],[SCAN INTO THIS COLUMN]])),C1159,"")</f>
        <v/>
      </c>
      <c r="G1159" s="7" t="str">
        <f>IF(ISEVEN(ROW(ScanWorkbook[[#This Row],[SCAN INTO THIS COLUMN]])),C1160,"")</f>
        <v/>
      </c>
      <c r="H1159" s="7" t="str">
        <f>LEFT(ScanWorkbook[[#This Row],[Pheno]],4)</f>
        <v/>
      </c>
      <c r="I1159" s="7" t="str">
        <f>IF(SUM(COUNTIF(ScanWorkbook[[#This Row],[Pheno]],{"*.*"})),LEFT(ScanWorkbook[[#This Row],[Pheno]],7),_xlfn.CONCAT(LEFT(ScanWorkbook[[#This Row],[Pheno]],4),RIGHT(ScanWorkbook[[#This Row],[Pheno]],3)))</f>
        <v/>
      </c>
      <c r="J1159" s="57" t="s">
        <v>8894</v>
      </c>
      <c r="K1159" s="2" t="str">
        <f>IF(ScanWorkbook[[#This Row],[METRC]]=0,"",IF(ScanWorkbook[[#This Row],[METRC]]="","",_xlfn.CONCAT(ScanWorkbook[[#This Row],[Pheno Abv]],".",RIGHT(ScanWorkbook[[#This Row],[METRC]],6))))</f>
        <v/>
      </c>
      <c r="L1159" s="7" t="s">
        <v>522</v>
      </c>
    </row>
    <row r="1160" spans="1:12" x14ac:dyDescent="0.25">
      <c r="A1160" s="8">
        <v>5</v>
      </c>
      <c r="B1160" s="54" t="s">
        <v>8173</v>
      </c>
      <c r="C1160" s="131" t="s">
        <v>7439</v>
      </c>
      <c r="D1160" s="9">
        <v>16</v>
      </c>
      <c r="E1160" s="8" t="s">
        <v>8225</v>
      </c>
      <c r="F1160" s="7" t="str">
        <f>IF(ISEVEN(ROW(ScanWorkbook[[#This Row],[SCAN INTO THIS COLUMN]])),C1160,"")</f>
        <v>.</v>
      </c>
      <c r="G1160" s="7" t="str">
        <f>IF(ISEVEN(ROW(ScanWorkbook[[#This Row],[SCAN INTO THIS COLUMN]])),C1161,"")</f>
        <v>.</v>
      </c>
      <c r="H1160" s="7" t="str">
        <f>LEFT(ScanWorkbook[[#This Row],[Pheno]],4)</f>
        <v>.</v>
      </c>
      <c r="I1160" s="7" t="str">
        <f>IF(SUM(COUNTIF(ScanWorkbook[[#This Row],[Pheno]],{"*.*"})),LEFT(ScanWorkbook[[#This Row],[Pheno]],7),_xlfn.CONCAT(LEFT(ScanWorkbook[[#This Row],[Pheno]],4),RIGHT(ScanWorkbook[[#This Row],[Pheno]],3)))</f>
        <v>.</v>
      </c>
      <c r="J1160" s="57" t="s">
        <v>8895</v>
      </c>
      <c r="K1160" s="2" t="str">
        <f>IF(ScanWorkbook[[#This Row],[METRC]]=0,"",IF(ScanWorkbook[[#This Row],[METRC]]="","",_xlfn.CONCAT(ScanWorkbook[[#This Row],[Pheno Abv]],".",RIGHT(ScanWorkbook[[#This Row],[METRC]],6))))</f>
        <v>...</v>
      </c>
      <c r="L1160" s="7" t="s">
        <v>522</v>
      </c>
    </row>
    <row r="1161" spans="1:12" x14ac:dyDescent="0.25">
      <c r="A1161" s="8">
        <v>5</v>
      </c>
      <c r="B1161" s="54" t="s">
        <v>8173</v>
      </c>
      <c r="C1161" s="131" t="s">
        <v>7439</v>
      </c>
      <c r="D1161" s="9">
        <v>16</v>
      </c>
      <c r="E1161" s="8" t="s">
        <v>8225</v>
      </c>
      <c r="F1161" s="7" t="str">
        <f>IF(ISEVEN(ROW(ScanWorkbook[[#This Row],[SCAN INTO THIS COLUMN]])),C1161,"")</f>
        <v/>
      </c>
      <c r="G1161" s="7" t="str">
        <f>IF(ISEVEN(ROW(ScanWorkbook[[#This Row],[SCAN INTO THIS COLUMN]])),C1162,"")</f>
        <v/>
      </c>
      <c r="H1161" s="7" t="str">
        <f>LEFT(ScanWorkbook[[#This Row],[Pheno]],4)</f>
        <v/>
      </c>
      <c r="I1161" s="7" t="str">
        <f>IF(SUM(COUNTIF(ScanWorkbook[[#This Row],[Pheno]],{"*.*"})),LEFT(ScanWorkbook[[#This Row],[Pheno]],7),_xlfn.CONCAT(LEFT(ScanWorkbook[[#This Row],[Pheno]],4),RIGHT(ScanWorkbook[[#This Row],[Pheno]],3)))</f>
        <v/>
      </c>
      <c r="J1161" s="57" t="s">
        <v>8895</v>
      </c>
      <c r="K1161" s="2" t="str">
        <f>IF(ScanWorkbook[[#This Row],[METRC]]=0,"",IF(ScanWorkbook[[#This Row],[METRC]]="","",_xlfn.CONCAT(ScanWorkbook[[#This Row],[Pheno Abv]],".",RIGHT(ScanWorkbook[[#This Row],[METRC]],6))))</f>
        <v/>
      </c>
      <c r="L1161" s="7" t="s">
        <v>522</v>
      </c>
    </row>
    <row r="1162" spans="1:12" x14ac:dyDescent="0.25">
      <c r="A1162" s="8">
        <v>5</v>
      </c>
      <c r="B1162" s="54" t="s">
        <v>8173</v>
      </c>
      <c r="C1162" s="131" t="s">
        <v>7439</v>
      </c>
      <c r="D1162" s="9">
        <v>17</v>
      </c>
      <c r="E1162" s="8" t="s">
        <v>8225</v>
      </c>
      <c r="F1162" s="7" t="str">
        <f>IF(ISEVEN(ROW(ScanWorkbook[[#This Row],[SCAN INTO THIS COLUMN]])),C1162,"")</f>
        <v>.</v>
      </c>
      <c r="G1162" s="7" t="str">
        <f>IF(ISEVEN(ROW(ScanWorkbook[[#This Row],[SCAN INTO THIS COLUMN]])),C1163,"")</f>
        <v>.</v>
      </c>
      <c r="H1162" s="7" t="str">
        <f>LEFT(ScanWorkbook[[#This Row],[Pheno]],4)</f>
        <v>.</v>
      </c>
      <c r="I1162" s="7" t="str">
        <f>IF(SUM(COUNTIF(ScanWorkbook[[#This Row],[Pheno]],{"*.*"})),LEFT(ScanWorkbook[[#This Row],[Pheno]],7),_xlfn.CONCAT(LEFT(ScanWorkbook[[#This Row],[Pheno]],4),RIGHT(ScanWorkbook[[#This Row],[Pheno]],3)))</f>
        <v>.</v>
      </c>
      <c r="J1162" s="57" t="s">
        <v>8896</v>
      </c>
      <c r="K1162" s="2" t="str">
        <f>IF(ScanWorkbook[[#This Row],[METRC]]=0,"",IF(ScanWorkbook[[#This Row],[METRC]]="","",_xlfn.CONCAT(ScanWorkbook[[#This Row],[Pheno Abv]],".",RIGHT(ScanWorkbook[[#This Row],[METRC]],6))))</f>
        <v>...</v>
      </c>
      <c r="L1162" s="7" t="s">
        <v>522</v>
      </c>
    </row>
    <row r="1163" spans="1:12" x14ac:dyDescent="0.25">
      <c r="A1163" s="8">
        <v>5</v>
      </c>
      <c r="B1163" s="54" t="s">
        <v>8173</v>
      </c>
      <c r="C1163" s="131" t="s">
        <v>7439</v>
      </c>
      <c r="D1163" s="9">
        <v>17</v>
      </c>
      <c r="E1163" s="8" t="s">
        <v>8225</v>
      </c>
      <c r="F1163" s="7" t="str">
        <f>IF(ISEVEN(ROW(ScanWorkbook[[#This Row],[SCAN INTO THIS COLUMN]])),C1163,"")</f>
        <v/>
      </c>
      <c r="G1163" s="7" t="str">
        <f>IF(ISEVEN(ROW(ScanWorkbook[[#This Row],[SCAN INTO THIS COLUMN]])),C1164,"")</f>
        <v/>
      </c>
      <c r="H1163" s="7" t="str">
        <f>LEFT(ScanWorkbook[[#This Row],[Pheno]],4)</f>
        <v/>
      </c>
      <c r="I1163" s="7" t="str">
        <f>IF(SUM(COUNTIF(ScanWorkbook[[#This Row],[Pheno]],{"*.*"})),LEFT(ScanWorkbook[[#This Row],[Pheno]],7),_xlfn.CONCAT(LEFT(ScanWorkbook[[#This Row],[Pheno]],4),RIGHT(ScanWorkbook[[#This Row],[Pheno]],3)))</f>
        <v/>
      </c>
      <c r="J1163" s="57" t="s">
        <v>8896</v>
      </c>
      <c r="K1163" s="2" t="str">
        <f>IF(ScanWorkbook[[#This Row],[METRC]]=0,"",IF(ScanWorkbook[[#This Row],[METRC]]="","",_xlfn.CONCAT(ScanWorkbook[[#This Row],[Pheno Abv]],".",RIGHT(ScanWorkbook[[#This Row],[METRC]],6))))</f>
        <v/>
      </c>
      <c r="L1163" s="7" t="s">
        <v>522</v>
      </c>
    </row>
    <row r="1164" spans="1:12" x14ac:dyDescent="0.25">
      <c r="A1164" s="8">
        <v>5</v>
      </c>
      <c r="B1164" s="54" t="s">
        <v>8173</v>
      </c>
      <c r="C1164" s="131" t="s">
        <v>7439</v>
      </c>
      <c r="D1164" s="9">
        <v>18</v>
      </c>
      <c r="E1164" s="8" t="s">
        <v>8225</v>
      </c>
      <c r="F1164" s="7" t="str">
        <f>IF(ISEVEN(ROW(ScanWorkbook[[#This Row],[SCAN INTO THIS COLUMN]])),C1164,"")</f>
        <v>.</v>
      </c>
      <c r="G1164" s="7" t="str">
        <f>IF(ISEVEN(ROW(ScanWorkbook[[#This Row],[SCAN INTO THIS COLUMN]])),C1165,"")</f>
        <v>.</v>
      </c>
      <c r="H1164" s="7" t="str">
        <f>LEFT(ScanWorkbook[[#This Row],[Pheno]],4)</f>
        <v>.</v>
      </c>
      <c r="I1164" s="7" t="str">
        <f>IF(SUM(COUNTIF(ScanWorkbook[[#This Row],[Pheno]],{"*.*"})),LEFT(ScanWorkbook[[#This Row],[Pheno]],7),_xlfn.CONCAT(LEFT(ScanWorkbook[[#This Row],[Pheno]],4),RIGHT(ScanWorkbook[[#This Row],[Pheno]],3)))</f>
        <v>.</v>
      </c>
      <c r="J1164" s="57" t="s">
        <v>8897</v>
      </c>
      <c r="K1164" s="2" t="str">
        <f>IF(ScanWorkbook[[#This Row],[METRC]]=0,"",IF(ScanWorkbook[[#This Row],[METRC]]="","",_xlfn.CONCAT(ScanWorkbook[[#This Row],[Pheno Abv]],".",RIGHT(ScanWorkbook[[#This Row],[METRC]],6))))</f>
        <v>...</v>
      </c>
      <c r="L1164" s="7" t="s">
        <v>522</v>
      </c>
    </row>
    <row r="1165" spans="1:12" x14ac:dyDescent="0.25">
      <c r="A1165" s="8">
        <v>5</v>
      </c>
      <c r="B1165" s="54" t="s">
        <v>8173</v>
      </c>
      <c r="C1165" s="131" t="s">
        <v>7439</v>
      </c>
      <c r="D1165" s="9">
        <v>18</v>
      </c>
      <c r="E1165" s="8" t="s">
        <v>8225</v>
      </c>
      <c r="F1165" s="7" t="str">
        <f>IF(ISEVEN(ROW(ScanWorkbook[[#This Row],[SCAN INTO THIS COLUMN]])),C1165,"")</f>
        <v/>
      </c>
      <c r="G1165" s="7" t="str">
        <f>IF(ISEVEN(ROW(ScanWorkbook[[#This Row],[SCAN INTO THIS COLUMN]])),C1166,"")</f>
        <v/>
      </c>
      <c r="H1165" s="7" t="str">
        <f>LEFT(ScanWorkbook[[#This Row],[Pheno]],4)</f>
        <v/>
      </c>
      <c r="I1165" s="7" t="str">
        <f>IF(SUM(COUNTIF(ScanWorkbook[[#This Row],[Pheno]],{"*.*"})),LEFT(ScanWorkbook[[#This Row],[Pheno]],7),_xlfn.CONCAT(LEFT(ScanWorkbook[[#This Row],[Pheno]],4),RIGHT(ScanWorkbook[[#This Row],[Pheno]],3)))</f>
        <v/>
      </c>
      <c r="J1165" s="57" t="s">
        <v>8897</v>
      </c>
      <c r="K1165" s="2" t="str">
        <f>IF(ScanWorkbook[[#This Row],[METRC]]=0,"",IF(ScanWorkbook[[#This Row],[METRC]]="","",_xlfn.CONCAT(ScanWorkbook[[#This Row],[Pheno Abv]],".",RIGHT(ScanWorkbook[[#This Row],[METRC]],6))))</f>
        <v/>
      </c>
      <c r="L1165" s="7" t="s">
        <v>522</v>
      </c>
    </row>
    <row r="1166" spans="1:12" x14ac:dyDescent="0.25">
      <c r="A1166" s="8">
        <v>5</v>
      </c>
      <c r="B1166" s="54" t="s">
        <v>8173</v>
      </c>
      <c r="C1166" s="131" t="s">
        <v>7439</v>
      </c>
      <c r="D1166" s="9">
        <v>19</v>
      </c>
      <c r="E1166" s="8" t="s">
        <v>8225</v>
      </c>
      <c r="F1166" s="7" t="str">
        <f>IF(ISEVEN(ROW(ScanWorkbook[[#This Row],[SCAN INTO THIS COLUMN]])),C1166,"")</f>
        <v>.</v>
      </c>
      <c r="G1166" s="7" t="str">
        <f>IF(ISEVEN(ROW(ScanWorkbook[[#This Row],[SCAN INTO THIS COLUMN]])),C1167,"")</f>
        <v>.</v>
      </c>
      <c r="H1166" s="7" t="str">
        <f>LEFT(ScanWorkbook[[#This Row],[Pheno]],4)</f>
        <v>.</v>
      </c>
      <c r="I1166" s="7" t="str">
        <f>IF(SUM(COUNTIF(ScanWorkbook[[#This Row],[Pheno]],{"*.*"})),LEFT(ScanWorkbook[[#This Row],[Pheno]],7),_xlfn.CONCAT(LEFT(ScanWorkbook[[#This Row],[Pheno]],4),RIGHT(ScanWorkbook[[#This Row],[Pheno]],3)))</f>
        <v>.</v>
      </c>
      <c r="J1166" s="57" t="s">
        <v>8898</v>
      </c>
      <c r="K1166" s="2" t="str">
        <f>IF(ScanWorkbook[[#This Row],[METRC]]=0,"",IF(ScanWorkbook[[#This Row],[METRC]]="","",_xlfn.CONCAT(ScanWorkbook[[#This Row],[Pheno Abv]],".",RIGHT(ScanWorkbook[[#This Row],[METRC]],6))))</f>
        <v>...</v>
      </c>
      <c r="L1166" s="7" t="s">
        <v>522</v>
      </c>
    </row>
    <row r="1167" spans="1:12" x14ac:dyDescent="0.25">
      <c r="A1167" s="8">
        <v>5</v>
      </c>
      <c r="B1167" s="54" t="s">
        <v>8173</v>
      </c>
      <c r="C1167" s="131" t="s">
        <v>7439</v>
      </c>
      <c r="D1167" s="9">
        <v>19</v>
      </c>
      <c r="E1167" s="8" t="s">
        <v>8225</v>
      </c>
      <c r="F1167" s="7" t="str">
        <f>IF(ISEVEN(ROW(ScanWorkbook[[#This Row],[SCAN INTO THIS COLUMN]])),C1167,"")</f>
        <v/>
      </c>
      <c r="G1167" s="7" t="str">
        <f>IF(ISEVEN(ROW(ScanWorkbook[[#This Row],[SCAN INTO THIS COLUMN]])),C1168,"")</f>
        <v/>
      </c>
      <c r="H1167" s="7" t="str">
        <f>LEFT(ScanWorkbook[[#This Row],[Pheno]],4)</f>
        <v/>
      </c>
      <c r="I1167" s="7" t="str">
        <f>IF(SUM(COUNTIF(ScanWorkbook[[#This Row],[Pheno]],{"*.*"})),LEFT(ScanWorkbook[[#This Row],[Pheno]],7),_xlfn.CONCAT(LEFT(ScanWorkbook[[#This Row],[Pheno]],4),RIGHT(ScanWorkbook[[#This Row],[Pheno]],3)))</f>
        <v/>
      </c>
      <c r="J1167" s="57" t="s">
        <v>8898</v>
      </c>
      <c r="K1167" s="2" t="str">
        <f>IF(ScanWorkbook[[#This Row],[METRC]]=0,"",IF(ScanWorkbook[[#This Row],[METRC]]="","",_xlfn.CONCAT(ScanWorkbook[[#This Row],[Pheno Abv]],".",RIGHT(ScanWorkbook[[#This Row],[METRC]],6))))</f>
        <v/>
      </c>
      <c r="L1167" s="7" t="s">
        <v>522</v>
      </c>
    </row>
    <row r="1168" spans="1:12" x14ac:dyDescent="0.25">
      <c r="A1168" s="8">
        <v>5</v>
      </c>
      <c r="B1168" s="54" t="s">
        <v>8173</v>
      </c>
      <c r="C1168" s="131" t="s">
        <v>7439</v>
      </c>
      <c r="D1168" s="9">
        <v>20</v>
      </c>
      <c r="E1168" s="8" t="s">
        <v>8225</v>
      </c>
      <c r="F1168" s="7" t="str">
        <f>IF(ISEVEN(ROW(ScanWorkbook[[#This Row],[SCAN INTO THIS COLUMN]])),C1168,"")</f>
        <v>.</v>
      </c>
      <c r="G1168" s="7" t="str">
        <f>IF(ISEVEN(ROW(ScanWorkbook[[#This Row],[SCAN INTO THIS COLUMN]])),C1169,"")</f>
        <v>.</v>
      </c>
      <c r="H1168" s="7" t="str">
        <f>LEFT(ScanWorkbook[[#This Row],[Pheno]],4)</f>
        <v>.</v>
      </c>
      <c r="I1168" s="7" t="str">
        <f>IF(SUM(COUNTIF(ScanWorkbook[[#This Row],[Pheno]],{"*.*"})),LEFT(ScanWorkbook[[#This Row],[Pheno]],7),_xlfn.CONCAT(LEFT(ScanWorkbook[[#This Row],[Pheno]],4),RIGHT(ScanWorkbook[[#This Row],[Pheno]],3)))</f>
        <v>.</v>
      </c>
      <c r="J1168" s="57" t="s">
        <v>8899</v>
      </c>
      <c r="K1168" s="2" t="str">
        <f>IF(ScanWorkbook[[#This Row],[METRC]]=0,"",IF(ScanWorkbook[[#This Row],[METRC]]="","",_xlfn.CONCAT(ScanWorkbook[[#This Row],[Pheno Abv]],".",RIGHT(ScanWorkbook[[#This Row],[METRC]],6))))</f>
        <v>...</v>
      </c>
      <c r="L1168" s="7" t="s">
        <v>522</v>
      </c>
    </row>
    <row r="1169" spans="1:12" x14ac:dyDescent="0.25">
      <c r="A1169" s="8">
        <v>5</v>
      </c>
      <c r="B1169" s="54" t="s">
        <v>8173</v>
      </c>
      <c r="C1169" s="131" t="s">
        <v>7439</v>
      </c>
      <c r="D1169" s="9">
        <v>20</v>
      </c>
      <c r="E1169" s="8" t="s">
        <v>8225</v>
      </c>
      <c r="F1169" s="7" t="str">
        <f>IF(ISEVEN(ROW(ScanWorkbook[[#This Row],[SCAN INTO THIS COLUMN]])),C1169,"")</f>
        <v/>
      </c>
      <c r="G1169" s="7" t="str">
        <f>IF(ISEVEN(ROW(ScanWorkbook[[#This Row],[SCAN INTO THIS COLUMN]])),C1170,"")</f>
        <v/>
      </c>
      <c r="H1169" s="7" t="str">
        <f>LEFT(ScanWorkbook[[#This Row],[Pheno]],4)</f>
        <v/>
      </c>
      <c r="I1169" s="7" t="str">
        <f>IF(SUM(COUNTIF(ScanWorkbook[[#This Row],[Pheno]],{"*.*"})),LEFT(ScanWorkbook[[#This Row],[Pheno]],7),_xlfn.CONCAT(LEFT(ScanWorkbook[[#This Row],[Pheno]],4),RIGHT(ScanWorkbook[[#This Row],[Pheno]],3)))</f>
        <v/>
      </c>
      <c r="J1169" s="57" t="s">
        <v>8899</v>
      </c>
      <c r="K1169" s="2" t="str">
        <f>IF(ScanWorkbook[[#This Row],[METRC]]=0,"",IF(ScanWorkbook[[#This Row],[METRC]]="","",_xlfn.CONCAT(ScanWorkbook[[#This Row],[Pheno Abv]],".",RIGHT(ScanWorkbook[[#This Row],[METRC]],6))))</f>
        <v/>
      </c>
      <c r="L1169" s="7" t="s">
        <v>522</v>
      </c>
    </row>
    <row r="1170" spans="1:12" x14ac:dyDescent="0.25">
      <c r="A1170" s="8">
        <v>5</v>
      </c>
      <c r="B1170" s="54" t="s">
        <v>8173</v>
      </c>
      <c r="C1170" s="131" t="s">
        <v>7439</v>
      </c>
      <c r="D1170" s="9">
        <v>21</v>
      </c>
      <c r="E1170" s="8" t="s">
        <v>8225</v>
      </c>
      <c r="F1170" s="7" t="str">
        <f>IF(ISEVEN(ROW(ScanWorkbook[[#This Row],[SCAN INTO THIS COLUMN]])),C1170,"")</f>
        <v>.</v>
      </c>
      <c r="G1170" s="7" t="str">
        <f>IF(ISEVEN(ROW(ScanWorkbook[[#This Row],[SCAN INTO THIS COLUMN]])),C1171,"")</f>
        <v>.</v>
      </c>
      <c r="H1170" s="7" t="str">
        <f>LEFT(ScanWorkbook[[#This Row],[Pheno]],4)</f>
        <v>.</v>
      </c>
      <c r="I1170" s="7" t="str">
        <f>IF(SUM(COUNTIF(ScanWorkbook[[#This Row],[Pheno]],{"*.*"})),LEFT(ScanWorkbook[[#This Row],[Pheno]],7),_xlfn.CONCAT(LEFT(ScanWorkbook[[#This Row],[Pheno]],4),RIGHT(ScanWorkbook[[#This Row],[Pheno]],3)))</f>
        <v>.</v>
      </c>
      <c r="J1170" s="57" t="s">
        <v>8900</v>
      </c>
      <c r="K1170" s="2" t="str">
        <f>IF(ScanWorkbook[[#This Row],[METRC]]=0,"",IF(ScanWorkbook[[#This Row],[METRC]]="","",_xlfn.CONCAT(ScanWorkbook[[#This Row],[Pheno Abv]],".",RIGHT(ScanWorkbook[[#This Row],[METRC]],6))))</f>
        <v>...</v>
      </c>
      <c r="L1170" s="7" t="s">
        <v>522</v>
      </c>
    </row>
    <row r="1171" spans="1:12" x14ac:dyDescent="0.25">
      <c r="A1171" s="8">
        <v>5</v>
      </c>
      <c r="B1171" s="54" t="s">
        <v>8173</v>
      </c>
      <c r="C1171" s="131" t="s">
        <v>7439</v>
      </c>
      <c r="D1171" s="9">
        <v>21</v>
      </c>
      <c r="E1171" s="8" t="s">
        <v>8225</v>
      </c>
      <c r="F1171" s="7" t="str">
        <f>IF(ISEVEN(ROW(ScanWorkbook[[#This Row],[SCAN INTO THIS COLUMN]])),C1171,"")</f>
        <v/>
      </c>
      <c r="G1171" s="7" t="str">
        <f>IF(ISEVEN(ROW(ScanWorkbook[[#This Row],[SCAN INTO THIS COLUMN]])),C1172,"")</f>
        <v/>
      </c>
      <c r="H1171" s="7" t="str">
        <f>LEFT(ScanWorkbook[[#This Row],[Pheno]],4)</f>
        <v/>
      </c>
      <c r="I1171" s="7" t="str">
        <f>IF(SUM(COUNTIF(ScanWorkbook[[#This Row],[Pheno]],{"*.*"})),LEFT(ScanWorkbook[[#This Row],[Pheno]],7),_xlfn.CONCAT(LEFT(ScanWorkbook[[#This Row],[Pheno]],4),RIGHT(ScanWorkbook[[#This Row],[Pheno]],3)))</f>
        <v/>
      </c>
      <c r="J1171" s="57" t="s">
        <v>8900</v>
      </c>
      <c r="K1171" s="2" t="str">
        <f>IF(ScanWorkbook[[#This Row],[METRC]]=0,"",IF(ScanWorkbook[[#This Row],[METRC]]="","",_xlfn.CONCAT(ScanWorkbook[[#This Row],[Pheno Abv]],".",RIGHT(ScanWorkbook[[#This Row],[METRC]],6))))</f>
        <v/>
      </c>
      <c r="L1171" s="7" t="s">
        <v>522</v>
      </c>
    </row>
    <row r="1172" spans="1:12" x14ac:dyDescent="0.25">
      <c r="A1172" s="8">
        <v>5</v>
      </c>
      <c r="B1172" s="54" t="s">
        <v>8173</v>
      </c>
      <c r="C1172" s="131" t="s">
        <v>7439</v>
      </c>
      <c r="D1172" s="9">
        <v>22</v>
      </c>
      <c r="E1172" s="8" t="s">
        <v>8225</v>
      </c>
      <c r="F1172" s="7" t="str">
        <f>IF(ISEVEN(ROW(ScanWorkbook[[#This Row],[SCAN INTO THIS COLUMN]])),C1172,"")</f>
        <v>.</v>
      </c>
      <c r="G1172" s="7" t="str">
        <f>IF(ISEVEN(ROW(ScanWorkbook[[#This Row],[SCAN INTO THIS COLUMN]])),C1173,"")</f>
        <v>.</v>
      </c>
      <c r="H1172" s="7" t="str">
        <f>LEFT(ScanWorkbook[[#This Row],[Pheno]],4)</f>
        <v>.</v>
      </c>
      <c r="I1172" s="7" t="str">
        <f>IF(SUM(COUNTIF(ScanWorkbook[[#This Row],[Pheno]],{"*.*"})),LEFT(ScanWorkbook[[#This Row],[Pheno]],7),_xlfn.CONCAT(LEFT(ScanWorkbook[[#This Row],[Pheno]],4),RIGHT(ScanWorkbook[[#This Row],[Pheno]],3)))</f>
        <v>.</v>
      </c>
      <c r="J1172" s="57" t="s">
        <v>8901</v>
      </c>
      <c r="K1172" s="2" t="str">
        <f>IF(ScanWorkbook[[#This Row],[METRC]]=0,"",IF(ScanWorkbook[[#This Row],[METRC]]="","",_xlfn.CONCAT(ScanWorkbook[[#This Row],[Pheno Abv]],".",RIGHT(ScanWorkbook[[#This Row],[METRC]],6))))</f>
        <v>...</v>
      </c>
      <c r="L1172" s="7" t="s">
        <v>522</v>
      </c>
    </row>
    <row r="1173" spans="1:12" x14ac:dyDescent="0.25">
      <c r="A1173" s="8">
        <v>5</v>
      </c>
      <c r="B1173" s="54" t="s">
        <v>8173</v>
      </c>
      <c r="C1173" s="131" t="s">
        <v>7439</v>
      </c>
      <c r="D1173" s="9">
        <v>22</v>
      </c>
      <c r="E1173" s="8" t="s">
        <v>8225</v>
      </c>
      <c r="F1173" s="7" t="str">
        <f>IF(ISEVEN(ROW(ScanWorkbook[[#This Row],[SCAN INTO THIS COLUMN]])),C1173,"")</f>
        <v/>
      </c>
      <c r="G1173" s="7" t="str">
        <f>IF(ISEVEN(ROW(ScanWorkbook[[#This Row],[SCAN INTO THIS COLUMN]])),C1174,"")</f>
        <v/>
      </c>
      <c r="H1173" s="7" t="str">
        <f>LEFT(ScanWorkbook[[#This Row],[Pheno]],4)</f>
        <v/>
      </c>
      <c r="I1173" s="7" t="str">
        <f>IF(SUM(COUNTIF(ScanWorkbook[[#This Row],[Pheno]],{"*.*"})),LEFT(ScanWorkbook[[#This Row],[Pheno]],7),_xlfn.CONCAT(LEFT(ScanWorkbook[[#This Row],[Pheno]],4),RIGHT(ScanWorkbook[[#This Row],[Pheno]],3)))</f>
        <v/>
      </c>
      <c r="J1173" s="57" t="s">
        <v>8901</v>
      </c>
      <c r="K1173" s="2" t="str">
        <f>IF(ScanWorkbook[[#This Row],[METRC]]=0,"",IF(ScanWorkbook[[#This Row],[METRC]]="","",_xlfn.CONCAT(ScanWorkbook[[#This Row],[Pheno Abv]],".",RIGHT(ScanWorkbook[[#This Row],[METRC]],6))))</f>
        <v/>
      </c>
      <c r="L1173" s="7" t="s">
        <v>522</v>
      </c>
    </row>
    <row r="1174" spans="1:12" x14ac:dyDescent="0.25">
      <c r="A1174" s="8">
        <v>5</v>
      </c>
      <c r="B1174" s="54" t="s">
        <v>8173</v>
      </c>
      <c r="C1174" s="131" t="s">
        <v>7439</v>
      </c>
      <c r="D1174" s="9">
        <v>23</v>
      </c>
      <c r="E1174" s="8" t="s">
        <v>8225</v>
      </c>
      <c r="F1174" s="7" t="str">
        <f>IF(ISEVEN(ROW(ScanWorkbook[[#This Row],[SCAN INTO THIS COLUMN]])),C1174,"")</f>
        <v>.</v>
      </c>
      <c r="G1174" s="7" t="str">
        <f>IF(ISEVEN(ROW(ScanWorkbook[[#This Row],[SCAN INTO THIS COLUMN]])),C1175,"")</f>
        <v>.</v>
      </c>
      <c r="H1174" s="7" t="str">
        <f>LEFT(ScanWorkbook[[#This Row],[Pheno]],4)</f>
        <v>.</v>
      </c>
      <c r="I1174" s="7" t="str">
        <f>IF(SUM(COUNTIF(ScanWorkbook[[#This Row],[Pheno]],{"*.*"})),LEFT(ScanWorkbook[[#This Row],[Pheno]],7),_xlfn.CONCAT(LEFT(ScanWorkbook[[#This Row],[Pheno]],4),RIGHT(ScanWorkbook[[#This Row],[Pheno]],3)))</f>
        <v>.</v>
      </c>
      <c r="J1174" s="57" t="s">
        <v>8902</v>
      </c>
      <c r="K1174" s="2" t="str">
        <f>IF(ScanWorkbook[[#This Row],[METRC]]=0,"",IF(ScanWorkbook[[#This Row],[METRC]]="","",_xlfn.CONCAT(ScanWorkbook[[#This Row],[Pheno Abv]],".",RIGHT(ScanWorkbook[[#This Row],[METRC]],6))))</f>
        <v>...</v>
      </c>
      <c r="L1174" s="7" t="s">
        <v>522</v>
      </c>
    </row>
    <row r="1175" spans="1:12" x14ac:dyDescent="0.25">
      <c r="A1175" s="8">
        <v>5</v>
      </c>
      <c r="B1175" s="54" t="s">
        <v>8173</v>
      </c>
      <c r="C1175" s="131" t="s">
        <v>7439</v>
      </c>
      <c r="D1175" s="9">
        <v>23</v>
      </c>
      <c r="E1175" s="8" t="s">
        <v>8225</v>
      </c>
      <c r="F1175" s="7" t="str">
        <f>IF(ISEVEN(ROW(ScanWorkbook[[#This Row],[SCAN INTO THIS COLUMN]])),C1175,"")</f>
        <v/>
      </c>
      <c r="G1175" s="7" t="str">
        <f>IF(ISEVEN(ROW(ScanWorkbook[[#This Row],[SCAN INTO THIS COLUMN]])),C1176,"")</f>
        <v/>
      </c>
      <c r="H1175" s="7" t="str">
        <f>LEFT(ScanWorkbook[[#This Row],[Pheno]],4)</f>
        <v/>
      </c>
      <c r="I1175" s="7" t="str">
        <f>IF(SUM(COUNTIF(ScanWorkbook[[#This Row],[Pheno]],{"*.*"})),LEFT(ScanWorkbook[[#This Row],[Pheno]],7),_xlfn.CONCAT(LEFT(ScanWorkbook[[#This Row],[Pheno]],4),RIGHT(ScanWorkbook[[#This Row],[Pheno]],3)))</f>
        <v/>
      </c>
      <c r="J1175" s="57" t="s">
        <v>8902</v>
      </c>
      <c r="K1175" s="2" t="str">
        <f>IF(ScanWorkbook[[#This Row],[METRC]]=0,"",IF(ScanWorkbook[[#This Row],[METRC]]="","",_xlfn.CONCAT(ScanWorkbook[[#This Row],[Pheno Abv]],".",RIGHT(ScanWorkbook[[#This Row],[METRC]],6))))</f>
        <v/>
      </c>
      <c r="L1175" s="7" t="s">
        <v>522</v>
      </c>
    </row>
    <row r="1176" spans="1:12" x14ac:dyDescent="0.25">
      <c r="A1176" s="8">
        <v>5</v>
      </c>
      <c r="B1176" s="54" t="s">
        <v>8173</v>
      </c>
      <c r="C1176" s="131" t="s">
        <v>7439</v>
      </c>
      <c r="D1176" s="9">
        <v>24</v>
      </c>
      <c r="E1176" s="8" t="s">
        <v>8225</v>
      </c>
      <c r="F1176" s="7" t="str">
        <f>IF(ISEVEN(ROW(ScanWorkbook[[#This Row],[SCAN INTO THIS COLUMN]])),C1176,"")</f>
        <v>.</v>
      </c>
      <c r="G1176" s="7" t="str">
        <f>IF(ISEVEN(ROW(ScanWorkbook[[#This Row],[SCAN INTO THIS COLUMN]])),C1177,"")</f>
        <v>.</v>
      </c>
      <c r="H1176" s="7" t="str">
        <f>LEFT(ScanWorkbook[[#This Row],[Pheno]],4)</f>
        <v>.</v>
      </c>
      <c r="I1176" s="7" t="str">
        <f>IF(SUM(COUNTIF(ScanWorkbook[[#This Row],[Pheno]],{"*.*"})),LEFT(ScanWorkbook[[#This Row],[Pheno]],7),_xlfn.CONCAT(LEFT(ScanWorkbook[[#This Row],[Pheno]],4),RIGHT(ScanWorkbook[[#This Row],[Pheno]],3)))</f>
        <v>.</v>
      </c>
      <c r="J1176" s="57" t="s">
        <v>8903</v>
      </c>
      <c r="K1176" s="2" t="str">
        <f>IF(ScanWorkbook[[#This Row],[METRC]]=0,"",IF(ScanWorkbook[[#This Row],[METRC]]="","",_xlfn.CONCAT(ScanWorkbook[[#This Row],[Pheno Abv]],".",RIGHT(ScanWorkbook[[#This Row],[METRC]],6))))</f>
        <v>...</v>
      </c>
      <c r="L1176" s="7" t="s">
        <v>522</v>
      </c>
    </row>
    <row r="1177" spans="1:12" x14ac:dyDescent="0.25">
      <c r="A1177" s="8">
        <v>5</v>
      </c>
      <c r="B1177" s="54" t="s">
        <v>8173</v>
      </c>
      <c r="C1177" s="131" t="s">
        <v>7439</v>
      </c>
      <c r="D1177" s="9">
        <v>24</v>
      </c>
      <c r="E1177" s="8" t="s">
        <v>8225</v>
      </c>
      <c r="F1177" s="7" t="str">
        <f>IF(ISEVEN(ROW(ScanWorkbook[[#This Row],[SCAN INTO THIS COLUMN]])),C1177,"")</f>
        <v/>
      </c>
      <c r="G1177" s="7" t="str">
        <f>IF(ISEVEN(ROW(ScanWorkbook[[#This Row],[SCAN INTO THIS COLUMN]])),C1178,"")</f>
        <v/>
      </c>
      <c r="H1177" s="7" t="str">
        <f>LEFT(ScanWorkbook[[#This Row],[Pheno]],4)</f>
        <v/>
      </c>
      <c r="I1177" s="7" t="str">
        <f>IF(SUM(COUNTIF(ScanWorkbook[[#This Row],[Pheno]],{"*.*"})),LEFT(ScanWorkbook[[#This Row],[Pheno]],7),_xlfn.CONCAT(LEFT(ScanWorkbook[[#This Row],[Pheno]],4),RIGHT(ScanWorkbook[[#This Row],[Pheno]],3)))</f>
        <v/>
      </c>
      <c r="J1177" s="57" t="s">
        <v>8903</v>
      </c>
      <c r="K1177" s="2" t="str">
        <f>IF(ScanWorkbook[[#This Row],[METRC]]=0,"",IF(ScanWorkbook[[#This Row],[METRC]]="","",_xlfn.CONCAT(ScanWorkbook[[#This Row],[Pheno Abv]],".",RIGHT(ScanWorkbook[[#This Row],[METRC]],6))))</f>
        <v/>
      </c>
      <c r="L1177" s="7" t="s">
        <v>522</v>
      </c>
    </row>
    <row r="1178" spans="1:12" x14ac:dyDescent="0.25">
      <c r="A1178" s="8">
        <v>5</v>
      </c>
      <c r="B1178" s="54" t="s">
        <v>8173</v>
      </c>
      <c r="C1178" s="131" t="s">
        <v>7439</v>
      </c>
      <c r="D1178" s="8">
        <v>25</v>
      </c>
      <c r="E1178" s="8" t="s">
        <v>8225</v>
      </c>
      <c r="F1178" s="7" t="str">
        <f>IF(ISEVEN(ROW(ScanWorkbook[[#This Row],[SCAN INTO THIS COLUMN]])),C1178,"")</f>
        <v>.</v>
      </c>
      <c r="G1178" s="7" t="str">
        <f>IF(ISEVEN(ROW(ScanWorkbook[[#This Row],[SCAN INTO THIS COLUMN]])),C1179,"")</f>
        <v>.</v>
      </c>
      <c r="H1178" s="7" t="str">
        <f>LEFT(ScanWorkbook[[#This Row],[Pheno]],4)</f>
        <v>.</v>
      </c>
      <c r="I1178" s="7" t="str">
        <f>IF(SUM(COUNTIF(ScanWorkbook[[#This Row],[Pheno]],{"*.*"})),LEFT(ScanWorkbook[[#This Row],[Pheno]],7),_xlfn.CONCAT(LEFT(ScanWorkbook[[#This Row],[Pheno]],4),RIGHT(ScanWorkbook[[#This Row],[Pheno]],3)))</f>
        <v>.</v>
      </c>
      <c r="J1178" s="57" t="s">
        <v>8904</v>
      </c>
      <c r="K1178" s="2" t="str">
        <f>IF(ScanWorkbook[[#This Row],[METRC]]=0,"",IF(ScanWorkbook[[#This Row],[METRC]]="","",_xlfn.CONCAT(ScanWorkbook[[#This Row],[Pheno Abv]],".",RIGHT(ScanWorkbook[[#This Row],[METRC]],6))))</f>
        <v>...</v>
      </c>
      <c r="L1178" s="7" t="s">
        <v>522</v>
      </c>
    </row>
    <row r="1179" spans="1:12" x14ac:dyDescent="0.25">
      <c r="A1179" s="8">
        <v>5</v>
      </c>
      <c r="B1179" s="54" t="s">
        <v>8173</v>
      </c>
      <c r="C1179" s="131" t="s">
        <v>7439</v>
      </c>
      <c r="D1179" s="8">
        <v>25</v>
      </c>
      <c r="E1179" s="8" t="s">
        <v>8225</v>
      </c>
      <c r="F1179" s="7" t="str">
        <f>IF(ISEVEN(ROW(ScanWorkbook[[#This Row],[SCAN INTO THIS COLUMN]])),C1179,"")</f>
        <v/>
      </c>
      <c r="G1179" s="7" t="str">
        <f>IF(ISEVEN(ROW(ScanWorkbook[[#This Row],[SCAN INTO THIS COLUMN]])),C1180,"")</f>
        <v/>
      </c>
      <c r="H1179" s="7" t="str">
        <f>LEFT(ScanWorkbook[[#This Row],[Pheno]],4)</f>
        <v/>
      </c>
      <c r="I1179" s="7" t="str">
        <f>IF(SUM(COUNTIF(ScanWorkbook[[#This Row],[Pheno]],{"*.*"})),LEFT(ScanWorkbook[[#This Row],[Pheno]],7),_xlfn.CONCAT(LEFT(ScanWorkbook[[#This Row],[Pheno]],4),RIGHT(ScanWorkbook[[#This Row],[Pheno]],3)))</f>
        <v/>
      </c>
      <c r="J1179" s="57" t="s">
        <v>8904</v>
      </c>
      <c r="K1179" s="2" t="str">
        <f>IF(ScanWorkbook[[#This Row],[METRC]]=0,"",IF(ScanWorkbook[[#This Row],[METRC]]="","",_xlfn.CONCAT(ScanWorkbook[[#This Row],[Pheno Abv]],".",RIGHT(ScanWorkbook[[#This Row],[METRC]],6))))</f>
        <v/>
      </c>
      <c r="L1179" s="7" t="s">
        <v>522</v>
      </c>
    </row>
    <row r="1180" spans="1:12" x14ac:dyDescent="0.25">
      <c r="A1180" s="8">
        <v>5</v>
      </c>
      <c r="B1180" s="54" t="s">
        <v>8173</v>
      </c>
      <c r="C1180" s="131" t="s">
        <v>7439</v>
      </c>
      <c r="D1180" s="8">
        <v>26</v>
      </c>
      <c r="E1180" s="8" t="s">
        <v>8225</v>
      </c>
      <c r="F1180" s="7" t="str">
        <f>IF(ISEVEN(ROW(ScanWorkbook[[#This Row],[SCAN INTO THIS COLUMN]])),C1180,"")</f>
        <v>.</v>
      </c>
      <c r="G1180" s="7" t="str">
        <f>IF(ISEVEN(ROW(ScanWorkbook[[#This Row],[SCAN INTO THIS COLUMN]])),C1181,"")</f>
        <v>.</v>
      </c>
      <c r="H1180" s="7" t="str">
        <f>LEFT(ScanWorkbook[[#This Row],[Pheno]],4)</f>
        <v>.</v>
      </c>
      <c r="I1180" s="7" t="str">
        <f>IF(SUM(COUNTIF(ScanWorkbook[[#This Row],[Pheno]],{"*.*"})),LEFT(ScanWorkbook[[#This Row],[Pheno]],7),_xlfn.CONCAT(LEFT(ScanWorkbook[[#This Row],[Pheno]],4),RIGHT(ScanWorkbook[[#This Row],[Pheno]],3)))</f>
        <v>.</v>
      </c>
      <c r="J1180" s="57" t="s">
        <v>8905</v>
      </c>
      <c r="K1180" s="2" t="str">
        <f>IF(ScanWorkbook[[#This Row],[METRC]]=0,"",IF(ScanWorkbook[[#This Row],[METRC]]="","",_xlfn.CONCAT(ScanWorkbook[[#This Row],[Pheno Abv]],".",RIGHT(ScanWorkbook[[#This Row],[METRC]],6))))</f>
        <v>...</v>
      </c>
      <c r="L1180" s="7" t="s">
        <v>522</v>
      </c>
    </row>
    <row r="1181" spans="1:12" x14ac:dyDescent="0.25">
      <c r="A1181" s="8">
        <v>5</v>
      </c>
      <c r="B1181" s="54" t="s">
        <v>8173</v>
      </c>
      <c r="C1181" s="131" t="s">
        <v>7439</v>
      </c>
      <c r="D1181" s="8">
        <v>26</v>
      </c>
      <c r="E1181" s="8" t="s">
        <v>8225</v>
      </c>
      <c r="F1181" s="7" t="str">
        <f>IF(ISEVEN(ROW(ScanWorkbook[[#This Row],[SCAN INTO THIS COLUMN]])),C1181,"")</f>
        <v/>
      </c>
      <c r="G1181" s="7" t="str">
        <f>IF(ISEVEN(ROW(ScanWorkbook[[#This Row],[SCAN INTO THIS COLUMN]])),C1182,"")</f>
        <v/>
      </c>
      <c r="H1181" s="7" t="str">
        <f>LEFT(ScanWorkbook[[#This Row],[Pheno]],4)</f>
        <v/>
      </c>
      <c r="I1181" s="7" t="str">
        <f>IF(SUM(COUNTIF(ScanWorkbook[[#This Row],[Pheno]],{"*.*"})),LEFT(ScanWorkbook[[#This Row],[Pheno]],7),_xlfn.CONCAT(LEFT(ScanWorkbook[[#This Row],[Pheno]],4),RIGHT(ScanWorkbook[[#This Row],[Pheno]],3)))</f>
        <v/>
      </c>
      <c r="J1181" s="57" t="s">
        <v>8905</v>
      </c>
      <c r="K1181" s="2" t="str">
        <f>IF(ScanWorkbook[[#This Row],[METRC]]=0,"",IF(ScanWorkbook[[#This Row],[METRC]]="","",_xlfn.CONCAT(ScanWorkbook[[#This Row],[Pheno Abv]],".",RIGHT(ScanWorkbook[[#This Row],[METRC]],6))))</f>
        <v/>
      </c>
      <c r="L1181" s="7" t="s">
        <v>522</v>
      </c>
    </row>
    <row r="1182" spans="1:12" x14ac:dyDescent="0.25">
      <c r="A1182" s="8">
        <v>5</v>
      </c>
      <c r="B1182" s="54" t="s">
        <v>8173</v>
      </c>
      <c r="C1182" s="131" t="s">
        <v>7439</v>
      </c>
      <c r="D1182" s="8">
        <v>27</v>
      </c>
      <c r="E1182" s="8" t="s">
        <v>8225</v>
      </c>
      <c r="F1182" s="7" t="str">
        <f>IF(ISEVEN(ROW(ScanWorkbook[[#This Row],[SCAN INTO THIS COLUMN]])),C1182,"")</f>
        <v>.</v>
      </c>
      <c r="G1182" s="7" t="str">
        <f>IF(ISEVEN(ROW(ScanWorkbook[[#This Row],[SCAN INTO THIS COLUMN]])),C1183,"")</f>
        <v>.</v>
      </c>
      <c r="H1182" s="7" t="str">
        <f>LEFT(ScanWorkbook[[#This Row],[Pheno]],4)</f>
        <v>.</v>
      </c>
      <c r="I1182" s="7" t="str">
        <f>IF(SUM(COUNTIF(ScanWorkbook[[#This Row],[Pheno]],{"*.*"})),LEFT(ScanWorkbook[[#This Row],[Pheno]],7),_xlfn.CONCAT(LEFT(ScanWorkbook[[#This Row],[Pheno]],4),RIGHT(ScanWorkbook[[#This Row],[Pheno]],3)))</f>
        <v>.</v>
      </c>
      <c r="J1182" s="57" t="s">
        <v>8906</v>
      </c>
      <c r="K1182" s="2" t="str">
        <f>IF(ScanWorkbook[[#This Row],[METRC]]=0,"",IF(ScanWorkbook[[#This Row],[METRC]]="","",_xlfn.CONCAT(ScanWorkbook[[#This Row],[Pheno Abv]],".",RIGHT(ScanWorkbook[[#This Row],[METRC]],6))))</f>
        <v>...</v>
      </c>
      <c r="L1182" s="7" t="s">
        <v>522</v>
      </c>
    </row>
    <row r="1183" spans="1:12" x14ac:dyDescent="0.25">
      <c r="A1183" s="8">
        <v>5</v>
      </c>
      <c r="B1183" s="54" t="s">
        <v>8173</v>
      </c>
      <c r="C1183" s="131" t="s">
        <v>7439</v>
      </c>
      <c r="D1183" s="8">
        <v>27</v>
      </c>
      <c r="E1183" s="8" t="s">
        <v>8225</v>
      </c>
      <c r="F1183" s="7" t="str">
        <f>IF(ISEVEN(ROW(ScanWorkbook[[#This Row],[SCAN INTO THIS COLUMN]])),C1183,"")</f>
        <v/>
      </c>
      <c r="G1183" s="7" t="str">
        <f>IF(ISEVEN(ROW(ScanWorkbook[[#This Row],[SCAN INTO THIS COLUMN]])),C1184,"")</f>
        <v/>
      </c>
      <c r="H1183" s="7" t="str">
        <f>LEFT(ScanWorkbook[[#This Row],[Pheno]],4)</f>
        <v/>
      </c>
      <c r="I1183" s="7" t="str">
        <f>IF(SUM(COUNTIF(ScanWorkbook[[#This Row],[Pheno]],{"*.*"})),LEFT(ScanWorkbook[[#This Row],[Pheno]],7),_xlfn.CONCAT(LEFT(ScanWorkbook[[#This Row],[Pheno]],4),RIGHT(ScanWorkbook[[#This Row],[Pheno]],3)))</f>
        <v/>
      </c>
      <c r="J1183" s="57" t="s">
        <v>8906</v>
      </c>
      <c r="K1183" s="2" t="str">
        <f>IF(ScanWorkbook[[#This Row],[METRC]]=0,"",IF(ScanWorkbook[[#This Row],[METRC]]="","",_xlfn.CONCAT(ScanWorkbook[[#This Row],[Pheno Abv]],".",RIGHT(ScanWorkbook[[#This Row],[METRC]],6))))</f>
        <v/>
      </c>
      <c r="L1183" s="7" t="s">
        <v>522</v>
      </c>
    </row>
    <row r="1184" spans="1:12" x14ac:dyDescent="0.25">
      <c r="A1184" s="8">
        <v>5</v>
      </c>
      <c r="B1184" s="54" t="s">
        <v>8173</v>
      </c>
      <c r="C1184" s="131" t="s">
        <v>7439</v>
      </c>
      <c r="D1184" s="8">
        <v>28</v>
      </c>
      <c r="E1184" s="8" t="s">
        <v>8225</v>
      </c>
      <c r="F1184" s="7" t="str">
        <f>IF(ISEVEN(ROW(ScanWorkbook[[#This Row],[SCAN INTO THIS COLUMN]])),C1184,"")</f>
        <v>.</v>
      </c>
      <c r="G1184" s="7" t="str">
        <f>IF(ISEVEN(ROW(ScanWorkbook[[#This Row],[SCAN INTO THIS COLUMN]])),C1185,"")</f>
        <v>.</v>
      </c>
      <c r="H1184" s="7" t="str">
        <f>LEFT(ScanWorkbook[[#This Row],[Pheno]],4)</f>
        <v>.</v>
      </c>
      <c r="I1184" s="7" t="str">
        <f>IF(SUM(COUNTIF(ScanWorkbook[[#This Row],[Pheno]],{"*.*"})),LEFT(ScanWorkbook[[#This Row],[Pheno]],7),_xlfn.CONCAT(LEFT(ScanWorkbook[[#This Row],[Pheno]],4),RIGHT(ScanWorkbook[[#This Row],[Pheno]],3)))</f>
        <v>.</v>
      </c>
      <c r="J1184" s="57" t="s">
        <v>8907</v>
      </c>
      <c r="K1184" s="2" t="str">
        <f>IF(ScanWorkbook[[#This Row],[METRC]]=0,"",IF(ScanWorkbook[[#This Row],[METRC]]="","",_xlfn.CONCAT(ScanWorkbook[[#This Row],[Pheno Abv]],".",RIGHT(ScanWorkbook[[#This Row],[METRC]],6))))</f>
        <v>...</v>
      </c>
      <c r="L1184" s="7" t="s">
        <v>522</v>
      </c>
    </row>
    <row r="1185" spans="1:12" x14ac:dyDescent="0.25">
      <c r="A1185" s="8">
        <v>5</v>
      </c>
      <c r="B1185" s="54" t="s">
        <v>8173</v>
      </c>
      <c r="C1185" s="131" t="s">
        <v>7439</v>
      </c>
      <c r="D1185" s="8">
        <v>28</v>
      </c>
      <c r="E1185" s="8" t="s">
        <v>8225</v>
      </c>
      <c r="F1185" s="7" t="str">
        <f>IF(ISEVEN(ROW(ScanWorkbook[[#This Row],[SCAN INTO THIS COLUMN]])),C1185,"")</f>
        <v/>
      </c>
      <c r="G1185" s="7" t="str">
        <f>IF(ISEVEN(ROW(ScanWorkbook[[#This Row],[SCAN INTO THIS COLUMN]])),C1186,"")</f>
        <v/>
      </c>
      <c r="H1185" s="7" t="str">
        <f>LEFT(ScanWorkbook[[#This Row],[Pheno]],4)</f>
        <v/>
      </c>
      <c r="I1185" s="7" t="str">
        <f>IF(SUM(COUNTIF(ScanWorkbook[[#This Row],[Pheno]],{"*.*"})),LEFT(ScanWorkbook[[#This Row],[Pheno]],7),_xlfn.CONCAT(LEFT(ScanWorkbook[[#This Row],[Pheno]],4),RIGHT(ScanWorkbook[[#This Row],[Pheno]],3)))</f>
        <v/>
      </c>
      <c r="J1185" s="57" t="s">
        <v>8907</v>
      </c>
      <c r="K1185" s="2" t="str">
        <f>IF(ScanWorkbook[[#This Row],[METRC]]=0,"",IF(ScanWorkbook[[#This Row],[METRC]]="","",_xlfn.CONCAT(ScanWorkbook[[#This Row],[Pheno Abv]],".",RIGHT(ScanWorkbook[[#This Row],[METRC]],6))))</f>
        <v/>
      </c>
      <c r="L1185" s="7" t="s">
        <v>522</v>
      </c>
    </row>
    <row r="1186" spans="1:12" x14ac:dyDescent="0.25">
      <c r="A1186" s="8">
        <v>5</v>
      </c>
      <c r="B1186" s="54" t="s">
        <v>8173</v>
      </c>
      <c r="C1186" s="131" t="s">
        <v>7439</v>
      </c>
      <c r="D1186" s="8">
        <v>29</v>
      </c>
      <c r="E1186" s="8" t="s">
        <v>8225</v>
      </c>
      <c r="F1186" s="7" t="str">
        <f>IF(ISEVEN(ROW(ScanWorkbook[[#This Row],[SCAN INTO THIS COLUMN]])),C1186,"")</f>
        <v>.</v>
      </c>
      <c r="G1186" s="7" t="str">
        <f>IF(ISEVEN(ROW(ScanWorkbook[[#This Row],[SCAN INTO THIS COLUMN]])),C1187,"")</f>
        <v>.</v>
      </c>
      <c r="H1186" s="7" t="str">
        <f>LEFT(ScanWorkbook[[#This Row],[Pheno]],4)</f>
        <v>.</v>
      </c>
      <c r="I1186" s="7" t="str">
        <f>IF(SUM(COUNTIF(ScanWorkbook[[#This Row],[Pheno]],{"*.*"})),LEFT(ScanWorkbook[[#This Row],[Pheno]],7),_xlfn.CONCAT(LEFT(ScanWorkbook[[#This Row],[Pheno]],4),RIGHT(ScanWorkbook[[#This Row],[Pheno]],3)))</f>
        <v>.</v>
      </c>
      <c r="J1186" s="57" t="s">
        <v>8908</v>
      </c>
      <c r="K1186" s="2" t="str">
        <f>IF(ScanWorkbook[[#This Row],[METRC]]=0,"",IF(ScanWorkbook[[#This Row],[METRC]]="","",_xlfn.CONCAT(ScanWorkbook[[#This Row],[Pheno Abv]],".",RIGHT(ScanWorkbook[[#This Row],[METRC]],6))))</f>
        <v>...</v>
      </c>
      <c r="L1186" s="7" t="s">
        <v>522</v>
      </c>
    </row>
    <row r="1187" spans="1:12" x14ac:dyDescent="0.25">
      <c r="A1187" s="8">
        <v>5</v>
      </c>
      <c r="B1187" s="54" t="s">
        <v>8173</v>
      </c>
      <c r="C1187" s="131" t="s">
        <v>7439</v>
      </c>
      <c r="D1187" s="8">
        <v>29</v>
      </c>
      <c r="E1187" s="8" t="s">
        <v>8225</v>
      </c>
      <c r="F1187" s="7" t="str">
        <f>IF(ISEVEN(ROW(ScanWorkbook[[#This Row],[SCAN INTO THIS COLUMN]])),C1187,"")</f>
        <v/>
      </c>
      <c r="G1187" s="7" t="str">
        <f>IF(ISEVEN(ROW(ScanWorkbook[[#This Row],[SCAN INTO THIS COLUMN]])),C1188,"")</f>
        <v/>
      </c>
      <c r="H1187" s="7" t="str">
        <f>LEFT(ScanWorkbook[[#This Row],[Pheno]],4)</f>
        <v/>
      </c>
      <c r="I1187" s="7" t="str">
        <f>IF(SUM(COUNTIF(ScanWorkbook[[#This Row],[Pheno]],{"*.*"})),LEFT(ScanWorkbook[[#This Row],[Pheno]],7),_xlfn.CONCAT(LEFT(ScanWorkbook[[#This Row],[Pheno]],4),RIGHT(ScanWorkbook[[#This Row],[Pheno]],3)))</f>
        <v/>
      </c>
      <c r="J1187" s="57" t="s">
        <v>8908</v>
      </c>
      <c r="K1187" s="2" t="str">
        <f>IF(ScanWorkbook[[#This Row],[METRC]]=0,"",IF(ScanWorkbook[[#This Row],[METRC]]="","",_xlfn.CONCAT(ScanWorkbook[[#This Row],[Pheno Abv]],".",RIGHT(ScanWorkbook[[#This Row],[METRC]],6))))</f>
        <v/>
      </c>
      <c r="L1187" s="7" t="s">
        <v>522</v>
      </c>
    </row>
    <row r="1188" spans="1:12" x14ac:dyDescent="0.25">
      <c r="A1188" s="8">
        <v>5</v>
      </c>
      <c r="B1188" s="54" t="s">
        <v>8173</v>
      </c>
      <c r="C1188" s="131" t="s">
        <v>7439</v>
      </c>
      <c r="D1188" s="8">
        <v>30</v>
      </c>
      <c r="E1188" s="8" t="s">
        <v>8225</v>
      </c>
      <c r="F1188" s="7" t="str">
        <f>IF(ISEVEN(ROW(ScanWorkbook[[#This Row],[SCAN INTO THIS COLUMN]])),C1188,"")</f>
        <v>.</v>
      </c>
      <c r="G1188" s="7" t="str">
        <f>IF(ISEVEN(ROW(ScanWorkbook[[#This Row],[SCAN INTO THIS COLUMN]])),C1189,"")</f>
        <v>.</v>
      </c>
      <c r="H1188" s="7" t="str">
        <f>LEFT(ScanWorkbook[[#This Row],[Pheno]],4)</f>
        <v>.</v>
      </c>
      <c r="I1188" s="7" t="str">
        <f>IF(SUM(COUNTIF(ScanWorkbook[[#This Row],[Pheno]],{"*.*"})),LEFT(ScanWorkbook[[#This Row],[Pheno]],7),_xlfn.CONCAT(LEFT(ScanWorkbook[[#This Row],[Pheno]],4),RIGHT(ScanWorkbook[[#This Row],[Pheno]],3)))</f>
        <v>.</v>
      </c>
      <c r="J1188" s="57" t="s">
        <v>8909</v>
      </c>
      <c r="K1188" s="2" t="str">
        <f>IF(ScanWorkbook[[#This Row],[METRC]]=0,"",IF(ScanWorkbook[[#This Row],[METRC]]="","",_xlfn.CONCAT(ScanWorkbook[[#This Row],[Pheno Abv]],".",RIGHT(ScanWorkbook[[#This Row],[METRC]],6))))</f>
        <v>...</v>
      </c>
      <c r="L1188" s="7" t="s">
        <v>522</v>
      </c>
    </row>
    <row r="1189" spans="1:12" x14ac:dyDescent="0.25">
      <c r="A1189" s="11">
        <v>5</v>
      </c>
      <c r="B1189" s="55" t="s">
        <v>8173</v>
      </c>
      <c r="C1189" s="131" t="s">
        <v>7439</v>
      </c>
      <c r="D1189" s="11">
        <v>30</v>
      </c>
      <c r="E1189" s="8" t="s">
        <v>8225</v>
      </c>
      <c r="F1189" s="10" t="str">
        <f>IF(ISEVEN(ROW(ScanWorkbook[[#This Row],[SCAN INTO THIS COLUMN]])),C1189,"")</f>
        <v/>
      </c>
      <c r="G1189" s="10" t="str">
        <f>IF(ISEVEN(ROW(ScanWorkbook[[#This Row],[SCAN INTO THIS COLUMN]])),C1190,"")</f>
        <v/>
      </c>
      <c r="H1189" s="10" t="str">
        <f>LEFT(ScanWorkbook[[#This Row],[Pheno]],4)</f>
        <v/>
      </c>
      <c r="I1189" s="10" t="str">
        <f>IF(SUM(COUNTIF(ScanWorkbook[[#This Row],[Pheno]],{"*.*"})),LEFT(ScanWorkbook[[#This Row],[Pheno]],7),_xlfn.CONCAT(LEFT(ScanWorkbook[[#This Row],[Pheno]],4),RIGHT(ScanWorkbook[[#This Row],[Pheno]],3)))</f>
        <v/>
      </c>
      <c r="J1189" s="57" t="s">
        <v>8909</v>
      </c>
      <c r="K1189" s="2" t="str">
        <f>IF(ScanWorkbook[[#This Row],[METRC]]=0,"",IF(ScanWorkbook[[#This Row],[METRC]]="","",_xlfn.CONCAT(ScanWorkbook[[#This Row],[Pheno Abv]],".",RIGHT(ScanWorkbook[[#This Row],[METRC]],6))))</f>
        <v/>
      </c>
      <c r="L1189" s="7" t="s">
        <v>522</v>
      </c>
    </row>
    <row r="1190" spans="1:12" x14ac:dyDescent="0.25">
      <c r="A1190" s="8">
        <v>1</v>
      </c>
      <c r="B1190" s="54" t="s">
        <v>8174</v>
      </c>
      <c r="C1190" s="131" t="s">
        <v>7439</v>
      </c>
      <c r="D1190" s="9">
        <v>1</v>
      </c>
      <c r="E1190" s="8" t="s">
        <v>8226</v>
      </c>
      <c r="F1190" s="7" t="str">
        <f>IF(ISEVEN(ROW(ScanWorkbook[[#This Row],[SCAN INTO THIS COLUMN]])),C1190,"")</f>
        <v>.</v>
      </c>
      <c r="G1190" s="7" t="str">
        <f>IF(ISEVEN(ROW(ScanWorkbook[[#This Row],[SCAN INTO THIS COLUMN]])),C1191,"")</f>
        <v>.</v>
      </c>
      <c r="H1190" s="7" t="str">
        <f>LEFT(ScanWorkbook[[#This Row],[Pheno]],4)</f>
        <v>.</v>
      </c>
      <c r="I1190" s="7" t="str">
        <f>IF(SUM(COUNTIF(ScanWorkbook[[#This Row],[Pheno]],{"*.*"})),LEFT(ScanWorkbook[[#This Row],[Pheno]],7),_xlfn.CONCAT(LEFT(ScanWorkbook[[#This Row],[Pheno]],4),RIGHT(ScanWorkbook[[#This Row],[Pheno]],3)))</f>
        <v>.</v>
      </c>
      <c r="J1190" s="57" t="s">
        <v>8910</v>
      </c>
      <c r="K1190" s="2" t="str">
        <f>IF(ScanWorkbook[[#This Row],[METRC]]=0,"",IF(ScanWorkbook[[#This Row],[METRC]]="","",_xlfn.CONCAT(ScanWorkbook[[#This Row],[Pheno Abv]],".",RIGHT(ScanWorkbook[[#This Row],[METRC]],6))))</f>
        <v>...</v>
      </c>
      <c r="L1190" s="7" t="s">
        <v>522</v>
      </c>
    </row>
    <row r="1191" spans="1:12" x14ac:dyDescent="0.25">
      <c r="A1191" s="8">
        <v>1</v>
      </c>
      <c r="B1191" s="54" t="s">
        <v>8174</v>
      </c>
      <c r="C1191" s="131" t="s">
        <v>7439</v>
      </c>
      <c r="D1191" s="9">
        <v>1</v>
      </c>
      <c r="E1191" s="8" t="s">
        <v>8226</v>
      </c>
      <c r="F1191" s="7" t="str">
        <f>IF(ISEVEN(ROW(ScanWorkbook[[#This Row],[SCAN INTO THIS COLUMN]])),C1191,"")</f>
        <v/>
      </c>
      <c r="G1191" s="7" t="str">
        <f>IF(ISEVEN(ROW(ScanWorkbook[[#This Row],[SCAN INTO THIS COLUMN]])),C1192,"")</f>
        <v/>
      </c>
      <c r="H1191" s="7" t="str">
        <f>LEFT(ScanWorkbook[[#This Row],[Pheno]],4)</f>
        <v/>
      </c>
      <c r="I1191" s="7" t="str">
        <f>IF(SUM(COUNTIF(ScanWorkbook[[#This Row],[Pheno]],{"*.*"})),LEFT(ScanWorkbook[[#This Row],[Pheno]],7),_xlfn.CONCAT(LEFT(ScanWorkbook[[#This Row],[Pheno]],4),RIGHT(ScanWorkbook[[#This Row],[Pheno]],3)))</f>
        <v/>
      </c>
      <c r="J1191" s="57" t="s">
        <v>8910</v>
      </c>
      <c r="K1191" s="2" t="str">
        <f>IF(ScanWorkbook[[#This Row],[METRC]]=0,"",IF(ScanWorkbook[[#This Row],[METRC]]="","",_xlfn.CONCAT(ScanWorkbook[[#This Row],[Pheno Abv]],".",RIGHT(ScanWorkbook[[#This Row],[METRC]],6))))</f>
        <v/>
      </c>
      <c r="L1191" s="7" t="s">
        <v>522</v>
      </c>
    </row>
    <row r="1192" spans="1:12" x14ac:dyDescent="0.25">
      <c r="A1192" s="8">
        <v>1</v>
      </c>
      <c r="B1192" s="54" t="s">
        <v>8174</v>
      </c>
      <c r="C1192" s="131" t="s">
        <v>7439</v>
      </c>
      <c r="D1192" s="9">
        <v>2</v>
      </c>
      <c r="E1192" s="8" t="s">
        <v>8226</v>
      </c>
      <c r="F1192" s="7" t="str">
        <f>IF(ISEVEN(ROW(ScanWorkbook[[#This Row],[SCAN INTO THIS COLUMN]])),C1192,"")</f>
        <v>.</v>
      </c>
      <c r="G1192" s="7" t="str">
        <f>IF(ISEVEN(ROW(ScanWorkbook[[#This Row],[SCAN INTO THIS COLUMN]])),C1193,"")</f>
        <v>.</v>
      </c>
      <c r="H1192" s="7" t="str">
        <f>LEFT(ScanWorkbook[[#This Row],[Pheno]],4)</f>
        <v>.</v>
      </c>
      <c r="I1192" s="7" t="str">
        <f>IF(SUM(COUNTIF(ScanWorkbook[[#This Row],[Pheno]],{"*.*"})),LEFT(ScanWorkbook[[#This Row],[Pheno]],7),_xlfn.CONCAT(LEFT(ScanWorkbook[[#This Row],[Pheno]],4),RIGHT(ScanWorkbook[[#This Row],[Pheno]],3)))</f>
        <v>.</v>
      </c>
      <c r="J1192" s="57" t="s">
        <v>8911</v>
      </c>
      <c r="K1192" s="2" t="str">
        <f>IF(ScanWorkbook[[#This Row],[METRC]]=0,"",IF(ScanWorkbook[[#This Row],[METRC]]="","",_xlfn.CONCAT(ScanWorkbook[[#This Row],[Pheno Abv]],".",RIGHT(ScanWorkbook[[#This Row],[METRC]],6))))</f>
        <v>...</v>
      </c>
      <c r="L1192" s="7" t="s">
        <v>522</v>
      </c>
    </row>
    <row r="1193" spans="1:12" x14ac:dyDescent="0.25">
      <c r="A1193" s="8">
        <v>1</v>
      </c>
      <c r="B1193" s="54" t="s">
        <v>8174</v>
      </c>
      <c r="C1193" s="131" t="s">
        <v>7439</v>
      </c>
      <c r="D1193" s="9">
        <v>2</v>
      </c>
      <c r="E1193" s="8" t="s">
        <v>8226</v>
      </c>
      <c r="F1193" s="7" t="str">
        <f>IF(ISEVEN(ROW(ScanWorkbook[[#This Row],[SCAN INTO THIS COLUMN]])),C1193,"")</f>
        <v/>
      </c>
      <c r="G1193" s="7" t="str">
        <f>IF(ISEVEN(ROW(ScanWorkbook[[#This Row],[SCAN INTO THIS COLUMN]])),C1194,"")</f>
        <v/>
      </c>
      <c r="H1193" s="7" t="str">
        <f>LEFT(ScanWorkbook[[#This Row],[Pheno]],4)</f>
        <v/>
      </c>
      <c r="I1193" s="7" t="str">
        <f>IF(SUM(COUNTIF(ScanWorkbook[[#This Row],[Pheno]],{"*.*"})),LEFT(ScanWorkbook[[#This Row],[Pheno]],7),_xlfn.CONCAT(LEFT(ScanWorkbook[[#This Row],[Pheno]],4),RIGHT(ScanWorkbook[[#This Row],[Pheno]],3)))</f>
        <v/>
      </c>
      <c r="J1193" s="57" t="s">
        <v>8911</v>
      </c>
      <c r="K1193" s="2" t="str">
        <f>IF(ScanWorkbook[[#This Row],[METRC]]=0,"",IF(ScanWorkbook[[#This Row],[METRC]]="","",_xlfn.CONCAT(ScanWorkbook[[#This Row],[Pheno Abv]],".",RIGHT(ScanWorkbook[[#This Row],[METRC]],6))))</f>
        <v/>
      </c>
      <c r="L1193" s="7" t="s">
        <v>522</v>
      </c>
    </row>
    <row r="1194" spans="1:12" x14ac:dyDescent="0.25">
      <c r="A1194" s="8">
        <v>1</v>
      </c>
      <c r="B1194" s="54" t="s">
        <v>8174</v>
      </c>
      <c r="C1194" s="131" t="s">
        <v>7439</v>
      </c>
      <c r="D1194" s="9">
        <v>3</v>
      </c>
      <c r="E1194" s="8" t="s">
        <v>8226</v>
      </c>
      <c r="F1194" s="7" t="str">
        <f>IF(ISEVEN(ROW(ScanWorkbook[[#This Row],[SCAN INTO THIS COLUMN]])),C1194,"")</f>
        <v>.</v>
      </c>
      <c r="G1194" s="7" t="str">
        <f>IF(ISEVEN(ROW(ScanWorkbook[[#This Row],[SCAN INTO THIS COLUMN]])),C1195,"")</f>
        <v>.</v>
      </c>
      <c r="H1194" s="7" t="str">
        <f>LEFT(ScanWorkbook[[#This Row],[Pheno]],4)</f>
        <v>.</v>
      </c>
      <c r="I1194" s="7" t="str">
        <f>IF(SUM(COUNTIF(ScanWorkbook[[#This Row],[Pheno]],{"*.*"})),LEFT(ScanWorkbook[[#This Row],[Pheno]],7),_xlfn.CONCAT(LEFT(ScanWorkbook[[#This Row],[Pheno]],4),RIGHT(ScanWorkbook[[#This Row],[Pheno]],3)))</f>
        <v>.</v>
      </c>
      <c r="J1194" s="57" t="s">
        <v>8912</v>
      </c>
      <c r="K1194" s="2" t="str">
        <f>IF(ScanWorkbook[[#This Row],[METRC]]=0,"",IF(ScanWorkbook[[#This Row],[METRC]]="","",_xlfn.CONCAT(ScanWorkbook[[#This Row],[Pheno Abv]],".",RIGHT(ScanWorkbook[[#This Row],[METRC]],6))))</f>
        <v>...</v>
      </c>
      <c r="L1194" s="7" t="s">
        <v>522</v>
      </c>
    </row>
    <row r="1195" spans="1:12" x14ac:dyDescent="0.25">
      <c r="A1195" s="8">
        <v>1</v>
      </c>
      <c r="B1195" s="54" t="s">
        <v>8174</v>
      </c>
      <c r="C1195" s="131" t="s">
        <v>7439</v>
      </c>
      <c r="D1195" s="9">
        <v>3</v>
      </c>
      <c r="E1195" s="8" t="s">
        <v>8226</v>
      </c>
      <c r="F1195" s="7" t="str">
        <f>IF(ISEVEN(ROW(ScanWorkbook[[#This Row],[SCAN INTO THIS COLUMN]])),C1195,"")</f>
        <v/>
      </c>
      <c r="G1195" s="7" t="str">
        <f>IF(ISEVEN(ROW(ScanWorkbook[[#This Row],[SCAN INTO THIS COLUMN]])),C1196,"")</f>
        <v/>
      </c>
      <c r="H1195" s="7" t="str">
        <f>LEFT(ScanWorkbook[[#This Row],[Pheno]],4)</f>
        <v/>
      </c>
      <c r="I1195" s="7" t="str">
        <f>IF(SUM(COUNTIF(ScanWorkbook[[#This Row],[Pheno]],{"*.*"})),LEFT(ScanWorkbook[[#This Row],[Pheno]],7),_xlfn.CONCAT(LEFT(ScanWorkbook[[#This Row],[Pheno]],4),RIGHT(ScanWorkbook[[#This Row],[Pheno]],3)))</f>
        <v/>
      </c>
      <c r="J1195" s="57" t="s">
        <v>8912</v>
      </c>
      <c r="K1195" s="2" t="str">
        <f>IF(ScanWorkbook[[#This Row],[METRC]]=0,"",IF(ScanWorkbook[[#This Row],[METRC]]="","",_xlfn.CONCAT(ScanWorkbook[[#This Row],[Pheno Abv]],".",RIGHT(ScanWorkbook[[#This Row],[METRC]],6))))</f>
        <v/>
      </c>
      <c r="L1195" s="7" t="s">
        <v>522</v>
      </c>
    </row>
    <row r="1196" spans="1:12" x14ac:dyDescent="0.25">
      <c r="A1196" s="8">
        <v>1</v>
      </c>
      <c r="B1196" s="54" t="s">
        <v>8174</v>
      </c>
      <c r="C1196" s="131" t="s">
        <v>7439</v>
      </c>
      <c r="D1196" s="9">
        <v>4</v>
      </c>
      <c r="E1196" s="8" t="s">
        <v>8226</v>
      </c>
      <c r="F1196" s="7" t="str">
        <f>IF(ISEVEN(ROW(ScanWorkbook[[#This Row],[SCAN INTO THIS COLUMN]])),C1196,"")</f>
        <v>.</v>
      </c>
      <c r="G1196" s="7" t="str">
        <f>IF(ISEVEN(ROW(ScanWorkbook[[#This Row],[SCAN INTO THIS COLUMN]])),C1197,"")</f>
        <v>.</v>
      </c>
      <c r="H1196" s="7" t="str">
        <f>LEFT(ScanWorkbook[[#This Row],[Pheno]],4)</f>
        <v>.</v>
      </c>
      <c r="I1196" s="7" t="str">
        <f>IF(SUM(COUNTIF(ScanWorkbook[[#This Row],[Pheno]],{"*.*"})),LEFT(ScanWorkbook[[#This Row],[Pheno]],7),_xlfn.CONCAT(LEFT(ScanWorkbook[[#This Row],[Pheno]],4),RIGHT(ScanWorkbook[[#This Row],[Pheno]],3)))</f>
        <v>.</v>
      </c>
      <c r="J1196" s="57" t="s">
        <v>8913</v>
      </c>
      <c r="K1196" s="2" t="str">
        <f>IF(ScanWorkbook[[#This Row],[METRC]]=0,"",IF(ScanWorkbook[[#This Row],[METRC]]="","",_xlfn.CONCAT(ScanWorkbook[[#This Row],[Pheno Abv]],".",RIGHT(ScanWorkbook[[#This Row],[METRC]],6))))</f>
        <v>...</v>
      </c>
      <c r="L1196" s="7" t="s">
        <v>522</v>
      </c>
    </row>
    <row r="1197" spans="1:12" x14ac:dyDescent="0.25">
      <c r="A1197" s="8">
        <v>1</v>
      </c>
      <c r="B1197" s="54" t="s">
        <v>8174</v>
      </c>
      <c r="C1197" s="131" t="s">
        <v>7439</v>
      </c>
      <c r="D1197" s="9">
        <v>4</v>
      </c>
      <c r="E1197" s="8" t="s">
        <v>8226</v>
      </c>
      <c r="F1197" s="7" t="str">
        <f>IF(ISEVEN(ROW(ScanWorkbook[[#This Row],[SCAN INTO THIS COLUMN]])),C1197,"")</f>
        <v/>
      </c>
      <c r="G1197" s="7" t="str">
        <f>IF(ISEVEN(ROW(ScanWorkbook[[#This Row],[SCAN INTO THIS COLUMN]])),C1198,"")</f>
        <v/>
      </c>
      <c r="H1197" s="7" t="str">
        <f>LEFT(ScanWorkbook[[#This Row],[Pheno]],4)</f>
        <v/>
      </c>
      <c r="I1197" s="7" t="str">
        <f>IF(SUM(COUNTIF(ScanWorkbook[[#This Row],[Pheno]],{"*.*"})),LEFT(ScanWorkbook[[#This Row],[Pheno]],7),_xlfn.CONCAT(LEFT(ScanWorkbook[[#This Row],[Pheno]],4),RIGHT(ScanWorkbook[[#This Row],[Pheno]],3)))</f>
        <v/>
      </c>
      <c r="J1197" s="57" t="s">
        <v>8913</v>
      </c>
      <c r="K1197" s="2" t="str">
        <f>IF(ScanWorkbook[[#This Row],[METRC]]=0,"",IF(ScanWorkbook[[#This Row],[METRC]]="","",_xlfn.CONCAT(ScanWorkbook[[#This Row],[Pheno Abv]],".",RIGHT(ScanWorkbook[[#This Row],[METRC]],6))))</f>
        <v/>
      </c>
      <c r="L1197" s="7" t="s">
        <v>522</v>
      </c>
    </row>
    <row r="1198" spans="1:12" x14ac:dyDescent="0.25">
      <c r="A1198" s="8">
        <v>1</v>
      </c>
      <c r="B1198" s="54" t="s">
        <v>8174</v>
      </c>
      <c r="C1198" s="131" t="s">
        <v>7439</v>
      </c>
      <c r="D1198" s="9">
        <v>5</v>
      </c>
      <c r="E1198" s="8" t="s">
        <v>8226</v>
      </c>
      <c r="F1198" s="7" t="str">
        <f>IF(ISEVEN(ROW(ScanWorkbook[[#This Row],[SCAN INTO THIS COLUMN]])),C1198,"")</f>
        <v>.</v>
      </c>
      <c r="G1198" s="7" t="str">
        <f>IF(ISEVEN(ROW(ScanWorkbook[[#This Row],[SCAN INTO THIS COLUMN]])),C1199,"")</f>
        <v>.</v>
      </c>
      <c r="H1198" s="7" t="str">
        <f>LEFT(ScanWorkbook[[#This Row],[Pheno]],4)</f>
        <v>.</v>
      </c>
      <c r="I1198" s="7" t="str">
        <f>IF(SUM(COUNTIF(ScanWorkbook[[#This Row],[Pheno]],{"*.*"})),LEFT(ScanWorkbook[[#This Row],[Pheno]],7),_xlfn.CONCAT(LEFT(ScanWorkbook[[#This Row],[Pheno]],4),RIGHT(ScanWorkbook[[#This Row],[Pheno]],3)))</f>
        <v>.</v>
      </c>
      <c r="J1198" s="57" t="s">
        <v>8914</v>
      </c>
      <c r="K1198" s="2" t="str">
        <f>IF(ScanWorkbook[[#This Row],[METRC]]=0,"",IF(ScanWorkbook[[#This Row],[METRC]]="","",_xlfn.CONCAT(ScanWorkbook[[#This Row],[Pheno Abv]],".",RIGHT(ScanWorkbook[[#This Row],[METRC]],6))))</f>
        <v>...</v>
      </c>
      <c r="L1198" s="7" t="s">
        <v>522</v>
      </c>
    </row>
    <row r="1199" spans="1:12" x14ac:dyDescent="0.25">
      <c r="A1199" s="8">
        <v>1</v>
      </c>
      <c r="B1199" s="54" t="s">
        <v>8174</v>
      </c>
      <c r="C1199" s="131" t="s">
        <v>7439</v>
      </c>
      <c r="D1199" s="9">
        <v>5</v>
      </c>
      <c r="E1199" s="8" t="s">
        <v>8226</v>
      </c>
      <c r="F1199" s="7" t="str">
        <f>IF(ISEVEN(ROW(ScanWorkbook[[#This Row],[SCAN INTO THIS COLUMN]])),C1199,"")</f>
        <v/>
      </c>
      <c r="G1199" s="7" t="str">
        <f>IF(ISEVEN(ROW(ScanWorkbook[[#This Row],[SCAN INTO THIS COLUMN]])),C1200,"")</f>
        <v/>
      </c>
      <c r="H1199" s="7" t="str">
        <f>LEFT(ScanWorkbook[[#This Row],[Pheno]],4)</f>
        <v/>
      </c>
      <c r="I1199" s="7" t="str">
        <f>IF(SUM(COUNTIF(ScanWorkbook[[#This Row],[Pheno]],{"*.*"})),LEFT(ScanWorkbook[[#This Row],[Pheno]],7),_xlfn.CONCAT(LEFT(ScanWorkbook[[#This Row],[Pheno]],4),RIGHT(ScanWorkbook[[#This Row],[Pheno]],3)))</f>
        <v/>
      </c>
      <c r="J1199" s="57" t="s">
        <v>8914</v>
      </c>
      <c r="K1199" s="2" t="str">
        <f>IF(ScanWorkbook[[#This Row],[METRC]]=0,"",IF(ScanWorkbook[[#This Row],[METRC]]="","",_xlfn.CONCAT(ScanWorkbook[[#This Row],[Pheno Abv]],".",RIGHT(ScanWorkbook[[#This Row],[METRC]],6))))</f>
        <v/>
      </c>
      <c r="L1199" s="7" t="s">
        <v>522</v>
      </c>
    </row>
    <row r="1200" spans="1:12" x14ac:dyDescent="0.25">
      <c r="A1200" s="8">
        <v>1</v>
      </c>
      <c r="B1200" s="54" t="s">
        <v>8174</v>
      </c>
      <c r="C1200" s="131" t="s">
        <v>7439</v>
      </c>
      <c r="D1200" s="9">
        <v>6</v>
      </c>
      <c r="E1200" s="8" t="s">
        <v>8226</v>
      </c>
      <c r="F1200" s="7" t="str">
        <f>IF(ISEVEN(ROW(ScanWorkbook[[#This Row],[SCAN INTO THIS COLUMN]])),C1200,"")</f>
        <v>.</v>
      </c>
      <c r="G1200" s="7" t="str">
        <f>IF(ISEVEN(ROW(ScanWorkbook[[#This Row],[SCAN INTO THIS COLUMN]])),C1201,"")</f>
        <v>.</v>
      </c>
      <c r="H1200" s="7" t="str">
        <f>LEFT(ScanWorkbook[[#This Row],[Pheno]],4)</f>
        <v>.</v>
      </c>
      <c r="I1200" s="7" t="str">
        <f>IF(SUM(COUNTIF(ScanWorkbook[[#This Row],[Pheno]],{"*.*"})),LEFT(ScanWorkbook[[#This Row],[Pheno]],7),_xlfn.CONCAT(LEFT(ScanWorkbook[[#This Row],[Pheno]],4),RIGHT(ScanWorkbook[[#This Row],[Pheno]],3)))</f>
        <v>.</v>
      </c>
      <c r="J1200" s="57" t="s">
        <v>8915</v>
      </c>
      <c r="K1200" s="2" t="str">
        <f>IF(ScanWorkbook[[#This Row],[METRC]]=0,"",IF(ScanWorkbook[[#This Row],[METRC]]="","",_xlfn.CONCAT(ScanWorkbook[[#This Row],[Pheno Abv]],".",RIGHT(ScanWorkbook[[#This Row],[METRC]],6))))</f>
        <v>...</v>
      </c>
      <c r="L1200" s="7" t="s">
        <v>522</v>
      </c>
    </row>
    <row r="1201" spans="1:12" x14ac:dyDescent="0.25">
      <c r="A1201" s="8">
        <v>1</v>
      </c>
      <c r="B1201" s="54" t="s">
        <v>8174</v>
      </c>
      <c r="C1201" s="131" t="s">
        <v>7439</v>
      </c>
      <c r="D1201" s="9">
        <v>6</v>
      </c>
      <c r="E1201" s="8" t="s">
        <v>8226</v>
      </c>
      <c r="F1201" s="7" t="str">
        <f>IF(ISEVEN(ROW(ScanWorkbook[[#This Row],[SCAN INTO THIS COLUMN]])),C1201,"")</f>
        <v/>
      </c>
      <c r="G1201" s="7" t="str">
        <f>IF(ISEVEN(ROW(ScanWorkbook[[#This Row],[SCAN INTO THIS COLUMN]])),C1202,"")</f>
        <v/>
      </c>
      <c r="H1201" s="7" t="str">
        <f>LEFT(ScanWorkbook[[#This Row],[Pheno]],4)</f>
        <v/>
      </c>
      <c r="I1201" s="7" t="str">
        <f>IF(SUM(COUNTIF(ScanWorkbook[[#This Row],[Pheno]],{"*.*"})),LEFT(ScanWorkbook[[#This Row],[Pheno]],7),_xlfn.CONCAT(LEFT(ScanWorkbook[[#This Row],[Pheno]],4),RIGHT(ScanWorkbook[[#This Row],[Pheno]],3)))</f>
        <v/>
      </c>
      <c r="J1201" s="57" t="s">
        <v>8915</v>
      </c>
      <c r="K1201" s="2" t="str">
        <f>IF(ScanWorkbook[[#This Row],[METRC]]=0,"",IF(ScanWorkbook[[#This Row],[METRC]]="","",_xlfn.CONCAT(ScanWorkbook[[#This Row],[Pheno Abv]],".",RIGHT(ScanWorkbook[[#This Row],[METRC]],6))))</f>
        <v/>
      </c>
      <c r="L1201" s="7" t="s">
        <v>522</v>
      </c>
    </row>
    <row r="1202" spans="1:12" x14ac:dyDescent="0.25">
      <c r="A1202" s="8">
        <v>1</v>
      </c>
      <c r="B1202" s="54" t="s">
        <v>8174</v>
      </c>
      <c r="C1202" s="131" t="s">
        <v>7439</v>
      </c>
      <c r="D1202" s="9">
        <v>7</v>
      </c>
      <c r="E1202" s="8" t="s">
        <v>8226</v>
      </c>
      <c r="F1202" s="7" t="str">
        <f>IF(ISEVEN(ROW(ScanWorkbook[[#This Row],[SCAN INTO THIS COLUMN]])),C1202,"")</f>
        <v>.</v>
      </c>
      <c r="G1202" s="7" t="str">
        <f>IF(ISEVEN(ROW(ScanWorkbook[[#This Row],[SCAN INTO THIS COLUMN]])),C1203,"")</f>
        <v>.</v>
      </c>
      <c r="H1202" s="7" t="str">
        <f>LEFT(ScanWorkbook[[#This Row],[Pheno]],4)</f>
        <v>.</v>
      </c>
      <c r="I1202" s="7" t="str">
        <f>IF(SUM(COUNTIF(ScanWorkbook[[#This Row],[Pheno]],{"*.*"})),LEFT(ScanWorkbook[[#This Row],[Pheno]],7),_xlfn.CONCAT(LEFT(ScanWorkbook[[#This Row],[Pheno]],4),RIGHT(ScanWorkbook[[#This Row],[Pheno]],3)))</f>
        <v>.</v>
      </c>
      <c r="J1202" s="57" t="s">
        <v>8916</v>
      </c>
      <c r="K1202" s="2" t="str">
        <f>IF(ScanWorkbook[[#This Row],[METRC]]=0,"",IF(ScanWorkbook[[#This Row],[METRC]]="","",_xlfn.CONCAT(ScanWorkbook[[#This Row],[Pheno Abv]],".",RIGHT(ScanWorkbook[[#This Row],[METRC]],6))))</f>
        <v>...</v>
      </c>
      <c r="L1202" s="7" t="s">
        <v>522</v>
      </c>
    </row>
    <row r="1203" spans="1:12" x14ac:dyDescent="0.25">
      <c r="A1203" s="8">
        <v>1</v>
      </c>
      <c r="B1203" s="54" t="s">
        <v>8174</v>
      </c>
      <c r="C1203" s="131" t="s">
        <v>7439</v>
      </c>
      <c r="D1203" s="9">
        <v>7</v>
      </c>
      <c r="E1203" s="8" t="s">
        <v>8226</v>
      </c>
      <c r="F1203" s="7" t="str">
        <f>IF(ISEVEN(ROW(ScanWorkbook[[#This Row],[SCAN INTO THIS COLUMN]])),C1203,"")</f>
        <v/>
      </c>
      <c r="G1203" s="7" t="str">
        <f>IF(ISEVEN(ROW(ScanWorkbook[[#This Row],[SCAN INTO THIS COLUMN]])),C1204,"")</f>
        <v/>
      </c>
      <c r="H1203" s="7" t="str">
        <f>LEFT(ScanWorkbook[[#This Row],[Pheno]],4)</f>
        <v/>
      </c>
      <c r="I1203" s="7" t="str">
        <f>IF(SUM(COUNTIF(ScanWorkbook[[#This Row],[Pheno]],{"*.*"})),LEFT(ScanWorkbook[[#This Row],[Pheno]],7),_xlfn.CONCAT(LEFT(ScanWorkbook[[#This Row],[Pheno]],4),RIGHT(ScanWorkbook[[#This Row],[Pheno]],3)))</f>
        <v/>
      </c>
      <c r="J1203" s="57" t="s">
        <v>8916</v>
      </c>
      <c r="K1203" s="2" t="str">
        <f>IF(ScanWorkbook[[#This Row],[METRC]]=0,"",IF(ScanWorkbook[[#This Row],[METRC]]="","",_xlfn.CONCAT(ScanWorkbook[[#This Row],[Pheno Abv]],".",RIGHT(ScanWorkbook[[#This Row],[METRC]],6))))</f>
        <v/>
      </c>
      <c r="L1203" s="7" t="s">
        <v>522</v>
      </c>
    </row>
    <row r="1204" spans="1:12" x14ac:dyDescent="0.25">
      <c r="A1204" s="8">
        <v>1</v>
      </c>
      <c r="B1204" s="54" t="s">
        <v>8174</v>
      </c>
      <c r="C1204" s="131" t="s">
        <v>7439</v>
      </c>
      <c r="D1204" s="9">
        <v>8</v>
      </c>
      <c r="E1204" s="8" t="s">
        <v>8226</v>
      </c>
      <c r="F1204" s="7" t="str">
        <f>IF(ISEVEN(ROW(ScanWorkbook[[#This Row],[SCAN INTO THIS COLUMN]])),C1204,"")</f>
        <v>.</v>
      </c>
      <c r="G1204" s="7" t="str">
        <f>IF(ISEVEN(ROW(ScanWorkbook[[#This Row],[SCAN INTO THIS COLUMN]])),C1205,"")</f>
        <v>.</v>
      </c>
      <c r="H1204" s="7" t="str">
        <f>LEFT(ScanWorkbook[[#This Row],[Pheno]],4)</f>
        <v>.</v>
      </c>
      <c r="I1204" s="7" t="str">
        <f>IF(SUM(COUNTIF(ScanWorkbook[[#This Row],[Pheno]],{"*.*"})),LEFT(ScanWorkbook[[#This Row],[Pheno]],7),_xlfn.CONCAT(LEFT(ScanWorkbook[[#This Row],[Pheno]],4),RIGHT(ScanWorkbook[[#This Row],[Pheno]],3)))</f>
        <v>.</v>
      </c>
      <c r="J1204" s="57" t="s">
        <v>8917</v>
      </c>
      <c r="K1204" s="2" t="str">
        <f>IF(ScanWorkbook[[#This Row],[METRC]]=0,"",IF(ScanWorkbook[[#This Row],[METRC]]="","",_xlfn.CONCAT(ScanWorkbook[[#This Row],[Pheno Abv]],".",RIGHT(ScanWorkbook[[#This Row],[METRC]],6))))</f>
        <v>...</v>
      </c>
      <c r="L1204" s="7" t="s">
        <v>522</v>
      </c>
    </row>
    <row r="1205" spans="1:12" x14ac:dyDescent="0.25">
      <c r="A1205" s="8">
        <v>1</v>
      </c>
      <c r="B1205" s="54" t="s">
        <v>8174</v>
      </c>
      <c r="C1205" s="131" t="s">
        <v>7439</v>
      </c>
      <c r="D1205" s="9">
        <v>8</v>
      </c>
      <c r="E1205" s="8" t="s">
        <v>8226</v>
      </c>
      <c r="F1205" s="7" t="str">
        <f>IF(ISEVEN(ROW(ScanWorkbook[[#This Row],[SCAN INTO THIS COLUMN]])),C1205,"")</f>
        <v/>
      </c>
      <c r="G1205" s="7" t="str">
        <f>IF(ISEVEN(ROW(ScanWorkbook[[#This Row],[SCAN INTO THIS COLUMN]])),C1206,"")</f>
        <v/>
      </c>
      <c r="H1205" s="7" t="str">
        <f>LEFT(ScanWorkbook[[#This Row],[Pheno]],4)</f>
        <v/>
      </c>
      <c r="I1205" s="7" t="str">
        <f>IF(SUM(COUNTIF(ScanWorkbook[[#This Row],[Pheno]],{"*.*"})),LEFT(ScanWorkbook[[#This Row],[Pheno]],7),_xlfn.CONCAT(LEFT(ScanWorkbook[[#This Row],[Pheno]],4),RIGHT(ScanWorkbook[[#This Row],[Pheno]],3)))</f>
        <v/>
      </c>
      <c r="J1205" s="57" t="s">
        <v>8917</v>
      </c>
      <c r="K1205" s="2" t="str">
        <f>IF(ScanWorkbook[[#This Row],[METRC]]=0,"",IF(ScanWorkbook[[#This Row],[METRC]]="","",_xlfn.CONCAT(ScanWorkbook[[#This Row],[Pheno Abv]],".",RIGHT(ScanWorkbook[[#This Row],[METRC]],6))))</f>
        <v/>
      </c>
      <c r="L1205" s="7" t="s">
        <v>522</v>
      </c>
    </row>
    <row r="1206" spans="1:12" x14ac:dyDescent="0.25">
      <c r="A1206" s="8">
        <v>1</v>
      </c>
      <c r="B1206" s="54" t="s">
        <v>8174</v>
      </c>
      <c r="C1206" s="131" t="s">
        <v>7439</v>
      </c>
      <c r="D1206" s="9">
        <v>9</v>
      </c>
      <c r="E1206" s="8" t="s">
        <v>8226</v>
      </c>
      <c r="F1206" s="7" t="str">
        <f>IF(ISEVEN(ROW(ScanWorkbook[[#This Row],[SCAN INTO THIS COLUMN]])),C1206,"")</f>
        <v>.</v>
      </c>
      <c r="G1206" s="7" t="str">
        <f>IF(ISEVEN(ROW(ScanWorkbook[[#This Row],[SCAN INTO THIS COLUMN]])),C1207,"")</f>
        <v>.</v>
      </c>
      <c r="H1206" s="7" t="str">
        <f>LEFT(ScanWorkbook[[#This Row],[Pheno]],4)</f>
        <v>.</v>
      </c>
      <c r="I1206" s="7" t="str">
        <f>IF(SUM(COUNTIF(ScanWorkbook[[#This Row],[Pheno]],{"*.*"})),LEFT(ScanWorkbook[[#This Row],[Pheno]],7),_xlfn.CONCAT(LEFT(ScanWorkbook[[#This Row],[Pheno]],4),RIGHT(ScanWorkbook[[#This Row],[Pheno]],3)))</f>
        <v>.</v>
      </c>
      <c r="J1206" s="57" t="s">
        <v>8918</v>
      </c>
      <c r="K1206" s="2" t="str">
        <f>IF(ScanWorkbook[[#This Row],[METRC]]=0,"",IF(ScanWorkbook[[#This Row],[METRC]]="","",_xlfn.CONCAT(ScanWorkbook[[#This Row],[Pheno Abv]],".",RIGHT(ScanWorkbook[[#This Row],[METRC]],6))))</f>
        <v>...</v>
      </c>
      <c r="L1206" s="7" t="s">
        <v>522</v>
      </c>
    </row>
    <row r="1207" spans="1:12" x14ac:dyDescent="0.25">
      <c r="A1207" s="8">
        <v>1</v>
      </c>
      <c r="B1207" s="54" t="s">
        <v>8174</v>
      </c>
      <c r="C1207" s="131" t="s">
        <v>7439</v>
      </c>
      <c r="D1207" s="9">
        <v>9</v>
      </c>
      <c r="E1207" s="8" t="s">
        <v>8226</v>
      </c>
      <c r="F1207" s="7" t="str">
        <f>IF(ISEVEN(ROW(ScanWorkbook[[#This Row],[SCAN INTO THIS COLUMN]])),C1207,"")</f>
        <v/>
      </c>
      <c r="G1207" s="7" t="str">
        <f>IF(ISEVEN(ROW(ScanWorkbook[[#This Row],[SCAN INTO THIS COLUMN]])),C1208,"")</f>
        <v/>
      </c>
      <c r="H1207" s="7" t="str">
        <f>LEFT(ScanWorkbook[[#This Row],[Pheno]],4)</f>
        <v/>
      </c>
      <c r="I1207" s="7" t="str">
        <f>IF(SUM(COUNTIF(ScanWorkbook[[#This Row],[Pheno]],{"*.*"})),LEFT(ScanWorkbook[[#This Row],[Pheno]],7),_xlfn.CONCAT(LEFT(ScanWorkbook[[#This Row],[Pheno]],4),RIGHT(ScanWorkbook[[#This Row],[Pheno]],3)))</f>
        <v/>
      </c>
      <c r="J1207" s="57" t="s">
        <v>8918</v>
      </c>
      <c r="K1207" s="2" t="str">
        <f>IF(ScanWorkbook[[#This Row],[METRC]]=0,"",IF(ScanWorkbook[[#This Row],[METRC]]="","",_xlfn.CONCAT(ScanWorkbook[[#This Row],[Pheno Abv]],".",RIGHT(ScanWorkbook[[#This Row],[METRC]],6))))</f>
        <v/>
      </c>
      <c r="L1207" s="7" t="s">
        <v>522</v>
      </c>
    </row>
    <row r="1208" spans="1:12" x14ac:dyDescent="0.25">
      <c r="A1208" s="8">
        <v>1</v>
      </c>
      <c r="B1208" s="54" t="s">
        <v>8174</v>
      </c>
      <c r="C1208" s="131" t="s">
        <v>7439</v>
      </c>
      <c r="D1208" s="9">
        <v>10</v>
      </c>
      <c r="E1208" s="8" t="s">
        <v>8226</v>
      </c>
      <c r="F1208" s="7" t="str">
        <f>IF(ISEVEN(ROW(ScanWorkbook[[#This Row],[SCAN INTO THIS COLUMN]])),C1208,"")</f>
        <v>.</v>
      </c>
      <c r="G1208" s="7" t="str">
        <f>IF(ISEVEN(ROW(ScanWorkbook[[#This Row],[SCAN INTO THIS COLUMN]])),C1209,"")</f>
        <v>.</v>
      </c>
      <c r="H1208" s="7" t="str">
        <f>LEFT(ScanWorkbook[[#This Row],[Pheno]],4)</f>
        <v>.</v>
      </c>
      <c r="I1208" s="7" t="str">
        <f>IF(SUM(COUNTIF(ScanWorkbook[[#This Row],[Pheno]],{"*.*"})),LEFT(ScanWorkbook[[#This Row],[Pheno]],7),_xlfn.CONCAT(LEFT(ScanWorkbook[[#This Row],[Pheno]],4),RIGHT(ScanWorkbook[[#This Row],[Pheno]],3)))</f>
        <v>.</v>
      </c>
      <c r="J1208" s="57" t="s">
        <v>8919</v>
      </c>
      <c r="K1208" s="2" t="str">
        <f>IF(ScanWorkbook[[#This Row],[METRC]]=0,"",IF(ScanWorkbook[[#This Row],[METRC]]="","",_xlfn.CONCAT(ScanWorkbook[[#This Row],[Pheno Abv]],".",RIGHT(ScanWorkbook[[#This Row],[METRC]],6))))</f>
        <v>...</v>
      </c>
      <c r="L1208" s="7" t="s">
        <v>522</v>
      </c>
    </row>
    <row r="1209" spans="1:12" x14ac:dyDescent="0.25">
      <c r="A1209" s="8">
        <v>1</v>
      </c>
      <c r="B1209" s="54" t="s">
        <v>8174</v>
      </c>
      <c r="C1209" s="131" t="s">
        <v>7439</v>
      </c>
      <c r="D1209" s="9">
        <v>10</v>
      </c>
      <c r="E1209" s="8" t="s">
        <v>8226</v>
      </c>
      <c r="F1209" s="7" t="str">
        <f>IF(ISEVEN(ROW(ScanWorkbook[[#This Row],[SCAN INTO THIS COLUMN]])),C1209,"")</f>
        <v/>
      </c>
      <c r="G1209" s="7" t="str">
        <f>IF(ISEVEN(ROW(ScanWorkbook[[#This Row],[SCAN INTO THIS COLUMN]])),C1210,"")</f>
        <v/>
      </c>
      <c r="H1209" s="7" t="str">
        <f>LEFT(ScanWorkbook[[#This Row],[Pheno]],4)</f>
        <v/>
      </c>
      <c r="I1209" s="7" t="str">
        <f>IF(SUM(COUNTIF(ScanWorkbook[[#This Row],[Pheno]],{"*.*"})),LEFT(ScanWorkbook[[#This Row],[Pheno]],7),_xlfn.CONCAT(LEFT(ScanWorkbook[[#This Row],[Pheno]],4),RIGHT(ScanWorkbook[[#This Row],[Pheno]],3)))</f>
        <v/>
      </c>
      <c r="J1209" s="57" t="s">
        <v>8919</v>
      </c>
      <c r="K1209" s="2" t="str">
        <f>IF(ScanWorkbook[[#This Row],[METRC]]=0,"",IF(ScanWorkbook[[#This Row],[METRC]]="","",_xlfn.CONCAT(ScanWorkbook[[#This Row],[Pheno Abv]],".",RIGHT(ScanWorkbook[[#This Row],[METRC]],6))))</f>
        <v/>
      </c>
      <c r="L1209" s="7" t="s">
        <v>522</v>
      </c>
    </row>
    <row r="1210" spans="1:12" x14ac:dyDescent="0.25">
      <c r="A1210" s="8">
        <v>1</v>
      </c>
      <c r="B1210" s="54" t="s">
        <v>8174</v>
      </c>
      <c r="C1210" s="131" t="s">
        <v>7439</v>
      </c>
      <c r="D1210" s="9">
        <v>11</v>
      </c>
      <c r="E1210" s="8" t="s">
        <v>8226</v>
      </c>
      <c r="F1210" s="7" t="str">
        <f>IF(ISEVEN(ROW(ScanWorkbook[[#This Row],[SCAN INTO THIS COLUMN]])),C1210,"")</f>
        <v>.</v>
      </c>
      <c r="G1210" s="7" t="str">
        <f>IF(ISEVEN(ROW(ScanWorkbook[[#This Row],[SCAN INTO THIS COLUMN]])),C1211,"")</f>
        <v>.</v>
      </c>
      <c r="H1210" s="7" t="str">
        <f>LEFT(ScanWorkbook[[#This Row],[Pheno]],4)</f>
        <v>.</v>
      </c>
      <c r="I1210" s="7" t="str">
        <f>IF(SUM(COUNTIF(ScanWorkbook[[#This Row],[Pheno]],{"*.*"})),LEFT(ScanWorkbook[[#This Row],[Pheno]],7),_xlfn.CONCAT(LEFT(ScanWorkbook[[#This Row],[Pheno]],4),RIGHT(ScanWorkbook[[#This Row],[Pheno]],3)))</f>
        <v>.</v>
      </c>
      <c r="J1210" s="57" t="s">
        <v>8920</v>
      </c>
      <c r="K1210" s="2" t="str">
        <f>IF(ScanWorkbook[[#This Row],[METRC]]=0,"",IF(ScanWorkbook[[#This Row],[METRC]]="","",_xlfn.CONCAT(ScanWorkbook[[#This Row],[Pheno Abv]],".",RIGHT(ScanWorkbook[[#This Row],[METRC]],6))))</f>
        <v>...</v>
      </c>
      <c r="L1210" s="7" t="s">
        <v>522</v>
      </c>
    </row>
    <row r="1211" spans="1:12" x14ac:dyDescent="0.25">
      <c r="A1211" s="8">
        <v>1</v>
      </c>
      <c r="B1211" s="54" t="s">
        <v>8174</v>
      </c>
      <c r="C1211" s="131" t="s">
        <v>7439</v>
      </c>
      <c r="D1211" s="9">
        <v>11</v>
      </c>
      <c r="E1211" s="8" t="s">
        <v>8226</v>
      </c>
      <c r="F1211" s="7" t="str">
        <f>IF(ISEVEN(ROW(ScanWorkbook[[#This Row],[SCAN INTO THIS COLUMN]])),C1211,"")</f>
        <v/>
      </c>
      <c r="G1211" s="7" t="str">
        <f>IF(ISEVEN(ROW(ScanWorkbook[[#This Row],[SCAN INTO THIS COLUMN]])),C1212,"")</f>
        <v/>
      </c>
      <c r="H1211" s="7" t="str">
        <f>LEFT(ScanWorkbook[[#This Row],[Pheno]],4)</f>
        <v/>
      </c>
      <c r="I1211" s="7" t="str">
        <f>IF(SUM(COUNTIF(ScanWorkbook[[#This Row],[Pheno]],{"*.*"})),LEFT(ScanWorkbook[[#This Row],[Pheno]],7),_xlfn.CONCAT(LEFT(ScanWorkbook[[#This Row],[Pheno]],4),RIGHT(ScanWorkbook[[#This Row],[Pheno]],3)))</f>
        <v/>
      </c>
      <c r="J1211" s="57" t="s">
        <v>8920</v>
      </c>
      <c r="K1211" s="2" t="str">
        <f>IF(ScanWorkbook[[#This Row],[METRC]]=0,"",IF(ScanWorkbook[[#This Row],[METRC]]="","",_xlfn.CONCAT(ScanWorkbook[[#This Row],[Pheno Abv]],".",RIGHT(ScanWorkbook[[#This Row],[METRC]],6))))</f>
        <v/>
      </c>
      <c r="L1211" s="7" t="s">
        <v>522</v>
      </c>
    </row>
    <row r="1212" spans="1:12" x14ac:dyDescent="0.25">
      <c r="A1212" s="8">
        <v>1</v>
      </c>
      <c r="B1212" s="54" t="s">
        <v>8174</v>
      </c>
      <c r="C1212" s="131" t="s">
        <v>7439</v>
      </c>
      <c r="D1212" s="9">
        <v>12</v>
      </c>
      <c r="E1212" s="8" t="s">
        <v>8226</v>
      </c>
      <c r="F1212" s="7" t="str">
        <f>IF(ISEVEN(ROW(ScanWorkbook[[#This Row],[SCAN INTO THIS COLUMN]])),C1212,"")</f>
        <v>.</v>
      </c>
      <c r="G1212" s="7" t="str">
        <f>IF(ISEVEN(ROW(ScanWorkbook[[#This Row],[SCAN INTO THIS COLUMN]])),C1213,"")</f>
        <v>.</v>
      </c>
      <c r="H1212" s="7" t="str">
        <f>LEFT(ScanWorkbook[[#This Row],[Pheno]],4)</f>
        <v>.</v>
      </c>
      <c r="I1212" s="7" t="str">
        <f>IF(SUM(COUNTIF(ScanWorkbook[[#This Row],[Pheno]],{"*.*"})),LEFT(ScanWorkbook[[#This Row],[Pheno]],7),_xlfn.CONCAT(LEFT(ScanWorkbook[[#This Row],[Pheno]],4),RIGHT(ScanWorkbook[[#This Row],[Pheno]],3)))</f>
        <v>.</v>
      </c>
      <c r="J1212" s="57" t="s">
        <v>8921</v>
      </c>
      <c r="K1212" s="2" t="str">
        <f>IF(ScanWorkbook[[#This Row],[METRC]]=0,"",IF(ScanWorkbook[[#This Row],[METRC]]="","",_xlfn.CONCAT(ScanWorkbook[[#This Row],[Pheno Abv]],".",RIGHT(ScanWorkbook[[#This Row],[METRC]],6))))</f>
        <v>...</v>
      </c>
      <c r="L1212" s="7" t="s">
        <v>522</v>
      </c>
    </row>
    <row r="1213" spans="1:12" x14ac:dyDescent="0.25">
      <c r="A1213" s="8">
        <v>1</v>
      </c>
      <c r="B1213" s="54" t="s">
        <v>8174</v>
      </c>
      <c r="C1213" s="131" t="s">
        <v>7439</v>
      </c>
      <c r="D1213" s="9">
        <v>12</v>
      </c>
      <c r="E1213" s="8" t="s">
        <v>8226</v>
      </c>
      <c r="F1213" s="7" t="str">
        <f>IF(ISEVEN(ROW(ScanWorkbook[[#This Row],[SCAN INTO THIS COLUMN]])),C1213,"")</f>
        <v/>
      </c>
      <c r="G1213" s="7" t="str">
        <f>IF(ISEVEN(ROW(ScanWorkbook[[#This Row],[SCAN INTO THIS COLUMN]])),C1214,"")</f>
        <v/>
      </c>
      <c r="H1213" s="7" t="str">
        <f>LEFT(ScanWorkbook[[#This Row],[Pheno]],4)</f>
        <v/>
      </c>
      <c r="I1213" s="7" t="str">
        <f>IF(SUM(COUNTIF(ScanWorkbook[[#This Row],[Pheno]],{"*.*"})),LEFT(ScanWorkbook[[#This Row],[Pheno]],7),_xlfn.CONCAT(LEFT(ScanWorkbook[[#This Row],[Pheno]],4),RIGHT(ScanWorkbook[[#This Row],[Pheno]],3)))</f>
        <v/>
      </c>
      <c r="J1213" s="57" t="s">
        <v>8921</v>
      </c>
      <c r="K1213" s="2" t="str">
        <f>IF(ScanWorkbook[[#This Row],[METRC]]=0,"",IF(ScanWorkbook[[#This Row],[METRC]]="","",_xlfn.CONCAT(ScanWorkbook[[#This Row],[Pheno Abv]],".",RIGHT(ScanWorkbook[[#This Row],[METRC]],6))))</f>
        <v/>
      </c>
      <c r="L1213" s="7" t="s">
        <v>522</v>
      </c>
    </row>
    <row r="1214" spans="1:12" x14ac:dyDescent="0.25">
      <c r="A1214" s="8">
        <v>1</v>
      </c>
      <c r="B1214" s="54" t="s">
        <v>8174</v>
      </c>
      <c r="C1214" s="131" t="s">
        <v>7439</v>
      </c>
      <c r="D1214" s="9">
        <v>13</v>
      </c>
      <c r="E1214" s="8" t="s">
        <v>8226</v>
      </c>
      <c r="F1214" s="7" t="str">
        <f>IF(ISEVEN(ROW(ScanWorkbook[[#This Row],[SCAN INTO THIS COLUMN]])),C1214,"")</f>
        <v>.</v>
      </c>
      <c r="G1214" s="7" t="str">
        <f>IF(ISEVEN(ROW(ScanWorkbook[[#This Row],[SCAN INTO THIS COLUMN]])),C1215,"")</f>
        <v>.</v>
      </c>
      <c r="H1214" s="7" t="str">
        <f>LEFT(ScanWorkbook[[#This Row],[Pheno]],4)</f>
        <v>.</v>
      </c>
      <c r="I1214" s="7" t="str">
        <f>IF(SUM(COUNTIF(ScanWorkbook[[#This Row],[Pheno]],{"*.*"})),LEFT(ScanWorkbook[[#This Row],[Pheno]],7),_xlfn.CONCAT(LEFT(ScanWorkbook[[#This Row],[Pheno]],4),RIGHT(ScanWorkbook[[#This Row],[Pheno]],3)))</f>
        <v>.</v>
      </c>
      <c r="J1214" s="57" t="s">
        <v>8922</v>
      </c>
      <c r="K1214" s="2" t="str">
        <f>IF(ScanWorkbook[[#This Row],[METRC]]=0,"",IF(ScanWorkbook[[#This Row],[METRC]]="","",_xlfn.CONCAT(ScanWorkbook[[#This Row],[Pheno Abv]],".",RIGHT(ScanWorkbook[[#This Row],[METRC]],6))))</f>
        <v>...</v>
      </c>
      <c r="L1214" s="7" t="s">
        <v>522</v>
      </c>
    </row>
    <row r="1215" spans="1:12" x14ac:dyDescent="0.25">
      <c r="A1215" s="8">
        <v>1</v>
      </c>
      <c r="B1215" s="54" t="s">
        <v>8174</v>
      </c>
      <c r="C1215" s="131" t="s">
        <v>7439</v>
      </c>
      <c r="D1215" s="9">
        <v>13</v>
      </c>
      <c r="E1215" s="8" t="s">
        <v>8226</v>
      </c>
      <c r="F1215" s="7" t="str">
        <f>IF(ISEVEN(ROW(ScanWorkbook[[#This Row],[SCAN INTO THIS COLUMN]])),C1215,"")</f>
        <v/>
      </c>
      <c r="G1215" s="7" t="str">
        <f>IF(ISEVEN(ROW(ScanWorkbook[[#This Row],[SCAN INTO THIS COLUMN]])),C1216,"")</f>
        <v/>
      </c>
      <c r="H1215" s="7" t="str">
        <f>LEFT(ScanWorkbook[[#This Row],[Pheno]],4)</f>
        <v/>
      </c>
      <c r="I1215" s="7" t="str">
        <f>IF(SUM(COUNTIF(ScanWorkbook[[#This Row],[Pheno]],{"*.*"})),LEFT(ScanWorkbook[[#This Row],[Pheno]],7),_xlfn.CONCAT(LEFT(ScanWorkbook[[#This Row],[Pheno]],4),RIGHT(ScanWorkbook[[#This Row],[Pheno]],3)))</f>
        <v/>
      </c>
      <c r="J1215" s="57" t="s">
        <v>8922</v>
      </c>
      <c r="K1215" s="2" t="str">
        <f>IF(ScanWorkbook[[#This Row],[METRC]]=0,"",IF(ScanWorkbook[[#This Row],[METRC]]="","",_xlfn.CONCAT(ScanWorkbook[[#This Row],[Pheno Abv]],".",RIGHT(ScanWorkbook[[#This Row],[METRC]],6))))</f>
        <v/>
      </c>
      <c r="L1215" s="7" t="s">
        <v>522</v>
      </c>
    </row>
    <row r="1216" spans="1:12" x14ac:dyDescent="0.25">
      <c r="A1216" s="8">
        <v>1</v>
      </c>
      <c r="B1216" s="54" t="s">
        <v>8174</v>
      </c>
      <c r="C1216" s="131" t="s">
        <v>7439</v>
      </c>
      <c r="D1216" s="9">
        <v>14</v>
      </c>
      <c r="E1216" s="8" t="s">
        <v>8226</v>
      </c>
      <c r="F1216" s="7" t="str">
        <f>IF(ISEVEN(ROW(ScanWorkbook[[#This Row],[SCAN INTO THIS COLUMN]])),C1216,"")</f>
        <v>.</v>
      </c>
      <c r="G1216" s="7" t="str">
        <f>IF(ISEVEN(ROW(ScanWorkbook[[#This Row],[SCAN INTO THIS COLUMN]])),C1217,"")</f>
        <v>.</v>
      </c>
      <c r="H1216" s="7" t="str">
        <f>LEFT(ScanWorkbook[[#This Row],[Pheno]],4)</f>
        <v>.</v>
      </c>
      <c r="I1216" s="7" t="str">
        <f>IF(SUM(COUNTIF(ScanWorkbook[[#This Row],[Pheno]],{"*.*"})),LEFT(ScanWorkbook[[#This Row],[Pheno]],7),_xlfn.CONCAT(LEFT(ScanWorkbook[[#This Row],[Pheno]],4),RIGHT(ScanWorkbook[[#This Row],[Pheno]],3)))</f>
        <v>.</v>
      </c>
      <c r="J1216" s="57" t="s">
        <v>8923</v>
      </c>
      <c r="K1216" s="2" t="str">
        <f>IF(ScanWorkbook[[#This Row],[METRC]]=0,"",IF(ScanWorkbook[[#This Row],[METRC]]="","",_xlfn.CONCAT(ScanWorkbook[[#This Row],[Pheno Abv]],".",RIGHT(ScanWorkbook[[#This Row],[METRC]],6))))</f>
        <v>...</v>
      </c>
      <c r="L1216" s="7" t="s">
        <v>522</v>
      </c>
    </row>
    <row r="1217" spans="1:12" x14ac:dyDescent="0.25">
      <c r="A1217" s="8">
        <v>1</v>
      </c>
      <c r="B1217" s="54" t="s">
        <v>8174</v>
      </c>
      <c r="C1217" s="131" t="s">
        <v>7439</v>
      </c>
      <c r="D1217" s="9">
        <v>14</v>
      </c>
      <c r="E1217" s="8" t="s">
        <v>8226</v>
      </c>
      <c r="F1217" s="7" t="str">
        <f>IF(ISEVEN(ROW(ScanWorkbook[[#This Row],[SCAN INTO THIS COLUMN]])),C1217,"")</f>
        <v/>
      </c>
      <c r="G1217" s="7" t="str">
        <f>IF(ISEVEN(ROW(ScanWorkbook[[#This Row],[SCAN INTO THIS COLUMN]])),C1218,"")</f>
        <v/>
      </c>
      <c r="H1217" s="7" t="str">
        <f>LEFT(ScanWorkbook[[#This Row],[Pheno]],4)</f>
        <v/>
      </c>
      <c r="I1217" s="7" t="str">
        <f>IF(SUM(COUNTIF(ScanWorkbook[[#This Row],[Pheno]],{"*.*"})),LEFT(ScanWorkbook[[#This Row],[Pheno]],7),_xlfn.CONCAT(LEFT(ScanWorkbook[[#This Row],[Pheno]],4),RIGHT(ScanWorkbook[[#This Row],[Pheno]],3)))</f>
        <v/>
      </c>
      <c r="J1217" s="57" t="s">
        <v>8923</v>
      </c>
      <c r="K1217" s="2" t="str">
        <f>IF(ScanWorkbook[[#This Row],[METRC]]=0,"",IF(ScanWorkbook[[#This Row],[METRC]]="","",_xlfn.CONCAT(ScanWorkbook[[#This Row],[Pheno Abv]],".",RIGHT(ScanWorkbook[[#This Row],[METRC]],6))))</f>
        <v/>
      </c>
      <c r="L1217" s="7" t="s">
        <v>522</v>
      </c>
    </row>
    <row r="1218" spans="1:12" x14ac:dyDescent="0.25">
      <c r="A1218" s="8">
        <v>1</v>
      </c>
      <c r="B1218" s="54" t="s">
        <v>8174</v>
      </c>
      <c r="C1218" s="131" t="s">
        <v>7439</v>
      </c>
      <c r="D1218" s="9">
        <v>15</v>
      </c>
      <c r="E1218" s="8" t="s">
        <v>8226</v>
      </c>
      <c r="F1218" s="7" t="str">
        <f>IF(ISEVEN(ROW(ScanWorkbook[[#This Row],[SCAN INTO THIS COLUMN]])),C1218,"")</f>
        <v>.</v>
      </c>
      <c r="G1218" s="7" t="str">
        <f>IF(ISEVEN(ROW(ScanWorkbook[[#This Row],[SCAN INTO THIS COLUMN]])),C1219,"")</f>
        <v>.</v>
      </c>
      <c r="H1218" s="7" t="str">
        <f>LEFT(ScanWorkbook[[#This Row],[Pheno]],4)</f>
        <v>.</v>
      </c>
      <c r="I1218" s="7" t="str">
        <f>IF(SUM(COUNTIF(ScanWorkbook[[#This Row],[Pheno]],{"*.*"})),LEFT(ScanWorkbook[[#This Row],[Pheno]],7),_xlfn.CONCAT(LEFT(ScanWorkbook[[#This Row],[Pheno]],4),RIGHT(ScanWorkbook[[#This Row],[Pheno]],3)))</f>
        <v>.</v>
      </c>
      <c r="J1218" s="57" t="s">
        <v>8924</v>
      </c>
      <c r="K1218" s="2" t="str">
        <f>IF(ScanWorkbook[[#This Row],[METRC]]=0,"",IF(ScanWorkbook[[#This Row],[METRC]]="","",_xlfn.CONCAT(ScanWorkbook[[#This Row],[Pheno Abv]],".",RIGHT(ScanWorkbook[[#This Row],[METRC]],6))))</f>
        <v>...</v>
      </c>
      <c r="L1218" s="7" t="s">
        <v>522</v>
      </c>
    </row>
    <row r="1219" spans="1:12" x14ac:dyDescent="0.25">
      <c r="A1219" s="8">
        <v>1</v>
      </c>
      <c r="B1219" s="54" t="s">
        <v>8174</v>
      </c>
      <c r="C1219" s="131" t="s">
        <v>7439</v>
      </c>
      <c r="D1219" s="9">
        <v>15</v>
      </c>
      <c r="E1219" s="8" t="s">
        <v>8226</v>
      </c>
      <c r="F1219" s="7" t="str">
        <f>IF(ISEVEN(ROW(ScanWorkbook[[#This Row],[SCAN INTO THIS COLUMN]])),C1219,"")</f>
        <v/>
      </c>
      <c r="G1219" s="7" t="str">
        <f>IF(ISEVEN(ROW(ScanWorkbook[[#This Row],[SCAN INTO THIS COLUMN]])),C1220,"")</f>
        <v/>
      </c>
      <c r="H1219" s="7" t="str">
        <f>LEFT(ScanWorkbook[[#This Row],[Pheno]],4)</f>
        <v/>
      </c>
      <c r="I1219" s="7" t="str">
        <f>IF(SUM(COUNTIF(ScanWorkbook[[#This Row],[Pheno]],{"*.*"})),LEFT(ScanWorkbook[[#This Row],[Pheno]],7),_xlfn.CONCAT(LEFT(ScanWorkbook[[#This Row],[Pheno]],4),RIGHT(ScanWorkbook[[#This Row],[Pheno]],3)))</f>
        <v/>
      </c>
      <c r="J1219" s="57" t="s">
        <v>8924</v>
      </c>
      <c r="K1219" s="2" t="str">
        <f>IF(ScanWorkbook[[#This Row],[METRC]]=0,"",IF(ScanWorkbook[[#This Row],[METRC]]="","",_xlfn.CONCAT(ScanWorkbook[[#This Row],[Pheno Abv]],".",RIGHT(ScanWorkbook[[#This Row],[METRC]],6))))</f>
        <v/>
      </c>
      <c r="L1219" s="7" t="s">
        <v>522</v>
      </c>
    </row>
    <row r="1220" spans="1:12" x14ac:dyDescent="0.25">
      <c r="A1220" s="8">
        <v>1</v>
      </c>
      <c r="B1220" s="54" t="s">
        <v>8174</v>
      </c>
      <c r="C1220" s="131" t="s">
        <v>7439</v>
      </c>
      <c r="D1220" s="9">
        <v>16</v>
      </c>
      <c r="E1220" s="8" t="s">
        <v>8226</v>
      </c>
      <c r="F1220" s="7" t="str">
        <f>IF(ISEVEN(ROW(ScanWorkbook[[#This Row],[SCAN INTO THIS COLUMN]])),C1220,"")</f>
        <v>.</v>
      </c>
      <c r="G1220" s="7" t="str">
        <f>IF(ISEVEN(ROW(ScanWorkbook[[#This Row],[SCAN INTO THIS COLUMN]])),C1221,"")</f>
        <v>.</v>
      </c>
      <c r="H1220" s="7" t="str">
        <f>LEFT(ScanWorkbook[[#This Row],[Pheno]],4)</f>
        <v>.</v>
      </c>
      <c r="I1220" s="7" t="str">
        <f>IF(SUM(COUNTIF(ScanWorkbook[[#This Row],[Pheno]],{"*.*"})),LEFT(ScanWorkbook[[#This Row],[Pheno]],7),_xlfn.CONCAT(LEFT(ScanWorkbook[[#This Row],[Pheno]],4),RIGHT(ScanWorkbook[[#This Row],[Pheno]],3)))</f>
        <v>.</v>
      </c>
      <c r="J1220" s="57" t="s">
        <v>8925</v>
      </c>
      <c r="K1220" s="2" t="str">
        <f>IF(ScanWorkbook[[#This Row],[METRC]]=0,"",IF(ScanWorkbook[[#This Row],[METRC]]="","",_xlfn.CONCAT(ScanWorkbook[[#This Row],[Pheno Abv]],".",RIGHT(ScanWorkbook[[#This Row],[METRC]],6))))</f>
        <v>...</v>
      </c>
      <c r="L1220" s="7" t="s">
        <v>522</v>
      </c>
    </row>
    <row r="1221" spans="1:12" x14ac:dyDescent="0.25">
      <c r="A1221" s="8">
        <v>1</v>
      </c>
      <c r="B1221" s="54" t="s">
        <v>8174</v>
      </c>
      <c r="C1221" s="131" t="s">
        <v>7439</v>
      </c>
      <c r="D1221" s="9">
        <v>16</v>
      </c>
      <c r="E1221" s="8" t="s">
        <v>8226</v>
      </c>
      <c r="F1221" s="7" t="str">
        <f>IF(ISEVEN(ROW(ScanWorkbook[[#This Row],[SCAN INTO THIS COLUMN]])),C1221,"")</f>
        <v/>
      </c>
      <c r="G1221" s="7" t="str">
        <f>IF(ISEVEN(ROW(ScanWorkbook[[#This Row],[SCAN INTO THIS COLUMN]])),C1222,"")</f>
        <v/>
      </c>
      <c r="H1221" s="7" t="str">
        <f>LEFT(ScanWorkbook[[#This Row],[Pheno]],4)</f>
        <v/>
      </c>
      <c r="I1221" s="7" t="str">
        <f>IF(SUM(COUNTIF(ScanWorkbook[[#This Row],[Pheno]],{"*.*"})),LEFT(ScanWorkbook[[#This Row],[Pheno]],7),_xlfn.CONCAT(LEFT(ScanWorkbook[[#This Row],[Pheno]],4),RIGHT(ScanWorkbook[[#This Row],[Pheno]],3)))</f>
        <v/>
      </c>
      <c r="J1221" s="57" t="s">
        <v>8925</v>
      </c>
      <c r="K1221" s="2" t="str">
        <f>IF(ScanWorkbook[[#This Row],[METRC]]=0,"",IF(ScanWorkbook[[#This Row],[METRC]]="","",_xlfn.CONCAT(ScanWorkbook[[#This Row],[Pheno Abv]],".",RIGHT(ScanWorkbook[[#This Row],[METRC]],6))))</f>
        <v/>
      </c>
      <c r="L1221" s="7" t="s">
        <v>522</v>
      </c>
    </row>
    <row r="1222" spans="1:12" x14ac:dyDescent="0.25">
      <c r="A1222" s="8">
        <v>1</v>
      </c>
      <c r="B1222" s="54" t="s">
        <v>8174</v>
      </c>
      <c r="C1222" s="131" t="s">
        <v>7439</v>
      </c>
      <c r="D1222" s="9">
        <v>17</v>
      </c>
      <c r="E1222" s="8" t="s">
        <v>8226</v>
      </c>
      <c r="F1222" s="7" t="str">
        <f>IF(ISEVEN(ROW(ScanWorkbook[[#This Row],[SCAN INTO THIS COLUMN]])),C1222,"")</f>
        <v>.</v>
      </c>
      <c r="G1222" s="7" t="str">
        <f>IF(ISEVEN(ROW(ScanWorkbook[[#This Row],[SCAN INTO THIS COLUMN]])),C1223,"")</f>
        <v>.</v>
      </c>
      <c r="H1222" s="7" t="str">
        <f>LEFT(ScanWorkbook[[#This Row],[Pheno]],4)</f>
        <v>.</v>
      </c>
      <c r="I1222" s="7" t="str">
        <f>IF(SUM(COUNTIF(ScanWorkbook[[#This Row],[Pheno]],{"*.*"})),LEFT(ScanWorkbook[[#This Row],[Pheno]],7),_xlfn.CONCAT(LEFT(ScanWorkbook[[#This Row],[Pheno]],4),RIGHT(ScanWorkbook[[#This Row],[Pheno]],3)))</f>
        <v>.</v>
      </c>
      <c r="J1222" s="57" t="s">
        <v>8926</v>
      </c>
      <c r="K1222" s="2" t="str">
        <f>IF(ScanWorkbook[[#This Row],[METRC]]=0,"",IF(ScanWorkbook[[#This Row],[METRC]]="","",_xlfn.CONCAT(ScanWorkbook[[#This Row],[Pheno Abv]],".",RIGHT(ScanWorkbook[[#This Row],[METRC]],6))))</f>
        <v>...</v>
      </c>
      <c r="L1222" s="7" t="s">
        <v>522</v>
      </c>
    </row>
    <row r="1223" spans="1:12" x14ac:dyDescent="0.25">
      <c r="A1223" s="8">
        <v>1</v>
      </c>
      <c r="B1223" s="54" t="s">
        <v>8174</v>
      </c>
      <c r="C1223" s="131" t="s">
        <v>7439</v>
      </c>
      <c r="D1223" s="9">
        <v>17</v>
      </c>
      <c r="E1223" s="8" t="s">
        <v>8226</v>
      </c>
      <c r="F1223" s="7" t="str">
        <f>IF(ISEVEN(ROW(ScanWorkbook[[#This Row],[SCAN INTO THIS COLUMN]])),C1223,"")</f>
        <v/>
      </c>
      <c r="G1223" s="7" t="str">
        <f>IF(ISEVEN(ROW(ScanWorkbook[[#This Row],[SCAN INTO THIS COLUMN]])),C1224,"")</f>
        <v/>
      </c>
      <c r="H1223" s="7" t="str">
        <f>LEFT(ScanWorkbook[[#This Row],[Pheno]],4)</f>
        <v/>
      </c>
      <c r="I1223" s="7" t="str">
        <f>IF(SUM(COUNTIF(ScanWorkbook[[#This Row],[Pheno]],{"*.*"})),LEFT(ScanWorkbook[[#This Row],[Pheno]],7),_xlfn.CONCAT(LEFT(ScanWorkbook[[#This Row],[Pheno]],4),RIGHT(ScanWorkbook[[#This Row],[Pheno]],3)))</f>
        <v/>
      </c>
      <c r="J1223" s="57" t="s">
        <v>8926</v>
      </c>
      <c r="K1223" s="2" t="str">
        <f>IF(ScanWorkbook[[#This Row],[METRC]]=0,"",IF(ScanWorkbook[[#This Row],[METRC]]="","",_xlfn.CONCAT(ScanWorkbook[[#This Row],[Pheno Abv]],".",RIGHT(ScanWorkbook[[#This Row],[METRC]],6))))</f>
        <v/>
      </c>
      <c r="L1223" s="7" t="s">
        <v>522</v>
      </c>
    </row>
    <row r="1224" spans="1:12" x14ac:dyDescent="0.25">
      <c r="A1224" s="8">
        <v>1</v>
      </c>
      <c r="B1224" s="54" t="s">
        <v>8174</v>
      </c>
      <c r="C1224" s="131" t="s">
        <v>7439</v>
      </c>
      <c r="D1224" s="9">
        <v>18</v>
      </c>
      <c r="E1224" s="8" t="s">
        <v>8226</v>
      </c>
      <c r="F1224" s="7" t="str">
        <f>IF(ISEVEN(ROW(ScanWorkbook[[#This Row],[SCAN INTO THIS COLUMN]])),C1224,"")</f>
        <v>.</v>
      </c>
      <c r="G1224" s="7" t="str">
        <f>IF(ISEVEN(ROW(ScanWorkbook[[#This Row],[SCAN INTO THIS COLUMN]])),C1225,"")</f>
        <v>.</v>
      </c>
      <c r="H1224" s="7" t="str">
        <f>LEFT(ScanWorkbook[[#This Row],[Pheno]],4)</f>
        <v>.</v>
      </c>
      <c r="I1224" s="7" t="str">
        <f>IF(SUM(COUNTIF(ScanWorkbook[[#This Row],[Pheno]],{"*.*"})),LEFT(ScanWorkbook[[#This Row],[Pheno]],7),_xlfn.CONCAT(LEFT(ScanWorkbook[[#This Row],[Pheno]],4),RIGHT(ScanWorkbook[[#This Row],[Pheno]],3)))</f>
        <v>.</v>
      </c>
      <c r="J1224" s="57" t="s">
        <v>8927</v>
      </c>
      <c r="K1224" s="2" t="str">
        <f>IF(ScanWorkbook[[#This Row],[METRC]]=0,"",IF(ScanWorkbook[[#This Row],[METRC]]="","",_xlfn.CONCAT(ScanWorkbook[[#This Row],[Pheno Abv]],".",RIGHT(ScanWorkbook[[#This Row],[METRC]],6))))</f>
        <v>...</v>
      </c>
      <c r="L1224" s="7" t="s">
        <v>522</v>
      </c>
    </row>
    <row r="1225" spans="1:12" x14ac:dyDescent="0.25">
      <c r="A1225" s="8">
        <v>1</v>
      </c>
      <c r="B1225" s="54" t="s">
        <v>8174</v>
      </c>
      <c r="C1225" s="131" t="s">
        <v>7439</v>
      </c>
      <c r="D1225" s="9">
        <v>18</v>
      </c>
      <c r="E1225" s="8" t="s">
        <v>8226</v>
      </c>
      <c r="F1225" s="7" t="str">
        <f>IF(ISEVEN(ROW(ScanWorkbook[[#This Row],[SCAN INTO THIS COLUMN]])),C1225,"")</f>
        <v/>
      </c>
      <c r="G1225" s="7" t="str">
        <f>IF(ISEVEN(ROW(ScanWorkbook[[#This Row],[SCAN INTO THIS COLUMN]])),C1226,"")</f>
        <v/>
      </c>
      <c r="H1225" s="7" t="str">
        <f>LEFT(ScanWorkbook[[#This Row],[Pheno]],4)</f>
        <v/>
      </c>
      <c r="I1225" s="7" t="str">
        <f>IF(SUM(COUNTIF(ScanWorkbook[[#This Row],[Pheno]],{"*.*"})),LEFT(ScanWorkbook[[#This Row],[Pheno]],7),_xlfn.CONCAT(LEFT(ScanWorkbook[[#This Row],[Pheno]],4),RIGHT(ScanWorkbook[[#This Row],[Pheno]],3)))</f>
        <v/>
      </c>
      <c r="J1225" s="57" t="s">
        <v>8927</v>
      </c>
      <c r="K1225" s="2" t="str">
        <f>IF(ScanWorkbook[[#This Row],[METRC]]=0,"",IF(ScanWorkbook[[#This Row],[METRC]]="","",_xlfn.CONCAT(ScanWorkbook[[#This Row],[Pheno Abv]],".",RIGHT(ScanWorkbook[[#This Row],[METRC]],6))))</f>
        <v/>
      </c>
      <c r="L1225" s="7" t="s">
        <v>522</v>
      </c>
    </row>
    <row r="1226" spans="1:12" x14ac:dyDescent="0.25">
      <c r="A1226" s="8">
        <v>1</v>
      </c>
      <c r="B1226" s="54" t="s">
        <v>8174</v>
      </c>
      <c r="C1226" s="131" t="s">
        <v>7439</v>
      </c>
      <c r="D1226" s="9">
        <v>19</v>
      </c>
      <c r="E1226" s="8" t="s">
        <v>8226</v>
      </c>
      <c r="F1226" s="7" t="str">
        <f>IF(ISEVEN(ROW(ScanWorkbook[[#This Row],[SCAN INTO THIS COLUMN]])),C1226,"")</f>
        <v>.</v>
      </c>
      <c r="G1226" s="7" t="str">
        <f>IF(ISEVEN(ROW(ScanWorkbook[[#This Row],[SCAN INTO THIS COLUMN]])),C1227,"")</f>
        <v>.</v>
      </c>
      <c r="H1226" s="7" t="str">
        <f>LEFT(ScanWorkbook[[#This Row],[Pheno]],4)</f>
        <v>.</v>
      </c>
      <c r="I1226" s="7" t="str">
        <f>IF(SUM(COUNTIF(ScanWorkbook[[#This Row],[Pheno]],{"*.*"})),LEFT(ScanWorkbook[[#This Row],[Pheno]],7),_xlfn.CONCAT(LEFT(ScanWorkbook[[#This Row],[Pheno]],4),RIGHT(ScanWorkbook[[#This Row],[Pheno]],3)))</f>
        <v>.</v>
      </c>
      <c r="J1226" s="57" t="s">
        <v>8928</v>
      </c>
      <c r="K1226" s="2" t="str">
        <f>IF(ScanWorkbook[[#This Row],[METRC]]=0,"",IF(ScanWorkbook[[#This Row],[METRC]]="","",_xlfn.CONCAT(ScanWorkbook[[#This Row],[Pheno Abv]],".",RIGHT(ScanWorkbook[[#This Row],[METRC]],6))))</f>
        <v>...</v>
      </c>
      <c r="L1226" s="7" t="s">
        <v>522</v>
      </c>
    </row>
    <row r="1227" spans="1:12" x14ac:dyDescent="0.25">
      <c r="A1227" s="8">
        <v>1</v>
      </c>
      <c r="B1227" s="54" t="s">
        <v>8174</v>
      </c>
      <c r="C1227" s="131" t="s">
        <v>7439</v>
      </c>
      <c r="D1227" s="9">
        <v>19</v>
      </c>
      <c r="E1227" s="8" t="s">
        <v>8226</v>
      </c>
      <c r="F1227" s="7" t="str">
        <f>IF(ISEVEN(ROW(ScanWorkbook[[#This Row],[SCAN INTO THIS COLUMN]])),C1227,"")</f>
        <v/>
      </c>
      <c r="G1227" s="7" t="str">
        <f>IF(ISEVEN(ROW(ScanWorkbook[[#This Row],[SCAN INTO THIS COLUMN]])),C1228,"")</f>
        <v/>
      </c>
      <c r="H1227" s="7" t="str">
        <f>LEFT(ScanWorkbook[[#This Row],[Pheno]],4)</f>
        <v/>
      </c>
      <c r="I1227" s="7" t="str">
        <f>IF(SUM(COUNTIF(ScanWorkbook[[#This Row],[Pheno]],{"*.*"})),LEFT(ScanWorkbook[[#This Row],[Pheno]],7),_xlfn.CONCAT(LEFT(ScanWorkbook[[#This Row],[Pheno]],4),RIGHT(ScanWorkbook[[#This Row],[Pheno]],3)))</f>
        <v/>
      </c>
      <c r="J1227" s="57" t="s">
        <v>8928</v>
      </c>
      <c r="K1227" s="2" t="str">
        <f>IF(ScanWorkbook[[#This Row],[METRC]]=0,"",IF(ScanWorkbook[[#This Row],[METRC]]="","",_xlfn.CONCAT(ScanWorkbook[[#This Row],[Pheno Abv]],".",RIGHT(ScanWorkbook[[#This Row],[METRC]],6))))</f>
        <v/>
      </c>
      <c r="L1227" s="7" t="s">
        <v>522</v>
      </c>
    </row>
    <row r="1228" spans="1:12" x14ac:dyDescent="0.25">
      <c r="A1228" s="8">
        <v>1</v>
      </c>
      <c r="B1228" s="54" t="s">
        <v>8174</v>
      </c>
      <c r="C1228" s="131" t="s">
        <v>7439</v>
      </c>
      <c r="D1228" s="9">
        <v>20</v>
      </c>
      <c r="E1228" s="8" t="s">
        <v>8226</v>
      </c>
      <c r="F1228" s="7" t="str">
        <f>IF(ISEVEN(ROW(ScanWorkbook[[#This Row],[SCAN INTO THIS COLUMN]])),C1228,"")</f>
        <v>.</v>
      </c>
      <c r="G1228" s="7" t="str">
        <f>IF(ISEVEN(ROW(ScanWorkbook[[#This Row],[SCAN INTO THIS COLUMN]])),C1229,"")</f>
        <v>.</v>
      </c>
      <c r="H1228" s="7" t="str">
        <f>LEFT(ScanWorkbook[[#This Row],[Pheno]],4)</f>
        <v>.</v>
      </c>
      <c r="I1228" s="7" t="str">
        <f>IF(SUM(COUNTIF(ScanWorkbook[[#This Row],[Pheno]],{"*.*"})),LEFT(ScanWorkbook[[#This Row],[Pheno]],7),_xlfn.CONCAT(LEFT(ScanWorkbook[[#This Row],[Pheno]],4),RIGHT(ScanWorkbook[[#This Row],[Pheno]],3)))</f>
        <v>.</v>
      </c>
      <c r="J1228" s="57" t="s">
        <v>8929</v>
      </c>
      <c r="K1228" s="2" t="str">
        <f>IF(ScanWorkbook[[#This Row],[METRC]]=0,"",IF(ScanWorkbook[[#This Row],[METRC]]="","",_xlfn.CONCAT(ScanWorkbook[[#This Row],[Pheno Abv]],".",RIGHT(ScanWorkbook[[#This Row],[METRC]],6))))</f>
        <v>...</v>
      </c>
      <c r="L1228" s="7" t="s">
        <v>522</v>
      </c>
    </row>
    <row r="1229" spans="1:12" x14ac:dyDescent="0.25">
      <c r="A1229" s="8">
        <v>1</v>
      </c>
      <c r="B1229" s="54" t="s">
        <v>8174</v>
      </c>
      <c r="C1229" s="131" t="s">
        <v>7439</v>
      </c>
      <c r="D1229" s="9">
        <v>20</v>
      </c>
      <c r="E1229" s="8" t="s">
        <v>8226</v>
      </c>
      <c r="F1229" s="7" t="str">
        <f>IF(ISEVEN(ROW(ScanWorkbook[[#This Row],[SCAN INTO THIS COLUMN]])),C1229,"")</f>
        <v/>
      </c>
      <c r="G1229" s="7" t="str">
        <f>IF(ISEVEN(ROW(ScanWorkbook[[#This Row],[SCAN INTO THIS COLUMN]])),C1230,"")</f>
        <v/>
      </c>
      <c r="H1229" s="7" t="str">
        <f>LEFT(ScanWorkbook[[#This Row],[Pheno]],4)</f>
        <v/>
      </c>
      <c r="I1229" s="7" t="str">
        <f>IF(SUM(COUNTIF(ScanWorkbook[[#This Row],[Pheno]],{"*.*"})),LEFT(ScanWorkbook[[#This Row],[Pheno]],7),_xlfn.CONCAT(LEFT(ScanWorkbook[[#This Row],[Pheno]],4),RIGHT(ScanWorkbook[[#This Row],[Pheno]],3)))</f>
        <v/>
      </c>
      <c r="J1229" s="57" t="s">
        <v>8929</v>
      </c>
      <c r="K1229" s="2" t="str">
        <f>IF(ScanWorkbook[[#This Row],[METRC]]=0,"",IF(ScanWorkbook[[#This Row],[METRC]]="","",_xlfn.CONCAT(ScanWorkbook[[#This Row],[Pheno Abv]],".",RIGHT(ScanWorkbook[[#This Row],[METRC]],6))))</f>
        <v/>
      </c>
      <c r="L1229" s="7" t="s">
        <v>522</v>
      </c>
    </row>
    <row r="1230" spans="1:12" x14ac:dyDescent="0.25">
      <c r="A1230" s="8">
        <v>1</v>
      </c>
      <c r="B1230" s="54" t="s">
        <v>8174</v>
      </c>
      <c r="C1230" s="131" t="s">
        <v>7439</v>
      </c>
      <c r="D1230" s="9">
        <v>21</v>
      </c>
      <c r="E1230" s="8" t="s">
        <v>8226</v>
      </c>
      <c r="F1230" s="7" t="str">
        <f>IF(ISEVEN(ROW(ScanWorkbook[[#This Row],[SCAN INTO THIS COLUMN]])),C1230,"")</f>
        <v>.</v>
      </c>
      <c r="G1230" s="7" t="str">
        <f>IF(ISEVEN(ROW(ScanWorkbook[[#This Row],[SCAN INTO THIS COLUMN]])),C1231,"")</f>
        <v>.</v>
      </c>
      <c r="H1230" s="7" t="str">
        <f>LEFT(ScanWorkbook[[#This Row],[Pheno]],4)</f>
        <v>.</v>
      </c>
      <c r="I1230" s="7" t="str">
        <f>IF(SUM(COUNTIF(ScanWorkbook[[#This Row],[Pheno]],{"*.*"})),LEFT(ScanWorkbook[[#This Row],[Pheno]],7),_xlfn.CONCAT(LEFT(ScanWorkbook[[#This Row],[Pheno]],4),RIGHT(ScanWorkbook[[#This Row],[Pheno]],3)))</f>
        <v>.</v>
      </c>
      <c r="J1230" s="57" t="s">
        <v>8930</v>
      </c>
      <c r="K1230" s="2" t="str">
        <f>IF(ScanWorkbook[[#This Row],[METRC]]=0,"",IF(ScanWorkbook[[#This Row],[METRC]]="","",_xlfn.CONCAT(ScanWorkbook[[#This Row],[Pheno Abv]],".",RIGHT(ScanWorkbook[[#This Row],[METRC]],6))))</f>
        <v>...</v>
      </c>
      <c r="L1230" s="7" t="s">
        <v>522</v>
      </c>
    </row>
    <row r="1231" spans="1:12" x14ac:dyDescent="0.25">
      <c r="A1231" s="8">
        <v>1</v>
      </c>
      <c r="B1231" s="54" t="s">
        <v>8174</v>
      </c>
      <c r="C1231" s="131" t="s">
        <v>7439</v>
      </c>
      <c r="D1231" s="9">
        <v>21</v>
      </c>
      <c r="E1231" s="8" t="s">
        <v>8226</v>
      </c>
      <c r="F1231" s="7" t="str">
        <f>IF(ISEVEN(ROW(ScanWorkbook[[#This Row],[SCAN INTO THIS COLUMN]])),C1231,"")</f>
        <v/>
      </c>
      <c r="G1231" s="7" t="str">
        <f>IF(ISEVEN(ROW(ScanWorkbook[[#This Row],[SCAN INTO THIS COLUMN]])),C1232,"")</f>
        <v/>
      </c>
      <c r="H1231" s="7" t="str">
        <f>LEFT(ScanWorkbook[[#This Row],[Pheno]],4)</f>
        <v/>
      </c>
      <c r="I1231" s="7" t="str">
        <f>IF(SUM(COUNTIF(ScanWorkbook[[#This Row],[Pheno]],{"*.*"})),LEFT(ScanWorkbook[[#This Row],[Pheno]],7),_xlfn.CONCAT(LEFT(ScanWorkbook[[#This Row],[Pheno]],4),RIGHT(ScanWorkbook[[#This Row],[Pheno]],3)))</f>
        <v/>
      </c>
      <c r="J1231" s="57" t="s">
        <v>8930</v>
      </c>
      <c r="K1231" s="2" t="str">
        <f>IF(ScanWorkbook[[#This Row],[METRC]]=0,"",IF(ScanWorkbook[[#This Row],[METRC]]="","",_xlfn.CONCAT(ScanWorkbook[[#This Row],[Pheno Abv]],".",RIGHT(ScanWorkbook[[#This Row],[METRC]],6))))</f>
        <v/>
      </c>
      <c r="L1231" s="7" t="s">
        <v>522</v>
      </c>
    </row>
    <row r="1232" spans="1:12" x14ac:dyDescent="0.25">
      <c r="A1232" s="8">
        <v>1</v>
      </c>
      <c r="B1232" s="54" t="s">
        <v>8174</v>
      </c>
      <c r="C1232" s="131" t="s">
        <v>7439</v>
      </c>
      <c r="D1232" s="9">
        <v>22</v>
      </c>
      <c r="E1232" s="8" t="s">
        <v>8226</v>
      </c>
      <c r="F1232" s="7" t="str">
        <f>IF(ISEVEN(ROW(ScanWorkbook[[#This Row],[SCAN INTO THIS COLUMN]])),C1232,"")</f>
        <v>.</v>
      </c>
      <c r="G1232" s="7" t="str">
        <f>IF(ISEVEN(ROW(ScanWorkbook[[#This Row],[SCAN INTO THIS COLUMN]])),C1233,"")</f>
        <v>.</v>
      </c>
      <c r="H1232" s="7" t="str">
        <f>LEFT(ScanWorkbook[[#This Row],[Pheno]],4)</f>
        <v>.</v>
      </c>
      <c r="I1232" s="7" t="str">
        <f>IF(SUM(COUNTIF(ScanWorkbook[[#This Row],[Pheno]],{"*.*"})),LEFT(ScanWorkbook[[#This Row],[Pheno]],7),_xlfn.CONCAT(LEFT(ScanWorkbook[[#This Row],[Pheno]],4),RIGHT(ScanWorkbook[[#This Row],[Pheno]],3)))</f>
        <v>.</v>
      </c>
      <c r="J1232" s="57" t="s">
        <v>8931</v>
      </c>
      <c r="K1232" s="2" t="str">
        <f>IF(ScanWorkbook[[#This Row],[METRC]]=0,"",IF(ScanWorkbook[[#This Row],[METRC]]="","",_xlfn.CONCAT(ScanWorkbook[[#This Row],[Pheno Abv]],".",RIGHT(ScanWorkbook[[#This Row],[METRC]],6))))</f>
        <v>...</v>
      </c>
      <c r="L1232" s="7" t="s">
        <v>522</v>
      </c>
    </row>
    <row r="1233" spans="1:12" x14ac:dyDescent="0.25">
      <c r="A1233" s="8">
        <v>1</v>
      </c>
      <c r="B1233" s="54" t="s">
        <v>8174</v>
      </c>
      <c r="C1233" s="131" t="s">
        <v>7439</v>
      </c>
      <c r="D1233" s="9">
        <v>22</v>
      </c>
      <c r="E1233" s="8" t="s">
        <v>8226</v>
      </c>
      <c r="F1233" s="7" t="str">
        <f>IF(ISEVEN(ROW(ScanWorkbook[[#This Row],[SCAN INTO THIS COLUMN]])),C1233,"")</f>
        <v/>
      </c>
      <c r="G1233" s="7" t="str">
        <f>IF(ISEVEN(ROW(ScanWorkbook[[#This Row],[SCAN INTO THIS COLUMN]])),C1234,"")</f>
        <v/>
      </c>
      <c r="H1233" s="7" t="str">
        <f>LEFT(ScanWorkbook[[#This Row],[Pheno]],4)</f>
        <v/>
      </c>
      <c r="I1233" s="7" t="str">
        <f>IF(SUM(COUNTIF(ScanWorkbook[[#This Row],[Pheno]],{"*.*"})),LEFT(ScanWorkbook[[#This Row],[Pheno]],7),_xlfn.CONCAT(LEFT(ScanWorkbook[[#This Row],[Pheno]],4),RIGHT(ScanWorkbook[[#This Row],[Pheno]],3)))</f>
        <v/>
      </c>
      <c r="J1233" s="57" t="s">
        <v>8931</v>
      </c>
      <c r="K1233" s="2" t="str">
        <f>IF(ScanWorkbook[[#This Row],[METRC]]=0,"",IF(ScanWorkbook[[#This Row],[METRC]]="","",_xlfn.CONCAT(ScanWorkbook[[#This Row],[Pheno Abv]],".",RIGHT(ScanWorkbook[[#This Row],[METRC]],6))))</f>
        <v/>
      </c>
      <c r="L1233" s="7" t="s">
        <v>522</v>
      </c>
    </row>
    <row r="1234" spans="1:12" x14ac:dyDescent="0.25">
      <c r="A1234" s="8">
        <v>1</v>
      </c>
      <c r="B1234" s="54" t="s">
        <v>8174</v>
      </c>
      <c r="C1234" s="131" t="s">
        <v>7439</v>
      </c>
      <c r="D1234" s="9">
        <v>23</v>
      </c>
      <c r="E1234" s="8" t="s">
        <v>8226</v>
      </c>
      <c r="F1234" s="7" t="str">
        <f>IF(ISEVEN(ROW(ScanWorkbook[[#This Row],[SCAN INTO THIS COLUMN]])),C1234,"")</f>
        <v>.</v>
      </c>
      <c r="G1234" s="7" t="str">
        <f>IF(ISEVEN(ROW(ScanWorkbook[[#This Row],[SCAN INTO THIS COLUMN]])),C1235,"")</f>
        <v>.</v>
      </c>
      <c r="H1234" s="7" t="str">
        <f>LEFT(ScanWorkbook[[#This Row],[Pheno]],4)</f>
        <v>.</v>
      </c>
      <c r="I1234" s="7" t="str">
        <f>IF(SUM(COUNTIF(ScanWorkbook[[#This Row],[Pheno]],{"*.*"})),LEFT(ScanWorkbook[[#This Row],[Pheno]],7),_xlfn.CONCAT(LEFT(ScanWorkbook[[#This Row],[Pheno]],4),RIGHT(ScanWorkbook[[#This Row],[Pheno]],3)))</f>
        <v>.</v>
      </c>
      <c r="J1234" s="57" t="s">
        <v>8932</v>
      </c>
      <c r="K1234" s="2" t="str">
        <f>IF(ScanWorkbook[[#This Row],[METRC]]=0,"",IF(ScanWorkbook[[#This Row],[METRC]]="","",_xlfn.CONCAT(ScanWorkbook[[#This Row],[Pheno Abv]],".",RIGHT(ScanWorkbook[[#This Row],[METRC]],6))))</f>
        <v>...</v>
      </c>
      <c r="L1234" s="7" t="s">
        <v>522</v>
      </c>
    </row>
    <row r="1235" spans="1:12" x14ac:dyDescent="0.25">
      <c r="A1235" s="8">
        <v>1</v>
      </c>
      <c r="B1235" s="54" t="s">
        <v>8174</v>
      </c>
      <c r="C1235" s="131" t="s">
        <v>7439</v>
      </c>
      <c r="D1235" s="9">
        <v>23</v>
      </c>
      <c r="E1235" s="8" t="s">
        <v>8226</v>
      </c>
      <c r="F1235" s="7" t="str">
        <f>IF(ISEVEN(ROW(ScanWorkbook[[#This Row],[SCAN INTO THIS COLUMN]])),C1235,"")</f>
        <v/>
      </c>
      <c r="G1235" s="7" t="str">
        <f>IF(ISEVEN(ROW(ScanWorkbook[[#This Row],[SCAN INTO THIS COLUMN]])),C1236,"")</f>
        <v/>
      </c>
      <c r="H1235" s="7" t="str">
        <f>LEFT(ScanWorkbook[[#This Row],[Pheno]],4)</f>
        <v/>
      </c>
      <c r="I1235" s="7" t="str">
        <f>IF(SUM(COUNTIF(ScanWorkbook[[#This Row],[Pheno]],{"*.*"})),LEFT(ScanWorkbook[[#This Row],[Pheno]],7),_xlfn.CONCAT(LEFT(ScanWorkbook[[#This Row],[Pheno]],4),RIGHT(ScanWorkbook[[#This Row],[Pheno]],3)))</f>
        <v/>
      </c>
      <c r="J1235" s="57" t="s">
        <v>8932</v>
      </c>
      <c r="K1235" s="2" t="str">
        <f>IF(ScanWorkbook[[#This Row],[METRC]]=0,"",IF(ScanWorkbook[[#This Row],[METRC]]="","",_xlfn.CONCAT(ScanWorkbook[[#This Row],[Pheno Abv]],".",RIGHT(ScanWorkbook[[#This Row],[METRC]],6))))</f>
        <v/>
      </c>
      <c r="L1235" s="7" t="s">
        <v>522</v>
      </c>
    </row>
    <row r="1236" spans="1:12" x14ac:dyDescent="0.25">
      <c r="A1236" s="8">
        <v>1</v>
      </c>
      <c r="B1236" s="54" t="s">
        <v>8174</v>
      </c>
      <c r="C1236" s="131" t="s">
        <v>7439</v>
      </c>
      <c r="D1236" s="9">
        <v>24</v>
      </c>
      <c r="E1236" s="8" t="s">
        <v>8226</v>
      </c>
      <c r="F1236" s="7" t="str">
        <f>IF(ISEVEN(ROW(ScanWorkbook[[#This Row],[SCAN INTO THIS COLUMN]])),C1236,"")</f>
        <v>.</v>
      </c>
      <c r="G1236" s="7" t="str">
        <f>IF(ISEVEN(ROW(ScanWorkbook[[#This Row],[SCAN INTO THIS COLUMN]])),C1237,"")</f>
        <v>.</v>
      </c>
      <c r="H1236" s="7" t="str">
        <f>LEFT(ScanWorkbook[[#This Row],[Pheno]],4)</f>
        <v>.</v>
      </c>
      <c r="I1236" s="7" t="str">
        <f>IF(SUM(COUNTIF(ScanWorkbook[[#This Row],[Pheno]],{"*.*"})),LEFT(ScanWorkbook[[#This Row],[Pheno]],7),_xlfn.CONCAT(LEFT(ScanWorkbook[[#This Row],[Pheno]],4),RIGHT(ScanWorkbook[[#This Row],[Pheno]],3)))</f>
        <v>.</v>
      </c>
      <c r="J1236" s="57" t="s">
        <v>8933</v>
      </c>
      <c r="K1236" s="2" t="str">
        <f>IF(ScanWorkbook[[#This Row],[METRC]]=0,"",IF(ScanWorkbook[[#This Row],[METRC]]="","",_xlfn.CONCAT(ScanWorkbook[[#This Row],[Pheno Abv]],".",RIGHT(ScanWorkbook[[#This Row],[METRC]],6))))</f>
        <v>...</v>
      </c>
      <c r="L1236" s="7" t="s">
        <v>522</v>
      </c>
    </row>
    <row r="1237" spans="1:12" x14ac:dyDescent="0.25">
      <c r="A1237" s="8">
        <v>1</v>
      </c>
      <c r="B1237" s="54" t="s">
        <v>8174</v>
      </c>
      <c r="C1237" s="131" t="s">
        <v>7439</v>
      </c>
      <c r="D1237" s="9">
        <v>24</v>
      </c>
      <c r="E1237" s="8" t="s">
        <v>8226</v>
      </c>
      <c r="F1237" s="7" t="str">
        <f>IF(ISEVEN(ROW(ScanWorkbook[[#This Row],[SCAN INTO THIS COLUMN]])),C1237,"")</f>
        <v/>
      </c>
      <c r="G1237" s="7" t="str">
        <f>IF(ISEVEN(ROW(ScanWorkbook[[#This Row],[SCAN INTO THIS COLUMN]])),C1238,"")</f>
        <v/>
      </c>
      <c r="H1237" s="7" t="str">
        <f>LEFT(ScanWorkbook[[#This Row],[Pheno]],4)</f>
        <v/>
      </c>
      <c r="I1237" s="7" t="str">
        <f>IF(SUM(COUNTIF(ScanWorkbook[[#This Row],[Pheno]],{"*.*"})),LEFT(ScanWorkbook[[#This Row],[Pheno]],7),_xlfn.CONCAT(LEFT(ScanWorkbook[[#This Row],[Pheno]],4),RIGHT(ScanWorkbook[[#This Row],[Pheno]],3)))</f>
        <v/>
      </c>
      <c r="J1237" s="57" t="s">
        <v>8933</v>
      </c>
      <c r="K1237" s="2" t="str">
        <f>IF(ScanWorkbook[[#This Row],[METRC]]=0,"",IF(ScanWorkbook[[#This Row],[METRC]]="","",_xlfn.CONCAT(ScanWorkbook[[#This Row],[Pheno Abv]],".",RIGHT(ScanWorkbook[[#This Row],[METRC]],6))))</f>
        <v/>
      </c>
      <c r="L1237" s="7" t="s">
        <v>522</v>
      </c>
    </row>
    <row r="1238" spans="1:12" x14ac:dyDescent="0.25">
      <c r="A1238" s="8">
        <v>2</v>
      </c>
      <c r="B1238" s="54" t="s">
        <v>8174</v>
      </c>
      <c r="C1238" s="131" t="s">
        <v>7439</v>
      </c>
      <c r="D1238" s="9">
        <v>1</v>
      </c>
      <c r="E1238" s="8" t="s">
        <v>8227</v>
      </c>
      <c r="F1238" s="7" t="str">
        <f>IF(ISEVEN(ROW(ScanWorkbook[[#This Row],[SCAN INTO THIS COLUMN]])),C1238,"")</f>
        <v>.</v>
      </c>
      <c r="G1238" s="7" t="str">
        <f>IF(ISEVEN(ROW(ScanWorkbook[[#This Row],[SCAN INTO THIS COLUMN]])),C1239,"")</f>
        <v>.</v>
      </c>
      <c r="H1238" s="7" t="str">
        <f>LEFT(ScanWorkbook[[#This Row],[Pheno]],4)</f>
        <v>.</v>
      </c>
      <c r="I1238" s="7" t="str">
        <f>IF(SUM(COUNTIF(ScanWorkbook[[#This Row],[Pheno]],{"*.*"})),LEFT(ScanWorkbook[[#This Row],[Pheno]],7),_xlfn.CONCAT(LEFT(ScanWorkbook[[#This Row],[Pheno]],4),RIGHT(ScanWorkbook[[#This Row],[Pheno]],3)))</f>
        <v>.</v>
      </c>
      <c r="J1238" s="57" t="s">
        <v>8934</v>
      </c>
      <c r="K1238" s="2" t="str">
        <f>IF(ScanWorkbook[[#This Row],[METRC]]=0,"",IF(ScanWorkbook[[#This Row],[METRC]]="","",_xlfn.CONCAT(ScanWorkbook[[#This Row],[Pheno Abv]],".",RIGHT(ScanWorkbook[[#This Row],[METRC]],6))))</f>
        <v>...</v>
      </c>
      <c r="L1238" s="7" t="s">
        <v>522</v>
      </c>
    </row>
    <row r="1239" spans="1:12" x14ac:dyDescent="0.25">
      <c r="A1239" s="8">
        <v>2</v>
      </c>
      <c r="B1239" s="54" t="s">
        <v>8174</v>
      </c>
      <c r="C1239" s="131" t="s">
        <v>7439</v>
      </c>
      <c r="D1239" s="9">
        <v>1</v>
      </c>
      <c r="E1239" s="8" t="s">
        <v>8227</v>
      </c>
      <c r="F1239" s="7" t="str">
        <f>IF(ISEVEN(ROW(ScanWorkbook[[#This Row],[SCAN INTO THIS COLUMN]])),C1239,"")</f>
        <v/>
      </c>
      <c r="G1239" s="7" t="str">
        <f>IF(ISEVEN(ROW(ScanWorkbook[[#This Row],[SCAN INTO THIS COLUMN]])),C1240,"")</f>
        <v/>
      </c>
      <c r="H1239" s="7" t="str">
        <f>LEFT(ScanWorkbook[[#This Row],[Pheno]],4)</f>
        <v/>
      </c>
      <c r="I1239" s="7" t="str">
        <f>IF(SUM(COUNTIF(ScanWorkbook[[#This Row],[Pheno]],{"*.*"})),LEFT(ScanWorkbook[[#This Row],[Pheno]],7),_xlfn.CONCAT(LEFT(ScanWorkbook[[#This Row],[Pheno]],4),RIGHT(ScanWorkbook[[#This Row],[Pheno]],3)))</f>
        <v/>
      </c>
      <c r="J1239" s="57" t="s">
        <v>8934</v>
      </c>
      <c r="K1239" s="2" t="str">
        <f>IF(ScanWorkbook[[#This Row],[METRC]]=0,"",IF(ScanWorkbook[[#This Row],[METRC]]="","",_xlfn.CONCAT(ScanWorkbook[[#This Row],[Pheno Abv]],".",RIGHT(ScanWorkbook[[#This Row],[METRC]],6))))</f>
        <v/>
      </c>
      <c r="L1239" s="7" t="s">
        <v>522</v>
      </c>
    </row>
    <row r="1240" spans="1:12" x14ac:dyDescent="0.25">
      <c r="A1240" s="8">
        <v>2</v>
      </c>
      <c r="B1240" s="54" t="s">
        <v>8174</v>
      </c>
      <c r="C1240" s="131" t="s">
        <v>7439</v>
      </c>
      <c r="D1240" s="9">
        <v>2</v>
      </c>
      <c r="E1240" s="8" t="s">
        <v>8227</v>
      </c>
      <c r="F1240" s="7" t="str">
        <f>IF(ISEVEN(ROW(ScanWorkbook[[#This Row],[SCAN INTO THIS COLUMN]])),C1240,"")</f>
        <v>.</v>
      </c>
      <c r="G1240" s="7" t="str">
        <f>IF(ISEVEN(ROW(ScanWorkbook[[#This Row],[SCAN INTO THIS COLUMN]])),C1241,"")</f>
        <v>.</v>
      </c>
      <c r="H1240" s="7" t="str">
        <f>LEFT(ScanWorkbook[[#This Row],[Pheno]],4)</f>
        <v>.</v>
      </c>
      <c r="I1240" s="7" t="str">
        <f>IF(SUM(COUNTIF(ScanWorkbook[[#This Row],[Pheno]],{"*.*"})),LEFT(ScanWorkbook[[#This Row],[Pheno]],7),_xlfn.CONCAT(LEFT(ScanWorkbook[[#This Row],[Pheno]],4),RIGHT(ScanWorkbook[[#This Row],[Pheno]],3)))</f>
        <v>.</v>
      </c>
      <c r="J1240" s="57" t="s">
        <v>8935</v>
      </c>
      <c r="K1240" s="2" t="str">
        <f>IF(ScanWorkbook[[#This Row],[METRC]]=0,"",IF(ScanWorkbook[[#This Row],[METRC]]="","",_xlfn.CONCAT(ScanWorkbook[[#This Row],[Pheno Abv]],".",RIGHT(ScanWorkbook[[#This Row],[METRC]],6))))</f>
        <v>...</v>
      </c>
      <c r="L1240" s="7" t="s">
        <v>522</v>
      </c>
    </row>
    <row r="1241" spans="1:12" x14ac:dyDescent="0.25">
      <c r="A1241" s="8">
        <v>2</v>
      </c>
      <c r="B1241" s="54" t="s">
        <v>8174</v>
      </c>
      <c r="C1241" s="131" t="s">
        <v>7439</v>
      </c>
      <c r="D1241" s="9">
        <v>2</v>
      </c>
      <c r="E1241" s="8" t="s">
        <v>8227</v>
      </c>
      <c r="F1241" s="7" t="str">
        <f>IF(ISEVEN(ROW(ScanWorkbook[[#This Row],[SCAN INTO THIS COLUMN]])),C1241,"")</f>
        <v/>
      </c>
      <c r="G1241" s="7" t="str">
        <f>IF(ISEVEN(ROW(ScanWorkbook[[#This Row],[SCAN INTO THIS COLUMN]])),C1242,"")</f>
        <v/>
      </c>
      <c r="H1241" s="7" t="str">
        <f>LEFT(ScanWorkbook[[#This Row],[Pheno]],4)</f>
        <v/>
      </c>
      <c r="I1241" s="7" t="str">
        <f>IF(SUM(COUNTIF(ScanWorkbook[[#This Row],[Pheno]],{"*.*"})),LEFT(ScanWorkbook[[#This Row],[Pheno]],7),_xlfn.CONCAT(LEFT(ScanWorkbook[[#This Row],[Pheno]],4),RIGHT(ScanWorkbook[[#This Row],[Pheno]],3)))</f>
        <v/>
      </c>
      <c r="J1241" s="57" t="s">
        <v>8935</v>
      </c>
      <c r="K1241" s="2" t="str">
        <f>IF(ScanWorkbook[[#This Row],[METRC]]=0,"",IF(ScanWorkbook[[#This Row],[METRC]]="","",_xlfn.CONCAT(ScanWorkbook[[#This Row],[Pheno Abv]],".",RIGHT(ScanWorkbook[[#This Row],[METRC]],6))))</f>
        <v/>
      </c>
      <c r="L1241" s="7" t="s">
        <v>522</v>
      </c>
    </row>
    <row r="1242" spans="1:12" x14ac:dyDescent="0.25">
      <c r="A1242" s="8">
        <v>2</v>
      </c>
      <c r="B1242" s="54" t="s">
        <v>8174</v>
      </c>
      <c r="C1242" s="131" t="s">
        <v>7439</v>
      </c>
      <c r="D1242" s="9">
        <v>3</v>
      </c>
      <c r="E1242" s="8" t="s">
        <v>8227</v>
      </c>
      <c r="F1242" s="7" t="str">
        <f>IF(ISEVEN(ROW(ScanWorkbook[[#This Row],[SCAN INTO THIS COLUMN]])),C1242,"")</f>
        <v>.</v>
      </c>
      <c r="G1242" s="7" t="str">
        <f>IF(ISEVEN(ROW(ScanWorkbook[[#This Row],[SCAN INTO THIS COLUMN]])),C1243,"")</f>
        <v>.</v>
      </c>
      <c r="H1242" s="7" t="str">
        <f>LEFT(ScanWorkbook[[#This Row],[Pheno]],4)</f>
        <v>.</v>
      </c>
      <c r="I1242" s="7" t="str">
        <f>IF(SUM(COUNTIF(ScanWorkbook[[#This Row],[Pheno]],{"*.*"})),LEFT(ScanWorkbook[[#This Row],[Pheno]],7),_xlfn.CONCAT(LEFT(ScanWorkbook[[#This Row],[Pheno]],4),RIGHT(ScanWorkbook[[#This Row],[Pheno]],3)))</f>
        <v>.</v>
      </c>
      <c r="J1242" s="57" t="s">
        <v>8936</v>
      </c>
      <c r="K1242" s="2" t="str">
        <f>IF(ScanWorkbook[[#This Row],[METRC]]=0,"",IF(ScanWorkbook[[#This Row],[METRC]]="","",_xlfn.CONCAT(ScanWorkbook[[#This Row],[Pheno Abv]],".",RIGHT(ScanWorkbook[[#This Row],[METRC]],6))))</f>
        <v>...</v>
      </c>
      <c r="L1242" s="7" t="s">
        <v>522</v>
      </c>
    </row>
    <row r="1243" spans="1:12" x14ac:dyDescent="0.25">
      <c r="A1243" s="8">
        <v>2</v>
      </c>
      <c r="B1243" s="54" t="s">
        <v>8174</v>
      </c>
      <c r="C1243" s="131" t="s">
        <v>7439</v>
      </c>
      <c r="D1243" s="9">
        <v>3</v>
      </c>
      <c r="E1243" s="8" t="s">
        <v>8227</v>
      </c>
      <c r="F1243" s="7" t="str">
        <f>IF(ISEVEN(ROW(ScanWorkbook[[#This Row],[SCAN INTO THIS COLUMN]])),C1243,"")</f>
        <v/>
      </c>
      <c r="G1243" s="7" t="str">
        <f>IF(ISEVEN(ROW(ScanWorkbook[[#This Row],[SCAN INTO THIS COLUMN]])),C1244,"")</f>
        <v/>
      </c>
      <c r="H1243" s="7" t="str">
        <f>LEFT(ScanWorkbook[[#This Row],[Pheno]],4)</f>
        <v/>
      </c>
      <c r="I1243" s="7" t="str">
        <f>IF(SUM(COUNTIF(ScanWorkbook[[#This Row],[Pheno]],{"*.*"})),LEFT(ScanWorkbook[[#This Row],[Pheno]],7),_xlfn.CONCAT(LEFT(ScanWorkbook[[#This Row],[Pheno]],4),RIGHT(ScanWorkbook[[#This Row],[Pheno]],3)))</f>
        <v/>
      </c>
      <c r="J1243" s="57" t="s">
        <v>8936</v>
      </c>
      <c r="K1243" s="2" t="str">
        <f>IF(ScanWorkbook[[#This Row],[METRC]]=0,"",IF(ScanWorkbook[[#This Row],[METRC]]="","",_xlfn.CONCAT(ScanWorkbook[[#This Row],[Pheno Abv]],".",RIGHT(ScanWorkbook[[#This Row],[METRC]],6))))</f>
        <v/>
      </c>
      <c r="L1243" s="7" t="s">
        <v>522</v>
      </c>
    </row>
    <row r="1244" spans="1:12" x14ac:dyDescent="0.25">
      <c r="A1244" s="8">
        <v>2</v>
      </c>
      <c r="B1244" s="54" t="s">
        <v>8174</v>
      </c>
      <c r="C1244" s="131" t="s">
        <v>7439</v>
      </c>
      <c r="D1244" s="9">
        <v>4</v>
      </c>
      <c r="E1244" s="8" t="s">
        <v>8227</v>
      </c>
      <c r="F1244" s="7" t="str">
        <f>IF(ISEVEN(ROW(ScanWorkbook[[#This Row],[SCAN INTO THIS COLUMN]])),C1244,"")</f>
        <v>.</v>
      </c>
      <c r="G1244" s="7" t="str">
        <f>IF(ISEVEN(ROW(ScanWorkbook[[#This Row],[SCAN INTO THIS COLUMN]])),C1245,"")</f>
        <v>.</v>
      </c>
      <c r="H1244" s="7" t="str">
        <f>LEFT(ScanWorkbook[[#This Row],[Pheno]],4)</f>
        <v>.</v>
      </c>
      <c r="I1244" s="7" t="str">
        <f>IF(SUM(COUNTIF(ScanWorkbook[[#This Row],[Pheno]],{"*.*"})),LEFT(ScanWorkbook[[#This Row],[Pheno]],7),_xlfn.CONCAT(LEFT(ScanWorkbook[[#This Row],[Pheno]],4),RIGHT(ScanWorkbook[[#This Row],[Pheno]],3)))</f>
        <v>.</v>
      </c>
      <c r="J1244" s="57" t="s">
        <v>8937</v>
      </c>
      <c r="K1244" s="2" t="str">
        <f>IF(ScanWorkbook[[#This Row],[METRC]]=0,"",IF(ScanWorkbook[[#This Row],[METRC]]="","",_xlfn.CONCAT(ScanWorkbook[[#This Row],[Pheno Abv]],".",RIGHT(ScanWorkbook[[#This Row],[METRC]],6))))</f>
        <v>...</v>
      </c>
      <c r="L1244" s="7" t="s">
        <v>522</v>
      </c>
    </row>
    <row r="1245" spans="1:12" x14ac:dyDescent="0.25">
      <c r="A1245" s="8">
        <v>2</v>
      </c>
      <c r="B1245" s="54" t="s">
        <v>8174</v>
      </c>
      <c r="C1245" s="131" t="s">
        <v>7439</v>
      </c>
      <c r="D1245" s="9">
        <v>4</v>
      </c>
      <c r="E1245" s="8" t="s">
        <v>8227</v>
      </c>
      <c r="F1245" s="7" t="str">
        <f>IF(ISEVEN(ROW(ScanWorkbook[[#This Row],[SCAN INTO THIS COLUMN]])),C1245,"")</f>
        <v/>
      </c>
      <c r="G1245" s="7" t="str">
        <f>IF(ISEVEN(ROW(ScanWorkbook[[#This Row],[SCAN INTO THIS COLUMN]])),C1246,"")</f>
        <v/>
      </c>
      <c r="H1245" s="7" t="str">
        <f>LEFT(ScanWorkbook[[#This Row],[Pheno]],4)</f>
        <v/>
      </c>
      <c r="I1245" s="7" t="str">
        <f>IF(SUM(COUNTIF(ScanWorkbook[[#This Row],[Pheno]],{"*.*"})),LEFT(ScanWorkbook[[#This Row],[Pheno]],7),_xlfn.CONCAT(LEFT(ScanWorkbook[[#This Row],[Pheno]],4),RIGHT(ScanWorkbook[[#This Row],[Pheno]],3)))</f>
        <v/>
      </c>
      <c r="J1245" s="57" t="s">
        <v>8937</v>
      </c>
      <c r="K1245" s="2" t="str">
        <f>IF(ScanWorkbook[[#This Row],[METRC]]=0,"",IF(ScanWorkbook[[#This Row],[METRC]]="","",_xlfn.CONCAT(ScanWorkbook[[#This Row],[Pheno Abv]],".",RIGHT(ScanWorkbook[[#This Row],[METRC]],6))))</f>
        <v/>
      </c>
      <c r="L1245" s="7" t="s">
        <v>522</v>
      </c>
    </row>
    <row r="1246" spans="1:12" x14ac:dyDescent="0.25">
      <c r="A1246" s="8">
        <v>2</v>
      </c>
      <c r="B1246" s="54" t="s">
        <v>8174</v>
      </c>
      <c r="C1246" s="131" t="s">
        <v>7439</v>
      </c>
      <c r="D1246" s="9">
        <v>5</v>
      </c>
      <c r="E1246" s="8" t="s">
        <v>8227</v>
      </c>
      <c r="F1246" s="7" t="str">
        <f>IF(ISEVEN(ROW(ScanWorkbook[[#This Row],[SCAN INTO THIS COLUMN]])),C1246,"")</f>
        <v>.</v>
      </c>
      <c r="G1246" s="7" t="str">
        <f>IF(ISEVEN(ROW(ScanWorkbook[[#This Row],[SCAN INTO THIS COLUMN]])),C1247,"")</f>
        <v>.</v>
      </c>
      <c r="H1246" s="7" t="str">
        <f>LEFT(ScanWorkbook[[#This Row],[Pheno]],4)</f>
        <v>.</v>
      </c>
      <c r="I1246" s="7" t="str">
        <f>IF(SUM(COUNTIF(ScanWorkbook[[#This Row],[Pheno]],{"*.*"})),LEFT(ScanWorkbook[[#This Row],[Pheno]],7),_xlfn.CONCAT(LEFT(ScanWorkbook[[#This Row],[Pheno]],4),RIGHT(ScanWorkbook[[#This Row],[Pheno]],3)))</f>
        <v>.</v>
      </c>
      <c r="J1246" s="57" t="s">
        <v>8938</v>
      </c>
      <c r="K1246" s="2" t="str">
        <f>IF(ScanWorkbook[[#This Row],[METRC]]=0,"",IF(ScanWorkbook[[#This Row],[METRC]]="","",_xlfn.CONCAT(ScanWorkbook[[#This Row],[Pheno Abv]],".",RIGHT(ScanWorkbook[[#This Row],[METRC]],6))))</f>
        <v>...</v>
      </c>
      <c r="L1246" s="7" t="s">
        <v>522</v>
      </c>
    </row>
    <row r="1247" spans="1:12" x14ac:dyDescent="0.25">
      <c r="A1247" s="8">
        <v>2</v>
      </c>
      <c r="B1247" s="54" t="s">
        <v>8174</v>
      </c>
      <c r="C1247" s="131" t="s">
        <v>7439</v>
      </c>
      <c r="D1247" s="9">
        <v>5</v>
      </c>
      <c r="E1247" s="8" t="s">
        <v>8227</v>
      </c>
      <c r="F1247" s="7" t="str">
        <f>IF(ISEVEN(ROW(ScanWorkbook[[#This Row],[SCAN INTO THIS COLUMN]])),C1247,"")</f>
        <v/>
      </c>
      <c r="G1247" s="7" t="str">
        <f>IF(ISEVEN(ROW(ScanWorkbook[[#This Row],[SCAN INTO THIS COLUMN]])),C1248,"")</f>
        <v/>
      </c>
      <c r="H1247" s="7" t="str">
        <f>LEFT(ScanWorkbook[[#This Row],[Pheno]],4)</f>
        <v/>
      </c>
      <c r="I1247" s="7" t="str">
        <f>IF(SUM(COUNTIF(ScanWorkbook[[#This Row],[Pheno]],{"*.*"})),LEFT(ScanWorkbook[[#This Row],[Pheno]],7),_xlfn.CONCAT(LEFT(ScanWorkbook[[#This Row],[Pheno]],4),RIGHT(ScanWorkbook[[#This Row],[Pheno]],3)))</f>
        <v/>
      </c>
      <c r="J1247" s="57" t="s">
        <v>8938</v>
      </c>
      <c r="K1247" s="2" t="str">
        <f>IF(ScanWorkbook[[#This Row],[METRC]]=0,"",IF(ScanWorkbook[[#This Row],[METRC]]="","",_xlfn.CONCAT(ScanWorkbook[[#This Row],[Pheno Abv]],".",RIGHT(ScanWorkbook[[#This Row],[METRC]],6))))</f>
        <v/>
      </c>
      <c r="L1247" s="7" t="s">
        <v>522</v>
      </c>
    </row>
    <row r="1248" spans="1:12" x14ac:dyDescent="0.25">
      <c r="A1248" s="8">
        <v>2</v>
      </c>
      <c r="B1248" s="54" t="s">
        <v>8174</v>
      </c>
      <c r="C1248" s="131" t="s">
        <v>7439</v>
      </c>
      <c r="D1248" s="9">
        <v>6</v>
      </c>
      <c r="E1248" s="8" t="s">
        <v>8227</v>
      </c>
      <c r="F1248" s="7" t="str">
        <f>IF(ISEVEN(ROW(ScanWorkbook[[#This Row],[SCAN INTO THIS COLUMN]])),C1248,"")</f>
        <v>.</v>
      </c>
      <c r="G1248" s="7" t="str">
        <f>IF(ISEVEN(ROW(ScanWorkbook[[#This Row],[SCAN INTO THIS COLUMN]])),C1249,"")</f>
        <v>.</v>
      </c>
      <c r="H1248" s="7" t="str">
        <f>LEFT(ScanWorkbook[[#This Row],[Pheno]],4)</f>
        <v>.</v>
      </c>
      <c r="I1248" s="7" t="str">
        <f>IF(SUM(COUNTIF(ScanWorkbook[[#This Row],[Pheno]],{"*.*"})),LEFT(ScanWorkbook[[#This Row],[Pheno]],7),_xlfn.CONCAT(LEFT(ScanWorkbook[[#This Row],[Pheno]],4),RIGHT(ScanWorkbook[[#This Row],[Pheno]],3)))</f>
        <v>.</v>
      </c>
      <c r="J1248" s="57" t="s">
        <v>8939</v>
      </c>
      <c r="K1248" s="2" t="str">
        <f>IF(ScanWorkbook[[#This Row],[METRC]]=0,"",IF(ScanWorkbook[[#This Row],[METRC]]="","",_xlfn.CONCAT(ScanWorkbook[[#This Row],[Pheno Abv]],".",RIGHT(ScanWorkbook[[#This Row],[METRC]],6))))</f>
        <v>...</v>
      </c>
      <c r="L1248" s="7" t="s">
        <v>522</v>
      </c>
    </row>
    <row r="1249" spans="1:12" x14ac:dyDescent="0.25">
      <c r="A1249" s="8">
        <v>2</v>
      </c>
      <c r="B1249" s="54" t="s">
        <v>8174</v>
      </c>
      <c r="C1249" s="131" t="s">
        <v>7439</v>
      </c>
      <c r="D1249" s="9">
        <v>6</v>
      </c>
      <c r="E1249" s="8" t="s">
        <v>8227</v>
      </c>
      <c r="F1249" s="7" t="str">
        <f>IF(ISEVEN(ROW(ScanWorkbook[[#This Row],[SCAN INTO THIS COLUMN]])),C1249,"")</f>
        <v/>
      </c>
      <c r="G1249" s="7" t="str">
        <f>IF(ISEVEN(ROW(ScanWorkbook[[#This Row],[SCAN INTO THIS COLUMN]])),C1250,"")</f>
        <v/>
      </c>
      <c r="H1249" s="7" t="str">
        <f>LEFT(ScanWorkbook[[#This Row],[Pheno]],4)</f>
        <v/>
      </c>
      <c r="I1249" s="7" t="str">
        <f>IF(SUM(COUNTIF(ScanWorkbook[[#This Row],[Pheno]],{"*.*"})),LEFT(ScanWorkbook[[#This Row],[Pheno]],7),_xlfn.CONCAT(LEFT(ScanWorkbook[[#This Row],[Pheno]],4),RIGHT(ScanWorkbook[[#This Row],[Pheno]],3)))</f>
        <v/>
      </c>
      <c r="J1249" s="57" t="s">
        <v>8939</v>
      </c>
      <c r="K1249" s="2" t="str">
        <f>IF(ScanWorkbook[[#This Row],[METRC]]=0,"",IF(ScanWorkbook[[#This Row],[METRC]]="","",_xlfn.CONCAT(ScanWorkbook[[#This Row],[Pheno Abv]],".",RIGHT(ScanWorkbook[[#This Row],[METRC]],6))))</f>
        <v/>
      </c>
      <c r="L1249" s="7" t="s">
        <v>522</v>
      </c>
    </row>
    <row r="1250" spans="1:12" x14ac:dyDescent="0.25">
      <c r="A1250" s="8">
        <v>2</v>
      </c>
      <c r="B1250" s="54" t="s">
        <v>8174</v>
      </c>
      <c r="C1250" s="131" t="s">
        <v>7439</v>
      </c>
      <c r="D1250" s="9">
        <v>7</v>
      </c>
      <c r="E1250" s="8" t="s">
        <v>8227</v>
      </c>
      <c r="F1250" s="7" t="str">
        <f>IF(ISEVEN(ROW(ScanWorkbook[[#This Row],[SCAN INTO THIS COLUMN]])),C1250,"")</f>
        <v>.</v>
      </c>
      <c r="G1250" s="7" t="str">
        <f>IF(ISEVEN(ROW(ScanWorkbook[[#This Row],[SCAN INTO THIS COLUMN]])),C1251,"")</f>
        <v>.</v>
      </c>
      <c r="H1250" s="7" t="str">
        <f>LEFT(ScanWorkbook[[#This Row],[Pheno]],4)</f>
        <v>.</v>
      </c>
      <c r="I1250" s="7" t="str">
        <f>IF(SUM(COUNTIF(ScanWorkbook[[#This Row],[Pheno]],{"*.*"})),LEFT(ScanWorkbook[[#This Row],[Pheno]],7),_xlfn.CONCAT(LEFT(ScanWorkbook[[#This Row],[Pheno]],4),RIGHT(ScanWorkbook[[#This Row],[Pheno]],3)))</f>
        <v>.</v>
      </c>
      <c r="J1250" s="57" t="s">
        <v>8940</v>
      </c>
      <c r="K1250" s="2" t="str">
        <f>IF(ScanWorkbook[[#This Row],[METRC]]=0,"",IF(ScanWorkbook[[#This Row],[METRC]]="","",_xlfn.CONCAT(ScanWorkbook[[#This Row],[Pheno Abv]],".",RIGHT(ScanWorkbook[[#This Row],[METRC]],6))))</f>
        <v>...</v>
      </c>
      <c r="L1250" s="7" t="s">
        <v>522</v>
      </c>
    </row>
    <row r="1251" spans="1:12" x14ac:dyDescent="0.25">
      <c r="A1251" s="8">
        <v>2</v>
      </c>
      <c r="B1251" s="54" t="s">
        <v>8174</v>
      </c>
      <c r="C1251" s="131" t="s">
        <v>7439</v>
      </c>
      <c r="D1251" s="9">
        <v>7</v>
      </c>
      <c r="E1251" s="8" t="s">
        <v>8227</v>
      </c>
      <c r="F1251" s="7" t="str">
        <f>IF(ISEVEN(ROW(ScanWorkbook[[#This Row],[SCAN INTO THIS COLUMN]])),C1251,"")</f>
        <v/>
      </c>
      <c r="G1251" s="7" t="str">
        <f>IF(ISEVEN(ROW(ScanWorkbook[[#This Row],[SCAN INTO THIS COLUMN]])),C1252,"")</f>
        <v/>
      </c>
      <c r="H1251" s="7" t="str">
        <f>LEFT(ScanWorkbook[[#This Row],[Pheno]],4)</f>
        <v/>
      </c>
      <c r="I1251" s="7" t="str">
        <f>IF(SUM(COUNTIF(ScanWorkbook[[#This Row],[Pheno]],{"*.*"})),LEFT(ScanWorkbook[[#This Row],[Pheno]],7),_xlfn.CONCAT(LEFT(ScanWorkbook[[#This Row],[Pheno]],4),RIGHT(ScanWorkbook[[#This Row],[Pheno]],3)))</f>
        <v/>
      </c>
      <c r="J1251" s="57" t="s">
        <v>8940</v>
      </c>
      <c r="K1251" s="2" t="str">
        <f>IF(ScanWorkbook[[#This Row],[METRC]]=0,"",IF(ScanWorkbook[[#This Row],[METRC]]="","",_xlfn.CONCAT(ScanWorkbook[[#This Row],[Pheno Abv]],".",RIGHT(ScanWorkbook[[#This Row],[METRC]],6))))</f>
        <v/>
      </c>
      <c r="L1251" s="7" t="s">
        <v>522</v>
      </c>
    </row>
    <row r="1252" spans="1:12" x14ac:dyDescent="0.25">
      <c r="A1252" s="8">
        <v>2</v>
      </c>
      <c r="B1252" s="54" t="s">
        <v>8174</v>
      </c>
      <c r="C1252" s="131" t="s">
        <v>7439</v>
      </c>
      <c r="D1252" s="9">
        <v>8</v>
      </c>
      <c r="E1252" s="8" t="s">
        <v>8227</v>
      </c>
      <c r="F1252" s="7" t="str">
        <f>IF(ISEVEN(ROW(ScanWorkbook[[#This Row],[SCAN INTO THIS COLUMN]])),C1252,"")</f>
        <v>.</v>
      </c>
      <c r="G1252" s="7" t="str">
        <f>IF(ISEVEN(ROW(ScanWorkbook[[#This Row],[SCAN INTO THIS COLUMN]])),C1253,"")</f>
        <v>.</v>
      </c>
      <c r="H1252" s="7" t="str">
        <f>LEFT(ScanWorkbook[[#This Row],[Pheno]],4)</f>
        <v>.</v>
      </c>
      <c r="I1252" s="7" t="str">
        <f>IF(SUM(COUNTIF(ScanWorkbook[[#This Row],[Pheno]],{"*.*"})),LEFT(ScanWorkbook[[#This Row],[Pheno]],7),_xlfn.CONCAT(LEFT(ScanWorkbook[[#This Row],[Pheno]],4),RIGHT(ScanWorkbook[[#This Row],[Pheno]],3)))</f>
        <v>.</v>
      </c>
      <c r="J1252" s="57" t="s">
        <v>8941</v>
      </c>
      <c r="K1252" s="2" t="str">
        <f>IF(ScanWorkbook[[#This Row],[METRC]]=0,"",IF(ScanWorkbook[[#This Row],[METRC]]="","",_xlfn.CONCAT(ScanWorkbook[[#This Row],[Pheno Abv]],".",RIGHT(ScanWorkbook[[#This Row],[METRC]],6))))</f>
        <v>...</v>
      </c>
      <c r="L1252" s="7" t="s">
        <v>522</v>
      </c>
    </row>
    <row r="1253" spans="1:12" x14ac:dyDescent="0.25">
      <c r="A1253" s="8">
        <v>2</v>
      </c>
      <c r="B1253" s="54" t="s">
        <v>8174</v>
      </c>
      <c r="C1253" s="131" t="s">
        <v>7439</v>
      </c>
      <c r="D1253" s="9">
        <v>8</v>
      </c>
      <c r="E1253" s="8" t="s">
        <v>8227</v>
      </c>
      <c r="F1253" s="7" t="str">
        <f>IF(ISEVEN(ROW(ScanWorkbook[[#This Row],[SCAN INTO THIS COLUMN]])),C1253,"")</f>
        <v/>
      </c>
      <c r="G1253" s="7" t="str">
        <f>IF(ISEVEN(ROW(ScanWorkbook[[#This Row],[SCAN INTO THIS COLUMN]])),C1254,"")</f>
        <v/>
      </c>
      <c r="H1253" s="7" t="str">
        <f>LEFT(ScanWorkbook[[#This Row],[Pheno]],4)</f>
        <v/>
      </c>
      <c r="I1253" s="7" t="str">
        <f>IF(SUM(COUNTIF(ScanWorkbook[[#This Row],[Pheno]],{"*.*"})),LEFT(ScanWorkbook[[#This Row],[Pheno]],7),_xlfn.CONCAT(LEFT(ScanWorkbook[[#This Row],[Pheno]],4),RIGHT(ScanWorkbook[[#This Row],[Pheno]],3)))</f>
        <v/>
      </c>
      <c r="J1253" s="57" t="s">
        <v>8941</v>
      </c>
      <c r="K1253" s="2" t="str">
        <f>IF(ScanWorkbook[[#This Row],[METRC]]=0,"",IF(ScanWorkbook[[#This Row],[METRC]]="","",_xlfn.CONCAT(ScanWorkbook[[#This Row],[Pheno Abv]],".",RIGHT(ScanWorkbook[[#This Row],[METRC]],6))))</f>
        <v/>
      </c>
      <c r="L1253" s="7" t="s">
        <v>522</v>
      </c>
    </row>
    <row r="1254" spans="1:12" x14ac:dyDescent="0.25">
      <c r="A1254" s="8">
        <v>2</v>
      </c>
      <c r="B1254" s="54" t="s">
        <v>8174</v>
      </c>
      <c r="C1254" s="131" t="s">
        <v>7439</v>
      </c>
      <c r="D1254" s="9">
        <v>9</v>
      </c>
      <c r="E1254" s="8" t="s">
        <v>8227</v>
      </c>
      <c r="F1254" s="7" t="str">
        <f>IF(ISEVEN(ROW(ScanWorkbook[[#This Row],[SCAN INTO THIS COLUMN]])),C1254,"")</f>
        <v>.</v>
      </c>
      <c r="G1254" s="7" t="str">
        <f>IF(ISEVEN(ROW(ScanWorkbook[[#This Row],[SCAN INTO THIS COLUMN]])),C1255,"")</f>
        <v>.</v>
      </c>
      <c r="H1254" s="7" t="str">
        <f>LEFT(ScanWorkbook[[#This Row],[Pheno]],4)</f>
        <v>.</v>
      </c>
      <c r="I1254" s="7" t="str">
        <f>IF(SUM(COUNTIF(ScanWorkbook[[#This Row],[Pheno]],{"*.*"})),LEFT(ScanWorkbook[[#This Row],[Pheno]],7),_xlfn.CONCAT(LEFT(ScanWorkbook[[#This Row],[Pheno]],4),RIGHT(ScanWorkbook[[#This Row],[Pheno]],3)))</f>
        <v>.</v>
      </c>
      <c r="J1254" s="57" t="s">
        <v>8942</v>
      </c>
      <c r="K1254" s="2" t="str">
        <f>IF(ScanWorkbook[[#This Row],[METRC]]=0,"",IF(ScanWorkbook[[#This Row],[METRC]]="","",_xlfn.CONCAT(ScanWorkbook[[#This Row],[Pheno Abv]],".",RIGHT(ScanWorkbook[[#This Row],[METRC]],6))))</f>
        <v>...</v>
      </c>
      <c r="L1254" s="7" t="s">
        <v>522</v>
      </c>
    </row>
    <row r="1255" spans="1:12" x14ac:dyDescent="0.25">
      <c r="A1255" s="8">
        <v>2</v>
      </c>
      <c r="B1255" s="54" t="s">
        <v>8174</v>
      </c>
      <c r="C1255" s="131" t="s">
        <v>7439</v>
      </c>
      <c r="D1255" s="9">
        <v>9</v>
      </c>
      <c r="E1255" s="8" t="s">
        <v>8227</v>
      </c>
      <c r="F1255" s="7" t="str">
        <f>IF(ISEVEN(ROW(ScanWorkbook[[#This Row],[SCAN INTO THIS COLUMN]])),C1255,"")</f>
        <v/>
      </c>
      <c r="G1255" s="7" t="str">
        <f>IF(ISEVEN(ROW(ScanWorkbook[[#This Row],[SCAN INTO THIS COLUMN]])),C1256,"")</f>
        <v/>
      </c>
      <c r="H1255" s="7" t="str">
        <f>LEFT(ScanWorkbook[[#This Row],[Pheno]],4)</f>
        <v/>
      </c>
      <c r="I1255" s="7" t="str">
        <f>IF(SUM(COUNTIF(ScanWorkbook[[#This Row],[Pheno]],{"*.*"})),LEFT(ScanWorkbook[[#This Row],[Pheno]],7),_xlfn.CONCAT(LEFT(ScanWorkbook[[#This Row],[Pheno]],4),RIGHT(ScanWorkbook[[#This Row],[Pheno]],3)))</f>
        <v/>
      </c>
      <c r="J1255" s="57" t="s">
        <v>8942</v>
      </c>
      <c r="K1255" s="2" t="str">
        <f>IF(ScanWorkbook[[#This Row],[METRC]]=0,"",IF(ScanWorkbook[[#This Row],[METRC]]="","",_xlfn.CONCAT(ScanWorkbook[[#This Row],[Pheno Abv]],".",RIGHT(ScanWorkbook[[#This Row],[METRC]],6))))</f>
        <v/>
      </c>
      <c r="L1255" s="7" t="s">
        <v>522</v>
      </c>
    </row>
    <row r="1256" spans="1:12" x14ac:dyDescent="0.25">
      <c r="A1256" s="8">
        <v>2</v>
      </c>
      <c r="B1256" s="54" t="s">
        <v>8174</v>
      </c>
      <c r="C1256" s="131" t="s">
        <v>7439</v>
      </c>
      <c r="D1256" s="9">
        <v>10</v>
      </c>
      <c r="E1256" s="8" t="s">
        <v>8227</v>
      </c>
      <c r="F1256" s="7" t="str">
        <f>IF(ISEVEN(ROW(ScanWorkbook[[#This Row],[SCAN INTO THIS COLUMN]])),C1256,"")</f>
        <v>.</v>
      </c>
      <c r="G1256" s="7" t="str">
        <f>IF(ISEVEN(ROW(ScanWorkbook[[#This Row],[SCAN INTO THIS COLUMN]])),C1257,"")</f>
        <v>.</v>
      </c>
      <c r="H1256" s="7" t="str">
        <f>LEFT(ScanWorkbook[[#This Row],[Pheno]],4)</f>
        <v>.</v>
      </c>
      <c r="I1256" s="7" t="str">
        <f>IF(SUM(COUNTIF(ScanWorkbook[[#This Row],[Pheno]],{"*.*"})),LEFT(ScanWorkbook[[#This Row],[Pheno]],7),_xlfn.CONCAT(LEFT(ScanWorkbook[[#This Row],[Pheno]],4),RIGHT(ScanWorkbook[[#This Row],[Pheno]],3)))</f>
        <v>.</v>
      </c>
      <c r="J1256" s="57" t="s">
        <v>8943</v>
      </c>
      <c r="K1256" s="2" t="str">
        <f>IF(ScanWorkbook[[#This Row],[METRC]]=0,"",IF(ScanWorkbook[[#This Row],[METRC]]="","",_xlfn.CONCAT(ScanWorkbook[[#This Row],[Pheno Abv]],".",RIGHT(ScanWorkbook[[#This Row],[METRC]],6))))</f>
        <v>...</v>
      </c>
      <c r="L1256" s="7" t="s">
        <v>522</v>
      </c>
    </row>
    <row r="1257" spans="1:12" x14ac:dyDescent="0.25">
      <c r="A1257" s="8">
        <v>2</v>
      </c>
      <c r="B1257" s="54" t="s">
        <v>8174</v>
      </c>
      <c r="C1257" s="131" t="s">
        <v>7439</v>
      </c>
      <c r="D1257" s="9">
        <v>10</v>
      </c>
      <c r="E1257" s="8" t="s">
        <v>8227</v>
      </c>
      <c r="F1257" s="7" t="str">
        <f>IF(ISEVEN(ROW(ScanWorkbook[[#This Row],[SCAN INTO THIS COLUMN]])),C1257,"")</f>
        <v/>
      </c>
      <c r="G1257" s="7" t="str">
        <f>IF(ISEVEN(ROW(ScanWorkbook[[#This Row],[SCAN INTO THIS COLUMN]])),C1258,"")</f>
        <v/>
      </c>
      <c r="H1257" s="7" t="str">
        <f>LEFT(ScanWorkbook[[#This Row],[Pheno]],4)</f>
        <v/>
      </c>
      <c r="I1257" s="7" t="str">
        <f>IF(SUM(COUNTIF(ScanWorkbook[[#This Row],[Pheno]],{"*.*"})),LEFT(ScanWorkbook[[#This Row],[Pheno]],7),_xlfn.CONCAT(LEFT(ScanWorkbook[[#This Row],[Pheno]],4),RIGHT(ScanWorkbook[[#This Row],[Pheno]],3)))</f>
        <v/>
      </c>
      <c r="J1257" s="57" t="s">
        <v>8943</v>
      </c>
      <c r="K1257" s="2" t="str">
        <f>IF(ScanWorkbook[[#This Row],[METRC]]=0,"",IF(ScanWorkbook[[#This Row],[METRC]]="","",_xlfn.CONCAT(ScanWorkbook[[#This Row],[Pheno Abv]],".",RIGHT(ScanWorkbook[[#This Row],[METRC]],6))))</f>
        <v/>
      </c>
      <c r="L1257" s="7" t="s">
        <v>522</v>
      </c>
    </row>
    <row r="1258" spans="1:12" x14ac:dyDescent="0.25">
      <c r="A1258" s="8">
        <v>2</v>
      </c>
      <c r="B1258" s="54" t="s">
        <v>8174</v>
      </c>
      <c r="C1258" s="131" t="s">
        <v>7439</v>
      </c>
      <c r="D1258" s="9">
        <v>11</v>
      </c>
      <c r="E1258" s="8" t="s">
        <v>8227</v>
      </c>
      <c r="F1258" s="7" t="str">
        <f>IF(ISEVEN(ROW(ScanWorkbook[[#This Row],[SCAN INTO THIS COLUMN]])),C1258,"")</f>
        <v>.</v>
      </c>
      <c r="G1258" s="7" t="str">
        <f>IF(ISEVEN(ROW(ScanWorkbook[[#This Row],[SCAN INTO THIS COLUMN]])),C1259,"")</f>
        <v>.</v>
      </c>
      <c r="H1258" s="7" t="str">
        <f>LEFT(ScanWorkbook[[#This Row],[Pheno]],4)</f>
        <v>.</v>
      </c>
      <c r="I1258" s="7" t="str">
        <f>IF(SUM(COUNTIF(ScanWorkbook[[#This Row],[Pheno]],{"*.*"})),LEFT(ScanWorkbook[[#This Row],[Pheno]],7),_xlfn.CONCAT(LEFT(ScanWorkbook[[#This Row],[Pheno]],4),RIGHT(ScanWorkbook[[#This Row],[Pheno]],3)))</f>
        <v>.</v>
      </c>
      <c r="J1258" s="57" t="s">
        <v>8944</v>
      </c>
      <c r="K1258" s="2" t="str">
        <f>IF(ScanWorkbook[[#This Row],[METRC]]=0,"",IF(ScanWorkbook[[#This Row],[METRC]]="","",_xlfn.CONCAT(ScanWorkbook[[#This Row],[Pheno Abv]],".",RIGHT(ScanWorkbook[[#This Row],[METRC]],6))))</f>
        <v>...</v>
      </c>
      <c r="L1258" s="7" t="s">
        <v>522</v>
      </c>
    </row>
    <row r="1259" spans="1:12" x14ac:dyDescent="0.25">
      <c r="A1259" s="8">
        <v>2</v>
      </c>
      <c r="B1259" s="54" t="s">
        <v>8174</v>
      </c>
      <c r="C1259" s="131" t="s">
        <v>7439</v>
      </c>
      <c r="D1259" s="9">
        <v>11</v>
      </c>
      <c r="E1259" s="8" t="s">
        <v>8227</v>
      </c>
      <c r="F1259" s="7" t="str">
        <f>IF(ISEVEN(ROW(ScanWorkbook[[#This Row],[SCAN INTO THIS COLUMN]])),C1259,"")</f>
        <v/>
      </c>
      <c r="G1259" s="7" t="str">
        <f>IF(ISEVEN(ROW(ScanWorkbook[[#This Row],[SCAN INTO THIS COLUMN]])),C1260,"")</f>
        <v/>
      </c>
      <c r="H1259" s="7" t="str">
        <f>LEFT(ScanWorkbook[[#This Row],[Pheno]],4)</f>
        <v/>
      </c>
      <c r="I1259" s="7" t="str">
        <f>IF(SUM(COUNTIF(ScanWorkbook[[#This Row],[Pheno]],{"*.*"})),LEFT(ScanWorkbook[[#This Row],[Pheno]],7),_xlfn.CONCAT(LEFT(ScanWorkbook[[#This Row],[Pheno]],4),RIGHT(ScanWorkbook[[#This Row],[Pheno]],3)))</f>
        <v/>
      </c>
      <c r="J1259" s="57" t="s">
        <v>8944</v>
      </c>
      <c r="K1259" s="2" t="str">
        <f>IF(ScanWorkbook[[#This Row],[METRC]]=0,"",IF(ScanWorkbook[[#This Row],[METRC]]="","",_xlfn.CONCAT(ScanWorkbook[[#This Row],[Pheno Abv]],".",RIGHT(ScanWorkbook[[#This Row],[METRC]],6))))</f>
        <v/>
      </c>
      <c r="L1259" s="7" t="s">
        <v>522</v>
      </c>
    </row>
    <row r="1260" spans="1:12" x14ac:dyDescent="0.25">
      <c r="A1260" s="8">
        <v>2</v>
      </c>
      <c r="B1260" s="54" t="s">
        <v>8174</v>
      </c>
      <c r="C1260" s="131" t="s">
        <v>7439</v>
      </c>
      <c r="D1260" s="9">
        <v>12</v>
      </c>
      <c r="E1260" s="8" t="s">
        <v>8227</v>
      </c>
      <c r="F1260" s="7" t="str">
        <f>IF(ISEVEN(ROW(ScanWorkbook[[#This Row],[SCAN INTO THIS COLUMN]])),C1260,"")</f>
        <v>.</v>
      </c>
      <c r="G1260" s="7" t="str">
        <f>IF(ISEVEN(ROW(ScanWorkbook[[#This Row],[SCAN INTO THIS COLUMN]])),C1261,"")</f>
        <v>.</v>
      </c>
      <c r="H1260" s="7" t="str">
        <f>LEFT(ScanWorkbook[[#This Row],[Pheno]],4)</f>
        <v>.</v>
      </c>
      <c r="I1260" s="7" t="str">
        <f>IF(SUM(COUNTIF(ScanWorkbook[[#This Row],[Pheno]],{"*.*"})),LEFT(ScanWorkbook[[#This Row],[Pheno]],7),_xlfn.CONCAT(LEFT(ScanWorkbook[[#This Row],[Pheno]],4),RIGHT(ScanWorkbook[[#This Row],[Pheno]],3)))</f>
        <v>.</v>
      </c>
      <c r="J1260" s="57" t="s">
        <v>8945</v>
      </c>
      <c r="K1260" s="2" t="str">
        <f>IF(ScanWorkbook[[#This Row],[METRC]]=0,"",IF(ScanWorkbook[[#This Row],[METRC]]="","",_xlfn.CONCAT(ScanWorkbook[[#This Row],[Pheno Abv]],".",RIGHT(ScanWorkbook[[#This Row],[METRC]],6))))</f>
        <v>...</v>
      </c>
      <c r="L1260" s="7" t="s">
        <v>522</v>
      </c>
    </row>
    <row r="1261" spans="1:12" x14ac:dyDescent="0.25">
      <c r="A1261" s="8">
        <v>2</v>
      </c>
      <c r="B1261" s="54" t="s">
        <v>8174</v>
      </c>
      <c r="C1261" s="131" t="s">
        <v>7439</v>
      </c>
      <c r="D1261" s="9">
        <v>12</v>
      </c>
      <c r="E1261" s="8" t="s">
        <v>8227</v>
      </c>
      <c r="F1261" s="7" t="str">
        <f>IF(ISEVEN(ROW(ScanWorkbook[[#This Row],[SCAN INTO THIS COLUMN]])),C1261,"")</f>
        <v/>
      </c>
      <c r="G1261" s="7" t="str">
        <f>IF(ISEVEN(ROW(ScanWorkbook[[#This Row],[SCAN INTO THIS COLUMN]])),C1262,"")</f>
        <v/>
      </c>
      <c r="H1261" s="7" t="str">
        <f>LEFT(ScanWorkbook[[#This Row],[Pheno]],4)</f>
        <v/>
      </c>
      <c r="I1261" s="7" t="str">
        <f>IF(SUM(COUNTIF(ScanWorkbook[[#This Row],[Pheno]],{"*.*"})),LEFT(ScanWorkbook[[#This Row],[Pheno]],7),_xlfn.CONCAT(LEFT(ScanWorkbook[[#This Row],[Pheno]],4),RIGHT(ScanWorkbook[[#This Row],[Pheno]],3)))</f>
        <v/>
      </c>
      <c r="J1261" s="57" t="s">
        <v>8945</v>
      </c>
      <c r="K1261" s="2" t="str">
        <f>IF(ScanWorkbook[[#This Row],[METRC]]=0,"",IF(ScanWorkbook[[#This Row],[METRC]]="","",_xlfn.CONCAT(ScanWorkbook[[#This Row],[Pheno Abv]],".",RIGHT(ScanWorkbook[[#This Row],[METRC]],6))))</f>
        <v/>
      </c>
      <c r="L1261" s="7" t="s">
        <v>522</v>
      </c>
    </row>
    <row r="1262" spans="1:12" x14ac:dyDescent="0.25">
      <c r="A1262" s="8">
        <v>2</v>
      </c>
      <c r="B1262" s="54" t="s">
        <v>8174</v>
      </c>
      <c r="C1262" s="131" t="s">
        <v>7439</v>
      </c>
      <c r="D1262" s="9">
        <v>13</v>
      </c>
      <c r="E1262" s="8" t="s">
        <v>8227</v>
      </c>
      <c r="F1262" s="7" t="str">
        <f>IF(ISEVEN(ROW(ScanWorkbook[[#This Row],[SCAN INTO THIS COLUMN]])),C1262,"")</f>
        <v>.</v>
      </c>
      <c r="G1262" s="7" t="str">
        <f>IF(ISEVEN(ROW(ScanWorkbook[[#This Row],[SCAN INTO THIS COLUMN]])),C1263,"")</f>
        <v>.</v>
      </c>
      <c r="H1262" s="7" t="str">
        <f>LEFT(ScanWorkbook[[#This Row],[Pheno]],4)</f>
        <v>.</v>
      </c>
      <c r="I1262" s="7" t="str">
        <f>IF(SUM(COUNTIF(ScanWorkbook[[#This Row],[Pheno]],{"*.*"})),LEFT(ScanWorkbook[[#This Row],[Pheno]],7),_xlfn.CONCAT(LEFT(ScanWorkbook[[#This Row],[Pheno]],4),RIGHT(ScanWorkbook[[#This Row],[Pheno]],3)))</f>
        <v>.</v>
      </c>
      <c r="J1262" s="57" t="s">
        <v>8946</v>
      </c>
      <c r="K1262" s="2" t="str">
        <f>IF(ScanWorkbook[[#This Row],[METRC]]=0,"",IF(ScanWorkbook[[#This Row],[METRC]]="","",_xlfn.CONCAT(ScanWorkbook[[#This Row],[Pheno Abv]],".",RIGHT(ScanWorkbook[[#This Row],[METRC]],6))))</f>
        <v>...</v>
      </c>
      <c r="L1262" s="7" t="s">
        <v>522</v>
      </c>
    </row>
    <row r="1263" spans="1:12" x14ac:dyDescent="0.25">
      <c r="A1263" s="8">
        <v>2</v>
      </c>
      <c r="B1263" s="54" t="s">
        <v>8174</v>
      </c>
      <c r="C1263" s="131" t="s">
        <v>7439</v>
      </c>
      <c r="D1263" s="9">
        <v>13</v>
      </c>
      <c r="E1263" s="8" t="s">
        <v>8227</v>
      </c>
      <c r="F1263" s="7" t="str">
        <f>IF(ISEVEN(ROW(ScanWorkbook[[#This Row],[SCAN INTO THIS COLUMN]])),C1263,"")</f>
        <v/>
      </c>
      <c r="G1263" s="7" t="str">
        <f>IF(ISEVEN(ROW(ScanWorkbook[[#This Row],[SCAN INTO THIS COLUMN]])),C1264,"")</f>
        <v/>
      </c>
      <c r="H1263" s="7" t="str">
        <f>LEFT(ScanWorkbook[[#This Row],[Pheno]],4)</f>
        <v/>
      </c>
      <c r="I1263" s="7" t="str">
        <f>IF(SUM(COUNTIF(ScanWorkbook[[#This Row],[Pheno]],{"*.*"})),LEFT(ScanWorkbook[[#This Row],[Pheno]],7),_xlfn.CONCAT(LEFT(ScanWorkbook[[#This Row],[Pheno]],4),RIGHT(ScanWorkbook[[#This Row],[Pheno]],3)))</f>
        <v/>
      </c>
      <c r="J1263" s="57" t="s">
        <v>8946</v>
      </c>
      <c r="K1263" s="2" t="str">
        <f>IF(ScanWorkbook[[#This Row],[METRC]]=0,"",IF(ScanWorkbook[[#This Row],[METRC]]="","",_xlfn.CONCAT(ScanWorkbook[[#This Row],[Pheno Abv]],".",RIGHT(ScanWorkbook[[#This Row],[METRC]],6))))</f>
        <v/>
      </c>
      <c r="L1263" s="7" t="s">
        <v>522</v>
      </c>
    </row>
    <row r="1264" spans="1:12" x14ac:dyDescent="0.25">
      <c r="A1264" s="8">
        <v>2</v>
      </c>
      <c r="B1264" s="54" t="s">
        <v>8174</v>
      </c>
      <c r="C1264" s="131" t="s">
        <v>7439</v>
      </c>
      <c r="D1264" s="9">
        <v>14</v>
      </c>
      <c r="E1264" s="8" t="s">
        <v>8227</v>
      </c>
      <c r="F1264" s="7" t="str">
        <f>IF(ISEVEN(ROW(ScanWorkbook[[#This Row],[SCAN INTO THIS COLUMN]])),C1264,"")</f>
        <v>.</v>
      </c>
      <c r="G1264" s="7" t="str">
        <f>IF(ISEVEN(ROW(ScanWorkbook[[#This Row],[SCAN INTO THIS COLUMN]])),C1265,"")</f>
        <v>.</v>
      </c>
      <c r="H1264" s="7" t="str">
        <f>LEFT(ScanWorkbook[[#This Row],[Pheno]],4)</f>
        <v>.</v>
      </c>
      <c r="I1264" s="7" t="str">
        <f>IF(SUM(COUNTIF(ScanWorkbook[[#This Row],[Pheno]],{"*.*"})),LEFT(ScanWorkbook[[#This Row],[Pheno]],7),_xlfn.CONCAT(LEFT(ScanWorkbook[[#This Row],[Pheno]],4),RIGHT(ScanWorkbook[[#This Row],[Pheno]],3)))</f>
        <v>.</v>
      </c>
      <c r="J1264" s="57" t="s">
        <v>8947</v>
      </c>
      <c r="K1264" s="2" t="str">
        <f>IF(ScanWorkbook[[#This Row],[METRC]]=0,"",IF(ScanWorkbook[[#This Row],[METRC]]="","",_xlfn.CONCAT(ScanWorkbook[[#This Row],[Pheno Abv]],".",RIGHT(ScanWorkbook[[#This Row],[METRC]],6))))</f>
        <v>...</v>
      </c>
      <c r="L1264" s="7" t="s">
        <v>522</v>
      </c>
    </row>
    <row r="1265" spans="1:12" x14ac:dyDescent="0.25">
      <c r="A1265" s="8">
        <v>2</v>
      </c>
      <c r="B1265" s="54" t="s">
        <v>8174</v>
      </c>
      <c r="C1265" s="131" t="s">
        <v>7439</v>
      </c>
      <c r="D1265" s="9">
        <v>14</v>
      </c>
      <c r="E1265" s="8" t="s">
        <v>8227</v>
      </c>
      <c r="F1265" s="7" t="str">
        <f>IF(ISEVEN(ROW(ScanWorkbook[[#This Row],[SCAN INTO THIS COLUMN]])),C1265,"")</f>
        <v/>
      </c>
      <c r="G1265" s="7" t="str">
        <f>IF(ISEVEN(ROW(ScanWorkbook[[#This Row],[SCAN INTO THIS COLUMN]])),C1266,"")</f>
        <v/>
      </c>
      <c r="H1265" s="7" t="str">
        <f>LEFT(ScanWorkbook[[#This Row],[Pheno]],4)</f>
        <v/>
      </c>
      <c r="I1265" s="7" t="str">
        <f>IF(SUM(COUNTIF(ScanWorkbook[[#This Row],[Pheno]],{"*.*"})),LEFT(ScanWorkbook[[#This Row],[Pheno]],7),_xlfn.CONCAT(LEFT(ScanWorkbook[[#This Row],[Pheno]],4),RIGHT(ScanWorkbook[[#This Row],[Pheno]],3)))</f>
        <v/>
      </c>
      <c r="J1265" s="57" t="s">
        <v>8947</v>
      </c>
      <c r="K1265" s="2" t="str">
        <f>IF(ScanWorkbook[[#This Row],[METRC]]=0,"",IF(ScanWorkbook[[#This Row],[METRC]]="","",_xlfn.CONCAT(ScanWorkbook[[#This Row],[Pheno Abv]],".",RIGHT(ScanWorkbook[[#This Row],[METRC]],6))))</f>
        <v/>
      </c>
      <c r="L1265" s="7" t="s">
        <v>522</v>
      </c>
    </row>
    <row r="1266" spans="1:12" x14ac:dyDescent="0.25">
      <c r="A1266" s="8">
        <v>2</v>
      </c>
      <c r="B1266" s="54" t="s">
        <v>8174</v>
      </c>
      <c r="C1266" s="131" t="s">
        <v>7439</v>
      </c>
      <c r="D1266" s="9">
        <v>15</v>
      </c>
      <c r="E1266" s="8" t="s">
        <v>8227</v>
      </c>
      <c r="F1266" s="7" t="str">
        <f>IF(ISEVEN(ROW(ScanWorkbook[[#This Row],[SCAN INTO THIS COLUMN]])),C1266,"")</f>
        <v>.</v>
      </c>
      <c r="G1266" s="7" t="str">
        <f>IF(ISEVEN(ROW(ScanWorkbook[[#This Row],[SCAN INTO THIS COLUMN]])),C1267,"")</f>
        <v>.</v>
      </c>
      <c r="H1266" s="7" t="str">
        <f>LEFT(ScanWorkbook[[#This Row],[Pheno]],4)</f>
        <v>.</v>
      </c>
      <c r="I1266" s="7" t="str">
        <f>IF(SUM(COUNTIF(ScanWorkbook[[#This Row],[Pheno]],{"*.*"})),LEFT(ScanWorkbook[[#This Row],[Pheno]],7),_xlfn.CONCAT(LEFT(ScanWorkbook[[#This Row],[Pheno]],4),RIGHT(ScanWorkbook[[#This Row],[Pheno]],3)))</f>
        <v>.</v>
      </c>
      <c r="J1266" s="57" t="s">
        <v>8948</v>
      </c>
      <c r="K1266" s="2" t="str">
        <f>IF(ScanWorkbook[[#This Row],[METRC]]=0,"",IF(ScanWorkbook[[#This Row],[METRC]]="","",_xlfn.CONCAT(ScanWorkbook[[#This Row],[Pheno Abv]],".",RIGHT(ScanWorkbook[[#This Row],[METRC]],6))))</f>
        <v>...</v>
      </c>
      <c r="L1266" s="7" t="s">
        <v>522</v>
      </c>
    </row>
    <row r="1267" spans="1:12" x14ac:dyDescent="0.25">
      <c r="A1267" s="8">
        <v>2</v>
      </c>
      <c r="B1267" s="54" t="s">
        <v>8174</v>
      </c>
      <c r="C1267" s="131" t="s">
        <v>7439</v>
      </c>
      <c r="D1267" s="9">
        <v>15</v>
      </c>
      <c r="E1267" s="8" t="s">
        <v>8227</v>
      </c>
      <c r="F1267" s="7" t="str">
        <f>IF(ISEVEN(ROW(ScanWorkbook[[#This Row],[SCAN INTO THIS COLUMN]])),C1267,"")</f>
        <v/>
      </c>
      <c r="G1267" s="7" t="str">
        <f>IF(ISEVEN(ROW(ScanWorkbook[[#This Row],[SCAN INTO THIS COLUMN]])),C1268,"")</f>
        <v/>
      </c>
      <c r="H1267" s="7" t="str">
        <f>LEFT(ScanWorkbook[[#This Row],[Pheno]],4)</f>
        <v/>
      </c>
      <c r="I1267" s="7" t="str">
        <f>IF(SUM(COUNTIF(ScanWorkbook[[#This Row],[Pheno]],{"*.*"})),LEFT(ScanWorkbook[[#This Row],[Pheno]],7),_xlfn.CONCAT(LEFT(ScanWorkbook[[#This Row],[Pheno]],4),RIGHT(ScanWorkbook[[#This Row],[Pheno]],3)))</f>
        <v/>
      </c>
      <c r="J1267" s="57" t="s">
        <v>8948</v>
      </c>
      <c r="K1267" s="2" t="str">
        <f>IF(ScanWorkbook[[#This Row],[METRC]]=0,"",IF(ScanWorkbook[[#This Row],[METRC]]="","",_xlfn.CONCAT(ScanWorkbook[[#This Row],[Pheno Abv]],".",RIGHT(ScanWorkbook[[#This Row],[METRC]],6))))</f>
        <v/>
      </c>
      <c r="L1267" s="7" t="s">
        <v>522</v>
      </c>
    </row>
    <row r="1268" spans="1:12" x14ac:dyDescent="0.25">
      <c r="A1268" s="8">
        <v>2</v>
      </c>
      <c r="B1268" s="54" t="s">
        <v>8174</v>
      </c>
      <c r="C1268" s="131" t="s">
        <v>7439</v>
      </c>
      <c r="D1268" s="9">
        <v>16</v>
      </c>
      <c r="E1268" s="8" t="s">
        <v>8227</v>
      </c>
      <c r="F1268" s="7" t="str">
        <f>IF(ISEVEN(ROW(ScanWorkbook[[#This Row],[SCAN INTO THIS COLUMN]])),C1268,"")</f>
        <v>.</v>
      </c>
      <c r="G1268" s="7" t="str">
        <f>IF(ISEVEN(ROW(ScanWorkbook[[#This Row],[SCAN INTO THIS COLUMN]])),C1269,"")</f>
        <v>.</v>
      </c>
      <c r="H1268" s="7" t="str">
        <f>LEFT(ScanWorkbook[[#This Row],[Pheno]],4)</f>
        <v>.</v>
      </c>
      <c r="I1268" s="7" t="str">
        <f>IF(SUM(COUNTIF(ScanWorkbook[[#This Row],[Pheno]],{"*.*"})),LEFT(ScanWorkbook[[#This Row],[Pheno]],7),_xlfn.CONCAT(LEFT(ScanWorkbook[[#This Row],[Pheno]],4),RIGHT(ScanWorkbook[[#This Row],[Pheno]],3)))</f>
        <v>.</v>
      </c>
      <c r="J1268" s="57" t="s">
        <v>8949</v>
      </c>
      <c r="K1268" s="2" t="str">
        <f>IF(ScanWorkbook[[#This Row],[METRC]]=0,"",IF(ScanWorkbook[[#This Row],[METRC]]="","",_xlfn.CONCAT(ScanWorkbook[[#This Row],[Pheno Abv]],".",RIGHT(ScanWorkbook[[#This Row],[METRC]],6))))</f>
        <v>...</v>
      </c>
      <c r="L1268" s="7" t="s">
        <v>522</v>
      </c>
    </row>
    <row r="1269" spans="1:12" x14ac:dyDescent="0.25">
      <c r="A1269" s="8">
        <v>2</v>
      </c>
      <c r="B1269" s="54" t="s">
        <v>8174</v>
      </c>
      <c r="C1269" s="131" t="s">
        <v>7439</v>
      </c>
      <c r="D1269" s="9">
        <v>16</v>
      </c>
      <c r="E1269" s="8" t="s">
        <v>8227</v>
      </c>
      <c r="F1269" s="7" t="str">
        <f>IF(ISEVEN(ROW(ScanWorkbook[[#This Row],[SCAN INTO THIS COLUMN]])),C1269,"")</f>
        <v/>
      </c>
      <c r="G1269" s="7" t="str">
        <f>IF(ISEVEN(ROW(ScanWorkbook[[#This Row],[SCAN INTO THIS COLUMN]])),C1270,"")</f>
        <v/>
      </c>
      <c r="H1269" s="7" t="str">
        <f>LEFT(ScanWorkbook[[#This Row],[Pheno]],4)</f>
        <v/>
      </c>
      <c r="I1269" s="7" t="str">
        <f>IF(SUM(COUNTIF(ScanWorkbook[[#This Row],[Pheno]],{"*.*"})),LEFT(ScanWorkbook[[#This Row],[Pheno]],7),_xlfn.CONCAT(LEFT(ScanWorkbook[[#This Row],[Pheno]],4),RIGHT(ScanWorkbook[[#This Row],[Pheno]],3)))</f>
        <v/>
      </c>
      <c r="J1269" s="57" t="s">
        <v>8949</v>
      </c>
      <c r="K1269" s="2" t="str">
        <f>IF(ScanWorkbook[[#This Row],[METRC]]=0,"",IF(ScanWorkbook[[#This Row],[METRC]]="","",_xlfn.CONCAT(ScanWorkbook[[#This Row],[Pheno Abv]],".",RIGHT(ScanWorkbook[[#This Row],[METRC]],6))))</f>
        <v/>
      </c>
      <c r="L1269" s="7" t="s">
        <v>522</v>
      </c>
    </row>
    <row r="1270" spans="1:12" x14ac:dyDescent="0.25">
      <c r="A1270" s="8">
        <v>2</v>
      </c>
      <c r="B1270" s="54" t="s">
        <v>8174</v>
      </c>
      <c r="C1270" s="131" t="s">
        <v>7439</v>
      </c>
      <c r="D1270" s="9">
        <v>17</v>
      </c>
      <c r="E1270" s="8" t="s">
        <v>8227</v>
      </c>
      <c r="F1270" s="7" t="str">
        <f>IF(ISEVEN(ROW(ScanWorkbook[[#This Row],[SCAN INTO THIS COLUMN]])),C1270,"")</f>
        <v>.</v>
      </c>
      <c r="G1270" s="7" t="str">
        <f>IF(ISEVEN(ROW(ScanWorkbook[[#This Row],[SCAN INTO THIS COLUMN]])),C1271,"")</f>
        <v>.</v>
      </c>
      <c r="H1270" s="7" t="str">
        <f>LEFT(ScanWorkbook[[#This Row],[Pheno]],4)</f>
        <v>.</v>
      </c>
      <c r="I1270" s="7" t="str">
        <f>IF(SUM(COUNTIF(ScanWorkbook[[#This Row],[Pheno]],{"*.*"})),LEFT(ScanWorkbook[[#This Row],[Pheno]],7),_xlfn.CONCAT(LEFT(ScanWorkbook[[#This Row],[Pheno]],4),RIGHT(ScanWorkbook[[#This Row],[Pheno]],3)))</f>
        <v>.</v>
      </c>
      <c r="J1270" s="57" t="s">
        <v>8950</v>
      </c>
      <c r="K1270" s="2" t="str">
        <f>IF(ScanWorkbook[[#This Row],[METRC]]=0,"",IF(ScanWorkbook[[#This Row],[METRC]]="","",_xlfn.CONCAT(ScanWorkbook[[#This Row],[Pheno Abv]],".",RIGHT(ScanWorkbook[[#This Row],[METRC]],6))))</f>
        <v>...</v>
      </c>
      <c r="L1270" s="7" t="s">
        <v>522</v>
      </c>
    </row>
    <row r="1271" spans="1:12" x14ac:dyDescent="0.25">
      <c r="A1271" s="8">
        <v>2</v>
      </c>
      <c r="B1271" s="54" t="s">
        <v>8174</v>
      </c>
      <c r="C1271" s="131" t="s">
        <v>7439</v>
      </c>
      <c r="D1271" s="9">
        <v>17</v>
      </c>
      <c r="E1271" s="8" t="s">
        <v>8227</v>
      </c>
      <c r="F1271" s="7" t="str">
        <f>IF(ISEVEN(ROW(ScanWorkbook[[#This Row],[SCAN INTO THIS COLUMN]])),C1271,"")</f>
        <v/>
      </c>
      <c r="G1271" s="7" t="str">
        <f>IF(ISEVEN(ROW(ScanWorkbook[[#This Row],[SCAN INTO THIS COLUMN]])),C1272,"")</f>
        <v/>
      </c>
      <c r="H1271" s="7" t="str">
        <f>LEFT(ScanWorkbook[[#This Row],[Pheno]],4)</f>
        <v/>
      </c>
      <c r="I1271" s="7" t="str">
        <f>IF(SUM(COUNTIF(ScanWorkbook[[#This Row],[Pheno]],{"*.*"})),LEFT(ScanWorkbook[[#This Row],[Pheno]],7),_xlfn.CONCAT(LEFT(ScanWorkbook[[#This Row],[Pheno]],4),RIGHT(ScanWorkbook[[#This Row],[Pheno]],3)))</f>
        <v/>
      </c>
      <c r="J1271" s="57" t="s">
        <v>8950</v>
      </c>
      <c r="K1271" s="2" t="str">
        <f>IF(ScanWorkbook[[#This Row],[METRC]]=0,"",IF(ScanWorkbook[[#This Row],[METRC]]="","",_xlfn.CONCAT(ScanWorkbook[[#This Row],[Pheno Abv]],".",RIGHT(ScanWorkbook[[#This Row],[METRC]],6))))</f>
        <v/>
      </c>
      <c r="L1271" s="7" t="s">
        <v>522</v>
      </c>
    </row>
    <row r="1272" spans="1:12" x14ac:dyDescent="0.25">
      <c r="A1272" s="8">
        <v>2</v>
      </c>
      <c r="B1272" s="54" t="s">
        <v>8174</v>
      </c>
      <c r="C1272" s="131" t="s">
        <v>7439</v>
      </c>
      <c r="D1272" s="9">
        <v>18</v>
      </c>
      <c r="E1272" s="8" t="s">
        <v>8227</v>
      </c>
      <c r="F1272" s="7" t="str">
        <f>IF(ISEVEN(ROW(ScanWorkbook[[#This Row],[SCAN INTO THIS COLUMN]])),C1272,"")</f>
        <v>.</v>
      </c>
      <c r="G1272" s="7" t="str">
        <f>IF(ISEVEN(ROW(ScanWorkbook[[#This Row],[SCAN INTO THIS COLUMN]])),C1273,"")</f>
        <v>.</v>
      </c>
      <c r="H1272" s="7" t="str">
        <f>LEFT(ScanWorkbook[[#This Row],[Pheno]],4)</f>
        <v>.</v>
      </c>
      <c r="I1272" s="7" t="str">
        <f>IF(SUM(COUNTIF(ScanWorkbook[[#This Row],[Pheno]],{"*.*"})),LEFT(ScanWorkbook[[#This Row],[Pheno]],7),_xlfn.CONCAT(LEFT(ScanWorkbook[[#This Row],[Pheno]],4),RIGHT(ScanWorkbook[[#This Row],[Pheno]],3)))</f>
        <v>.</v>
      </c>
      <c r="J1272" s="57" t="s">
        <v>8951</v>
      </c>
      <c r="K1272" s="2" t="str">
        <f>IF(ScanWorkbook[[#This Row],[METRC]]=0,"",IF(ScanWorkbook[[#This Row],[METRC]]="","",_xlfn.CONCAT(ScanWorkbook[[#This Row],[Pheno Abv]],".",RIGHT(ScanWorkbook[[#This Row],[METRC]],6))))</f>
        <v>...</v>
      </c>
      <c r="L1272" s="7" t="s">
        <v>522</v>
      </c>
    </row>
    <row r="1273" spans="1:12" x14ac:dyDescent="0.25">
      <c r="A1273" s="8">
        <v>2</v>
      </c>
      <c r="B1273" s="54" t="s">
        <v>8174</v>
      </c>
      <c r="C1273" s="131" t="s">
        <v>7439</v>
      </c>
      <c r="D1273" s="9">
        <v>18</v>
      </c>
      <c r="E1273" s="8" t="s">
        <v>8227</v>
      </c>
      <c r="F1273" s="7" t="str">
        <f>IF(ISEVEN(ROW(ScanWorkbook[[#This Row],[SCAN INTO THIS COLUMN]])),C1273,"")</f>
        <v/>
      </c>
      <c r="G1273" s="7" t="str">
        <f>IF(ISEVEN(ROW(ScanWorkbook[[#This Row],[SCAN INTO THIS COLUMN]])),C1274,"")</f>
        <v/>
      </c>
      <c r="H1273" s="7" t="str">
        <f>LEFT(ScanWorkbook[[#This Row],[Pheno]],4)</f>
        <v/>
      </c>
      <c r="I1273" s="7" t="str">
        <f>IF(SUM(COUNTIF(ScanWorkbook[[#This Row],[Pheno]],{"*.*"})),LEFT(ScanWorkbook[[#This Row],[Pheno]],7),_xlfn.CONCAT(LEFT(ScanWorkbook[[#This Row],[Pheno]],4),RIGHT(ScanWorkbook[[#This Row],[Pheno]],3)))</f>
        <v/>
      </c>
      <c r="J1273" s="57" t="s">
        <v>8951</v>
      </c>
      <c r="K1273" s="2" t="str">
        <f>IF(ScanWorkbook[[#This Row],[METRC]]=0,"",IF(ScanWorkbook[[#This Row],[METRC]]="","",_xlfn.CONCAT(ScanWorkbook[[#This Row],[Pheno Abv]],".",RIGHT(ScanWorkbook[[#This Row],[METRC]],6))))</f>
        <v/>
      </c>
      <c r="L1273" s="7" t="s">
        <v>522</v>
      </c>
    </row>
    <row r="1274" spans="1:12" x14ac:dyDescent="0.25">
      <c r="A1274" s="8">
        <v>2</v>
      </c>
      <c r="B1274" s="54" t="s">
        <v>8174</v>
      </c>
      <c r="C1274" s="131" t="s">
        <v>7439</v>
      </c>
      <c r="D1274" s="9">
        <v>19</v>
      </c>
      <c r="E1274" s="8" t="s">
        <v>8227</v>
      </c>
      <c r="F1274" s="7" t="str">
        <f>IF(ISEVEN(ROW(ScanWorkbook[[#This Row],[SCAN INTO THIS COLUMN]])),C1274,"")</f>
        <v>.</v>
      </c>
      <c r="G1274" s="7" t="str">
        <f>IF(ISEVEN(ROW(ScanWorkbook[[#This Row],[SCAN INTO THIS COLUMN]])),C1275,"")</f>
        <v>.</v>
      </c>
      <c r="H1274" s="7" t="str">
        <f>LEFT(ScanWorkbook[[#This Row],[Pheno]],4)</f>
        <v>.</v>
      </c>
      <c r="I1274" s="7" t="str">
        <f>IF(SUM(COUNTIF(ScanWorkbook[[#This Row],[Pheno]],{"*.*"})),LEFT(ScanWorkbook[[#This Row],[Pheno]],7),_xlfn.CONCAT(LEFT(ScanWorkbook[[#This Row],[Pheno]],4),RIGHT(ScanWorkbook[[#This Row],[Pheno]],3)))</f>
        <v>.</v>
      </c>
      <c r="J1274" s="57" t="s">
        <v>8952</v>
      </c>
      <c r="K1274" s="2" t="str">
        <f>IF(ScanWorkbook[[#This Row],[METRC]]=0,"",IF(ScanWorkbook[[#This Row],[METRC]]="","",_xlfn.CONCAT(ScanWorkbook[[#This Row],[Pheno Abv]],".",RIGHT(ScanWorkbook[[#This Row],[METRC]],6))))</f>
        <v>...</v>
      </c>
      <c r="L1274" s="7" t="s">
        <v>522</v>
      </c>
    </row>
    <row r="1275" spans="1:12" x14ac:dyDescent="0.25">
      <c r="A1275" s="8">
        <v>2</v>
      </c>
      <c r="B1275" s="54" t="s">
        <v>8174</v>
      </c>
      <c r="C1275" s="131" t="s">
        <v>7439</v>
      </c>
      <c r="D1275" s="9">
        <v>19</v>
      </c>
      <c r="E1275" s="8" t="s">
        <v>8227</v>
      </c>
      <c r="F1275" s="7" t="str">
        <f>IF(ISEVEN(ROW(ScanWorkbook[[#This Row],[SCAN INTO THIS COLUMN]])),C1275,"")</f>
        <v/>
      </c>
      <c r="G1275" s="7" t="str">
        <f>IF(ISEVEN(ROW(ScanWorkbook[[#This Row],[SCAN INTO THIS COLUMN]])),C1276,"")</f>
        <v/>
      </c>
      <c r="H1275" s="7" t="str">
        <f>LEFT(ScanWorkbook[[#This Row],[Pheno]],4)</f>
        <v/>
      </c>
      <c r="I1275" s="7" t="str">
        <f>IF(SUM(COUNTIF(ScanWorkbook[[#This Row],[Pheno]],{"*.*"})),LEFT(ScanWorkbook[[#This Row],[Pheno]],7),_xlfn.CONCAT(LEFT(ScanWorkbook[[#This Row],[Pheno]],4),RIGHT(ScanWorkbook[[#This Row],[Pheno]],3)))</f>
        <v/>
      </c>
      <c r="J1275" s="57" t="s">
        <v>8952</v>
      </c>
      <c r="K1275" s="2" t="str">
        <f>IF(ScanWorkbook[[#This Row],[METRC]]=0,"",IF(ScanWorkbook[[#This Row],[METRC]]="","",_xlfn.CONCAT(ScanWorkbook[[#This Row],[Pheno Abv]],".",RIGHT(ScanWorkbook[[#This Row],[METRC]],6))))</f>
        <v/>
      </c>
      <c r="L1275" s="7" t="s">
        <v>522</v>
      </c>
    </row>
    <row r="1276" spans="1:12" x14ac:dyDescent="0.25">
      <c r="A1276" s="8">
        <v>2</v>
      </c>
      <c r="B1276" s="54" t="s">
        <v>8174</v>
      </c>
      <c r="C1276" s="131" t="s">
        <v>7439</v>
      </c>
      <c r="D1276" s="9">
        <v>20</v>
      </c>
      <c r="E1276" s="8" t="s">
        <v>8227</v>
      </c>
      <c r="F1276" s="7" t="str">
        <f>IF(ISEVEN(ROW(ScanWorkbook[[#This Row],[SCAN INTO THIS COLUMN]])),C1276,"")</f>
        <v>.</v>
      </c>
      <c r="G1276" s="7" t="str">
        <f>IF(ISEVEN(ROW(ScanWorkbook[[#This Row],[SCAN INTO THIS COLUMN]])),C1277,"")</f>
        <v>.</v>
      </c>
      <c r="H1276" s="7" t="str">
        <f>LEFT(ScanWorkbook[[#This Row],[Pheno]],4)</f>
        <v>.</v>
      </c>
      <c r="I1276" s="7" t="str">
        <f>IF(SUM(COUNTIF(ScanWorkbook[[#This Row],[Pheno]],{"*.*"})),LEFT(ScanWorkbook[[#This Row],[Pheno]],7),_xlfn.CONCAT(LEFT(ScanWorkbook[[#This Row],[Pheno]],4),RIGHT(ScanWorkbook[[#This Row],[Pheno]],3)))</f>
        <v>.</v>
      </c>
      <c r="J1276" s="57" t="s">
        <v>8953</v>
      </c>
      <c r="K1276" s="2" t="str">
        <f>IF(ScanWorkbook[[#This Row],[METRC]]=0,"",IF(ScanWorkbook[[#This Row],[METRC]]="","",_xlfn.CONCAT(ScanWorkbook[[#This Row],[Pheno Abv]],".",RIGHT(ScanWorkbook[[#This Row],[METRC]],6))))</f>
        <v>...</v>
      </c>
      <c r="L1276" s="7" t="s">
        <v>522</v>
      </c>
    </row>
    <row r="1277" spans="1:12" x14ac:dyDescent="0.25">
      <c r="A1277" s="8">
        <v>2</v>
      </c>
      <c r="B1277" s="54" t="s">
        <v>8174</v>
      </c>
      <c r="C1277" s="131" t="s">
        <v>7439</v>
      </c>
      <c r="D1277" s="9">
        <v>20</v>
      </c>
      <c r="E1277" s="8" t="s">
        <v>8227</v>
      </c>
      <c r="F1277" s="7" t="str">
        <f>IF(ISEVEN(ROW(ScanWorkbook[[#This Row],[SCAN INTO THIS COLUMN]])),C1277,"")</f>
        <v/>
      </c>
      <c r="G1277" s="7" t="str">
        <f>IF(ISEVEN(ROW(ScanWorkbook[[#This Row],[SCAN INTO THIS COLUMN]])),C1278,"")</f>
        <v/>
      </c>
      <c r="H1277" s="7" t="str">
        <f>LEFT(ScanWorkbook[[#This Row],[Pheno]],4)</f>
        <v/>
      </c>
      <c r="I1277" s="7" t="str">
        <f>IF(SUM(COUNTIF(ScanWorkbook[[#This Row],[Pheno]],{"*.*"})),LEFT(ScanWorkbook[[#This Row],[Pheno]],7),_xlfn.CONCAT(LEFT(ScanWorkbook[[#This Row],[Pheno]],4),RIGHT(ScanWorkbook[[#This Row],[Pheno]],3)))</f>
        <v/>
      </c>
      <c r="J1277" s="57" t="s">
        <v>8953</v>
      </c>
      <c r="K1277" s="2" t="str">
        <f>IF(ScanWorkbook[[#This Row],[METRC]]=0,"",IF(ScanWorkbook[[#This Row],[METRC]]="","",_xlfn.CONCAT(ScanWorkbook[[#This Row],[Pheno Abv]],".",RIGHT(ScanWorkbook[[#This Row],[METRC]],6))))</f>
        <v/>
      </c>
      <c r="L1277" s="7" t="s">
        <v>522</v>
      </c>
    </row>
    <row r="1278" spans="1:12" x14ac:dyDescent="0.25">
      <c r="A1278" s="8">
        <v>2</v>
      </c>
      <c r="B1278" s="54" t="s">
        <v>8174</v>
      </c>
      <c r="C1278" s="131" t="s">
        <v>7439</v>
      </c>
      <c r="D1278" s="9">
        <v>21</v>
      </c>
      <c r="E1278" s="8" t="s">
        <v>8227</v>
      </c>
      <c r="F1278" s="7" t="str">
        <f>IF(ISEVEN(ROW(ScanWorkbook[[#This Row],[SCAN INTO THIS COLUMN]])),C1278,"")</f>
        <v>.</v>
      </c>
      <c r="G1278" s="7" t="str">
        <f>IF(ISEVEN(ROW(ScanWorkbook[[#This Row],[SCAN INTO THIS COLUMN]])),C1279,"")</f>
        <v>.</v>
      </c>
      <c r="H1278" s="7" t="str">
        <f>LEFT(ScanWorkbook[[#This Row],[Pheno]],4)</f>
        <v>.</v>
      </c>
      <c r="I1278" s="7" t="str">
        <f>IF(SUM(COUNTIF(ScanWorkbook[[#This Row],[Pheno]],{"*.*"})),LEFT(ScanWorkbook[[#This Row],[Pheno]],7),_xlfn.CONCAT(LEFT(ScanWorkbook[[#This Row],[Pheno]],4),RIGHT(ScanWorkbook[[#This Row],[Pheno]],3)))</f>
        <v>.</v>
      </c>
      <c r="J1278" s="57" t="s">
        <v>8954</v>
      </c>
      <c r="K1278" s="2" t="str">
        <f>IF(ScanWorkbook[[#This Row],[METRC]]=0,"",IF(ScanWorkbook[[#This Row],[METRC]]="","",_xlfn.CONCAT(ScanWorkbook[[#This Row],[Pheno Abv]],".",RIGHT(ScanWorkbook[[#This Row],[METRC]],6))))</f>
        <v>...</v>
      </c>
      <c r="L1278" s="7" t="s">
        <v>522</v>
      </c>
    </row>
    <row r="1279" spans="1:12" x14ac:dyDescent="0.25">
      <c r="A1279" s="8">
        <v>2</v>
      </c>
      <c r="B1279" s="54" t="s">
        <v>8174</v>
      </c>
      <c r="C1279" s="131" t="s">
        <v>7439</v>
      </c>
      <c r="D1279" s="9">
        <v>21</v>
      </c>
      <c r="E1279" s="8" t="s">
        <v>8227</v>
      </c>
      <c r="F1279" s="7" t="str">
        <f>IF(ISEVEN(ROW(ScanWorkbook[[#This Row],[SCAN INTO THIS COLUMN]])),C1279,"")</f>
        <v/>
      </c>
      <c r="G1279" s="7" t="str">
        <f>IF(ISEVEN(ROW(ScanWorkbook[[#This Row],[SCAN INTO THIS COLUMN]])),C1280,"")</f>
        <v/>
      </c>
      <c r="H1279" s="7" t="str">
        <f>LEFT(ScanWorkbook[[#This Row],[Pheno]],4)</f>
        <v/>
      </c>
      <c r="I1279" s="7" t="str">
        <f>IF(SUM(COUNTIF(ScanWorkbook[[#This Row],[Pheno]],{"*.*"})),LEFT(ScanWorkbook[[#This Row],[Pheno]],7),_xlfn.CONCAT(LEFT(ScanWorkbook[[#This Row],[Pheno]],4),RIGHT(ScanWorkbook[[#This Row],[Pheno]],3)))</f>
        <v/>
      </c>
      <c r="J1279" s="57" t="s">
        <v>8954</v>
      </c>
      <c r="K1279" s="2" t="str">
        <f>IF(ScanWorkbook[[#This Row],[METRC]]=0,"",IF(ScanWorkbook[[#This Row],[METRC]]="","",_xlfn.CONCAT(ScanWorkbook[[#This Row],[Pheno Abv]],".",RIGHT(ScanWorkbook[[#This Row],[METRC]],6))))</f>
        <v/>
      </c>
      <c r="L1279" s="7" t="s">
        <v>522</v>
      </c>
    </row>
    <row r="1280" spans="1:12" x14ac:dyDescent="0.25">
      <c r="A1280" s="8">
        <v>2</v>
      </c>
      <c r="B1280" s="54" t="s">
        <v>8174</v>
      </c>
      <c r="C1280" s="131" t="s">
        <v>7439</v>
      </c>
      <c r="D1280" s="9">
        <v>22</v>
      </c>
      <c r="E1280" s="8" t="s">
        <v>8227</v>
      </c>
      <c r="F1280" s="7" t="str">
        <f>IF(ISEVEN(ROW(ScanWorkbook[[#This Row],[SCAN INTO THIS COLUMN]])),C1280,"")</f>
        <v>.</v>
      </c>
      <c r="G1280" s="7" t="str">
        <f>IF(ISEVEN(ROW(ScanWorkbook[[#This Row],[SCAN INTO THIS COLUMN]])),C1281,"")</f>
        <v>.</v>
      </c>
      <c r="H1280" s="7" t="str">
        <f>LEFT(ScanWorkbook[[#This Row],[Pheno]],4)</f>
        <v>.</v>
      </c>
      <c r="I1280" s="7" t="str">
        <f>IF(SUM(COUNTIF(ScanWorkbook[[#This Row],[Pheno]],{"*.*"})),LEFT(ScanWorkbook[[#This Row],[Pheno]],7),_xlfn.CONCAT(LEFT(ScanWorkbook[[#This Row],[Pheno]],4),RIGHT(ScanWorkbook[[#This Row],[Pheno]],3)))</f>
        <v>.</v>
      </c>
      <c r="J1280" s="57" t="s">
        <v>8955</v>
      </c>
      <c r="K1280" s="2" t="str">
        <f>IF(ScanWorkbook[[#This Row],[METRC]]=0,"",IF(ScanWorkbook[[#This Row],[METRC]]="","",_xlfn.CONCAT(ScanWorkbook[[#This Row],[Pheno Abv]],".",RIGHT(ScanWorkbook[[#This Row],[METRC]],6))))</f>
        <v>...</v>
      </c>
      <c r="L1280" s="7" t="s">
        <v>522</v>
      </c>
    </row>
    <row r="1281" spans="1:12" x14ac:dyDescent="0.25">
      <c r="A1281" s="8">
        <v>2</v>
      </c>
      <c r="B1281" s="54" t="s">
        <v>8174</v>
      </c>
      <c r="C1281" s="131" t="s">
        <v>7439</v>
      </c>
      <c r="D1281" s="9">
        <v>22</v>
      </c>
      <c r="E1281" s="8" t="s">
        <v>8227</v>
      </c>
      <c r="F1281" s="7" t="str">
        <f>IF(ISEVEN(ROW(ScanWorkbook[[#This Row],[SCAN INTO THIS COLUMN]])),C1281,"")</f>
        <v/>
      </c>
      <c r="G1281" s="7" t="str">
        <f>IF(ISEVEN(ROW(ScanWorkbook[[#This Row],[SCAN INTO THIS COLUMN]])),C1282,"")</f>
        <v/>
      </c>
      <c r="H1281" s="7" t="str">
        <f>LEFT(ScanWorkbook[[#This Row],[Pheno]],4)</f>
        <v/>
      </c>
      <c r="I1281" s="7" t="str">
        <f>IF(SUM(COUNTIF(ScanWorkbook[[#This Row],[Pheno]],{"*.*"})),LEFT(ScanWorkbook[[#This Row],[Pheno]],7),_xlfn.CONCAT(LEFT(ScanWorkbook[[#This Row],[Pheno]],4),RIGHT(ScanWorkbook[[#This Row],[Pheno]],3)))</f>
        <v/>
      </c>
      <c r="J1281" s="57" t="s">
        <v>8955</v>
      </c>
      <c r="K1281" s="2" t="str">
        <f>IF(ScanWorkbook[[#This Row],[METRC]]=0,"",IF(ScanWorkbook[[#This Row],[METRC]]="","",_xlfn.CONCAT(ScanWorkbook[[#This Row],[Pheno Abv]],".",RIGHT(ScanWorkbook[[#This Row],[METRC]],6))))</f>
        <v/>
      </c>
      <c r="L1281" s="7" t="s">
        <v>522</v>
      </c>
    </row>
    <row r="1282" spans="1:12" x14ac:dyDescent="0.25">
      <c r="A1282" s="8">
        <v>2</v>
      </c>
      <c r="B1282" s="54" t="s">
        <v>8174</v>
      </c>
      <c r="C1282" s="131" t="s">
        <v>7439</v>
      </c>
      <c r="D1282" s="9">
        <v>23</v>
      </c>
      <c r="E1282" s="8" t="s">
        <v>8227</v>
      </c>
      <c r="F1282" s="7" t="str">
        <f>IF(ISEVEN(ROW(ScanWorkbook[[#This Row],[SCAN INTO THIS COLUMN]])),C1282,"")</f>
        <v>.</v>
      </c>
      <c r="G1282" s="7" t="str">
        <f>IF(ISEVEN(ROW(ScanWorkbook[[#This Row],[SCAN INTO THIS COLUMN]])),C1283,"")</f>
        <v>.</v>
      </c>
      <c r="H1282" s="7" t="str">
        <f>LEFT(ScanWorkbook[[#This Row],[Pheno]],4)</f>
        <v>.</v>
      </c>
      <c r="I1282" s="7" t="str">
        <f>IF(SUM(COUNTIF(ScanWorkbook[[#This Row],[Pheno]],{"*.*"})),LEFT(ScanWorkbook[[#This Row],[Pheno]],7),_xlfn.CONCAT(LEFT(ScanWorkbook[[#This Row],[Pheno]],4),RIGHT(ScanWorkbook[[#This Row],[Pheno]],3)))</f>
        <v>.</v>
      </c>
      <c r="J1282" s="57" t="s">
        <v>8956</v>
      </c>
      <c r="K1282" s="2" t="str">
        <f>IF(ScanWorkbook[[#This Row],[METRC]]=0,"",IF(ScanWorkbook[[#This Row],[METRC]]="","",_xlfn.CONCAT(ScanWorkbook[[#This Row],[Pheno Abv]],".",RIGHT(ScanWorkbook[[#This Row],[METRC]],6))))</f>
        <v>...</v>
      </c>
      <c r="L1282" s="7" t="s">
        <v>522</v>
      </c>
    </row>
    <row r="1283" spans="1:12" x14ac:dyDescent="0.25">
      <c r="A1283" s="8">
        <v>2</v>
      </c>
      <c r="B1283" s="54" t="s">
        <v>8174</v>
      </c>
      <c r="C1283" s="131" t="s">
        <v>7439</v>
      </c>
      <c r="D1283" s="9">
        <v>23</v>
      </c>
      <c r="E1283" s="8" t="s">
        <v>8227</v>
      </c>
      <c r="F1283" s="7" t="str">
        <f>IF(ISEVEN(ROW(ScanWorkbook[[#This Row],[SCAN INTO THIS COLUMN]])),C1283,"")</f>
        <v/>
      </c>
      <c r="G1283" s="7" t="str">
        <f>IF(ISEVEN(ROW(ScanWorkbook[[#This Row],[SCAN INTO THIS COLUMN]])),C1284,"")</f>
        <v/>
      </c>
      <c r="H1283" s="7" t="str">
        <f>LEFT(ScanWorkbook[[#This Row],[Pheno]],4)</f>
        <v/>
      </c>
      <c r="I1283" s="7" t="str">
        <f>IF(SUM(COUNTIF(ScanWorkbook[[#This Row],[Pheno]],{"*.*"})),LEFT(ScanWorkbook[[#This Row],[Pheno]],7),_xlfn.CONCAT(LEFT(ScanWorkbook[[#This Row],[Pheno]],4),RIGHT(ScanWorkbook[[#This Row],[Pheno]],3)))</f>
        <v/>
      </c>
      <c r="J1283" s="57" t="s">
        <v>8956</v>
      </c>
      <c r="K1283" s="2" t="str">
        <f>IF(ScanWorkbook[[#This Row],[METRC]]=0,"",IF(ScanWorkbook[[#This Row],[METRC]]="","",_xlfn.CONCAT(ScanWorkbook[[#This Row],[Pheno Abv]],".",RIGHT(ScanWorkbook[[#This Row],[METRC]],6))))</f>
        <v/>
      </c>
      <c r="L1283" s="7" t="s">
        <v>522</v>
      </c>
    </row>
    <row r="1284" spans="1:12" x14ac:dyDescent="0.25">
      <c r="A1284" s="8">
        <v>2</v>
      </c>
      <c r="B1284" s="54" t="s">
        <v>8174</v>
      </c>
      <c r="C1284" s="131" t="s">
        <v>7439</v>
      </c>
      <c r="D1284" s="9">
        <v>24</v>
      </c>
      <c r="E1284" s="8" t="s">
        <v>8227</v>
      </c>
      <c r="F1284" s="7" t="str">
        <f>IF(ISEVEN(ROW(ScanWorkbook[[#This Row],[SCAN INTO THIS COLUMN]])),C1284,"")</f>
        <v>.</v>
      </c>
      <c r="G1284" s="7" t="str">
        <f>IF(ISEVEN(ROW(ScanWorkbook[[#This Row],[SCAN INTO THIS COLUMN]])),C1285,"")</f>
        <v>.</v>
      </c>
      <c r="H1284" s="7" t="str">
        <f>LEFT(ScanWorkbook[[#This Row],[Pheno]],4)</f>
        <v>.</v>
      </c>
      <c r="I1284" s="7" t="str">
        <f>IF(SUM(COUNTIF(ScanWorkbook[[#This Row],[Pheno]],{"*.*"})),LEFT(ScanWorkbook[[#This Row],[Pheno]],7),_xlfn.CONCAT(LEFT(ScanWorkbook[[#This Row],[Pheno]],4),RIGHT(ScanWorkbook[[#This Row],[Pheno]],3)))</f>
        <v>.</v>
      </c>
      <c r="J1284" s="57" t="s">
        <v>8957</v>
      </c>
      <c r="K1284" s="2" t="str">
        <f>IF(ScanWorkbook[[#This Row],[METRC]]=0,"",IF(ScanWorkbook[[#This Row],[METRC]]="","",_xlfn.CONCAT(ScanWorkbook[[#This Row],[Pheno Abv]],".",RIGHT(ScanWorkbook[[#This Row],[METRC]],6))))</f>
        <v>...</v>
      </c>
      <c r="L1284" s="7" t="s">
        <v>522</v>
      </c>
    </row>
    <row r="1285" spans="1:12" x14ac:dyDescent="0.25">
      <c r="A1285" s="8">
        <v>2</v>
      </c>
      <c r="B1285" s="54" t="s">
        <v>8174</v>
      </c>
      <c r="C1285" s="131" t="s">
        <v>7439</v>
      </c>
      <c r="D1285" s="9">
        <v>24</v>
      </c>
      <c r="E1285" s="8" t="s">
        <v>8227</v>
      </c>
      <c r="F1285" s="7" t="str">
        <f>IF(ISEVEN(ROW(ScanWorkbook[[#This Row],[SCAN INTO THIS COLUMN]])),C1285,"")</f>
        <v/>
      </c>
      <c r="G1285" s="7" t="str">
        <f>IF(ISEVEN(ROW(ScanWorkbook[[#This Row],[SCAN INTO THIS COLUMN]])),C1286,"")</f>
        <v/>
      </c>
      <c r="H1285" s="7" t="str">
        <f>LEFT(ScanWorkbook[[#This Row],[Pheno]],4)</f>
        <v/>
      </c>
      <c r="I1285" s="7" t="str">
        <f>IF(SUM(COUNTIF(ScanWorkbook[[#This Row],[Pheno]],{"*.*"})),LEFT(ScanWorkbook[[#This Row],[Pheno]],7),_xlfn.CONCAT(LEFT(ScanWorkbook[[#This Row],[Pheno]],4),RIGHT(ScanWorkbook[[#This Row],[Pheno]],3)))</f>
        <v/>
      </c>
      <c r="J1285" s="57" t="s">
        <v>8957</v>
      </c>
      <c r="K1285" s="2" t="str">
        <f>IF(ScanWorkbook[[#This Row],[METRC]]=0,"",IF(ScanWorkbook[[#This Row],[METRC]]="","",_xlfn.CONCAT(ScanWorkbook[[#This Row],[Pheno Abv]],".",RIGHT(ScanWorkbook[[#This Row],[METRC]],6))))</f>
        <v/>
      </c>
      <c r="L1285" s="7" t="s">
        <v>522</v>
      </c>
    </row>
    <row r="1286" spans="1:12" x14ac:dyDescent="0.25">
      <c r="A1286" s="8">
        <v>3</v>
      </c>
      <c r="B1286" s="54" t="s">
        <v>8174</v>
      </c>
      <c r="C1286" s="131" t="s">
        <v>7439</v>
      </c>
      <c r="D1286" s="9">
        <v>1</v>
      </c>
      <c r="E1286" s="8" t="s">
        <v>8228</v>
      </c>
      <c r="F1286" s="7" t="str">
        <f>IF(ISEVEN(ROW(ScanWorkbook[[#This Row],[SCAN INTO THIS COLUMN]])),C1286,"")</f>
        <v>.</v>
      </c>
      <c r="G1286" s="7" t="str">
        <f>IF(ISEVEN(ROW(ScanWorkbook[[#This Row],[SCAN INTO THIS COLUMN]])),C1287,"")</f>
        <v>.</v>
      </c>
      <c r="H1286" s="7" t="str">
        <f>LEFT(ScanWorkbook[[#This Row],[Pheno]],4)</f>
        <v>.</v>
      </c>
      <c r="I1286" s="7" t="str">
        <f>IF(SUM(COUNTIF(ScanWorkbook[[#This Row],[Pheno]],{"*.*"})),LEFT(ScanWorkbook[[#This Row],[Pheno]],7),_xlfn.CONCAT(LEFT(ScanWorkbook[[#This Row],[Pheno]],4),RIGHT(ScanWorkbook[[#This Row],[Pheno]],3)))</f>
        <v>.</v>
      </c>
      <c r="J1286" s="57" t="s">
        <v>8958</v>
      </c>
      <c r="K1286" s="2" t="str">
        <f>IF(ScanWorkbook[[#This Row],[METRC]]=0,"",IF(ScanWorkbook[[#This Row],[METRC]]="","",_xlfn.CONCAT(ScanWorkbook[[#This Row],[Pheno Abv]],".",RIGHT(ScanWorkbook[[#This Row],[METRC]],6))))</f>
        <v>...</v>
      </c>
      <c r="L1286" s="7" t="s">
        <v>522</v>
      </c>
    </row>
    <row r="1287" spans="1:12" x14ac:dyDescent="0.25">
      <c r="A1287" s="8">
        <v>3</v>
      </c>
      <c r="B1287" s="54" t="s">
        <v>8174</v>
      </c>
      <c r="C1287" s="131" t="s">
        <v>7439</v>
      </c>
      <c r="D1287" s="9">
        <v>1</v>
      </c>
      <c r="E1287" s="8" t="s">
        <v>8228</v>
      </c>
      <c r="F1287" s="7" t="str">
        <f>IF(ISEVEN(ROW(ScanWorkbook[[#This Row],[SCAN INTO THIS COLUMN]])),C1287,"")</f>
        <v/>
      </c>
      <c r="G1287" s="7" t="str">
        <f>IF(ISEVEN(ROW(ScanWorkbook[[#This Row],[SCAN INTO THIS COLUMN]])),C1288,"")</f>
        <v/>
      </c>
      <c r="H1287" s="7" t="str">
        <f>LEFT(ScanWorkbook[[#This Row],[Pheno]],4)</f>
        <v/>
      </c>
      <c r="I1287" s="7" t="str">
        <f>IF(SUM(COUNTIF(ScanWorkbook[[#This Row],[Pheno]],{"*.*"})),LEFT(ScanWorkbook[[#This Row],[Pheno]],7),_xlfn.CONCAT(LEFT(ScanWorkbook[[#This Row],[Pheno]],4),RIGHT(ScanWorkbook[[#This Row],[Pheno]],3)))</f>
        <v/>
      </c>
      <c r="J1287" s="57" t="s">
        <v>8958</v>
      </c>
      <c r="K1287" s="2" t="str">
        <f>IF(ScanWorkbook[[#This Row],[METRC]]=0,"",IF(ScanWorkbook[[#This Row],[METRC]]="","",_xlfn.CONCAT(ScanWorkbook[[#This Row],[Pheno Abv]],".",RIGHT(ScanWorkbook[[#This Row],[METRC]],6))))</f>
        <v/>
      </c>
      <c r="L1287" s="7" t="s">
        <v>522</v>
      </c>
    </row>
    <row r="1288" spans="1:12" x14ac:dyDescent="0.25">
      <c r="A1288" s="8">
        <v>3</v>
      </c>
      <c r="B1288" s="54" t="s">
        <v>8174</v>
      </c>
      <c r="C1288" s="131" t="s">
        <v>7439</v>
      </c>
      <c r="D1288" s="9">
        <v>2</v>
      </c>
      <c r="E1288" s="8" t="s">
        <v>8228</v>
      </c>
      <c r="F1288" s="7" t="str">
        <f>IF(ISEVEN(ROW(ScanWorkbook[[#This Row],[SCAN INTO THIS COLUMN]])),C1288,"")</f>
        <v>.</v>
      </c>
      <c r="G1288" s="7" t="str">
        <f>IF(ISEVEN(ROW(ScanWorkbook[[#This Row],[SCAN INTO THIS COLUMN]])),C1289,"")</f>
        <v>.</v>
      </c>
      <c r="H1288" s="7" t="str">
        <f>LEFT(ScanWorkbook[[#This Row],[Pheno]],4)</f>
        <v>.</v>
      </c>
      <c r="I1288" s="7" t="str">
        <f>IF(SUM(COUNTIF(ScanWorkbook[[#This Row],[Pheno]],{"*.*"})),LEFT(ScanWorkbook[[#This Row],[Pheno]],7),_xlfn.CONCAT(LEFT(ScanWorkbook[[#This Row],[Pheno]],4),RIGHT(ScanWorkbook[[#This Row],[Pheno]],3)))</f>
        <v>.</v>
      </c>
      <c r="J1288" s="57" t="s">
        <v>8959</v>
      </c>
      <c r="K1288" s="2" t="str">
        <f>IF(ScanWorkbook[[#This Row],[METRC]]=0,"",IF(ScanWorkbook[[#This Row],[METRC]]="","",_xlfn.CONCAT(ScanWorkbook[[#This Row],[Pheno Abv]],".",RIGHT(ScanWorkbook[[#This Row],[METRC]],6))))</f>
        <v>...</v>
      </c>
      <c r="L1288" s="7" t="s">
        <v>522</v>
      </c>
    </row>
    <row r="1289" spans="1:12" x14ac:dyDescent="0.25">
      <c r="A1289" s="8">
        <v>3</v>
      </c>
      <c r="B1289" s="54" t="s">
        <v>8174</v>
      </c>
      <c r="C1289" s="131" t="s">
        <v>7439</v>
      </c>
      <c r="D1289" s="9">
        <v>2</v>
      </c>
      <c r="E1289" s="8" t="s">
        <v>8228</v>
      </c>
      <c r="F1289" s="7" t="str">
        <f>IF(ISEVEN(ROW(ScanWorkbook[[#This Row],[SCAN INTO THIS COLUMN]])),C1289,"")</f>
        <v/>
      </c>
      <c r="G1289" s="7" t="str">
        <f>IF(ISEVEN(ROW(ScanWorkbook[[#This Row],[SCAN INTO THIS COLUMN]])),C1290,"")</f>
        <v/>
      </c>
      <c r="H1289" s="7" t="str">
        <f>LEFT(ScanWorkbook[[#This Row],[Pheno]],4)</f>
        <v/>
      </c>
      <c r="I1289" s="7" t="str">
        <f>IF(SUM(COUNTIF(ScanWorkbook[[#This Row],[Pheno]],{"*.*"})),LEFT(ScanWorkbook[[#This Row],[Pheno]],7),_xlfn.CONCAT(LEFT(ScanWorkbook[[#This Row],[Pheno]],4),RIGHT(ScanWorkbook[[#This Row],[Pheno]],3)))</f>
        <v/>
      </c>
      <c r="J1289" s="57" t="s">
        <v>8959</v>
      </c>
      <c r="K1289" s="2" t="str">
        <f>IF(ScanWorkbook[[#This Row],[METRC]]=0,"",IF(ScanWorkbook[[#This Row],[METRC]]="","",_xlfn.CONCAT(ScanWorkbook[[#This Row],[Pheno Abv]],".",RIGHT(ScanWorkbook[[#This Row],[METRC]],6))))</f>
        <v/>
      </c>
      <c r="L1289" s="7" t="s">
        <v>522</v>
      </c>
    </row>
    <row r="1290" spans="1:12" x14ac:dyDescent="0.25">
      <c r="A1290" s="8">
        <v>3</v>
      </c>
      <c r="B1290" s="54" t="s">
        <v>8174</v>
      </c>
      <c r="C1290" s="131" t="s">
        <v>7439</v>
      </c>
      <c r="D1290" s="9">
        <v>3</v>
      </c>
      <c r="E1290" s="8" t="s">
        <v>8228</v>
      </c>
      <c r="F1290" s="7" t="str">
        <f>IF(ISEVEN(ROW(ScanWorkbook[[#This Row],[SCAN INTO THIS COLUMN]])),C1290,"")</f>
        <v>.</v>
      </c>
      <c r="G1290" s="7" t="str">
        <f>IF(ISEVEN(ROW(ScanWorkbook[[#This Row],[SCAN INTO THIS COLUMN]])),C1291,"")</f>
        <v>.</v>
      </c>
      <c r="H1290" s="7" t="str">
        <f>LEFT(ScanWorkbook[[#This Row],[Pheno]],4)</f>
        <v>.</v>
      </c>
      <c r="I1290" s="7" t="str">
        <f>IF(SUM(COUNTIF(ScanWorkbook[[#This Row],[Pheno]],{"*.*"})),LEFT(ScanWorkbook[[#This Row],[Pheno]],7),_xlfn.CONCAT(LEFT(ScanWorkbook[[#This Row],[Pheno]],4),RIGHT(ScanWorkbook[[#This Row],[Pheno]],3)))</f>
        <v>.</v>
      </c>
      <c r="J1290" s="57" t="s">
        <v>8960</v>
      </c>
      <c r="K1290" s="2" t="str">
        <f>IF(ScanWorkbook[[#This Row],[METRC]]=0,"",IF(ScanWorkbook[[#This Row],[METRC]]="","",_xlfn.CONCAT(ScanWorkbook[[#This Row],[Pheno Abv]],".",RIGHT(ScanWorkbook[[#This Row],[METRC]],6))))</f>
        <v>...</v>
      </c>
      <c r="L1290" s="7" t="s">
        <v>522</v>
      </c>
    </row>
    <row r="1291" spans="1:12" x14ac:dyDescent="0.25">
      <c r="A1291" s="8">
        <v>3</v>
      </c>
      <c r="B1291" s="54" t="s">
        <v>8174</v>
      </c>
      <c r="C1291" s="131" t="s">
        <v>7439</v>
      </c>
      <c r="D1291" s="9">
        <v>3</v>
      </c>
      <c r="E1291" s="8" t="s">
        <v>8228</v>
      </c>
      <c r="F1291" s="7" t="str">
        <f>IF(ISEVEN(ROW(ScanWorkbook[[#This Row],[SCAN INTO THIS COLUMN]])),C1291,"")</f>
        <v/>
      </c>
      <c r="G1291" s="7" t="str">
        <f>IF(ISEVEN(ROW(ScanWorkbook[[#This Row],[SCAN INTO THIS COLUMN]])),C1292,"")</f>
        <v/>
      </c>
      <c r="H1291" s="7" t="str">
        <f>LEFT(ScanWorkbook[[#This Row],[Pheno]],4)</f>
        <v/>
      </c>
      <c r="I1291" s="7" t="str">
        <f>IF(SUM(COUNTIF(ScanWorkbook[[#This Row],[Pheno]],{"*.*"})),LEFT(ScanWorkbook[[#This Row],[Pheno]],7),_xlfn.CONCAT(LEFT(ScanWorkbook[[#This Row],[Pheno]],4),RIGHT(ScanWorkbook[[#This Row],[Pheno]],3)))</f>
        <v/>
      </c>
      <c r="J1291" s="57" t="s">
        <v>8960</v>
      </c>
      <c r="K1291" s="2" t="str">
        <f>IF(ScanWorkbook[[#This Row],[METRC]]=0,"",IF(ScanWorkbook[[#This Row],[METRC]]="","",_xlfn.CONCAT(ScanWorkbook[[#This Row],[Pheno Abv]],".",RIGHT(ScanWorkbook[[#This Row],[METRC]],6))))</f>
        <v/>
      </c>
      <c r="L1291" s="7" t="s">
        <v>522</v>
      </c>
    </row>
    <row r="1292" spans="1:12" x14ac:dyDescent="0.25">
      <c r="A1292" s="8">
        <v>3</v>
      </c>
      <c r="B1292" s="54" t="s">
        <v>8174</v>
      </c>
      <c r="C1292" s="131" t="s">
        <v>7439</v>
      </c>
      <c r="D1292" s="9">
        <v>4</v>
      </c>
      <c r="E1292" s="8" t="s">
        <v>8228</v>
      </c>
      <c r="F1292" s="7" t="str">
        <f>IF(ISEVEN(ROW(ScanWorkbook[[#This Row],[SCAN INTO THIS COLUMN]])),C1292,"")</f>
        <v>.</v>
      </c>
      <c r="G1292" s="7" t="str">
        <f>IF(ISEVEN(ROW(ScanWorkbook[[#This Row],[SCAN INTO THIS COLUMN]])),C1293,"")</f>
        <v>.</v>
      </c>
      <c r="H1292" s="7" t="str">
        <f>LEFT(ScanWorkbook[[#This Row],[Pheno]],4)</f>
        <v>.</v>
      </c>
      <c r="I1292" s="7" t="str">
        <f>IF(SUM(COUNTIF(ScanWorkbook[[#This Row],[Pheno]],{"*.*"})),LEFT(ScanWorkbook[[#This Row],[Pheno]],7),_xlfn.CONCAT(LEFT(ScanWorkbook[[#This Row],[Pheno]],4),RIGHT(ScanWorkbook[[#This Row],[Pheno]],3)))</f>
        <v>.</v>
      </c>
      <c r="J1292" s="57" t="s">
        <v>8961</v>
      </c>
      <c r="K1292" s="2" t="str">
        <f>IF(ScanWorkbook[[#This Row],[METRC]]=0,"",IF(ScanWorkbook[[#This Row],[METRC]]="","",_xlfn.CONCAT(ScanWorkbook[[#This Row],[Pheno Abv]],".",RIGHT(ScanWorkbook[[#This Row],[METRC]],6))))</f>
        <v>...</v>
      </c>
      <c r="L1292" s="7" t="s">
        <v>522</v>
      </c>
    </row>
    <row r="1293" spans="1:12" x14ac:dyDescent="0.25">
      <c r="A1293" s="8">
        <v>3</v>
      </c>
      <c r="B1293" s="54" t="s">
        <v>8174</v>
      </c>
      <c r="C1293" s="131" t="s">
        <v>7439</v>
      </c>
      <c r="D1293" s="9">
        <v>4</v>
      </c>
      <c r="E1293" s="8" t="s">
        <v>8228</v>
      </c>
      <c r="F1293" s="7" t="str">
        <f>IF(ISEVEN(ROW(ScanWorkbook[[#This Row],[SCAN INTO THIS COLUMN]])),C1293,"")</f>
        <v/>
      </c>
      <c r="G1293" s="7" t="str">
        <f>IF(ISEVEN(ROW(ScanWorkbook[[#This Row],[SCAN INTO THIS COLUMN]])),C1294,"")</f>
        <v/>
      </c>
      <c r="H1293" s="7" t="str">
        <f>LEFT(ScanWorkbook[[#This Row],[Pheno]],4)</f>
        <v/>
      </c>
      <c r="I1293" s="7" t="str">
        <f>IF(SUM(COUNTIF(ScanWorkbook[[#This Row],[Pheno]],{"*.*"})),LEFT(ScanWorkbook[[#This Row],[Pheno]],7),_xlfn.CONCAT(LEFT(ScanWorkbook[[#This Row],[Pheno]],4),RIGHT(ScanWorkbook[[#This Row],[Pheno]],3)))</f>
        <v/>
      </c>
      <c r="J1293" s="57" t="s">
        <v>8961</v>
      </c>
      <c r="K1293" s="2" t="str">
        <f>IF(ScanWorkbook[[#This Row],[METRC]]=0,"",IF(ScanWorkbook[[#This Row],[METRC]]="","",_xlfn.CONCAT(ScanWorkbook[[#This Row],[Pheno Abv]],".",RIGHT(ScanWorkbook[[#This Row],[METRC]],6))))</f>
        <v/>
      </c>
      <c r="L1293" s="7" t="s">
        <v>522</v>
      </c>
    </row>
    <row r="1294" spans="1:12" x14ac:dyDescent="0.25">
      <c r="A1294" s="8">
        <v>3</v>
      </c>
      <c r="B1294" s="54" t="s">
        <v>8174</v>
      </c>
      <c r="C1294" s="131" t="s">
        <v>7439</v>
      </c>
      <c r="D1294" s="9">
        <v>5</v>
      </c>
      <c r="E1294" s="8" t="s">
        <v>8228</v>
      </c>
      <c r="F1294" s="7" t="str">
        <f>IF(ISEVEN(ROW(ScanWorkbook[[#This Row],[SCAN INTO THIS COLUMN]])),C1294,"")</f>
        <v>.</v>
      </c>
      <c r="G1294" s="7" t="str">
        <f>IF(ISEVEN(ROW(ScanWorkbook[[#This Row],[SCAN INTO THIS COLUMN]])),C1295,"")</f>
        <v>.</v>
      </c>
      <c r="H1294" s="7" t="str">
        <f>LEFT(ScanWorkbook[[#This Row],[Pheno]],4)</f>
        <v>.</v>
      </c>
      <c r="I1294" s="7" t="str">
        <f>IF(SUM(COUNTIF(ScanWorkbook[[#This Row],[Pheno]],{"*.*"})),LEFT(ScanWorkbook[[#This Row],[Pheno]],7),_xlfn.CONCAT(LEFT(ScanWorkbook[[#This Row],[Pheno]],4),RIGHT(ScanWorkbook[[#This Row],[Pheno]],3)))</f>
        <v>.</v>
      </c>
      <c r="J1294" s="57" t="s">
        <v>8962</v>
      </c>
      <c r="K1294" s="2" t="str">
        <f>IF(ScanWorkbook[[#This Row],[METRC]]=0,"",IF(ScanWorkbook[[#This Row],[METRC]]="","",_xlfn.CONCAT(ScanWorkbook[[#This Row],[Pheno Abv]],".",RIGHT(ScanWorkbook[[#This Row],[METRC]],6))))</f>
        <v>...</v>
      </c>
      <c r="L1294" s="7" t="s">
        <v>522</v>
      </c>
    </row>
    <row r="1295" spans="1:12" x14ac:dyDescent="0.25">
      <c r="A1295" s="8">
        <v>3</v>
      </c>
      <c r="B1295" s="54" t="s">
        <v>8174</v>
      </c>
      <c r="C1295" s="131" t="s">
        <v>7439</v>
      </c>
      <c r="D1295" s="9">
        <v>5</v>
      </c>
      <c r="E1295" s="8" t="s">
        <v>8228</v>
      </c>
      <c r="F1295" s="7" t="str">
        <f>IF(ISEVEN(ROW(ScanWorkbook[[#This Row],[SCAN INTO THIS COLUMN]])),C1295,"")</f>
        <v/>
      </c>
      <c r="G1295" s="7" t="str">
        <f>IF(ISEVEN(ROW(ScanWorkbook[[#This Row],[SCAN INTO THIS COLUMN]])),C1296,"")</f>
        <v/>
      </c>
      <c r="H1295" s="7" t="str">
        <f>LEFT(ScanWorkbook[[#This Row],[Pheno]],4)</f>
        <v/>
      </c>
      <c r="I1295" s="7" t="str">
        <f>IF(SUM(COUNTIF(ScanWorkbook[[#This Row],[Pheno]],{"*.*"})),LEFT(ScanWorkbook[[#This Row],[Pheno]],7),_xlfn.CONCAT(LEFT(ScanWorkbook[[#This Row],[Pheno]],4),RIGHT(ScanWorkbook[[#This Row],[Pheno]],3)))</f>
        <v/>
      </c>
      <c r="J1295" s="57" t="s">
        <v>8962</v>
      </c>
      <c r="K1295" s="2" t="str">
        <f>IF(ScanWorkbook[[#This Row],[METRC]]=0,"",IF(ScanWorkbook[[#This Row],[METRC]]="","",_xlfn.CONCAT(ScanWorkbook[[#This Row],[Pheno Abv]],".",RIGHT(ScanWorkbook[[#This Row],[METRC]],6))))</f>
        <v/>
      </c>
      <c r="L1295" s="7" t="s">
        <v>522</v>
      </c>
    </row>
    <row r="1296" spans="1:12" x14ac:dyDescent="0.25">
      <c r="A1296" s="8">
        <v>3</v>
      </c>
      <c r="B1296" s="54" t="s">
        <v>8174</v>
      </c>
      <c r="C1296" s="131" t="s">
        <v>7439</v>
      </c>
      <c r="D1296" s="9">
        <v>6</v>
      </c>
      <c r="E1296" s="8" t="s">
        <v>8228</v>
      </c>
      <c r="F1296" s="7" t="str">
        <f>IF(ISEVEN(ROW(ScanWorkbook[[#This Row],[SCAN INTO THIS COLUMN]])),C1296,"")</f>
        <v>.</v>
      </c>
      <c r="G1296" s="7" t="str">
        <f>IF(ISEVEN(ROW(ScanWorkbook[[#This Row],[SCAN INTO THIS COLUMN]])),C1297,"")</f>
        <v>.</v>
      </c>
      <c r="H1296" s="7" t="str">
        <f>LEFT(ScanWorkbook[[#This Row],[Pheno]],4)</f>
        <v>.</v>
      </c>
      <c r="I1296" s="7" t="str">
        <f>IF(SUM(COUNTIF(ScanWorkbook[[#This Row],[Pheno]],{"*.*"})),LEFT(ScanWorkbook[[#This Row],[Pheno]],7),_xlfn.CONCAT(LEFT(ScanWorkbook[[#This Row],[Pheno]],4),RIGHT(ScanWorkbook[[#This Row],[Pheno]],3)))</f>
        <v>.</v>
      </c>
      <c r="J1296" s="57" t="s">
        <v>8963</v>
      </c>
      <c r="K1296" s="2" t="str">
        <f>IF(ScanWorkbook[[#This Row],[METRC]]=0,"",IF(ScanWorkbook[[#This Row],[METRC]]="","",_xlfn.CONCAT(ScanWorkbook[[#This Row],[Pheno Abv]],".",RIGHT(ScanWorkbook[[#This Row],[METRC]],6))))</f>
        <v>...</v>
      </c>
      <c r="L1296" s="7" t="s">
        <v>522</v>
      </c>
    </row>
    <row r="1297" spans="1:12" x14ac:dyDescent="0.25">
      <c r="A1297" s="8">
        <v>3</v>
      </c>
      <c r="B1297" s="54" t="s">
        <v>8174</v>
      </c>
      <c r="C1297" s="131" t="s">
        <v>7439</v>
      </c>
      <c r="D1297" s="9">
        <v>6</v>
      </c>
      <c r="E1297" s="8" t="s">
        <v>8228</v>
      </c>
      <c r="F1297" s="7" t="str">
        <f>IF(ISEVEN(ROW(ScanWorkbook[[#This Row],[SCAN INTO THIS COLUMN]])),C1297,"")</f>
        <v/>
      </c>
      <c r="G1297" s="7" t="str">
        <f>IF(ISEVEN(ROW(ScanWorkbook[[#This Row],[SCAN INTO THIS COLUMN]])),C1298,"")</f>
        <v/>
      </c>
      <c r="H1297" s="7" t="str">
        <f>LEFT(ScanWorkbook[[#This Row],[Pheno]],4)</f>
        <v/>
      </c>
      <c r="I1297" s="7" t="str">
        <f>IF(SUM(COUNTIF(ScanWorkbook[[#This Row],[Pheno]],{"*.*"})),LEFT(ScanWorkbook[[#This Row],[Pheno]],7),_xlfn.CONCAT(LEFT(ScanWorkbook[[#This Row],[Pheno]],4),RIGHT(ScanWorkbook[[#This Row],[Pheno]],3)))</f>
        <v/>
      </c>
      <c r="J1297" s="57" t="s">
        <v>8963</v>
      </c>
      <c r="K1297" s="2" t="str">
        <f>IF(ScanWorkbook[[#This Row],[METRC]]=0,"",IF(ScanWorkbook[[#This Row],[METRC]]="","",_xlfn.CONCAT(ScanWorkbook[[#This Row],[Pheno Abv]],".",RIGHT(ScanWorkbook[[#This Row],[METRC]],6))))</f>
        <v/>
      </c>
      <c r="L1297" s="7" t="s">
        <v>522</v>
      </c>
    </row>
    <row r="1298" spans="1:12" x14ac:dyDescent="0.25">
      <c r="A1298" s="8">
        <v>3</v>
      </c>
      <c r="B1298" s="54" t="s">
        <v>8174</v>
      </c>
      <c r="C1298" s="131" t="s">
        <v>7439</v>
      </c>
      <c r="D1298" s="9">
        <v>7</v>
      </c>
      <c r="E1298" s="8" t="s">
        <v>8228</v>
      </c>
      <c r="F1298" s="7" t="str">
        <f>IF(ISEVEN(ROW(ScanWorkbook[[#This Row],[SCAN INTO THIS COLUMN]])),C1298,"")</f>
        <v>.</v>
      </c>
      <c r="G1298" s="7" t="str">
        <f>IF(ISEVEN(ROW(ScanWorkbook[[#This Row],[SCAN INTO THIS COLUMN]])),C1299,"")</f>
        <v>.</v>
      </c>
      <c r="H1298" s="7" t="str">
        <f>LEFT(ScanWorkbook[[#This Row],[Pheno]],4)</f>
        <v>.</v>
      </c>
      <c r="I1298" s="7" t="str">
        <f>IF(SUM(COUNTIF(ScanWorkbook[[#This Row],[Pheno]],{"*.*"})),LEFT(ScanWorkbook[[#This Row],[Pheno]],7),_xlfn.CONCAT(LEFT(ScanWorkbook[[#This Row],[Pheno]],4),RIGHT(ScanWorkbook[[#This Row],[Pheno]],3)))</f>
        <v>.</v>
      </c>
      <c r="J1298" s="57" t="s">
        <v>8964</v>
      </c>
      <c r="K1298" s="2" t="str">
        <f>IF(ScanWorkbook[[#This Row],[METRC]]=0,"",IF(ScanWorkbook[[#This Row],[METRC]]="","",_xlfn.CONCAT(ScanWorkbook[[#This Row],[Pheno Abv]],".",RIGHT(ScanWorkbook[[#This Row],[METRC]],6))))</f>
        <v>...</v>
      </c>
      <c r="L1298" s="7" t="s">
        <v>522</v>
      </c>
    </row>
    <row r="1299" spans="1:12" x14ac:dyDescent="0.25">
      <c r="A1299" s="8">
        <v>3</v>
      </c>
      <c r="B1299" s="54" t="s">
        <v>8174</v>
      </c>
      <c r="C1299" s="131" t="s">
        <v>7439</v>
      </c>
      <c r="D1299" s="9">
        <v>7</v>
      </c>
      <c r="E1299" s="8" t="s">
        <v>8228</v>
      </c>
      <c r="F1299" s="7" t="str">
        <f>IF(ISEVEN(ROW(ScanWorkbook[[#This Row],[SCAN INTO THIS COLUMN]])),C1299,"")</f>
        <v/>
      </c>
      <c r="G1299" s="7" t="str">
        <f>IF(ISEVEN(ROW(ScanWorkbook[[#This Row],[SCAN INTO THIS COLUMN]])),C1300,"")</f>
        <v/>
      </c>
      <c r="H1299" s="7" t="str">
        <f>LEFT(ScanWorkbook[[#This Row],[Pheno]],4)</f>
        <v/>
      </c>
      <c r="I1299" s="7" t="str">
        <f>IF(SUM(COUNTIF(ScanWorkbook[[#This Row],[Pheno]],{"*.*"})),LEFT(ScanWorkbook[[#This Row],[Pheno]],7),_xlfn.CONCAT(LEFT(ScanWorkbook[[#This Row],[Pheno]],4),RIGHT(ScanWorkbook[[#This Row],[Pheno]],3)))</f>
        <v/>
      </c>
      <c r="J1299" s="57" t="s">
        <v>8964</v>
      </c>
      <c r="K1299" s="2" t="str">
        <f>IF(ScanWorkbook[[#This Row],[METRC]]=0,"",IF(ScanWorkbook[[#This Row],[METRC]]="","",_xlfn.CONCAT(ScanWorkbook[[#This Row],[Pheno Abv]],".",RIGHT(ScanWorkbook[[#This Row],[METRC]],6))))</f>
        <v/>
      </c>
      <c r="L1299" s="7" t="s">
        <v>522</v>
      </c>
    </row>
    <row r="1300" spans="1:12" x14ac:dyDescent="0.25">
      <c r="A1300" s="8">
        <v>3</v>
      </c>
      <c r="B1300" s="54" t="s">
        <v>8174</v>
      </c>
      <c r="C1300" s="131" t="s">
        <v>7439</v>
      </c>
      <c r="D1300" s="9">
        <v>8</v>
      </c>
      <c r="E1300" s="8" t="s">
        <v>8228</v>
      </c>
      <c r="F1300" s="7" t="str">
        <f>IF(ISEVEN(ROW(ScanWorkbook[[#This Row],[SCAN INTO THIS COLUMN]])),C1300,"")</f>
        <v>.</v>
      </c>
      <c r="G1300" s="7" t="str">
        <f>IF(ISEVEN(ROW(ScanWorkbook[[#This Row],[SCAN INTO THIS COLUMN]])),C1301,"")</f>
        <v>.</v>
      </c>
      <c r="H1300" s="7" t="str">
        <f>LEFT(ScanWorkbook[[#This Row],[Pheno]],4)</f>
        <v>.</v>
      </c>
      <c r="I1300" s="7" t="str">
        <f>IF(SUM(COUNTIF(ScanWorkbook[[#This Row],[Pheno]],{"*.*"})),LEFT(ScanWorkbook[[#This Row],[Pheno]],7),_xlfn.CONCAT(LEFT(ScanWorkbook[[#This Row],[Pheno]],4),RIGHT(ScanWorkbook[[#This Row],[Pheno]],3)))</f>
        <v>.</v>
      </c>
      <c r="J1300" s="57" t="s">
        <v>8965</v>
      </c>
      <c r="K1300" s="2" t="str">
        <f>IF(ScanWorkbook[[#This Row],[METRC]]=0,"",IF(ScanWorkbook[[#This Row],[METRC]]="","",_xlfn.CONCAT(ScanWorkbook[[#This Row],[Pheno Abv]],".",RIGHT(ScanWorkbook[[#This Row],[METRC]],6))))</f>
        <v>...</v>
      </c>
      <c r="L1300" s="7" t="s">
        <v>522</v>
      </c>
    </row>
    <row r="1301" spans="1:12" x14ac:dyDescent="0.25">
      <c r="A1301" s="8">
        <v>3</v>
      </c>
      <c r="B1301" s="54" t="s">
        <v>8174</v>
      </c>
      <c r="C1301" s="131" t="s">
        <v>7439</v>
      </c>
      <c r="D1301" s="9">
        <v>8</v>
      </c>
      <c r="E1301" s="8" t="s">
        <v>8228</v>
      </c>
      <c r="F1301" s="7" t="str">
        <f>IF(ISEVEN(ROW(ScanWorkbook[[#This Row],[SCAN INTO THIS COLUMN]])),C1301,"")</f>
        <v/>
      </c>
      <c r="G1301" s="7" t="str">
        <f>IF(ISEVEN(ROW(ScanWorkbook[[#This Row],[SCAN INTO THIS COLUMN]])),C1302,"")</f>
        <v/>
      </c>
      <c r="H1301" s="7" t="str">
        <f>LEFT(ScanWorkbook[[#This Row],[Pheno]],4)</f>
        <v/>
      </c>
      <c r="I1301" s="7" t="str">
        <f>IF(SUM(COUNTIF(ScanWorkbook[[#This Row],[Pheno]],{"*.*"})),LEFT(ScanWorkbook[[#This Row],[Pheno]],7),_xlfn.CONCAT(LEFT(ScanWorkbook[[#This Row],[Pheno]],4),RIGHT(ScanWorkbook[[#This Row],[Pheno]],3)))</f>
        <v/>
      </c>
      <c r="J1301" s="57" t="s">
        <v>8965</v>
      </c>
      <c r="K1301" s="2" t="str">
        <f>IF(ScanWorkbook[[#This Row],[METRC]]=0,"",IF(ScanWorkbook[[#This Row],[METRC]]="","",_xlfn.CONCAT(ScanWorkbook[[#This Row],[Pheno Abv]],".",RIGHT(ScanWorkbook[[#This Row],[METRC]],6))))</f>
        <v/>
      </c>
      <c r="L1301" s="7" t="s">
        <v>522</v>
      </c>
    </row>
    <row r="1302" spans="1:12" x14ac:dyDescent="0.25">
      <c r="A1302" s="8">
        <v>3</v>
      </c>
      <c r="B1302" s="54" t="s">
        <v>8174</v>
      </c>
      <c r="C1302" s="131" t="s">
        <v>7439</v>
      </c>
      <c r="D1302" s="9">
        <v>9</v>
      </c>
      <c r="E1302" s="8" t="s">
        <v>8228</v>
      </c>
      <c r="F1302" s="7" t="str">
        <f>IF(ISEVEN(ROW(ScanWorkbook[[#This Row],[SCAN INTO THIS COLUMN]])),C1302,"")</f>
        <v>.</v>
      </c>
      <c r="G1302" s="7" t="str">
        <f>IF(ISEVEN(ROW(ScanWorkbook[[#This Row],[SCAN INTO THIS COLUMN]])),C1303,"")</f>
        <v>.</v>
      </c>
      <c r="H1302" s="7" t="str">
        <f>LEFT(ScanWorkbook[[#This Row],[Pheno]],4)</f>
        <v>.</v>
      </c>
      <c r="I1302" s="7" t="str">
        <f>IF(SUM(COUNTIF(ScanWorkbook[[#This Row],[Pheno]],{"*.*"})),LEFT(ScanWorkbook[[#This Row],[Pheno]],7),_xlfn.CONCAT(LEFT(ScanWorkbook[[#This Row],[Pheno]],4),RIGHT(ScanWorkbook[[#This Row],[Pheno]],3)))</f>
        <v>.</v>
      </c>
      <c r="J1302" s="57" t="s">
        <v>8966</v>
      </c>
      <c r="K1302" s="2" t="str">
        <f>IF(ScanWorkbook[[#This Row],[METRC]]=0,"",IF(ScanWorkbook[[#This Row],[METRC]]="","",_xlfn.CONCAT(ScanWorkbook[[#This Row],[Pheno Abv]],".",RIGHT(ScanWorkbook[[#This Row],[METRC]],6))))</f>
        <v>...</v>
      </c>
      <c r="L1302" s="7" t="s">
        <v>522</v>
      </c>
    </row>
    <row r="1303" spans="1:12" x14ac:dyDescent="0.25">
      <c r="A1303" s="8">
        <v>3</v>
      </c>
      <c r="B1303" s="54" t="s">
        <v>8174</v>
      </c>
      <c r="C1303" s="131" t="s">
        <v>7439</v>
      </c>
      <c r="D1303" s="9">
        <v>9</v>
      </c>
      <c r="E1303" s="8" t="s">
        <v>8228</v>
      </c>
      <c r="F1303" s="7" t="str">
        <f>IF(ISEVEN(ROW(ScanWorkbook[[#This Row],[SCAN INTO THIS COLUMN]])),C1303,"")</f>
        <v/>
      </c>
      <c r="G1303" s="7" t="str">
        <f>IF(ISEVEN(ROW(ScanWorkbook[[#This Row],[SCAN INTO THIS COLUMN]])),C1304,"")</f>
        <v/>
      </c>
      <c r="H1303" s="7" t="str">
        <f>LEFT(ScanWorkbook[[#This Row],[Pheno]],4)</f>
        <v/>
      </c>
      <c r="I1303" s="7" t="str">
        <f>IF(SUM(COUNTIF(ScanWorkbook[[#This Row],[Pheno]],{"*.*"})),LEFT(ScanWorkbook[[#This Row],[Pheno]],7),_xlfn.CONCAT(LEFT(ScanWorkbook[[#This Row],[Pheno]],4),RIGHT(ScanWorkbook[[#This Row],[Pheno]],3)))</f>
        <v/>
      </c>
      <c r="J1303" s="57" t="s">
        <v>8966</v>
      </c>
      <c r="K1303" s="2" t="str">
        <f>IF(ScanWorkbook[[#This Row],[METRC]]=0,"",IF(ScanWorkbook[[#This Row],[METRC]]="","",_xlfn.CONCAT(ScanWorkbook[[#This Row],[Pheno Abv]],".",RIGHT(ScanWorkbook[[#This Row],[METRC]],6))))</f>
        <v/>
      </c>
      <c r="L1303" s="7" t="s">
        <v>522</v>
      </c>
    </row>
    <row r="1304" spans="1:12" x14ac:dyDescent="0.25">
      <c r="A1304" s="8">
        <v>3</v>
      </c>
      <c r="B1304" s="54" t="s">
        <v>8174</v>
      </c>
      <c r="C1304" s="131" t="s">
        <v>7439</v>
      </c>
      <c r="D1304" s="9">
        <v>10</v>
      </c>
      <c r="E1304" s="8" t="s">
        <v>8228</v>
      </c>
      <c r="F1304" s="7" t="str">
        <f>IF(ISEVEN(ROW(ScanWorkbook[[#This Row],[SCAN INTO THIS COLUMN]])),C1304,"")</f>
        <v>.</v>
      </c>
      <c r="G1304" s="7" t="str">
        <f>IF(ISEVEN(ROW(ScanWorkbook[[#This Row],[SCAN INTO THIS COLUMN]])),C1305,"")</f>
        <v>.</v>
      </c>
      <c r="H1304" s="7" t="str">
        <f>LEFT(ScanWorkbook[[#This Row],[Pheno]],4)</f>
        <v>.</v>
      </c>
      <c r="I1304" s="7" t="str">
        <f>IF(SUM(COUNTIF(ScanWorkbook[[#This Row],[Pheno]],{"*.*"})),LEFT(ScanWorkbook[[#This Row],[Pheno]],7),_xlfn.CONCAT(LEFT(ScanWorkbook[[#This Row],[Pheno]],4),RIGHT(ScanWorkbook[[#This Row],[Pheno]],3)))</f>
        <v>.</v>
      </c>
      <c r="J1304" s="57" t="s">
        <v>8967</v>
      </c>
      <c r="K1304" s="2" t="str">
        <f>IF(ScanWorkbook[[#This Row],[METRC]]=0,"",IF(ScanWorkbook[[#This Row],[METRC]]="","",_xlfn.CONCAT(ScanWorkbook[[#This Row],[Pheno Abv]],".",RIGHT(ScanWorkbook[[#This Row],[METRC]],6))))</f>
        <v>...</v>
      </c>
      <c r="L1304" s="7" t="s">
        <v>522</v>
      </c>
    </row>
    <row r="1305" spans="1:12" x14ac:dyDescent="0.25">
      <c r="A1305" s="8">
        <v>3</v>
      </c>
      <c r="B1305" s="54" t="s">
        <v>8174</v>
      </c>
      <c r="C1305" s="131" t="s">
        <v>7439</v>
      </c>
      <c r="D1305" s="9">
        <v>10</v>
      </c>
      <c r="E1305" s="8" t="s">
        <v>8228</v>
      </c>
      <c r="F1305" s="7" t="str">
        <f>IF(ISEVEN(ROW(ScanWorkbook[[#This Row],[SCAN INTO THIS COLUMN]])),C1305,"")</f>
        <v/>
      </c>
      <c r="G1305" s="7" t="str">
        <f>IF(ISEVEN(ROW(ScanWorkbook[[#This Row],[SCAN INTO THIS COLUMN]])),C1306,"")</f>
        <v/>
      </c>
      <c r="H1305" s="7" t="str">
        <f>LEFT(ScanWorkbook[[#This Row],[Pheno]],4)</f>
        <v/>
      </c>
      <c r="I1305" s="7" t="str">
        <f>IF(SUM(COUNTIF(ScanWorkbook[[#This Row],[Pheno]],{"*.*"})),LEFT(ScanWorkbook[[#This Row],[Pheno]],7),_xlfn.CONCAT(LEFT(ScanWorkbook[[#This Row],[Pheno]],4),RIGHT(ScanWorkbook[[#This Row],[Pheno]],3)))</f>
        <v/>
      </c>
      <c r="J1305" s="57" t="s">
        <v>8967</v>
      </c>
      <c r="K1305" s="2" t="str">
        <f>IF(ScanWorkbook[[#This Row],[METRC]]=0,"",IF(ScanWorkbook[[#This Row],[METRC]]="","",_xlfn.CONCAT(ScanWorkbook[[#This Row],[Pheno Abv]],".",RIGHT(ScanWorkbook[[#This Row],[METRC]],6))))</f>
        <v/>
      </c>
      <c r="L1305" s="7" t="s">
        <v>522</v>
      </c>
    </row>
    <row r="1306" spans="1:12" x14ac:dyDescent="0.25">
      <c r="A1306" s="8">
        <v>3</v>
      </c>
      <c r="B1306" s="54" t="s">
        <v>8174</v>
      </c>
      <c r="C1306" s="131" t="s">
        <v>7439</v>
      </c>
      <c r="D1306" s="9">
        <v>11</v>
      </c>
      <c r="E1306" s="8" t="s">
        <v>8228</v>
      </c>
      <c r="F1306" s="7" t="str">
        <f>IF(ISEVEN(ROW(ScanWorkbook[[#This Row],[SCAN INTO THIS COLUMN]])),C1306,"")</f>
        <v>.</v>
      </c>
      <c r="G1306" s="7" t="str">
        <f>IF(ISEVEN(ROW(ScanWorkbook[[#This Row],[SCAN INTO THIS COLUMN]])),C1307,"")</f>
        <v>.</v>
      </c>
      <c r="H1306" s="7" t="str">
        <f>LEFT(ScanWorkbook[[#This Row],[Pheno]],4)</f>
        <v>.</v>
      </c>
      <c r="I1306" s="7" t="str">
        <f>IF(SUM(COUNTIF(ScanWorkbook[[#This Row],[Pheno]],{"*.*"})),LEFT(ScanWorkbook[[#This Row],[Pheno]],7),_xlfn.CONCAT(LEFT(ScanWorkbook[[#This Row],[Pheno]],4),RIGHT(ScanWorkbook[[#This Row],[Pheno]],3)))</f>
        <v>.</v>
      </c>
      <c r="J1306" s="57" t="s">
        <v>8968</v>
      </c>
      <c r="K1306" s="2" t="str">
        <f>IF(ScanWorkbook[[#This Row],[METRC]]=0,"",IF(ScanWorkbook[[#This Row],[METRC]]="","",_xlfn.CONCAT(ScanWorkbook[[#This Row],[Pheno Abv]],".",RIGHT(ScanWorkbook[[#This Row],[METRC]],6))))</f>
        <v>...</v>
      </c>
      <c r="L1306" s="7" t="s">
        <v>522</v>
      </c>
    </row>
    <row r="1307" spans="1:12" x14ac:dyDescent="0.25">
      <c r="A1307" s="8">
        <v>3</v>
      </c>
      <c r="B1307" s="54" t="s">
        <v>8174</v>
      </c>
      <c r="C1307" s="131" t="s">
        <v>7439</v>
      </c>
      <c r="D1307" s="9">
        <v>11</v>
      </c>
      <c r="E1307" s="8" t="s">
        <v>8228</v>
      </c>
      <c r="F1307" s="7" t="str">
        <f>IF(ISEVEN(ROW(ScanWorkbook[[#This Row],[SCAN INTO THIS COLUMN]])),C1307,"")</f>
        <v/>
      </c>
      <c r="G1307" s="7" t="str">
        <f>IF(ISEVEN(ROW(ScanWorkbook[[#This Row],[SCAN INTO THIS COLUMN]])),C1308,"")</f>
        <v/>
      </c>
      <c r="H1307" s="7" t="str">
        <f>LEFT(ScanWorkbook[[#This Row],[Pheno]],4)</f>
        <v/>
      </c>
      <c r="I1307" s="7" t="str">
        <f>IF(SUM(COUNTIF(ScanWorkbook[[#This Row],[Pheno]],{"*.*"})),LEFT(ScanWorkbook[[#This Row],[Pheno]],7),_xlfn.CONCAT(LEFT(ScanWorkbook[[#This Row],[Pheno]],4),RIGHT(ScanWorkbook[[#This Row],[Pheno]],3)))</f>
        <v/>
      </c>
      <c r="J1307" s="57" t="s">
        <v>8968</v>
      </c>
      <c r="K1307" s="2" t="str">
        <f>IF(ScanWorkbook[[#This Row],[METRC]]=0,"",IF(ScanWorkbook[[#This Row],[METRC]]="","",_xlfn.CONCAT(ScanWorkbook[[#This Row],[Pheno Abv]],".",RIGHT(ScanWorkbook[[#This Row],[METRC]],6))))</f>
        <v/>
      </c>
      <c r="L1307" s="7" t="s">
        <v>522</v>
      </c>
    </row>
    <row r="1308" spans="1:12" x14ac:dyDescent="0.25">
      <c r="A1308" s="8">
        <v>3</v>
      </c>
      <c r="B1308" s="54" t="s">
        <v>8174</v>
      </c>
      <c r="C1308" s="131" t="s">
        <v>7439</v>
      </c>
      <c r="D1308" s="9">
        <v>12</v>
      </c>
      <c r="E1308" s="8" t="s">
        <v>8228</v>
      </c>
      <c r="F1308" s="7" t="str">
        <f>IF(ISEVEN(ROW(ScanWorkbook[[#This Row],[SCAN INTO THIS COLUMN]])),C1308,"")</f>
        <v>.</v>
      </c>
      <c r="G1308" s="7" t="str">
        <f>IF(ISEVEN(ROW(ScanWorkbook[[#This Row],[SCAN INTO THIS COLUMN]])),C1309,"")</f>
        <v>.</v>
      </c>
      <c r="H1308" s="7" t="str">
        <f>LEFT(ScanWorkbook[[#This Row],[Pheno]],4)</f>
        <v>.</v>
      </c>
      <c r="I1308" s="7" t="str">
        <f>IF(SUM(COUNTIF(ScanWorkbook[[#This Row],[Pheno]],{"*.*"})),LEFT(ScanWorkbook[[#This Row],[Pheno]],7),_xlfn.CONCAT(LEFT(ScanWorkbook[[#This Row],[Pheno]],4),RIGHT(ScanWorkbook[[#This Row],[Pheno]],3)))</f>
        <v>.</v>
      </c>
      <c r="J1308" s="57" t="s">
        <v>8969</v>
      </c>
      <c r="K1308" s="2" t="str">
        <f>IF(ScanWorkbook[[#This Row],[METRC]]=0,"",IF(ScanWorkbook[[#This Row],[METRC]]="","",_xlfn.CONCAT(ScanWorkbook[[#This Row],[Pheno Abv]],".",RIGHT(ScanWorkbook[[#This Row],[METRC]],6))))</f>
        <v>...</v>
      </c>
      <c r="L1308" s="7" t="s">
        <v>522</v>
      </c>
    </row>
    <row r="1309" spans="1:12" x14ac:dyDescent="0.25">
      <c r="A1309" s="8">
        <v>3</v>
      </c>
      <c r="B1309" s="54" t="s">
        <v>8174</v>
      </c>
      <c r="C1309" s="131" t="s">
        <v>7439</v>
      </c>
      <c r="D1309" s="9">
        <v>12</v>
      </c>
      <c r="E1309" s="8" t="s">
        <v>8228</v>
      </c>
      <c r="F1309" s="7" t="str">
        <f>IF(ISEVEN(ROW(ScanWorkbook[[#This Row],[SCAN INTO THIS COLUMN]])),C1309,"")</f>
        <v/>
      </c>
      <c r="G1309" s="7" t="str">
        <f>IF(ISEVEN(ROW(ScanWorkbook[[#This Row],[SCAN INTO THIS COLUMN]])),C1310,"")</f>
        <v/>
      </c>
      <c r="H1309" s="7" t="str">
        <f>LEFT(ScanWorkbook[[#This Row],[Pheno]],4)</f>
        <v/>
      </c>
      <c r="I1309" s="7" t="str">
        <f>IF(SUM(COUNTIF(ScanWorkbook[[#This Row],[Pheno]],{"*.*"})),LEFT(ScanWorkbook[[#This Row],[Pheno]],7),_xlfn.CONCAT(LEFT(ScanWorkbook[[#This Row],[Pheno]],4),RIGHT(ScanWorkbook[[#This Row],[Pheno]],3)))</f>
        <v/>
      </c>
      <c r="J1309" s="57" t="s">
        <v>8969</v>
      </c>
      <c r="K1309" s="2" t="str">
        <f>IF(ScanWorkbook[[#This Row],[METRC]]=0,"",IF(ScanWorkbook[[#This Row],[METRC]]="","",_xlfn.CONCAT(ScanWorkbook[[#This Row],[Pheno Abv]],".",RIGHT(ScanWorkbook[[#This Row],[METRC]],6))))</f>
        <v/>
      </c>
      <c r="L1309" s="7" t="s">
        <v>522</v>
      </c>
    </row>
    <row r="1310" spans="1:12" x14ac:dyDescent="0.25">
      <c r="A1310" s="8">
        <v>3</v>
      </c>
      <c r="B1310" s="54" t="s">
        <v>8174</v>
      </c>
      <c r="C1310" s="131" t="s">
        <v>7439</v>
      </c>
      <c r="D1310" s="9">
        <v>13</v>
      </c>
      <c r="E1310" s="8" t="s">
        <v>8228</v>
      </c>
      <c r="F1310" s="7" t="str">
        <f>IF(ISEVEN(ROW(ScanWorkbook[[#This Row],[SCAN INTO THIS COLUMN]])),C1310,"")</f>
        <v>.</v>
      </c>
      <c r="G1310" s="7" t="str">
        <f>IF(ISEVEN(ROW(ScanWorkbook[[#This Row],[SCAN INTO THIS COLUMN]])),C1311,"")</f>
        <v>.</v>
      </c>
      <c r="H1310" s="7" t="str">
        <f>LEFT(ScanWorkbook[[#This Row],[Pheno]],4)</f>
        <v>.</v>
      </c>
      <c r="I1310" s="7" t="str">
        <f>IF(SUM(COUNTIF(ScanWorkbook[[#This Row],[Pheno]],{"*.*"})),LEFT(ScanWorkbook[[#This Row],[Pheno]],7),_xlfn.CONCAT(LEFT(ScanWorkbook[[#This Row],[Pheno]],4),RIGHT(ScanWorkbook[[#This Row],[Pheno]],3)))</f>
        <v>.</v>
      </c>
      <c r="J1310" s="57" t="s">
        <v>8970</v>
      </c>
      <c r="K1310" s="2" t="str">
        <f>IF(ScanWorkbook[[#This Row],[METRC]]=0,"",IF(ScanWorkbook[[#This Row],[METRC]]="","",_xlfn.CONCAT(ScanWorkbook[[#This Row],[Pheno Abv]],".",RIGHT(ScanWorkbook[[#This Row],[METRC]],6))))</f>
        <v>...</v>
      </c>
      <c r="L1310" s="7" t="s">
        <v>522</v>
      </c>
    </row>
    <row r="1311" spans="1:12" x14ac:dyDescent="0.25">
      <c r="A1311" s="8">
        <v>3</v>
      </c>
      <c r="B1311" s="54" t="s">
        <v>8174</v>
      </c>
      <c r="C1311" s="131" t="s">
        <v>7439</v>
      </c>
      <c r="D1311" s="9">
        <v>13</v>
      </c>
      <c r="E1311" s="8" t="s">
        <v>8228</v>
      </c>
      <c r="F1311" s="7" t="str">
        <f>IF(ISEVEN(ROW(ScanWorkbook[[#This Row],[SCAN INTO THIS COLUMN]])),C1311,"")</f>
        <v/>
      </c>
      <c r="G1311" s="7" t="str">
        <f>IF(ISEVEN(ROW(ScanWorkbook[[#This Row],[SCAN INTO THIS COLUMN]])),C1312,"")</f>
        <v/>
      </c>
      <c r="H1311" s="7" t="str">
        <f>LEFT(ScanWorkbook[[#This Row],[Pheno]],4)</f>
        <v/>
      </c>
      <c r="I1311" s="7" t="str">
        <f>IF(SUM(COUNTIF(ScanWorkbook[[#This Row],[Pheno]],{"*.*"})),LEFT(ScanWorkbook[[#This Row],[Pheno]],7),_xlfn.CONCAT(LEFT(ScanWorkbook[[#This Row],[Pheno]],4),RIGHT(ScanWorkbook[[#This Row],[Pheno]],3)))</f>
        <v/>
      </c>
      <c r="J1311" s="57" t="s">
        <v>8970</v>
      </c>
      <c r="K1311" s="2" t="str">
        <f>IF(ScanWorkbook[[#This Row],[METRC]]=0,"",IF(ScanWorkbook[[#This Row],[METRC]]="","",_xlfn.CONCAT(ScanWorkbook[[#This Row],[Pheno Abv]],".",RIGHT(ScanWorkbook[[#This Row],[METRC]],6))))</f>
        <v/>
      </c>
      <c r="L1311" s="7" t="s">
        <v>522</v>
      </c>
    </row>
    <row r="1312" spans="1:12" x14ac:dyDescent="0.25">
      <c r="A1312" s="8">
        <v>3</v>
      </c>
      <c r="B1312" s="54" t="s">
        <v>8174</v>
      </c>
      <c r="C1312" s="131" t="s">
        <v>7439</v>
      </c>
      <c r="D1312" s="9">
        <v>14</v>
      </c>
      <c r="E1312" s="8" t="s">
        <v>8228</v>
      </c>
      <c r="F1312" s="7" t="str">
        <f>IF(ISEVEN(ROW(ScanWorkbook[[#This Row],[SCAN INTO THIS COLUMN]])),C1312,"")</f>
        <v>.</v>
      </c>
      <c r="G1312" s="7" t="str">
        <f>IF(ISEVEN(ROW(ScanWorkbook[[#This Row],[SCAN INTO THIS COLUMN]])),C1313,"")</f>
        <v>.</v>
      </c>
      <c r="H1312" s="7" t="str">
        <f>LEFT(ScanWorkbook[[#This Row],[Pheno]],4)</f>
        <v>.</v>
      </c>
      <c r="I1312" s="7" t="str">
        <f>IF(SUM(COUNTIF(ScanWorkbook[[#This Row],[Pheno]],{"*.*"})),LEFT(ScanWorkbook[[#This Row],[Pheno]],7),_xlfn.CONCAT(LEFT(ScanWorkbook[[#This Row],[Pheno]],4),RIGHT(ScanWorkbook[[#This Row],[Pheno]],3)))</f>
        <v>.</v>
      </c>
      <c r="J1312" s="57" t="s">
        <v>8971</v>
      </c>
      <c r="K1312" s="2" t="str">
        <f>IF(ScanWorkbook[[#This Row],[METRC]]=0,"",IF(ScanWorkbook[[#This Row],[METRC]]="","",_xlfn.CONCAT(ScanWorkbook[[#This Row],[Pheno Abv]],".",RIGHT(ScanWorkbook[[#This Row],[METRC]],6))))</f>
        <v>...</v>
      </c>
      <c r="L1312" s="7" t="s">
        <v>522</v>
      </c>
    </row>
    <row r="1313" spans="1:12" x14ac:dyDescent="0.25">
      <c r="A1313" s="8">
        <v>3</v>
      </c>
      <c r="B1313" s="54" t="s">
        <v>8174</v>
      </c>
      <c r="C1313" s="131" t="s">
        <v>7439</v>
      </c>
      <c r="D1313" s="9">
        <v>14</v>
      </c>
      <c r="E1313" s="8" t="s">
        <v>8228</v>
      </c>
      <c r="F1313" s="7" t="str">
        <f>IF(ISEVEN(ROW(ScanWorkbook[[#This Row],[SCAN INTO THIS COLUMN]])),C1313,"")</f>
        <v/>
      </c>
      <c r="G1313" s="7" t="str">
        <f>IF(ISEVEN(ROW(ScanWorkbook[[#This Row],[SCAN INTO THIS COLUMN]])),C1314,"")</f>
        <v/>
      </c>
      <c r="H1313" s="7" t="str">
        <f>LEFT(ScanWorkbook[[#This Row],[Pheno]],4)</f>
        <v/>
      </c>
      <c r="I1313" s="7" t="str">
        <f>IF(SUM(COUNTIF(ScanWorkbook[[#This Row],[Pheno]],{"*.*"})),LEFT(ScanWorkbook[[#This Row],[Pheno]],7),_xlfn.CONCAT(LEFT(ScanWorkbook[[#This Row],[Pheno]],4),RIGHT(ScanWorkbook[[#This Row],[Pheno]],3)))</f>
        <v/>
      </c>
      <c r="J1313" s="57" t="s">
        <v>8971</v>
      </c>
      <c r="K1313" s="2" t="str">
        <f>IF(ScanWorkbook[[#This Row],[METRC]]=0,"",IF(ScanWorkbook[[#This Row],[METRC]]="","",_xlfn.CONCAT(ScanWorkbook[[#This Row],[Pheno Abv]],".",RIGHT(ScanWorkbook[[#This Row],[METRC]],6))))</f>
        <v/>
      </c>
      <c r="L1313" s="7" t="s">
        <v>522</v>
      </c>
    </row>
    <row r="1314" spans="1:12" x14ac:dyDescent="0.25">
      <c r="A1314" s="8">
        <v>3</v>
      </c>
      <c r="B1314" s="54" t="s">
        <v>8174</v>
      </c>
      <c r="C1314" s="131" t="s">
        <v>7439</v>
      </c>
      <c r="D1314" s="9">
        <v>15</v>
      </c>
      <c r="E1314" s="8" t="s">
        <v>8228</v>
      </c>
      <c r="F1314" s="7" t="str">
        <f>IF(ISEVEN(ROW(ScanWorkbook[[#This Row],[SCAN INTO THIS COLUMN]])),C1314,"")</f>
        <v>.</v>
      </c>
      <c r="G1314" s="7" t="str">
        <f>IF(ISEVEN(ROW(ScanWorkbook[[#This Row],[SCAN INTO THIS COLUMN]])),C1315,"")</f>
        <v>.</v>
      </c>
      <c r="H1314" s="7" t="str">
        <f>LEFT(ScanWorkbook[[#This Row],[Pheno]],4)</f>
        <v>.</v>
      </c>
      <c r="I1314" s="7" t="str">
        <f>IF(SUM(COUNTIF(ScanWorkbook[[#This Row],[Pheno]],{"*.*"})),LEFT(ScanWorkbook[[#This Row],[Pheno]],7),_xlfn.CONCAT(LEFT(ScanWorkbook[[#This Row],[Pheno]],4),RIGHT(ScanWorkbook[[#This Row],[Pheno]],3)))</f>
        <v>.</v>
      </c>
      <c r="J1314" s="57" t="s">
        <v>8972</v>
      </c>
      <c r="K1314" s="2" t="str">
        <f>IF(ScanWorkbook[[#This Row],[METRC]]=0,"",IF(ScanWorkbook[[#This Row],[METRC]]="","",_xlfn.CONCAT(ScanWorkbook[[#This Row],[Pheno Abv]],".",RIGHT(ScanWorkbook[[#This Row],[METRC]],6))))</f>
        <v>...</v>
      </c>
      <c r="L1314" s="7" t="s">
        <v>522</v>
      </c>
    </row>
    <row r="1315" spans="1:12" x14ac:dyDescent="0.25">
      <c r="A1315" s="8">
        <v>3</v>
      </c>
      <c r="B1315" s="54" t="s">
        <v>8174</v>
      </c>
      <c r="C1315" s="131" t="s">
        <v>7439</v>
      </c>
      <c r="D1315" s="9">
        <v>15</v>
      </c>
      <c r="E1315" s="8" t="s">
        <v>8228</v>
      </c>
      <c r="F1315" s="7" t="str">
        <f>IF(ISEVEN(ROW(ScanWorkbook[[#This Row],[SCAN INTO THIS COLUMN]])),C1315,"")</f>
        <v/>
      </c>
      <c r="G1315" s="7" t="str">
        <f>IF(ISEVEN(ROW(ScanWorkbook[[#This Row],[SCAN INTO THIS COLUMN]])),C1316,"")</f>
        <v/>
      </c>
      <c r="H1315" s="7" t="str">
        <f>LEFT(ScanWorkbook[[#This Row],[Pheno]],4)</f>
        <v/>
      </c>
      <c r="I1315" s="7" t="str">
        <f>IF(SUM(COUNTIF(ScanWorkbook[[#This Row],[Pheno]],{"*.*"})),LEFT(ScanWorkbook[[#This Row],[Pheno]],7),_xlfn.CONCAT(LEFT(ScanWorkbook[[#This Row],[Pheno]],4),RIGHT(ScanWorkbook[[#This Row],[Pheno]],3)))</f>
        <v/>
      </c>
      <c r="J1315" s="57" t="s">
        <v>8972</v>
      </c>
      <c r="K1315" s="2" t="str">
        <f>IF(ScanWorkbook[[#This Row],[METRC]]=0,"",IF(ScanWorkbook[[#This Row],[METRC]]="","",_xlfn.CONCAT(ScanWorkbook[[#This Row],[Pheno Abv]],".",RIGHT(ScanWorkbook[[#This Row],[METRC]],6))))</f>
        <v/>
      </c>
      <c r="L1315" s="7" t="s">
        <v>522</v>
      </c>
    </row>
    <row r="1316" spans="1:12" x14ac:dyDescent="0.25">
      <c r="A1316" s="8">
        <v>3</v>
      </c>
      <c r="B1316" s="54" t="s">
        <v>8174</v>
      </c>
      <c r="C1316" s="131" t="s">
        <v>7439</v>
      </c>
      <c r="D1316" s="9">
        <v>16</v>
      </c>
      <c r="E1316" s="8" t="s">
        <v>8228</v>
      </c>
      <c r="F1316" s="7" t="str">
        <f>IF(ISEVEN(ROW(ScanWorkbook[[#This Row],[SCAN INTO THIS COLUMN]])),C1316,"")</f>
        <v>.</v>
      </c>
      <c r="G1316" s="7" t="str">
        <f>IF(ISEVEN(ROW(ScanWorkbook[[#This Row],[SCAN INTO THIS COLUMN]])),C1317,"")</f>
        <v>.</v>
      </c>
      <c r="H1316" s="7" t="str">
        <f>LEFT(ScanWorkbook[[#This Row],[Pheno]],4)</f>
        <v>.</v>
      </c>
      <c r="I1316" s="7" t="str">
        <f>IF(SUM(COUNTIF(ScanWorkbook[[#This Row],[Pheno]],{"*.*"})),LEFT(ScanWorkbook[[#This Row],[Pheno]],7),_xlfn.CONCAT(LEFT(ScanWorkbook[[#This Row],[Pheno]],4),RIGHT(ScanWorkbook[[#This Row],[Pheno]],3)))</f>
        <v>.</v>
      </c>
      <c r="J1316" s="57" t="s">
        <v>8973</v>
      </c>
      <c r="K1316" s="2" t="str">
        <f>IF(ScanWorkbook[[#This Row],[METRC]]=0,"",IF(ScanWorkbook[[#This Row],[METRC]]="","",_xlfn.CONCAT(ScanWorkbook[[#This Row],[Pheno Abv]],".",RIGHT(ScanWorkbook[[#This Row],[METRC]],6))))</f>
        <v>...</v>
      </c>
      <c r="L1316" s="7" t="s">
        <v>522</v>
      </c>
    </row>
    <row r="1317" spans="1:12" x14ac:dyDescent="0.25">
      <c r="A1317" s="8">
        <v>3</v>
      </c>
      <c r="B1317" s="54" t="s">
        <v>8174</v>
      </c>
      <c r="C1317" s="131" t="s">
        <v>7439</v>
      </c>
      <c r="D1317" s="9">
        <v>16</v>
      </c>
      <c r="E1317" s="8" t="s">
        <v>8228</v>
      </c>
      <c r="F1317" s="7" t="str">
        <f>IF(ISEVEN(ROW(ScanWorkbook[[#This Row],[SCAN INTO THIS COLUMN]])),C1317,"")</f>
        <v/>
      </c>
      <c r="G1317" s="7" t="str">
        <f>IF(ISEVEN(ROW(ScanWorkbook[[#This Row],[SCAN INTO THIS COLUMN]])),C1318,"")</f>
        <v/>
      </c>
      <c r="H1317" s="7" t="str">
        <f>LEFT(ScanWorkbook[[#This Row],[Pheno]],4)</f>
        <v/>
      </c>
      <c r="I1317" s="7" t="str">
        <f>IF(SUM(COUNTIF(ScanWorkbook[[#This Row],[Pheno]],{"*.*"})),LEFT(ScanWorkbook[[#This Row],[Pheno]],7),_xlfn.CONCAT(LEFT(ScanWorkbook[[#This Row],[Pheno]],4),RIGHT(ScanWorkbook[[#This Row],[Pheno]],3)))</f>
        <v/>
      </c>
      <c r="J1317" s="57" t="s">
        <v>8973</v>
      </c>
      <c r="K1317" s="2" t="str">
        <f>IF(ScanWorkbook[[#This Row],[METRC]]=0,"",IF(ScanWorkbook[[#This Row],[METRC]]="","",_xlfn.CONCAT(ScanWorkbook[[#This Row],[Pheno Abv]],".",RIGHT(ScanWorkbook[[#This Row],[METRC]],6))))</f>
        <v/>
      </c>
      <c r="L1317" s="7" t="s">
        <v>522</v>
      </c>
    </row>
    <row r="1318" spans="1:12" x14ac:dyDescent="0.25">
      <c r="A1318" s="8">
        <v>3</v>
      </c>
      <c r="B1318" s="54" t="s">
        <v>8174</v>
      </c>
      <c r="C1318" s="131" t="s">
        <v>7439</v>
      </c>
      <c r="D1318" s="9">
        <v>17</v>
      </c>
      <c r="E1318" s="8" t="s">
        <v>8228</v>
      </c>
      <c r="F1318" s="7" t="str">
        <f>IF(ISEVEN(ROW(ScanWorkbook[[#This Row],[SCAN INTO THIS COLUMN]])),C1318,"")</f>
        <v>.</v>
      </c>
      <c r="G1318" s="7" t="str">
        <f>IF(ISEVEN(ROW(ScanWorkbook[[#This Row],[SCAN INTO THIS COLUMN]])),C1319,"")</f>
        <v>.</v>
      </c>
      <c r="H1318" s="7" t="str">
        <f>LEFT(ScanWorkbook[[#This Row],[Pheno]],4)</f>
        <v>.</v>
      </c>
      <c r="I1318" s="7" t="str">
        <f>IF(SUM(COUNTIF(ScanWorkbook[[#This Row],[Pheno]],{"*.*"})),LEFT(ScanWorkbook[[#This Row],[Pheno]],7),_xlfn.CONCAT(LEFT(ScanWorkbook[[#This Row],[Pheno]],4),RIGHT(ScanWorkbook[[#This Row],[Pheno]],3)))</f>
        <v>.</v>
      </c>
      <c r="J1318" s="57" t="s">
        <v>8974</v>
      </c>
      <c r="K1318" s="2" t="str">
        <f>IF(ScanWorkbook[[#This Row],[METRC]]=0,"",IF(ScanWorkbook[[#This Row],[METRC]]="","",_xlfn.CONCAT(ScanWorkbook[[#This Row],[Pheno Abv]],".",RIGHT(ScanWorkbook[[#This Row],[METRC]],6))))</f>
        <v>...</v>
      </c>
      <c r="L1318" s="7" t="s">
        <v>522</v>
      </c>
    </row>
    <row r="1319" spans="1:12" x14ac:dyDescent="0.25">
      <c r="A1319" s="8">
        <v>3</v>
      </c>
      <c r="B1319" s="54" t="s">
        <v>8174</v>
      </c>
      <c r="C1319" s="131" t="s">
        <v>7439</v>
      </c>
      <c r="D1319" s="9">
        <v>17</v>
      </c>
      <c r="E1319" s="8" t="s">
        <v>8228</v>
      </c>
      <c r="F1319" s="7" t="str">
        <f>IF(ISEVEN(ROW(ScanWorkbook[[#This Row],[SCAN INTO THIS COLUMN]])),C1319,"")</f>
        <v/>
      </c>
      <c r="G1319" s="7" t="str">
        <f>IF(ISEVEN(ROW(ScanWorkbook[[#This Row],[SCAN INTO THIS COLUMN]])),C1320,"")</f>
        <v/>
      </c>
      <c r="H1319" s="7" t="str">
        <f>LEFT(ScanWorkbook[[#This Row],[Pheno]],4)</f>
        <v/>
      </c>
      <c r="I1319" s="7" t="str">
        <f>IF(SUM(COUNTIF(ScanWorkbook[[#This Row],[Pheno]],{"*.*"})),LEFT(ScanWorkbook[[#This Row],[Pheno]],7),_xlfn.CONCAT(LEFT(ScanWorkbook[[#This Row],[Pheno]],4),RIGHT(ScanWorkbook[[#This Row],[Pheno]],3)))</f>
        <v/>
      </c>
      <c r="J1319" s="57" t="s">
        <v>8974</v>
      </c>
      <c r="K1319" s="2" t="str">
        <f>IF(ScanWorkbook[[#This Row],[METRC]]=0,"",IF(ScanWorkbook[[#This Row],[METRC]]="","",_xlfn.CONCAT(ScanWorkbook[[#This Row],[Pheno Abv]],".",RIGHT(ScanWorkbook[[#This Row],[METRC]],6))))</f>
        <v/>
      </c>
      <c r="L1319" s="7" t="s">
        <v>522</v>
      </c>
    </row>
    <row r="1320" spans="1:12" x14ac:dyDescent="0.25">
      <c r="A1320" s="8">
        <v>3</v>
      </c>
      <c r="B1320" s="54" t="s">
        <v>8174</v>
      </c>
      <c r="C1320" s="131" t="s">
        <v>7439</v>
      </c>
      <c r="D1320" s="9">
        <v>18</v>
      </c>
      <c r="E1320" s="8" t="s">
        <v>8228</v>
      </c>
      <c r="F1320" s="7" t="str">
        <f>IF(ISEVEN(ROW(ScanWorkbook[[#This Row],[SCAN INTO THIS COLUMN]])),C1320,"")</f>
        <v>.</v>
      </c>
      <c r="G1320" s="7" t="str">
        <f>IF(ISEVEN(ROW(ScanWorkbook[[#This Row],[SCAN INTO THIS COLUMN]])),C1321,"")</f>
        <v>.</v>
      </c>
      <c r="H1320" s="7" t="str">
        <f>LEFT(ScanWorkbook[[#This Row],[Pheno]],4)</f>
        <v>.</v>
      </c>
      <c r="I1320" s="7" t="str">
        <f>IF(SUM(COUNTIF(ScanWorkbook[[#This Row],[Pheno]],{"*.*"})),LEFT(ScanWorkbook[[#This Row],[Pheno]],7),_xlfn.CONCAT(LEFT(ScanWorkbook[[#This Row],[Pheno]],4),RIGHT(ScanWorkbook[[#This Row],[Pheno]],3)))</f>
        <v>.</v>
      </c>
      <c r="J1320" s="57" t="s">
        <v>8975</v>
      </c>
      <c r="K1320" s="2" t="str">
        <f>IF(ScanWorkbook[[#This Row],[METRC]]=0,"",IF(ScanWorkbook[[#This Row],[METRC]]="","",_xlfn.CONCAT(ScanWorkbook[[#This Row],[Pheno Abv]],".",RIGHT(ScanWorkbook[[#This Row],[METRC]],6))))</f>
        <v>...</v>
      </c>
      <c r="L1320" s="7" t="s">
        <v>522</v>
      </c>
    </row>
    <row r="1321" spans="1:12" x14ac:dyDescent="0.25">
      <c r="A1321" s="8">
        <v>3</v>
      </c>
      <c r="B1321" s="54" t="s">
        <v>8174</v>
      </c>
      <c r="C1321" s="131" t="s">
        <v>7439</v>
      </c>
      <c r="D1321" s="9">
        <v>18</v>
      </c>
      <c r="E1321" s="8" t="s">
        <v>8228</v>
      </c>
      <c r="F1321" s="7" t="str">
        <f>IF(ISEVEN(ROW(ScanWorkbook[[#This Row],[SCAN INTO THIS COLUMN]])),C1321,"")</f>
        <v/>
      </c>
      <c r="G1321" s="7" t="str">
        <f>IF(ISEVEN(ROW(ScanWorkbook[[#This Row],[SCAN INTO THIS COLUMN]])),C1322,"")</f>
        <v/>
      </c>
      <c r="H1321" s="7" t="str">
        <f>LEFT(ScanWorkbook[[#This Row],[Pheno]],4)</f>
        <v/>
      </c>
      <c r="I1321" s="7" t="str">
        <f>IF(SUM(COUNTIF(ScanWorkbook[[#This Row],[Pheno]],{"*.*"})),LEFT(ScanWorkbook[[#This Row],[Pheno]],7),_xlfn.CONCAT(LEFT(ScanWorkbook[[#This Row],[Pheno]],4),RIGHT(ScanWorkbook[[#This Row],[Pheno]],3)))</f>
        <v/>
      </c>
      <c r="J1321" s="57" t="s">
        <v>8975</v>
      </c>
      <c r="K1321" s="2" t="str">
        <f>IF(ScanWorkbook[[#This Row],[METRC]]=0,"",IF(ScanWorkbook[[#This Row],[METRC]]="","",_xlfn.CONCAT(ScanWorkbook[[#This Row],[Pheno Abv]],".",RIGHT(ScanWorkbook[[#This Row],[METRC]],6))))</f>
        <v/>
      </c>
      <c r="L1321" s="7" t="s">
        <v>522</v>
      </c>
    </row>
    <row r="1322" spans="1:12" x14ac:dyDescent="0.25">
      <c r="A1322" s="8">
        <v>3</v>
      </c>
      <c r="B1322" s="54" t="s">
        <v>8174</v>
      </c>
      <c r="C1322" s="131" t="s">
        <v>7439</v>
      </c>
      <c r="D1322" s="9">
        <v>19</v>
      </c>
      <c r="E1322" s="8" t="s">
        <v>8228</v>
      </c>
      <c r="F1322" s="7" t="str">
        <f>IF(ISEVEN(ROW(ScanWorkbook[[#This Row],[SCAN INTO THIS COLUMN]])),C1322,"")</f>
        <v>.</v>
      </c>
      <c r="G1322" s="7" t="str">
        <f>IF(ISEVEN(ROW(ScanWorkbook[[#This Row],[SCAN INTO THIS COLUMN]])),C1323,"")</f>
        <v>.</v>
      </c>
      <c r="H1322" s="7" t="str">
        <f>LEFT(ScanWorkbook[[#This Row],[Pheno]],4)</f>
        <v>.</v>
      </c>
      <c r="I1322" s="7" t="str">
        <f>IF(SUM(COUNTIF(ScanWorkbook[[#This Row],[Pheno]],{"*.*"})),LEFT(ScanWorkbook[[#This Row],[Pheno]],7),_xlfn.CONCAT(LEFT(ScanWorkbook[[#This Row],[Pheno]],4),RIGHT(ScanWorkbook[[#This Row],[Pheno]],3)))</f>
        <v>.</v>
      </c>
      <c r="J1322" s="57" t="s">
        <v>8976</v>
      </c>
      <c r="K1322" s="2" t="str">
        <f>IF(ScanWorkbook[[#This Row],[METRC]]=0,"",IF(ScanWorkbook[[#This Row],[METRC]]="","",_xlfn.CONCAT(ScanWorkbook[[#This Row],[Pheno Abv]],".",RIGHT(ScanWorkbook[[#This Row],[METRC]],6))))</f>
        <v>...</v>
      </c>
      <c r="L1322" s="7" t="s">
        <v>522</v>
      </c>
    </row>
    <row r="1323" spans="1:12" x14ac:dyDescent="0.25">
      <c r="A1323" s="8">
        <v>3</v>
      </c>
      <c r="B1323" s="54" t="s">
        <v>8174</v>
      </c>
      <c r="C1323" s="131" t="s">
        <v>7439</v>
      </c>
      <c r="D1323" s="9">
        <v>19</v>
      </c>
      <c r="E1323" s="8" t="s">
        <v>8228</v>
      </c>
      <c r="F1323" s="7" t="str">
        <f>IF(ISEVEN(ROW(ScanWorkbook[[#This Row],[SCAN INTO THIS COLUMN]])),C1323,"")</f>
        <v/>
      </c>
      <c r="G1323" s="7" t="str">
        <f>IF(ISEVEN(ROW(ScanWorkbook[[#This Row],[SCAN INTO THIS COLUMN]])),C1324,"")</f>
        <v/>
      </c>
      <c r="H1323" s="7" t="str">
        <f>LEFT(ScanWorkbook[[#This Row],[Pheno]],4)</f>
        <v/>
      </c>
      <c r="I1323" s="7" t="str">
        <f>IF(SUM(COUNTIF(ScanWorkbook[[#This Row],[Pheno]],{"*.*"})),LEFT(ScanWorkbook[[#This Row],[Pheno]],7),_xlfn.CONCAT(LEFT(ScanWorkbook[[#This Row],[Pheno]],4),RIGHT(ScanWorkbook[[#This Row],[Pheno]],3)))</f>
        <v/>
      </c>
      <c r="J1323" s="57" t="s">
        <v>8976</v>
      </c>
      <c r="K1323" s="2" t="str">
        <f>IF(ScanWorkbook[[#This Row],[METRC]]=0,"",IF(ScanWorkbook[[#This Row],[METRC]]="","",_xlfn.CONCAT(ScanWorkbook[[#This Row],[Pheno Abv]],".",RIGHT(ScanWorkbook[[#This Row],[METRC]],6))))</f>
        <v/>
      </c>
      <c r="L1323" s="7" t="s">
        <v>522</v>
      </c>
    </row>
    <row r="1324" spans="1:12" x14ac:dyDescent="0.25">
      <c r="A1324" s="8">
        <v>3</v>
      </c>
      <c r="B1324" s="54" t="s">
        <v>8174</v>
      </c>
      <c r="C1324" s="131" t="s">
        <v>7439</v>
      </c>
      <c r="D1324" s="9">
        <v>20</v>
      </c>
      <c r="E1324" s="8" t="s">
        <v>8228</v>
      </c>
      <c r="F1324" s="7" t="str">
        <f>IF(ISEVEN(ROW(ScanWorkbook[[#This Row],[SCAN INTO THIS COLUMN]])),C1324,"")</f>
        <v>.</v>
      </c>
      <c r="G1324" s="7" t="str">
        <f>IF(ISEVEN(ROW(ScanWorkbook[[#This Row],[SCAN INTO THIS COLUMN]])),C1325,"")</f>
        <v>.</v>
      </c>
      <c r="H1324" s="7" t="str">
        <f>LEFT(ScanWorkbook[[#This Row],[Pheno]],4)</f>
        <v>.</v>
      </c>
      <c r="I1324" s="7" t="str">
        <f>IF(SUM(COUNTIF(ScanWorkbook[[#This Row],[Pheno]],{"*.*"})),LEFT(ScanWorkbook[[#This Row],[Pheno]],7),_xlfn.CONCAT(LEFT(ScanWorkbook[[#This Row],[Pheno]],4),RIGHT(ScanWorkbook[[#This Row],[Pheno]],3)))</f>
        <v>.</v>
      </c>
      <c r="J1324" s="57" t="s">
        <v>8977</v>
      </c>
      <c r="K1324" s="2" t="str">
        <f>IF(ScanWorkbook[[#This Row],[METRC]]=0,"",IF(ScanWorkbook[[#This Row],[METRC]]="","",_xlfn.CONCAT(ScanWorkbook[[#This Row],[Pheno Abv]],".",RIGHT(ScanWorkbook[[#This Row],[METRC]],6))))</f>
        <v>...</v>
      </c>
      <c r="L1324" s="7" t="s">
        <v>522</v>
      </c>
    </row>
    <row r="1325" spans="1:12" x14ac:dyDescent="0.25">
      <c r="A1325" s="8">
        <v>3</v>
      </c>
      <c r="B1325" s="54" t="s">
        <v>8174</v>
      </c>
      <c r="C1325" s="131" t="s">
        <v>7439</v>
      </c>
      <c r="D1325" s="9">
        <v>20</v>
      </c>
      <c r="E1325" s="8" t="s">
        <v>8228</v>
      </c>
      <c r="F1325" s="7" t="str">
        <f>IF(ISEVEN(ROW(ScanWorkbook[[#This Row],[SCAN INTO THIS COLUMN]])),C1325,"")</f>
        <v/>
      </c>
      <c r="G1325" s="7" t="str">
        <f>IF(ISEVEN(ROW(ScanWorkbook[[#This Row],[SCAN INTO THIS COLUMN]])),C1326,"")</f>
        <v/>
      </c>
      <c r="H1325" s="7" t="str">
        <f>LEFT(ScanWorkbook[[#This Row],[Pheno]],4)</f>
        <v/>
      </c>
      <c r="I1325" s="7" t="str">
        <f>IF(SUM(COUNTIF(ScanWorkbook[[#This Row],[Pheno]],{"*.*"})),LEFT(ScanWorkbook[[#This Row],[Pheno]],7),_xlfn.CONCAT(LEFT(ScanWorkbook[[#This Row],[Pheno]],4),RIGHT(ScanWorkbook[[#This Row],[Pheno]],3)))</f>
        <v/>
      </c>
      <c r="J1325" s="57" t="s">
        <v>8977</v>
      </c>
      <c r="K1325" s="2" t="str">
        <f>IF(ScanWorkbook[[#This Row],[METRC]]=0,"",IF(ScanWorkbook[[#This Row],[METRC]]="","",_xlfn.CONCAT(ScanWorkbook[[#This Row],[Pheno Abv]],".",RIGHT(ScanWorkbook[[#This Row],[METRC]],6))))</f>
        <v/>
      </c>
      <c r="L1325" s="7" t="s">
        <v>522</v>
      </c>
    </row>
    <row r="1326" spans="1:12" x14ac:dyDescent="0.25">
      <c r="A1326" s="8">
        <v>3</v>
      </c>
      <c r="B1326" s="54" t="s">
        <v>8174</v>
      </c>
      <c r="C1326" s="131" t="s">
        <v>7439</v>
      </c>
      <c r="D1326" s="9">
        <v>21</v>
      </c>
      <c r="E1326" s="8" t="s">
        <v>8228</v>
      </c>
      <c r="F1326" s="7" t="str">
        <f>IF(ISEVEN(ROW(ScanWorkbook[[#This Row],[SCAN INTO THIS COLUMN]])),C1326,"")</f>
        <v>.</v>
      </c>
      <c r="G1326" s="7" t="str">
        <f>IF(ISEVEN(ROW(ScanWorkbook[[#This Row],[SCAN INTO THIS COLUMN]])),C1327,"")</f>
        <v>.</v>
      </c>
      <c r="H1326" s="7" t="str">
        <f>LEFT(ScanWorkbook[[#This Row],[Pheno]],4)</f>
        <v>.</v>
      </c>
      <c r="I1326" s="7" t="str">
        <f>IF(SUM(COUNTIF(ScanWorkbook[[#This Row],[Pheno]],{"*.*"})),LEFT(ScanWorkbook[[#This Row],[Pheno]],7),_xlfn.CONCAT(LEFT(ScanWorkbook[[#This Row],[Pheno]],4),RIGHT(ScanWorkbook[[#This Row],[Pheno]],3)))</f>
        <v>.</v>
      </c>
      <c r="J1326" s="57" t="s">
        <v>8978</v>
      </c>
      <c r="K1326" s="2" t="str">
        <f>IF(ScanWorkbook[[#This Row],[METRC]]=0,"",IF(ScanWorkbook[[#This Row],[METRC]]="","",_xlfn.CONCAT(ScanWorkbook[[#This Row],[Pheno Abv]],".",RIGHT(ScanWorkbook[[#This Row],[METRC]],6))))</f>
        <v>...</v>
      </c>
      <c r="L1326" s="7" t="s">
        <v>522</v>
      </c>
    </row>
    <row r="1327" spans="1:12" x14ac:dyDescent="0.25">
      <c r="A1327" s="8">
        <v>3</v>
      </c>
      <c r="B1327" s="54" t="s">
        <v>8174</v>
      </c>
      <c r="C1327" s="131" t="s">
        <v>7439</v>
      </c>
      <c r="D1327" s="9">
        <v>21</v>
      </c>
      <c r="E1327" s="8" t="s">
        <v>8228</v>
      </c>
      <c r="F1327" s="7" t="str">
        <f>IF(ISEVEN(ROW(ScanWorkbook[[#This Row],[SCAN INTO THIS COLUMN]])),C1327,"")</f>
        <v/>
      </c>
      <c r="G1327" s="7" t="str">
        <f>IF(ISEVEN(ROW(ScanWorkbook[[#This Row],[SCAN INTO THIS COLUMN]])),C1328,"")</f>
        <v/>
      </c>
      <c r="H1327" s="7" t="str">
        <f>LEFT(ScanWorkbook[[#This Row],[Pheno]],4)</f>
        <v/>
      </c>
      <c r="I1327" s="7" t="str">
        <f>IF(SUM(COUNTIF(ScanWorkbook[[#This Row],[Pheno]],{"*.*"})),LEFT(ScanWorkbook[[#This Row],[Pheno]],7),_xlfn.CONCAT(LEFT(ScanWorkbook[[#This Row],[Pheno]],4),RIGHT(ScanWorkbook[[#This Row],[Pheno]],3)))</f>
        <v/>
      </c>
      <c r="J1327" s="57" t="s">
        <v>8978</v>
      </c>
      <c r="K1327" s="2" t="str">
        <f>IF(ScanWorkbook[[#This Row],[METRC]]=0,"",IF(ScanWorkbook[[#This Row],[METRC]]="","",_xlfn.CONCAT(ScanWorkbook[[#This Row],[Pheno Abv]],".",RIGHT(ScanWorkbook[[#This Row],[METRC]],6))))</f>
        <v/>
      </c>
      <c r="L1327" s="7" t="s">
        <v>522</v>
      </c>
    </row>
    <row r="1328" spans="1:12" x14ac:dyDescent="0.25">
      <c r="A1328" s="8">
        <v>3</v>
      </c>
      <c r="B1328" s="54" t="s">
        <v>8174</v>
      </c>
      <c r="C1328" s="131" t="s">
        <v>7439</v>
      </c>
      <c r="D1328" s="9">
        <v>22</v>
      </c>
      <c r="E1328" s="8" t="s">
        <v>8228</v>
      </c>
      <c r="F1328" s="7" t="str">
        <f>IF(ISEVEN(ROW(ScanWorkbook[[#This Row],[SCAN INTO THIS COLUMN]])),C1328,"")</f>
        <v>.</v>
      </c>
      <c r="G1328" s="7" t="str">
        <f>IF(ISEVEN(ROW(ScanWorkbook[[#This Row],[SCAN INTO THIS COLUMN]])),C1329,"")</f>
        <v>.</v>
      </c>
      <c r="H1328" s="7" t="str">
        <f>LEFT(ScanWorkbook[[#This Row],[Pheno]],4)</f>
        <v>.</v>
      </c>
      <c r="I1328" s="7" t="str">
        <f>IF(SUM(COUNTIF(ScanWorkbook[[#This Row],[Pheno]],{"*.*"})),LEFT(ScanWorkbook[[#This Row],[Pheno]],7),_xlfn.CONCAT(LEFT(ScanWorkbook[[#This Row],[Pheno]],4),RIGHT(ScanWorkbook[[#This Row],[Pheno]],3)))</f>
        <v>.</v>
      </c>
      <c r="J1328" s="57" t="s">
        <v>8979</v>
      </c>
      <c r="K1328" s="2" t="str">
        <f>IF(ScanWorkbook[[#This Row],[METRC]]=0,"",IF(ScanWorkbook[[#This Row],[METRC]]="","",_xlfn.CONCAT(ScanWorkbook[[#This Row],[Pheno Abv]],".",RIGHT(ScanWorkbook[[#This Row],[METRC]],6))))</f>
        <v>...</v>
      </c>
      <c r="L1328" s="7" t="s">
        <v>522</v>
      </c>
    </row>
    <row r="1329" spans="1:12" x14ac:dyDescent="0.25">
      <c r="A1329" s="8">
        <v>3</v>
      </c>
      <c r="B1329" s="54" t="s">
        <v>8174</v>
      </c>
      <c r="C1329" s="131" t="s">
        <v>7439</v>
      </c>
      <c r="D1329" s="9">
        <v>22</v>
      </c>
      <c r="E1329" s="8" t="s">
        <v>8228</v>
      </c>
      <c r="F1329" s="7" t="str">
        <f>IF(ISEVEN(ROW(ScanWorkbook[[#This Row],[SCAN INTO THIS COLUMN]])),C1329,"")</f>
        <v/>
      </c>
      <c r="G1329" s="7" t="str">
        <f>IF(ISEVEN(ROW(ScanWorkbook[[#This Row],[SCAN INTO THIS COLUMN]])),C1330,"")</f>
        <v/>
      </c>
      <c r="H1329" s="7" t="str">
        <f>LEFT(ScanWorkbook[[#This Row],[Pheno]],4)</f>
        <v/>
      </c>
      <c r="I1329" s="7" t="str">
        <f>IF(SUM(COUNTIF(ScanWorkbook[[#This Row],[Pheno]],{"*.*"})),LEFT(ScanWorkbook[[#This Row],[Pheno]],7),_xlfn.CONCAT(LEFT(ScanWorkbook[[#This Row],[Pheno]],4),RIGHT(ScanWorkbook[[#This Row],[Pheno]],3)))</f>
        <v/>
      </c>
      <c r="J1329" s="57" t="s">
        <v>8979</v>
      </c>
      <c r="K1329" s="2" t="str">
        <f>IF(ScanWorkbook[[#This Row],[METRC]]=0,"",IF(ScanWorkbook[[#This Row],[METRC]]="","",_xlfn.CONCAT(ScanWorkbook[[#This Row],[Pheno Abv]],".",RIGHT(ScanWorkbook[[#This Row],[METRC]],6))))</f>
        <v/>
      </c>
      <c r="L1329" s="7" t="s">
        <v>522</v>
      </c>
    </row>
    <row r="1330" spans="1:12" x14ac:dyDescent="0.25">
      <c r="A1330" s="8">
        <v>3</v>
      </c>
      <c r="B1330" s="54" t="s">
        <v>8174</v>
      </c>
      <c r="C1330" s="131" t="s">
        <v>7439</v>
      </c>
      <c r="D1330" s="9">
        <v>23</v>
      </c>
      <c r="E1330" s="8" t="s">
        <v>8228</v>
      </c>
      <c r="F1330" s="7" t="str">
        <f>IF(ISEVEN(ROW(ScanWorkbook[[#This Row],[SCAN INTO THIS COLUMN]])),C1330,"")</f>
        <v>.</v>
      </c>
      <c r="G1330" s="7" t="str">
        <f>IF(ISEVEN(ROW(ScanWorkbook[[#This Row],[SCAN INTO THIS COLUMN]])),C1331,"")</f>
        <v>.</v>
      </c>
      <c r="H1330" s="7" t="str">
        <f>LEFT(ScanWorkbook[[#This Row],[Pheno]],4)</f>
        <v>.</v>
      </c>
      <c r="I1330" s="7" t="str">
        <f>IF(SUM(COUNTIF(ScanWorkbook[[#This Row],[Pheno]],{"*.*"})),LEFT(ScanWorkbook[[#This Row],[Pheno]],7),_xlfn.CONCAT(LEFT(ScanWorkbook[[#This Row],[Pheno]],4),RIGHT(ScanWorkbook[[#This Row],[Pheno]],3)))</f>
        <v>.</v>
      </c>
      <c r="J1330" s="57" t="s">
        <v>8980</v>
      </c>
      <c r="K1330" s="2" t="str">
        <f>IF(ScanWorkbook[[#This Row],[METRC]]=0,"",IF(ScanWorkbook[[#This Row],[METRC]]="","",_xlfn.CONCAT(ScanWorkbook[[#This Row],[Pheno Abv]],".",RIGHT(ScanWorkbook[[#This Row],[METRC]],6))))</f>
        <v>...</v>
      </c>
      <c r="L1330" s="7" t="s">
        <v>522</v>
      </c>
    </row>
    <row r="1331" spans="1:12" x14ac:dyDescent="0.25">
      <c r="A1331" s="8">
        <v>3</v>
      </c>
      <c r="B1331" s="54" t="s">
        <v>8174</v>
      </c>
      <c r="C1331" s="131" t="s">
        <v>7439</v>
      </c>
      <c r="D1331" s="9">
        <v>23</v>
      </c>
      <c r="E1331" s="8" t="s">
        <v>8228</v>
      </c>
      <c r="F1331" s="7" t="str">
        <f>IF(ISEVEN(ROW(ScanWorkbook[[#This Row],[SCAN INTO THIS COLUMN]])),C1331,"")</f>
        <v/>
      </c>
      <c r="G1331" s="7" t="str">
        <f>IF(ISEVEN(ROW(ScanWorkbook[[#This Row],[SCAN INTO THIS COLUMN]])),C1332,"")</f>
        <v/>
      </c>
      <c r="H1331" s="7" t="str">
        <f>LEFT(ScanWorkbook[[#This Row],[Pheno]],4)</f>
        <v/>
      </c>
      <c r="I1331" s="7" t="str">
        <f>IF(SUM(COUNTIF(ScanWorkbook[[#This Row],[Pheno]],{"*.*"})),LEFT(ScanWorkbook[[#This Row],[Pheno]],7),_xlfn.CONCAT(LEFT(ScanWorkbook[[#This Row],[Pheno]],4),RIGHT(ScanWorkbook[[#This Row],[Pheno]],3)))</f>
        <v/>
      </c>
      <c r="J1331" s="57" t="s">
        <v>8980</v>
      </c>
      <c r="K1331" s="2" t="str">
        <f>IF(ScanWorkbook[[#This Row],[METRC]]=0,"",IF(ScanWorkbook[[#This Row],[METRC]]="","",_xlfn.CONCAT(ScanWorkbook[[#This Row],[Pheno Abv]],".",RIGHT(ScanWorkbook[[#This Row],[METRC]],6))))</f>
        <v/>
      </c>
      <c r="L1331" s="7" t="s">
        <v>522</v>
      </c>
    </row>
    <row r="1332" spans="1:12" x14ac:dyDescent="0.25">
      <c r="A1332" s="8">
        <v>3</v>
      </c>
      <c r="B1332" s="54" t="s">
        <v>8174</v>
      </c>
      <c r="C1332" s="131" t="s">
        <v>7439</v>
      </c>
      <c r="D1332" s="9">
        <v>24</v>
      </c>
      <c r="E1332" s="8" t="s">
        <v>8228</v>
      </c>
      <c r="F1332" s="7" t="str">
        <f>IF(ISEVEN(ROW(ScanWorkbook[[#This Row],[SCAN INTO THIS COLUMN]])),C1332,"")</f>
        <v>.</v>
      </c>
      <c r="G1332" s="7" t="str">
        <f>IF(ISEVEN(ROW(ScanWorkbook[[#This Row],[SCAN INTO THIS COLUMN]])),C1333,"")</f>
        <v>.</v>
      </c>
      <c r="H1332" s="7" t="str">
        <f>LEFT(ScanWorkbook[[#This Row],[Pheno]],4)</f>
        <v>.</v>
      </c>
      <c r="I1332" s="7" t="str">
        <f>IF(SUM(COUNTIF(ScanWorkbook[[#This Row],[Pheno]],{"*.*"})),LEFT(ScanWorkbook[[#This Row],[Pheno]],7),_xlfn.CONCAT(LEFT(ScanWorkbook[[#This Row],[Pheno]],4),RIGHT(ScanWorkbook[[#This Row],[Pheno]],3)))</f>
        <v>.</v>
      </c>
      <c r="J1332" s="57" t="s">
        <v>8981</v>
      </c>
      <c r="K1332" s="2" t="str">
        <f>IF(ScanWorkbook[[#This Row],[METRC]]=0,"",IF(ScanWorkbook[[#This Row],[METRC]]="","",_xlfn.CONCAT(ScanWorkbook[[#This Row],[Pheno Abv]],".",RIGHT(ScanWorkbook[[#This Row],[METRC]],6))))</f>
        <v>...</v>
      </c>
      <c r="L1332" s="7" t="s">
        <v>522</v>
      </c>
    </row>
    <row r="1333" spans="1:12" x14ac:dyDescent="0.25">
      <c r="A1333" s="8">
        <v>3</v>
      </c>
      <c r="B1333" s="54" t="s">
        <v>8174</v>
      </c>
      <c r="C1333" s="131" t="s">
        <v>7439</v>
      </c>
      <c r="D1333" s="9">
        <v>24</v>
      </c>
      <c r="E1333" s="8" t="s">
        <v>8228</v>
      </c>
      <c r="F1333" s="7" t="str">
        <f>IF(ISEVEN(ROW(ScanWorkbook[[#This Row],[SCAN INTO THIS COLUMN]])),C1333,"")</f>
        <v/>
      </c>
      <c r="G1333" s="7" t="str">
        <f>IF(ISEVEN(ROW(ScanWorkbook[[#This Row],[SCAN INTO THIS COLUMN]])),C1334,"")</f>
        <v/>
      </c>
      <c r="H1333" s="7" t="str">
        <f>LEFT(ScanWorkbook[[#This Row],[Pheno]],4)</f>
        <v/>
      </c>
      <c r="I1333" s="7" t="str">
        <f>IF(SUM(COUNTIF(ScanWorkbook[[#This Row],[Pheno]],{"*.*"})),LEFT(ScanWorkbook[[#This Row],[Pheno]],7),_xlfn.CONCAT(LEFT(ScanWorkbook[[#This Row],[Pheno]],4),RIGHT(ScanWorkbook[[#This Row],[Pheno]],3)))</f>
        <v/>
      </c>
      <c r="J1333" s="57" t="s">
        <v>8981</v>
      </c>
      <c r="K1333" s="2" t="str">
        <f>IF(ScanWorkbook[[#This Row],[METRC]]=0,"",IF(ScanWorkbook[[#This Row],[METRC]]="","",_xlfn.CONCAT(ScanWorkbook[[#This Row],[Pheno Abv]],".",RIGHT(ScanWorkbook[[#This Row],[METRC]],6))))</f>
        <v/>
      </c>
      <c r="L1333" s="7" t="s">
        <v>522</v>
      </c>
    </row>
    <row r="1334" spans="1:12" x14ac:dyDescent="0.25">
      <c r="A1334" s="8">
        <v>4</v>
      </c>
      <c r="B1334" s="54" t="s">
        <v>8174</v>
      </c>
      <c r="C1334" s="131" t="s">
        <v>7439</v>
      </c>
      <c r="D1334" s="9">
        <v>1</v>
      </c>
      <c r="E1334" s="8" t="s">
        <v>8229</v>
      </c>
      <c r="F1334" s="7" t="str">
        <f>IF(ISEVEN(ROW(ScanWorkbook[[#This Row],[SCAN INTO THIS COLUMN]])),C1334,"")</f>
        <v>.</v>
      </c>
      <c r="G1334" s="7" t="str">
        <f>IF(ISEVEN(ROW(ScanWorkbook[[#This Row],[SCAN INTO THIS COLUMN]])),C1335,"")</f>
        <v>.</v>
      </c>
      <c r="H1334" s="7" t="str">
        <f>LEFT(ScanWorkbook[[#This Row],[Pheno]],4)</f>
        <v>.</v>
      </c>
      <c r="I1334" s="7" t="str">
        <f>IF(SUM(COUNTIF(ScanWorkbook[[#This Row],[Pheno]],{"*.*"})),LEFT(ScanWorkbook[[#This Row],[Pheno]],7),_xlfn.CONCAT(LEFT(ScanWorkbook[[#This Row],[Pheno]],4),RIGHT(ScanWorkbook[[#This Row],[Pheno]],3)))</f>
        <v>.</v>
      </c>
      <c r="J1334" s="57" t="s">
        <v>8982</v>
      </c>
      <c r="K1334" s="2" t="str">
        <f>IF(ScanWorkbook[[#This Row],[METRC]]=0,"",IF(ScanWorkbook[[#This Row],[METRC]]="","",_xlfn.CONCAT(ScanWorkbook[[#This Row],[Pheno Abv]],".",RIGHT(ScanWorkbook[[#This Row],[METRC]],6))))</f>
        <v>...</v>
      </c>
      <c r="L1334" s="7" t="s">
        <v>522</v>
      </c>
    </row>
    <row r="1335" spans="1:12" x14ac:dyDescent="0.25">
      <c r="A1335" s="8">
        <v>4</v>
      </c>
      <c r="B1335" s="54" t="s">
        <v>8174</v>
      </c>
      <c r="C1335" s="131" t="s">
        <v>7439</v>
      </c>
      <c r="D1335" s="9">
        <v>1</v>
      </c>
      <c r="E1335" s="8" t="s">
        <v>8229</v>
      </c>
      <c r="F1335" s="7" t="str">
        <f>IF(ISEVEN(ROW(ScanWorkbook[[#This Row],[SCAN INTO THIS COLUMN]])),C1335,"")</f>
        <v/>
      </c>
      <c r="G1335" s="7" t="str">
        <f>IF(ISEVEN(ROW(ScanWorkbook[[#This Row],[SCAN INTO THIS COLUMN]])),C1336,"")</f>
        <v/>
      </c>
      <c r="H1335" s="7" t="str">
        <f>LEFT(ScanWorkbook[[#This Row],[Pheno]],4)</f>
        <v/>
      </c>
      <c r="I1335" s="7" t="str">
        <f>IF(SUM(COUNTIF(ScanWorkbook[[#This Row],[Pheno]],{"*.*"})),LEFT(ScanWorkbook[[#This Row],[Pheno]],7),_xlfn.CONCAT(LEFT(ScanWorkbook[[#This Row],[Pheno]],4),RIGHT(ScanWorkbook[[#This Row],[Pheno]],3)))</f>
        <v/>
      </c>
      <c r="J1335" s="57" t="s">
        <v>8982</v>
      </c>
      <c r="K1335" s="2" t="str">
        <f>IF(ScanWorkbook[[#This Row],[METRC]]=0,"",IF(ScanWorkbook[[#This Row],[METRC]]="","",_xlfn.CONCAT(ScanWorkbook[[#This Row],[Pheno Abv]],".",RIGHT(ScanWorkbook[[#This Row],[METRC]],6))))</f>
        <v/>
      </c>
      <c r="L1335" s="7" t="s">
        <v>522</v>
      </c>
    </row>
    <row r="1336" spans="1:12" x14ac:dyDescent="0.25">
      <c r="A1336" s="8">
        <v>4</v>
      </c>
      <c r="B1336" s="54" t="s">
        <v>8174</v>
      </c>
      <c r="C1336" s="131" t="s">
        <v>7439</v>
      </c>
      <c r="D1336" s="9">
        <v>2</v>
      </c>
      <c r="E1336" s="8" t="s">
        <v>8229</v>
      </c>
      <c r="F1336" s="7" t="str">
        <f>IF(ISEVEN(ROW(ScanWorkbook[[#This Row],[SCAN INTO THIS COLUMN]])),C1336,"")</f>
        <v>.</v>
      </c>
      <c r="G1336" s="7" t="str">
        <f>IF(ISEVEN(ROW(ScanWorkbook[[#This Row],[SCAN INTO THIS COLUMN]])),C1337,"")</f>
        <v>.</v>
      </c>
      <c r="H1336" s="7" t="str">
        <f>LEFT(ScanWorkbook[[#This Row],[Pheno]],4)</f>
        <v>.</v>
      </c>
      <c r="I1336" s="7" t="str">
        <f>IF(SUM(COUNTIF(ScanWorkbook[[#This Row],[Pheno]],{"*.*"})),LEFT(ScanWorkbook[[#This Row],[Pheno]],7),_xlfn.CONCAT(LEFT(ScanWorkbook[[#This Row],[Pheno]],4),RIGHT(ScanWorkbook[[#This Row],[Pheno]],3)))</f>
        <v>.</v>
      </c>
      <c r="J1336" s="57" t="s">
        <v>8983</v>
      </c>
      <c r="K1336" s="2" t="str">
        <f>IF(ScanWorkbook[[#This Row],[METRC]]=0,"",IF(ScanWorkbook[[#This Row],[METRC]]="","",_xlfn.CONCAT(ScanWorkbook[[#This Row],[Pheno Abv]],".",RIGHT(ScanWorkbook[[#This Row],[METRC]],6))))</f>
        <v>...</v>
      </c>
      <c r="L1336" s="7" t="s">
        <v>522</v>
      </c>
    </row>
    <row r="1337" spans="1:12" x14ac:dyDescent="0.25">
      <c r="A1337" s="8">
        <v>4</v>
      </c>
      <c r="B1337" s="54" t="s">
        <v>8174</v>
      </c>
      <c r="C1337" s="131" t="s">
        <v>7439</v>
      </c>
      <c r="D1337" s="9">
        <v>2</v>
      </c>
      <c r="E1337" s="8" t="s">
        <v>8229</v>
      </c>
      <c r="F1337" s="7" t="str">
        <f>IF(ISEVEN(ROW(ScanWorkbook[[#This Row],[SCAN INTO THIS COLUMN]])),C1337,"")</f>
        <v/>
      </c>
      <c r="G1337" s="7" t="str">
        <f>IF(ISEVEN(ROW(ScanWorkbook[[#This Row],[SCAN INTO THIS COLUMN]])),C1338,"")</f>
        <v/>
      </c>
      <c r="H1337" s="7" t="str">
        <f>LEFT(ScanWorkbook[[#This Row],[Pheno]],4)</f>
        <v/>
      </c>
      <c r="I1337" s="7" t="str">
        <f>IF(SUM(COUNTIF(ScanWorkbook[[#This Row],[Pheno]],{"*.*"})),LEFT(ScanWorkbook[[#This Row],[Pheno]],7),_xlfn.CONCAT(LEFT(ScanWorkbook[[#This Row],[Pheno]],4),RIGHT(ScanWorkbook[[#This Row],[Pheno]],3)))</f>
        <v/>
      </c>
      <c r="J1337" s="57" t="s">
        <v>8983</v>
      </c>
      <c r="K1337" s="2" t="str">
        <f>IF(ScanWorkbook[[#This Row],[METRC]]=0,"",IF(ScanWorkbook[[#This Row],[METRC]]="","",_xlfn.CONCAT(ScanWorkbook[[#This Row],[Pheno Abv]],".",RIGHT(ScanWorkbook[[#This Row],[METRC]],6))))</f>
        <v/>
      </c>
      <c r="L1337" s="7" t="s">
        <v>522</v>
      </c>
    </row>
    <row r="1338" spans="1:12" x14ac:dyDescent="0.25">
      <c r="A1338" s="8">
        <v>4</v>
      </c>
      <c r="B1338" s="54" t="s">
        <v>8174</v>
      </c>
      <c r="C1338" s="131" t="s">
        <v>7439</v>
      </c>
      <c r="D1338" s="9">
        <v>3</v>
      </c>
      <c r="E1338" s="8" t="s">
        <v>8229</v>
      </c>
      <c r="F1338" s="7" t="str">
        <f>IF(ISEVEN(ROW(ScanWorkbook[[#This Row],[SCAN INTO THIS COLUMN]])),C1338,"")</f>
        <v>.</v>
      </c>
      <c r="G1338" s="7" t="str">
        <f>IF(ISEVEN(ROW(ScanWorkbook[[#This Row],[SCAN INTO THIS COLUMN]])),C1339,"")</f>
        <v>.</v>
      </c>
      <c r="H1338" s="7" t="str">
        <f>LEFT(ScanWorkbook[[#This Row],[Pheno]],4)</f>
        <v>.</v>
      </c>
      <c r="I1338" s="7" t="str">
        <f>IF(SUM(COUNTIF(ScanWorkbook[[#This Row],[Pheno]],{"*.*"})),LEFT(ScanWorkbook[[#This Row],[Pheno]],7),_xlfn.CONCAT(LEFT(ScanWorkbook[[#This Row],[Pheno]],4),RIGHT(ScanWorkbook[[#This Row],[Pheno]],3)))</f>
        <v>.</v>
      </c>
      <c r="J1338" s="57" t="s">
        <v>8984</v>
      </c>
      <c r="K1338" s="2" t="str">
        <f>IF(ScanWorkbook[[#This Row],[METRC]]=0,"",IF(ScanWorkbook[[#This Row],[METRC]]="","",_xlfn.CONCAT(ScanWorkbook[[#This Row],[Pheno Abv]],".",RIGHT(ScanWorkbook[[#This Row],[METRC]],6))))</f>
        <v>...</v>
      </c>
      <c r="L1338" s="7" t="s">
        <v>522</v>
      </c>
    </row>
    <row r="1339" spans="1:12" x14ac:dyDescent="0.25">
      <c r="A1339" s="8">
        <v>4</v>
      </c>
      <c r="B1339" s="54" t="s">
        <v>8174</v>
      </c>
      <c r="C1339" s="131" t="s">
        <v>7439</v>
      </c>
      <c r="D1339" s="9">
        <v>3</v>
      </c>
      <c r="E1339" s="8" t="s">
        <v>8229</v>
      </c>
      <c r="F1339" s="7" t="str">
        <f>IF(ISEVEN(ROW(ScanWorkbook[[#This Row],[SCAN INTO THIS COLUMN]])),C1339,"")</f>
        <v/>
      </c>
      <c r="G1339" s="7" t="str">
        <f>IF(ISEVEN(ROW(ScanWorkbook[[#This Row],[SCAN INTO THIS COLUMN]])),C1340,"")</f>
        <v/>
      </c>
      <c r="H1339" s="7" t="str">
        <f>LEFT(ScanWorkbook[[#This Row],[Pheno]],4)</f>
        <v/>
      </c>
      <c r="I1339" s="7" t="str">
        <f>IF(SUM(COUNTIF(ScanWorkbook[[#This Row],[Pheno]],{"*.*"})),LEFT(ScanWorkbook[[#This Row],[Pheno]],7),_xlfn.CONCAT(LEFT(ScanWorkbook[[#This Row],[Pheno]],4),RIGHT(ScanWorkbook[[#This Row],[Pheno]],3)))</f>
        <v/>
      </c>
      <c r="J1339" s="57" t="s">
        <v>8984</v>
      </c>
      <c r="K1339" s="2" t="str">
        <f>IF(ScanWorkbook[[#This Row],[METRC]]=0,"",IF(ScanWorkbook[[#This Row],[METRC]]="","",_xlfn.CONCAT(ScanWorkbook[[#This Row],[Pheno Abv]],".",RIGHT(ScanWorkbook[[#This Row],[METRC]],6))))</f>
        <v/>
      </c>
      <c r="L1339" s="7" t="s">
        <v>522</v>
      </c>
    </row>
    <row r="1340" spans="1:12" x14ac:dyDescent="0.25">
      <c r="A1340" s="8">
        <v>4</v>
      </c>
      <c r="B1340" s="54" t="s">
        <v>8174</v>
      </c>
      <c r="C1340" s="131" t="s">
        <v>7439</v>
      </c>
      <c r="D1340" s="9">
        <v>4</v>
      </c>
      <c r="E1340" s="8" t="s">
        <v>8229</v>
      </c>
      <c r="F1340" s="7" t="str">
        <f>IF(ISEVEN(ROW(ScanWorkbook[[#This Row],[SCAN INTO THIS COLUMN]])),C1340,"")</f>
        <v>.</v>
      </c>
      <c r="G1340" s="7" t="str">
        <f>IF(ISEVEN(ROW(ScanWorkbook[[#This Row],[SCAN INTO THIS COLUMN]])),C1341,"")</f>
        <v>.</v>
      </c>
      <c r="H1340" s="7" t="str">
        <f>LEFT(ScanWorkbook[[#This Row],[Pheno]],4)</f>
        <v>.</v>
      </c>
      <c r="I1340" s="7" t="str">
        <f>IF(SUM(COUNTIF(ScanWorkbook[[#This Row],[Pheno]],{"*.*"})),LEFT(ScanWorkbook[[#This Row],[Pheno]],7),_xlfn.CONCAT(LEFT(ScanWorkbook[[#This Row],[Pheno]],4),RIGHT(ScanWorkbook[[#This Row],[Pheno]],3)))</f>
        <v>.</v>
      </c>
      <c r="J1340" s="57" t="s">
        <v>8985</v>
      </c>
      <c r="K1340" s="2" t="str">
        <f>IF(ScanWorkbook[[#This Row],[METRC]]=0,"",IF(ScanWorkbook[[#This Row],[METRC]]="","",_xlfn.CONCAT(ScanWorkbook[[#This Row],[Pheno Abv]],".",RIGHT(ScanWorkbook[[#This Row],[METRC]],6))))</f>
        <v>...</v>
      </c>
      <c r="L1340" s="7" t="s">
        <v>522</v>
      </c>
    </row>
    <row r="1341" spans="1:12" x14ac:dyDescent="0.25">
      <c r="A1341" s="8">
        <v>4</v>
      </c>
      <c r="B1341" s="54" t="s">
        <v>8174</v>
      </c>
      <c r="C1341" s="131" t="s">
        <v>7439</v>
      </c>
      <c r="D1341" s="9">
        <v>4</v>
      </c>
      <c r="E1341" s="8" t="s">
        <v>8229</v>
      </c>
      <c r="F1341" s="7" t="str">
        <f>IF(ISEVEN(ROW(ScanWorkbook[[#This Row],[SCAN INTO THIS COLUMN]])),C1341,"")</f>
        <v/>
      </c>
      <c r="G1341" s="7" t="str">
        <f>IF(ISEVEN(ROW(ScanWorkbook[[#This Row],[SCAN INTO THIS COLUMN]])),C1342,"")</f>
        <v/>
      </c>
      <c r="H1341" s="7" t="str">
        <f>LEFT(ScanWorkbook[[#This Row],[Pheno]],4)</f>
        <v/>
      </c>
      <c r="I1341" s="7" t="str">
        <f>IF(SUM(COUNTIF(ScanWorkbook[[#This Row],[Pheno]],{"*.*"})),LEFT(ScanWorkbook[[#This Row],[Pheno]],7),_xlfn.CONCAT(LEFT(ScanWorkbook[[#This Row],[Pheno]],4),RIGHT(ScanWorkbook[[#This Row],[Pheno]],3)))</f>
        <v/>
      </c>
      <c r="J1341" s="57" t="s">
        <v>8985</v>
      </c>
      <c r="K1341" s="2" t="str">
        <f>IF(ScanWorkbook[[#This Row],[METRC]]=0,"",IF(ScanWorkbook[[#This Row],[METRC]]="","",_xlfn.CONCAT(ScanWorkbook[[#This Row],[Pheno Abv]],".",RIGHT(ScanWorkbook[[#This Row],[METRC]],6))))</f>
        <v/>
      </c>
      <c r="L1341" s="7" t="s">
        <v>522</v>
      </c>
    </row>
    <row r="1342" spans="1:12" x14ac:dyDescent="0.25">
      <c r="A1342" s="8">
        <v>4</v>
      </c>
      <c r="B1342" s="54" t="s">
        <v>8174</v>
      </c>
      <c r="C1342" s="131" t="s">
        <v>7439</v>
      </c>
      <c r="D1342" s="9">
        <v>5</v>
      </c>
      <c r="E1342" s="8" t="s">
        <v>8229</v>
      </c>
      <c r="F1342" s="7" t="str">
        <f>IF(ISEVEN(ROW(ScanWorkbook[[#This Row],[SCAN INTO THIS COLUMN]])),C1342,"")</f>
        <v>.</v>
      </c>
      <c r="G1342" s="7" t="str">
        <f>IF(ISEVEN(ROW(ScanWorkbook[[#This Row],[SCAN INTO THIS COLUMN]])),C1343,"")</f>
        <v>.</v>
      </c>
      <c r="H1342" s="7" t="str">
        <f>LEFT(ScanWorkbook[[#This Row],[Pheno]],4)</f>
        <v>.</v>
      </c>
      <c r="I1342" s="7" t="str">
        <f>IF(SUM(COUNTIF(ScanWorkbook[[#This Row],[Pheno]],{"*.*"})),LEFT(ScanWorkbook[[#This Row],[Pheno]],7),_xlfn.CONCAT(LEFT(ScanWorkbook[[#This Row],[Pheno]],4),RIGHT(ScanWorkbook[[#This Row],[Pheno]],3)))</f>
        <v>.</v>
      </c>
      <c r="J1342" s="57" t="s">
        <v>8986</v>
      </c>
      <c r="K1342" s="2" t="str">
        <f>IF(ScanWorkbook[[#This Row],[METRC]]=0,"",IF(ScanWorkbook[[#This Row],[METRC]]="","",_xlfn.CONCAT(ScanWorkbook[[#This Row],[Pheno Abv]],".",RIGHT(ScanWorkbook[[#This Row],[METRC]],6))))</f>
        <v>...</v>
      </c>
      <c r="L1342" s="7" t="s">
        <v>522</v>
      </c>
    </row>
    <row r="1343" spans="1:12" x14ac:dyDescent="0.25">
      <c r="A1343" s="8">
        <v>4</v>
      </c>
      <c r="B1343" s="54" t="s">
        <v>8174</v>
      </c>
      <c r="C1343" s="131" t="s">
        <v>7439</v>
      </c>
      <c r="D1343" s="9">
        <v>5</v>
      </c>
      <c r="E1343" s="8" t="s">
        <v>8229</v>
      </c>
      <c r="F1343" s="7" t="str">
        <f>IF(ISEVEN(ROW(ScanWorkbook[[#This Row],[SCAN INTO THIS COLUMN]])),C1343,"")</f>
        <v/>
      </c>
      <c r="G1343" s="7" t="str">
        <f>IF(ISEVEN(ROW(ScanWorkbook[[#This Row],[SCAN INTO THIS COLUMN]])),C1344,"")</f>
        <v/>
      </c>
      <c r="H1343" s="7" t="str">
        <f>LEFT(ScanWorkbook[[#This Row],[Pheno]],4)</f>
        <v/>
      </c>
      <c r="I1343" s="7" t="str">
        <f>IF(SUM(COUNTIF(ScanWorkbook[[#This Row],[Pheno]],{"*.*"})),LEFT(ScanWorkbook[[#This Row],[Pheno]],7),_xlfn.CONCAT(LEFT(ScanWorkbook[[#This Row],[Pheno]],4),RIGHT(ScanWorkbook[[#This Row],[Pheno]],3)))</f>
        <v/>
      </c>
      <c r="J1343" s="57" t="s">
        <v>8986</v>
      </c>
      <c r="K1343" s="2" t="str">
        <f>IF(ScanWorkbook[[#This Row],[METRC]]=0,"",IF(ScanWorkbook[[#This Row],[METRC]]="","",_xlfn.CONCAT(ScanWorkbook[[#This Row],[Pheno Abv]],".",RIGHT(ScanWorkbook[[#This Row],[METRC]],6))))</f>
        <v/>
      </c>
      <c r="L1343" s="7" t="s">
        <v>522</v>
      </c>
    </row>
    <row r="1344" spans="1:12" x14ac:dyDescent="0.25">
      <c r="A1344" s="8">
        <v>4</v>
      </c>
      <c r="B1344" s="54" t="s">
        <v>8174</v>
      </c>
      <c r="C1344" s="131" t="s">
        <v>7439</v>
      </c>
      <c r="D1344" s="9">
        <v>6</v>
      </c>
      <c r="E1344" s="8" t="s">
        <v>8229</v>
      </c>
      <c r="F1344" s="7" t="str">
        <f>IF(ISEVEN(ROW(ScanWorkbook[[#This Row],[SCAN INTO THIS COLUMN]])),C1344,"")</f>
        <v>.</v>
      </c>
      <c r="G1344" s="7" t="str">
        <f>IF(ISEVEN(ROW(ScanWorkbook[[#This Row],[SCAN INTO THIS COLUMN]])),C1345,"")</f>
        <v>.</v>
      </c>
      <c r="H1344" s="7" t="str">
        <f>LEFT(ScanWorkbook[[#This Row],[Pheno]],4)</f>
        <v>.</v>
      </c>
      <c r="I1344" s="7" t="str">
        <f>IF(SUM(COUNTIF(ScanWorkbook[[#This Row],[Pheno]],{"*.*"})),LEFT(ScanWorkbook[[#This Row],[Pheno]],7),_xlfn.CONCAT(LEFT(ScanWorkbook[[#This Row],[Pheno]],4),RIGHT(ScanWorkbook[[#This Row],[Pheno]],3)))</f>
        <v>.</v>
      </c>
      <c r="J1344" s="57" t="s">
        <v>8987</v>
      </c>
      <c r="K1344" s="2" t="str">
        <f>IF(ScanWorkbook[[#This Row],[METRC]]=0,"",IF(ScanWorkbook[[#This Row],[METRC]]="","",_xlfn.CONCAT(ScanWorkbook[[#This Row],[Pheno Abv]],".",RIGHT(ScanWorkbook[[#This Row],[METRC]],6))))</f>
        <v>...</v>
      </c>
      <c r="L1344" s="7" t="s">
        <v>522</v>
      </c>
    </row>
    <row r="1345" spans="1:12" x14ac:dyDescent="0.25">
      <c r="A1345" s="8">
        <v>4</v>
      </c>
      <c r="B1345" s="54" t="s">
        <v>8174</v>
      </c>
      <c r="C1345" s="131" t="s">
        <v>7439</v>
      </c>
      <c r="D1345" s="9">
        <v>6</v>
      </c>
      <c r="E1345" s="8" t="s">
        <v>8229</v>
      </c>
      <c r="F1345" s="7" t="str">
        <f>IF(ISEVEN(ROW(ScanWorkbook[[#This Row],[SCAN INTO THIS COLUMN]])),C1345,"")</f>
        <v/>
      </c>
      <c r="G1345" s="7" t="str">
        <f>IF(ISEVEN(ROW(ScanWorkbook[[#This Row],[SCAN INTO THIS COLUMN]])),C1346,"")</f>
        <v/>
      </c>
      <c r="H1345" s="7" t="str">
        <f>LEFT(ScanWorkbook[[#This Row],[Pheno]],4)</f>
        <v/>
      </c>
      <c r="I1345" s="7" t="str">
        <f>IF(SUM(COUNTIF(ScanWorkbook[[#This Row],[Pheno]],{"*.*"})),LEFT(ScanWorkbook[[#This Row],[Pheno]],7),_xlfn.CONCAT(LEFT(ScanWorkbook[[#This Row],[Pheno]],4),RIGHT(ScanWorkbook[[#This Row],[Pheno]],3)))</f>
        <v/>
      </c>
      <c r="J1345" s="57" t="s">
        <v>8987</v>
      </c>
      <c r="K1345" s="2" t="str">
        <f>IF(ScanWorkbook[[#This Row],[METRC]]=0,"",IF(ScanWorkbook[[#This Row],[METRC]]="","",_xlfn.CONCAT(ScanWorkbook[[#This Row],[Pheno Abv]],".",RIGHT(ScanWorkbook[[#This Row],[METRC]],6))))</f>
        <v/>
      </c>
      <c r="L1345" s="7" t="s">
        <v>522</v>
      </c>
    </row>
    <row r="1346" spans="1:12" x14ac:dyDescent="0.25">
      <c r="A1346" s="8">
        <v>4</v>
      </c>
      <c r="B1346" s="54" t="s">
        <v>8174</v>
      </c>
      <c r="C1346" s="131" t="s">
        <v>7439</v>
      </c>
      <c r="D1346" s="9">
        <v>7</v>
      </c>
      <c r="E1346" s="8" t="s">
        <v>8229</v>
      </c>
      <c r="F1346" s="7" t="str">
        <f>IF(ISEVEN(ROW(ScanWorkbook[[#This Row],[SCAN INTO THIS COLUMN]])),C1346,"")</f>
        <v>.</v>
      </c>
      <c r="G1346" s="7" t="str">
        <f>IF(ISEVEN(ROW(ScanWorkbook[[#This Row],[SCAN INTO THIS COLUMN]])),C1347,"")</f>
        <v>.</v>
      </c>
      <c r="H1346" s="7" t="str">
        <f>LEFT(ScanWorkbook[[#This Row],[Pheno]],4)</f>
        <v>.</v>
      </c>
      <c r="I1346" s="7" t="str">
        <f>IF(SUM(COUNTIF(ScanWorkbook[[#This Row],[Pheno]],{"*.*"})),LEFT(ScanWorkbook[[#This Row],[Pheno]],7),_xlfn.CONCAT(LEFT(ScanWorkbook[[#This Row],[Pheno]],4),RIGHT(ScanWorkbook[[#This Row],[Pheno]],3)))</f>
        <v>.</v>
      </c>
      <c r="J1346" s="57" t="s">
        <v>8988</v>
      </c>
      <c r="K1346" s="2" t="str">
        <f>IF(ScanWorkbook[[#This Row],[METRC]]=0,"",IF(ScanWorkbook[[#This Row],[METRC]]="","",_xlfn.CONCAT(ScanWorkbook[[#This Row],[Pheno Abv]],".",RIGHT(ScanWorkbook[[#This Row],[METRC]],6))))</f>
        <v>...</v>
      </c>
      <c r="L1346" s="7" t="s">
        <v>522</v>
      </c>
    </row>
    <row r="1347" spans="1:12" x14ac:dyDescent="0.25">
      <c r="A1347" s="8">
        <v>4</v>
      </c>
      <c r="B1347" s="54" t="s">
        <v>8174</v>
      </c>
      <c r="C1347" s="131" t="s">
        <v>7439</v>
      </c>
      <c r="D1347" s="9">
        <v>7</v>
      </c>
      <c r="E1347" s="8" t="s">
        <v>8229</v>
      </c>
      <c r="F1347" s="7" t="str">
        <f>IF(ISEVEN(ROW(ScanWorkbook[[#This Row],[SCAN INTO THIS COLUMN]])),C1347,"")</f>
        <v/>
      </c>
      <c r="G1347" s="7" t="str">
        <f>IF(ISEVEN(ROW(ScanWorkbook[[#This Row],[SCAN INTO THIS COLUMN]])),C1348,"")</f>
        <v/>
      </c>
      <c r="H1347" s="7" t="str">
        <f>LEFT(ScanWorkbook[[#This Row],[Pheno]],4)</f>
        <v/>
      </c>
      <c r="I1347" s="7" t="str">
        <f>IF(SUM(COUNTIF(ScanWorkbook[[#This Row],[Pheno]],{"*.*"})),LEFT(ScanWorkbook[[#This Row],[Pheno]],7),_xlfn.CONCAT(LEFT(ScanWorkbook[[#This Row],[Pheno]],4),RIGHT(ScanWorkbook[[#This Row],[Pheno]],3)))</f>
        <v/>
      </c>
      <c r="J1347" s="57" t="s">
        <v>8988</v>
      </c>
      <c r="K1347" s="2" t="str">
        <f>IF(ScanWorkbook[[#This Row],[METRC]]=0,"",IF(ScanWorkbook[[#This Row],[METRC]]="","",_xlfn.CONCAT(ScanWorkbook[[#This Row],[Pheno Abv]],".",RIGHT(ScanWorkbook[[#This Row],[METRC]],6))))</f>
        <v/>
      </c>
      <c r="L1347" s="7" t="s">
        <v>522</v>
      </c>
    </row>
    <row r="1348" spans="1:12" x14ac:dyDescent="0.25">
      <c r="A1348" s="8">
        <v>4</v>
      </c>
      <c r="B1348" s="54" t="s">
        <v>8174</v>
      </c>
      <c r="C1348" s="131" t="s">
        <v>7439</v>
      </c>
      <c r="D1348" s="9">
        <v>8</v>
      </c>
      <c r="E1348" s="8" t="s">
        <v>8229</v>
      </c>
      <c r="F1348" s="7" t="str">
        <f>IF(ISEVEN(ROW(ScanWorkbook[[#This Row],[SCAN INTO THIS COLUMN]])),C1348,"")</f>
        <v>.</v>
      </c>
      <c r="G1348" s="7" t="str">
        <f>IF(ISEVEN(ROW(ScanWorkbook[[#This Row],[SCAN INTO THIS COLUMN]])),C1349,"")</f>
        <v>.</v>
      </c>
      <c r="H1348" s="7" t="str">
        <f>LEFT(ScanWorkbook[[#This Row],[Pheno]],4)</f>
        <v>.</v>
      </c>
      <c r="I1348" s="7" t="str">
        <f>IF(SUM(COUNTIF(ScanWorkbook[[#This Row],[Pheno]],{"*.*"})),LEFT(ScanWorkbook[[#This Row],[Pheno]],7),_xlfn.CONCAT(LEFT(ScanWorkbook[[#This Row],[Pheno]],4),RIGHT(ScanWorkbook[[#This Row],[Pheno]],3)))</f>
        <v>.</v>
      </c>
      <c r="J1348" s="57" t="s">
        <v>8989</v>
      </c>
      <c r="K1348" s="2" t="str">
        <f>IF(ScanWorkbook[[#This Row],[METRC]]=0,"",IF(ScanWorkbook[[#This Row],[METRC]]="","",_xlfn.CONCAT(ScanWorkbook[[#This Row],[Pheno Abv]],".",RIGHT(ScanWorkbook[[#This Row],[METRC]],6))))</f>
        <v>...</v>
      </c>
      <c r="L1348" s="7" t="s">
        <v>522</v>
      </c>
    </row>
    <row r="1349" spans="1:12" x14ac:dyDescent="0.25">
      <c r="A1349" s="8">
        <v>4</v>
      </c>
      <c r="B1349" s="54" t="s">
        <v>8174</v>
      </c>
      <c r="C1349" s="131" t="s">
        <v>7439</v>
      </c>
      <c r="D1349" s="9">
        <v>8</v>
      </c>
      <c r="E1349" s="8" t="s">
        <v>8229</v>
      </c>
      <c r="F1349" s="7" t="str">
        <f>IF(ISEVEN(ROW(ScanWorkbook[[#This Row],[SCAN INTO THIS COLUMN]])),C1349,"")</f>
        <v/>
      </c>
      <c r="G1349" s="7" t="str">
        <f>IF(ISEVEN(ROW(ScanWorkbook[[#This Row],[SCAN INTO THIS COLUMN]])),C1350,"")</f>
        <v/>
      </c>
      <c r="H1349" s="7" t="str">
        <f>LEFT(ScanWorkbook[[#This Row],[Pheno]],4)</f>
        <v/>
      </c>
      <c r="I1349" s="7" t="str">
        <f>IF(SUM(COUNTIF(ScanWorkbook[[#This Row],[Pheno]],{"*.*"})),LEFT(ScanWorkbook[[#This Row],[Pheno]],7),_xlfn.CONCAT(LEFT(ScanWorkbook[[#This Row],[Pheno]],4),RIGHT(ScanWorkbook[[#This Row],[Pheno]],3)))</f>
        <v/>
      </c>
      <c r="J1349" s="57" t="s">
        <v>8989</v>
      </c>
      <c r="K1349" s="2" t="str">
        <f>IF(ScanWorkbook[[#This Row],[METRC]]=0,"",IF(ScanWorkbook[[#This Row],[METRC]]="","",_xlfn.CONCAT(ScanWorkbook[[#This Row],[Pheno Abv]],".",RIGHT(ScanWorkbook[[#This Row],[METRC]],6))))</f>
        <v/>
      </c>
      <c r="L1349" s="7" t="s">
        <v>522</v>
      </c>
    </row>
    <row r="1350" spans="1:12" x14ac:dyDescent="0.25">
      <c r="A1350" s="8">
        <v>4</v>
      </c>
      <c r="B1350" s="54" t="s">
        <v>8174</v>
      </c>
      <c r="C1350" s="131" t="s">
        <v>7439</v>
      </c>
      <c r="D1350" s="9">
        <v>9</v>
      </c>
      <c r="E1350" s="8" t="s">
        <v>8229</v>
      </c>
      <c r="F1350" s="7" t="str">
        <f>IF(ISEVEN(ROW(ScanWorkbook[[#This Row],[SCAN INTO THIS COLUMN]])),C1350,"")</f>
        <v>.</v>
      </c>
      <c r="G1350" s="7" t="str">
        <f>IF(ISEVEN(ROW(ScanWorkbook[[#This Row],[SCAN INTO THIS COLUMN]])),C1351,"")</f>
        <v>.</v>
      </c>
      <c r="H1350" s="7" t="str">
        <f>LEFT(ScanWorkbook[[#This Row],[Pheno]],4)</f>
        <v>.</v>
      </c>
      <c r="I1350" s="7" t="str">
        <f>IF(SUM(COUNTIF(ScanWorkbook[[#This Row],[Pheno]],{"*.*"})),LEFT(ScanWorkbook[[#This Row],[Pheno]],7),_xlfn.CONCAT(LEFT(ScanWorkbook[[#This Row],[Pheno]],4),RIGHT(ScanWorkbook[[#This Row],[Pheno]],3)))</f>
        <v>.</v>
      </c>
      <c r="J1350" s="57" t="s">
        <v>8990</v>
      </c>
      <c r="K1350" s="2" t="str">
        <f>IF(ScanWorkbook[[#This Row],[METRC]]=0,"",IF(ScanWorkbook[[#This Row],[METRC]]="","",_xlfn.CONCAT(ScanWorkbook[[#This Row],[Pheno Abv]],".",RIGHT(ScanWorkbook[[#This Row],[METRC]],6))))</f>
        <v>...</v>
      </c>
      <c r="L1350" s="7" t="s">
        <v>522</v>
      </c>
    </row>
    <row r="1351" spans="1:12" x14ac:dyDescent="0.25">
      <c r="A1351" s="8">
        <v>4</v>
      </c>
      <c r="B1351" s="54" t="s">
        <v>8174</v>
      </c>
      <c r="C1351" s="131" t="s">
        <v>7439</v>
      </c>
      <c r="D1351" s="9">
        <v>9</v>
      </c>
      <c r="E1351" s="8" t="s">
        <v>8229</v>
      </c>
      <c r="F1351" s="7" t="str">
        <f>IF(ISEVEN(ROW(ScanWorkbook[[#This Row],[SCAN INTO THIS COLUMN]])),C1351,"")</f>
        <v/>
      </c>
      <c r="G1351" s="7" t="str">
        <f>IF(ISEVEN(ROW(ScanWorkbook[[#This Row],[SCAN INTO THIS COLUMN]])),C1352,"")</f>
        <v/>
      </c>
      <c r="H1351" s="7" t="str">
        <f>LEFT(ScanWorkbook[[#This Row],[Pheno]],4)</f>
        <v/>
      </c>
      <c r="I1351" s="7" t="str">
        <f>IF(SUM(COUNTIF(ScanWorkbook[[#This Row],[Pheno]],{"*.*"})),LEFT(ScanWorkbook[[#This Row],[Pheno]],7),_xlfn.CONCAT(LEFT(ScanWorkbook[[#This Row],[Pheno]],4),RIGHT(ScanWorkbook[[#This Row],[Pheno]],3)))</f>
        <v/>
      </c>
      <c r="J1351" s="57" t="s">
        <v>8990</v>
      </c>
      <c r="K1351" s="2" t="str">
        <f>IF(ScanWorkbook[[#This Row],[METRC]]=0,"",IF(ScanWorkbook[[#This Row],[METRC]]="","",_xlfn.CONCAT(ScanWorkbook[[#This Row],[Pheno Abv]],".",RIGHT(ScanWorkbook[[#This Row],[METRC]],6))))</f>
        <v/>
      </c>
      <c r="L1351" s="7" t="s">
        <v>522</v>
      </c>
    </row>
    <row r="1352" spans="1:12" x14ac:dyDescent="0.25">
      <c r="A1352" s="8">
        <v>4</v>
      </c>
      <c r="B1352" s="54" t="s">
        <v>8174</v>
      </c>
      <c r="C1352" s="131" t="s">
        <v>7439</v>
      </c>
      <c r="D1352" s="9">
        <v>10</v>
      </c>
      <c r="E1352" s="8" t="s">
        <v>8229</v>
      </c>
      <c r="F1352" s="7" t="str">
        <f>IF(ISEVEN(ROW(ScanWorkbook[[#This Row],[SCAN INTO THIS COLUMN]])),C1352,"")</f>
        <v>.</v>
      </c>
      <c r="G1352" s="7" t="str">
        <f>IF(ISEVEN(ROW(ScanWorkbook[[#This Row],[SCAN INTO THIS COLUMN]])),C1353,"")</f>
        <v>.</v>
      </c>
      <c r="H1352" s="7" t="str">
        <f>LEFT(ScanWorkbook[[#This Row],[Pheno]],4)</f>
        <v>.</v>
      </c>
      <c r="I1352" s="7" t="str">
        <f>IF(SUM(COUNTIF(ScanWorkbook[[#This Row],[Pheno]],{"*.*"})),LEFT(ScanWorkbook[[#This Row],[Pheno]],7),_xlfn.CONCAT(LEFT(ScanWorkbook[[#This Row],[Pheno]],4),RIGHT(ScanWorkbook[[#This Row],[Pheno]],3)))</f>
        <v>.</v>
      </c>
      <c r="J1352" s="57" t="s">
        <v>8991</v>
      </c>
      <c r="K1352" s="2" t="str">
        <f>IF(ScanWorkbook[[#This Row],[METRC]]=0,"",IF(ScanWorkbook[[#This Row],[METRC]]="","",_xlfn.CONCAT(ScanWorkbook[[#This Row],[Pheno Abv]],".",RIGHT(ScanWorkbook[[#This Row],[METRC]],6))))</f>
        <v>...</v>
      </c>
      <c r="L1352" s="7" t="s">
        <v>522</v>
      </c>
    </row>
    <row r="1353" spans="1:12" x14ac:dyDescent="0.25">
      <c r="A1353" s="8">
        <v>4</v>
      </c>
      <c r="B1353" s="54" t="s">
        <v>8174</v>
      </c>
      <c r="C1353" s="131" t="s">
        <v>7439</v>
      </c>
      <c r="D1353" s="9">
        <v>10</v>
      </c>
      <c r="E1353" s="8" t="s">
        <v>8229</v>
      </c>
      <c r="F1353" s="7" t="str">
        <f>IF(ISEVEN(ROW(ScanWorkbook[[#This Row],[SCAN INTO THIS COLUMN]])),C1353,"")</f>
        <v/>
      </c>
      <c r="G1353" s="7" t="str">
        <f>IF(ISEVEN(ROW(ScanWorkbook[[#This Row],[SCAN INTO THIS COLUMN]])),C1354,"")</f>
        <v/>
      </c>
      <c r="H1353" s="7" t="str">
        <f>LEFT(ScanWorkbook[[#This Row],[Pheno]],4)</f>
        <v/>
      </c>
      <c r="I1353" s="7" t="str">
        <f>IF(SUM(COUNTIF(ScanWorkbook[[#This Row],[Pheno]],{"*.*"})),LEFT(ScanWorkbook[[#This Row],[Pheno]],7),_xlfn.CONCAT(LEFT(ScanWorkbook[[#This Row],[Pheno]],4),RIGHT(ScanWorkbook[[#This Row],[Pheno]],3)))</f>
        <v/>
      </c>
      <c r="J1353" s="57" t="s">
        <v>8991</v>
      </c>
      <c r="K1353" s="2" t="str">
        <f>IF(ScanWorkbook[[#This Row],[METRC]]=0,"",IF(ScanWorkbook[[#This Row],[METRC]]="","",_xlfn.CONCAT(ScanWorkbook[[#This Row],[Pheno Abv]],".",RIGHT(ScanWorkbook[[#This Row],[METRC]],6))))</f>
        <v/>
      </c>
      <c r="L1353" s="7" t="s">
        <v>522</v>
      </c>
    </row>
    <row r="1354" spans="1:12" x14ac:dyDescent="0.25">
      <c r="A1354" s="8">
        <v>4</v>
      </c>
      <c r="B1354" s="54" t="s">
        <v>8174</v>
      </c>
      <c r="C1354" s="131" t="s">
        <v>7439</v>
      </c>
      <c r="D1354" s="9">
        <v>11</v>
      </c>
      <c r="E1354" s="8" t="s">
        <v>8229</v>
      </c>
      <c r="F1354" s="7" t="str">
        <f>IF(ISEVEN(ROW(ScanWorkbook[[#This Row],[SCAN INTO THIS COLUMN]])),C1354,"")</f>
        <v>.</v>
      </c>
      <c r="G1354" s="7" t="str">
        <f>IF(ISEVEN(ROW(ScanWorkbook[[#This Row],[SCAN INTO THIS COLUMN]])),C1355,"")</f>
        <v>.</v>
      </c>
      <c r="H1354" s="7" t="str">
        <f>LEFT(ScanWorkbook[[#This Row],[Pheno]],4)</f>
        <v>.</v>
      </c>
      <c r="I1354" s="7" t="str">
        <f>IF(SUM(COUNTIF(ScanWorkbook[[#This Row],[Pheno]],{"*.*"})),LEFT(ScanWorkbook[[#This Row],[Pheno]],7),_xlfn.CONCAT(LEFT(ScanWorkbook[[#This Row],[Pheno]],4),RIGHT(ScanWorkbook[[#This Row],[Pheno]],3)))</f>
        <v>.</v>
      </c>
      <c r="J1354" s="57" t="s">
        <v>8992</v>
      </c>
      <c r="K1354" s="2" t="str">
        <f>IF(ScanWorkbook[[#This Row],[METRC]]=0,"",IF(ScanWorkbook[[#This Row],[METRC]]="","",_xlfn.CONCAT(ScanWorkbook[[#This Row],[Pheno Abv]],".",RIGHT(ScanWorkbook[[#This Row],[METRC]],6))))</f>
        <v>...</v>
      </c>
      <c r="L1354" s="7" t="s">
        <v>522</v>
      </c>
    </row>
    <row r="1355" spans="1:12" x14ac:dyDescent="0.25">
      <c r="A1355" s="8">
        <v>4</v>
      </c>
      <c r="B1355" s="54" t="s">
        <v>8174</v>
      </c>
      <c r="C1355" s="131" t="s">
        <v>7439</v>
      </c>
      <c r="D1355" s="9">
        <v>11</v>
      </c>
      <c r="E1355" s="8" t="s">
        <v>8229</v>
      </c>
      <c r="F1355" s="7" t="str">
        <f>IF(ISEVEN(ROW(ScanWorkbook[[#This Row],[SCAN INTO THIS COLUMN]])),C1355,"")</f>
        <v/>
      </c>
      <c r="G1355" s="7" t="str">
        <f>IF(ISEVEN(ROW(ScanWorkbook[[#This Row],[SCAN INTO THIS COLUMN]])),C1356,"")</f>
        <v/>
      </c>
      <c r="H1355" s="7" t="str">
        <f>LEFT(ScanWorkbook[[#This Row],[Pheno]],4)</f>
        <v/>
      </c>
      <c r="I1355" s="7" t="str">
        <f>IF(SUM(COUNTIF(ScanWorkbook[[#This Row],[Pheno]],{"*.*"})),LEFT(ScanWorkbook[[#This Row],[Pheno]],7),_xlfn.CONCAT(LEFT(ScanWorkbook[[#This Row],[Pheno]],4),RIGHT(ScanWorkbook[[#This Row],[Pheno]],3)))</f>
        <v/>
      </c>
      <c r="J1355" s="57" t="s">
        <v>8992</v>
      </c>
      <c r="K1355" s="2" t="str">
        <f>IF(ScanWorkbook[[#This Row],[METRC]]=0,"",IF(ScanWorkbook[[#This Row],[METRC]]="","",_xlfn.CONCAT(ScanWorkbook[[#This Row],[Pheno Abv]],".",RIGHT(ScanWorkbook[[#This Row],[METRC]],6))))</f>
        <v/>
      </c>
      <c r="L1355" s="7" t="s">
        <v>522</v>
      </c>
    </row>
    <row r="1356" spans="1:12" x14ac:dyDescent="0.25">
      <c r="A1356" s="8">
        <v>4</v>
      </c>
      <c r="B1356" s="54" t="s">
        <v>8174</v>
      </c>
      <c r="C1356" s="131" t="s">
        <v>7439</v>
      </c>
      <c r="D1356" s="9">
        <v>12</v>
      </c>
      <c r="E1356" s="8" t="s">
        <v>8229</v>
      </c>
      <c r="F1356" s="7" t="str">
        <f>IF(ISEVEN(ROW(ScanWorkbook[[#This Row],[SCAN INTO THIS COLUMN]])),C1356,"")</f>
        <v>.</v>
      </c>
      <c r="G1356" s="7" t="str">
        <f>IF(ISEVEN(ROW(ScanWorkbook[[#This Row],[SCAN INTO THIS COLUMN]])),C1357,"")</f>
        <v>.</v>
      </c>
      <c r="H1356" s="7" t="str">
        <f>LEFT(ScanWorkbook[[#This Row],[Pheno]],4)</f>
        <v>.</v>
      </c>
      <c r="I1356" s="7" t="str">
        <f>IF(SUM(COUNTIF(ScanWorkbook[[#This Row],[Pheno]],{"*.*"})),LEFT(ScanWorkbook[[#This Row],[Pheno]],7),_xlfn.CONCAT(LEFT(ScanWorkbook[[#This Row],[Pheno]],4),RIGHT(ScanWorkbook[[#This Row],[Pheno]],3)))</f>
        <v>.</v>
      </c>
      <c r="J1356" s="57" t="s">
        <v>8993</v>
      </c>
      <c r="K1356" s="2" t="str">
        <f>IF(ScanWorkbook[[#This Row],[METRC]]=0,"",IF(ScanWorkbook[[#This Row],[METRC]]="","",_xlfn.CONCAT(ScanWorkbook[[#This Row],[Pheno Abv]],".",RIGHT(ScanWorkbook[[#This Row],[METRC]],6))))</f>
        <v>...</v>
      </c>
      <c r="L1356" s="7" t="s">
        <v>522</v>
      </c>
    </row>
    <row r="1357" spans="1:12" x14ac:dyDescent="0.25">
      <c r="A1357" s="8">
        <v>4</v>
      </c>
      <c r="B1357" s="54" t="s">
        <v>8174</v>
      </c>
      <c r="C1357" s="131" t="s">
        <v>7439</v>
      </c>
      <c r="D1357" s="9">
        <v>12</v>
      </c>
      <c r="E1357" s="8" t="s">
        <v>8229</v>
      </c>
      <c r="F1357" s="7" t="str">
        <f>IF(ISEVEN(ROW(ScanWorkbook[[#This Row],[SCAN INTO THIS COLUMN]])),C1357,"")</f>
        <v/>
      </c>
      <c r="G1357" s="7" t="str">
        <f>IF(ISEVEN(ROW(ScanWorkbook[[#This Row],[SCAN INTO THIS COLUMN]])),C1358,"")</f>
        <v/>
      </c>
      <c r="H1357" s="7" t="str">
        <f>LEFT(ScanWorkbook[[#This Row],[Pheno]],4)</f>
        <v/>
      </c>
      <c r="I1357" s="7" t="str">
        <f>IF(SUM(COUNTIF(ScanWorkbook[[#This Row],[Pheno]],{"*.*"})),LEFT(ScanWorkbook[[#This Row],[Pheno]],7),_xlfn.CONCAT(LEFT(ScanWorkbook[[#This Row],[Pheno]],4),RIGHT(ScanWorkbook[[#This Row],[Pheno]],3)))</f>
        <v/>
      </c>
      <c r="J1357" s="57" t="s">
        <v>8993</v>
      </c>
      <c r="K1357" s="2" t="str">
        <f>IF(ScanWorkbook[[#This Row],[METRC]]=0,"",IF(ScanWorkbook[[#This Row],[METRC]]="","",_xlfn.CONCAT(ScanWorkbook[[#This Row],[Pheno Abv]],".",RIGHT(ScanWorkbook[[#This Row],[METRC]],6))))</f>
        <v/>
      </c>
      <c r="L1357" s="7" t="s">
        <v>522</v>
      </c>
    </row>
    <row r="1358" spans="1:12" x14ac:dyDescent="0.25">
      <c r="A1358" s="8">
        <v>4</v>
      </c>
      <c r="B1358" s="54" t="s">
        <v>8174</v>
      </c>
      <c r="C1358" s="131" t="s">
        <v>7439</v>
      </c>
      <c r="D1358" s="9">
        <v>13</v>
      </c>
      <c r="E1358" s="8" t="s">
        <v>8229</v>
      </c>
      <c r="F1358" s="7" t="str">
        <f>IF(ISEVEN(ROW(ScanWorkbook[[#This Row],[SCAN INTO THIS COLUMN]])),C1358,"")</f>
        <v>.</v>
      </c>
      <c r="G1358" s="7" t="str">
        <f>IF(ISEVEN(ROW(ScanWorkbook[[#This Row],[SCAN INTO THIS COLUMN]])),C1359,"")</f>
        <v>.</v>
      </c>
      <c r="H1358" s="7" t="str">
        <f>LEFT(ScanWorkbook[[#This Row],[Pheno]],4)</f>
        <v>.</v>
      </c>
      <c r="I1358" s="7" t="str">
        <f>IF(SUM(COUNTIF(ScanWorkbook[[#This Row],[Pheno]],{"*.*"})),LEFT(ScanWorkbook[[#This Row],[Pheno]],7),_xlfn.CONCAT(LEFT(ScanWorkbook[[#This Row],[Pheno]],4),RIGHT(ScanWorkbook[[#This Row],[Pheno]],3)))</f>
        <v>.</v>
      </c>
      <c r="J1358" s="57" t="s">
        <v>8994</v>
      </c>
      <c r="K1358" s="2" t="str">
        <f>IF(ScanWorkbook[[#This Row],[METRC]]=0,"",IF(ScanWorkbook[[#This Row],[METRC]]="","",_xlfn.CONCAT(ScanWorkbook[[#This Row],[Pheno Abv]],".",RIGHT(ScanWorkbook[[#This Row],[METRC]],6))))</f>
        <v>...</v>
      </c>
      <c r="L1358" s="7" t="s">
        <v>522</v>
      </c>
    </row>
    <row r="1359" spans="1:12" x14ac:dyDescent="0.25">
      <c r="A1359" s="8">
        <v>4</v>
      </c>
      <c r="B1359" s="54" t="s">
        <v>8174</v>
      </c>
      <c r="C1359" s="131" t="s">
        <v>7439</v>
      </c>
      <c r="D1359" s="9">
        <v>13</v>
      </c>
      <c r="E1359" s="8" t="s">
        <v>8229</v>
      </c>
      <c r="F1359" s="7" t="str">
        <f>IF(ISEVEN(ROW(ScanWorkbook[[#This Row],[SCAN INTO THIS COLUMN]])),C1359,"")</f>
        <v/>
      </c>
      <c r="G1359" s="7" t="str">
        <f>IF(ISEVEN(ROW(ScanWorkbook[[#This Row],[SCAN INTO THIS COLUMN]])),C1360,"")</f>
        <v/>
      </c>
      <c r="H1359" s="7" t="str">
        <f>LEFT(ScanWorkbook[[#This Row],[Pheno]],4)</f>
        <v/>
      </c>
      <c r="I1359" s="7" t="str">
        <f>IF(SUM(COUNTIF(ScanWorkbook[[#This Row],[Pheno]],{"*.*"})),LEFT(ScanWorkbook[[#This Row],[Pheno]],7),_xlfn.CONCAT(LEFT(ScanWorkbook[[#This Row],[Pheno]],4),RIGHT(ScanWorkbook[[#This Row],[Pheno]],3)))</f>
        <v/>
      </c>
      <c r="J1359" s="57" t="s">
        <v>8994</v>
      </c>
      <c r="K1359" s="2" t="str">
        <f>IF(ScanWorkbook[[#This Row],[METRC]]=0,"",IF(ScanWorkbook[[#This Row],[METRC]]="","",_xlfn.CONCAT(ScanWorkbook[[#This Row],[Pheno Abv]],".",RIGHT(ScanWorkbook[[#This Row],[METRC]],6))))</f>
        <v/>
      </c>
      <c r="L1359" s="7" t="s">
        <v>522</v>
      </c>
    </row>
    <row r="1360" spans="1:12" x14ac:dyDescent="0.25">
      <c r="A1360" s="8">
        <v>4</v>
      </c>
      <c r="B1360" s="54" t="s">
        <v>8174</v>
      </c>
      <c r="C1360" s="131" t="s">
        <v>7439</v>
      </c>
      <c r="D1360" s="9">
        <v>14</v>
      </c>
      <c r="E1360" s="8" t="s">
        <v>8229</v>
      </c>
      <c r="F1360" s="7" t="str">
        <f>IF(ISEVEN(ROW(ScanWorkbook[[#This Row],[SCAN INTO THIS COLUMN]])),C1360,"")</f>
        <v>.</v>
      </c>
      <c r="G1360" s="7" t="str">
        <f>IF(ISEVEN(ROW(ScanWorkbook[[#This Row],[SCAN INTO THIS COLUMN]])),C1361,"")</f>
        <v>.</v>
      </c>
      <c r="H1360" s="7" t="str">
        <f>LEFT(ScanWorkbook[[#This Row],[Pheno]],4)</f>
        <v>.</v>
      </c>
      <c r="I1360" s="7" t="str">
        <f>IF(SUM(COUNTIF(ScanWorkbook[[#This Row],[Pheno]],{"*.*"})),LEFT(ScanWorkbook[[#This Row],[Pheno]],7),_xlfn.CONCAT(LEFT(ScanWorkbook[[#This Row],[Pheno]],4),RIGHT(ScanWorkbook[[#This Row],[Pheno]],3)))</f>
        <v>.</v>
      </c>
      <c r="J1360" s="57" t="s">
        <v>8995</v>
      </c>
      <c r="K1360" s="2" t="str">
        <f>IF(ScanWorkbook[[#This Row],[METRC]]=0,"",IF(ScanWorkbook[[#This Row],[METRC]]="","",_xlfn.CONCAT(ScanWorkbook[[#This Row],[Pheno Abv]],".",RIGHT(ScanWorkbook[[#This Row],[METRC]],6))))</f>
        <v>...</v>
      </c>
      <c r="L1360" s="7" t="s">
        <v>522</v>
      </c>
    </row>
    <row r="1361" spans="1:12" x14ac:dyDescent="0.25">
      <c r="A1361" s="8">
        <v>4</v>
      </c>
      <c r="B1361" s="54" t="s">
        <v>8174</v>
      </c>
      <c r="C1361" s="131" t="s">
        <v>7439</v>
      </c>
      <c r="D1361" s="9">
        <v>14</v>
      </c>
      <c r="E1361" s="8" t="s">
        <v>8229</v>
      </c>
      <c r="F1361" s="7" t="str">
        <f>IF(ISEVEN(ROW(ScanWorkbook[[#This Row],[SCAN INTO THIS COLUMN]])),C1361,"")</f>
        <v/>
      </c>
      <c r="G1361" s="7" t="str">
        <f>IF(ISEVEN(ROW(ScanWorkbook[[#This Row],[SCAN INTO THIS COLUMN]])),C1362,"")</f>
        <v/>
      </c>
      <c r="H1361" s="7" t="str">
        <f>LEFT(ScanWorkbook[[#This Row],[Pheno]],4)</f>
        <v/>
      </c>
      <c r="I1361" s="7" t="str">
        <f>IF(SUM(COUNTIF(ScanWorkbook[[#This Row],[Pheno]],{"*.*"})),LEFT(ScanWorkbook[[#This Row],[Pheno]],7),_xlfn.CONCAT(LEFT(ScanWorkbook[[#This Row],[Pheno]],4),RIGHT(ScanWorkbook[[#This Row],[Pheno]],3)))</f>
        <v/>
      </c>
      <c r="J1361" s="57" t="s">
        <v>8995</v>
      </c>
      <c r="K1361" s="2" t="str">
        <f>IF(ScanWorkbook[[#This Row],[METRC]]=0,"",IF(ScanWorkbook[[#This Row],[METRC]]="","",_xlfn.CONCAT(ScanWorkbook[[#This Row],[Pheno Abv]],".",RIGHT(ScanWorkbook[[#This Row],[METRC]],6))))</f>
        <v/>
      </c>
      <c r="L1361" s="7" t="s">
        <v>522</v>
      </c>
    </row>
    <row r="1362" spans="1:12" x14ac:dyDescent="0.25">
      <c r="A1362" s="8">
        <v>4</v>
      </c>
      <c r="B1362" s="54" t="s">
        <v>8174</v>
      </c>
      <c r="C1362" s="131" t="s">
        <v>7439</v>
      </c>
      <c r="D1362" s="9">
        <v>15</v>
      </c>
      <c r="E1362" s="8" t="s">
        <v>8229</v>
      </c>
      <c r="F1362" s="7" t="str">
        <f>IF(ISEVEN(ROW(ScanWorkbook[[#This Row],[SCAN INTO THIS COLUMN]])),C1362,"")</f>
        <v>.</v>
      </c>
      <c r="G1362" s="7" t="str">
        <f>IF(ISEVEN(ROW(ScanWorkbook[[#This Row],[SCAN INTO THIS COLUMN]])),C1363,"")</f>
        <v>.</v>
      </c>
      <c r="H1362" s="7" t="str">
        <f>LEFT(ScanWorkbook[[#This Row],[Pheno]],4)</f>
        <v>.</v>
      </c>
      <c r="I1362" s="7" t="str">
        <f>IF(SUM(COUNTIF(ScanWorkbook[[#This Row],[Pheno]],{"*.*"})),LEFT(ScanWorkbook[[#This Row],[Pheno]],7),_xlfn.CONCAT(LEFT(ScanWorkbook[[#This Row],[Pheno]],4),RIGHT(ScanWorkbook[[#This Row],[Pheno]],3)))</f>
        <v>.</v>
      </c>
      <c r="J1362" s="57" t="s">
        <v>8996</v>
      </c>
      <c r="K1362" s="2" t="str">
        <f>IF(ScanWorkbook[[#This Row],[METRC]]=0,"",IF(ScanWorkbook[[#This Row],[METRC]]="","",_xlfn.CONCAT(ScanWorkbook[[#This Row],[Pheno Abv]],".",RIGHT(ScanWorkbook[[#This Row],[METRC]],6))))</f>
        <v>...</v>
      </c>
      <c r="L1362" s="7" t="s">
        <v>522</v>
      </c>
    </row>
    <row r="1363" spans="1:12" x14ac:dyDescent="0.25">
      <c r="A1363" s="8">
        <v>4</v>
      </c>
      <c r="B1363" s="54" t="s">
        <v>8174</v>
      </c>
      <c r="C1363" s="131" t="s">
        <v>7439</v>
      </c>
      <c r="D1363" s="9">
        <v>15</v>
      </c>
      <c r="E1363" s="8" t="s">
        <v>8229</v>
      </c>
      <c r="F1363" s="7" t="str">
        <f>IF(ISEVEN(ROW(ScanWorkbook[[#This Row],[SCAN INTO THIS COLUMN]])),C1363,"")</f>
        <v/>
      </c>
      <c r="G1363" s="7" t="str">
        <f>IF(ISEVEN(ROW(ScanWorkbook[[#This Row],[SCAN INTO THIS COLUMN]])),C1364,"")</f>
        <v/>
      </c>
      <c r="H1363" s="7" t="str">
        <f>LEFT(ScanWorkbook[[#This Row],[Pheno]],4)</f>
        <v/>
      </c>
      <c r="I1363" s="7" t="str">
        <f>IF(SUM(COUNTIF(ScanWorkbook[[#This Row],[Pheno]],{"*.*"})),LEFT(ScanWorkbook[[#This Row],[Pheno]],7),_xlfn.CONCAT(LEFT(ScanWorkbook[[#This Row],[Pheno]],4),RIGHT(ScanWorkbook[[#This Row],[Pheno]],3)))</f>
        <v/>
      </c>
      <c r="J1363" s="57" t="s">
        <v>8996</v>
      </c>
      <c r="K1363" s="2" t="str">
        <f>IF(ScanWorkbook[[#This Row],[METRC]]=0,"",IF(ScanWorkbook[[#This Row],[METRC]]="","",_xlfn.CONCAT(ScanWorkbook[[#This Row],[Pheno Abv]],".",RIGHT(ScanWorkbook[[#This Row],[METRC]],6))))</f>
        <v/>
      </c>
      <c r="L1363" s="7" t="s">
        <v>522</v>
      </c>
    </row>
    <row r="1364" spans="1:12" x14ac:dyDescent="0.25">
      <c r="A1364" s="8">
        <v>4</v>
      </c>
      <c r="B1364" s="54" t="s">
        <v>8174</v>
      </c>
      <c r="C1364" s="131" t="s">
        <v>7439</v>
      </c>
      <c r="D1364" s="9">
        <v>16</v>
      </c>
      <c r="E1364" s="8" t="s">
        <v>8229</v>
      </c>
      <c r="F1364" s="7" t="str">
        <f>IF(ISEVEN(ROW(ScanWorkbook[[#This Row],[SCAN INTO THIS COLUMN]])),C1364,"")</f>
        <v>.</v>
      </c>
      <c r="G1364" s="7" t="str">
        <f>IF(ISEVEN(ROW(ScanWorkbook[[#This Row],[SCAN INTO THIS COLUMN]])),C1365,"")</f>
        <v>.</v>
      </c>
      <c r="H1364" s="7" t="str">
        <f>LEFT(ScanWorkbook[[#This Row],[Pheno]],4)</f>
        <v>.</v>
      </c>
      <c r="I1364" s="7" t="str">
        <f>IF(SUM(COUNTIF(ScanWorkbook[[#This Row],[Pheno]],{"*.*"})),LEFT(ScanWorkbook[[#This Row],[Pheno]],7),_xlfn.CONCAT(LEFT(ScanWorkbook[[#This Row],[Pheno]],4),RIGHT(ScanWorkbook[[#This Row],[Pheno]],3)))</f>
        <v>.</v>
      </c>
      <c r="J1364" s="57" t="s">
        <v>8997</v>
      </c>
      <c r="K1364" s="2" t="str">
        <f>IF(ScanWorkbook[[#This Row],[METRC]]=0,"",IF(ScanWorkbook[[#This Row],[METRC]]="","",_xlfn.CONCAT(ScanWorkbook[[#This Row],[Pheno Abv]],".",RIGHT(ScanWorkbook[[#This Row],[METRC]],6))))</f>
        <v>...</v>
      </c>
      <c r="L1364" s="7" t="s">
        <v>522</v>
      </c>
    </row>
    <row r="1365" spans="1:12" x14ac:dyDescent="0.25">
      <c r="A1365" s="8">
        <v>4</v>
      </c>
      <c r="B1365" s="54" t="s">
        <v>8174</v>
      </c>
      <c r="C1365" s="131" t="s">
        <v>7439</v>
      </c>
      <c r="D1365" s="9">
        <v>16</v>
      </c>
      <c r="E1365" s="8" t="s">
        <v>8229</v>
      </c>
      <c r="F1365" s="7" t="str">
        <f>IF(ISEVEN(ROW(ScanWorkbook[[#This Row],[SCAN INTO THIS COLUMN]])),C1365,"")</f>
        <v/>
      </c>
      <c r="G1365" s="7" t="str">
        <f>IF(ISEVEN(ROW(ScanWorkbook[[#This Row],[SCAN INTO THIS COLUMN]])),C1366,"")</f>
        <v/>
      </c>
      <c r="H1365" s="7" t="str">
        <f>LEFT(ScanWorkbook[[#This Row],[Pheno]],4)</f>
        <v/>
      </c>
      <c r="I1365" s="7" t="str">
        <f>IF(SUM(COUNTIF(ScanWorkbook[[#This Row],[Pheno]],{"*.*"})),LEFT(ScanWorkbook[[#This Row],[Pheno]],7),_xlfn.CONCAT(LEFT(ScanWorkbook[[#This Row],[Pheno]],4),RIGHT(ScanWorkbook[[#This Row],[Pheno]],3)))</f>
        <v/>
      </c>
      <c r="J1365" s="57" t="s">
        <v>8997</v>
      </c>
      <c r="K1365" s="2" t="str">
        <f>IF(ScanWorkbook[[#This Row],[METRC]]=0,"",IF(ScanWorkbook[[#This Row],[METRC]]="","",_xlfn.CONCAT(ScanWorkbook[[#This Row],[Pheno Abv]],".",RIGHT(ScanWorkbook[[#This Row],[METRC]],6))))</f>
        <v/>
      </c>
      <c r="L1365" s="7" t="s">
        <v>522</v>
      </c>
    </row>
    <row r="1366" spans="1:12" x14ac:dyDescent="0.25">
      <c r="A1366" s="8">
        <v>4</v>
      </c>
      <c r="B1366" s="54" t="s">
        <v>8174</v>
      </c>
      <c r="C1366" s="131" t="s">
        <v>7439</v>
      </c>
      <c r="D1366" s="9">
        <v>17</v>
      </c>
      <c r="E1366" s="8" t="s">
        <v>8229</v>
      </c>
      <c r="F1366" s="7" t="str">
        <f>IF(ISEVEN(ROW(ScanWorkbook[[#This Row],[SCAN INTO THIS COLUMN]])),C1366,"")</f>
        <v>.</v>
      </c>
      <c r="G1366" s="7" t="str">
        <f>IF(ISEVEN(ROW(ScanWorkbook[[#This Row],[SCAN INTO THIS COLUMN]])),C1367,"")</f>
        <v>.</v>
      </c>
      <c r="H1366" s="7" t="str">
        <f>LEFT(ScanWorkbook[[#This Row],[Pheno]],4)</f>
        <v>.</v>
      </c>
      <c r="I1366" s="7" t="str">
        <f>IF(SUM(COUNTIF(ScanWorkbook[[#This Row],[Pheno]],{"*.*"})),LEFT(ScanWorkbook[[#This Row],[Pheno]],7),_xlfn.CONCAT(LEFT(ScanWorkbook[[#This Row],[Pheno]],4),RIGHT(ScanWorkbook[[#This Row],[Pheno]],3)))</f>
        <v>.</v>
      </c>
      <c r="J1366" s="57" t="s">
        <v>8998</v>
      </c>
      <c r="K1366" s="2" t="str">
        <f>IF(ScanWorkbook[[#This Row],[METRC]]=0,"",IF(ScanWorkbook[[#This Row],[METRC]]="","",_xlfn.CONCAT(ScanWorkbook[[#This Row],[Pheno Abv]],".",RIGHT(ScanWorkbook[[#This Row],[METRC]],6))))</f>
        <v>...</v>
      </c>
      <c r="L1366" s="7" t="s">
        <v>522</v>
      </c>
    </row>
    <row r="1367" spans="1:12" x14ac:dyDescent="0.25">
      <c r="A1367" s="8">
        <v>4</v>
      </c>
      <c r="B1367" s="54" t="s">
        <v>8174</v>
      </c>
      <c r="C1367" s="131" t="s">
        <v>7439</v>
      </c>
      <c r="D1367" s="9">
        <v>17</v>
      </c>
      <c r="E1367" s="8" t="s">
        <v>8229</v>
      </c>
      <c r="F1367" s="7" t="str">
        <f>IF(ISEVEN(ROW(ScanWorkbook[[#This Row],[SCAN INTO THIS COLUMN]])),C1367,"")</f>
        <v/>
      </c>
      <c r="G1367" s="7" t="str">
        <f>IF(ISEVEN(ROW(ScanWorkbook[[#This Row],[SCAN INTO THIS COLUMN]])),C1368,"")</f>
        <v/>
      </c>
      <c r="H1367" s="7" t="str">
        <f>LEFT(ScanWorkbook[[#This Row],[Pheno]],4)</f>
        <v/>
      </c>
      <c r="I1367" s="7" t="str">
        <f>IF(SUM(COUNTIF(ScanWorkbook[[#This Row],[Pheno]],{"*.*"})),LEFT(ScanWorkbook[[#This Row],[Pheno]],7),_xlfn.CONCAT(LEFT(ScanWorkbook[[#This Row],[Pheno]],4),RIGHT(ScanWorkbook[[#This Row],[Pheno]],3)))</f>
        <v/>
      </c>
      <c r="J1367" s="57" t="s">
        <v>8998</v>
      </c>
      <c r="K1367" s="2" t="str">
        <f>IF(ScanWorkbook[[#This Row],[METRC]]=0,"",IF(ScanWorkbook[[#This Row],[METRC]]="","",_xlfn.CONCAT(ScanWorkbook[[#This Row],[Pheno Abv]],".",RIGHT(ScanWorkbook[[#This Row],[METRC]],6))))</f>
        <v/>
      </c>
      <c r="L1367" s="7" t="s">
        <v>522</v>
      </c>
    </row>
    <row r="1368" spans="1:12" x14ac:dyDescent="0.25">
      <c r="A1368" s="8">
        <v>4</v>
      </c>
      <c r="B1368" s="54" t="s">
        <v>8174</v>
      </c>
      <c r="C1368" s="131" t="s">
        <v>7439</v>
      </c>
      <c r="D1368" s="9">
        <v>18</v>
      </c>
      <c r="E1368" s="8" t="s">
        <v>8229</v>
      </c>
      <c r="F1368" s="7" t="str">
        <f>IF(ISEVEN(ROW(ScanWorkbook[[#This Row],[SCAN INTO THIS COLUMN]])),C1368,"")</f>
        <v>.</v>
      </c>
      <c r="G1368" s="7" t="str">
        <f>IF(ISEVEN(ROW(ScanWorkbook[[#This Row],[SCAN INTO THIS COLUMN]])),C1369,"")</f>
        <v>.</v>
      </c>
      <c r="H1368" s="7" t="str">
        <f>LEFT(ScanWorkbook[[#This Row],[Pheno]],4)</f>
        <v>.</v>
      </c>
      <c r="I1368" s="7" t="str">
        <f>IF(SUM(COUNTIF(ScanWorkbook[[#This Row],[Pheno]],{"*.*"})),LEFT(ScanWorkbook[[#This Row],[Pheno]],7),_xlfn.CONCAT(LEFT(ScanWorkbook[[#This Row],[Pheno]],4),RIGHT(ScanWorkbook[[#This Row],[Pheno]],3)))</f>
        <v>.</v>
      </c>
      <c r="J1368" s="57" t="s">
        <v>8999</v>
      </c>
      <c r="K1368" s="2" t="str">
        <f>IF(ScanWorkbook[[#This Row],[METRC]]=0,"",IF(ScanWorkbook[[#This Row],[METRC]]="","",_xlfn.CONCAT(ScanWorkbook[[#This Row],[Pheno Abv]],".",RIGHT(ScanWorkbook[[#This Row],[METRC]],6))))</f>
        <v>...</v>
      </c>
      <c r="L1368" s="7" t="s">
        <v>522</v>
      </c>
    </row>
    <row r="1369" spans="1:12" x14ac:dyDescent="0.25">
      <c r="A1369" s="8">
        <v>4</v>
      </c>
      <c r="B1369" s="54" t="s">
        <v>8174</v>
      </c>
      <c r="C1369" s="131" t="s">
        <v>7439</v>
      </c>
      <c r="D1369" s="9">
        <v>18</v>
      </c>
      <c r="E1369" s="8" t="s">
        <v>8229</v>
      </c>
      <c r="F1369" s="7" t="str">
        <f>IF(ISEVEN(ROW(ScanWorkbook[[#This Row],[SCAN INTO THIS COLUMN]])),C1369,"")</f>
        <v/>
      </c>
      <c r="G1369" s="7" t="str">
        <f>IF(ISEVEN(ROW(ScanWorkbook[[#This Row],[SCAN INTO THIS COLUMN]])),C1370,"")</f>
        <v/>
      </c>
      <c r="H1369" s="7" t="str">
        <f>LEFT(ScanWorkbook[[#This Row],[Pheno]],4)</f>
        <v/>
      </c>
      <c r="I1369" s="7" t="str">
        <f>IF(SUM(COUNTIF(ScanWorkbook[[#This Row],[Pheno]],{"*.*"})),LEFT(ScanWorkbook[[#This Row],[Pheno]],7),_xlfn.CONCAT(LEFT(ScanWorkbook[[#This Row],[Pheno]],4),RIGHT(ScanWorkbook[[#This Row],[Pheno]],3)))</f>
        <v/>
      </c>
      <c r="J1369" s="57" t="s">
        <v>8999</v>
      </c>
      <c r="K1369" s="2" t="str">
        <f>IF(ScanWorkbook[[#This Row],[METRC]]=0,"",IF(ScanWorkbook[[#This Row],[METRC]]="","",_xlfn.CONCAT(ScanWorkbook[[#This Row],[Pheno Abv]],".",RIGHT(ScanWorkbook[[#This Row],[METRC]],6))))</f>
        <v/>
      </c>
      <c r="L1369" s="7" t="s">
        <v>522</v>
      </c>
    </row>
    <row r="1370" spans="1:12" x14ac:dyDescent="0.25">
      <c r="A1370" s="8">
        <v>4</v>
      </c>
      <c r="B1370" s="54" t="s">
        <v>8174</v>
      </c>
      <c r="C1370" s="131" t="s">
        <v>7439</v>
      </c>
      <c r="D1370" s="9">
        <v>19</v>
      </c>
      <c r="E1370" s="8" t="s">
        <v>8229</v>
      </c>
      <c r="F1370" s="7" t="str">
        <f>IF(ISEVEN(ROW(ScanWorkbook[[#This Row],[SCAN INTO THIS COLUMN]])),C1370,"")</f>
        <v>.</v>
      </c>
      <c r="G1370" s="7" t="str">
        <f>IF(ISEVEN(ROW(ScanWorkbook[[#This Row],[SCAN INTO THIS COLUMN]])),C1371,"")</f>
        <v>.</v>
      </c>
      <c r="H1370" s="7" t="str">
        <f>LEFT(ScanWorkbook[[#This Row],[Pheno]],4)</f>
        <v>.</v>
      </c>
      <c r="I1370" s="7" t="str">
        <f>IF(SUM(COUNTIF(ScanWorkbook[[#This Row],[Pheno]],{"*.*"})),LEFT(ScanWorkbook[[#This Row],[Pheno]],7),_xlfn.CONCAT(LEFT(ScanWorkbook[[#This Row],[Pheno]],4),RIGHT(ScanWorkbook[[#This Row],[Pheno]],3)))</f>
        <v>.</v>
      </c>
      <c r="J1370" s="57" t="s">
        <v>9000</v>
      </c>
      <c r="K1370" s="2" t="str">
        <f>IF(ScanWorkbook[[#This Row],[METRC]]=0,"",IF(ScanWorkbook[[#This Row],[METRC]]="","",_xlfn.CONCAT(ScanWorkbook[[#This Row],[Pheno Abv]],".",RIGHT(ScanWorkbook[[#This Row],[METRC]],6))))</f>
        <v>...</v>
      </c>
      <c r="L1370" s="7" t="s">
        <v>522</v>
      </c>
    </row>
    <row r="1371" spans="1:12" x14ac:dyDescent="0.25">
      <c r="A1371" s="8">
        <v>4</v>
      </c>
      <c r="B1371" s="54" t="s">
        <v>8174</v>
      </c>
      <c r="C1371" s="131" t="s">
        <v>7439</v>
      </c>
      <c r="D1371" s="9">
        <v>19</v>
      </c>
      <c r="E1371" s="8" t="s">
        <v>8229</v>
      </c>
      <c r="F1371" s="7" t="str">
        <f>IF(ISEVEN(ROW(ScanWorkbook[[#This Row],[SCAN INTO THIS COLUMN]])),C1371,"")</f>
        <v/>
      </c>
      <c r="G1371" s="7" t="str">
        <f>IF(ISEVEN(ROW(ScanWorkbook[[#This Row],[SCAN INTO THIS COLUMN]])),C1372,"")</f>
        <v/>
      </c>
      <c r="H1371" s="7" t="str">
        <f>LEFT(ScanWorkbook[[#This Row],[Pheno]],4)</f>
        <v/>
      </c>
      <c r="I1371" s="7" t="str">
        <f>IF(SUM(COUNTIF(ScanWorkbook[[#This Row],[Pheno]],{"*.*"})),LEFT(ScanWorkbook[[#This Row],[Pheno]],7),_xlfn.CONCAT(LEFT(ScanWorkbook[[#This Row],[Pheno]],4),RIGHT(ScanWorkbook[[#This Row],[Pheno]],3)))</f>
        <v/>
      </c>
      <c r="J1371" s="57" t="s">
        <v>9000</v>
      </c>
      <c r="K1371" s="2" t="str">
        <f>IF(ScanWorkbook[[#This Row],[METRC]]=0,"",IF(ScanWorkbook[[#This Row],[METRC]]="","",_xlfn.CONCAT(ScanWorkbook[[#This Row],[Pheno Abv]],".",RIGHT(ScanWorkbook[[#This Row],[METRC]],6))))</f>
        <v/>
      </c>
      <c r="L1371" s="7" t="s">
        <v>522</v>
      </c>
    </row>
    <row r="1372" spans="1:12" x14ac:dyDescent="0.25">
      <c r="A1372" s="8">
        <v>4</v>
      </c>
      <c r="B1372" s="54" t="s">
        <v>8174</v>
      </c>
      <c r="C1372" s="131" t="s">
        <v>7439</v>
      </c>
      <c r="D1372" s="9">
        <v>20</v>
      </c>
      <c r="E1372" s="8" t="s">
        <v>8229</v>
      </c>
      <c r="F1372" s="7" t="str">
        <f>IF(ISEVEN(ROW(ScanWorkbook[[#This Row],[SCAN INTO THIS COLUMN]])),C1372,"")</f>
        <v>.</v>
      </c>
      <c r="G1372" s="7" t="str">
        <f>IF(ISEVEN(ROW(ScanWorkbook[[#This Row],[SCAN INTO THIS COLUMN]])),C1373,"")</f>
        <v>.</v>
      </c>
      <c r="H1372" s="7" t="str">
        <f>LEFT(ScanWorkbook[[#This Row],[Pheno]],4)</f>
        <v>.</v>
      </c>
      <c r="I1372" s="7" t="str">
        <f>IF(SUM(COUNTIF(ScanWorkbook[[#This Row],[Pheno]],{"*.*"})),LEFT(ScanWorkbook[[#This Row],[Pheno]],7),_xlfn.CONCAT(LEFT(ScanWorkbook[[#This Row],[Pheno]],4),RIGHT(ScanWorkbook[[#This Row],[Pheno]],3)))</f>
        <v>.</v>
      </c>
      <c r="J1372" s="57" t="s">
        <v>9001</v>
      </c>
      <c r="K1372" s="2" t="str">
        <f>IF(ScanWorkbook[[#This Row],[METRC]]=0,"",IF(ScanWorkbook[[#This Row],[METRC]]="","",_xlfn.CONCAT(ScanWorkbook[[#This Row],[Pheno Abv]],".",RIGHT(ScanWorkbook[[#This Row],[METRC]],6))))</f>
        <v>...</v>
      </c>
      <c r="L1372" s="7" t="s">
        <v>522</v>
      </c>
    </row>
    <row r="1373" spans="1:12" x14ac:dyDescent="0.25">
      <c r="A1373" s="8">
        <v>4</v>
      </c>
      <c r="B1373" s="54" t="s">
        <v>8174</v>
      </c>
      <c r="C1373" s="131" t="s">
        <v>7439</v>
      </c>
      <c r="D1373" s="9">
        <v>20</v>
      </c>
      <c r="E1373" s="8" t="s">
        <v>8229</v>
      </c>
      <c r="F1373" s="7" t="str">
        <f>IF(ISEVEN(ROW(ScanWorkbook[[#This Row],[SCAN INTO THIS COLUMN]])),C1373,"")</f>
        <v/>
      </c>
      <c r="G1373" s="7" t="str">
        <f>IF(ISEVEN(ROW(ScanWorkbook[[#This Row],[SCAN INTO THIS COLUMN]])),C1374,"")</f>
        <v/>
      </c>
      <c r="H1373" s="7" t="str">
        <f>LEFT(ScanWorkbook[[#This Row],[Pheno]],4)</f>
        <v/>
      </c>
      <c r="I1373" s="7" t="str">
        <f>IF(SUM(COUNTIF(ScanWorkbook[[#This Row],[Pheno]],{"*.*"})),LEFT(ScanWorkbook[[#This Row],[Pheno]],7),_xlfn.CONCAT(LEFT(ScanWorkbook[[#This Row],[Pheno]],4),RIGHT(ScanWorkbook[[#This Row],[Pheno]],3)))</f>
        <v/>
      </c>
      <c r="J1373" s="57" t="s">
        <v>9001</v>
      </c>
      <c r="K1373" s="2" t="str">
        <f>IF(ScanWorkbook[[#This Row],[METRC]]=0,"",IF(ScanWorkbook[[#This Row],[METRC]]="","",_xlfn.CONCAT(ScanWorkbook[[#This Row],[Pheno Abv]],".",RIGHT(ScanWorkbook[[#This Row],[METRC]],6))))</f>
        <v/>
      </c>
      <c r="L1373" s="7" t="s">
        <v>522</v>
      </c>
    </row>
    <row r="1374" spans="1:12" x14ac:dyDescent="0.25">
      <c r="A1374" s="8">
        <v>4</v>
      </c>
      <c r="B1374" s="54" t="s">
        <v>8174</v>
      </c>
      <c r="C1374" s="131" t="s">
        <v>7439</v>
      </c>
      <c r="D1374" s="9">
        <v>21</v>
      </c>
      <c r="E1374" s="8" t="s">
        <v>8229</v>
      </c>
      <c r="F1374" s="7" t="str">
        <f>IF(ISEVEN(ROW(ScanWorkbook[[#This Row],[SCAN INTO THIS COLUMN]])),C1374,"")</f>
        <v>.</v>
      </c>
      <c r="G1374" s="7" t="str">
        <f>IF(ISEVEN(ROW(ScanWorkbook[[#This Row],[SCAN INTO THIS COLUMN]])),C1375,"")</f>
        <v>.</v>
      </c>
      <c r="H1374" s="7" t="str">
        <f>LEFT(ScanWorkbook[[#This Row],[Pheno]],4)</f>
        <v>.</v>
      </c>
      <c r="I1374" s="7" t="str">
        <f>IF(SUM(COUNTIF(ScanWorkbook[[#This Row],[Pheno]],{"*.*"})),LEFT(ScanWorkbook[[#This Row],[Pheno]],7),_xlfn.CONCAT(LEFT(ScanWorkbook[[#This Row],[Pheno]],4),RIGHT(ScanWorkbook[[#This Row],[Pheno]],3)))</f>
        <v>.</v>
      </c>
      <c r="J1374" s="57" t="s">
        <v>9002</v>
      </c>
      <c r="K1374" s="2" t="str">
        <f>IF(ScanWorkbook[[#This Row],[METRC]]=0,"",IF(ScanWorkbook[[#This Row],[METRC]]="","",_xlfn.CONCAT(ScanWorkbook[[#This Row],[Pheno Abv]],".",RIGHT(ScanWorkbook[[#This Row],[METRC]],6))))</f>
        <v>...</v>
      </c>
      <c r="L1374" s="7" t="s">
        <v>522</v>
      </c>
    </row>
    <row r="1375" spans="1:12" x14ac:dyDescent="0.25">
      <c r="A1375" s="8">
        <v>4</v>
      </c>
      <c r="B1375" s="54" t="s">
        <v>8174</v>
      </c>
      <c r="C1375" s="131" t="s">
        <v>7439</v>
      </c>
      <c r="D1375" s="9">
        <v>21</v>
      </c>
      <c r="E1375" s="8" t="s">
        <v>8229</v>
      </c>
      <c r="F1375" s="7" t="str">
        <f>IF(ISEVEN(ROW(ScanWorkbook[[#This Row],[SCAN INTO THIS COLUMN]])),C1375,"")</f>
        <v/>
      </c>
      <c r="G1375" s="7" t="str">
        <f>IF(ISEVEN(ROW(ScanWorkbook[[#This Row],[SCAN INTO THIS COLUMN]])),C1376,"")</f>
        <v/>
      </c>
      <c r="H1375" s="7" t="str">
        <f>LEFT(ScanWorkbook[[#This Row],[Pheno]],4)</f>
        <v/>
      </c>
      <c r="I1375" s="7" t="str">
        <f>IF(SUM(COUNTIF(ScanWorkbook[[#This Row],[Pheno]],{"*.*"})),LEFT(ScanWorkbook[[#This Row],[Pheno]],7),_xlfn.CONCAT(LEFT(ScanWorkbook[[#This Row],[Pheno]],4),RIGHT(ScanWorkbook[[#This Row],[Pheno]],3)))</f>
        <v/>
      </c>
      <c r="J1375" s="57" t="s">
        <v>9002</v>
      </c>
      <c r="K1375" s="2" t="str">
        <f>IF(ScanWorkbook[[#This Row],[METRC]]=0,"",IF(ScanWorkbook[[#This Row],[METRC]]="","",_xlfn.CONCAT(ScanWorkbook[[#This Row],[Pheno Abv]],".",RIGHT(ScanWorkbook[[#This Row],[METRC]],6))))</f>
        <v/>
      </c>
      <c r="L1375" s="7" t="s">
        <v>522</v>
      </c>
    </row>
    <row r="1376" spans="1:12" x14ac:dyDescent="0.25">
      <c r="A1376" s="8">
        <v>4</v>
      </c>
      <c r="B1376" s="54" t="s">
        <v>8174</v>
      </c>
      <c r="C1376" s="131" t="s">
        <v>7439</v>
      </c>
      <c r="D1376" s="9">
        <v>22</v>
      </c>
      <c r="E1376" s="8" t="s">
        <v>8229</v>
      </c>
      <c r="F1376" s="7" t="str">
        <f>IF(ISEVEN(ROW(ScanWorkbook[[#This Row],[SCAN INTO THIS COLUMN]])),C1376,"")</f>
        <v>.</v>
      </c>
      <c r="G1376" s="7" t="str">
        <f>IF(ISEVEN(ROW(ScanWorkbook[[#This Row],[SCAN INTO THIS COLUMN]])),C1377,"")</f>
        <v>.</v>
      </c>
      <c r="H1376" s="7" t="str">
        <f>LEFT(ScanWorkbook[[#This Row],[Pheno]],4)</f>
        <v>.</v>
      </c>
      <c r="I1376" s="7" t="str">
        <f>IF(SUM(COUNTIF(ScanWorkbook[[#This Row],[Pheno]],{"*.*"})),LEFT(ScanWorkbook[[#This Row],[Pheno]],7),_xlfn.CONCAT(LEFT(ScanWorkbook[[#This Row],[Pheno]],4),RIGHT(ScanWorkbook[[#This Row],[Pheno]],3)))</f>
        <v>.</v>
      </c>
      <c r="J1376" s="57" t="s">
        <v>9003</v>
      </c>
      <c r="K1376" s="2" t="str">
        <f>IF(ScanWorkbook[[#This Row],[METRC]]=0,"",IF(ScanWorkbook[[#This Row],[METRC]]="","",_xlfn.CONCAT(ScanWorkbook[[#This Row],[Pheno Abv]],".",RIGHT(ScanWorkbook[[#This Row],[METRC]],6))))</f>
        <v>...</v>
      </c>
      <c r="L1376" s="7" t="s">
        <v>522</v>
      </c>
    </row>
    <row r="1377" spans="1:12" x14ac:dyDescent="0.25">
      <c r="A1377" s="8">
        <v>4</v>
      </c>
      <c r="B1377" s="54" t="s">
        <v>8174</v>
      </c>
      <c r="C1377" s="131" t="s">
        <v>7439</v>
      </c>
      <c r="D1377" s="9">
        <v>22</v>
      </c>
      <c r="E1377" s="8" t="s">
        <v>8229</v>
      </c>
      <c r="F1377" s="7" t="str">
        <f>IF(ISEVEN(ROW(ScanWorkbook[[#This Row],[SCAN INTO THIS COLUMN]])),C1377,"")</f>
        <v/>
      </c>
      <c r="G1377" s="7" t="str">
        <f>IF(ISEVEN(ROW(ScanWorkbook[[#This Row],[SCAN INTO THIS COLUMN]])),C1378,"")</f>
        <v/>
      </c>
      <c r="H1377" s="7" t="str">
        <f>LEFT(ScanWorkbook[[#This Row],[Pheno]],4)</f>
        <v/>
      </c>
      <c r="I1377" s="7" t="str">
        <f>IF(SUM(COUNTIF(ScanWorkbook[[#This Row],[Pheno]],{"*.*"})),LEFT(ScanWorkbook[[#This Row],[Pheno]],7),_xlfn.CONCAT(LEFT(ScanWorkbook[[#This Row],[Pheno]],4),RIGHT(ScanWorkbook[[#This Row],[Pheno]],3)))</f>
        <v/>
      </c>
      <c r="J1377" s="57" t="s">
        <v>9003</v>
      </c>
      <c r="K1377" s="2" t="str">
        <f>IF(ScanWorkbook[[#This Row],[METRC]]=0,"",IF(ScanWorkbook[[#This Row],[METRC]]="","",_xlfn.CONCAT(ScanWorkbook[[#This Row],[Pheno Abv]],".",RIGHT(ScanWorkbook[[#This Row],[METRC]],6))))</f>
        <v/>
      </c>
      <c r="L1377" s="7" t="s">
        <v>522</v>
      </c>
    </row>
    <row r="1378" spans="1:12" x14ac:dyDescent="0.25">
      <c r="A1378" s="8">
        <v>4</v>
      </c>
      <c r="B1378" s="54" t="s">
        <v>8174</v>
      </c>
      <c r="C1378" s="131" t="s">
        <v>7439</v>
      </c>
      <c r="D1378" s="9">
        <v>23</v>
      </c>
      <c r="E1378" s="8" t="s">
        <v>8229</v>
      </c>
      <c r="F1378" s="7" t="str">
        <f>IF(ISEVEN(ROW(ScanWorkbook[[#This Row],[SCAN INTO THIS COLUMN]])),C1378,"")</f>
        <v>.</v>
      </c>
      <c r="G1378" s="7" t="str">
        <f>IF(ISEVEN(ROW(ScanWorkbook[[#This Row],[SCAN INTO THIS COLUMN]])),C1379,"")</f>
        <v>.</v>
      </c>
      <c r="H1378" s="7" t="str">
        <f>LEFT(ScanWorkbook[[#This Row],[Pheno]],4)</f>
        <v>.</v>
      </c>
      <c r="I1378" s="7" t="str">
        <f>IF(SUM(COUNTIF(ScanWorkbook[[#This Row],[Pheno]],{"*.*"})),LEFT(ScanWorkbook[[#This Row],[Pheno]],7),_xlfn.CONCAT(LEFT(ScanWorkbook[[#This Row],[Pheno]],4),RIGHT(ScanWorkbook[[#This Row],[Pheno]],3)))</f>
        <v>.</v>
      </c>
      <c r="J1378" s="57" t="s">
        <v>9004</v>
      </c>
      <c r="K1378" s="2" t="str">
        <f>IF(ScanWorkbook[[#This Row],[METRC]]=0,"",IF(ScanWorkbook[[#This Row],[METRC]]="","",_xlfn.CONCAT(ScanWorkbook[[#This Row],[Pheno Abv]],".",RIGHT(ScanWorkbook[[#This Row],[METRC]],6))))</f>
        <v>...</v>
      </c>
      <c r="L1378" s="7" t="s">
        <v>522</v>
      </c>
    </row>
    <row r="1379" spans="1:12" x14ac:dyDescent="0.25">
      <c r="A1379" s="8">
        <v>4</v>
      </c>
      <c r="B1379" s="54" t="s">
        <v>8174</v>
      </c>
      <c r="C1379" s="131" t="s">
        <v>7439</v>
      </c>
      <c r="D1379" s="9">
        <v>23</v>
      </c>
      <c r="E1379" s="8" t="s">
        <v>8229</v>
      </c>
      <c r="F1379" s="7" t="str">
        <f>IF(ISEVEN(ROW(ScanWorkbook[[#This Row],[SCAN INTO THIS COLUMN]])),C1379,"")</f>
        <v/>
      </c>
      <c r="G1379" s="7" t="str">
        <f>IF(ISEVEN(ROW(ScanWorkbook[[#This Row],[SCAN INTO THIS COLUMN]])),C1380,"")</f>
        <v/>
      </c>
      <c r="H1379" s="7" t="str">
        <f>LEFT(ScanWorkbook[[#This Row],[Pheno]],4)</f>
        <v/>
      </c>
      <c r="I1379" s="7" t="str">
        <f>IF(SUM(COUNTIF(ScanWorkbook[[#This Row],[Pheno]],{"*.*"})),LEFT(ScanWorkbook[[#This Row],[Pheno]],7),_xlfn.CONCAT(LEFT(ScanWorkbook[[#This Row],[Pheno]],4),RIGHT(ScanWorkbook[[#This Row],[Pheno]],3)))</f>
        <v/>
      </c>
      <c r="J1379" s="57" t="s">
        <v>9004</v>
      </c>
      <c r="K1379" s="2" t="str">
        <f>IF(ScanWorkbook[[#This Row],[METRC]]=0,"",IF(ScanWorkbook[[#This Row],[METRC]]="","",_xlfn.CONCAT(ScanWorkbook[[#This Row],[Pheno Abv]],".",RIGHT(ScanWorkbook[[#This Row],[METRC]],6))))</f>
        <v/>
      </c>
      <c r="L1379" s="7" t="s">
        <v>522</v>
      </c>
    </row>
    <row r="1380" spans="1:12" x14ac:dyDescent="0.25">
      <c r="A1380" s="8">
        <v>4</v>
      </c>
      <c r="B1380" s="54" t="s">
        <v>8174</v>
      </c>
      <c r="C1380" s="131" t="s">
        <v>7439</v>
      </c>
      <c r="D1380" s="9">
        <v>24</v>
      </c>
      <c r="E1380" s="8" t="s">
        <v>8229</v>
      </c>
      <c r="F1380" s="7" t="str">
        <f>IF(ISEVEN(ROW(ScanWorkbook[[#This Row],[SCAN INTO THIS COLUMN]])),C1380,"")</f>
        <v>.</v>
      </c>
      <c r="G1380" s="7" t="str">
        <f>IF(ISEVEN(ROW(ScanWorkbook[[#This Row],[SCAN INTO THIS COLUMN]])),C1381,"")</f>
        <v>.</v>
      </c>
      <c r="H1380" s="7" t="str">
        <f>LEFT(ScanWorkbook[[#This Row],[Pheno]],4)</f>
        <v>.</v>
      </c>
      <c r="I1380" s="7" t="str">
        <f>IF(SUM(COUNTIF(ScanWorkbook[[#This Row],[Pheno]],{"*.*"})),LEFT(ScanWorkbook[[#This Row],[Pheno]],7),_xlfn.CONCAT(LEFT(ScanWorkbook[[#This Row],[Pheno]],4),RIGHT(ScanWorkbook[[#This Row],[Pheno]],3)))</f>
        <v>.</v>
      </c>
      <c r="J1380" s="57" t="s">
        <v>9005</v>
      </c>
      <c r="K1380" s="2" t="str">
        <f>IF(ScanWorkbook[[#This Row],[METRC]]=0,"",IF(ScanWorkbook[[#This Row],[METRC]]="","",_xlfn.CONCAT(ScanWorkbook[[#This Row],[Pheno Abv]],".",RIGHT(ScanWorkbook[[#This Row],[METRC]],6))))</f>
        <v>...</v>
      </c>
      <c r="L1380" s="7" t="s">
        <v>522</v>
      </c>
    </row>
    <row r="1381" spans="1:12" x14ac:dyDescent="0.25">
      <c r="A1381" s="8">
        <v>4</v>
      </c>
      <c r="B1381" s="54" t="s">
        <v>8174</v>
      </c>
      <c r="C1381" s="131" t="s">
        <v>7439</v>
      </c>
      <c r="D1381" s="9">
        <v>24</v>
      </c>
      <c r="E1381" s="8" t="s">
        <v>8229</v>
      </c>
      <c r="F1381" s="7" t="str">
        <f>IF(ISEVEN(ROW(ScanWorkbook[[#This Row],[SCAN INTO THIS COLUMN]])),C1381,"")</f>
        <v/>
      </c>
      <c r="G1381" s="7" t="str">
        <f>IF(ISEVEN(ROW(ScanWorkbook[[#This Row],[SCAN INTO THIS COLUMN]])),C1382,"")</f>
        <v/>
      </c>
      <c r="H1381" s="7" t="str">
        <f>LEFT(ScanWorkbook[[#This Row],[Pheno]],4)</f>
        <v/>
      </c>
      <c r="I1381" s="7" t="str">
        <f>IF(SUM(COUNTIF(ScanWorkbook[[#This Row],[Pheno]],{"*.*"})),LEFT(ScanWorkbook[[#This Row],[Pheno]],7),_xlfn.CONCAT(LEFT(ScanWorkbook[[#This Row],[Pheno]],4),RIGHT(ScanWorkbook[[#This Row],[Pheno]],3)))</f>
        <v/>
      </c>
      <c r="J1381" s="57" t="s">
        <v>9005</v>
      </c>
      <c r="K1381" s="2" t="str">
        <f>IF(ScanWorkbook[[#This Row],[METRC]]=0,"",IF(ScanWorkbook[[#This Row],[METRC]]="","",_xlfn.CONCAT(ScanWorkbook[[#This Row],[Pheno Abv]],".",RIGHT(ScanWorkbook[[#This Row],[METRC]],6))))</f>
        <v/>
      </c>
      <c r="L1381" s="7" t="s">
        <v>522</v>
      </c>
    </row>
    <row r="1382" spans="1:12" x14ac:dyDescent="0.25">
      <c r="A1382" s="8">
        <v>5</v>
      </c>
      <c r="B1382" s="54" t="s">
        <v>8174</v>
      </c>
      <c r="C1382" s="131" t="s">
        <v>7439</v>
      </c>
      <c r="D1382" s="9">
        <v>1</v>
      </c>
      <c r="E1382" s="8" t="s">
        <v>8230</v>
      </c>
      <c r="F1382" s="7" t="str">
        <f>IF(ISEVEN(ROW(ScanWorkbook[[#This Row],[SCAN INTO THIS COLUMN]])),C1382,"")</f>
        <v>.</v>
      </c>
      <c r="G1382" s="7" t="str">
        <f>IF(ISEVEN(ROW(ScanWorkbook[[#This Row],[SCAN INTO THIS COLUMN]])),C1383,"")</f>
        <v>.</v>
      </c>
      <c r="H1382" s="7" t="str">
        <f>LEFT(ScanWorkbook[[#This Row],[Pheno]],4)</f>
        <v>.</v>
      </c>
      <c r="I1382" s="7" t="str">
        <f>IF(SUM(COUNTIF(ScanWorkbook[[#This Row],[Pheno]],{"*.*"})),LEFT(ScanWorkbook[[#This Row],[Pheno]],7),_xlfn.CONCAT(LEFT(ScanWorkbook[[#This Row],[Pheno]],4),RIGHT(ScanWorkbook[[#This Row],[Pheno]],3)))</f>
        <v>.</v>
      </c>
      <c r="J1382" s="57" t="s">
        <v>9006</v>
      </c>
      <c r="K1382" s="2" t="str">
        <f>IF(ScanWorkbook[[#This Row],[METRC]]=0,"",IF(ScanWorkbook[[#This Row],[METRC]]="","",_xlfn.CONCAT(ScanWorkbook[[#This Row],[Pheno Abv]],".",RIGHT(ScanWorkbook[[#This Row],[METRC]],6))))</f>
        <v>...</v>
      </c>
      <c r="L1382" s="7" t="s">
        <v>522</v>
      </c>
    </row>
    <row r="1383" spans="1:12" x14ac:dyDescent="0.25">
      <c r="A1383" s="8">
        <v>5</v>
      </c>
      <c r="B1383" s="54" t="s">
        <v>8174</v>
      </c>
      <c r="C1383" s="131" t="s">
        <v>7439</v>
      </c>
      <c r="D1383" s="9">
        <v>1</v>
      </c>
      <c r="E1383" s="8" t="s">
        <v>8230</v>
      </c>
      <c r="F1383" s="7" t="str">
        <f>IF(ISEVEN(ROW(ScanWorkbook[[#This Row],[SCAN INTO THIS COLUMN]])),C1383,"")</f>
        <v/>
      </c>
      <c r="G1383" s="7" t="str">
        <f>IF(ISEVEN(ROW(ScanWorkbook[[#This Row],[SCAN INTO THIS COLUMN]])),C1384,"")</f>
        <v/>
      </c>
      <c r="H1383" s="7" t="str">
        <f>LEFT(ScanWorkbook[[#This Row],[Pheno]],4)</f>
        <v/>
      </c>
      <c r="I1383" s="7" t="str">
        <f>IF(SUM(COUNTIF(ScanWorkbook[[#This Row],[Pheno]],{"*.*"})),LEFT(ScanWorkbook[[#This Row],[Pheno]],7),_xlfn.CONCAT(LEFT(ScanWorkbook[[#This Row],[Pheno]],4),RIGHT(ScanWorkbook[[#This Row],[Pheno]],3)))</f>
        <v/>
      </c>
      <c r="J1383" s="57" t="s">
        <v>9006</v>
      </c>
      <c r="K1383" s="2" t="str">
        <f>IF(ScanWorkbook[[#This Row],[METRC]]=0,"",IF(ScanWorkbook[[#This Row],[METRC]]="","",_xlfn.CONCAT(ScanWorkbook[[#This Row],[Pheno Abv]],".",RIGHT(ScanWorkbook[[#This Row],[METRC]],6))))</f>
        <v/>
      </c>
      <c r="L1383" s="7" t="s">
        <v>522</v>
      </c>
    </row>
    <row r="1384" spans="1:12" x14ac:dyDescent="0.25">
      <c r="A1384" s="8">
        <v>5</v>
      </c>
      <c r="B1384" s="54" t="s">
        <v>8174</v>
      </c>
      <c r="C1384" s="131" t="s">
        <v>7439</v>
      </c>
      <c r="D1384" s="9">
        <v>2</v>
      </c>
      <c r="E1384" s="8" t="s">
        <v>8230</v>
      </c>
      <c r="F1384" s="7" t="str">
        <f>IF(ISEVEN(ROW(ScanWorkbook[[#This Row],[SCAN INTO THIS COLUMN]])),C1384,"")</f>
        <v>.</v>
      </c>
      <c r="G1384" s="7" t="str">
        <f>IF(ISEVEN(ROW(ScanWorkbook[[#This Row],[SCAN INTO THIS COLUMN]])),C1385,"")</f>
        <v>.</v>
      </c>
      <c r="H1384" s="7" t="str">
        <f>LEFT(ScanWorkbook[[#This Row],[Pheno]],4)</f>
        <v>.</v>
      </c>
      <c r="I1384" s="7" t="str">
        <f>IF(SUM(COUNTIF(ScanWorkbook[[#This Row],[Pheno]],{"*.*"})),LEFT(ScanWorkbook[[#This Row],[Pheno]],7),_xlfn.CONCAT(LEFT(ScanWorkbook[[#This Row],[Pheno]],4),RIGHT(ScanWorkbook[[#This Row],[Pheno]],3)))</f>
        <v>.</v>
      </c>
      <c r="J1384" s="57" t="s">
        <v>9007</v>
      </c>
      <c r="K1384" s="2" t="str">
        <f>IF(ScanWorkbook[[#This Row],[METRC]]=0,"",IF(ScanWorkbook[[#This Row],[METRC]]="","",_xlfn.CONCAT(ScanWorkbook[[#This Row],[Pheno Abv]],".",RIGHT(ScanWorkbook[[#This Row],[METRC]],6))))</f>
        <v>...</v>
      </c>
      <c r="L1384" s="7" t="s">
        <v>522</v>
      </c>
    </row>
    <row r="1385" spans="1:12" x14ac:dyDescent="0.25">
      <c r="A1385" s="8">
        <v>5</v>
      </c>
      <c r="B1385" s="54" t="s">
        <v>8174</v>
      </c>
      <c r="C1385" s="131" t="s">
        <v>7439</v>
      </c>
      <c r="D1385" s="9">
        <v>2</v>
      </c>
      <c r="E1385" s="8" t="s">
        <v>8230</v>
      </c>
      <c r="F1385" s="7" t="str">
        <f>IF(ISEVEN(ROW(ScanWorkbook[[#This Row],[SCAN INTO THIS COLUMN]])),C1385,"")</f>
        <v/>
      </c>
      <c r="G1385" s="7" t="str">
        <f>IF(ISEVEN(ROW(ScanWorkbook[[#This Row],[SCAN INTO THIS COLUMN]])),C1386,"")</f>
        <v/>
      </c>
      <c r="H1385" s="7" t="str">
        <f>LEFT(ScanWorkbook[[#This Row],[Pheno]],4)</f>
        <v/>
      </c>
      <c r="I1385" s="7" t="str">
        <f>IF(SUM(COUNTIF(ScanWorkbook[[#This Row],[Pheno]],{"*.*"})),LEFT(ScanWorkbook[[#This Row],[Pheno]],7),_xlfn.CONCAT(LEFT(ScanWorkbook[[#This Row],[Pheno]],4),RIGHT(ScanWorkbook[[#This Row],[Pheno]],3)))</f>
        <v/>
      </c>
      <c r="J1385" s="57" t="s">
        <v>9007</v>
      </c>
      <c r="K1385" s="2" t="str">
        <f>IF(ScanWorkbook[[#This Row],[METRC]]=0,"",IF(ScanWorkbook[[#This Row],[METRC]]="","",_xlfn.CONCAT(ScanWorkbook[[#This Row],[Pheno Abv]],".",RIGHT(ScanWorkbook[[#This Row],[METRC]],6))))</f>
        <v/>
      </c>
      <c r="L1385" s="7" t="s">
        <v>522</v>
      </c>
    </row>
    <row r="1386" spans="1:12" x14ac:dyDescent="0.25">
      <c r="A1386" s="8">
        <v>5</v>
      </c>
      <c r="B1386" s="54" t="s">
        <v>8174</v>
      </c>
      <c r="C1386" s="131" t="s">
        <v>7439</v>
      </c>
      <c r="D1386" s="9">
        <v>3</v>
      </c>
      <c r="E1386" s="8" t="s">
        <v>8230</v>
      </c>
      <c r="F1386" s="7" t="str">
        <f>IF(ISEVEN(ROW(ScanWorkbook[[#This Row],[SCAN INTO THIS COLUMN]])),C1386,"")</f>
        <v>.</v>
      </c>
      <c r="G1386" s="7" t="str">
        <f>IF(ISEVEN(ROW(ScanWorkbook[[#This Row],[SCAN INTO THIS COLUMN]])),C1387,"")</f>
        <v>.</v>
      </c>
      <c r="H1386" s="7" t="str">
        <f>LEFT(ScanWorkbook[[#This Row],[Pheno]],4)</f>
        <v>.</v>
      </c>
      <c r="I1386" s="7" t="str">
        <f>IF(SUM(COUNTIF(ScanWorkbook[[#This Row],[Pheno]],{"*.*"})),LEFT(ScanWorkbook[[#This Row],[Pheno]],7),_xlfn.CONCAT(LEFT(ScanWorkbook[[#This Row],[Pheno]],4),RIGHT(ScanWorkbook[[#This Row],[Pheno]],3)))</f>
        <v>.</v>
      </c>
      <c r="J1386" s="57" t="s">
        <v>9008</v>
      </c>
      <c r="K1386" s="2" t="str">
        <f>IF(ScanWorkbook[[#This Row],[METRC]]=0,"",IF(ScanWorkbook[[#This Row],[METRC]]="","",_xlfn.CONCAT(ScanWorkbook[[#This Row],[Pheno Abv]],".",RIGHT(ScanWorkbook[[#This Row],[METRC]],6))))</f>
        <v>...</v>
      </c>
      <c r="L1386" s="7" t="s">
        <v>522</v>
      </c>
    </row>
    <row r="1387" spans="1:12" x14ac:dyDescent="0.25">
      <c r="A1387" s="8">
        <v>5</v>
      </c>
      <c r="B1387" s="54" t="s">
        <v>8174</v>
      </c>
      <c r="C1387" s="131" t="s">
        <v>7439</v>
      </c>
      <c r="D1387" s="9">
        <v>3</v>
      </c>
      <c r="E1387" s="8" t="s">
        <v>8230</v>
      </c>
      <c r="F1387" s="7" t="str">
        <f>IF(ISEVEN(ROW(ScanWorkbook[[#This Row],[SCAN INTO THIS COLUMN]])),C1387,"")</f>
        <v/>
      </c>
      <c r="G1387" s="7" t="str">
        <f>IF(ISEVEN(ROW(ScanWorkbook[[#This Row],[SCAN INTO THIS COLUMN]])),C1388,"")</f>
        <v/>
      </c>
      <c r="H1387" s="7" t="str">
        <f>LEFT(ScanWorkbook[[#This Row],[Pheno]],4)</f>
        <v/>
      </c>
      <c r="I1387" s="7" t="str">
        <f>IF(SUM(COUNTIF(ScanWorkbook[[#This Row],[Pheno]],{"*.*"})),LEFT(ScanWorkbook[[#This Row],[Pheno]],7),_xlfn.CONCAT(LEFT(ScanWorkbook[[#This Row],[Pheno]],4),RIGHT(ScanWorkbook[[#This Row],[Pheno]],3)))</f>
        <v/>
      </c>
      <c r="J1387" s="57" t="s">
        <v>9008</v>
      </c>
      <c r="K1387" s="2" t="str">
        <f>IF(ScanWorkbook[[#This Row],[METRC]]=0,"",IF(ScanWorkbook[[#This Row],[METRC]]="","",_xlfn.CONCAT(ScanWorkbook[[#This Row],[Pheno Abv]],".",RIGHT(ScanWorkbook[[#This Row],[METRC]],6))))</f>
        <v/>
      </c>
      <c r="L1387" s="7" t="s">
        <v>522</v>
      </c>
    </row>
    <row r="1388" spans="1:12" x14ac:dyDescent="0.25">
      <c r="A1388" s="8">
        <v>5</v>
      </c>
      <c r="B1388" s="54" t="s">
        <v>8174</v>
      </c>
      <c r="C1388" s="131" t="s">
        <v>7439</v>
      </c>
      <c r="D1388" s="9">
        <v>4</v>
      </c>
      <c r="E1388" s="8" t="s">
        <v>8230</v>
      </c>
      <c r="F1388" s="7" t="str">
        <f>IF(ISEVEN(ROW(ScanWorkbook[[#This Row],[SCAN INTO THIS COLUMN]])),C1388,"")</f>
        <v>.</v>
      </c>
      <c r="G1388" s="7" t="str">
        <f>IF(ISEVEN(ROW(ScanWorkbook[[#This Row],[SCAN INTO THIS COLUMN]])),C1389,"")</f>
        <v>.</v>
      </c>
      <c r="H1388" s="7" t="str">
        <f>LEFT(ScanWorkbook[[#This Row],[Pheno]],4)</f>
        <v>.</v>
      </c>
      <c r="I1388" s="7" t="str">
        <f>IF(SUM(COUNTIF(ScanWorkbook[[#This Row],[Pheno]],{"*.*"})),LEFT(ScanWorkbook[[#This Row],[Pheno]],7),_xlfn.CONCAT(LEFT(ScanWorkbook[[#This Row],[Pheno]],4),RIGHT(ScanWorkbook[[#This Row],[Pheno]],3)))</f>
        <v>.</v>
      </c>
      <c r="J1388" s="57" t="s">
        <v>9009</v>
      </c>
      <c r="K1388" s="2" t="str">
        <f>IF(ScanWorkbook[[#This Row],[METRC]]=0,"",IF(ScanWorkbook[[#This Row],[METRC]]="","",_xlfn.CONCAT(ScanWorkbook[[#This Row],[Pheno Abv]],".",RIGHT(ScanWorkbook[[#This Row],[METRC]],6))))</f>
        <v>...</v>
      </c>
      <c r="L1388" s="7" t="s">
        <v>522</v>
      </c>
    </row>
    <row r="1389" spans="1:12" x14ac:dyDescent="0.25">
      <c r="A1389" s="8">
        <v>5</v>
      </c>
      <c r="B1389" s="54" t="s">
        <v>8174</v>
      </c>
      <c r="C1389" s="131" t="s">
        <v>7439</v>
      </c>
      <c r="D1389" s="9">
        <v>4</v>
      </c>
      <c r="E1389" s="8" t="s">
        <v>8230</v>
      </c>
      <c r="F1389" s="7" t="str">
        <f>IF(ISEVEN(ROW(ScanWorkbook[[#This Row],[SCAN INTO THIS COLUMN]])),C1389,"")</f>
        <v/>
      </c>
      <c r="G1389" s="7" t="str">
        <f>IF(ISEVEN(ROW(ScanWorkbook[[#This Row],[SCAN INTO THIS COLUMN]])),C1390,"")</f>
        <v/>
      </c>
      <c r="H1389" s="7" t="str">
        <f>LEFT(ScanWorkbook[[#This Row],[Pheno]],4)</f>
        <v/>
      </c>
      <c r="I1389" s="7" t="str">
        <f>IF(SUM(COUNTIF(ScanWorkbook[[#This Row],[Pheno]],{"*.*"})),LEFT(ScanWorkbook[[#This Row],[Pheno]],7),_xlfn.CONCAT(LEFT(ScanWorkbook[[#This Row],[Pheno]],4),RIGHT(ScanWorkbook[[#This Row],[Pheno]],3)))</f>
        <v/>
      </c>
      <c r="J1389" s="57" t="s">
        <v>9009</v>
      </c>
      <c r="K1389" s="2" t="str">
        <f>IF(ScanWorkbook[[#This Row],[METRC]]=0,"",IF(ScanWorkbook[[#This Row],[METRC]]="","",_xlfn.CONCAT(ScanWorkbook[[#This Row],[Pheno Abv]],".",RIGHT(ScanWorkbook[[#This Row],[METRC]],6))))</f>
        <v/>
      </c>
      <c r="L1389" s="7" t="s">
        <v>522</v>
      </c>
    </row>
    <row r="1390" spans="1:12" x14ac:dyDescent="0.25">
      <c r="A1390" s="8">
        <v>5</v>
      </c>
      <c r="B1390" s="54" t="s">
        <v>8174</v>
      </c>
      <c r="C1390" s="131" t="s">
        <v>7439</v>
      </c>
      <c r="D1390" s="9">
        <v>5</v>
      </c>
      <c r="E1390" s="8" t="s">
        <v>8230</v>
      </c>
      <c r="F1390" s="7" t="str">
        <f>IF(ISEVEN(ROW(ScanWorkbook[[#This Row],[SCAN INTO THIS COLUMN]])),C1390,"")</f>
        <v>.</v>
      </c>
      <c r="G1390" s="7" t="str">
        <f>IF(ISEVEN(ROW(ScanWorkbook[[#This Row],[SCAN INTO THIS COLUMN]])),C1391,"")</f>
        <v>.</v>
      </c>
      <c r="H1390" s="7" t="str">
        <f>LEFT(ScanWorkbook[[#This Row],[Pheno]],4)</f>
        <v>.</v>
      </c>
      <c r="I1390" s="7" t="str">
        <f>IF(SUM(COUNTIF(ScanWorkbook[[#This Row],[Pheno]],{"*.*"})),LEFT(ScanWorkbook[[#This Row],[Pheno]],7),_xlfn.CONCAT(LEFT(ScanWorkbook[[#This Row],[Pheno]],4),RIGHT(ScanWorkbook[[#This Row],[Pheno]],3)))</f>
        <v>.</v>
      </c>
      <c r="J1390" s="57" t="s">
        <v>9010</v>
      </c>
      <c r="K1390" s="2" t="str">
        <f>IF(ScanWorkbook[[#This Row],[METRC]]=0,"",IF(ScanWorkbook[[#This Row],[METRC]]="","",_xlfn.CONCAT(ScanWorkbook[[#This Row],[Pheno Abv]],".",RIGHT(ScanWorkbook[[#This Row],[METRC]],6))))</f>
        <v>...</v>
      </c>
      <c r="L1390" s="7" t="s">
        <v>522</v>
      </c>
    </row>
    <row r="1391" spans="1:12" x14ac:dyDescent="0.25">
      <c r="A1391" s="8">
        <v>5</v>
      </c>
      <c r="B1391" s="54" t="s">
        <v>8174</v>
      </c>
      <c r="C1391" s="131" t="s">
        <v>7439</v>
      </c>
      <c r="D1391" s="9">
        <v>5</v>
      </c>
      <c r="E1391" s="8" t="s">
        <v>8230</v>
      </c>
      <c r="F1391" s="7" t="str">
        <f>IF(ISEVEN(ROW(ScanWorkbook[[#This Row],[SCAN INTO THIS COLUMN]])),C1391,"")</f>
        <v/>
      </c>
      <c r="G1391" s="7" t="str">
        <f>IF(ISEVEN(ROW(ScanWorkbook[[#This Row],[SCAN INTO THIS COLUMN]])),C1392,"")</f>
        <v/>
      </c>
      <c r="H1391" s="7" t="str">
        <f>LEFT(ScanWorkbook[[#This Row],[Pheno]],4)</f>
        <v/>
      </c>
      <c r="I1391" s="7" t="str">
        <f>IF(SUM(COUNTIF(ScanWorkbook[[#This Row],[Pheno]],{"*.*"})),LEFT(ScanWorkbook[[#This Row],[Pheno]],7),_xlfn.CONCAT(LEFT(ScanWorkbook[[#This Row],[Pheno]],4),RIGHT(ScanWorkbook[[#This Row],[Pheno]],3)))</f>
        <v/>
      </c>
      <c r="J1391" s="57" t="s">
        <v>9010</v>
      </c>
      <c r="K1391" s="2" t="str">
        <f>IF(ScanWorkbook[[#This Row],[METRC]]=0,"",IF(ScanWorkbook[[#This Row],[METRC]]="","",_xlfn.CONCAT(ScanWorkbook[[#This Row],[Pheno Abv]],".",RIGHT(ScanWorkbook[[#This Row],[METRC]],6))))</f>
        <v/>
      </c>
      <c r="L1391" s="7" t="s">
        <v>522</v>
      </c>
    </row>
    <row r="1392" spans="1:12" x14ac:dyDescent="0.25">
      <c r="A1392" s="8">
        <v>5</v>
      </c>
      <c r="B1392" s="54" t="s">
        <v>8174</v>
      </c>
      <c r="C1392" s="131" t="s">
        <v>7439</v>
      </c>
      <c r="D1392" s="9">
        <v>6</v>
      </c>
      <c r="E1392" s="8" t="s">
        <v>8230</v>
      </c>
      <c r="F1392" s="7" t="str">
        <f>IF(ISEVEN(ROW(ScanWorkbook[[#This Row],[SCAN INTO THIS COLUMN]])),C1392,"")</f>
        <v>.</v>
      </c>
      <c r="G1392" s="7" t="str">
        <f>IF(ISEVEN(ROW(ScanWorkbook[[#This Row],[SCAN INTO THIS COLUMN]])),C1393,"")</f>
        <v>.</v>
      </c>
      <c r="H1392" s="7" t="str">
        <f>LEFT(ScanWorkbook[[#This Row],[Pheno]],4)</f>
        <v>.</v>
      </c>
      <c r="I1392" s="7" t="str">
        <f>IF(SUM(COUNTIF(ScanWorkbook[[#This Row],[Pheno]],{"*.*"})),LEFT(ScanWorkbook[[#This Row],[Pheno]],7),_xlfn.CONCAT(LEFT(ScanWorkbook[[#This Row],[Pheno]],4),RIGHT(ScanWorkbook[[#This Row],[Pheno]],3)))</f>
        <v>.</v>
      </c>
      <c r="J1392" s="57" t="s">
        <v>9011</v>
      </c>
      <c r="K1392" s="2" t="str">
        <f>IF(ScanWorkbook[[#This Row],[METRC]]=0,"",IF(ScanWorkbook[[#This Row],[METRC]]="","",_xlfn.CONCAT(ScanWorkbook[[#This Row],[Pheno Abv]],".",RIGHT(ScanWorkbook[[#This Row],[METRC]],6))))</f>
        <v>...</v>
      </c>
      <c r="L1392" s="7" t="s">
        <v>522</v>
      </c>
    </row>
    <row r="1393" spans="1:12" x14ac:dyDescent="0.25">
      <c r="A1393" s="8">
        <v>5</v>
      </c>
      <c r="B1393" s="54" t="s">
        <v>8174</v>
      </c>
      <c r="C1393" s="131" t="s">
        <v>7439</v>
      </c>
      <c r="D1393" s="9">
        <v>6</v>
      </c>
      <c r="E1393" s="8" t="s">
        <v>8230</v>
      </c>
      <c r="F1393" s="7" t="str">
        <f>IF(ISEVEN(ROW(ScanWorkbook[[#This Row],[SCAN INTO THIS COLUMN]])),C1393,"")</f>
        <v/>
      </c>
      <c r="G1393" s="7" t="str">
        <f>IF(ISEVEN(ROW(ScanWorkbook[[#This Row],[SCAN INTO THIS COLUMN]])),C1394,"")</f>
        <v/>
      </c>
      <c r="H1393" s="7" t="str">
        <f>LEFT(ScanWorkbook[[#This Row],[Pheno]],4)</f>
        <v/>
      </c>
      <c r="I1393" s="7" t="str">
        <f>IF(SUM(COUNTIF(ScanWorkbook[[#This Row],[Pheno]],{"*.*"})),LEFT(ScanWorkbook[[#This Row],[Pheno]],7),_xlfn.CONCAT(LEFT(ScanWorkbook[[#This Row],[Pheno]],4),RIGHT(ScanWorkbook[[#This Row],[Pheno]],3)))</f>
        <v/>
      </c>
      <c r="J1393" s="57" t="s">
        <v>9011</v>
      </c>
      <c r="K1393" s="2" t="str">
        <f>IF(ScanWorkbook[[#This Row],[METRC]]=0,"",IF(ScanWorkbook[[#This Row],[METRC]]="","",_xlfn.CONCAT(ScanWorkbook[[#This Row],[Pheno Abv]],".",RIGHT(ScanWorkbook[[#This Row],[METRC]],6))))</f>
        <v/>
      </c>
      <c r="L1393" s="7" t="s">
        <v>522</v>
      </c>
    </row>
    <row r="1394" spans="1:12" x14ac:dyDescent="0.25">
      <c r="A1394" s="8">
        <v>5</v>
      </c>
      <c r="B1394" s="54" t="s">
        <v>8174</v>
      </c>
      <c r="C1394" s="131" t="s">
        <v>7439</v>
      </c>
      <c r="D1394" s="9">
        <v>7</v>
      </c>
      <c r="E1394" s="8" t="s">
        <v>8230</v>
      </c>
      <c r="F1394" s="7" t="str">
        <f>IF(ISEVEN(ROW(ScanWorkbook[[#This Row],[SCAN INTO THIS COLUMN]])),C1394,"")</f>
        <v>.</v>
      </c>
      <c r="G1394" s="7" t="str">
        <f>IF(ISEVEN(ROW(ScanWorkbook[[#This Row],[SCAN INTO THIS COLUMN]])),C1395,"")</f>
        <v>.</v>
      </c>
      <c r="H1394" s="7" t="str">
        <f>LEFT(ScanWorkbook[[#This Row],[Pheno]],4)</f>
        <v>.</v>
      </c>
      <c r="I1394" s="7" t="str">
        <f>IF(SUM(COUNTIF(ScanWorkbook[[#This Row],[Pheno]],{"*.*"})),LEFT(ScanWorkbook[[#This Row],[Pheno]],7),_xlfn.CONCAT(LEFT(ScanWorkbook[[#This Row],[Pheno]],4),RIGHT(ScanWorkbook[[#This Row],[Pheno]],3)))</f>
        <v>.</v>
      </c>
      <c r="J1394" s="57" t="s">
        <v>9012</v>
      </c>
      <c r="K1394" s="2" t="str">
        <f>IF(ScanWorkbook[[#This Row],[METRC]]=0,"",IF(ScanWorkbook[[#This Row],[METRC]]="","",_xlfn.CONCAT(ScanWorkbook[[#This Row],[Pheno Abv]],".",RIGHT(ScanWorkbook[[#This Row],[METRC]],6))))</f>
        <v>...</v>
      </c>
      <c r="L1394" s="7" t="s">
        <v>522</v>
      </c>
    </row>
    <row r="1395" spans="1:12" x14ac:dyDescent="0.25">
      <c r="A1395" s="8">
        <v>5</v>
      </c>
      <c r="B1395" s="54" t="s">
        <v>8174</v>
      </c>
      <c r="C1395" s="131" t="s">
        <v>7439</v>
      </c>
      <c r="D1395" s="9">
        <v>7</v>
      </c>
      <c r="E1395" s="8" t="s">
        <v>8230</v>
      </c>
      <c r="F1395" s="7" t="str">
        <f>IF(ISEVEN(ROW(ScanWorkbook[[#This Row],[SCAN INTO THIS COLUMN]])),C1395,"")</f>
        <v/>
      </c>
      <c r="G1395" s="7" t="str">
        <f>IF(ISEVEN(ROW(ScanWorkbook[[#This Row],[SCAN INTO THIS COLUMN]])),C1396,"")</f>
        <v/>
      </c>
      <c r="H1395" s="7" t="str">
        <f>LEFT(ScanWorkbook[[#This Row],[Pheno]],4)</f>
        <v/>
      </c>
      <c r="I1395" s="7" t="str">
        <f>IF(SUM(COUNTIF(ScanWorkbook[[#This Row],[Pheno]],{"*.*"})),LEFT(ScanWorkbook[[#This Row],[Pheno]],7),_xlfn.CONCAT(LEFT(ScanWorkbook[[#This Row],[Pheno]],4),RIGHT(ScanWorkbook[[#This Row],[Pheno]],3)))</f>
        <v/>
      </c>
      <c r="J1395" s="57" t="s">
        <v>9012</v>
      </c>
      <c r="K1395" s="2" t="str">
        <f>IF(ScanWorkbook[[#This Row],[METRC]]=0,"",IF(ScanWorkbook[[#This Row],[METRC]]="","",_xlfn.CONCAT(ScanWorkbook[[#This Row],[Pheno Abv]],".",RIGHT(ScanWorkbook[[#This Row],[METRC]],6))))</f>
        <v/>
      </c>
      <c r="L1395" s="7" t="s">
        <v>522</v>
      </c>
    </row>
    <row r="1396" spans="1:12" x14ac:dyDescent="0.25">
      <c r="A1396" s="8">
        <v>5</v>
      </c>
      <c r="B1396" s="54" t="s">
        <v>8174</v>
      </c>
      <c r="C1396" s="131" t="s">
        <v>7439</v>
      </c>
      <c r="D1396" s="9">
        <v>8</v>
      </c>
      <c r="E1396" s="8" t="s">
        <v>8230</v>
      </c>
      <c r="F1396" s="7" t="str">
        <f>IF(ISEVEN(ROW(ScanWorkbook[[#This Row],[SCAN INTO THIS COLUMN]])),C1396,"")</f>
        <v>.</v>
      </c>
      <c r="G1396" s="7" t="str">
        <f>IF(ISEVEN(ROW(ScanWorkbook[[#This Row],[SCAN INTO THIS COLUMN]])),C1397,"")</f>
        <v>.</v>
      </c>
      <c r="H1396" s="7" t="str">
        <f>LEFT(ScanWorkbook[[#This Row],[Pheno]],4)</f>
        <v>.</v>
      </c>
      <c r="I1396" s="7" t="str">
        <f>IF(SUM(COUNTIF(ScanWorkbook[[#This Row],[Pheno]],{"*.*"})),LEFT(ScanWorkbook[[#This Row],[Pheno]],7),_xlfn.CONCAT(LEFT(ScanWorkbook[[#This Row],[Pheno]],4),RIGHT(ScanWorkbook[[#This Row],[Pheno]],3)))</f>
        <v>.</v>
      </c>
      <c r="J1396" s="57" t="s">
        <v>9013</v>
      </c>
      <c r="K1396" s="2" t="str">
        <f>IF(ScanWorkbook[[#This Row],[METRC]]=0,"",IF(ScanWorkbook[[#This Row],[METRC]]="","",_xlfn.CONCAT(ScanWorkbook[[#This Row],[Pheno Abv]],".",RIGHT(ScanWorkbook[[#This Row],[METRC]],6))))</f>
        <v>...</v>
      </c>
      <c r="L1396" s="7" t="s">
        <v>522</v>
      </c>
    </row>
    <row r="1397" spans="1:12" x14ac:dyDescent="0.25">
      <c r="A1397" s="8">
        <v>5</v>
      </c>
      <c r="B1397" s="54" t="s">
        <v>8174</v>
      </c>
      <c r="C1397" s="131" t="s">
        <v>7439</v>
      </c>
      <c r="D1397" s="9">
        <v>8</v>
      </c>
      <c r="E1397" s="8" t="s">
        <v>8230</v>
      </c>
      <c r="F1397" s="7" t="str">
        <f>IF(ISEVEN(ROW(ScanWorkbook[[#This Row],[SCAN INTO THIS COLUMN]])),C1397,"")</f>
        <v/>
      </c>
      <c r="G1397" s="7" t="str">
        <f>IF(ISEVEN(ROW(ScanWorkbook[[#This Row],[SCAN INTO THIS COLUMN]])),C1398,"")</f>
        <v/>
      </c>
      <c r="H1397" s="7" t="str">
        <f>LEFT(ScanWorkbook[[#This Row],[Pheno]],4)</f>
        <v/>
      </c>
      <c r="I1397" s="7" t="str">
        <f>IF(SUM(COUNTIF(ScanWorkbook[[#This Row],[Pheno]],{"*.*"})),LEFT(ScanWorkbook[[#This Row],[Pheno]],7),_xlfn.CONCAT(LEFT(ScanWorkbook[[#This Row],[Pheno]],4),RIGHT(ScanWorkbook[[#This Row],[Pheno]],3)))</f>
        <v/>
      </c>
      <c r="J1397" s="57" t="s">
        <v>9013</v>
      </c>
      <c r="K1397" s="2" t="str">
        <f>IF(ScanWorkbook[[#This Row],[METRC]]=0,"",IF(ScanWorkbook[[#This Row],[METRC]]="","",_xlfn.CONCAT(ScanWorkbook[[#This Row],[Pheno Abv]],".",RIGHT(ScanWorkbook[[#This Row],[METRC]],6))))</f>
        <v/>
      </c>
      <c r="L1397" s="7" t="s">
        <v>522</v>
      </c>
    </row>
    <row r="1398" spans="1:12" x14ac:dyDescent="0.25">
      <c r="A1398" s="8">
        <v>5</v>
      </c>
      <c r="B1398" s="54" t="s">
        <v>8174</v>
      </c>
      <c r="C1398" s="131" t="s">
        <v>7439</v>
      </c>
      <c r="D1398" s="9">
        <v>9</v>
      </c>
      <c r="E1398" s="8" t="s">
        <v>8230</v>
      </c>
      <c r="F1398" s="7" t="str">
        <f>IF(ISEVEN(ROW(ScanWorkbook[[#This Row],[SCAN INTO THIS COLUMN]])),C1398,"")</f>
        <v>.</v>
      </c>
      <c r="G1398" s="7" t="str">
        <f>IF(ISEVEN(ROW(ScanWorkbook[[#This Row],[SCAN INTO THIS COLUMN]])),C1399,"")</f>
        <v>.</v>
      </c>
      <c r="H1398" s="7" t="str">
        <f>LEFT(ScanWorkbook[[#This Row],[Pheno]],4)</f>
        <v>.</v>
      </c>
      <c r="I1398" s="7" t="str">
        <f>IF(SUM(COUNTIF(ScanWorkbook[[#This Row],[Pheno]],{"*.*"})),LEFT(ScanWorkbook[[#This Row],[Pheno]],7),_xlfn.CONCAT(LEFT(ScanWorkbook[[#This Row],[Pheno]],4),RIGHT(ScanWorkbook[[#This Row],[Pheno]],3)))</f>
        <v>.</v>
      </c>
      <c r="J1398" s="57" t="s">
        <v>9014</v>
      </c>
      <c r="K1398" s="2" t="str">
        <f>IF(ScanWorkbook[[#This Row],[METRC]]=0,"",IF(ScanWorkbook[[#This Row],[METRC]]="","",_xlfn.CONCAT(ScanWorkbook[[#This Row],[Pheno Abv]],".",RIGHT(ScanWorkbook[[#This Row],[METRC]],6))))</f>
        <v>...</v>
      </c>
      <c r="L1398" s="7" t="s">
        <v>522</v>
      </c>
    </row>
    <row r="1399" spans="1:12" x14ac:dyDescent="0.25">
      <c r="A1399" s="8">
        <v>5</v>
      </c>
      <c r="B1399" s="54" t="s">
        <v>8174</v>
      </c>
      <c r="C1399" s="131" t="s">
        <v>7439</v>
      </c>
      <c r="D1399" s="9">
        <v>9</v>
      </c>
      <c r="E1399" s="8" t="s">
        <v>8230</v>
      </c>
      <c r="F1399" s="7" t="str">
        <f>IF(ISEVEN(ROW(ScanWorkbook[[#This Row],[SCAN INTO THIS COLUMN]])),C1399,"")</f>
        <v/>
      </c>
      <c r="G1399" s="7" t="str">
        <f>IF(ISEVEN(ROW(ScanWorkbook[[#This Row],[SCAN INTO THIS COLUMN]])),C1400,"")</f>
        <v/>
      </c>
      <c r="H1399" s="7" t="str">
        <f>LEFT(ScanWorkbook[[#This Row],[Pheno]],4)</f>
        <v/>
      </c>
      <c r="I1399" s="7" t="str">
        <f>IF(SUM(COUNTIF(ScanWorkbook[[#This Row],[Pheno]],{"*.*"})),LEFT(ScanWorkbook[[#This Row],[Pheno]],7),_xlfn.CONCAT(LEFT(ScanWorkbook[[#This Row],[Pheno]],4),RIGHT(ScanWorkbook[[#This Row],[Pheno]],3)))</f>
        <v/>
      </c>
      <c r="J1399" s="57" t="s">
        <v>9014</v>
      </c>
      <c r="K1399" s="2" t="str">
        <f>IF(ScanWorkbook[[#This Row],[METRC]]=0,"",IF(ScanWorkbook[[#This Row],[METRC]]="","",_xlfn.CONCAT(ScanWorkbook[[#This Row],[Pheno Abv]],".",RIGHT(ScanWorkbook[[#This Row],[METRC]],6))))</f>
        <v/>
      </c>
      <c r="L1399" s="7" t="s">
        <v>522</v>
      </c>
    </row>
    <row r="1400" spans="1:12" x14ac:dyDescent="0.25">
      <c r="A1400" s="8">
        <v>5</v>
      </c>
      <c r="B1400" s="54" t="s">
        <v>8174</v>
      </c>
      <c r="C1400" s="131" t="s">
        <v>7439</v>
      </c>
      <c r="D1400" s="9">
        <v>10</v>
      </c>
      <c r="E1400" s="8" t="s">
        <v>8230</v>
      </c>
      <c r="F1400" s="7" t="str">
        <f>IF(ISEVEN(ROW(ScanWorkbook[[#This Row],[SCAN INTO THIS COLUMN]])),C1400,"")</f>
        <v>.</v>
      </c>
      <c r="G1400" s="7" t="str">
        <f>IF(ISEVEN(ROW(ScanWorkbook[[#This Row],[SCAN INTO THIS COLUMN]])),C1401,"")</f>
        <v>.</v>
      </c>
      <c r="H1400" s="7" t="str">
        <f>LEFT(ScanWorkbook[[#This Row],[Pheno]],4)</f>
        <v>.</v>
      </c>
      <c r="I1400" s="7" t="str">
        <f>IF(SUM(COUNTIF(ScanWorkbook[[#This Row],[Pheno]],{"*.*"})),LEFT(ScanWorkbook[[#This Row],[Pheno]],7),_xlfn.CONCAT(LEFT(ScanWorkbook[[#This Row],[Pheno]],4),RIGHT(ScanWorkbook[[#This Row],[Pheno]],3)))</f>
        <v>.</v>
      </c>
      <c r="J1400" s="57" t="s">
        <v>9015</v>
      </c>
      <c r="K1400" s="2" t="str">
        <f>IF(ScanWorkbook[[#This Row],[METRC]]=0,"",IF(ScanWorkbook[[#This Row],[METRC]]="","",_xlfn.CONCAT(ScanWorkbook[[#This Row],[Pheno Abv]],".",RIGHT(ScanWorkbook[[#This Row],[METRC]],6))))</f>
        <v>...</v>
      </c>
      <c r="L1400" s="7" t="s">
        <v>522</v>
      </c>
    </row>
    <row r="1401" spans="1:12" x14ac:dyDescent="0.25">
      <c r="A1401" s="8">
        <v>5</v>
      </c>
      <c r="B1401" s="54" t="s">
        <v>8174</v>
      </c>
      <c r="C1401" s="131" t="s">
        <v>7439</v>
      </c>
      <c r="D1401" s="9">
        <v>10</v>
      </c>
      <c r="E1401" s="8" t="s">
        <v>8230</v>
      </c>
      <c r="F1401" s="7" t="str">
        <f>IF(ISEVEN(ROW(ScanWorkbook[[#This Row],[SCAN INTO THIS COLUMN]])),C1401,"")</f>
        <v/>
      </c>
      <c r="G1401" s="7" t="str">
        <f>IF(ISEVEN(ROW(ScanWorkbook[[#This Row],[SCAN INTO THIS COLUMN]])),C1402,"")</f>
        <v/>
      </c>
      <c r="H1401" s="7" t="str">
        <f>LEFT(ScanWorkbook[[#This Row],[Pheno]],4)</f>
        <v/>
      </c>
      <c r="I1401" s="7" t="str">
        <f>IF(SUM(COUNTIF(ScanWorkbook[[#This Row],[Pheno]],{"*.*"})),LEFT(ScanWorkbook[[#This Row],[Pheno]],7),_xlfn.CONCAT(LEFT(ScanWorkbook[[#This Row],[Pheno]],4),RIGHT(ScanWorkbook[[#This Row],[Pheno]],3)))</f>
        <v/>
      </c>
      <c r="J1401" s="57" t="s">
        <v>9015</v>
      </c>
      <c r="K1401" s="2" t="str">
        <f>IF(ScanWorkbook[[#This Row],[METRC]]=0,"",IF(ScanWorkbook[[#This Row],[METRC]]="","",_xlfn.CONCAT(ScanWorkbook[[#This Row],[Pheno Abv]],".",RIGHT(ScanWorkbook[[#This Row],[METRC]],6))))</f>
        <v/>
      </c>
      <c r="L1401" s="7" t="s">
        <v>522</v>
      </c>
    </row>
    <row r="1402" spans="1:12" x14ac:dyDescent="0.25">
      <c r="A1402" s="8">
        <v>5</v>
      </c>
      <c r="B1402" s="54" t="s">
        <v>8174</v>
      </c>
      <c r="C1402" s="131" t="s">
        <v>7439</v>
      </c>
      <c r="D1402" s="9">
        <v>11</v>
      </c>
      <c r="E1402" s="8" t="s">
        <v>8230</v>
      </c>
      <c r="F1402" s="7" t="str">
        <f>IF(ISEVEN(ROW(ScanWorkbook[[#This Row],[SCAN INTO THIS COLUMN]])),C1402,"")</f>
        <v>.</v>
      </c>
      <c r="G1402" s="7" t="str">
        <f>IF(ISEVEN(ROW(ScanWorkbook[[#This Row],[SCAN INTO THIS COLUMN]])),C1403,"")</f>
        <v>.</v>
      </c>
      <c r="H1402" s="7" t="str">
        <f>LEFT(ScanWorkbook[[#This Row],[Pheno]],4)</f>
        <v>.</v>
      </c>
      <c r="I1402" s="7" t="str">
        <f>IF(SUM(COUNTIF(ScanWorkbook[[#This Row],[Pheno]],{"*.*"})),LEFT(ScanWorkbook[[#This Row],[Pheno]],7),_xlfn.CONCAT(LEFT(ScanWorkbook[[#This Row],[Pheno]],4),RIGHT(ScanWorkbook[[#This Row],[Pheno]],3)))</f>
        <v>.</v>
      </c>
      <c r="J1402" s="57" t="s">
        <v>9016</v>
      </c>
      <c r="K1402" s="2" t="str">
        <f>IF(ScanWorkbook[[#This Row],[METRC]]=0,"",IF(ScanWorkbook[[#This Row],[METRC]]="","",_xlfn.CONCAT(ScanWorkbook[[#This Row],[Pheno Abv]],".",RIGHT(ScanWorkbook[[#This Row],[METRC]],6))))</f>
        <v>...</v>
      </c>
      <c r="L1402" s="7" t="s">
        <v>522</v>
      </c>
    </row>
    <row r="1403" spans="1:12" x14ac:dyDescent="0.25">
      <c r="A1403" s="8">
        <v>5</v>
      </c>
      <c r="B1403" s="54" t="s">
        <v>8174</v>
      </c>
      <c r="C1403" s="131" t="s">
        <v>7439</v>
      </c>
      <c r="D1403" s="9">
        <v>11</v>
      </c>
      <c r="E1403" s="8" t="s">
        <v>8230</v>
      </c>
      <c r="F1403" s="7" t="str">
        <f>IF(ISEVEN(ROW(ScanWorkbook[[#This Row],[SCAN INTO THIS COLUMN]])),C1403,"")</f>
        <v/>
      </c>
      <c r="G1403" s="7" t="str">
        <f>IF(ISEVEN(ROW(ScanWorkbook[[#This Row],[SCAN INTO THIS COLUMN]])),C1404,"")</f>
        <v/>
      </c>
      <c r="H1403" s="7" t="str">
        <f>LEFT(ScanWorkbook[[#This Row],[Pheno]],4)</f>
        <v/>
      </c>
      <c r="I1403" s="7" t="str">
        <f>IF(SUM(COUNTIF(ScanWorkbook[[#This Row],[Pheno]],{"*.*"})),LEFT(ScanWorkbook[[#This Row],[Pheno]],7),_xlfn.CONCAT(LEFT(ScanWorkbook[[#This Row],[Pheno]],4),RIGHT(ScanWorkbook[[#This Row],[Pheno]],3)))</f>
        <v/>
      </c>
      <c r="J1403" s="57" t="s">
        <v>9016</v>
      </c>
      <c r="K1403" s="2" t="str">
        <f>IF(ScanWorkbook[[#This Row],[METRC]]=0,"",IF(ScanWorkbook[[#This Row],[METRC]]="","",_xlfn.CONCAT(ScanWorkbook[[#This Row],[Pheno Abv]],".",RIGHT(ScanWorkbook[[#This Row],[METRC]],6))))</f>
        <v/>
      </c>
      <c r="L1403" s="7" t="s">
        <v>522</v>
      </c>
    </row>
    <row r="1404" spans="1:12" x14ac:dyDescent="0.25">
      <c r="A1404" s="8">
        <v>5</v>
      </c>
      <c r="B1404" s="54" t="s">
        <v>8174</v>
      </c>
      <c r="C1404" s="131" t="s">
        <v>7439</v>
      </c>
      <c r="D1404" s="9">
        <v>12</v>
      </c>
      <c r="E1404" s="8" t="s">
        <v>8230</v>
      </c>
      <c r="F1404" s="7" t="str">
        <f>IF(ISEVEN(ROW(ScanWorkbook[[#This Row],[SCAN INTO THIS COLUMN]])),C1404,"")</f>
        <v>.</v>
      </c>
      <c r="G1404" s="7" t="str">
        <f>IF(ISEVEN(ROW(ScanWorkbook[[#This Row],[SCAN INTO THIS COLUMN]])),C1405,"")</f>
        <v>.</v>
      </c>
      <c r="H1404" s="7" t="str">
        <f>LEFT(ScanWorkbook[[#This Row],[Pheno]],4)</f>
        <v>.</v>
      </c>
      <c r="I1404" s="7" t="str">
        <f>IF(SUM(COUNTIF(ScanWorkbook[[#This Row],[Pheno]],{"*.*"})),LEFT(ScanWorkbook[[#This Row],[Pheno]],7),_xlfn.CONCAT(LEFT(ScanWorkbook[[#This Row],[Pheno]],4),RIGHT(ScanWorkbook[[#This Row],[Pheno]],3)))</f>
        <v>.</v>
      </c>
      <c r="J1404" s="57" t="s">
        <v>9017</v>
      </c>
      <c r="K1404" s="2" t="str">
        <f>IF(ScanWorkbook[[#This Row],[METRC]]=0,"",IF(ScanWorkbook[[#This Row],[METRC]]="","",_xlfn.CONCAT(ScanWorkbook[[#This Row],[Pheno Abv]],".",RIGHT(ScanWorkbook[[#This Row],[METRC]],6))))</f>
        <v>...</v>
      </c>
      <c r="L1404" s="7" t="s">
        <v>522</v>
      </c>
    </row>
    <row r="1405" spans="1:12" x14ac:dyDescent="0.25">
      <c r="A1405" s="8">
        <v>5</v>
      </c>
      <c r="B1405" s="54" t="s">
        <v>8174</v>
      </c>
      <c r="C1405" s="131" t="s">
        <v>7439</v>
      </c>
      <c r="D1405" s="9">
        <v>12</v>
      </c>
      <c r="E1405" s="8" t="s">
        <v>8230</v>
      </c>
      <c r="F1405" s="7" t="str">
        <f>IF(ISEVEN(ROW(ScanWorkbook[[#This Row],[SCAN INTO THIS COLUMN]])),C1405,"")</f>
        <v/>
      </c>
      <c r="G1405" s="7" t="str">
        <f>IF(ISEVEN(ROW(ScanWorkbook[[#This Row],[SCAN INTO THIS COLUMN]])),C1406,"")</f>
        <v/>
      </c>
      <c r="H1405" s="7" t="str">
        <f>LEFT(ScanWorkbook[[#This Row],[Pheno]],4)</f>
        <v/>
      </c>
      <c r="I1405" s="7" t="str">
        <f>IF(SUM(COUNTIF(ScanWorkbook[[#This Row],[Pheno]],{"*.*"})),LEFT(ScanWorkbook[[#This Row],[Pheno]],7),_xlfn.CONCAT(LEFT(ScanWorkbook[[#This Row],[Pheno]],4),RIGHT(ScanWorkbook[[#This Row],[Pheno]],3)))</f>
        <v/>
      </c>
      <c r="J1405" s="57" t="s">
        <v>9017</v>
      </c>
      <c r="K1405" s="2" t="str">
        <f>IF(ScanWorkbook[[#This Row],[METRC]]=0,"",IF(ScanWorkbook[[#This Row],[METRC]]="","",_xlfn.CONCAT(ScanWorkbook[[#This Row],[Pheno Abv]],".",RIGHT(ScanWorkbook[[#This Row],[METRC]],6))))</f>
        <v/>
      </c>
      <c r="L1405" s="7" t="s">
        <v>522</v>
      </c>
    </row>
    <row r="1406" spans="1:12" x14ac:dyDescent="0.25">
      <c r="A1406" s="8">
        <v>5</v>
      </c>
      <c r="B1406" s="54" t="s">
        <v>8174</v>
      </c>
      <c r="C1406" s="131" t="s">
        <v>7439</v>
      </c>
      <c r="D1406" s="9">
        <v>13</v>
      </c>
      <c r="E1406" s="8" t="s">
        <v>8230</v>
      </c>
      <c r="F1406" s="7" t="str">
        <f>IF(ISEVEN(ROW(ScanWorkbook[[#This Row],[SCAN INTO THIS COLUMN]])),C1406,"")</f>
        <v>.</v>
      </c>
      <c r="G1406" s="7" t="str">
        <f>IF(ISEVEN(ROW(ScanWorkbook[[#This Row],[SCAN INTO THIS COLUMN]])),C1407,"")</f>
        <v>.</v>
      </c>
      <c r="H1406" s="7" t="str">
        <f>LEFT(ScanWorkbook[[#This Row],[Pheno]],4)</f>
        <v>.</v>
      </c>
      <c r="I1406" s="7" t="str">
        <f>IF(SUM(COUNTIF(ScanWorkbook[[#This Row],[Pheno]],{"*.*"})),LEFT(ScanWorkbook[[#This Row],[Pheno]],7),_xlfn.CONCAT(LEFT(ScanWorkbook[[#This Row],[Pheno]],4),RIGHT(ScanWorkbook[[#This Row],[Pheno]],3)))</f>
        <v>.</v>
      </c>
      <c r="J1406" s="57" t="s">
        <v>9018</v>
      </c>
      <c r="K1406" s="2" t="str">
        <f>IF(ScanWorkbook[[#This Row],[METRC]]=0,"",IF(ScanWorkbook[[#This Row],[METRC]]="","",_xlfn.CONCAT(ScanWorkbook[[#This Row],[Pheno Abv]],".",RIGHT(ScanWorkbook[[#This Row],[METRC]],6))))</f>
        <v>...</v>
      </c>
      <c r="L1406" s="7" t="s">
        <v>522</v>
      </c>
    </row>
    <row r="1407" spans="1:12" x14ac:dyDescent="0.25">
      <c r="A1407" s="8">
        <v>5</v>
      </c>
      <c r="B1407" s="54" t="s">
        <v>8174</v>
      </c>
      <c r="C1407" s="131" t="s">
        <v>7439</v>
      </c>
      <c r="D1407" s="9">
        <v>13</v>
      </c>
      <c r="E1407" s="8" t="s">
        <v>8230</v>
      </c>
      <c r="F1407" s="7" t="str">
        <f>IF(ISEVEN(ROW(ScanWorkbook[[#This Row],[SCAN INTO THIS COLUMN]])),C1407,"")</f>
        <v/>
      </c>
      <c r="G1407" s="7" t="str">
        <f>IF(ISEVEN(ROW(ScanWorkbook[[#This Row],[SCAN INTO THIS COLUMN]])),C1408,"")</f>
        <v/>
      </c>
      <c r="H1407" s="7" t="str">
        <f>LEFT(ScanWorkbook[[#This Row],[Pheno]],4)</f>
        <v/>
      </c>
      <c r="I1407" s="7" t="str">
        <f>IF(SUM(COUNTIF(ScanWorkbook[[#This Row],[Pheno]],{"*.*"})),LEFT(ScanWorkbook[[#This Row],[Pheno]],7),_xlfn.CONCAT(LEFT(ScanWorkbook[[#This Row],[Pheno]],4),RIGHT(ScanWorkbook[[#This Row],[Pheno]],3)))</f>
        <v/>
      </c>
      <c r="J1407" s="57" t="s">
        <v>9018</v>
      </c>
      <c r="K1407" s="2" t="str">
        <f>IF(ScanWorkbook[[#This Row],[METRC]]=0,"",IF(ScanWorkbook[[#This Row],[METRC]]="","",_xlfn.CONCAT(ScanWorkbook[[#This Row],[Pheno Abv]],".",RIGHT(ScanWorkbook[[#This Row],[METRC]],6))))</f>
        <v/>
      </c>
      <c r="L1407" s="7" t="s">
        <v>522</v>
      </c>
    </row>
    <row r="1408" spans="1:12" x14ac:dyDescent="0.25">
      <c r="A1408" s="8">
        <v>5</v>
      </c>
      <c r="B1408" s="54" t="s">
        <v>8174</v>
      </c>
      <c r="C1408" s="131" t="s">
        <v>7439</v>
      </c>
      <c r="D1408" s="9">
        <v>14</v>
      </c>
      <c r="E1408" s="8" t="s">
        <v>8230</v>
      </c>
      <c r="F1408" s="7" t="str">
        <f>IF(ISEVEN(ROW(ScanWorkbook[[#This Row],[SCAN INTO THIS COLUMN]])),C1408,"")</f>
        <v>.</v>
      </c>
      <c r="G1408" s="7" t="str">
        <f>IF(ISEVEN(ROW(ScanWorkbook[[#This Row],[SCAN INTO THIS COLUMN]])),C1409,"")</f>
        <v>.</v>
      </c>
      <c r="H1408" s="7" t="str">
        <f>LEFT(ScanWorkbook[[#This Row],[Pheno]],4)</f>
        <v>.</v>
      </c>
      <c r="I1408" s="7" t="str">
        <f>IF(SUM(COUNTIF(ScanWorkbook[[#This Row],[Pheno]],{"*.*"})),LEFT(ScanWorkbook[[#This Row],[Pheno]],7),_xlfn.CONCAT(LEFT(ScanWorkbook[[#This Row],[Pheno]],4),RIGHT(ScanWorkbook[[#This Row],[Pheno]],3)))</f>
        <v>.</v>
      </c>
      <c r="J1408" s="57" t="s">
        <v>9019</v>
      </c>
      <c r="K1408" s="2" t="str">
        <f>IF(ScanWorkbook[[#This Row],[METRC]]=0,"",IF(ScanWorkbook[[#This Row],[METRC]]="","",_xlfn.CONCAT(ScanWorkbook[[#This Row],[Pheno Abv]],".",RIGHT(ScanWorkbook[[#This Row],[METRC]],6))))</f>
        <v>...</v>
      </c>
      <c r="L1408" s="7" t="s">
        <v>522</v>
      </c>
    </row>
    <row r="1409" spans="1:12" x14ac:dyDescent="0.25">
      <c r="A1409" s="8">
        <v>5</v>
      </c>
      <c r="B1409" s="54" t="s">
        <v>8174</v>
      </c>
      <c r="C1409" s="131" t="s">
        <v>7439</v>
      </c>
      <c r="D1409" s="9">
        <v>14</v>
      </c>
      <c r="E1409" s="8" t="s">
        <v>8230</v>
      </c>
      <c r="F1409" s="7" t="str">
        <f>IF(ISEVEN(ROW(ScanWorkbook[[#This Row],[SCAN INTO THIS COLUMN]])),C1409,"")</f>
        <v/>
      </c>
      <c r="G1409" s="7" t="str">
        <f>IF(ISEVEN(ROW(ScanWorkbook[[#This Row],[SCAN INTO THIS COLUMN]])),C1410,"")</f>
        <v/>
      </c>
      <c r="H1409" s="7" t="str">
        <f>LEFT(ScanWorkbook[[#This Row],[Pheno]],4)</f>
        <v/>
      </c>
      <c r="I1409" s="7" t="str">
        <f>IF(SUM(COUNTIF(ScanWorkbook[[#This Row],[Pheno]],{"*.*"})),LEFT(ScanWorkbook[[#This Row],[Pheno]],7),_xlfn.CONCAT(LEFT(ScanWorkbook[[#This Row],[Pheno]],4),RIGHT(ScanWorkbook[[#This Row],[Pheno]],3)))</f>
        <v/>
      </c>
      <c r="J1409" s="57" t="s">
        <v>9019</v>
      </c>
      <c r="K1409" s="2" t="str">
        <f>IF(ScanWorkbook[[#This Row],[METRC]]=0,"",IF(ScanWorkbook[[#This Row],[METRC]]="","",_xlfn.CONCAT(ScanWorkbook[[#This Row],[Pheno Abv]],".",RIGHT(ScanWorkbook[[#This Row],[METRC]],6))))</f>
        <v/>
      </c>
      <c r="L1409" s="7" t="s">
        <v>522</v>
      </c>
    </row>
    <row r="1410" spans="1:12" x14ac:dyDescent="0.25">
      <c r="A1410" s="8">
        <v>5</v>
      </c>
      <c r="B1410" s="54" t="s">
        <v>8174</v>
      </c>
      <c r="C1410" s="131" t="s">
        <v>7439</v>
      </c>
      <c r="D1410" s="9">
        <v>15</v>
      </c>
      <c r="E1410" s="8" t="s">
        <v>8230</v>
      </c>
      <c r="F1410" s="7" t="str">
        <f>IF(ISEVEN(ROW(ScanWorkbook[[#This Row],[SCAN INTO THIS COLUMN]])),C1410,"")</f>
        <v>.</v>
      </c>
      <c r="G1410" s="7" t="str">
        <f>IF(ISEVEN(ROW(ScanWorkbook[[#This Row],[SCAN INTO THIS COLUMN]])),C1411,"")</f>
        <v>.</v>
      </c>
      <c r="H1410" s="7" t="str">
        <f>LEFT(ScanWorkbook[[#This Row],[Pheno]],4)</f>
        <v>.</v>
      </c>
      <c r="I1410" s="7" t="str">
        <f>IF(SUM(COUNTIF(ScanWorkbook[[#This Row],[Pheno]],{"*.*"})),LEFT(ScanWorkbook[[#This Row],[Pheno]],7),_xlfn.CONCAT(LEFT(ScanWorkbook[[#This Row],[Pheno]],4),RIGHT(ScanWorkbook[[#This Row],[Pheno]],3)))</f>
        <v>.</v>
      </c>
      <c r="J1410" s="57" t="s">
        <v>9020</v>
      </c>
      <c r="K1410" s="2" t="str">
        <f>IF(ScanWorkbook[[#This Row],[METRC]]=0,"",IF(ScanWorkbook[[#This Row],[METRC]]="","",_xlfn.CONCAT(ScanWorkbook[[#This Row],[Pheno Abv]],".",RIGHT(ScanWorkbook[[#This Row],[METRC]],6))))</f>
        <v>...</v>
      </c>
      <c r="L1410" s="7" t="s">
        <v>522</v>
      </c>
    </row>
    <row r="1411" spans="1:12" x14ac:dyDescent="0.25">
      <c r="A1411" s="8">
        <v>5</v>
      </c>
      <c r="B1411" s="54" t="s">
        <v>8174</v>
      </c>
      <c r="C1411" s="131" t="s">
        <v>7439</v>
      </c>
      <c r="D1411" s="9">
        <v>15</v>
      </c>
      <c r="E1411" s="8" t="s">
        <v>8230</v>
      </c>
      <c r="F1411" s="7" t="str">
        <f>IF(ISEVEN(ROW(ScanWorkbook[[#This Row],[SCAN INTO THIS COLUMN]])),C1411,"")</f>
        <v/>
      </c>
      <c r="G1411" s="7" t="str">
        <f>IF(ISEVEN(ROW(ScanWorkbook[[#This Row],[SCAN INTO THIS COLUMN]])),C1412,"")</f>
        <v/>
      </c>
      <c r="H1411" s="7" t="str">
        <f>LEFT(ScanWorkbook[[#This Row],[Pheno]],4)</f>
        <v/>
      </c>
      <c r="I1411" s="7" t="str">
        <f>IF(SUM(COUNTIF(ScanWorkbook[[#This Row],[Pheno]],{"*.*"})),LEFT(ScanWorkbook[[#This Row],[Pheno]],7),_xlfn.CONCAT(LEFT(ScanWorkbook[[#This Row],[Pheno]],4),RIGHT(ScanWorkbook[[#This Row],[Pheno]],3)))</f>
        <v/>
      </c>
      <c r="J1411" s="57" t="s">
        <v>9020</v>
      </c>
      <c r="K1411" s="2" t="str">
        <f>IF(ScanWorkbook[[#This Row],[METRC]]=0,"",IF(ScanWorkbook[[#This Row],[METRC]]="","",_xlfn.CONCAT(ScanWorkbook[[#This Row],[Pheno Abv]],".",RIGHT(ScanWorkbook[[#This Row],[METRC]],6))))</f>
        <v/>
      </c>
      <c r="L1411" s="7" t="s">
        <v>522</v>
      </c>
    </row>
    <row r="1412" spans="1:12" x14ac:dyDescent="0.25">
      <c r="A1412" s="8">
        <v>5</v>
      </c>
      <c r="B1412" s="54" t="s">
        <v>8174</v>
      </c>
      <c r="C1412" s="131" t="s">
        <v>7439</v>
      </c>
      <c r="D1412" s="9">
        <v>16</v>
      </c>
      <c r="E1412" s="8" t="s">
        <v>8230</v>
      </c>
      <c r="F1412" s="7" t="str">
        <f>IF(ISEVEN(ROW(ScanWorkbook[[#This Row],[SCAN INTO THIS COLUMN]])),C1412,"")</f>
        <v>.</v>
      </c>
      <c r="G1412" s="7" t="str">
        <f>IF(ISEVEN(ROW(ScanWorkbook[[#This Row],[SCAN INTO THIS COLUMN]])),C1413,"")</f>
        <v>.</v>
      </c>
      <c r="H1412" s="7" t="str">
        <f>LEFT(ScanWorkbook[[#This Row],[Pheno]],4)</f>
        <v>.</v>
      </c>
      <c r="I1412" s="7" t="str">
        <f>IF(SUM(COUNTIF(ScanWorkbook[[#This Row],[Pheno]],{"*.*"})),LEFT(ScanWorkbook[[#This Row],[Pheno]],7),_xlfn.CONCAT(LEFT(ScanWorkbook[[#This Row],[Pheno]],4),RIGHT(ScanWorkbook[[#This Row],[Pheno]],3)))</f>
        <v>.</v>
      </c>
      <c r="J1412" s="57" t="s">
        <v>9021</v>
      </c>
      <c r="K1412" s="2" t="str">
        <f>IF(ScanWorkbook[[#This Row],[METRC]]=0,"",IF(ScanWorkbook[[#This Row],[METRC]]="","",_xlfn.CONCAT(ScanWorkbook[[#This Row],[Pheno Abv]],".",RIGHT(ScanWorkbook[[#This Row],[METRC]],6))))</f>
        <v>...</v>
      </c>
      <c r="L1412" s="7" t="s">
        <v>522</v>
      </c>
    </row>
    <row r="1413" spans="1:12" x14ac:dyDescent="0.25">
      <c r="A1413" s="8">
        <v>5</v>
      </c>
      <c r="B1413" s="54" t="s">
        <v>8174</v>
      </c>
      <c r="C1413" s="131" t="s">
        <v>7439</v>
      </c>
      <c r="D1413" s="9">
        <v>16</v>
      </c>
      <c r="E1413" s="8" t="s">
        <v>8230</v>
      </c>
      <c r="F1413" s="7" t="str">
        <f>IF(ISEVEN(ROW(ScanWorkbook[[#This Row],[SCAN INTO THIS COLUMN]])),C1413,"")</f>
        <v/>
      </c>
      <c r="G1413" s="7" t="str">
        <f>IF(ISEVEN(ROW(ScanWorkbook[[#This Row],[SCAN INTO THIS COLUMN]])),C1414,"")</f>
        <v/>
      </c>
      <c r="H1413" s="7" t="str">
        <f>LEFT(ScanWorkbook[[#This Row],[Pheno]],4)</f>
        <v/>
      </c>
      <c r="I1413" s="7" t="str">
        <f>IF(SUM(COUNTIF(ScanWorkbook[[#This Row],[Pheno]],{"*.*"})),LEFT(ScanWorkbook[[#This Row],[Pheno]],7),_xlfn.CONCAT(LEFT(ScanWorkbook[[#This Row],[Pheno]],4),RIGHT(ScanWorkbook[[#This Row],[Pheno]],3)))</f>
        <v/>
      </c>
      <c r="J1413" s="57" t="s">
        <v>9021</v>
      </c>
      <c r="K1413" s="2" t="str">
        <f>IF(ScanWorkbook[[#This Row],[METRC]]=0,"",IF(ScanWorkbook[[#This Row],[METRC]]="","",_xlfn.CONCAT(ScanWorkbook[[#This Row],[Pheno Abv]],".",RIGHT(ScanWorkbook[[#This Row],[METRC]],6))))</f>
        <v/>
      </c>
      <c r="L1413" s="7" t="s">
        <v>522</v>
      </c>
    </row>
    <row r="1414" spans="1:12" x14ac:dyDescent="0.25">
      <c r="A1414" s="8">
        <v>5</v>
      </c>
      <c r="B1414" s="54" t="s">
        <v>8174</v>
      </c>
      <c r="C1414" s="131" t="s">
        <v>7439</v>
      </c>
      <c r="D1414" s="9">
        <v>17</v>
      </c>
      <c r="E1414" s="8" t="s">
        <v>8230</v>
      </c>
      <c r="F1414" s="7" t="str">
        <f>IF(ISEVEN(ROW(ScanWorkbook[[#This Row],[SCAN INTO THIS COLUMN]])),C1414,"")</f>
        <v>.</v>
      </c>
      <c r="G1414" s="7" t="str">
        <f>IF(ISEVEN(ROW(ScanWorkbook[[#This Row],[SCAN INTO THIS COLUMN]])),C1415,"")</f>
        <v>.</v>
      </c>
      <c r="H1414" s="7" t="str">
        <f>LEFT(ScanWorkbook[[#This Row],[Pheno]],4)</f>
        <v>.</v>
      </c>
      <c r="I1414" s="7" t="str">
        <f>IF(SUM(COUNTIF(ScanWorkbook[[#This Row],[Pheno]],{"*.*"})),LEFT(ScanWorkbook[[#This Row],[Pheno]],7),_xlfn.CONCAT(LEFT(ScanWorkbook[[#This Row],[Pheno]],4),RIGHT(ScanWorkbook[[#This Row],[Pheno]],3)))</f>
        <v>.</v>
      </c>
      <c r="J1414" s="57" t="s">
        <v>9022</v>
      </c>
      <c r="K1414" s="2" t="str">
        <f>IF(ScanWorkbook[[#This Row],[METRC]]=0,"",IF(ScanWorkbook[[#This Row],[METRC]]="","",_xlfn.CONCAT(ScanWorkbook[[#This Row],[Pheno Abv]],".",RIGHT(ScanWorkbook[[#This Row],[METRC]],6))))</f>
        <v>...</v>
      </c>
      <c r="L1414" s="7" t="s">
        <v>522</v>
      </c>
    </row>
    <row r="1415" spans="1:12" x14ac:dyDescent="0.25">
      <c r="A1415" s="8">
        <v>5</v>
      </c>
      <c r="B1415" s="54" t="s">
        <v>8174</v>
      </c>
      <c r="C1415" s="131" t="s">
        <v>7439</v>
      </c>
      <c r="D1415" s="9">
        <v>17</v>
      </c>
      <c r="E1415" s="8" t="s">
        <v>8230</v>
      </c>
      <c r="F1415" s="7" t="str">
        <f>IF(ISEVEN(ROW(ScanWorkbook[[#This Row],[SCAN INTO THIS COLUMN]])),C1415,"")</f>
        <v/>
      </c>
      <c r="G1415" s="7" t="str">
        <f>IF(ISEVEN(ROW(ScanWorkbook[[#This Row],[SCAN INTO THIS COLUMN]])),C1416,"")</f>
        <v/>
      </c>
      <c r="H1415" s="7" t="str">
        <f>LEFT(ScanWorkbook[[#This Row],[Pheno]],4)</f>
        <v/>
      </c>
      <c r="I1415" s="7" t="str">
        <f>IF(SUM(COUNTIF(ScanWorkbook[[#This Row],[Pheno]],{"*.*"})),LEFT(ScanWorkbook[[#This Row],[Pheno]],7),_xlfn.CONCAT(LEFT(ScanWorkbook[[#This Row],[Pheno]],4),RIGHT(ScanWorkbook[[#This Row],[Pheno]],3)))</f>
        <v/>
      </c>
      <c r="J1415" s="57" t="s">
        <v>9022</v>
      </c>
      <c r="K1415" s="2" t="str">
        <f>IF(ScanWorkbook[[#This Row],[METRC]]=0,"",IF(ScanWorkbook[[#This Row],[METRC]]="","",_xlfn.CONCAT(ScanWorkbook[[#This Row],[Pheno Abv]],".",RIGHT(ScanWorkbook[[#This Row],[METRC]],6))))</f>
        <v/>
      </c>
      <c r="L1415" s="7" t="s">
        <v>522</v>
      </c>
    </row>
    <row r="1416" spans="1:12" x14ac:dyDescent="0.25">
      <c r="A1416" s="8">
        <v>5</v>
      </c>
      <c r="B1416" s="54" t="s">
        <v>8174</v>
      </c>
      <c r="C1416" s="131" t="s">
        <v>7439</v>
      </c>
      <c r="D1416" s="9">
        <v>18</v>
      </c>
      <c r="E1416" s="8" t="s">
        <v>8230</v>
      </c>
      <c r="F1416" s="7" t="str">
        <f>IF(ISEVEN(ROW(ScanWorkbook[[#This Row],[SCAN INTO THIS COLUMN]])),C1416,"")</f>
        <v>.</v>
      </c>
      <c r="G1416" s="7" t="str">
        <f>IF(ISEVEN(ROW(ScanWorkbook[[#This Row],[SCAN INTO THIS COLUMN]])),C1417,"")</f>
        <v>.</v>
      </c>
      <c r="H1416" s="7" t="str">
        <f>LEFT(ScanWorkbook[[#This Row],[Pheno]],4)</f>
        <v>.</v>
      </c>
      <c r="I1416" s="7" t="str">
        <f>IF(SUM(COUNTIF(ScanWorkbook[[#This Row],[Pheno]],{"*.*"})),LEFT(ScanWorkbook[[#This Row],[Pheno]],7),_xlfn.CONCAT(LEFT(ScanWorkbook[[#This Row],[Pheno]],4),RIGHT(ScanWorkbook[[#This Row],[Pheno]],3)))</f>
        <v>.</v>
      </c>
      <c r="J1416" s="57" t="s">
        <v>9023</v>
      </c>
      <c r="K1416" s="2" t="str">
        <f>IF(ScanWorkbook[[#This Row],[METRC]]=0,"",IF(ScanWorkbook[[#This Row],[METRC]]="","",_xlfn.CONCAT(ScanWorkbook[[#This Row],[Pheno Abv]],".",RIGHT(ScanWorkbook[[#This Row],[METRC]],6))))</f>
        <v>...</v>
      </c>
      <c r="L1416" s="7" t="s">
        <v>522</v>
      </c>
    </row>
    <row r="1417" spans="1:12" x14ac:dyDescent="0.25">
      <c r="A1417" s="8">
        <v>5</v>
      </c>
      <c r="B1417" s="54" t="s">
        <v>8174</v>
      </c>
      <c r="C1417" s="131" t="s">
        <v>7439</v>
      </c>
      <c r="D1417" s="9">
        <v>18</v>
      </c>
      <c r="E1417" s="8" t="s">
        <v>8230</v>
      </c>
      <c r="F1417" s="7" t="str">
        <f>IF(ISEVEN(ROW(ScanWorkbook[[#This Row],[SCAN INTO THIS COLUMN]])),C1417,"")</f>
        <v/>
      </c>
      <c r="G1417" s="7" t="str">
        <f>IF(ISEVEN(ROW(ScanWorkbook[[#This Row],[SCAN INTO THIS COLUMN]])),C1418,"")</f>
        <v/>
      </c>
      <c r="H1417" s="7" t="str">
        <f>LEFT(ScanWorkbook[[#This Row],[Pheno]],4)</f>
        <v/>
      </c>
      <c r="I1417" s="7" t="str">
        <f>IF(SUM(COUNTIF(ScanWorkbook[[#This Row],[Pheno]],{"*.*"})),LEFT(ScanWorkbook[[#This Row],[Pheno]],7),_xlfn.CONCAT(LEFT(ScanWorkbook[[#This Row],[Pheno]],4),RIGHT(ScanWorkbook[[#This Row],[Pheno]],3)))</f>
        <v/>
      </c>
      <c r="J1417" s="57" t="s">
        <v>9023</v>
      </c>
      <c r="K1417" s="2" t="str">
        <f>IF(ScanWorkbook[[#This Row],[METRC]]=0,"",IF(ScanWorkbook[[#This Row],[METRC]]="","",_xlfn.CONCAT(ScanWorkbook[[#This Row],[Pheno Abv]],".",RIGHT(ScanWorkbook[[#This Row],[METRC]],6))))</f>
        <v/>
      </c>
      <c r="L1417" s="7" t="s">
        <v>522</v>
      </c>
    </row>
    <row r="1418" spans="1:12" x14ac:dyDescent="0.25">
      <c r="A1418" s="8">
        <v>5</v>
      </c>
      <c r="B1418" s="54" t="s">
        <v>8174</v>
      </c>
      <c r="C1418" s="131" t="s">
        <v>7439</v>
      </c>
      <c r="D1418" s="9">
        <v>19</v>
      </c>
      <c r="E1418" s="8" t="s">
        <v>8230</v>
      </c>
      <c r="F1418" s="7" t="str">
        <f>IF(ISEVEN(ROW(ScanWorkbook[[#This Row],[SCAN INTO THIS COLUMN]])),C1418,"")</f>
        <v>.</v>
      </c>
      <c r="G1418" s="7" t="str">
        <f>IF(ISEVEN(ROW(ScanWorkbook[[#This Row],[SCAN INTO THIS COLUMN]])),C1419,"")</f>
        <v>.</v>
      </c>
      <c r="H1418" s="7" t="str">
        <f>LEFT(ScanWorkbook[[#This Row],[Pheno]],4)</f>
        <v>.</v>
      </c>
      <c r="I1418" s="7" t="str">
        <f>IF(SUM(COUNTIF(ScanWorkbook[[#This Row],[Pheno]],{"*.*"})),LEFT(ScanWorkbook[[#This Row],[Pheno]],7),_xlfn.CONCAT(LEFT(ScanWorkbook[[#This Row],[Pheno]],4),RIGHT(ScanWorkbook[[#This Row],[Pheno]],3)))</f>
        <v>.</v>
      </c>
      <c r="J1418" s="57" t="s">
        <v>9024</v>
      </c>
      <c r="K1418" s="2" t="str">
        <f>IF(ScanWorkbook[[#This Row],[METRC]]=0,"",IF(ScanWorkbook[[#This Row],[METRC]]="","",_xlfn.CONCAT(ScanWorkbook[[#This Row],[Pheno Abv]],".",RIGHT(ScanWorkbook[[#This Row],[METRC]],6))))</f>
        <v>...</v>
      </c>
      <c r="L1418" s="7" t="s">
        <v>522</v>
      </c>
    </row>
    <row r="1419" spans="1:12" x14ac:dyDescent="0.25">
      <c r="A1419" s="8">
        <v>5</v>
      </c>
      <c r="B1419" s="54" t="s">
        <v>8174</v>
      </c>
      <c r="C1419" s="131" t="s">
        <v>7439</v>
      </c>
      <c r="D1419" s="9">
        <v>19</v>
      </c>
      <c r="E1419" s="8" t="s">
        <v>8230</v>
      </c>
      <c r="F1419" s="7" t="str">
        <f>IF(ISEVEN(ROW(ScanWorkbook[[#This Row],[SCAN INTO THIS COLUMN]])),C1419,"")</f>
        <v/>
      </c>
      <c r="G1419" s="7" t="str">
        <f>IF(ISEVEN(ROW(ScanWorkbook[[#This Row],[SCAN INTO THIS COLUMN]])),C1420,"")</f>
        <v/>
      </c>
      <c r="H1419" s="7" t="str">
        <f>LEFT(ScanWorkbook[[#This Row],[Pheno]],4)</f>
        <v/>
      </c>
      <c r="I1419" s="7" t="str">
        <f>IF(SUM(COUNTIF(ScanWorkbook[[#This Row],[Pheno]],{"*.*"})),LEFT(ScanWorkbook[[#This Row],[Pheno]],7),_xlfn.CONCAT(LEFT(ScanWorkbook[[#This Row],[Pheno]],4),RIGHT(ScanWorkbook[[#This Row],[Pheno]],3)))</f>
        <v/>
      </c>
      <c r="J1419" s="57" t="s">
        <v>9024</v>
      </c>
      <c r="K1419" s="2" t="str">
        <f>IF(ScanWorkbook[[#This Row],[METRC]]=0,"",IF(ScanWorkbook[[#This Row],[METRC]]="","",_xlfn.CONCAT(ScanWorkbook[[#This Row],[Pheno Abv]],".",RIGHT(ScanWorkbook[[#This Row],[METRC]],6))))</f>
        <v/>
      </c>
      <c r="L1419" s="7" t="s">
        <v>522</v>
      </c>
    </row>
    <row r="1420" spans="1:12" x14ac:dyDescent="0.25">
      <c r="A1420" s="8">
        <v>5</v>
      </c>
      <c r="B1420" s="54" t="s">
        <v>8174</v>
      </c>
      <c r="C1420" s="131" t="s">
        <v>7439</v>
      </c>
      <c r="D1420" s="9">
        <v>20</v>
      </c>
      <c r="E1420" s="8" t="s">
        <v>8230</v>
      </c>
      <c r="F1420" s="7" t="str">
        <f>IF(ISEVEN(ROW(ScanWorkbook[[#This Row],[SCAN INTO THIS COLUMN]])),C1420,"")</f>
        <v>.</v>
      </c>
      <c r="G1420" s="7" t="str">
        <f>IF(ISEVEN(ROW(ScanWorkbook[[#This Row],[SCAN INTO THIS COLUMN]])),C1421,"")</f>
        <v>.</v>
      </c>
      <c r="H1420" s="7" t="str">
        <f>LEFT(ScanWorkbook[[#This Row],[Pheno]],4)</f>
        <v>.</v>
      </c>
      <c r="I1420" s="7" t="str">
        <f>IF(SUM(COUNTIF(ScanWorkbook[[#This Row],[Pheno]],{"*.*"})),LEFT(ScanWorkbook[[#This Row],[Pheno]],7),_xlfn.CONCAT(LEFT(ScanWorkbook[[#This Row],[Pheno]],4),RIGHT(ScanWorkbook[[#This Row],[Pheno]],3)))</f>
        <v>.</v>
      </c>
      <c r="J1420" s="57" t="s">
        <v>9025</v>
      </c>
      <c r="K1420" s="2" t="str">
        <f>IF(ScanWorkbook[[#This Row],[METRC]]=0,"",IF(ScanWorkbook[[#This Row],[METRC]]="","",_xlfn.CONCAT(ScanWorkbook[[#This Row],[Pheno Abv]],".",RIGHT(ScanWorkbook[[#This Row],[METRC]],6))))</f>
        <v>...</v>
      </c>
      <c r="L1420" s="7" t="s">
        <v>522</v>
      </c>
    </row>
    <row r="1421" spans="1:12" x14ac:dyDescent="0.25">
      <c r="A1421" s="8">
        <v>5</v>
      </c>
      <c r="B1421" s="54" t="s">
        <v>8174</v>
      </c>
      <c r="C1421" s="131" t="s">
        <v>7439</v>
      </c>
      <c r="D1421" s="9">
        <v>20</v>
      </c>
      <c r="E1421" s="8" t="s">
        <v>8230</v>
      </c>
      <c r="F1421" s="7" t="str">
        <f>IF(ISEVEN(ROW(ScanWorkbook[[#This Row],[SCAN INTO THIS COLUMN]])),C1421,"")</f>
        <v/>
      </c>
      <c r="G1421" s="7" t="str">
        <f>IF(ISEVEN(ROW(ScanWorkbook[[#This Row],[SCAN INTO THIS COLUMN]])),C1422,"")</f>
        <v/>
      </c>
      <c r="H1421" s="7" t="str">
        <f>LEFT(ScanWorkbook[[#This Row],[Pheno]],4)</f>
        <v/>
      </c>
      <c r="I1421" s="7" t="str">
        <f>IF(SUM(COUNTIF(ScanWorkbook[[#This Row],[Pheno]],{"*.*"})),LEFT(ScanWorkbook[[#This Row],[Pheno]],7),_xlfn.CONCAT(LEFT(ScanWorkbook[[#This Row],[Pheno]],4),RIGHT(ScanWorkbook[[#This Row],[Pheno]],3)))</f>
        <v/>
      </c>
      <c r="J1421" s="57" t="s">
        <v>9025</v>
      </c>
      <c r="K1421" s="2" t="str">
        <f>IF(ScanWorkbook[[#This Row],[METRC]]=0,"",IF(ScanWorkbook[[#This Row],[METRC]]="","",_xlfn.CONCAT(ScanWorkbook[[#This Row],[Pheno Abv]],".",RIGHT(ScanWorkbook[[#This Row],[METRC]],6))))</f>
        <v/>
      </c>
      <c r="L1421" s="7" t="s">
        <v>522</v>
      </c>
    </row>
    <row r="1422" spans="1:12" x14ac:dyDescent="0.25">
      <c r="A1422" s="8">
        <v>5</v>
      </c>
      <c r="B1422" s="54" t="s">
        <v>8174</v>
      </c>
      <c r="C1422" s="131" t="s">
        <v>7439</v>
      </c>
      <c r="D1422" s="9">
        <v>21</v>
      </c>
      <c r="E1422" s="8" t="s">
        <v>8230</v>
      </c>
      <c r="F1422" s="7" t="str">
        <f>IF(ISEVEN(ROW(ScanWorkbook[[#This Row],[SCAN INTO THIS COLUMN]])),C1422,"")</f>
        <v>.</v>
      </c>
      <c r="G1422" s="7" t="str">
        <f>IF(ISEVEN(ROW(ScanWorkbook[[#This Row],[SCAN INTO THIS COLUMN]])),C1423,"")</f>
        <v>.</v>
      </c>
      <c r="H1422" s="7" t="str">
        <f>LEFT(ScanWorkbook[[#This Row],[Pheno]],4)</f>
        <v>.</v>
      </c>
      <c r="I1422" s="7" t="str">
        <f>IF(SUM(COUNTIF(ScanWorkbook[[#This Row],[Pheno]],{"*.*"})),LEFT(ScanWorkbook[[#This Row],[Pheno]],7),_xlfn.CONCAT(LEFT(ScanWorkbook[[#This Row],[Pheno]],4),RIGHT(ScanWorkbook[[#This Row],[Pheno]],3)))</f>
        <v>.</v>
      </c>
      <c r="J1422" s="57" t="s">
        <v>9026</v>
      </c>
      <c r="K1422" s="2" t="str">
        <f>IF(ScanWorkbook[[#This Row],[METRC]]=0,"",IF(ScanWorkbook[[#This Row],[METRC]]="","",_xlfn.CONCAT(ScanWorkbook[[#This Row],[Pheno Abv]],".",RIGHT(ScanWorkbook[[#This Row],[METRC]],6))))</f>
        <v>...</v>
      </c>
      <c r="L1422" s="7" t="s">
        <v>522</v>
      </c>
    </row>
    <row r="1423" spans="1:12" x14ac:dyDescent="0.25">
      <c r="A1423" s="8">
        <v>5</v>
      </c>
      <c r="B1423" s="54" t="s">
        <v>8174</v>
      </c>
      <c r="C1423" s="131" t="s">
        <v>7439</v>
      </c>
      <c r="D1423" s="9">
        <v>21</v>
      </c>
      <c r="E1423" s="8" t="s">
        <v>8230</v>
      </c>
      <c r="F1423" s="7" t="str">
        <f>IF(ISEVEN(ROW(ScanWorkbook[[#This Row],[SCAN INTO THIS COLUMN]])),C1423,"")</f>
        <v/>
      </c>
      <c r="G1423" s="7" t="str">
        <f>IF(ISEVEN(ROW(ScanWorkbook[[#This Row],[SCAN INTO THIS COLUMN]])),C1424,"")</f>
        <v/>
      </c>
      <c r="H1423" s="7" t="str">
        <f>LEFT(ScanWorkbook[[#This Row],[Pheno]],4)</f>
        <v/>
      </c>
      <c r="I1423" s="7" t="str">
        <f>IF(SUM(COUNTIF(ScanWorkbook[[#This Row],[Pheno]],{"*.*"})),LEFT(ScanWorkbook[[#This Row],[Pheno]],7),_xlfn.CONCAT(LEFT(ScanWorkbook[[#This Row],[Pheno]],4),RIGHT(ScanWorkbook[[#This Row],[Pheno]],3)))</f>
        <v/>
      </c>
      <c r="J1423" s="57" t="s">
        <v>9026</v>
      </c>
      <c r="K1423" s="2" t="str">
        <f>IF(ScanWorkbook[[#This Row],[METRC]]=0,"",IF(ScanWorkbook[[#This Row],[METRC]]="","",_xlfn.CONCAT(ScanWorkbook[[#This Row],[Pheno Abv]],".",RIGHT(ScanWorkbook[[#This Row],[METRC]],6))))</f>
        <v/>
      </c>
      <c r="L1423" s="7" t="s">
        <v>522</v>
      </c>
    </row>
    <row r="1424" spans="1:12" x14ac:dyDescent="0.25">
      <c r="A1424" s="8">
        <v>5</v>
      </c>
      <c r="B1424" s="54" t="s">
        <v>8174</v>
      </c>
      <c r="C1424" s="131" t="s">
        <v>7439</v>
      </c>
      <c r="D1424" s="9">
        <v>22</v>
      </c>
      <c r="E1424" s="8" t="s">
        <v>8230</v>
      </c>
      <c r="F1424" s="7" t="str">
        <f>IF(ISEVEN(ROW(ScanWorkbook[[#This Row],[SCAN INTO THIS COLUMN]])),C1424,"")</f>
        <v>.</v>
      </c>
      <c r="G1424" s="7" t="str">
        <f>IF(ISEVEN(ROW(ScanWorkbook[[#This Row],[SCAN INTO THIS COLUMN]])),C1425,"")</f>
        <v>.</v>
      </c>
      <c r="H1424" s="7" t="str">
        <f>LEFT(ScanWorkbook[[#This Row],[Pheno]],4)</f>
        <v>.</v>
      </c>
      <c r="I1424" s="7" t="str">
        <f>IF(SUM(COUNTIF(ScanWorkbook[[#This Row],[Pheno]],{"*.*"})),LEFT(ScanWorkbook[[#This Row],[Pheno]],7),_xlfn.CONCAT(LEFT(ScanWorkbook[[#This Row],[Pheno]],4),RIGHT(ScanWorkbook[[#This Row],[Pheno]],3)))</f>
        <v>.</v>
      </c>
      <c r="J1424" s="57" t="s">
        <v>9027</v>
      </c>
      <c r="K1424" s="2" t="str">
        <f>IF(ScanWorkbook[[#This Row],[METRC]]=0,"",IF(ScanWorkbook[[#This Row],[METRC]]="","",_xlfn.CONCAT(ScanWorkbook[[#This Row],[Pheno Abv]],".",RIGHT(ScanWorkbook[[#This Row],[METRC]],6))))</f>
        <v>...</v>
      </c>
      <c r="L1424" s="7" t="s">
        <v>522</v>
      </c>
    </row>
    <row r="1425" spans="1:12" x14ac:dyDescent="0.25">
      <c r="A1425" s="8">
        <v>5</v>
      </c>
      <c r="B1425" s="54" t="s">
        <v>8174</v>
      </c>
      <c r="C1425" s="131" t="s">
        <v>7439</v>
      </c>
      <c r="D1425" s="9">
        <v>22</v>
      </c>
      <c r="E1425" s="8" t="s">
        <v>8230</v>
      </c>
      <c r="F1425" s="7" t="str">
        <f>IF(ISEVEN(ROW(ScanWorkbook[[#This Row],[SCAN INTO THIS COLUMN]])),C1425,"")</f>
        <v/>
      </c>
      <c r="G1425" s="7" t="str">
        <f>IF(ISEVEN(ROW(ScanWorkbook[[#This Row],[SCAN INTO THIS COLUMN]])),C1426,"")</f>
        <v/>
      </c>
      <c r="H1425" s="7" t="str">
        <f>LEFT(ScanWorkbook[[#This Row],[Pheno]],4)</f>
        <v/>
      </c>
      <c r="I1425" s="7" t="str">
        <f>IF(SUM(COUNTIF(ScanWorkbook[[#This Row],[Pheno]],{"*.*"})),LEFT(ScanWorkbook[[#This Row],[Pheno]],7),_xlfn.CONCAT(LEFT(ScanWorkbook[[#This Row],[Pheno]],4),RIGHT(ScanWorkbook[[#This Row],[Pheno]],3)))</f>
        <v/>
      </c>
      <c r="J1425" s="57" t="s">
        <v>9027</v>
      </c>
      <c r="K1425" s="2" t="str">
        <f>IF(ScanWorkbook[[#This Row],[METRC]]=0,"",IF(ScanWorkbook[[#This Row],[METRC]]="","",_xlfn.CONCAT(ScanWorkbook[[#This Row],[Pheno Abv]],".",RIGHT(ScanWorkbook[[#This Row],[METRC]],6))))</f>
        <v/>
      </c>
      <c r="L1425" s="7" t="s">
        <v>522</v>
      </c>
    </row>
    <row r="1426" spans="1:12" x14ac:dyDescent="0.25">
      <c r="A1426" s="8">
        <v>5</v>
      </c>
      <c r="B1426" s="54" t="s">
        <v>8174</v>
      </c>
      <c r="C1426" s="131" t="s">
        <v>7439</v>
      </c>
      <c r="D1426" s="9">
        <v>23</v>
      </c>
      <c r="E1426" s="8" t="s">
        <v>8230</v>
      </c>
      <c r="F1426" s="7" t="str">
        <f>IF(ISEVEN(ROW(ScanWorkbook[[#This Row],[SCAN INTO THIS COLUMN]])),C1426,"")</f>
        <v>.</v>
      </c>
      <c r="G1426" s="7" t="str">
        <f>IF(ISEVEN(ROW(ScanWorkbook[[#This Row],[SCAN INTO THIS COLUMN]])),C1427,"")</f>
        <v>.</v>
      </c>
      <c r="H1426" s="7" t="str">
        <f>LEFT(ScanWorkbook[[#This Row],[Pheno]],4)</f>
        <v>.</v>
      </c>
      <c r="I1426" s="7" t="str">
        <f>IF(SUM(COUNTIF(ScanWorkbook[[#This Row],[Pheno]],{"*.*"})),LEFT(ScanWorkbook[[#This Row],[Pheno]],7),_xlfn.CONCAT(LEFT(ScanWorkbook[[#This Row],[Pheno]],4),RIGHT(ScanWorkbook[[#This Row],[Pheno]],3)))</f>
        <v>.</v>
      </c>
      <c r="J1426" s="57" t="s">
        <v>9028</v>
      </c>
      <c r="K1426" s="2" t="str">
        <f>IF(ScanWorkbook[[#This Row],[METRC]]=0,"",IF(ScanWorkbook[[#This Row],[METRC]]="","",_xlfn.CONCAT(ScanWorkbook[[#This Row],[Pheno Abv]],".",RIGHT(ScanWorkbook[[#This Row],[METRC]],6))))</f>
        <v>...</v>
      </c>
      <c r="L1426" s="7" t="s">
        <v>522</v>
      </c>
    </row>
    <row r="1427" spans="1:12" x14ac:dyDescent="0.25">
      <c r="A1427" s="8">
        <v>5</v>
      </c>
      <c r="B1427" s="54" t="s">
        <v>8174</v>
      </c>
      <c r="C1427" s="131" t="s">
        <v>7439</v>
      </c>
      <c r="D1427" s="9">
        <v>23</v>
      </c>
      <c r="E1427" s="8" t="s">
        <v>8230</v>
      </c>
      <c r="F1427" s="7" t="str">
        <f>IF(ISEVEN(ROW(ScanWorkbook[[#This Row],[SCAN INTO THIS COLUMN]])),C1427,"")</f>
        <v/>
      </c>
      <c r="G1427" s="7" t="str">
        <f>IF(ISEVEN(ROW(ScanWorkbook[[#This Row],[SCAN INTO THIS COLUMN]])),C1428,"")</f>
        <v/>
      </c>
      <c r="H1427" s="7" t="str">
        <f>LEFT(ScanWorkbook[[#This Row],[Pheno]],4)</f>
        <v/>
      </c>
      <c r="I1427" s="7" t="str">
        <f>IF(SUM(COUNTIF(ScanWorkbook[[#This Row],[Pheno]],{"*.*"})),LEFT(ScanWorkbook[[#This Row],[Pheno]],7),_xlfn.CONCAT(LEFT(ScanWorkbook[[#This Row],[Pheno]],4),RIGHT(ScanWorkbook[[#This Row],[Pheno]],3)))</f>
        <v/>
      </c>
      <c r="J1427" s="57" t="s">
        <v>9028</v>
      </c>
      <c r="K1427" s="2" t="str">
        <f>IF(ScanWorkbook[[#This Row],[METRC]]=0,"",IF(ScanWorkbook[[#This Row],[METRC]]="","",_xlfn.CONCAT(ScanWorkbook[[#This Row],[Pheno Abv]],".",RIGHT(ScanWorkbook[[#This Row],[METRC]],6))))</f>
        <v/>
      </c>
      <c r="L1427" s="7" t="s">
        <v>522</v>
      </c>
    </row>
    <row r="1428" spans="1:12" x14ac:dyDescent="0.25">
      <c r="A1428" s="8">
        <v>5</v>
      </c>
      <c r="B1428" s="54" t="s">
        <v>8174</v>
      </c>
      <c r="C1428" s="131" t="s">
        <v>7439</v>
      </c>
      <c r="D1428" s="9">
        <v>24</v>
      </c>
      <c r="E1428" s="8" t="s">
        <v>8230</v>
      </c>
      <c r="F1428" s="7" t="str">
        <f>IF(ISEVEN(ROW(ScanWorkbook[[#This Row],[SCAN INTO THIS COLUMN]])),C1428,"")</f>
        <v>.</v>
      </c>
      <c r="G1428" s="7" t="str">
        <f>IF(ISEVEN(ROW(ScanWorkbook[[#This Row],[SCAN INTO THIS COLUMN]])),C1429,"")</f>
        <v>.</v>
      </c>
      <c r="H1428" s="7" t="str">
        <f>LEFT(ScanWorkbook[[#This Row],[Pheno]],4)</f>
        <v>.</v>
      </c>
      <c r="I1428" s="7" t="str">
        <f>IF(SUM(COUNTIF(ScanWorkbook[[#This Row],[Pheno]],{"*.*"})),LEFT(ScanWorkbook[[#This Row],[Pheno]],7),_xlfn.CONCAT(LEFT(ScanWorkbook[[#This Row],[Pheno]],4),RIGHT(ScanWorkbook[[#This Row],[Pheno]],3)))</f>
        <v>.</v>
      </c>
      <c r="J1428" s="57" t="s">
        <v>9029</v>
      </c>
      <c r="K1428" s="2" t="str">
        <f>IF(ScanWorkbook[[#This Row],[METRC]]=0,"",IF(ScanWorkbook[[#This Row],[METRC]]="","",_xlfn.CONCAT(ScanWorkbook[[#This Row],[Pheno Abv]],".",RIGHT(ScanWorkbook[[#This Row],[METRC]],6))))</f>
        <v>...</v>
      </c>
      <c r="L1428" s="7" t="s">
        <v>522</v>
      </c>
    </row>
    <row r="1429" spans="1:12" x14ac:dyDescent="0.25">
      <c r="A1429" s="11">
        <v>5</v>
      </c>
      <c r="B1429" s="55" t="s">
        <v>8174</v>
      </c>
      <c r="C1429" s="131" t="s">
        <v>7439</v>
      </c>
      <c r="D1429" s="12">
        <v>24</v>
      </c>
      <c r="E1429" s="8" t="s">
        <v>8230</v>
      </c>
      <c r="F1429" s="10" t="str">
        <f>IF(ISEVEN(ROW(ScanWorkbook[[#This Row],[SCAN INTO THIS COLUMN]])),C1429,"")</f>
        <v/>
      </c>
      <c r="G1429" s="10" t="str">
        <f>IF(ISEVEN(ROW(ScanWorkbook[[#This Row],[SCAN INTO THIS COLUMN]])),D1430,"")</f>
        <v/>
      </c>
      <c r="H1429" s="10" t="str">
        <f>LEFT(ScanWorkbook[[#This Row],[Pheno]],4)</f>
        <v/>
      </c>
      <c r="I1429" s="10" t="str">
        <f>IF(SUM(COUNTIF(ScanWorkbook[[#This Row],[Pheno]],{"*.*"})),LEFT(ScanWorkbook[[#This Row],[Pheno]],7),_xlfn.CONCAT(LEFT(ScanWorkbook[[#This Row],[Pheno]],4),RIGHT(ScanWorkbook[[#This Row],[Pheno]],3)))</f>
        <v/>
      </c>
      <c r="J1429" s="57" t="s">
        <v>9029</v>
      </c>
      <c r="K1429" s="2" t="str">
        <f>IF(ScanWorkbook[[#This Row],[METRC]]=0,"",IF(ScanWorkbook[[#This Row],[METRC]]="","",_xlfn.CONCAT(ScanWorkbook[[#This Row],[Pheno Abv]],".",RIGHT(ScanWorkbook[[#This Row],[METRC]],6))))</f>
        <v/>
      </c>
      <c r="L1429" s="7" t="s">
        <v>522</v>
      </c>
    </row>
  </sheetData>
  <conditionalFormatting sqref="D11001:D1048576">
    <cfRule type="duplicateValues" dxfId="358" priority="13"/>
  </conditionalFormatting>
  <conditionalFormatting sqref="E11001:E1048576">
    <cfRule type="duplicateValues" dxfId="357" priority="14"/>
  </conditionalFormatting>
  <conditionalFormatting sqref="D2:D1429">
    <cfRule type="cellIs" dxfId="356" priority="9" operator="equal">
      <formula>1</formula>
    </cfRule>
  </conditionalFormatting>
  <conditionalFormatting sqref="C2:C1429">
    <cfRule type="duplicateValues" dxfId="355" priority="2"/>
  </conditionalFormatting>
  <conditionalFormatting sqref="F2:F1429">
    <cfRule type="duplicateValues" dxfId="354" priority="1"/>
  </conditionalFormatting>
  <pageMargins left="0.7" right="0.7" top="0.75" bottom="0.75" header="0.3" footer="0.3"/>
  <pageSetup scale="54" fitToWidth="0" fitToHeight="4"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96116-E48F-4985-9B3D-158B904F3819}">
  <dimension ref="B1:T4525"/>
  <sheetViews>
    <sheetView workbookViewId="0">
      <selection activeCell="M6" sqref="M6"/>
    </sheetView>
  </sheetViews>
  <sheetFormatPr defaultRowHeight="15" x14ac:dyDescent="0.25"/>
  <cols>
    <col min="13" max="13" width="19.7109375" customWidth="1"/>
    <col min="14" max="14" width="16.140625" customWidth="1"/>
  </cols>
  <sheetData>
    <row r="1" spans="2:20" x14ac:dyDescent="0.25">
      <c r="B1" t="s">
        <v>7322</v>
      </c>
      <c r="E1" t="s">
        <v>5044</v>
      </c>
      <c r="G1" t="s">
        <v>5045</v>
      </c>
      <c r="I1" t="s">
        <v>7321</v>
      </c>
      <c r="L1" t="s">
        <v>5042</v>
      </c>
      <c r="N1" t="s">
        <v>7323</v>
      </c>
      <c r="O1" t="s">
        <v>5043</v>
      </c>
      <c r="R1" s="77" t="s">
        <v>7316</v>
      </c>
      <c r="S1" s="77"/>
      <c r="T1" s="77"/>
    </row>
    <row r="2" spans="2:20" x14ac:dyDescent="0.25">
      <c r="B2" t="s">
        <v>61</v>
      </c>
      <c r="E2">
        <f>_xlfn.IFNA(VLOOKUP(B2,$L$2:$M$101,2,FALSE),"NO")</f>
        <v>0</v>
      </c>
      <c r="G2">
        <f>_xlfn.IFNA(VLOOKUP(B2,$O$2:$Q$101,2,FALSE),"NO")</f>
        <v>0</v>
      </c>
      <c r="I2" s="76" t="str">
        <f t="shared" ref="I2:I65" si="0">VLOOKUP(B2,$R$2:$T$4525,3,FALSE)</f>
        <v>MOTHER</v>
      </c>
      <c r="L2" t="s">
        <v>261</v>
      </c>
      <c r="N2">
        <f>VLOOKUP(L2,$B$2:$C$104,2,FALSE)</f>
        <v>0</v>
      </c>
      <c r="O2" s="75" t="s">
        <v>61</v>
      </c>
      <c r="R2" s="76" t="s">
        <v>61</v>
      </c>
      <c r="S2" s="76" t="s">
        <v>540</v>
      </c>
      <c r="T2" s="76" t="s">
        <v>538</v>
      </c>
    </row>
    <row r="3" spans="2:20" x14ac:dyDescent="0.25">
      <c r="B3" t="s">
        <v>71</v>
      </c>
      <c r="E3" s="75">
        <f t="shared" ref="E3:E66" si="1">_xlfn.IFNA(VLOOKUP(B3,$L$2:$M$101,2,FALSE),"NO")</f>
        <v>0</v>
      </c>
      <c r="G3" s="75">
        <f t="shared" ref="G3:G66" si="2">_xlfn.IFNA(VLOOKUP(B3,$O$2:$Q$101,2,FALSE),"NO")</f>
        <v>0</v>
      </c>
      <c r="I3" s="76" t="str">
        <f t="shared" si="0"/>
        <v>MOTHER</v>
      </c>
      <c r="L3" t="s">
        <v>269</v>
      </c>
      <c r="M3" s="75"/>
      <c r="N3" s="76">
        <f t="shared" ref="N3:N66" si="3">VLOOKUP(L3,$B$2:$C$104,2,FALSE)</f>
        <v>0</v>
      </c>
      <c r="O3" s="75" t="s">
        <v>71</v>
      </c>
      <c r="R3" s="76" t="s">
        <v>71</v>
      </c>
      <c r="S3" s="76" t="s">
        <v>541</v>
      </c>
      <c r="T3" s="76" t="s">
        <v>538</v>
      </c>
    </row>
    <row r="4" spans="2:20" x14ac:dyDescent="0.25">
      <c r="B4" t="s">
        <v>36</v>
      </c>
      <c r="E4" s="75">
        <f t="shared" si="1"/>
        <v>0</v>
      </c>
      <c r="G4" s="75">
        <f t="shared" si="2"/>
        <v>0</v>
      </c>
      <c r="I4" s="76" t="str">
        <f t="shared" si="0"/>
        <v>MOTHER</v>
      </c>
      <c r="L4" t="s">
        <v>108</v>
      </c>
      <c r="M4" s="75"/>
      <c r="N4" s="76">
        <f t="shared" si="3"/>
        <v>0</v>
      </c>
      <c r="O4" s="75" t="s">
        <v>36</v>
      </c>
      <c r="R4" s="76" t="s">
        <v>36</v>
      </c>
      <c r="S4" s="76" t="s">
        <v>542</v>
      </c>
      <c r="T4" s="76" t="s">
        <v>538</v>
      </c>
    </row>
    <row r="5" spans="2:20" x14ac:dyDescent="0.25">
      <c r="B5" t="s">
        <v>28</v>
      </c>
      <c r="E5" s="75">
        <f t="shared" si="1"/>
        <v>0</v>
      </c>
      <c r="G5" s="75">
        <f t="shared" si="2"/>
        <v>0</v>
      </c>
      <c r="I5" s="76" t="str">
        <f t="shared" si="0"/>
        <v>MOTHER</v>
      </c>
      <c r="L5" t="s">
        <v>139</v>
      </c>
      <c r="M5" s="75"/>
      <c r="N5" s="76">
        <f t="shared" si="3"/>
        <v>0</v>
      </c>
      <c r="O5" s="75" t="s">
        <v>28</v>
      </c>
      <c r="R5" s="76" t="s">
        <v>28</v>
      </c>
      <c r="S5" s="76" t="s">
        <v>542</v>
      </c>
      <c r="T5" s="76" t="s">
        <v>538</v>
      </c>
    </row>
    <row r="6" spans="2:20" ht="17.25" customHeight="1" x14ac:dyDescent="0.25">
      <c r="B6" t="s">
        <v>142</v>
      </c>
      <c r="E6" s="75">
        <f t="shared" si="1"/>
        <v>0</v>
      </c>
      <c r="G6" s="75">
        <f t="shared" si="2"/>
        <v>0</v>
      </c>
      <c r="I6" s="76" t="str">
        <f t="shared" si="0"/>
        <v>MOTHER</v>
      </c>
      <c r="L6" t="s">
        <v>73</v>
      </c>
      <c r="M6" s="75"/>
      <c r="N6" s="76">
        <f t="shared" si="3"/>
        <v>0</v>
      </c>
      <c r="O6" s="75" t="s">
        <v>142</v>
      </c>
      <c r="R6" s="76" t="s">
        <v>142</v>
      </c>
      <c r="S6" s="76" t="s">
        <v>543</v>
      </c>
      <c r="T6" s="76" t="s">
        <v>538</v>
      </c>
    </row>
    <row r="7" spans="2:20" x14ac:dyDescent="0.25">
      <c r="B7" t="s">
        <v>116</v>
      </c>
      <c r="E7" s="75">
        <f t="shared" si="1"/>
        <v>0</v>
      </c>
      <c r="G7" s="75">
        <f t="shared" si="2"/>
        <v>0</v>
      </c>
      <c r="I7" s="76" t="str">
        <f t="shared" si="0"/>
        <v>MOTHER</v>
      </c>
      <c r="L7" t="s">
        <v>134</v>
      </c>
      <c r="M7" s="75"/>
      <c r="N7" s="76">
        <f t="shared" si="3"/>
        <v>0</v>
      </c>
      <c r="O7" s="75" t="s">
        <v>116</v>
      </c>
      <c r="R7" s="76" t="s">
        <v>116</v>
      </c>
      <c r="S7" s="76" t="s">
        <v>543</v>
      </c>
      <c r="T7" s="76" t="s">
        <v>538</v>
      </c>
    </row>
    <row r="8" spans="2:20" x14ac:dyDescent="0.25">
      <c r="B8" t="s">
        <v>56</v>
      </c>
      <c r="E8" s="75">
        <f t="shared" si="1"/>
        <v>0</v>
      </c>
      <c r="G8" s="75">
        <f t="shared" si="2"/>
        <v>0</v>
      </c>
      <c r="I8" s="76" t="str">
        <f t="shared" si="0"/>
        <v>MOTHER</v>
      </c>
      <c r="L8" t="s">
        <v>19</v>
      </c>
      <c r="M8" s="75"/>
      <c r="N8" s="76">
        <f t="shared" si="3"/>
        <v>0</v>
      </c>
      <c r="O8" s="75" t="s">
        <v>138</v>
      </c>
      <c r="R8" s="76" t="s">
        <v>138</v>
      </c>
      <c r="S8" s="76" t="s">
        <v>544</v>
      </c>
      <c r="T8" s="76" t="s">
        <v>538</v>
      </c>
    </row>
    <row r="9" spans="2:20" x14ac:dyDescent="0.25">
      <c r="B9" t="s">
        <v>82</v>
      </c>
      <c r="E9" s="75">
        <f t="shared" si="1"/>
        <v>0</v>
      </c>
      <c r="G9" s="75">
        <f t="shared" si="2"/>
        <v>0</v>
      </c>
      <c r="I9" s="76" t="str">
        <f t="shared" si="0"/>
        <v>MOTHER</v>
      </c>
      <c r="L9" t="s">
        <v>202</v>
      </c>
      <c r="M9" s="75"/>
      <c r="N9" s="76">
        <f t="shared" si="3"/>
        <v>0</v>
      </c>
      <c r="O9" s="75" t="s">
        <v>32</v>
      </c>
      <c r="R9" s="76" t="s">
        <v>32</v>
      </c>
      <c r="S9" s="76" t="s">
        <v>544</v>
      </c>
      <c r="T9" s="76" t="s">
        <v>538</v>
      </c>
    </row>
    <row r="10" spans="2:20" x14ac:dyDescent="0.25">
      <c r="B10" t="s">
        <v>138</v>
      </c>
      <c r="E10" s="75">
        <f t="shared" si="1"/>
        <v>0</v>
      </c>
      <c r="G10" s="75">
        <f t="shared" si="2"/>
        <v>0</v>
      </c>
      <c r="I10" s="76" t="str">
        <f t="shared" si="0"/>
        <v>MOTHER</v>
      </c>
      <c r="L10" t="s">
        <v>204</v>
      </c>
      <c r="M10" s="75"/>
      <c r="N10" s="76">
        <f t="shared" si="3"/>
        <v>0</v>
      </c>
      <c r="O10" s="75" t="s">
        <v>26</v>
      </c>
      <c r="R10" s="76" t="s">
        <v>26</v>
      </c>
      <c r="S10" s="76" t="s">
        <v>544</v>
      </c>
      <c r="T10" s="76" t="s">
        <v>538</v>
      </c>
    </row>
    <row r="11" spans="2:20" x14ac:dyDescent="0.25">
      <c r="B11" t="s">
        <v>32</v>
      </c>
      <c r="E11" s="75">
        <f t="shared" si="1"/>
        <v>0</v>
      </c>
      <c r="G11" s="75">
        <f t="shared" si="2"/>
        <v>0</v>
      </c>
      <c r="I11" s="76" t="str">
        <f t="shared" si="0"/>
        <v>MOTHER</v>
      </c>
      <c r="L11" t="s">
        <v>48</v>
      </c>
      <c r="M11" s="75"/>
      <c r="N11" s="76">
        <f t="shared" si="3"/>
        <v>0</v>
      </c>
      <c r="O11" s="75" t="s">
        <v>52</v>
      </c>
      <c r="R11" s="76" t="s">
        <v>52</v>
      </c>
      <c r="S11" s="76" t="s">
        <v>544</v>
      </c>
      <c r="T11" s="76" t="s">
        <v>538</v>
      </c>
    </row>
    <row r="12" spans="2:20" x14ac:dyDescent="0.25">
      <c r="B12" t="s">
        <v>105</v>
      </c>
      <c r="E12" s="75">
        <f t="shared" si="1"/>
        <v>0</v>
      </c>
      <c r="G12" s="75">
        <f t="shared" si="2"/>
        <v>0</v>
      </c>
      <c r="I12" s="76" t="str">
        <f t="shared" si="0"/>
        <v>MOTHER</v>
      </c>
      <c r="L12" t="s">
        <v>25</v>
      </c>
      <c r="M12" s="75"/>
      <c r="N12" s="76">
        <f t="shared" si="3"/>
        <v>0</v>
      </c>
      <c r="O12" s="75" t="s">
        <v>29</v>
      </c>
      <c r="R12" s="76" t="s">
        <v>29</v>
      </c>
      <c r="S12" s="76" t="s">
        <v>544</v>
      </c>
      <c r="T12" s="76" t="s">
        <v>538</v>
      </c>
    </row>
    <row r="13" spans="2:20" x14ac:dyDescent="0.25">
      <c r="B13" t="s">
        <v>45</v>
      </c>
      <c r="E13" s="75">
        <f t="shared" si="1"/>
        <v>0</v>
      </c>
      <c r="G13" s="75">
        <f t="shared" si="2"/>
        <v>0</v>
      </c>
      <c r="I13" s="76" t="str">
        <f t="shared" si="0"/>
        <v>MOTHER</v>
      </c>
      <c r="L13" t="s">
        <v>70</v>
      </c>
      <c r="M13" s="75"/>
      <c r="N13" s="76">
        <f t="shared" si="3"/>
        <v>0</v>
      </c>
      <c r="O13" s="75" t="s">
        <v>56</v>
      </c>
      <c r="R13" s="76" t="s">
        <v>56</v>
      </c>
      <c r="S13" s="76" t="s">
        <v>545</v>
      </c>
      <c r="T13" s="76" t="s">
        <v>538</v>
      </c>
    </row>
    <row r="14" spans="2:20" x14ac:dyDescent="0.25">
      <c r="B14" t="s">
        <v>26</v>
      </c>
      <c r="E14" s="75">
        <f t="shared" si="1"/>
        <v>0</v>
      </c>
      <c r="G14" s="75">
        <f t="shared" si="2"/>
        <v>0</v>
      </c>
      <c r="I14" s="76" t="str">
        <f t="shared" si="0"/>
        <v>MOTHER</v>
      </c>
      <c r="L14" t="s">
        <v>23</v>
      </c>
      <c r="M14" s="75"/>
      <c r="N14" s="76">
        <f t="shared" si="3"/>
        <v>0</v>
      </c>
      <c r="O14" s="75" t="s">
        <v>82</v>
      </c>
      <c r="R14" s="76" t="s">
        <v>82</v>
      </c>
      <c r="S14" s="76" t="s">
        <v>545</v>
      </c>
      <c r="T14" s="76" t="s">
        <v>538</v>
      </c>
    </row>
    <row r="15" spans="2:20" x14ac:dyDescent="0.25">
      <c r="B15" t="s">
        <v>52</v>
      </c>
      <c r="E15" s="75">
        <f t="shared" si="1"/>
        <v>0</v>
      </c>
      <c r="G15" s="75">
        <f t="shared" si="2"/>
        <v>0</v>
      </c>
      <c r="I15" s="76" t="str">
        <f t="shared" si="0"/>
        <v>MOTHER</v>
      </c>
      <c r="L15" t="s">
        <v>45</v>
      </c>
      <c r="M15" s="75"/>
      <c r="N15" s="76">
        <f t="shared" si="3"/>
        <v>0</v>
      </c>
      <c r="O15" s="75" t="s">
        <v>105</v>
      </c>
      <c r="R15" s="76" t="s">
        <v>105</v>
      </c>
      <c r="S15" s="76" t="s">
        <v>540</v>
      </c>
      <c r="T15" s="76" t="s">
        <v>538</v>
      </c>
    </row>
    <row r="16" spans="2:20" x14ac:dyDescent="0.25">
      <c r="B16" t="s">
        <v>29</v>
      </c>
      <c r="E16" s="75">
        <f t="shared" si="1"/>
        <v>0</v>
      </c>
      <c r="G16" s="75">
        <f t="shared" si="2"/>
        <v>0</v>
      </c>
      <c r="I16" s="76" t="str">
        <f t="shared" si="0"/>
        <v>MOTHER</v>
      </c>
      <c r="L16" t="s">
        <v>49</v>
      </c>
      <c r="M16" s="75"/>
      <c r="N16" s="76">
        <f t="shared" si="3"/>
        <v>0</v>
      </c>
      <c r="O16" s="75" t="s">
        <v>47</v>
      </c>
      <c r="R16" s="76" t="s">
        <v>47</v>
      </c>
      <c r="S16" s="76" t="s">
        <v>544</v>
      </c>
      <c r="T16" s="76" t="s">
        <v>538</v>
      </c>
    </row>
    <row r="17" spans="2:20" x14ac:dyDescent="0.25">
      <c r="B17" t="s">
        <v>49</v>
      </c>
      <c r="E17" s="75">
        <f t="shared" si="1"/>
        <v>0</v>
      </c>
      <c r="G17" s="75">
        <f t="shared" si="2"/>
        <v>0</v>
      </c>
      <c r="I17" s="76" t="str">
        <f t="shared" si="0"/>
        <v>MOTHER</v>
      </c>
      <c r="L17" t="s">
        <v>96</v>
      </c>
      <c r="M17" s="75"/>
      <c r="N17" s="76">
        <f t="shared" si="3"/>
        <v>0</v>
      </c>
      <c r="O17" s="75" t="s">
        <v>24</v>
      </c>
      <c r="R17" s="76" t="s">
        <v>24</v>
      </c>
      <c r="S17" s="76" t="s">
        <v>544</v>
      </c>
      <c r="T17" s="76" t="s">
        <v>538</v>
      </c>
    </row>
    <row r="18" spans="2:20" x14ac:dyDescent="0.25">
      <c r="B18" t="s">
        <v>134</v>
      </c>
      <c r="E18" s="75">
        <f t="shared" si="1"/>
        <v>0</v>
      </c>
      <c r="G18" s="75">
        <f t="shared" si="2"/>
        <v>0</v>
      </c>
      <c r="I18" s="76" t="str">
        <f t="shared" si="0"/>
        <v>MOTHER</v>
      </c>
      <c r="L18" t="s">
        <v>293</v>
      </c>
      <c r="M18" s="75"/>
      <c r="N18" s="76">
        <f t="shared" si="3"/>
        <v>0</v>
      </c>
      <c r="O18" s="75" t="s">
        <v>94</v>
      </c>
      <c r="R18" s="76" t="s">
        <v>94</v>
      </c>
      <c r="S18" s="76" t="s">
        <v>547</v>
      </c>
      <c r="T18" s="76" t="s">
        <v>538</v>
      </c>
    </row>
    <row r="19" spans="2:20" x14ac:dyDescent="0.25">
      <c r="B19" t="s">
        <v>19</v>
      </c>
      <c r="E19" s="75">
        <f t="shared" si="1"/>
        <v>0</v>
      </c>
      <c r="G19" s="75">
        <f t="shared" si="2"/>
        <v>0</v>
      </c>
      <c r="I19" s="76" t="str">
        <f t="shared" si="0"/>
        <v>MOTHER</v>
      </c>
      <c r="L19" t="s">
        <v>285</v>
      </c>
      <c r="M19" s="75"/>
      <c r="N19" s="76">
        <f t="shared" si="3"/>
        <v>0</v>
      </c>
      <c r="O19" s="75" t="s">
        <v>110</v>
      </c>
      <c r="R19" s="76" t="s">
        <v>110</v>
      </c>
      <c r="S19" s="76" t="s">
        <v>544</v>
      </c>
      <c r="T19" s="76" t="s">
        <v>538</v>
      </c>
    </row>
    <row r="20" spans="2:20" x14ac:dyDescent="0.25">
      <c r="B20" t="s">
        <v>112</v>
      </c>
      <c r="E20" s="75">
        <f t="shared" si="1"/>
        <v>0</v>
      </c>
      <c r="G20" s="75">
        <f t="shared" si="2"/>
        <v>0</v>
      </c>
      <c r="I20" s="76" t="str">
        <f t="shared" si="0"/>
        <v>MOTHER</v>
      </c>
      <c r="L20" t="s">
        <v>289</v>
      </c>
      <c r="M20" s="75"/>
      <c r="N20" s="76">
        <f t="shared" si="3"/>
        <v>0</v>
      </c>
      <c r="O20" s="75" t="s">
        <v>51</v>
      </c>
      <c r="R20" s="76" t="s">
        <v>51</v>
      </c>
      <c r="S20" s="76" t="s">
        <v>544</v>
      </c>
      <c r="T20" s="76" t="s">
        <v>538</v>
      </c>
    </row>
    <row r="21" spans="2:20" x14ac:dyDescent="0.25">
      <c r="B21" t="s">
        <v>135</v>
      </c>
      <c r="E21" s="75">
        <f t="shared" si="1"/>
        <v>0</v>
      </c>
      <c r="G21" s="75">
        <f t="shared" si="2"/>
        <v>0</v>
      </c>
      <c r="I21" s="76" t="str">
        <f t="shared" si="0"/>
        <v>MOTHER</v>
      </c>
      <c r="L21" t="s">
        <v>268</v>
      </c>
      <c r="M21" s="75"/>
      <c r="N21" s="76">
        <f t="shared" si="3"/>
        <v>0</v>
      </c>
      <c r="O21" s="75" t="s">
        <v>98</v>
      </c>
      <c r="R21" s="76" t="s">
        <v>98</v>
      </c>
      <c r="S21" s="76" t="s">
        <v>544</v>
      </c>
      <c r="T21" s="76" t="s">
        <v>538</v>
      </c>
    </row>
    <row r="22" spans="2:20" x14ac:dyDescent="0.25">
      <c r="B22" t="s">
        <v>89</v>
      </c>
      <c r="E22" s="75">
        <f t="shared" si="1"/>
        <v>0</v>
      </c>
      <c r="G22" s="75">
        <f t="shared" si="2"/>
        <v>0</v>
      </c>
      <c r="I22" s="76" t="str">
        <f t="shared" si="0"/>
        <v>MOTHER</v>
      </c>
      <c r="L22" t="s">
        <v>242</v>
      </c>
      <c r="M22" s="75"/>
      <c r="N22" s="76">
        <f t="shared" si="3"/>
        <v>0</v>
      </c>
      <c r="O22" s="75" t="s">
        <v>58</v>
      </c>
      <c r="R22" s="76" t="s">
        <v>58</v>
      </c>
      <c r="S22" s="76" t="s">
        <v>545</v>
      </c>
      <c r="T22" s="76" t="s">
        <v>538</v>
      </c>
    </row>
    <row r="23" spans="2:20" x14ac:dyDescent="0.25">
      <c r="B23" t="s">
        <v>143</v>
      </c>
      <c r="E23" s="75">
        <f t="shared" si="1"/>
        <v>0</v>
      </c>
      <c r="G23" s="75">
        <f t="shared" si="2"/>
        <v>0</v>
      </c>
      <c r="I23" s="76" t="str">
        <f t="shared" si="0"/>
        <v>MOTHER</v>
      </c>
      <c r="L23" t="s">
        <v>14</v>
      </c>
      <c r="M23" s="75"/>
      <c r="N23" s="76">
        <f t="shared" si="3"/>
        <v>0</v>
      </c>
      <c r="O23" s="75" t="s">
        <v>106</v>
      </c>
      <c r="R23" s="76" t="s">
        <v>106</v>
      </c>
      <c r="S23" s="76" t="s">
        <v>545</v>
      </c>
      <c r="T23" s="76" t="s">
        <v>538</v>
      </c>
    </row>
    <row r="24" spans="2:20" x14ac:dyDescent="0.25">
      <c r="B24" t="s">
        <v>133</v>
      </c>
      <c r="E24" s="75">
        <f t="shared" si="1"/>
        <v>0</v>
      </c>
      <c r="G24" s="75">
        <f t="shared" si="2"/>
        <v>0</v>
      </c>
      <c r="I24" s="76" t="str">
        <f t="shared" si="0"/>
        <v>MOTHER</v>
      </c>
      <c r="L24" t="s">
        <v>56</v>
      </c>
      <c r="M24" s="75"/>
      <c r="N24" s="76">
        <f t="shared" si="3"/>
        <v>0</v>
      </c>
      <c r="O24" s="75" t="s">
        <v>104</v>
      </c>
      <c r="R24" s="76" t="s">
        <v>104</v>
      </c>
      <c r="S24" s="76" t="s">
        <v>545</v>
      </c>
      <c r="T24" s="76" t="s">
        <v>538</v>
      </c>
    </row>
    <row r="25" spans="2:20" x14ac:dyDescent="0.25">
      <c r="B25" t="s">
        <v>99</v>
      </c>
      <c r="E25" s="75">
        <f t="shared" si="1"/>
        <v>0</v>
      </c>
      <c r="G25" s="75">
        <f t="shared" si="2"/>
        <v>0</v>
      </c>
      <c r="I25" s="76" t="str">
        <f t="shared" si="0"/>
        <v>MOTHER</v>
      </c>
      <c r="L25" t="s">
        <v>82</v>
      </c>
      <c r="M25" s="75"/>
      <c r="N25" s="76">
        <f t="shared" si="3"/>
        <v>0</v>
      </c>
      <c r="O25" s="75" t="s">
        <v>134</v>
      </c>
      <c r="R25" s="76" t="s">
        <v>134</v>
      </c>
      <c r="S25" s="76" t="s">
        <v>549</v>
      </c>
      <c r="T25" s="76" t="s">
        <v>538</v>
      </c>
    </row>
    <row r="26" spans="2:20" x14ac:dyDescent="0.25">
      <c r="B26" t="s">
        <v>88</v>
      </c>
      <c r="E26" s="75">
        <f t="shared" si="1"/>
        <v>0</v>
      </c>
      <c r="G26" s="75">
        <f t="shared" si="2"/>
        <v>0</v>
      </c>
      <c r="I26" s="76" t="str">
        <f t="shared" si="0"/>
        <v>MOTHER</v>
      </c>
      <c r="L26" t="s">
        <v>58</v>
      </c>
      <c r="M26" s="75"/>
      <c r="N26" s="76">
        <f t="shared" si="3"/>
        <v>0</v>
      </c>
      <c r="O26" s="75" t="s">
        <v>19</v>
      </c>
      <c r="R26" s="76" t="s">
        <v>19</v>
      </c>
      <c r="S26" s="76" t="s">
        <v>549</v>
      </c>
      <c r="T26" s="76" t="s">
        <v>538</v>
      </c>
    </row>
    <row r="27" spans="2:20" x14ac:dyDescent="0.25">
      <c r="B27" t="s">
        <v>17</v>
      </c>
      <c r="E27" s="75">
        <f t="shared" si="1"/>
        <v>0</v>
      </c>
      <c r="G27" s="75">
        <f t="shared" si="2"/>
        <v>0</v>
      </c>
      <c r="I27" s="76" t="str">
        <f t="shared" si="0"/>
        <v>MOTHER</v>
      </c>
      <c r="L27" t="s">
        <v>106</v>
      </c>
      <c r="M27" s="75"/>
      <c r="N27" s="76">
        <f t="shared" si="3"/>
        <v>0</v>
      </c>
      <c r="O27" s="75" t="s">
        <v>143</v>
      </c>
      <c r="R27" s="76" t="s">
        <v>143</v>
      </c>
      <c r="S27" s="76" t="s">
        <v>546</v>
      </c>
      <c r="T27" s="76" t="s">
        <v>538</v>
      </c>
    </row>
    <row r="28" spans="2:20" x14ac:dyDescent="0.25">
      <c r="B28" t="s">
        <v>47</v>
      </c>
      <c r="E28" s="75">
        <f t="shared" si="1"/>
        <v>0</v>
      </c>
      <c r="G28" s="75">
        <f t="shared" si="2"/>
        <v>0</v>
      </c>
      <c r="I28" s="76" t="str">
        <f t="shared" si="0"/>
        <v>MOTHER</v>
      </c>
      <c r="L28" t="s">
        <v>104</v>
      </c>
      <c r="M28" s="75"/>
      <c r="N28" s="76">
        <f t="shared" si="3"/>
        <v>0</v>
      </c>
      <c r="O28" s="75" t="s">
        <v>133</v>
      </c>
      <c r="R28" s="76" t="s">
        <v>133</v>
      </c>
      <c r="S28" s="76" t="s">
        <v>546</v>
      </c>
      <c r="T28" s="76" t="s">
        <v>538</v>
      </c>
    </row>
    <row r="29" spans="2:20" x14ac:dyDescent="0.25">
      <c r="B29" t="s">
        <v>24</v>
      </c>
      <c r="E29" s="75">
        <f t="shared" si="1"/>
        <v>0</v>
      </c>
      <c r="G29" s="75">
        <f t="shared" si="2"/>
        <v>0</v>
      </c>
      <c r="I29" s="76" t="str">
        <f t="shared" si="0"/>
        <v>MOTHER</v>
      </c>
      <c r="L29" t="s">
        <v>93</v>
      </c>
      <c r="M29" s="75"/>
      <c r="N29" s="76">
        <f t="shared" si="3"/>
        <v>0</v>
      </c>
      <c r="O29" s="75" t="s">
        <v>99</v>
      </c>
      <c r="R29" s="76" t="s">
        <v>99</v>
      </c>
      <c r="S29" s="76" t="s">
        <v>546</v>
      </c>
      <c r="T29" s="76" t="s">
        <v>538</v>
      </c>
    </row>
    <row r="30" spans="2:20" x14ac:dyDescent="0.25">
      <c r="B30" t="s">
        <v>94</v>
      </c>
      <c r="E30" s="75">
        <f t="shared" si="1"/>
        <v>0</v>
      </c>
      <c r="G30" s="75">
        <f t="shared" si="2"/>
        <v>0</v>
      </c>
      <c r="I30" s="76" t="str">
        <f t="shared" si="0"/>
        <v>MOTHER</v>
      </c>
      <c r="L30" t="s">
        <v>77</v>
      </c>
      <c r="M30" s="75"/>
      <c r="N30" s="76">
        <f t="shared" si="3"/>
        <v>0</v>
      </c>
      <c r="O30" s="75" t="s">
        <v>88</v>
      </c>
      <c r="R30" s="76" t="s">
        <v>88</v>
      </c>
      <c r="S30" s="76" t="s">
        <v>546</v>
      </c>
      <c r="T30" s="76" t="s">
        <v>538</v>
      </c>
    </row>
    <row r="31" spans="2:20" x14ac:dyDescent="0.25">
      <c r="B31" t="s">
        <v>110</v>
      </c>
      <c r="E31" s="75">
        <f t="shared" si="1"/>
        <v>0</v>
      </c>
      <c r="G31" s="75">
        <f t="shared" si="2"/>
        <v>0</v>
      </c>
      <c r="I31" s="76" t="str">
        <f t="shared" si="0"/>
        <v>MOTHER</v>
      </c>
      <c r="L31" t="s">
        <v>53</v>
      </c>
      <c r="M31" s="75"/>
      <c r="N31" s="76">
        <f t="shared" si="3"/>
        <v>0</v>
      </c>
      <c r="O31" s="75" t="s">
        <v>17</v>
      </c>
      <c r="R31" s="76" t="s">
        <v>17</v>
      </c>
      <c r="S31" s="76" t="s">
        <v>546</v>
      </c>
      <c r="T31" s="76" t="s">
        <v>538</v>
      </c>
    </row>
    <row r="32" spans="2:20" x14ac:dyDescent="0.25">
      <c r="B32" t="s">
        <v>51</v>
      </c>
      <c r="E32" s="75">
        <f t="shared" si="1"/>
        <v>0</v>
      </c>
      <c r="G32" s="75">
        <f t="shared" si="2"/>
        <v>0</v>
      </c>
      <c r="I32" s="76" t="str">
        <f t="shared" si="0"/>
        <v>MOTHER</v>
      </c>
      <c r="L32" t="s">
        <v>284</v>
      </c>
      <c r="M32" s="75"/>
      <c r="N32" s="76">
        <f t="shared" si="3"/>
        <v>0</v>
      </c>
      <c r="O32" s="75" t="s">
        <v>112</v>
      </c>
      <c r="R32" s="76" t="s">
        <v>112</v>
      </c>
      <c r="S32" s="76" t="s">
        <v>550</v>
      </c>
      <c r="T32" s="76" t="s">
        <v>538</v>
      </c>
    </row>
    <row r="33" spans="2:20" x14ac:dyDescent="0.25">
      <c r="B33" t="s">
        <v>98</v>
      </c>
      <c r="E33" s="75">
        <f t="shared" si="1"/>
        <v>0</v>
      </c>
      <c r="G33" s="75">
        <f t="shared" si="2"/>
        <v>0</v>
      </c>
      <c r="I33" s="76" t="str">
        <f t="shared" si="0"/>
        <v>MOTHER</v>
      </c>
      <c r="L33" t="s">
        <v>294</v>
      </c>
      <c r="M33" s="75"/>
      <c r="N33" s="76">
        <f t="shared" si="3"/>
        <v>0</v>
      </c>
      <c r="O33" s="75" t="s">
        <v>135</v>
      </c>
      <c r="R33" s="76" t="s">
        <v>135</v>
      </c>
      <c r="S33" s="76" t="s">
        <v>550</v>
      </c>
      <c r="T33" s="76" t="s">
        <v>538</v>
      </c>
    </row>
    <row r="34" spans="2:20" x14ac:dyDescent="0.25">
      <c r="B34" t="s">
        <v>103</v>
      </c>
      <c r="E34" s="75">
        <f t="shared" si="1"/>
        <v>0</v>
      </c>
      <c r="G34" s="75">
        <f t="shared" si="2"/>
        <v>0</v>
      </c>
      <c r="I34" s="76" t="str">
        <f t="shared" si="0"/>
        <v>MOTHER</v>
      </c>
      <c r="L34" t="s">
        <v>38</v>
      </c>
      <c r="M34" s="75"/>
      <c r="N34" s="76">
        <f t="shared" si="3"/>
        <v>0</v>
      </c>
      <c r="O34" s="75" t="s">
        <v>89</v>
      </c>
      <c r="R34" s="76" t="s">
        <v>89</v>
      </c>
      <c r="S34" s="76" t="s">
        <v>550</v>
      </c>
      <c r="T34" s="76" t="s">
        <v>538</v>
      </c>
    </row>
    <row r="35" spans="2:20" x14ac:dyDescent="0.25">
      <c r="B35" t="s">
        <v>79</v>
      </c>
      <c r="E35" s="75">
        <f t="shared" si="1"/>
        <v>0</v>
      </c>
      <c r="G35" s="75">
        <f t="shared" si="2"/>
        <v>0</v>
      </c>
      <c r="I35" s="76" t="str">
        <f t="shared" si="0"/>
        <v>MOTHER</v>
      </c>
      <c r="L35" t="s">
        <v>15</v>
      </c>
      <c r="M35" s="75"/>
      <c r="N35" s="76">
        <f t="shared" si="3"/>
        <v>0</v>
      </c>
      <c r="O35" s="75" t="s">
        <v>103</v>
      </c>
      <c r="R35" s="76" t="s">
        <v>103</v>
      </c>
      <c r="S35" s="76" t="s">
        <v>543</v>
      </c>
      <c r="T35" s="76" t="s">
        <v>538</v>
      </c>
    </row>
    <row r="36" spans="2:20" x14ac:dyDescent="0.25">
      <c r="B36" t="s">
        <v>125</v>
      </c>
      <c r="E36" s="75">
        <f t="shared" si="1"/>
        <v>0</v>
      </c>
      <c r="G36" s="75">
        <f t="shared" si="2"/>
        <v>0</v>
      </c>
      <c r="I36" s="76" t="str">
        <f t="shared" si="0"/>
        <v>MOTHER</v>
      </c>
      <c r="L36" t="s">
        <v>272</v>
      </c>
      <c r="M36" s="75"/>
      <c r="N36" s="76">
        <f t="shared" si="3"/>
        <v>0</v>
      </c>
      <c r="O36" s="75" t="s">
        <v>79</v>
      </c>
      <c r="R36" s="76" t="s">
        <v>79</v>
      </c>
      <c r="S36" s="76" t="s">
        <v>543</v>
      </c>
      <c r="T36" s="76" t="s">
        <v>538</v>
      </c>
    </row>
    <row r="37" spans="2:20" x14ac:dyDescent="0.25">
      <c r="B37" t="s">
        <v>74</v>
      </c>
      <c r="E37" s="75">
        <f t="shared" si="1"/>
        <v>0</v>
      </c>
      <c r="G37" s="75">
        <f t="shared" si="2"/>
        <v>0</v>
      </c>
      <c r="I37" s="76" t="str">
        <f t="shared" si="0"/>
        <v>MOTHER</v>
      </c>
      <c r="L37" t="s">
        <v>129</v>
      </c>
      <c r="M37" s="75"/>
      <c r="N37" s="76">
        <f t="shared" si="3"/>
        <v>0</v>
      </c>
      <c r="O37" s="75" t="s">
        <v>125</v>
      </c>
      <c r="R37" s="76" t="s">
        <v>125</v>
      </c>
      <c r="S37" s="76" t="s">
        <v>543</v>
      </c>
      <c r="T37" s="76" t="s">
        <v>538</v>
      </c>
    </row>
    <row r="38" spans="2:20" x14ac:dyDescent="0.25">
      <c r="B38" t="s">
        <v>58</v>
      </c>
      <c r="E38" s="75">
        <f t="shared" si="1"/>
        <v>0</v>
      </c>
      <c r="G38" s="75">
        <f t="shared" si="2"/>
        <v>0</v>
      </c>
      <c r="I38" s="76" t="str">
        <f t="shared" si="0"/>
        <v>MOTHER</v>
      </c>
      <c r="L38" t="s">
        <v>42</v>
      </c>
      <c r="M38" s="75"/>
      <c r="N38" s="76">
        <f t="shared" si="3"/>
        <v>0</v>
      </c>
      <c r="O38" s="75" t="s">
        <v>74</v>
      </c>
      <c r="R38" s="76" t="s">
        <v>74</v>
      </c>
      <c r="S38" s="76" t="s">
        <v>543</v>
      </c>
      <c r="T38" s="76" t="s">
        <v>538</v>
      </c>
    </row>
    <row r="39" spans="2:20" x14ac:dyDescent="0.25">
      <c r="B39" t="s">
        <v>106</v>
      </c>
      <c r="E39" s="75">
        <f t="shared" si="1"/>
        <v>0</v>
      </c>
      <c r="G39" s="75">
        <f t="shared" si="2"/>
        <v>0</v>
      </c>
      <c r="I39" s="76" t="str">
        <f t="shared" si="0"/>
        <v>MOTHER</v>
      </c>
      <c r="L39" t="s">
        <v>144</v>
      </c>
      <c r="M39" s="75"/>
      <c r="N39" s="76">
        <f t="shared" si="3"/>
        <v>0</v>
      </c>
      <c r="O39" s="75" t="s">
        <v>45</v>
      </c>
      <c r="R39" s="76" t="s">
        <v>45</v>
      </c>
      <c r="S39" s="76" t="s">
        <v>551</v>
      </c>
      <c r="T39" s="76" t="s">
        <v>538</v>
      </c>
    </row>
    <row r="40" spans="2:20" x14ac:dyDescent="0.25">
      <c r="B40" t="s">
        <v>104</v>
      </c>
      <c r="E40" s="75">
        <f t="shared" si="1"/>
        <v>0</v>
      </c>
      <c r="G40" s="75">
        <f t="shared" si="2"/>
        <v>0</v>
      </c>
      <c r="I40" s="76" t="str">
        <f t="shared" si="0"/>
        <v>MOTHER</v>
      </c>
      <c r="L40" t="s">
        <v>109</v>
      </c>
      <c r="M40" s="75"/>
      <c r="N40" s="76">
        <f t="shared" si="3"/>
        <v>0</v>
      </c>
      <c r="O40" s="75" t="s">
        <v>49</v>
      </c>
      <c r="R40" s="76" t="s">
        <v>49</v>
      </c>
      <c r="S40" s="76" t="s">
        <v>551</v>
      </c>
      <c r="T40" s="76" t="s">
        <v>538</v>
      </c>
    </row>
    <row r="41" spans="2:20" x14ac:dyDescent="0.25">
      <c r="B41" t="s">
        <v>96</v>
      </c>
      <c r="E41" s="75">
        <f t="shared" si="1"/>
        <v>0</v>
      </c>
      <c r="G41" s="75">
        <f t="shared" si="2"/>
        <v>0</v>
      </c>
      <c r="I41" s="76" t="str">
        <f t="shared" si="0"/>
        <v>MOTHER</v>
      </c>
      <c r="L41" t="s">
        <v>66</v>
      </c>
      <c r="M41" s="75"/>
      <c r="N41" s="76">
        <f t="shared" si="3"/>
        <v>0</v>
      </c>
      <c r="O41" s="75" t="s">
        <v>12</v>
      </c>
      <c r="R41" s="76" t="s">
        <v>12</v>
      </c>
      <c r="S41" s="76" t="s">
        <v>541</v>
      </c>
      <c r="T41" s="76" t="s">
        <v>538</v>
      </c>
    </row>
    <row r="42" spans="2:20" x14ac:dyDescent="0.25">
      <c r="B42" t="s">
        <v>101</v>
      </c>
      <c r="E42" s="75">
        <f t="shared" si="1"/>
        <v>0</v>
      </c>
      <c r="G42" s="75">
        <f t="shared" si="2"/>
        <v>0</v>
      </c>
      <c r="I42" s="76" t="str">
        <f t="shared" si="0"/>
        <v>MOTHER</v>
      </c>
      <c r="L42" t="s">
        <v>61</v>
      </c>
      <c r="M42" s="75"/>
      <c r="N42" s="76">
        <f t="shared" si="3"/>
        <v>0</v>
      </c>
      <c r="O42" s="75" t="s">
        <v>67</v>
      </c>
      <c r="R42" s="76" t="s">
        <v>67</v>
      </c>
      <c r="S42" s="76" t="s">
        <v>541</v>
      </c>
      <c r="T42" s="76" t="s">
        <v>538</v>
      </c>
    </row>
    <row r="43" spans="2:20" x14ac:dyDescent="0.25">
      <c r="B43" t="s">
        <v>80</v>
      </c>
      <c r="E43" s="75">
        <f t="shared" si="1"/>
        <v>0</v>
      </c>
      <c r="G43" s="75">
        <f t="shared" si="2"/>
        <v>0</v>
      </c>
      <c r="I43" s="76" t="str">
        <f t="shared" si="0"/>
        <v>MOTHER</v>
      </c>
      <c r="L43" t="s">
        <v>105</v>
      </c>
      <c r="M43" s="75"/>
      <c r="N43" s="76">
        <f t="shared" si="3"/>
        <v>0</v>
      </c>
      <c r="O43" s="75" t="s">
        <v>93</v>
      </c>
      <c r="R43" s="76" t="s">
        <v>93</v>
      </c>
      <c r="S43" s="76" t="s">
        <v>552</v>
      </c>
      <c r="T43" s="76" t="s">
        <v>538</v>
      </c>
    </row>
    <row r="44" spans="2:20" x14ac:dyDescent="0.25">
      <c r="B44" t="s">
        <v>21</v>
      </c>
      <c r="E44" s="75">
        <f t="shared" si="1"/>
        <v>0</v>
      </c>
      <c r="G44" s="75">
        <f t="shared" si="2"/>
        <v>0</v>
      </c>
      <c r="I44" s="76" t="str">
        <f t="shared" si="0"/>
        <v>MOTHER</v>
      </c>
      <c r="L44" t="s">
        <v>101</v>
      </c>
      <c r="M44" s="75"/>
      <c r="N44" s="76">
        <f t="shared" si="3"/>
        <v>0</v>
      </c>
      <c r="O44" s="75" t="s">
        <v>77</v>
      </c>
      <c r="R44" s="76" t="s">
        <v>77</v>
      </c>
      <c r="S44" s="76" t="s">
        <v>552</v>
      </c>
      <c r="T44" s="76" t="s">
        <v>538</v>
      </c>
    </row>
    <row r="45" spans="2:20" x14ac:dyDescent="0.25">
      <c r="B45" t="s">
        <v>93</v>
      </c>
      <c r="E45" s="75">
        <f t="shared" si="1"/>
        <v>0</v>
      </c>
      <c r="G45" s="75">
        <f t="shared" si="2"/>
        <v>0</v>
      </c>
      <c r="I45" s="76" t="str">
        <f t="shared" si="0"/>
        <v>MOTHER</v>
      </c>
      <c r="L45" t="s">
        <v>80</v>
      </c>
      <c r="M45" s="75"/>
      <c r="N45" s="76">
        <f t="shared" si="3"/>
        <v>0</v>
      </c>
      <c r="O45" s="75" t="s">
        <v>53</v>
      </c>
      <c r="R45" s="76" t="s">
        <v>53</v>
      </c>
      <c r="S45" s="76" t="s">
        <v>552</v>
      </c>
      <c r="T45" s="76" t="s">
        <v>538</v>
      </c>
    </row>
    <row r="46" spans="2:20" x14ac:dyDescent="0.25">
      <c r="B46" t="s">
        <v>77</v>
      </c>
      <c r="E46" s="75">
        <f t="shared" si="1"/>
        <v>0</v>
      </c>
      <c r="G46" s="75">
        <f t="shared" si="2"/>
        <v>0</v>
      </c>
      <c r="I46" s="76" t="str">
        <f t="shared" si="0"/>
        <v>MOTHER</v>
      </c>
      <c r="L46" t="s">
        <v>140</v>
      </c>
      <c r="M46" s="75"/>
      <c r="N46" s="76">
        <f t="shared" si="3"/>
        <v>0</v>
      </c>
      <c r="O46" s="75" t="s">
        <v>96</v>
      </c>
      <c r="R46" s="76" t="s">
        <v>96</v>
      </c>
      <c r="S46" s="76" t="s">
        <v>551</v>
      </c>
      <c r="T46" s="76" t="s">
        <v>538</v>
      </c>
    </row>
    <row r="47" spans="2:20" x14ac:dyDescent="0.25">
      <c r="B47" t="s">
        <v>53</v>
      </c>
      <c r="E47" s="75">
        <f t="shared" si="1"/>
        <v>0</v>
      </c>
      <c r="G47" s="75">
        <f t="shared" si="2"/>
        <v>0</v>
      </c>
      <c r="I47" s="76" t="str">
        <f t="shared" si="0"/>
        <v>MOTHER</v>
      </c>
      <c r="L47" t="s">
        <v>121</v>
      </c>
      <c r="M47" s="75"/>
      <c r="N47" s="76">
        <f t="shared" si="3"/>
        <v>0</v>
      </c>
      <c r="O47" s="75" t="s">
        <v>101</v>
      </c>
      <c r="R47" s="76" t="s">
        <v>101</v>
      </c>
      <c r="S47" s="76" t="s">
        <v>540</v>
      </c>
      <c r="T47" s="76" t="s">
        <v>538</v>
      </c>
    </row>
    <row r="48" spans="2:20" x14ac:dyDescent="0.25">
      <c r="B48" t="s">
        <v>12</v>
      </c>
      <c r="E48" s="75">
        <f t="shared" si="1"/>
        <v>0</v>
      </c>
      <c r="G48" s="75">
        <f t="shared" si="2"/>
        <v>0</v>
      </c>
      <c r="I48" s="76" t="str">
        <f t="shared" si="0"/>
        <v>MOTHER</v>
      </c>
      <c r="L48" t="s">
        <v>270</v>
      </c>
      <c r="M48" s="75"/>
      <c r="N48" s="76">
        <f t="shared" si="3"/>
        <v>0</v>
      </c>
      <c r="O48" s="75" t="s">
        <v>80</v>
      </c>
      <c r="R48" s="76" t="s">
        <v>80</v>
      </c>
      <c r="S48" s="76" t="s">
        <v>540</v>
      </c>
      <c r="T48" s="76" t="s">
        <v>538</v>
      </c>
    </row>
    <row r="49" spans="2:20" x14ac:dyDescent="0.25">
      <c r="B49" t="s">
        <v>67</v>
      </c>
      <c r="E49" s="75">
        <f t="shared" si="1"/>
        <v>0</v>
      </c>
      <c r="G49" s="75">
        <f t="shared" si="2"/>
        <v>0</v>
      </c>
      <c r="I49" s="76" t="str">
        <f t="shared" si="0"/>
        <v>MOTHER</v>
      </c>
      <c r="L49" t="s">
        <v>278</v>
      </c>
      <c r="M49" s="75"/>
      <c r="N49" s="76">
        <f t="shared" si="3"/>
        <v>0</v>
      </c>
      <c r="O49" s="75" t="s">
        <v>21</v>
      </c>
      <c r="R49" s="76" t="s">
        <v>21</v>
      </c>
      <c r="S49" s="76" t="s">
        <v>542</v>
      </c>
      <c r="T49" s="76" t="s">
        <v>538</v>
      </c>
    </row>
    <row r="50" spans="2:20" x14ac:dyDescent="0.25">
      <c r="B50" t="s">
        <v>140</v>
      </c>
      <c r="E50" s="75">
        <f t="shared" si="1"/>
        <v>0</v>
      </c>
      <c r="G50" s="75">
        <f t="shared" si="2"/>
        <v>0</v>
      </c>
      <c r="I50" s="76" t="str">
        <f t="shared" si="0"/>
        <v>MOTHER</v>
      </c>
      <c r="L50" t="s">
        <v>277</v>
      </c>
      <c r="M50" s="75"/>
      <c r="N50" s="76">
        <f t="shared" si="3"/>
        <v>0</v>
      </c>
      <c r="O50" s="75" t="s">
        <v>140</v>
      </c>
      <c r="R50" s="76" t="s">
        <v>140</v>
      </c>
      <c r="S50" s="76" t="s">
        <v>553</v>
      </c>
      <c r="T50" s="76" t="s">
        <v>538</v>
      </c>
    </row>
    <row r="51" spans="2:20" x14ac:dyDescent="0.25">
      <c r="B51" t="s">
        <v>121</v>
      </c>
      <c r="E51" s="75">
        <f t="shared" si="1"/>
        <v>0</v>
      </c>
      <c r="G51" s="75">
        <f t="shared" si="2"/>
        <v>0</v>
      </c>
      <c r="I51" s="76" t="str">
        <f t="shared" si="0"/>
        <v>MOTHER</v>
      </c>
      <c r="L51" t="s">
        <v>138</v>
      </c>
      <c r="M51" s="75"/>
      <c r="N51" s="76">
        <f t="shared" si="3"/>
        <v>0</v>
      </c>
      <c r="O51" s="75" t="s">
        <v>121</v>
      </c>
      <c r="R51" s="76" t="s">
        <v>121</v>
      </c>
      <c r="S51" s="76" t="s">
        <v>553</v>
      </c>
      <c r="T51" s="76" t="s">
        <v>538</v>
      </c>
    </row>
    <row r="52" spans="2:20" x14ac:dyDescent="0.25">
      <c r="B52" t="s">
        <v>48</v>
      </c>
      <c r="E52" s="75">
        <f t="shared" si="1"/>
        <v>0</v>
      </c>
      <c r="G52" s="75">
        <f t="shared" si="2"/>
        <v>0</v>
      </c>
      <c r="I52" s="76" t="str">
        <f t="shared" si="0"/>
        <v>MOTHER</v>
      </c>
      <c r="L52" t="s">
        <v>32</v>
      </c>
      <c r="M52" s="75"/>
      <c r="N52" s="76">
        <f t="shared" si="3"/>
        <v>0</v>
      </c>
      <c r="O52" s="75" t="s">
        <v>48</v>
      </c>
      <c r="R52" s="76" t="s">
        <v>48</v>
      </c>
      <c r="S52" s="76" t="s">
        <v>549</v>
      </c>
      <c r="T52" s="76" t="s">
        <v>538</v>
      </c>
    </row>
    <row r="53" spans="2:20" x14ac:dyDescent="0.25">
      <c r="B53" t="s">
        <v>202</v>
      </c>
      <c r="E53" s="75">
        <f t="shared" si="1"/>
        <v>0</v>
      </c>
      <c r="G53" s="75">
        <f t="shared" si="2"/>
        <v>0</v>
      </c>
      <c r="I53" s="76" t="str">
        <f t="shared" si="0"/>
        <v>MOTHER</v>
      </c>
      <c r="L53" t="s">
        <v>26</v>
      </c>
      <c r="M53" s="75"/>
      <c r="N53" s="76">
        <f t="shared" si="3"/>
        <v>0</v>
      </c>
      <c r="O53" s="75" t="s">
        <v>202</v>
      </c>
      <c r="R53" s="76" t="s">
        <v>202</v>
      </c>
      <c r="S53" s="76" t="s">
        <v>549</v>
      </c>
      <c r="T53" s="76" t="s">
        <v>538</v>
      </c>
    </row>
    <row r="54" spans="2:20" x14ac:dyDescent="0.25">
      <c r="B54" t="s">
        <v>25</v>
      </c>
      <c r="E54" s="75">
        <f t="shared" si="1"/>
        <v>0</v>
      </c>
      <c r="G54" s="75">
        <f t="shared" si="2"/>
        <v>0</v>
      </c>
      <c r="I54" s="76" t="str">
        <f t="shared" si="0"/>
        <v>MOTHER</v>
      </c>
      <c r="L54" t="s">
        <v>52</v>
      </c>
      <c r="M54" s="75"/>
      <c r="N54" s="76">
        <f t="shared" si="3"/>
        <v>0</v>
      </c>
      <c r="O54" s="75" t="s">
        <v>25</v>
      </c>
      <c r="R54" s="76" t="s">
        <v>25</v>
      </c>
      <c r="S54" s="76" t="s">
        <v>549</v>
      </c>
      <c r="T54" s="76" t="s">
        <v>538</v>
      </c>
    </row>
    <row r="55" spans="2:20" x14ac:dyDescent="0.25">
      <c r="B55" t="s">
        <v>204</v>
      </c>
      <c r="E55" s="75">
        <f t="shared" si="1"/>
        <v>0</v>
      </c>
      <c r="G55" s="75">
        <f t="shared" si="2"/>
        <v>0</v>
      </c>
      <c r="I55" s="76" t="str">
        <f t="shared" si="0"/>
        <v>MOTHER</v>
      </c>
      <c r="L55" t="s">
        <v>29</v>
      </c>
      <c r="M55" s="75"/>
      <c r="N55" s="76">
        <f t="shared" si="3"/>
        <v>0</v>
      </c>
      <c r="O55" s="75" t="s">
        <v>204</v>
      </c>
      <c r="R55" s="76" t="s">
        <v>204</v>
      </c>
      <c r="S55" s="76" t="s">
        <v>549</v>
      </c>
      <c r="T55" s="76" t="s">
        <v>538</v>
      </c>
    </row>
    <row r="56" spans="2:20" x14ac:dyDescent="0.25">
      <c r="B56" t="s">
        <v>70</v>
      </c>
      <c r="E56" s="75">
        <f t="shared" si="1"/>
        <v>0</v>
      </c>
      <c r="G56" s="75">
        <f t="shared" si="2"/>
        <v>0</v>
      </c>
      <c r="I56" s="76" t="str">
        <f t="shared" si="0"/>
        <v>MOTHER</v>
      </c>
      <c r="L56" t="s">
        <v>47</v>
      </c>
      <c r="M56" s="75"/>
      <c r="N56" s="76">
        <f t="shared" si="3"/>
        <v>0</v>
      </c>
      <c r="O56" s="75" t="s">
        <v>70</v>
      </c>
      <c r="R56" s="76" t="s">
        <v>70</v>
      </c>
      <c r="S56" s="76" t="s">
        <v>549</v>
      </c>
      <c r="T56" s="76" t="s">
        <v>538</v>
      </c>
    </row>
    <row r="57" spans="2:20" x14ac:dyDescent="0.25">
      <c r="B57" t="s">
        <v>23</v>
      </c>
      <c r="E57" s="75">
        <f t="shared" si="1"/>
        <v>0</v>
      </c>
      <c r="G57" s="75">
        <f t="shared" si="2"/>
        <v>0</v>
      </c>
      <c r="I57" s="76" t="str">
        <f t="shared" si="0"/>
        <v>MOTHER</v>
      </c>
      <c r="L57" t="s">
        <v>24</v>
      </c>
      <c r="M57" s="75"/>
      <c r="N57" s="76">
        <f t="shared" si="3"/>
        <v>0</v>
      </c>
      <c r="O57" s="75" t="s">
        <v>23</v>
      </c>
      <c r="R57" s="76" t="s">
        <v>23</v>
      </c>
      <c r="S57" s="76" t="s">
        <v>549</v>
      </c>
      <c r="T57" s="76" t="s">
        <v>538</v>
      </c>
    </row>
    <row r="58" spans="2:20" x14ac:dyDescent="0.25">
      <c r="B58" t="s">
        <v>40</v>
      </c>
      <c r="E58" s="75">
        <f t="shared" si="1"/>
        <v>0</v>
      </c>
      <c r="G58" s="75">
        <f t="shared" si="2"/>
        <v>0</v>
      </c>
      <c r="I58" s="76" t="str">
        <f t="shared" si="0"/>
        <v>MOTHER</v>
      </c>
      <c r="L58" t="s">
        <v>110</v>
      </c>
      <c r="M58" s="75"/>
      <c r="N58" s="76">
        <f t="shared" si="3"/>
        <v>0</v>
      </c>
      <c r="O58" s="75" t="s">
        <v>40</v>
      </c>
      <c r="R58" s="76" t="s">
        <v>40</v>
      </c>
      <c r="S58" s="76" t="s">
        <v>550</v>
      </c>
      <c r="T58" s="76" t="s">
        <v>538</v>
      </c>
    </row>
    <row r="59" spans="2:20" x14ac:dyDescent="0.25">
      <c r="B59" t="s">
        <v>107</v>
      </c>
      <c r="E59" s="75">
        <f t="shared" si="1"/>
        <v>0</v>
      </c>
      <c r="G59" s="75">
        <f t="shared" si="2"/>
        <v>0</v>
      </c>
      <c r="I59" s="76" t="str">
        <f t="shared" si="0"/>
        <v>MOTHER</v>
      </c>
      <c r="L59" t="s">
        <v>51</v>
      </c>
      <c r="M59" s="75"/>
      <c r="N59" s="76">
        <f t="shared" si="3"/>
        <v>0</v>
      </c>
      <c r="O59" s="75" t="s">
        <v>107</v>
      </c>
      <c r="R59" s="76" t="s">
        <v>107</v>
      </c>
      <c r="S59" s="76" t="s">
        <v>550</v>
      </c>
      <c r="T59" s="76" t="s">
        <v>538</v>
      </c>
    </row>
    <row r="60" spans="2:20" x14ac:dyDescent="0.25">
      <c r="B60" t="s">
        <v>92</v>
      </c>
      <c r="E60" s="75">
        <f t="shared" si="1"/>
        <v>0</v>
      </c>
      <c r="G60" s="75">
        <f t="shared" si="2"/>
        <v>0</v>
      </c>
      <c r="I60" s="76" t="str">
        <f t="shared" si="0"/>
        <v>MOTHER</v>
      </c>
      <c r="L60" t="s">
        <v>98</v>
      </c>
      <c r="M60" s="75"/>
      <c r="N60" s="76">
        <f t="shared" si="3"/>
        <v>0</v>
      </c>
      <c r="O60" s="75" t="s">
        <v>92</v>
      </c>
      <c r="R60" s="76" t="s">
        <v>92</v>
      </c>
      <c r="S60" s="76" t="s">
        <v>550</v>
      </c>
      <c r="T60" s="76" t="s">
        <v>538</v>
      </c>
    </row>
    <row r="61" spans="2:20" x14ac:dyDescent="0.25">
      <c r="B61" t="s">
        <v>128</v>
      </c>
      <c r="E61" s="75">
        <f t="shared" si="1"/>
        <v>0</v>
      </c>
      <c r="G61" s="75">
        <f t="shared" si="2"/>
        <v>0</v>
      </c>
      <c r="I61" s="76" t="str">
        <f t="shared" si="0"/>
        <v>MOTHER</v>
      </c>
      <c r="L61" t="s">
        <v>142</v>
      </c>
      <c r="M61" s="75"/>
      <c r="N61" s="76">
        <f t="shared" si="3"/>
        <v>0</v>
      </c>
      <c r="O61" s="75" t="s">
        <v>128</v>
      </c>
      <c r="R61" s="76" t="s">
        <v>128</v>
      </c>
      <c r="S61" s="76" t="s">
        <v>550</v>
      </c>
      <c r="T61" s="76" t="s">
        <v>538</v>
      </c>
    </row>
    <row r="62" spans="2:20" x14ac:dyDescent="0.25">
      <c r="B62" t="s">
        <v>84</v>
      </c>
      <c r="E62" s="75">
        <f t="shared" si="1"/>
        <v>0</v>
      </c>
      <c r="G62" s="75">
        <f t="shared" si="2"/>
        <v>0</v>
      </c>
      <c r="I62" s="76" t="str">
        <f t="shared" si="0"/>
        <v>MOTHER</v>
      </c>
      <c r="L62" t="s">
        <v>116</v>
      </c>
      <c r="M62" s="75"/>
      <c r="N62" s="76">
        <f t="shared" si="3"/>
        <v>0</v>
      </c>
      <c r="O62" s="75" t="s">
        <v>84</v>
      </c>
      <c r="R62" s="76" t="s">
        <v>84</v>
      </c>
      <c r="S62" s="76" t="s">
        <v>550</v>
      </c>
      <c r="T62" s="76" t="s">
        <v>538</v>
      </c>
    </row>
    <row r="63" spans="2:20" x14ac:dyDescent="0.25">
      <c r="B63" t="s">
        <v>148</v>
      </c>
      <c r="E63" s="75">
        <f t="shared" si="1"/>
        <v>0</v>
      </c>
      <c r="G63" s="75">
        <f t="shared" si="2"/>
        <v>0</v>
      </c>
      <c r="I63" s="76" t="str">
        <f t="shared" si="0"/>
        <v>MOTHER</v>
      </c>
      <c r="L63" t="s">
        <v>103</v>
      </c>
      <c r="M63" s="75"/>
      <c r="N63" s="76">
        <f t="shared" si="3"/>
        <v>0</v>
      </c>
      <c r="O63" s="75" t="s">
        <v>148</v>
      </c>
      <c r="R63" s="76" t="s">
        <v>148</v>
      </c>
      <c r="S63" s="76" t="s">
        <v>550</v>
      </c>
      <c r="T63" s="76" t="s">
        <v>538</v>
      </c>
    </row>
    <row r="64" spans="2:20" x14ac:dyDescent="0.25">
      <c r="B64" t="s">
        <v>44</v>
      </c>
      <c r="E64" s="75">
        <f t="shared" si="1"/>
        <v>0</v>
      </c>
      <c r="G64" s="75">
        <f t="shared" si="2"/>
        <v>0</v>
      </c>
      <c r="I64" s="76" t="str">
        <f t="shared" si="0"/>
        <v>MOTHER</v>
      </c>
      <c r="L64" t="s">
        <v>79</v>
      </c>
      <c r="M64" s="75"/>
      <c r="N64" s="76">
        <f t="shared" si="3"/>
        <v>0</v>
      </c>
      <c r="O64" s="75" t="s">
        <v>44</v>
      </c>
      <c r="R64" s="76" t="s">
        <v>44</v>
      </c>
      <c r="S64" s="76" t="s">
        <v>550</v>
      </c>
      <c r="T64" s="76" t="s">
        <v>538</v>
      </c>
    </row>
    <row r="65" spans="2:20" x14ac:dyDescent="0.25">
      <c r="B65" t="s">
        <v>69</v>
      </c>
      <c r="E65" s="75">
        <f t="shared" si="1"/>
        <v>0</v>
      </c>
      <c r="G65" s="75">
        <f t="shared" si="2"/>
        <v>0</v>
      </c>
      <c r="I65" s="76" t="str">
        <f t="shared" si="0"/>
        <v>MOTHER</v>
      </c>
      <c r="L65" t="s">
        <v>125</v>
      </c>
      <c r="M65" s="75"/>
      <c r="N65" s="76">
        <f t="shared" si="3"/>
        <v>0</v>
      </c>
      <c r="O65" s="75" t="s">
        <v>69</v>
      </c>
      <c r="R65" s="76" t="s">
        <v>69</v>
      </c>
      <c r="S65" s="76" t="s">
        <v>550</v>
      </c>
      <c r="T65" s="76" t="s">
        <v>538</v>
      </c>
    </row>
    <row r="66" spans="2:20" x14ac:dyDescent="0.25">
      <c r="B66" t="s">
        <v>261</v>
      </c>
      <c r="E66" s="75">
        <f t="shared" si="1"/>
        <v>0</v>
      </c>
      <c r="G66" s="75">
        <f t="shared" si="2"/>
        <v>0</v>
      </c>
      <c r="I66" s="76" t="str">
        <f t="shared" ref="I66:I100" si="4">VLOOKUP(B66,$R$2:$T$4525,3,FALSE)</f>
        <v>MOTHER</v>
      </c>
      <c r="L66" t="s">
        <v>74</v>
      </c>
      <c r="M66" s="75"/>
      <c r="N66" s="76">
        <f t="shared" si="3"/>
        <v>0</v>
      </c>
      <c r="O66" s="75" t="s">
        <v>129</v>
      </c>
      <c r="R66" s="76" t="s">
        <v>129</v>
      </c>
      <c r="S66" s="76" t="s">
        <v>555</v>
      </c>
      <c r="T66" s="76" t="s">
        <v>538</v>
      </c>
    </row>
    <row r="67" spans="2:20" x14ac:dyDescent="0.25">
      <c r="B67" t="s">
        <v>269</v>
      </c>
      <c r="E67" s="75">
        <f t="shared" ref="E67:E104" si="5">_xlfn.IFNA(VLOOKUP(B67,$L$2:$M$101,2,FALSE),"NO")</f>
        <v>0</v>
      </c>
      <c r="G67" s="75">
        <f t="shared" ref="G67:G104" si="6">_xlfn.IFNA(VLOOKUP(B67,$O$2:$Q$101,2,FALSE),"NO")</f>
        <v>0</v>
      </c>
      <c r="I67" s="76" t="str">
        <f t="shared" si="4"/>
        <v>MOTHER</v>
      </c>
      <c r="L67" t="s">
        <v>265</v>
      </c>
      <c r="M67" s="75"/>
      <c r="N67" s="76">
        <f t="shared" ref="N67:N101" si="7">VLOOKUP(L67,$B$2:$C$104,2,FALSE)</f>
        <v>0</v>
      </c>
      <c r="O67" s="75" t="s">
        <v>42</v>
      </c>
      <c r="R67" s="76" t="s">
        <v>42</v>
      </c>
      <c r="S67" s="76" t="s">
        <v>555</v>
      </c>
      <c r="T67" s="76" t="s">
        <v>538</v>
      </c>
    </row>
    <row r="68" spans="2:20" x14ac:dyDescent="0.25">
      <c r="B68" t="s">
        <v>108</v>
      </c>
      <c r="E68" s="75">
        <f t="shared" si="5"/>
        <v>0</v>
      </c>
      <c r="G68" s="75">
        <f t="shared" si="6"/>
        <v>0</v>
      </c>
      <c r="I68" s="76" t="str">
        <f t="shared" si="4"/>
        <v>MOTHER</v>
      </c>
      <c r="L68" t="s">
        <v>267</v>
      </c>
      <c r="M68" s="75"/>
      <c r="N68" s="76">
        <f t="shared" si="7"/>
        <v>0</v>
      </c>
      <c r="O68" s="75" t="s">
        <v>144</v>
      </c>
      <c r="R68" s="76" t="s">
        <v>144</v>
      </c>
      <c r="S68" s="76" t="s">
        <v>555</v>
      </c>
      <c r="T68" s="76" t="s">
        <v>538</v>
      </c>
    </row>
    <row r="69" spans="2:20" x14ac:dyDescent="0.25">
      <c r="B69" t="s">
        <v>139</v>
      </c>
      <c r="E69" s="75">
        <f t="shared" si="5"/>
        <v>0</v>
      </c>
      <c r="G69" s="75">
        <f t="shared" si="6"/>
        <v>0</v>
      </c>
      <c r="I69" s="76" t="str">
        <f t="shared" si="4"/>
        <v>MOTHER</v>
      </c>
      <c r="L69" t="s">
        <v>291</v>
      </c>
      <c r="M69" s="75"/>
      <c r="N69" s="76">
        <f t="shared" si="7"/>
        <v>0</v>
      </c>
      <c r="O69" s="75" t="s">
        <v>109</v>
      </c>
      <c r="R69" s="76" t="s">
        <v>109</v>
      </c>
      <c r="S69" s="76" t="s">
        <v>555</v>
      </c>
      <c r="T69" s="76" t="s">
        <v>538</v>
      </c>
    </row>
    <row r="70" spans="2:20" x14ac:dyDescent="0.25">
      <c r="B70" t="s">
        <v>73</v>
      </c>
      <c r="E70" s="75">
        <f t="shared" si="5"/>
        <v>0</v>
      </c>
      <c r="G70" s="75">
        <f t="shared" si="6"/>
        <v>0</v>
      </c>
      <c r="I70" s="76" t="str">
        <f t="shared" si="4"/>
        <v>MOTHER</v>
      </c>
      <c r="L70" t="s">
        <v>130</v>
      </c>
      <c r="M70" s="75"/>
      <c r="N70" s="76">
        <f t="shared" si="7"/>
        <v>0</v>
      </c>
      <c r="O70" s="75" t="s">
        <v>272</v>
      </c>
      <c r="R70" s="76" t="s">
        <v>272</v>
      </c>
      <c r="S70" s="76" t="s">
        <v>555</v>
      </c>
      <c r="T70" s="76" t="s">
        <v>538</v>
      </c>
    </row>
    <row r="71" spans="2:20" x14ac:dyDescent="0.25">
      <c r="B71" t="s">
        <v>129</v>
      </c>
      <c r="E71" s="75">
        <f t="shared" si="5"/>
        <v>0</v>
      </c>
      <c r="G71" s="75">
        <f t="shared" si="6"/>
        <v>0</v>
      </c>
      <c r="I71" s="76" t="str">
        <f t="shared" si="4"/>
        <v>MOTHER</v>
      </c>
      <c r="L71" t="s">
        <v>118</v>
      </c>
      <c r="M71" s="75"/>
      <c r="N71" s="76">
        <f t="shared" si="7"/>
        <v>0</v>
      </c>
      <c r="O71" s="75" t="s">
        <v>66</v>
      </c>
      <c r="R71" s="76" t="s">
        <v>66</v>
      </c>
      <c r="S71" s="76" t="s">
        <v>555</v>
      </c>
      <c r="T71" s="76" t="s">
        <v>538</v>
      </c>
    </row>
    <row r="72" spans="2:20" x14ac:dyDescent="0.25">
      <c r="B72" t="s">
        <v>42</v>
      </c>
      <c r="E72" s="75">
        <f t="shared" si="5"/>
        <v>0</v>
      </c>
      <c r="G72" s="75">
        <f t="shared" si="6"/>
        <v>0</v>
      </c>
      <c r="I72" s="76" t="str">
        <f t="shared" si="4"/>
        <v>MOTHER</v>
      </c>
      <c r="L72" t="s">
        <v>71</v>
      </c>
      <c r="M72" s="75"/>
      <c r="N72" s="76">
        <f t="shared" si="7"/>
        <v>0</v>
      </c>
      <c r="O72" s="75" t="s">
        <v>261</v>
      </c>
      <c r="R72" s="76" t="s">
        <v>255</v>
      </c>
      <c r="S72" s="76" t="s">
        <v>557</v>
      </c>
      <c r="T72" s="76" t="s">
        <v>554</v>
      </c>
    </row>
    <row r="73" spans="2:20" x14ac:dyDescent="0.25">
      <c r="B73" t="s">
        <v>144</v>
      </c>
      <c r="E73" s="75">
        <f t="shared" si="5"/>
        <v>0</v>
      </c>
      <c r="G73" s="75">
        <f t="shared" si="6"/>
        <v>0</v>
      </c>
      <c r="I73" s="76" t="str">
        <f t="shared" si="4"/>
        <v>MOTHER</v>
      </c>
      <c r="L73" t="s">
        <v>12</v>
      </c>
      <c r="M73" s="75"/>
      <c r="N73" s="76">
        <f t="shared" si="7"/>
        <v>0</v>
      </c>
      <c r="O73" s="75" t="s">
        <v>269</v>
      </c>
      <c r="R73" s="76" t="s">
        <v>261</v>
      </c>
      <c r="S73" s="76" t="s">
        <v>557</v>
      </c>
      <c r="T73" s="76" t="s">
        <v>538</v>
      </c>
    </row>
    <row r="74" spans="2:20" x14ac:dyDescent="0.25">
      <c r="B74" t="s">
        <v>109</v>
      </c>
      <c r="E74" s="75">
        <f t="shared" si="5"/>
        <v>0</v>
      </c>
      <c r="G74" s="75">
        <f t="shared" si="6"/>
        <v>0</v>
      </c>
      <c r="I74" s="76" t="str">
        <f t="shared" si="4"/>
        <v>MOTHER</v>
      </c>
      <c r="L74" t="s">
        <v>67</v>
      </c>
      <c r="M74" s="75"/>
      <c r="N74" s="76">
        <f t="shared" si="7"/>
        <v>0</v>
      </c>
      <c r="O74" s="75" t="s">
        <v>108</v>
      </c>
      <c r="R74" s="76" t="s">
        <v>269</v>
      </c>
      <c r="S74" s="76" t="s">
        <v>557</v>
      </c>
      <c r="T74" s="76" t="s">
        <v>538</v>
      </c>
    </row>
    <row r="75" spans="2:20" x14ac:dyDescent="0.25">
      <c r="B75" t="s">
        <v>272</v>
      </c>
      <c r="E75" s="75">
        <f t="shared" si="5"/>
        <v>0</v>
      </c>
      <c r="G75" s="75">
        <f t="shared" si="6"/>
        <v>0</v>
      </c>
      <c r="I75" s="76" t="str">
        <f t="shared" si="4"/>
        <v>MOTHER</v>
      </c>
      <c r="L75" t="s">
        <v>249</v>
      </c>
      <c r="M75" s="75"/>
      <c r="N75" s="76">
        <f t="shared" si="7"/>
        <v>0</v>
      </c>
      <c r="O75" s="75" t="s">
        <v>139</v>
      </c>
      <c r="R75" s="76" t="s">
        <v>108</v>
      </c>
      <c r="S75" s="76" t="s">
        <v>557</v>
      </c>
      <c r="T75" s="76" t="s">
        <v>538</v>
      </c>
    </row>
    <row r="76" spans="2:20" x14ac:dyDescent="0.25">
      <c r="B76" t="s">
        <v>66</v>
      </c>
      <c r="E76" s="75">
        <f t="shared" si="5"/>
        <v>0</v>
      </c>
      <c r="G76" s="75">
        <f t="shared" si="6"/>
        <v>0</v>
      </c>
      <c r="I76" s="76" t="str">
        <f t="shared" si="4"/>
        <v>MOTHER</v>
      </c>
      <c r="L76" t="s">
        <v>240</v>
      </c>
      <c r="M76" s="75"/>
      <c r="N76" s="76">
        <f t="shared" si="7"/>
        <v>0</v>
      </c>
      <c r="O76" s="75" t="s">
        <v>73</v>
      </c>
      <c r="R76" s="76" t="s">
        <v>139</v>
      </c>
      <c r="S76" s="76" t="s">
        <v>557</v>
      </c>
      <c r="T76" s="76" t="s">
        <v>538</v>
      </c>
    </row>
    <row r="77" spans="2:20" x14ac:dyDescent="0.25">
      <c r="B77" t="s">
        <v>268</v>
      </c>
      <c r="E77" s="75">
        <f t="shared" si="5"/>
        <v>0</v>
      </c>
      <c r="G77" s="75">
        <f t="shared" si="6"/>
        <v>0</v>
      </c>
      <c r="I77" s="76" t="str">
        <f t="shared" si="4"/>
        <v>MOTHER</v>
      </c>
      <c r="L77" t="s">
        <v>251</v>
      </c>
      <c r="M77" s="75"/>
      <c r="N77" s="76">
        <f t="shared" si="7"/>
        <v>0</v>
      </c>
      <c r="O77" s="75" t="s">
        <v>268</v>
      </c>
      <c r="R77" s="76" t="s">
        <v>73</v>
      </c>
      <c r="S77" s="76" t="s">
        <v>557</v>
      </c>
      <c r="T77" s="76" t="s">
        <v>538</v>
      </c>
    </row>
    <row r="78" spans="2:20" x14ac:dyDescent="0.25">
      <c r="B78" t="s">
        <v>242</v>
      </c>
      <c r="E78" s="75">
        <f t="shared" si="5"/>
        <v>0</v>
      </c>
      <c r="G78" s="75">
        <f t="shared" si="6"/>
        <v>0</v>
      </c>
      <c r="I78" s="76" t="str">
        <f t="shared" si="4"/>
        <v>MOTHER</v>
      </c>
      <c r="L78" t="s">
        <v>233</v>
      </c>
      <c r="M78" s="75"/>
      <c r="N78" s="76">
        <f t="shared" si="7"/>
        <v>0</v>
      </c>
      <c r="O78" s="75" t="s">
        <v>242</v>
      </c>
      <c r="R78" s="76" t="s">
        <v>211</v>
      </c>
      <c r="S78" s="76" t="s">
        <v>558</v>
      </c>
      <c r="T78" s="76" t="s">
        <v>554</v>
      </c>
    </row>
    <row r="79" spans="2:20" x14ac:dyDescent="0.25">
      <c r="B79" t="s">
        <v>14</v>
      </c>
      <c r="E79" s="75">
        <f t="shared" si="5"/>
        <v>0</v>
      </c>
      <c r="G79" s="75">
        <f t="shared" si="6"/>
        <v>0</v>
      </c>
      <c r="I79" s="76" t="str">
        <f t="shared" si="4"/>
        <v>MOTHER</v>
      </c>
      <c r="L79" t="s">
        <v>36</v>
      </c>
      <c r="M79" s="75"/>
      <c r="N79" s="76">
        <f t="shared" si="7"/>
        <v>0</v>
      </c>
      <c r="O79" s="75" t="s">
        <v>14</v>
      </c>
      <c r="R79" s="76" t="s">
        <v>268</v>
      </c>
      <c r="S79" s="76" t="s">
        <v>558</v>
      </c>
      <c r="T79" s="76" t="s">
        <v>538</v>
      </c>
    </row>
    <row r="80" spans="2:20" x14ac:dyDescent="0.25">
      <c r="B80" t="s">
        <v>249</v>
      </c>
      <c r="E80" s="75">
        <f t="shared" si="5"/>
        <v>0</v>
      </c>
      <c r="G80" s="75">
        <f t="shared" si="6"/>
        <v>0</v>
      </c>
      <c r="I80" s="76" t="str">
        <f t="shared" si="4"/>
        <v>MOTHER</v>
      </c>
      <c r="L80" t="s">
        <v>28</v>
      </c>
      <c r="M80" s="75"/>
      <c r="N80" s="76">
        <f t="shared" si="7"/>
        <v>0</v>
      </c>
      <c r="O80" s="75" t="s">
        <v>231</v>
      </c>
      <c r="R80" s="76" t="s">
        <v>242</v>
      </c>
      <c r="S80" s="76" t="s">
        <v>558</v>
      </c>
      <c r="T80" s="76" t="s">
        <v>538</v>
      </c>
    </row>
    <row r="81" spans="2:20" x14ac:dyDescent="0.25">
      <c r="B81" t="s">
        <v>240</v>
      </c>
      <c r="E81" s="75">
        <f t="shared" si="5"/>
        <v>0</v>
      </c>
      <c r="G81" s="75">
        <f t="shared" si="6"/>
        <v>0</v>
      </c>
      <c r="I81" s="76" t="str">
        <f t="shared" si="4"/>
        <v>MOTHER</v>
      </c>
      <c r="L81" t="s">
        <v>21</v>
      </c>
      <c r="M81" s="75"/>
      <c r="N81" s="76">
        <f t="shared" si="7"/>
        <v>0</v>
      </c>
      <c r="O81" s="75" t="s">
        <v>237</v>
      </c>
      <c r="R81" s="76" t="s">
        <v>226</v>
      </c>
      <c r="S81" s="76" t="s">
        <v>558</v>
      </c>
      <c r="T81" s="76" t="s">
        <v>554</v>
      </c>
    </row>
    <row r="82" spans="2:20" x14ac:dyDescent="0.25">
      <c r="B82" t="s">
        <v>251</v>
      </c>
      <c r="E82" s="75">
        <f t="shared" si="5"/>
        <v>0</v>
      </c>
      <c r="G82" s="75">
        <f t="shared" si="6"/>
        <v>0</v>
      </c>
      <c r="I82" s="76" t="str">
        <f t="shared" si="4"/>
        <v>MOTHER</v>
      </c>
      <c r="L82" t="s">
        <v>94</v>
      </c>
      <c r="M82" s="75"/>
      <c r="N82" s="76">
        <f t="shared" si="7"/>
        <v>0</v>
      </c>
      <c r="O82" s="75" t="s">
        <v>244</v>
      </c>
      <c r="R82" s="76" t="s">
        <v>14</v>
      </c>
      <c r="S82" s="76" t="s">
        <v>558</v>
      </c>
      <c r="T82" s="76" t="s">
        <v>538</v>
      </c>
    </row>
    <row r="83" spans="2:20" x14ac:dyDescent="0.25">
      <c r="B83" t="s">
        <v>233</v>
      </c>
      <c r="E83" s="75">
        <f t="shared" si="5"/>
        <v>0</v>
      </c>
      <c r="G83" s="75">
        <f t="shared" si="6"/>
        <v>0</v>
      </c>
      <c r="I83" s="76" t="str">
        <f t="shared" si="4"/>
        <v>MOTHER</v>
      </c>
      <c r="L83" t="s">
        <v>143</v>
      </c>
      <c r="M83" s="75"/>
      <c r="N83" s="76">
        <f t="shared" si="7"/>
        <v>0</v>
      </c>
      <c r="O83" s="75" t="s">
        <v>294</v>
      </c>
      <c r="R83" s="76" t="s">
        <v>238</v>
      </c>
      <c r="S83" s="76" t="s">
        <v>546</v>
      </c>
      <c r="T83" s="76" t="s">
        <v>554</v>
      </c>
    </row>
    <row r="84" spans="2:20" x14ac:dyDescent="0.25">
      <c r="B84" t="s">
        <v>284</v>
      </c>
      <c r="E84" s="75">
        <f t="shared" si="5"/>
        <v>0</v>
      </c>
      <c r="G84" s="75">
        <f t="shared" si="6"/>
        <v>0</v>
      </c>
      <c r="I84" s="76" t="str">
        <f t="shared" si="4"/>
        <v>MOTHER</v>
      </c>
      <c r="L84" t="s">
        <v>133</v>
      </c>
      <c r="M84" s="75"/>
      <c r="N84" s="76">
        <f t="shared" si="7"/>
        <v>0</v>
      </c>
      <c r="O84" s="75" t="s">
        <v>38</v>
      </c>
      <c r="R84" s="76" t="s">
        <v>231</v>
      </c>
      <c r="S84" s="76" t="s">
        <v>546</v>
      </c>
      <c r="T84" s="76" t="s">
        <v>538</v>
      </c>
    </row>
    <row r="85" spans="2:20" x14ac:dyDescent="0.25">
      <c r="B85" t="s">
        <v>237</v>
      </c>
      <c r="E85" s="75">
        <f t="shared" si="5"/>
        <v>0</v>
      </c>
      <c r="G85" s="75">
        <f t="shared" si="6"/>
        <v>0</v>
      </c>
      <c r="I85" s="76" t="str">
        <f t="shared" si="4"/>
        <v>MOTHER</v>
      </c>
      <c r="L85" t="s">
        <v>99</v>
      </c>
      <c r="M85" s="75"/>
      <c r="N85" s="76">
        <f t="shared" si="7"/>
        <v>0</v>
      </c>
      <c r="O85" s="75" t="s">
        <v>15</v>
      </c>
      <c r="R85" s="76" t="s">
        <v>234</v>
      </c>
      <c r="S85" s="76" t="s">
        <v>546</v>
      </c>
      <c r="T85" s="76" t="s">
        <v>554</v>
      </c>
    </row>
    <row r="86" spans="2:20" x14ac:dyDescent="0.25">
      <c r="B86" t="s">
        <v>244</v>
      </c>
      <c r="E86" s="75">
        <f t="shared" si="5"/>
        <v>0</v>
      </c>
      <c r="G86" s="75">
        <f t="shared" si="6"/>
        <v>0</v>
      </c>
      <c r="I86" s="76" t="str">
        <f t="shared" si="4"/>
        <v>MOTHER</v>
      </c>
      <c r="L86" t="s">
        <v>88</v>
      </c>
      <c r="M86" s="75"/>
      <c r="N86" s="76">
        <f t="shared" si="7"/>
        <v>0</v>
      </c>
      <c r="O86" s="75" t="s">
        <v>130</v>
      </c>
      <c r="R86" s="76" t="s">
        <v>237</v>
      </c>
      <c r="S86" s="76" t="s">
        <v>546</v>
      </c>
      <c r="T86" s="76" t="s">
        <v>538</v>
      </c>
    </row>
    <row r="87" spans="2:20" x14ac:dyDescent="0.25">
      <c r="B87" t="s">
        <v>293</v>
      </c>
      <c r="E87" s="75">
        <f t="shared" si="5"/>
        <v>0</v>
      </c>
      <c r="G87" s="75">
        <f t="shared" si="6"/>
        <v>0</v>
      </c>
      <c r="I87" s="76" t="str">
        <f t="shared" si="4"/>
        <v>MOTHER</v>
      </c>
      <c r="L87" t="s">
        <v>17</v>
      </c>
      <c r="M87" s="75"/>
      <c r="N87" s="76">
        <f t="shared" si="7"/>
        <v>0</v>
      </c>
      <c r="O87" s="75" t="s">
        <v>265</v>
      </c>
      <c r="R87" s="76" t="s">
        <v>235</v>
      </c>
      <c r="S87" s="76" t="s">
        <v>546</v>
      </c>
      <c r="T87" s="76" t="s">
        <v>554</v>
      </c>
    </row>
    <row r="88" spans="2:20" x14ac:dyDescent="0.25">
      <c r="B88" t="s">
        <v>285</v>
      </c>
      <c r="E88" s="75">
        <f t="shared" si="5"/>
        <v>0</v>
      </c>
      <c r="G88" s="75">
        <f t="shared" si="6"/>
        <v>0</v>
      </c>
      <c r="I88" s="76" t="str">
        <f t="shared" si="4"/>
        <v>MOTHER</v>
      </c>
      <c r="L88" t="s">
        <v>231</v>
      </c>
      <c r="M88" s="75"/>
      <c r="N88" s="76" t="e">
        <f t="shared" si="7"/>
        <v>#N/A</v>
      </c>
      <c r="O88" s="75" t="s">
        <v>267</v>
      </c>
      <c r="R88" s="76" t="s">
        <v>244</v>
      </c>
      <c r="S88" s="76" t="s">
        <v>546</v>
      </c>
      <c r="T88" s="76" t="s">
        <v>538</v>
      </c>
    </row>
    <row r="89" spans="2:20" x14ac:dyDescent="0.25">
      <c r="B89" t="s">
        <v>289</v>
      </c>
      <c r="E89" s="75">
        <f t="shared" si="5"/>
        <v>0</v>
      </c>
      <c r="G89" s="75">
        <f t="shared" si="6"/>
        <v>0</v>
      </c>
      <c r="I89" s="76" t="str">
        <f t="shared" si="4"/>
        <v>MOTHER</v>
      </c>
      <c r="L89" t="s">
        <v>237</v>
      </c>
      <c r="M89" s="75"/>
      <c r="N89" s="76">
        <f t="shared" si="7"/>
        <v>0</v>
      </c>
      <c r="O89" s="75" t="s">
        <v>118</v>
      </c>
      <c r="R89" s="76" t="s">
        <v>294</v>
      </c>
      <c r="S89" s="76" t="s">
        <v>559</v>
      </c>
      <c r="T89" s="76" t="s">
        <v>538</v>
      </c>
    </row>
    <row r="90" spans="2:20" x14ac:dyDescent="0.25">
      <c r="B90" t="s">
        <v>294</v>
      </c>
      <c r="E90" s="75">
        <f t="shared" si="5"/>
        <v>0</v>
      </c>
      <c r="G90" s="75">
        <f t="shared" si="6"/>
        <v>0</v>
      </c>
      <c r="I90" s="76" t="str">
        <f t="shared" si="4"/>
        <v>MOTHER</v>
      </c>
      <c r="L90" t="s">
        <v>244</v>
      </c>
      <c r="M90" s="75"/>
      <c r="N90" s="76">
        <f t="shared" si="7"/>
        <v>0</v>
      </c>
      <c r="O90" s="75" t="s">
        <v>291</v>
      </c>
      <c r="R90" s="76" t="s">
        <v>38</v>
      </c>
      <c r="S90" s="76" t="s">
        <v>559</v>
      </c>
      <c r="T90" s="76" t="s">
        <v>538</v>
      </c>
    </row>
    <row r="91" spans="2:20" x14ac:dyDescent="0.25">
      <c r="B91" t="s">
        <v>38</v>
      </c>
      <c r="E91" s="75">
        <f t="shared" si="5"/>
        <v>0</v>
      </c>
      <c r="G91" s="75">
        <f t="shared" si="6"/>
        <v>0</v>
      </c>
      <c r="I91" s="76" t="str">
        <f t="shared" si="4"/>
        <v>MOTHER</v>
      </c>
      <c r="L91" t="s">
        <v>112</v>
      </c>
      <c r="M91" s="75"/>
      <c r="N91" s="76">
        <f t="shared" si="7"/>
        <v>0</v>
      </c>
      <c r="O91" s="75" t="s">
        <v>293</v>
      </c>
      <c r="R91" s="76" t="s">
        <v>280</v>
      </c>
      <c r="S91" s="76" t="s">
        <v>559</v>
      </c>
      <c r="T91" s="76" t="s">
        <v>554</v>
      </c>
    </row>
    <row r="92" spans="2:20" x14ac:dyDescent="0.25">
      <c r="B92" t="s">
        <v>15</v>
      </c>
      <c r="E92" s="75">
        <f t="shared" si="5"/>
        <v>0</v>
      </c>
      <c r="G92" s="75">
        <f t="shared" si="6"/>
        <v>0</v>
      </c>
      <c r="I92" s="76" t="str">
        <f t="shared" si="4"/>
        <v>MOTHER</v>
      </c>
      <c r="L92" t="s">
        <v>135</v>
      </c>
      <c r="M92" s="75"/>
      <c r="N92" s="76">
        <f t="shared" si="7"/>
        <v>0</v>
      </c>
      <c r="O92" s="75" t="s">
        <v>285</v>
      </c>
      <c r="R92" s="76" t="s">
        <v>15</v>
      </c>
      <c r="S92" s="76" t="s">
        <v>559</v>
      </c>
      <c r="T92" s="76" t="s">
        <v>538</v>
      </c>
    </row>
    <row r="93" spans="2:20" x14ac:dyDescent="0.25">
      <c r="B93" t="s">
        <v>130</v>
      </c>
      <c r="E93" s="75">
        <f t="shared" si="5"/>
        <v>0</v>
      </c>
      <c r="G93" s="75">
        <f t="shared" si="6"/>
        <v>0</v>
      </c>
      <c r="I93" s="76" t="str">
        <f t="shared" si="4"/>
        <v>MOTHER</v>
      </c>
      <c r="L93" t="s">
        <v>89</v>
      </c>
      <c r="M93" s="75"/>
      <c r="N93" s="76">
        <f t="shared" si="7"/>
        <v>0</v>
      </c>
      <c r="O93" s="75" t="s">
        <v>289</v>
      </c>
      <c r="R93" s="76" t="s">
        <v>130</v>
      </c>
      <c r="S93" s="76" t="s">
        <v>543</v>
      </c>
      <c r="T93" s="76" t="s">
        <v>538</v>
      </c>
    </row>
    <row r="94" spans="2:20" x14ac:dyDescent="0.25">
      <c r="B94" t="s">
        <v>265</v>
      </c>
      <c r="E94" s="75">
        <f t="shared" si="5"/>
        <v>0</v>
      </c>
      <c r="G94" s="75">
        <f t="shared" si="6"/>
        <v>0</v>
      </c>
      <c r="I94" s="76" t="str">
        <f t="shared" si="4"/>
        <v>MOTHER</v>
      </c>
      <c r="L94" t="s">
        <v>40</v>
      </c>
      <c r="M94" s="75"/>
      <c r="N94" s="76">
        <f t="shared" si="7"/>
        <v>0</v>
      </c>
      <c r="O94" s="75" t="s">
        <v>249</v>
      </c>
      <c r="R94" s="76" t="s">
        <v>266</v>
      </c>
      <c r="S94" s="76" t="s">
        <v>543</v>
      </c>
      <c r="T94" s="76" t="s">
        <v>554</v>
      </c>
    </row>
    <row r="95" spans="2:20" x14ac:dyDescent="0.25">
      <c r="B95" t="s">
        <v>267</v>
      </c>
      <c r="E95" s="75">
        <f t="shared" si="5"/>
        <v>0</v>
      </c>
      <c r="G95" s="75">
        <f t="shared" si="6"/>
        <v>0</v>
      </c>
      <c r="I95" s="76" t="str">
        <f t="shared" si="4"/>
        <v>MOTHER</v>
      </c>
      <c r="L95" t="s">
        <v>107</v>
      </c>
      <c r="M95" s="75"/>
      <c r="N95" s="76">
        <f t="shared" si="7"/>
        <v>0</v>
      </c>
      <c r="O95" s="75" t="s">
        <v>240</v>
      </c>
      <c r="R95" s="76" t="s">
        <v>265</v>
      </c>
      <c r="S95" s="76" t="s">
        <v>543</v>
      </c>
      <c r="T95" s="76" t="s">
        <v>538</v>
      </c>
    </row>
    <row r="96" spans="2:20" x14ac:dyDescent="0.25">
      <c r="B96" t="s">
        <v>118</v>
      </c>
      <c r="E96" s="75">
        <f t="shared" si="5"/>
        <v>0</v>
      </c>
      <c r="G96" s="75">
        <f t="shared" si="6"/>
        <v>0</v>
      </c>
      <c r="I96" s="76" t="str">
        <f t="shared" si="4"/>
        <v>MOTHER</v>
      </c>
      <c r="L96" t="s">
        <v>92</v>
      </c>
      <c r="M96" s="75"/>
      <c r="N96" s="76">
        <f t="shared" si="7"/>
        <v>0</v>
      </c>
      <c r="O96" s="75" t="s">
        <v>251</v>
      </c>
      <c r="R96" s="76" t="s">
        <v>246</v>
      </c>
      <c r="S96" s="76" t="s">
        <v>543</v>
      </c>
      <c r="T96" s="76" t="s">
        <v>554</v>
      </c>
    </row>
    <row r="97" spans="2:20" x14ac:dyDescent="0.25">
      <c r="B97" t="s">
        <v>291</v>
      </c>
      <c r="E97" s="75">
        <f t="shared" si="5"/>
        <v>0</v>
      </c>
      <c r="G97" s="75">
        <f t="shared" si="6"/>
        <v>0</v>
      </c>
      <c r="I97" s="76" t="str">
        <f t="shared" si="4"/>
        <v>MOTHER</v>
      </c>
      <c r="L97" t="s">
        <v>128</v>
      </c>
      <c r="M97" s="75"/>
      <c r="N97" s="76">
        <f t="shared" si="7"/>
        <v>0</v>
      </c>
      <c r="O97" s="75" t="s">
        <v>233</v>
      </c>
      <c r="R97" s="76" t="s">
        <v>267</v>
      </c>
      <c r="S97" s="76" t="s">
        <v>543</v>
      </c>
      <c r="T97" s="76" t="s">
        <v>538</v>
      </c>
    </row>
    <row r="98" spans="2:20" x14ac:dyDescent="0.25">
      <c r="B98" t="s">
        <v>270</v>
      </c>
      <c r="E98" s="75">
        <f t="shared" si="5"/>
        <v>0</v>
      </c>
      <c r="G98" s="75">
        <f t="shared" si="6"/>
        <v>0</v>
      </c>
      <c r="I98" s="76" t="str">
        <f t="shared" si="4"/>
        <v>MOTHER</v>
      </c>
      <c r="L98" t="s">
        <v>84</v>
      </c>
      <c r="M98" s="75"/>
      <c r="N98" s="76">
        <f t="shared" si="7"/>
        <v>0</v>
      </c>
      <c r="O98" s="75" t="s">
        <v>284</v>
      </c>
      <c r="R98" s="76" t="s">
        <v>118</v>
      </c>
      <c r="S98" s="76" t="s">
        <v>543</v>
      </c>
      <c r="T98" s="76" t="s">
        <v>538</v>
      </c>
    </row>
    <row r="99" spans="2:20" x14ac:dyDescent="0.25">
      <c r="B99" t="s">
        <v>278</v>
      </c>
      <c r="E99" s="75">
        <f t="shared" si="5"/>
        <v>0</v>
      </c>
      <c r="G99" s="75">
        <f t="shared" si="6"/>
        <v>0</v>
      </c>
      <c r="I99" s="76" t="str">
        <f t="shared" si="4"/>
        <v>MOTHER</v>
      </c>
      <c r="L99" t="s">
        <v>148</v>
      </c>
      <c r="M99" s="75"/>
      <c r="N99" s="76">
        <f t="shared" si="7"/>
        <v>0</v>
      </c>
      <c r="O99" s="75" t="s">
        <v>270</v>
      </c>
      <c r="R99" s="76" t="s">
        <v>281</v>
      </c>
      <c r="S99" s="76" t="s">
        <v>543</v>
      </c>
      <c r="T99" s="76" t="s">
        <v>554</v>
      </c>
    </row>
    <row r="100" spans="2:20" x14ac:dyDescent="0.25">
      <c r="B100" t="s">
        <v>277</v>
      </c>
      <c r="E100" s="75">
        <f t="shared" si="5"/>
        <v>0</v>
      </c>
      <c r="G100" s="75">
        <f t="shared" si="6"/>
        <v>0</v>
      </c>
      <c r="I100" s="76" t="str">
        <f t="shared" si="4"/>
        <v>MOTHER</v>
      </c>
      <c r="L100" t="s">
        <v>44</v>
      </c>
      <c r="M100" s="75"/>
      <c r="N100" s="76">
        <f t="shared" si="7"/>
        <v>0</v>
      </c>
      <c r="O100" s="75" t="s">
        <v>278</v>
      </c>
      <c r="R100" s="76" t="s">
        <v>291</v>
      </c>
      <c r="S100" s="76" t="s">
        <v>543</v>
      </c>
      <c r="T100" s="76" t="s">
        <v>538</v>
      </c>
    </row>
    <row r="101" spans="2:20" x14ac:dyDescent="0.25">
      <c r="B101" t="s">
        <v>260</v>
      </c>
      <c r="E101" s="75" t="str">
        <f>_xlfn.IFNA(VLOOKUP(B101,$L$2:$M$101,2,FALSE),"NO")</f>
        <v>NO</v>
      </c>
      <c r="G101" s="75" t="str">
        <f t="shared" si="6"/>
        <v>NO</v>
      </c>
      <c r="I101" t="str">
        <f>VLOOKUP(B101,$R$2:$T$4525,3,FALSE)</f>
        <v>MINIMOM</v>
      </c>
      <c r="L101" t="s">
        <v>69</v>
      </c>
      <c r="M101" s="75"/>
      <c r="N101" s="76">
        <f t="shared" si="7"/>
        <v>0</v>
      </c>
      <c r="O101" s="75" t="s">
        <v>277</v>
      </c>
      <c r="R101" s="76" t="s">
        <v>293</v>
      </c>
      <c r="S101" s="76" t="s">
        <v>551</v>
      </c>
      <c r="T101" s="76" t="s">
        <v>538</v>
      </c>
    </row>
    <row r="102" spans="2:20" x14ac:dyDescent="0.25">
      <c r="B102" t="s">
        <v>253</v>
      </c>
      <c r="E102" s="75" t="str">
        <f t="shared" si="5"/>
        <v>NO</v>
      </c>
      <c r="G102" s="75" t="str">
        <f t="shared" si="6"/>
        <v>NO</v>
      </c>
      <c r="I102" s="76" t="str">
        <f t="shared" ref="I102:I104" si="8">VLOOKUP(B102,$R$2:$T$4525,3,FALSE)</f>
        <v>MINIMOM</v>
      </c>
      <c r="R102" s="76" t="s">
        <v>285</v>
      </c>
      <c r="S102" s="76" t="s">
        <v>551</v>
      </c>
      <c r="T102" s="76" t="s">
        <v>538</v>
      </c>
    </row>
    <row r="103" spans="2:20" x14ac:dyDescent="0.25">
      <c r="B103" t="s">
        <v>258</v>
      </c>
      <c r="E103" s="75" t="str">
        <f t="shared" si="5"/>
        <v>NO</v>
      </c>
      <c r="G103" s="75" t="str">
        <f t="shared" si="6"/>
        <v>NO</v>
      </c>
      <c r="I103" s="76" t="str">
        <f t="shared" si="8"/>
        <v>MINIMOM</v>
      </c>
      <c r="R103" s="76" t="s">
        <v>295</v>
      </c>
      <c r="S103" s="76" t="s">
        <v>551</v>
      </c>
      <c r="T103" s="76" t="s">
        <v>554</v>
      </c>
    </row>
    <row r="104" spans="2:20" x14ac:dyDescent="0.25">
      <c r="B104" t="s">
        <v>259</v>
      </c>
      <c r="E104" s="75" t="str">
        <f t="shared" si="5"/>
        <v>NO</v>
      </c>
      <c r="G104" s="75" t="str">
        <f t="shared" si="6"/>
        <v>NO</v>
      </c>
      <c r="I104" s="76" t="str">
        <f t="shared" si="8"/>
        <v>MINIMOM</v>
      </c>
      <c r="R104" s="76" t="s">
        <v>286</v>
      </c>
      <c r="S104" s="76" t="s">
        <v>551</v>
      </c>
      <c r="T104" s="76" t="s">
        <v>554</v>
      </c>
    </row>
    <row r="105" spans="2:20" x14ac:dyDescent="0.25">
      <c r="R105" s="76" t="s">
        <v>288</v>
      </c>
      <c r="S105" s="76" t="s">
        <v>551</v>
      </c>
      <c r="T105" s="76" t="s">
        <v>554</v>
      </c>
    </row>
    <row r="106" spans="2:20" x14ac:dyDescent="0.25">
      <c r="R106" s="76" t="s">
        <v>289</v>
      </c>
      <c r="S106" s="76" t="s">
        <v>551</v>
      </c>
      <c r="T106" s="76" t="s">
        <v>538</v>
      </c>
    </row>
    <row r="107" spans="2:20" x14ac:dyDescent="0.25">
      <c r="R107" s="76" t="s">
        <v>247</v>
      </c>
      <c r="S107" s="76" t="s">
        <v>541</v>
      </c>
      <c r="T107" s="76" t="s">
        <v>554</v>
      </c>
    </row>
    <row r="108" spans="2:20" x14ac:dyDescent="0.25">
      <c r="R108" s="76" t="s">
        <v>249</v>
      </c>
      <c r="S108" s="76" t="s">
        <v>541</v>
      </c>
      <c r="T108" s="76" t="s">
        <v>538</v>
      </c>
    </row>
    <row r="109" spans="2:20" x14ac:dyDescent="0.25">
      <c r="R109" s="76" t="s">
        <v>240</v>
      </c>
      <c r="S109" s="76" t="s">
        <v>541</v>
      </c>
      <c r="T109" s="76" t="s">
        <v>538</v>
      </c>
    </row>
    <row r="110" spans="2:20" x14ac:dyDescent="0.25">
      <c r="R110" s="76" t="s">
        <v>264</v>
      </c>
      <c r="S110" s="76" t="s">
        <v>541</v>
      </c>
      <c r="T110" s="76" t="s">
        <v>554</v>
      </c>
    </row>
    <row r="111" spans="2:20" x14ac:dyDescent="0.25">
      <c r="R111" s="76" t="s">
        <v>251</v>
      </c>
      <c r="S111" s="76" t="s">
        <v>541</v>
      </c>
      <c r="T111" s="76" t="s">
        <v>538</v>
      </c>
    </row>
    <row r="112" spans="2:20" x14ac:dyDescent="0.25">
      <c r="R112" s="76" t="s">
        <v>228</v>
      </c>
      <c r="S112" s="76" t="s">
        <v>541</v>
      </c>
      <c r="T112" s="76" t="s">
        <v>554</v>
      </c>
    </row>
    <row r="113" spans="18:20" x14ac:dyDescent="0.25">
      <c r="R113" s="76" t="s">
        <v>262</v>
      </c>
      <c r="S113" s="76" t="s">
        <v>541</v>
      </c>
      <c r="T113" s="76" t="s">
        <v>554</v>
      </c>
    </row>
    <row r="114" spans="18:20" x14ac:dyDescent="0.25">
      <c r="R114" s="76" t="s">
        <v>233</v>
      </c>
      <c r="S114" s="76" t="s">
        <v>541</v>
      </c>
      <c r="T114" s="76" t="s">
        <v>538</v>
      </c>
    </row>
    <row r="115" spans="18:20" x14ac:dyDescent="0.25">
      <c r="R115" s="76" t="s">
        <v>197</v>
      </c>
      <c r="S115" s="76" t="s">
        <v>548</v>
      </c>
      <c r="T115" s="76" t="s">
        <v>554</v>
      </c>
    </row>
    <row r="116" spans="18:20" x14ac:dyDescent="0.25">
      <c r="R116" s="76" t="s">
        <v>284</v>
      </c>
      <c r="S116" s="76" t="s">
        <v>552</v>
      </c>
      <c r="T116" s="76" t="s">
        <v>538</v>
      </c>
    </row>
    <row r="117" spans="18:20" x14ac:dyDescent="0.25">
      <c r="R117" s="76" t="s">
        <v>279</v>
      </c>
      <c r="S117" s="76" t="s">
        <v>552</v>
      </c>
      <c r="T117" s="76" t="s">
        <v>554</v>
      </c>
    </row>
    <row r="118" spans="18:20" x14ac:dyDescent="0.25">
      <c r="R118" s="76" t="s">
        <v>270</v>
      </c>
      <c r="S118" s="76" t="s">
        <v>553</v>
      </c>
      <c r="T118" s="76" t="s">
        <v>538</v>
      </c>
    </row>
    <row r="119" spans="18:20" x14ac:dyDescent="0.25">
      <c r="R119" s="76" t="s">
        <v>275</v>
      </c>
      <c r="S119" s="76" t="s">
        <v>553</v>
      </c>
      <c r="T119" s="76" t="s">
        <v>554</v>
      </c>
    </row>
    <row r="120" spans="18:20" x14ac:dyDescent="0.25">
      <c r="R120" s="76" t="s">
        <v>278</v>
      </c>
      <c r="S120" s="76" t="s">
        <v>553</v>
      </c>
      <c r="T120" s="76" t="s">
        <v>538</v>
      </c>
    </row>
    <row r="121" spans="18:20" x14ac:dyDescent="0.25">
      <c r="R121" s="76" t="s">
        <v>274</v>
      </c>
      <c r="S121" s="76" t="s">
        <v>553</v>
      </c>
      <c r="T121" s="76" t="s">
        <v>554</v>
      </c>
    </row>
    <row r="122" spans="18:20" x14ac:dyDescent="0.25">
      <c r="R122" s="76" t="s">
        <v>277</v>
      </c>
      <c r="S122" s="76" t="s">
        <v>553</v>
      </c>
      <c r="T122" s="76" t="s">
        <v>538</v>
      </c>
    </row>
    <row r="123" spans="18:20" x14ac:dyDescent="0.25">
      <c r="R123" s="76" t="s">
        <v>276</v>
      </c>
      <c r="S123" s="76" t="s">
        <v>553</v>
      </c>
      <c r="T123" s="76" t="s">
        <v>554</v>
      </c>
    </row>
    <row r="124" spans="18:20" x14ac:dyDescent="0.25">
      <c r="R124" s="76" t="s">
        <v>192</v>
      </c>
      <c r="S124" s="76" t="s">
        <v>545</v>
      </c>
      <c r="T124" s="76" t="s">
        <v>554</v>
      </c>
    </row>
    <row r="125" spans="18:20" x14ac:dyDescent="0.25">
      <c r="R125" s="76" t="s">
        <v>184</v>
      </c>
      <c r="S125" s="76" t="s">
        <v>545</v>
      </c>
      <c r="T125" s="76" t="s">
        <v>554</v>
      </c>
    </row>
    <row r="126" spans="18:20" x14ac:dyDescent="0.25">
      <c r="R126" s="76" t="s">
        <v>169</v>
      </c>
      <c r="S126" s="76" t="s">
        <v>559</v>
      </c>
      <c r="T126" s="76" t="s">
        <v>554</v>
      </c>
    </row>
    <row r="127" spans="18:20" x14ac:dyDescent="0.25">
      <c r="R127" s="76" t="s">
        <v>181</v>
      </c>
      <c r="S127" s="76" t="s">
        <v>559</v>
      </c>
      <c r="T127" s="76" t="s">
        <v>554</v>
      </c>
    </row>
    <row r="128" spans="18:20" x14ac:dyDescent="0.25">
      <c r="R128" s="76" t="s">
        <v>200</v>
      </c>
      <c r="S128" s="76" t="s">
        <v>544</v>
      </c>
      <c r="T128" s="76" t="s">
        <v>554</v>
      </c>
    </row>
    <row r="129" spans="18:20" x14ac:dyDescent="0.25">
      <c r="R129" s="76" t="s">
        <v>193</v>
      </c>
      <c r="S129" s="76" t="s">
        <v>544</v>
      </c>
      <c r="T129" s="76" t="s">
        <v>554</v>
      </c>
    </row>
    <row r="130" spans="18:20" x14ac:dyDescent="0.25">
      <c r="R130" s="76" t="s">
        <v>186</v>
      </c>
      <c r="S130" s="76" t="s">
        <v>544</v>
      </c>
      <c r="T130" s="76" t="s">
        <v>554</v>
      </c>
    </row>
    <row r="131" spans="18:20" x14ac:dyDescent="0.25">
      <c r="R131" s="76" t="s">
        <v>160</v>
      </c>
      <c r="S131" s="76" t="s">
        <v>543</v>
      </c>
      <c r="T131" s="76" t="s">
        <v>554</v>
      </c>
    </row>
    <row r="132" spans="18:20" x14ac:dyDescent="0.25">
      <c r="R132" s="76" t="s">
        <v>166</v>
      </c>
      <c r="S132" s="76" t="s">
        <v>543</v>
      </c>
      <c r="T132" s="76" t="s">
        <v>554</v>
      </c>
    </row>
    <row r="133" spans="18:20" x14ac:dyDescent="0.25">
      <c r="R133" s="76" t="s">
        <v>198</v>
      </c>
      <c r="S133" s="76" t="s">
        <v>543</v>
      </c>
      <c r="T133" s="76" t="s">
        <v>554</v>
      </c>
    </row>
    <row r="134" spans="18:20" x14ac:dyDescent="0.25">
      <c r="R134" s="76" t="s">
        <v>195</v>
      </c>
      <c r="S134" s="76" t="s">
        <v>543</v>
      </c>
      <c r="T134" s="76" t="s">
        <v>554</v>
      </c>
    </row>
    <row r="135" spans="18:20" x14ac:dyDescent="0.25">
      <c r="R135" s="76" t="s">
        <v>180</v>
      </c>
      <c r="S135" s="76" t="s">
        <v>546</v>
      </c>
      <c r="T135" s="76" t="s">
        <v>554</v>
      </c>
    </row>
    <row r="136" spans="18:20" x14ac:dyDescent="0.25">
      <c r="R136" s="76" t="s">
        <v>171</v>
      </c>
      <c r="S136" s="76" t="s">
        <v>546</v>
      </c>
      <c r="T136" s="76" t="s">
        <v>554</v>
      </c>
    </row>
    <row r="137" spans="18:20" x14ac:dyDescent="0.25">
      <c r="R137" s="76" t="s">
        <v>157</v>
      </c>
      <c r="S137" s="76" t="s">
        <v>549</v>
      </c>
      <c r="T137" s="76" t="s">
        <v>554</v>
      </c>
    </row>
    <row r="138" spans="18:20" x14ac:dyDescent="0.25">
      <c r="R138" s="76" t="s">
        <v>179</v>
      </c>
      <c r="S138" s="76" t="s">
        <v>549</v>
      </c>
      <c r="T138" s="76" t="s">
        <v>554</v>
      </c>
    </row>
    <row r="139" spans="18:20" x14ac:dyDescent="0.25">
      <c r="R139" s="76" t="s">
        <v>175</v>
      </c>
      <c r="S139" s="76" t="s">
        <v>549</v>
      </c>
      <c r="T139" s="76" t="s">
        <v>554</v>
      </c>
    </row>
    <row r="140" spans="18:20" x14ac:dyDescent="0.25">
      <c r="R140" s="76" t="s">
        <v>168</v>
      </c>
      <c r="S140" s="76" t="s">
        <v>549</v>
      </c>
      <c r="T140" s="76" t="s">
        <v>554</v>
      </c>
    </row>
    <row r="141" spans="18:20" x14ac:dyDescent="0.25">
      <c r="R141" s="76" t="s">
        <v>153</v>
      </c>
      <c r="S141" s="76" t="s">
        <v>541</v>
      </c>
      <c r="T141" s="76" t="s">
        <v>554</v>
      </c>
    </row>
    <row r="142" spans="18:20" x14ac:dyDescent="0.25">
      <c r="R142" s="76" t="s">
        <v>156</v>
      </c>
      <c r="S142" s="76" t="s">
        <v>541</v>
      </c>
      <c r="T142" s="76" t="s">
        <v>554</v>
      </c>
    </row>
    <row r="143" spans="18:20" x14ac:dyDescent="0.25">
      <c r="R143" s="76" t="s">
        <v>162</v>
      </c>
      <c r="S143" s="76" t="s">
        <v>550</v>
      </c>
      <c r="T143" s="76" t="s">
        <v>554</v>
      </c>
    </row>
    <row r="144" spans="18:20" x14ac:dyDescent="0.25">
      <c r="R144" s="76" t="s">
        <v>167</v>
      </c>
      <c r="S144" s="76" t="s">
        <v>550</v>
      </c>
      <c r="T144" s="76" t="s">
        <v>554</v>
      </c>
    </row>
    <row r="145" spans="18:20" x14ac:dyDescent="0.25">
      <c r="R145" s="76" t="s">
        <v>154</v>
      </c>
      <c r="S145" s="76" t="s">
        <v>550</v>
      </c>
      <c r="T145" s="76" t="s">
        <v>554</v>
      </c>
    </row>
    <row r="146" spans="18:20" x14ac:dyDescent="0.25">
      <c r="R146" s="76" t="s">
        <v>150</v>
      </c>
      <c r="S146" s="76" t="s">
        <v>550</v>
      </c>
      <c r="T146" s="76" t="s">
        <v>554</v>
      </c>
    </row>
    <row r="147" spans="18:20" x14ac:dyDescent="0.25">
      <c r="R147" s="76" t="s">
        <v>159</v>
      </c>
      <c r="S147" s="76" t="s">
        <v>550</v>
      </c>
      <c r="T147" s="76" t="s">
        <v>554</v>
      </c>
    </row>
    <row r="148" spans="18:20" x14ac:dyDescent="0.25">
      <c r="R148" s="76" t="s">
        <v>190</v>
      </c>
      <c r="S148" s="76" t="s">
        <v>542</v>
      </c>
      <c r="T148" s="76" t="s">
        <v>554</v>
      </c>
    </row>
    <row r="149" spans="18:20" x14ac:dyDescent="0.25">
      <c r="R149" s="76" t="s">
        <v>188</v>
      </c>
      <c r="S149" s="76" t="s">
        <v>542</v>
      </c>
      <c r="T149" s="76" t="s">
        <v>554</v>
      </c>
    </row>
    <row r="150" spans="18:20" x14ac:dyDescent="0.25">
      <c r="R150" s="76" t="s">
        <v>177</v>
      </c>
      <c r="S150" s="76" t="s">
        <v>542</v>
      </c>
      <c r="T150" s="76" t="s">
        <v>554</v>
      </c>
    </row>
    <row r="151" spans="18:20" x14ac:dyDescent="0.25">
      <c r="R151" s="76" t="s">
        <v>173</v>
      </c>
      <c r="S151" s="76" t="s">
        <v>542</v>
      </c>
      <c r="T151" s="76" t="s">
        <v>554</v>
      </c>
    </row>
    <row r="152" spans="18:20" x14ac:dyDescent="0.25">
      <c r="R152" s="76" t="s">
        <v>250</v>
      </c>
      <c r="S152" s="76" t="s">
        <v>561</v>
      </c>
      <c r="T152" s="76" t="s">
        <v>554</v>
      </c>
    </row>
    <row r="153" spans="18:20" x14ac:dyDescent="0.25">
      <c r="R153" s="76" t="s">
        <v>208</v>
      </c>
      <c r="S153" s="76" t="s">
        <v>561</v>
      </c>
      <c r="T153" s="76" t="s">
        <v>554</v>
      </c>
    </row>
    <row r="154" spans="18:20" x14ac:dyDescent="0.25">
      <c r="R154" s="76" t="s">
        <v>209</v>
      </c>
      <c r="S154" s="76" t="s">
        <v>561</v>
      </c>
      <c r="T154" s="76" t="s">
        <v>554</v>
      </c>
    </row>
    <row r="155" spans="18:20" x14ac:dyDescent="0.25">
      <c r="R155" s="76" t="s">
        <v>215</v>
      </c>
      <c r="S155" s="76" t="s">
        <v>561</v>
      </c>
      <c r="T155" s="76" t="s">
        <v>554</v>
      </c>
    </row>
    <row r="156" spans="18:20" x14ac:dyDescent="0.25">
      <c r="R156" s="76" t="s">
        <v>218</v>
      </c>
      <c r="S156" s="76" t="s">
        <v>561</v>
      </c>
      <c r="T156" s="76" t="s">
        <v>554</v>
      </c>
    </row>
    <row r="157" spans="18:20" x14ac:dyDescent="0.25">
      <c r="R157" s="76" t="s">
        <v>222</v>
      </c>
      <c r="S157" s="76" t="s">
        <v>561</v>
      </c>
      <c r="T157" s="76" t="s">
        <v>554</v>
      </c>
    </row>
    <row r="158" spans="18:20" x14ac:dyDescent="0.25">
      <c r="R158" s="76" t="s">
        <v>210</v>
      </c>
      <c r="S158" s="76" t="s">
        <v>561</v>
      </c>
      <c r="T158" s="76" t="s">
        <v>554</v>
      </c>
    </row>
    <row r="159" spans="18:20" x14ac:dyDescent="0.25">
      <c r="R159" s="76" t="s">
        <v>206</v>
      </c>
      <c r="S159" s="76" t="s">
        <v>561</v>
      </c>
      <c r="T159" s="76" t="s">
        <v>554</v>
      </c>
    </row>
    <row r="160" spans="18:20" x14ac:dyDescent="0.25">
      <c r="R160" s="76" t="s">
        <v>221</v>
      </c>
      <c r="S160" s="76" t="s">
        <v>561</v>
      </c>
      <c r="T160" s="76" t="s">
        <v>554</v>
      </c>
    </row>
    <row r="161" spans="18:20" x14ac:dyDescent="0.25">
      <c r="R161" s="76" t="s">
        <v>219</v>
      </c>
      <c r="S161" s="76" t="s">
        <v>561</v>
      </c>
      <c r="T161" s="76" t="s">
        <v>554</v>
      </c>
    </row>
    <row r="162" spans="18:20" x14ac:dyDescent="0.25">
      <c r="R162" s="76" t="s">
        <v>239</v>
      </c>
      <c r="S162" s="76" t="s">
        <v>562</v>
      </c>
      <c r="T162" s="76" t="s">
        <v>554</v>
      </c>
    </row>
    <row r="163" spans="18:20" x14ac:dyDescent="0.25">
      <c r="R163" s="76" t="s">
        <v>224</v>
      </c>
      <c r="S163" s="76" t="s">
        <v>562</v>
      </c>
      <c r="T163" s="76" t="s">
        <v>554</v>
      </c>
    </row>
    <row r="164" spans="18:20" x14ac:dyDescent="0.25">
      <c r="R164" s="76" t="s">
        <v>243</v>
      </c>
      <c r="S164" s="76" t="s">
        <v>562</v>
      </c>
      <c r="T164" s="76" t="s">
        <v>554</v>
      </c>
    </row>
    <row r="165" spans="18:20" x14ac:dyDescent="0.25">
      <c r="R165" s="76" t="s">
        <v>257</v>
      </c>
      <c r="S165" s="76" t="s">
        <v>562</v>
      </c>
      <c r="T165" s="76" t="s">
        <v>554</v>
      </c>
    </row>
    <row r="166" spans="18:20" x14ac:dyDescent="0.25">
      <c r="R166" s="76" t="s">
        <v>230</v>
      </c>
      <c r="S166" s="76" t="s">
        <v>562</v>
      </c>
      <c r="T166" s="76" t="s">
        <v>554</v>
      </c>
    </row>
    <row r="167" spans="18:20" x14ac:dyDescent="0.25">
      <c r="R167" s="76" t="s">
        <v>258</v>
      </c>
      <c r="S167" s="76" t="s">
        <v>562</v>
      </c>
      <c r="T167" s="76" t="s">
        <v>554</v>
      </c>
    </row>
    <row r="168" spans="18:20" x14ac:dyDescent="0.25">
      <c r="R168" s="76" t="s">
        <v>259</v>
      </c>
      <c r="S168" s="76" t="s">
        <v>562</v>
      </c>
      <c r="T168" s="76" t="s">
        <v>554</v>
      </c>
    </row>
    <row r="169" spans="18:20" x14ac:dyDescent="0.25">
      <c r="R169" s="76" t="s">
        <v>256</v>
      </c>
      <c r="S169" s="76" t="s">
        <v>562</v>
      </c>
      <c r="T169" s="76" t="s">
        <v>554</v>
      </c>
    </row>
    <row r="170" spans="18:20" x14ac:dyDescent="0.25">
      <c r="R170" s="76" t="s">
        <v>212</v>
      </c>
      <c r="S170" s="76" t="s">
        <v>563</v>
      </c>
      <c r="T170" s="76" t="s">
        <v>554</v>
      </c>
    </row>
    <row r="171" spans="18:20" x14ac:dyDescent="0.25">
      <c r="R171" s="76" t="s">
        <v>220</v>
      </c>
      <c r="S171" s="76" t="s">
        <v>563</v>
      </c>
      <c r="T171" s="76" t="s">
        <v>554</v>
      </c>
    </row>
    <row r="172" spans="18:20" x14ac:dyDescent="0.25">
      <c r="R172" s="76" t="s">
        <v>253</v>
      </c>
      <c r="S172" s="76" t="s">
        <v>563</v>
      </c>
      <c r="T172" s="76" t="s">
        <v>554</v>
      </c>
    </row>
    <row r="173" spans="18:20" x14ac:dyDescent="0.25">
      <c r="R173" s="76" t="s">
        <v>241</v>
      </c>
      <c r="S173" s="76" t="s">
        <v>563</v>
      </c>
      <c r="T173" s="76" t="s">
        <v>554</v>
      </c>
    </row>
    <row r="174" spans="18:20" x14ac:dyDescent="0.25">
      <c r="R174" s="76" t="s">
        <v>214</v>
      </c>
      <c r="S174" s="76" t="s">
        <v>563</v>
      </c>
      <c r="T174" s="76" t="s">
        <v>554</v>
      </c>
    </row>
    <row r="175" spans="18:20" x14ac:dyDescent="0.25">
      <c r="R175" s="76" t="s">
        <v>260</v>
      </c>
      <c r="S175" s="76" t="s">
        <v>564</v>
      </c>
      <c r="T175" s="76" t="s">
        <v>554</v>
      </c>
    </row>
    <row r="176" spans="18:20" x14ac:dyDescent="0.25">
      <c r="R176" s="76" t="s">
        <v>223</v>
      </c>
      <c r="S176" s="76" t="s">
        <v>564</v>
      </c>
      <c r="T176" s="76" t="s">
        <v>554</v>
      </c>
    </row>
    <row r="177" spans="18:20" x14ac:dyDescent="0.25">
      <c r="R177" s="76" t="s">
        <v>565</v>
      </c>
      <c r="S177" s="76" t="s">
        <v>558</v>
      </c>
      <c r="T177" s="76" t="s">
        <v>560</v>
      </c>
    </row>
    <row r="178" spans="18:20" x14ac:dyDescent="0.25">
      <c r="R178" s="76" t="s">
        <v>567</v>
      </c>
      <c r="S178" s="76" t="s">
        <v>558</v>
      </c>
      <c r="T178" s="76" t="s">
        <v>560</v>
      </c>
    </row>
    <row r="179" spans="18:20" x14ac:dyDescent="0.25">
      <c r="R179" s="76" t="s">
        <v>568</v>
      </c>
      <c r="S179" s="76" t="s">
        <v>558</v>
      </c>
      <c r="T179" s="76" t="s">
        <v>554</v>
      </c>
    </row>
    <row r="180" spans="18:20" x14ac:dyDescent="0.25">
      <c r="R180" s="76" t="s">
        <v>569</v>
      </c>
      <c r="S180" s="76" t="s">
        <v>558</v>
      </c>
      <c r="T180" s="76" t="s">
        <v>554</v>
      </c>
    </row>
    <row r="181" spans="18:20" x14ac:dyDescent="0.25">
      <c r="R181" s="76" t="s">
        <v>570</v>
      </c>
      <c r="S181" s="76" t="s">
        <v>558</v>
      </c>
      <c r="T181" s="76" t="s">
        <v>560</v>
      </c>
    </row>
    <row r="182" spans="18:20" x14ac:dyDescent="0.25">
      <c r="R182" s="76" t="s">
        <v>571</v>
      </c>
      <c r="S182" s="76" t="s">
        <v>558</v>
      </c>
      <c r="T182" s="76" t="s">
        <v>560</v>
      </c>
    </row>
    <row r="183" spans="18:20" x14ac:dyDescent="0.25">
      <c r="R183" s="76" t="s">
        <v>572</v>
      </c>
      <c r="S183" s="76" t="s">
        <v>558</v>
      </c>
      <c r="T183" s="76" t="s">
        <v>560</v>
      </c>
    </row>
    <row r="184" spans="18:20" x14ac:dyDescent="0.25">
      <c r="R184" s="76" t="s">
        <v>573</v>
      </c>
      <c r="S184" s="76" t="s">
        <v>558</v>
      </c>
      <c r="T184" s="76" t="s">
        <v>560</v>
      </c>
    </row>
    <row r="185" spans="18:20" x14ac:dyDescent="0.25">
      <c r="R185" s="76" t="s">
        <v>574</v>
      </c>
      <c r="S185" s="76" t="s">
        <v>558</v>
      </c>
      <c r="T185" s="76" t="s">
        <v>560</v>
      </c>
    </row>
    <row r="186" spans="18:20" x14ac:dyDescent="0.25">
      <c r="R186" s="76" t="s">
        <v>575</v>
      </c>
      <c r="S186" s="76" t="s">
        <v>558</v>
      </c>
      <c r="T186" s="76" t="s">
        <v>560</v>
      </c>
    </row>
    <row r="187" spans="18:20" x14ac:dyDescent="0.25">
      <c r="R187" s="76" t="s">
        <v>576</v>
      </c>
      <c r="S187" s="76" t="s">
        <v>558</v>
      </c>
      <c r="T187" s="76" t="s">
        <v>554</v>
      </c>
    </row>
    <row r="188" spans="18:20" x14ac:dyDescent="0.25">
      <c r="R188" s="76" t="s">
        <v>577</v>
      </c>
      <c r="S188" s="76" t="s">
        <v>558</v>
      </c>
      <c r="T188" s="76" t="s">
        <v>560</v>
      </c>
    </row>
    <row r="189" spans="18:20" x14ac:dyDescent="0.25">
      <c r="R189" s="76" t="s">
        <v>578</v>
      </c>
      <c r="S189" s="76" t="s">
        <v>558</v>
      </c>
      <c r="T189" s="76" t="s">
        <v>560</v>
      </c>
    </row>
    <row r="190" spans="18:20" x14ac:dyDescent="0.25">
      <c r="R190" s="76" t="s">
        <v>579</v>
      </c>
      <c r="S190" s="76" t="s">
        <v>558</v>
      </c>
      <c r="T190" s="76" t="s">
        <v>560</v>
      </c>
    </row>
    <row r="191" spans="18:20" x14ac:dyDescent="0.25">
      <c r="R191" s="76" t="s">
        <v>580</v>
      </c>
      <c r="S191" s="76" t="s">
        <v>558</v>
      </c>
      <c r="T191" s="76" t="s">
        <v>560</v>
      </c>
    </row>
    <row r="192" spans="18:20" x14ac:dyDescent="0.25">
      <c r="R192" s="76" t="s">
        <v>581</v>
      </c>
      <c r="S192" s="76" t="s">
        <v>541</v>
      </c>
      <c r="T192" s="76" t="s">
        <v>560</v>
      </c>
    </row>
    <row r="193" spans="18:20" x14ac:dyDescent="0.25">
      <c r="R193" s="76" t="s">
        <v>582</v>
      </c>
      <c r="S193" s="76" t="s">
        <v>541</v>
      </c>
      <c r="T193" s="76" t="s">
        <v>560</v>
      </c>
    </row>
    <row r="194" spans="18:20" x14ac:dyDescent="0.25">
      <c r="R194" s="76" t="s">
        <v>583</v>
      </c>
      <c r="S194" s="76" t="s">
        <v>541</v>
      </c>
      <c r="T194" s="76" t="s">
        <v>560</v>
      </c>
    </row>
    <row r="195" spans="18:20" x14ac:dyDescent="0.25">
      <c r="R195" s="76" t="s">
        <v>584</v>
      </c>
      <c r="S195" s="76" t="s">
        <v>541</v>
      </c>
      <c r="T195" s="76" t="s">
        <v>560</v>
      </c>
    </row>
    <row r="196" spans="18:20" x14ac:dyDescent="0.25">
      <c r="R196" s="76" t="s">
        <v>585</v>
      </c>
      <c r="S196" s="76" t="s">
        <v>541</v>
      </c>
      <c r="T196" s="76" t="s">
        <v>560</v>
      </c>
    </row>
    <row r="197" spans="18:20" x14ac:dyDescent="0.25">
      <c r="R197" s="76" t="s">
        <v>586</v>
      </c>
      <c r="S197" s="76" t="s">
        <v>541</v>
      </c>
      <c r="T197" s="76" t="s">
        <v>560</v>
      </c>
    </row>
    <row r="198" spans="18:20" x14ac:dyDescent="0.25">
      <c r="R198" s="76" t="s">
        <v>587</v>
      </c>
      <c r="S198" s="76" t="s">
        <v>541</v>
      </c>
      <c r="T198" s="76" t="s">
        <v>560</v>
      </c>
    </row>
    <row r="199" spans="18:20" x14ac:dyDescent="0.25">
      <c r="R199" s="76" t="s">
        <v>588</v>
      </c>
      <c r="S199" s="76" t="s">
        <v>541</v>
      </c>
      <c r="T199" s="76" t="s">
        <v>560</v>
      </c>
    </row>
    <row r="200" spans="18:20" x14ac:dyDescent="0.25">
      <c r="R200" s="76" t="s">
        <v>589</v>
      </c>
      <c r="S200" s="76" t="s">
        <v>541</v>
      </c>
      <c r="T200" s="76" t="s">
        <v>560</v>
      </c>
    </row>
    <row r="201" spans="18:20" x14ac:dyDescent="0.25">
      <c r="R201" s="76" t="s">
        <v>590</v>
      </c>
      <c r="S201" s="76" t="s">
        <v>541</v>
      </c>
      <c r="T201" s="76" t="s">
        <v>560</v>
      </c>
    </row>
    <row r="202" spans="18:20" x14ac:dyDescent="0.25">
      <c r="R202" s="76" t="s">
        <v>591</v>
      </c>
      <c r="S202" s="76" t="s">
        <v>541</v>
      </c>
      <c r="T202" s="76" t="s">
        <v>560</v>
      </c>
    </row>
    <row r="203" spans="18:20" x14ac:dyDescent="0.25">
      <c r="R203" s="76" t="s">
        <v>592</v>
      </c>
      <c r="S203" s="76" t="s">
        <v>541</v>
      </c>
      <c r="T203" s="76" t="s">
        <v>560</v>
      </c>
    </row>
    <row r="204" spans="18:20" x14ac:dyDescent="0.25">
      <c r="R204" s="76" t="s">
        <v>593</v>
      </c>
      <c r="S204" s="76" t="s">
        <v>541</v>
      </c>
      <c r="T204" s="76" t="s">
        <v>560</v>
      </c>
    </row>
    <row r="205" spans="18:20" x14ac:dyDescent="0.25">
      <c r="R205" s="76" t="s">
        <v>594</v>
      </c>
      <c r="S205" s="76" t="s">
        <v>541</v>
      </c>
      <c r="T205" s="76" t="s">
        <v>560</v>
      </c>
    </row>
    <row r="206" spans="18:20" x14ac:dyDescent="0.25">
      <c r="R206" s="76" t="s">
        <v>595</v>
      </c>
      <c r="S206" s="76" t="s">
        <v>541</v>
      </c>
      <c r="T206" s="76" t="s">
        <v>560</v>
      </c>
    </row>
    <row r="207" spans="18:20" x14ac:dyDescent="0.25">
      <c r="R207" s="76" t="s">
        <v>596</v>
      </c>
      <c r="S207" s="76" t="s">
        <v>541</v>
      </c>
      <c r="T207" s="76" t="s">
        <v>560</v>
      </c>
    </row>
    <row r="208" spans="18:20" x14ac:dyDescent="0.25">
      <c r="R208" s="76" t="s">
        <v>597</v>
      </c>
      <c r="S208" s="76" t="s">
        <v>541</v>
      </c>
      <c r="T208" s="76" t="s">
        <v>560</v>
      </c>
    </row>
    <row r="209" spans="18:20" x14ac:dyDescent="0.25">
      <c r="R209" s="76" t="s">
        <v>598</v>
      </c>
      <c r="S209" s="76" t="s">
        <v>541</v>
      </c>
      <c r="T209" s="76" t="s">
        <v>560</v>
      </c>
    </row>
    <row r="210" spans="18:20" x14ac:dyDescent="0.25">
      <c r="R210" s="76" t="s">
        <v>599</v>
      </c>
      <c r="S210" s="76" t="s">
        <v>541</v>
      </c>
      <c r="T210" s="76" t="s">
        <v>560</v>
      </c>
    </row>
    <row r="211" spans="18:20" x14ac:dyDescent="0.25">
      <c r="R211" s="76" t="s">
        <v>600</v>
      </c>
      <c r="S211" s="76" t="s">
        <v>541</v>
      </c>
      <c r="T211" s="76" t="s">
        <v>560</v>
      </c>
    </row>
    <row r="212" spans="18:20" x14ac:dyDescent="0.25">
      <c r="R212" s="76" t="s">
        <v>601</v>
      </c>
      <c r="S212" s="76" t="s">
        <v>541</v>
      </c>
      <c r="T212" s="76" t="s">
        <v>560</v>
      </c>
    </row>
    <row r="213" spans="18:20" x14ac:dyDescent="0.25">
      <c r="R213" s="76" t="s">
        <v>602</v>
      </c>
      <c r="S213" s="76" t="s">
        <v>541</v>
      </c>
      <c r="T213" s="76" t="s">
        <v>560</v>
      </c>
    </row>
    <row r="214" spans="18:20" x14ac:dyDescent="0.25">
      <c r="R214" s="76" t="s">
        <v>603</v>
      </c>
      <c r="S214" s="76" t="s">
        <v>541</v>
      </c>
      <c r="T214" s="76" t="s">
        <v>560</v>
      </c>
    </row>
    <row r="215" spans="18:20" x14ac:dyDescent="0.25">
      <c r="R215" s="76" t="s">
        <v>604</v>
      </c>
      <c r="S215" s="76" t="s">
        <v>541</v>
      </c>
      <c r="T215" s="76" t="s">
        <v>560</v>
      </c>
    </row>
    <row r="216" spans="18:20" x14ac:dyDescent="0.25">
      <c r="R216" s="76" t="s">
        <v>605</v>
      </c>
      <c r="S216" s="76" t="s">
        <v>541</v>
      </c>
      <c r="T216" s="76" t="s">
        <v>560</v>
      </c>
    </row>
    <row r="217" spans="18:20" x14ac:dyDescent="0.25">
      <c r="R217" s="76" t="s">
        <v>606</v>
      </c>
      <c r="S217" s="76" t="s">
        <v>541</v>
      </c>
      <c r="T217" s="76" t="s">
        <v>560</v>
      </c>
    </row>
    <row r="218" spans="18:20" x14ac:dyDescent="0.25">
      <c r="R218" s="76" t="s">
        <v>607</v>
      </c>
      <c r="S218" s="76" t="s">
        <v>541</v>
      </c>
      <c r="T218" s="76" t="s">
        <v>560</v>
      </c>
    </row>
    <row r="219" spans="18:20" x14ac:dyDescent="0.25">
      <c r="R219" s="76" t="s">
        <v>608</v>
      </c>
      <c r="S219" s="76" t="s">
        <v>541</v>
      </c>
      <c r="T219" s="76" t="s">
        <v>560</v>
      </c>
    </row>
    <row r="220" spans="18:20" x14ac:dyDescent="0.25">
      <c r="R220" s="76" t="s">
        <v>609</v>
      </c>
      <c r="S220" s="76" t="s">
        <v>541</v>
      </c>
      <c r="T220" s="76" t="s">
        <v>560</v>
      </c>
    </row>
    <row r="221" spans="18:20" x14ac:dyDescent="0.25">
      <c r="R221" s="76" t="s">
        <v>610</v>
      </c>
      <c r="S221" s="76" t="s">
        <v>541</v>
      </c>
      <c r="T221" s="76" t="s">
        <v>560</v>
      </c>
    </row>
    <row r="222" spans="18:20" x14ac:dyDescent="0.25">
      <c r="R222" s="76" t="s">
        <v>611</v>
      </c>
      <c r="S222" s="76" t="s">
        <v>541</v>
      </c>
      <c r="T222" s="76" t="s">
        <v>560</v>
      </c>
    </row>
    <row r="223" spans="18:20" x14ac:dyDescent="0.25">
      <c r="R223" s="76" t="s">
        <v>612</v>
      </c>
      <c r="S223" s="76" t="s">
        <v>541</v>
      </c>
      <c r="T223" s="76" t="s">
        <v>560</v>
      </c>
    </row>
    <row r="224" spans="18:20" x14ac:dyDescent="0.25">
      <c r="R224" s="76" t="s">
        <v>613</v>
      </c>
      <c r="S224" s="76" t="s">
        <v>541</v>
      </c>
      <c r="T224" s="76" t="s">
        <v>560</v>
      </c>
    </row>
    <row r="225" spans="18:20" x14ac:dyDescent="0.25">
      <c r="R225" s="76" t="s">
        <v>614</v>
      </c>
      <c r="S225" s="76" t="s">
        <v>541</v>
      </c>
      <c r="T225" s="76" t="s">
        <v>560</v>
      </c>
    </row>
    <row r="226" spans="18:20" x14ac:dyDescent="0.25">
      <c r="R226" s="76" t="s">
        <v>615</v>
      </c>
      <c r="S226" s="76" t="s">
        <v>541</v>
      </c>
      <c r="T226" s="76" t="s">
        <v>560</v>
      </c>
    </row>
    <row r="227" spans="18:20" x14ac:dyDescent="0.25">
      <c r="R227" s="76" t="s">
        <v>616</v>
      </c>
      <c r="S227" s="76" t="s">
        <v>541</v>
      </c>
      <c r="T227" s="76" t="s">
        <v>560</v>
      </c>
    </row>
    <row r="228" spans="18:20" x14ac:dyDescent="0.25">
      <c r="R228" s="76" t="s">
        <v>617</v>
      </c>
      <c r="S228" s="76" t="s">
        <v>541</v>
      </c>
      <c r="T228" s="76" t="s">
        <v>560</v>
      </c>
    </row>
    <row r="229" spans="18:20" x14ac:dyDescent="0.25">
      <c r="R229" s="76" t="s">
        <v>618</v>
      </c>
      <c r="S229" s="76" t="s">
        <v>541</v>
      </c>
      <c r="T229" s="76" t="s">
        <v>560</v>
      </c>
    </row>
    <row r="230" spans="18:20" x14ac:dyDescent="0.25">
      <c r="R230" s="76" t="s">
        <v>619</v>
      </c>
      <c r="S230" s="76" t="s">
        <v>541</v>
      </c>
      <c r="T230" s="76" t="s">
        <v>560</v>
      </c>
    </row>
    <row r="231" spans="18:20" x14ac:dyDescent="0.25">
      <c r="R231" s="76" t="s">
        <v>620</v>
      </c>
      <c r="S231" s="76" t="s">
        <v>541</v>
      </c>
      <c r="T231" s="76" t="s">
        <v>560</v>
      </c>
    </row>
    <row r="232" spans="18:20" x14ac:dyDescent="0.25">
      <c r="R232" s="76" t="s">
        <v>621</v>
      </c>
      <c r="S232" s="76" t="s">
        <v>541</v>
      </c>
      <c r="T232" s="76" t="s">
        <v>560</v>
      </c>
    </row>
    <row r="233" spans="18:20" x14ac:dyDescent="0.25">
      <c r="R233" s="76" t="s">
        <v>622</v>
      </c>
      <c r="S233" s="76" t="s">
        <v>541</v>
      </c>
      <c r="T233" s="76" t="s">
        <v>560</v>
      </c>
    </row>
    <row r="234" spans="18:20" x14ac:dyDescent="0.25">
      <c r="R234" s="76" t="s">
        <v>623</v>
      </c>
      <c r="S234" s="76" t="s">
        <v>541</v>
      </c>
      <c r="T234" s="76" t="s">
        <v>560</v>
      </c>
    </row>
    <row r="235" spans="18:20" x14ac:dyDescent="0.25">
      <c r="R235" s="76" t="s">
        <v>624</v>
      </c>
      <c r="S235" s="76" t="s">
        <v>541</v>
      </c>
      <c r="T235" s="76" t="s">
        <v>560</v>
      </c>
    </row>
    <row r="236" spans="18:20" x14ac:dyDescent="0.25">
      <c r="R236" s="76" t="s">
        <v>625</v>
      </c>
      <c r="S236" s="76" t="s">
        <v>541</v>
      </c>
      <c r="T236" s="76" t="s">
        <v>560</v>
      </c>
    </row>
    <row r="237" spans="18:20" x14ac:dyDescent="0.25">
      <c r="R237" s="76" t="s">
        <v>626</v>
      </c>
      <c r="S237" s="76" t="s">
        <v>541</v>
      </c>
      <c r="T237" s="76" t="s">
        <v>560</v>
      </c>
    </row>
    <row r="238" spans="18:20" x14ac:dyDescent="0.25">
      <c r="R238" s="76" t="s">
        <v>627</v>
      </c>
      <c r="S238" s="76" t="s">
        <v>541</v>
      </c>
      <c r="T238" s="76" t="s">
        <v>560</v>
      </c>
    </row>
    <row r="239" spans="18:20" x14ac:dyDescent="0.25">
      <c r="R239" s="76" t="s">
        <v>628</v>
      </c>
      <c r="S239" s="76" t="s">
        <v>541</v>
      </c>
      <c r="T239" s="76" t="s">
        <v>560</v>
      </c>
    </row>
    <row r="240" spans="18:20" x14ac:dyDescent="0.25">
      <c r="R240" s="76" t="s">
        <v>629</v>
      </c>
      <c r="S240" s="76" t="s">
        <v>541</v>
      </c>
      <c r="T240" s="76" t="s">
        <v>560</v>
      </c>
    </row>
    <row r="241" spans="18:20" x14ac:dyDescent="0.25">
      <c r="R241" s="76" t="s">
        <v>630</v>
      </c>
      <c r="S241" s="76" t="s">
        <v>541</v>
      </c>
      <c r="T241" s="76" t="s">
        <v>560</v>
      </c>
    </row>
    <row r="242" spans="18:20" x14ac:dyDescent="0.25">
      <c r="R242" s="76" t="s">
        <v>631</v>
      </c>
      <c r="S242" s="76" t="s">
        <v>541</v>
      </c>
      <c r="T242" s="76" t="s">
        <v>560</v>
      </c>
    </row>
    <row r="243" spans="18:20" x14ac:dyDescent="0.25">
      <c r="R243" s="76" t="s">
        <v>632</v>
      </c>
      <c r="S243" s="76" t="s">
        <v>541</v>
      </c>
      <c r="T243" s="76" t="s">
        <v>560</v>
      </c>
    </row>
    <row r="244" spans="18:20" x14ac:dyDescent="0.25">
      <c r="R244" s="76" t="s">
        <v>633</v>
      </c>
      <c r="S244" s="76" t="s">
        <v>541</v>
      </c>
      <c r="T244" s="76" t="s">
        <v>560</v>
      </c>
    </row>
    <row r="245" spans="18:20" x14ac:dyDescent="0.25">
      <c r="R245" s="76" t="s">
        <v>634</v>
      </c>
      <c r="S245" s="76" t="s">
        <v>541</v>
      </c>
      <c r="T245" s="76" t="s">
        <v>560</v>
      </c>
    </row>
    <row r="246" spans="18:20" x14ac:dyDescent="0.25">
      <c r="R246" s="76" t="s">
        <v>635</v>
      </c>
      <c r="S246" s="76" t="s">
        <v>541</v>
      </c>
      <c r="T246" s="76" t="s">
        <v>560</v>
      </c>
    </row>
    <row r="247" spans="18:20" x14ac:dyDescent="0.25">
      <c r="R247" s="76" t="s">
        <v>636</v>
      </c>
      <c r="S247" s="76" t="s">
        <v>541</v>
      </c>
      <c r="T247" s="76" t="s">
        <v>560</v>
      </c>
    </row>
    <row r="248" spans="18:20" x14ac:dyDescent="0.25">
      <c r="R248" s="76" t="s">
        <v>637</v>
      </c>
      <c r="S248" s="76" t="s">
        <v>541</v>
      </c>
      <c r="T248" s="76" t="s">
        <v>560</v>
      </c>
    </row>
    <row r="249" spans="18:20" x14ac:dyDescent="0.25">
      <c r="R249" s="76" t="s">
        <v>638</v>
      </c>
      <c r="S249" s="76" t="s">
        <v>541</v>
      </c>
      <c r="T249" s="76" t="s">
        <v>560</v>
      </c>
    </row>
    <row r="250" spans="18:20" x14ac:dyDescent="0.25">
      <c r="R250" s="76" t="s">
        <v>639</v>
      </c>
      <c r="S250" s="76" t="s">
        <v>541</v>
      </c>
      <c r="T250" s="76" t="s">
        <v>560</v>
      </c>
    </row>
    <row r="251" spans="18:20" x14ac:dyDescent="0.25">
      <c r="R251" s="76" t="s">
        <v>640</v>
      </c>
      <c r="S251" s="76" t="s">
        <v>541</v>
      </c>
      <c r="T251" s="76" t="s">
        <v>560</v>
      </c>
    </row>
    <row r="252" spans="18:20" x14ac:dyDescent="0.25">
      <c r="R252" s="76" t="s">
        <v>641</v>
      </c>
      <c r="S252" s="76" t="s">
        <v>541</v>
      </c>
      <c r="T252" s="76" t="s">
        <v>560</v>
      </c>
    </row>
    <row r="253" spans="18:20" x14ac:dyDescent="0.25">
      <c r="R253" s="76" t="s">
        <v>642</v>
      </c>
      <c r="S253" s="76" t="s">
        <v>541</v>
      </c>
      <c r="T253" s="76" t="s">
        <v>560</v>
      </c>
    </row>
    <row r="254" spans="18:20" x14ac:dyDescent="0.25">
      <c r="R254" s="76" t="s">
        <v>643</v>
      </c>
      <c r="S254" s="76" t="s">
        <v>541</v>
      </c>
      <c r="T254" s="76" t="s">
        <v>560</v>
      </c>
    </row>
    <row r="255" spans="18:20" x14ac:dyDescent="0.25">
      <c r="R255" s="76" t="s">
        <v>644</v>
      </c>
      <c r="S255" s="76" t="s">
        <v>541</v>
      </c>
      <c r="T255" s="76" t="s">
        <v>560</v>
      </c>
    </row>
    <row r="256" spans="18:20" x14ac:dyDescent="0.25">
      <c r="R256" s="76" t="s">
        <v>645</v>
      </c>
      <c r="S256" s="76" t="s">
        <v>541</v>
      </c>
      <c r="T256" s="76" t="s">
        <v>560</v>
      </c>
    </row>
    <row r="257" spans="18:20" x14ac:dyDescent="0.25">
      <c r="R257" s="76" t="s">
        <v>646</v>
      </c>
      <c r="S257" s="76" t="s">
        <v>541</v>
      </c>
      <c r="T257" s="76" t="s">
        <v>560</v>
      </c>
    </row>
    <row r="258" spans="18:20" x14ac:dyDescent="0.25">
      <c r="R258" s="76" t="s">
        <v>647</v>
      </c>
      <c r="S258" s="76" t="s">
        <v>541</v>
      </c>
      <c r="T258" s="76" t="s">
        <v>560</v>
      </c>
    </row>
    <row r="259" spans="18:20" x14ac:dyDescent="0.25">
      <c r="R259" s="76" t="s">
        <v>648</v>
      </c>
      <c r="S259" s="76" t="s">
        <v>541</v>
      </c>
      <c r="T259" s="76" t="s">
        <v>560</v>
      </c>
    </row>
    <row r="260" spans="18:20" x14ac:dyDescent="0.25">
      <c r="R260" s="76" t="s">
        <v>649</v>
      </c>
      <c r="S260" s="76" t="s">
        <v>541</v>
      </c>
      <c r="T260" s="76" t="s">
        <v>560</v>
      </c>
    </row>
    <row r="261" spans="18:20" x14ac:dyDescent="0.25">
      <c r="R261" s="76" t="s">
        <v>650</v>
      </c>
      <c r="S261" s="76" t="s">
        <v>541</v>
      </c>
      <c r="T261" s="76" t="s">
        <v>560</v>
      </c>
    </row>
    <row r="262" spans="18:20" x14ac:dyDescent="0.25">
      <c r="R262" s="76" t="s">
        <v>651</v>
      </c>
      <c r="S262" s="76" t="s">
        <v>541</v>
      </c>
      <c r="T262" s="76" t="s">
        <v>560</v>
      </c>
    </row>
    <row r="263" spans="18:20" x14ac:dyDescent="0.25">
      <c r="R263" s="76" t="s">
        <v>652</v>
      </c>
      <c r="S263" s="76" t="s">
        <v>541</v>
      </c>
      <c r="T263" s="76" t="s">
        <v>560</v>
      </c>
    </row>
    <row r="264" spans="18:20" x14ac:dyDescent="0.25">
      <c r="R264" s="76" t="s">
        <v>653</v>
      </c>
      <c r="S264" s="76" t="s">
        <v>541</v>
      </c>
      <c r="T264" s="76" t="s">
        <v>560</v>
      </c>
    </row>
    <row r="265" spans="18:20" x14ac:dyDescent="0.25">
      <c r="R265" s="76" t="s">
        <v>654</v>
      </c>
      <c r="S265" s="76" t="s">
        <v>541</v>
      </c>
      <c r="T265" s="76" t="s">
        <v>560</v>
      </c>
    </row>
    <row r="266" spans="18:20" x14ac:dyDescent="0.25">
      <c r="R266" s="76" t="s">
        <v>655</v>
      </c>
      <c r="S266" s="76" t="s">
        <v>541</v>
      </c>
      <c r="T266" s="76" t="s">
        <v>560</v>
      </c>
    </row>
    <row r="267" spans="18:20" x14ac:dyDescent="0.25">
      <c r="R267" s="76" t="s">
        <v>656</v>
      </c>
      <c r="S267" s="76" t="s">
        <v>541</v>
      </c>
      <c r="T267" s="76" t="s">
        <v>560</v>
      </c>
    </row>
    <row r="268" spans="18:20" x14ac:dyDescent="0.25">
      <c r="R268" s="76" t="s">
        <v>657</v>
      </c>
      <c r="S268" s="76" t="s">
        <v>541</v>
      </c>
      <c r="T268" s="76" t="s">
        <v>560</v>
      </c>
    </row>
    <row r="269" spans="18:20" x14ac:dyDescent="0.25">
      <c r="R269" s="76" t="s">
        <v>658</v>
      </c>
      <c r="S269" s="76" t="s">
        <v>541</v>
      </c>
      <c r="T269" s="76" t="s">
        <v>560</v>
      </c>
    </row>
    <row r="270" spans="18:20" x14ac:dyDescent="0.25">
      <c r="R270" s="76" t="s">
        <v>659</v>
      </c>
      <c r="S270" s="76" t="s">
        <v>541</v>
      </c>
      <c r="T270" s="76" t="s">
        <v>560</v>
      </c>
    </row>
    <row r="271" spans="18:20" x14ac:dyDescent="0.25">
      <c r="R271" s="76" t="s">
        <v>660</v>
      </c>
      <c r="S271" s="76" t="s">
        <v>541</v>
      </c>
      <c r="T271" s="76" t="s">
        <v>560</v>
      </c>
    </row>
    <row r="272" spans="18:20" x14ac:dyDescent="0.25">
      <c r="R272" s="76" t="s">
        <v>661</v>
      </c>
      <c r="S272" s="76" t="s">
        <v>541</v>
      </c>
      <c r="T272" s="76" t="s">
        <v>560</v>
      </c>
    </row>
    <row r="273" spans="18:20" x14ac:dyDescent="0.25">
      <c r="R273" s="76" t="s">
        <v>662</v>
      </c>
      <c r="S273" s="76" t="s">
        <v>541</v>
      </c>
      <c r="T273" s="76" t="s">
        <v>560</v>
      </c>
    </row>
    <row r="274" spans="18:20" x14ac:dyDescent="0.25">
      <c r="R274" s="76" t="s">
        <v>663</v>
      </c>
      <c r="S274" s="76" t="s">
        <v>541</v>
      </c>
      <c r="T274" s="76" t="s">
        <v>560</v>
      </c>
    </row>
    <row r="275" spans="18:20" x14ac:dyDescent="0.25">
      <c r="R275" s="76" t="s">
        <v>664</v>
      </c>
      <c r="S275" s="76" t="s">
        <v>541</v>
      </c>
      <c r="T275" s="76" t="s">
        <v>560</v>
      </c>
    </row>
    <row r="276" spans="18:20" x14ac:dyDescent="0.25">
      <c r="R276" s="76" t="s">
        <v>665</v>
      </c>
      <c r="S276" s="76" t="s">
        <v>541</v>
      </c>
      <c r="T276" s="76" t="s">
        <v>560</v>
      </c>
    </row>
    <row r="277" spans="18:20" x14ac:dyDescent="0.25">
      <c r="R277" s="76" t="s">
        <v>666</v>
      </c>
      <c r="S277" s="76" t="s">
        <v>541</v>
      </c>
      <c r="T277" s="76" t="s">
        <v>560</v>
      </c>
    </row>
    <row r="278" spans="18:20" x14ac:dyDescent="0.25">
      <c r="R278" s="76" t="s">
        <v>667</v>
      </c>
      <c r="S278" s="76" t="s">
        <v>541</v>
      </c>
      <c r="T278" s="76" t="s">
        <v>560</v>
      </c>
    </row>
    <row r="279" spans="18:20" x14ac:dyDescent="0.25">
      <c r="R279" s="76" t="s">
        <v>668</v>
      </c>
      <c r="S279" s="76" t="s">
        <v>541</v>
      </c>
      <c r="T279" s="76" t="s">
        <v>560</v>
      </c>
    </row>
    <row r="280" spans="18:20" x14ac:dyDescent="0.25">
      <c r="R280" s="76" t="s">
        <v>669</v>
      </c>
      <c r="S280" s="76" t="s">
        <v>541</v>
      </c>
      <c r="T280" s="76" t="s">
        <v>560</v>
      </c>
    </row>
    <row r="281" spans="18:20" x14ac:dyDescent="0.25">
      <c r="R281" s="76" t="s">
        <v>670</v>
      </c>
      <c r="S281" s="76" t="s">
        <v>541</v>
      </c>
      <c r="T281" s="76" t="s">
        <v>560</v>
      </c>
    </row>
    <row r="282" spans="18:20" x14ac:dyDescent="0.25">
      <c r="R282" s="76" t="s">
        <v>671</v>
      </c>
      <c r="S282" s="76" t="s">
        <v>541</v>
      </c>
      <c r="T282" s="76" t="s">
        <v>560</v>
      </c>
    </row>
    <row r="283" spans="18:20" x14ac:dyDescent="0.25">
      <c r="R283" s="76" t="s">
        <v>672</v>
      </c>
      <c r="S283" s="76" t="s">
        <v>541</v>
      </c>
      <c r="T283" s="76" t="s">
        <v>560</v>
      </c>
    </row>
    <row r="284" spans="18:20" x14ac:dyDescent="0.25">
      <c r="R284" s="76" t="s">
        <v>673</v>
      </c>
      <c r="S284" s="76" t="s">
        <v>541</v>
      </c>
      <c r="T284" s="76" t="s">
        <v>560</v>
      </c>
    </row>
    <row r="285" spans="18:20" x14ac:dyDescent="0.25">
      <c r="R285" s="76" t="s">
        <v>674</v>
      </c>
      <c r="S285" s="76" t="s">
        <v>541</v>
      </c>
      <c r="T285" s="76" t="s">
        <v>560</v>
      </c>
    </row>
    <row r="286" spans="18:20" x14ac:dyDescent="0.25">
      <c r="R286" s="76" t="s">
        <v>675</v>
      </c>
      <c r="S286" s="76" t="s">
        <v>541</v>
      </c>
      <c r="T286" s="76" t="s">
        <v>560</v>
      </c>
    </row>
    <row r="287" spans="18:20" x14ac:dyDescent="0.25">
      <c r="R287" s="76" t="s">
        <v>676</v>
      </c>
      <c r="S287" s="76" t="s">
        <v>541</v>
      </c>
      <c r="T287" s="76" t="s">
        <v>560</v>
      </c>
    </row>
    <row r="288" spans="18:20" x14ac:dyDescent="0.25">
      <c r="R288" s="76" t="s">
        <v>677</v>
      </c>
      <c r="S288" s="76" t="s">
        <v>553</v>
      </c>
      <c r="T288" s="76" t="s">
        <v>560</v>
      </c>
    </row>
    <row r="289" spans="18:20" x14ac:dyDescent="0.25">
      <c r="R289" s="76" t="s">
        <v>678</v>
      </c>
      <c r="S289" s="76" t="s">
        <v>553</v>
      </c>
      <c r="T289" s="76" t="s">
        <v>560</v>
      </c>
    </row>
    <row r="290" spans="18:20" x14ac:dyDescent="0.25">
      <c r="R290" s="76" t="s">
        <v>679</v>
      </c>
      <c r="S290" s="76" t="s">
        <v>553</v>
      </c>
      <c r="T290" s="76" t="s">
        <v>560</v>
      </c>
    </row>
    <row r="291" spans="18:20" x14ac:dyDescent="0.25">
      <c r="R291" s="76" t="s">
        <v>680</v>
      </c>
      <c r="S291" s="76" t="s">
        <v>553</v>
      </c>
      <c r="T291" s="76" t="s">
        <v>560</v>
      </c>
    </row>
    <row r="292" spans="18:20" x14ac:dyDescent="0.25">
      <c r="R292" s="76" t="s">
        <v>681</v>
      </c>
      <c r="S292" s="76" t="s">
        <v>553</v>
      </c>
      <c r="T292" s="76" t="s">
        <v>560</v>
      </c>
    </row>
    <row r="293" spans="18:20" x14ac:dyDescent="0.25">
      <c r="R293" s="76" t="s">
        <v>682</v>
      </c>
      <c r="S293" s="76" t="s">
        <v>553</v>
      </c>
      <c r="T293" s="76" t="s">
        <v>560</v>
      </c>
    </row>
    <row r="294" spans="18:20" x14ac:dyDescent="0.25">
      <c r="R294" s="76" t="s">
        <v>683</v>
      </c>
      <c r="S294" s="76" t="s">
        <v>553</v>
      </c>
      <c r="T294" s="76" t="s">
        <v>560</v>
      </c>
    </row>
    <row r="295" spans="18:20" x14ac:dyDescent="0.25">
      <c r="R295" s="76" t="s">
        <v>684</v>
      </c>
      <c r="S295" s="76" t="s">
        <v>553</v>
      </c>
      <c r="T295" s="76" t="s">
        <v>560</v>
      </c>
    </row>
    <row r="296" spans="18:20" x14ac:dyDescent="0.25">
      <c r="R296" s="76" t="s">
        <v>685</v>
      </c>
      <c r="S296" s="76" t="s">
        <v>553</v>
      </c>
      <c r="T296" s="76" t="s">
        <v>560</v>
      </c>
    </row>
    <row r="297" spans="18:20" x14ac:dyDescent="0.25">
      <c r="R297" s="76" t="s">
        <v>686</v>
      </c>
      <c r="S297" s="76" t="s">
        <v>553</v>
      </c>
      <c r="T297" s="76" t="s">
        <v>560</v>
      </c>
    </row>
    <row r="298" spans="18:20" x14ac:dyDescent="0.25">
      <c r="R298" s="76" t="s">
        <v>687</v>
      </c>
      <c r="S298" s="76" t="s">
        <v>553</v>
      </c>
      <c r="T298" s="76" t="s">
        <v>560</v>
      </c>
    </row>
    <row r="299" spans="18:20" x14ac:dyDescent="0.25">
      <c r="R299" s="76" t="s">
        <v>688</v>
      </c>
      <c r="S299" s="76" t="s">
        <v>553</v>
      </c>
      <c r="T299" s="76" t="s">
        <v>560</v>
      </c>
    </row>
    <row r="300" spans="18:20" x14ac:dyDescent="0.25">
      <c r="R300" s="76" t="s">
        <v>689</v>
      </c>
      <c r="S300" s="76" t="s">
        <v>553</v>
      </c>
      <c r="T300" s="76" t="s">
        <v>560</v>
      </c>
    </row>
    <row r="301" spans="18:20" x14ac:dyDescent="0.25">
      <c r="R301" s="76" t="s">
        <v>690</v>
      </c>
      <c r="S301" s="76" t="s">
        <v>553</v>
      </c>
      <c r="T301" s="76" t="s">
        <v>560</v>
      </c>
    </row>
    <row r="302" spans="18:20" x14ac:dyDescent="0.25">
      <c r="R302" s="76" t="s">
        <v>691</v>
      </c>
      <c r="S302" s="76" t="s">
        <v>553</v>
      </c>
      <c r="T302" s="76" t="s">
        <v>560</v>
      </c>
    </row>
    <row r="303" spans="18:20" x14ac:dyDescent="0.25">
      <c r="R303" s="76" t="s">
        <v>692</v>
      </c>
      <c r="S303" s="76" t="s">
        <v>553</v>
      </c>
      <c r="T303" s="76" t="s">
        <v>560</v>
      </c>
    </row>
    <row r="304" spans="18:20" x14ac:dyDescent="0.25">
      <c r="R304" s="76" t="s">
        <v>693</v>
      </c>
      <c r="S304" s="76" t="s">
        <v>553</v>
      </c>
      <c r="T304" s="76" t="s">
        <v>560</v>
      </c>
    </row>
    <row r="305" spans="18:20" x14ac:dyDescent="0.25">
      <c r="R305" s="76" t="s">
        <v>694</v>
      </c>
      <c r="S305" s="76" t="s">
        <v>553</v>
      </c>
      <c r="T305" s="76" t="s">
        <v>560</v>
      </c>
    </row>
    <row r="306" spans="18:20" x14ac:dyDescent="0.25">
      <c r="R306" s="76" t="s">
        <v>695</v>
      </c>
      <c r="S306" s="76" t="s">
        <v>553</v>
      </c>
      <c r="T306" s="76" t="s">
        <v>560</v>
      </c>
    </row>
    <row r="307" spans="18:20" x14ac:dyDescent="0.25">
      <c r="R307" s="76" t="s">
        <v>696</v>
      </c>
      <c r="S307" s="76" t="s">
        <v>553</v>
      </c>
      <c r="T307" s="76" t="s">
        <v>560</v>
      </c>
    </row>
    <row r="308" spans="18:20" x14ac:dyDescent="0.25">
      <c r="R308" s="76" t="s">
        <v>697</v>
      </c>
      <c r="S308" s="76" t="s">
        <v>553</v>
      </c>
      <c r="T308" s="76" t="s">
        <v>560</v>
      </c>
    </row>
    <row r="309" spans="18:20" x14ac:dyDescent="0.25">
      <c r="R309" s="76" t="s">
        <v>698</v>
      </c>
      <c r="S309" s="76" t="s">
        <v>553</v>
      </c>
      <c r="T309" s="76" t="s">
        <v>560</v>
      </c>
    </row>
    <row r="310" spans="18:20" x14ac:dyDescent="0.25">
      <c r="R310" s="76" t="s">
        <v>699</v>
      </c>
      <c r="S310" s="76" t="s">
        <v>553</v>
      </c>
      <c r="T310" s="76" t="s">
        <v>560</v>
      </c>
    </row>
    <row r="311" spans="18:20" x14ac:dyDescent="0.25">
      <c r="R311" s="76" t="s">
        <v>700</v>
      </c>
      <c r="S311" s="76" t="s">
        <v>553</v>
      </c>
      <c r="T311" s="76" t="s">
        <v>560</v>
      </c>
    </row>
    <row r="312" spans="18:20" x14ac:dyDescent="0.25">
      <c r="R312" s="76" t="s">
        <v>701</v>
      </c>
      <c r="S312" s="76" t="s">
        <v>553</v>
      </c>
      <c r="T312" s="76" t="s">
        <v>560</v>
      </c>
    </row>
    <row r="313" spans="18:20" x14ac:dyDescent="0.25">
      <c r="R313" s="76" t="s">
        <v>702</v>
      </c>
      <c r="S313" s="76" t="s">
        <v>553</v>
      </c>
      <c r="T313" s="76" t="s">
        <v>560</v>
      </c>
    </row>
    <row r="314" spans="18:20" x14ac:dyDescent="0.25">
      <c r="R314" s="76" t="s">
        <v>703</v>
      </c>
      <c r="S314" s="76" t="s">
        <v>553</v>
      </c>
      <c r="T314" s="76" t="s">
        <v>560</v>
      </c>
    </row>
    <row r="315" spans="18:20" x14ac:dyDescent="0.25">
      <c r="R315" s="76" t="s">
        <v>704</v>
      </c>
      <c r="S315" s="76" t="s">
        <v>553</v>
      </c>
      <c r="T315" s="76" t="s">
        <v>560</v>
      </c>
    </row>
    <row r="316" spans="18:20" x14ac:dyDescent="0.25">
      <c r="R316" s="76" t="s">
        <v>705</v>
      </c>
      <c r="S316" s="76" t="s">
        <v>553</v>
      </c>
      <c r="T316" s="76" t="s">
        <v>560</v>
      </c>
    </row>
    <row r="317" spans="18:20" x14ac:dyDescent="0.25">
      <c r="R317" s="76" t="s">
        <v>706</v>
      </c>
      <c r="S317" s="76" t="s">
        <v>553</v>
      </c>
      <c r="T317" s="76" t="s">
        <v>560</v>
      </c>
    </row>
    <row r="318" spans="18:20" x14ac:dyDescent="0.25">
      <c r="R318" s="76" t="s">
        <v>707</v>
      </c>
      <c r="S318" s="76" t="s">
        <v>553</v>
      </c>
      <c r="T318" s="76" t="s">
        <v>560</v>
      </c>
    </row>
    <row r="319" spans="18:20" x14ac:dyDescent="0.25">
      <c r="R319" s="76" t="s">
        <v>708</v>
      </c>
      <c r="S319" s="76" t="s">
        <v>553</v>
      </c>
      <c r="T319" s="76" t="s">
        <v>560</v>
      </c>
    </row>
    <row r="320" spans="18:20" x14ac:dyDescent="0.25">
      <c r="R320" s="76" t="s">
        <v>709</v>
      </c>
      <c r="S320" s="76" t="s">
        <v>553</v>
      </c>
      <c r="T320" s="76" t="s">
        <v>560</v>
      </c>
    </row>
    <row r="321" spans="18:20" x14ac:dyDescent="0.25">
      <c r="R321" s="76" t="s">
        <v>710</v>
      </c>
      <c r="S321" s="76" t="s">
        <v>553</v>
      </c>
      <c r="T321" s="76" t="s">
        <v>560</v>
      </c>
    </row>
    <row r="322" spans="18:20" x14ac:dyDescent="0.25">
      <c r="R322" s="76" t="s">
        <v>711</v>
      </c>
      <c r="S322" s="76" t="s">
        <v>553</v>
      </c>
      <c r="T322" s="76" t="s">
        <v>560</v>
      </c>
    </row>
    <row r="323" spans="18:20" x14ac:dyDescent="0.25">
      <c r="R323" s="76" t="s">
        <v>712</v>
      </c>
      <c r="S323" s="76" t="s">
        <v>553</v>
      </c>
      <c r="T323" s="76" t="s">
        <v>560</v>
      </c>
    </row>
    <row r="324" spans="18:20" x14ac:dyDescent="0.25">
      <c r="R324" s="76" t="s">
        <v>713</v>
      </c>
      <c r="S324" s="76" t="s">
        <v>553</v>
      </c>
      <c r="T324" s="76" t="s">
        <v>560</v>
      </c>
    </row>
    <row r="325" spans="18:20" x14ac:dyDescent="0.25">
      <c r="R325" s="76" t="s">
        <v>714</v>
      </c>
      <c r="S325" s="76" t="s">
        <v>553</v>
      </c>
      <c r="T325" s="76" t="s">
        <v>560</v>
      </c>
    </row>
    <row r="326" spans="18:20" x14ac:dyDescent="0.25">
      <c r="R326" s="76" t="s">
        <v>715</v>
      </c>
      <c r="S326" s="76" t="s">
        <v>553</v>
      </c>
      <c r="T326" s="76" t="s">
        <v>560</v>
      </c>
    </row>
    <row r="327" spans="18:20" x14ac:dyDescent="0.25">
      <c r="R327" s="76" t="s">
        <v>716</v>
      </c>
      <c r="S327" s="76" t="s">
        <v>553</v>
      </c>
      <c r="T327" s="76" t="s">
        <v>560</v>
      </c>
    </row>
    <row r="328" spans="18:20" x14ac:dyDescent="0.25">
      <c r="R328" s="76" t="s">
        <v>717</v>
      </c>
      <c r="S328" s="76" t="s">
        <v>553</v>
      </c>
      <c r="T328" s="76" t="s">
        <v>560</v>
      </c>
    </row>
    <row r="329" spans="18:20" x14ac:dyDescent="0.25">
      <c r="R329" s="76" t="s">
        <v>718</v>
      </c>
      <c r="S329" s="76" t="s">
        <v>553</v>
      </c>
      <c r="T329" s="76" t="s">
        <v>560</v>
      </c>
    </row>
    <row r="330" spans="18:20" x14ac:dyDescent="0.25">
      <c r="R330" s="76" t="s">
        <v>719</v>
      </c>
      <c r="S330" s="76" t="s">
        <v>553</v>
      </c>
      <c r="T330" s="76" t="s">
        <v>560</v>
      </c>
    </row>
    <row r="331" spans="18:20" x14ac:dyDescent="0.25">
      <c r="R331" s="76" t="s">
        <v>720</v>
      </c>
      <c r="S331" s="76" t="s">
        <v>553</v>
      </c>
      <c r="T331" s="76" t="s">
        <v>560</v>
      </c>
    </row>
    <row r="332" spans="18:20" x14ac:dyDescent="0.25">
      <c r="R332" s="76" t="s">
        <v>721</v>
      </c>
      <c r="S332" s="76" t="s">
        <v>553</v>
      </c>
      <c r="T332" s="76" t="s">
        <v>560</v>
      </c>
    </row>
    <row r="333" spans="18:20" x14ac:dyDescent="0.25">
      <c r="R333" s="76" t="s">
        <v>722</v>
      </c>
      <c r="S333" s="76" t="s">
        <v>553</v>
      </c>
      <c r="T333" s="76" t="s">
        <v>560</v>
      </c>
    </row>
    <row r="334" spans="18:20" x14ac:dyDescent="0.25">
      <c r="R334" s="76" t="s">
        <v>723</v>
      </c>
      <c r="S334" s="76" t="s">
        <v>553</v>
      </c>
      <c r="T334" s="76" t="s">
        <v>560</v>
      </c>
    </row>
    <row r="335" spans="18:20" x14ac:dyDescent="0.25">
      <c r="R335" s="76" t="s">
        <v>724</v>
      </c>
      <c r="S335" s="76" t="s">
        <v>553</v>
      </c>
      <c r="T335" s="76" t="s">
        <v>560</v>
      </c>
    </row>
    <row r="336" spans="18:20" x14ac:dyDescent="0.25">
      <c r="R336" s="76" t="s">
        <v>725</v>
      </c>
      <c r="S336" s="76" t="s">
        <v>545</v>
      </c>
      <c r="T336" s="76" t="s">
        <v>560</v>
      </c>
    </row>
    <row r="337" spans="18:20" x14ac:dyDescent="0.25">
      <c r="R337" s="76" t="s">
        <v>726</v>
      </c>
      <c r="S337" s="76" t="s">
        <v>545</v>
      </c>
      <c r="T337" s="76" t="s">
        <v>560</v>
      </c>
    </row>
    <row r="338" spans="18:20" x14ac:dyDescent="0.25">
      <c r="R338" s="76" t="s">
        <v>727</v>
      </c>
      <c r="S338" s="76" t="s">
        <v>545</v>
      </c>
      <c r="T338" s="76" t="s">
        <v>560</v>
      </c>
    </row>
    <row r="339" spans="18:20" x14ac:dyDescent="0.25">
      <c r="R339" s="76" t="s">
        <v>728</v>
      </c>
      <c r="S339" s="76" t="s">
        <v>545</v>
      </c>
      <c r="T339" s="76" t="s">
        <v>560</v>
      </c>
    </row>
    <row r="340" spans="18:20" x14ac:dyDescent="0.25">
      <c r="R340" s="76" t="s">
        <v>729</v>
      </c>
      <c r="S340" s="76" t="s">
        <v>545</v>
      </c>
      <c r="T340" s="76" t="s">
        <v>560</v>
      </c>
    </row>
    <row r="341" spans="18:20" x14ac:dyDescent="0.25">
      <c r="R341" s="76" t="s">
        <v>730</v>
      </c>
      <c r="S341" s="76" t="s">
        <v>545</v>
      </c>
      <c r="T341" s="76" t="s">
        <v>560</v>
      </c>
    </row>
    <row r="342" spans="18:20" x14ac:dyDescent="0.25">
      <c r="R342" s="76" t="s">
        <v>731</v>
      </c>
      <c r="S342" s="76" t="s">
        <v>545</v>
      </c>
      <c r="T342" s="76" t="s">
        <v>560</v>
      </c>
    </row>
    <row r="343" spans="18:20" x14ac:dyDescent="0.25">
      <c r="R343" s="76" t="s">
        <v>732</v>
      </c>
      <c r="S343" s="76" t="s">
        <v>545</v>
      </c>
      <c r="T343" s="76" t="s">
        <v>560</v>
      </c>
    </row>
    <row r="344" spans="18:20" x14ac:dyDescent="0.25">
      <c r="R344" s="76" t="s">
        <v>733</v>
      </c>
      <c r="S344" s="76" t="s">
        <v>545</v>
      </c>
      <c r="T344" s="76" t="s">
        <v>560</v>
      </c>
    </row>
    <row r="345" spans="18:20" x14ac:dyDescent="0.25">
      <c r="R345" s="76" t="s">
        <v>734</v>
      </c>
      <c r="S345" s="76" t="s">
        <v>545</v>
      </c>
      <c r="T345" s="76" t="s">
        <v>560</v>
      </c>
    </row>
    <row r="346" spans="18:20" x14ac:dyDescent="0.25">
      <c r="R346" s="76" t="s">
        <v>735</v>
      </c>
      <c r="S346" s="76" t="s">
        <v>545</v>
      </c>
      <c r="T346" s="76" t="s">
        <v>560</v>
      </c>
    </row>
    <row r="347" spans="18:20" x14ac:dyDescent="0.25">
      <c r="R347" s="76" t="s">
        <v>736</v>
      </c>
      <c r="S347" s="76" t="s">
        <v>545</v>
      </c>
      <c r="T347" s="76" t="s">
        <v>560</v>
      </c>
    </row>
    <row r="348" spans="18:20" x14ac:dyDescent="0.25">
      <c r="R348" s="76" t="s">
        <v>737</v>
      </c>
      <c r="S348" s="76" t="s">
        <v>545</v>
      </c>
      <c r="T348" s="76" t="s">
        <v>560</v>
      </c>
    </row>
    <row r="349" spans="18:20" x14ac:dyDescent="0.25">
      <c r="R349" s="76" t="s">
        <v>738</v>
      </c>
      <c r="S349" s="76" t="s">
        <v>545</v>
      </c>
      <c r="T349" s="76" t="s">
        <v>560</v>
      </c>
    </row>
    <row r="350" spans="18:20" x14ac:dyDescent="0.25">
      <c r="R350" s="76" t="s">
        <v>739</v>
      </c>
      <c r="S350" s="76" t="s">
        <v>545</v>
      </c>
      <c r="T350" s="76" t="s">
        <v>560</v>
      </c>
    </row>
    <row r="351" spans="18:20" x14ac:dyDescent="0.25">
      <c r="R351" s="76" t="s">
        <v>740</v>
      </c>
      <c r="S351" s="76" t="s">
        <v>545</v>
      </c>
      <c r="T351" s="76" t="s">
        <v>560</v>
      </c>
    </row>
    <row r="352" spans="18:20" x14ac:dyDescent="0.25">
      <c r="R352" s="76" t="s">
        <v>741</v>
      </c>
      <c r="S352" s="76" t="s">
        <v>545</v>
      </c>
      <c r="T352" s="76" t="s">
        <v>560</v>
      </c>
    </row>
    <row r="353" spans="18:20" x14ac:dyDescent="0.25">
      <c r="R353" s="76" t="s">
        <v>742</v>
      </c>
      <c r="S353" s="76" t="s">
        <v>545</v>
      </c>
      <c r="T353" s="76" t="s">
        <v>560</v>
      </c>
    </row>
    <row r="354" spans="18:20" x14ac:dyDescent="0.25">
      <c r="R354" s="76" t="s">
        <v>743</v>
      </c>
      <c r="S354" s="76" t="s">
        <v>545</v>
      </c>
      <c r="T354" s="76" t="s">
        <v>560</v>
      </c>
    </row>
    <row r="355" spans="18:20" x14ac:dyDescent="0.25">
      <c r="R355" s="76" t="s">
        <v>744</v>
      </c>
      <c r="S355" s="76" t="s">
        <v>545</v>
      </c>
      <c r="T355" s="76" t="s">
        <v>560</v>
      </c>
    </row>
    <row r="356" spans="18:20" x14ac:dyDescent="0.25">
      <c r="R356" s="76" t="s">
        <v>745</v>
      </c>
      <c r="S356" s="76" t="s">
        <v>545</v>
      </c>
      <c r="T356" s="76" t="s">
        <v>560</v>
      </c>
    </row>
    <row r="357" spans="18:20" x14ac:dyDescent="0.25">
      <c r="R357" s="76" t="s">
        <v>746</v>
      </c>
      <c r="S357" s="76" t="s">
        <v>545</v>
      </c>
      <c r="T357" s="76" t="s">
        <v>560</v>
      </c>
    </row>
    <row r="358" spans="18:20" x14ac:dyDescent="0.25">
      <c r="R358" s="76" t="s">
        <v>747</v>
      </c>
      <c r="S358" s="76" t="s">
        <v>545</v>
      </c>
      <c r="T358" s="76" t="s">
        <v>560</v>
      </c>
    </row>
    <row r="359" spans="18:20" x14ac:dyDescent="0.25">
      <c r="R359" s="76" t="s">
        <v>748</v>
      </c>
      <c r="S359" s="76" t="s">
        <v>545</v>
      </c>
      <c r="T359" s="76" t="s">
        <v>560</v>
      </c>
    </row>
    <row r="360" spans="18:20" x14ac:dyDescent="0.25">
      <c r="R360" s="76" t="s">
        <v>749</v>
      </c>
      <c r="S360" s="76" t="s">
        <v>545</v>
      </c>
      <c r="T360" s="76" t="s">
        <v>560</v>
      </c>
    </row>
    <row r="361" spans="18:20" x14ac:dyDescent="0.25">
      <c r="R361" s="76" t="s">
        <v>750</v>
      </c>
      <c r="S361" s="76" t="s">
        <v>545</v>
      </c>
      <c r="T361" s="76" t="s">
        <v>560</v>
      </c>
    </row>
    <row r="362" spans="18:20" x14ac:dyDescent="0.25">
      <c r="R362" s="76" t="s">
        <v>751</v>
      </c>
      <c r="S362" s="76" t="s">
        <v>545</v>
      </c>
      <c r="T362" s="76" t="s">
        <v>560</v>
      </c>
    </row>
    <row r="363" spans="18:20" x14ac:dyDescent="0.25">
      <c r="R363" s="76" t="s">
        <v>752</v>
      </c>
      <c r="S363" s="76" t="s">
        <v>545</v>
      </c>
      <c r="T363" s="76" t="s">
        <v>560</v>
      </c>
    </row>
    <row r="364" spans="18:20" x14ac:dyDescent="0.25">
      <c r="R364" s="76" t="s">
        <v>753</v>
      </c>
      <c r="S364" s="76" t="s">
        <v>545</v>
      </c>
      <c r="T364" s="76" t="s">
        <v>560</v>
      </c>
    </row>
    <row r="365" spans="18:20" x14ac:dyDescent="0.25">
      <c r="R365" s="76" t="s">
        <v>754</v>
      </c>
      <c r="S365" s="76" t="s">
        <v>545</v>
      </c>
      <c r="T365" s="76" t="s">
        <v>560</v>
      </c>
    </row>
    <row r="366" spans="18:20" x14ac:dyDescent="0.25">
      <c r="R366" s="76" t="s">
        <v>755</v>
      </c>
      <c r="S366" s="76" t="s">
        <v>545</v>
      </c>
      <c r="T366" s="76" t="s">
        <v>560</v>
      </c>
    </row>
    <row r="367" spans="18:20" x14ac:dyDescent="0.25">
      <c r="R367" s="76" t="s">
        <v>756</v>
      </c>
      <c r="S367" s="76" t="s">
        <v>545</v>
      </c>
      <c r="T367" s="76" t="s">
        <v>560</v>
      </c>
    </row>
    <row r="368" spans="18:20" x14ac:dyDescent="0.25">
      <c r="R368" s="76" t="s">
        <v>757</v>
      </c>
      <c r="S368" s="76" t="s">
        <v>545</v>
      </c>
      <c r="T368" s="76" t="s">
        <v>560</v>
      </c>
    </row>
    <row r="369" spans="18:20" x14ac:dyDescent="0.25">
      <c r="R369" s="76" t="s">
        <v>758</v>
      </c>
      <c r="S369" s="76" t="s">
        <v>545</v>
      </c>
      <c r="T369" s="76" t="s">
        <v>560</v>
      </c>
    </row>
    <row r="370" spans="18:20" x14ac:dyDescent="0.25">
      <c r="R370" s="76" t="s">
        <v>759</v>
      </c>
      <c r="S370" s="76" t="s">
        <v>545</v>
      </c>
      <c r="T370" s="76" t="s">
        <v>560</v>
      </c>
    </row>
    <row r="371" spans="18:20" x14ac:dyDescent="0.25">
      <c r="R371" s="76" t="s">
        <v>760</v>
      </c>
      <c r="S371" s="76" t="s">
        <v>545</v>
      </c>
      <c r="T371" s="76" t="s">
        <v>560</v>
      </c>
    </row>
    <row r="372" spans="18:20" x14ac:dyDescent="0.25">
      <c r="R372" s="76" t="s">
        <v>761</v>
      </c>
      <c r="S372" s="76" t="s">
        <v>545</v>
      </c>
      <c r="T372" s="76" t="s">
        <v>560</v>
      </c>
    </row>
    <row r="373" spans="18:20" x14ac:dyDescent="0.25">
      <c r="R373" s="76" t="s">
        <v>762</v>
      </c>
      <c r="S373" s="76" t="s">
        <v>545</v>
      </c>
      <c r="T373" s="76" t="s">
        <v>560</v>
      </c>
    </row>
    <row r="374" spans="18:20" x14ac:dyDescent="0.25">
      <c r="R374" s="76" t="s">
        <v>763</v>
      </c>
      <c r="S374" s="76" t="s">
        <v>545</v>
      </c>
      <c r="T374" s="76" t="s">
        <v>560</v>
      </c>
    </row>
    <row r="375" spans="18:20" x14ac:dyDescent="0.25">
      <c r="R375" s="76" t="s">
        <v>764</v>
      </c>
      <c r="S375" s="76" t="s">
        <v>545</v>
      </c>
      <c r="T375" s="76" t="s">
        <v>560</v>
      </c>
    </row>
    <row r="376" spans="18:20" x14ac:dyDescent="0.25">
      <c r="R376" s="76" t="s">
        <v>765</v>
      </c>
      <c r="S376" s="76" t="s">
        <v>545</v>
      </c>
      <c r="T376" s="76" t="s">
        <v>560</v>
      </c>
    </row>
    <row r="377" spans="18:20" x14ac:dyDescent="0.25">
      <c r="R377" s="76" t="s">
        <v>766</v>
      </c>
      <c r="S377" s="76" t="s">
        <v>545</v>
      </c>
      <c r="T377" s="76" t="s">
        <v>560</v>
      </c>
    </row>
    <row r="378" spans="18:20" x14ac:dyDescent="0.25">
      <c r="R378" s="76" t="s">
        <v>767</v>
      </c>
      <c r="S378" s="76" t="s">
        <v>545</v>
      </c>
      <c r="T378" s="76" t="s">
        <v>560</v>
      </c>
    </row>
    <row r="379" spans="18:20" x14ac:dyDescent="0.25">
      <c r="R379" s="76" t="s">
        <v>768</v>
      </c>
      <c r="S379" s="76" t="s">
        <v>545</v>
      </c>
      <c r="T379" s="76" t="s">
        <v>560</v>
      </c>
    </row>
    <row r="380" spans="18:20" x14ac:dyDescent="0.25">
      <c r="R380" s="76" t="s">
        <v>769</v>
      </c>
      <c r="S380" s="76" t="s">
        <v>545</v>
      </c>
      <c r="T380" s="76" t="s">
        <v>560</v>
      </c>
    </row>
    <row r="381" spans="18:20" x14ac:dyDescent="0.25">
      <c r="R381" s="76" t="s">
        <v>770</v>
      </c>
      <c r="S381" s="76" t="s">
        <v>545</v>
      </c>
      <c r="T381" s="76" t="s">
        <v>560</v>
      </c>
    </row>
    <row r="382" spans="18:20" x14ac:dyDescent="0.25">
      <c r="R382" s="76" t="s">
        <v>771</v>
      </c>
      <c r="S382" s="76" t="s">
        <v>545</v>
      </c>
      <c r="T382" s="76" t="s">
        <v>560</v>
      </c>
    </row>
    <row r="383" spans="18:20" x14ac:dyDescent="0.25">
      <c r="R383" s="76" t="s">
        <v>772</v>
      </c>
      <c r="S383" s="76" t="s">
        <v>545</v>
      </c>
      <c r="T383" s="76" t="s">
        <v>560</v>
      </c>
    </row>
    <row r="384" spans="18:20" x14ac:dyDescent="0.25">
      <c r="R384" s="76" t="s">
        <v>773</v>
      </c>
      <c r="S384" s="76" t="s">
        <v>545</v>
      </c>
      <c r="T384" s="76" t="s">
        <v>560</v>
      </c>
    </row>
    <row r="385" spans="18:20" x14ac:dyDescent="0.25">
      <c r="R385" s="76" t="s">
        <v>774</v>
      </c>
      <c r="S385" s="76" t="s">
        <v>545</v>
      </c>
      <c r="T385" s="76" t="s">
        <v>560</v>
      </c>
    </row>
    <row r="386" spans="18:20" x14ac:dyDescent="0.25">
      <c r="R386" s="76" t="s">
        <v>775</v>
      </c>
      <c r="S386" s="76" t="s">
        <v>545</v>
      </c>
      <c r="T386" s="76" t="s">
        <v>560</v>
      </c>
    </row>
    <row r="387" spans="18:20" x14ac:dyDescent="0.25">
      <c r="R387" s="76" t="s">
        <v>776</v>
      </c>
      <c r="S387" s="76" t="s">
        <v>545</v>
      </c>
      <c r="T387" s="76" t="s">
        <v>560</v>
      </c>
    </row>
    <row r="388" spans="18:20" x14ac:dyDescent="0.25">
      <c r="R388" s="76" t="s">
        <v>777</v>
      </c>
      <c r="S388" s="76" t="s">
        <v>545</v>
      </c>
      <c r="T388" s="76" t="s">
        <v>560</v>
      </c>
    </row>
    <row r="389" spans="18:20" x14ac:dyDescent="0.25">
      <c r="R389" s="76" t="s">
        <v>778</v>
      </c>
      <c r="S389" s="76" t="s">
        <v>545</v>
      </c>
      <c r="T389" s="76" t="s">
        <v>560</v>
      </c>
    </row>
    <row r="390" spans="18:20" x14ac:dyDescent="0.25">
      <c r="R390" s="76" t="s">
        <v>779</v>
      </c>
      <c r="S390" s="76" t="s">
        <v>545</v>
      </c>
      <c r="T390" s="76" t="s">
        <v>560</v>
      </c>
    </row>
    <row r="391" spans="18:20" x14ac:dyDescent="0.25">
      <c r="R391" s="76" t="s">
        <v>780</v>
      </c>
      <c r="S391" s="76" t="s">
        <v>545</v>
      </c>
      <c r="T391" s="76" t="s">
        <v>560</v>
      </c>
    </row>
    <row r="392" spans="18:20" x14ac:dyDescent="0.25">
      <c r="R392" s="76" t="s">
        <v>781</v>
      </c>
      <c r="S392" s="76" t="s">
        <v>545</v>
      </c>
      <c r="T392" s="76" t="s">
        <v>560</v>
      </c>
    </row>
    <row r="393" spans="18:20" x14ac:dyDescent="0.25">
      <c r="R393" s="76" t="s">
        <v>782</v>
      </c>
      <c r="S393" s="76" t="s">
        <v>545</v>
      </c>
      <c r="T393" s="76" t="s">
        <v>560</v>
      </c>
    </row>
    <row r="394" spans="18:20" x14ac:dyDescent="0.25">
      <c r="R394" s="76" t="s">
        <v>783</v>
      </c>
      <c r="S394" s="76" t="s">
        <v>545</v>
      </c>
      <c r="T394" s="76" t="s">
        <v>560</v>
      </c>
    </row>
    <row r="395" spans="18:20" x14ac:dyDescent="0.25">
      <c r="R395" s="76" t="s">
        <v>784</v>
      </c>
      <c r="S395" s="76" t="s">
        <v>545</v>
      </c>
      <c r="T395" s="76" t="s">
        <v>560</v>
      </c>
    </row>
    <row r="396" spans="18:20" x14ac:dyDescent="0.25">
      <c r="R396" s="76" t="s">
        <v>785</v>
      </c>
      <c r="S396" s="76" t="s">
        <v>545</v>
      </c>
      <c r="T396" s="76" t="s">
        <v>560</v>
      </c>
    </row>
    <row r="397" spans="18:20" x14ac:dyDescent="0.25">
      <c r="R397" s="76" t="s">
        <v>786</v>
      </c>
      <c r="S397" s="76" t="s">
        <v>545</v>
      </c>
      <c r="T397" s="76" t="s">
        <v>560</v>
      </c>
    </row>
    <row r="398" spans="18:20" x14ac:dyDescent="0.25">
      <c r="R398" s="76" t="s">
        <v>787</v>
      </c>
      <c r="S398" s="76" t="s">
        <v>545</v>
      </c>
      <c r="T398" s="76" t="s">
        <v>560</v>
      </c>
    </row>
    <row r="399" spans="18:20" x14ac:dyDescent="0.25">
      <c r="R399" s="76" t="s">
        <v>788</v>
      </c>
      <c r="S399" s="76" t="s">
        <v>545</v>
      </c>
      <c r="T399" s="76" t="s">
        <v>560</v>
      </c>
    </row>
    <row r="400" spans="18:20" x14ac:dyDescent="0.25">
      <c r="R400" s="76" t="s">
        <v>789</v>
      </c>
      <c r="S400" s="76" t="s">
        <v>545</v>
      </c>
      <c r="T400" s="76" t="s">
        <v>560</v>
      </c>
    </row>
    <row r="401" spans="18:20" x14ac:dyDescent="0.25">
      <c r="R401" s="76" t="s">
        <v>790</v>
      </c>
      <c r="S401" s="76" t="s">
        <v>545</v>
      </c>
      <c r="T401" s="76" t="s">
        <v>560</v>
      </c>
    </row>
    <row r="402" spans="18:20" x14ac:dyDescent="0.25">
      <c r="R402" s="76" t="s">
        <v>791</v>
      </c>
      <c r="S402" s="76" t="s">
        <v>545</v>
      </c>
      <c r="T402" s="76" t="s">
        <v>560</v>
      </c>
    </row>
    <row r="403" spans="18:20" x14ac:dyDescent="0.25">
      <c r="R403" s="76" t="s">
        <v>792</v>
      </c>
      <c r="S403" s="76" t="s">
        <v>545</v>
      </c>
      <c r="T403" s="76" t="s">
        <v>560</v>
      </c>
    </row>
    <row r="404" spans="18:20" x14ac:dyDescent="0.25">
      <c r="R404" s="76" t="s">
        <v>793</v>
      </c>
      <c r="S404" s="76" t="s">
        <v>545</v>
      </c>
      <c r="T404" s="76" t="s">
        <v>560</v>
      </c>
    </row>
    <row r="405" spans="18:20" x14ac:dyDescent="0.25">
      <c r="R405" s="76" t="s">
        <v>794</v>
      </c>
      <c r="S405" s="76" t="s">
        <v>545</v>
      </c>
      <c r="T405" s="76" t="s">
        <v>560</v>
      </c>
    </row>
    <row r="406" spans="18:20" x14ac:dyDescent="0.25">
      <c r="R406" s="76" t="s">
        <v>795</v>
      </c>
      <c r="S406" s="76" t="s">
        <v>545</v>
      </c>
      <c r="T406" s="76" t="s">
        <v>560</v>
      </c>
    </row>
    <row r="407" spans="18:20" x14ac:dyDescent="0.25">
      <c r="R407" s="76" t="s">
        <v>796</v>
      </c>
      <c r="S407" s="76" t="s">
        <v>545</v>
      </c>
      <c r="T407" s="76" t="s">
        <v>560</v>
      </c>
    </row>
    <row r="408" spans="18:20" x14ac:dyDescent="0.25">
      <c r="R408" s="76" t="s">
        <v>797</v>
      </c>
      <c r="S408" s="76" t="s">
        <v>545</v>
      </c>
      <c r="T408" s="76" t="s">
        <v>560</v>
      </c>
    </row>
    <row r="409" spans="18:20" x14ac:dyDescent="0.25">
      <c r="R409" s="76" t="s">
        <v>798</v>
      </c>
      <c r="S409" s="76" t="s">
        <v>545</v>
      </c>
      <c r="T409" s="76" t="s">
        <v>560</v>
      </c>
    </row>
    <row r="410" spans="18:20" x14ac:dyDescent="0.25">
      <c r="R410" s="76" t="s">
        <v>799</v>
      </c>
      <c r="S410" s="76" t="s">
        <v>545</v>
      </c>
      <c r="T410" s="76" t="s">
        <v>560</v>
      </c>
    </row>
    <row r="411" spans="18:20" x14ac:dyDescent="0.25">
      <c r="R411" s="76" t="s">
        <v>800</v>
      </c>
      <c r="S411" s="76" t="s">
        <v>545</v>
      </c>
      <c r="T411" s="76" t="s">
        <v>560</v>
      </c>
    </row>
    <row r="412" spans="18:20" x14ac:dyDescent="0.25">
      <c r="R412" s="76" t="s">
        <v>801</v>
      </c>
      <c r="S412" s="76" t="s">
        <v>545</v>
      </c>
      <c r="T412" s="76" t="s">
        <v>560</v>
      </c>
    </row>
    <row r="413" spans="18:20" x14ac:dyDescent="0.25">
      <c r="R413" s="76" t="s">
        <v>802</v>
      </c>
      <c r="S413" s="76" t="s">
        <v>545</v>
      </c>
      <c r="T413" s="76" t="s">
        <v>560</v>
      </c>
    </row>
    <row r="414" spans="18:20" x14ac:dyDescent="0.25">
      <c r="R414" s="76" t="s">
        <v>803</v>
      </c>
      <c r="S414" s="76" t="s">
        <v>545</v>
      </c>
      <c r="T414" s="76" t="s">
        <v>560</v>
      </c>
    </row>
    <row r="415" spans="18:20" x14ac:dyDescent="0.25">
      <c r="R415" s="76" t="s">
        <v>804</v>
      </c>
      <c r="S415" s="76" t="s">
        <v>545</v>
      </c>
      <c r="T415" s="76" t="s">
        <v>560</v>
      </c>
    </row>
    <row r="416" spans="18:20" x14ac:dyDescent="0.25">
      <c r="R416" s="76" t="s">
        <v>805</v>
      </c>
      <c r="S416" s="76" t="s">
        <v>545</v>
      </c>
      <c r="T416" s="76" t="s">
        <v>560</v>
      </c>
    </row>
    <row r="417" spans="18:20" x14ac:dyDescent="0.25">
      <c r="R417" s="76" t="s">
        <v>806</v>
      </c>
      <c r="S417" s="76" t="s">
        <v>545</v>
      </c>
      <c r="T417" s="76" t="s">
        <v>560</v>
      </c>
    </row>
    <row r="418" spans="18:20" x14ac:dyDescent="0.25">
      <c r="R418" s="76" t="s">
        <v>807</v>
      </c>
      <c r="S418" s="76" t="s">
        <v>545</v>
      </c>
      <c r="T418" s="76" t="s">
        <v>560</v>
      </c>
    </row>
    <row r="419" spans="18:20" x14ac:dyDescent="0.25">
      <c r="R419" s="76" t="s">
        <v>808</v>
      </c>
      <c r="S419" s="76" t="s">
        <v>545</v>
      </c>
      <c r="T419" s="76" t="s">
        <v>560</v>
      </c>
    </row>
    <row r="420" spans="18:20" x14ac:dyDescent="0.25">
      <c r="R420" s="76" t="s">
        <v>809</v>
      </c>
      <c r="S420" s="76" t="s">
        <v>545</v>
      </c>
      <c r="T420" s="76" t="s">
        <v>560</v>
      </c>
    </row>
    <row r="421" spans="18:20" x14ac:dyDescent="0.25">
      <c r="R421" s="76" t="s">
        <v>810</v>
      </c>
      <c r="S421" s="76" t="s">
        <v>545</v>
      </c>
      <c r="T421" s="76" t="s">
        <v>560</v>
      </c>
    </row>
    <row r="422" spans="18:20" x14ac:dyDescent="0.25">
      <c r="R422" s="76" t="s">
        <v>811</v>
      </c>
      <c r="S422" s="76" t="s">
        <v>545</v>
      </c>
      <c r="T422" s="76" t="s">
        <v>560</v>
      </c>
    </row>
    <row r="423" spans="18:20" x14ac:dyDescent="0.25">
      <c r="R423" s="76" t="s">
        <v>812</v>
      </c>
      <c r="S423" s="76" t="s">
        <v>545</v>
      </c>
      <c r="T423" s="76" t="s">
        <v>560</v>
      </c>
    </row>
    <row r="424" spans="18:20" x14ac:dyDescent="0.25">
      <c r="R424" s="76" t="s">
        <v>813</v>
      </c>
      <c r="S424" s="76" t="s">
        <v>545</v>
      </c>
      <c r="T424" s="76" t="s">
        <v>560</v>
      </c>
    </row>
    <row r="425" spans="18:20" x14ac:dyDescent="0.25">
      <c r="R425" s="76" t="s">
        <v>814</v>
      </c>
      <c r="S425" s="76" t="s">
        <v>545</v>
      </c>
      <c r="T425" s="76" t="s">
        <v>560</v>
      </c>
    </row>
    <row r="426" spans="18:20" x14ac:dyDescent="0.25">
      <c r="R426" s="76" t="s">
        <v>815</v>
      </c>
      <c r="S426" s="76" t="s">
        <v>545</v>
      </c>
      <c r="T426" s="76" t="s">
        <v>560</v>
      </c>
    </row>
    <row r="427" spans="18:20" x14ac:dyDescent="0.25">
      <c r="R427" s="76" t="s">
        <v>816</v>
      </c>
      <c r="S427" s="76" t="s">
        <v>545</v>
      </c>
      <c r="T427" s="76" t="s">
        <v>560</v>
      </c>
    </row>
    <row r="428" spans="18:20" x14ac:dyDescent="0.25">
      <c r="R428" s="76" t="s">
        <v>817</v>
      </c>
      <c r="S428" s="76" t="s">
        <v>545</v>
      </c>
      <c r="T428" s="76" t="s">
        <v>560</v>
      </c>
    </row>
    <row r="429" spans="18:20" x14ac:dyDescent="0.25">
      <c r="R429" s="76" t="s">
        <v>818</v>
      </c>
      <c r="S429" s="76" t="s">
        <v>545</v>
      </c>
      <c r="T429" s="76" t="s">
        <v>560</v>
      </c>
    </row>
    <row r="430" spans="18:20" x14ac:dyDescent="0.25">
      <c r="R430" s="76" t="s">
        <v>819</v>
      </c>
      <c r="S430" s="76" t="s">
        <v>545</v>
      </c>
      <c r="T430" s="76" t="s">
        <v>560</v>
      </c>
    </row>
    <row r="431" spans="18:20" x14ac:dyDescent="0.25">
      <c r="R431" s="76" t="s">
        <v>820</v>
      </c>
      <c r="S431" s="76" t="s">
        <v>545</v>
      </c>
      <c r="T431" s="76" t="s">
        <v>560</v>
      </c>
    </row>
    <row r="432" spans="18:20" x14ac:dyDescent="0.25">
      <c r="R432" s="76" t="s">
        <v>821</v>
      </c>
      <c r="S432" s="76" t="s">
        <v>545</v>
      </c>
      <c r="T432" s="76" t="s">
        <v>560</v>
      </c>
    </row>
    <row r="433" spans="18:20" x14ac:dyDescent="0.25">
      <c r="R433" s="76" t="s">
        <v>822</v>
      </c>
      <c r="S433" s="76" t="s">
        <v>545</v>
      </c>
      <c r="T433" s="76" t="s">
        <v>560</v>
      </c>
    </row>
    <row r="434" spans="18:20" x14ac:dyDescent="0.25">
      <c r="R434" s="76" t="s">
        <v>823</v>
      </c>
      <c r="S434" s="76" t="s">
        <v>545</v>
      </c>
      <c r="T434" s="76" t="s">
        <v>560</v>
      </c>
    </row>
    <row r="435" spans="18:20" x14ac:dyDescent="0.25">
      <c r="R435" s="76" t="s">
        <v>824</v>
      </c>
      <c r="S435" s="76" t="s">
        <v>545</v>
      </c>
      <c r="T435" s="76" t="s">
        <v>560</v>
      </c>
    </row>
    <row r="436" spans="18:20" x14ac:dyDescent="0.25">
      <c r="R436" s="76" t="s">
        <v>825</v>
      </c>
      <c r="S436" s="76" t="s">
        <v>545</v>
      </c>
      <c r="T436" s="76" t="s">
        <v>560</v>
      </c>
    </row>
    <row r="437" spans="18:20" x14ac:dyDescent="0.25">
      <c r="R437" s="76" t="s">
        <v>826</v>
      </c>
      <c r="S437" s="76" t="s">
        <v>545</v>
      </c>
      <c r="T437" s="76" t="s">
        <v>560</v>
      </c>
    </row>
    <row r="438" spans="18:20" x14ac:dyDescent="0.25">
      <c r="R438" s="76" t="s">
        <v>827</v>
      </c>
      <c r="S438" s="76" t="s">
        <v>545</v>
      </c>
      <c r="T438" s="76" t="s">
        <v>560</v>
      </c>
    </row>
    <row r="439" spans="18:20" x14ac:dyDescent="0.25">
      <c r="R439" s="76" t="s">
        <v>828</v>
      </c>
      <c r="S439" s="76" t="s">
        <v>545</v>
      </c>
      <c r="T439" s="76" t="s">
        <v>560</v>
      </c>
    </row>
    <row r="440" spans="18:20" x14ac:dyDescent="0.25">
      <c r="R440" s="76" t="s">
        <v>829</v>
      </c>
      <c r="S440" s="76" t="s">
        <v>545</v>
      </c>
      <c r="T440" s="76" t="s">
        <v>560</v>
      </c>
    </row>
    <row r="441" spans="18:20" x14ac:dyDescent="0.25">
      <c r="R441" s="76" t="s">
        <v>830</v>
      </c>
      <c r="S441" s="76" t="s">
        <v>545</v>
      </c>
      <c r="T441" s="76" t="s">
        <v>560</v>
      </c>
    </row>
    <row r="442" spans="18:20" x14ac:dyDescent="0.25">
      <c r="R442" s="76" t="s">
        <v>831</v>
      </c>
      <c r="S442" s="76" t="s">
        <v>545</v>
      </c>
      <c r="T442" s="76" t="s">
        <v>560</v>
      </c>
    </row>
    <row r="443" spans="18:20" x14ac:dyDescent="0.25">
      <c r="R443" s="76" t="s">
        <v>832</v>
      </c>
      <c r="S443" s="76" t="s">
        <v>545</v>
      </c>
      <c r="T443" s="76" t="s">
        <v>560</v>
      </c>
    </row>
    <row r="444" spans="18:20" x14ac:dyDescent="0.25">
      <c r="R444" s="76" t="s">
        <v>833</v>
      </c>
      <c r="S444" s="76" t="s">
        <v>545</v>
      </c>
      <c r="T444" s="76" t="s">
        <v>560</v>
      </c>
    </row>
    <row r="445" spans="18:20" x14ac:dyDescent="0.25">
      <c r="R445" s="76" t="s">
        <v>834</v>
      </c>
      <c r="S445" s="76" t="s">
        <v>545</v>
      </c>
      <c r="T445" s="76" t="s">
        <v>560</v>
      </c>
    </row>
    <row r="446" spans="18:20" x14ac:dyDescent="0.25">
      <c r="R446" s="76" t="s">
        <v>835</v>
      </c>
      <c r="S446" s="76" t="s">
        <v>545</v>
      </c>
      <c r="T446" s="76" t="s">
        <v>560</v>
      </c>
    </row>
    <row r="447" spans="18:20" x14ac:dyDescent="0.25">
      <c r="R447" s="76" t="s">
        <v>836</v>
      </c>
      <c r="S447" s="76" t="s">
        <v>545</v>
      </c>
      <c r="T447" s="76" t="s">
        <v>560</v>
      </c>
    </row>
    <row r="448" spans="18:20" x14ac:dyDescent="0.25">
      <c r="R448" s="76" t="s">
        <v>837</v>
      </c>
      <c r="S448" s="76" t="s">
        <v>545</v>
      </c>
      <c r="T448" s="76" t="s">
        <v>560</v>
      </c>
    </row>
    <row r="449" spans="18:20" x14ac:dyDescent="0.25">
      <c r="R449" s="76" t="s">
        <v>838</v>
      </c>
      <c r="S449" s="76" t="s">
        <v>545</v>
      </c>
      <c r="T449" s="76" t="s">
        <v>560</v>
      </c>
    </row>
    <row r="450" spans="18:20" x14ac:dyDescent="0.25">
      <c r="R450" s="76" t="s">
        <v>839</v>
      </c>
      <c r="S450" s="76" t="s">
        <v>545</v>
      </c>
      <c r="T450" s="76" t="s">
        <v>560</v>
      </c>
    </row>
    <row r="451" spans="18:20" x14ac:dyDescent="0.25">
      <c r="R451" s="76" t="s">
        <v>840</v>
      </c>
      <c r="S451" s="76" t="s">
        <v>545</v>
      </c>
      <c r="T451" s="76" t="s">
        <v>560</v>
      </c>
    </row>
    <row r="452" spans="18:20" x14ac:dyDescent="0.25">
      <c r="R452" s="76" t="s">
        <v>841</v>
      </c>
      <c r="S452" s="76" t="s">
        <v>545</v>
      </c>
      <c r="T452" s="76" t="s">
        <v>560</v>
      </c>
    </row>
    <row r="453" spans="18:20" x14ac:dyDescent="0.25">
      <c r="R453" s="76" t="s">
        <v>842</v>
      </c>
      <c r="S453" s="76" t="s">
        <v>545</v>
      </c>
      <c r="T453" s="76" t="s">
        <v>560</v>
      </c>
    </row>
    <row r="454" spans="18:20" x14ac:dyDescent="0.25">
      <c r="R454" s="76" t="s">
        <v>843</v>
      </c>
      <c r="S454" s="76" t="s">
        <v>545</v>
      </c>
      <c r="T454" s="76" t="s">
        <v>560</v>
      </c>
    </row>
    <row r="455" spans="18:20" x14ac:dyDescent="0.25">
      <c r="R455" s="76" t="s">
        <v>844</v>
      </c>
      <c r="S455" s="76" t="s">
        <v>545</v>
      </c>
      <c r="T455" s="76" t="s">
        <v>560</v>
      </c>
    </row>
    <row r="456" spans="18:20" x14ac:dyDescent="0.25">
      <c r="R456" s="76" t="s">
        <v>845</v>
      </c>
      <c r="S456" s="76" t="s">
        <v>545</v>
      </c>
      <c r="T456" s="76" t="s">
        <v>560</v>
      </c>
    </row>
    <row r="457" spans="18:20" x14ac:dyDescent="0.25">
      <c r="R457" s="76" t="s">
        <v>846</v>
      </c>
      <c r="S457" s="76" t="s">
        <v>545</v>
      </c>
      <c r="T457" s="76" t="s">
        <v>560</v>
      </c>
    </row>
    <row r="458" spans="18:20" x14ac:dyDescent="0.25">
      <c r="R458" s="76" t="s">
        <v>847</v>
      </c>
      <c r="S458" s="76" t="s">
        <v>545</v>
      </c>
      <c r="T458" s="76" t="s">
        <v>560</v>
      </c>
    </row>
    <row r="459" spans="18:20" x14ac:dyDescent="0.25">
      <c r="R459" s="76" t="s">
        <v>848</v>
      </c>
      <c r="S459" s="76" t="s">
        <v>545</v>
      </c>
      <c r="T459" s="76" t="s">
        <v>560</v>
      </c>
    </row>
    <row r="460" spans="18:20" x14ac:dyDescent="0.25">
      <c r="R460" s="76" t="s">
        <v>849</v>
      </c>
      <c r="S460" s="76" t="s">
        <v>545</v>
      </c>
      <c r="T460" s="76" t="s">
        <v>560</v>
      </c>
    </row>
    <row r="461" spans="18:20" x14ac:dyDescent="0.25">
      <c r="R461" s="76" t="s">
        <v>850</v>
      </c>
      <c r="S461" s="76" t="s">
        <v>545</v>
      </c>
      <c r="T461" s="76" t="s">
        <v>560</v>
      </c>
    </row>
    <row r="462" spans="18:20" x14ac:dyDescent="0.25">
      <c r="R462" s="76" t="s">
        <v>851</v>
      </c>
      <c r="S462" s="76" t="s">
        <v>545</v>
      </c>
      <c r="T462" s="76" t="s">
        <v>560</v>
      </c>
    </row>
    <row r="463" spans="18:20" x14ac:dyDescent="0.25">
      <c r="R463" s="76" t="s">
        <v>852</v>
      </c>
      <c r="S463" s="76" t="s">
        <v>545</v>
      </c>
      <c r="T463" s="76" t="s">
        <v>560</v>
      </c>
    </row>
    <row r="464" spans="18:20" x14ac:dyDescent="0.25">
      <c r="R464" s="76" t="s">
        <v>853</v>
      </c>
      <c r="S464" s="76" t="s">
        <v>545</v>
      </c>
      <c r="T464" s="76" t="s">
        <v>560</v>
      </c>
    </row>
    <row r="465" spans="18:20" x14ac:dyDescent="0.25">
      <c r="R465" s="76" t="s">
        <v>854</v>
      </c>
      <c r="S465" s="76" t="s">
        <v>545</v>
      </c>
      <c r="T465" s="76" t="s">
        <v>560</v>
      </c>
    </row>
    <row r="466" spans="18:20" x14ac:dyDescent="0.25">
      <c r="R466" s="76" t="s">
        <v>855</v>
      </c>
      <c r="S466" s="76" t="s">
        <v>545</v>
      </c>
      <c r="T466" s="76" t="s">
        <v>560</v>
      </c>
    </row>
    <row r="467" spans="18:20" x14ac:dyDescent="0.25">
      <c r="R467" s="76" t="s">
        <v>856</v>
      </c>
      <c r="S467" s="76" t="s">
        <v>545</v>
      </c>
      <c r="T467" s="76" t="s">
        <v>560</v>
      </c>
    </row>
    <row r="468" spans="18:20" x14ac:dyDescent="0.25">
      <c r="R468" s="76" t="s">
        <v>857</v>
      </c>
      <c r="S468" s="76" t="s">
        <v>545</v>
      </c>
      <c r="T468" s="76" t="s">
        <v>560</v>
      </c>
    </row>
    <row r="469" spans="18:20" x14ac:dyDescent="0.25">
      <c r="R469" s="76" t="s">
        <v>858</v>
      </c>
      <c r="S469" s="76" t="s">
        <v>545</v>
      </c>
      <c r="T469" s="76" t="s">
        <v>560</v>
      </c>
    </row>
    <row r="470" spans="18:20" x14ac:dyDescent="0.25">
      <c r="R470" s="76" t="s">
        <v>859</v>
      </c>
      <c r="S470" s="76" t="s">
        <v>545</v>
      </c>
      <c r="T470" s="76" t="s">
        <v>560</v>
      </c>
    </row>
    <row r="471" spans="18:20" x14ac:dyDescent="0.25">
      <c r="R471" s="76" t="s">
        <v>860</v>
      </c>
      <c r="S471" s="76" t="s">
        <v>545</v>
      </c>
      <c r="T471" s="76" t="s">
        <v>560</v>
      </c>
    </row>
    <row r="472" spans="18:20" x14ac:dyDescent="0.25">
      <c r="R472" s="76" t="s">
        <v>861</v>
      </c>
      <c r="S472" s="76" t="s">
        <v>545</v>
      </c>
      <c r="T472" s="76" t="s">
        <v>560</v>
      </c>
    </row>
    <row r="473" spans="18:20" x14ac:dyDescent="0.25">
      <c r="R473" s="76" t="s">
        <v>862</v>
      </c>
      <c r="S473" s="76" t="s">
        <v>545</v>
      </c>
      <c r="T473" s="76" t="s">
        <v>560</v>
      </c>
    </row>
    <row r="474" spans="18:20" x14ac:dyDescent="0.25">
      <c r="R474" s="76" t="s">
        <v>863</v>
      </c>
      <c r="S474" s="76" t="s">
        <v>545</v>
      </c>
      <c r="T474" s="76" t="s">
        <v>560</v>
      </c>
    </row>
    <row r="475" spans="18:20" x14ac:dyDescent="0.25">
      <c r="R475" s="76" t="s">
        <v>864</v>
      </c>
      <c r="S475" s="76" t="s">
        <v>545</v>
      </c>
      <c r="T475" s="76" t="s">
        <v>560</v>
      </c>
    </row>
    <row r="476" spans="18:20" x14ac:dyDescent="0.25">
      <c r="R476" s="76" t="s">
        <v>865</v>
      </c>
      <c r="S476" s="76" t="s">
        <v>545</v>
      </c>
      <c r="T476" s="76" t="s">
        <v>560</v>
      </c>
    </row>
    <row r="477" spans="18:20" x14ac:dyDescent="0.25">
      <c r="R477" s="76" t="s">
        <v>866</v>
      </c>
      <c r="S477" s="76" t="s">
        <v>545</v>
      </c>
      <c r="T477" s="76" t="s">
        <v>560</v>
      </c>
    </row>
    <row r="478" spans="18:20" x14ac:dyDescent="0.25">
      <c r="R478" s="76" t="s">
        <v>867</v>
      </c>
      <c r="S478" s="76" t="s">
        <v>545</v>
      </c>
      <c r="T478" s="76" t="s">
        <v>560</v>
      </c>
    </row>
    <row r="479" spans="18:20" x14ac:dyDescent="0.25">
      <c r="R479" s="76" t="s">
        <v>868</v>
      </c>
      <c r="S479" s="76" t="s">
        <v>545</v>
      </c>
      <c r="T479" s="76" t="s">
        <v>560</v>
      </c>
    </row>
    <row r="480" spans="18:20" x14ac:dyDescent="0.25">
      <c r="R480" s="76" t="s">
        <v>869</v>
      </c>
      <c r="S480" s="76" t="s">
        <v>545</v>
      </c>
      <c r="T480" s="76" t="s">
        <v>560</v>
      </c>
    </row>
    <row r="481" spans="18:20" x14ac:dyDescent="0.25">
      <c r="R481" s="76" t="s">
        <v>870</v>
      </c>
      <c r="S481" s="76" t="s">
        <v>545</v>
      </c>
      <c r="T481" s="76" t="s">
        <v>560</v>
      </c>
    </row>
    <row r="482" spans="18:20" x14ac:dyDescent="0.25">
      <c r="R482" s="76" t="s">
        <v>871</v>
      </c>
      <c r="S482" s="76" t="s">
        <v>545</v>
      </c>
      <c r="T482" s="76" t="s">
        <v>560</v>
      </c>
    </row>
    <row r="483" spans="18:20" x14ac:dyDescent="0.25">
      <c r="R483" s="76" t="s">
        <v>872</v>
      </c>
      <c r="S483" s="76" t="s">
        <v>545</v>
      </c>
      <c r="T483" s="76" t="s">
        <v>560</v>
      </c>
    </row>
    <row r="484" spans="18:20" x14ac:dyDescent="0.25">
      <c r="R484" s="76" t="s">
        <v>873</v>
      </c>
      <c r="S484" s="76" t="s">
        <v>545</v>
      </c>
      <c r="T484" s="76" t="s">
        <v>560</v>
      </c>
    </row>
    <row r="485" spans="18:20" x14ac:dyDescent="0.25">
      <c r="R485" s="76" t="s">
        <v>874</v>
      </c>
      <c r="S485" s="76" t="s">
        <v>545</v>
      </c>
      <c r="T485" s="76" t="s">
        <v>560</v>
      </c>
    </row>
    <row r="486" spans="18:20" x14ac:dyDescent="0.25">
      <c r="R486" s="76" t="s">
        <v>875</v>
      </c>
      <c r="S486" s="76" t="s">
        <v>545</v>
      </c>
      <c r="T486" s="76" t="s">
        <v>560</v>
      </c>
    </row>
    <row r="487" spans="18:20" x14ac:dyDescent="0.25">
      <c r="R487" s="76" t="s">
        <v>876</v>
      </c>
      <c r="S487" s="76" t="s">
        <v>545</v>
      </c>
      <c r="T487" s="76" t="s">
        <v>560</v>
      </c>
    </row>
    <row r="488" spans="18:20" x14ac:dyDescent="0.25">
      <c r="R488" s="76" t="s">
        <v>877</v>
      </c>
      <c r="S488" s="76" t="s">
        <v>545</v>
      </c>
      <c r="T488" s="76" t="s">
        <v>560</v>
      </c>
    </row>
    <row r="489" spans="18:20" x14ac:dyDescent="0.25">
      <c r="R489" s="76" t="s">
        <v>878</v>
      </c>
      <c r="S489" s="76" t="s">
        <v>545</v>
      </c>
      <c r="T489" s="76" t="s">
        <v>560</v>
      </c>
    </row>
    <row r="490" spans="18:20" x14ac:dyDescent="0.25">
      <c r="R490" s="76" t="s">
        <v>879</v>
      </c>
      <c r="S490" s="76" t="s">
        <v>545</v>
      </c>
      <c r="T490" s="76" t="s">
        <v>560</v>
      </c>
    </row>
    <row r="491" spans="18:20" x14ac:dyDescent="0.25">
      <c r="R491" s="76" t="s">
        <v>880</v>
      </c>
      <c r="S491" s="76" t="s">
        <v>545</v>
      </c>
      <c r="T491" s="76" t="s">
        <v>560</v>
      </c>
    </row>
    <row r="492" spans="18:20" x14ac:dyDescent="0.25">
      <c r="R492" s="76" t="s">
        <v>881</v>
      </c>
      <c r="S492" s="76" t="s">
        <v>545</v>
      </c>
      <c r="T492" s="76" t="s">
        <v>560</v>
      </c>
    </row>
    <row r="493" spans="18:20" x14ac:dyDescent="0.25">
      <c r="R493" s="76" t="s">
        <v>882</v>
      </c>
      <c r="S493" s="76" t="s">
        <v>545</v>
      </c>
      <c r="T493" s="76" t="s">
        <v>560</v>
      </c>
    </row>
    <row r="494" spans="18:20" x14ac:dyDescent="0.25">
      <c r="R494" s="76" t="s">
        <v>883</v>
      </c>
      <c r="S494" s="76" t="s">
        <v>545</v>
      </c>
      <c r="T494" s="76" t="s">
        <v>560</v>
      </c>
    </row>
    <row r="495" spans="18:20" x14ac:dyDescent="0.25">
      <c r="R495" s="76" t="s">
        <v>884</v>
      </c>
      <c r="S495" s="76" t="s">
        <v>545</v>
      </c>
      <c r="T495" s="76" t="s">
        <v>560</v>
      </c>
    </row>
    <row r="496" spans="18:20" x14ac:dyDescent="0.25">
      <c r="R496" s="76" t="s">
        <v>885</v>
      </c>
      <c r="S496" s="76" t="s">
        <v>545</v>
      </c>
      <c r="T496" s="76" t="s">
        <v>560</v>
      </c>
    </row>
    <row r="497" spans="18:20" x14ac:dyDescent="0.25">
      <c r="R497" s="76" t="s">
        <v>886</v>
      </c>
      <c r="S497" s="76" t="s">
        <v>545</v>
      </c>
      <c r="T497" s="76" t="s">
        <v>560</v>
      </c>
    </row>
    <row r="498" spans="18:20" x14ac:dyDescent="0.25">
      <c r="R498" s="76" t="s">
        <v>887</v>
      </c>
      <c r="S498" s="76" t="s">
        <v>545</v>
      </c>
      <c r="T498" s="76" t="s">
        <v>560</v>
      </c>
    </row>
    <row r="499" spans="18:20" x14ac:dyDescent="0.25">
      <c r="R499" s="76" t="s">
        <v>888</v>
      </c>
      <c r="S499" s="76" t="s">
        <v>545</v>
      </c>
      <c r="T499" s="76" t="s">
        <v>560</v>
      </c>
    </row>
    <row r="500" spans="18:20" x14ac:dyDescent="0.25">
      <c r="R500" s="76" t="s">
        <v>889</v>
      </c>
      <c r="S500" s="76" t="s">
        <v>545</v>
      </c>
      <c r="T500" s="76" t="s">
        <v>560</v>
      </c>
    </row>
    <row r="501" spans="18:20" x14ac:dyDescent="0.25">
      <c r="R501" s="76" t="s">
        <v>890</v>
      </c>
      <c r="S501" s="76" t="s">
        <v>545</v>
      </c>
      <c r="T501" s="76" t="s">
        <v>560</v>
      </c>
    </row>
    <row r="502" spans="18:20" x14ac:dyDescent="0.25">
      <c r="R502" s="76" t="s">
        <v>891</v>
      </c>
      <c r="S502" s="76" t="s">
        <v>545</v>
      </c>
      <c r="T502" s="76" t="s">
        <v>560</v>
      </c>
    </row>
    <row r="503" spans="18:20" x14ac:dyDescent="0.25">
      <c r="R503" s="76" t="s">
        <v>892</v>
      </c>
      <c r="S503" s="76" t="s">
        <v>545</v>
      </c>
      <c r="T503" s="76" t="s">
        <v>560</v>
      </c>
    </row>
    <row r="504" spans="18:20" x14ac:dyDescent="0.25">
      <c r="R504" s="76" t="s">
        <v>893</v>
      </c>
      <c r="S504" s="76" t="s">
        <v>545</v>
      </c>
      <c r="T504" s="76" t="s">
        <v>560</v>
      </c>
    </row>
    <row r="505" spans="18:20" x14ac:dyDescent="0.25">
      <c r="R505" s="76" t="s">
        <v>894</v>
      </c>
      <c r="S505" s="76" t="s">
        <v>545</v>
      </c>
      <c r="T505" s="76" t="s">
        <v>560</v>
      </c>
    </row>
    <row r="506" spans="18:20" x14ac:dyDescent="0.25">
      <c r="R506" s="76" t="s">
        <v>895</v>
      </c>
      <c r="S506" s="76" t="s">
        <v>545</v>
      </c>
      <c r="T506" s="76" t="s">
        <v>560</v>
      </c>
    </row>
    <row r="507" spans="18:20" x14ac:dyDescent="0.25">
      <c r="R507" s="76" t="s">
        <v>896</v>
      </c>
      <c r="S507" s="76" t="s">
        <v>545</v>
      </c>
      <c r="T507" s="76" t="s">
        <v>560</v>
      </c>
    </row>
    <row r="508" spans="18:20" x14ac:dyDescent="0.25">
      <c r="R508" s="76" t="s">
        <v>897</v>
      </c>
      <c r="S508" s="76" t="s">
        <v>545</v>
      </c>
      <c r="T508" s="76" t="s">
        <v>560</v>
      </c>
    </row>
    <row r="509" spans="18:20" x14ac:dyDescent="0.25">
      <c r="R509" s="76" t="s">
        <v>898</v>
      </c>
      <c r="S509" s="76" t="s">
        <v>545</v>
      </c>
      <c r="T509" s="76" t="s">
        <v>560</v>
      </c>
    </row>
    <row r="510" spans="18:20" x14ac:dyDescent="0.25">
      <c r="R510" s="76" t="s">
        <v>899</v>
      </c>
      <c r="S510" s="76" t="s">
        <v>545</v>
      </c>
      <c r="T510" s="76" t="s">
        <v>560</v>
      </c>
    </row>
    <row r="511" spans="18:20" x14ac:dyDescent="0.25">
      <c r="R511" s="76" t="s">
        <v>900</v>
      </c>
      <c r="S511" s="76" t="s">
        <v>545</v>
      </c>
      <c r="T511" s="76" t="s">
        <v>560</v>
      </c>
    </row>
    <row r="512" spans="18:20" x14ac:dyDescent="0.25">
      <c r="R512" s="76" t="s">
        <v>901</v>
      </c>
      <c r="S512" s="76" t="s">
        <v>545</v>
      </c>
      <c r="T512" s="76" t="s">
        <v>560</v>
      </c>
    </row>
    <row r="513" spans="18:20" x14ac:dyDescent="0.25">
      <c r="R513" s="76" t="s">
        <v>902</v>
      </c>
      <c r="S513" s="76" t="s">
        <v>545</v>
      </c>
      <c r="T513" s="76" t="s">
        <v>560</v>
      </c>
    </row>
    <row r="514" spans="18:20" x14ac:dyDescent="0.25">
      <c r="R514" s="76" t="s">
        <v>903</v>
      </c>
      <c r="S514" s="76" t="s">
        <v>545</v>
      </c>
      <c r="T514" s="76" t="s">
        <v>554</v>
      </c>
    </row>
    <row r="515" spans="18:20" x14ac:dyDescent="0.25">
      <c r="R515" s="76" t="s">
        <v>904</v>
      </c>
      <c r="S515" s="76" t="s">
        <v>545</v>
      </c>
      <c r="T515" s="76" t="s">
        <v>560</v>
      </c>
    </row>
    <row r="516" spans="18:20" x14ac:dyDescent="0.25">
      <c r="R516" s="76" t="s">
        <v>905</v>
      </c>
      <c r="S516" s="76" t="s">
        <v>545</v>
      </c>
      <c r="T516" s="76" t="s">
        <v>560</v>
      </c>
    </row>
    <row r="517" spans="18:20" x14ac:dyDescent="0.25">
      <c r="R517" s="76" t="s">
        <v>906</v>
      </c>
      <c r="S517" s="76" t="s">
        <v>545</v>
      </c>
      <c r="T517" s="76" t="s">
        <v>560</v>
      </c>
    </row>
    <row r="518" spans="18:20" x14ac:dyDescent="0.25">
      <c r="R518" s="76" t="s">
        <v>907</v>
      </c>
      <c r="S518" s="76" t="s">
        <v>545</v>
      </c>
      <c r="T518" s="76" t="s">
        <v>560</v>
      </c>
    </row>
    <row r="519" spans="18:20" x14ac:dyDescent="0.25">
      <c r="R519" s="76" t="s">
        <v>908</v>
      </c>
      <c r="S519" s="76" t="s">
        <v>545</v>
      </c>
      <c r="T519" s="76" t="s">
        <v>560</v>
      </c>
    </row>
    <row r="520" spans="18:20" x14ac:dyDescent="0.25">
      <c r="R520" s="76" t="s">
        <v>909</v>
      </c>
      <c r="S520" s="76" t="s">
        <v>545</v>
      </c>
      <c r="T520" s="76" t="s">
        <v>560</v>
      </c>
    </row>
    <row r="521" spans="18:20" x14ac:dyDescent="0.25">
      <c r="R521" s="76" t="s">
        <v>910</v>
      </c>
      <c r="S521" s="76" t="s">
        <v>545</v>
      </c>
      <c r="T521" s="76" t="s">
        <v>560</v>
      </c>
    </row>
    <row r="522" spans="18:20" x14ac:dyDescent="0.25">
      <c r="R522" s="76" t="s">
        <v>911</v>
      </c>
      <c r="S522" s="76" t="s">
        <v>545</v>
      </c>
      <c r="T522" s="76" t="s">
        <v>560</v>
      </c>
    </row>
    <row r="523" spans="18:20" x14ac:dyDescent="0.25">
      <c r="R523" s="76" t="s">
        <v>912</v>
      </c>
      <c r="S523" s="76" t="s">
        <v>545</v>
      </c>
      <c r="T523" s="76" t="s">
        <v>554</v>
      </c>
    </row>
    <row r="524" spans="18:20" x14ac:dyDescent="0.25">
      <c r="R524" s="76" t="s">
        <v>913</v>
      </c>
      <c r="S524" s="76" t="s">
        <v>545</v>
      </c>
      <c r="T524" s="76" t="s">
        <v>560</v>
      </c>
    </row>
    <row r="525" spans="18:20" x14ac:dyDescent="0.25">
      <c r="R525" s="76" t="s">
        <v>914</v>
      </c>
      <c r="S525" s="76" t="s">
        <v>545</v>
      </c>
      <c r="T525" s="76" t="s">
        <v>560</v>
      </c>
    </row>
    <row r="526" spans="18:20" x14ac:dyDescent="0.25">
      <c r="R526" s="76" t="s">
        <v>915</v>
      </c>
      <c r="S526" s="76" t="s">
        <v>545</v>
      </c>
      <c r="T526" s="76" t="s">
        <v>560</v>
      </c>
    </row>
    <row r="527" spans="18:20" x14ac:dyDescent="0.25">
      <c r="R527" s="76" t="s">
        <v>916</v>
      </c>
      <c r="S527" s="76" t="s">
        <v>545</v>
      </c>
      <c r="T527" s="76" t="s">
        <v>560</v>
      </c>
    </row>
    <row r="528" spans="18:20" x14ac:dyDescent="0.25">
      <c r="R528" s="76" t="s">
        <v>917</v>
      </c>
      <c r="S528" s="76" t="s">
        <v>545</v>
      </c>
      <c r="T528" s="76" t="s">
        <v>560</v>
      </c>
    </row>
    <row r="529" spans="18:20" x14ac:dyDescent="0.25">
      <c r="R529" s="76" t="s">
        <v>918</v>
      </c>
      <c r="S529" s="76" t="s">
        <v>545</v>
      </c>
      <c r="T529" s="76" t="s">
        <v>560</v>
      </c>
    </row>
    <row r="530" spans="18:20" x14ac:dyDescent="0.25">
      <c r="R530" s="76" t="s">
        <v>919</v>
      </c>
      <c r="S530" s="76" t="s">
        <v>545</v>
      </c>
      <c r="T530" s="76" t="s">
        <v>560</v>
      </c>
    </row>
    <row r="531" spans="18:20" x14ac:dyDescent="0.25">
      <c r="R531" s="76" t="s">
        <v>920</v>
      </c>
      <c r="S531" s="76" t="s">
        <v>545</v>
      </c>
      <c r="T531" s="76" t="s">
        <v>560</v>
      </c>
    </row>
    <row r="532" spans="18:20" x14ac:dyDescent="0.25">
      <c r="R532" s="76" t="s">
        <v>921</v>
      </c>
      <c r="S532" s="76" t="s">
        <v>545</v>
      </c>
      <c r="T532" s="76" t="s">
        <v>560</v>
      </c>
    </row>
    <row r="533" spans="18:20" x14ac:dyDescent="0.25">
      <c r="R533" s="76" t="s">
        <v>922</v>
      </c>
      <c r="S533" s="76" t="s">
        <v>545</v>
      </c>
      <c r="T533" s="76" t="s">
        <v>560</v>
      </c>
    </row>
    <row r="534" spans="18:20" x14ac:dyDescent="0.25">
      <c r="R534" s="76" t="s">
        <v>923</v>
      </c>
      <c r="S534" s="76" t="s">
        <v>545</v>
      </c>
      <c r="T534" s="76" t="s">
        <v>560</v>
      </c>
    </row>
    <row r="535" spans="18:20" x14ac:dyDescent="0.25">
      <c r="R535" s="76" t="s">
        <v>924</v>
      </c>
      <c r="S535" s="76" t="s">
        <v>545</v>
      </c>
      <c r="T535" s="76" t="s">
        <v>560</v>
      </c>
    </row>
    <row r="536" spans="18:20" x14ac:dyDescent="0.25">
      <c r="R536" s="76" t="s">
        <v>925</v>
      </c>
      <c r="S536" s="76" t="s">
        <v>545</v>
      </c>
      <c r="T536" s="76" t="s">
        <v>560</v>
      </c>
    </row>
    <row r="537" spans="18:20" x14ac:dyDescent="0.25">
      <c r="R537" s="76" t="s">
        <v>926</v>
      </c>
      <c r="S537" s="76" t="s">
        <v>545</v>
      </c>
      <c r="T537" s="76" t="s">
        <v>560</v>
      </c>
    </row>
    <row r="538" spans="18:20" x14ac:dyDescent="0.25">
      <c r="R538" s="76" t="s">
        <v>927</v>
      </c>
      <c r="S538" s="76" t="s">
        <v>545</v>
      </c>
      <c r="T538" s="76" t="s">
        <v>560</v>
      </c>
    </row>
    <row r="539" spans="18:20" x14ac:dyDescent="0.25">
      <c r="R539" s="76" t="s">
        <v>928</v>
      </c>
      <c r="S539" s="76" t="s">
        <v>545</v>
      </c>
      <c r="T539" s="76" t="s">
        <v>560</v>
      </c>
    </row>
    <row r="540" spans="18:20" x14ac:dyDescent="0.25">
      <c r="R540" s="76" t="s">
        <v>929</v>
      </c>
      <c r="S540" s="76" t="s">
        <v>545</v>
      </c>
      <c r="T540" s="76" t="s">
        <v>560</v>
      </c>
    </row>
    <row r="541" spans="18:20" x14ac:dyDescent="0.25">
      <c r="R541" s="76" t="s">
        <v>930</v>
      </c>
      <c r="S541" s="76" t="s">
        <v>545</v>
      </c>
      <c r="T541" s="76" t="s">
        <v>560</v>
      </c>
    </row>
    <row r="542" spans="18:20" x14ac:dyDescent="0.25">
      <c r="R542" s="76" t="s">
        <v>931</v>
      </c>
      <c r="S542" s="76" t="s">
        <v>555</v>
      </c>
      <c r="T542" s="76" t="s">
        <v>560</v>
      </c>
    </row>
    <row r="543" spans="18:20" x14ac:dyDescent="0.25">
      <c r="R543" s="76" t="s">
        <v>932</v>
      </c>
      <c r="S543" s="76" t="s">
        <v>555</v>
      </c>
      <c r="T543" s="76" t="s">
        <v>560</v>
      </c>
    </row>
    <row r="544" spans="18:20" x14ac:dyDescent="0.25">
      <c r="R544" s="76" t="s">
        <v>933</v>
      </c>
      <c r="S544" s="76" t="s">
        <v>555</v>
      </c>
      <c r="T544" s="76" t="s">
        <v>554</v>
      </c>
    </row>
    <row r="545" spans="18:20" x14ac:dyDescent="0.25">
      <c r="R545" s="76" t="s">
        <v>934</v>
      </c>
      <c r="S545" s="76" t="s">
        <v>555</v>
      </c>
      <c r="T545" s="76" t="s">
        <v>554</v>
      </c>
    </row>
    <row r="546" spans="18:20" x14ac:dyDescent="0.25">
      <c r="R546" s="76" t="s">
        <v>935</v>
      </c>
      <c r="S546" s="76" t="s">
        <v>555</v>
      </c>
      <c r="T546" s="76" t="s">
        <v>560</v>
      </c>
    </row>
    <row r="547" spans="18:20" x14ac:dyDescent="0.25">
      <c r="R547" s="76" t="s">
        <v>936</v>
      </c>
      <c r="S547" s="76" t="s">
        <v>555</v>
      </c>
      <c r="T547" s="76" t="s">
        <v>560</v>
      </c>
    </row>
    <row r="548" spans="18:20" x14ac:dyDescent="0.25">
      <c r="R548" s="76" t="s">
        <v>937</v>
      </c>
      <c r="S548" s="76" t="s">
        <v>555</v>
      </c>
      <c r="T548" s="76" t="s">
        <v>560</v>
      </c>
    </row>
    <row r="549" spans="18:20" x14ac:dyDescent="0.25">
      <c r="R549" s="76" t="s">
        <v>938</v>
      </c>
      <c r="S549" s="76" t="s">
        <v>555</v>
      </c>
      <c r="T549" s="76" t="s">
        <v>554</v>
      </c>
    </row>
    <row r="550" spans="18:20" x14ac:dyDescent="0.25">
      <c r="R550" s="76" t="s">
        <v>939</v>
      </c>
      <c r="S550" s="76" t="s">
        <v>555</v>
      </c>
      <c r="T550" s="76" t="s">
        <v>560</v>
      </c>
    </row>
    <row r="551" spans="18:20" x14ac:dyDescent="0.25">
      <c r="R551" s="76" t="s">
        <v>940</v>
      </c>
      <c r="S551" s="76" t="s">
        <v>555</v>
      </c>
      <c r="T551" s="76" t="s">
        <v>560</v>
      </c>
    </row>
    <row r="552" spans="18:20" x14ac:dyDescent="0.25">
      <c r="R552" s="76" t="s">
        <v>941</v>
      </c>
      <c r="S552" s="76" t="s">
        <v>555</v>
      </c>
      <c r="T552" s="76" t="s">
        <v>560</v>
      </c>
    </row>
    <row r="553" spans="18:20" x14ac:dyDescent="0.25">
      <c r="R553" s="76" t="s">
        <v>942</v>
      </c>
      <c r="S553" s="76" t="s">
        <v>555</v>
      </c>
      <c r="T553" s="76" t="s">
        <v>554</v>
      </c>
    </row>
    <row r="554" spans="18:20" x14ac:dyDescent="0.25">
      <c r="R554" s="76" t="s">
        <v>943</v>
      </c>
      <c r="S554" s="76" t="s">
        <v>555</v>
      </c>
      <c r="T554" s="76" t="s">
        <v>554</v>
      </c>
    </row>
    <row r="555" spans="18:20" x14ac:dyDescent="0.25">
      <c r="R555" s="76" t="s">
        <v>944</v>
      </c>
      <c r="S555" s="76" t="s">
        <v>555</v>
      </c>
      <c r="T555" s="76" t="s">
        <v>560</v>
      </c>
    </row>
    <row r="556" spans="18:20" x14ac:dyDescent="0.25">
      <c r="R556" s="76" t="s">
        <v>945</v>
      </c>
      <c r="S556" s="76" t="s">
        <v>555</v>
      </c>
      <c r="T556" s="76" t="s">
        <v>560</v>
      </c>
    </row>
    <row r="557" spans="18:20" x14ac:dyDescent="0.25">
      <c r="R557" s="76" t="s">
        <v>946</v>
      </c>
      <c r="S557" s="76" t="s">
        <v>555</v>
      </c>
      <c r="T557" s="76" t="s">
        <v>554</v>
      </c>
    </row>
    <row r="558" spans="18:20" x14ac:dyDescent="0.25">
      <c r="R558" s="76" t="s">
        <v>947</v>
      </c>
      <c r="S558" s="76" t="s">
        <v>555</v>
      </c>
      <c r="T558" s="76" t="s">
        <v>560</v>
      </c>
    </row>
    <row r="559" spans="18:20" x14ac:dyDescent="0.25">
      <c r="R559" s="76" t="s">
        <v>948</v>
      </c>
      <c r="S559" s="76" t="s">
        <v>555</v>
      </c>
      <c r="T559" s="76" t="s">
        <v>560</v>
      </c>
    </row>
    <row r="560" spans="18:20" x14ac:dyDescent="0.25">
      <c r="R560" s="76" t="s">
        <v>949</v>
      </c>
      <c r="S560" s="76" t="s">
        <v>540</v>
      </c>
      <c r="T560" s="76" t="s">
        <v>560</v>
      </c>
    </row>
    <row r="561" spans="18:20" x14ac:dyDescent="0.25">
      <c r="R561" s="76" t="s">
        <v>950</v>
      </c>
      <c r="S561" s="76" t="s">
        <v>540</v>
      </c>
      <c r="T561" s="76" t="s">
        <v>560</v>
      </c>
    </row>
    <row r="562" spans="18:20" x14ac:dyDescent="0.25">
      <c r="R562" s="76" t="s">
        <v>951</v>
      </c>
      <c r="S562" s="76" t="s">
        <v>540</v>
      </c>
      <c r="T562" s="76" t="s">
        <v>560</v>
      </c>
    </row>
    <row r="563" spans="18:20" x14ac:dyDescent="0.25">
      <c r="R563" s="76" t="s">
        <v>952</v>
      </c>
      <c r="S563" s="76" t="s">
        <v>540</v>
      </c>
      <c r="T563" s="76" t="s">
        <v>560</v>
      </c>
    </row>
    <row r="564" spans="18:20" x14ac:dyDescent="0.25">
      <c r="R564" s="76" t="s">
        <v>953</v>
      </c>
      <c r="S564" s="76" t="s">
        <v>540</v>
      </c>
      <c r="T564" s="76" t="s">
        <v>560</v>
      </c>
    </row>
    <row r="565" spans="18:20" x14ac:dyDescent="0.25">
      <c r="R565" s="76" t="s">
        <v>954</v>
      </c>
      <c r="S565" s="76" t="s">
        <v>540</v>
      </c>
      <c r="T565" s="76" t="s">
        <v>560</v>
      </c>
    </row>
    <row r="566" spans="18:20" x14ac:dyDescent="0.25">
      <c r="R566" s="76" t="s">
        <v>955</v>
      </c>
      <c r="S566" s="76" t="s">
        <v>540</v>
      </c>
      <c r="T566" s="76" t="s">
        <v>560</v>
      </c>
    </row>
    <row r="567" spans="18:20" x14ac:dyDescent="0.25">
      <c r="R567" s="76" t="s">
        <v>956</v>
      </c>
      <c r="S567" s="76" t="s">
        <v>540</v>
      </c>
      <c r="T567" s="76" t="s">
        <v>560</v>
      </c>
    </row>
    <row r="568" spans="18:20" x14ac:dyDescent="0.25">
      <c r="R568" s="76" t="s">
        <v>957</v>
      </c>
      <c r="S568" s="76" t="s">
        <v>540</v>
      </c>
      <c r="T568" s="76" t="s">
        <v>560</v>
      </c>
    </row>
    <row r="569" spans="18:20" x14ac:dyDescent="0.25">
      <c r="R569" s="76" t="s">
        <v>958</v>
      </c>
      <c r="S569" s="76" t="s">
        <v>540</v>
      </c>
      <c r="T569" s="76" t="s">
        <v>560</v>
      </c>
    </row>
    <row r="570" spans="18:20" x14ac:dyDescent="0.25">
      <c r="R570" s="76" t="s">
        <v>959</v>
      </c>
      <c r="S570" s="76" t="s">
        <v>540</v>
      </c>
      <c r="T570" s="76" t="s">
        <v>560</v>
      </c>
    </row>
    <row r="571" spans="18:20" x14ac:dyDescent="0.25">
      <c r="R571" s="76" t="s">
        <v>960</v>
      </c>
      <c r="S571" s="76" t="s">
        <v>540</v>
      </c>
      <c r="T571" s="76" t="s">
        <v>560</v>
      </c>
    </row>
    <row r="572" spans="18:20" x14ac:dyDescent="0.25">
      <c r="R572" s="76" t="s">
        <v>961</v>
      </c>
      <c r="S572" s="76" t="s">
        <v>540</v>
      </c>
      <c r="T572" s="76" t="s">
        <v>560</v>
      </c>
    </row>
    <row r="573" spans="18:20" x14ac:dyDescent="0.25">
      <c r="R573" s="76" t="s">
        <v>962</v>
      </c>
      <c r="S573" s="76" t="s">
        <v>540</v>
      </c>
      <c r="T573" s="76" t="s">
        <v>560</v>
      </c>
    </row>
    <row r="574" spans="18:20" x14ac:dyDescent="0.25">
      <c r="R574" s="76" t="s">
        <v>963</v>
      </c>
      <c r="S574" s="76" t="s">
        <v>540</v>
      </c>
      <c r="T574" s="76" t="s">
        <v>560</v>
      </c>
    </row>
    <row r="575" spans="18:20" x14ac:dyDescent="0.25">
      <c r="R575" s="76" t="s">
        <v>964</v>
      </c>
      <c r="S575" s="76" t="s">
        <v>540</v>
      </c>
      <c r="T575" s="76" t="s">
        <v>560</v>
      </c>
    </row>
    <row r="576" spans="18:20" x14ac:dyDescent="0.25">
      <c r="R576" s="76" t="s">
        <v>965</v>
      </c>
      <c r="S576" s="76" t="s">
        <v>540</v>
      </c>
      <c r="T576" s="76" t="s">
        <v>560</v>
      </c>
    </row>
    <row r="577" spans="18:20" x14ac:dyDescent="0.25">
      <c r="R577" s="76" t="s">
        <v>966</v>
      </c>
      <c r="S577" s="76" t="s">
        <v>540</v>
      </c>
      <c r="T577" s="76" t="s">
        <v>560</v>
      </c>
    </row>
    <row r="578" spans="18:20" x14ac:dyDescent="0.25">
      <c r="R578" s="76" t="s">
        <v>967</v>
      </c>
      <c r="S578" s="76" t="s">
        <v>540</v>
      </c>
      <c r="T578" s="76" t="s">
        <v>560</v>
      </c>
    </row>
    <row r="579" spans="18:20" x14ac:dyDescent="0.25">
      <c r="R579" s="76" t="s">
        <v>968</v>
      </c>
      <c r="S579" s="76" t="s">
        <v>540</v>
      </c>
      <c r="T579" s="76" t="s">
        <v>560</v>
      </c>
    </row>
    <row r="580" spans="18:20" x14ac:dyDescent="0.25">
      <c r="R580" s="76" t="s">
        <v>969</v>
      </c>
      <c r="S580" s="76" t="s">
        <v>540</v>
      </c>
      <c r="T580" s="76" t="s">
        <v>560</v>
      </c>
    </row>
    <row r="581" spans="18:20" x14ac:dyDescent="0.25">
      <c r="R581" s="76" t="s">
        <v>970</v>
      </c>
      <c r="S581" s="76" t="s">
        <v>540</v>
      </c>
      <c r="T581" s="76" t="s">
        <v>560</v>
      </c>
    </row>
    <row r="582" spans="18:20" x14ac:dyDescent="0.25">
      <c r="R582" s="76" t="s">
        <v>971</v>
      </c>
      <c r="S582" s="76" t="s">
        <v>540</v>
      </c>
      <c r="T582" s="76" t="s">
        <v>560</v>
      </c>
    </row>
    <row r="583" spans="18:20" x14ac:dyDescent="0.25">
      <c r="R583" s="76" t="s">
        <v>972</v>
      </c>
      <c r="S583" s="76" t="s">
        <v>540</v>
      </c>
      <c r="T583" s="76" t="s">
        <v>560</v>
      </c>
    </row>
    <row r="584" spans="18:20" x14ac:dyDescent="0.25">
      <c r="R584" s="76" t="s">
        <v>973</v>
      </c>
      <c r="S584" s="76" t="s">
        <v>540</v>
      </c>
      <c r="T584" s="76" t="s">
        <v>560</v>
      </c>
    </row>
    <row r="585" spans="18:20" x14ac:dyDescent="0.25">
      <c r="R585" s="76" t="s">
        <v>974</v>
      </c>
      <c r="S585" s="76" t="s">
        <v>540</v>
      </c>
      <c r="T585" s="76" t="s">
        <v>560</v>
      </c>
    </row>
    <row r="586" spans="18:20" x14ac:dyDescent="0.25">
      <c r="R586" s="76" t="s">
        <v>975</v>
      </c>
      <c r="S586" s="76" t="s">
        <v>540</v>
      </c>
      <c r="T586" s="76" t="s">
        <v>560</v>
      </c>
    </row>
    <row r="587" spans="18:20" x14ac:dyDescent="0.25">
      <c r="R587" s="76" t="s">
        <v>976</v>
      </c>
      <c r="S587" s="76" t="s">
        <v>540</v>
      </c>
      <c r="T587" s="76" t="s">
        <v>560</v>
      </c>
    </row>
    <row r="588" spans="18:20" x14ac:dyDescent="0.25">
      <c r="R588" s="76" t="s">
        <v>977</v>
      </c>
      <c r="S588" s="76" t="s">
        <v>540</v>
      </c>
      <c r="T588" s="76" t="s">
        <v>560</v>
      </c>
    </row>
    <row r="589" spans="18:20" x14ac:dyDescent="0.25">
      <c r="R589" s="76" t="s">
        <v>978</v>
      </c>
      <c r="S589" s="76" t="s">
        <v>540</v>
      </c>
      <c r="T589" s="76" t="s">
        <v>560</v>
      </c>
    </row>
    <row r="590" spans="18:20" x14ac:dyDescent="0.25">
      <c r="R590" s="76" t="s">
        <v>979</v>
      </c>
      <c r="S590" s="76" t="s">
        <v>540</v>
      </c>
      <c r="T590" s="76" t="s">
        <v>560</v>
      </c>
    </row>
    <row r="591" spans="18:20" x14ac:dyDescent="0.25">
      <c r="R591" s="76" t="s">
        <v>980</v>
      </c>
      <c r="S591" s="76" t="s">
        <v>540</v>
      </c>
      <c r="T591" s="76" t="s">
        <v>560</v>
      </c>
    </row>
    <row r="592" spans="18:20" x14ac:dyDescent="0.25">
      <c r="R592" s="76" t="s">
        <v>981</v>
      </c>
      <c r="S592" s="76" t="s">
        <v>540</v>
      </c>
      <c r="T592" s="76" t="s">
        <v>560</v>
      </c>
    </row>
    <row r="593" spans="18:20" x14ac:dyDescent="0.25">
      <c r="R593" s="76" t="s">
        <v>982</v>
      </c>
      <c r="S593" s="76" t="s">
        <v>540</v>
      </c>
      <c r="T593" s="76" t="s">
        <v>560</v>
      </c>
    </row>
    <row r="594" spans="18:20" x14ac:dyDescent="0.25">
      <c r="R594" s="76" t="s">
        <v>983</v>
      </c>
      <c r="S594" s="76" t="s">
        <v>540</v>
      </c>
      <c r="T594" s="76" t="s">
        <v>560</v>
      </c>
    </row>
    <row r="595" spans="18:20" x14ac:dyDescent="0.25">
      <c r="R595" s="76" t="s">
        <v>984</v>
      </c>
      <c r="S595" s="76" t="s">
        <v>540</v>
      </c>
      <c r="T595" s="76" t="s">
        <v>560</v>
      </c>
    </row>
    <row r="596" spans="18:20" x14ac:dyDescent="0.25">
      <c r="R596" s="76" t="s">
        <v>985</v>
      </c>
      <c r="S596" s="76" t="s">
        <v>540</v>
      </c>
      <c r="T596" s="76" t="s">
        <v>560</v>
      </c>
    </row>
    <row r="597" spans="18:20" x14ac:dyDescent="0.25">
      <c r="R597" s="76" t="s">
        <v>986</v>
      </c>
      <c r="S597" s="76" t="s">
        <v>540</v>
      </c>
      <c r="T597" s="76" t="s">
        <v>560</v>
      </c>
    </row>
    <row r="598" spans="18:20" x14ac:dyDescent="0.25">
      <c r="R598" s="76" t="s">
        <v>987</v>
      </c>
      <c r="S598" s="76" t="s">
        <v>540</v>
      </c>
      <c r="T598" s="76" t="s">
        <v>560</v>
      </c>
    </row>
    <row r="599" spans="18:20" x14ac:dyDescent="0.25">
      <c r="R599" s="76" t="s">
        <v>988</v>
      </c>
      <c r="S599" s="76" t="s">
        <v>540</v>
      </c>
      <c r="T599" s="76" t="s">
        <v>560</v>
      </c>
    </row>
    <row r="600" spans="18:20" x14ac:dyDescent="0.25">
      <c r="R600" s="76" t="s">
        <v>989</v>
      </c>
      <c r="S600" s="76" t="s">
        <v>540</v>
      </c>
      <c r="T600" s="76" t="s">
        <v>560</v>
      </c>
    </row>
    <row r="601" spans="18:20" x14ac:dyDescent="0.25">
      <c r="R601" s="76" t="s">
        <v>990</v>
      </c>
      <c r="S601" s="76" t="s">
        <v>540</v>
      </c>
      <c r="T601" s="76" t="s">
        <v>560</v>
      </c>
    </row>
    <row r="602" spans="18:20" x14ac:dyDescent="0.25">
      <c r="R602" s="76" t="s">
        <v>991</v>
      </c>
      <c r="S602" s="76" t="s">
        <v>540</v>
      </c>
      <c r="T602" s="76" t="s">
        <v>560</v>
      </c>
    </row>
    <row r="603" spans="18:20" x14ac:dyDescent="0.25">
      <c r="R603" s="76" t="s">
        <v>992</v>
      </c>
      <c r="S603" s="76" t="s">
        <v>540</v>
      </c>
      <c r="T603" s="76" t="s">
        <v>560</v>
      </c>
    </row>
    <row r="604" spans="18:20" x14ac:dyDescent="0.25">
      <c r="R604" s="76" t="s">
        <v>993</v>
      </c>
      <c r="S604" s="76" t="s">
        <v>540</v>
      </c>
      <c r="T604" s="76" t="s">
        <v>560</v>
      </c>
    </row>
    <row r="605" spans="18:20" x14ac:dyDescent="0.25">
      <c r="R605" s="76" t="s">
        <v>994</v>
      </c>
      <c r="S605" s="76" t="s">
        <v>540</v>
      </c>
      <c r="T605" s="76" t="s">
        <v>560</v>
      </c>
    </row>
    <row r="606" spans="18:20" x14ac:dyDescent="0.25">
      <c r="R606" s="76" t="s">
        <v>995</v>
      </c>
      <c r="S606" s="76" t="s">
        <v>540</v>
      </c>
      <c r="T606" s="76" t="s">
        <v>560</v>
      </c>
    </row>
    <row r="607" spans="18:20" x14ac:dyDescent="0.25">
      <c r="R607" s="76" t="s">
        <v>996</v>
      </c>
      <c r="S607" s="76" t="s">
        <v>540</v>
      </c>
      <c r="T607" s="76" t="s">
        <v>560</v>
      </c>
    </row>
    <row r="608" spans="18:20" x14ac:dyDescent="0.25">
      <c r="R608" s="76" t="s">
        <v>997</v>
      </c>
      <c r="S608" s="76" t="s">
        <v>540</v>
      </c>
      <c r="T608" s="76" t="s">
        <v>554</v>
      </c>
    </row>
    <row r="609" spans="18:20" x14ac:dyDescent="0.25">
      <c r="R609" s="76" t="s">
        <v>998</v>
      </c>
      <c r="S609" s="76" t="s">
        <v>540</v>
      </c>
      <c r="T609" s="76" t="s">
        <v>560</v>
      </c>
    </row>
    <row r="610" spans="18:20" x14ac:dyDescent="0.25">
      <c r="R610" s="76" t="s">
        <v>999</v>
      </c>
      <c r="S610" s="76" t="s">
        <v>540</v>
      </c>
      <c r="T610" s="76" t="s">
        <v>560</v>
      </c>
    </row>
    <row r="611" spans="18:20" x14ac:dyDescent="0.25">
      <c r="R611" s="76" t="s">
        <v>1000</v>
      </c>
      <c r="S611" s="76" t="s">
        <v>540</v>
      </c>
      <c r="T611" s="76" t="s">
        <v>560</v>
      </c>
    </row>
    <row r="612" spans="18:20" x14ac:dyDescent="0.25">
      <c r="R612" s="76" t="s">
        <v>1001</v>
      </c>
      <c r="S612" s="76" t="s">
        <v>540</v>
      </c>
      <c r="T612" s="76" t="s">
        <v>560</v>
      </c>
    </row>
    <row r="613" spans="18:20" x14ac:dyDescent="0.25">
      <c r="R613" s="76" t="s">
        <v>1002</v>
      </c>
      <c r="S613" s="76" t="s">
        <v>540</v>
      </c>
      <c r="T613" s="76" t="s">
        <v>560</v>
      </c>
    </row>
    <row r="614" spans="18:20" x14ac:dyDescent="0.25">
      <c r="R614" s="76" t="s">
        <v>1003</v>
      </c>
      <c r="S614" s="76" t="s">
        <v>540</v>
      </c>
      <c r="T614" s="76" t="s">
        <v>560</v>
      </c>
    </row>
    <row r="615" spans="18:20" x14ac:dyDescent="0.25">
      <c r="R615" s="76" t="s">
        <v>1004</v>
      </c>
      <c r="S615" s="76" t="s">
        <v>540</v>
      </c>
      <c r="T615" s="76" t="s">
        <v>560</v>
      </c>
    </row>
    <row r="616" spans="18:20" x14ac:dyDescent="0.25">
      <c r="R616" s="76" t="s">
        <v>1005</v>
      </c>
      <c r="S616" s="76" t="s">
        <v>540</v>
      </c>
      <c r="T616" s="76" t="s">
        <v>560</v>
      </c>
    </row>
    <row r="617" spans="18:20" x14ac:dyDescent="0.25">
      <c r="R617" s="76" t="s">
        <v>1006</v>
      </c>
      <c r="S617" s="76" t="s">
        <v>540</v>
      </c>
      <c r="T617" s="76" t="s">
        <v>560</v>
      </c>
    </row>
    <row r="618" spans="18:20" x14ac:dyDescent="0.25">
      <c r="R618" s="76" t="s">
        <v>1007</v>
      </c>
      <c r="S618" s="76" t="s">
        <v>540</v>
      </c>
      <c r="T618" s="76" t="s">
        <v>560</v>
      </c>
    </row>
    <row r="619" spans="18:20" x14ac:dyDescent="0.25">
      <c r="R619" s="76" t="s">
        <v>1008</v>
      </c>
      <c r="S619" s="76" t="s">
        <v>540</v>
      </c>
      <c r="T619" s="76" t="s">
        <v>560</v>
      </c>
    </row>
    <row r="620" spans="18:20" x14ac:dyDescent="0.25">
      <c r="R620" s="76" t="s">
        <v>1009</v>
      </c>
      <c r="S620" s="76" t="s">
        <v>540</v>
      </c>
      <c r="T620" s="76" t="s">
        <v>560</v>
      </c>
    </row>
    <row r="621" spans="18:20" x14ac:dyDescent="0.25">
      <c r="R621" s="76" t="s">
        <v>1010</v>
      </c>
      <c r="S621" s="76" t="s">
        <v>540</v>
      </c>
      <c r="T621" s="76" t="s">
        <v>560</v>
      </c>
    </row>
    <row r="622" spans="18:20" x14ac:dyDescent="0.25">
      <c r="R622" s="76" t="s">
        <v>1011</v>
      </c>
      <c r="S622" s="76" t="s">
        <v>540</v>
      </c>
      <c r="T622" s="76" t="s">
        <v>560</v>
      </c>
    </row>
    <row r="623" spans="18:20" x14ac:dyDescent="0.25">
      <c r="R623" s="76" t="s">
        <v>1012</v>
      </c>
      <c r="S623" s="76" t="s">
        <v>540</v>
      </c>
      <c r="T623" s="76" t="s">
        <v>560</v>
      </c>
    </row>
    <row r="624" spans="18:20" x14ac:dyDescent="0.25">
      <c r="R624" s="76" t="s">
        <v>1013</v>
      </c>
      <c r="S624" s="76" t="s">
        <v>540</v>
      </c>
      <c r="T624" s="76" t="s">
        <v>560</v>
      </c>
    </row>
    <row r="625" spans="18:20" x14ac:dyDescent="0.25">
      <c r="R625" s="76" t="s">
        <v>1014</v>
      </c>
      <c r="S625" s="76" t="s">
        <v>540</v>
      </c>
      <c r="T625" s="76" t="s">
        <v>560</v>
      </c>
    </row>
    <row r="626" spans="18:20" x14ac:dyDescent="0.25">
      <c r="R626" s="76" t="s">
        <v>1015</v>
      </c>
      <c r="S626" s="76" t="s">
        <v>540</v>
      </c>
      <c r="T626" s="76" t="s">
        <v>560</v>
      </c>
    </row>
    <row r="627" spans="18:20" x14ac:dyDescent="0.25">
      <c r="R627" s="76" t="s">
        <v>1016</v>
      </c>
      <c r="S627" s="76" t="s">
        <v>540</v>
      </c>
      <c r="T627" s="76" t="s">
        <v>560</v>
      </c>
    </row>
    <row r="628" spans="18:20" x14ac:dyDescent="0.25">
      <c r="R628" s="76" t="s">
        <v>1017</v>
      </c>
      <c r="S628" s="76" t="s">
        <v>540</v>
      </c>
      <c r="T628" s="76" t="s">
        <v>560</v>
      </c>
    </row>
    <row r="629" spans="18:20" x14ac:dyDescent="0.25">
      <c r="R629" s="76" t="s">
        <v>1018</v>
      </c>
      <c r="S629" s="76" t="s">
        <v>540</v>
      </c>
      <c r="T629" s="76" t="s">
        <v>560</v>
      </c>
    </row>
    <row r="630" spans="18:20" x14ac:dyDescent="0.25">
      <c r="R630" s="76" t="s">
        <v>1019</v>
      </c>
      <c r="S630" s="76" t="s">
        <v>540</v>
      </c>
      <c r="T630" s="76" t="s">
        <v>560</v>
      </c>
    </row>
    <row r="631" spans="18:20" x14ac:dyDescent="0.25">
      <c r="R631" s="76" t="s">
        <v>1020</v>
      </c>
      <c r="S631" s="76" t="s">
        <v>540</v>
      </c>
      <c r="T631" s="76" t="s">
        <v>560</v>
      </c>
    </row>
    <row r="632" spans="18:20" x14ac:dyDescent="0.25">
      <c r="R632" s="76" t="s">
        <v>1021</v>
      </c>
      <c r="S632" s="76" t="s">
        <v>540</v>
      </c>
      <c r="T632" s="76" t="s">
        <v>560</v>
      </c>
    </row>
    <row r="633" spans="18:20" x14ac:dyDescent="0.25">
      <c r="R633" s="76" t="s">
        <v>1022</v>
      </c>
      <c r="S633" s="76" t="s">
        <v>540</v>
      </c>
      <c r="T633" s="76" t="s">
        <v>560</v>
      </c>
    </row>
    <row r="634" spans="18:20" x14ac:dyDescent="0.25">
      <c r="R634" s="76" t="s">
        <v>1023</v>
      </c>
      <c r="S634" s="76" t="s">
        <v>540</v>
      </c>
      <c r="T634" s="76" t="s">
        <v>560</v>
      </c>
    </row>
    <row r="635" spans="18:20" x14ac:dyDescent="0.25">
      <c r="R635" s="76" t="s">
        <v>1024</v>
      </c>
      <c r="S635" s="76" t="s">
        <v>540</v>
      </c>
      <c r="T635" s="76" t="s">
        <v>560</v>
      </c>
    </row>
    <row r="636" spans="18:20" x14ac:dyDescent="0.25">
      <c r="R636" s="76" t="s">
        <v>1025</v>
      </c>
      <c r="S636" s="76" t="s">
        <v>540</v>
      </c>
      <c r="T636" s="76" t="s">
        <v>560</v>
      </c>
    </row>
    <row r="637" spans="18:20" x14ac:dyDescent="0.25">
      <c r="R637" s="76" t="s">
        <v>1026</v>
      </c>
      <c r="S637" s="76" t="s">
        <v>540</v>
      </c>
      <c r="T637" s="76" t="s">
        <v>560</v>
      </c>
    </row>
    <row r="638" spans="18:20" x14ac:dyDescent="0.25">
      <c r="R638" s="76" t="s">
        <v>1027</v>
      </c>
      <c r="S638" s="76" t="s">
        <v>540</v>
      </c>
      <c r="T638" s="76" t="s">
        <v>560</v>
      </c>
    </row>
    <row r="639" spans="18:20" x14ac:dyDescent="0.25">
      <c r="R639" s="76" t="s">
        <v>1028</v>
      </c>
      <c r="S639" s="76" t="s">
        <v>540</v>
      </c>
      <c r="T639" s="76" t="s">
        <v>560</v>
      </c>
    </row>
    <row r="640" spans="18:20" x14ac:dyDescent="0.25">
      <c r="R640" s="76" t="s">
        <v>1029</v>
      </c>
      <c r="S640" s="76" t="s">
        <v>540</v>
      </c>
      <c r="T640" s="76" t="s">
        <v>560</v>
      </c>
    </row>
    <row r="641" spans="18:20" x14ac:dyDescent="0.25">
      <c r="R641" s="76" t="s">
        <v>1030</v>
      </c>
      <c r="S641" s="76" t="s">
        <v>540</v>
      </c>
      <c r="T641" s="76" t="s">
        <v>560</v>
      </c>
    </row>
    <row r="642" spans="18:20" x14ac:dyDescent="0.25">
      <c r="R642" s="76" t="s">
        <v>1031</v>
      </c>
      <c r="S642" s="76" t="s">
        <v>540</v>
      </c>
      <c r="T642" s="76" t="s">
        <v>560</v>
      </c>
    </row>
    <row r="643" spans="18:20" x14ac:dyDescent="0.25">
      <c r="R643" s="76" t="s">
        <v>1032</v>
      </c>
      <c r="S643" s="76" t="s">
        <v>540</v>
      </c>
      <c r="T643" s="76" t="s">
        <v>560</v>
      </c>
    </row>
    <row r="644" spans="18:20" x14ac:dyDescent="0.25">
      <c r="R644" s="76" t="s">
        <v>1033</v>
      </c>
      <c r="S644" s="76" t="s">
        <v>540</v>
      </c>
      <c r="T644" s="76" t="s">
        <v>560</v>
      </c>
    </row>
    <row r="645" spans="18:20" x14ac:dyDescent="0.25">
      <c r="R645" s="76" t="s">
        <v>1034</v>
      </c>
      <c r="S645" s="76" t="s">
        <v>540</v>
      </c>
      <c r="T645" s="76" t="s">
        <v>560</v>
      </c>
    </row>
    <row r="646" spans="18:20" x14ac:dyDescent="0.25">
      <c r="R646" s="76" t="s">
        <v>1035</v>
      </c>
      <c r="S646" s="76" t="s">
        <v>540</v>
      </c>
      <c r="T646" s="76" t="s">
        <v>560</v>
      </c>
    </row>
    <row r="647" spans="18:20" x14ac:dyDescent="0.25">
      <c r="R647" s="76" t="s">
        <v>1036</v>
      </c>
      <c r="S647" s="76" t="s">
        <v>540</v>
      </c>
      <c r="T647" s="76" t="s">
        <v>560</v>
      </c>
    </row>
    <row r="648" spans="18:20" x14ac:dyDescent="0.25">
      <c r="R648" s="76" t="s">
        <v>1037</v>
      </c>
      <c r="S648" s="76" t="s">
        <v>540</v>
      </c>
      <c r="T648" s="76" t="s">
        <v>560</v>
      </c>
    </row>
    <row r="649" spans="18:20" x14ac:dyDescent="0.25">
      <c r="R649" s="76" t="s">
        <v>1038</v>
      </c>
      <c r="S649" s="76" t="s">
        <v>540</v>
      </c>
      <c r="T649" s="76" t="s">
        <v>560</v>
      </c>
    </row>
    <row r="650" spans="18:20" x14ac:dyDescent="0.25">
      <c r="R650" s="76" t="s">
        <v>1039</v>
      </c>
      <c r="S650" s="76" t="s">
        <v>540</v>
      </c>
      <c r="T650" s="76" t="s">
        <v>560</v>
      </c>
    </row>
    <row r="651" spans="18:20" x14ac:dyDescent="0.25">
      <c r="R651" s="76" t="s">
        <v>1040</v>
      </c>
      <c r="S651" s="76" t="s">
        <v>540</v>
      </c>
      <c r="T651" s="76" t="s">
        <v>560</v>
      </c>
    </row>
    <row r="652" spans="18:20" x14ac:dyDescent="0.25">
      <c r="R652" s="76" t="s">
        <v>1041</v>
      </c>
      <c r="S652" s="76" t="s">
        <v>540</v>
      </c>
      <c r="T652" s="76" t="s">
        <v>560</v>
      </c>
    </row>
    <row r="653" spans="18:20" x14ac:dyDescent="0.25">
      <c r="R653" s="76" t="s">
        <v>1042</v>
      </c>
      <c r="S653" s="76" t="s">
        <v>540</v>
      </c>
      <c r="T653" s="76" t="s">
        <v>560</v>
      </c>
    </row>
    <row r="654" spans="18:20" x14ac:dyDescent="0.25">
      <c r="R654" s="76" t="s">
        <v>1043</v>
      </c>
      <c r="S654" s="76" t="s">
        <v>540</v>
      </c>
      <c r="T654" s="76" t="s">
        <v>560</v>
      </c>
    </row>
    <row r="655" spans="18:20" x14ac:dyDescent="0.25">
      <c r="R655" s="76" t="s">
        <v>1044</v>
      </c>
      <c r="S655" s="76" t="s">
        <v>540</v>
      </c>
      <c r="T655" s="76" t="s">
        <v>560</v>
      </c>
    </row>
    <row r="656" spans="18:20" x14ac:dyDescent="0.25">
      <c r="R656" s="76" t="s">
        <v>1045</v>
      </c>
      <c r="S656" s="76" t="s">
        <v>540</v>
      </c>
      <c r="T656" s="76" t="s">
        <v>560</v>
      </c>
    </row>
    <row r="657" spans="18:20" x14ac:dyDescent="0.25">
      <c r="R657" s="76" t="s">
        <v>1046</v>
      </c>
      <c r="S657" s="76" t="s">
        <v>540</v>
      </c>
      <c r="T657" s="76" t="s">
        <v>560</v>
      </c>
    </row>
    <row r="658" spans="18:20" x14ac:dyDescent="0.25">
      <c r="R658" s="76" t="s">
        <v>1047</v>
      </c>
      <c r="S658" s="76" t="s">
        <v>540</v>
      </c>
      <c r="T658" s="76" t="s">
        <v>560</v>
      </c>
    </row>
    <row r="659" spans="18:20" x14ac:dyDescent="0.25">
      <c r="R659" s="76" t="s">
        <v>1048</v>
      </c>
      <c r="S659" s="76" t="s">
        <v>540</v>
      </c>
      <c r="T659" s="76" t="s">
        <v>560</v>
      </c>
    </row>
    <row r="660" spans="18:20" x14ac:dyDescent="0.25">
      <c r="R660" s="76" t="s">
        <v>1049</v>
      </c>
      <c r="S660" s="76" t="s">
        <v>540</v>
      </c>
      <c r="T660" s="76" t="s">
        <v>560</v>
      </c>
    </row>
    <row r="661" spans="18:20" x14ac:dyDescent="0.25">
      <c r="R661" s="76" t="s">
        <v>1050</v>
      </c>
      <c r="S661" s="76" t="s">
        <v>540</v>
      </c>
      <c r="T661" s="76" t="s">
        <v>560</v>
      </c>
    </row>
    <row r="662" spans="18:20" x14ac:dyDescent="0.25">
      <c r="R662" s="76" t="s">
        <v>1051</v>
      </c>
      <c r="S662" s="76" t="s">
        <v>540</v>
      </c>
      <c r="T662" s="76" t="s">
        <v>560</v>
      </c>
    </row>
    <row r="663" spans="18:20" x14ac:dyDescent="0.25">
      <c r="R663" s="76" t="s">
        <v>1052</v>
      </c>
      <c r="S663" s="76" t="s">
        <v>540</v>
      </c>
      <c r="T663" s="76" t="s">
        <v>560</v>
      </c>
    </row>
    <row r="664" spans="18:20" x14ac:dyDescent="0.25">
      <c r="R664" s="76" t="s">
        <v>1053</v>
      </c>
      <c r="S664" s="76" t="s">
        <v>540</v>
      </c>
      <c r="T664" s="76" t="s">
        <v>560</v>
      </c>
    </row>
    <row r="665" spans="18:20" x14ac:dyDescent="0.25">
      <c r="R665" s="76" t="s">
        <v>1054</v>
      </c>
      <c r="S665" s="76" t="s">
        <v>540</v>
      </c>
      <c r="T665" s="76" t="s">
        <v>560</v>
      </c>
    </row>
    <row r="666" spans="18:20" x14ac:dyDescent="0.25">
      <c r="R666" s="76" t="s">
        <v>1055</v>
      </c>
      <c r="S666" s="76" t="s">
        <v>540</v>
      </c>
      <c r="T666" s="76" t="s">
        <v>560</v>
      </c>
    </row>
    <row r="667" spans="18:20" x14ac:dyDescent="0.25">
      <c r="R667" s="76" t="s">
        <v>1056</v>
      </c>
      <c r="S667" s="76" t="s">
        <v>540</v>
      </c>
      <c r="T667" s="76" t="s">
        <v>560</v>
      </c>
    </row>
    <row r="668" spans="18:20" x14ac:dyDescent="0.25">
      <c r="R668" s="76" t="s">
        <v>1057</v>
      </c>
      <c r="S668" s="76" t="s">
        <v>540</v>
      </c>
      <c r="T668" s="76" t="s">
        <v>560</v>
      </c>
    </row>
    <row r="669" spans="18:20" x14ac:dyDescent="0.25">
      <c r="R669" s="76" t="s">
        <v>1058</v>
      </c>
      <c r="S669" s="76" t="s">
        <v>540</v>
      </c>
      <c r="T669" s="76" t="s">
        <v>560</v>
      </c>
    </row>
    <row r="670" spans="18:20" x14ac:dyDescent="0.25">
      <c r="R670" s="76" t="s">
        <v>1059</v>
      </c>
      <c r="S670" s="76" t="s">
        <v>540</v>
      </c>
      <c r="T670" s="76" t="s">
        <v>560</v>
      </c>
    </row>
    <row r="671" spans="18:20" x14ac:dyDescent="0.25">
      <c r="R671" s="76" t="s">
        <v>1060</v>
      </c>
      <c r="S671" s="76" t="s">
        <v>540</v>
      </c>
      <c r="T671" s="76" t="s">
        <v>560</v>
      </c>
    </row>
    <row r="672" spans="18:20" x14ac:dyDescent="0.25">
      <c r="R672" s="76" t="s">
        <v>1061</v>
      </c>
      <c r="S672" s="76" t="s">
        <v>540</v>
      </c>
      <c r="T672" s="76" t="s">
        <v>560</v>
      </c>
    </row>
    <row r="673" spans="18:20" x14ac:dyDescent="0.25">
      <c r="R673" s="76" t="s">
        <v>1062</v>
      </c>
      <c r="S673" s="76" t="s">
        <v>540</v>
      </c>
      <c r="T673" s="76" t="s">
        <v>560</v>
      </c>
    </row>
    <row r="674" spans="18:20" x14ac:dyDescent="0.25">
      <c r="R674" s="76" t="s">
        <v>1063</v>
      </c>
      <c r="S674" s="76" t="s">
        <v>540</v>
      </c>
      <c r="T674" s="76" t="s">
        <v>560</v>
      </c>
    </row>
    <row r="675" spans="18:20" x14ac:dyDescent="0.25">
      <c r="R675" s="76" t="s">
        <v>1064</v>
      </c>
      <c r="S675" s="76" t="s">
        <v>540</v>
      </c>
      <c r="T675" s="76" t="s">
        <v>560</v>
      </c>
    </row>
    <row r="676" spans="18:20" x14ac:dyDescent="0.25">
      <c r="R676" s="76" t="s">
        <v>1065</v>
      </c>
      <c r="S676" s="76" t="s">
        <v>540</v>
      </c>
      <c r="T676" s="76" t="s">
        <v>560</v>
      </c>
    </row>
    <row r="677" spans="18:20" x14ac:dyDescent="0.25">
      <c r="R677" s="76" t="s">
        <v>1066</v>
      </c>
      <c r="S677" s="76" t="s">
        <v>540</v>
      </c>
      <c r="T677" s="76" t="s">
        <v>560</v>
      </c>
    </row>
    <row r="678" spans="18:20" x14ac:dyDescent="0.25">
      <c r="R678" s="76" t="s">
        <v>1067</v>
      </c>
      <c r="S678" s="76" t="s">
        <v>540</v>
      </c>
      <c r="T678" s="76" t="s">
        <v>560</v>
      </c>
    </row>
    <row r="679" spans="18:20" x14ac:dyDescent="0.25">
      <c r="R679" s="76" t="s">
        <v>1068</v>
      </c>
      <c r="S679" s="76" t="s">
        <v>540</v>
      </c>
      <c r="T679" s="76" t="s">
        <v>560</v>
      </c>
    </row>
    <row r="680" spans="18:20" x14ac:dyDescent="0.25">
      <c r="R680" s="76" t="s">
        <v>1069</v>
      </c>
      <c r="S680" s="76" t="s">
        <v>540</v>
      </c>
      <c r="T680" s="76" t="s">
        <v>560</v>
      </c>
    </row>
    <row r="681" spans="18:20" x14ac:dyDescent="0.25">
      <c r="R681" s="76" t="s">
        <v>1070</v>
      </c>
      <c r="S681" s="76" t="s">
        <v>540</v>
      </c>
      <c r="T681" s="76" t="s">
        <v>560</v>
      </c>
    </row>
    <row r="682" spans="18:20" x14ac:dyDescent="0.25">
      <c r="R682" s="76" t="s">
        <v>1071</v>
      </c>
      <c r="S682" s="76" t="s">
        <v>540</v>
      </c>
      <c r="T682" s="76" t="s">
        <v>554</v>
      </c>
    </row>
    <row r="683" spans="18:20" x14ac:dyDescent="0.25">
      <c r="R683" s="76" t="s">
        <v>1072</v>
      </c>
      <c r="S683" s="76" t="s">
        <v>540</v>
      </c>
      <c r="T683" s="76" t="s">
        <v>560</v>
      </c>
    </row>
    <row r="684" spans="18:20" x14ac:dyDescent="0.25">
      <c r="R684" s="76" t="s">
        <v>1073</v>
      </c>
      <c r="S684" s="76" t="s">
        <v>540</v>
      </c>
      <c r="T684" s="76" t="s">
        <v>560</v>
      </c>
    </row>
    <row r="685" spans="18:20" x14ac:dyDescent="0.25">
      <c r="R685" s="76" t="s">
        <v>1074</v>
      </c>
      <c r="S685" s="76" t="s">
        <v>540</v>
      </c>
      <c r="T685" s="76" t="s">
        <v>560</v>
      </c>
    </row>
    <row r="686" spans="18:20" x14ac:dyDescent="0.25">
      <c r="R686" s="76" t="s">
        <v>1075</v>
      </c>
      <c r="S686" s="76" t="s">
        <v>540</v>
      </c>
      <c r="T686" s="76" t="s">
        <v>560</v>
      </c>
    </row>
    <row r="687" spans="18:20" x14ac:dyDescent="0.25">
      <c r="R687" s="76" t="s">
        <v>1076</v>
      </c>
      <c r="S687" s="76" t="s">
        <v>540</v>
      </c>
      <c r="T687" s="76" t="s">
        <v>560</v>
      </c>
    </row>
    <row r="688" spans="18:20" x14ac:dyDescent="0.25">
      <c r="R688" s="76" t="s">
        <v>1077</v>
      </c>
      <c r="S688" s="76" t="s">
        <v>540</v>
      </c>
      <c r="T688" s="76" t="s">
        <v>560</v>
      </c>
    </row>
    <row r="689" spans="18:20" x14ac:dyDescent="0.25">
      <c r="R689" s="76" t="s">
        <v>1078</v>
      </c>
      <c r="S689" s="76" t="s">
        <v>540</v>
      </c>
      <c r="T689" s="76" t="s">
        <v>560</v>
      </c>
    </row>
    <row r="690" spans="18:20" x14ac:dyDescent="0.25">
      <c r="R690" s="76" t="s">
        <v>1079</v>
      </c>
      <c r="S690" s="76" t="s">
        <v>540</v>
      </c>
      <c r="T690" s="76" t="s">
        <v>560</v>
      </c>
    </row>
    <row r="691" spans="18:20" x14ac:dyDescent="0.25">
      <c r="R691" s="76" t="s">
        <v>1080</v>
      </c>
      <c r="S691" s="76" t="s">
        <v>540</v>
      </c>
      <c r="T691" s="76" t="s">
        <v>560</v>
      </c>
    </row>
    <row r="692" spans="18:20" x14ac:dyDescent="0.25">
      <c r="R692" s="76" t="s">
        <v>1081</v>
      </c>
      <c r="S692" s="76" t="s">
        <v>540</v>
      </c>
      <c r="T692" s="76" t="s">
        <v>560</v>
      </c>
    </row>
    <row r="693" spans="18:20" x14ac:dyDescent="0.25">
      <c r="R693" s="76" t="s">
        <v>1082</v>
      </c>
      <c r="S693" s="76" t="s">
        <v>540</v>
      </c>
      <c r="T693" s="76" t="s">
        <v>560</v>
      </c>
    </row>
    <row r="694" spans="18:20" x14ac:dyDescent="0.25">
      <c r="R694" s="76" t="s">
        <v>1083</v>
      </c>
      <c r="S694" s="76" t="s">
        <v>540</v>
      </c>
      <c r="T694" s="76" t="s">
        <v>560</v>
      </c>
    </row>
    <row r="695" spans="18:20" x14ac:dyDescent="0.25">
      <c r="R695" s="76" t="s">
        <v>1084</v>
      </c>
      <c r="S695" s="76" t="s">
        <v>540</v>
      </c>
      <c r="T695" s="76" t="s">
        <v>560</v>
      </c>
    </row>
    <row r="696" spans="18:20" x14ac:dyDescent="0.25">
      <c r="R696" s="76" t="s">
        <v>1085</v>
      </c>
      <c r="S696" s="76" t="s">
        <v>540</v>
      </c>
      <c r="T696" s="76" t="s">
        <v>560</v>
      </c>
    </row>
    <row r="697" spans="18:20" x14ac:dyDescent="0.25">
      <c r="R697" s="76" t="s">
        <v>1086</v>
      </c>
      <c r="S697" s="76" t="s">
        <v>540</v>
      </c>
      <c r="T697" s="76" t="s">
        <v>560</v>
      </c>
    </row>
    <row r="698" spans="18:20" x14ac:dyDescent="0.25">
      <c r="R698" s="76" t="s">
        <v>1087</v>
      </c>
      <c r="S698" s="76" t="s">
        <v>540</v>
      </c>
      <c r="T698" s="76" t="s">
        <v>560</v>
      </c>
    </row>
    <row r="699" spans="18:20" x14ac:dyDescent="0.25">
      <c r="R699" s="76" t="s">
        <v>1088</v>
      </c>
      <c r="S699" s="76" t="s">
        <v>540</v>
      </c>
      <c r="T699" s="76" t="s">
        <v>560</v>
      </c>
    </row>
    <row r="700" spans="18:20" x14ac:dyDescent="0.25">
      <c r="R700" s="76" t="s">
        <v>1089</v>
      </c>
      <c r="S700" s="76" t="s">
        <v>540</v>
      </c>
      <c r="T700" s="76" t="s">
        <v>560</v>
      </c>
    </row>
    <row r="701" spans="18:20" x14ac:dyDescent="0.25">
      <c r="R701" s="76" t="s">
        <v>1090</v>
      </c>
      <c r="S701" s="76" t="s">
        <v>540</v>
      </c>
      <c r="T701" s="76" t="s">
        <v>560</v>
      </c>
    </row>
    <row r="702" spans="18:20" x14ac:dyDescent="0.25">
      <c r="R702" s="76" t="s">
        <v>1091</v>
      </c>
      <c r="S702" s="76" t="s">
        <v>540</v>
      </c>
      <c r="T702" s="76" t="s">
        <v>560</v>
      </c>
    </row>
    <row r="703" spans="18:20" x14ac:dyDescent="0.25">
      <c r="R703" s="76" t="s">
        <v>1092</v>
      </c>
      <c r="S703" s="76" t="s">
        <v>540</v>
      </c>
      <c r="T703" s="76" t="s">
        <v>560</v>
      </c>
    </row>
    <row r="704" spans="18:20" x14ac:dyDescent="0.25">
      <c r="R704" s="76" t="s">
        <v>1093</v>
      </c>
      <c r="S704" s="76" t="s">
        <v>540</v>
      </c>
      <c r="T704" s="76" t="s">
        <v>554</v>
      </c>
    </row>
    <row r="705" spans="18:20" x14ac:dyDescent="0.25">
      <c r="R705" s="76" t="s">
        <v>1094</v>
      </c>
      <c r="S705" s="76" t="s">
        <v>540</v>
      </c>
      <c r="T705" s="76" t="s">
        <v>560</v>
      </c>
    </row>
    <row r="706" spans="18:20" x14ac:dyDescent="0.25">
      <c r="R706" s="76" t="s">
        <v>1095</v>
      </c>
      <c r="S706" s="76" t="s">
        <v>540</v>
      </c>
      <c r="T706" s="76" t="s">
        <v>560</v>
      </c>
    </row>
    <row r="707" spans="18:20" x14ac:dyDescent="0.25">
      <c r="R707" s="76" t="s">
        <v>1096</v>
      </c>
      <c r="S707" s="76" t="s">
        <v>540</v>
      </c>
      <c r="T707" s="76" t="s">
        <v>560</v>
      </c>
    </row>
    <row r="708" spans="18:20" x14ac:dyDescent="0.25">
      <c r="R708" s="76" t="s">
        <v>1097</v>
      </c>
      <c r="S708" s="76" t="s">
        <v>540</v>
      </c>
      <c r="T708" s="76" t="s">
        <v>560</v>
      </c>
    </row>
    <row r="709" spans="18:20" x14ac:dyDescent="0.25">
      <c r="R709" s="76" t="s">
        <v>1098</v>
      </c>
      <c r="S709" s="76" t="s">
        <v>540</v>
      </c>
      <c r="T709" s="76" t="s">
        <v>560</v>
      </c>
    </row>
    <row r="710" spans="18:20" x14ac:dyDescent="0.25">
      <c r="R710" s="76" t="s">
        <v>1099</v>
      </c>
      <c r="S710" s="76" t="s">
        <v>540</v>
      </c>
      <c r="T710" s="76" t="s">
        <v>560</v>
      </c>
    </row>
    <row r="711" spans="18:20" x14ac:dyDescent="0.25">
      <c r="R711" s="76" t="s">
        <v>1100</v>
      </c>
      <c r="S711" s="76" t="s">
        <v>540</v>
      </c>
      <c r="T711" s="76" t="s">
        <v>560</v>
      </c>
    </row>
    <row r="712" spans="18:20" x14ac:dyDescent="0.25">
      <c r="R712" s="76" t="s">
        <v>1101</v>
      </c>
      <c r="S712" s="76" t="s">
        <v>540</v>
      </c>
      <c r="T712" s="76" t="s">
        <v>560</v>
      </c>
    </row>
    <row r="713" spans="18:20" x14ac:dyDescent="0.25">
      <c r="R713" s="76" t="s">
        <v>1102</v>
      </c>
      <c r="S713" s="76" t="s">
        <v>540</v>
      </c>
      <c r="T713" s="76" t="s">
        <v>560</v>
      </c>
    </row>
    <row r="714" spans="18:20" x14ac:dyDescent="0.25">
      <c r="R714" s="76" t="s">
        <v>1103</v>
      </c>
      <c r="S714" s="76" t="s">
        <v>540</v>
      </c>
      <c r="T714" s="76" t="s">
        <v>560</v>
      </c>
    </row>
    <row r="715" spans="18:20" x14ac:dyDescent="0.25">
      <c r="R715" s="76" t="s">
        <v>1104</v>
      </c>
      <c r="S715" s="76" t="s">
        <v>540</v>
      </c>
      <c r="T715" s="76" t="s">
        <v>560</v>
      </c>
    </row>
    <row r="716" spans="18:20" x14ac:dyDescent="0.25">
      <c r="R716" s="76" t="s">
        <v>1105</v>
      </c>
      <c r="S716" s="76" t="s">
        <v>540</v>
      </c>
      <c r="T716" s="76" t="s">
        <v>560</v>
      </c>
    </row>
    <row r="717" spans="18:20" x14ac:dyDescent="0.25">
      <c r="R717" s="76" t="s">
        <v>1106</v>
      </c>
      <c r="S717" s="76" t="s">
        <v>540</v>
      </c>
      <c r="T717" s="76" t="s">
        <v>560</v>
      </c>
    </row>
    <row r="718" spans="18:20" x14ac:dyDescent="0.25">
      <c r="R718" s="76" t="s">
        <v>1107</v>
      </c>
      <c r="S718" s="76" t="s">
        <v>540</v>
      </c>
      <c r="T718" s="76" t="s">
        <v>560</v>
      </c>
    </row>
    <row r="719" spans="18:20" x14ac:dyDescent="0.25">
      <c r="R719" s="76" t="s">
        <v>1108</v>
      </c>
      <c r="S719" s="76" t="s">
        <v>540</v>
      </c>
      <c r="T719" s="76" t="s">
        <v>560</v>
      </c>
    </row>
    <row r="720" spans="18:20" x14ac:dyDescent="0.25">
      <c r="R720" s="76" t="s">
        <v>1109</v>
      </c>
      <c r="S720" s="76" t="s">
        <v>540</v>
      </c>
      <c r="T720" s="76" t="s">
        <v>560</v>
      </c>
    </row>
    <row r="721" spans="18:20" x14ac:dyDescent="0.25">
      <c r="R721" s="76" t="s">
        <v>1110</v>
      </c>
      <c r="S721" s="76" t="s">
        <v>540</v>
      </c>
      <c r="T721" s="76" t="s">
        <v>560</v>
      </c>
    </row>
    <row r="722" spans="18:20" x14ac:dyDescent="0.25">
      <c r="R722" s="76" t="s">
        <v>1111</v>
      </c>
      <c r="S722" s="76" t="s">
        <v>540</v>
      </c>
      <c r="T722" s="76" t="s">
        <v>560</v>
      </c>
    </row>
    <row r="723" spans="18:20" x14ac:dyDescent="0.25">
      <c r="R723" s="76" t="s">
        <v>1112</v>
      </c>
      <c r="S723" s="76" t="s">
        <v>540</v>
      </c>
      <c r="T723" s="76" t="s">
        <v>560</v>
      </c>
    </row>
    <row r="724" spans="18:20" x14ac:dyDescent="0.25">
      <c r="R724" s="76" t="s">
        <v>1113</v>
      </c>
      <c r="S724" s="76" t="s">
        <v>540</v>
      </c>
      <c r="T724" s="76" t="s">
        <v>560</v>
      </c>
    </row>
    <row r="725" spans="18:20" x14ac:dyDescent="0.25">
      <c r="R725" s="76" t="s">
        <v>1114</v>
      </c>
      <c r="S725" s="76" t="s">
        <v>540</v>
      </c>
      <c r="T725" s="76" t="s">
        <v>560</v>
      </c>
    </row>
    <row r="726" spans="18:20" x14ac:dyDescent="0.25">
      <c r="R726" s="76" t="s">
        <v>1115</v>
      </c>
      <c r="S726" s="76" t="s">
        <v>540</v>
      </c>
      <c r="T726" s="76" t="s">
        <v>560</v>
      </c>
    </row>
    <row r="727" spans="18:20" x14ac:dyDescent="0.25">
      <c r="R727" s="76" t="s">
        <v>1116</v>
      </c>
      <c r="S727" s="76" t="s">
        <v>540</v>
      </c>
      <c r="T727" s="76" t="s">
        <v>560</v>
      </c>
    </row>
    <row r="728" spans="18:20" x14ac:dyDescent="0.25">
      <c r="R728" s="76" t="s">
        <v>1117</v>
      </c>
      <c r="S728" s="76" t="s">
        <v>540</v>
      </c>
      <c r="T728" s="76" t="s">
        <v>560</v>
      </c>
    </row>
    <row r="729" spans="18:20" x14ac:dyDescent="0.25">
      <c r="R729" s="76" t="s">
        <v>1118</v>
      </c>
      <c r="S729" s="76" t="s">
        <v>540</v>
      </c>
      <c r="T729" s="76" t="s">
        <v>560</v>
      </c>
    </row>
    <row r="730" spans="18:20" x14ac:dyDescent="0.25">
      <c r="R730" s="76" t="s">
        <v>1119</v>
      </c>
      <c r="S730" s="76" t="s">
        <v>540</v>
      </c>
      <c r="T730" s="76" t="s">
        <v>560</v>
      </c>
    </row>
    <row r="731" spans="18:20" x14ac:dyDescent="0.25">
      <c r="R731" s="76" t="s">
        <v>1120</v>
      </c>
      <c r="S731" s="76" t="s">
        <v>540</v>
      </c>
      <c r="T731" s="76" t="s">
        <v>560</v>
      </c>
    </row>
    <row r="732" spans="18:20" x14ac:dyDescent="0.25">
      <c r="R732" s="76" t="s">
        <v>1121</v>
      </c>
      <c r="S732" s="76" t="s">
        <v>540</v>
      </c>
      <c r="T732" s="76" t="s">
        <v>560</v>
      </c>
    </row>
    <row r="733" spans="18:20" x14ac:dyDescent="0.25">
      <c r="R733" s="76" t="s">
        <v>1122</v>
      </c>
      <c r="S733" s="76" t="s">
        <v>540</v>
      </c>
      <c r="T733" s="76" t="s">
        <v>560</v>
      </c>
    </row>
    <row r="734" spans="18:20" x14ac:dyDescent="0.25">
      <c r="R734" s="76" t="s">
        <v>1123</v>
      </c>
      <c r="S734" s="76" t="s">
        <v>540</v>
      </c>
      <c r="T734" s="76" t="s">
        <v>560</v>
      </c>
    </row>
    <row r="735" spans="18:20" x14ac:dyDescent="0.25">
      <c r="R735" s="76" t="s">
        <v>1124</v>
      </c>
      <c r="S735" s="76" t="s">
        <v>540</v>
      </c>
      <c r="T735" s="76" t="s">
        <v>560</v>
      </c>
    </row>
    <row r="736" spans="18:20" x14ac:dyDescent="0.25">
      <c r="R736" s="76" t="s">
        <v>1125</v>
      </c>
      <c r="S736" s="76" t="s">
        <v>540</v>
      </c>
      <c r="T736" s="76" t="s">
        <v>560</v>
      </c>
    </row>
    <row r="737" spans="18:20" x14ac:dyDescent="0.25">
      <c r="R737" s="76" t="s">
        <v>1126</v>
      </c>
      <c r="S737" s="76" t="s">
        <v>540</v>
      </c>
      <c r="T737" s="76" t="s">
        <v>560</v>
      </c>
    </row>
    <row r="738" spans="18:20" x14ac:dyDescent="0.25">
      <c r="R738" s="76" t="s">
        <v>1127</v>
      </c>
      <c r="S738" s="76" t="s">
        <v>549</v>
      </c>
      <c r="T738" s="76" t="s">
        <v>560</v>
      </c>
    </row>
    <row r="739" spans="18:20" x14ac:dyDescent="0.25">
      <c r="R739" s="76" t="s">
        <v>1128</v>
      </c>
      <c r="S739" s="76" t="s">
        <v>540</v>
      </c>
      <c r="T739" s="76" t="s">
        <v>560</v>
      </c>
    </row>
    <row r="740" spans="18:20" x14ac:dyDescent="0.25">
      <c r="R740" s="76" t="s">
        <v>1129</v>
      </c>
      <c r="S740" s="76" t="s">
        <v>540</v>
      </c>
      <c r="T740" s="76" t="s">
        <v>560</v>
      </c>
    </row>
    <row r="741" spans="18:20" x14ac:dyDescent="0.25">
      <c r="R741" s="76" t="s">
        <v>1130</v>
      </c>
      <c r="S741" s="76" t="s">
        <v>540</v>
      </c>
      <c r="T741" s="76" t="s">
        <v>560</v>
      </c>
    </row>
    <row r="742" spans="18:20" x14ac:dyDescent="0.25">
      <c r="R742" s="76" t="s">
        <v>1131</v>
      </c>
      <c r="S742" s="76" t="s">
        <v>540</v>
      </c>
      <c r="T742" s="76" t="s">
        <v>560</v>
      </c>
    </row>
    <row r="743" spans="18:20" x14ac:dyDescent="0.25">
      <c r="R743" s="76" t="s">
        <v>1132</v>
      </c>
      <c r="S743" s="76" t="s">
        <v>540</v>
      </c>
      <c r="T743" s="76" t="s">
        <v>560</v>
      </c>
    </row>
    <row r="744" spans="18:20" x14ac:dyDescent="0.25">
      <c r="R744" s="76" t="s">
        <v>1133</v>
      </c>
      <c r="S744" s="76" t="s">
        <v>557</v>
      </c>
      <c r="T744" s="76" t="s">
        <v>560</v>
      </c>
    </row>
    <row r="745" spans="18:20" x14ac:dyDescent="0.25">
      <c r="R745" s="76" t="s">
        <v>1134</v>
      </c>
      <c r="S745" s="76" t="s">
        <v>557</v>
      </c>
      <c r="T745" s="76" t="s">
        <v>560</v>
      </c>
    </row>
    <row r="746" spans="18:20" x14ac:dyDescent="0.25">
      <c r="R746" s="76" t="s">
        <v>1135</v>
      </c>
      <c r="S746" s="76" t="s">
        <v>557</v>
      </c>
      <c r="T746" s="76" t="s">
        <v>554</v>
      </c>
    </row>
    <row r="747" spans="18:20" x14ac:dyDescent="0.25">
      <c r="R747" s="76" t="s">
        <v>1136</v>
      </c>
      <c r="S747" s="76" t="s">
        <v>557</v>
      </c>
      <c r="T747" s="76" t="s">
        <v>560</v>
      </c>
    </row>
    <row r="748" spans="18:20" x14ac:dyDescent="0.25">
      <c r="R748" s="76" t="s">
        <v>1137</v>
      </c>
      <c r="S748" s="76" t="s">
        <v>557</v>
      </c>
      <c r="T748" s="76" t="s">
        <v>554</v>
      </c>
    </row>
    <row r="749" spans="18:20" x14ac:dyDescent="0.25">
      <c r="R749" s="76" t="s">
        <v>1138</v>
      </c>
      <c r="S749" s="76" t="s">
        <v>557</v>
      </c>
      <c r="T749" s="76" t="s">
        <v>560</v>
      </c>
    </row>
    <row r="750" spans="18:20" x14ac:dyDescent="0.25">
      <c r="R750" s="76" t="s">
        <v>1139</v>
      </c>
      <c r="S750" s="76" t="s">
        <v>557</v>
      </c>
      <c r="T750" s="76" t="s">
        <v>560</v>
      </c>
    </row>
    <row r="751" spans="18:20" x14ac:dyDescent="0.25">
      <c r="R751" s="76" t="s">
        <v>1140</v>
      </c>
      <c r="S751" s="76" t="s">
        <v>557</v>
      </c>
      <c r="T751" s="76" t="s">
        <v>554</v>
      </c>
    </row>
    <row r="752" spans="18:20" x14ac:dyDescent="0.25">
      <c r="R752" s="76" t="s">
        <v>1141</v>
      </c>
      <c r="S752" s="76" t="s">
        <v>557</v>
      </c>
      <c r="T752" s="76" t="s">
        <v>560</v>
      </c>
    </row>
    <row r="753" spans="18:20" x14ac:dyDescent="0.25">
      <c r="R753" s="76" t="s">
        <v>1142</v>
      </c>
      <c r="S753" s="76" t="s">
        <v>557</v>
      </c>
      <c r="T753" s="76" t="s">
        <v>560</v>
      </c>
    </row>
    <row r="754" spans="18:20" x14ac:dyDescent="0.25">
      <c r="R754" s="76" t="s">
        <v>1143</v>
      </c>
      <c r="S754" s="76" t="s">
        <v>557</v>
      </c>
      <c r="T754" s="76" t="s">
        <v>560</v>
      </c>
    </row>
    <row r="755" spans="18:20" x14ac:dyDescent="0.25">
      <c r="R755" s="76" t="s">
        <v>1144</v>
      </c>
      <c r="S755" s="76" t="s">
        <v>557</v>
      </c>
      <c r="T755" s="76" t="s">
        <v>554</v>
      </c>
    </row>
    <row r="756" spans="18:20" x14ac:dyDescent="0.25">
      <c r="R756" s="76" t="s">
        <v>1145</v>
      </c>
      <c r="S756" s="76" t="s">
        <v>557</v>
      </c>
      <c r="T756" s="76" t="s">
        <v>560</v>
      </c>
    </row>
    <row r="757" spans="18:20" x14ac:dyDescent="0.25">
      <c r="R757" s="76" t="s">
        <v>1146</v>
      </c>
      <c r="S757" s="76" t="s">
        <v>557</v>
      </c>
      <c r="T757" s="76" t="s">
        <v>554</v>
      </c>
    </row>
    <row r="758" spans="18:20" x14ac:dyDescent="0.25">
      <c r="R758" s="76" t="s">
        <v>1147</v>
      </c>
      <c r="S758" s="76" t="s">
        <v>557</v>
      </c>
      <c r="T758" s="76" t="s">
        <v>560</v>
      </c>
    </row>
    <row r="759" spans="18:20" x14ac:dyDescent="0.25">
      <c r="R759" s="76" t="s">
        <v>1148</v>
      </c>
      <c r="S759" s="76" t="s">
        <v>557</v>
      </c>
      <c r="T759" s="76" t="s">
        <v>560</v>
      </c>
    </row>
    <row r="760" spans="18:20" x14ac:dyDescent="0.25">
      <c r="R760" s="76" t="s">
        <v>1149</v>
      </c>
      <c r="S760" s="76" t="s">
        <v>557</v>
      </c>
      <c r="T760" s="76" t="s">
        <v>560</v>
      </c>
    </row>
    <row r="761" spans="18:20" x14ac:dyDescent="0.25">
      <c r="R761" s="76" t="s">
        <v>1150</v>
      </c>
      <c r="S761" s="76" t="s">
        <v>557</v>
      </c>
      <c r="T761" s="76" t="s">
        <v>554</v>
      </c>
    </row>
    <row r="762" spans="18:20" x14ac:dyDescent="0.25">
      <c r="R762" s="76" t="s">
        <v>1151</v>
      </c>
      <c r="S762" s="76" t="s">
        <v>549</v>
      </c>
      <c r="T762" s="76" t="s">
        <v>560</v>
      </c>
    </row>
    <row r="763" spans="18:20" x14ac:dyDescent="0.25">
      <c r="R763" s="76" t="s">
        <v>1152</v>
      </c>
      <c r="S763" s="76" t="s">
        <v>549</v>
      </c>
      <c r="T763" s="76" t="s">
        <v>560</v>
      </c>
    </row>
    <row r="764" spans="18:20" x14ac:dyDescent="0.25">
      <c r="R764" s="76" t="s">
        <v>1153</v>
      </c>
      <c r="S764" s="76" t="s">
        <v>549</v>
      </c>
      <c r="T764" s="76" t="s">
        <v>560</v>
      </c>
    </row>
    <row r="765" spans="18:20" x14ac:dyDescent="0.25">
      <c r="R765" s="76" t="s">
        <v>1154</v>
      </c>
      <c r="S765" s="76" t="s">
        <v>549</v>
      </c>
      <c r="T765" s="76" t="s">
        <v>560</v>
      </c>
    </row>
    <row r="766" spans="18:20" x14ac:dyDescent="0.25">
      <c r="R766" s="76" t="s">
        <v>1155</v>
      </c>
      <c r="S766" s="76" t="s">
        <v>549</v>
      </c>
      <c r="T766" s="76" t="s">
        <v>560</v>
      </c>
    </row>
    <row r="767" spans="18:20" x14ac:dyDescent="0.25">
      <c r="R767" s="76" t="s">
        <v>1156</v>
      </c>
      <c r="S767" s="76" t="s">
        <v>549</v>
      </c>
      <c r="T767" s="76" t="s">
        <v>560</v>
      </c>
    </row>
    <row r="768" spans="18:20" x14ac:dyDescent="0.25">
      <c r="R768" s="76" t="s">
        <v>1157</v>
      </c>
      <c r="S768" s="76" t="s">
        <v>549</v>
      </c>
      <c r="T768" s="76" t="s">
        <v>560</v>
      </c>
    </row>
    <row r="769" spans="18:20" x14ac:dyDescent="0.25">
      <c r="R769" s="76" t="s">
        <v>1158</v>
      </c>
      <c r="S769" s="76" t="s">
        <v>549</v>
      </c>
      <c r="T769" s="76" t="s">
        <v>560</v>
      </c>
    </row>
    <row r="770" spans="18:20" x14ac:dyDescent="0.25">
      <c r="R770" s="76" t="s">
        <v>1159</v>
      </c>
      <c r="S770" s="76" t="s">
        <v>549</v>
      </c>
      <c r="T770" s="76" t="s">
        <v>560</v>
      </c>
    </row>
    <row r="771" spans="18:20" x14ac:dyDescent="0.25">
      <c r="R771" s="76" t="s">
        <v>1160</v>
      </c>
      <c r="S771" s="76" t="s">
        <v>549</v>
      </c>
      <c r="T771" s="76" t="s">
        <v>560</v>
      </c>
    </row>
    <row r="772" spans="18:20" x14ac:dyDescent="0.25">
      <c r="R772" s="76" t="s">
        <v>1161</v>
      </c>
      <c r="S772" s="76" t="s">
        <v>549</v>
      </c>
      <c r="T772" s="76" t="s">
        <v>560</v>
      </c>
    </row>
    <row r="773" spans="18:20" x14ac:dyDescent="0.25">
      <c r="R773" s="76" t="s">
        <v>1162</v>
      </c>
      <c r="S773" s="76" t="s">
        <v>549</v>
      </c>
      <c r="T773" s="76" t="s">
        <v>560</v>
      </c>
    </row>
    <row r="774" spans="18:20" x14ac:dyDescent="0.25">
      <c r="R774" s="76" t="s">
        <v>1163</v>
      </c>
      <c r="S774" s="76" t="s">
        <v>549</v>
      </c>
      <c r="T774" s="76" t="s">
        <v>560</v>
      </c>
    </row>
    <row r="775" spans="18:20" x14ac:dyDescent="0.25">
      <c r="R775" s="76" t="s">
        <v>1164</v>
      </c>
      <c r="S775" s="76" t="s">
        <v>549</v>
      </c>
      <c r="T775" s="76" t="s">
        <v>560</v>
      </c>
    </row>
    <row r="776" spans="18:20" x14ac:dyDescent="0.25">
      <c r="R776" s="76" t="s">
        <v>1165</v>
      </c>
      <c r="S776" s="76" t="s">
        <v>549</v>
      </c>
      <c r="T776" s="76" t="s">
        <v>560</v>
      </c>
    </row>
    <row r="777" spans="18:20" x14ac:dyDescent="0.25">
      <c r="R777" s="76" t="s">
        <v>1166</v>
      </c>
      <c r="S777" s="76" t="s">
        <v>549</v>
      </c>
      <c r="T777" s="76" t="s">
        <v>560</v>
      </c>
    </row>
    <row r="778" spans="18:20" x14ac:dyDescent="0.25">
      <c r="R778" s="76" t="s">
        <v>1167</v>
      </c>
      <c r="S778" s="76" t="s">
        <v>549</v>
      </c>
      <c r="T778" s="76" t="s">
        <v>560</v>
      </c>
    </row>
    <row r="779" spans="18:20" x14ac:dyDescent="0.25">
      <c r="R779" s="76" t="s">
        <v>1168</v>
      </c>
      <c r="S779" s="76" t="s">
        <v>549</v>
      </c>
      <c r="T779" s="76" t="s">
        <v>560</v>
      </c>
    </row>
    <row r="780" spans="18:20" x14ac:dyDescent="0.25">
      <c r="R780" s="76" t="s">
        <v>1169</v>
      </c>
      <c r="S780" s="76" t="s">
        <v>549</v>
      </c>
      <c r="T780" s="76" t="s">
        <v>560</v>
      </c>
    </row>
    <row r="781" spans="18:20" x14ac:dyDescent="0.25">
      <c r="R781" s="76" t="s">
        <v>1170</v>
      </c>
      <c r="S781" s="76" t="s">
        <v>549</v>
      </c>
      <c r="T781" s="76" t="s">
        <v>560</v>
      </c>
    </row>
    <row r="782" spans="18:20" x14ac:dyDescent="0.25">
      <c r="R782" s="76" t="s">
        <v>1171</v>
      </c>
      <c r="S782" s="76" t="s">
        <v>549</v>
      </c>
      <c r="T782" s="76" t="s">
        <v>560</v>
      </c>
    </row>
    <row r="783" spans="18:20" x14ac:dyDescent="0.25">
      <c r="R783" s="76" t="s">
        <v>1172</v>
      </c>
      <c r="S783" s="76" t="s">
        <v>549</v>
      </c>
      <c r="T783" s="76" t="s">
        <v>560</v>
      </c>
    </row>
    <row r="784" spans="18:20" x14ac:dyDescent="0.25">
      <c r="R784" s="76" t="s">
        <v>1173</v>
      </c>
      <c r="S784" s="76" t="s">
        <v>549</v>
      </c>
      <c r="T784" s="76" t="s">
        <v>560</v>
      </c>
    </row>
    <row r="785" spans="18:20" x14ac:dyDescent="0.25">
      <c r="R785" s="76" t="s">
        <v>1174</v>
      </c>
      <c r="S785" s="76" t="s">
        <v>549</v>
      </c>
      <c r="T785" s="76" t="s">
        <v>560</v>
      </c>
    </row>
    <row r="786" spans="18:20" x14ac:dyDescent="0.25">
      <c r="R786" s="76" t="s">
        <v>1175</v>
      </c>
      <c r="S786" s="76" t="s">
        <v>549</v>
      </c>
      <c r="T786" s="76" t="s">
        <v>560</v>
      </c>
    </row>
    <row r="787" spans="18:20" x14ac:dyDescent="0.25">
      <c r="R787" s="76" t="s">
        <v>1176</v>
      </c>
      <c r="S787" s="76" t="s">
        <v>549</v>
      </c>
      <c r="T787" s="76" t="s">
        <v>560</v>
      </c>
    </row>
    <row r="788" spans="18:20" x14ac:dyDescent="0.25">
      <c r="R788" s="76" t="s">
        <v>1177</v>
      </c>
      <c r="S788" s="76" t="s">
        <v>549</v>
      </c>
      <c r="T788" s="76" t="s">
        <v>560</v>
      </c>
    </row>
    <row r="789" spans="18:20" x14ac:dyDescent="0.25">
      <c r="R789" s="76" t="s">
        <v>1178</v>
      </c>
      <c r="S789" s="76" t="s">
        <v>549</v>
      </c>
      <c r="T789" s="76" t="s">
        <v>560</v>
      </c>
    </row>
    <row r="790" spans="18:20" x14ac:dyDescent="0.25">
      <c r="R790" s="76" t="s">
        <v>1179</v>
      </c>
      <c r="S790" s="76" t="s">
        <v>549</v>
      </c>
      <c r="T790" s="76" t="s">
        <v>560</v>
      </c>
    </row>
    <row r="791" spans="18:20" x14ac:dyDescent="0.25">
      <c r="R791" s="76" t="s">
        <v>1180</v>
      </c>
      <c r="S791" s="76" t="s">
        <v>549</v>
      </c>
      <c r="T791" s="76" t="s">
        <v>560</v>
      </c>
    </row>
    <row r="792" spans="18:20" x14ac:dyDescent="0.25">
      <c r="R792" s="76" t="s">
        <v>1181</v>
      </c>
      <c r="S792" s="76" t="s">
        <v>549</v>
      </c>
      <c r="T792" s="76" t="s">
        <v>560</v>
      </c>
    </row>
    <row r="793" spans="18:20" x14ac:dyDescent="0.25">
      <c r="R793" s="76" t="s">
        <v>1182</v>
      </c>
      <c r="S793" s="76" t="s">
        <v>549</v>
      </c>
      <c r="T793" s="76" t="s">
        <v>560</v>
      </c>
    </row>
    <row r="794" spans="18:20" x14ac:dyDescent="0.25">
      <c r="R794" s="76" t="s">
        <v>1183</v>
      </c>
      <c r="S794" s="76" t="s">
        <v>549</v>
      </c>
      <c r="T794" s="76" t="s">
        <v>560</v>
      </c>
    </row>
    <row r="795" spans="18:20" x14ac:dyDescent="0.25">
      <c r="R795" s="76" t="s">
        <v>1184</v>
      </c>
      <c r="S795" s="76" t="s">
        <v>549</v>
      </c>
      <c r="T795" s="76" t="s">
        <v>560</v>
      </c>
    </row>
    <row r="796" spans="18:20" x14ac:dyDescent="0.25">
      <c r="R796" s="76" t="s">
        <v>1185</v>
      </c>
      <c r="S796" s="76" t="s">
        <v>549</v>
      </c>
      <c r="T796" s="76" t="s">
        <v>560</v>
      </c>
    </row>
    <row r="797" spans="18:20" x14ac:dyDescent="0.25">
      <c r="R797" s="76" t="s">
        <v>1186</v>
      </c>
      <c r="S797" s="76" t="s">
        <v>549</v>
      </c>
      <c r="T797" s="76" t="s">
        <v>560</v>
      </c>
    </row>
    <row r="798" spans="18:20" x14ac:dyDescent="0.25">
      <c r="R798" s="76" t="s">
        <v>1187</v>
      </c>
      <c r="S798" s="76" t="s">
        <v>549</v>
      </c>
      <c r="T798" s="76" t="s">
        <v>560</v>
      </c>
    </row>
    <row r="799" spans="18:20" x14ac:dyDescent="0.25">
      <c r="R799" s="76" t="s">
        <v>1188</v>
      </c>
      <c r="S799" s="76" t="s">
        <v>549</v>
      </c>
      <c r="T799" s="76" t="s">
        <v>560</v>
      </c>
    </row>
    <row r="800" spans="18:20" x14ac:dyDescent="0.25">
      <c r="R800" s="76" t="s">
        <v>1189</v>
      </c>
      <c r="S800" s="76" t="s">
        <v>549</v>
      </c>
      <c r="T800" s="76" t="s">
        <v>560</v>
      </c>
    </row>
    <row r="801" spans="18:20" x14ac:dyDescent="0.25">
      <c r="R801" s="76" t="s">
        <v>1190</v>
      </c>
      <c r="S801" s="76" t="s">
        <v>549</v>
      </c>
      <c r="T801" s="76" t="s">
        <v>560</v>
      </c>
    </row>
    <row r="802" spans="18:20" x14ac:dyDescent="0.25">
      <c r="R802" s="76" t="s">
        <v>1191</v>
      </c>
      <c r="S802" s="76" t="s">
        <v>549</v>
      </c>
      <c r="T802" s="76" t="s">
        <v>560</v>
      </c>
    </row>
    <row r="803" spans="18:20" x14ac:dyDescent="0.25">
      <c r="R803" s="76" t="s">
        <v>1192</v>
      </c>
      <c r="S803" s="76" t="s">
        <v>549</v>
      </c>
      <c r="T803" s="76" t="s">
        <v>560</v>
      </c>
    </row>
    <row r="804" spans="18:20" x14ac:dyDescent="0.25">
      <c r="R804" s="76" t="s">
        <v>1193</v>
      </c>
      <c r="S804" s="76" t="s">
        <v>549</v>
      </c>
      <c r="T804" s="76" t="s">
        <v>560</v>
      </c>
    </row>
    <row r="805" spans="18:20" x14ac:dyDescent="0.25">
      <c r="R805" s="76" t="s">
        <v>1194</v>
      </c>
      <c r="S805" s="76" t="s">
        <v>549</v>
      </c>
      <c r="T805" s="76" t="s">
        <v>560</v>
      </c>
    </row>
    <row r="806" spans="18:20" x14ac:dyDescent="0.25">
      <c r="R806" s="76" t="s">
        <v>1195</v>
      </c>
      <c r="S806" s="76" t="s">
        <v>549</v>
      </c>
      <c r="T806" s="76" t="s">
        <v>560</v>
      </c>
    </row>
    <row r="807" spans="18:20" x14ac:dyDescent="0.25">
      <c r="R807" s="76" t="s">
        <v>1196</v>
      </c>
      <c r="S807" s="76" t="s">
        <v>549</v>
      </c>
      <c r="T807" s="76" t="s">
        <v>560</v>
      </c>
    </row>
    <row r="808" spans="18:20" x14ac:dyDescent="0.25">
      <c r="R808" s="76" t="s">
        <v>1197</v>
      </c>
      <c r="S808" s="76" t="s">
        <v>549</v>
      </c>
      <c r="T808" s="76" t="s">
        <v>560</v>
      </c>
    </row>
    <row r="809" spans="18:20" x14ac:dyDescent="0.25">
      <c r="R809" s="76" t="s">
        <v>1198</v>
      </c>
      <c r="S809" s="76" t="s">
        <v>549</v>
      </c>
      <c r="T809" s="76" t="s">
        <v>560</v>
      </c>
    </row>
    <row r="810" spans="18:20" x14ac:dyDescent="0.25">
      <c r="R810" s="76" t="s">
        <v>1199</v>
      </c>
      <c r="S810" s="76" t="s">
        <v>549</v>
      </c>
      <c r="T810" s="76" t="s">
        <v>560</v>
      </c>
    </row>
    <row r="811" spans="18:20" x14ac:dyDescent="0.25">
      <c r="R811" s="76" t="s">
        <v>1200</v>
      </c>
      <c r="S811" s="76" t="s">
        <v>549</v>
      </c>
      <c r="T811" s="76" t="s">
        <v>560</v>
      </c>
    </row>
    <row r="812" spans="18:20" x14ac:dyDescent="0.25">
      <c r="R812" s="76" t="s">
        <v>1201</v>
      </c>
      <c r="S812" s="76" t="s">
        <v>549</v>
      </c>
      <c r="T812" s="76" t="s">
        <v>560</v>
      </c>
    </row>
    <row r="813" spans="18:20" x14ac:dyDescent="0.25">
      <c r="R813" s="76" t="s">
        <v>1202</v>
      </c>
      <c r="S813" s="76" t="s">
        <v>549</v>
      </c>
      <c r="T813" s="76" t="s">
        <v>560</v>
      </c>
    </row>
    <row r="814" spans="18:20" x14ac:dyDescent="0.25">
      <c r="R814" s="76" t="s">
        <v>1203</v>
      </c>
      <c r="S814" s="76" t="s">
        <v>549</v>
      </c>
      <c r="T814" s="76" t="s">
        <v>560</v>
      </c>
    </row>
    <row r="815" spans="18:20" x14ac:dyDescent="0.25">
      <c r="R815" s="76" t="s">
        <v>1204</v>
      </c>
      <c r="S815" s="76" t="s">
        <v>549</v>
      </c>
      <c r="T815" s="76" t="s">
        <v>560</v>
      </c>
    </row>
    <row r="816" spans="18:20" x14ac:dyDescent="0.25">
      <c r="R816" s="76" t="s">
        <v>1205</v>
      </c>
      <c r="S816" s="76" t="s">
        <v>549</v>
      </c>
      <c r="T816" s="76" t="s">
        <v>560</v>
      </c>
    </row>
    <row r="817" spans="18:20" x14ac:dyDescent="0.25">
      <c r="R817" s="76" t="s">
        <v>1206</v>
      </c>
      <c r="S817" s="76" t="s">
        <v>549</v>
      </c>
      <c r="T817" s="76" t="s">
        <v>560</v>
      </c>
    </row>
    <row r="818" spans="18:20" x14ac:dyDescent="0.25">
      <c r="R818" s="76" t="s">
        <v>1207</v>
      </c>
      <c r="S818" s="76" t="s">
        <v>549</v>
      </c>
      <c r="T818" s="76" t="s">
        <v>560</v>
      </c>
    </row>
    <row r="819" spans="18:20" x14ac:dyDescent="0.25">
      <c r="R819" s="76" t="s">
        <v>1208</v>
      </c>
      <c r="S819" s="76" t="s">
        <v>549</v>
      </c>
      <c r="T819" s="76" t="s">
        <v>560</v>
      </c>
    </row>
    <row r="820" spans="18:20" x14ac:dyDescent="0.25">
      <c r="R820" s="76" t="s">
        <v>1209</v>
      </c>
      <c r="S820" s="76" t="s">
        <v>549</v>
      </c>
      <c r="T820" s="76" t="s">
        <v>560</v>
      </c>
    </row>
    <row r="821" spans="18:20" x14ac:dyDescent="0.25">
      <c r="R821" s="76" t="s">
        <v>1210</v>
      </c>
      <c r="S821" s="76" t="s">
        <v>549</v>
      </c>
      <c r="T821" s="76" t="s">
        <v>560</v>
      </c>
    </row>
    <row r="822" spans="18:20" x14ac:dyDescent="0.25">
      <c r="R822" s="76" t="s">
        <v>1211</v>
      </c>
      <c r="S822" s="76" t="s">
        <v>549</v>
      </c>
      <c r="T822" s="76" t="s">
        <v>560</v>
      </c>
    </row>
    <row r="823" spans="18:20" x14ac:dyDescent="0.25">
      <c r="R823" s="76" t="s">
        <v>1212</v>
      </c>
      <c r="S823" s="76" t="s">
        <v>549</v>
      </c>
      <c r="T823" s="76" t="s">
        <v>560</v>
      </c>
    </row>
    <row r="824" spans="18:20" x14ac:dyDescent="0.25">
      <c r="R824" s="76" t="s">
        <v>1213</v>
      </c>
      <c r="S824" s="76" t="s">
        <v>549</v>
      </c>
      <c r="T824" s="76" t="s">
        <v>560</v>
      </c>
    </row>
    <row r="825" spans="18:20" x14ac:dyDescent="0.25">
      <c r="R825" s="76" t="s">
        <v>1214</v>
      </c>
      <c r="S825" s="76" t="s">
        <v>549</v>
      </c>
      <c r="T825" s="76" t="s">
        <v>560</v>
      </c>
    </row>
    <row r="826" spans="18:20" x14ac:dyDescent="0.25">
      <c r="R826" s="76" t="s">
        <v>1215</v>
      </c>
      <c r="S826" s="76" t="s">
        <v>549</v>
      </c>
      <c r="T826" s="76" t="s">
        <v>560</v>
      </c>
    </row>
    <row r="827" spans="18:20" x14ac:dyDescent="0.25">
      <c r="R827" s="76" t="s">
        <v>1216</v>
      </c>
      <c r="S827" s="76" t="s">
        <v>549</v>
      </c>
      <c r="T827" s="76" t="s">
        <v>560</v>
      </c>
    </row>
    <row r="828" spans="18:20" x14ac:dyDescent="0.25">
      <c r="R828" s="76" t="s">
        <v>1217</v>
      </c>
      <c r="S828" s="76" t="s">
        <v>549</v>
      </c>
      <c r="T828" s="76" t="s">
        <v>560</v>
      </c>
    </row>
    <row r="829" spans="18:20" x14ac:dyDescent="0.25">
      <c r="R829" s="76" t="s">
        <v>1218</v>
      </c>
      <c r="S829" s="76" t="s">
        <v>549</v>
      </c>
      <c r="T829" s="76" t="s">
        <v>560</v>
      </c>
    </row>
    <row r="830" spans="18:20" x14ac:dyDescent="0.25">
      <c r="R830" s="76" t="s">
        <v>1219</v>
      </c>
      <c r="S830" s="76" t="s">
        <v>549</v>
      </c>
      <c r="T830" s="76" t="s">
        <v>560</v>
      </c>
    </row>
    <row r="831" spans="18:20" x14ac:dyDescent="0.25">
      <c r="R831" s="76" t="s">
        <v>1220</v>
      </c>
      <c r="S831" s="76" t="s">
        <v>549</v>
      </c>
      <c r="T831" s="76" t="s">
        <v>560</v>
      </c>
    </row>
    <row r="832" spans="18:20" x14ac:dyDescent="0.25">
      <c r="R832" s="76" t="s">
        <v>1221</v>
      </c>
      <c r="S832" s="76" t="s">
        <v>549</v>
      </c>
      <c r="T832" s="76" t="s">
        <v>560</v>
      </c>
    </row>
    <row r="833" spans="18:20" x14ac:dyDescent="0.25">
      <c r="R833" s="76" t="s">
        <v>1222</v>
      </c>
      <c r="S833" s="76" t="s">
        <v>549</v>
      </c>
      <c r="T833" s="76" t="s">
        <v>560</v>
      </c>
    </row>
    <row r="834" spans="18:20" x14ac:dyDescent="0.25">
      <c r="R834" s="76" t="s">
        <v>1223</v>
      </c>
      <c r="S834" s="76" t="s">
        <v>549</v>
      </c>
      <c r="T834" s="76" t="s">
        <v>560</v>
      </c>
    </row>
    <row r="835" spans="18:20" x14ac:dyDescent="0.25">
      <c r="R835" s="76" t="s">
        <v>1224</v>
      </c>
      <c r="S835" s="76" t="s">
        <v>549</v>
      </c>
      <c r="T835" s="76" t="s">
        <v>560</v>
      </c>
    </row>
    <row r="836" spans="18:20" x14ac:dyDescent="0.25">
      <c r="R836" s="76" t="s">
        <v>1225</v>
      </c>
      <c r="S836" s="76" t="s">
        <v>549</v>
      </c>
      <c r="T836" s="76" t="s">
        <v>560</v>
      </c>
    </row>
    <row r="837" spans="18:20" x14ac:dyDescent="0.25">
      <c r="R837" s="76" t="s">
        <v>1226</v>
      </c>
      <c r="S837" s="76" t="s">
        <v>549</v>
      </c>
      <c r="T837" s="76" t="s">
        <v>560</v>
      </c>
    </row>
    <row r="838" spans="18:20" x14ac:dyDescent="0.25">
      <c r="R838" s="76" t="s">
        <v>1227</v>
      </c>
      <c r="S838" s="76" t="s">
        <v>549</v>
      </c>
      <c r="T838" s="76" t="s">
        <v>560</v>
      </c>
    </row>
    <row r="839" spans="18:20" x14ac:dyDescent="0.25">
      <c r="R839" s="76" t="s">
        <v>1228</v>
      </c>
      <c r="S839" s="76" t="s">
        <v>549</v>
      </c>
      <c r="T839" s="76" t="s">
        <v>560</v>
      </c>
    </row>
    <row r="840" spans="18:20" x14ac:dyDescent="0.25">
      <c r="R840" s="76" t="s">
        <v>1229</v>
      </c>
      <c r="S840" s="76" t="s">
        <v>549</v>
      </c>
      <c r="T840" s="76" t="s">
        <v>560</v>
      </c>
    </row>
    <row r="841" spans="18:20" x14ac:dyDescent="0.25">
      <c r="R841" s="76" t="s">
        <v>1230</v>
      </c>
      <c r="S841" s="76" t="s">
        <v>549</v>
      </c>
      <c r="T841" s="76" t="s">
        <v>560</v>
      </c>
    </row>
    <row r="842" spans="18:20" x14ac:dyDescent="0.25">
      <c r="R842" s="76" t="s">
        <v>1231</v>
      </c>
      <c r="S842" s="76" t="s">
        <v>549</v>
      </c>
      <c r="T842" s="76" t="s">
        <v>560</v>
      </c>
    </row>
    <row r="843" spans="18:20" x14ac:dyDescent="0.25">
      <c r="R843" s="76" t="s">
        <v>1232</v>
      </c>
      <c r="S843" s="76" t="s">
        <v>549</v>
      </c>
      <c r="T843" s="76" t="s">
        <v>560</v>
      </c>
    </row>
    <row r="844" spans="18:20" x14ac:dyDescent="0.25">
      <c r="R844" s="76" t="s">
        <v>1233</v>
      </c>
      <c r="S844" s="76" t="s">
        <v>549</v>
      </c>
      <c r="T844" s="76" t="s">
        <v>560</v>
      </c>
    </row>
    <row r="845" spans="18:20" x14ac:dyDescent="0.25">
      <c r="R845" s="76" t="s">
        <v>1234</v>
      </c>
      <c r="S845" s="76" t="s">
        <v>549</v>
      </c>
      <c r="T845" s="76" t="s">
        <v>560</v>
      </c>
    </row>
    <row r="846" spans="18:20" x14ac:dyDescent="0.25">
      <c r="R846" s="76" t="s">
        <v>1235</v>
      </c>
      <c r="S846" s="76" t="s">
        <v>549</v>
      </c>
      <c r="T846" s="76" t="s">
        <v>560</v>
      </c>
    </row>
    <row r="847" spans="18:20" x14ac:dyDescent="0.25">
      <c r="R847" s="76" t="s">
        <v>1236</v>
      </c>
      <c r="S847" s="76" t="s">
        <v>549</v>
      </c>
      <c r="T847" s="76" t="s">
        <v>560</v>
      </c>
    </row>
    <row r="848" spans="18:20" x14ac:dyDescent="0.25">
      <c r="R848" s="76" t="s">
        <v>1237</v>
      </c>
      <c r="S848" s="76" t="s">
        <v>549</v>
      </c>
      <c r="T848" s="76" t="s">
        <v>560</v>
      </c>
    </row>
    <row r="849" spans="18:20" x14ac:dyDescent="0.25">
      <c r="R849" s="76" t="s">
        <v>1238</v>
      </c>
      <c r="S849" s="76" t="s">
        <v>549</v>
      </c>
      <c r="T849" s="76" t="s">
        <v>560</v>
      </c>
    </row>
    <row r="850" spans="18:20" x14ac:dyDescent="0.25">
      <c r="R850" s="76" t="s">
        <v>1239</v>
      </c>
      <c r="S850" s="76" t="s">
        <v>549</v>
      </c>
      <c r="T850" s="76" t="s">
        <v>560</v>
      </c>
    </row>
    <row r="851" spans="18:20" x14ac:dyDescent="0.25">
      <c r="R851" s="76" t="s">
        <v>1240</v>
      </c>
      <c r="S851" s="76" t="s">
        <v>549</v>
      </c>
      <c r="T851" s="76" t="s">
        <v>560</v>
      </c>
    </row>
    <row r="852" spans="18:20" x14ac:dyDescent="0.25">
      <c r="R852" s="76" t="s">
        <v>1241</v>
      </c>
      <c r="S852" s="76" t="s">
        <v>549</v>
      </c>
      <c r="T852" s="76" t="s">
        <v>560</v>
      </c>
    </row>
    <row r="853" spans="18:20" x14ac:dyDescent="0.25">
      <c r="R853" s="76" t="s">
        <v>1242</v>
      </c>
      <c r="S853" s="76" t="s">
        <v>549</v>
      </c>
      <c r="T853" s="76" t="s">
        <v>560</v>
      </c>
    </row>
    <row r="854" spans="18:20" x14ac:dyDescent="0.25">
      <c r="R854" s="76" t="s">
        <v>1243</v>
      </c>
      <c r="S854" s="76" t="s">
        <v>549</v>
      </c>
      <c r="T854" s="76" t="s">
        <v>560</v>
      </c>
    </row>
    <row r="855" spans="18:20" x14ac:dyDescent="0.25">
      <c r="R855" s="76" t="s">
        <v>1244</v>
      </c>
      <c r="S855" s="76" t="s">
        <v>549</v>
      </c>
      <c r="T855" s="76" t="s">
        <v>560</v>
      </c>
    </row>
    <row r="856" spans="18:20" x14ac:dyDescent="0.25">
      <c r="R856" s="76" t="s">
        <v>1245</v>
      </c>
      <c r="S856" s="76" t="s">
        <v>549</v>
      </c>
      <c r="T856" s="76" t="s">
        <v>560</v>
      </c>
    </row>
    <row r="857" spans="18:20" x14ac:dyDescent="0.25">
      <c r="R857" s="76" t="s">
        <v>1246</v>
      </c>
      <c r="S857" s="76" t="s">
        <v>549</v>
      </c>
      <c r="T857" s="76" t="s">
        <v>560</v>
      </c>
    </row>
    <row r="858" spans="18:20" x14ac:dyDescent="0.25">
      <c r="R858" s="76" t="s">
        <v>1247</v>
      </c>
      <c r="S858" s="76" t="s">
        <v>549</v>
      </c>
      <c r="T858" s="76" t="s">
        <v>560</v>
      </c>
    </row>
    <row r="859" spans="18:20" x14ac:dyDescent="0.25">
      <c r="R859" s="76" t="s">
        <v>1248</v>
      </c>
      <c r="S859" s="76" t="s">
        <v>549</v>
      </c>
      <c r="T859" s="76" t="s">
        <v>560</v>
      </c>
    </row>
    <row r="860" spans="18:20" x14ac:dyDescent="0.25">
      <c r="R860" s="76" t="s">
        <v>1249</v>
      </c>
      <c r="S860" s="76" t="s">
        <v>549</v>
      </c>
      <c r="T860" s="76" t="s">
        <v>560</v>
      </c>
    </row>
    <row r="861" spans="18:20" x14ac:dyDescent="0.25">
      <c r="R861" s="76" t="s">
        <v>1250</v>
      </c>
      <c r="S861" s="76" t="s">
        <v>549</v>
      </c>
      <c r="T861" s="76" t="s">
        <v>560</v>
      </c>
    </row>
    <row r="862" spans="18:20" x14ac:dyDescent="0.25">
      <c r="R862" s="76" t="s">
        <v>1251</v>
      </c>
      <c r="S862" s="76" t="s">
        <v>549</v>
      </c>
      <c r="T862" s="76" t="s">
        <v>560</v>
      </c>
    </row>
    <row r="863" spans="18:20" x14ac:dyDescent="0.25">
      <c r="R863" s="76" t="s">
        <v>1252</v>
      </c>
      <c r="S863" s="76" t="s">
        <v>549</v>
      </c>
      <c r="T863" s="76" t="s">
        <v>560</v>
      </c>
    </row>
    <row r="864" spans="18:20" x14ac:dyDescent="0.25">
      <c r="R864" s="76" t="s">
        <v>1253</v>
      </c>
      <c r="S864" s="76" t="s">
        <v>549</v>
      </c>
      <c r="T864" s="76" t="s">
        <v>560</v>
      </c>
    </row>
    <row r="865" spans="18:20" x14ac:dyDescent="0.25">
      <c r="R865" s="76" t="s">
        <v>1254</v>
      </c>
      <c r="S865" s="76" t="s">
        <v>549</v>
      </c>
      <c r="T865" s="76" t="s">
        <v>560</v>
      </c>
    </row>
    <row r="866" spans="18:20" x14ac:dyDescent="0.25">
      <c r="R866" s="76" t="s">
        <v>1255</v>
      </c>
      <c r="S866" s="76" t="s">
        <v>549</v>
      </c>
      <c r="T866" s="76" t="s">
        <v>560</v>
      </c>
    </row>
    <row r="867" spans="18:20" x14ac:dyDescent="0.25">
      <c r="R867" s="76" t="s">
        <v>1256</v>
      </c>
      <c r="S867" s="76" t="s">
        <v>549</v>
      </c>
      <c r="T867" s="76" t="s">
        <v>560</v>
      </c>
    </row>
    <row r="868" spans="18:20" x14ac:dyDescent="0.25">
      <c r="R868" s="76" t="s">
        <v>1257</v>
      </c>
      <c r="S868" s="76" t="s">
        <v>549</v>
      </c>
      <c r="T868" s="76" t="s">
        <v>560</v>
      </c>
    </row>
    <row r="869" spans="18:20" x14ac:dyDescent="0.25">
      <c r="R869" s="76" t="s">
        <v>1258</v>
      </c>
      <c r="S869" s="76" t="s">
        <v>549</v>
      </c>
      <c r="T869" s="76" t="s">
        <v>560</v>
      </c>
    </row>
    <row r="870" spans="18:20" x14ac:dyDescent="0.25">
      <c r="R870" s="76" t="s">
        <v>1259</v>
      </c>
      <c r="S870" s="76" t="s">
        <v>549</v>
      </c>
      <c r="T870" s="76" t="s">
        <v>560</v>
      </c>
    </row>
    <row r="871" spans="18:20" x14ac:dyDescent="0.25">
      <c r="R871" s="76" t="s">
        <v>1260</v>
      </c>
      <c r="S871" s="76" t="s">
        <v>549</v>
      </c>
      <c r="T871" s="76" t="s">
        <v>560</v>
      </c>
    </row>
    <row r="872" spans="18:20" x14ac:dyDescent="0.25">
      <c r="R872" s="76" t="s">
        <v>1261</v>
      </c>
      <c r="S872" s="76" t="s">
        <v>549</v>
      </c>
      <c r="T872" s="76" t="s">
        <v>560</v>
      </c>
    </row>
    <row r="873" spans="18:20" x14ac:dyDescent="0.25">
      <c r="R873" s="76" t="s">
        <v>1262</v>
      </c>
      <c r="S873" s="76" t="s">
        <v>549</v>
      </c>
      <c r="T873" s="76" t="s">
        <v>560</v>
      </c>
    </row>
    <row r="874" spans="18:20" x14ac:dyDescent="0.25">
      <c r="R874" s="76" t="s">
        <v>1263</v>
      </c>
      <c r="S874" s="76" t="s">
        <v>549</v>
      </c>
      <c r="T874" s="76" t="s">
        <v>560</v>
      </c>
    </row>
    <row r="875" spans="18:20" x14ac:dyDescent="0.25">
      <c r="R875" s="76" t="s">
        <v>1264</v>
      </c>
      <c r="S875" s="76" t="s">
        <v>549</v>
      </c>
      <c r="T875" s="76" t="s">
        <v>560</v>
      </c>
    </row>
    <row r="876" spans="18:20" x14ac:dyDescent="0.25">
      <c r="R876" s="76" t="s">
        <v>1265</v>
      </c>
      <c r="S876" s="76" t="s">
        <v>549</v>
      </c>
      <c r="T876" s="76" t="s">
        <v>560</v>
      </c>
    </row>
    <row r="877" spans="18:20" x14ac:dyDescent="0.25">
      <c r="R877" s="76" t="s">
        <v>1266</v>
      </c>
      <c r="S877" s="76" t="s">
        <v>549</v>
      </c>
      <c r="T877" s="76" t="s">
        <v>560</v>
      </c>
    </row>
    <row r="878" spans="18:20" x14ac:dyDescent="0.25">
      <c r="R878" s="76" t="s">
        <v>1267</v>
      </c>
      <c r="S878" s="76" t="s">
        <v>549</v>
      </c>
      <c r="T878" s="76" t="s">
        <v>554</v>
      </c>
    </row>
    <row r="879" spans="18:20" x14ac:dyDescent="0.25">
      <c r="R879" s="76" t="s">
        <v>1268</v>
      </c>
      <c r="S879" s="76" t="s">
        <v>549</v>
      </c>
      <c r="T879" s="76" t="s">
        <v>560</v>
      </c>
    </row>
    <row r="880" spans="18:20" x14ac:dyDescent="0.25">
      <c r="R880" s="76" t="s">
        <v>1269</v>
      </c>
      <c r="S880" s="76" t="s">
        <v>549</v>
      </c>
      <c r="T880" s="76" t="s">
        <v>560</v>
      </c>
    </row>
    <row r="881" spans="18:20" x14ac:dyDescent="0.25">
      <c r="R881" s="76" t="s">
        <v>1270</v>
      </c>
      <c r="S881" s="76" t="s">
        <v>549</v>
      </c>
      <c r="T881" s="76" t="s">
        <v>560</v>
      </c>
    </row>
    <row r="882" spans="18:20" x14ac:dyDescent="0.25">
      <c r="R882" s="76" t="s">
        <v>1271</v>
      </c>
      <c r="S882" s="76" t="s">
        <v>549</v>
      </c>
      <c r="T882" s="76" t="s">
        <v>560</v>
      </c>
    </row>
    <row r="883" spans="18:20" x14ac:dyDescent="0.25">
      <c r="R883" s="76" t="s">
        <v>1272</v>
      </c>
      <c r="S883" s="76" t="s">
        <v>549</v>
      </c>
      <c r="T883" s="76" t="s">
        <v>560</v>
      </c>
    </row>
    <row r="884" spans="18:20" x14ac:dyDescent="0.25">
      <c r="R884" s="76" t="s">
        <v>1273</v>
      </c>
      <c r="S884" s="76" t="s">
        <v>549</v>
      </c>
      <c r="T884" s="76" t="s">
        <v>560</v>
      </c>
    </row>
    <row r="885" spans="18:20" x14ac:dyDescent="0.25">
      <c r="R885" s="76" t="s">
        <v>1274</v>
      </c>
      <c r="S885" s="76" t="s">
        <v>549</v>
      </c>
      <c r="T885" s="76" t="s">
        <v>560</v>
      </c>
    </row>
    <row r="886" spans="18:20" x14ac:dyDescent="0.25">
      <c r="R886" s="76" t="s">
        <v>1275</v>
      </c>
      <c r="S886" s="76" t="s">
        <v>549</v>
      </c>
      <c r="T886" s="76" t="s">
        <v>560</v>
      </c>
    </row>
    <row r="887" spans="18:20" x14ac:dyDescent="0.25">
      <c r="R887" s="76" t="s">
        <v>1276</v>
      </c>
      <c r="S887" s="76" t="s">
        <v>549</v>
      </c>
      <c r="T887" s="76" t="s">
        <v>560</v>
      </c>
    </row>
    <row r="888" spans="18:20" x14ac:dyDescent="0.25">
      <c r="R888" s="76" t="s">
        <v>1277</v>
      </c>
      <c r="S888" s="76" t="s">
        <v>549</v>
      </c>
      <c r="T888" s="76" t="s">
        <v>560</v>
      </c>
    </row>
    <row r="889" spans="18:20" x14ac:dyDescent="0.25">
      <c r="R889" s="76" t="s">
        <v>1278</v>
      </c>
      <c r="S889" s="76" t="s">
        <v>549</v>
      </c>
      <c r="T889" s="76" t="s">
        <v>560</v>
      </c>
    </row>
    <row r="890" spans="18:20" x14ac:dyDescent="0.25">
      <c r="R890" s="76" t="s">
        <v>1279</v>
      </c>
      <c r="S890" s="76" t="s">
        <v>549</v>
      </c>
      <c r="T890" s="76" t="s">
        <v>560</v>
      </c>
    </row>
    <row r="891" spans="18:20" x14ac:dyDescent="0.25">
      <c r="R891" s="76" t="s">
        <v>1280</v>
      </c>
      <c r="S891" s="76" t="s">
        <v>549</v>
      </c>
      <c r="T891" s="76" t="s">
        <v>560</v>
      </c>
    </row>
    <row r="892" spans="18:20" x14ac:dyDescent="0.25">
      <c r="R892" s="76" t="s">
        <v>1281</v>
      </c>
      <c r="S892" s="76" t="s">
        <v>549</v>
      </c>
      <c r="T892" s="76" t="s">
        <v>560</v>
      </c>
    </row>
    <row r="893" spans="18:20" x14ac:dyDescent="0.25">
      <c r="R893" s="76" t="s">
        <v>1282</v>
      </c>
      <c r="S893" s="76" t="s">
        <v>549</v>
      </c>
      <c r="T893" s="76" t="s">
        <v>560</v>
      </c>
    </row>
    <row r="894" spans="18:20" x14ac:dyDescent="0.25">
      <c r="R894" s="76" t="s">
        <v>1283</v>
      </c>
      <c r="S894" s="76" t="s">
        <v>549</v>
      </c>
      <c r="T894" s="76" t="s">
        <v>554</v>
      </c>
    </row>
    <row r="895" spans="18:20" x14ac:dyDescent="0.25">
      <c r="R895" s="76" t="s">
        <v>1284</v>
      </c>
      <c r="S895" s="76" t="s">
        <v>549</v>
      </c>
      <c r="T895" s="76" t="s">
        <v>560</v>
      </c>
    </row>
    <row r="896" spans="18:20" x14ac:dyDescent="0.25">
      <c r="R896" s="76" t="s">
        <v>1285</v>
      </c>
      <c r="S896" s="76" t="s">
        <v>549</v>
      </c>
      <c r="T896" s="76" t="s">
        <v>560</v>
      </c>
    </row>
    <row r="897" spans="18:20" x14ac:dyDescent="0.25">
      <c r="R897" s="76" t="s">
        <v>1286</v>
      </c>
      <c r="S897" s="76" t="s">
        <v>549</v>
      </c>
      <c r="T897" s="76" t="s">
        <v>560</v>
      </c>
    </row>
    <row r="898" spans="18:20" x14ac:dyDescent="0.25">
      <c r="R898" s="76" t="s">
        <v>1287</v>
      </c>
      <c r="S898" s="76" t="s">
        <v>549</v>
      </c>
      <c r="T898" s="76" t="s">
        <v>560</v>
      </c>
    </row>
    <row r="899" spans="18:20" x14ac:dyDescent="0.25">
      <c r="R899" s="76" t="s">
        <v>1288</v>
      </c>
      <c r="S899" s="76" t="s">
        <v>549</v>
      </c>
      <c r="T899" s="76" t="s">
        <v>560</v>
      </c>
    </row>
    <row r="900" spans="18:20" x14ac:dyDescent="0.25">
      <c r="R900" s="76" t="s">
        <v>1289</v>
      </c>
      <c r="S900" s="76" t="s">
        <v>549</v>
      </c>
      <c r="T900" s="76" t="s">
        <v>560</v>
      </c>
    </row>
    <row r="901" spans="18:20" x14ac:dyDescent="0.25">
      <c r="R901" s="76" t="s">
        <v>1290</v>
      </c>
      <c r="S901" s="76" t="s">
        <v>549</v>
      </c>
      <c r="T901" s="76" t="s">
        <v>560</v>
      </c>
    </row>
    <row r="902" spans="18:20" x14ac:dyDescent="0.25">
      <c r="R902" s="76" t="s">
        <v>1291</v>
      </c>
      <c r="S902" s="76" t="s">
        <v>549</v>
      </c>
      <c r="T902" s="76" t="s">
        <v>560</v>
      </c>
    </row>
    <row r="903" spans="18:20" x14ac:dyDescent="0.25">
      <c r="R903" s="76" t="s">
        <v>1292</v>
      </c>
      <c r="S903" s="76" t="s">
        <v>549</v>
      </c>
      <c r="T903" s="76" t="s">
        <v>560</v>
      </c>
    </row>
    <row r="904" spans="18:20" x14ac:dyDescent="0.25">
      <c r="R904" s="76" t="s">
        <v>1293</v>
      </c>
      <c r="S904" s="76" t="s">
        <v>549</v>
      </c>
      <c r="T904" s="76" t="s">
        <v>560</v>
      </c>
    </row>
    <row r="905" spans="18:20" x14ac:dyDescent="0.25">
      <c r="R905" s="76" t="s">
        <v>1294</v>
      </c>
      <c r="S905" s="76" t="s">
        <v>549</v>
      </c>
      <c r="T905" s="76" t="s">
        <v>560</v>
      </c>
    </row>
    <row r="906" spans="18:20" x14ac:dyDescent="0.25">
      <c r="R906" s="76" t="s">
        <v>1295</v>
      </c>
      <c r="S906" s="76" t="s">
        <v>549</v>
      </c>
      <c r="T906" s="76" t="s">
        <v>560</v>
      </c>
    </row>
    <row r="907" spans="18:20" x14ac:dyDescent="0.25">
      <c r="R907" s="76" t="s">
        <v>1296</v>
      </c>
      <c r="S907" s="76" t="s">
        <v>542</v>
      </c>
      <c r="T907" s="76" t="s">
        <v>560</v>
      </c>
    </row>
    <row r="908" spans="18:20" x14ac:dyDescent="0.25">
      <c r="R908" s="76" t="s">
        <v>1297</v>
      </c>
      <c r="S908" s="76" t="s">
        <v>542</v>
      </c>
      <c r="T908" s="76" t="s">
        <v>560</v>
      </c>
    </row>
    <row r="909" spans="18:20" x14ac:dyDescent="0.25">
      <c r="R909" s="76" t="s">
        <v>1298</v>
      </c>
      <c r="S909" s="76" t="s">
        <v>542</v>
      </c>
      <c r="T909" s="76" t="s">
        <v>560</v>
      </c>
    </row>
    <row r="910" spans="18:20" x14ac:dyDescent="0.25">
      <c r="R910" s="76" t="s">
        <v>1299</v>
      </c>
      <c r="S910" s="76" t="s">
        <v>542</v>
      </c>
      <c r="T910" s="76" t="s">
        <v>560</v>
      </c>
    </row>
    <row r="911" spans="18:20" x14ac:dyDescent="0.25">
      <c r="R911" s="76" t="s">
        <v>1300</v>
      </c>
      <c r="S911" s="76" t="s">
        <v>542</v>
      </c>
      <c r="T911" s="76" t="s">
        <v>560</v>
      </c>
    </row>
    <row r="912" spans="18:20" x14ac:dyDescent="0.25">
      <c r="R912" s="76" t="s">
        <v>1301</v>
      </c>
      <c r="S912" s="76" t="s">
        <v>542</v>
      </c>
      <c r="T912" s="76" t="s">
        <v>560</v>
      </c>
    </row>
    <row r="913" spans="18:20" x14ac:dyDescent="0.25">
      <c r="R913" s="76" t="s">
        <v>1302</v>
      </c>
      <c r="S913" s="76" t="s">
        <v>542</v>
      </c>
      <c r="T913" s="76" t="s">
        <v>560</v>
      </c>
    </row>
    <row r="914" spans="18:20" x14ac:dyDescent="0.25">
      <c r="R914" s="76" t="s">
        <v>1303</v>
      </c>
      <c r="S914" s="76" t="s">
        <v>542</v>
      </c>
      <c r="T914" s="76" t="s">
        <v>560</v>
      </c>
    </row>
    <row r="915" spans="18:20" x14ac:dyDescent="0.25">
      <c r="R915" s="76" t="s">
        <v>1304</v>
      </c>
      <c r="S915" s="76" t="s">
        <v>542</v>
      </c>
      <c r="T915" s="76" t="s">
        <v>560</v>
      </c>
    </row>
    <row r="916" spans="18:20" x14ac:dyDescent="0.25">
      <c r="R916" s="76" t="s">
        <v>1305</v>
      </c>
      <c r="S916" s="76" t="s">
        <v>542</v>
      </c>
      <c r="T916" s="76" t="s">
        <v>560</v>
      </c>
    </row>
    <row r="917" spans="18:20" x14ac:dyDescent="0.25">
      <c r="R917" s="76" t="s">
        <v>1306</v>
      </c>
      <c r="S917" s="76" t="s">
        <v>542</v>
      </c>
      <c r="T917" s="76" t="s">
        <v>560</v>
      </c>
    </row>
    <row r="918" spans="18:20" x14ac:dyDescent="0.25">
      <c r="R918" s="76" t="s">
        <v>1307</v>
      </c>
      <c r="S918" s="76" t="s">
        <v>542</v>
      </c>
      <c r="T918" s="76" t="s">
        <v>560</v>
      </c>
    </row>
    <row r="919" spans="18:20" x14ac:dyDescent="0.25">
      <c r="R919" s="76" t="s">
        <v>1308</v>
      </c>
      <c r="S919" s="76" t="s">
        <v>542</v>
      </c>
      <c r="T919" s="76" t="s">
        <v>560</v>
      </c>
    </row>
    <row r="920" spans="18:20" x14ac:dyDescent="0.25">
      <c r="R920" s="76" t="s">
        <v>1309</v>
      </c>
      <c r="S920" s="76" t="s">
        <v>542</v>
      </c>
      <c r="T920" s="76" t="s">
        <v>560</v>
      </c>
    </row>
    <row r="921" spans="18:20" x14ac:dyDescent="0.25">
      <c r="R921" s="76" t="s">
        <v>1310</v>
      </c>
      <c r="S921" s="76" t="s">
        <v>542</v>
      </c>
      <c r="T921" s="76" t="s">
        <v>560</v>
      </c>
    </row>
    <row r="922" spans="18:20" x14ac:dyDescent="0.25">
      <c r="R922" s="76" t="s">
        <v>1311</v>
      </c>
      <c r="S922" s="76" t="s">
        <v>542</v>
      </c>
      <c r="T922" s="76" t="s">
        <v>560</v>
      </c>
    </row>
    <row r="923" spans="18:20" x14ac:dyDescent="0.25">
      <c r="R923" s="76" t="s">
        <v>1312</v>
      </c>
      <c r="S923" s="76" t="s">
        <v>542</v>
      </c>
      <c r="T923" s="76" t="s">
        <v>560</v>
      </c>
    </row>
    <row r="924" spans="18:20" x14ac:dyDescent="0.25">
      <c r="R924" s="76" t="s">
        <v>1313</v>
      </c>
      <c r="S924" s="76" t="s">
        <v>542</v>
      </c>
      <c r="T924" s="76" t="s">
        <v>560</v>
      </c>
    </row>
    <row r="925" spans="18:20" x14ac:dyDescent="0.25">
      <c r="R925" s="76" t="s">
        <v>1314</v>
      </c>
      <c r="S925" s="76" t="s">
        <v>542</v>
      </c>
      <c r="T925" s="76" t="s">
        <v>560</v>
      </c>
    </row>
    <row r="926" spans="18:20" x14ac:dyDescent="0.25">
      <c r="R926" s="76" t="s">
        <v>1315</v>
      </c>
      <c r="S926" s="76" t="s">
        <v>542</v>
      </c>
      <c r="T926" s="76" t="s">
        <v>560</v>
      </c>
    </row>
    <row r="927" spans="18:20" x14ac:dyDescent="0.25">
      <c r="R927" s="76" t="s">
        <v>1316</v>
      </c>
      <c r="S927" s="76" t="s">
        <v>542</v>
      </c>
      <c r="T927" s="76" t="s">
        <v>560</v>
      </c>
    </row>
    <row r="928" spans="18:20" x14ac:dyDescent="0.25">
      <c r="R928" s="76" t="s">
        <v>1317</v>
      </c>
      <c r="S928" s="76" t="s">
        <v>542</v>
      </c>
      <c r="T928" s="76" t="s">
        <v>560</v>
      </c>
    </row>
    <row r="929" spans="18:20" x14ac:dyDescent="0.25">
      <c r="R929" s="76" t="s">
        <v>1318</v>
      </c>
      <c r="S929" s="76" t="s">
        <v>542</v>
      </c>
      <c r="T929" s="76" t="s">
        <v>560</v>
      </c>
    </row>
    <row r="930" spans="18:20" x14ac:dyDescent="0.25">
      <c r="R930" s="76" t="s">
        <v>1319</v>
      </c>
      <c r="S930" s="76" t="s">
        <v>542</v>
      </c>
      <c r="T930" s="76" t="s">
        <v>560</v>
      </c>
    </row>
    <row r="931" spans="18:20" x14ac:dyDescent="0.25">
      <c r="R931" s="76" t="s">
        <v>1320</v>
      </c>
      <c r="S931" s="76" t="s">
        <v>542</v>
      </c>
      <c r="T931" s="76" t="s">
        <v>560</v>
      </c>
    </row>
    <row r="932" spans="18:20" x14ac:dyDescent="0.25">
      <c r="R932" s="76" t="s">
        <v>1321</v>
      </c>
      <c r="S932" s="76" t="s">
        <v>542</v>
      </c>
      <c r="T932" s="76" t="s">
        <v>560</v>
      </c>
    </row>
    <row r="933" spans="18:20" x14ac:dyDescent="0.25">
      <c r="R933" s="76" t="s">
        <v>1322</v>
      </c>
      <c r="S933" s="76" t="s">
        <v>542</v>
      </c>
      <c r="T933" s="76" t="s">
        <v>560</v>
      </c>
    </row>
    <row r="934" spans="18:20" x14ac:dyDescent="0.25">
      <c r="R934" s="76" t="s">
        <v>1323</v>
      </c>
      <c r="S934" s="76" t="s">
        <v>542</v>
      </c>
      <c r="T934" s="76" t="s">
        <v>560</v>
      </c>
    </row>
    <row r="935" spans="18:20" x14ac:dyDescent="0.25">
      <c r="R935" s="76" t="s">
        <v>1324</v>
      </c>
      <c r="S935" s="76" t="s">
        <v>542</v>
      </c>
      <c r="T935" s="76" t="s">
        <v>560</v>
      </c>
    </row>
    <row r="936" spans="18:20" x14ac:dyDescent="0.25">
      <c r="R936" s="76" t="s">
        <v>1325</v>
      </c>
      <c r="S936" s="76" t="s">
        <v>542</v>
      </c>
      <c r="T936" s="76" t="s">
        <v>560</v>
      </c>
    </row>
    <row r="937" spans="18:20" x14ac:dyDescent="0.25">
      <c r="R937" s="76" t="s">
        <v>1326</v>
      </c>
      <c r="S937" s="76" t="s">
        <v>542</v>
      </c>
      <c r="T937" s="76" t="s">
        <v>560</v>
      </c>
    </row>
    <row r="938" spans="18:20" x14ac:dyDescent="0.25">
      <c r="R938" s="76" t="s">
        <v>1327</v>
      </c>
      <c r="S938" s="76" t="s">
        <v>542</v>
      </c>
      <c r="T938" s="76" t="s">
        <v>560</v>
      </c>
    </row>
    <row r="939" spans="18:20" x14ac:dyDescent="0.25">
      <c r="R939" s="76" t="s">
        <v>1328</v>
      </c>
      <c r="S939" s="76" t="s">
        <v>542</v>
      </c>
      <c r="T939" s="76" t="s">
        <v>560</v>
      </c>
    </row>
    <row r="940" spans="18:20" x14ac:dyDescent="0.25">
      <c r="R940" s="76" t="s">
        <v>1329</v>
      </c>
      <c r="S940" s="76" t="s">
        <v>542</v>
      </c>
      <c r="T940" s="76" t="s">
        <v>560</v>
      </c>
    </row>
    <row r="941" spans="18:20" x14ac:dyDescent="0.25">
      <c r="R941" s="76" t="s">
        <v>1330</v>
      </c>
      <c r="S941" s="76" t="s">
        <v>542</v>
      </c>
      <c r="T941" s="76" t="s">
        <v>560</v>
      </c>
    </row>
    <row r="942" spans="18:20" x14ac:dyDescent="0.25">
      <c r="R942" s="76" t="s">
        <v>1331</v>
      </c>
      <c r="S942" s="76" t="s">
        <v>542</v>
      </c>
      <c r="T942" s="76" t="s">
        <v>560</v>
      </c>
    </row>
    <row r="943" spans="18:20" x14ac:dyDescent="0.25">
      <c r="R943" s="76" t="s">
        <v>1332</v>
      </c>
      <c r="S943" s="76" t="s">
        <v>542</v>
      </c>
      <c r="T943" s="76" t="s">
        <v>560</v>
      </c>
    </row>
    <row r="944" spans="18:20" x14ac:dyDescent="0.25">
      <c r="R944" s="76" t="s">
        <v>1333</v>
      </c>
      <c r="S944" s="76" t="s">
        <v>542</v>
      </c>
      <c r="T944" s="76" t="s">
        <v>560</v>
      </c>
    </row>
    <row r="945" spans="18:20" x14ac:dyDescent="0.25">
      <c r="R945" s="76" t="s">
        <v>1334</v>
      </c>
      <c r="S945" s="76" t="s">
        <v>542</v>
      </c>
      <c r="T945" s="76" t="s">
        <v>560</v>
      </c>
    </row>
    <row r="946" spans="18:20" x14ac:dyDescent="0.25">
      <c r="R946" s="76" t="s">
        <v>1335</v>
      </c>
      <c r="S946" s="76" t="s">
        <v>542</v>
      </c>
      <c r="T946" s="76" t="s">
        <v>560</v>
      </c>
    </row>
    <row r="947" spans="18:20" x14ac:dyDescent="0.25">
      <c r="R947" s="76" t="s">
        <v>1336</v>
      </c>
      <c r="S947" s="76" t="s">
        <v>542</v>
      </c>
      <c r="T947" s="76" t="s">
        <v>560</v>
      </c>
    </row>
    <row r="948" spans="18:20" x14ac:dyDescent="0.25">
      <c r="R948" s="76" t="s">
        <v>1337</v>
      </c>
      <c r="S948" s="76" t="s">
        <v>542</v>
      </c>
      <c r="T948" s="76" t="s">
        <v>560</v>
      </c>
    </row>
    <row r="949" spans="18:20" x14ac:dyDescent="0.25">
      <c r="R949" s="76" t="s">
        <v>1338</v>
      </c>
      <c r="S949" s="76" t="s">
        <v>542</v>
      </c>
      <c r="T949" s="76" t="s">
        <v>560</v>
      </c>
    </row>
    <row r="950" spans="18:20" x14ac:dyDescent="0.25">
      <c r="R950" s="76" t="s">
        <v>1339</v>
      </c>
      <c r="S950" s="76" t="s">
        <v>542</v>
      </c>
      <c r="T950" s="76" t="s">
        <v>560</v>
      </c>
    </row>
    <row r="951" spans="18:20" x14ac:dyDescent="0.25">
      <c r="R951" s="76" t="s">
        <v>1340</v>
      </c>
      <c r="S951" s="76" t="s">
        <v>542</v>
      </c>
      <c r="T951" s="76" t="s">
        <v>560</v>
      </c>
    </row>
    <row r="952" spans="18:20" x14ac:dyDescent="0.25">
      <c r="R952" s="76" t="s">
        <v>1341</v>
      </c>
      <c r="S952" s="76" t="s">
        <v>542</v>
      </c>
      <c r="T952" s="76" t="s">
        <v>560</v>
      </c>
    </row>
    <row r="953" spans="18:20" x14ac:dyDescent="0.25">
      <c r="R953" s="76" t="s">
        <v>1342</v>
      </c>
      <c r="S953" s="76" t="s">
        <v>542</v>
      </c>
      <c r="T953" s="76" t="s">
        <v>560</v>
      </c>
    </row>
    <row r="954" spans="18:20" x14ac:dyDescent="0.25">
      <c r="R954" s="76" t="s">
        <v>1343</v>
      </c>
      <c r="S954" s="76" t="s">
        <v>542</v>
      </c>
      <c r="T954" s="76" t="s">
        <v>560</v>
      </c>
    </row>
    <row r="955" spans="18:20" x14ac:dyDescent="0.25">
      <c r="R955" s="76" t="s">
        <v>1344</v>
      </c>
      <c r="S955" s="76" t="s">
        <v>542</v>
      </c>
      <c r="T955" s="76" t="s">
        <v>560</v>
      </c>
    </row>
    <row r="956" spans="18:20" x14ac:dyDescent="0.25">
      <c r="R956" s="76" t="s">
        <v>1345</v>
      </c>
      <c r="S956" s="76" t="s">
        <v>542</v>
      </c>
      <c r="T956" s="76" t="s">
        <v>560</v>
      </c>
    </row>
    <row r="957" spans="18:20" x14ac:dyDescent="0.25">
      <c r="R957" s="76" t="s">
        <v>1346</v>
      </c>
      <c r="S957" s="76" t="s">
        <v>542</v>
      </c>
      <c r="T957" s="76" t="s">
        <v>560</v>
      </c>
    </row>
    <row r="958" spans="18:20" x14ac:dyDescent="0.25">
      <c r="R958" s="76" t="s">
        <v>1347</v>
      </c>
      <c r="S958" s="76" t="s">
        <v>542</v>
      </c>
      <c r="T958" s="76" t="s">
        <v>560</v>
      </c>
    </row>
    <row r="959" spans="18:20" x14ac:dyDescent="0.25">
      <c r="R959" s="76" t="s">
        <v>1348</v>
      </c>
      <c r="S959" s="76" t="s">
        <v>542</v>
      </c>
      <c r="T959" s="76" t="s">
        <v>560</v>
      </c>
    </row>
    <row r="960" spans="18:20" x14ac:dyDescent="0.25">
      <c r="R960" s="76" t="s">
        <v>1349</v>
      </c>
      <c r="S960" s="76" t="s">
        <v>542</v>
      </c>
      <c r="T960" s="76" t="s">
        <v>560</v>
      </c>
    </row>
    <row r="961" spans="18:20" x14ac:dyDescent="0.25">
      <c r="R961" s="76" t="s">
        <v>1350</v>
      </c>
      <c r="S961" s="76" t="s">
        <v>542</v>
      </c>
      <c r="T961" s="76" t="s">
        <v>560</v>
      </c>
    </row>
    <row r="962" spans="18:20" x14ac:dyDescent="0.25">
      <c r="R962" s="76" t="s">
        <v>1351</v>
      </c>
      <c r="S962" s="76" t="s">
        <v>542</v>
      </c>
      <c r="T962" s="76" t="s">
        <v>560</v>
      </c>
    </row>
    <row r="963" spans="18:20" x14ac:dyDescent="0.25">
      <c r="R963" s="76" t="s">
        <v>1352</v>
      </c>
      <c r="S963" s="76" t="s">
        <v>542</v>
      </c>
      <c r="T963" s="76" t="s">
        <v>560</v>
      </c>
    </row>
    <row r="964" spans="18:20" x14ac:dyDescent="0.25">
      <c r="R964" s="76" t="s">
        <v>1353</v>
      </c>
      <c r="S964" s="76" t="s">
        <v>542</v>
      </c>
      <c r="T964" s="76" t="s">
        <v>560</v>
      </c>
    </row>
    <row r="965" spans="18:20" x14ac:dyDescent="0.25">
      <c r="R965" s="76" t="s">
        <v>1354</v>
      </c>
      <c r="S965" s="76" t="s">
        <v>542</v>
      </c>
      <c r="T965" s="76" t="s">
        <v>560</v>
      </c>
    </row>
    <row r="966" spans="18:20" x14ac:dyDescent="0.25">
      <c r="R966" s="76" t="s">
        <v>1355</v>
      </c>
      <c r="S966" s="76" t="s">
        <v>542</v>
      </c>
      <c r="T966" s="76" t="s">
        <v>560</v>
      </c>
    </row>
    <row r="967" spans="18:20" x14ac:dyDescent="0.25">
      <c r="R967" s="76" t="s">
        <v>1356</v>
      </c>
      <c r="S967" s="76" t="s">
        <v>542</v>
      </c>
      <c r="T967" s="76" t="s">
        <v>560</v>
      </c>
    </row>
    <row r="968" spans="18:20" x14ac:dyDescent="0.25">
      <c r="R968" s="76" t="s">
        <v>1357</v>
      </c>
      <c r="S968" s="76" t="s">
        <v>542</v>
      </c>
      <c r="T968" s="76" t="s">
        <v>560</v>
      </c>
    </row>
    <row r="969" spans="18:20" x14ac:dyDescent="0.25">
      <c r="R969" s="76" t="s">
        <v>1358</v>
      </c>
      <c r="S969" s="76" t="s">
        <v>542</v>
      </c>
      <c r="T969" s="76" t="s">
        <v>560</v>
      </c>
    </row>
    <row r="970" spans="18:20" x14ac:dyDescent="0.25">
      <c r="R970" s="76" t="s">
        <v>1359</v>
      </c>
      <c r="S970" s="76" t="s">
        <v>542</v>
      </c>
      <c r="T970" s="76" t="s">
        <v>560</v>
      </c>
    </row>
    <row r="971" spans="18:20" x14ac:dyDescent="0.25">
      <c r="R971" s="76" t="s">
        <v>1360</v>
      </c>
      <c r="S971" s="76" t="s">
        <v>542</v>
      </c>
      <c r="T971" s="76" t="s">
        <v>560</v>
      </c>
    </row>
    <row r="972" spans="18:20" x14ac:dyDescent="0.25">
      <c r="R972" s="76" t="s">
        <v>1361</v>
      </c>
      <c r="S972" s="76" t="s">
        <v>542</v>
      </c>
      <c r="T972" s="76" t="s">
        <v>560</v>
      </c>
    </row>
    <row r="973" spans="18:20" x14ac:dyDescent="0.25">
      <c r="R973" s="76" t="s">
        <v>1362</v>
      </c>
      <c r="S973" s="76" t="s">
        <v>542</v>
      </c>
      <c r="T973" s="76" t="s">
        <v>560</v>
      </c>
    </row>
    <row r="974" spans="18:20" x14ac:dyDescent="0.25">
      <c r="R974" s="76" t="s">
        <v>1363</v>
      </c>
      <c r="S974" s="76" t="s">
        <v>542</v>
      </c>
      <c r="T974" s="76" t="s">
        <v>560</v>
      </c>
    </row>
    <row r="975" spans="18:20" x14ac:dyDescent="0.25">
      <c r="R975" s="76" t="s">
        <v>1364</v>
      </c>
      <c r="S975" s="76" t="s">
        <v>542</v>
      </c>
      <c r="T975" s="76" t="s">
        <v>560</v>
      </c>
    </row>
    <row r="976" spans="18:20" x14ac:dyDescent="0.25">
      <c r="R976" s="76" t="s">
        <v>1365</v>
      </c>
      <c r="S976" s="76" t="s">
        <v>542</v>
      </c>
      <c r="T976" s="76" t="s">
        <v>560</v>
      </c>
    </row>
    <row r="977" spans="18:20" x14ac:dyDescent="0.25">
      <c r="R977" s="76" t="s">
        <v>1366</v>
      </c>
      <c r="S977" s="76" t="s">
        <v>542</v>
      </c>
      <c r="T977" s="76" t="s">
        <v>560</v>
      </c>
    </row>
    <row r="978" spans="18:20" x14ac:dyDescent="0.25">
      <c r="R978" s="76" t="s">
        <v>1367</v>
      </c>
      <c r="S978" s="76" t="s">
        <v>542</v>
      </c>
      <c r="T978" s="76" t="s">
        <v>560</v>
      </c>
    </row>
    <row r="979" spans="18:20" x14ac:dyDescent="0.25">
      <c r="R979" s="76" t="s">
        <v>1368</v>
      </c>
      <c r="S979" s="76" t="s">
        <v>542</v>
      </c>
      <c r="T979" s="76" t="s">
        <v>560</v>
      </c>
    </row>
    <row r="980" spans="18:20" x14ac:dyDescent="0.25">
      <c r="R980" s="76" t="s">
        <v>1369</v>
      </c>
      <c r="S980" s="76" t="s">
        <v>542</v>
      </c>
      <c r="T980" s="76" t="s">
        <v>560</v>
      </c>
    </row>
    <row r="981" spans="18:20" x14ac:dyDescent="0.25">
      <c r="R981" s="76" t="s">
        <v>1370</v>
      </c>
      <c r="S981" s="76" t="s">
        <v>542</v>
      </c>
      <c r="T981" s="76" t="s">
        <v>560</v>
      </c>
    </row>
    <row r="982" spans="18:20" x14ac:dyDescent="0.25">
      <c r="R982" s="76" t="s">
        <v>1371</v>
      </c>
      <c r="S982" s="76" t="s">
        <v>542</v>
      </c>
      <c r="T982" s="76" t="s">
        <v>560</v>
      </c>
    </row>
    <row r="983" spans="18:20" x14ac:dyDescent="0.25">
      <c r="R983" s="76" t="s">
        <v>1372</v>
      </c>
      <c r="S983" s="76" t="s">
        <v>542</v>
      </c>
      <c r="T983" s="76" t="s">
        <v>560</v>
      </c>
    </row>
    <row r="984" spans="18:20" x14ac:dyDescent="0.25">
      <c r="R984" s="76" t="s">
        <v>1373</v>
      </c>
      <c r="S984" s="76" t="s">
        <v>542</v>
      </c>
      <c r="T984" s="76" t="s">
        <v>560</v>
      </c>
    </row>
    <row r="985" spans="18:20" x14ac:dyDescent="0.25">
      <c r="R985" s="76" t="s">
        <v>1374</v>
      </c>
      <c r="S985" s="76" t="s">
        <v>542</v>
      </c>
      <c r="T985" s="76" t="s">
        <v>560</v>
      </c>
    </row>
    <row r="986" spans="18:20" x14ac:dyDescent="0.25">
      <c r="R986" s="76" t="s">
        <v>1375</v>
      </c>
      <c r="S986" s="76" t="s">
        <v>542</v>
      </c>
      <c r="T986" s="76" t="s">
        <v>560</v>
      </c>
    </row>
    <row r="987" spans="18:20" x14ac:dyDescent="0.25">
      <c r="R987" s="76" t="s">
        <v>1376</v>
      </c>
      <c r="S987" s="76" t="s">
        <v>542</v>
      </c>
      <c r="T987" s="76" t="s">
        <v>560</v>
      </c>
    </row>
    <row r="988" spans="18:20" x14ac:dyDescent="0.25">
      <c r="R988" s="76" t="s">
        <v>1377</v>
      </c>
      <c r="S988" s="76" t="s">
        <v>542</v>
      </c>
      <c r="T988" s="76" t="s">
        <v>560</v>
      </c>
    </row>
    <row r="989" spans="18:20" x14ac:dyDescent="0.25">
      <c r="R989" s="76" t="s">
        <v>1378</v>
      </c>
      <c r="S989" s="76" t="s">
        <v>542</v>
      </c>
      <c r="T989" s="76" t="s">
        <v>560</v>
      </c>
    </row>
    <row r="990" spans="18:20" x14ac:dyDescent="0.25">
      <c r="R990" s="76" t="s">
        <v>1379</v>
      </c>
      <c r="S990" s="76" t="s">
        <v>542</v>
      </c>
      <c r="T990" s="76" t="s">
        <v>560</v>
      </c>
    </row>
    <row r="991" spans="18:20" x14ac:dyDescent="0.25">
      <c r="R991" s="76" t="s">
        <v>1380</v>
      </c>
      <c r="S991" s="76" t="s">
        <v>546</v>
      </c>
      <c r="T991" s="76" t="s">
        <v>560</v>
      </c>
    </row>
    <row r="992" spans="18:20" x14ac:dyDescent="0.25">
      <c r="R992" s="76" t="s">
        <v>1381</v>
      </c>
      <c r="S992" s="76" t="s">
        <v>546</v>
      </c>
      <c r="T992" s="76" t="s">
        <v>560</v>
      </c>
    </row>
    <row r="993" spans="18:20" x14ac:dyDescent="0.25">
      <c r="R993" s="76" t="s">
        <v>1382</v>
      </c>
      <c r="S993" s="76" t="s">
        <v>546</v>
      </c>
      <c r="T993" s="76" t="s">
        <v>560</v>
      </c>
    </row>
    <row r="994" spans="18:20" x14ac:dyDescent="0.25">
      <c r="R994" s="76" t="s">
        <v>1383</v>
      </c>
      <c r="S994" s="76" t="s">
        <v>546</v>
      </c>
      <c r="T994" s="76" t="s">
        <v>560</v>
      </c>
    </row>
    <row r="995" spans="18:20" x14ac:dyDescent="0.25">
      <c r="R995" s="76" t="s">
        <v>1384</v>
      </c>
      <c r="S995" s="76" t="s">
        <v>546</v>
      </c>
      <c r="T995" s="76" t="s">
        <v>554</v>
      </c>
    </row>
    <row r="996" spans="18:20" x14ac:dyDescent="0.25">
      <c r="R996" s="76" t="s">
        <v>1385</v>
      </c>
      <c r="S996" s="76" t="s">
        <v>546</v>
      </c>
      <c r="T996" s="76" t="s">
        <v>560</v>
      </c>
    </row>
    <row r="997" spans="18:20" x14ac:dyDescent="0.25">
      <c r="R997" s="76" t="s">
        <v>1386</v>
      </c>
      <c r="S997" s="76" t="s">
        <v>546</v>
      </c>
      <c r="T997" s="76" t="s">
        <v>560</v>
      </c>
    </row>
    <row r="998" spans="18:20" x14ac:dyDescent="0.25">
      <c r="R998" s="76" t="s">
        <v>1387</v>
      </c>
      <c r="S998" s="76" t="s">
        <v>546</v>
      </c>
      <c r="T998" s="76" t="s">
        <v>560</v>
      </c>
    </row>
    <row r="999" spans="18:20" x14ac:dyDescent="0.25">
      <c r="R999" s="76" t="s">
        <v>1388</v>
      </c>
      <c r="S999" s="76" t="s">
        <v>546</v>
      </c>
      <c r="T999" s="76" t="s">
        <v>554</v>
      </c>
    </row>
    <row r="1000" spans="18:20" x14ac:dyDescent="0.25">
      <c r="R1000" s="76" t="s">
        <v>1389</v>
      </c>
      <c r="S1000" s="76" t="s">
        <v>546</v>
      </c>
      <c r="T1000" s="76" t="s">
        <v>560</v>
      </c>
    </row>
    <row r="1001" spans="18:20" x14ac:dyDescent="0.25">
      <c r="R1001" s="76" t="s">
        <v>1390</v>
      </c>
      <c r="S1001" s="76" t="s">
        <v>546</v>
      </c>
      <c r="T1001" s="76" t="s">
        <v>560</v>
      </c>
    </row>
    <row r="1002" spans="18:20" x14ac:dyDescent="0.25">
      <c r="R1002" s="76" t="s">
        <v>1391</v>
      </c>
      <c r="S1002" s="76" t="s">
        <v>546</v>
      </c>
      <c r="T1002" s="76" t="s">
        <v>560</v>
      </c>
    </row>
    <row r="1003" spans="18:20" x14ac:dyDescent="0.25">
      <c r="R1003" s="76" t="s">
        <v>1392</v>
      </c>
      <c r="S1003" s="76" t="s">
        <v>546</v>
      </c>
      <c r="T1003" s="76" t="s">
        <v>560</v>
      </c>
    </row>
    <row r="1004" spans="18:20" x14ac:dyDescent="0.25">
      <c r="R1004" s="76" t="s">
        <v>1393</v>
      </c>
      <c r="S1004" s="76" t="s">
        <v>546</v>
      </c>
      <c r="T1004" s="76" t="s">
        <v>560</v>
      </c>
    </row>
    <row r="1005" spans="18:20" x14ac:dyDescent="0.25">
      <c r="R1005" s="76" t="s">
        <v>1394</v>
      </c>
      <c r="S1005" s="76" t="s">
        <v>546</v>
      </c>
      <c r="T1005" s="76" t="s">
        <v>560</v>
      </c>
    </row>
    <row r="1006" spans="18:20" x14ac:dyDescent="0.25">
      <c r="R1006" s="76" t="s">
        <v>1395</v>
      </c>
      <c r="S1006" s="76" t="s">
        <v>546</v>
      </c>
      <c r="T1006" s="76" t="s">
        <v>560</v>
      </c>
    </row>
    <row r="1007" spans="18:20" x14ac:dyDescent="0.25">
      <c r="R1007" s="76" t="s">
        <v>1396</v>
      </c>
      <c r="S1007" s="76" t="s">
        <v>546</v>
      </c>
      <c r="T1007" s="76" t="s">
        <v>560</v>
      </c>
    </row>
    <row r="1008" spans="18:20" x14ac:dyDescent="0.25">
      <c r="R1008" s="76" t="s">
        <v>1397</v>
      </c>
      <c r="S1008" s="76" t="s">
        <v>546</v>
      </c>
      <c r="T1008" s="76" t="s">
        <v>560</v>
      </c>
    </row>
    <row r="1009" spans="18:20" x14ac:dyDescent="0.25">
      <c r="R1009" s="76" t="s">
        <v>1398</v>
      </c>
      <c r="S1009" s="76" t="s">
        <v>546</v>
      </c>
      <c r="T1009" s="76" t="s">
        <v>560</v>
      </c>
    </row>
    <row r="1010" spans="18:20" x14ac:dyDescent="0.25">
      <c r="R1010" s="76" t="s">
        <v>1399</v>
      </c>
      <c r="S1010" s="76" t="s">
        <v>546</v>
      </c>
      <c r="T1010" s="76" t="s">
        <v>560</v>
      </c>
    </row>
    <row r="1011" spans="18:20" x14ac:dyDescent="0.25">
      <c r="R1011" s="76" t="s">
        <v>1400</v>
      </c>
      <c r="S1011" s="76" t="s">
        <v>546</v>
      </c>
      <c r="T1011" s="76" t="s">
        <v>560</v>
      </c>
    </row>
    <row r="1012" spans="18:20" x14ac:dyDescent="0.25">
      <c r="R1012" s="76" t="s">
        <v>1401</v>
      </c>
      <c r="S1012" s="76" t="s">
        <v>546</v>
      </c>
      <c r="T1012" s="76" t="s">
        <v>560</v>
      </c>
    </row>
    <row r="1013" spans="18:20" x14ac:dyDescent="0.25">
      <c r="R1013" s="76" t="s">
        <v>1402</v>
      </c>
      <c r="S1013" s="76" t="s">
        <v>546</v>
      </c>
      <c r="T1013" s="76" t="s">
        <v>560</v>
      </c>
    </row>
    <row r="1014" spans="18:20" x14ac:dyDescent="0.25">
      <c r="R1014" s="76" t="s">
        <v>1403</v>
      </c>
      <c r="S1014" s="76" t="s">
        <v>546</v>
      </c>
      <c r="T1014" s="76" t="s">
        <v>560</v>
      </c>
    </row>
    <row r="1015" spans="18:20" x14ac:dyDescent="0.25">
      <c r="R1015" s="76" t="s">
        <v>1404</v>
      </c>
      <c r="S1015" s="76" t="s">
        <v>546</v>
      </c>
      <c r="T1015" s="76" t="s">
        <v>560</v>
      </c>
    </row>
    <row r="1016" spans="18:20" x14ac:dyDescent="0.25">
      <c r="R1016" s="76" t="s">
        <v>1405</v>
      </c>
      <c r="S1016" s="76" t="s">
        <v>546</v>
      </c>
      <c r="T1016" s="76" t="s">
        <v>560</v>
      </c>
    </row>
    <row r="1017" spans="18:20" x14ac:dyDescent="0.25">
      <c r="R1017" s="76" t="s">
        <v>1406</v>
      </c>
      <c r="S1017" s="76" t="s">
        <v>546</v>
      </c>
      <c r="T1017" s="76" t="s">
        <v>560</v>
      </c>
    </row>
    <row r="1018" spans="18:20" x14ac:dyDescent="0.25">
      <c r="R1018" s="76" t="s">
        <v>1407</v>
      </c>
      <c r="S1018" s="76" t="s">
        <v>546</v>
      </c>
      <c r="T1018" s="76" t="s">
        <v>560</v>
      </c>
    </row>
    <row r="1019" spans="18:20" x14ac:dyDescent="0.25">
      <c r="R1019" s="76" t="s">
        <v>1408</v>
      </c>
      <c r="S1019" s="76" t="s">
        <v>546</v>
      </c>
      <c r="T1019" s="76" t="s">
        <v>560</v>
      </c>
    </row>
    <row r="1020" spans="18:20" x14ac:dyDescent="0.25">
      <c r="R1020" s="76" t="s">
        <v>1409</v>
      </c>
      <c r="S1020" s="76" t="s">
        <v>546</v>
      </c>
      <c r="T1020" s="76" t="s">
        <v>560</v>
      </c>
    </row>
    <row r="1021" spans="18:20" x14ac:dyDescent="0.25">
      <c r="R1021" s="76" t="s">
        <v>1410</v>
      </c>
      <c r="S1021" s="76" t="s">
        <v>546</v>
      </c>
      <c r="T1021" s="76" t="s">
        <v>560</v>
      </c>
    </row>
    <row r="1022" spans="18:20" x14ac:dyDescent="0.25">
      <c r="R1022" s="76" t="s">
        <v>1411</v>
      </c>
      <c r="S1022" s="76" t="s">
        <v>546</v>
      </c>
      <c r="T1022" s="76" t="s">
        <v>560</v>
      </c>
    </row>
    <row r="1023" spans="18:20" x14ac:dyDescent="0.25">
      <c r="R1023" s="76" t="s">
        <v>1412</v>
      </c>
      <c r="S1023" s="76" t="s">
        <v>546</v>
      </c>
      <c r="T1023" s="76" t="s">
        <v>560</v>
      </c>
    </row>
    <row r="1024" spans="18:20" x14ac:dyDescent="0.25">
      <c r="R1024" s="76" t="s">
        <v>1413</v>
      </c>
      <c r="S1024" s="76" t="s">
        <v>546</v>
      </c>
      <c r="T1024" s="76" t="s">
        <v>560</v>
      </c>
    </row>
    <row r="1025" spans="18:20" x14ac:dyDescent="0.25">
      <c r="R1025" s="76" t="s">
        <v>1414</v>
      </c>
      <c r="S1025" s="76" t="s">
        <v>546</v>
      </c>
      <c r="T1025" s="76" t="s">
        <v>560</v>
      </c>
    </row>
    <row r="1026" spans="18:20" x14ac:dyDescent="0.25">
      <c r="R1026" s="76" t="s">
        <v>1415</v>
      </c>
      <c r="S1026" s="76" t="s">
        <v>546</v>
      </c>
      <c r="T1026" s="76" t="s">
        <v>560</v>
      </c>
    </row>
    <row r="1027" spans="18:20" x14ac:dyDescent="0.25">
      <c r="R1027" s="76" t="s">
        <v>1416</v>
      </c>
      <c r="S1027" s="76" t="s">
        <v>546</v>
      </c>
      <c r="T1027" s="76" t="s">
        <v>560</v>
      </c>
    </row>
    <row r="1028" spans="18:20" x14ac:dyDescent="0.25">
      <c r="R1028" s="76" t="s">
        <v>1417</v>
      </c>
      <c r="S1028" s="76" t="s">
        <v>546</v>
      </c>
      <c r="T1028" s="76" t="s">
        <v>560</v>
      </c>
    </row>
    <row r="1029" spans="18:20" x14ac:dyDescent="0.25">
      <c r="R1029" s="76" t="s">
        <v>1418</v>
      </c>
      <c r="S1029" s="76" t="s">
        <v>546</v>
      </c>
      <c r="T1029" s="76" t="s">
        <v>560</v>
      </c>
    </row>
    <row r="1030" spans="18:20" x14ac:dyDescent="0.25">
      <c r="R1030" s="76" t="s">
        <v>1419</v>
      </c>
      <c r="S1030" s="76" t="s">
        <v>546</v>
      </c>
      <c r="T1030" s="76" t="s">
        <v>560</v>
      </c>
    </row>
    <row r="1031" spans="18:20" x14ac:dyDescent="0.25">
      <c r="R1031" s="76" t="s">
        <v>1420</v>
      </c>
      <c r="S1031" s="76" t="s">
        <v>546</v>
      </c>
      <c r="T1031" s="76" t="s">
        <v>560</v>
      </c>
    </row>
    <row r="1032" spans="18:20" x14ac:dyDescent="0.25">
      <c r="R1032" s="76" t="s">
        <v>1421</v>
      </c>
      <c r="S1032" s="76" t="s">
        <v>546</v>
      </c>
      <c r="T1032" s="76" t="s">
        <v>560</v>
      </c>
    </row>
    <row r="1033" spans="18:20" x14ac:dyDescent="0.25">
      <c r="R1033" s="76" t="s">
        <v>1422</v>
      </c>
      <c r="S1033" s="76" t="s">
        <v>546</v>
      </c>
      <c r="T1033" s="76" t="s">
        <v>560</v>
      </c>
    </row>
    <row r="1034" spans="18:20" x14ac:dyDescent="0.25">
      <c r="R1034" s="76" t="s">
        <v>1423</v>
      </c>
      <c r="S1034" s="76" t="s">
        <v>546</v>
      </c>
      <c r="T1034" s="76" t="s">
        <v>560</v>
      </c>
    </row>
    <row r="1035" spans="18:20" x14ac:dyDescent="0.25">
      <c r="R1035" s="76" t="s">
        <v>1424</v>
      </c>
      <c r="S1035" s="76" t="s">
        <v>546</v>
      </c>
      <c r="T1035" s="76" t="s">
        <v>560</v>
      </c>
    </row>
    <row r="1036" spans="18:20" x14ac:dyDescent="0.25">
      <c r="R1036" s="76" t="s">
        <v>1425</v>
      </c>
      <c r="S1036" s="76" t="s">
        <v>546</v>
      </c>
      <c r="T1036" s="76" t="s">
        <v>560</v>
      </c>
    </row>
    <row r="1037" spans="18:20" x14ac:dyDescent="0.25">
      <c r="R1037" s="76" t="s">
        <v>1426</v>
      </c>
      <c r="S1037" s="76" t="s">
        <v>546</v>
      </c>
      <c r="T1037" s="76" t="s">
        <v>560</v>
      </c>
    </row>
    <row r="1038" spans="18:20" x14ac:dyDescent="0.25">
      <c r="R1038" s="76" t="s">
        <v>1427</v>
      </c>
      <c r="S1038" s="76" t="s">
        <v>546</v>
      </c>
      <c r="T1038" s="76" t="s">
        <v>560</v>
      </c>
    </row>
    <row r="1039" spans="18:20" x14ac:dyDescent="0.25">
      <c r="R1039" s="76" t="s">
        <v>1428</v>
      </c>
      <c r="S1039" s="76" t="s">
        <v>546</v>
      </c>
      <c r="T1039" s="76" t="s">
        <v>560</v>
      </c>
    </row>
    <row r="1040" spans="18:20" x14ac:dyDescent="0.25">
      <c r="R1040" s="76" t="s">
        <v>1429</v>
      </c>
      <c r="S1040" s="76" t="s">
        <v>546</v>
      </c>
      <c r="T1040" s="76" t="s">
        <v>560</v>
      </c>
    </row>
    <row r="1041" spans="18:20" x14ac:dyDescent="0.25">
      <c r="R1041" s="76" t="s">
        <v>1430</v>
      </c>
      <c r="S1041" s="76" t="s">
        <v>546</v>
      </c>
      <c r="T1041" s="76" t="s">
        <v>560</v>
      </c>
    </row>
    <row r="1042" spans="18:20" x14ac:dyDescent="0.25">
      <c r="R1042" s="76" t="s">
        <v>1431</v>
      </c>
      <c r="S1042" s="76" t="s">
        <v>546</v>
      </c>
      <c r="T1042" s="76" t="s">
        <v>560</v>
      </c>
    </row>
    <row r="1043" spans="18:20" x14ac:dyDescent="0.25">
      <c r="R1043" s="76" t="s">
        <v>1432</v>
      </c>
      <c r="S1043" s="76" t="s">
        <v>546</v>
      </c>
      <c r="T1043" s="76" t="s">
        <v>560</v>
      </c>
    </row>
    <row r="1044" spans="18:20" x14ac:dyDescent="0.25">
      <c r="R1044" s="76" t="s">
        <v>1433</v>
      </c>
      <c r="S1044" s="76" t="s">
        <v>546</v>
      </c>
      <c r="T1044" s="76" t="s">
        <v>560</v>
      </c>
    </row>
    <row r="1045" spans="18:20" x14ac:dyDescent="0.25">
      <c r="R1045" s="76" t="s">
        <v>1434</v>
      </c>
      <c r="S1045" s="76" t="s">
        <v>546</v>
      </c>
      <c r="T1045" s="76" t="s">
        <v>560</v>
      </c>
    </row>
    <row r="1046" spans="18:20" x14ac:dyDescent="0.25">
      <c r="R1046" s="76" t="s">
        <v>1435</v>
      </c>
      <c r="S1046" s="76" t="s">
        <v>546</v>
      </c>
      <c r="T1046" s="76" t="s">
        <v>560</v>
      </c>
    </row>
    <row r="1047" spans="18:20" x14ac:dyDescent="0.25">
      <c r="R1047" s="76" t="s">
        <v>1436</v>
      </c>
      <c r="S1047" s="76" t="s">
        <v>546</v>
      </c>
      <c r="T1047" s="76" t="s">
        <v>560</v>
      </c>
    </row>
    <row r="1048" spans="18:20" x14ac:dyDescent="0.25">
      <c r="R1048" s="76" t="s">
        <v>1437</v>
      </c>
      <c r="S1048" s="76" t="s">
        <v>546</v>
      </c>
      <c r="T1048" s="76" t="s">
        <v>560</v>
      </c>
    </row>
    <row r="1049" spans="18:20" x14ac:dyDescent="0.25">
      <c r="R1049" s="76" t="s">
        <v>1438</v>
      </c>
      <c r="S1049" s="76" t="s">
        <v>546</v>
      </c>
      <c r="T1049" s="76" t="s">
        <v>560</v>
      </c>
    </row>
    <row r="1050" spans="18:20" x14ac:dyDescent="0.25">
      <c r="R1050" s="76" t="s">
        <v>1439</v>
      </c>
      <c r="S1050" s="76" t="s">
        <v>546</v>
      </c>
      <c r="T1050" s="76" t="s">
        <v>560</v>
      </c>
    </row>
    <row r="1051" spans="18:20" x14ac:dyDescent="0.25">
      <c r="R1051" s="76" t="s">
        <v>1440</v>
      </c>
      <c r="S1051" s="76" t="s">
        <v>546</v>
      </c>
      <c r="T1051" s="76" t="s">
        <v>560</v>
      </c>
    </row>
    <row r="1052" spans="18:20" x14ac:dyDescent="0.25">
      <c r="R1052" s="76" t="s">
        <v>1441</v>
      </c>
      <c r="S1052" s="76" t="s">
        <v>546</v>
      </c>
      <c r="T1052" s="76" t="s">
        <v>560</v>
      </c>
    </row>
    <row r="1053" spans="18:20" x14ac:dyDescent="0.25">
      <c r="R1053" s="76" t="s">
        <v>1442</v>
      </c>
      <c r="S1053" s="76" t="s">
        <v>546</v>
      </c>
      <c r="T1053" s="76" t="s">
        <v>560</v>
      </c>
    </row>
    <row r="1054" spans="18:20" x14ac:dyDescent="0.25">
      <c r="R1054" s="76" t="s">
        <v>1443</v>
      </c>
      <c r="S1054" s="76" t="s">
        <v>546</v>
      </c>
      <c r="T1054" s="76" t="s">
        <v>560</v>
      </c>
    </row>
    <row r="1055" spans="18:20" x14ac:dyDescent="0.25">
      <c r="R1055" s="76" t="s">
        <v>1444</v>
      </c>
      <c r="S1055" s="76" t="s">
        <v>546</v>
      </c>
      <c r="T1055" s="76" t="s">
        <v>560</v>
      </c>
    </row>
    <row r="1056" spans="18:20" x14ac:dyDescent="0.25">
      <c r="R1056" s="76" t="s">
        <v>1445</v>
      </c>
      <c r="S1056" s="76" t="s">
        <v>546</v>
      </c>
      <c r="T1056" s="76" t="s">
        <v>560</v>
      </c>
    </row>
    <row r="1057" spans="18:20" x14ac:dyDescent="0.25">
      <c r="R1057" s="76" t="s">
        <v>1446</v>
      </c>
      <c r="S1057" s="76" t="s">
        <v>546</v>
      </c>
      <c r="T1057" s="76" t="s">
        <v>560</v>
      </c>
    </row>
    <row r="1058" spans="18:20" x14ac:dyDescent="0.25">
      <c r="R1058" s="76" t="s">
        <v>1447</v>
      </c>
      <c r="S1058" s="76" t="s">
        <v>546</v>
      </c>
      <c r="T1058" s="76" t="s">
        <v>560</v>
      </c>
    </row>
    <row r="1059" spans="18:20" x14ac:dyDescent="0.25">
      <c r="R1059" s="76" t="s">
        <v>1448</v>
      </c>
      <c r="S1059" s="76" t="s">
        <v>546</v>
      </c>
      <c r="T1059" s="76" t="s">
        <v>560</v>
      </c>
    </row>
    <row r="1060" spans="18:20" x14ac:dyDescent="0.25">
      <c r="R1060" s="76" t="s">
        <v>1449</v>
      </c>
      <c r="S1060" s="76" t="s">
        <v>546</v>
      </c>
      <c r="T1060" s="76" t="s">
        <v>560</v>
      </c>
    </row>
    <row r="1061" spans="18:20" x14ac:dyDescent="0.25">
      <c r="R1061" s="76" t="s">
        <v>1450</v>
      </c>
      <c r="S1061" s="76" t="s">
        <v>546</v>
      </c>
      <c r="T1061" s="76" t="s">
        <v>560</v>
      </c>
    </row>
    <row r="1062" spans="18:20" x14ac:dyDescent="0.25">
      <c r="R1062" s="76" t="s">
        <v>1451</v>
      </c>
      <c r="S1062" s="76" t="s">
        <v>546</v>
      </c>
      <c r="T1062" s="76" t="s">
        <v>560</v>
      </c>
    </row>
    <row r="1063" spans="18:20" x14ac:dyDescent="0.25">
      <c r="R1063" s="76" t="s">
        <v>1452</v>
      </c>
      <c r="S1063" s="76" t="s">
        <v>546</v>
      </c>
      <c r="T1063" s="76" t="s">
        <v>560</v>
      </c>
    </row>
    <row r="1064" spans="18:20" x14ac:dyDescent="0.25">
      <c r="R1064" s="76" t="s">
        <v>1453</v>
      </c>
      <c r="S1064" s="76" t="s">
        <v>546</v>
      </c>
      <c r="T1064" s="76" t="s">
        <v>560</v>
      </c>
    </row>
    <row r="1065" spans="18:20" x14ac:dyDescent="0.25">
      <c r="R1065" s="76" t="s">
        <v>1454</v>
      </c>
      <c r="S1065" s="76" t="s">
        <v>546</v>
      </c>
      <c r="T1065" s="76" t="s">
        <v>560</v>
      </c>
    </row>
    <row r="1066" spans="18:20" x14ac:dyDescent="0.25">
      <c r="R1066" s="76" t="s">
        <v>1455</v>
      </c>
      <c r="S1066" s="76" t="s">
        <v>546</v>
      </c>
      <c r="T1066" s="76" t="s">
        <v>560</v>
      </c>
    </row>
    <row r="1067" spans="18:20" x14ac:dyDescent="0.25">
      <c r="R1067" s="76" t="s">
        <v>1456</v>
      </c>
      <c r="S1067" s="76" t="s">
        <v>546</v>
      </c>
      <c r="T1067" s="76" t="s">
        <v>560</v>
      </c>
    </row>
    <row r="1068" spans="18:20" x14ac:dyDescent="0.25">
      <c r="R1068" s="76" t="s">
        <v>1457</v>
      </c>
      <c r="S1068" s="76" t="s">
        <v>546</v>
      </c>
      <c r="T1068" s="76" t="s">
        <v>560</v>
      </c>
    </row>
    <row r="1069" spans="18:20" x14ac:dyDescent="0.25">
      <c r="R1069" s="76" t="s">
        <v>1458</v>
      </c>
      <c r="S1069" s="76" t="s">
        <v>546</v>
      </c>
      <c r="T1069" s="76" t="s">
        <v>560</v>
      </c>
    </row>
    <row r="1070" spans="18:20" x14ac:dyDescent="0.25">
      <c r="R1070" s="76" t="s">
        <v>1459</v>
      </c>
      <c r="S1070" s="76" t="s">
        <v>546</v>
      </c>
      <c r="T1070" s="76" t="s">
        <v>560</v>
      </c>
    </row>
    <row r="1071" spans="18:20" x14ac:dyDescent="0.25">
      <c r="R1071" s="76" t="s">
        <v>1460</v>
      </c>
      <c r="S1071" s="76" t="s">
        <v>546</v>
      </c>
      <c r="T1071" s="76" t="s">
        <v>560</v>
      </c>
    </row>
    <row r="1072" spans="18:20" x14ac:dyDescent="0.25">
      <c r="R1072" s="76" t="s">
        <v>1461</v>
      </c>
      <c r="S1072" s="76" t="s">
        <v>546</v>
      </c>
      <c r="T1072" s="76" t="s">
        <v>560</v>
      </c>
    </row>
    <row r="1073" spans="18:20" x14ac:dyDescent="0.25">
      <c r="R1073" s="76" t="s">
        <v>1462</v>
      </c>
      <c r="S1073" s="76" t="s">
        <v>546</v>
      </c>
      <c r="T1073" s="76" t="s">
        <v>560</v>
      </c>
    </row>
    <row r="1074" spans="18:20" x14ac:dyDescent="0.25">
      <c r="R1074" s="76" t="s">
        <v>1463</v>
      </c>
      <c r="S1074" s="76" t="s">
        <v>546</v>
      </c>
      <c r="T1074" s="76" t="s">
        <v>560</v>
      </c>
    </row>
    <row r="1075" spans="18:20" x14ac:dyDescent="0.25">
      <c r="R1075" s="76" t="s">
        <v>1464</v>
      </c>
      <c r="S1075" s="76" t="s">
        <v>546</v>
      </c>
      <c r="T1075" s="76" t="s">
        <v>560</v>
      </c>
    </row>
    <row r="1076" spans="18:20" x14ac:dyDescent="0.25">
      <c r="R1076" s="76" t="s">
        <v>1465</v>
      </c>
      <c r="S1076" s="76" t="s">
        <v>546</v>
      </c>
      <c r="T1076" s="76" t="s">
        <v>560</v>
      </c>
    </row>
    <row r="1077" spans="18:20" x14ac:dyDescent="0.25">
      <c r="R1077" s="76" t="s">
        <v>1466</v>
      </c>
      <c r="S1077" s="76" t="s">
        <v>546</v>
      </c>
      <c r="T1077" s="76" t="s">
        <v>560</v>
      </c>
    </row>
    <row r="1078" spans="18:20" x14ac:dyDescent="0.25">
      <c r="R1078" s="76" t="s">
        <v>1467</v>
      </c>
      <c r="S1078" s="76" t="s">
        <v>546</v>
      </c>
      <c r="T1078" s="76" t="s">
        <v>560</v>
      </c>
    </row>
    <row r="1079" spans="18:20" x14ac:dyDescent="0.25">
      <c r="R1079" s="76" t="s">
        <v>1468</v>
      </c>
      <c r="S1079" s="76" t="s">
        <v>546</v>
      </c>
      <c r="T1079" s="76" t="s">
        <v>560</v>
      </c>
    </row>
    <row r="1080" spans="18:20" x14ac:dyDescent="0.25">
      <c r="R1080" s="76" t="s">
        <v>1469</v>
      </c>
      <c r="S1080" s="76" t="s">
        <v>546</v>
      </c>
      <c r="T1080" s="76" t="s">
        <v>560</v>
      </c>
    </row>
    <row r="1081" spans="18:20" x14ac:dyDescent="0.25">
      <c r="R1081" s="76" t="s">
        <v>1470</v>
      </c>
      <c r="S1081" s="76" t="s">
        <v>546</v>
      </c>
      <c r="T1081" s="76" t="s">
        <v>560</v>
      </c>
    </row>
    <row r="1082" spans="18:20" x14ac:dyDescent="0.25">
      <c r="R1082" s="76" t="s">
        <v>1471</v>
      </c>
      <c r="S1082" s="76" t="s">
        <v>546</v>
      </c>
      <c r="T1082" s="76" t="s">
        <v>560</v>
      </c>
    </row>
    <row r="1083" spans="18:20" x14ac:dyDescent="0.25">
      <c r="R1083" s="76" t="s">
        <v>1472</v>
      </c>
      <c r="S1083" s="76" t="s">
        <v>546</v>
      </c>
      <c r="T1083" s="76" t="s">
        <v>560</v>
      </c>
    </row>
    <row r="1084" spans="18:20" x14ac:dyDescent="0.25">
      <c r="R1084" s="76" t="s">
        <v>1473</v>
      </c>
      <c r="S1084" s="76" t="s">
        <v>546</v>
      </c>
      <c r="T1084" s="76" t="s">
        <v>560</v>
      </c>
    </row>
    <row r="1085" spans="18:20" x14ac:dyDescent="0.25">
      <c r="R1085" s="76" t="s">
        <v>1474</v>
      </c>
      <c r="S1085" s="76" t="s">
        <v>546</v>
      </c>
      <c r="T1085" s="76" t="s">
        <v>560</v>
      </c>
    </row>
    <row r="1086" spans="18:20" x14ac:dyDescent="0.25">
      <c r="R1086" s="76" t="s">
        <v>1475</v>
      </c>
      <c r="S1086" s="76" t="s">
        <v>546</v>
      </c>
      <c r="T1086" s="76" t="s">
        <v>560</v>
      </c>
    </row>
    <row r="1087" spans="18:20" x14ac:dyDescent="0.25">
      <c r="R1087" s="76" t="s">
        <v>1476</v>
      </c>
      <c r="S1087" s="76" t="s">
        <v>546</v>
      </c>
      <c r="T1087" s="76" t="s">
        <v>560</v>
      </c>
    </row>
    <row r="1088" spans="18:20" x14ac:dyDescent="0.25">
      <c r="R1088" s="76" t="s">
        <v>1477</v>
      </c>
      <c r="S1088" s="76" t="s">
        <v>546</v>
      </c>
      <c r="T1088" s="76" t="s">
        <v>560</v>
      </c>
    </row>
    <row r="1089" spans="18:20" x14ac:dyDescent="0.25">
      <c r="R1089" s="76" t="s">
        <v>1478</v>
      </c>
      <c r="S1089" s="76" t="s">
        <v>546</v>
      </c>
      <c r="T1089" s="76" t="s">
        <v>560</v>
      </c>
    </row>
    <row r="1090" spans="18:20" x14ac:dyDescent="0.25">
      <c r="R1090" s="76" t="s">
        <v>1479</v>
      </c>
      <c r="S1090" s="76" t="s">
        <v>546</v>
      </c>
      <c r="T1090" s="76" t="s">
        <v>560</v>
      </c>
    </row>
    <row r="1091" spans="18:20" x14ac:dyDescent="0.25">
      <c r="R1091" s="76" t="s">
        <v>1480</v>
      </c>
      <c r="S1091" s="76" t="s">
        <v>546</v>
      </c>
      <c r="T1091" s="76" t="s">
        <v>560</v>
      </c>
    </row>
    <row r="1092" spans="18:20" x14ac:dyDescent="0.25">
      <c r="R1092" s="76" t="s">
        <v>1481</v>
      </c>
      <c r="S1092" s="76" t="s">
        <v>546</v>
      </c>
      <c r="T1092" s="76" t="s">
        <v>560</v>
      </c>
    </row>
    <row r="1093" spans="18:20" x14ac:dyDescent="0.25">
      <c r="R1093" s="76" t="s">
        <v>1482</v>
      </c>
      <c r="S1093" s="76" t="s">
        <v>546</v>
      </c>
      <c r="T1093" s="76" t="s">
        <v>560</v>
      </c>
    </row>
    <row r="1094" spans="18:20" x14ac:dyDescent="0.25">
      <c r="R1094" s="76" t="s">
        <v>1483</v>
      </c>
      <c r="S1094" s="76" t="s">
        <v>546</v>
      </c>
      <c r="T1094" s="76" t="s">
        <v>560</v>
      </c>
    </row>
    <row r="1095" spans="18:20" x14ac:dyDescent="0.25">
      <c r="R1095" s="76" t="s">
        <v>1484</v>
      </c>
      <c r="S1095" s="76" t="s">
        <v>546</v>
      </c>
      <c r="T1095" s="76" t="s">
        <v>560</v>
      </c>
    </row>
    <row r="1096" spans="18:20" x14ac:dyDescent="0.25">
      <c r="R1096" s="76" t="s">
        <v>1485</v>
      </c>
      <c r="S1096" s="76" t="s">
        <v>546</v>
      </c>
      <c r="T1096" s="76" t="s">
        <v>560</v>
      </c>
    </row>
    <row r="1097" spans="18:20" x14ac:dyDescent="0.25">
      <c r="R1097" s="76" t="s">
        <v>1486</v>
      </c>
      <c r="S1097" s="76" t="s">
        <v>546</v>
      </c>
      <c r="T1097" s="76" t="s">
        <v>560</v>
      </c>
    </row>
    <row r="1098" spans="18:20" x14ac:dyDescent="0.25">
      <c r="R1098" s="76" t="s">
        <v>1487</v>
      </c>
      <c r="S1098" s="76" t="s">
        <v>546</v>
      </c>
      <c r="T1098" s="76" t="s">
        <v>560</v>
      </c>
    </row>
    <row r="1099" spans="18:20" x14ac:dyDescent="0.25">
      <c r="R1099" s="76" t="s">
        <v>1488</v>
      </c>
      <c r="S1099" s="76" t="s">
        <v>546</v>
      </c>
      <c r="T1099" s="76" t="s">
        <v>560</v>
      </c>
    </row>
    <row r="1100" spans="18:20" x14ac:dyDescent="0.25">
      <c r="R1100" s="76" t="s">
        <v>1489</v>
      </c>
      <c r="S1100" s="76" t="s">
        <v>546</v>
      </c>
      <c r="T1100" s="76" t="s">
        <v>560</v>
      </c>
    </row>
    <row r="1101" spans="18:20" x14ac:dyDescent="0.25">
      <c r="R1101" s="76" t="s">
        <v>1490</v>
      </c>
      <c r="S1101" s="76" t="s">
        <v>546</v>
      </c>
      <c r="T1101" s="76" t="s">
        <v>560</v>
      </c>
    </row>
    <row r="1102" spans="18:20" x14ac:dyDescent="0.25">
      <c r="R1102" s="76" t="s">
        <v>1491</v>
      </c>
      <c r="S1102" s="76" t="s">
        <v>546</v>
      </c>
      <c r="T1102" s="76" t="s">
        <v>560</v>
      </c>
    </row>
    <row r="1103" spans="18:20" x14ac:dyDescent="0.25">
      <c r="R1103" s="76" t="s">
        <v>1492</v>
      </c>
      <c r="S1103" s="76" t="s">
        <v>546</v>
      </c>
      <c r="T1103" s="76" t="s">
        <v>560</v>
      </c>
    </row>
    <row r="1104" spans="18:20" x14ac:dyDescent="0.25">
      <c r="R1104" s="76" t="s">
        <v>1493</v>
      </c>
      <c r="S1104" s="76" t="s">
        <v>546</v>
      </c>
      <c r="T1104" s="76" t="s">
        <v>560</v>
      </c>
    </row>
    <row r="1105" spans="18:20" x14ac:dyDescent="0.25">
      <c r="R1105" s="76" t="s">
        <v>1494</v>
      </c>
      <c r="S1105" s="76" t="s">
        <v>546</v>
      </c>
      <c r="T1105" s="76" t="s">
        <v>560</v>
      </c>
    </row>
    <row r="1106" spans="18:20" x14ac:dyDescent="0.25">
      <c r="R1106" s="76" t="s">
        <v>1495</v>
      </c>
      <c r="S1106" s="76" t="s">
        <v>546</v>
      </c>
      <c r="T1106" s="76" t="s">
        <v>560</v>
      </c>
    </row>
    <row r="1107" spans="18:20" x14ac:dyDescent="0.25">
      <c r="R1107" s="76" t="s">
        <v>1496</v>
      </c>
      <c r="S1107" s="76" t="s">
        <v>546</v>
      </c>
      <c r="T1107" s="76" t="s">
        <v>560</v>
      </c>
    </row>
    <row r="1108" spans="18:20" x14ac:dyDescent="0.25">
      <c r="R1108" s="76" t="s">
        <v>1497</v>
      </c>
      <c r="S1108" s="76" t="s">
        <v>546</v>
      </c>
      <c r="T1108" s="76" t="s">
        <v>560</v>
      </c>
    </row>
    <row r="1109" spans="18:20" x14ac:dyDescent="0.25">
      <c r="R1109" s="76" t="s">
        <v>1498</v>
      </c>
      <c r="S1109" s="76" t="s">
        <v>546</v>
      </c>
      <c r="T1109" s="76" t="s">
        <v>560</v>
      </c>
    </row>
    <row r="1110" spans="18:20" x14ac:dyDescent="0.25">
      <c r="R1110" s="76" t="s">
        <v>1499</v>
      </c>
      <c r="S1110" s="76" t="s">
        <v>546</v>
      </c>
      <c r="T1110" s="76" t="s">
        <v>560</v>
      </c>
    </row>
    <row r="1111" spans="18:20" x14ac:dyDescent="0.25">
      <c r="R1111" s="76" t="s">
        <v>1500</v>
      </c>
      <c r="S1111" s="76" t="s">
        <v>546</v>
      </c>
      <c r="T1111" s="76" t="s">
        <v>560</v>
      </c>
    </row>
    <row r="1112" spans="18:20" x14ac:dyDescent="0.25">
      <c r="R1112" s="76" t="s">
        <v>1501</v>
      </c>
      <c r="S1112" s="76" t="s">
        <v>546</v>
      </c>
      <c r="T1112" s="76" t="s">
        <v>560</v>
      </c>
    </row>
    <row r="1113" spans="18:20" x14ac:dyDescent="0.25">
      <c r="R1113" s="76" t="s">
        <v>1502</v>
      </c>
      <c r="S1113" s="76" t="s">
        <v>546</v>
      </c>
      <c r="T1113" s="76" t="s">
        <v>560</v>
      </c>
    </row>
    <row r="1114" spans="18:20" x14ac:dyDescent="0.25">
      <c r="R1114" s="76" t="s">
        <v>1503</v>
      </c>
      <c r="S1114" s="76" t="s">
        <v>546</v>
      </c>
      <c r="T1114" s="76" t="s">
        <v>560</v>
      </c>
    </row>
    <row r="1115" spans="18:20" x14ac:dyDescent="0.25">
      <c r="R1115" s="76" t="s">
        <v>1504</v>
      </c>
      <c r="S1115" s="76" t="s">
        <v>546</v>
      </c>
      <c r="T1115" s="76" t="s">
        <v>560</v>
      </c>
    </row>
    <row r="1116" spans="18:20" x14ac:dyDescent="0.25">
      <c r="R1116" s="76" t="s">
        <v>1505</v>
      </c>
      <c r="S1116" s="76" t="s">
        <v>546</v>
      </c>
      <c r="T1116" s="76" t="s">
        <v>560</v>
      </c>
    </row>
    <row r="1117" spans="18:20" x14ac:dyDescent="0.25">
      <c r="R1117" s="76" t="s">
        <v>1506</v>
      </c>
      <c r="S1117" s="76" t="s">
        <v>546</v>
      </c>
      <c r="T1117" s="76" t="s">
        <v>560</v>
      </c>
    </row>
    <row r="1118" spans="18:20" x14ac:dyDescent="0.25">
      <c r="R1118" s="76" t="s">
        <v>1507</v>
      </c>
      <c r="S1118" s="76" t="s">
        <v>546</v>
      </c>
      <c r="T1118" s="76" t="s">
        <v>560</v>
      </c>
    </row>
    <row r="1119" spans="18:20" x14ac:dyDescent="0.25">
      <c r="R1119" s="76" t="s">
        <v>1508</v>
      </c>
      <c r="S1119" s="76" t="s">
        <v>546</v>
      </c>
      <c r="T1119" s="76" t="s">
        <v>560</v>
      </c>
    </row>
    <row r="1120" spans="18:20" x14ac:dyDescent="0.25">
      <c r="R1120" s="76" t="s">
        <v>1509</v>
      </c>
      <c r="S1120" s="76" t="s">
        <v>546</v>
      </c>
      <c r="T1120" s="76" t="s">
        <v>560</v>
      </c>
    </row>
    <row r="1121" spans="18:20" x14ac:dyDescent="0.25">
      <c r="R1121" s="76" t="s">
        <v>1510</v>
      </c>
      <c r="S1121" s="76" t="s">
        <v>546</v>
      </c>
      <c r="T1121" s="76" t="s">
        <v>560</v>
      </c>
    </row>
    <row r="1122" spans="18:20" x14ac:dyDescent="0.25">
      <c r="R1122" s="76" t="s">
        <v>1511</v>
      </c>
      <c r="S1122" s="76" t="s">
        <v>546</v>
      </c>
      <c r="T1122" s="76" t="s">
        <v>560</v>
      </c>
    </row>
    <row r="1123" spans="18:20" x14ac:dyDescent="0.25">
      <c r="R1123" s="76" t="s">
        <v>1512</v>
      </c>
      <c r="S1123" s="76" t="s">
        <v>546</v>
      </c>
      <c r="T1123" s="76" t="s">
        <v>560</v>
      </c>
    </row>
    <row r="1124" spans="18:20" x14ac:dyDescent="0.25">
      <c r="R1124" s="76" t="s">
        <v>1513</v>
      </c>
      <c r="S1124" s="76" t="s">
        <v>546</v>
      </c>
      <c r="T1124" s="76" t="s">
        <v>560</v>
      </c>
    </row>
    <row r="1125" spans="18:20" x14ac:dyDescent="0.25">
      <c r="R1125" s="76" t="s">
        <v>1514</v>
      </c>
      <c r="S1125" s="76" t="s">
        <v>546</v>
      </c>
      <c r="T1125" s="76" t="s">
        <v>560</v>
      </c>
    </row>
    <row r="1126" spans="18:20" x14ac:dyDescent="0.25">
      <c r="R1126" s="76" t="s">
        <v>1515</v>
      </c>
      <c r="S1126" s="76" t="s">
        <v>546</v>
      </c>
      <c r="T1126" s="76" t="s">
        <v>560</v>
      </c>
    </row>
    <row r="1127" spans="18:20" x14ac:dyDescent="0.25">
      <c r="R1127" s="76" t="s">
        <v>1516</v>
      </c>
      <c r="S1127" s="76" t="s">
        <v>546</v>
      </c>
      <c r="T1127" s="76" t="s">
        <v>560</v>
      </c>
    </row>
    <row r="1128" spans="18:20" x14ac:dyDescent="0.25">
      <c r="R1128" s="76" t="s">
        <v>1517</v>
      </c>
      <c r="S1128" s="76" t="s">
        <v>546</v>
      </c>
      <c r="T1128" s="76" t="s">
        <v>560</v>
      </c>
    </row>
    <row r="1129" spans="18:20" x14ac:dyDescent="0.25">
      <c r="R1129" s="76" t="s">
        <v>1518</v>
      </c>
      <c r="S1129" s="76" t="s">
        <v>546</v>
      </c>
      <c r="T1129" s="76" t="s">
        <v>560</v>
      </c>
    </row>
    <row r="1130" spans="18:20" x14ac:dyDescent="0.25">
      <c r="R1130" s="76" t="s">
        <v>1519</v>
      </c>
      <c r="S1130" s="76" t="s">
        <v>546</v>
      </c>
      <c r="T1130" s="76" t="s">
        <v>560</v>
      </c>
    </row>
    <row r="1131" spans="18:20" x14ac:dyDescent="0.25">
      <c r="R1131" s="76" t="s">
        <v>1520</v>
      </c>
      <c r="S1131" s="76" t="s">
        <v>546</v>
      </c>
      <c r="T1131" s="76" t="s">
        <v>560</v>
      </c>
    </row>
    <row r="1132" spans="18:20" x14ac:dyDescent="0.25">
      <c r="R1132" s="76" t="s">
        <v>1521</v>
      </c>
      <c r="S1132" s="76" t="s">
        <v>546</v>
      </c>
      <c r="T1132" s="76" t="s">
        <v>560</v>
      </c>
    </row>
    <row r="1133" spans="18:20" x14ac:dyDescent="0.25">
      <c r="R1133" s="76" t="s">
        <v>1522</v>
      </c>
      <c r="S1133" s="76" t="s">
        <v>546</v>
      </c>
      <c r="T1133" s="76" t="s">
        <v>560</v>
      </c>
    </row>
    <row r="1134" spans="18:20" x14ac:dyDescent="0.25">
      <c r="R1134" s="76" t="s">
        <v>1523</v>
      </c>
      <c r="S1134" s="76" t="s">
        <v>546</v>
      </c>
      <c r="T1134" s="76" t="s">
        <v>560</v>
      </c>
    </row>
    <row r="1135" spans="18:20" x14ac:dyDescent="0.25">
      <c r="R1135" s="76" t="s">
        <v>1524</v>
      </c>
      <c r="S1135" s="76" t="s">
        <v>546</v>
      </c>
      <c r="T1135" s="76" t="s">
        <v>560</v>
      </c>
    </row>
    <row r="1136" spans="18:20" x14ac:dyDescent="0.25">
      <c r="R1136" s="76" t="s">
        <v>1525</v>
      </c>
      <c r="S1136" s="76" t="s">
        <v>546</v>
      </c>
      <c r="T1136" s="76" t="s">
        <v>560</v>
      </c>
    </row>
    <row r="1137" spans="18:20" x14ac:dyDescent="0.25">
      <c r="R1137" s="76" t="s">
        <v>1526</v>
      </c>
      <c r="S1137" s="76" t="s">
        <v>546</v>
      </c>
      <c r="T1137" s="76" t="s">
        <v>560</v>
      </c>
    </row>
    <row r="1138" spans="18:20" x14ac:dyDescent="0.25">
      <c r="R1138" s="76" t="s">
        <v>1527</v>
      </c>
      <c r="S1138" s="76" t="s">
        <v>546</v>
      </c>
      <c r="T1138" s="76" t="s">
        <v>560</v>
      </c>
    </row>
    <row r="1139" spans="18:20" x14ac:dyDescent="0.25">
      <c r="R1139" s="76" t="s">
        <v>1528</v>
      </c>
      <c r="S1139" s="76" t="s">
        <v>546</v>
      </c>
      <c r="T1139" s="76" t="s">
        <v>560</v>
      </c>
    </row>
    <row r="1140" spans="18:20" x14ac:dyDescent="0.25">
      <c r="R1140" s="76" t="s">
        <v>1529</v>
      </c>
      <c r="S1140" s="76" t="s">
        <v>546</v>
      </c>
      <c r="T1140" s="76" t="s">
        <v>560</v>
      </c>
    </row>
    <row r="1141" spans="18:20" x14ac:dyDescent="0.25">
      <c r="R1141" s="76" t="s">
        <v>1530</v>
      </c>
      <c r="S1141" s="76" t="s">
        <v>546</v>
      </c>
      <c r="T1141" s="76" t="s">
        <v>560</v>
      </c>
    </row>
    <row r="1142" spans="18:20" x14ac:dyDescent="0.25">
      <c r="R1142" s="76" t="s">
        <v>1531</v>
      </c>
      <c r="S1142" s="76" t="s">
        <v>546</v>
      </c>
      <c r="T1142" s="76" t="s">
        <v>560</v>
      </c>
    </row>
    <row r="1143" spans="18:20" x14ac:dyDescent="0.25">
      <c r="R1143" s="76" t="s">
        <v>1532</v>
      </c>
      <c r="S1143" s="76" t="s">
        <v>546</v>
      </c>
      <c r="T1143" s="76" t="s">
        <v>560</v>
      </c>
    </row>
    <row r="1144" spans="18:20" x14ac:dyDescent="0.25">
      <c r="R1144" s="76" t="s">
        <v>1533</v>
      </c>
      <c r="S1144" s="76" t="s">
        <v>546</v>
      </c>
      <c r="T1144" s="76" t="s">
        <v>560</v>
      </c>
    </row>
    <row r="1145" spans="18:20" x14ac:dyDescent="0.25">
      <c r="R1145" s="76" t="s">
        <v>1534</v>
      </c>
      <c r="S1145" s="76" t="s">
        <v>546</v>
      </c>
      <c r="T1145" s="76" t="s">
        <v>560</v>
      </c>
    </row>
    <row r="1146" spans="18:20" x14ac:dyDescent="0.25">
      <c r="R1146" s="76" t="s">
        <v>1535</v>
      </c>
      <c r="S1146" s="76" t="s">
        <v>546</v>
      </c>
      <c r="T1146" s="76" t="s">
        <v>560</v>
      </c>
    </row>
    <row r="1147" spans="18:20" x14ac:dyDescent="0.25">
      <c r="R1147" s="76" t="s">
        <v>1536</v>
      </c>
      <c r="S1147" s="76" t="s">
        <v>546</v>
      </c>
      <c r="T1147" s="76" t="s">
        <v>560</v>
      </c>
    </row>
    <row r="1148" spans="18:20" x14ac:dyDescent="0.25">
      <c r="R1148" s="76" t="s">
        <v>1537</v>
      </c>
      <c r="S1148" s="76" t="s">
        <v>546</v>
      </c>
      <c r="T1148" s="76" t="s">
        <v>560</v>
      </c>
    </row>
    <row r="1149" spans="18:20" x14ac:dyDescent="0.25">
      <c r="R1149" s="76" t="s">
        <v>1538</v>
      </c>
      <c r="S1149" s="76" t="s">
        <v>546</v>
      </c>
      <c r="T1149" s="76" t="s">
        <v>560</v>
      </c>
    </row>
    <row r="1150" spans="18:20" x14ac:dyDescent="0.25">
      <c r="R1150" s="76" t="s">
        <v>1539</v>
      </c>
      <c r="S1150" s="76" t="s">
        <v>546</v>
      </c>
      <c r="T1150" s="76" t="s">
        <v>560</v>
      </c>
    </row>
    <row r="1151" spans="18:20" x14ac:dyDescent="0.25">
      <c r="R1151" s="76" t="s">
        <v>1540</v>
      </c>
      <c r="S1151" s="76" t="s">
        <v>546</v>
      </c>
      <c r="T1151" s="76" t="s">
        <v>560</v>
      </c>
    </row>
    <row r="1152" spans="18:20" x14ac:dyDescent="0.25">
      <c r="R1152" s="76" t="s">
        <v>1541</v>
      </c>
      <c r="S1152" s="76" t="s">
        <v>546</v>
      </c>
      <c r="T1152" s="76" t="s">
        <v>560</v>
      </c>
    </row>
    <row r="1153" spans="18:20" x14ac:dyDescent="0.25">
      <c r="R1153" s="76" t="s">
        <v>1542</v>
      </c>
      <c r="S1153" s="76" t="s">
        <v>546</v>
      </c>
      <c r="T1153" s="76" t="s">
        <v>560</v>
      </c>
    </row>
    <row r="1154" spans="18:20" x14ac:dyDescent="0.25">
      <c r="R1154" s="76" t="s">
        <v>1543</v>
      </c>
      <c r="S1154" s="76" t="s">
        <v>546</v>
      </c>
      <c r="T1154" s="76" t="s">
        <v>560</v>
      </c>
    </row>
    <row r="1155" spans="18:20" x14ac:dyDescent="0.25">
      <c r="R1155" s="76" t="s">
        <v>1544</v>
      </c>
      <c r="S1155" s="76" t="s">
        <v>546</v>
      </c>
      <c r="T1155" s="76" t="s">
        <v>560</v>
      </c>
    </row>
    <row r="1156" spans="18:20" x14ac:dyDescent="0.25">
      <c r="R1156" s="76" t="s">
        <v>1545</v>
      </c>
      <c r="S1156" s="76" t="s">
        <v>546</v>
      </c>
      <c r="T1156" s="76" t="s">
        <v>560</v>
      </c>
    </row>
    <row r="1157" spans="18:20" x14ac:dyDescent="0.25">
      <c r="R1157" s="76" t="s">
        <v>1546</v>
      </c>
      <c r="S1157" s="76" t="s">
        <v>546</v>
      </c>
      <c r="T1157" s="76" t="s">
        <v>560</v>
      </c>
    </row>
    <row r="1158" spans="18:20" x14ac:dyDescent="0.25">
      <c r="R1158" s="76" t="s">
        <v>1547</v>
      </c>
      <c r="S1158" s="76" t="s">
        <v>546</v>
      </c>
      <c r="T1158" s="76" t="s">
        <v>560</v>
      </c>
    </row>
    <row r="1159" spans="18:20" x14ac:dyDescent="0.25">
      <c r="R1159" s="76" t="s">
        <v>1548</v>
      </c>
      <c r="S1159" s="76" t="s">
        <v>546</v>
      </c>
      <c r="T1159" s="76" t="s">
        <v>560</v>
      </c>
    </row>
    <row r="1160" spans="18:20" x14ac:dyDescent="0.25">
      <c r="R1160" s="76" t="s">
        <v>1549</v>
      </c>
      <c r="S1160" s="76" t="s">
        <v>546</v>
      </c>
      <c r="T1160" s="76" t="s">
        <v>560</v>
      </c>
    </row>
    <row r="1161" spans="18:20" x14ac:dyDescent="0.25">
      <c r="R1161" s="76" t="s">
        <v>1550</v>
      </c>
      <c r="S1161" s="76" t="s">
        <v>546</v>
      </c>
      <c r="T1161" s="76" t="s">
        <v>560</v>
      </c>
    </row>
    <row r="1162" spans="18:20" x14ac:dyDescent="0.25">
      <c r="R1162" s="76" t="s">
        <v>1551</v>
      </c>
      <c r="S1162" s="76" t="s">
        <v>546</v>
      </c>
      <c r="T1162" s="76" t="s">
        <v>560</v>
      </c>
    </row>
    <row r="1163" spans="18:20" x14ac:dyDescent="0.25">
      <c r="R1163" s="76" t="s">
        <v>1552</v>
      </c>
      <c r="S1163" s="76" t="s">
        <v>546</v>
      </c>
      <c r="T1163" s="76" t="s">
        <v>560</v>
      </c>
    </row>
    <row r="1164" spans="18:20" x14ac:dyDescent="0.25">
      <c r="R1164" s="76" t="s">
        <v>1553</v>
      </c>
      <c r="S1164" s="76" t="s">
        <v>546</v>
      </c>
      <c r="T1164" s="76" t="s">
        <v>560</v>
      </c>
    </row>
    <row r="1165" spans="18:20" x14ac:dyDescent="0.25">
      <c r="R1165" s="76" t="s">
        <v>1554</v>
      </c>
      <c r="S1165" s="76" t="s">
        <v>546</v>
      </c>
      <c r="T1165" s="76" t="s">
        <v>560</v>
      </c>
    </row>
    <row r="1166" spans="18:20" x14ac:dyDescent="0.25">
      <c r="R1166" s="76" t="s">
        <v>1555</v>
      </c>
      <c r="S1166" s="76" t="s">
        <v>546</v>
      </c>
      <c r="T1166" s="76" t="s">
        <v>560</v>
      </c>
    </row>
    <row r="1167" spans="18:20" x14ac:dyDescent="0.25">
      <c r="R1167" s="76" t="s">
        <v>1556</v>
      </c>
      <c r="S1167" s="76" t="s">
        <v>546</v>
      </c>
      <c r="T1167" s="76" t="s">
        <v>560</v>
      </c>
    </row>
    <row r="1168" spans="18:20" x14ac:dyDescent="0.25">
      <c r="R1168" s="76" t="s">
        <v>1557</v>
      </c>
      <c r="S1168" s="76" t="s">
        <v>546</v>
      </c>
      <c r="T1168" s="76" t="s">
        <v>560</v>
      </c>
    </row>
    <row r="1169" spans="18:20" x14ac:dyDescent="0.25">
      <c r="R1169" s="76" t="s">
        <v>1558</v>
      </c>
      <c r="S1169" s="76" t="s">
        <v>546</v>
      </c>
      <c r="T1169" s="76" t="s">
        <v>560</v>
      </c>
    </row>
    <row r="1170" spans="18:20" x14ac:dyDescent="0.25">
      <c r="R1170" s="76" t="s">
        <v>1559</v>
      </c>
      <c r="S1170" s="76" t="s">
        <v>546</v>
      </c>
      <c r="T1170" s="76" t="s">
        <v>560</v>
      </c>
    </row>
    <row r="1171" spans="18:20" x14ac:dyDescent="0.25">
      <c r="R1171" s="76" t="s">
        <v>1560</v>
      </c>
      <c r="S1171" s="76" t="s">
        <v>546</v>
      </c>
      <c r="T1171" s="76" t="s">
        <v>560</v>
      </c>
    </row>
    <row r="1172" spans="18:20" x14ac:dyDescent="0.25">
      <c r="R1172" s="76" t="s">
        <v>1561</v>
      </c>
      <c r="S1172" s="76" t="s">
        <v>546</v>
      </c>
      <c r="T1172" s="76" t="s">
        <v>560</v>
      </c>
    </row>
    <row r="1173" spans="18:20" x14ac:dyDescent="0.25">
      <c r="R1173" s="76" t="s">
        <v>1562</v>
      </c>
      <c r="S1173" s="76" t="s">
        <v>546</v>
      </c>
      <c r="T1173" s="76" t="s">
        <v>560</v>
      </c>
    </row>
    <row r="1174" spans="18:20" x14ac:dyDescent="0.25">
      <c r="R1174" s="76" t="s">
        <v>1563</v>
      </c>
      <c r="S1174" s="76" t="s">
        <v>546</v>
      </c>
      <c r="T1174" s="76" t="s">
        <v>560</v>
      </c>
    </row>
    <row r="1175" spans="18:20" x14ac:dyDescent="0.25">
      <c r="R1175" s="76" t="s">
        <v>1564</v>
      </c>
      <c r="S1175" s="76" t="s">
        <v>546</v>
      </c>
      <c r="T1175" s="76" t="s">
        <v>560</v>
      </c>
    </row>
    <row r="1176" spans="18:20" x14ac:dyDescent="0.25">
      <c r="R1176" s="76" t="s">
        <v>1565</v>
      </c>
      <c r="S1176" s="76" t="s">
        <v>546</v>
      </c>
      <c r="T1176" s="76" t="s">
        <v>560</v>
      </c>
    </row>
    <row r="1177" spans="18:20" x14ac:dyDescent="0.25">
      <c r="R1177" s="76" t="s">
        <v>1566</v>
      </c>
      <c r="S1177" s="76" t="s">
        <v>546</v>
      </c>
      <c r="T1177" s="76" t="s">
        <v>560</v>
      </c>
    </row>
    <row r="1178" spans="18:20" x14ac:dyDescent="0.25">
      <c r="R1178" s="76" t="s">
        <v>1567</v>
      </c>
      <c r="S1178" s="76" t="s">
        <v>546</v>
      </c>
      <c r="T1178" s="76" t="s">
        <v>560</v>
      </c>
    </row>
    <row r="1179" spans="18:20" x14ac:dyDescent="0.25">
      <c r="R1179" s="76" t="s">
        <v>1568</v>
      </c>
      <c r="S1179" s="76" t="s">
        <v>546</v>
      </c>
      <c r="T1179" s="76" t="s">
        <v>560</v>
      </c>
    </row>
    <row r="1180" spans="18:20" x14ac:dyDescent="0.25">
      <c r="R1180" s="76" t="s">
        <v>1569</v>
      </c>
      <c r="S1180" s="76" t="s">
        <v>546</v>
      </c>
      <c r="T1180" s="76" t="s">
        <v>560</v>
      </c>
    </row>
    <row r="1181" spans="18:20" x14ac:dyDescent="0.25">
      <c r="R1181" s="76" t="s">
        <v>1570</v>
      </c>
      <c r="S1181" s="76" t="s">
        <v>546</v>
      </c>
      <c r="T1181" s="76" t="s">
        <v>560</v>
      </c>
    </row>
    <row r="1182" spans="18:20" x14ac:dyDescent="0.25">
      <c r="R1182" s="76" t="s">
        <v>1571</v>
      </c>
      <c r="S1182" s="76" t="s">
        <v>546</v>
      </c>
      <c r="T1182" s="76" t="s">
        <v>560</v>
      </c>
    </row>
    <row r="1183" spans="18:20" x14ac:dyDescent="0.25">
      <c r="R1183" s="76" t="s">
        <v>1572</v>
      </c>
      <c r="S1183" s="76" t="s">
        <v>546</v>
      </c>
      <c r="T1183" s="76" t="s">
        <v>560</v>
      </c>
    </row>
    <row r="1184" spans="18:20" x14ac:dyDescent="0.25">
      <c r="R1184" s="76" t="s">
        <v>1573</v>
      </c>
      <c r="S1184" s="76" t="s">
        <v>546</v>
      </c>
      <c r="T1184" s="76" t="s">
        <v>560</v>
      </c>
    </row>
    <row r="1185" spans="18:20" x14ac:dyDescent="0.25">
      <c r="R1185" s="76" t="s">
        <v>1574</v>
      </c>
      <c r="S1185" s="76" t="s">
        <v>546</v>
      </c>
      <c r="T1185" s="76" t="s">
        <v>560</v>
      </c>
    </row>
    <row r="1186" spans="18:20" x14ac:dyDescent="0.25">
      <c r="R1186" s="76" t="s">
        <v>1575</v>
      </c>
      <c r="S1186" s="76" t="s">
        <v>546</v>
      </c>
      <c r="T1186" s="76" t="s">
        <v>560</v>
      </c>
    </row>
    <row r="1187" spans="18:20" x14ac:dyDescent="0.25">
      <c r="R1187" s="76" t="s">
        <v>1576</v>
      </c>
      <c r="S1187" s="76" t="s">
        <v>546</v>
      </c>
      <c r="T1187" s="76" t="s">
        <v>560</v>
      </c>
    </row>
    <row r="1188" spans="18:20" x14ac:dyDescent="0.25">
      <c r="R1188" s="76" t="s">
        <v>1577</v>
      </c>
      <c r="S1188" s="76" t="s">
        <v>546</v>
      </c>
      <c r="T1188" s="76" t="s">
        <v>560</v>
      </c>
    </row>
    <row r="1189" spans="18:20" x14ac:dyDescent="0.25">
      <c r="R1189" s="76" t="s">
        <v>1578</v>
      </c>
      <c r="S1189" s="76" t="s">
        <v>546</v>
      </c>
      <c r="T1189" s="76" t="s">
        <v>560</v>
      </c>
    </row>
    <row r="1190" spans="18:20" x14ac:dyDescent="0.25">
      <c r="R1190" s="76" t="s">
        <v>1579</v>
      </c>
      <c r="S1190" s="76" t="s">
        <v>546</v>
      </c>
      <c r="T1190" s="76" t="s">
        <v>560</v>
      </c>
    </row>
    <row r="1191" spans="18:20" x14ac:dyDescent="0.25">
      <c r="R1191" s="76" t="s">
        <v>1580</v>
      </c>
      <c r="S1191" s="76" t="s">
        <v>546</v>
      </c>
      <c r="T1191" s="76" t="s">
        <v>560</v>
      </c>
    </row>
    <row r="1192" spans="18:20" x14ac:dyDescent="0.25">
      <c r="R1192" s="76" t="s">
        <v>1581</v>
      </c>
      <c r="S1192" s="76" t="s">
        <v>546</v>
      </c>
      <c r="T1192" s="76" t="s">
        <v>560</v>
      </c>
    </row>
    <row r="1193" spans="18:20" x14ac:dyDescent="0.25">
      <c r="R1193" s="76" t="s">
        <v>1582</v>
      </c>
      <c r="S1193" s="76" t="s">
        <v>546</v>
      </c>
      <c r="T1193" s="76" t="s">
        <v>560</v>
      </c>
    </row>
    <row r="1194" spans="18:20" x14ac:dyDescent="0.25">
      <c r="R1194" s="76" t="s">
        <v>1583</v>
      </c>
      <c r="S1194" s="76" t="s">
        <v>546</v>
      </c>
      <c r="T1194" s="76" t="s">
        <v>560</v>
      </c>
    </row>
    <row r="1195" spans="18:20" x14ac:dyDescent="0.25">
      <c r="R1195" s="76" t="s">
        <v>1584</v>
      </c>
      <c r="S1195" s="76" t="s">
        <v>546</v>
      </c>
      <c r="T1195" s="76" t="s">
        <v>560</v>
      </c>
    </row>
    <row r="1196" spans="18:20" x14ac:dyDescent="0.25">
      <c r="R1196" s="76" t="s">
        <v>1585</v>
      </c>
      <c r="S1196" s="76" t="s">
        <v>546</v>
      </c>
      <c r="T1196" s="76" t="s">
        <v>560</v>
      </c>
    </row>
    <row r="1197" spans="18:20" x14ac:dyDescent="0.25">
      <c r="R1197" s="76" t="s">
        <v>1586</v>
      </c>
      <c r="S1197" s="76" t="s">
        <v>546</v>
      </c>
      <c r="T1197" s="76" t="s">
        <v>560</v>
      </c>
    </row>
    <row r="1198" spans="18:20" x14ac:dyDescent="0.25">
      <c r="R1198" s="76" t="s">
        <v>1587</v>
      </c>
      <c r="S1198" s="76" t="s">
        <v>546</v>
      </c>
      <c r="T1198" s="76" t="s">
        <v>560</v>
      </c>
    </row>
    <row r="1199" spans="18:20" x14ac:dyDescent="0.25">
      <c r="R1199" s="76" t="s">
        <v>1588</v>
      </c>
      <c r="S1199" s="76" t="s">
        <v>546</v>
      </c>
      <c r="T1199" s="76" t="s">
        <v>560</v>
      </c>
    </row>
    <row r="1200" spans="18:20" x14ac:dyDescent="0.25">
      <c r="R1200" s="76" t="s">
        <v>1589</v>
      </c>
      <c r="S1200" s="76" t="s">
        <v>546</v>
      </c>
      <c r="T1200" s="76" t="s">
        <v>560</v>
      </c>
    </row>
    <row r="1201" spans="18:20" x14ac:dyDescent="0.25">
      <c r="R1201" s="76" t="s">
        <v>1590</v>
      </c>
      <c r="S1201" s="76" t="s">
        <v>546</v>
      </c>
      <c r="T1201" s="76" t="s">
        <v>560</v>
      </c>
    </row>
    <row r="1202" spans="18:20" x14ac:dyDescent="0.25">
      <c r="R1202" s="76" t="s">
        <v>1591</v>
      </c>
      <c r="S1202" s="76" t="s">
        <v>546</v>
      </c>
      <c r="T1202" s="76" t="s">
        <v>560</v>
      </c>
    </row>
    <row r="1203" spans="18:20" x14ac:dyDescent="0.25">
      <c r="R1203" s="76" t="s">
        <v>1592</v>
      </c>
      <c r="S1203" s="76" t="s">
        <v>546</v>
      </c>
      <c r="T1203" s="76" t="s">
        <v>560</v>
      </c>
    </row>
    <row r="1204" spans="18:20" x14ac:dyDescent="0.25">
      <c r="R1204" s="76" t="s">
        <v>1593</v>
      </c>
      <c r="S1204" s="76" t="s">
        <v>546</v>
      </c>
      <c r="T1204" s="76" t="s">
        <v>560</v>
      </c>
    </row>
    <row r="1205" spans="18:20" x14ac:dyDescent="0.25">
      <c r="R1205" s="76" t="s">
        <v>1594</v>
      </c>
      <c r="S1205" s="76" t="s">
        <v>546</v>
      </c>
      <c r="T1205" s="76" t="s">
        <v>560</v>
      </c>
    </row>
    <row r="1206" spans="18:20" x14ac:dyDescent="0.25">
      <c r="R1206" s="76" t="s">
        <v>1595</v>
      </c>
      <c r="S1206" s="76" t="s">
        <v>546</v>
      </c>
      <c r="T1206" s="76" t="s">
        <v>560</v>
      </c>
    </row>
    <row r="1207" spans="18:20" x14ac:dyDescent="0.25">
      <c r="R1207" s="76" t="s">
        <v>1596</v>
      </c>
      <c r="S1207" s="76" t="s">
        <v>546</v>
      </c>
      <c r="T1207" s="76" t="s">
        <v>560</v>
      </c>
    </row>
    <row r="1208" spans="18:20" x14ac:dyDescent="0.25">
      <c r="R1208" s="76" t="s">
        <v>1597</v>
      </c>
      <c r="S1208" s="76" t="s">
        <v>546</v>
      </c>
      <c r="T1208" s="76" t="s">
        <v>560</v>
      </c>
    </row>
    <row r="1209" spans="18:20" x14ac:dyDescent="0.25">
      <c r="R1209" s="76" t="s">
        <v>1598</v>
      </c>
      <c r="S1209" s="76" t="s">
        <v>546</v>
      </c>
      <c r="T1209" s="76" t="s">
        <v>560</v>
      </c>
    </row>
    <row r="1210" spans="18:20" x14ac:dyDescent="0.25">
      <c r="R1210" s="76" t="s">
        <v>1599</v>
      </c>
      <c r="S1210" s="76" t="s">
        <v>546</v>
      </c>
      <c r="T1210" s="76" t="s">
        <v>560</v>
      </c>
    </row>
    <row r="1211" spans="18:20" x14ac:dyDescent="0.25">
      <c r="R1211" s="76" t="s">
        <v>1600</v>
      </c>
      <c r="S1211" s="76" t="s">
        <v>546</v>
      </c>
      <c r="T1211" s="76" t="s">
        <v>560</v>
      </c>
    </row>
    <row r="1212" spans="18:20" x14ac:dyDescent="0.25">
      <c r="R1212" s="76" t="s">
        <v>1601</v>
      </c>
      <c r="S1212" s="76" t="s">
        <v>546</v>
      </c>
      <c r="T1212" s="76" t="s">
        <v>560</v>
      </c>
    </row>
    <row r="1213" spans="18:20" x14ac:dyDescent="0.25">
      <c r="R1213" s="76" t="s">
        <v>1602</v>
      </c>
      <c r="S1213" s="76" t="s">
        <v>546</v>
      </c>
      <c r="T1213" s="76" t="s">
        <v>560</v>
      </c>
    </row>
    <row r="1214" spans="18:20" x14ac:dyDescent="0.25">
      <c r="R1214" s="76" t="s">
        <v>1603</v>
      </c>
      <c r="S1214" s="76" t="s">
        <v>546</v>
      </c>
      <c r="T1214" s="76" t="s">
        <v>560</v>
      </c>
    </row>
    <row r="1215" spans="18:20" x14ac:dyDescent="0.25">
      <c r="R1215" s="76" t="s">
        <v>1604</v>
      </c>
      <c r="S1215" s="76" t="s">
        <v>546</v>
      </c>
      <c r="T1215" s="76" t="s">
        <v>560</v>
      </c>
    </row>
    <row r="1216" spans="18:20" x14ac:dyDescent="0.25">
      <c r="R1216" s="76" t="s">
        <v>1605</v>
      </c>
      <c r="S1216" s="76" t="s">
        <v>546</v>
      </c>
      <c r="T1216" s="76" t="s">
        <v>560</v>
      </c>
    </row>
    <row r="1217" spans="18:20" x14ac:dyDescent="0.25">
      <c r="R1217" s="76" t="s">
        <v>1606</v>
      </c>
      <c r="S1217" s="76" t="s">
        <v>546</v>
      </c>
      <c r="T1217" s="76" t="s">
        <v>560</v>
      </c>
    </row>
    <row r="1218" spans="18:20" x14ac:dyDescent="0.25">
      <c r="R1218" s="76" t="s">
        <v>1607</v>
      </c>
      <c r="S1218" s="76" t="s">
        <v>546</v>
      </c>
      <c r="T1218" s="76" t="s">
        <v>560</v>
      </c>
    </row>
    <row r="1219" spans="18:20" x14ac:dyDescent="0.25">
      <c r="R1219" s="76" t="s">
        <v>1608</v>
      </c>
      <c r="S1219" s="76" t="s">
        <v>546</v>
      </c>
      <c r="T1219" s="76" t="s">
        <v>560</v>
      </c>
    </row>
    <row r="1220" spans="18:20" x14ac:dyDescent="0.25">
      <c r="R1220" s="76" t="s">
        <v>1609</v>
      </c>
      <c r="S1220" s="76" t="s">
        <v>546</v>
      </c>
      <c r="T1220" s="76" t="s">
        <v>560</v>
      </c>
    </row>
    <row r="1221" spans="18:20" x14ac:dyDescent="0.25">
      <c r="R1221" s="76" t="s">
        <v>1610</v>
      </c>
      <c r="S1221" s="76" t="s">
        <v>546</v>
      </c>
      <c r="T1221" s="76" t="s">
        <v>560</v>
      </c>
    </row>
    <row r="1222" spans="18:20" x14ac:dyDescent="0.25">
      <c r="R1222" s="76" t="s">
        <v>1611</v>
      </c>
      <c r="S1222" s="76" t="s">
        <v>546</v>
      </c>
      <c r="T1222" s="76" t="s">
        <v>560</v>
      </c>
    </row>
    <row r="1223" spans="18:20" x14ac:dyDescent="0.25">
      <c r="R1223" s="76" t="s">
        <v>1612</v>
      </c>
      <c r="S1223" s="76" t="s">
        <v>546</v>
      </c>
      <c r="T1223" s="76" t="s">
        <v>560</v>
      </c>
    </row>
    <row r="1224" spans="18:20" x14ac:dyDescent="0.25">
      <c r="R1224" s="76" t="s">
        <v>1613</v>
      </c>
      <c r="S1224" s="76" t="s">
        <v>546</v>
      </c>
      <c r="T1224" s="76" t="s">
        <v>560</v>
      </c>
    </row>
    <row r="1225" spans="18:20" x14ac:dyDescent="0.25">
      <c r="R1225" s="76" t="s">
        <v>1614</v>
      </c>
      <c r="S1225" s="76" t="s">
        <v>546</v>
      </c>
      <c r="T1225" s="76" t="s">
        <v>560</v>
      </c>
    </row>
    <row r="1226" spans="18:20" x14ac:dyDescent="0.25">
      <c r="R1226" s="76" t="s">
        <v>1615</v>
      </c>
      <c r="S1226" s="76" t="s">
        <v>546</v>
      </c>
      <c r="T1226" s="76" t="s">
        <v>560</v>
      </c>
    </row>
    <row r="1227" spans="18:20" x14ac:dyDescent="0.25">
      <c r="R1227" s="76" t="s">
        <v>1616</v>
      </c>
      <c r="S1227" s="76" t="s">
        <v>546</v>
      </c>
      <c r="T1227" s="76" t="s">
        <v>560</v>
      </c>
    </row>
    <row r="1228" spans="18:20" x14ac:dyDescent="0.25">
      <c r="R1228" s="76" t="s">
        <v>1617</v>
      </c>
      <c r="S1228" s="76" t="s">
        <v>546</v>
      </c>
      <c r="T1228" s="76" t="s">
        <v>560</v>
      </c>
    </row>
    <row r="1229" spans="18:20" x14ac:dyDescent="0.25">
      <c r="R1229" s="76" t="s">
        <v>1618</v>
      </c>
      <c r="S1229" s="76" t="s">
        <v>546</v>
      </c>
      <c r="T1229" s="76" t="s">
        <v>560</v>
      </c>
    </row>
    <row r="1230" spans="18:20" x14ac:dyDescent="0.25">
      <c r="R1230" s="76" t="s">
        <v>1619</v>
      </c>
      <c r="S1230" s="76" t="s">
        <v>546</v>
      </c>
      <c r="T1230" s="76" t="s">
        <v>560</v>
      </c>
    </row>
    <row r="1231" spans="18:20" x14ac:dyDescent="0.25">
      <c r="R1231" s="76" t="s">
        <v>1620</v>
      </c>
      <c r="S1231" s="76" t="s">
        <v>546</v>
      </c>
      <c r="T1231" s="76" t="s">
        <v>560</v>
      </c>
    </row>
    <row r="1232" spans="18:20" x14ac:dyDescent="0.25">
      <c r="R1232" s="76" t="s">
        <v>1621</v>
      </c>
      <c r="S1232" s="76" t="s">
        <v>546</v>
      </c>
      <c r="T1232" s="76" t="s">
        <v>560</v>
      </c>
    </row>
    <row r="1233" spans="18:20" x14ac:dyDescent="0.25">
      <c r="R1233" s="76" t="s">
        <v>1622</v>
      </c>
      <c r="S1233" s="76" t="s">
        <v>546</v>
      </c>
      <c r="T1233" s="76" t="s">
        <v>560</v>
      </c>
    </row>
    <row r="1234" spans="18:20" x14ac:dyDescent="0.25">
      <c r="R1234" s="76" t="s">
        <v>1623</v>
      </c>
      <c r="S1234" s="76" t="s">
        <v>546</v>
      </c>
      <c r="T1234" s="76" t="s">
        <v>560</v>
      </c>
    </row>
    <row r="1235" spans="18:20" x14ac:dyDescent="0.25">
      <c r="R1235" s="76" t="s">
        <v>1624</v>
      </c>
      <c r="S1235" s="76" t="s">
        <v>546</v>
      </c>
      <c r="T1235" s="76" t="s">
        <v>560</v>
      </c>
    </row>
    <row r="1236" spans="18:20" x14ac:dyDescent="0.25">
      <c r="R1236" s="76" t="s">
        <v>1625</v>
      </c>
      <c r="S1236" s="76" t="s">
        <v>546</v>
      </c>
      <c r="T1236" s="76" t="s">
        <v>560</v>
      </c>
    </row>
    <row r="1237" spans="18:20" x14ac:dyDescent="0.25">
      <c r="R1237" s="76" t="s">
        <v>1626</v>
      </c>
      <c r="S1237" s="76" t="s">
        <v>546</v>
      </c>
      <c r="T1237" s="76" t="s">
        <v>560</v>
      </c>
    </row>
    <row r="1238" spans="18:20" x14ac:dyDescent="0.25">
      <c r="R1238" s="76" t="s">
        <v>1627</v>
      </c>
      <c r="S1238" s="76" t="s">
        <v>546</v>
      </c>
      <c r="T1238" s="76" t="s">
        <v>560</v>
      </c>
    </row>
    <row r="1239" spans="18:20" x14ac:dyDescent="0.25">
      <c r="R1239" s="76" t="s">
        <v>1628</v>
      </c>
      <c r="S1239" s="76" t="s">
        <v>546</v>
      </c>
      <c r="T1239" s="76" t="s">
        <v>560</v>
      </c>
    </row>
    <row r="1240" spans="18:20" x14ac:dyDescent="0.25">
      <c r="R1240" s="76" t="s">
        <v>1629</v>
      </c>
      <c r="S1240" s="76" t="s">
        <v>546</v>
      </c>
      <c r="T1240" s="76" t="s">
        <v>560</v>
      </c>
    </row>
    <row r="1241" spans="18:20" x14ac:dyDescent="0.25">
      <c r="R1241" s="76" t="s">
        <v>1630</v>
      </c>
      <c r="S1241" s="76" t="s">
        <v>546</v>
      </c>
      <c r="T1241" s="76" t="s">
        <v>560</v>
      </c>
    </row>
    <row r="1242" spans="18:20" x14ac:dyDescent="0.25">
      <c r="R1242" s="76" t="s">
        <v>1631</v>
      </c>
      <c r="S1242" s="76" t="s">
        <v>546</v>
      </c>
      <c r="T1242" s="76" t="s">
        <v>560</v>
      </c>
    </row>
    <row r="1243" spans="18:20" x14ac:dyDescent="0.25">
      <c r="R1243" s="76" t="s">
        <v>1632</v>
      </c>
      <c r="S1243" s="76" t="s">
        <v>546</v>
      </c>
      <c r="T1243" s="76" t="s">
        <v>560</v>
      </c>
    </row>
    <row r="1244" spans="18:20" x14ac:dyDescent="0.25">
      <c r="R1244" s="76" t="s">
        <v>1633</v>
      </c>
      <c r="S1244" s="76" t="s">
        <v>546</v>
      </c>
      <c r="T1244" s="76" t="s">
        <v>560</v>
      </c>
    </row>
    <row r="1245" spans="18:20" x14ac:dyDescent="0.25">
      <c r="R1245" s="76" t="s">
        <v>1634</v>
      </c>
      <c r="S1245" s="76" t="s">
        <v>546</v>
      </c>
      <c r="T1245" s="76" t="s">
        <v>560</v>
      </c>
    </row>
    <row r="1246" spans="18:20" x14ac:dyDescent="0.25">
      <c r="R1246" s="76" t="s">
        <v>1635</v>
      </c>
      <c r="S1246" s="76" t="s">
        <v>546</v>
      </c>
      <c r="T1246" s="76" t="s">
        <v>560</v>
      </c>
    </row>
    <row r="1247" spans="18:20" x14ac:dyDescent="0.25">
      <c r="R1247" s="76" t="s">
        <v>1636</v>
      </c>
      <c r="S1247" s="76" t="s">
        <v>546</v>
      </c>
      <c r="T1247" s="76" t="s">
        <v>560</v>
      </c>
    </row>
    <row r="1248" spans="18:20" x14ac:dyDescent="0.25">
      <c r="R1248" s="76" t="s">
        <v>1637</v>
      </c>
      <c r="S1248" s="76" t="s">
        <v>546</v>
      </c>
      <c r="T1248" s="76" t="s">
        <v>560</v>
      </c>
    </row>
    <row r="1249" spans="18:20" x14ac:dyDescent="0.25">
      <c r="R1249" s="76" t="s">
        <v>1638</v>
      </c>
      <c r="S1249" s="76" t="s">
        <v>546</v>
      </c>
      <c r="T1249" s="76" t="s">
        <v>560</v>
      </c>
    </row>
    <row r="1250" spans="18:20" x14ac:dyDescent="0.25">
      <c r="R1250" s="76" t="s">
        <v>1639</v>
      </c>
      <c r="S1250" s="76" t="s">
        <v>546</v>
      </c>
      <c r="T1250" s="76" t="s">
        <v>560</v>
      </c>
    </row>
    <row r="1251" spans="18:20" x14ac:dyDescent="0.25">
      <c r="R1251" s="76" t="s">
        <v>1640</v>
      </c>
      <c r="S1251" s="76" t="s">
        <v>546</v>
      </c>
      <c r="T1251" s="76" t="s">
        <v>560</v>
      </c>
    </row>
    <row r="1252" spans="18:20" x14ac:dyDescent="0.25">
      <c r="R1252" s="76" t="s">
        <v>1641</v>
      </c>
      <c r="S1252" s="76" t="s">
        <v>546</v>
      </c>
      <c r="T1252" s="76" t="s">
        <v>560</v>
      </c>
    </row>
    <row r="1253" spans="18:20" x14ac:dyDescent="0.25">
      <c r="R1253" s="76" t="s">
        <v>1642</v>
      </c>
      <c r="S1253" s="76" t="s">
        <v>546</v>
      </c>
      <c r="T1253" s="76" t="s">
        <v>560</v>
      </c>
    </row>
    <row r="1254" spans="18:20" x14ac:dyDescent="0.25">
      <c r="R1254" s="76" t="s">
        <v>1643</v>
      </c>
      <c r="S1254" s="76" t="s">
        <v>546</v>
      </c>
      <c r="T1254" s="76" t="s">
        <v>560</v>
      </c>
    </row>
    <row r="1255" spans="18:20" x14ac:dyDescent="0.25">
      <c r="R1255" s="76" t="s">
        <v>1644</v>
      </c>
      <c r="S1255" s="76" t="s">
        <v>546</v>
      </c>
      <c r="T1255" s="76" t="s">
        <v>560</v>
      </c>
    </row>
    <row r="1256" spans="18:20" x14ac:dyDescent="0.25">
      <c r="R1256" s="76" t="s">
        <v>1645</v>
      </c>
      <c r="S1256" s="76" t="s">
        <v>546</v>
      </c>
      <c r="T1256" s="76" t="s">
        <v>560</v>
      </c>
    </row>
    <row r="1257" spans="18:20" x14ac:dyDescent="0.25">
      <c r="R1257" s="76" t="s">
        <v>1646</v>
      </c>
      <c r="S1257" s="76" t="s">
        <v>546</v>
      </c>
      <c r="T1257" s="76" t="s">
        <v>560</v>
      </c>
    </row>
    <row r="1258" spans="18:20" x14ac:dyDescent="0.25">
      <c r="R1258" s="76" t="s">
        <v>1647</v>
      </c>
      <c r="S1258" s="76" t="s">
        <v>546</v>
      </c>
      <c r="T1258" s="76" t="s">
        <v>560</v>
      </c>
    </row>
    <row r="1259" spans="18:20" x14ac:dyDescent="0.25">
      <c r="R1259" s="76" t="s">
        <v>1648</v>
      </c>
      <c r="S1259" s="76" t="s">
        <v>546</v>
      </c>
      <c r="T1259" s="76" t="s">
        <v>560</v>
      </c>
    </row>
    <row r="1260" spans="18:20" x14ac:dyDescent="0.25">
      <c r="R1260" s="76" t="s">
        <v>1649</v>
      </c>
      <c r="S1260" s="76" t="s">
        <v>546</v>
      </c>
      <c r="T1260" s="76" t="s">
        <v>560</v>
      </c>
    </row>
    <row r="1261" spans="18:20" x14ac:dyDescent="0.25">
      <c r="R1261" s="76" t="s">
        <v>1650</v>
      </c>
      <c r="S1261" s="76" t="s">
        <v>546</v>
      </c>
      <c r="T1261" s="76" t="s">
        <v>560</v>
      </c>
    </row>
    <row r="1262" spans="18:20" x14ac:dyDescent="0.25">
      <c r="R1262" s="76" t="s">
        <v>1651</v>
      </c>
      <c r="S1262" s="76" t="s">
        <v>546</v>
      </c>
      <c r="T1262" s="76" t="s">
        <v>560</v>
      </c>
    </row>
    <row r="1263" spans="18:20" x14ac:dyDescent="0.25">
      <c r="R1263" s="76" t="s">
        <v>1652</v>
      </c>
      <c r="S1263" s="76" t="s">
        <v>546</v>
      </c>
      <c r="T1263" s="76" t="s">
        <v>560</v>
      </c>
    </row>
    <row r="1264" spans="18:20" x14ac:dyDescent="0.25">
      <c r="R1264" s="76" t="s">
        <v>1653</v>
      </c>
      <c r="S1264" s="76" t="s">
        <v>546</v>
      </c>
      <c r="T1264" s="76" t="s">
        <v>560</v>
      </c>
    </row>
    <row r="1265" spans="18:20" x14ac:dyDescent="0.25">
      <c r="R1265" s="76" t="s">
        <v>1654</v>
      </c>
      <c r="S1265" s="76" t="s">
        <v>546</v>
      </c>
      <c r="T1265" s="76" t="s">
        <v>560</v>
      </c>
    </row>
    <row r="1266" spans="18:20" x14ac:dyDescent="0.25">
      <c r="R1266" s="76" t="s">
        <v>1655</v>
      </c>
      <c r="S1266" s="76" t="s">
        <v>546</v>
      </c>
      <c r="T1266" s="76" t="s">
        <v>560</v>
      </c>
    </row>
    <row r="1267" spans="18:20" x14ac:dyDescent="0.25">
      <c r="R1267" s="76" t="s">
        <v>1656</v>
      </c>
      <c r="S1267" s="76" t="s">
        <v>546</v>
      </c>
      <c r="T1267" s="76" t="s">
        <v>560</v>
      </c>
    </row>
    <row r="1268" spans="18:20" x14ac:dyDescent="0.25">
      <c r="R1268" s="76" t="s">
        <v>1657</v>
      </c>
      <c r="S1268" s="76" t="s">
        <v>546</v>
      </c>
      <c r="T1268" s="76" t="s">
        <v>560</v>
      </c>
    </row>
    <row r="1269" spans="18:20" x14ac:dyDescent="0.25">
      <c r="R1269" s="76" t="s">
        <v>1658</v>
      </c>
      <c r="S1269" s="76" t="s">
        <v>546</v>
      </c>
      <c r="T1269" s="76" t="s">
        <v>560</v>
      </c>
    </row>
    <row r="1270" spans="18:20" x14ac:dyDescent="0.25">
      <c r="R1270" s="76" t="s">
        <v>1659</v>
      </c>
      <c r="S1270" s="76" t="s">
        <v>546</v>
      </c>
      <c r="T1270" s="76" t="s">
        <v>560</v>
      </c>
    </row>
    <row r="1271" spans="18:20" x14ac:dyDescent="0.25">
      <c r="R1271" s="76" t="s">
        <v>1660</v>
      </c>
      <c r="S1271" s="76" t="s">
        <v>546</v>
      </c>
      <c r="T1271" s="76" t="s">
        <v>560</v>
      </c>
    </row>
    <row r="1272" spans="18:20" x14ac:dyDescent="0.25">
      <c r="R1272" s="76" t="s">
        <v>1661</v>
      </c>
      <c r="S1272" s="76" t="s">
        <v>546</v>
      </c>
      <c r="T1272" s="76" t="s">
        <v>560</v>
      </c>
    </row>
    <row r="1273" spans="18:20" x14ac:dyDescent="0.25">
      <c r="R1273" s="76" t="s">
        <v>1662</v>
      </c>
      <c r="S1273" s="76" t="s">
        <v>546</v>
      </c>
      <c r="T1273" s="76" t="s">
        <v>560</v>
      </c>
    </row>
    <row r="1274" spans="18:20" x14ac:dyDescent="0.25">
      <c r="R1274" s="76" t="s">
        <v>1663</v>
      </c>
      <c r="S1274" s="76" t="s">
        <v>546</v>
      </c>
      <c r="T1274" s="76" t="s">
        <v>560</v>
      </c>
    </row>
    <row r="1275" spans="18:20" x14ac:dyDescent="0.25">
      <c r="R1275" s="76" t="s">
        <v>1664</v>
      </c>
      <c r="S1275" s="76" t="s">
        <v>546</v>
      </c>
      <c r="T1275" s="76" t="s">
        <v>560</v>
      </c>
    </row>
    <row r="1276" spans="18:20" x14ac:dyDescent="0.25">
      <c r="R1276" s="76" t="s">
        <v>1665</v>
      </c>
      <c r="S1276" s="76" t="s">
        <v>546</v>
      </c>
      <c r="T1276" s="76" t="s">
        <v>560</v>
      </c>
    </row>
    <row r="1277" spans="18:20" x14ac:dyDescent="0.25">
      <c r="R1277" s="76" t="s">
        <v>1666</v>
      </c>
      <c r="S1277" s="76" t="s">
        <v>546</v>
      </c>
      <c r="T1277" s="76" t="s">
        <v>560</v>
      </c>
    </row>
    <row r="1278" spans="18:20" x14ac:dyDescent="0.25">
      <c r="R1278" s="76" t="s">
        <v>1667</v>
      </c>
      <c r="S1278" s="76" t="s">
        <v>546</v>
      </c>
      <c r="T1278" s="76" t="s">
        <v>560</v>
      </c>
    </row>
    <row r="1279" spans="18:20" x14ac:dyDescent="0.25">
      <c r="R1279" s="76" t="s">
        <v>1668</v>
      </c>
      <c r="S1279" s="76" t="s">
        <v>546</v>
      </c>
      <c r="T1279" s="76" t="s">
        <v>560</v>
      </c>
    </row>
    <row r="1280" spans="18:20" x14ac:dyDescent="0.25">
      <c r="R1280" s="76" t="s">
        <v>1669</v>
      </c>
      <c r="S1280" s="76" t="s">
        <v>546</v>
      </c>
      <c r="T1280" s="76" t="s">
        <v>560</v>
      </c>
    </row>
    <row r="1281" spans="18:20" x14ac:dyDescent="0.25">
      <c r="R1281" s="76" t="s">
        <v>1670</v>
      </c>
      <c r="S1281" s="76" t="s">
        <v>550</v>
      </c>
      <c r="T1281" s="76" t="s">
        <v>560</v>
      </c>
    </row>
    <row r="1282" spans="18:20" x14ac:dyDescent="0.25">
      <c r="R1282" s="76" t="s">
        <v>1671</v>
      </c>
      <c r="S1282" s="76" t="s">
        <v>550</v>
      </c>
      <c r="T1282" s="76" t="s">
        <v>560</v>
      </c>
    </row>
    <row r="1283" spans="18:20" x14ac:dyDescent="0.25">
      <c r="R1283" s="76" t="s">
        <v>1672</v>
      </c>
      <c r="S1283" s="76" t="s">
        <v>550</v>
      </c>
      <c r="T1283" s="76" t="s">
        <v>560</v>
      </c>
    </row>
    <row r="1284" spans="18:20" x14ac:dyDescent="0.25">
      <c r="R1284" s="76" t="s">
        <v>1673</v>
      </c>
      <c r="S1284" s="76" t="s">
        <v>550</v>
      </c>
      <c r="T1284" s="76" t="s">
        <v>560</v>
      </c>
    </row>
    <row r="1285" spans="18:20" x14ac:dyDescent="0.25">
      <c r="R1285" s="76" t="s">
        <v>1674</v>
      </c>
      <c r="S1285" s="76" t="s">
        <v>550</v>
      </c>
      <c r="T1285" s="76" t="s">
        <v>560</v>
      </c>
    </row>
    <row r="1286" spans="18:20" x14ac:dyDescent="0.25">
      <c r="R1286" s="76" t="s">
        <v>1675</v>
      </c>
      <c r="S1286" s="76" t="s">
        <v>550</v>
      </c>
      <c r="T1286" s="76" t="s">
        <v>560</v>
      </c>
    </row>
    <row r="1287" spans="18:20" x14ac:dyDescent="0.25">
      <c r="R1287" s="76" t="s">
        <v>1676</v>
      </c>
      <c r="S1287" s="76" t="s">
        <v>550</v>
      </c>
      <c r="T1287" s="76" t="s">
        <v>560</v>
      </c>
    </row>
    <row r="1288" spans="18:20" x14ac:dyDescent="0.25">
      <c r="R1288" s="76" t="s">
        <v>1677</v>
      </c>
      <c r="S1288" s="76" t="s">
        <v>550</v>
      </c>
      <c r="T1288" s="76" t="s">
        <v>560</v>
      </c>
    </row>
    <row r="1289" spans="18:20" x14ac:dyDescent="0.25">
      <c r="R1289" s="76" t="s">
        <v>1678</v>
      </c>
      <c r="S1289" s="76" t="s">
        <v>550</v>
      </c>
      <c r="T1289" s="76" t="s">
        <v>560</v>
      </c>
    </row>
    <row r="1290" spans="18:20" x14ac:dyDescent="0.25">
      <c r="R1290" s="76" t="s">
        <v>1679</v>
      </c>
      <c r="S1290" s="76" t="s">
        <v>550</v>
      </c>
      <c r="T1290" s="76" t="s">
        <v>554</v>
      </c>
    </row>
    <row r="1291" spans="18:20" x14ac:dyDescent="0.25">
      <c r="R1291" s="76" t="s">
        <v>1680</v>
      </c>
      <c r="S1291" s="76" t="s">
        <v>550</v>
      </c>
      <c r="T1291" s="76" t="s">
        <v>560</v>
      </c>
    </row>
    <row r="1292" spans="18:20" x14ac:dyDescent="0.25">
      <c r="R1292" s="76" t="s">
        <v>1681</v>
      </c>
      <c r="S1292" s="76" t="s">
        <v>550</v>
      </c>
      <c r="T1292" s="76" t="s">
        <v>560</v>
      </c>
    </row>
    <row r="1293" spans="18:20" x14ac:dyDescent="0.25">
      <c r="R1293" s="76" t="s">
        <v>1682</v>
      </c>
      <c r="S1293" s="76" t="s">
        <v>550</v>
      </c>
      <c r="T1293" s="76" t="s">
        <v>560</v>
      </c>
    </row>
    <row r="1294" spans="18:20" x14ac:dyDescent="0.25">
      <c r="R1294" s="76" t="s">
        <v>1683</v>
      </c>
      <c r="S1294" s="76" t="s">
        <v>550</v>
      </c>
      <c r="T1294" s="76" t="s">
        <v>560</v>
      </c>
    </row>
    <row r="1295" spans="18:20" x14ac:dyDescent="0.25">
      <c r="R1295" s="76" t="s">
        <v>1684</v>
      </c>
      <c r="S1295" s="76" t="s">
        <v>550</v>
      </c>
      <c r="T1295" s="76" t="s">
        <v>560</v>
      </c>
    </row>
    <row r="1296" spans="18:20" x14ac:dyDescent="0.25">
      <c r="R1296" s="76" t="s">
        <v>1685</v>
      </c>
      <c r="S1296" s="76" t="s">
        <v>550</v>
      </c>
      <c r="T1296" s="76" t="s">
        <v>560</v>
      </c>
    </row>
    <row r="1297" spans="18:20" x14ac:dyDescent="0.25">
      <c r="R1297" s="76" t="s">
        <v>1686</v>
      </c>
      <c r="S1297" s="76" t="s">
        <v>550</v>
      </c>
      <c r="T1297" s="76" t="s">
        <v>560</v>
      </c>
    </row>
    <row r="1298" spans="18:20" x14ac:dyDescent="0.25">
      <c r="R1298" s="76" t="s">
        <v>1687</v>
      </c>
      <c r="S1298" s="76" t="s">
        <v>550</v>
      </c>
      <c r="T1298" s="76" t="s">
        <v>560</v>
      </c>
    </row>
    <row r="1299" spans="18:20" x14ac:dyDescent="0.25">
      <c r="R1299" s="76" t="s">
        <v>1688</v>
      </c>
      <c r="S1299" s="76" t="s">
        <v>550</v>
      </c>
      <c r="T1299" s="76" t="s">
        <v>560</v>
      </c>
    </row>
    <row r="1300" spans="18:20" x14ac:dyDescent="0.25">
      <c r="R1300" s="76" t="s">
        <v>1689</v>
      </c>
      <c r="S1300" s="76" t="s">
        <v>550</v>
      </c>
      <c r="T1300" s="76" t="s">
        <v>560</v>
      </c>
    </row>
    <row r="1301" spans="18:20" x14ac:dyDescent="0.25">
      <c r="R1301" s="76" t="s">
        <v>1690</v>
      </c>
      <c r="S1301" s="76" t="s">
        <v>550</v>
      </c>
      <c r="T1301" s="76" t="s">
        <v>560</v>
      </c>
    </row>
    <row r="1302" spans="18:20" x14ac:dyDescent="0.25">
      <c r="R1302" s="76" t="s">
        <v>1691</v>
      </c>
      <c r="S1302" s="76" t="s">
        <v>550</v>
      </c>
      <c r="T1302" s="76" t="s">
        <v>560</v>
      </c>
    </row>
    <row r="1303" spans="18:20" x14ac:dyDescent="0.25">
      <c r="R1303" s="76" t="s">
        <v>1692</v>
      </c>
      <c r="S1303" s="76" t="s">
        <v>550</v>
      </c>
      <c r="T1303" s="76" t="s">
        <v>560</v>
      </c>
    </row>
    <row r="1304" spans="18:20" x14ac:dyDescent="0.25">
      <c r="R1304" s="76" t="s">
        <v>1693</v>
      </c>
      <c r="S1304" s="76" t="s">
        <v>550</v>
      </c>
      <c r="T1304" s="76" t="s">
        <v>560</v>
      </c>
    </row>
    <row r="1305" spans="18:20" x14ac:dyDescent="0.25">
      <c r="R1305" s="76" t="s">
        <v>1694</v>
      </c>
      <c r="S1305" s="76" t="s">
        <v>550</v>
      </c>
      <c r="T1305" s="76" t="s">
        <v>560</v>
      </c>
    </row>
    <row r="1306" spans="18:20" x14ac:dyDescent="0.25">
      <c r="R1306" s="76" t="s">
        <v>1695</v>
      </c>
      <c r="S1306" s="76" t="s">
        <v>550</v>
      </c>
      <c r="T1306" s="76" t="s">
        <v>560</v>
      </c>
    </row>
    <row r="1307" spans="18:20" x14ac:dyDescent="0.25">
      <c r="R1307" s="76" t="s">
        <v>1696</v>
      </c>
      <c r="S1307" s="76" t="s">
        <v>550</v>
      </c>
      <c r="T1307" s="76" t="s">
        <v>560</v>
      </c>
    </row>
    <row r="1308" spans="18:20" x14ac:dyDescent="0.25">
      <c r="R1308" s="76" t="s">
        <v>1697</v>
      </c>
      <c r="S1308" s="76" t="s">
        <v>550</v>
      </c>
      <c r="T1308" s="76" t="s">
        <v>560</v>
      </c>
    </row>
    <row r="1309" spans="18:20" x14ac:dyDescent="0.25">
      <c r="R1309" s="76" t="s">
        <v>1698</v>
      </c>
      <c r="S1309" s="76" t="s">
        <v>550</v>
      </c>
      <c r="T1309" s="76" t="s">
        <v>560</v>
      </c>
    </row>
    <row r="1310" spans="18:20" x14ac:dyDescent="0.25">
      <c r="R1310" s="76" t="s">
        <v>1699</v>
      </c>
      <c r="S1310" s="76" t="s">
        <v>550</v>
      </c>
      <c r="T1310" s="76" t="s">
        <v>560</v>
      </c>
    </row>
    <row r="1311" spans="18:20" x14ac:dyDescent="0.25">
      <c r="R1311" s="76" t="s">
        <v>1700</v>
      </c>
      <c r="S1311" s="76" t="s">
        <v>550</v>
      </c>
      <c r="T1311" s="76" t="s">
        <v>560</v>
      </c>
    </row>
    <row r="1312" spans="18:20" x14ac:dyDescent="0.25">
      <c r="R1312" s="76" t="s">
        <v>1701</v>
      </c>
      <c r="S1312" s="76" t="s">
        <v>550</v>
      </c>
      <c r="T1312" s="76" t="s">
        <v>560</v>
      </c>
    </row>
    <row r="1313" spans="18:20" x14ac:dyDescent="0.25">
      <c r="R1313" s="76" t="s">
        <v>1702</v>
      </c>
      <c r="S1313" s="76" t="s">
        <v>550</v>
      </c>
      <c r="T1313" s="76" t="s">
        <v>560</v>
      </c>
    </row>
    <row r="1314" spans="18:20" x14ac:dyDescent="0.25">
      <c r="R1314" s="76" t="s">
        <v>1703</v>
      </c>
      <c r="S1314" s="76" t="s">
        <v>550</v>
      </c>
      <c r="T1314" s="76" t="s">
        <v>560</v>
      </c>
    </row>
    <row r="1315" spans="18:20" x14ac:dyDescent="0.25">
      <c r="R1315" s="76" t="s">
        <v>1704</v>
      </c>
      <c r="S1315" s="76" t="s">
        <v>550</v>
      </c>
      <c r="T1315" s="76" t="s">
        <v>560</v>
      </c>
    </row>
    <row r="1316" spans="18:20" x14ac:dyDescent="0.25">
      <c r="R1316" s="76" t="s">
        <v>1705</v>
      </c>
      <c r="S1316" s="76" t="s">
        <v>550</v>
      </c>
      <c r="T1316" s="76" t="s">
        <v>560</v>
      </c>
    </row>
    <row r="1317" spans="18:20" x14ac:dyDescent="0.25">
      <c r="R1317" s="76" t="s">
        <v>1706</v>
      </c>
      <c r="S1317" s="76" t="s">
        <v>550</v>
      </c>
      <c r="T1317" s="76" t="s">
        <v>560</v>
      </c>
    </row>
    <row r="1318" spans="18:20" x14ac:dyDescent="0.25">
      <c r="R1318" s="76" t="s">
        <v>1707</v>
      </c>
      <c r="S1318" s="76" t="s">
        <v>550</v>
      </c>
      <c r="T1318" s="76" t="s">
        <v>560</v>
      </c>
    </row>
    <row r="1319" spans="18:20" x14ac:dyDescent="0.25">
      <c r="R1319" s="76" t="s">
        <v>1708</v>
      </c>
      <c r="S1319" s="76" t="s">
        <v>550</v>
      </c>
      <c r="T1319" s="76" t="s">
        <v>560</v>
      </c>
    </row>
    <row r="1320" spans="18:20" x14ac:dyDescent="0.25">
      <c r="R1320" s="76" t="s">
        <v>1709</v>
      </c>
      <c r="S1320" s="76" t="s">
        <v>550</v>
      </c>
      <c r="T1320" s="76" t="s">
        <v>560</v>
      </c>
    </row>
    <row r="1321" spans="18:20" x14ac:dyDescent="0.25">
      <c r="R1321" s="76" t="s">
        <v>1710</v>
      </c>
      <c r="S1321" s="76" t="s">
        <v>550</v>
      </c>
      <c r="T1321" s="76" t="s">
        <v>560</v>
      </c>
    </row>
    <row r="1322" spans="18:20" x14ac:dyDescent="0.25">
      <c r="R1322" s="76" t="s">
        <v>1711</v>
      </c>
      <c r="S1322" s="76" t="s">
        <v>550</v>
      </c>
      <c r="T1322" s="76" t="s">
        <v>560</v>
      </c>
    </row>
    <row r="1323" spans="18:20" x14ac:dyDescent="0.25">
      <c r="R1323" s="76" t="s">
        <v>1712</v>
      </c>
      <c r="S1323" s="76" t="s">
        <v>550</v>
      </c>
      <c r="T1323" s="76" t="s">
        <v>560</v>
      </c>
    </row>
    <row r="1324" spans="18:20" x14ac:dyDescent="0.25">
      <c r="R1324" s="76" t="s">
        <v>1713</v>
      </c>
      <c r="S1324" s="76" t="s">
        <v>550</v>
      </c>
      <c r="T1324" s="76" t="s">
        <v>560</v>
      </c>
    </row>
    <row r="1325" spans="18:20" x14ac:dyDescent="0.25">
      <c r="R1325" s="76" t="s">
        <v>1714</v>
      </c>
      <c r="S1325" s="76" t="s">
        <v>550</v>
      </c>
      <c r="T1325" s="76" t="s">
        <v>560</v>
      </c>
    </row>
    <row r="1326" spans="18:20" x14ac:dyDescent="0.25">
      <c r="R1326" s="76" t="s">
        <v>1715</v>
      </c>
      <c r="S1326" s="76" t="s">
        <v>550</v>
      </c>
      <c r="T1326" s="76" t="s">
        <v>560</v>
      </c>
    </row>
    <row r="1327" spans="18:20" x14ac:dyDescent="0.25">
      <c r="R1327" s="76" t="s">
        <v>1716</v>
      </c>
      <c r="S1327" s="76" t="s">
        <v>550</v>
      </c>
      <c r="T1327" s="76" t="s">
        <v>560</v>
      </c>
    </row>
    <row r="1328" spans="18:20" x14ac:dyDescent="0.25">
      <c r="R1328" s="76" t="s">
        <v>1717</v>
      </c>
      <c r="S1328" s="76" t="s">
        <v>550</v>
      </c>
      <c r="T1328" s="76" t="s">
        <v>560</v>
      </c>
    </row>
    <row r="1329" spans="18:20" x14ac:dyDescent="0.25">
      <c r="R1329" s="76" t="s">
        <v>1718</v>
      </c>
      <c r="S1329" s="76" t="s">
        <v>550</v>
      </c>
      <c r="T1329" s="76" t="s">
        <v>560</v>
      </c>
    </row>
    <row r="1330" spans="18:20" x14ac:dyDescent="0.25">
      <c r="R1330" s="76" t="s">
        <v>1719</v>
      </c>
      <c r="S1330" s="76" t="s">
        <v>550</v>
      </c>
      <c r="T1330" s="76" t="s">
        <v>560</v>
      </c>
    </row>
    <row r="1331" spans="18:20" x14ac:dyDescent="0.25">
      <c r="R1331" s="76" t="s">
        <v>1720</v>
      </c>
      <c r="S1331" s="76" t="s">
        <v>550</v>
      </c>
      <c r="T1331" s="76" t="s">
        <v>560</v>
      </c>
    </row>
    <row r="1332" spans="18:20" x14ac:dyDescent="0.25">
      <c r="R1332" s="76" t="s">
        <v>1721</v>
      </c>
      <c r="S1332" s="76" t="s">
        <v>550</v>
      </c>
      <c r="T1332" s="76" t="s">
        <v>560</v>
      </c>
    </row>
    <row r="1333" spans="18:20" x14ac:dyDescent="0.25">
      <c r="R1333" s="76" t="s">
        <v>1722</v>
      </c>
      <c r="S1333" s="76" t="s">
        <v>550</v>
      </c>
      <c r="T1333" s="76" t="s">
        <v>560</v>
      </c>
    </row>
    <row r="1334" spans="18:20" x14ac:dyDescent="0.25">
      <c r="R1334" s="76" t="s">
        <v>1723</v>
      </c>
      <c r="S1334" s="76" t="s">
        <v>550</v>
      </c>
      <c r="T1334" s="76" t="s">
        <v>560</v>
      </c>
    </row>
    <row r="1335" spans="18:20" x14ac:dyDescent="0.25">
      <c r="R1335" s="76" t="s">
        <v>1724</v>
      </c>
      <c r="S1335" s="76" t="s">
        <v>550</v>
      </c>
      <c r="T1335" s="76" t="s">
        <v>560</v>
      </c>
    </row>
    <row r="1336" spans="18:20" x14ac:dyDescent="0.25">
      <c r="R1336" s="76" t="s">
        <v>1725</v>
      </c>
      <c r="S1336" s="76" t="s">
        <v>550</v>
      </c>
      <c r="T1336" s="76" t="s">
        <v>560</v>
      </c>
    </row>
    <row r="1337" spans="18:20" x14ac:dyDescent="0.25">
      <c r="R1337" s="76" t="s">
        <v>1726</v>
      </c>
      <c r="S1337" s="76" t="s">
        <v>550</v>
      </c>
      <c r="T1337" s="76" t="s">
        <v>560</v>
      </c>
    </row>
    <row r="1338" spans="18:20" x14ac:dyDescent="0.25">
      <c r="R1338" s="76" t="s">
        <v>1727</v>
      </c>
      <c r="S1338" s="76" t="s">
        <v>550</v>
      </c>
      <c r="T1338" s="76" t="s">
        <v>560</v>
      </c>
    </row>
    <row r="1339" spans="18:20" x14ac:dyDescent="0.25">
      <c r="R1339" s="76" t="s">
        <v>1728</v>
      </c>
      <c r="S1339" s="76" t="s">
        <v>550</v>
      </c>
      <c r="T1339" s="76" t="s">
        <v>560</v>
      </c>
    </row>
    <row r="1340" spans="18:20" x14ac:dyDescent="0.25">
      <c r="R1340" s="76" t="s">
        <v>1729</v>
      </c>
      <c r="S1340" s="76" t="s">
        <v>550</v>
      </c>
      <c r="T1340" s="76" t="s">
        <v>560</v>
      </c>
    </row>
    <row r="1341" spans="18:20" x14ac:dyDescent="0.25">
      <c r="R1341" s="76" t="s">
        <v>1730</v>
      </c>
      <c r="S1341" s="76" t="s">
        <v>550</v>
      </c>
      <c r="T1341" s="76" t="s">
        <v>560</v>
      </c>
    </row>
    <row r="1342" spans="18:20" x14ac:dyDescent="0.25">
      <c r="R1342" s="76" t="s">
        <v>1731</v>
      </c>
      <c r="S1342" s="76" t="s">
        <v>550</v>
      </c>
      <c r="T1342" s="76" t="s">
        <v>560</v>
      </c>
    </row>
    <row r="1343" spans="18:20" x14ac:dyDescent="0.25">
      <c r="R1343" s="76" t="s">
        <v>1732</v>
      </c>
      <c r="S1343" s="76" t="s">
        <v>550</v>
      </c>
      <c r="T1343" s="76" t="s">
        <v>554</v>
      </c>
    </row>
    <row r="1344" spans="18:20" x14ac:dyDescent="0.25">
      <c r="R1344" s="76" t="s">
        <v>1733</v>
      </c>
      <c r="S1344" s="76" t="s">
        <v>550</v>
      </c>
      <c r="T1344" s="76" t="s">
        <v>560</v>
      </c>
    </row>
    <row r="1345" spans="18:20" x14ac:dyDescent="0.25">
      <c r="R1345" s="76" t="s">
        <v>1734</v>
      </c>
      <c r="S1345" s="76" t="s">
        <v>550</v>
      </c>
      <c r="T1345" s="76" t="s">
        <v>560</v>
      </c>
    </row>
    <row r="1346" spans="18:20" x14ac:dyDescent="0.25">
      <c r="R1346" s="76" t="s">
        <v>1735</v>
      </c>
      <c r="S1346" s="76" t="s">
        <v>550</v>
      </c>
      <c r="T1346" s="76" t="s">
        <v>560</v>
      </c>
    </row>
    <row r="1347" spans="18:20" x14ac:dyDescent="0.25">
      <c r="R1347" s="76" t="s">
        <v>1736</v>
      </c>
      <c r="S1347" s="76" t="s">
        <v>550</v>
      </c>
      <c r="T1347" s="76" t="s">
        <v>560</v>
      </c>
    </row>
    <row r="1348" spans="18:20" x14ac:dyDescent="0.25">
      <c r="R1348" s="76" t="s">
        <v>1737</v>
      </c>
      <c r="S1348" s="76" t="s">
        <v>550</v>
      </c>
      <c r="T1348" s="76" t="s">
        <v>560</v>
      </c>
    </row>
    <row r="1349" spans="18:20" x14ac:dyDescent="0.25">
      <c r="R1349" s="76" t="s">
        <v>1738</v>
      </c>
      <c r="S1349" s="76" t="s">
        <v>550</v>
      </c>
      <c r="T1349" s="76" t="s">
        <v>560</v>
      </c>
    </row>
    <row r="1350" spans="18:20" x14ac:dyDescent="0.25">
      <c r="R1350" s="76" t="s">
        <v>1739</v>
      </c>
      <c r="S1350" s="76" t="s">
        <v>550</v>
      </c>
      <c r="T1350" s="76" t="s">
        <v>560</v>
      </c>
    </row>
    <row r="1351" spans="18:20" x14ac:dyDescent="0.25">
      <c r="R1351" s="76" t="s">
        <v>1740</v>
      </c>
      <c r="S1351" s="76" t="s">
        <v>550</v>
      </c>
      <c r="T1351" s="76" t="s">
        <v>560</v>
      </c>
    </row>
    <row r="1352" spans="18:20" x14ac:dyDescent="0.25">
      <c r="R1352" s="76" t="s">
        <v>1741</v>
      </c>
      <c r="S1352" s="76" t="s">
        <v>550</v>
      </c>
      <c r="T1352" s="76" t="s">
        <v>560</v>
      </c>
    </row>
    <row r="1353" spans="18:20" x14ac:dyDescent="0.25">
      <c r="R1353" s="76" t="s">
        <v>1742</v>
      </c>
      <c r="S1353" s="76" t="s">
        <v>550</v>
      </c>
      <c r="T1353" s="76" t="s">
        <v>560</v>
      </c>
    </row>
    <row r="1354" spans="18:20" x14ac:dyDescent="0.25">
      <c r="R1354" s="76" t="s">
        <v>1743</v>
      </c>
      <c r="S1354" s="76" t="s">
        <v>550</v>
      </c>
      <c r="T1354" s="76" t="s">
        <v>560</v>
      </c>
    </row>
    <row r="1355" spans="18:20" x14ac:dyDescent="0.25">
      <c r="R1355" s="76" t="s">
        <v>1744</v>
      </c>
      <c r="S1355" s="76" t="s">
        <v>550</v>
      </c>
      <c r="T1355" s="76" t="s">
        <v>560</v>
      </c>
    </row>
    <row r="1356" spans="18:20" x14ac:dyDescent="0.25">
      <c r="R1356" s="76" t="s">
        <v>1745</v>
      </c>
      <c r="S1356" s="76" t="s">
        <v>550</v>
      </c>
      <c r="T1356" s="76" t="s">
        <v>560</v>
      </c>
    </row>
    <row r="1357" spans="18:20" x14ac:dyDescent="0.25">
      <c r="R1357" s="76" t="s">
        <v>1746</v>
      </c>
      <c r="S1357" s="76" t="s">
        <v>550</v>
      </c>
      <c r="T1357" s="76" t="s">
        <v>560</v>
      </c>
    </row>
    <row r="1358" spans="18:20" x14ac:dyDescent="0.25">
      <c r="R1358" s="76" t="s">
        <v>1747</v>
      </c>
      <c r="S1358" s="76" t="s">
        <v>550</v>
      </c>
      <c r="T1358" s="76" t="s">
        <v>560</v>
      </c>
    </row>
    <row r="1359" spans="18:20" x14ac:dyDescent="0.25">
      <c r="R1359" s="76" t="s">
        <v>1748</v>
      </c>
      <c r="S1359" s="76" t="s">
        <v>550</v>
      </c>
      <c r="T1359" s="76" t="s">
        <v>560</v>
      </c>
    </row>
    <row r="1360" spans="18:20" x14ac:dyDescent="0.25">
      <c r="R1360" s="76" t="s">
        <v>1749</v>
      </c>
      <c r="S1360" s="76" t="s">
        <v>550</v>
      </c>
      <c r="T1360" s="76" t="s">
        <v>560</v>
      </c>
    </row>
    <row r="1361" spans="18:20" x14ac:dyDescent="0.25">
      <c r="R1361" s="76" t="s">
        <v>1750</v>
      </c>
      <c r="S1361" s="76" t="s">
        <v>550</v>
      </c>
      <c r="T1361" s="76" t="s">
        <v>560</v>
      </c>
    </row>
    <row r="1362" spans="18:20" x14ac:dyDescent="0.25">
      <c r="R1362" s="76" t="s">
        <v>1751</v>
      </c>
      <c r="S1362" s="76" t="s">
        <v>550</v>
      </c>
      <c r="T1362" s="76" t="s">
        <v>560</v>
      </c>
    </row>
    <row r="1363" spans="18:20" x14ac:dyDescent="0.25">
      <c r="R1363" s="76" t="s">
        <v>1752</v>
      </c>
      <c r="S1363" s="76" t="s">
        <v>550</v>
      </c>
      <c r="T1363" s="76" t="s">
        <v>560</v>
      </c>
    </row>
    <row r="1364" spans="18:20" x14ac:dyDescent="0.25">
      <c r="R1364" s="76" t="s">
        <v>1753</v>
      </c>
      <c r="S1364" s="76" t="s">
        <v>550</v>
      </c>
      <c r="T1364" s="76" t="s">
        <v>560</v>
      </c>
    </row>
    <row r="1365" spans="18:20" x14ac:dyDescent="0.25">
      <c r="R1365" s="76" t="s">
        <v>1754</v>
      </c>
      <c r="S1365" s="76" t="s">
        <v>550</v>
      </c>
      <c r="T1365" s="76" t="s">
        <v>560</v>
      </c>
    </row>
    <row r="1366" spans="18:20" x14ac:dyDescent="0.25">
      <c r="R1366" s="76" t="s">
        <v>1755</v>
      </c>
      <c r="S1366" s="76" t="s">
        <v>550</v>
      </c>
      <c r="T1366" s="76" t="s">
        <v>560</v>
      </c>
    </row>
    <row r="1367" spans="18:20" x14ac:dyDescent="0.25">
      <c r="R1367" s="76" t="s">
        <v>1756</v>
      </c>
      <c r="S1367" s="76" t="s">
        <v>550</v>
      </c>
      <c r="T1367" s="76" t="s">
        <v>560</v>
      </c>
    </row>
    <row r="1368" spans="18:20" x14ac:dyDescent="0.25">
      <c r="R1368" s="76" t="s">
        <v>1757</v>
      </c>
      <c r="S1368" s="76" t="s">
        <v>550</v>
      </c>
      <c r="T1368" s="76" t="s">
        <v>560</v>
      </c>
    </row>
    <row r="1369" spans="18:20" x14ac:dyDescent="0.25">
      <c r="R1369" s="76" t="s">
        <v>1758</v>
      </c>
      <c r="S1369" s="76" t="s">
        <v>550</v>
      </c>
      <c r="T1369" s="76" t="s">
        <v>560</v>
      </c>
    </row>
    <row r="1370" spans="18:20" x14ac:dyDescent="0.25">
      <c r="R1370" s="76" t="s">
        <v>1759</v>
      </c>
      <c r="S1370" s="76" t="s">
        <v>550</v>
      </c>
      <c r="T1370" s="76" t="s">
        <v>560</v>
      </c>
    </row>
    <row r="1371" spans="18:20" x14ac:dyDescent="0.25">
      <c r="R1371" s="76" t="s">
        <v>1760</v>
      </c>
      <c r="S1371" s="76" t="s">
        <v>550</v>
      </c>
      <c r="T1371" s="76" t="s">
        <v>560</v>
      </c>
    </row>
    <row r="1372" spans="18:20" x14ac:dyDescent="0.25">
      <c r="R1372" s="76" t="s">
        <v>1761</v>
      </c>
      <c r="S1372" s="76" t="s">
        <v>550</v>
      </c>
      <c r="T1372" s="76" t="s">
        <v>560</v>
      </c>
    </row>
    <row r="1373" spans="18:20" x14ac:dyDescent="0.25">
      <c r="R1373" s="76" t="s">
        <v>1762</v>
      </c>
      <c r="S1373" s="76" t="s">
        <v>550</v>
      </c>
      <c r="T1373" s="76" t="s">
        <v>560</v>
      </c>
    </row>
    <row r="1374" spans="18:20" x14ac:dyDescent="0.25">
      <c r="R1374" s="76" t="s">
        <v>1763</v>
      </c>
      <c r="S1374" s="76" t="s">
        <v>550</v>
      </c>
      <c r="T1374" s="76" t="s">
        <v>560</v>
      </c>
    </row>
    <row r="1375" spans="18:20" x14ac:dyDescent="0.25">
      <c r="R1375" s="76" t="s">
        <v>1764</v>
      </c>
      <c r="S1375" s="76" t="s">
        <v>550</v>
      </c>
      <c r="T1375" s="76" t="s">
        <v>560</v>
      </c>
    </row>
    <row r="1376" spans="18:20" x14ac:dyDescent="0.25">
      <c r="R1376" s="76" t="s">
        <v>1765</v>
      </c>
      <c r="S1376" s="76" t="s">
        <v>550</v>
      </c>
      <c r="T1376" s="76" t="s">
        <v>560</v>
      </c>
    </row>
    <row r="1377" spans="18:20" x14ac:dyDescent="0.25">
      <c r="R1377" s="76" t="s">
        <v>1766</v>
      </c>
      <c r="S1377" s="76" t="s">
        <v>550</v>
      </c>
      <c r="T1377" s="76" t="s">
        <v>560</v>
      </c>
    </row>
    <row r="1378" spans="18:20" x14ac:dyDescent="0.25">
      <c r="R1378" s="76" t="s">
        <v>1767</v>
      </c>
      <c r="S1378" s="76" t="s">
        <v>550</v>
      </c>
      <c r="T1378" s="76" t="s">
        <v>560</v>
      </c>
    </row>
    <row r="1379" spans="18:20" x14ac:dyDescent="0.25">
      <c r="R1379" s="76" t="s">
        <v>1768</v>
      </c>
      <c r="S1379" s="76" t="s">
        <v>550</v>
      </c>
      <c r="T1379" s="76" t="s">
        <v>560</v>
      </c>
    </row>
    <row r="1380" spans="18:20" x14ac:dyDescent="0.25">
      <c r="R1380" s="76" t="s">
        <v>1769</v>
      </c>
      <c r="S1380" s="76" t="s">
        <v>550</v>
      </c>
      <c r="T1380" s="76" t="s">
        <v>560</v>
      </c>
    </row>
    <row r="1381" spans="18:20" x14ac:dyDescent="0.25">
      <c r="R1381" s="76" t="s">
        <v>1770</v>
      </c>
      <c r="S1381" s="76" t="s">
        <v>550</v>
      </c>
      <c r="T1381" s="76" t="s">
        <v>560</v>
      </c>
    </row>
    <row r="1382" spans="18:20" x14ac:dyDescent="0.25">
      <c r="R1382" s="76" t="s">
        <v>1771</v>
      </c>
      <c r="S1382" s="76" t="s">
        <v>550</v>
      </c>
      <c r="T1382" s="76" t="s">
        <v>560</v>
      </c>
    </row>
    <row r="1383" spans="18:20" x14ac:dyDescent="0.25">
      <c r="R1383" s="76" t="s">
        <v>1772</v>
      </c>
      <c r="S1383" s="76" t="s">
        <v>550</v>
      </c>
      <c r="T1383" s="76" t="s">
        <v>560</v>
      </c>
    </row>
    <row r="1384" spans="18:20" x14ac:dyDescent="0.25">
      <c r="R1384" s="76" t="s">
        <v>1773</v>
      </c>
      <c r="S1384" s="76" t="s">
        <v>550</v>
      </c>
      <c r="T1384" s="76" t="s">
        <v>560</v>
      </c>
    </row>
    <row r="1385" spans="18:20" x14ac:dyDescent="0.25">
      <c r="R1385" s="76" t="s">
        <v>1774</v>
      </c>
      <c r="S1385" s="76" t="s">
        <v>550</v>
      </c>
      <c r="T1385" s="76" t="s">
        <v>560</v>
      </c>
    </row>
    <row r="1386" spans="18:20" x14ac:dyDescent="0.25">
      <c r="R1386" s="76" t="s">
        <v>1775</v>
      </c>
      <c r="S1386" s="76" t="s">
        <v>550</v>
      </c>
      <c r="T1386" s="76" t="s">
        <v>560</v>
      </c>
    </row>
    <row r="1387" spans="18:20" x14ac:dyDescent="0.25">
      <c r="R1387" s="76" t="s">
        <v>1776</v>
      </c>
      <c r="S1387" s="76" t="s">
        <v>550</v>
      </c>
      <c r="T1387" s="76" t="s">
        <v>560</v>
      </c>
    </row>
    <row r="1388" spans="18:20" x14ac:dyDescent="0.25">
      <c r="R1388" s="76" t="s">
        <v>1777</v>
      </c>
      <c r="S1388" s="76" t="s">
        <v>550</v>
      </c>
      <c r="T1388" s="76" t="s">
        <v>560</v>
      </c>
    </row>
    <row r="1389" spans="18:20" x14ac:dyDescent="0.25">
      <c r="R1389" s="76" t="s">
        <v>1778</v>
      </c>
      <c r="S1389" s="76" t="s">
        <v>550</v>
      </c>
      <c r="T1389" s="76" t="s">
        <v>560</v>
      </c>
    </row>
    <row r="1390" spans="18:20" x14ac:dyDescent="0.25">
      <c r="R1390" s="76" t="s">
        <v>1779</v>
      </c>
      <c r="S1390" s="76" t="s">
        <v>550</v>
      </c>
      <c r="T1390" s="76" t="s">
        <v>560</v>
      </c>
    </row>
    <row r="1391" spans="18:20" x14ac:dyDescent="0.25">
      <c r="R1391" s="76" t="s">
        <v>1780</v>
      </c>
      <c r="S1391" s="76" t="s">
        <v>550</v>
      </c>
      <c r="T1391" s="76" t="s">
        <v>560</v>
      </c>
    </row>
    <row r="1392" spans="18:20" x14ac:dyDescent="0.25">
      <c r="R1392" s="76" t="s">
        <v>1781</v>
      </c>
      <c r="S1392" s="76" t="s">
        <v>550</v>
      </c>
      <c r="T1392" s="76" t="s">
        <v>560</v>
      </c>
    </row>
    <row r="1393" spans="18:20" x14ac:dyDescent="0.25">
      <c r="R1393" s="76" t="s">
        <v>1782</v>
      </c>
      <c r="S1393" s="76" t="s">
        <v>550</v>
      </c>
      <c r="T1393" s="76" t="s">
        <v>560</v>
      </c>
    </row>
    <row r="1394" spans="18:20" x14ac:dyDescent="0.25">
      <c r="R1394" s="76" t="s">
        <v>1783</v>
      </c>
      <c r="S1394" s="76" t="s">
        <v>550</v>
      </c>
      <c r="T1394" s="76" t="s">
        <v>560</v>
      </c>
    </row>
    <row r="1395" spans="18:20" x14ac:dyDescent="0.25">
      <c r="R1395" s="76" t="s">
        <v>1784</v>
      </c>
      <c r="S1395" s="76" t="s">
        <v>550</v>
      </c>
      <c r="T1395" s="76" t="s">
        <v>560</v>
      </c>
    </row>
    <row r="1396" spans="18:20" x14ac:dyDescent="0.25">
      <c r="R1396" s="76" t="s">
        <v>1785</v>
      </c>
      <c r="S1396" s="76" t="s">
        <v>550</v>
      </c>
      <c r="T1396" s="76" t="s">
        <v>560</v>
      </c>
    </row>
    <row r="1397" spans="18:20" x14ac:dyDescent="0.25">
      <c r="R1397" s="76" t="s">
        <v>1786</v>
      </c>
      <c r="S1397" s="76" t="s">
        <v>550</v>
      </c>
      <c r="T1397" s="76" t="s">
        <v>560</v>
      </c>
    </row>
    <row r="1398" spans="18:20" x14ac:dyDescent="0.25">
      <c r="R1398" s="76" t="s">
        <v>1787</v>
      </c>
      <c r="S1398" s="76" t="s">
        <v>550</v>
      </c>
      <c r="T1398" s="76" t="s">
        <v>560</v>
      </c>
    </row>
    <row r="1399" spans="18:20" x14ac:dyDescent="0.25">
      <c r="R1399" s="76" t="s">
        <v>1788</v>
      </c>
      <c r="S1399" s="76" t="s">
        <v>550</v>
      </c>
      <c r="T1399" s="76" t="s">
        <v>560</v>
      </c>
    </row>
    <row r="1400" spans="18:20" x14ac:dyDescent="0.25">
      <c r="R1400" s="76" t="s">
        <v>1789</v>
      </c>
      <c r="S1400" s="76" t="s">
        <v>550</v>
      </c>
      <c r="T1400" s="76" t="s">
        <v>560</v>
      </c>
    </row>
    <row r="1401" spans="18:20" x14ac:dyDescent="0.25">
      <c r="R1401" s="76" t="s">
        <v>1790</v>
      </c>
      <c r="S1401" s="76" t="s">
        <v>550</v>
      </c>
      <c r="T1401" s="76" t="s">
        <v>560</v>
      </c>
    </row>
    <row r="1402" spans="18:20" x14ac:dyDescent="0.25">
      <c r="R1402" s="76" t="s">
        <v>1791</v>
      </c>
      <c r="S1402" s="76" t="s">
        <v>550</v>
      </c>
      <c r="T1402" s="76" t="s">
        <v>560</v>
      </c>
    </row>
    <row r="1403" spans="18:20" x14ac:dyDescent="0.25">
      <c r="R1403" s="76" t="s">
        <v>1792</v>
      </c>
      <c r="S1403" s="76" t="s">
        <v>550</v>
      </c>
      <c r="T1403" s="76" t="s">
        <v>560</v>
      </c>
    </row>
    <row r="1404" spans="18:20" x14ac:dyDescent="0.25">
      <c r="R1404" s="76" t="s">
        <v>1793</v>
      </c>
      <c r="S1404" s="76" t="s">
        <v>550</v>
      </c>
      <c r="T1404" s="76" t="s">
        <v>560</v>
      </c>
    </row>
    <row r="1405" spans="18:20" x14ac:dyDescent="0.25">
      <c r="R1405" s="76" t="s">
        <v>1794</v>
      </c>
      <c r="S1405" s="76" t="s">
        <v>550</v>
      </c>
      <c r="T1405" s="76" t="s">
        <v>560</v>
      </c>
    </row>
    <row r="1406" spans="18:20" x14ac:dyDescent="0.25">
      <c r="R1406" s="76" t="s">
        <v>1795</v>
      </c>
      <c r="S1406" s="76" t="s">
        <v>550</v>
      </c>
      <c r="T1406" s="76" t="s">
        <v>560</v>
      </c>
    </row>
    <row r="1407" spans="18:20" x14ac:dyDescent="0.25">
      <c r="R1407" s="76" t="s">
        <v>1796</v>
      </c>
      <c r="S1407" s="76" t="s">
        <v>550</v>
      </c>
      <c r="T1407" s="76" t="s">
        <v>560</v>
      </c>
    </row>
    <row r="1408" spans="18:20" x14ac:dyDescent="0.25">
      <c r="R1408" s="76" t="s">
        <v>1797</v>
      </c>
      <c r="S1408" s="76" t="s">
        <v>550</v>
      </c>
      <c r="T1408" s="76" t="s">
        <v>560</v>
      </c>
    </row>
    <row r="1409" spans="18:20" x14ac:dyDescent="0.25">
      <c r="R1409" s="76" t="s">
        <v>1798</v>
      </c>
      <c r="S1409" s="76" t="s">
        <v>550</v>
      </c>
      <c r="T1409" s="76" t="s">
        <v>560</v>
      </c>
    </row>
    <row r="1410" spans="18:20" x14ac:dyDescent="0.25">
      <c r="R1410" s="76" t="s">
        <v>1799</v>
      </c>
      <c r="S1410" s="76" t="s">
        <v>550</v>
      </c>
      <c r="T1410" s="76" t="s">
        <v>560</v>
      </c>
    </row>
    <row r="1411" spans="18:20" x14ac:dyDescent="0.25">
      <c r="R1411" s="76" t="s">
        <v>1800</v>
      </c>
      <c r="S1411" s="76" t="s">
        <v>550</v>
      </c>
      <c r="T1411" s="76" t="s">
        <v>560</v>
      </c>
    </row>
    <row r="1412" spans="18:20" x14ac:dyDescent="0.25">
      <c r="R1412" s="76" t="s">
        <v>1801</v>
      </c>
      <c r="S1412" s="76" t="s">
        <v>550</v>
      </c>
      <c r="T1412" s="76" t="s">
        <v>560</v>
      </c>
    </row>
    <row r="1413" spans="18:20" x14ac:dyDescent="0.25">
      <c r="R1413" s="76" t="s">
        <v>1802</v>
      </c>
      <c r="S1413" s="76" t="s">
        <v>550</v>
      </c>
      <c r="T1413" s="76" t="s">
        <v>560</v>
      </c>
    </row>
    <row r="1414" spans="18:20" x14ac:dyDescent="0.25">
      <c r="R1414" s="76" t="s">
        <v>1803</v>
      </c>
      <c r="S1414" s="76" t="s">
        <v>550</v>
      </c>
      <c r="T1414" s="76" t="s">
        <v>560</v>
      </c>
    </row>
    <row r="1415" spans="18:20" x14ac:dyDescent="0.25">
      <c r="R1415" s="76" t="s">
        <v>1804</v>
      </c>
      <c r="S1415" s="76" t="s">
        <v>550</v>
      </c>
      <c r="T1415" s="76" t="s">
        <v>560</v>
      </c>
    </row>
    <row r="1416" spans="18:20" x14ac:dyDescent="0.25">
      <c r="R1416" s="76" t="s">
        <v>1805</v>
      </c>
      <c r="S1416" s="76" t="s">
        <v>550</v>
      </c>
      <c r="T1416" s="76" t="s">
        <v>560</v>
      </c>
    </row>
    <row r="1417" spans="18:20" x14ac:dyDescent="0.25">
      <c r="R1417" s="76" t="s">
        <v>1806</v>
      </c>
      <c r="S1417" s="76" t="s">
        <v>550</v>
      </c>
      <c r="T1417" s="76" t="s">
        <v>560</v>
      </c>
    </row>
    <row r="1418" spans="18:20" x14ac:dyDescent="0.25">
      <c r="R1418" s="76" t="s">
        <v>1807</v>
      </c>
      <c r="S1418" s="76" t="s">
        <v>550</v>
      </c>
      <c r="T1418" s="76" t="s">
        <v>560</v>
      </c>
    </row>
    <row r="1419" spans="18:20" x14ac:dyDescent="0.25">
      <c r="R1419" s="76" t="s">
        <v>1808</v>
      </c>
      <c r="S1419" s="76" t="s">
        <v>550</v>
      </c>
      <c r="T1419" s="76" t="s">
        <v>560</v>
      </c>
    </row>
    <row r="1420" spans="18:20" x14ac:dyDescent="0.25">
      <c r="R1420" s="76" t="s">
        <v>1809</v>
      </c>
      <c r="S1420" s="76" t="s">
        <v>550</v>
      </c>
      <c r="T1420" s="76" t="s">
        <v>560</v>
      </c>
    </row>
    <row r="1421" spans="18:20" x14ac:dyDescent="0.25">
      <c r="R1421" s="76" t="s">
        <v>1810</v>
      </c>
      <c r="S1421" s="76" t="s">
        <v>550</v>
      </c>
      <c r="T1421" s="76" t="s">
        <v>560</v>
      </c>
    </row>
    <row r="1422" spans="18:20" x14ac:dyDescent="0.25">
      <c r="R1422" s="76" t="s">
        <v>1811</v>
      </c>
      <c r="S1422" s="76" t="s">
        <v>550</v>
      </c>
      <c r="T1422" s="76" t="s">
        <v>560</v>
      </c>
    </row>
    <row r="1423" spans="18:20" x14ac:dyDescent="0.25">
      <c r="R1423" s="76" t="s">
        <v>1812</v>
      </c>
      <c r="S1423" s="76" t="s">
        <v>550</v>
      </c>
      <c r="T1423" s="76" t="s">
        <v>560</v>
      </c>
    </row>
    <row r="1424" spans="18:20" x14ac:dyDescent="0.25">
      <c r="R1424" s="76" t="s">
        <v>1813</v>
      </c>
      <c r="S1424" s="76" t="s">
        <v>550</v>
      </c>
      <c r="T1424" s="76" t="s">
        <v>560</v>
      </c>
    </row>
    <row r="1425" spans="18:20" x14ac:dyDescent="0.25">
      <c r="R1425" s="76" t="s">
        <v>1814</v>
      </c>
      <c r="S1425" s="76" t="s">
        <v>550</v>
      </c>
      <c r="T1425" s="76" t="s">
        <v>560</v>
      </c>
    </row>
    <row r="1426" spans="18:20" x14ac:dyDescent="0.25">
      <c r="R1426" s="76" t="s">
        <v>1815</v>
      </c>
      <c r="S1426" s="76" t="s">
        <v>550</v>
      </c>
      <c r="T1426" s="76" t="s">
        <v>560</v>
      </c>
    </row>
    <row r="1427" spans="18:20" x14ac:dyDescent="0.25">
      <c r="R1427" s="76" t="s">
        <v>1816</v>
      </c>
      <c r="S1427" s="76" t="s">
        <v>550</v>
      </c>
      <c r="T1427" s="76" t="s">
        <v>560</v>
      </c>
    </row>
    <row r="1428" spans="18:20" x14ac:dyDescent="0.25">
      <c r="R1428" s="76" t="s">
        <v>1817</v>
      </c>
      <c r="S1428" s="76" t="s">
        <v>550</v>
      </c>
      <c r="T1428" s="76" t="s">
        <v>560</v>
      </c>
    </row>
    <row r="1429" spans="18:20" x14ac:dyDescent="0.25">
      <c r="R1429" s="76" t="s">
        <v>1818</v>
      </c>
      <c r="S1429" s="76" t="s">
        <v>550</v>
      </c>
      <c r="T1429" s="76" t="s">
        <v>560</v>
      </c>
    </row>
    <row r="1430" spans="18:20" x14ac:dyDescent="0.25">
      <c r="R1430" s="76" t="s">
        <v>1819</v>
      </c>
      <c r="S1430" s="76" t="s">
        <v>550</v>
      </c>
      <c r="T1430" s="76" t="s">
        <v>560</v>
      </c>
    </row>
    <row r="1431" spans="18:20" x14ac:dyDescent="0.25">
      <c r="R1431" s="76" t="s">
        <v>1820</v>
      </c>
      <c r="S1431" s="76" t="s">
        <v>550</v>
      </c>
      <c r="T1431" s="76" t="s">
        <v>560</v>
      </c>
    </row>
    <row r="1432" spans="18:20" x14ac:dyDescent="0.25">
      <c r="R1432" s="76" t="s">
        <v>1821</v>
      </c>
      <c r="S1432" s="76" t="s">
        <v>550</v>
      </c>
      <c r="T1432" s="76" t="s">
        <v>560</v>
      </c>
    </row>
    <row r="1433" spans="18:20" x14ac:dyDescent="0.25">
      <c r="R1433" s="76" t="s">
        <v>1822</v>
      </c>
      <c r="S1433" s="76" t="s">
        <v>550</v>
      </c>
      <c r="T1433" s="76" t="s">
        <v>560</v>
      </c>
    </row>
    <row r="1434" spans="18:20" x14ac:dyDescent="0.25">
      <c r="R1434" s="76" t="s">
        <v>1823</v>
      </c>
      <c r="S1434" s="76" t="s">
        <v>550</v>
      </c>
      <c r="T1434" s="76" t="s">
        <v>560</v>
      </c>
    </row>
    <row r="1435" spans="18:20" x14ac:dyDescent="0.25">
      <c r="R1435" s="76" t="s">
        <v>1824</v>
      </c>
      <c r="S1435" s="76" t="s">
        <v>550</v>
      </c>
      <c r="T1435" s="76" t="s">
        <v>560</v>
      </c>
    </row>
    <row r="1436" spans="18:20" x14ac:dyDescent="0.25">
      <c r="R1436" s="76" t="s">
        <v>1825</v>
      </c>
      <c r="S1436" s="76" t="s">
        <v>550</v>
      </c>
      <c r="T1436" s="76" t="s">
        <v>560</v>
      </c>
    </row>
    <row r="1437" spans="18:20" x14ac:dyDescent="0.25">
      <c r="R1437" s="76" t="s">
        <v>1826</v>
      </c>
      <c r="S1437" s="76" t="s">
        <v>550</v>
      </c>
      <c r="T1437" s="76" t="s">
        <v>560</v>
      </c>
    </row>
    <row r="1438" spans="18:20" x14ac:dyDescent="0.25">
      <c r="R1438" s="76" t="s">
        <v>1827</v>
      </c>
      <c r="S1438" s="76" t="s">
        <v>550</v>
      </c>
      <c r="T1438" s="76" t="s">
        <v>560</v>
      </c>
    </row>
    <row r="1439" spans="18:20" x14ac:dyDescent="0.25">
      <c r="R1439" s="76" t="s">
        <v>1828</v>
      </c>
      <c r="S1439" s="76" t="s">
        <v>550</v>
      </c>
      <c r="T1439" s="76" t="s">
        <v>560</v>
      </c>
    </row>
    <row r="1440" spans="18:20" x14ac:dyDescent="0.25">
      <c r="R1440" s="76" t="s">
        <v>1829</v>
      </c>
      <c r="S1440" s="76" t="s">
        <v>550</v>
      </c>
      <c r="T1440" s="76" t="s">
        <v>560</v>
      </c>
    </row>
    <row r="1441" spans="18:20" x14ac:dyDescent="0.25">
      <c r="R1441" s="76" t="s">
        <v>1830</v>
      </c>
      <c r="S1441" s="76" t="s">
        <v>550</v>
      </c>
      <c r="T1441" s="76" t="s">
        <v>560</v>
      </c>
    </row>
    <row r="1442" spans="18:20" x14ac:dyDescent="0.25">
      <c r="R1442" s="76" t="s">
        <v>1831</v>
      </c>
      <c r="S1442" s="76" t="s">
        <v>550</v>
      </c>
      <c r="T1442" s="76" t="s">
        <v>560</v>
      </c>
    </row>
    <row r="1443" spans="18:20" x14ac:dyDescent="0.25">
      <c r="R1443" s="76" t="s">
        <v>1832</v>
      </c>
      <c r="S1443" s="76" t="s">
        <v>550</v>
      </c>
      <c r="T1443" s="76" t="s">
        <v>560</v>
      </c>
    </row>
    <row r="1444" spans="18:20" x14ac:dyDescent="0.25">
      <c r="R1444" s="76" t="s">
        <v>1833</v>
      </c>
      <c r="S1444" s="76" t="s">
        <v>550</v>
      </c>
      <c r="T1444" s="76" t="s">
        <v>560</v>
      </c>
    </row>
    <row r="1445" spans="18:20" x14ac:dyDescent="0.25">
      <c r="R1445" s="76" t="s">
        <v>1834</v>
      </c>
      <c r="S1445" s="76" t="s">
        <v>550</v>
      </c>
      <c r="T1445" s="76" t="s">
        <v>560</v>
      </c>
    </row>
    <row r="1446" spans="18:20" x14ac:dyDescent="0.25">
      <c r="R1446" s="76" t="s">
        <v>1835</v>
      </c>
      <c r="S1446" s="76" t="s">
        <v>550</v>
      </c>
      <c r="T1446" s="76" t="s">
        <v>560</v>
      </c>
    </row>
    <row r="1447" spans="18:20" x14ac:dyDescent="0.25">
      <c r="R1447" s="76" t="s">
        <v>1836</v>
      </c>
      <c r="S1447" s="76" t="s">
        <v>550</v>
      </c>
      <c r="T1447" s="76" t="s">
        <v>560</v>
      </c>
    </row>
    <row r="1448" spans="18:20" x14ac:dyDescent="0.25">
      <c r="R1448" s="76" t="s">
        <v>1837</v>
      </c>
      <c r="S1448" s="76" t="s">
        <v>550</v>
      </c>
      <c r="T1448" s="76" t="s">
        <v>560</v>
      </c>
    </row>
    <row r="1449" spans="18:20" x14ac:dyDescent="0.25">
      <c r="R1449" s="76" t="s">
        <v>1838</v>
      </c>
      <c r="S1449" s="76" t="s">
        <v>550</v>
      </c>
      <c r="T1449" s="76" t="s">
        <v>560</v>
      </c>
    </row>
    <row r="1450" spans="18:20" x14ac:dyDescent="0.25">
      <c r="R1450" s="76" t="s">
        <v>1839</v>
      </c>
      <c r="S1450" s="76" t="s">
        <v>550</v>
      </c>
      <c r="T1450" s="76" t="s">
        <v>560</v>
      </c>
    </row>
    <row r="1451" spans="18:20" x14ac:dyDescent="0.25">
      <c r="R1451" s="76" t="s">
        <v>1840</v>
      </c>
      <c r="S1451" s="76" t="s">
        <v>550</v>
      </c>
      <c r="T1451" s="76" t="s">
        <v>560</v>
      </c>
    </row>
    <row r="1452" spans="18:20" x14ac:dyDescent="0.25">
      <c r="R1452" s="76" t="s">
        <v>1841</v>
      </c>
      <c r="S1452" s="76" t="s">
        <v>550</v>
      </c>
      <c r="T1452" s="76" t="s">
        <v>560</v>
      </c>
    </row>
    <row r="1453" spans="18:20" x14ac:dyDescent="0.25">
      <c r="R1453" s="76" t="s">
        <v>1842</v>
      </c>
      <c r="S1453" s="76" t="s">
        <v>550</v>
      </c>
      <c r="T1453" s="76" t="s">
        <v>560</v>
      </c>
    </row>
    <row r="1454" spans="18:20" x14ac:dyDescent="0.25">
      <c r="R1454" s="76" t="s">
        <v>1843</v>
      </c>
      <c r="S1454" s="76" t="s">
        <v>550</v>
      </c>
      <c r="T1454" s="76" t="s">
        <v>560</v>
      </c>
    </row>
    <row r="1455" spans="18:20" x14ac:dyDescent="0.25">
      <c r="R1455" s="76" t="s">
        <v>1844</v>
      </c>
      <c r="S1455" s="76" t="s">
        <v>550</v>
      </c>
      <c r="T1455" s="76" t="s">
        <v>560</v>
      </c>
    </row>
    <row r="1456" spans="18:20" x14ac:dyDescent="0.25">
      <c r="R1456" s="76" t="s">
        <v>1845</v>
      </c>
      <c r="S1456" s="76" t="s">
        <v>550</v>
      </c>
      <c r="T1456" s="76" t="s">
        <v>560</v>
      </c>
    </row>
    <row r="1457" spans="18:20" x14ac:dyDescent="0.25">
      <c r="R1457" s="76" t="s">
        <v>1846</v>
      </c>
      <c r="S1457" s="76" t="s">
        <v>550</v>
      </c>
      <c r="T1457" s="76" t="s">
        <v>560</v>
      </c>
    </row>
    <row r="1458" spans="18:20" x14ac:dyDescent="0.25">
      <c r="R1458" s="76" t="s">
        <v>1847</v>
      </c>
      <c r="S1458" s="76" t="s">
        <v>550</v>
      </c>
      <c r="T1458" s="76" t="s">
        <v>560</v>
      </c>
    </row>
    <row r="1459" spans="18:20" x14ac:dyDescent="0.25">
      <c r="R1459" s="76" t="s">
        <v>1848</v>
      </c>
      <c r="S1459" s="76" t="s">
        <v>550</v>
      </c>
      <c r="T1459" s="76" t="s">
        <v>560</v>
      </c>
    </row>
    <row r="1460" spans="18:20" x14ac:dyDescent="0.25">
      <c r="R1460" s="76" t="s">
        <v>1849</v>
      </c>
      <c r="S1460" s="76" t="s">
        <v>550</v>
      </c>
      <c r="T1460" s="76" t="s">
        <v>560</v>
      </c>
    </row>
    <row r="1461" spans="18:20" x14ac:dyDescent="0.25">
      <c r="R1461" s="76" t="s">
        <v>1850</v>
      </c>
      <c r="S1461" s="76" t="s">
        <v>550</v>
      </c>
      <c r="T1461" s="76" t="s">
        <v>560</v>
      </c>
    </row>
    <row r="1462" spans="18:20" x14ac:dyDescent="0.25">
      <c r="R1462" s="76" t="s">
        <v>1851</v>
      </c>
      <c r="S1462" s="76" t="s">
        <v>550</v>
      </c>
      <c r="T1462" s="76" t="s">
        <v>560</v>
      </c>
    </row>
    <row r="1463" spans="18:20" x14ac:dyDescent="0.25">
      <c r="R1463" s="76" t="s">
        <v>1852</v>
      </c>
      <c r="S1463" s="76" t="s">
        <v>550</v>
      </c>
      <c r="T1463" s="76" t="s">
        <v>560</v>
      </c>
    </row>
    <row r="1464" spans="18:20" x14ac:dyDescent="0.25">
      <c r="R1464" s="76" t="s">
        <v>1853</v>
      </c>
      <c r="S1464" s="76" t="s">
        <v>550</v>
      </c>
      <c r="T1464" s="76" t="s">
        <v>560</v>
      </c>
    </row>
    <row r="1465" spans="18:20" x14ac:dyDescent="0.25">
      <c r="R1465" s="76" t="s">
        <v>1854</v>
      </c>
      <c r="S1465" s="76" t="s">
        <v>550</v>
      </c>
      <c r="T1465" s="76" t="s">
        <v>560</v>
      </c>
    </row>
    <row r="1466" spans="18:20" x14ac:dyDescent="0.25">
      <c r="R1466" s="76" t="s">
        <v>1855</v>
      </c>
      <c r="S1466" s="76" t="s">
        <v>550</v>
      </c>
      <c r="T1466" s="76" t="s">
        <v>560</v>
      </c>
    </row>
    <row r="1467" spans="18:20" x14ac:dyDescent="0.25">
      <c r="R1467" s="76" t="s">
        <v>1856</v>
      </c>
      <c r="S1467" s="76" t="s">
        <v>550</v>
      </c>
      <c r="T1467" s="76" t="s">
        <v>560</v>
      </c>
    </row>
    <row r="1468" spans="18:20" x14ac:dyDescent="0.25">
      <c r="R1468" s="76" t="s">
        <v>1857</v>
      </c>
      <c r="S1468" s="76" t="s">
        <v>550</v>
      </c>
      <c r="T1468" s="76" t="s">
        <v>560</v>
      </c>
    </row>
    <row r="1469" spans="18:20" x14ac:dyDescent="0.25">
      <c r="R1469" s="76" t="s">
        <v>1858</v>
      </c>
      <c r="S1469" s="76" t="s">
        <v>550</v>
      </c>
      <c r="T1469" s="76" t="s">
        <v>560</v>
      </c>
    </row>
    <row r="1470" spans="18:20" x14ac:dyDescent="0.25">
      <c r="R1470" s="76" t="s">
        <v>1859</v>
      </c>
      <c r="S1470" s="76" t="s">
        <v>550</v>
      </c>
      <c r="T1470" s="76" t="s">
        <v>560</v>
      </c>
    </row>
    <row r="1471" spans="18:20" x14ac:dyDescent="0.25">
      <c r="R1471" s="76" t="s">
        <v>1860</v>
      </c>
      <c r="S1471" s="76" t="s">
        <v>550</v>
      </c>
      <c r="T1471" s="76" t="s">
        <v>560</v>
      </c>
    </row>
    <row r="1472" spans="18:20" x14ac:dyDescent="0.25">
      <c r="R1472" s="76" t="s">
        <v>1861</v>
      </c>
      <c r="S1472" s="76" t="s">
        <v>550</v>
      </c>
      <c r="T1472" s="76" t="s">
        <v>560</v>
      </c>
    </row>
    <row r="1473" spans="18:20" x14ac:dyDescent="0.25">
      <c r="R1473" s="76" t="s">
        <v>1862</v>
      </c>
      <c r="S1473" s="76" t="s">
        <v>550</v>
      </c>
      <c r="T1473" s="76" t="s">
        <v>560</v>
      </c>
    </row>
    <row r="1474" spans="18:20" x14ac:dyDescent="0.25">
      <c r="R1474" s="76" t="s">
        <v>1863</v>
      </c>
      <c r="S1474" s="76" t="s">
        <v>550</v>
      </c>
      <c r="T1474" s="76" t="s">
        <v>560</v>
      </c>
    </row>
    <row r="1475" spans="18:20" x14ac:dyDescent="0.25">
      <c r="R1475" s="76" t="s">
        <v>1864</v>
      </c>
      <c r="S1475" s="76" t="s">
        <v>550</v>
      </c>
      <c r="T1475" s="76" t="s">
        <v>560</v>
      </c>
    </row>
    <row r="1476" spans="18:20" x14ac:dyDescent="0.25">
      <c r="R1476" s="76" t="s">
        <v>1865</v>
      </c>
      <c r="S1476" s="76" t="s">
        <v>550</v>
      </c>
      <c r="T1476" s="76" t="s">
        <v>560</v>
      </c>
    </row>
    <row r="1477" spans="18:20" x14ac:dyDescent="0.25">
      <c r="R1477" s="76" t="s">
        <v>1866</v>
      </c>
      <c r="S1477" s="76" t="s">
        <v>550</v>
      </c>
      <c r="T1477" s="76" t="s">
        <v>560</v>
      </c>
    </row>
    <row r="1478" spans="18:20" x14ac:dyDescent="0.25">
      <c r="R1478" s="76" t="s">
        <v>1867</v>
      </c>
      <c r="S1478" s="76" t="s">
        <v>550</v>
      </c>
      <c r="T1478" s="76" t="s">
        <v>560</v>
      </c>
    </row>
    <row r="1479" spans="18:20" x14ac:dyDescent="0.25">
      <c r="R1479" s="76" t="s">
        <v>1868</v>
      </c>
      <c r="S1479" s="76" t="s">
        <v>550</v>
      </c>
      <c r="T1479" s="76" t="s">
        <v>560</v>
      </c>
    </row>
    <row r="1480" spans="18:20" x14ac:dyDescent="0.25">
      <c r="R1480" s="76" t="s">
        <v>1869</v>
      </c>
      <c r="S1480" s="76" t="s">
        <v>550</v>
      </c>
      <c r="T1480" s="76" t="s">
        <v>560</v>
      </c>
    </row>
    <row r="1481" spans="18:20" x14ac:dyDescent="0.25">
      <c r="R1481" s="76" t="s">
        <v>1870</v>
      </c>
      <c r="S1481" s="76" t="s">
        <v>550</v>
      </c>
      <c r="T1481" s="76" t="s">
        <v>560</v>
      </c>
    </row>
    <row r="1482" spans="18:20" x14ac:dyDescent="0.25">
      <c r="R1482" s="76" t="s">
        <v>1871</v>
      </c>
      <c r="S1482" s="76" t="s">
        <v>550</v>
      </c>
      <c r="T1482" s="76" t="s">
        <v>560</v>
      </c>
    </row>
    <row r="1483" spans="18:20" x14ac:dyDescent="0.25">
      <c r="R1483" s="76" t="s">
        <v>1872</v>
      </c>
      <c r="S1483" s="76" t="s">
        <v>550</v>
      </c>
      <c r="T1483" s="76" t="s">
        <v>560</v>
      </c>
    </row>
    <row r="1484" spans="18:20" x14ac:dyDescent="0.25">
      <c r="R1484" s="76" t="s">
        <v>1873</v>
      </c>
      <c r="S1484" s="76" t="s">
        <v>550</v>
      </c>
      <c r="T1484" s="76" t="s">
        <v>560</v>
      </c>
    </row>
    <row r="1485" spans="18:20" x14ac:dyDescent="0.25">
      <c r="R1485" s="76" t="s">
        <v>1874</v>
      </c>
      <c r="S1485" s="76" t="s">
        <v>550</v>
      </c>
      <c r="T1485" s="76" t="s">
        <v>560</v>
      </c>
    </row>
    <row r="1486" spans="18:20" x14ac:dyDescent="0.25">
      <c r="R1486" s="76" t="s">
        <v>1875</v>
      </c>
      <c r="S1486" s="76" t="s">
        <v>550</v>
      </c>
      <c r="T1486" s="76" t="s">
        <v>560</v>
      </c>
    </row>
    <row r="1487" spans="18:20" x14ac:dyDescent="0.25">
      <c r="R1487" s="76" t="s">
        <v>1876</v>
      </c>
      <c r="S1487" s="76" t="s">
        <v>550</v>
      </c>
      <c r="T1487" s="76" t="s">
        <v>560</v>
      </c>
    </row>
    <row r="1488" spans="18:20" x14ac:dyDescent="0.25">
      <c r="R1488" s="76" t="s">
        <v>1877</v>
      </c>
      <c r="S1488" s="76" t="s">
        <v>550</v>
      </c>
      <c r="T1488" s="76" t="s">
        <v>560</v>
      </c>
    </row>
    <row r="1489" spans="18:20" x14ac:dyDescent="0.25">
      <c r="R1489" s="76" t="s">
        <v>1878</v>
      </c>
      <c r="S1489" s="76" t="s">
        <v>550</v>
      </c>
      <c r="T1489" s="76" t="s">
        <v>560</v>
      </c>
    </row>
    <row r="1490" spans="18:20" x14ac:dyDescent="0.25">
      <c r="R1490" s="76" t="s">
        <v>1879</v>
      </c>
      <c r="S1490" s="76" t="s">
        <v>550</v>
      </c>
      <c r="T1490" s="76" t="s">
        <v>560</v>
      </c>
    </row>
    <row r="1491" spans="18:20" x14ac:dyDescent="0.25">
      <c r="R1491" s="76" t="s">
        <v>1880</v>
      </c>
      <c r="S1491" s="76" t="s">
        <v>550</v>
      </c>
      <c r="T1491" s="76" t="s">
        <v>560</v>
      </c>
    </row>
    <row r="1492" spans="18:20" x14ac:dyDescent="0.25">
      <c r="R1492" s="76" t="s">
        <v>1881</v>
      </c>
      <c r="S1492" s="76" t="s">
        <v>550</v>
      </c>
      <c r="T1492" s="76" t="s">
        <v>560</v>
      </c>
    </row>
    <row r="1493" spans="18:20" x14ac:dyDescent="0.25">
      <c r="R1493" s="76" t="s">
        <v>1882</v>
      </c>
      <c r="S1493" s="76" t="s">
        <v>550</v>
      </c>
      <c r="T1493" s="76" t="s">
        <v>560</v>
      </c>
    </row>
    <row r="1494" spans="18:20" x14ac:dyDescent="0.25">
      <c r="R1494" s="76" t="s">
        <v>1883</v>
      </c>
      <c r="S1494" s="76" t="s">
        <v>550</v>
      </c>
      <c r="T1494" s="76" t="s">
        <v>560</v>
      </c>
    </row>
    <row r="1495" spans="18:20" x14ac:dyDescent="0.25">
      <c r="R1495" s="76" t="s">
        <v>1884</v>
      </c>
      <c r="S1495" s="76" t="s">
        <v>550</v>
      </c>
      <c r="T1495" s="76" t="s">
        <v>560</v>
      </c>
    </row>
    <row r="1496" spans="18:20" x14ac:dyDescent="0.25">
      <c r="R1496" s="76" t="s">
        <v>1885</v>
      </c>
      <c r="S1496" s="76" t="s">
        <v>550</v>
      </c>
      <c r="T1496" s="76" t="s">
        <v>560</v>
      </c>
    </row>
    <row r="1497" spans="18:20" x14ac:dyDescent="0.25">
      <c r="R1497" s="76" t="s">
        <v>1886</v>
      </c>
      <c r="S1497" s="76" t="s">
        <v>550</v>
      </c>
      <c r="T1497" s="76" t="s">
        <v>560</v>
      </c>
    </row>
    <row r="1498" spans="18:20" x14ac:dyDescent="0.25">
      <c r="R1498" s="76" t="s">
        <v>1887</v>
      </c>
      <c r="S1498" s="76" t="s">
        <v>550</v>
      </c>
      <c r="T1498" s="76" t="s">
        <v>560</v>
      </c>
    </row>
    <row r="1499" spans="18:20" x14ac:dyDescent="0.25">
      <c r="R1499" s="76" t="s">
        <v>1888</v>
      </c>
      <c r="S1499" s="76" t="s">
        <v>550</v>
      </c>
      <c r="T1499" s="76" t="s">
        <v>560</v>
      </c>
    </row>
    <row r="1500" spans="18:20" x14ac:dyDescent="0.25">
      <c r="R1500" s="76" t="s">
        <v>1889</v>
      </c>
      <c r="S1500" s="76" t="s">
        <v>550</v>
      </c>
      <c r="T1500" s="76" t="s">
        <v>560</v>
      </c>
    </row>
    <row r="1501" spans="18:20" x14ac:dyDescent="0.25">
      <c r="R1501" s="76" t="s">
        <v>1890</v>
      </c>
      <c r="S1501" s="76" t="s">
        <v>550</v>
      </c>
      <c r="T1501" s="76" t="s">
        <v>560</v>
      </c>
    </row>
    <row r="1502" spans="18:20" x14ac:dyDescent="0.25">
      <c r="R1502" s="76" t="s">
        <v>1891</v>
      </c>
      <c r="S1502" s="76" t="s">
        <v>550</v>
      </c>
      <c r="T1502" s="76" t="s">
        <v>560</v>
      </c>
    </row>
    <row r="1503" spans="18:20" x14ac:dyDescent="0.25">
      <c r="R1503" s="76" t="s">
        <v>1892</v>
      </c>
      <c r="S1503" s="76" t="s">
        <v>550</v>
      </c>
      <c r="T1503" s="76" t="s">
        <v>560</v>
      </c>
    </row>
    <row r="1504" spans="18:20" x14ac:dyDescent="0.25">
      <c r="R1504" s="76" t="s">
        <v>1893</v>
      </c>
      <c r="S1504" s="76" t="s">
        <v>550</v>
      </c>
      <c r="T1504" s="76" t="s">
        <v>560</v>
      </c>
    </row>
    <row r="1505" spans="18:20" x14ac:dyDescent="0.25">
      <c r="R1505" s="76" t="s">
        <v>1894</v>
      </c>
      <c r="S1505" s="76" t="s">
        <v>550</v>
      </c>
      <c r="T1505" s="76" t="s">
        <v>560</v>
      </c>
    </row>
    <row r="1506" spans="18:20" x14ac:dyDescent="0.25">
      <c r="R1506" s="76" t="s">
        <v>1895</v>
      </c>
      <c r="S1506" s="76" t="s">
        <v>550</v>
      </c>
      <c r="T1506" s="76" t="s">
        <v>560</v>
      </c>
    </row>
    <row r="1507" spans="18:20" x14ac:dyDescent="0.25">
      <c r="R1507" s="76" t="s">
        <v>1896</v>
      </c>
      <c r="S1507" s="76" t="s">
        <v>550</v>
      </c>
      <c r="T1507" s="76" t="s">
        <v>560</v>
      </c>
    </row>
    <row r="1508" spans="18:20" x14ac:dyDescent="0.25">
      <c r="R1508" s="76" t="s">
        <v>1897</v>
      </c>
      <c r="S1508" s="76" t="s">
        <v>550</v>
      </c>
      <c r="T1508" s="76" t="s">
        <v>560</v>
      </c>
    </row>
    <row r="1509" spans="18:20" x14ac:dyDescent="0.25">
      <c r="R1509" s="76" t="s">
        <v>1898</v>
      </c>
      <c r="S1509" s="76" t="s">
        <v>550</v>
      </c>
      <c r="T1509" s="76" t="s">
        <v>560</v>
      </c>
    </row>
    <row r="1510" spans="18:20" x14ac:dyDescent="0.25">
      <c r="R1510" s="76" t="s">
        <v>1899</v>
      </c>
      <c r="S1510" s="76" t="s">
        <v>550</v>
      </c>
      <c r="T1510" s="76" t="s">
        <v>560</v>
      </c>
    </row>
    <row r="1511" spans="18:20" x14ac:dyDescent="0.25">
      <c r="R1511" s="76" t="s">
        <v>1900</v>
      </c>
      <c r="S1511" s="76" t="s">
        <v>550</v>
      </c>
      <c r="T1511" s="76" t="s">
        <v>560</v>
      </c>
    </row>
    <row r="1512" spans="18:20" x14ac:dyDescent="0.25">
      <c r="R1512" s="76" t="s">
        <v>1901</v>
      </c>
      <c r="S1512" s="76" t="s">
        <v>550</v>
      </c>
      <c r="T1512" s="76" t="s">
        <v>560</v>
      </c>
    </row>
    <row r="1513" spans="18:20" x14ac:dyDescent="0.25">
      <c r="R1513" s="76" t="s">
        <v>1902</v>
      </c>
      <c r="S1513" s="76" t="s">
        <v>550</v>
      </c>
      <c r="T1513" s="76" t="s">
        <v>560</v>
      </c>
    </row>
    <row r="1514" spans="18:20" x14ac:dyDescent="0.25">
      <c r="R1514" s="76" t="s">
        <v>1903</v>
      </c>
      <c r="S1514" s="76" t="s">
        <v>550</v>
      </c>
      <c r="T1514" s="76" t="s">
        <v>560</v>
      </c>
    </row>
    <row r="1515" spans="18:20" x14ac:dyDescent="0.25">
      <c r="R1515" s="76" t="s">
        <v>1904</v>
      </c>
      <c r="S1515" s="76" t="s">
        <v>550</v>
      </c>
      <c r="T1515" s="76" t="s">
        <v>560</v>
      </c>
    </row>
    <row r="1516" spans="18:20" x14ac:dyDescent="0.25">
      <c r="R1516" s="76" t="s">
        <v>1905</v>
      </c>
      <c r="S1516" s="76" t="s">
        <v>550</v>
      </c>
      <c r="T1516" s="76" t="s">
        <v>560</v>
      </c>
    </row>
    <row r="1517" spans="18:20" x14ac:dyDescent="0.25">
      <c r="R1517" s="76" t="s">
        <v>1906</v>
      </c>
      <c r="S1517" s="76" t="s">
        <v>550</v>
      </c>
      <c r="T1517" s="76" t="s">
        <v>560</v>
      </c>
    </row>
    <row r="1518" spans="18:20" x14ac:dyDescent="0.25">
      <c r="R1518" s="76" t="s">
        <v>1907</v>
      </c>
      <c r="S1518" s="76" t="s">
        <v>550</v>
      </c>
      <c r="T1518" s="76" t="s">
        <v>560</v>
      </c>
    </row>
    <row r="1519" spans="18:20" x14ac:dyDescent="0.25">
      <c r="R1519" s="76" t="s">
        <v>1908</v>
      </c>
      <c r="S1519" s="76" t="s">
        <v>550</v>
      </c>
      <c r="T1519" s="76" t="s">
        <v>560</v>
      </c>
    </row>
    <row r="1520" spans="18:20" x14ac:dyDescent="0.25">
      <c r="R1520" s="76" t="s">
        <v>1909</v>
      </c>
      <c r="S1520" s="76" t="s">
        <v>550</v>
      </c>
      <c r="T1520" s="76" t="s">
        <v>560</v>
      </c>
    </row>
    <row r="1521" spans="18:20" x14ac:dyDescent="0.25">
      <c r="R1521" s="76" t="s">
        <v>1910</v>
      </c>
      <c r="S1521" s="76" t="s">
        <v>550</v>
      </c>
      <c r="T1521" s="76" t="s">
        <v>560</v>
      </c>
    </row>
    <row r="1522" spans="18:20" x14ac:dyDescent="0.25">
      <c r="R1522" s="76" t="s">
        <v>1911</v>
      </c>
      <c r="S1522" s="76" t="s">
        <v>550</v>
      </c>
      <c r="T1522" s="76" t="s">
        <v>560</v>
      </c>
    </row>
    <row r="1523" spans="18:20" x14ac:dyDescent="0.25">
      <c r="R1523" s="76" t="s">
        <v>1912</v>
      </c>
      <c r="S1523" s="76" t="s">
        <v>550</v>
      </c>
      <c r="T1523" s="76" t="s">
        <v>560</v>
      </c>
    </row>
    <row r="1524" spans="18:20" x14ac:dyDescent="0.25">
      <c r="R1524" s="76" t="s">
        <v>1913</v>
      </c>
      <c r="S1524" s="76" t="s">
        <v>550</v>
      </c>
      <c r="T1524" s="76" t="s">
        <v>560</v>
      </c>
    </row>
    <row r="1525" spans="18:20" x14ac:dyDescent="0.25">
      <c r="R1525" s="76" t="s">
        <v>1914</v>
      </c>
      <c r="S1525" s="76" t="s">
        <v>550</v>
      </c>
      <c r="T1525" s="76" t="s">
        <v>560</v>
      </c>
    </row>
    <row r="1526" spans="18:20" x14ac:dyDescent="0.25">
      <c r="R1526" s="76" t="s">
        <v>1915</v>
      </c>
      <c r="S1526" s="76" t="s">
        <v>550</v>
      </c>
      <c r="T1526" s="76" t="s">
        <v>560</v>
      </c>
    </row>
    <row r="1527" spans="18:20" x14ac:dyDescent="0.25">
      <c r="R1527" s="76" t="s">
        <v>1916</v>
      </c>
      <c r="S1527" s="76" t="s">
        <v>550</v>
      </c>
      <c r="T1527" s="76" t="s">
        <v>560</v>
      </c>
    </row>
    <row r="1528" spans="18:20" x14ac:dyDescent="0.25">
      <c r="R1528" s="76" t="s">
        <v>1917</v>
      </c>
      <c r="S1528" s="76" t="s">
        <v>550</v>
      </c>
      <c r="T1528" s="76" t="s">
        <v>560</v>
      </c>
    </row>
    <row r="1529" spans="18:20" x14ac:dyDescent="0.25">
      <c r="R1529" s="76" t="s">
        <v>1918</v>
      </c>
      <c r="S1529" s="76" t="s">
        <v>550</v>
      </c>
      <c r="T1529" s="76" t="s">
        <v>560</v>
      </c>
    </row>
    <row r="1530" spans="18:20" x14ac:dyDescent="0.25">
      <c r="R1530" s="76" t="s">
        <v>1919</v>
      </c>
      <c r="S1530" s="76" t="s">
        <v>550</v>
      </c>
      <c r="T1530" s="76" t="s">
        <v>560</v>
      </c>
    </row>
    <row r="1531" spans="18:20" x14ac:dyDescent="0.25">
      <c r="R1531" s="76" t="s">
        <v>1920</v>
      </c>
      <c r="S1531" s="76" t="s">
        <v>550</v>
      </c>
      <c r="T1531" s="76" t="s">
        <v>560</v>
      </c>
    </row>
    <row r="1532" spans="18:20" x14ac:dyDescent="0.25">
      <c r="R1532" s="76" t="s">
        <v>1921</v>
      </c>
      <c r="S1532" s="76" t="s">
        <v>550</v>
      </c>
      <c r="T1532" s="76" t="s">
        <v>560</v>
      </c>
    </row>
    <row r="1533" spans="18:20" x14ac:dyDescent="0.25">
      <c r="R1533" s="76" t="s">
        <v>1922</v>
      </c>
      <c r="S1533" s="76" t="s">
        <v>550</v>
      </c>
      <c r="T1533" s="76" t="s">
        <v>560</v>
      </c>
    </row>
    <row r="1534" spans="18:20" x14ac:dyDescent="0.25">
      <c r="R1534" s="76" t="s">
        <v>1923</v>
      </c>
      <c r="S1534" s="76" t="s">
        <v>550</v>
      </c>
      <c r="T1534" s="76" t="s">
        <v>560</v>
      </c>
    </row>
    <row r="1535" spans="18:20" x14ac:dyDescent="0.25">
      <c r="R1535" s="76" t="s">
        <v>1924</v>
      </c>
      <c r="S1535" s="76" t="s">
        <v>550</v>
      </c>
      <c r="T1535" s="76" t="s">
        <v>560</v>
      </c>
    </row>
    <row r="1536" spans="18:20" x14ac:dyDescent="0.25">
      <c r="R1536" s="76" t="s">
        <v>1925</v>
      </c>
      <c r="S1536" s="76" t="s">
        <v>550</v>
      </c>
      <c r="T1536" s="76" t="s">
        <v>560</v>
      </c>
    </row>
    <row r="1537" spans="18:20" x14ac:dyDescent="0.25">
      <c r="R1537" s="76" t="s">
        <v>1926</v>
      </c>
      <c r="S1537" s="76" t="s">
        <v>550</v>
      </c>
      <c r="T1537" s="76" t="s">
        <v>560</v>
      </c>
    </row>
    <row r="1538" spans="18:20" x14ac:dyDescent="0.25">
      <c r="R1538" s="76" t="s">
        <v>1927</v>
      </c>
      <c r="S1538" s="76" t="s">
        <v>550</v>
      </c>
      <c r="T1538" s="76" t="s">
        <v>560</v>
      </c>
    </row>
    <row r="1539" spans="18:20" x14ac:dyDescent="0.25">
      <c r="R1539" s="76" t="s">
        <v>1928</v>
      </c>
      <c r="S1539" s="76" t="s">
        <v>550</v>
      </c>
      <c r="T1539" s="76" t="s">
        <v>560</v>
      </c>
    </row>
    <row r="1540" spans="18:20" x14ac:dyDescent="0.25">
      <c r="R1540" s="76" t="s">
        <v>1929</v>
      </c>
      <c r="S1540" s="76" t="s">
        <v>550</v>
      </c>
      <c r="T1540" s="76" t="s">
        <v>560</v>
      </c>
    </row>
    <row r="1541" spans="18:20" x14ac:dyDescent="0.25">
      <c r="R1541" s="76" t="s">
        <v>1930</v>
      </c>
      <c r="S1541" s="76" t="s">
        <v>550</v>
      </c>
      <c r="T1541" s="76" t="s">
        <v>560</v>
      </c>
    </row>
    <row r="1542" spans="18:20" x14ac:dyDescent="0.25">
      <c r="R1542" s="76" t="s">
        <v>1931</v>
      </c>
      <c r="S1542" s="76" t="s">
        <v>550</v>
      </c>
      <c r="T1542" s="76" t="s">
        <v>560</v>
      </c>
    </row>
    <row r="1543" spans="18:20" x14ac:dyDescent="0.25">
      <c r="R1543" s="76" t="s">
        <v>1932</v>
      </c>
      <c r="S1543" s="76" t="s">
        <v>550</v>
      </c>
      <c r="T1543" s="76" t="s">
        <v>560</v>
      </c>
    </row>
    <row r="1544" spans="18:20" x14ac:dyDescent="0.25">
      <c r="R1544" s="76" t="s">
        <v>1933</v>
      </c>
      <c r="S1544" s="76" t="s">
        <v>550</v>
      </c>
      <c r="T1544" s="76" t="s">
        <v>560</v>
      </c>
    </row>
    <row r="1545" spans="18:20" x14ac:dyDescent="0.25">
      <c r="R1545" s="76" t="s">
        <v>1934</v>
      </c>
      <c r="S1545" s="76" t="s">
        <v>550</v>
      </c>
      <c r="T1545" s="76" t="s">
        <v>560</v>
      </c>
    </row>
    <row r="1546" spans="18:20" x14ac:dyDescent="0.25">
      <c r="R1546" s="76" t="s">
        <v>1935</v>
      </c>
      <c r="S1546" s="76" t="s">
        <v>550</v>
      </c>
      <c r="T1546" s="76" t="s">
        <v>560</v>
      </c>
    </row>
    <row r="1547" spans="18:20" x14ac:dyDescent="0.25">
      <c r="R1547" s="76" t="s">
        <v>1936</v>
      </c>
      <c r="S1547" s="76" t="s">
        <v>550</v>
      </c>
      <c r="T1547" s="76" t="s">
        <v>560</v>
      </c>
    </row>
    <row r="1548" spans="18:20" x14ac:dyDescent="0.25">
      <c r="R1548" s="76" t="s">
        <v>1937</v>
      </c>
      <c r="S1548" s="76" t="s">
        <v>550</v>
      </c>
      <c r="T1548" s="76" t="s">
        <v>560</v>
      </c>
    </row>
    <row r="1549" spans="18:20" x14ac:dyDescent="0.25">
      <c r="R1549" s="76" t="s">
        <v>1938</v>
      </c>
      <c r="S1549" s="76" t="s">
        <v>550</v>
      </c>
      <c r="T1549" s="76" t="s">
        <v>560</v>
      </c>
    </row>
    <row r="1550" spans="18:20" x14ac:dyDescent="0.25">
      <c r="R1550" s="76" t="s">
        <v>1939</v>
      </c>
      <c r="S1550" s="76" t="s">
        <v>550</v>
      </c>
      <c r="T1550" s="76" t="s">
        <v>560</v>
      </c>
    </row>
    <row r="1551" spans="18:20" x14ac:dyDescent="0.25">
      <c r="R1551" s="76" t="s">
        <v>1940</v>
      </c>
      <c r="S1551" s="76" t="s">
        <v>550</v>
      </c>
      <c r="T1551" s="76" t="s">
        <v>560</v>
      </c>
    </row>
    <row r="1552" spans="18:20" x14ac:dyDescent="0.25">
      <c r="R1552" s="76" t="s">
        <v>1941</v>
      </c>
      <c r="S1552" s="76" t="s">
        <v>550</v>
      </c>
      <c r="T1552" s="76" t="s">
        <v>560</v>
      </c>
    </row>
    <row r="1553" spans="18:20" x14ac:dyDescent="0.25">
      <c r="R1553" s="76" t="s">
        <v>1942</v>
      </c>
      <c r="S1553" s="76" t="s">
        <v>550</v>
      </c>
      <c r="T1553" s="76" t="s">
        <v>560</v>
      </c>
    </row>
    <row r="1554" spans="18:20" x14ac:dyDescent="0.25">
      <c r="R1554" s="76" t="s">
        <v>1943</v>
      </c>
      <c r="S1554" s="76" t="s">
        <v>550</v>
      </c>
      <c r="T1554" s="76" t="s">
        <v>560</v>
      </c>
    </row>
    <row r="1555" spans="18:20" x14ac:dyDescent="0.25">
      <c r="R1555" s="76" t="s">
        <v>1944</v>
      </c>
      <c r="S1555" s="76" t="s">
        <v>550</v>
      </c>
      <c r="T1555" s="76" t="s">
        <v>560</v>
      </c>
    </row>
    <row r="1556" spans="18:20" x14ac:dyDescent="0.25">
      <c r="R1556" s="76" t="s">
        <v>1945</v>
      </c>
      <c r="S1556" s="76" t="s">
        <v>550</v>
      </c>
      <c r="T1556" s="76" t="s">
        <v>560</v>
      </c>
    </row>
    <row r="1557" spans="18:20" x14ac:dyDescent="0.25">
      <c r="R1557" s="76" t="s">
        <v>1946</v>
      </c>
      <c r="S1557" s="76" t="s">
        <v>550</v>
      </c>
      <c r="T1557" s="76" t="s">
        <v>560</v>
      </c>
    </row>
    <row r="1558" spans="18:20" x14ac:dyDescent="0.25">
      <c r="R1558" s="76" t="s">
        <v>1947</v>
      </c>
      <c r="S1558" s="76" t="s">
        <v>550</v>
      </c>
      <c r="T1558" s="76" t="s">
        <v>560</v>
      </c>
    </row>
    <row r="1559" spans="18:20" x14ac:dyDescent="0.25">
      <c r="R1559" s="76" t="s">
        <v>1948</v>
      </c>
      <c r="S1559" s="76" t="s">
        <v>550</v>
      </c>
      <c r="T1559" s="76" t="s">
        <v>560</v>
      </c>
    </row>
    <row r="1560" spans="18:20" x14ac:dyDescent="0.25">
      <c r="R1560" s="76" t="s">
        <v>1949</v>
      </c>
      <c r="S1560" s="76" t="s">
        <v>550</v>
      </c>
      <c r="T1560" s="76" t="s">
        <v>560</v>
      </c>
    </row>
    <row r="1561" spans="18:20" x14ac:dyDescent="0.25">
      <c r="R1561" s="76" t="s">
        <v>1950</v>
      </c>
      <c r="S1561" s="76" t="s">
        <v>550</v>
      </c>
      <c r="T1561" s="76" t="s">
        <v>560</v>
      </c>
    </row>
    <row r="1562" spans="18:20" x14ac:dyDescent="0.25">
      <c r="R1562" s="76" t="s">
        <v>1951</v>
      </c>
      <c r="S1562" s="76" t="s">
        <v>550</v>
      </c>
      <c r="T1562" s="76" t="s">
        <v>560</v>
      </c>
    </row>
    <row r="1563" spans="18:20" x14ac:dyDescent="0.25">
      <c r="R1563" s="76" t="s">
        <v>1952</v>
      </c>
      <c r="S1563" s="76" t="s">
        <v>550</v>
      </c>
      <c r="T1563" s="76" t="s">
        <v>560</v>
      </c>
    </row>
    <row r="1564" spans="18:20" x14ac:dyDescent="0.25">
      <c r="R1564" s="76" t="s">
        <v>1953</v>
      </c>
      <c r="S1564" s="76" t="s">
        <v>550</v>
      </c>
      <c r="T1564" s="76" t="s">
        <v>560</v>
      </c>
    </row>
    <row r="1565" spans="18:20" x14ac:dyDescent="0.25">
      <c r="R1565" s="76" t="s">
        <v>1954</v>
      </c>
      <c r="S1565" s="76" t="s">
        <v>550</v>
      </c>
      <c r="T1565" s="76" t="s">
        <v>560</v>
      </c>
    </row>
    <row r="1566" spans="18:20" x14ac:dyDescent="0.25">
      <c r="R1566" s="76" t="s">
        <v>1955</v>
      </c>
      <c r="S1566" s="76" t="s">
        <v>550</v>
      </c>
      <c r="T1566" s="76" t="s">
        <v>560</v>
      </c>
    </row>
    <row r="1567" spans="18:20" x14ac:dyDescent="0.25">
      <c r="R1567" s="76" t="s">
        <v>1956</v>
      </c>
      <c r="S1567" s="76" t="s">
        <v>550</v>
      </c>
      <c r="T1567" s="76" t="s">
        <v>560</v>
      </c>
    </row>
    <row r="1568" spans="18:20" x14ac:dyDescent="0.25">
      <c r="R1568" s="76" t="s">
        <v>1957</v>
      </c>
      <c r="S1568" s="76" t="s">
        <v>550</v>
      </c>
      <c r="T1568" s="76" t="s">
        <v>560</v>
      </c>
    </row>
    <row r="1569" spans="18:20" x14ac:dyDescent="0.25">
      <c r="R1569" s="76" t="s">
        <v>1958</v>
      </c>
      <c r="S1569" s="76" t="s">
        <v>550</v>
      </c>
      <c r="T1569" s="76" t="s">
        <v>560</v>
      </c>
    </row>
    <row r="1570" spans="18:20" x14ac:dyDescent="0.25">
      <c r="R1570" s="76" t="s">
        <v>1959</v>
      </c>
      <c r="S1570" s="76" t="s">
        <v>550</v>
      </c>
      <c r="T1570" s="76" t="s">
        <v>560</v>
      </c>
    </row>
    <row r="1571" spans="18:20" x14ac:dyDescent="0.25">
      <c r="R1571" s="76" t="s">
        <v>1960</v>
      </c>
      <c r="S1571" s="76" t="s">
        <v>550</v>
      </c>
      <c r="T1571" s="76" t="s">
        <v>560</v>
      </c>
    </row>
    <row r="1572" spans="18:20" x14ac:dyDescent="0.25">
      <c r="R1572" s="76" t="s">
        <v>1961</v>
      </c>
      <c r="S1572" s="76" t="s">
        <v>550</v>
      </c>
      <c r="T1572" s="76" t="s">
        <v>560</v>
      </c>
    </row>
    <row r="1573" spans="18:20" x14ac:dyDescent="0.25">
      <c r="R1573" s="76" t="s">
        <v>1962</v>
      </c>
      <c r="S1573" s="76" t="s">
        <v>550</v>
      </c>
      <c r="T1573" s="76" t="s">
        <v>560</v>
      </c>
    </row>
    <row r="1574" spans="18:20" x14ac:dyDescent="0.25">
      <c r="R1574" s="76" t="s">
        <v>1963</v>
      </c>
      <c r="S1574" s="76" t="s">
        <v>550</v>
      </c>
      <c r="T1574" s="76" t="s">
        <v>560</v>
      </c>
    </row>
    <row r="1575" spans="18:20" x14ac:dyDescent="0.25">
      <c r="R1575" s="76" t="s">
        <v>1964</v>
      </c>
      <c r="S1575" s="76" t="s">
        <v>550</v>
      </c>
      <c r="T1575" s="76" t="s">
        <v>560</v>
      </c>
    </row>
    <row r="1576" spans="18:20" x14ac:dyDescent="0.25">
      <c r="R1576" s="76" t="s">
        <v>1965</v>
      </c>
      <c r="S1576" s="76" t="s">
        <v>550</v>
      </c>
      <c r="T1576" s="76" t="s">
        <v>560</v>
      </c>
    </row>
    <row r="1577" spans="18:20" x14ac:dyDescent="0.25">
      <c r="R1577" s="76" t="s">
        <v>1966</v>
      </c>
      <c r="S1577" s="76" t="s">
        <v>550</v>
      </c>
      <c r="T1577" s="76" t="s">
        <v>560</v>
      </c>
    </row>
    <row r="1578" spans="18:20" x14ac:dyDescent="0.25">
      <c r="R1578" s="76" t="s">
        <v>1967</v>
      </c>
      <c r="S1578" s="76" t="s">
        <v>550</v>
      </c>
      <c r="T1578" s="76" t="s">
        <v>560</v>
      </c>
    </row>
    <row r="1579" spans="18:20" x14ac:dyDescent="0.25">
      <c r="R1579" s="76" t="s">
        <v>1968</v>
      </c>
      <c r="S1579" s="76" t="s">
        <v>550</v>
      </c>
      <c r="T1579" s="76" t="s">
        <v>560</v>
      </c>
    </row>
    <row r="1580" spans="18:20" x14ac:dyDescent="0.25">
      <c r="R1580" s="76" t="s">
        <v>1969</v>
      </c>
      <c r="S1580" s="76" t="s">
        <v>550</v>
      </c>
      <c r="T1580" s="76" t="s">
        <v>560</v>
      </c>
    </row>
    <row r="1581" spans="18:20" x14ac:dyDescent="0.25">
      <c r="R1581" s="76" t="s">
        <v>1970</v>
      </c>
      <c r="S1581" s="76" t="s">
        <v>550</v>
      </c>
      <c r="T1581" s="76" t="s">
        <v>560</v>
      </c>
    </row>
    <row r="1582" spans="18:20" x14ac:dyDescent="0.25">
      <c r="R1582" s="76" t="s">
        <v>1971</v>
      </c>
      <c r="S1582" s="76" t="s">
        <v>550</v>
      </c>
      <c r="T1582" s="76" t="s">
        <v>560</v>
      </c>
    </row>
    <row r="1583" spans="18:20" x14ac:dyDescent="0.25">
      <c r="R1583" s="76" t="s">
        <v>1972</v>
      </c>
      <c r="S1583" s="76" t="s">
        <v>550</v>
      </c>
      <c r="T1583" s="76" t="s">
        <v>560</v>
      </c>
    </row>
    <row r="1584" spans="18:20" x14ac:dyDescent="0.25">
      <c r="R1584" s="76" t="s">
        <v>1973</v>
      </c>
      <c r="S1584" s="76" t="s">
        <v>550</v>
      </c>
      <c r="T1584" s="76" t="s">
        <v>560</v>
      </c>
    </row>
    <row r="1585" spans="18:20" x14ac:dyDescent="0.25">
      <c r="R1585" s="76" t="s">
        <v>1974</v>
      </c>
      <c r="S1585" s="76" t="s">
        <v>550</v>
      </c>
      <c r="T1585" s="76" t="s">
        <v>560</v>
      </c>
    </row>
    <row r="1586" spans="18:20" x14ac:dyDescent="0.25">
      <c r="R1586" s="76" t="s">
        <v>1975</v>
      </c>
      <c r="S1586" s="76" t="s">
        <v>550</v>
      </c>
      <c r="T1586" s="76" t="s">
        <v>560</v>
      </c>
    </row>
    <row r="1587" spans="18:20" x14ac:dyDescent="0.25">
      <c r="R1587" s="76" t="s">
        <v>1976</v>
      </c>
      <c r="S1587" s="76" t="s">
        <v>550</v>
      </c>
      <c r="T1587" s="76" t="s">
        <v>560</v>
      </c>
    </row>
    <row r="1588" spans="18:20" x14ac:dyDescent="0.25">
      <c r="R1588" s="76" t="s">
        <v>1977</v>
      </c>
      <c r="S1588" s="76" t="s">
        <v>550</v>
      </c>
      <c r="T1588" s="76" t="s">
        <v>560</v>
      </c>
    </row>
    <row r="1589" spans="18:20" x14ac:dyDescent="0.25">
      <c r="R1589" s="76" t="s">
        <v>1978</v>
      </c>
      <c r="S1589" s="76" t="s">
        <v>550</v>
      </c>
      <c r="T1589" s="76" t="s">
        <v>560</v>
      </c>
    </row>
    <row r="1590" spans="18:20" x14ac:dyDescent="0.25">
      <c r="R1590" s="76" t="s">
        <v>1979</v>
      </c>
      <c r="S1590" s="76" t="s">
        <v>550</v>
      </c>
      <c r="T1590" s="76" t="s">
        <v>560</v>
      </c>
    </row>
    <row r="1591" spans="18:20" x14ac:dyDescent="0.25">
      <c r="R1591" s="76" t="s">
        <v>1980</v>
      </c>
      <c r="S1591" s="76" t="s">
        <v>550</v>
      </c>
      <c r="T1591" s="76" t="s">
        <v>560</v>
      </c>
    </row>
    <row r="1592" spans="18:20" x14ac:dyDescent="0.25">
      <c r="R1592" s="76" t="s">
        <v>1981</v>
      </c>
      <c r="S1592" s="76" t="s">
        <v>550</v>
      </c>
      <c r="T1592" s="76" t="s">
        <v>560</v>
      </c>
    </row>
    <row r="1593" spans="18:20" x14ac:dyDescent="0.25">
      <c r="R1593" s="76" t="s">
        <v>1982</v>
      </c>
      <c r="S1593" s="76" t="s">
        <v>550</v>
      </c>
      <c r="T1593" s="76" t="s">
        <v>560</v>
      </c>
    </row>
    <row r="1594" spans="18:20" x14ac:dyDescent="0.25">
      <c r="R1594" s="76" t="s">
        <v>1983</v>
      </c>
      <c r="S1594" s="76" t="s">
        <v>550</v>
      </c>
      <c r="T1594" s="76" t="s">
        <v>560</v>
      </c>
    </row>
    <row r="1595" spans="18:20" x14ac:dyDescent="0.25">
      <c r="R1595" s="76" t="s">
        <v>1984</v>
      </c>
      <c r="S1595" s="76" t="s">
        <v>550</v>
      </c>
      <c r="T1595" s="76" t="s">
        <v>560</v>
      </c>
    </row>
    <row r="1596" spans="18:20" x14ac:dyDescent="0.25">
      <c r="R1596" s="76" t="s">
        <v>1985</v>
      </c>
      <c r="S1596" s="76" t="s">
        <v>550</v>
      </c>
      <c r="T1596" s="76" t="s">
        <v>560</v>
      </c>
    </row>
    <row r="1597" spans="18:20" x14ac:dyDescent="0.25">
      <c r="R1597" s="76" t="s">
        <v>1986</v>
      </c>
      <c r="S1597" s="76" t="s">
        <v>550</v>
      </c>
      <c r="T1597" s="76" t="s">
        <v>560</v>
      </c>
    </row>
    <row r="1598" spans="18:20" x14ac:dyDescent="0.25">
      <c r="R1598" s="76" t="s">
        <v>1987</v>
      </c>
      <c r="S1598" s="76" t="s">
        <v>550</v>
      </c>
      <c r="T1598" s="76" t="s">
        <v>560</v>
      </c>
    </row>
    <row r="1599" spans="18:20" x14ac:dyDescent="0.25">
      <c r="R1599" s="76" t="s">
        <v>1988</v>
      </c>
      <c r="S1599" s="76" t="s">
        <v>550</v>
      </c>
      <c r="T1599" s="76" t="s">
        <v>560</v>
      </c>
    </row>
    <row r="1600" spans="18:20" x14ac:dyDescent="0.25">
      <c r="R1600" s="76" t="s">
        <v>1989</v>
      </c>
      <c r="S1600" s="76" t="s">
        <v>550</v>
      </c>
      <c r="T1600" s="76" t="s">
        <v>560</v>
      </c>
    </row>
    <row r="1601" spans="18:20" x14ac:dyDescent="0.25">
      <c r="R1601" s="76" t="s">
        <v>1990</v>
      </c>
      <c r="S1601" s="76" t="s">
        <v>550</v>
      </c>
      <c r="T1601" s="76" t="s">
        <v>560</v>
      </c>
    </row>
    <row r="1602" spans="18:20" x14ac:dyDescent="0.25">
      <c r="R1602" s="76" t="s">
        <v>1991</v>
      </c>
      <c r="S1602" s="76" t="s">
        <v>550</v>
      </c>
      <c r="T1602" s="76" t="s">
        <v>560</v>
      </c>
    </row>
    <row r="1603" spans="18:20" x14ac:dyDescent="0.25">
      <c r="R1603" s="76" t="s">
        <v>1992</v>
      </c>
      <c r="S1603" s="76" t="s">
        <v>550</v>
      </c>
      <c r="T1603" s="76" t="s">
        <v>560</v>
      </c>
    </row>
    <row r="1604" spans="18:20" x14ac:dyDescent="0.25">
      <c r="R1604" s="76" t="s">
        <v>1993</v>
      </c>
      <c r="S1604" s="76" t="s">
        <v>550</v>
      </c>
      <c r="T1604" s="76" t="s">
        <v>560</v>
      </c>
    </row>
    <row r="1605" spans="18:20" x14ac:dyDescent="0.25">
      <c r="R1605" s="76" t="s">
        <v>1994</v>
      </c>
      <c r="S1605" s="76" t="s">
        <v>550</v>
      </c>
      <c r="T1605" s="76" t="s">
        <v>560</v>
      </c>
    </row>
    <row r="1606" spans="18:20" x14ac:dyDescent="0.25">
      <c r="R1606" s="76" t="s">
        <v>1995</v>
      </c>
      <c r="S1606" s="76" t="s">
        <v>550</v>
      </c>
      <c r="T1606" s="76" t="s">
        <v>560</v>
      </c>
    </row>
    <row r="1607" spans="18:20" x14ac:dyDescent="0.25">
      <c r="R1607" s="76" t="s">
        <v>1996</v>
      </c>
      <c r="S1607" s="76" t="s">
        <v>550</v>
      </c>
      <c r="T1607" s="76" t="s">
        <v>560</v>
      </c>
    </row>
    <row r="1608" spans="18:20" x14ac:dyDescent="0.25">
      <c r="R1608" s="76" t="s">
        <v>1997</v>
      </c>
      <c r="S1608" s="76" t="s">
        <v>550</v>
      </c>
      <c r="T1608" s="76" t="s">
        <v>560</v>
      </c>
    </row>
    <row r="1609" spans="18:20" x14ac:dyDescent="0.25">
      <c r="R1609" s="76" t="s">
        <v>1998</v>
      </c>
      <c r="S1609" s="76" t="s">
        <v>550</v>
      </c>
      <c r="T1609" s="76" t="s">
        <v>560</v>
      </c>
    </row>
    <row r="1610" spans="18:20" x14ac:dyDescent="0.25">
      <c r="R1610" s="76" t="s">
        <v>1999</v>
      </c>
      <c r="S1610" s="76" t="s">
        <v>550</v>
      </c>
      <c r="T1610" s="76" t="s">
        <v>560</v>
      </c>
    </row>
    <row r="1611" spans="18:20" x14ac:dyDescent="0.25">
      <c r="R1611" s="76" t="s">
        <v>2000</v>
      </c>
      <c r="S1611" s="76" t="s">
        <v>550</v>
      </c>
      <c r="T1611" s="76" t="s">
        <v>560</v>
      </c>
    </row>
    <row r="1612" spans="18:20" x14ac:dyDescent="0.25">
      <c r="R1612" s="76" t="s">
        <v>2001</v>
      </c>
      <c r="S1612" s="76" t="s">
        <v>550</v>
      </c>
      <c r="T1612" s="76" t="s">
        <v>560</v>
      </c>
    </row>
    <row r="1613" spans="18:20" x14ac:dyDescent="0.25">
      <c r="R1613" s="76" t="s">
        <v>2002</v>
      </c>
      <c r="S1613" s="76" t="s">
        <v>550</v>
      </c>
      <c r="T1613" s="76" t="s">
        <v>560</v>
      </c>
    </row>
    <row r="1614" spans="18:20" x14ac:dyDescent="0.25">
      <c r="R1614" s="76" t="s">
        <v>2003</v>
      </c>
      <c r="S1614" s="76" t="s">
        <v>550</v>
      </c>
      <c r="T1614" s="76" t="s">
        <v>560</v>
      </c>
    </row>
    <row r="1615" spans="18:20" x14ac:dyDescent="0.25">
      <c r="R1615" s="76" t="s">
        <v>2004</v>
      </c>
      <c r="S1615" s="76" t="s">
        <v>550</v>
      </c>
      <c r="T1615" s="76" t="s">
        <v>560</v>
      </c>
    </row>
    <row r="1616" spans="18:20" x14ac:dyDescent="0.25">
      <c r="R1616" s="76" t="s">
        <v>2005</v>
      </c>
      <c r="S1616" s="76" t="s">
        <v>550</v>
      </c>
      <c r="T1616" s="76" t="s">
        <v>560</v>
      </c>
    </row>
    <row r="1617" spans="18:20" x14ac:dyDescent="0.25">
      <c r="R1617" s="76" t="s">
        <v>2006</v>
      </c>
      <c r="S1617" s="76" t="s">
        <v>550</v>
      </c>
      <c r="T1617" s="76" t="s">
        <v>560</v>
      </c>
    </row>
    <row r="1618" spans="18:20" x14ac:dyDescent="0.25">
      <c r="R1618" s="76" t="s">
        <v>2007</v>
      </c>
      <c r="S1618" s="76" t="s">
        <v>550</v>
      </c>
      <c r="T1618" s="76" t="s">
        <v>560</v>
      </c>
    </row>
    <row r="1619" spans="18:20" x14ac:dyDescent="0.25">
      <c r="R1619" s="76" t="s">
        <v>2008</v>
      </c>
      <c r="S1619" s="76" t="s">
        <v>550</v>
      </c>
      <c r="T1619" s="76" t="s">
        <v>560</v>
      </c>
    </row>
    <row r="1620" spans="18:20" x14ac:dyDescent="0.25">
      <c r="R1620" s="76" t="s">
        <v>2009</v>
      </c>
      <c r="S1620" s="76" t="s">
        <v>550</v>
      </c>
      <c r="T1620" s="76" t="s">
        <v>560</v>
      </c>
    </row>
    <row r="1621" spans="18:20" x14ac:dyDescent="0.25">
      <c r="R1621" s="76" t="s">
        <v>2010</v>
      </c>
      <c r="S1621" s="76" t="s">
        <v>550</v>
      </c>
      <c r="T1621" s="76" t="s">
        <v>560</v>
      </c>
    </row>
    <row r="1622" spans="18:20" x14ac:dyDescent="0.25">
      <c r="R1622" s="76" t="s">
        <v>2011</v>
      </c>
      <c r="S1622" s="76" t="s">
        <v>550</v>
      </c>
      <c r="T1622" s="76" t="s">
        <v>560</v>
      </c>
    </row>
    <row r="1623" spans="18:20" x14ac:dyDescent="0.25">
      <c r="R1623" s="76" t="s">
        <v>2012</v>
      </c>
      <c r="S1623" s="76" t="s">
        <v>550</v>
      </c>
      <c r="T1623" s="76" t="s">
        <v>560</v>
      </c>
    </row>
    <row r="1624" spans="18:20" x14ac:dyDescent="0.25">
      <c r="R1624" s="76" t="s">
        <v>2013</v>
      </c>
      <c r="S1624" s="76" t="s">
        <v>550</v>
      </c>
      <c r="T1624" s="76" t="s">
        <v>560</v>
      </c>
    </row>
    <row r="1625" spans="18:20" x14ac:dyDescent="0.25">
      <c r="R1625" s="76" t="s">
        <v>2014</v>
      </c>
      <c r="S1625" s="76" t="s">
        <v>550</v>
      </c>
      <c r="T1625" s="76" t="s">
        <v>560</v>
      </c>
    </row>
    <row r="1626" spans="18:20" x14ac:dyDescent="0.25">
      <c r="R1626" s="76" t="s">
        <v>2015</v>
      </c>
      <c r="S1626" s="76" t="s">
        <v>550</v>
      </c>
      <c r="T1626" s="76" t="s">
        <v>560</v>
      </c>
    </row>
    <row r="1627" spans="18:20" x14ac:dyDescent="0.25">
      <c r="R1627" s="76" t="s">
        <v>2016</v>
      </c>
      <c r="S1627" s="76" t="s">
        <v>550</v>
      </c>
      <c r="T1627" s="76" t="s">
        <v>560</v>
      </c>
    </row>
    <row r="1628" spans="18:20" x14ac:dyDescent="0.25">
      <c r="R1628" s="76" t="s">
        <v>2017</v>
      </c>
      <c r="S1628" s="76" t="s">
        <v>550</v>
      </c>
      <c r="T1628" s="76" t="s">
        <v>560</v>
      </c>
    </row>
    <row r="1629" spans="18:20" x14ac:dyDescent="0.25">
      <c r="R1629" s="76" t="s">
        <v>2018</v>
      </c>
      <c r="S1629" s="76" t="s">
        <v>550</v>
      </c>
      <c r="T1629" s="76" t="s">
        <v>560</v>
      </c>
    </row>
    <row r="1630" spans="18:20" x14ac:dyDescent="0.25">
      <c r="R1630" s="76" t="s">
        <v>2019</v>
      </c>
      <c r="S1630" s="76" t="s">
        <v>550</v>
      </c>
      <c r="T1630" s="76" t="s">
        <v>560</v>
      </c>
    </row>
    <row r="1631" spans="18:20" x14ac:dyDescent="0.25">
      <c r="R1631" s="76" t="s">
        <v>2020</v>
      </c>
      <c r="S1631" s="76" t="s">
        <v>550</v>
      </c>
      <c r="T1631" s="76" t="s">
        <v>560</v>
      </c>
    </row>
    <row r="1632" spans="18:20" x14ac:dyDescent="0.25">
      <c r="R1632" s="76" t="s">
        <v>2021</v>
      </c>
      <c r="S1632" s="76" t="s">
        <v>550</v>
      </c>
      <c r="T1632" s="76" t="s">
        <v>560</v>
      </c>
    </row>
    <row r="1633" spans="18:20" x14ac:dyDescent="0.25">
      <c r="R1633" s="76" t="s">
        <v>2022</v>
      </c>
      <c r="S1633" s="76" t="s">
        <v>550</v>
      </c>
      <c r="T1633" s="76" t="s">
        <v>560</v>
      </c>
    </row>
    <row r="1634" spans="18:20" x14ac:dyDescent="0.25">
      <c r="R1634" s="76" t="s">
        <v>2023</v>
      </c>
      <c r="S1634" s="76" t="s">
        <v>550</v>
      </c>
      <c r="T1634" s="76" t="s">
        <v>560</v>
      </c>
    </row>
    <row r="1635" spans="18:20" x14ac:dyDescent="0.25">
      <c r="R1635" s="76" t="s">
        <v>2024</v>
      </c>
      <c r="S1635" s="76" t="s">
        <v>550</v>
      </c>
      <c r="T1635" s="76" t="s">
        <v>560</v>
      </c>
    </row>
    <row r="1636" spans="18:20" x14ac:dyDescent="0.25">
      <c r="R1636" s="76" t="s">
        <v>2025</v>
      </c>
      <c r="S1636" s="76" t="s">
        <v>550</v>
      </c>
      <c r="T1636" s="76" t="s">
        <v>560</v>
      </c>
    </row>
    <row r="1637" spans="18:20" x14ac:dyDescent="0.25">
      <c r="R1637" s="76" t="s">
        <v>2026</v>
      </c>
      <c r="S1637" s="76" t="s">
        <v>550</v>
      </c>
      <c r="T1637" s="76" t="s">
        <v>560</v>
      </c>
    </row>
    <row r="1638" spans="18:20" x14ac:dyDescent="0.25">
      <c r="R1638" s="76" t="s">
        <v>2027</v>
      </c>
      <c r="S1638" s="76" t="s">
        <v>550</v>
      </c>
      <c r="T1638" s="76" t="s">
        <v>560</v>
      </c>
    </row>
    <row r="1639" spans="18:20" x14ac:dyDescent="0.25">
      <c r="R1639" s="76" t="s">
        <v>2028</v>
      </c>
      <c r="S1639" s="76" t="s">
        <v>550</v>
      </c>
      <c r="T1639" s="76" t="s">
        <v>560</v>
      </c>
    </row>
    <row r="1640" spans="18:20" x14ac:dyDescent="0.25">
      <c r="R1640" s="76" t="s">
        <v>2029</v>
      </c>
      <c r="S1640" s="76" t="s">
        <v>550</v>
      </c>
      <c r="T1640" s="76" t="s">
        <v>560</v>
      </c>
    </row>
    <row r="1641" spans="18:20" x14ac:dyDescent="0.25">
      <c r="R1641" s="76" t="s">
        <v>2030</v>
      </c>
      <c r="S1641" s="76" t="s">
        <v>550</v>
      </c>
      <c r="T1641" s="76" t="s">
        <v>560</v>
      </c>
    </row>
    <row r="1642" spans="18:20" x14ac:dyDescent="0.25">
      <c r="R1642" s="76" t="s">
        <v>2031</v>
      </c>
      <c r="S1642" s="76" t="s">
        <v>550</v>
      </c>
      <c r="T1642" s="76" t="s">
        <v>560</v>
      </c>
    </row>
    <row r="1643" spans="18:20" x14ac:dyDescent="0.25">
      <c r="R1643" s="76" t="s">
        <v>2032</v>
      </c>
      <c r="S1643" s="76" t="s">
        <v>550</v>
      </c>
      <c r="T1643" s="76" t="s">
        <v>560</v>
      </c>
    </row>
    <row r="1644" spans="18:20" x14ac:dyDescent="0.25">
      <c r="R1644" s="76" t="s">
        <v>2033</v>
      </c>
      <c r="S1644" s="76" t="s">
        <v>550</v>
      </c>
      <c r="T1644" s="76" t="s">
        <v>560</v>
      </c>
    </row>
    <row r="1645" spans="18:20" x14ac:dyDescent="0.25">
      <c r="R1645" s="76" t="s">
        <v>2034</v>
      </c>
      <c r="S1645" s="76" t="s">
        <v>550</v>
      </c>
      <c r="T1645" s="76" t="s">
        <v>560</v>
      </c>
    </row>
    <row r="1646" spans="18:20" x14ac:dyDescent="0.25">
      <c r="R1646" s="76" t="s">
        <v>2035</v>
      </c>
      <c r="S1646" s="76" t="s">
        <v>550</v>
      </c>
      <c r="T1646" s="76" t="s">
        <v>560</v>
      </c>
    </row>
    <row r="1647" spans="18:20" x14ac:dyDescent="0.25">
      <c r="R1647" s="76" t="s">
        <v>2036</v>
      </c>
      <c r="S1647" s="76" t="s">
        <v>550</v>
      </c>
      <c r="T1647" s="76" t="s">
        <v>560</v>
      </c>
    </row>
    <row r="1648" spans="18:20" x14ac:dyDescent="0.25">
      <c r="R1648" s="76" t="s">
        <v>2037</v>
      </c>
      <c r="S1648" s="76" t="s">
        <v>550</v>
      </c>
      <c r="T1648" s="76" t="s">
        <v>560</v>
      </c>
    </row>
    <row r="1649" spans="18:20" x14ac:dyDescent="0.25">
      <c r="R1649" s="76" t="s">
        <v>2038</v>
      </c>
      <c r="S1649" s="76" t="s">
        <v>550</v>
      </c>
      <c r="T1649" s="76" t="s">
        <v>560</v>
      </c>
    </row>
    <row r="1650" spans="18:20" x14ac:dyDescent="0.25">
      <c r="R1650" s="76" t="s">
        <v>2039</v>
      </c>
      <c r="S1650" s="76" t="s">
        <v>550</v>
      </c>
      <c r="T1650" s="76" t="s">
        <v>560</v>
      </c>
    </row>
    <row r="1651" spans="18:20" x14ac:dyDescent="0.25">
      <c r="R1651" s="76" t="s">
        <v>2040</v>
      </c>
      <c r="S1651" s="76" t="s">
        <v>550</v>
      </c>
      <c r="T1651" s="76" t="s">
        <v>560</v>
      </c>
    </row>
    <row r="1652" spans="18:20" x14ac:dyDescent="0.25">
      <c r="R1652" s="76" t="s">
        <v>2041</v>
      </c>
      <c r="S1652" s="76" t="s">
        <v>550</v>
      </c>
      <c r="T1652" s="76" t="s">
        <v>560</v>
      </c>
    </row>
    <row r="1653" spans="18:20" x14ac:dyDescent="0.25">
      <c r="R1653" s="76" t="s">
        <v>2042</v>
      </c>
      <c r="S1653" s="76" t="s">
        <v>550</v>
      </c>
      <c r="T1653" s="76" t="s">
        <v>560</v>
      </c>
    </row>
    <row r="1654" spans="18:20" x14ac:dyDescent="0.25">
      <c r="R1654" s="76" t="s">
        <v>2043</v>
      </c>
      <c r="S1654" s="76" t="s">
        <v>550</v>
      </c>
      <c r="T1654" s="76" t="s">
        <v>560</v>
      </c>
    </row>
    <row r="1655" spans="18:20" x14ac:dyDescent="0.25">
      <c r="R1655" s="76" t="s">
        <v>2044</v>
      </c>
      <c r="S1655" s="76" t="s">
        <v>550</v>
      </c>
      <c r="T1655" s="76" t="s">
        <v>560</v>
      </c>
    </row>
    <row r="1656" spans="18:20" x14ac:dyDescent="0.25">
      <c r="R1656" s="76" t="s">
        <v>2045</v>
      </c>
      <c r="S1656" s="76" t="s">
        <v>550</v>
      </c>
      <c r="T1656" s="76" t="s">
        <v>560</v>
      </c>
    </row>
    <row r="1657" spans="18:20" x14ac:dyDescent="0.25">
      <c r="R1657" s="76" t="s">
        <v>2046</v>
      </c>
      <c r="S1657" s="76" t="s">
        <v>550</v>
      </c>
      <c r="T1657" s="76" t="s">
        <v>560</v>
      </c>
    </row>
    <row r="1658" spans="18:20" x14ac:dyDescent="0.25">
      <c r="R1658" s="76" t="s">
        <v>2047</v>
      </c>
      <c r="S1658" s="76" t="s">
        <v>550</v>
      </c>
      <c r="T1658" s="76" t="s">
        <v>560</v>
      </c>
    </row>
    <row r="1659" spans="18:20" x14ac:dyDescent="0.25">
      <c r="R1659" s="76" t="s">
        <v>2048</v>
      </c>
      <c r="S1659" s="76" t="s">
        <v>550</v>
      </c>
      <c r="T1659" s="76" t="s">
        <v>560</v>
      </c>
    </row>
    <row r="1660" spans="18:20" x14ac:dyDescent="0.25">
      <c r="R1660" s="76" t="s">
        <v>2049</v>
      </c>
      <c r="S1660" s="76" t="s">
        <v>550</v>
      </c>
      <c r="T1660" s="76" t="s">
        <v>560</v>
      </c>
    </row>
    <row r="1661" spans="18:20" x14ac:dyDescent="0.25">
      <c r="R1661" s="76" t="s">
        <v>2050</v>
      </c>
      <c r="S1661" s="76" t="s">
        <v>550</v>
      </c>
      <c r="T1661" s="76" t="s">
        <v>560</v>
      </c>
    </row>
    <row r="1662" spans="18:20" x14ac:dyDescent="0.25">
      <c r="R1662" s="76" t="s">
        <v>2051</v>
      </c>
      <c r="S1662" s="76" t="s">
        <v>550</v>
      </c>
      <c r="T1662" s="76" t="s">
        <v>560</v>
      </c>
    </row>
    <row r="1663" spans="18:20" x14ac:dyDescent="0.25">
      <c r="R1663" s="76" t="s">
        <v>2052</v>
      </c>
      <c r="S1663" s="76" t="s">
        <v>550</v>
      </c>
      <c r="T1663" s="76" t="s">
        <v>560</v>
      </c>
    </row>
    <row r="1664" spans="18:20" x14ac:dyDescent="0.25">
      <c r="R1664" s="76" t="s">
        <v>2053</v>
      </c>
      <c r="S1664" s="76" t="s">
        <v>550</v>
      </c>
      <c r="T1664" s="76" t="s">
        <v>560</v>
      </c>
    </row>
    <row r="1665" spans="18:20" x14ac:dyDescent="0.25">
      <c r="R1665" s="76" t="s">
        <v>2054</v>
      </c>
      <c r="S1665" s="76" t="s">
        <v>550</v>
      </c>
      <c r="T1665" s="76" t="s">
        <v>560</v>
      </c>
    </row>
    <row r="1666" spans="18:20" x14ac:dyDescent="0.25">
      <c r="R1666" s="76" t="s">
        <v>2055</v>
      </c>
      <c r="S1666" s="76" t="s">
        <v>550</v>
      </c>
      <c r="T1666" s="76" t="s">
        <v>560</v>
      </c>
    </row>
    <row r="1667" spans="18:20" x14ac:dyDescent="0.25">
      <c r="R1667" s="76" t="s">
        <v>2056</v>
      </c>
      <c r="S1667" s="76" t="s">
        <v>550</v>
      </c>
      <c r="T1667" s="76" t="s">
        <v>560</v>
      </c>
    </row>
    <row r="1668" spans="18:20" x14ac:dyDescent="0.25">
      <c r="R1668" s="76" t="s">
        <v>2057</v>
      </c>
      <c r="S1668" s="76" t="s">
        <v>550</v>
      </c>
      <c r="T1668" s="76" t="s">
        <v>560</v>
      </c>
    </row>
    <row r="1669" spans="18:20" x14ac:dyDescent="0.25">
      <c r="R1669" s="76" t="s">
        <v>2058</v>
      </c>
      <c r="S1669" s="76" t="s">
        <v>550</v>
      </c>
      <c r="T1669" s="76" t="s">
        <v>560</v>
      </c>
    </row>
    <row r="1670" spans="18:20" x14ac:dyDescent="0.25">
      <c r="R1670" s="76" t="s">
        <v>2059</v>
      </c>
      <c r="S1670" s="76" t="s">
        <v>550</v>
      </c>
      <c r="T1670" s="76" t="s">
        <v>560</v>
      </c>
    </row>
    <row r="1671" spans="18:20" x14ac:dyDescent="0.25">
      <c r="R1671" s="76" t="s">
        <v>2060</v>
      </c>
      <c r="S1671" s="76" t="s">
        <v>550</v>
      </c>
      <c r="T1671" s="76" t="s">
        <v>560</v>
      </c>
    </row>
    <row r="1672" spans="18:20" x14ac:dyDescent="0.25">
      <c r="R1672" s="76" t="s">
        <v>2061</v>
      </c>
      <c r="S1672" s="76" t="s">
        <v>550</v>
      </c>
      <c r="T1672" s="76" t="s">
        <v>560</v>
      </c>
    </row>
    <row r="1673" spans="18:20" x14ac:dyDescent="0.25">
      <c r="R1673" s="76" t="s">
        <v>2062</v>
      </c>
      <c r="S1673" s="76" t="s">
        <v>550</v>
      </c>
      <c r="T1673" s="76" t="s">
        <v>560</v>
      </c>
    </row>
    <row r="1674" spans="18:20" x14ac:dyDescent="0.25">
      <c r="R1674" s="76" t="s">
        <v>2063</v>
      </c>
      <c r="S1674" s="76" t="s">
        <v>550</v>
      </c>
      <c r="T1674" s="76" t="s">
        <v>560</v>
      </c>
    </row>
    <row r="1675" spans="18:20" x14ac:dyDescent="0.25">
      <c r="R1675" s="76" t="s">
        <v>2064</v>
      </c>
      <c r="S1675" s="76" t="s">
        <v>543</v>
      </c>
      <c r="T1675" s="76" t="s">
        <v>560</v>
      </c>
    </row>
    <row r="1676" spans="18:20" x14ac:dyDescent="0.25">
      <c r="R1676" s="76" t="s">
        <v>2065</v>
      </c>
      <c r="S1676" s="76" t="s">
        <v>543</v>
      </c>
      <c r="T1676" s="76" t="s">
        <v>560</v>
      </c>
    </row>
    <row r="1677" spans="18:20" x14ac:dyDescent="0.25">
      <c r="R1677" s="76" t="s">
        <v>2066</v>
      </c>
      <c r="S1677" s="76" t="s">
        <v>543</v>
      </c>
      <c r="T1677" s="76" t="s">
        <v>560</v>
      </c>
    </row>
    <row r="1678" spans="18:20" x14ac:dyDescent="0.25">
      <c r="R1678" s="76" t="s">
        <v>2067</v>
      </c>
      <c r="S1678" s="76" t="s">
        <v>543</v>
      </c>
      <c r="T1678" s="76" t="s">
        <v>560</v>
      </c>
    </row>
    <row r="1679" spans="18:20" x14ac:dyDescent="0.25">
      <c r="R1679" s="76" t="s">
        <v>2068</v>
      </c>
      <c r="S1679" s="76" t="s">
        <v>543</v>
      </c>
      <c r="T1679" s="76" t="s">
        <v>560</v>
      </c>
    </row>
    <row r="1680" spans="18:20" x14ac:dyDescent="0.25">
      <c r="R1680" s="76" t="s">
        <v>2069</v>
      </c>
      <c r="S1680" s="76" t="s">
        <v>543</v>
      </c>
      <c r="T1680" s="76" t="s">
        <v>560</v>
      </c>
    </row>
    <row r="1681" spans="18:20" x14ac:dyDescent="0.25">
      <c r="R1681" s="76" t="s">
        <v>2070</v>
      </c>
      <c r="S1681" s="76" t="s">
        <v>543</v>
      </c>
      <c r="T1681" s="76" t="s">
        <v>560</v>
      </c>
    </row>
    <row r="1682" spans="18:20" x14ac:dyDescent="0.25">
      <c r="R1682" s="76" t="s">
        <v>2071</v>
      </c>
      <c r="S1682" s="76" t="s">
        <v>543</v>
      </c>
      <c r="T1682" s="76" t="s">
        <v>560</v>
      </c>
    </row>
    <row r="1683" spans="18:20" x14ac:dyDescent="0.25">
      <c r="R1683" s="76" t="s">
        <v>2072</v>
      </c>
      <c r="S1683" s="76" t="s">
        <v>543</v>
      </c>
      <c r="T1683" s="76" t="s">
        <v>560</v>
      </c>
    </row>
    <row r="1684" spans="18:20" x14ac:dyDescent="0.25">
      <c r="R1684" s="76" t="s">
        <v>2073</v>
      </c>
      <c r="S1684" s="76" t="s">
        <v>543</v>
      </c>
      <c r="T1684" s="76" t="s">
        <v>560</v>
      </c>
    </row>
    <row r="1685" spans="18:20" x14ac:dyDescent="0.25">
      <c r="R1685" s="76" t="s">
        <v>2074</v>
      </c>
      <c r="S1685" s="76" t="s">
        <v>543</v>
      </c>
      <c r="T1685" s="76" t="s">
        <v>560</v>
      </c>
    </row>
    <row r="1686" spans="18:20" x14ac:dyDescent="0.25">
      <c r="R1686" s="76" t="s">
        <v>2075</v>
      </c>
      <c r="S1686" s="76" t="s">
        <v>543</v>
      </c>
      <c r="T1686" s="76" t="s">
        <v>560</v>
      </c>
    </row>
    <row r="1687" spans="18:20" x14ac:dyDescent="0.25">
      <c r="R1687" s="76" t="s">
        <v>2076</v>
      </c>
      <c r="S1687" s="76" t="s">
        <v>543</v>
      </c>
      <c r="T1687" s="76" t="s">
        <v>560</v>
      </c>
    </row>
    <row r="1688" spans="18:20" x14ac:dyDescent="0.25">
      <c r="R1688" s="76" t="s">
        <v>2077</v>
      </c>
      <c r="S1688" s="76" t="s">
        <v>543</v>
      </c>
      <c r="T1688" s="76" t="s">
        <v>560</v>
      </c>
    </row>
    <row r="1689" spans="18:20" x14ac:dyDescent="0.25">
      <c r="R1689" s="76" t="s">
        <v>2078</v>
      </c>
      <c r="S1689" s="76" t="s">
        <v>543</v>
      </c>
      <c r="T1689" s="76" t="s">
        <v>560</v>
      </c>
    </row>
    <row r="1690" spans="18:20" x14ac:dyDescent="0.25">
      <c r="R1690" s="76" t="s">
        <v>2079</v>
      </c>
      <c r="S1690" s="76" t="s">
        <v>543</v>
      </c>
      <c r="T1690" s="76" t="s">
        <v>560</v>
      </c>
    </row>
    <row r="1691" spans="18:20" x14ac:dyDescent="0.25">
      <c r="R1691" s="76" t="s">
        <v>2080</v>
      </c>
      <c r="S1691" s="76" t="s">
        <v>543</v>
      </c>
      <c r="T1691" s="76" t="s">
        <v>560</v>
      </c>
    </row>
    <row r="1692" spans="18:20" x14ac:dyDescent="0.25">
      <c r="R1692" s="76" t="s">
        <v>2081</v>
      </c>
      <c r="S1692" s="76" t="s">
        <v>543</v>
      </c>
      <c r="T1692" s="76" t="s">
        <v>560</v>
      </c>
    </row>
    <row r="1693" spans="18:20" x14ac:dyDescent="0.25">
      <c r="R1693" s="76" t="s">
        <v>2082</v>
      </c>
      <c r="S1693" s="76" t="s">
        <v>543</v>
      </c>
      <c r="T1693" s="76" t="s">
        <v>560</v>
      </c>
    </row>
    <row r="1694" spans="18:20" x14ac:dyDescent="0.25">
      <c r="R1694" s="76" t="s">
        <v>2083</v>
      </c>
      <c r="S1694" s="76" t="s">
        <v>543</v>
      </c>
      <c r="T1694" s="76" t="s">
        <v>560</v>
      </c>
    </row>
    <row r="1695" spans="18:20" x14ac:dyDescent="0.25">
      <c r="R1695" s="76" t="s">
        <v>2084</v>
      </c>
      <c r="S1695" s="76" t="s">
        <v>543</v>
      </c>
      <c r="T1695" s="76" t="s">
        <v>560</v>
      </c>
    </row>
    <row r="1696" spans="18:20" x14ac:dyDescent="0.25">
      <c r="R1696" s="76" t="s">
        <v>2085</v>
      </c>
      <c r="S1696" s="76" t="s">
        <v>543</v>
      </c>
      <c r="T1696" s="76" t="s">
        <v>560</v>
      </c>
    </row>
    <row r="1697" spans="18:20" x14ac:dyDescent="0.25">
      <c r="R1697" s="76" t="s">
        <v>2086</v>
      </c>
      <c r="S1697" s="76" t="s">
        <v>543</v>
      </c>
      <c r="T1697" s="76" t="s">
        <v>560</v>
      </c>
    </row>
    <row r="1698" spans="18:20" x14ac:dyDescent="0.25">
      <c r="R1698" s="76" t="s">
        <v>2087</v>
      </c>
      <c r="S1698" s="76" t="s">
        <v>543</v>
      </c>
      <c r="T1698" s="76" t="s">
        <v>560</v>
      </c>
    </row>
    <row r="1699" spans="18:20" x14ac:dyDescent="0.25">
      <c r="R1699" s="76" t="s">
        <v>2088</v>
      </c>
      <c r="S1699" s="76" t="s">
        <v>543</v>
      </c>
      <c r="T1699" s="76" t="s">
        <v>560</v>
      </c>
    </row>
    <row r="1700" spans="18:20" x14ac:dyDescent="0.25">
      <c r="R1700" s="76" t="s">
        <v>2089</v>
      </c>
      <c r="S1700" s="76" t="s">
        <v>543</v>
      </c>
      <c r="T1700" s="76" t="s">
        <v>560</v>
      </c>
    </row>
    <row r="1701" spans="18:20" x14ac:dyDescent="0.25">
      <c r="R1701" s="76" t="s">
        <v>2090</v>
      </c>
      <c r="S1701" s="76" t="s">
        <v>543</v>
      </c>
      <c r="T1701" s="76" t="s">
        <v>560</v>
      </c>
    </row>
    <row r="1702" spans="18:20" x14ac:dyDescent="0.25">
      <c r="R1702" s="76" t="s">
        <v>2091</v>
      </c>
      <c r="S1702" s="76" t="s">
        <v>543</v>
      </c>
      <c r="T1702" s="76" t="s">
        <v>560</v>
      </c>
    </row>
    <row r="1703" spans="18:20" x14ac:dyDescent="0.25">
      <c r="R1703" s="76" t="s">
        <v>2092</v>
      </c>
      <c r="S1703" s="76" t="s">
        <v>543</v>
      </c>
      <c r="T1703" s="76" t="s">
        <v>560</v>
      </c>
    </row>
    <row r="1704" spans="18:20" x14ac:dyDescent="0.25">
      <c r="R1704" s="76" t="s">
        <v>2093</v>
      </c>
      <c r="S1704" s="76" t="s">
        <v>543</v>
      </c>
      <c r="T1704" s="76" t="s">
        <v>560</v>
      </c>
    </row>
    <row r="1705" spans="18:20" x14ac:dyDescent="0.25">
      <c r="R1705" s="76" t="s">
        <v>2094</v>
      </c>
      <c r="S1705" s="76" t="s">
        <v>543</v>
      </c>
      <c r="T1705" s="76" t="s">
        <v>560</v>
      </c>
    </row>
    <row r="1706" spans="18:20" x14ac:dyDescent="0.25">
      <c r="R1706" s="76" t="s">
        <v>2095</v>
      </c>
      <c r="S1706" s="76" t="s">
        <v>543</v>
      </c>
      <c r="T1706" s="76" t="s">
        <v>560</v>
      </c>
    </row>
    <row r="1707" spans="18:20" x14ac:dyDescent="0.25">
      <c r="R1707" s="76" t="s">
        <v>2096</v>
      </c>
      <c r="S1707" s="76" t="s">
        <v>543</v>
      </c>
      <c r="T1707" s="76" t="s">
        <v>560</v>
      </c>
    </row>
    <row r="1708" spans="18:20" x14ac:dyDescent="0.25">
      <c r="R1708" s="76" t="s">
        <v>2097</v>
      </c>
      <c r="S1708" s="76" t="s">
        <v>543</v>
      </c>
      <c r="T1708" s="76" t="s">
        <v>560</v>
      </c>
    </row>
    <row r="1709" spans="18:20" x14ac:dyDescent="0.25">
      <c r="R1709" s="76" t="s">
        <v>2098</v>
      </c>
      <c r="S1709" s="76" t="s">
        <v>543</v>
      </c>
      <c r="T1709" s="76" t="s">
        <v>560</v>
      </c>
    </row>
    <row r="1710" spans="18:20" x14ac:dyDescent="0.25">
      <c r="R1710" s="76" t="s">
        <v>2099</v>
      </c>
      <c r="S1710" s="76" t="s">
        <v>543</v>
      </c>
      <c r="T1710" s="76" t="s">
        <v>560</v>
      </c>
    </row>
    <row r="1711" spans="18:20" x14ac:dyDescent="0.25">
      <c r="R1711" s="76" t="s">
        <v>2100</v>
      </c>
      <c r="S1711" s="76" t="s">
        <v>543</v>
      </c>
      <c r="T1711" s="76" t="s">
        <v>560</v>
      </c>
    </row>
    <row r="1712" spans="18:20" x14ac:dyDescent="0.25">
      <c r="R1712" s="76" t="s">
        <v>2101</v>
      </c>
      <c r="S1712" s="76" t="s">
        <v>543</v>
      </c>
      <c r="T1712" s="76" t="s">
        <v>560</v>
      </c>
    </row>
    <row r="1713" spans="18:20" x14ac:dyDescent="0.25">
      <c r="R1713" s="76" t="s">
        <v>2102</v>
      </c>
      <c r="S1713" s="76" t="s">
        <v>543</v>
      </c>
      <c r="T1713" s="76" t="s">
        <v>560</v>
      </c>
    </row>
    <row r="1714" spans="18:20" x14ac:dyDescent="0.25">
      <c r="R1714" s="76" t="s">
        <v>2103</v>
      </c>
      <c r="S1714" s="76" t="s">
        <v>543</v>
      </c>
      <c r="T1714" s="76" t="s">
        <v>560</v>
      </c>
    </row>
    <row r="1715" spans="18:20" x14ac:dyDescent="0.25">
      <c r="R1715" s="76" t="s">
        <v>2104</v>
      </c>
      <c r="S1715" s="76" t="s">
        <v>543</v>
      </c>
      <c r="T1715" s="76" t="s">
        <v>560</v>
      </c>
    </row>
    <row r="1716" spans="18:20" x14ac:dyDescent="0.25">
      <c r="R1716" s="76" t="s">
        <v>2105</v>
      </c>
      <c r="S1716" s="76" t="s">
        <v>543</v>
      </c>
      <c r="T1716" s="76" t="s">
        <v>560</v>
      </c>
    </row>
    <row r="1717" spans="18:20" x14ac:dyDescent="0.25">
      <c r="R1717" s="76" t="s">
        <v>2106</v>
      </c>
      <c r="S1717" s="76" t="s">
        <v>543</v>
      </c>
      <c r="T1717" s="76" t="s">
        <v>560</v>
      </c>
    </row>
    <row r="1718" spans="18:20" x14ac:dyDescent="0.25">
      <c r="R1718" s="76" t="s">
        <v>2107</v>
      </c>
      <c r="S1718" s="76" t="s">
        <v>543</v>
      </c>
      <c r="T1718" s="76" t="s">
        <v>560</v>
      </c>
    </row>
    <row r="1719" spans="18:20" x14ac:dyDescent="0.25">
      <c r="R1719" s="76" t="s">
        <v>2108</v>
      </c>
      <c r="S1719" s="76" t="s">
        <v>543</v>
      </c>
      <c r="T1719" s="76" t="s">
        <v>560</v>
      </c>
    </row>
    <row r="1720" spans="18:20" x14ac:dyDescent="0.25">
      <c r="R1720" s="76" t="s">
        <v>2109</v>
      </c>
      <c r="S1720" s="76" t="s">
        <v>543</v>
      </c>
      <c r="T1720" s="76" t="s">
        <v>560</v>
      </c>
    </row>
    <row r="1721" spans="18:20" x14ac:dyDescent="0.25">
      <c r="R1721" s="76" t="s">
        <v>2110</v>
      </c>
      <c r="S1721" s="76" t="s">
        <v>543</v>
      </c>
      <c r="T1721" s="76" t="s">
        <v>560</v>
      </c>
    </row>
    <row r="1722" spans="18:20" x14ac:dyDescent="0.25">
      <c r="R1722" s="76" t="s">
        <v>2111</v>
      </c>
      <c r="S1722" s="76" t="s">
        <v>543</v>
      </c>
      <c r="T1722" s="76" t="s">
        <v>560</v>
      </c>
    </row>
    <row r="1723" spans="18:20" x14ac:dyDescent="0.25">
      <c r="R1723" s="76" t="s">
        <v>2112</v>
      </c>
      <c r="S1723" s="76" t="s">
        <v>543</v>
      </c>
      <c r="T1723" s="76" t="s">
        <v>560</v>
      </c>
    </row>
    <row r="1724" spans="18:20" x14ac:dyDescent="0.25">
      <c r="R1724" s="76" t="s">
        <v>2113</v>
      </c>
      <c r="S1724" s="76" t="s">
        <v>543</v>
      </c>
      <c r="T1724" s="76" t="s">
        <v>560</v>
      </c>
    </row>
    <row r="1725" spans="18:20" x14ac:dyDescent="0.25">
      <c r="R1725" s="76" t="s">
        <v>2114</v>
      </c>
      <c r="S1725" s="76" t="s">
        <v>543</v>
      </c>
      <c r="T1725" s="76" t="s">
        <v>560</v>
      </c>
    </row>
    <row r="1726" spans="18:20" x14ac:dyDescent="0.25">
      <c r="R1726" s="76" t="s">
        <v>2115</v>
      </c>
      <c r="S1726" s="76" t="s">
        <v>543</v>
      </c>
      <c r="T1726" s="76" t="s">
        <v>560</v>
      </c>
    </row>
    <row r="1727" spans="18:20" x14ac:dyDescent="0.25">
      <c r="R1727" s="76" t="s">
        <v>2116</v>
      </c>
      <c r="S1727" s="76" t="s">
        <v>543</v>
      </c>
      <c r="T1727" s="76" t="s">
        <v>560</v>
      </c>
    </row>
    <row r="1728" spans="18:20" x14ac:dyDescent="0.25">
      <c r="R1728" s="76" t="s">
        <v>2117</v>
      </c>
      <c r="S1728" s="76" t="s">
        <v>543</v>
      </c>
      <c r="T1728" s="76" t="s">
        <v>560</v>
      </c>
    </row>
    <row r="1729" spans="18:20" x14ac:dyDescent="0.25">
      <c r="R1729" s="76" t="s">
        <v>2118</v>
      </c>
      <c r="S1729" s="76" t="s">
        <v>543</v>
      </c>
      <c r="T1729" s="76" t="s">
        <v>560</v>
      </c>
    </row>
    <row r="1730" spans="18:20" x14ac:dyDescent="0.25">
      <c r="R1730" s="76" t="s">
        <v>2119</v>
      </c>
      <c r="S1730" s="76" t="s">
        <v>543</v>
      </c>
      <c r="T1730" s="76" t="s">
        <v>560</v>
      </c>
    </row>
    <row r="1731" spans="18:20" x14ac:dyDescent="0.25">
      <c r="R1731" s="76" t="s">
        <v>2120</v>
      </c>
      <c r="S1731" s="76" t="s">
        <v>543</v>
      </c>
      <c r="T1731" s="76" t="s">
        <v>560</v>
      </c>
    </row>
    <row r="1732" spans="18:20" x14ac:dyDescent="0.25">
      <c r="R1732" s="76" t="s">
        <v>2121</v>
      </c>
      <c r="S1732" s="76" t="s">
        <v>543</v>
      </c>
      <c r="T1732" s="76" t="s">
        <v>560</v>
      </c>
    </row>
    <row r="1733" spans="18:20" x14ac:dyDescent="0.25">
      <c r="R1733" s="76" t="s">
        <v>2122</v>
      </c>
      <c r="S1733" s="76" t="s">
        <v>543</v>
      </c>
      <c r="T1733" s="76" t="s">
        <v>560</v>
      </c>
    </row>
    <row r="1734" spans="18:20" x14ac:dyDescent="0.25">
      <c r="R1734" s="76" t="s">
        <v>2123</v>
      </c>
      <c r="S1734" s="76" t="s">
        <v>543</v>
      </c>
      <c r="T1734" s="76" t="s">
        <v>560</v>
      </c>
    </row>
    <row r="1735" spans="18:20" x14ac:dyDescent="0.25">
      <c r="R1735" s="76" t="s">
        <v>2124</v>
      </c>
      <c r="S1735" s="76" t="s">
        <v>543</v>
      </c>
      <c r="T1735" s="76" t="s">
        <v>560</v>
      </c>
    </row>
    <row r="1736" spans="18:20" x14ac:dyDescent="0.25">
      <c r="R1736" s="76" t="s">
        <v>2125</v>
      </c>
      <c r="S1736" s="76" t="s">
        <v>543</v>
      </c>
      <c r="T1736" s="76" t="s">
        <v>560</v>
      </c>
    </row>
    <row r="1737" spans="18:20" x14ac:dyDescent="0.25">
      <c r="R1737" s="76" t="s">
        <v>2126</v>
      </c>
      <c r="S1737" s="76" t="s">
        <v>543</v>
      </c>
      <c r="T1737" s="76" t="s">
        <v>560</v>
      </c>
    </row>
    <row r="1738" spans="18:20" x14ac:dyDescent="0.25">
      <c r="R1738" s="76" t="s">
        <v>2127</v>
      </c>
      <c r="S1738" s="76" t="s">
        <v>543</v>
      </c>
      <c r="T1738" s="76" t="s">
        <v>560</v>
      </c>
    </row>
    <row r="1739" spans="18:20" x14ac:dyDescent="0.25">
      <c r="R1739" s="76" t="s">
        <v>2128</v>
      </c>
      <c r="S1739" s="76" t="s">
        <v>543</v>
      </c>
      <c r="T1739" s="76" t="s">
        <v>560</v>
      </c>
    </row>
    <row r="1740" spans="18:20" x14ac:dyDescent="0.25">
      <c r="R1740" s="76" t="s">
        <v>2129</v>
      </c>
      <c r="S1740" s="76" t="s">
        <v>543</v>
      </c>
      <c r="T1740" s="76" t="s">
        <v>560</v>
      </c>
    </row>
    <row r="1741" spans="18:20" x14ac:dyDescent="0.25">
      <c r="R1741" s="76" t="s">
        <v>2130</v>
      </c>
      <c r="S1741" s="76" t="s">
        <v>543</v>
      </c>
      <c r="T1741" s="76" t="s">
        <v>560</v>
      </c>
    </row>
    <row r="1742" spans="18:20" x14ac:dyDescent="0.25">
      <c r="R1742" s="76" t="s">
        <v>2131</v>
      </c>
      <c r="S1742" s="76" t="s">
        <v>543</v>
      </c>
      <c r="T1742" s="76" t="s">
        <v>560</v>
      </c>
    </row>
    <row r="1743" spans="18:20" x14ac:dyDescent="0.25">
      <c r="R1743" s="76" t="s">
        <v>2132</v>
      </c>
      <c r="S1743" s="76" t="s">
        <v>543</v>
      </c>
      <c r="T1743" s="76" t="s">
        <v>560</v>
      </c>
    </row>
    <row r="1744" spans="18:20" x14ac:dyDescent="0.25">
      <c r="R1744" s="76" t="s">
        <v>2133</v>
      </c>
      <c r="S1744" s="76" t="s">
        <v>543</v>
      </c>
      <c r="T1744" s="76" t="s">
        <v>560</v>
      </c>
    </row>
    <row r="1745" spans="18:20" x14ac:dyDescent="0.25">
      <c r="R1745" s="76" t="s">
        <v>2134</v>
      </c>
      <c r="S1745" s="76" t="s">
        <v>543</v>
      </c>
      <c r="T1745" s="76" t="s">
        <v>560</v>
      </c>
    </row>
    <row r="1746" spans="18:20" x14ac:dyDescent="0.25">
      <c r="R1746" s="76" t="s">
        <v>2135</v>
      </c>
      <c r="S1746" s="76" t="s">
        <v>543</v>
      </c>
      <c r="T1746" s="76" t="s">
        <v>560</v>
      </c>
    </row>
    <row r="1747" spans="18:20" x14ac:dyDescent="0.25">
      <c r="R1747" s="76" t="s">
        <v>2136</v>
      </c>
      <c r="S1747" s="76" t="s">
        <v>543</v>
      </c>
      <c r="T1747" s="76" t="s">
        <v>560</v>
      </c>
    </row>
    <row r="1748" spans="18:20" x14ac:dyDescent="0.25">
      <c r="R1748" s="76" t="s">
        <v>2137</v>
      </c>
      <c r="S1748" s="76" t="s">
        <v>543</v>
      </c>
      <c r="T1748" s="76" t="s">
        <v>560</v>
      </c>
    </row>
    <row r="1749" spans="18:20" x14ac:dyDescent="0.25">
      <c r="R1749" s="76" t="s">
        <v>2138</v>
      </c>
      <c r="S1749" s="76" t="s">
        <v>543</v>
      </c>
      <c r="T1749" s="76" t="s">
        <v>560</v>
      </c>
    </row>
    <row r="1750" spans="18:20" x14ac:dyDescent="0.25">
      <c r="R1750" s="76" t="s">
        <v>2139</v>
      </c>
      <c r="S1750" s="76" t="s">
        <v>543</v>
      </c>
      <c r="T1750" s="76" t="s">
        <v>560</v>
      </c>
    </row>
    <row r="1751" spans="18:20" x14ac:dyDescent="0.25">
      <c r="R1751" s="76" t="s">
        <v>2140</v>
      </c>
      <c r="S1751" s="76" t="s">
        <v>543</v>
      </c>
      <c r="T1751" s="76" t="s">
        <v>560</v>
      </c>
    </row>
    <row r="1752" spans="18:20" x14ac:dyDescent="0.25">
      <c r="R1752" s="76" t="s">
        <v>2141</v>
      </c>
      <c r="S1752" s="76" t="s">
        <v>543</v>
      </c>
      <c r="T1752" s="76" t="s">
        <v>560</v>
      </c>
    </row>
    <row r="1753" spans="18:20" x14ac:dyDescent="0.25">
      <c r="R1753" s="76" t="s">
        <v>2142</v>
      </c>
      <c r="S1753" s="76" t="s">
        <v>543</v>
      </c>
      <c r="T1753" s="76" t="s">
        <v>560</v>
      </c>
    </row>
    <row r="1754" spans="18:20" x14ac:dyDescent="0.25">
      <c r="R1754" s="76" t="s">
        <v>2143</v>
      </c>
      <c r="S1754" s="76" t="s">
        <v>543</v>
      </c>
      <c r="T1754" s="76" t="s">
        <v>560</v>
      </c>
    </row>
    <row r="1755" spans="18:20" x14ac:dyDescent="0.25">
      <c r="R1755" s="76" t="s">
        <v>2144</v>
      </c>
      <c r="S1755" s="76" t="s">
        <v>543</v>
      </c>
      <c r="T1755" s="76" t="s">
        <v>560</v>
      </c>
    </row>
    <row r="1756" spans="18:20" x14ac:dyDescent="0.25">
      <c r="R1756" s="76" t="s">
        <v>2145</v>
      </c>
      <c r="S1756" s="76" t="s">
        <v>543</v>
      </c>
      <c r="T1756" s="76" t="s">
        <v>560</v>
      </c>
    </row>
    <row r="1757" spans="18:20" x14ac:dyDescent="0.25">
      <c r="R1757" s="76" t="s">
        <v>2146</v>
      </c>
      <c r="S1757" s="76" t="s">
        <v>543</v>
      </c>
      <c r="T1757" s="76" t="s">
        <v>560</v>
      </c>
    </row>
    <row r="1758" spans="18:20" x14ac:dyDescent="0.25">
      <c r="R1758" s="76" t="s">
        <v>2147</v>
      </c>
      <c r="S1758" s="76" t="s">
        <v>543</v>
      </c>
      <c r="T1758" s="76" t="s">
        <v>560</v>
      </c>
    </row>
    <row r="1759" spans="18:20" x14ac:dyDescent="0.25">
      <c r="R1759" s="76" t="s">
        <v>2148</v>
      </c>
      <c r="S1759" s="76" t="s">
        <v>543</v>
      </c>
      <c r="T1759" s="76" t="s">
        <v>560</v>
      </c>
    </row>
    <row r="1760" spans="18:20" x14ac:dyDescent="0.25">
      <c r="R1760" s="76" t="s">
        <v>2149</v>
      </c>
      <c r="S1760" s="76" t="s">
        <v>543</v>
      </c>
      <c r="T1760" s="76" t="s">
        <v>560</v>
      </c>
    </row>
    <row r="1761" spans="18:20" x14ac:dyDescent="0.25">
      <c r="R1761" s="76" t="s">
        <v>2150</v>
      </c>
      <c r="S1761" s="76" t="s">
        <v>543</v>
      </c>
      <c r="T1761" s="76" t="s">
        <v>560</v>
      </c>
    </row>
    <row r="1762" spans="18:20" x14ac:dyDescent="0.25">
      <c r="R1762" s="76" t="s">
        <v>2151</v>
      </c>
      <c r="S1762" s="76" t="s">
        <v>543</v>
      </c>
      <c r="T1762" s="76" t="s">
        <v>560</v>
      </c>
    </row>
    <row r="1763" spans="18:20" x14ac:dyDescent="0.25">
      <c r="R1763" s="76" t="s">
        <v>2152</v>
      </c>
      <c r="S1763" s="76" t="s">
        <v>543</v>
      </c>
      <c r="T1763" s="76" t="s">
        <v>560</v>
      </c>
    </row>
    <row r="1764" spans="18:20" x14ac:dyDescent="0.25">
      <c r="R1764" s="76" t="s">
        <v>2153</v>
      </c>
      <c r="S1764" s="76" t="s">
        <v>543</v>
      </c>
      <c r="T1764" s="76" t="s">
        <v>560</v>
      </c>
    </row>
    <row r="1765" spans="18:20" x14ac:dyDescent="0.25">
      <c r="R1765" s="76" t="s">
        <v>2154</v>
      </c>
      <c r="S1765" s="76" t="s">
        <v>543</v>
      </c>
      <c r="T1765" s="76" t="s">
        <v>560</v>
      </c>
    </row>
    <row r="1766" spans="18:20" x14ac:dyDescent="0.25">
      <c r="R1766" s="76" t="s">
        <v>2155</v>
      </c>
      <c r="S1766" s="76" t="s">
        <v>543</v>
      </c>
      <c r="T1766" s="76" t="s">
        <v>560</v>
      </c>
    </row>
    <row r="1767" spans="18:20" x14ac:dyDescent="0.25">
      <c r="R1767" s="76" t="s">
        <v>2156</v>
      </c>
      <c r="S1767" s="76" t="s">
        <v>543</v>
      </c>
      <c r="T1767" s="76" t="s">
        <v>560</v>
      </c>
    </row>
    <row r="1768" spans="18:20" x14ac:dyDescent="0.25">
      <c r="R1768" s="76" t="s">
        <v>2157</v>
      </c>
      <c r="S1768" s="76" t="s">
        <v>543</v>
      </c>
      <c r="T1768" s="76" t="s">
        <v>560</v>
      </c>
    </row>
    <row r="1769" spans="18:20" x14ac:dyDescent="0.25">
      <c r="R1769" s="76" t="s">
        <v>2158</v>
      </c>
      <c r="S1769" s="76" t="s">
        <v>543</v>
      </c>
      <c r="T1769" s="76" t="s">
        <v>560</v>
      </c>
    </row>
    <row r="1770" spans="18:20" x14ac:dyDescent="0.25">
      <c r="R1770" s="76" t="s">
        <v>2159</v>
      </c>
      <c r="S1770" s="76" t="s">
        <v>543</v>
      </c>
      <c r="T1770" s="76" t="s">
        <v>560</v>
      </c>
    </row>
    <row r="1771" spans="18:20" x14ac:dyDescent="0.25">
      <c r="R1771" s="76" t="s">
        <v>2160</v>
      </c>
      <c r="S1771" s="76" t="s">
        <v>543</v>
      </c>
      <c r="T1771" s="76" t="s">
        <v>560</v>
      </c>
    </row>
    <row r="1772" spans="18:20" x14ac:dyDescent="0.25">
      <c r="R1772" s="76" t="s">
        <v>2161</v>
      </c>
      <c r="S1772" s="76" t="s">
        <v>543</v>
      </c>
      <c r="T1772" s="76" t="s">
        <v>560</v>
      </c>
    </row>
    <row r="1773" spans="18:20" x14ac:dyDescent="0.25">
      <c r="R1773" s="76" t="s">
        <v>2162</v>
      </c>
      <c r="S1773" s="76" t="s">
        <v>543</v>
      </c>
      <c r="T1773" s="76" t="s">
        <v>560</v>
      </c>
    </row>
    <row r="1774" spans="18:20" x14ac:dyDescent="0.25">
      <c r="R1774" s="76" t="s">
        <v>2163</v>
      </c>
      <c r="S1774" s="76" t="s">
        <v>543</v>
      </c>
      <c r="T1774" s="76" t="s">
        <v>560</v>
      </c>
    </row>
    <row r="1775" spans="18:20" x14ac:dyDescent="0.25">
      <c r="R1775" s="76" t="s">
        <v>2164</v>
      </c>
      <c r="S1775" s="76" t="s">
        <v>543</v>
      </c>
      <c r="T1775" s="76" t="s">
        <v>560</v>
      </c>
    </row>
    <row r="1776" spans="18:20" x14ac:dyDescent="0.25">
      <c r="R1776" s="76" t="s">
        <v>2165</v>
      </c>
      <c r="S1776" s="76" t="s">
        <v>543</v>
      </c>
      <c r="T1776" s="76" t="s">
        <v>560</v>
      </c>
    </row>
    <row r="1777" spans="18:20" x14ac:dyDescent="0.25">
      <c r="R1777" s="76" t="s">
        <v>2166</v>
      </c>
      <c r="S1777" s="76" t="s">
        <v>543</v>
      </c>
      <c r="T1777" s="76" t="s">
        <v>560</v>
      </c>
    </row>
    <row r="1778" spans="18:20" x14ac:dyDescent="0.25">
      <c r="R1778" s="76" t="s">
        <v>2167</v>
      </c>
      <c r="S1778" s="76" t="s">
        <v>543</v>
      </c>
      <c r="T1778" s="76" t="s">
        <v>560</v>
      </c>
    </row>
    <row r="1779" spans="18:20" x14ac:dyDescent="0.25">
      <c r="R1779" s="76" t="s">
        <v>2168</v>
      </c>
      <c r="S1779" s="76" t="s">
        <v>543</v>
      </c>
      <c r="T1779" s="76" t="s">
        <v>560</v>
      </c>
    </row>
    <row r="1780" spans="18:20" x14ac:dyDescent="0.25">
      <c r="R1780" s="76" t="s">
        <v>2169</v>
      </c>
      <c r="S1780" s="76" t="s">
        <v>543</v>
      </c>
      <c r="T1780" s="76" t="s">
        <v>560</v>
      </c>
    </row>
    <row r="1781" spans="18:20" x14ac:dyDescent="0.25">
      <c r="R1781" s="76" t="s">
        <v>2170</v>
      </c>
      <c r="S1781" s="76" t="s">
        <v>543</v>
      </c>
      <c r="T1781" s="76" t="s">
        <v>560</v>
      </c>
    </row>
    <row r="1782" spans="18:20" x14ac:dyDescent="0.25">
      <c r="R1782" s="76" t="s">
        <v>2171</v>
      </c>
      <c r="S1782" s="76" t="s">
        <v>543</v>
      </c>
      <c r="T1782" s="76" t="s">
        <v>560</v>
      </c>
    </row>
    <row r="1783" spans="18:20" x14ac:dyDescent="0.25">
      <c r="R1783" s="76" t="s">
        <v>2172</v>
      </c>
      <c r="S1783" s="76" t="s">
        <v>543</v>
      </c>
      <c r="T1783" s="76" t="s">
        <v>560</v>
      </c>
    </row>
    <row r="1784" spans="18:20" x14ac:dyDescent="0.25">
      <c r="R1784" s="76" t="s">
        <v>2173</v>
      </c>
      <c r="S1784" s="76" t="s">
        <v>543</v>
      </c>
      <c r="T1784" s="76" t="s">
        <v>560</v>
      </c>
    </row>
    <row r="1785" spans="18:20" x14ac:dyDescent="0.25">
      <c r="R1785" s="76" t="s">
        <v>2174</v>
      </c>
      <c r="S1785" s="76" t="s">
        <v>543</v>
      </c>
      <c r="T1785" s="76" t="s">
        <v>560</v>
      </c>
    </row>
    <row r="1786" spans="18:20" x14ac:dyDescent="0.25">
      <c r="R1786" s="76" t="s">
        <v>2175</v>
      </c>
      <c r="S1786" s="76" t="s">
        <v>543</v>
      </c>
      <c r="T1786" s="76" t="s">
        <v>560</v>
      </c>
    </row>
    <row r="1787" spans="18:20" x14ac:dyDescent="0.25">
      <c r="R1787" s="76" t="s">
        <v>2176</v>
      </c>
      <c r="S1787" s="76" t="s">
        <v>543</v>
      </c>
      <c r="T1787" s="76" t="s">
        <v>560</v>
      </c>
    </row>
    <row r="1788" spans="18:20" x14ac:dyDescent="0.25">
      <c r="R1788" s="76" t="s">
        <v>2177</v>
      </c>
      <c r="S1788" s="76" t="s">
        <v>543</v>
      </c>
      <c r="T1788" s="76" t="s">
        <v>560</v>
      </c>
    </row>
    <row r="1789" spans="18:20" x14ac:dyDescent="0.25">
      <c r="R1789" s="76" t="s">
        <v>2178</v>
      </c>
      <c r="S1789" s="76" t="s">
        <v>543</v>
      </c>
      <c r="T1789" s="76" t="s">
        <v>560</v>
      </c>
    </row>
    <row r="1790" spans="18:20" x14ac:dyDescent="0.25">
      <c r="R1790" s="76" t="s">
        <v>2179</v>
      </c>
      <c r="S1790" s="76" t="s">
        <v>543</v>
      </c>
      <c r="T1790" s="76" t="s">
        <v>560</v>
      </c>
    </row>
    <row r="1791" spans="18:20" x14ac:dyDescent="0.25">
      <c r="R1791" s="76" t="s">
        <v>2180</v>
      </c>
      <c r="S1791" s="76" t="s">
        <v>543</v>
      </c>
      <c r="T1791" s="76" t="s">
        <v>560</v>
      </c>
    </row>
    <row r="1792" spans="18:20" x14ac:dyDescent="0.25">
      <c r="R1792" s="76" t="s">
        <v>2181</v>
      </c>
      <c r="S1792" s="76" t="s">
        <v>543</v>
      </c>
      <c r="T1792" s="76" t="s">
        <v>560</v>
      </c>
    </row>
    <row r="1793" spans="18:20" x14ac:dyDescent="0.25">
      <c r="R1793" s="76" t="s">
        <v>2182</v>
      </c>
      <c r="S1793" s="76" t="s">
        <v>543</v>
      </c>
      <c r="T1793" s="76" t="s">
        <v>560</v>
      </c>
    </row>
    <row r="1794" spans="18:20" x14ac:dyDescent="0.25">
      <c r="R1794" s="76" t="s">
        <v>2183</v>
      </c>
      <c r="S1794" s="76" t="s">
        <v>543</v>
      </c>
      <c r="T1794" s="76" t="s">
        <v>560</v>
      </c>
    </row>
    <row r="1795" spans="18:20" x14ac:dyDescent="0.25">
      <c r="R1795" s="76" t="s">
        <v>2184</v>
      </c>
      <c r="S1795" s="76" t="s">
        <v>543</v>
      </c>
      <c r="T1795" s="76" t="s">
        <v>560</v>
      </c>
    </row>
    <row r="1796" spans="18:20" x14ac:dyDescent="0.25">
      <c r="R1796" s="76" t="s">
        <v>2185</v>
      </c>
      <c r="S1796" s="76" t="s">
        <v>543</v>
      </c>
      <c r="T1796" s="76" t="s">
        <v>560</v>
      </c>
    </row>
    <row r="1797" spans="18:20" x14ac:dyDescent="0.25">
      <c r="R1797" s="76" t="s">
        <v>2186</v>
      </c>
      <c r="S1797" s="76" t="s">
        <v>543</v>
      </c>
      <c r="T1797" s="76" t="s">
        <v>560</v>
      </c>
    </row>
    <row r="1798" spans="18:20" x14ac:dyDescent="0.25">
      <c r="R1798" s="76" t="s">
        <v>2187</v>
      </c>
      <c r="S1798" s="76" t="s">
        <v>543</v>
      </c>
      <c r="T1798" s="76" t="s">
        <v>560</v>
      </c>
    </row>
    <row r="1799" spans="18:20" x14ac:dyDescent="0.25">
      <c r="R1799" s="76" t="s">
        <v>2188</v>
      </c>
      <c r="S1799" s="76" t="s">
        <v>543</v>
      </c>
      <c r="T1799" s="76" t="s">
        <v>560</v>
      </c>
    </row>
    <row r="1800" spans="18:20" x14ac:dyDescent="0.25">
      <c r="R1800" s="76" t="s">
        <v>2189</v>
      </c>
      <c r="S1800" s="76" t="s">
        <v>543</v>
      </c>
      <c r="T1800" s="76" t="s">
        <v>560</v>
      </c>
    </row>
    <row r="1801" spans="18:20" x14ac:dyDescent="0.25">
      <c r="R1801" s="76" t="s">
        <v>2190</v>
      </c>
      <c r="S1801" s="76" t="s">
        <v>543</v>
      </c>
      <c r="T1801" s="76" t="s">
        <v>560</v>
      </c>
    </row>
    <row r="1802" spans="18:20" x14ac:dyDescent="0.25">
      <c r="R1802" s="76" t="s">
        <v>2191</v>
      </c>
      <c r="S1802" s="76" t="s">
        <v>543</v>
      </c>
      <c r="T1802" s="76" t="s">
        <v>560</v>
      </c>
    </row>
    <row r="1803" spans="18:20" x14ac:dyDescent="0.25">
      <c r="R1803" s="76" t="s">
        <v>2192</v>
      </c>
      <c r="S1803" s="76" t="s">
        <v>543</v>
      </c>
      <c r="T1803" s="76" t="s">
        <v>560</v>
      </c>
    </row>
    <row r="1804" spans="18:20" x14ac:dyDescent="0.25">
      <c r="R1804" s="76" t="s">
        <v>2193</v>
      </c>
      <c r="S1804" s="76" t="s">
        <v>543</v>
      </c>
      <c r="T1804" s="76" t="s">
        <v>560</v>
      </c>
    </row>
    <row r="1805" spans="18:20" x14ac:dyDescent="0.25">
      <c r="R1805" s="76" t="s">
        <v>2194</v>
      </c>
      <c r="S1805" s="76" t="s">
        <v>543</v>
      </c>
      <c r="T1805" s="76" t="s">
        <v>560</v>
      </c>
    </row>
    <row r="1806" spans="18:20" x14ac:dyDescent="0.25">
      <c r="R1806" s="76" t="s">
        <v>2195</v>
      </c>
      <c r="S1806" s="76" t="s">
        <v>543</v>
      </c>
      <c r="T1806" s="76" t="s">
        <v>560</v>
      </c>
    </row>
    <row r="1807" spans="18:20" x14ac:dyDescent="0.25">
      <c r="R1807" s="76" t="s">
        <v>2196</v>
      </c>
      <c r="S1807" s="76" t="s">
        <v>543</v>
      </c>
      <c r="T1807" s="76" t="s">
        <v>560</v>
      </c>
    </row>
    <row r="1808" spans="18:20" x14ac:dyDescent="0.25">
      <c r="R1808" s="76" t="s">
        <v>2197</v>
      </c>
      <c r="S1808" s="76" t="s">
        <v>543</v>
      </c>
      <c r="T1808" s="76" t="s">
        <v>560</v>
      </c>
    </row>
    <row r="1809" spans="18:20" x14ac:dyDescent="0.25">
      <c r="R1809" s="76" t="s">
        <v>2198</v>
      </c>
      <c r="S1809" s="76" t="s">
        <v>543</v>
      </c>
      <c r="T1809" s="76" t="s">
        <v>560</v>
      </c>
    </row>
    <row r="1810" spans="18:20" x14ac:dyDescent="0.25">
      <c r="R1810" s="76" t="s">
        <v>2199</v>
      </c>
      <c r="S1810" s="76" t="s">
        <v>543</v>
      </c>
      <c r="T1810" s="76" t="s">
        <v>560</v>
      </c>
    </row>
    <row r="1811" spans="18:20" x14ac:dyDescent="0.25">
      <c r="R1811" s="76" t="s">
        <v>2200</v>
      </c>
      <c r="S1811" s="76" t="s">
        <v>543</v>
      </c>
      <c r="T1811" s="76" t="s">
        <v>560</v>
      </c>
    </row>
    <row r="1812" spans="18:20" x14ac:dyDescent="0.25">
      <c r="R1812" s="76" t="s">
        <v>2201</v>
      </c>
      <c r="S1812" s="76" t="s">
        <v>543</v>
      </c>
      <c r="T1812" s="76" t="s">
        <v>560</v>
      </c>
    </row>
    <row r="1813" spans="18:20" x14ac:dyDescent="0.25">
      <c r="R1813" s="76" t="s">
        <v>2202</v>
      </c>
      <c r="S1813" s="76" t="s">
        <v>543</v>
      </c>
      <c r="T1813" s="76" t="s">
        <v>560</v>
      </c>
    </row>
    <row r="1814" spans="18:20" x14ac:dyDescent="0.25">
      <c r="R1814" s="76" t="s">
        <v>2203</v>
      </c>
      <c r="S1814" s="76" t="s">
        <v>543</v>
      </c>
      <c r="T1814" s="76" t="s">
        <v>560</v>
      </c>
    </row>
    <row r="1815" spans="18:20" x14ac:dyDescent="0.25">
      <c r="R1815" s="76" t="s">
        <v>2204</v>
      </c>
      <c r="S1815" s="76" t="s">
        <v>543</v>
      </c>
      <c r="T1815" s="76" t="s">
        <v>560</v>
      </c>
    </row>
    <row r="1816" spans="18:20" x14ac:dyDescent="0.25">
      <c r="R1816" s="76" t="s">
        <v>2205</v>
      </c>
      <c r="S1816" s="76" t="s">
        <v>543</v>
      </c>
      <c r="T1816" s="76" t="s">
        <v>560</v>
      </c>
    </row>
    <row r="1817" spans="18:20" x14ac:dyDescent="0.25">
      <c r="R1817" s="76" t="s">
        <v>2206</v>
      </c>
      <c r="S1817" s="76" t="s">
        <v>543</v>
      </c>
      <c r="T1817" s="76" t="s">
        <v>560</v>
      </c>
    </row>
    <row r="1818" spans="18:20" x14ac:dyDescent="0.25">
      <c r="R1818" s="76" t="s">
        <v>2207</v>
      </c>
      <c r="S1818" s="76" t="s">
        <v>543</v>
      </c>
      <c r="T1818" s="76" t="s">
        <v>560</v>
      </c>
    </row>
    <row r="1819" spans="18:20" x14ac:dyDescent="0.25">
      <c r="R1819" s="76" t="s">
        <v>2208</v>
      </c>
      <c r="S1819" s="76" t="s">
        <v>543</v>
      </c>
      <c r="T1819" s="76" t="s">
        <v>560</v>
      </c>
    </row>
    <row r="1820" spans="18:20" x14ac:dyDescent="0.25">
      <c r="R1820" s="76" t="s">
        <v>2209</v>
      </c>
      <c r="S1820" s="76" t="s">
        <v>543</v>
      </c>
      <c r="T1820" s="76" t="s">
        <v>560</v>
      </c>
    </row>
    <row r="1821" spans="18:20" x14ac:dyDescent="0.25">
      <c r="R1821" s="76" t="s">
        <v>2210</v>
      </c>
      <c r="S1821" s="76" t="s">
        <v>543</v>
      </c>
      <c r="T1821" s="76" t="s">
        <v>560</v>
      </c>
    </row>
    <row r="1822" spans="18:20" x14ac:dyDescent="0.25">
      <c r="R1822" s="76" t="s">
        <v>2211</v>
      </c>
      <c r="S1822" s="76" t="s">
        <v>543</v>
      </c>
      <c r="T1822" s="76" t="s">
        <v>560</v>
      </c>
    </row>
    <row r="1823" spans="18:20" x14ac:dyDescent="0.25">
      <c r="R1823" s="76" t="s">
        <v>2212</v>
      </c>
      <c r="S1823" s="76" t="s">
        <v>543</v>
      </c>
      <c r="T1823" s="76" t="s">
        <v>560</v>
      </c>
    </row>
    <row r="1824" spans="18:20" x14ac:dyDescent="0.25">
      <c r="R1824" s="76" t="s">
        <v>2213</v>
      </c>
      <c r="S1824" s="76" t="s">
        <v>543</v>
      </c>
      <c r="T1824" s="76" t="s">
        <v>560</v>
      </c>
    </row>
    <row r="1825" spans="18:20" x14ac:dyDescent="0.25">
      <c r="R1825" s="76" t="s">
        <v>2214</v>
      </c>
      <c r="S1825" s="76" t="s">
        <v>543</v>
      </c>
      <c r="T1825" s="76" t="s">
        <v>560</v>
      </c>
    </row>
    <row r="1826" spans="18:20" x14ac:dyDescent="0.25">
      <c r="R1826" s="76" t="s">
        <v>2215</v>
      </c>
      <c r="S1826" s="76" t="s">
        <v>543</v>
      </c>
      <c r="T1826" s="76" t="s">
        <v>560</v>
      </c>
    </row>
    <row r="1827" spans="18:20" x14ac:dyDescent="0.25">
      <c r="R1827" s="76" t="s">
        <v>2216</v>
      </c>
      <c r="S1827" s="76" t="s">
        <v>551</v>
      </c>
      <c r="T1827" s="76" t="s">
        <v>560</v>
      </c>
    </row>
    <row r="1828" spans="18:20" x14ac:dyDescent="0.25">
      <c r="R1828" s="76" t="s">
        <v>2217</v>
      </c>
      <c r="S1828" s="76" t="s">
        <v>551</v>
      </c>
      <c r="T1828" s="76" t="s">
        <v>560</v>
      </c>
    </row>
    <row r="1829" spans="18:20" x14ac:dyDescent="0.25">
      <c r="R1829" s="76" t="s">
        <v>2218</v>
      </c>
      <c r="S1829" s="76" t="s">
        <v>551</v>
      </c>
      <c r="T1829" s="76" t="s">
        <v>560</v>
      </c>
    </row>
    <row r="1830" spans="18:20" x14ac:dyDescent="0.25">
      <c r="R1830" s="76" t="s">
        <v>2219</v>
      </c>
      <c r="S1830" s="76" t="s">
        <v>551</v>
      </c>
      <c r="T1830" s="76" t="s">
        <v>560</v>
      </c>
    </row>
    <row r="1831" spans="18:20" x14ac:dyDescent="0.25">
      <c r="R1831" s="76" t="s">
        <v>2220</v>
      </c>
      <c r="S1831" s="76" t="s">
        <v>551</v>
      </c>
      <c r="T1831" s="76" t="s">
        <v>560</v>
      </c>
    </row>
    <row r="1832" spans="18:20" x14ac:dyDescent="0.25">
      <c r="R1832" s="76" t="s">
        <v>2221</v>
      </c>
      <c r="S1832" s="76" t="s">
        <v>551</v>
      </c>
      <c r="T1832" s="76" t="s">
        <v>560</v>
      </c>
    </row>
    <row r="1833" spans="18:20" x14ac:dyDescent="0.25">
      <c r="R1833" s="76" t="s">
        <v>2222</v>
      </c>
      <c r="S1833" s="76" t="s">
        <v>551</v>
      </c>
      <c r="T1833" s="76" t="s">
        <v>560</v>
      </c>
    </row>
    <row r="1834" spans="18:20" x14ac:dyDescent="0.25">
      <c r="R1834" s="76" t="s">
        <v>2223</v>
      </c>
      <c r="S1834" s="76" t="s">
        <v>551</v>
      </c>
      <c r="T1834" s="76" t="s">
        <v>560</v>
      </c>
    </row>
    <row r="1835" spans="18:20" x14ac:dyDescent="0.25">
      <c r="R1835" s="76" t="s">
        <v>2224</v>
      </c>
      <c r="S1835" s="76" t="s">
        <v>551</v>
      </c>
      <c r="T1835" s="76" t="s">
        <v>560</v>
      </c>
    </row>
    <row r="1836" spans="18:20" x14ac:dyDescent="0.25">
      <c r="R1836" s="76" t="s">
        <v>2225</v>
      </c>
      <c r="S1836" s="76" t="s">
        <v>551</v>
      </c>
      <c r="T1836" s="76" t="s">
        <v>560</v>
      </c>
    </row>
    <row r="1837" spans="18:20" x14ac:dyDescent="0.25">
      <c r="R1837" s="76" t="s">
        <v>2226</v>
      </c>
      <c r="S1837" s="76" t="s">
        <v>551</v>
      </c>
      <c r="T1837" s="76" t="s">
        <v>560</v>
      </c>
    </row>
    <row r="1838" spans="18:20" x14ac:dyDescent="0.25">
      <c r="R1838" s="76" t="s">
        <v>2227</v>
      </c>
      <c r="S1838" s="76" t="s">
        <v>551</v>
      </c>
      <c r="T1838" s="76" t="s">
        <v>560</v>
      </c>
    </row>
    <row r="1839" spans="18:20" x14ac:dyDescent="0.25">
      <c r="R1839" s="76" t="s">
        <v>2228</v>
      </c>
      <c r="S1839" s="76" t="s">
        <v>551</v>
      </c>
      <c r="T1839" s="76" t="s">
        <v>560</v>
      </c>
    </row>
    <row r="1840" spans="18:20" x14ac:dyDescent="0.25">
      <c r="R1840" s="76" t="s">
        <v>2229</v>
      </c>
      <c r="S1840" s="76" t="s">
        <v>551</v>
      </c>
      <c r="T1840" s="76" t="s">
        <v>560</v>
      </c>
    </row>
    <row r="1841" spans="18:20" x14ac:dyDescent="0.25">
      <c r="R1841" s="76" t="s">
        <v>2230</v>
      </c>
      <c r="S1841" s="76" t="s">
        <v>551</v>
      </c>
      <c r="T1841" s="76" t="s">
        <v>560</v>
      </c>
    </row>
    <row r="1842" spans="18:20" x14ac:dyDescent="0.25">
      <c r="R1842" s="76" t="s">
        <v>2231</v>
      </c>
      <c r="S1842" s="76" t="s">
        <v>551</v>
      </c>
      <c r="T1842" s="76" t="s">
        <v>560</v>
      </c>
    </row>
    <row r="1843" spans="18:20" x14ac:dyDescent="0.25">
      <c r="R1843" s="76" t="s">
        <v>2232</v>
      </c>
      <c r="S1843" s="76" t="s">
        <v>551</v>
      </c>
      <c r="T1843" s="76" t="s">
        <v>560</v>
      </c>
    </row>
    <row r="1844" spans="18:20" x14ac:dyDescent="0.25">
      <c r="R1844" s="76" t="s">
        <v>2233</v>
      </c>
      <c r="S1844" s="76" t="s">
        <v>551</v>
      </c>
      <c r="T1844" s="76" t="s">
        <v>560</v>
      </c>
    </row>
    <row r="1845" spans="18:20" x14ac:dyDescent="0.25">
      <c r="R1845" s="76" t="s">
        <v>2234</v>
      </c>
      <c r="S1845" s="76" t="s">
        <v>551</v>
      </c>
      <c r="T1845" s="76" t="s">
        <v>560</v>
      </c>
    </row>
    <row r="1846" spans="18:20" x14ac:dyDescent="0.25">
      <c r="R1846" s="76" t="s">
        <v>2235</v>
      </c>
      <c r="S1846" s="76" t="s">
        <v>551</v>
      </c>
      <c r="T1846" s="76" t="s">
        <v>560</v>
      </c>
    </row>
    <row r="1847" spans="18:20" x14ac:dyDescent="0.25">
      <c r="R1847" s="76" t="s">
        <v>2236</v>
      </c>
      <c r="S1847" s="76" t="s">
        <v>551</v>
      </c>
      <c r="T1847" s="76" t="s">
        <v>560</v>
      </c>
    </row>
    <row r="1848" spans="18:20" x14ac:dyDescent="0.25">
      <c r="R1848" s="76" t="s">
        <v>2237</v>
      </c>
      <c r="S1848" s="76" t="s">
        <v>551</v>
      </c>
      <c r="T1848" s="76" t="s">
        <v>560</v>
      </c>
    </row>
    <row r="1849" spans="18:20" x14ac:dyDescent="0.25">
      <c r="R1849" s="76" t="s">
        <v>2238</v>
      </c>
      <c r="S1849" s="76" t="s">
        <v>551</v>
      </c>
      <c r="T1849" s="76" t="s">
        <v>560</v>
      </c>
    </row>
    <row r="1850" spans="18:20" x14ac:dyDescent="0.25">
      <c r="R1850" s="76" t="s">
        <v>2239</v>
      </c>
      <c r="S1850" s="76" t="s">
        <v>551</v>
      </c>
      <c r="T1850" s="76" t="s">
        <v>560</v>
      </c>
    </row>
    <row r="1851" spans="18:20" x14ac:dyDescent="0.25">
      <c r="R1851" s="76" t="s">
        <v>2240</v>
      </c>
      <c r="S1851" s="76" t="s">
        <v>551</v>
      </c>
      <c r="T1851" s="76" t="s">
        <v>560</v>
      </c>
    </row>
    <row r="1852" spans="18:20" x14ac:dyDescent="0.25">
      <c r="R1852" s="76" t="s">
        <v>2241</v>
      </c>
      <c r="S1852" s="76" t="s">
        <v>551</v>
      </c>
      <c r="T1852" s="76" t="s">
        <v>560</v>
      </c>
    </row>
    <row r="1853" spans="18:20" x14ac:dyDescent="0.25">
      <c r="R1853" s="76" t="s">
        <v>2242</v>
      </c>
      <c r="S1853" s="76" t="s">
        <v>551</v>
      </c>
      <c r="T1853" s="76" t="s">
        <v>560</v>
      </c>
    </row>
    <row r="1854" spans="18:20" x14ac:dyDescent="0.25">
      <c r="R1854" s="76" t="s">
        <v>2243</v>
      </c>
      <c r="S1854" s="76" t="s">
        <v>551</v>
      </c>
      <c r="T1854" s="76" t="s">
        <v>560</v>
      </c>
    </row>
    <row r="1855" spans="18:20" x14ac:dyDescent="0.25">
      <c r="R1855" s="76" t="s">
        <v>2244</v>
      </c>
      <c r="S1855" s="76" t="s">
        <v>551</v>
      </c>
      <c r="T1855" s="76" t="s">
        <v>560</v>
      </c>
    </row>
    <row r="1856" spans="18:20" x14ac:dyDescent="0.25">
      <c r="R1856" s="76" t="s">
        <v>2245</v>
      </c>
      <c r="S1856" s="76" t="s">
        <v>551</v>
      </c>
      <c r="T1856" s="76" t="s">
        <v>560</v>
      </c>
    </row>
    <row r="1857" spans="18:20" x14ac:dyDescent="0.25">
      <c r="R1857" s="76" t="s">
        <v>2246</v>
      </c>
      <c r="S1857" s="76" t="s">
        <v>551</v>
      </c>
      <c r="T1857" s="76" t="s">
        <v>560</v>
      </c>
    </row>
    <row r="1858" spans="18:20" x14ac:dyDescent="0.25">
      <c r="R1858" s="76" t="s">
        <v>2247</v>
      </c>
      <c r="S1858" s="76" t="s">
        <v>551</v>
      </c>
      <c r="T1858" s="76" t="s">
        <v>560</v>
      </c>
    </row>
    <row r="1859" spans="18:20" x14ac:dyDescent="0.25">
      <c r="R1859" s="76" t="s">
        <v>2248</v>
      </c>
      <c r="S1859" s="76" t="s">
        <v>551</v>
      </c>
      <c r="T1859" s="76" t="s">
        <v>560</v>
      </c>
    </row>
    <row r="1860" spans="18:20" x14ac:dyDescent="0.25">
      <c r="R1860" s="76" t="s">
        <v>2249</v>
      </c>
      <c r="S1860" s="76" t="s">
        <v>551</v>
      </c>
      <c r="T1860" s="76" t="s">
        <v>560</v>
      </c>
    </row>
    <row r="1861" spans="18:20" x14ac:dyDescent="0.25">
      <c r="R1861" s="76" t="s">
        <v>2250</v>
      </c>
      <c r="S1861" s="76" t="s">
        <v>551</v>
      </c>
      <c r="T1861" s="76" t="s">
        <v>560</v>
      </c>
    </row>
    <row r="1862" spans="18:20" x14ac:dyDescent="0.25">
      <c r="R1862" s="76" t="s">
        <v>2251</v>
      </c>
      <c r="S1862" s="76" t="s">
        <v>551</v>
      </c>
      <c r="T1862" s="76" t="s">
        <v>560</v>
      </c>
    </row>
    <row r="1863" spans="18:20" x14ac:dyDescent="0.25">
      <c r="R1863" s="76" t="s">
        <v>2252</v>
      </c>
      <c r="S1863" s="76" t="s">
        <v>551</v>
      </c>
      <c r="T1863" s="76" t="s">
        <v>560</v>
      </c>
    </row>
    <row r="1864" spans="18:20" x14ac:dyDescent="0.25">
      <c r="R1864" s="76" t="s">
        <v>2253</v>
      </c>
      <c r="S1864" s="76" t="s">
        <v>551</v>
      </c>
      <c r="T1864" s="76" t="s">
        <v>560</v>
      </c>
    </row>
    <row r="1865" spans="18:20" x14ac:dyDescent="0.25">
      <c r="R1865" s="76" t="s">
        <v>2254</v>
      </c>
      <c r="S1865" s="76" t="s">
        <v>551</v>
      </c>
      <c r="T1865" s="76" t="s">
        <v>560</v>
      </c>
    </row>
    <row r="1866" spans="18:20" x14ac:dyDescent="0.25">
      <c r="R1866" s="76" t="s">
        <v>2255</v>
      </c>
      <c r="S1866" s="76" t="s">
        <v>551</v>
      </c>
      <c r="T1866" s="76" t="s">
        <v>560</v>
      </c>
    </row>
    <row r="1867" spans="18:20" x14ac:dyDescent="0.25">
      <c r="R1867" s="76" t="s">
        <v>2256</v>
      </c>
      <c r="S1867" s="76" t="s">
        <v>551</v>
      </c>
      <c r="T1867" s="76" t="s">
        <v>560</v>
      </c>
    </row>
    <row r="1868" spans="18:20" x14ac:dyDescent="0.25">
      <c r="R1868" s="76" t="s">
        <v>2257</v>
      </c>
      <c r="S1868" s="76" t="s">
        <v>551</v>
      </c>
      <c r="T1868" s="76" t="s">
        <v>560</v>
      </c>
    </row>
    <row r="1869" spans="18:20" x14ac:dyDescent="0.25">
      <c r="R1869" s="76" t="s">
        <v>2258</v>
      </c>
      <c r="S1869" s="76" t="s">
        <v>551</v>
      </c>
      <c r="T1869" s="76" t="s">
        <v>560</v>
      </c>
    </row>
    <row r="1870" spans="18:20" x14ac:dyDescent="0.25">
      <c r="R1870" s="76" t="s">
        <v>2259</v>
      </c>
      <c r="S1870" s="76" t="s">
        <v>551</v>
      </c>
      <c r="T1870" s="76" t="s">
        <v>560</v>
      </c>
    </row>
    <row r="1871" spans="18:20" x14ac:dyDescent="0.25">
      <c r="R1871" s="76" t="s">
        <v>2260</v>
      </c>
      <c r="S1871" s="76" t="s">
        <v>551</v>
      </c>
      <c r="T1871" s="76" t="s">
        <v>560</v>
      </c>
    </row>
    <row r="1872" spans="18:20" x14ac:dyDescent="0.25">
      <c r="R1872" s="76" t="s">
        <v>2261</v>
      </c>
      <c r="S1872" s="76" t="s">
        <v>551</v>
      </c>
      <c r="T1872" s="76" t="s">
        <v>560</v>
      </c>
    </row>
    <row r="1873" spans="18:20" x14ac:dyDescent="0.25">
      <c r="R1873" s="76" t="s">
        <v>2262</v>
      </c>
      <c r="S1873" s="76" t="s">
        <v>551</v>
      </c>
      <c r="T1873" s="76" t="s">
        <v>560</v>
      </c>
    </row>
    <row r="1874" spans="18:20" x14ac:dyDescent="0.25">
      <c r="R1874" s="76" t="s">
        <v>2263</v>
      </c>
      <c r="S1874" s="76" t="s">
        <v>551</v>
      </c>
      <c r="T1874" s="76" t="s">
        <v>560</v>
      </c>
    </row>
    <row r="1875" spans="18:20" x14ac:dyDescent="0.25">
      <c r="R1875" s="76" t="s">
        <v>2264</v>
      </c>
      <c r="S1875" s="76" t="s">
        <v>551</v>
      </c>
      <c r="T1875" s="76" t="s">
        <v>560</v>
      </c>
    </row>
    <row r="1876" spans="18:20" x14ac:dyDescent="0.25">
      <c r="R1876" s="76" t="s">
        <v>2265</v>
      </c>
      <c r="S1876" s="76" t="s">
        <v>551</v>
      </c>
      <c r="T1876" s="76" t="s">
        <v>560</v>
      </c>
    </row>
    <row r="1877" spans="18:20" x14ac:dyDescent="0.25">
      <c r="R1877" s="76" t="s">
        <v>2266</v>
      </c>
      <c r="S1877" s="76" t="s">
        <v>551</v>
      </c>
      <c r="T1877" s="76" t="s">
        <v>560</v>
      </c>
    </row>
    <row r="1878" spans="18:20" x14ac:dyDescent="0.25">
      <c r="R1878" s="76" t="s">
        <v>2267</v>
      </c>
      <c r="S1878" s="76" t="s">
        <v>551</v>
      </c>
      <c r="T1878" s="76" t="s">
        <v>560</v>
      </c>
    </row>
    <row r="1879" spans="18:20" x14ac:dyDescent="0.25">
      <c r="R1879" s="76" t="s">
        <v>2268</v>
      </c>
      <c r="S1879" s="76" t="s">
        <v>551</v>
      </c>
      <c r="T1879" s="76" t="s">
        <v>560</v>
      </c>
    </row>
    <row r="1880" spans="18:20" x14ac:dyDescent="0.25">
      <c r="R1880" s="76" t="s">
        <v>2269</v>
      </c>
      <c r="S1880" s="76" t="s">
        <v>551</v>
      </c>
      <c r="T1880" s="76" t="s">
        <v>560</v>
      </c>
    </row>
    <row r="1881" spans="18:20" x14ac:dyDescent="0.25">
      <c r="R1881" s="76" t="s">
        <v>2270</v>
      </c>
      <c r="S1881" s="76" t="s">
        <v>551</v>
      </c>
      <c r="T1881" s="76" t="s">
        <v>560</v>
      </c>
    </row>
    <row r="1882" spans="18:20" x14ac:dyDescent="0.25">
      <c r="R1882" s="76" t="s">
        <v>2271</v>
      </c>
      <c r="S1882" s="76" t="s">
        <v>551</v>
      </c>
      <c r="T1882" s="76" t="s">
        <v>560</v>
      </c>
    </row>
    <row r="1883" spans="18:20" x14ac:dyDescent="0.25">
      <c r="R1883" s="76" t="s">
        <v>2272</v>
      </c>
      <c r="S1883" s="76" t="s">
        <v>551</v>
      </c>
      <c r="T1883" s="76" t="s">
        <v>560</v>
      </c>
    </row>
    <row r="1884" spans="18:20" x14ac:dyDescent="0.25">
      <c r="R1884" s="76" t="s">
        <v>2273</v>
      </c>
      <c r="S1884" s="76" t="s">
        <v>551</v>
      </c>
      <c r="T1884" s="76" t="s">
        <v>560</v>
      </c>
    </row>
    <row r="1885" spans="18:20" x14ac:dyDescent="0.25">
      <c r="R1885" s="76" t="s">
        <v>2274</v>
      </c>
      <c r="S1885" s="76" t="s">
        <v>551</v>
      </c>
      <c r="T1885" s="76" t="s">
        <v>560</v>
      </c>
    </row>
    <row r="1886" spans="18:20" x14ac:dyDescent="0.25">
      <c r="R1886" s="76" t="s">
        <v>2275</v>
      </c>
      <c r="S1886" s="76" t="s">
        <v>551</v>
      </c>
      <c r="T1886" s="76" t="s">
        <v>560</v>
      </c>
    </row>
    <row r="1887" spans="18:20" x14ac:dyDescent="0.25">
      <c r="R1887" s="76" t="s">
        <v>2276</v>
      </c>
      <c r="S1887" s="76" t="s">
        <v>551</v>
      </c>
      <c r="T1887" s="76" t="s">
        <v>560</v>
      </c>
    </row>
    <row r="1888" spans="18:20" x14ac:dyDescent="0.25">
      <c r="R1888" s="76" t="s">
        <v>2277</v>
      </c>
      <c r="S1888" s="76" t="s">
        <v>551</v>
      </c>
      <c r="T1888" s="76" t="s">
        <v>560</v>
      </c>
    </row>
    <row r="1889" spans="18:20" x14ac:dyDescent="0.25">
      <c r="R1889" s="76" t="s">
        <v>2278</v>
      </c>
      <c r="S1889" s="76" t="s">
        <v>551</v>
      </c>
      <c r="T1889" s="76" t="s">
        <v>560</v>
      </c>
    </row>
    <row r="1890" spans="18:20" x14ac:dyDescent="0.25">
      <c r="R1890" s="76" t="s">
        <v>2279</v>
      </c>
      <c r="S1890" s="76" t="s">
        <v>551</v>
      </c>
      <c r="T1890" s="76" t="s">
        <v>560</v>
      </c>
    </row>
    <row r="1891" spans="18:20" x14ac:dyDescent="0.25">
      <c r="R1891" s="76" t="s">
        <v>2280</v>
      </c>
      <c r="S1891" s="76" t="s">
        <v>551</v>
      </c>
      <c r="T1891" s="76" t="s">
        <v>560</v>
      </c>
    </row>
    <row r="1892" spans="18:20" x14ac:dyDescent="0.25">
      <c r="R1892" s="76" t="s">
        <v>2281</v>
      </c>
      <c r="S1892" s="76" t="s">
        <v>551</v>
      </c>
      <c r="T1892" s="76" t="s">
        <v>560</v>
      </c>
    </row>
    <row r="1893" spans="18:20" x14ac:dyDescent="0.25">
      <c r="R1893" s="76" t="s">
        <v>2282</v>
      </c>
      <c r="S1893" s="76" t="s">
        <v>551</v>
      </c>
      <c r="T1893" s="76" t="s">
        <v>560</v>
      </c>
    </row>
    <row r="1894" spans="18:20" x14ac:dyDescent="0.25">
      <c r="R1894" s="76" t="s">
        <v>2283</v>
      </c>
      <c r="S1894" s="76" t="s">
        <v>551</v>
      </c>
      <c r="T1894" s="76" t="s">
        <v>560</v>
      </c>
    </row>
    <row r="1895" spans="18:20" x14ac:dyDescent="0.25">
      <c r="R1895" s="76" t="s">
        <v>2284</v>
      </c>
      <c r="S1895" s="76" t="s">
        <v>551</v>
      </c>
      <c r="T1895" s="76" t="s">
        <v>560</v>
      </c>
    </row>
    <row r="1896" spans="18:20" x14ac:dyDescent="0.25">
      <c r="R1896" s="76" t="s">
        <v>2285</v>
      </c>
      <c r="S1896" s="76" t="s">
        <v>551</v>
      </c>
      <c r="T1896" s="76" t="s">
        <v>560</v>
      </c>
    </row>
    <row r="1897" spans="18:20" x14ac:dyDescent="0.25">
      <c r="R1897" s="76" t="s">
        <v>2286</v>
      </c>
      <c r="S1897" s="76" t="s">
        <v>551</v>
      </c>
      <c r="T1897" s="76" t="s">
        <v>560</v>
      </c>
    </row>
    <row r="1898" spans="18:20" x14ac:dyDescent="0.25">
      <c r="R1898" s="76" t="s">
        <v>2287</v>
      </c>
      <c r="S1898" s="76" t="s">
        <v>551</v>
      </c>
      <c r="T1898" s="76" t="s">
        <v>560</v>
      </c>
    </row>
    <row r="1899" spans="18:20" x14ac:dyDescent="0.25">
      <c r="R1899" s="76" t="s">
        <v>2288</v>
      </c>
      <c r="S1899" s="76" t="s">
        <v>551</v>
      </c>
      <c r="T1899" s="76" t="s">
        <v>560</v>
      </c>
    </row>
    <row r="1900" spans="18:20" x14ac:dyDescent="0.25">
      <c r="R1900" s="76" t="s">
        <v>2289</v>
      </c>
      <c r="S1900" s="76" t="s">
        <v>551</v>
      </c>
      <c r="T1900" s="76" t="s">
        <v>560</v>
      </c>
    </row>
    <row r="1901" spans="18:20" x14ac:dyDescent="0.25">
      <c r="R1901" s="76" t="s">
        <v>2290</v>
      </c>
      <c r="S1901" s="76" t="s">
        <v>551</v>
      </c>
      <c r="T1901" s="76" t="s">
        <v>560</v>
      </c>
    </row>
    <row r="1902" spans="18:20" x14ac:dyDescent="0.25">
      <c r="R1902" s="76" t="s">
        <v>2291</v>
      </c>
      <c r="S1902" s="76" t="s">
        <v>551</v>
      </c>
      <c r="T1902" s="76" t="s">
        <v>560</v>
      </c>
    </row>
    <row r="1903" spans="18:20" x14ac:dyDescent="0.25">
      <c r="R1903" s="76" t="s">
        <v>2292</v>
      </c>
      <c r="S1903" s="76" t="s">
        <v>551</v>
      </c>
      <c r="T1903" s="76" t="s">
        <v>560</v>
      </c>
    </row>
    <row r="1904" spans="18:20" x14ac:dyDescent="0.25">
      <c r="R1904" s="76" t="s">
        <v>2293</v>
      </c>
      <c r="S1904" s="76" t="s">
        <v>551</v>
      </c>
      <c r="T1904" s="76" t="s">
        <v>560</v>
      </c>
    </row>
    <row r="1905" spans="18:20" x14ac:dyDescent="0.25">
      <c r="R1905" s="76" t="s">
        <v>2294</v>
      </c>
      <c r="S1905" s="76" t="s">
        <v>551</v>
      </c>
      <c r="T1905" s="76" t="s">
        <v>560</v>
      </c>
    </row>
    <row r="1906" spans="18:20" x14ac:dyDescent="0.25">
      <c r="R1906" s="76" t="s">
        <v>2295</v>
      </c>
      <c r="S1906" s="76" t="s">
        <v>551</v>
      </c>
      <c r="T1906" s="76" t="s">
        <v>560</v>
      </c>
    </row>
    <row r="1907" spans="18:20" x14ac:dyDescent="0.25">
      <c r="R1907" s="76" t="s">
        <v>2296</v>
      </c>
      <c r="S1907" s="76" t="s">
        <v>551</v>
      </c>
      <c r="T1907" s="76" t="s">
        <v>560</v>
      </c>
    </row>
    <row r="1908" spans="18:20" x14ac:dyDescent="0.25">
      <c r="R1908" s="76" t="s">
        <v>2297</v>
      </c>
      <c r="S1908" s="76" t="s">
        <v>551</v>
      </c>
      <c r="T1908" s="76" t="s">
        <v>560</v>
      </c>
    </row>
    <row r="1909" spans="18:20" x14ac:dyDescent="0.25">
      <c r="R1909" s="76" t="s">
        <v>2298</v>
      </c>
      <c r="S1909" s="76" t="s">
        <v>551</v>
      </c>
      <c r="T1909" s="76" t="s">
        <v>560</v>
      </c>
    </row>
    <row r="1910" spans="18:20" x14ac:dyDescent="0.25">
      <c r="R1910" s="76" t="s">
        <v>2299</v>
      </c>
      <c r="S1910" s="76" t="s">
        <v>551</v>
      </c>
      <c r="T1910" s="76" t="s">
        <v>560</v>
      </c>
    </row>
    <row r="1911" spans="18:20" x14ac:dyDescent="0.25">
      <c r="R1911" s="76" t="s">
        <v>2300</v>
      </c>
      <c r="S1911" s="76" t="s">
        <v>551</v>
      </c>
      <c r="T1911" s="76" t="s">
        <v>560</v>
      </c>
    </row>
    <row r="1912" spans="18:20" x14ac:dyDescent="0.25">
      <c r="R1912" s="76" t="s">
        <v>2301</v>
      </c>
      <c r="S1912" s="76" t="s">
        <v>551</v>
      </c>
      <c r="T1912" s="76" t="s">
        <v>560</v>
      </c>
    </row>
    <row r="1913" spans="18:20" x14ac:dyDescent="0.25">
      <c r="R1913" s="76" t="s">
        <v>2302</v>
      </c>
      <c r="S1913" s="76" t="s">
        <v>551</v>
      </c>
      <c r="T1913" s="76" t="s">
        <v>560</v>
      </c>
    </row>
    <row r="1914" spans="18:20" x14ac:dyDescent="0.25">
      <c r="R1914" s="76" t="s">
        <v>2303</v>
      </c>
      <c r="S1914" s="76" t="s">
        <v>551</v>
      </c>
      <c r="T1914" s="76" t="s">
        <v>560</v>
      </c>
    </row>
    <row r="1915" spans="18:20" x14ac:dyDescent="0.25">
      <c r="R1915" s="76" t="s">
        <v>2304</v>
      </c>
      <c r="S1915" s="76" t="s">
        <v>551</v>
      </c>
      <c r="T1915" s="76" t="s">
        <v>560</v>
      </c>
    </row>
    <row r="1916" spans="18:20" x14ac:dyDescent="0.25">
      <c r="R1916" s="76" t="s">
        <v>2305</v>
      </c>
      <c r="S1916" s="76" t="s">
        <v>551</v>
      </c>
      <c r="T1916" s="76" t="s">
        <v>560</v>
      </c>
    </row>
    <row r="1917" spans="18:20" x14ac:dyDescent="0.25">
      <c r="R1917" s="76" t="s">
        <v>2306</v>
      </c>
      <c r="S1917" s="76" t="s">
        <v>551</v>
      </c>
      <c r="T1917" s="76" t="s">
        <v>560</v>
      </c>
    </row>
    <row r="1918" spans="18:20" x14ac:dyDescent="0.25">
      <c r="R1918" s="76" t="s">
        <v>2307</v>
      </c>
      <c r="S1918" s="76" t="s">
        <v>551</v>
      </c>
      <c r="T1918" s="76" t="s">
        <v>560</v>
      </c>
    </row>
    <row r="1919" spans="18:20" x14ac:dyDescent="0.25">
      <c r="R1919" s="76" t="s">
        <v>2308</v>
      </c>
      <c r="S1919" s="76" t="s">
        <v>551</v>
      </c>
      <c r="T1919" s="76" t="s">
        <v>560</v>
      </c>
    </row>
    <row r="1920" spans="18:20" x14ac:dyDescent="0.25">
      <c r="R1920" s="76" t="s">
        <v>2309</v>
      </c>
      <c r="S1920" s="76" t="s">
        <v>551</v>
      </c>
      <c r="T1920" s="76" t="s">
        <v>560</v>
      </c>
    </row>
    <row r="1921" spans="18:20" x14ac:dyDescent="0.25">
      <c r="R1921" s="76" t="s">
        <v>2310</v>
      </c>
      <c r="S1921" s="76" t="s">
        <v>551</v>
      </c>
      <c r="T1921" s="76" t="s">
        <v>560</v>
      </c>
    </row>
    <row r="1922" spans="18:20" x14ac:dyDescent="0.25">
      <c r="R1922" s="76" t="s">
        <v>2311</v>
      </c>
      <c r="S1922" s="76" t="s">
        <v>551</v>
      </c>
      <c r="T1922" s="76" t="s">
        <v>560</v>
      </c>
    </row>
    <row r="1923" spans="18:20" x14ac:dyDescent="0.25">
      <c r="R1923" s="76" t="s">
        <v>2312</v>
      </c>
      <c r="S1923" s="76" t="s">
        <v>551</v>
      </c>
      <c r="T1923" s="76" t="s">
        <v>560</v>
      </c>
    </row>
    <row r="1924" spans="18:20" x14ac:dyDescent="0.25">
      <c r="R1924" s="76" t="s">
        <v>2313</v>
      </c>
      <c r="S1924" s="76" t="s">
        <v>551</v>
      </c>
      <c r="T1924" s="76" t="s">
        <v>560</v>
      </c>
    </row>
    <row r="1925" spans="18:20" x14ac:dyDescent="0.25">
      <c r="R1925" s="76" t="s">
        <v>2314</v>
      </c>
      <c r="S1925" s="76" t="s">
        <v>551</v>
      </c>
      <c r="T1925" s="76" t="s">
        <v>560</v>
      </c>
    </row>
    <row r="1926" spans="18:20" x14ac:dyDescent="0.25">
      <c r="R1926" s="76" t="s">
        <v>2315</v>
      </c>
      <c r="S1926" s="76" t="s">
        <v>551</v>
      </c>
      <c r="T1926" s="76" t="s">
        <v>560</v>
      </c>
    </row>
    <row r="1927" spans="18:20" x14ac:dyDescent="0.25">
      <c r="R1927" s="76" t="s">
        <v>2316</v>
      </c>
      <c r="S1927" s="76" t="s">
        <v>551</v>
      </c>
      <c r="T1927" s="76" t="s">
        <v>560</v>
      </c>
    </row>
    <row r="1928" spans="18:20" x14ac:dyDescent="0.25">
      <c r="R1928" s="76" t="s">
        <v>2317</v>
      </c>
      <c r="S1928" s="76" t="s">
        <v>551</v>
      </c>
      <c r="T1928" s="76" t="s">
        <v>560</v>
      </c>
    </row>
    <row r="1929" spans="18:20" x14ac:dyDescent="0.25">
      <c r="R1929" s="76" t="s">
        <v>2318</v>
      </c>
      <c r="S1929" s="76" t="s">
        <v>551</v>
      </c>
      <c r="T1929" s="76" t="s">
        <v>560</v>
      </c>
    </row>
    <row r="1930" spans="18:20" x14ac:dyDescent="0.25">
      <c r="R1930" s="76" t="s">
        <v>2319</v>
      </c>
      <c r="S1930" s="76" t="s">
        <v>551</v>
      </c>
      <c r="T1930" s="76" t="s">
        <v>560</v>
      </c>
    </row>
    <row r="1931" spans="18:20" x14ac:dyDescent="0.25">
      <c r="R1931" s="76" t="s">
        <v>2320</v>
      </c>
      <c r="S1931" s="76" t="s">
        <v>551</v>
      </c>
      <c r="T1931" s="76" t="s">
        <v>560</v>
      </c>
    </row>
    <row r="1932" spans="18:20" x14ac:dyDescent="0.25">
      <c r="R1932" s="76" t="s">
        <v>2321</v>
      </c>
      <c r="S1932" s="76" t="s">
        <v>551</v>
      </c>
      <c r="T1932" s="76" t="s">
        <v>560</v>
      </c>
    </row>
    <row r="1933" spans="18:20" x14ac:dyDescent="0.25">
      <c r="R1933" s="76" t="s">
        <v>2322</v>
      </c>
      <c r="S1933" s="76" t="s">
        <v>551</v>
      </c>
      <c r="T1933" s="76" t="s">
        <v>560</v>
      </c>
    </row>
    <row r="1934" spans="18:20" x14ac:dyDescent="0.25">
      <c r="R1934" s="76" t="s">
        <v>2323</v>
      </c>
      <c r="S1934" s="76" t="s">
        <v>551</v>
      </c>
      <c r="T1934" s="76" t="s">
        <v>560</v>
      </c>
    </row>
    <row r="1935" spans="18:20" x14ac:dyDescent="0.25">
      <c r="R1935" s="76" t="s">
        <v>2324</v>
      </c>
      <c r="S1935" s="76" t="s">
        <v>551</v>
      </c>
      <c r="T1935" s="76" t="s">
        <v>560</v>
      </c>
    </row>
    <row r="1936" spans="18:20" x14ac:dyDescent="0.25">
      <c r="R1936" s="76" t="s">
        <v>2325</v>
      </c>
      <c r="S1936" s="76" t="s">
        <v>551</v>
      </c>
      <c r="T1936" s="76" t="s">
        <v>560</v>
      </c>
    </row>
    <row r="1937" spans="18:20" x14ac:dyDescent="0.25">
      <c r="R1937" s="76" t="s">
        <v>2326</v>
      </c>
      <c r="S1937" s="76" t="s">
        <v>551</v>
      </c>
      <c r="T1937" s="76" t="s">
        <v>560</v>
      </c>
    </row>
    <row r="1938" spans="18:20" x14ac:dyDescent="0.25">
      <c r="R1938" s="76" t="s">
        <v>2327</v>
      </c>
      <c r="S1938" s="76" t="s">
        <v>551</v>
      </c>
      <c r="T1938" s="76" t="s">
        <v>560</v>
      </c>
    </row>
    <row r="1939" spans="18:20" x14ac:dyDescent="0.25">
      <c r="R1939" s="76" t="s">
        <v>2328</v>
      </c>
      <c r="S1939" s="76" t="s">
        <v>551</v>
      </c>
      <c r="T1939" s="76" t="s">
        <v>560</v>
      </c>
    </row>
    <row r="1940" spans="18:20" x14ac:dyDescent="0.25">
      <c r="R1940" s="76" t="s">
        <v>2329</v>
      </c>
      <c r="S1940" s="76" t="s">
        <v>551</v>
      </c>
      <c r="T1940" s="76" t="s">
        <v>560</v>
      </c>
    </row>
    <row r="1941" spans="18:20" x14ac:dyDescent="0.25">
      <c r="R1941" s="76" t="s">
        <v>2330</v>
      </c>
      <c r="S1941" s="76" t="s">
        <v>551</v>
      </c>
      <c r="T1941" s="76" t="s">
        <v>560</v>
      </c>
    </row>
    <row r="1942" spans="18:20" x14ac:dyDescent="0.25">
      <c r="R1942" s="76" t="s">
        <v>2331</v>
      </c>
      <c r="S1942" s="76" t="s">
        <v>551</v>
      </c>
      <c r="T1942" s="76" t="s">
        <v>560</v>
      </c>
    </row>
    <row r="1943" spans="18:20" x14ac:dyDescent="0.25">
      <c r="R1943" s="76" t="s">
        <v>2332</v>
      </c>
      <c r="S1943" s="76" t="s">
        <v>551</v>
      </c>
      <c r="T1943" s="76" t="s">
        <v>560</v>
      </c>
    </row>
    <row r="1944" spans="18:20" x14ac:dyDescent="0.25">
      <c r="R1944" s="76" t="s">
        <v>2333</v>
      </c>
      <c r="S1944" s="76" t="s">
        <v>551</v>
      </c>
      <c r="T1944" s="76" t="s">
        <v>560</v>
      </c>
    </row>
    <row r="1945" spans="18:20" x14ac:dyDescent="0.25">
      <c r="R1945" s="76" t="s">
        <v>2334</v>
      </c>
      <c r="S1945" s="76" t="s">
        <v>551</v>
      </c>
      <c r="T1945" s="76" t="s">
        <v>560</v>
      </c>
    </row>
    <row r="1946" spans="18:20" x14ac:dyDescent="0.25">
      <c r="R1946" s="76" t="s">
        <v>2335</v>
      </c>
      <c r="S1946" s="76" t="s">
        <v>551</v>
      </c>
      <c r="T1946" s="76" t="s">
        <v>560</v>
      </c>
    </row>
    <row r="1947" spans="18:20" x14ac:dyDescent="0.25">
      <c r="R1947" s="76" t="s">
        <v>2336</v>
      </c>
      <c r="S1947" s="76" t="s">
        <v>551</v>
      </c>
      <c r="T1947" s="76" t="s">
        <v>560</v>
      </c>
    </row>
    <row r="1948" spans="18:20" x14ac:dyDescent="0.25">
      <c r="R1948" s="76" t="s">
        <v>2337</v>
      </c>
      <c r="S1948" s="76" t="s">
        <v>551</v>
      </c>
      <c r="T1948" s="76" t="s">
        <v>560</v>
      </c>
    </row>
    <row r="1949" spans="18:20" x14ac:dyDescent="0.25">
      <c r="R1949" s="76" t="s">
        <v>2338</v>
      </c>
      <c r="S1949" s="76" t="s">
        <v>551</v>
      </c>
      <c r="T1949" s="76" t="s">
        <v>560</v>
      </c>
    </row>
    <row r="1950" spans="18:20" x14ac:dyDescent="0.25">
      <c r="R1950" s="76" t="s">
        <v>2339</v>
      </c>
      <c r="S1950" s="76" t="s">
        <v>551</v>
      </c>
      <c r="T1950" s="76" t="s">
        <v>560</v>
      </c>
    </row>
    <row r="1951" spans="18:20" x14ac:dyDescent="0.25">
      <c r="R1951" s="76" t="s">
        <v>2340</v>
      </c>
      <c r="S1951" s="76" t="s">
        <v>551</v>
      </c>
      <c r="T1951" s="76" t="s">
        <v>560</v>
      </c>
    </row>
    <row r="1952" spans="18:20" x14ac:dyDescent="0.25">
      <c r="R1952" s="76" t="s">
        <v>2341</v>
      </c>
      <c r="S1952" s="76" t="s">
        <v>551</v>
      </c>
      <c r="T1952" s="76" t="s">
        <v>560</v>
      </c>
    </row>
    <row r="1953" spans="18:20" x14ac:dyDescent="0.25">
      <c r="R1953" s="76" t="s">
        <v>2342</v>
      </c>
      <c r="S1953" s="76" t="s">
        <v>551</v>
      </c>
      <c r="T1953" s="76" t="s">
        <v>560</v>
      </c>
    </row>
    <row r="1954" spans="18:20" x14ac:dyDescent="0.25">
      <c r="R1954" s="76" t="s">
        <v>2343</v>
      </c>
      <c r="S1954" s="76" t="s">
        <v>551</v>
      </c>
      <c r="T1954" s="76" t="s">
        <v>560</v>
      </c>
    </row>
    <row r="1955" spans="18:20" x14ac:dyDescent="0.25">
      <c r="R1955" s="76" t="s">
        <v>2344</v>
      </c>
      <c r="S1955" s="76" t="s">
        <v>551</v>
      </c>
      <c r="T1955" s="76" t="s">
        <v>560</v>
      </c>
    </row>
    <row r="1956" spans="18:20" x14ac:dyDescent="0.25">
      <c r="R1956" s="76" t="s">
        <v>2345</v>
      </c>
      <c r="S1956" s="76" t="s">
        <v>551</v>
      </c>
      <c r="T1956" s="76" t="s">
        <v>560</v>
      </c>
    </row>
    <row r="1957" spans="18:20" x14ac:dyDescent="0.25">
      <c r="R1957" s="76" t="s">
        <v>2346</v>
      </c>
      <c r="S1957" s="76" t="s">
        <v>551</v>
      </c>
      <c r="T1957" s="76" t="s">
        <v>560</v>
      </c>
    </row>
    <row r="1958" spans="18:20" x14ac:dyDescent="0.25">
      <c r="R1958" s="76" t="s">
        <v>2347</v>
      </c>
      <c r="S1958" s="76" t="s">
        <v>551</v>
      </c>
      <c r="T1958" s="76" t="s">
        <v>560</v>
      </c>
    </row>
    <row r="1959" spans="18:20" x14ac:dyDescent="0.25">
      <c r="R1959" s="76" t="s">
        <v>2348</v>
      </c>
      <c r="S1959" s="76" t="s">
        <v>551</v>
      </c>
      <c r="T1959" s="76" t="s">
        <v>560</v>
      </c>
    </row>
    <row r="1960" spans="18:20" x14ac:dyDescent="0.25">
      <c r="R1960" s="76" t="s">
        <v>2349</v>
      </c>
      <c r="S1960" s="76" t="s">
        <v>551</v>
      </c>
      <c r="T1960" s="76" t="s">
        <v>560</v>
      </c>
    </row>
    <row r="1961" spans="18:20" x14ac:dyDescent="0.25">
      <c r="R1961" s="76" t="s">
        <v>2350</v>
      </c>
      <c r="S1961" s="76" t="s">
        <v>551</v>
      </c>
      <c r="T1961" s="76" t="s">
        <v>560</v>
      </c>
    </row>
    <row r="1962" spans="18:20" x14ac:dyDescent="0.25">
      <c r="R1962" s="76" t="s">
        <v>2351</v>
      </c>
      <c r="S1962" s="76" t="s">
        <v>551</v>
      </c>
      <c r="T1962" s="76" t="s">
        <v>560</v>
      </c>
    </row>
    <row r="1963" spans="18:20" x14ac:dyDescent="0.25">
      <c r="R1963" s="76" t="s">
        <v>2352</v>
      </c>
      <c r="S1963" s="76" t="s">
        <v>551</v>
      </c>
      <c r="T1963" s="76" t="s">
        <v>560</v>
      </c>
    </row>
    <row r="1964" spans="18:20" x14ac:dyDescent="0.25">
      <c r="R1964" s="76" t="s">
        <v>2353</v>
      </c>
      <c r="S1964" s="76" t="s">
        <v>551</v>
      </c>
      <c r="T1964" s="76" t="s">
        <v>560</v>
      </c>
    </row>
    <row r="1965" spans="18:20" x14ac:dyDescent="0.25">
      <c r="R1965" s="76" t="s">
        <v>2354</v>
      </c>
      <c r="S1965" s="76" t="s">
        <v>551</v>
      </c>
      <c r="T1965" s="76" t="s">
        <v>560</v>
      </c>
    </row>
    <row r="1966" spans="18:20" x14ac:dyDescent="0.25">
      <c r="R1966" s="76" t="s">
        <v>2355</v>
      </c>
      <c r="S1966" s="76" t="s">
        <v>551</v>
      </c>
      <c r="T1966" s="76" t="s">
        <v>560</v>
      </c>
    </row>
    <row r="1967" spans="18:20" x14ac:dyDescent="0.25">
      <c r="R1967" s="76" t="s">
        <v>2356</v>
      </c>
      <c r="S1967" s="76" t="s">
        <v>551</v>
      </c>
      <c r="T1967" s="76" t="s">
        <v>560</v>
      </c>
    </row>
    <row r="1968" spans="18:20" x14ac:dyDescent="0.25">
      <c r="R1968" s="76" t="s">
        <v>2357</v>
      </c>
      <c r="S1968" s="76" t="s">
        <v>551</v>
      </c>
      <c r="T1968" s="76" t="s">
        <v>560</v>
      </c>
    </row>
    <row r="1969" spans="18:20" x14ac:dyDescent="0.25">
      <c r="R1969" s="76" t="s">
        <v>2358</v>
      </c>
      <c r="S1969" s="76" t="s">
        <v>551</v>
      </c>
      <c r="T1969" s="76" t="s">
        <v>560</v>
      </c>
    </row>
    <row r="1970" spans="18:20" x14ac:dyDescent="0.25">
      <c r="R1970" s="76" t="s">
        <v>2359</v>
      </c>
      <c r="S1970" s="76" t="s">
        <v>551</v>
      </c>
      <c r="T1970" s="76" t="s">
        <v>560</v>
      </c>
    </row>
    <row r="1971" spans="18:20" x14ac:dyDescent="0.25">
      <c r="R1971" s="76" t="s">
        <v>2360</v>
      </c>
      <c r="S1971" s="76" t="s">
        <v>551</v>
      </c>
      <c r="T1971" s="76" t="s">
        <v>560</v>
      </c>
    </row>
    <row r="1972" spans="18:20" x14ac:dyDescent="0.25">
      <c r="R1972" s="76" t="s">
        <v>2361</v>
      </c>
      <c r="S1972" s="76" t="s">
        <v>551</v>
      </c>
      <c r="T1972" s="76" t="s">
        <v>560</v>
      </c>
    </row>
    <row r="1973" spans="18:20" x14ac:dyDescent="0.25">
      <c r="R1973" s="76" t="s">
        <v>2362</v>
      </c>
      <c r="S1973" s="76" t="s">
        <v>551</v>
      </c>
      <c r="T1973" s="76" t="s">
        <v>560</v>
      </c>
    </row>
    <row r="1974" spans="18:20" x14ac:dyDescent="0.25">
      <c r="R1974" s="76" t="s">
        <v>2363</v>
      </c>
      <c r="S1974" s="76" t="s">
        <v>551</v>
      </c>
      <c r="T1974" s="76" t="s">
        <v>560</v>
      </c>
    </row>
    <row r="1975" spans="18:20" x14ac:dyDescent="0.25">
      <c r="R1975" s="76" t="s">
        <v>2364</v>
      </c>
      <c r="S1975" s="76" t="s">
        <v>551</v>
      </c>
      <c r="T1975" s="76" t="s">
        <v>560</v>
      </c>
    </row>
    <row r="1976" spans="18:20" x14ac:dyDescent="0.25">
      <c r="R1976" s="76" t="s">
        <v>2365</v>
      </c>
      <c r="S1976" s="76" t="s">
        <v>551</v>
      </c>
      <c r="T1976" s="76" t="s">
        <v>560</v>
      </c>
    </row>
    <row r="1977" spans="18:20" x14ac:dyDescent="0.25">
      <c r="R1977" s="76" t="s">
        <v>2366</v>
      </c>
      <c r="S1977" s="76" t="s">
        <v>551</v>
      </c>
      <c r="T1977" s="76" t="s">
        <v>560</v>
      </c>
    </row>
    <row r="1978" spans="18:20" x14ac:dyDescent="0.25">
      <c r="R1978" s="76" t="s">
        <v>2367</v>
      </c>
      <c r="S1978" s="76" t="s">
        <v>551</v>
      </c>
      <c r="T1978" s="76" t="s">
        <v>560</v>
      </c>
    </row>
    <row r="1979" spans="18:20" x14ac:dyDescent="0.25">
      <c r="R1979" s="76" t="s">
        <v>2368</v>
      </c>
      <c r="S1979" s="76" t="s">
        <v>551</v>
      </c>
      <c r="T1979" s="76" t="s">
        <v>560</v>
      </c>
    </row>
    <row r="1980" spans="18:20" x14ac:dyDescent="0.25">
      <c r="R1980" s="76" t="s">
        <v>2369</v>
      </c>
      <c r="S1980" s="76" t="s">
        <v>551</v>
      </c>
      <c r="T1980" s="76" t="s">
        <v>560</v>
      </c>
    </row>
    <row r="1981" spans="18:20" x14ac:dyDescent="0.25">
      <c r="R1981" s="76" t="s">
        <v>2370</v>
      </c>
      <c r="S1981" s="76" t="s">
        <v>551</v>
      </c>
      <c r="T1981" s="76" t="s">
        <v>560</v>
      </c>
    </row>
    <row r="1982" spans="18:20" x14ac:dyDescent="0.25">
      <c r="R1982" s="76" t="s">
        <v>2371</v>
      </c>
      <c r="S1982" s="76" t="s">
        <v>551</v>
      </c>
      <c r="T1982" s="76" t="s">
        <v>560</v>
      </c>
    </row>
    <row r="1983" spans="18:20" x14ac:dyDescent="0.25">
      <c r="R1983" s="76" t="s">
        <v>2372</v>
      </c>
      <c r="S1983" s="76" t="s">
        <v>551</v>
      </c>
      <c r="T1983" s="76" t="s">
        <v>560</v>
      </c>
    </row>
    <row r="1984" spans="18:20" x14ac:dyDescent="0.25">
      <c r="R1984" s="76" t="s">
        <v>2373</v>
      </c>
      <c r="S1984" s="76" t="s">
        <v>551</v>
      </c>
      <c r="T1984" s="76" t="s">
        <v>560</v>
      </c>
    </row>
    <row r="1985" spans="18:20" x14ac:dyDescent="0.25">
      <c r="R1985" s="76" t="s">
        <v>2374</v>
      </c>
      <c r="S1985" s="76" t="s">
        <v>551</v>
      </c>
      <c r="T1985" s="76" t="s">
        <v>560</v>
      </c>
    </row>
    <row r="1986" spans="18:20" x14ac:dyDescent="0.25">
      <c r="R1986" s="76" t="s">
        <v>2375</v>
      </c>
      <c r="S1986" s="76" t="s">
        <v>551</v>
      </c>
      <c r="T1986" s="76" t="s">
        <v>560</v>
      </c>
    </row>
    <row r="1987" spans="18:20" x14ac:dyDescent="0.25">
      <c r="R1987" s="76" t="s">
        <v>2376</v>
      </c>
      <c r="S1987" s="76" t="s">
        <v>551</v>
      </c>
      <c r="T1987" s="76" t="s">
        <v>560</v>
      </c>
    </row>
    <row r="1988" spans="18:20" x14ac:dyDescent="0.25">
      <c r="R1988" s="76" t="s">
        <v>2377</v>
      </c>
      <c r="S1988" s="76" t="s">
        <v>551</v>
      </c>
      <c r="T1988" s="76" t="s">
        <v>560</v>
      </c>
    </row>
    <row r="1989" spans="18:20" x14ac:dyDescent="0.25">
      <c r="R1989" s="76" t="s">
        <v>2378</v>
      </c>
      <c r="S1989" s="76" t="s">
        <v>551</v>
      </c>
      <c r="T1989" s="76" t="s">
        <v>560</v>
      </c>
    </row>
    <row r="1990" spans="18:20" x14ac:dyDescent="0.25">
      <c r="R1990" s="76" t="s">
        <v>2379</v>
      </c>
      <c r="S1990" s="76" t="s">
        <v>551</v>
      </c>
      <c r="T1990" s="76" t="s">
        <v>560</v>
      </c>
    </row>
    <row r="1991" spans="18:20" x14ac:dyDescent="0.25">
      <c r="R1991" s="76" t="s">
        <v>2380</v>
      </c>
      <c r="S1991" s="76" t="s">
        <v>551</v>
      </c>
      <c r="T1991" s="76" t="s">
        <v>560</v>
      </c>
    </row>
    <row r="1992" spans="18:20" x14ac:dyDescent="0.25">
      <c r="R1992" s="76" t="s">
        <v>2381</v>
      </c>
      <c r="S1992" s="76" t="s">
        <v>551</v>
      </c>
      <c r="T1992" s="76" t="s">
        <v>560</v>
      </c>
    </row>
    <row r="1993" spans="18:20" x14ac:dyDescent="0.25">
      <c r="R1993" s="76" t="s">
        <v>2382</v>
      </c>
      <c r="S1993" s="76" t="s">
        <v>551</v>
      </c>
      <c r="T1993" s="76" t="s">
        <v>560</v>
      </c>
    </row>
    <row r="1994" spans="18:20" x14ac:dyDescent="0.25">
      <c r="R1994" s="76" t="s">
        <v>2383</v>
      </c>
      <c r="S1994" s="76" t="s">
        <v>551</v>
      </c>
      <c r="T1994" s="76" t="s">
        <v>560</v>
      </c>
    </row>
    <row r="1995" spans="18:20" x14ac:dyDescent="0.25">
      <c r="R1995" s="76" t="s">
        <v>2384</v>
      </c>
      <c r="S1995" s="76" t="s">
        <v>551</v>
      </c>
      <c r="T1995" s="76" t="s">
        <v>560</v>
      </c>
    </row>
    <row r="1996" spans="18:20" x14ac:dyDescent="0.25">
      <c r="R1996" s="76" t="s">
        <v>2385</v>
      </c>
      <c r="S1996" s="76" t="s">
        <v>551</v>
      </c>
      <c r="T1996" s="76" t="s">
        <v>560</v>
      </c>
    </row>
    <row r="1997" spans="18:20" x14ac:dyDescent="0.25">
      <c r="R1997" s="76" t="s">
        <v>2386</v>
      </c>
      <c r="S1997" s="76" t="s">
        <v>551</v>
      </c>
      <c r="T1997" s="76" t="s">
        <v>560</v>
      </c>
    </row>
    <row r="1998" spans="18:20" x14ac:dyDescent="0.25">
      <c r="R1998" s="76" t="s">
        <v>2387</v>
      </c>
      <c r="S1998" s="76" t="s">
        <v>551</v>
      </c>
      <c r="T1998" s="76" t="s">
        <v>560</v>
      </c>
    </row>
    <row r="1999" spans="18:20" x14ac:dyDescent="0.25">
      <c r="R1999" s="76" t="s">
        <v>2388</v>
      </c>
      <c r="S1999" s="76" t="s">
        <v>551</v>
      </c>
      <c r="T1999" s="76" t="s">
        <v>560</v>
      </c>
    </row>
    <row r="2000" spans="18:20" x14ac:dyDescent="0.25">
      <c r="R2000" s="76" t="s">
        <v>2389</v>
      </c>
      <c r="S2000" s="76" t="s">
        <v>551</v>
      </c>
      <c r="T2000" s="76" t="s">
        <v>560</v>
      </c>
    </row>
    <row r="2001" spans="18:20" x14ac:dyDescent="0.25">
      <c r="R2001" s="76" t="s">
        <v>2390</v>
      </c>
      <c r="S2001" s="76" t="s">
        <v>551</v>
      </c>
      <c r="T2001" s="76" t="s">
        <v>560</v>
      </c>
    </row>
    <row r="2002" spans="18:20" x14ac:dyDescent="0.25">
      <c r="R2002" s="76" t="s">
        <v>2391</v>
      </c>
      <c r="S2002" s="76" t="s">
        <v>551</v>
      </c>
      <c r="T2002" s="76" t="s">
        <v>560</v>
      </c>
    </row>
    <row r="2003" spans="18:20" x14ac:dyDescent="0.25">
      <c r="R2003" s="76" t="s">
        <v>2392</v>
      </c>
      <c r="S2003" s="76" t="s">
        <v>551</v>
      </c>
      <c r="T2003" s="76" t="s">
        <v>560</v>
      </c>
    </row>
    <row r="2004" spans="18:20" x14ac:dyDescent="0.25">
      <c r="R2004" s="76" t="s">
        <v>2393</v>
      </c>
      <c r="S2004" s="76" t="s">
        <v>551</v>
      </c>
      <c r="T2004" s="76" t="s">
        <v>560</v>
      </c>
    </row>
    <row r="2005" spans="18:20" x14ac:dyDescent="0.25">
      <c r="R2005" s="76" t="s">
        <v>2394</v>
      </c>
      <c r="S2005" s="76" t="s">
        <v>551</v>
      </c>
      <c r="T2005" s="76" t="s">
        <v>560</v>
      </c>
    </row>
    <row r="2006" spans="18:20" x14ac:dyDescent="0.25">
      <c r="R2006" s="76" t="s">
        <v>2395</v>
      </c>
      <c r="S2006" s="76" t="s">
        <v>551</v>
      </c>
      <c r="T2006" s="76" t="s">
        <v>560</v>
      </c>
    </row>
    <row r="2007" spans="18:20" x14ac:dyDescent="0.25">
      <c r="R2007" s="76" t="s">
        <v>2396</v>
      </c>
      <c r="S2007" s="76" t="s">
        <v>551</v>
      </c>
      <c r="T2007" s="76" t="s">
        <v>560</v>
      </c>
    </row>
    <row r="2008" spans="18:20" x14ac:dyDescent="0.25">
      <c r="R2008" s="76" t="s">
        <v>2397</v>
      </c>
      <c r="S2008" s="76" t="s">
        <v>551</v>
      </c>
      <c r="T2008" s="76" t="s">
        <v>560</v>
      </c>
    </row>
    <row r="2009" spans="18:20" x14ac:dyDescent="0.25">
      <c r="R2009" s="76" t="s">
        <v>2398</v>
      </c>
      <c r="S2009" s="76" t="s">
        <v>551</v>
      </c>
      <c r="T2009" s="76" t="s">
        <v>560</v>
      </c>
    </row>
    <row r="2010" spans="18:20" x14ac:dyDescent="0.25">
      <c r="R2010" s="76" t="s">
        <v>2399</v>
      </c>
      <c r="S2010" s="76" t="s">
        <v>551</v>
      </c>
      <c r="T2010" s="76" t="s">
        <v>560</v>
      </c>
    </row>
    <row r="2011" spans="18:20" x14ac:dyDescent="0.25">
      <c r="R2011" s="76" t="s">
        <v>2400</v>
      </c>
      <c r="S2011" s="76" t="s">
        <v>551</v>
      </c>
      <c r="T2011" s="76" t="s">
        <v>560</v>
      </c>
    </row>
    <row r="2012" spans="18:20" x14ac:dyDescent="0.25">
      <c r="R2012" s="76" t="s">
        <v>2401</v>
      </c>
      <c r="S2012" s="76" t="s">
        <v>551</v>
      </c>
      <c r="T2012" s="76" t="s">
        <v>560</v>
      </c>
    </row>
    <row r="2013" spans="18:20" x14ac:dyDescent="0.25">
      <c r="R2013" s="76" t="s">
        <v>2402</v>
      </c>
      <c r="S2013" s="76" t="s">
        <v>551</v>
      </c>
      <c r="T2013" s="76" t="s">
        <v>560</v>
      </c>
    </row>
    <row r="2014" spans="18:20" x14ac:dyDescent="0.25">
      <c r="R2014" s="76" t="s">
        <v>2403</v>
      </c>
      <c r="S2014" s="76" t="s">
        <v>551</v>
      </c>
      <c r="T2014" s="76" t="s">
        <v>560</v>
      </c>
    </row>
    <row r="2015" spans="18:20" x14ac:dyDescent="0.25">
      <c r="R2015" s="76" t="s">
        <v>2404</v>
      </c>
      <c r="S2015" s="76" t="s">
        <v>551</v>
      </c>
      <c r="T2015" s="76" t="s">
        <v>560</v>
      </c>
    </row>
    <row r="2016" spans="18:20" x14ac:dyDescent="0.25">
      <c r="R2016" s="76" t="s">
        <v>2405</v>
      </c>
      <c r="S2016" s="76" t="s">
        <v>551</v>
      </c>
      <c r="T2016" s="76" t="s">
        <v>560</v>
      </c>
    </row>
    <row r="2017" spans="18:20" x14ac:dyDescent="0.25">
      <c r="R2017" s="76" t="s">
        <v>2406</v>
      </c>
      <c r="S2017" s="76" t="s">
        <v>551</v>
      </c>
      <c r="T2017" s="76" t="s">
        <v>560</v>
      </c>
    </row>
    <row r="2018" spans="18:20" x14ac:dyDescent="0.25">
      <c r="R2018" s="76" t="s">
        <v>2407</v>
      </c>
      <c r="S2018" s="76" t="s">
        <v>551</v>
      </c>
      <c r="T2018" s="76" t="s">
        <v>560</v>
      </c>
    </row>
    <row r="2019" spans="18:20" x14ac:dyDescent="0.25">
      <c r="R2019" s="76" t="s">
        <v>2408</v>
      </c>
      <c r="S2019" s="76" t="s">
        <v>551</v>
      </c>
      <c r="T2019" s="76" t="s">
        <v>560</v>
      </c>
    </row>
    <row r="2020" spans="18:20" x14ac:dyDescent="0.25">
      <c r="R2020" s="76" t="s">
        <v>2409</v>
      </c>
      <c r="S2020" s="76" t="s">
        <v>551</v>
      </c>
      <c r="T2020" s="76" t="s">
        <v>560</v>
      </c>
    </row>
    <row r="2021" spans="18:20" x14ac:dyDescent="0.25">
      <c r="R2021" s="76" t="s">
        <v>2410</v>
      </c>
      <c r="S2021" s="76" t="s">
        <v>544</v>
      </c>
      <c r="T2021" s="76" t="s">
        <v>560</v>
      </c>
    </row>
    <row r="2022" spans="18:20" x14ac:dyDescent="0.25">
      <c r="R2022" s="76" t="s">
        <v>2411</v>
      </c>
      <c r="S2022" s="76" t="s">
        <v>544</v>
      </c>
      <c r="T2022" s="76" t="s">
        <v>560</v>
      </c>
    </row>
    <row r="2023" spans="18:20" x14ac:dyDescent="0.25">
      <c r="R2023" s="76" t="s">
        <v>2412</v>
      </c>
      <c r="S2023" s="76" t="s">
        <v>544</v>
      </c>
      <c r="T2023" s="76" t="s">
        <v>560</v>
      </c>
    </row>
    <row r="2024" spans="18:20" x14ac:dyDescent="0.25">
      <c r="R2024" s="76" t="s">
        <v>2413</v>
      </c>
      <c r="S2024" s="76" t="s">
        <v>544</v>
      </c>
      <c r="T2024" s="76" t="s">
        <v>560</v>
      </c>
    </row>
    <row r="2025" spans="18:20" x14ac:dyDescent="0.25">
      <c r="R2025" s="76" t="s">
        <v>2414</v>
      </c>
      <c r="S2025" s="76" t="s">
        <v>544</v>
      </c>
      <c r="T2025" s="76" t="s">
        <v>560</v>
      </c>
    </row>
    <row r="2026" spans="18:20" x14ac:dyDescent="0.25">
      <c r="R2026" s="76" t="s">
        <v>2415</v>
      </c>
      <c r="S2026" s="76" t="s">
        <v>544</v>
      </c>
      <c r="T2026" s="76" t="s">
        <v>560</v>
      </c>
    </row>
    <row r="2027" spans="18:20" x14ac:dyDescent="0.25">
      <c r="R2027" s="76" t="s">
        <v>2416</v>
      </c>
      <c r="S2027" s="76" t="s">
        <v>544</v>
      </c>
      <c r="T2027" s="76" t="s">
        <v>560</v>
      </c>
    </row>
    <row r="2028" spans="18:20" x14ac:dyDescent="0.25">
      <c r="R2028" s="76" t="s">
        <v>2417</v>
      </c>
      <c r="S2028" s="76" t="s">
        <v>544</v>
      </c>
      <c r="T2028" s="76" t="s">
        <v>560</v>
      </c>
    </row>
    <row r="2029" spans="18:20" x14ac:dyDescent="0.25">
      <c r="R2029" s="76" t="s">
        <v>2418</v>
      </c>
      <c r="S2029" s="76" t="s">
        <v>544</v>
      </c>
      <c r="T2029" s="76" t="s">
        <v>560</v>
      </c>
    </row>
    <row r="2030" spans="18:20" x14ac:dyDescent="0.25">
      <c r="R2030" s="76" t="s">
        <v>2419</v>
      </c>
      <c r="S2030" s="76" t="s">
        <v>544</v>
      </c>
      <c r="T2030" s="76" t="s">
        <v>560</v>
      </c>
    </row>
    <row r="2031" spans="18:20" x14ac:dyDescent="0.25">
      <c r="R2031" s="76" t="s">
        <v>2420</v>
      </c>
      <c r="S2031" s="76" t="s">
        <v>544</v>
      </c>
      <c r="T2031" s="76" t="s">
        <v>560</v>
      </c>
    </row>
    <row r="2032" spans="18:20" x14ac:dyDescent="0.25">
      <c r="R2032" s="76" t="s">
        <v>2421</v>
      </c>
      <c r="S2032" s="76" t="s">
        <v>544</v>
      </c>
      <c r="T2032" s="76" t="s">
        <v>560</v>
      </c>
    </row>
    <row r="2033" spans="18:20" x14ac:dyDescent="0.25">
      <c r="R2033" s="76" t="s">
        <v>2422</v>
      </c>
      <c r="S2033" s="76" t="s">
        <v>544</v>
      </c>
      <c r="T2033" s="76" t="s">
        <v>560</v>
      </c>
    </row>
    <row r="2034" spans="18:20" x14ac:dyDescent="0.25">
      <c r="R2034" s="76" t="s">
        <v>2423</v>
      </c>
      <c r="S2034" s="76" t="s">
        <v>544</v>
      </c>
      <c r="T2034" s="76" t="s">
        <v>560</v>
      </c>
    </row>
    <row r="2035" spans="18:20" x14ac:dyDescent="0.25">
      <c r="R2035" s="76" t="s">
        <v>2424</v>
      </c>
      <c r="S2035" s="76" t="s">
        <v>544</v>
      </c>
      <c r="T2035" s="76" t="s">
        <v>560</v>
      </c>
    </row>
    <row r="2036" spans="18:20" x14ac:dyDescent="0.25">
      <c r="R2036" s="76" t="s">
        <v>2425</v>
      </c>
      <c r="S2036" s="76" t="s">
        <v>544</v>
      </c>
      <c r="T2036" s="76" t="s">
        <v>560</v>
      </c>
    </row>
    <row r="2037" spans="18:20" x14ac:dyDescent="0.25">
      <c r="R2037" s="76" t="s">
        <v>2426</v>
      </c>
      <c r="S2037" s="76" t="s">
        <v>544</v>
      </c>
      <c r="T2037" s="76" t="s">
        <v>560</v>
      </c>
    </row>
    <row r="2038" spans="18:20" x14ac:dyDescent="0.25">
      <c r="R2038" s="76" t="s">
        <v>2427</v>
      </c>
      <c r="S2038" s="76" t="s">
        <v>544</v>
      </c>
      <c r="T2038" s="76" t="s">
        <v>560</v>
      </c>
    </row>
    <row r="2039" spans="18:20" x14ac:dyDescent="0.25">
      <c r="R2039" s="76" t="s">
        <v>2428</v>
      </c>
      <c r="S2039" s="76" t="s">
        <v>544</v>
      </c>
      <c r="T2039" s="76" t="s">
        <v>560</v>
      </c>
    </row>
    <row r="2040" spans="18:20" x14ac:dyDescent="0.25">
      <c r="R2040" s="76" t="s">
        <v>2429</v>
      </c>
      <c r="S2040" s="76" t="s">
        <v>544</v>
      </c>
      <c r="T2040" s="76" t="s">
        <v>560</v>
      </c>
    </row>
    <row r="2041" spans="18:20" x14ac:dyDescent="0.25">
      <c r="R2041" s="76" t="s">
        <v>2430</v>
      </c>
      <c r="S2041" s="76" t="s">
        <v>544</v>
      </c>
      <c r="T2041" s="76" t="s">
        <v>560</v>
      </c>
    </row>
    <row r="2042" spans="18:20" x14ac:dyDescent="0.25">
      <c r="R2042" s="76" t="s">
        <v>2431</v>
      </c>
      <c r="S2042" s="76" t="s">
        <v>544</v>
      </c>
      <c r="T2042" s="76" t="s">
        <v>560</v>
      </c>
    </row>
    <row r="2043" spans="18:20" x14ac:dyDescent="0.25">
      <c r="R2043" s="76" t="s">
        <v>2432</v>
      </c>
      <c r="S2043" s="76" t="s">
        <v>544</v>
      </c>
      <c r="T2043" s="76" t="s">
        <v>560</v>
      </c>
    </row>
    <row r="2044" spans="18:20" x14ac:dyDescent="0.25">
      <c r="R2044" s="76" t="s">
        <v>2433</v>
      </c>
      <c r="S2044" s="76" t="s">
        <v>544</v>
      </c>
      <c r="T2044" s="76" t="s">
        <v>560</v>
      </c>
    </row>
    <row r="2045" spans="18:20" x14ac:dyDescent="0.25">
      <c r="R2045" s="76" t="s">
        <v>2434</v>
      </c>
      <c r="S2045" s="76" t="s">
        <v>544</v>
      </c>
      <c r="T2045" s="76" t="s">
        <v>560</v>
      </c>
    </row>
    <row r="2046" spans="18:20" x14ac:dyDescent="0.25">
      <c r="R2046" s="76" t="s">
        <v>2435</v>
      </c>
      <c r="S2046" s="76" t="s">
        <v>544</v>
      </c>
      <c r="T2046" s="76" t="s">
        <v>560</v>
      </c>
    </row>
    <row r="2047" spans="18:20" x14ac:dyDescent="0.25">
      <c r="R2047" s="76" t="s">
        <v>2436</v>
      </c>
      <c r="S2047" s="76" t="s">
        <v>544</v>
      </c>
      <c r="T2047" s="76" t="s">
        <v>560</v>
      </c>
    </row>
    <row r="2048" spans="18:20" x14ac:dyDescent="0.25">
      <c r="R2048" s="76" t="s">
        <v>2437</v>
      </c>
      <c r="S2048" s="76" t="s">
        <v>544</v>
      </c>
      <c r="T2048" s="76" t="s">
        <v>560</v>
      </c>
    </row>
    <row r="2049" spans="18:20" x14ac:dyDescent="0.25">
      <c r="R2049" s="76" t="s">
        <v>2438</v>
      </c>
      <c r="S2049" s="76" t="s">
        <v>544</v>
      </c>
      <c r="T2049" s="76" t="s">
        <v>560</v>
      </c>
    </row>
    <row r="2050" spans="18:20" x14ac:dyDescent="0.25">
      <c r="R2050" s="76" t="s">
        <v>2439</v>
      </c>
      <c r="S2050" s="76" t="s">
        <v>544</v>
      </c>
      <c r="T2050" s="76" t="s">
        <v>560</v>
      </c>
    </row>
    <row r="2051" spans="18:20" x14ac:dyDescent="0.25">
      <c r="R2051" s="76" t="s">
        <v>2440</v>
      </c>
      <c r="S2051" s="76" t="s">
        <v>544</v>
      </c>
      <c r="T2051" s="76" t="s">
        <v>560</v>
      </c>
    </row>
    <row r="2052" spans="18:20" x14ac:dyDescent="0.25">
      <c r="R2052" s="76" t="s">
        <v>2441</v>
      </c>
      <c r="S2052" s="76" t="s">
        <v>544</v>
      </c>
      <c r="T2052" s="76" t="s">
        <v>560</v>
      </c>
    </row>
    <row r="2053" spans="18:20" x14ac:dyDescent="0.25">
      <c r="R2053" s="76" t="s">
        <v>2442</v>
      </c>
      <c r="S2053" s="76" t="s">
        <v>544</v>
      </c>
      <c r="T2053" s="76" t="s">
        <v>560</v>
      </c>
    </row>
    <row r="2054" spans="18:20" x14ac:dyDescent="0.25">
      <c r="R2054" s="76" t="s">
        <v>2443</v>
      </c>
      <c r="S2054" s="76" t="s">
        <v>544</v>
      </c>
      <c r="T2054" s="76" t="s">
        <v>560</v>
      </c>
    </row>
    <row r="2055" spans="18:20" x14ac:dyDescent="0.25">
      <c r="R2055" s="76" t="s">
        <v>2444</v>
      </c>
      <c r="S2055" s="76" t="s">
        <v>544</v>
      </c>
      <c r="T2055" s="76" t="s">
        <v>560</v>
      </c>
    </row>
    <row r="2056" spans="18:20" x14ac:dyDescent="0.25">
      <c r="R2056" s="76" t="s">
        <v>2445</v>
      </c>
      <c r="S2056" s="76" t="s">
        <v>544</v>
      </c>
      <c r="T2056" s="76" t="s">
        <v>560</v>
      </c>
    </row>
    <row r="2057" spans="18:20" x14ac:dyDescent="0.25">
      <c r="R2057" s="76" t="s">
        <v>2446</v>
      </c>
      <c r="S2057" s="76" t="s">
        <v>544</v>
      </c>
      <c r="T2057" s="76" t="s">
        <v>560</v>
      </c>
    </row>
    <row r="2058" spans="18:20" x14ac:dyDescent="0.25">
      <c r="R2058" s="76" t="s">
        <v>2447</v>
      </c>
      <c r="S2058" s="76" t="s">
        <v>544</v>
      </c>
      <c r="T2058" s="76" t="s">
        <v>560</v>
      </c>
    </row>
    <row r="2059" spans="18:20" x14ac:dyDescent="0.25">
      <c r="R2059" s="76" t="s">
        <v>2448</v>
      </c>
      <c r="S2059" s="76" t="s">
        <v>544</v>
      </c>
      <c r="T2059" s="76" t="s">
        <v>560</v>
      </c>
    </row>
    <row r="2060" spans="18:20" x14ac:dyDescent="0.25">
      <c r="R2060" s="76" t="s">
        <v>2449</v>
      </c>
      <c r="S2060" s="76" t="s">
        <v>544</v>
      </c>
      <c r="T2060" s="76" t="s">
        <v>560</v>
      </c>
    </row>
    <row r="2061" spans="18:20" x14ac:dyDescent="0.25">
      <c r="R2061" s="76" t="s">
        <v>2450</v>
      </c>
      <c r="S2061" s="76" t="s">
        <v>544</v>
      </c>
      <c r="T2061" s="76" t="s">
        <v>560</v>
      </c>
    </row>
    <row r="2062" spans="18:20" x14ac:dyDescent="0.25">
      <c r="R2062" s="76" t="s">
        <v>2451</v>
      </c>
      <c r="S2062" s="76" t="s">
        <v>544</v>
      </c>
      <c r="T2062" s="76" t="s">
        <v>560</v>
      </c>
    </row>
    <row r="2063" spans="18:20" x14ac:dyDescent="0.25">
      <c r="R2063" s="76" t="s">
        <v>2452</v>
      </c>
      <c r="S2063" s="76" t="s">
        <v>544</v>
      </c>
      <c r="T2063" s="76" t="s">
        <v>560</v>
      </c>
    </row>
    <row r="2064" spans="18:20" x14ac:dyDescent="0.25">
      <c r="R2064" s="76" t="s">
        <v>2453</v>
      </c>
      <c r="S2064" s="76" t="s">
        <v>544</v>
      </c>
      <c r="T2064" s="76" t="s">
        <v>560</v>
      </c>
    </row>
    <row r="2065" spans="18:20" x14ac:dyDescent="0.25">
      <c r="R2065" s="76" t="s">
        <v>2454</v>
      </c>
      <c r="S2065" s="76" t="s">
        <v>544</v>
      </c>
      <c r="T2065" s="76" t="s">
        <v>560</v>
      </c>
    </row>
    <row r="2066" spans="18:20" x14ac:dyDescent="0.25">
      <c r="R2066" s="76" t="s">
        <v>2455</v>
      </c>
      <c r="S2066" s="76" t="s">
        <v>544</v>
      </c>
      <c r="T2066" s="76" t="s">
        <v>560</v>
      </c>
    </row>
    <row r="2067" spans="18:20" x14ac:dyDescent="0.25">
      <c r="R2067" s="76" t="s">
        <v>2456</v>
      </c>
      <c r="S2067" s="76" t="s">
        <v>544</v>
      </c>
      <c r="T2067" s="76" t="s">
        <v>560</v>
      </c>
    </row>
    <row r="2068" spans="18:20" x14ac:dyDescent="0.25">
      <c r="R2068" s="76" t="s">
        <v>2457</v>
      </c>
      <c r="S2068" s="76" t="s">
        <v>544</v>
      </c>
      <c r="T2068" s="76" t="s">
        <v>560</v>
      </c>
    </row>
    <row r="2069" spans="18:20" x14ac:dyDescent="0.25">
      <c r="R2069" s="76" t="s">
        <v>2458</v>
      </c>
      <c r="S2069" s="76" t="s">
        <v>544</v>
      </c>
      <c r="T2069" s="76" t="s">
        <v>560</v>
      </c>
    </row>
    <row r="2070" spans="18:20" x14ac:dyDescent="0.25">
      <c r="R2070" s="76" t="s">
        <v>2459</v>
      </c>
      <c r="S2070" s="76" t="s">
        <v>544</v>
      </c>
      <c r="T2070" s="76" t="s">
        <v>560</v>
      </c>
    </row>
    <row r="2071" spans="18:20" x14ac:dyDescent="0.25">
      <c r="R2071" s="76" t="s">
        <v>2460</v>
      </c>
      <c r="S2071" s="76" t="s">
        <v>544</v>
      </c>
      <c r="T2071" s="76" t="s">
        <v>560</v>
      </c>
    </row>
    <row r="2072" spans="18:20" x14ac:dyDescent="0.25">
      <c r="R2072" s="76" t="s">
        <v>2461</v>
      </c>
      <c r="S2072" s="76" t="s">
        <v>544</v>
      </c>
      <c r="T2072" s="76" t="s">
        <v>560</v>
      </c>
    </row>
    <row r="2073" spans="18:20" x14ac:dyDescent="0.25">
      <c r="R2073" s="76" t="s">
        <v>2462</v>
      </c>
      <c r="S2073" s="76" t="s">
        <v>544</v>
      </c>
      <c r="T2073" s="76" t="s">
        <v>560</v>
      </c>
    </row>
    <row r="2074" spans="18:20" x14ac:dyDescent="0.25">
      <c r="R2074" s="76" t="s">
        <v>2463</v>
      </c>
      <c r="S2074" s="76" t="s">
        <v>544</v>
      </c>
      <c r="T2074" s="76" t="s">
        <v>560</v>
      </c>
    </row>
    <row r="2075" spans="18:20" x14ac:dyDescent="0.25">
      <c r="R2075" s="76" t="s">
        <v>2464</v>
      </c>
      <c r="S2075" s="76" t="s">
        <v>544</v>
      </c>
      <c r="T2075" s="76" t="s">
        <v>560</v>
      </c>
    </row>
    <row r="2076" spans="18:20" x14ac:dyDescent="0.25">
      <c r="R2076" s="76" t="s">
        <v>2465</v>
      </c>
      <c r="S2076" s="76" t="s">
        <v>544</v>
      </c>
      <c r="T2076" s="76" t="s">
        <v>560</v>
      </c>
    </row>
    <row r="2077" spans="18:20" x14ac:dyDescent="0.25">
      <c r="R2077" s="76" t="s">
        <v>2466</v>
      </c>
      <c r="S2077" s="76" t="s">
        <v>544</v>
      </c>
      <c r="T2077" s="76" t="s">
        <v>560</v>
      </c>
    </row>
    <row r="2078" spans="18:20" x14ac:dyDescent="0.25">
      <c r="R2078" s="76" t="s">
        <v>2467</v>
      </c>
      <c r="S2078" s="76" t="s">
        <v>544</v>
      </c>
      <c r="T2078" s="76" t="s">
        <v>560</v>
      </c>
    </row>
    <row r="2079" spans="18:20" x14ac:dyDescent="0.25">
      <c r="R2079" s="76" t="s">
        <v>2468</v>
      </c>
      <c r="S2079" s="76" t="s">
        <v>544</v>
      </c>
      <c r="T2079" s="76" t="s">
        <v>560</v>
      </c>
    </row>
    <row r="2080" spans="18:20" x14ac:dyDescent="0.25">
      <c r="R2080" s="76" t="s">
        <v>2469</v>
      </c>
      <c r="S2080" s="76" t="s">
        <v>544</v>
      </c>
      <c r="T2080" s="76" t="s">
        <v>560</v>
      </c>
    </row>
    <row r="2081" spans="18:20" x14ac:dyDescent="0.25">
      <c r="R2081" s="76" t="s">
        <v>2470</v>
      </c>
      <c r="S2081" s="76" t="s">
        <v>544</v>
      </c>
      <c r="T2081" s="76" t="s">
        <v>560</v>
      </c>
    </row>
    <row r="2082" spans="18:20" x14ac:dyDescent="0.25">
      <c r="R2082" s="76" t="s">
        <v>2471</v>
      </c>
      <c r="S2082" s="76" t="s">
        <v>544</v>
      </c>
      <c r="T2082" s="76" t="s">
        <v>560</v>
      </c>
    </row>
    <row r="2083" spans="18:20" x14ac:dyDescent="0.25">
      <c r="R2083" s="76" t="s">
        <v>2472</v>
      </c>
      <c r="S2083" s="76" t="s">
        <v>544</v>
      </c>
      <c r="T2083" s="76" t="s">
        <v>560</v>
      </c>
    </row>
    <row r="2084" spans="18:20" x14ac:dyDescent="0.25">
      <c r="R2084" s="76" t="s">
        <v>2473</v>
      </c>
      <c r="S2084" s="76" t="s">
        <v>544</v>
      </c>
      <c r="T2084" s="76" t="s">
        <v>560</v>
      </c>
    </row>
    <row r="2085" spans="18:20" x14ac:dyDescent="0.25">
      <c r="R2085" s="76" t="s">
        <v>2474</v>
      </c>
      <c r="S2085" s="76" t="s">
        <v>544</v>
      </c>
      <c r="T2085" s="76" t="s">
        <v>560</v>
      </c>
    </row>
    <row r="2086" spans="18:20" x14ac:dyDescent="0.25">
      <c r="R2086" s="76" t="s">
        <v>2475</v>
      </c>
      <c r="S2086" s="76" t="s">
        <v>544</v>
      </c>
      <c r="T2086" s="76" t="s">
        <v>560</v>
      </c>
    </row>
    <row r="2087" spans="18:20" x14ac:dyDescent="0.25">
      <c r="R2087" s="76" t="s">
        <v>2476</v>
      </c>
      <c r="S2087" s="76" t="s">
        <v>544</v>
      </c>
      <c r="T2087" s="76" t="s">
        <v>560</v>
      </c>
    </row>
    <row r="2088" spans="18:20" x14ac:dyDescent="0.25">
      <c r="R2088" s="76" t="s">
        <v>2477</v>
      </c>
      <c r="S2088" s="76" t="s">
        <v>544</v>
      </c>
      <c r="T2088" s="76" t="s">
        <v>560</v>
      </c>
    </row>
    <row r="2089" spans="18:20" x14ac:dyDescent="0.25">
      <c r="R2089" s="76" t="s">
        <v>2478</v>
      </c>
      <c r="S2089" s="76" t="s">
        <v>544</v>
      </c>
      <c r="T2089" s="76" t="s">
        <v>560</v>
      </c>
    </row>
    <row r="2090" spans="18:20" x14ac:dyDescent="0.25">
      <c r="R2090" s="76" t="s">
        <v>2479</v>
      </c>
      <c r="S2090" s="76" t="s">
        <v>544</v>
      </c>
      <c r="T2090" s="76" t="s">
        <v>560</v>
      </c>
    </row>
    <row r="2091" spans="18:20" x14ac:dyDescent="0.25">
      <c r="R2091" s="76" t="s">
        <v>2480</v>
      </c>
      <c r="S2091" s="76" t="s">
        <v>544</v>
      </c>
      <c r="T2091" s="76" t="s">
        <v>560</v>
      </c>
    </row>
    <row r="2092" spans="18:20" x14ac:dyDescent="0.25">
      <c r="R2092" s="76" t="s">
        <v>2481</v>
      </c>
      <c r="S2092" s="76" t="s">
        <v>544</v>
      </c>
      <c r="T2092" s="76" t="s">
        <v>560</v>
      </c>
    </row>
    <row r="2093" spans="18:20" x14ac:dyDescent="0.25">
      <c r="R2093" s="76" t="s">
        <v>2482</v>
      </c>
      <c r="S2093" s="76" t="s">
        <v>544</v>
      </c>
      <c r="T2093" s="76" t="s">
        <v>560</v>
      </c>
    </row>
    <row r="2094" spans="18:20" x14ac:dyDescent="0.25">
      <c r="R2094" s="76" t="s">
        <v>2483</v>
      </c>
      <c r="S2094" s="76" t="s">
        <v>544</v>
      </c>
      <c r="T2094" s="76" t="s">
        <v>560</v>
      </c>
    </row>
    <row r="2095" spans="18:20" x14ac:dyDescent="0.25">
      <c r="R2095" s="76" t="s">
        <v>2484</v>
      </c>
      <c r="S2095" s="76" t="s">
        <v>544</v>
      </c>
      <c r="T2095" s="76" t="s">
        <v>560</v>
      </c>
    </row>
    <row r="2096" spans="18:20" x14ac:dyDescent="0.25">
      <c r="R2096" s="76" t="s">
        <v>2485</v>
      </c>
      <c r="S2096" s="76" t="s">
        <v>544</v>
      </c>
      <c r="T2096" s="76" t="s">
        <v>560</v>
      </c>
    </row>
    <row r="2097" spans="18:20" x14ac:dyDescent="0.25">
      <c r="R2097" s="76" t="s">
        <v>2486</v>
      </c>
      <c r="S2097" s="76" t="s">
        <v>544</v>
      </c>
      <c r="T2097" s="76" t="s">
        <v>560</v>
      </c>
    </row>
    <row r="2098" spans="18:20" x14ac:dyDescent="0.25">
      <c r="R2098" s="76" t="s">
        <v>2487</v>
      </c>
      <c r="S2098" s="76" t="s">
        <v>544</v>
      </c>
      <c r="T2098" s="76" t="s">
        <v>560</v>
      </c>
    </row>
    <row r="2099" spans="18:20" x14ac:dyDescent="0.25">
      <c r="R2099" s="76" t="s">
        <v>2488</v>
      </c>
      <c r="S2099" s="76" t="s">
        <v>544</v>
      </c>
      <c r="T2099" s="76" t="s">
        <v>560</v>
      </c>
    </row>
    <row r="2100" spans="18:20" x14ac:dyDescent="0.25">
      <c r="R2100" s="76" t="s">
        <v>2489</v>
      </c>
      <c r="S2100" s="76" t="s">
        <v>544</v>
      </c>
      <c r="T2100" s="76" t="s">
        <v>560</v>
      </c>
    </row>
    <row r="2101" spans="18:20" x14ac:dyDescent="0.25">
      <c r="R2101" s="76" t="s">
        <v>2490</v>
      </c>
      <c r="S2101" s="76" t="s">
        <v>544</v>
      </c>
      <c r="T2101" s="76" t="s">
        <v>560</v>
      </c>
    </row>
    <row r="2102" spans="18:20" x14ac:dyDescent="0.25">
      <c r="R2102" s="76" t="s">
        <v>2491</v>
      </c>
      <c r="S2102" s="76" t="s">
        <v>544</v>
      </c>
      <c r="T2102" s="76" t="s">
        <v>560</v>
      </c>
    </row>
    <row r="2103" spans="18:20" x14ac:dyDescent="0.25">
      <c r="R2103" s="76" t="s">
        <v>2492</v>
      </c>
      <c r="S2103" s="76" t="s">
        <v>544</v>
      </c>
      <c r="T2103" s="76" t="s">
        <v>560</v>
      </c>
    </row>
    <row r="2104" spans="18:20" x14ac:dyDescent="0.25">
      <c r="R2104" s="76" t="s">
        <v>2493</v>
      </c>
      <c r="S2104" s="76" t="s">
        <v>544</v>
      </c>
      <c r="T2104" s="76" t="s">
        <v>560</v>
      </c>
    </row>
    <row r="2105" spans="18:20" x14ac:dyDescent="0.25">
      <c r="R2105" s="76" t="s">
        <v>2494</v>
      </c>
      <c r="S2105" s="76" t="s">
        <v>544</v>
      </c>
      <c r="T2105" s="76" t="s">
        <v>560</v>
      </c>
    </row>
    <row r="2106" spans="18:20" x14ac:dyDescent="0.25">
      <c r="R2106" s="76" t="s">
        <v>2495</v>
      </c>
      <c r="S2106" s="76" t="s">
        <v>544</v>
      </c>
      <c r="T2106" s="76" t="s">
        <v>560</v>
      </c>
    </row>
    <row r="2107" spans="18:20" x14ac:dyDescent="0.25">
      <c r="R2107" s="76" t="s">
        <v>2496</v>
      </c>
      <c r="S2107" s="76" t="s">
        <v>544</v>
      </c>
      <c r="T2107" s="76" t="s">
        <v>560</v>
      </c>
    </row>
    <row r="2108" spans="18:20" x14ac:dyDescent="0.25">
      <c r="R2108" s="76" t="s">
        <v>2497</v>
      </c>
      <c r="S2108" s="76" t="s">
        <v>544</v>
      </c>
      <c r="T2108" s="76" t="s">
        <v>560</v>
      </c>
    </row>
    <row r="2109" spans="18:20" x14ac:dyDescent="0.25">
      <c r="R2109" s="76" t="s">
        <v>2498</v>
      </c>
      <c r="S2109" s="76" t="s">
        <v>544</v>
      </c>
      <c r="T2109" s="76" t="s">
        <v>560</v>
      </c>
    </row>
    <row r="2110" spans="18:20" x14ac:dyDescent="0.25">
      <c r="R2110" s="76" t="s">
        <v>2499</v>
      </c>
      <c r="S2110" s="76" t="s">
        <v>544</v>
      </c>
      <c r="T2110" s="76" t="s">
        <v>560</v>
      </c>
    </row>
    <row r="2111" spans="18:20" x14ac:dyDescent="0.25">
      <c r="R2111" s="76" t="s">
        <v>2500</v>
      </c>
      <c r="S2111" s="76" t="s">
        <v>544</v>
      </c>
      <c r="T2111" s="76" t="s">
        <v>560</v>
      </c>
    </row>
    <row r="2112" spans="18:20" x14ac:dyDescent="0.25">
      <c r="R2112" s="76" t="s">
        <v>2501</v>
      </c>
      <c r="S2112" s="76" t="s">
        <v>544</v>
      </c>
      <c r="T2112" s="76" t="s">
        <v>560</v>
      </c>
    </row>
    <row r="2113" spans="18:20" x14ac:dyDescent="0.25">
      <c r="R2113" s="76" t="s">
        <v>2502</v>
      </c>
      <c r="S2113" s="76" t="s">
        <v>544</v>
      </c>
      <c r="T2113" s="76" t="s">
        <v>560</v>
      </c>
    </row>
    <row r="2114" spans="18:20" x14ac:dyDescent="0.25">
      <c r="R2114" s="76" t="s">
        <v>2503</v>
      </c>
      <c r="S2114" s="76" t="s">
        <v>544</v>
      </c>
      <c r="T2114" s="76" t="s">
        <v>560</v>
      </c>
    </row>
    <row r="2115" spans="18:20" x14ac:dyDescent="0.25">
      <c r="R2115" s="76" t="s">
        <v>2504</v>
      </c>
      <c r="S2115" s="76" t="s">
        <v>544</v>
      </c>
      <c r="T2115" s="76" t="s">
        <v>560</v>
      </c>
    </row>
    <row r="2116" spans="18:20" x14ac:dyDescent="0.25">
      <c r="R2116" s="76" t="s">
        <v>2505</v>
      </c>
      <c r="S2116" s="76" t="s">
        <v>544</v>
      </c>
      <c r="T2116" s="76" t="s">
        <v>560</v>
      </c>
    </row>
    <row r="2117" spans="18:20" x14ac:dyDescent="0.25">
      <c r="R2117" s="76" t="s">
        <v>2506</v>
      </c>
      <c r="S2117" s="76" t="s">
        <v>544</v>
      </c>
      <c r="T2117" s="76" t="s">
        <v>560</v>
      </c>
    </row>
    <row r="2118" spans="18:20" x14ac:dyDescent="0.25">
      <c r="R2118" s="76" t="s">
        <v>2507</v>
      </c>
      <c r="S2118" s="76" t="s">
        <v>544</v>
      </c>
      <c r="T2118" s="76" t="s">
        <v>560</v>
      </c>
    </row>
    <row r="2119" spans="18:20" x14ac:dyDescent="0.25">
      <c r="R2119" s="76" t="s">
        <v>2508</v>
      </c>
      <c r="S2119" s="76" t="s">
        <v>544</v>
      </c>
      <c r="T2119" s="76" t="s">
        <v>560</v>
      </c>
    </row>
    <row r="2120" spans="18:20" x14ac:dyDescent="0.25">
      <c r="R2120" s="76" t="s">
        <v>2509</v>
      </c>
      <c r="S2120" s="76" t="s">
        <v>544</v>
      </c>
      <c r="T2120" s="76" t="s">
        <v>560</v>
      </c>
    </row>
    <row r="2121" spans="18:20" x14ac:dyDescent="0.25">
      <c r="R2121" s="76" t="s">
        <v>2510</v>
      </c>
      <c r="S2121" s="76" t="s">
        <v>544</v>
      </c>
      <c r="T2121" s="76" t="s">
        <v>560</v>
      </c>
    </row>
    <row r="2122" spans="18:20" x14ac:dyDescent="0.25">
      <c r="R2122" s="76" t="s">
        <v>2511</v>
      </c>
      <c r="S2122" s="76" t="s">
        <v>544</v>
      </c>
      <c r="T2122" s="76" t="s">
        <v>560</v>
      </c>
    </row>
    <row r="2123" spans="18:20" x14ac:dyDescent="0.25">
      <c r="R2123" s="76" t="s">
        <v>2512</v>
      </c>
      <c r="S2123" s="76" t="s">
        <v>544</v>
      </c>
      <c r="T2123" s="76" t="s">
        <v>560</v>
      </c>
    </row>
    <row r="2124" spans="18:20" x14ac:dyDescent="0.25">
      <c r="R2124" s="76" t="s">
        <v>2513</v>
      </c>
      <c r="S2124" s="76" t="s">
        <v>544</v>
      </c>
      <c r="T2124" s="76" t="s">
        <v>560</v>
      </c>
    </row>
    <row r="2125" spans="18:20" x14ac:dyDescent="0.25">
      <c r="R2125" s="76" t="s">
        <v>2514</v>
      </c>
      <c r="S2125" s="76" t="s">
        <v>544</v>
      </c>
      <c r="T2125" s="76" t="s">
        <v>560</v>
      </c>
    </row>
    <row r="2126" spans="18:20" x14ac:dyDescent="0.25">
      <c r="R2126" s="76" t="s">
        <v>2515</v>
      </c>
      <c r="S2126" s="76" t="s">
        <v>544</v>
      </c>
      <c r="T2126" s="76" t="s">
        <v>560</v>
      </c>
    </row>
    <row r="2127" spans="18:20" x14ac:dyDescent="0.25">
      <c r="R2127" s="76" t="s">
        <v>2516</v>
      </c>
      <c r="S2127" s="76" t="s">
        <v>544</v>
      </c>
      <c r="T2127" s="76" t="s">
        <v>560</v>
      </c>
    </row>
    <row r="2128" spans="18:20" x14ac:dyDescent="0.25">
      <c r="R2128" s="76" t="s">
        <v>2517</v>
      </c>
      <c r="S2128" s="76" t="s">
        <v>544</v>
      </c>
      <c r="T2128" s="76" t="s">
        <v>560</v>
      </c>
    </row>
    <row r="2129" spans="18:20" x14ac:dyDescent="0.25">
      <c r="R2129" s="76" t="s">
        <v>2518</v>
      </c>
      <c r="S2129" s="76" t="s">
        <v>544</v>
      </c>
      <c r="T2129" s="76" t="s">
        <v>560</v>
      </c>
    </row>
    <row r="2130" spans="18:20" x14ac:dyDescent="0.25">
      <c r="R2130" s="76" t="s">
        <v>2519</v>
      </c>
      <c r="S2130" s="76" t="s">
        <v>544</v>
      </c>
      <c r="T2130" s="76" t="s">
        <v>560</v>
      </c>
    </row>
    <row r="2131" spans="18:20" x14ac:dyDescent="0.25">
      <c r="R2131" s="76" t="s">
        <v>2520</v>
      </c>
      <c r="S2131" s="76" t="s">
        <v>544</v>
      </c>
      <c r="T2131" s="76" t="s">
        <v>560</v>
      </c>
    </row>
    <row r="2132" spans="18:20" x14ac:dyDescent="0.25">
      <c r="R2132" s="76" t="s">
        <v>2521</v>
      </c>
      <c r="S2132" s="76" t="s">
        <v>544</v>
      </c>
      <c r="T2132" s="76" t="s">
        <v>560</v>
      </c>
    </row>
    <row r="2133" spans="18:20" x14ac:dyDescent="0.25">
      <c r="R2133" s="76" t="s">
        <v>2522</v>
      </c>
      <c r="S2133" s="76" t="s">
        <v>544</v>
      </c>
      <c r="T2133" s="76" t="s">
        <v>560</v>
      </c>
    </row>
    <row r="2134" spans="18:20" x14ac:dyDescent="0.25">
      <c r="R2134" s="76" t="s">
        <v>2523</v>
      </c>
      <c r="S2134" s="76" t="s">
        <v>544</v>
      </c>
      <c r="T2134" s="76" t="s">
        <v>560</v>
      </c>
    </row>
    <row r="2135" spans="18:20" x14ac:dyDescent="0.25">
      <c r="R2135" s="76" t="s">
        <v>2524</v>
      </c>
      <c r="S2135" s="76" t="s">
        <v>544</v>
      </c>
      <c r="T2135" s="76" t="s">
        <v>560</v>
      </c>
    </row>
    <row r="2136" spans="18:20" x14ac:dyDescent="0.25">
      <c r="R2136" s="76" t="s">
        <v>2525</v>
      </c>
      <c r="S2136" s="76" t="s">
        <v>544</v>
      </c>
      <c r="T2136" s="76" t="s">
        <v>560</v>
      </c>
    </row>
    <row r="2137" spans="18:20" x14ac:dyDescent="0.25">
      <c r="R2137" s="76" t="s">
        <v>2526</v>
      </c>
      <c r="S2137" s="76" t="s">
        <v>544</v>
      </c>
      <c r="T2137" s="76" t="s">
        <v>560</v>
      </c>
    </row>
    <row r="2138" spans="18:20" x14ac:dyDescent="0.25">
      <c r="R2138" s="76" t="s">
        <v>2527</v>
      </c>
      <c r="S2138" s="76" t="s">
        <v>544</v>
      </c>
      <c r="T2138" s="76" t="s">
        <v>560</v>
      </c>
    </row>
    <row r="2139" spans="18:20" x14ac:dyDescent="0.25">
      <c r="R2139" s="76" t="s">
        <v>2528</v>
      </c>
      <c r="S2139" s="76" t="s">
        <v>544</v>
      </c>
      <c r="T2139" s="76" t="s">
        <v>560</v>
      </c>
    </row>
    <row r="2140" spans="18:20" x14ac:dyDescent="0.25">
      <c r="R2140" s="76" t="s">
        <v>2529</v>
      </c>
      <c r="S2140" s="76" t="s">
        <v>544</v>
      </c>
      <c r="T2140" s="76" t="s">
        <v>560</v>
      </c>
    </row>
    <row r="2141" spans="18:20" x14ac:dyDescent="0.25">
      <c r="R2141" s="76" t="s">
        <v>2530</v>
      </c>
      <c r="S2141" s="76" t="s">
        <v>544</v>
      </c>
      <c r="T2141" s="76" t="s">
        <v>560</v>
      </c>
    </row>
    <row r="2142" spans="18:20" x14ac:dyDescent="0.25">
      <c r="R2142" s="76" t="s">
        <v>2531</v>
      </c>
      <c r="S2142" s="76" t="s">
        <v>544</v>
      </c>
      <c r="T2142" s="76" t="s">
        <v>560</v>
      </c>
    </row>
    <row r="2143" spans="18:20" x14ac:dyDescent="0.25">
      <c r="R2143" s="76" t="s">
        <v>2532</v>
      </c>
      <c r="S2143" s="76" t="s">
        <v>544</v>
      </c>
      <c r="T2143" s="76" t="s">
        <v>560</v>
      </c>
    </row>
    <row r="2144" spans="18:20" x14ac:dyDescent="0.25">
      <c r="R2144" s="76" t="s">
        <v>2533</v>
      </c>
      <c r="S2144" s="76" t="s">
        <v>544</v>
      </c>
      <c r="T2144" s="76" t="s">
        <v>560</v>
      </c>
    </row>
    <row r="2145" spans="18:20" x14ac:dyDescent="0.25">
      <c r="R2145" s="76" t="s">
        <v>2534</v>
      </c>
      <c r="S2145" s="76" t="s">
        <v>544</v>
      </c>
      <c r="T2145" s="76" t="s">
        <v>560</v>
      </c>
    </row>
    <row r="2146" spans="18:20" x14ac:dyDescent="0.25">
      <c r="R2146" s="76" t="s">
        <v>2535</v>
      </c>
      <c r="S2146" s="76" t="s">
        <v>544</v>
      </c>
      <c r="T2146" s="76" t="s">
        <v>560</v>
      </c>
    </row>
    <row r="2147" spans="18:20" x14ac:dyDescent="0.25">
      <c r="R2147" s="76" t="s">
        <v>2536</v>
      </c>
      <c r="S2147" s="76" t="s">
        <v>544</v>
      </c>
      <c r="T2147" s="76" t="s">
        <v>560</v>
      </c>
    </row>
    <row r="2148" spans="18:20" x14ac:dyDescent="0.25">
      <c r="R2148" s="76" t="s">
        <v>2537</v>
      </c>
      <c r="S2148" s="76" t="s">
        <v>544</v>
      </c>
      <c r="T2148" s="76" t="s">
        <v>560</v>
      </c>
    </row>
    <row r="2149" spans="18:20" x14ac:dyDescent="0.25">
      <c r="R2149" s="76" t="s">
        <v>2538</v>
      </c>
      <c r="S2149" s="76" t="s">
        <v>544</v>
      </c>
      <c r="T2149" s="76" t="s">
        <v>560</v>
      </c>
    </row>
    <row r="2150" spans="18:20" x14ac:dyDescent="0.25">
      <c r="R2150" s="76" t="s">
        <v>2539</v>
      </c>
      <c r="S2150" s="76" t="s">
        <v>544</v>
      </c>
      <c r="T2150" s="76" t="s">
        <v>560</v>
      </c>
    </row>
    <row r="2151" spans="18:20" x14ac:dyDescent="0.25">
      <c r="R2151" s="76" t="s">
        <v>2540</v>
      </c>
      <c r="S2151" s="76" t="s">
        <v>544</v>
      </c>
      <c r="T2151" s="76" t="s">
        <v>560</v>
      </c>
    </row>
    <row r="2152" spans="18:20" x14ac:dyDescent="0.25">
      <c r="R2152" s="76" t="s">
        <v>2541</v>
      </c>
      <c r="S2152" s="76" t="s">
        <v>544</v>
      </c>
      <c r="T2152" s="76" t="s">
        <v>554</v>
      </c>
    </row>
    <row r="2153" spans="18:20" x14ac:dyDescent="0.25">
      <c r="R2153" s="76" t="s">
        <v>2542</v>
      </c>
      <c r="S2153" s="76" t="s">
        <v>544</v>
      </c>
      <c r="T2153" s="76" t="s">
        <v>560</v>
      </c>
    </row>
    <row r="2154" spans="18:20" x14ac:dyDescent="0.25">
      <c r="R2154" s="76" t="s">
        <v>2543</v>
      </c>
      <c r="S2154" s="76" t="s">
        <v>544</v>
      </c>
      <c r="T2154" s="76" t="s">
        <v>560</v>
      </c>
    </row>
    <row r="2155" spans="18:20" x14ac:dyDescent="0.25">
      <c r="R2155" s="76" t="s">
        <v>2544</v>
      </c>
      <c r="S2155" s="76" t="s">
        <v>544</v>
      </c>
      <c r="T2155" s="76" t="s">
        <v>560</v>
      </c>
    </row>
    <row r="2156" spans="18:20" x14ac:dyDescent="0.25">
      <c r="R2156" s="76" t="s">
        <v>2545</v>
      </c>
      <c r="S2156" s="76" t="s">
        <v>544</v>
      </c>
      <c r="T2156" s="76" t="s">
        <v>560</v>
      </c>
    </row>
    <row r="2157" spans="18:20" x14ac:dyDescent="0.25">
      <c r="R2157" s="76" t="s">
        <v>2546</v>
      </c>
      <c r="S2157" s="76" t="s">
        <v>544</v>
      </c>
      <c r="T2157" s="76" t="s">
        <v>560</v>
      </c>
    </row>
    <row r="2158" spans="18:20" x14ac:dyDescent="0.25">
      <c r="R2158" s="76" t="s">
        <v>2547</v>
      </c>
      <c r="S2158" s="76" t="s">
        <v>544</v>
      </c>
      <c r="T2158" s="76" t="s">
        <v>560</v>
      </c>
    </row>
    <row r="2159" spans="18:20" x14ac:dyDescent="0.25">
      <c r="R2159" s="76" t="s">
        <v>2548</v>
      </c>
      <c r="S2159" s="76" t="s">
        <v>544</v>
      </c>
      <c r="T2159" s="76" t="s">
        <v>560</v>
      </c>
    </row>
    <row r="2160" spans="18:20" x14ac:dyDescent="0.25">
      <c r="R2160" s="76" t="s">
        <v>2549</v>
      </c>
      <c r="S2160" s="76" t="s">
        <v>544</v>
      </c>
      <c r="T2160" s="76" t="s">
        <v>560</v>
      </c>
    </row>
    <row r="2161" spans="18:20" x14ac:dyDescent="0.25">
      <c r="R2161" s="76" t="s">
        <v>2550</v>
      </c>
      <c r="S2161" s="76" t="s">
        <v>544</v>
      </c>
      <c r="T2161" s="76" t="s">
        <v>560</v>
      </c>
    </row>
    <row r="2162" spans="18:20" x14ac:dyDescent="0.25">
      <c r="R2162" s="76" t="s">
        <v>2551</v>
      </c>
      <c r="S2162" s="76" t="s">
        <v>544</v>
      </c>
      <c r="T2162" s="76" t="s">
        <v>560</v>
      </c>
    </row>
    <row r="2163" spans="18:20" x14ac:dyDescent="0.25">
      <c r="R2163" s="76" t="s">
        <v>2552</v>
      </c>
      <c r="S2163" s="76" t="s">
        <v>544</v>
      </c>
      <c r="T2163" s="76" t="s">
        <v>560</v>
      </c>
    </row>
    <row r="2164" spans="18:20" x14ac:dyDescent="0.25">
      <c r="R2164" s="76" t="s">
        <v>2553</v>
      </c>
      <c r="S2164" s="76" t="s">
        <v>544</v>
      </c>
      <c r="T2164" s="76" t="s">
        <v>560</v>
      </c>
    </row>
    <row r="2165" spans="18:20" x14ac:dyDescent="0.25">
      <c r="R2165" s="76" t="s">
        <v>2554</v>
      </c>
      <c r="S2165" s="76" t="s">
        <v>544</v>
      </c>
      <c r="T2165" s="76" t="s">
        <v>560</v>
      </c>
    </row>
    <row r="2166" spans="18:20" x14ac:dyDescent="0.25">
      <c r="R2166" s="76" t="s">
        <v>2555</v>
      </c>
      <c r="S2166" s="76" t="s">
        <v>544</v>
      </c>
      <c r="T2166" s="76" t="s">
        <v>560</v>
      </c>
    </row>
    <row r="2167" spans="18:20" x14ac:dyDescent="0.25">
      <c r="R2167" s="76" t="s">
        <v>2556</v>
      </c>
      <c r="S2167" s="76" t="s">
        <v>544</v>
      </c>
      <c r="T2167" s="76" t="s">
        <v>560</v>
      </c>
    </row>
    <row r="2168" spans="18:20" x14ac:dyDescent="0.25">
      <c r="R2168" s="76" t="s">
        <v>2557</v>
      </c>
      <c r="S2168" s="76" t="s">
        <v>544</v>
      </c>
      <c r="T2168" s="76" t="s">
        <v>560</v>
      </c>
    </row>
    <row r="2169" spans="18:20" x14ac:dyDescent="0.25">
      <c r="R2169" s="76" t="s">
        <v>2558</v>
      </c>
      <c r="S2169" s="76" t="s">
        <v>544</v>
      </c>
      <c r="T2169" s="76" t="s">
        <v>560</v>
      </c>
    </row>
    <row r="2170" spans="18:20" x14ac:dyDescent="0.25">
      <c r="R2170" s="76" t="s">
        <v>2559</v>
      </c>
      <c r="S2170" s="76" t="s">
        <v>544</v>
      </c>
      <c r="T2170" s="76" t="s">
        <v>560</v>
      </c>
    </row>
    <row r="2171" spans="18:20" x14ac:dyDescent="0.25">
      <c r="R2171" s="76" t="s">
        <v>2560</v>
      </c>
      <c r="S2171" s="76" t="s">
        <v>544</v>
      </c>
      <c r="T2171" s="76" t="s">
        <v>560</v>
      </c>
    </row>
    <row r="2172" spans="18:20" x14ac:dyDescent="0.25">
      <c r="R2172" s="76" t="s">
        <v>2561</v>
      </c>
      <c r="S2172" s="76" t="s">
        <v>544</v>
      </c>
      <c r="T2172" s="76" t="s">
        <v>560</v>
      </c>
    </row>
    <row r="2173" spans="18:20" x14ac:dyDescent="0.25">
      <c r="R2173" s="76" t="s">
        <v>2562</v>
      </c>
      <c r="S2173" s="76" t="s">
        <v>544</v>
      </c>
      <c r="T2173" s="76" t="s">
        <v>560</v>
      </c>
    </row>
    <row r="2174" spans="18:20" x14ac:dyDescent="0.25">
      <c r="R2174" s="76" t="s">
        <v>2563</v>
      </c>
      <c r="S2174" s="76" t="s">
        <v>544</v>
      </c>
      <c r="T2174" s="76" t="s">
        <v>560</v>
      </c>
    </row>
    <row r="2175" spans="18:20" x14ac:dyDescent="0.25">
      <c r="R2175" s="76" t="s">
        <v>2564</v>
      </c>
      <c r="S2175" s="76" t="s">
        <v>544</v>
      </c>
      <c r="T2175" s="76" t="s">
        <v>560</v>
      </c>
    </row>
    <row r="2176" spans="18:20" x14ac:dyDescent="0.25">
      <c r="R2176" s="76" t="s">
        <v>2565</v>
      </c>
      <c r="S2176" s="76" t="s">
        <v>544</v>
      </c>
      <c r="T2176" s="76" t="s">
        <v>560</v>
      </c>
    </row>
    <row r="2177" spans="18:20" x14ac:dyDescent="0.25">
      <c r="R2177" s="76" t="s">
        <v>2566</v>
      </c>
      <c r="S2177" s="76" t="s">
        <v>544</v>
      </c>
      <c r="T2177" s="76" t="s">
        <v>560</v>
      </c>
    </row>
    <row r="2178" spans="18:20" x14ac:dyDescent="0.25">
      <c r="R2178" s="76" t="s">
        <v>2567</v>
      </c>
      <c r="S2178" s="76" t="s">
        <v>544</v>
      </c>
      <c r="T2178" s="76" t="s">
        <v>560</v>
      </c>
    </row>
    <row r="2179" spans="18:20" x14ac:dyDescent="0.25">
      <c r="R2179" s="76" t="s">
        <v>2568</v>
      </c>
      <c r="S2179" s="76" t="s">
        <v>544</v>
      </c>
      <c r="T2179" s="76" t="s">
        <v>560</v>
      </c>
    </row>
    <row r="2180" spans="18:20" x14ac:dyDescent="0.25">
      <c r="R2180" s="76" t="s">
        <v>2569</v>
      </c>
      <c r="S2180" s="76" t="s">
        <v>544</v>
      </c>
      <c r="T2180" s="76" t="s">
        <v>560</v>
      </c>
    </row>
    <row r="2181" spans="18:20" x14ac:dyDescent="0.25">
      <c r="R2181" s="76" t="s">
        <v>2570</v>
      </c>
      <c r="S2181" s="76" t="s">
        <v>544</v>
      </c>
      <c r="T2181" s="76" t="s">
        <v>560</v>
      </c>
    </row>
    <row r="2182" spans="18:20" x14ac:dyDescent="0.25">
      <c r="R2182" s="76" t="s">
        <v>2571</v>
      </c>
      <c r="S2182" s="76" t="s">
        <v>544</v>
      </c>
      <c r="T2182" s="76" t="s">
        <v>560</v>
      </c>
    </row>
    <row r="2183" spans="18:20" x14ac:dyDescent="0.25">
      <c r="R2183" s="76" t="s">
        <v>2572</v>
      </c>
      <c r="S2183" s="76" t="s">
        <v>544</v>
      </c>
      <c r="T2183" s="76" t="s">
        <v>554</v>
      </c>
    </row>
    <row r="2184" spans="18:20" x14ac:dyDescent="0.25">
      <c r="R2184" s="76" t="s">
        <v>2573</v>
      </c>
      <c r="S2184" s="76" t="s">
        <v>544</v>
      </c>
      <c r="T2184" s="76" t="s">
        <v>560</v>
      </c>
    </row>
    <row r="2185" spans="18:20" x14ac:dyDescent="0.25">
      <c r="R2185" s="76" t="s">
        <v>2574</v>
      </c>
      <c r="S2185" s="76" t="s">
        <v>544</v>
      </c>
      <c r="T2185" s="76" t="s">
        <v>560</v>
      </c>
    </row>
    <row r="2186" spans="18:20" x14ac:dyDescent="0.25">
      <c r="R2186" s="76" t="s">
        <v>2575</v>
      </c>
      <c r="S2186" s="76" t="s">
        <v>544</v>
      </c>
      <c r="T2186" s="76" t="s">
        <v>560</v>
      </c>
    </row>
    <row r="2187" spans="18:20" x14ac:dyDescent="0.25">
      <c r="R2187" s="76" t="s">
        <v>2576</v>
      </c>
      <c r="S2187" s="76" t="s">
        <v>544</v>
      </c>
      <c r="T2187" s="76" t="s">
        <v>560</v>
      </c>
    </row>
    <row r="2188" spans="18:20" x14ac:dyDescent="0.25">
      <c r="R2188" s="76" t="s">
        <v>2577</v>
      </c>
      <c r="S2188" s="76" t="s">
        <v>544</v>
      </c>
      <c r="T2188" s="76" t="s">
        <v>560</v>
      </c>
    </row>
    <row r="2189" spans="18:20" x14ac:dyDescent="0.25">
      <c r="R2189" s="76" t="s">
        <v>2578</v>
      </c>
      <c r="S2189" s="76" t="s">
        <v>544</v>
      </c>
      <c r="T2189" s="76" t="s">
        <v>560</v>
      </c>
    </row>
    <row r="2190" spans="18:20" x14ac:dyDescent="0.25">
      <c r="R2190" s="76" t="s">
        <v>2579</v>
      </c>
      <c r="S2190" s="76" t="s">
        <v>544</v>
      </c>
      <c r="T2190" s="76" t="s">
        <v>560</v>
      </c>
    </row>
    <row r="2191" spans="18:20" x14ac:dyDescent="0.25">
      <c r="R2191" s="76" t="s">
        <v>2580</v>
      </c>
      <c r="S2191" s="76" t="s">
        <v>544</v>
      </c>
      <c r="T2191" s="76" t="s">
        <v>560</v>
      </c>
    </row>
    <row r="2192" spans="18:20" x14ac:dyDescent="0.25">
      <c r="R2192" s="76" t="s">
        <v>2581</v>
      </c>
      <c r="S2192" s="76" t="s">
        <v>544</v>
      </c>
      <c r="T2192" s="76" t="s">
        <v>560</v>
      </c>
    </row>
    <row r="2193" spans="18:20" x14ac:dyDescent="0.25">
      <c r="R2193" s="76" t="s">
        <v>2582</v>
      </c>
      <c r="S2193" s="76" t="s">
        <v>544</v>
      </c>
      <c r="T2193" s="76" t="s">
        <v>560</v>
      </c>
    </row>
    <row r="2194" spans="18:20" x14ac:dyDescent="0.25">
      <c r="R2194" s="76" t="s">
        <v>2583</v>
      </c>
      <c r="S2194" s="76" t="s">
        <v>544</v>
      </c>
      <c r="T2194" s="76" t="s">
        <v>560</v>
      </c>
    </row>
    <row r="2195" spans="18:20" x14ac:dyDescent="0.25">
      <c r="R2195" s="76" t="s">
        <v>2584</v>
      </c>
      <c r="S2195" s="76" t="s">
        <v>544</v>
      </c>
      <c r="T2195" s="76" t="s">
        <v>560</v>
      </c>
    </row>
    <row r="2196" spans="18:20" x14ac:dyDescent="0.25">
      <c r="R2196" s="76" t="s">
        <v>2585</v>
      </c>
      <c r="S2196" s="76" t="s">
        <v>544</v>
      </c>
      <c r="T2196" s="76" t="s">
        <v>560</v>
      </c>
    </row>
    <row r="2197" spans="18:20" x14ac:dyDescent="0.25">
      <c r="R2197" s="76" t="s">
        <v>2586</v>
      </c>
      <c r="S2197" s="76" t="s">
        <v>544</v>
      </c>
      <c r="T2197" s="76" t="s">
        <v>560</v>
      </c>
    </row>
    <row r="2198" spans="18:20" x14ac:dyDescent="0.25">
      <c r="R2198" s="76" t="s">
        <v>2587</v>
      </c>
      <c r="S2198" s="76" t="s">
        <v>544</v>
      </c>
      <c r="T2198" s="76" t="s">
        <v>554</v>
      </c>
    </row>
    <row r="2199" spans="18:20" x14ac:dyDescent="0.25">
      <c r="R2199" s="76" t="s">
        <v>2588</v>
      </c>
      <c r="S2199" s="76" t="s">
        <v>544</v>
      </c>
      <c r="T2199" s="76" t="s">
        <v>560</v>
      </c>
    </row>
    <row r="2200" spans="18:20" x14ac:dyDescent="0.25">
      <c r="R2200" s="76" t="s">
        <v>2589</v>
      </c>
      <c r="S2200" s="76" t="s">
        <v>544</v>
      </c>
      <c r="T2200" s="76" t="s">
        <v>560</v>
      </c>
    </row>
    <row r="2201" spans="18:20" x14ac:dyDescent="0.25">
      <c r="R2201" s="76" t="s">
        <v>2590</v>
      </c>
      <c r="S2201" s="76" t="s">
        <v>544</v>
      </c>
      <c r="T2201" s="76" t="s">
        <v>560</v>
      </c>
    </row>
    <row r="2202" spans="18:20" x14ac:dyDescent="0.25">
      <c r="R2202" s="76" t="s">
        <v>2591</v>
      </c>
      <c r="S2202" s="76" t="s">
        <v>544</v>
      </c>
      <c r="T2202" s="76" t="s">
        <v>560</v>
      </c>
    </row>
    <row r="2203" spans="18:20" x14ac:dyDescent="0.25">
      <c r="R2203" s="76" t="s">
        <v>2592</v>
      </c>
      <c r="S2203" s="76" t="s">
        <v>544</v>
      </c>
      <c r="T2203" s="76" t="s">
        <v>560</v>
      </c>
    </row>
    <row r="2204" spans="18:20" x14ac:dyDescent="0.25">
      <c r="R2204" s="76" t="s">
        <v>2593</v>
      </c>
      <c r="S2204" s="76" t="s">
        <v>544</v>
      </c>
      <c r="T2204" s="76" t="s">
        <v>560</v>
      </c>
    </row>
    <row r="2205" spans="18:20" x14ac:dyDescent="0.25">
      <c r="R2205" s="76" t="s">
        <v>2594</v>
      </c>
      <c r="S2205" s="76" t="s">
        <v>544</v>
      </c>
      <c r="T2205" s="76" t="s">
        <v>560</v>
      </c>
    </row>
    <row r="2206" spans="18:20" x14ac:dyDescent="0.25">
      <c r="R2206" s="76" t="s">
        <v>2595</v>
      </c>
      <c r="S2206" s="76" t="s">
        <v>544</v>
      </c>
      <c r="T2206" s="76" t="s">
        <v>560</v>
      </c>
    </row>
    <row r="2207" spans="18:20" x14ac:dyDescent="0.25">
      <c r="R2207" s="76" t="s">
        <v>2596</v>
      </c>
      <c r="S2207" s="76" t="s">
        <v>544</v>
      </c>
      <c r="T2207" s="76" t="s">
        <v>560</v>
      </c>
    </row>
    <row r="2208" spans="18:20" x14ac:dyDescent="0.25">
      <c r="R2208" s="76" t="s">
        <v>2597</v>
      </c>
      <c r="S2208" s="76" t="s">
        <v>544</v>
      </c>
      <c r="T2208" s="76" t="s">
        <v>560</v>
      </c>
    </row>
    <row r="2209" spans="18:20" x14ac:dyDescent="0.25">
      <c r="R2209" s="76" t="s">
        <v>2598</v>
      </c>
      <c r="S2209" s="76" t="s">
        <v>544</v>
      </c>
      <c r="T2209" s="76" t="s">
        <v>560</v>
      </c>
    </row>
    <row r="2210" spans="18:20" x14ac:dyDescent="0.25">
      <c r="R2210" s="76" t="s">
        <v>2599</v>
      </c>
      <c r="S2210" s="76" t="s">
        <v>544</v>
      </c>
      <c r="T2210" s="76" t="s">
        <v>560</v>
      </c>
    </row>
    <row r="2211" spans="18:20" x14ac:dyDescent="0.25">
      <c r="R2211" s="76" t="s">
        <v>2600</v>
      </c>
      <c r="S2211" s="76" t="s">
        <v>544</v>
      </c>
      <c r="T2211" s="76" t="s">
        <v>560</v>
      </c>
    </row>
    <row r="2212" spans="18:20" x14ac:dyDescent="0.25">
      <c r="R2212" s="76" t="s">
        <v>2601</v>
      </c>
      <c r="S2212" s="76" t="s">
        <v>544</v>
      </c>
      <c r="T2212" s="76" t="s">
        <v>560</v>
      </c>
    </row>
    <row r="2213" spans="18:20" x14ac:dyDescent="0.25">
      <c r="R2213" s="76" t="s">
        <v>2602</v>
      </c>
      <c r="S2213" s="76" t="s">
        <v>544</v>
      </c>
      <c r="T2213" s="76" t="s">
        <v>560</v>
      </c>
    </row>
    <row r="2214" spans="18:20" x14ac:dyDescent="0.25">
      <c r="R2214" s="76" t="s">
        <v>2603</v>
      </c>
      <c r="S2214" s="76" t="s">
        <v>544</v>
      </c>
      <c r="T2214" s="76" t="s">
        <v>560</v>
      </c>
    </row>
    <row r="2215" spans="18:20" x14ac:dyDescent="0.25">
      <c r="R2215" s="76" t="s">
        <v>2604</v>
      </c>
      <c r="S2215" s="76" t="s">
        <v>544</v>
      </c>
      <c r="T2215" s="76" t="s">
        <v>560</v>
      </c>
    </row>
    <row r="2216" spans="18:20" x14ac:dyDescent="0.25">
      <c r="R2216" s="76" t="s">
        <v>2605</v>
      </c>
      <c r="S2216" s="76" t="s">
        <v>544</v>
      </c>
      <c r="T2216" s="76" t="s">
        <v>560</v>
      </c>
    </row>
    <row r="2217" spans="18:20" x14ac:dyDescent="0.25">
      <c r="R2217" s="76" t="s">
        <v>2606</v>
      </c>
      <c r="S2217" s="76" t="s">
        <v>544</v>
      </c>
      <c r="T2217" s="76" t="s">
        <v>560</v>
      </c>
    </row>
    <row r="2218" spans="18:20" x14ac:dyDescent="0.25">
      <c r="R2218" s="76" t="s">
        <v>2607</v>
      </c>
      <c r="S2218" s="76" t="s">
        <v>544</v>
      </c>
      <c r="T2218" s="76" t="s">
        <v>560</v>
      </c>
    </row>
    <row r="2219" spans="18:20" x14ac:dyDescent="0.25">
      <c r="R2219" s="76" t="s">
        <v>2608</v>
      </c>
      <c r="S2219" s="76" t="s">
        <v>544</v>
      </c>
      <c r="T2219" s="76" t="s">
        <v>560</v>
      </c>
    </row>
    <row r="2220" spans="18:20" x14ac:dyDescent="0.25">
      <c r="R2220" s="76" t="s">
        <v>2609</v>
      </c>
      <c r="S2220" s="76" t="s">
        <v>544</v>
      </c>
      <c r="T2220" s="76" t="s">
        <v>560</v>
      </c>
    </row>
    <row r="2221" spans="18:20" x14ac:dyDescent="0.25">
      <c r="R2221" s="76" t="s">
        <v>2610</v>
      </c>
      <c r="S2221" s="76" t="s">
        <v>544</v>
      </c>
      <c r="T2221" s="76" t="s">
        <v>560</v>
      </c>
    </row>
    <row r="2222" spans="18:20" x14ac:dyDescent="0.25">
      <c r="R2222" s="76" t="s">
        <v>2611</v>
      </c>
      <c r="S2222" s="76" t="s">
        <v>544</v>
      </c>
      <c r="T2222" s="76" t="s">
        <v>560</v>
      </c>
    </row>
    <row r="2223" spans="18:20" x14ac:dyDescent="0.25">
      <c r="R2223" s="76" t="s">
        <v>2612</v>
      </c>
      <c r="S2223" s="76" t="s">
        <v>544</v>
      </c>
      <c r="T2223" s="76" t="s">
        <v>560</v>
      </c>
    </row>
    <row r="2224" spans="18:20" x14ac:dyDescent="0.25">
      <c r="R2224" s="76" t="s">
        <v>2613</v>
      </c>
      <c r="S2224" s="76" t="s">
        <v>544</v>
      </c>
      <c r="T2224" s="76" t="s">
        <v>560</v>
      </c>
    </row>
    <row r="2225" spans="18:20" x14ac:dyDescent="0.25">
      <c r="R2225" s="76" t="s">
        <v>2614</v>
      </c>
      <c r="S2225" s="76" t="s">
        <v>544</v>
      </c>
      <c r="T2225" s="76" t="s">
        <v>560</v>
      </c>
    </row>
    <row r="2226" spans="18:20" x14ac:dyDescent="0.25">
      <c r="R2226" s="76" t="s">
        <v>2615</v>
      </c>
      <c r="S2226" s="76" t="s">
        <v>544</v>
      </c>
      <c r="T2226" s="76" t="s">
        <v>560</v>
      </c>
    </row>
    <row r="2227" spans="18:20" x14ac:dyDescent="0.25">
      <c r="R2227" s="76" t="s">
        <v>2616</v>
      </c>
      <c r="S2227" s="76" t="s">
        <v>544</v>
      </c>
      <c r="T2227" s="76" t="s">
        <v>560</v>
      </c>
    </row>
    <row r="2228" spans="18:20" x14ac:dyDescent="0.25">
      <c r="R2228" s="76" t="s">
        <v>2617</v>
      </c>
      <c r="S2228" s="76" t="s">
        <v>544</v>
      </c>
      <c r="T2228" s="76" t="s">
        <v>560</v>
      </c>
    </row>
    <row r="2229" spans="18:20" x14ac:dyDescent="0.25">
      <c r="R2229" s="76" t="s">
        <v>2618</v>
      </c>
      <c r="S2229" s="76" t="s">
        <v>544</v>
      </c>
      <c r="T2229" s="76" t="s">
        <v>560</v>
      </c>
    </row>
    <row r="2230" spans="18:20" x14ac:dyDescent="0.25">
      <c r="R2230" s="76" t="s">
        <v>2619</v>
      </c>
      <c r="S2230" s="76" t="s">
        <v>544</v>
      </c>
      <c r="T2230" s="76" t="s">
        <v>560</v>
      </c>
    </row>
    <row r="2231" spans="18:20" x14ac:dyDescent="0.25">
      <c r="R2231" s="76" t="s">
        <v>2620</v>
      </c>
      <c r="S2231" s="76" t="s">
        <v>544</v>
      </c>
      <c r="T2231" s="76" t="s">
        <v>560</v>
      </c>
    </row>
    <row r="2232" spans="18:20" x14ac:dyDescent="0.25">
      <c r="R2232" s="76" t="s">
        <v>2621</v>
      </c>
      <c r="S2232" s="76" t="s">
        <v>544</v>
      </c>
      <c r="T2232" s="76" t="s">
        <v>560</v>
      </c>
    </row>
    <row r="2233" spans="18:20" x14ac:dyDescent="0.25">
      <c r="R2233" s="76" t="s">
        <v>2622</v>
      </c>
      <c r="S2233" s="76" t="s">
        <v>544</v>
      </c>
      <c r="T2233" s="76" t="s">
        <v>560</v>
      </c>
    </row>
    <row r="2234" spans="18:20" x14ac:dyDescent="0.25">
      <c r="R2234" s="76" t="s">
        <v>2623</v>
      </c>
      <c r="S2234" s="76" t="s">
        <v>544</v>
      </c>
      <c r="T2234" s="76" t="s">
        <v>560</v>
      </c>
    </row>
    <row r="2235" spans="18:20" x14ac:dyDescent="0.25">
      <c r="R2235" s="76" t="s">
        <v>2624</v>
      </c>
      <c r="S2235" s="76" t="s">
        <v>544</v>
      </c>
      <c r="T2235" s="76" t="s">
        <v>560</v>
      </c>
    </row>
    <row r="2236" spans="18:20" x14ac:dyDescent="0.25">
      <c r="R2236" s="76" t="s">
        <v>2625</v>
      </c>
      <c r="S2236" s="76" t="s">
        <v>544</v>
      </c>
      <c r="T2236" s="76" t="s">
        <v>560</v>
      </c>
    </row>
    <row r="2237" spans="18:20" x14ac:dyDescent="0.25">
      <c r="R2237" s="76" t="s">
        <v>2626</v>
      </c>
      <c r="S2237" s="76" t="s">
        <v>544</v>
      </c>
      <c r="T2237" s="76" t="s">
        <v>560</v>
      </c>
    </row>
    <row r="2238" spans="18:20" x14ac:dyDescent="0.25">
      <c r="R2238" s="76" t="s">
        <v>5046</v>
      </c>
      <c r="S2238" s="76" t="s">
        <v>544</v>
      </c>
      <c r="T2238" s="76" t="s">
        <v>566</v>
      </c>
    </row>
    <row r="2239" spans="18:20" x14ac:dyDescent="0.25">
      <c r="R2239" s="76" t="s">
        <v>5047</v>
      </c>
      <c r="S2239" s="76" t="s">
        <v>544</v>
      </c>
      <c r="T2239" s="76" t="s">
        <v>566</v>
      </c>
    </row>
    <row r="2240" spans="18:20" x14ac:dyDescent="0.25">
      <c r="R2240" s="76" t="s">
        <v>5048</v>
      </c>
      <c r="S2240" s="76" t="s">
        <v>544</v>
      </c>
      <c r="T2240" s="76" t="s">
        <v>566</v>
      </c>
    </row>
    <row r="2241" spans="18:20" x14ac:dyDescent="0.25">
      <c r="R2241" s="76" t="s">
        <v>5049</v>
      </c>
      <c r="S2241" s="76" t="s">
        <v>544</v>
      </c>
      <c r="T2241" s="76" t="s">
        <v>566</v>
      </c>
    </row>
    <row r="2242" spans="18:20" x14ac:dyDescent="0.25">
      <c r="R2242" s="76" t="s">
        <v>5050</v>
      </c>
      <c r="S2242" s="76" t="s">
        <v>544</v>
      </c>
      <c r="T2242" s="76" t="s">
        <v>566</v>
      </c>
    </row>
    <row r="2243" spans="18:20" x14ac:dyDescent="0.25">
      <c r="R2243" s="76" t="s">
        <v>5051</v>
      </c>
      <c r="S2243" s="76" t="s">
        <v>544</v>
      </c>
      <c r="T2243" s="76" t="s">
        <v>566</v>
      </c>
    </row>
    <row r="2244" spans="18:20" x14ac:dyDescent="0.25">
      <c r="R2244" s="76" t="s">
        <v>5052</v>
      </c>
      <c r="S2244" s="76" t="s">
        <v>544</v>
      </c>
      <c r="T2244" s="76" t="s">
        <v>566</v>
      </c>
    </row>
    <row r="2245" spans="18:20" x14ac:dyDescent="0.25">
      <c r="R2245" s="76" t="s">
        <v>5053</v>
      </c>
      <c r="S2245" s="76" t="s">
        <v>544</v>
      </c>
      <c r="T2245" s="76" t="s">
        <v>566</v>
      </c>
    </row>
    <row r="2246" spans="18:20" x14ac:dyDescent="0.25">
      <c r="R2246" s="76" t="s">
        <v>5054</v>
      </c>
      <c r="S2246" s="76" t="s">
        <v>544</v>
      </c>
      <c r="T2246" s="76" t="s">
        <v>566</v>
      </c>
    </row>
    <row r="2247" spans="18:20" x14ac:dyDescent="0.25">
      <c r="R2247" s="76" t="s">
        <v>5055</v>
      </c>
      <c r="S2247" s="76" t="s">
        <v>544</v>
      </c>
      <c r="T2247" s="76" t="s">
        <v>566</v>
      </c>
    </row>
    <row r="2248" spans="18:20" x14ac:dyDescent="0.25">
      <c r="R2248" s="76" t="s">
        <v>5056</v>
      </c>
      <c r="S2248" s="76" t="s">
        <v>544</v>
      </c>
      <c r="T2248" s="76" t="s">
        <v>566</v>
      </c>
    </row>
    <row r="2249" spans="18:20" x14ac:dyDescent="0.25">
      <c r="R2249" s="76" t="s">
        <v>5057</v>
      </c>
      <c r="S2249" s="76" t="s">
        <v>544</v>
      </c>
      <c r="T2249" s="76" t="s">
        <v>566</v>
      </c>
    </row>
    <row r="2250" spans="18:20" x14ac:dyDescent="0.25">
      <c r="R2250" s="76" t="s">
        <v>5058</v>
      </c>
      <c r="S2250" s="76" t="s">
        <v>544</v>
      </c>
      <c r="T2250" s="76" t="s">
        <v>566</v>
      </c>
    </row>
    <row r="2251" spans="18:20" x14ac:dyDescent="0.25">
      <c r="R2251" s="76" t="s">
        <v>5059</v>
      </c>
      <c r="S2251" s="76" t="s">
        <v>544</v>
      </c>
      <c r="T2251" s="76" t="s">
        <v>566</v>
      </c>
    </row>
    <row r="2252" spans="18:20" x14ac:dyDescent="0.25">
      <c r="R2252" s="76" t="s">
        <v>5060</v>
      </c>
      <c r="S2252" s="76" t="s">
        <v>544</v>
      </c>
      <c r="T2252" s="76" t="s">
        <v>566</v>
      </c>
    </row>
    <row r="2253" spans="18:20" x14ac:dyDescent="0.25">
      <c r="R2253" s="76" t="s">
        <v>5061</v>
      </c>
      <c r="S2253" s="76" t="s">
        <v>544</v>
      </c>
      <c r="T2253" s="76" t="s">
        <v>566</v>
      </c>
    </row>
    <row r="2254" spans="18:20" x14ac:dyDescent="0.25">
      <c r="R2254" s="76" t="s">
        <v>5062</v>
      </c>
      <c r="S2254" s="76" t="s">
        <v>544</v>
      </c>
      <c r="T2254" s="76" t="s">
        <v>566</v>
      </c>
    </row>
    <row r="2255" spans="18:20" x14ac:dyDescent="0.25">
      <c r="R2255" s="76" t="s">
        <v>5063</v>
      </c>
      <c r="S2255" s="76" t="s">
        <v>544</v>
      </c>
      <c r="T2255" s="76" t="s">
        <v>566</v>
      </c>
    </row>
    <row r="2256" spans="18:20" x14ac:dyDescent="0.25">
      <c r="R2256" s="76" t="s">
        <v>5064</v>
      </c>
      <c r="S2256" s="76" t="s">
        <v>544</v>
      </c>
      <c r="T2256" s="76" t="s">
        <v>566</v>
      </c>
    </row>
    <row r="2257" spans="18:20" x14ac:dyDescent="0.25">
      <c r="R2257" s="76" t="s">
        <v>5065</v>
      </c>
      <c r="S2257" s="76" t="s">
        <v>544</v>
      </c>
      <c r="T2257" s="76" t="s">
        <v>566</v>
      </c>
    </row>
    <row r="2258" spans="18:20" x14ac:dyDescent="0.25">
      <c r="R2258" s="76" t="s">
        <v>5066</v>
      </c>
      <c r="S2258" s="76" t="s">
        <v>544</v>
      </c>
      <c r="T2258" s="76" t="s">
        <v>566</v>
      </c>
    </row>
    <row r="2259" spans="18:20" x14ac:dyDescent="0.25">
      <c r="R2259" s="76" t="s">
        <v>5067</v>
      </c>
      <c r="S2259" s="76" t="s">
        <v>544</v>
      </c>
      <c r="T2259" s="76" t="s">
        <v>566</v>
      </c>
    </row>
    <row r="2260" spans="18:20" x14ac:dyDescent="0.25">
      <c r="R2260" s="76" t="s">
        <v>5068</v>
      </c>
      <c r="S2260" s="76" t="s">
        <v>544</v>
      </c>
      <c r="T2260" s="76" t="s">
        <v>566</v>
      </c>
    </row>
    <row r="2261" spans="18:20" x14ac:dyDescent="0.25">
      <c r="R2261" s="76" t="s">
        <v>5069</v>
      </c>
      <c r="S2261" s="76" t="s">
        <v>544</v>
      </c>
      <c r="T2261" s="76" t="s">
        <v>566</v>
      </c>
    </row>
    <row r="2262" spans="18:20" x14ac:dyDescent="0.25">
      <c r="R2262" s="76" t="s">
        <v>5070</v>
      </c>
      <c r="S2262" s="76" t="s">
        <v>544</v>
      </c>
      <c r="T2262" s="76" t="s">
        <v>566</v>
      </c>
    </row>
    <row r="2263" spans="18:20" x14ac:dyDescent="0.25">
      <c r="R2263" s="76" t="s">
        <v>5071</v>
      </c>
      <c r="S2263" s="76" t="s">
        <v>544</v>
      </c>
      <c r="T2263" s="76" t="s">
        <v>566</v>
      </c>
    </row>
    <row r="2264" spans="18:20" x14ac:dyDescent="0.25">
      <c r="R2264" s="76" t="s">
        <v>5072</v>
      </c>
      <c r="S2264" s="76" t="s">
        <v>544</v>
      </c>
      <c r="T2264" s="76" t="s">
        <v>566</v>
      </c>
    </row>
    <row r="2265" spans="18:20" x14ac:dyDescent="0.25">
      <c r="R2265" s="76" t="s">
        <v>5073</v>
      </c>
      <c r="S2265" s="76" t="s">
        <v>544</v>
      </c>
      <c r="T2265" s="76" t="s">
        <v>566</v>
      </c>
    </row>
    <row r="2266" spans="18:20" x14ac:dyDescent="0.25">
      <c r="R2266" s="76" t="s">
        <v>5074</v>
      </c>
      <c r="S2266" s="76" t="s">
        <v>544</v>
      </c>
      <c r="T2266" s="76" t="s">
        <v>566</v>
      </c>
    </row>
    <row r="2267" spans="18:20" x14ac:dyDescent="0.25">
      <c r="R2267" s="76" t="s">
        <v>5075</v>
      </c>
      <c r="S2267" s="76" t="s">
        <v>544</v>
      </c>
      <c r="T2267" s="76" t="s">
        <v>566</v>
      </c>
    </row>
    <row r="2268" spans="18:20" x14ac:dyDescent="0.25">
      <c r="R2268" s="76" t="s">
        <v>5076</v>
      </c>
      <c r="S2268" s="76" t="s">
        <v>544</v>
      </c>
      <c r="T2268" s="76" t="s">
        <v>566</v>
      </c>
    </row>
    <row r="2269" spans="18:20" x14ac:dyDescent="0.25">
      <c r="R2269" s="76" t="s">
        <v>5077</v>
      </c>
      <c r="S2269" s="76" t="s">
        <v>544</v>
      </c>
      <c r="T2269" s="76" t="s">
        <v>566</v>
      </c>
    </row>
    <row r="2270" spans="18:20" x14ac:dyDescent="0.25">
      <c r="R2270" s="76" t="s">
        <v>5078</v>
      </c>
      <c r="S2270" s="76" t="s">
        <v>544</v>
      </c>
      <c r="T2270" s="76" t="s">
        <v>566</v>
      </c>
    </row>
    <row r="2271" spans="18:20" x14ac:dyDescent="0.25">
      <c r="R2271" s="76" t="s">
        <v>5079</v>
      </c>
      <c r="S2271" s="76" t="s">
        <v>544</v>
      </c>
      <c r="T2271" s="76" t="s">
        <v>566</v>
      </c>
    </row>
    <row r="2272" spans="18:20" x14ac:dyDescent="0.25">
      <c r="R2272" s="76" t="s">
        <v>5080</v>
      </c>
      <c r="S2272" s="76" t="s">
        <v>544</v>
      </c>
      <c r="T2272" s="76" t="s">
        <v>566</v>
      </c>
    </row>
    <row r="2273" spans="18:20" x14ac:dyDescent="0.25">
      <c r="R2273" s="76" t="s">
        <v>5081</v>
      </c>
      <c r="S2273" s="76" t="s">
        <v>544</v>
      </c>
      <c r="T2273" s="76" t="s">
        <v>566</v>
      </c>
    </row>
    <row r="2274" spans="18:20" x14ac:dyDescent="0.25">
      <c r="R2274" s="76" t="s">
        <v>5082</v>
      </c>
      <c r="S2274" s="76" t="s">
        <v>544</v>
      </c>
      <c r="T2274" s="76" t="s">
        <v>566</v>
      </c>
    </row>
    <row r="2275" spans="18:20" x14ac:dyDescent="0.25">
      <c r="R2275" s="76" t="s">
        <v>5083</v>
      </c>
      <c r="S2275" s="76" t="s">
        <v>544</v>
      </c>
      <c r="T2275" s="76" t="s">
        <v>566</v>
      </c>
    </row>
    <row r="2276" spans="18:20" x14ac:dyDescent="0.25">
      <c r="R2276" s="76" t="s">
        <v>5084</v>
      </c>
      <c r="S2276" s="76" t="s">
        <v>544</v>
      </c>
      <c r="T2276" s="76" t="s">
        <v>566</v>
      </c>
    </row>
    <row r="2277" spans="18:20" x14ac:dyDescent="0.25">
      <c r="R2277" s="76" t="s">
        <v>5085</v>
      </c>
      <c r="S2277" s="76" t="s">
        <v>544</v>
      </c>
      <c r="T2277" s="76" t="s">
        <v>566</v>
      </c>
    </row>
    <row r="2278" spans="18:20" x14ac:dyDescent="0.25">
      <c r="R2278" s="76" t="s">
        <v>5086</v>
      </c>
      <c r="S2278" s="76" t="s">
        <v>544</v>
      </c>
      <c r="T2278" s="76" t="s">
        <v>566</v>
      </c>
    </row>
    <row r="2279" spans="18:20" x14ac:dyDescent="0.25">
      <c r="R2279" s="76" t="s">
        <v>5087</v>
      </c>
      <c r="S2279" s="76" t="s">
        <v>544</v>
      </c>
      <c r="T2279" s="76" t="s">
        <v>566</v>
      </c>
    </row>
    <row r="2280" spans="18:20" x14ac:dyDescent="0.25">
      <c r="R2280" s="76" t="s">
        <v>5088</v>
      </c>
      <c r="S2280" s="76" t="s">
        <v>544</v>
      </c>
      <c r="T2280" s="76" t="s">
        <v>566</v>
      </c>
    </row>
    <row r="2281" spans="18:20" x14ac:dyDescent="0.25">
      <c r="R2281" s="76" t="s">
        <v>5089</v>
      </c>
      <c r="S2281" s="76" t="s">
        <v>544</v>
      </c>
      <c r="T2281" s="76" t="s">
        <v>566</v>
      </c>
    </row>
    <row r="2282" spans="18:20" x14ac:dyDescent="0.25">
      <c r="R2282" s="76" t="s">
        <v>5090</v>
      </c>
      <c r="S2282" s="76" t="s">
        <v>544</v>
      </c>
      <c r="T2282" s="76" t="s">
        <v>566</v>
      </c>
    </row>
    <row r="2283" spans="18:20" x14ac:dyDescent="0.25">
      <c r="R2283" s="76" t="s">
        <v>5091</v>
      </c>
      <c r="S2283" s="76" t="s">
        <v>544</v>
      </c>
      <c r="T2283" s="76" t="s">
        <v>566</v>
      </c>
    </row>
    <row r="2284" spans="18:20" x14ac:dyDescent="0.25">
      <c r="R2284" s="76" t="s">
        <v>5092</v>
      </c>
      <c r="S2284" s="76" t="s">
        <v>544</v>
      </c>
      <c r="T2284" s="76" t="s">
        <v>566</v>
      </c>
    </row>
    <row r="2285" spans="18:20" x14ac:dyDescent="0.25">
      <c r="R2285" s="76" t="s">
        <v>5093</v>
      </c>
      <c r="S2285" s="76" t="s">
        <v>544</v>
      </c>
      <c r="T2285" s="76" t="s">
        <v>566</v>
      </c>
    </row>
    <row r="2286" spans="18:20" x14ac:dyDescent="0.25">
      <c r="R2286" s="76" t="s">
        <v>5094</v>
      </c>
      <c r="S2286" s="76" t="s">
        <v>544</v>
      </c>
      <c r="T2286" s="76" t="s">
        <v>566</v>
      </c>
    </row>
    <row r="2287" spans="18:20" x14ac:dyDescent="0.25">
      <c r="R2287" s="76" t="s">
        <v>5095</v>
      </c>
      <c r="S2287" s="76" t="s">
        <v>544</v>
      </c>
      <c r="T2287" s="76" t="s">
        <v>566</v>
      </c>
    </row>
    <row r="2288" spans="18:20" x14ac:dyDescent="0.25">
      <c r="R2288" s="76" t="s">
        <v>5096</v>
      </c>
      <c r="S2288" s="76" t="s">
        <v>544</v>
      </c>
      <c r="T2288" s="76" t="s">
        <v>566</v>
      </c>
    </row>
    <row r="2289" spans="18:20" x14ac:dyDescent="0.25">
      <c r="R2289" s="76" t="s">
        <v>5097</v>
      </c>
      <c r="S2289" s="76" t="s">
        <v>544</v>
      </c>
      <c r="T2289" s="76" t="s">
        <v>566</v>
      </c>
    </row>
    <row r="2290" spans="18:20" x14ac:dyDescent="0.25">
      <c r="R2290" s="76" t="s">
        <v>5098</v>
      </c>
      <c r="S2290" s="76" t="s">
        <v>544</v>
      </c>
      <c r="T2290" s="76" t="s">
        <v>566</v>
      </c>
    </row>
    <row r="2291" spans="18:20" x14ac:dyDescent="0.25">
      <c r="R2291" s="76" t="s">
        <v>5099</v>
      </c>
      <c r="S2291" s="76" t="s">
        <v>544</v>
      </c>
      <c r="T2291" s="76" t="s">
        <v>566</v>
      </c>
    </row>
    <row r="2292" spans="18:20" x14ac:dyDescent="0.25">
      <c r="R2292" s="76" t="s">
        <v>5100</v>
      </c>
      <c r="S2292" s="76" t="s">
        <v>544</v>
      </c>
      <c r="T2292" s="76" t="s">
        <v>566</v>
      </c>
    </row>
    <row r="2293" spans="18:20" x14ac:dyDescent="0.25">
      <c r="R2293" s="76" t="s">
        <v>5101</v>
      </c>
      <c r="S2293" s="76" t="s">
        <v>544</v>
      </c>
      <c r="T2293" s="76" t="s">
        <v>566</v>
      </c>
    </row>
    <row r="2294" spans="18:20" x14ac:dyDescent="0.25">
      <c r="R2294" s="76" t="s">
        <v>5102</v>
      </c>
      <c r="S2294" s="76" t="s">
        <v>544</v>
      </c>
      <c r="T2294" s="76" t="s">
        <v>566</v>
      </c>
    </row>
    <row r="2295" spans="18:20" x14ac:dyDescent="0.25">
      <c r="R2295" s="76" t="s">
        <v>5103</v>
      </c>
      <c r="S2295" s="76" t="s">
        <v>544</v>
      </c>
      <c r="T2295" s="76" t="s">
        <v>566</v>
      </c>
    </row>
    <row r="2296" spans="18:20" x14ac:dyDescent="0.25">
      <c r="R2296" s="76" t="s">
        <v>5104</v>
      </c>
      <c r="S2296" s="76" t="s">
        <v>544</v>
      </c>
      <c r="T2296" s="76" t="s">
        <v>566</v>
      </c>
    </row>
    <row r="2297" spans="18:20" x14ac:dyDescent="0.25">
      <c r="R2297" s="76" t="s">
        <v>5105</v>
      </c>
      <c r="S2297" s="76" t="s">
        <v>544</v>
      </c>
      <c r="T2297" s="76" t="s">
        <v>566</v>
      </c>
    </row>
    <row r="2298" spans="18:20" x14ac:dyDescent="0.25">
      <c r="R2298" s="76" t="s">
        <v>5106</v>
      </c>
      <c r="S2298" s="76" t="s">
        <v>544</v>
      </c>
      <c r="T2298" s="76" t="s">
        <v>566</v>
      </c>
    </row>
    <row r="2299" spans="18:20" x14ac:dyDescent="0.25">
      <c r="R2299" s="76" t="s">
        <v>5107</v>
      </c>
      <c r="S2299" s="76" t="s">
        <v>544</v>
      </c>
      <c r="T2299" s="76" t="s">
        <v>566</v>
      </c>
    </row>
    <row r="2300" spans="18:20" x14ac:dyDescent="0.25">
      <c r="R2300" s="76" t="s">
        <v>5108</v>
      </c>
      <c r="S2300" s="76" t="s">
        <v>544</v>
      </c>
      <c r="T2300" s="76" t="s">
        <v>566</v>
      </c>
    </row>
    <row r="2301" spans="18:20" x14ac:dyDescent="0.25">
      <c r="R2301" s="76" t="s">
        <v>5109</v>
      </c>
      <c r="S2301" s="76" t="s">
        <v>544</v>
      </c>
      <c r="T2301" s="76" t="s">
        <v>566</v>
      </c>
    </row>
    <row r="2302" spans="18:20" x14ac:dyDescent="0.25">
      <c r="R2302" s="76" t="s">
        <v>5110</v>
      </c>
      <c r="S2302" s="76" t="s">
        <v>544</v>
      </c>
      <c r="T2302" s="76" t="s">
        <v>566</v>
      </c>
    </row>
    <row r="2303" spans="18:20" x14ac:dyDescent="0.25">
      <c r="R2303" s="76" t="s">
        <v>5111</v>
      </c>
      <c r="S2303" s="76" t="s">
        <v>544</v>
      </c>
      <c r="T2303" s="76" t="s">
        <v>566</v>
      </c>
    </row>
    <row r="2304" spans="18:20" x14ac:dyDescent="0.25">
      <c r="R2304" s="76" t="s">
        <v>5112</v>
      </c>
      <c r="S2304" s="76" t="s">
        <v>544</v>
      </c>
      <c r="T2304" s="76" t="s">
        <v>566</v>
      </c>
    </row>
    <row r="2305" spans="18:20" x14ac:dyDescent="0.25">
      <c r="R2305" s="76" t="s">
        <v>5113</v>
      </c>
      <c r="S2305" s="76" t="s">
        <v>544</v>
      </c>
      <c r="T2305" s="76" t="s">
        <v>566</v>
      </c>
    </row>
    <row r="2306" spans="18:20" x14ac:dyDescent="0.25">
      <c r="R2306" s="76" t="s">
        <v>5114</v>
      </c>
      <c r="S2306" s="76" t="s">
        <v>544</v>
      </c>
      <c r="T2306" s="76" t="s">
        <v>566</v>
      </c>
    </row>
    <row r="2307" spans="18:20" x14ac:dyDescent="0.25">
      <c r="R2307" s="76" t="s">
        <v>5115</v>
      </c>
      <c r="S2307" s="76" t="s">
        <v>544</v>
      </c>
      <c r="T2307" s="76" t="s">
        <v>566</v>
      </c>
    </row>
    <row r="2308" spans="18:20" x14ac:dyDescent="0.25">
      <c r="R2308" s="76" t="s">
        <v>5116</v>
      </c>
      <c r="S2308" s="76" t="s">
        <v>544</v>
      </c>
      <c r="T2308" s="76" t="s">
        <v>566</v>
      </c>
    </row>
    <row r="2309" spans="18:20" x14ac:dyDescent="0.25">
      <c r="R2309" s="76" t="s">
        <v>5117</v>
      </c>
      <c r="S2309" s="76" t="s">
        <v>544</v>
      </c>
      <c r="T2309" s="76" t="s">
        <v>566</v>
      </c>
    </row>
    <row r="2310" spans="18:20" x14ac:dyDescent="0.25">
      <c r="R2310" s="76" t="s">
        <v>5118</v>
      </c>
      <c r="S2310" s="76" t="s">
        <v>544</v>
      </c>
      <c r="T2310" s="76" t="s">
        <v>566</v>
      </c>
    </row>
    <row r="2311" spans="18:20" x14ac:dyDescent="0.25">
      <c r="R2311" s="76" t="s">
        <v>5119</v>
      </c>
      <c r="S2311" s="76" t="s">
        <v>544</v>
      </c>
      <c r="T2311" s="76" t="s">
        <v>566</v>
      </c>
    </row>
    <row r="2312" spans="18:20" x14ac:dyDescent="0.25">
      <c r="R2312" s="76" t="s">
        <v>5120</v>
      </c>
      <c r="S2312" s="76" t="s">
        <v>544</v>
      </c>
      <c r="T2312" s="76" t="s">
        <v>566</v>
      </c>
    </row>
    <row r="2313" spans="18:20" x14ac:dyDescent="0.25">
      <c r="R2313" s="76" t="s">
        <v>5121</v>
      </c>
      <c r="S2313" s="76" t="s">
        <v>544</v>
      </c>
      <c r="T2313" s="76" t="s">
        <v>566</v>
      </c>
    </row>
    <row r="2314" spans="18:20" x14ac:dyDescent="0.25">
      <c r="R2314" s="76" t="s">
        <v>5122</v>
      </c>
      <c r="S2314" s="76" t="s">
        <v>544</v>
      </c>
      <c r="T2314" s="76" t="s">
        <v>566</v>
      </c>
    </row>
    <row r="2315" spans="18:20" x14ac:dyDescent="0.25">
      <c r="R2315" s="76" t="s">
        <v>5123</v>
      </c>
      <c r="S2315" s="76" t="s">
        <v>544</v>
      </c>
      <c r="T2315" s="76" t="s">
        <v>566</v>
      </c>
    </row>
    <row r="2316" spans="18:20" x14ac:dyDescent="0.25">
      <c r="R2316" s="76" t="s">
        <v>5124</v>
      </c>
      <c r="S2316" s="76" t="s">
        <v>544</v>
      </c>
      <c r="T2316" s="76" t="s">
        <v>566</v>
      </c>
    </row>
    <row r="2317" spans="18:20" x14ac:dyDescent="0.25">
      <c r="R2317" s="76" t="s">
        <v>5125</v>
      </c>
      <c r="S2317" s="76" t="s">
        <v>544</v>
      </c>
      <c r="T2317" s="76" t="s">
        <v>566</v>
      </c>
    </row>
    <row r="2318" spans="18:20" x14ac:dyDescent="0.25">
      <c r="R2318" s="76" t="s">
        <v>5126</v>
      </c>
      <c r="S2318" s="76" t="s">
        <v>544</v>
      </c>
      <c r="T2318" s="76" t="s">
        <v>566</v>
      </c>
    </row>
    <row r="2319" spans="18:20" x14ac:dyDescent="0.25">
      <c r="R2319" s="76" t="s">
        <v>5127</v>
      </c>
      <c r="S2319" s="76" t="s">
        <v>544</v>
      </c>
      <c r="T2319" s="76" t="s">
        <v>566</v>
      </c>
    </row>
    <row r="2320" spans="18:20" x14ac:dyDescent="0.25">
      <c r="R2320" s="76" t="s">
        <v>5128</v>
      </c>
      <c r="S2320" s="76" t="s">
        <v>544</v>
      </c>
      <c r="T2320" s="76" t="s">
        <v>566</v>
      </c>
    </row>
    <row r="2321" spans="18:20" x14ac:dyDescent="0.25">
      <c r="R2321" s="76" t="s">
        <v>5129</v>
      </c>
      <c r="S2321" s="76" t="s">
        <v>544</v>
      </c>
      <c r="T2321" s="76" t="s">
        <v>566</v>
      </c>
    </row>
    <row r="2322" spans="18:20" x14ac:dyDescent="0.25">
      <c r="R2322" s="76" t="s">
        <v>5130</v>
      </c>
      <c r="S2322" s="76" t="s">
        <v>544</v>
      </c>
      <c r="T2322" s="76" t="s">
        <v>566</v>
      </c>
    </row>
    <row r="2323" spans="18:20" x14ac:dyDescent="0.25">
      <c r="R2323" s="76" t="s">
        <v>5131</v>
      </c>
      <c r="S2323" s="76" t="s">
        <v>544</v>
      </c>
      <c r="T2323" s="76" t="s">
        <v>566</v>
      </c>
    </row>
    <row r="2324" spans="18:20" x14ac:dyDescent="0.25">
      <c r="R2324" s="76" t="s">
        <v>5132</v>
      </c>
      <c r="S2324" s="76" t="s">
        <v>544</v>
      </c>
      <c r="T2324" s="76" t="s">
        <v>566</v>
      </c>
    </row>
    <row r="2325" spans="18:20" x14ac:dyDescent="0.25">
      <c r="R2325" s="76" t="s">
        <v>5133</v>
      </c>
      <c r="S2325" s="76" t="s">
        <v>544</v>
      </c>
      <c r="T2325" s="76" t="s">
        <v>566</v>
      </c>
    </row>
    <row r="2326" spans="18:20" x14ac:dyDescent="0.25">
      <c r="R2326" s="76" t="s">
        <v>5134</v>
      </c>
      <c r="S2326" s="76" t="s">
        <v>544</v>
      </c>
      <c r="T2326" s="76" t="s">
        <v>566</v>
      </c>
    </row>
    <row r="2327" spans="18:20" x14ac:dyDescent="0.25">
      <c r="R2327" s="76" t="s">
        <v>5135</v>
      </c>
      <c r="S2327" s="76" t="s">
        <v>544</v>
      </c>
      <c r="T2327" s="76" t="s">
        <v>566</v>
      </c>
    </row>
    <row r="2328" spans="18:20" x14ac:dyDescent="0.25">
      <c r="R2328" s="76" t="s">
        <v>5136</v>
      </c>
      <c r="S2328" s="76" t="s">
        <v>544</v>
      </c>
      <c r="T2328" s="76" t="s">
        <v>566</v>
      </c>
    </row>
    <row r="2329" spans="18:20" x14ac:dyDescent="0.25">
      <c r="R2329" s="76" t="s">
        <v>5137</v>
      </c>
      <c r="S2329" s="76" t="s">
        <v>544</v>
      </c>
      <c r="T2329" s="76" t="s">
        <v>566</v>
      </c>
    </row>
    <row r="2330" spans="18:20" x14ac:dyDescent="0.25">
      <c r="R2330" s="76" t="s">
        <v>5138</v>
      </c>
      <c r="S2330" s="76" t="s">
        <v>544</v>
      </c>
      <c r="T2330" s="76" t="s">
        <v>566</v>
      </c>
    </row>
    <row r="2331" spans="18:20" x14ac:dyDescent="0.25">
      <c r="R2331" s="76" t="s">
        <v>5139</v>
      </c>
      <c r="S2331" s="76" t="s">
        <v>544</v>
      </c>
      <c r="T2331" s="76" t="s">
        <v>566</v>
      </c>
    </row>
    <row r="2332" spans="18:20" x14ac:dyDescent="0.25">
      <c r="R2332" s="76" t="s">
        <v>5140</v>
      </c>
      <c r="S2332" s="76" t="s">
        <v>544</v>
      </c>
      <c r="T2332" s="76" t="s">
        <v>566</v>
      </c>
    </row>
    <row r="2333" spans="18:20" x14ac:dyDescent="0.25">
      <c r="R2333" s="76" t="s">
        <v>5141</v>
      </c>
      <c r="S2333" s="76" t="s">
        <v>544</v>
      </c>
      <c r="T2333" s="76" t="s">
        <v>566</v>
      </c>
    </row>
    <row r="2334" spans="18:20" x14ac:dyDescent="0.25">
      <c r="R2334" s="76" t="s">
        <v>5142</v>
      </c>
      <c r="S2334" s="76" t="s">
        <v>544</v>
      </c>
      <c r="T2334" s="76" t="s">
        <v>566</v>
      </c>
    </row>
    <row r="2335" spans="18:20" x14ac:dyDescent="0.25">
      <c r="R2335" s="76" t="s">
        <v>5143</v>
      </c>
      <c r="S2335" s="76" t="s">
        <v>544</v>
      </c>
      <c r="T2335" s="76" t="s">
        <v>566</v>
      </c>
    </row>
    <row r="2336" spans="18:20" x14ac:dyDescent="0.25">
      <c r="R2336" s="76" t="s">
        <v>5144</v>
      </c>
      <c r="S2336" s="76" t="s">
        <v>544</v>
      </c>
      <c r="T2336" s="76" t="s">
        <v>566</v>
      </c>
    </row>
    <row r="2337" spans="18:20" x14ac:dyDescent="0.25">
      <c r="R2337" s="76" t="s">
        <v>5145</v>
      </c>
      <c r="S2337" s="76" t="s">
        <v>544</v>
      </c>
      <c r="T2337" s="76" t="s">
        <v>566</v>
      </c>
    </row>
    <row r="2338" spans="18:20" x14ac:dyDescent="0.25">
      <c r="R2338" s="76" t="s">
        <v>5146</v>
      </c>
      <c r="S2338" s="76" t="s">
        <v>544</v>
      </c>
      <c r="T2338" s="76" t="s">
        <v>566</v>
      </c>
    </row>
    <row r="2339" spans="18:20" x14ac:dyDescent="0.25">
      <c r="R2339" s="76" t="s">
        <v>5147</v>
      </c>
      <c r="S2339" s="76" t="s">
        <v>544</v>
      </c>
      <c r="T2339" s="76" t="s">
        <v>566</v>
      </c>
    </row>
    <row r="2340" spans="18:20" x14ac:dyDescent="0.25">
      <c r="R2340" s="76" t="s">
        <v>5148</v>
      </c>
      <c r="S2340" s="76" t="s">
        <v>544</v>
      </c>
      <c r="T2340" s="76" t="s">
        <v>566</v>
      </c>
    </row>
    <row r="2341" spans="18:20" x14ac:dyDescent="0.25">
      <c r="R2341" s="76" t="s">
        <v>5149</v>
      </c>
      <c r="S2341" s="76" t="s">
        <v>544</v>
      </c>
      <c r="T2341" s="76" t="s">
        <v>566</v>
      </c>
    </row>
    <row r="2342" spans="18:20" x14ac:dyDescent="0.25">
      <c r="R2342" s="76" t="s">
        <v>5150</v>
      </c>
      <c r="S2342" s="76" t="s">
        <v>544</v>
      </c>
      <c r="T2342" s="76" t="s">
        <v>566</v>
      </c>
    </row>
    <row r="2343" spans="18:20" x14ac:dyDescent="0.25">
      <c r="R2343" s="76" t="s">
        <v>5151</v>
      </c>
      <c r="S2343" s="76" t="s">
        <v>544</v>
      </c>
      <c r="T2343" s="76" t="s">
        <v>566</v>
      </c>
    </row>
    <row r="2344" spans="18:20" x14ac:dyDescent="0.25">
      <c r="R2344" s="76" t="s">
        <v>5152</v>
      </c>
      <c r="S2344" s="76" t="s">
        <v>544</v>
      </c>
      <c r="T2344" s="76" t="s">
        <v>566</v>
      </c>
    </row>
    <row r="2345" spans="18:20" x14ac:dyDescent="0.25">
      <c r="R2345" s="76" t="s">
        <v>5153</v>
      </c>
      <c r="S2345" s="76" t="s">
        <v>544</v>
      </c>
      <c r="T2345" s="76" t="s">
        <v>566</v>
      </c>
    </row>
    <row r="2346" spans="18:20" x14ac:dyDescent="0.25">
      <c r="R2346" s="76" t="s">
        <v>5154</v>
      </c>
      <c r="S2346" s="76" t="s">
        <v>544</v>
      </c>
      <c r="T2346" s="76" t="s">
        <v>566</v>
      </c>
    </row>
    <row r="2347" spans="18:20" x14ac:dyDescent="0.25">
      <c r="R2347" s="76" t="s">
        <v>5155</v>
      </c>
      <c r="S2347" s="76" t="s">
        <v>544</v>
      </c>
      <c r="T2347" s="76" t="s">
        <v>566</v>
      </c>
    </row>
    <row r="2348" spans="18:20" x14ac:dyDescent="0.25">
      <c r="R2348" s="76" t="s">
        <v>5156</v>
      </c>
      <c r="S2348" s="76" t="s">
        <v>544</v>
      </c>
      <c r="T2348" s="76" t="s">
        <v>566</v>
      </c>
    </row>
    <row r="2349" spans="18:20" x14ac:dyDescent="0.25">
      <c r="R2349" s="76" t="s">
        <v>5157</v>
      </c>
      <c r="S2349" s="76" t="s">
        <v>544</v>
      </c>
      <c r="T2349" s="76" t="s">
        <v>566</v>
      </c>
    </row>
    <row r="2350" spans="18:20" x14ac:dyDescent="0.25">
      <c r="R2350" s="76" t="s">
        <v>5158</v>
      </c>
      <c r="S2350" s="76" t="s">
        <v>544</v>
      </c>
      <c r="T2350" s="76" t="s">
        <v>566</v>
      </c>
    </row>
    <row r="2351" spans="18:20" x14ac:dyDescent="0.25">
      <c r="R2351" s="76" t="s">
        <v>5159</v>
      </c>
      <c r="S2351" s="76" t="s">
        <v>544</v>
      </c>
      <c r="T2351" s="76" t="s">
        <v>566</v>
      </c>
    </row>
    <row r="2352" spans="18:20" x14ac:dyDescent="0.25">
      <c r="R2352" s="76" t="s">
        <v>5160</v>
      </c>
      <c r="S2352" s="76" t="s">
        <v>544</v>
      </c>
      <c r="T2352" s="76" t="s">
        <v>566</v>
      </c>
    </row>
    <row r="2353" spans="18:20" x14ac:dyDescent="0.25">
      <c r="R2353" s="76" t="s">
        <v>5161</v>
      </c>
      <c r="S2353" s="76" t="s">
        <v>544</v>
      </c>
      <c r="T2353" s="76" t="s">
        <v>566</v>
      </c>
    </row>
    <row r="2354" spans="18:20" x14ac:dyDescent="0.25">
      <c r="R2354" s="76" t="s">
        <v>5162</v>
      </c>
      <c r="S2354" s="76" t="s">
        <v>544</v>
      </c>
      <c r="T2354" s="76" t="s">
        <v>566</v>
      </c>
    </row>
    <row r="2355" spans="18:20" x14ac:dyDescent="0.25">
      <c r="R2355" s="76" t="s">
        <v>5163</v>
      </c>
      <c r="S2355" s="76" t="s">
        <v>544</v>
      </c>
      <c r="T2355" s="76" t="s">
        <v>566</v>
      </c>
    </row>
    <row r="2356" spans="18:20" x14ac:dyDescent="0.25">
      <c r="R2356" s="76" t="s">
        <v>5164</v>
      </c>
      <c r="S2356" s="76" t="s">
        <v>544</v>
      </c>
      <c r="T2356" s="76" t="s">
        <v>566</v>
      </c>
    </row>
    <row r="2357" spans="18:20" x14ac:dyDescent="0.25">
      <c r="R2357" s="76" t="s">
        <v>5165</v>
      </c>
      <c r="S2357" s="76" t="s">
        <v>544</v>
      </c>
      <c r="T2357" s="76" t="s">
        <v>566</v>
      </c>
    </row>
    <row r="2358" spans="18:20" x14ac:dyDescent="0.25">
      <c r="R2358" s="76" t="s">
        <v>5166</v>
      </c>
      <c r="S2358" s="76" t="s">
        <v>544</v>
      </c>
      <c r="T2358" s="76" t="s">
        <v>566</v>
      </c>
    </row>
    <row r="2359" spans="18:20" x14ac:dyDescent="0.25">
      <c r="R2359" s="76" t="s">
        <v>5167</v>
      </c>
      <c r="S2359" s="76" t="s">
        <v>544</v>
      </c>
      <c r="T2359" s="76" t="s">
        <v>566</v>
      </c>
    </row>
    <row r="2360" spans="18:20" x14ac:dyDescent="0.25">
      <c r="R2360" s="76" t="s">
        <v>5168</v>
      </c>
      <c r="S2360" s="76" t="s">
        <v>544</v>
      </c>
      <c r="T2360" s="76" t="s">
        <v>566</v>
      </c>
    </row>
    <row r="2361" spans="18:20" x14ac:dyDescent="0.25">
      <c r="R2361" s="76" t="s">
        <v>5169</v>
      </c>
      <c r="S2361" s="76" t="s">
        <v>544</v>
      </c>
      <c r="T2361" s="76" t="s">
        <v>566</v>
      </c>
    </row>
    <row r="2362" spans="18:20" x14ac:dyDescent="0.25">
      <c r="R2362" s="76" t="s">
        <v>5170</v>
      </c>
      <c r="S2362" s="76" t="s">
        <v>544</v>
      </c>
      <c r="T2362" s="76" t="s">
        <v>566</v>
      </c>
    </row>
    <row r="2363" spans="18:20" x14ac:dyDescent="0.25">
      <c r="R2363" s="76" t="s">
        <v>5171</v>
      </c>
      <c r="S2363" s="76" t="s">
        <v>544</v>
      </c>
      <c r="T2363" s="76" t="s">
        <v>566</v>
      </c>
    </row>
    <row r="2364" spans="18:20" x14ac:dyDescent="0.25">
      <c r="R2364" s="76" t="s">
        <v>5172</v>
      </c>
      <c r="S2364" s="76" t="s">
        <v>544</v>
      </c>
      <c r="T2364" s="76" t="s">
        <v>566</v>
      </c>
    </row>
    <row r="2365" spans="18:20" x14ac:dyDescent="0.25">
      <c r="R2365" s="76" t="s">
        <v>5173</v>
      </c>
      <c r="S2365" s="76" t="s">
        <v>544</v>
      </c>
      <c r="T2365" s="76" t="s">
        <v>566</v>
      </c>
    </row>
    <row r="2366" spans="18:20" x14ac:dyDescent="0.25">
      <c r="R2366" s="76" t="s">
        <v>5174</v>
      </c>
      <c r="S2366" s="76" t="s">
        <v>544</v>
      </c>
      <c r="T2366" s="76" t="s">
        <v>566</v>
      </c>
    </row>
    <row r="2367" spans="18:20" x14ac:dyDescent="0.25">
      <c r="R2367" s="76" t="s">
        <v>5175</v>
      </c>
      <c r="S2367" s="76" t="s">
        <v>544</v>
      </c>
      <c r="T2367" s="76" t="s">
        <v>566</v>
      </c>
    </row>
    <row r="2368" spans="18:20" x14ac:dyDescent="0.25">
      <c r="R2368" s="76" t="s">
        <v>5176</v>
      </c>
      <c r="S2368" s="76" t="s">
        <v>544</v>
      </c>
      <c r="T2368" s="76" t="s">
        <v>566</v>
      </c>
    </row>
    <row r="2369" spans="18:20" x14ac:dyDescent="0.25">
      <c r="R2369" s="76" t="s">
        <v>5177</v>
      </c>
      <c r="S2369" s="76" t="s">
        <v>544</v>
      </c>
      <c r="T2369" s="76" t="s">
        <v>566</v>
      </c>
    </row>
    <row r="2370" spans="18:20" x14ac:dyDescent="0.25">
      <c r="R2370" s="76" t="s">
        <v>5178</v>
      </c>
      <c r="S2370" s="76" t="s">
        <v>544</v>
      </c>
      <c r="T2370" s="76" t="s">
        <v>566</v>
      </c>
    </row>
    <row r="2371" spans="18:20" x14ac:dyDescent="0.25">
      <c r="R2371" s="76" t="s">
        <v>5179</v>
      </c>
      <c r="S2371" s="76" t="s">
        <v>544</v>
      </c>
      <c r="T2371" s="76" t="s">
        <v>566</v>
      </c>
    </row>
    <row r="2372" spans="18:20" x14ac:dyDescent="0.25">
      <c r="R2372" s="76" t="s">
        <v>5180</v>
      </c>
      <c r="S2372" s="76" t="s">
        <v>544</v>
      </c>
      <c r="T2372" s="76" t="s">
        <v>566</v>
      </c>
    </row>
    <row r="2373" spans="18:20" x14ac:dyDescent="0.25">
      <c r="R2373" s="76" t="s">
        <v>5181</v>
      </c>
      <c r="S2373" s="76" t="s">
        <v>544</v>
      </c>
      <c r="T2373" s="76" t="s">
        <v>566</v>
      </c>
    </row>
    <row r="2374" spans="18:20" x14ac:dyDescent="0.25">
      <c r="R2374" s="76" t="s">
        <v>5182</v>
      </c>
      <c r="S2374" s="76" t="s">
        <v>544</v>
      </c>
      <c r="T2374" s="76" t="s">
        <v>566</v>
      </c>
    </row>
    <row r="2375" spans="18:20" x14ac:dyDescent="0.25">
      <c r="R2375" s="76" t="s">
        <v>5183</v>
      </c>
      <c r="S2375" s="76" t="s">
        <v>544</v>
      </c>
      <c r="T2375" s="76" t="s">
        <v>566</v>
      </c>
    </row>
    <row r="2376" spans="18:20" x14ac:dyDescent="0.25">
      <c r="R2376" s="76" t="s">
        <v>5184</v>
      </c>
      <c r="S2376" s="76" t="s">
        <v>544</v>
      </c>
      <c r="T2376" s="76" t="s">
        <v>566</v>
      </c>
    </row>
    <row r="2377" spans="18:20" x14ac:dyDescent="0.25">
      <c r="R2377" s="76" t="s">
        <v>5185</v>
      </c>
      <c r="S2377" s="76" t="s">
        <v>544</v>
      </c>
      <c r="T2377" s="76" t="s">
        <v>566</v>
      </c>
    </row>
    <row r="2378" spans="18:20" x14ac:dyDescent="0.25">
      <c r="R2378" s="76" t="s">
        <v>5186</v>
      </c>
      <c r="S2378" s="76" t="s">
        <v>544</v>
      </c>
      <c r="T2378" s="76" t="s">
        <v>566</v>
      </c>
    </row>
    <row r="2379" spans="18:20" x14ac:dyDescent="0.25">
      <c r="R2379" s="76" t="s">
        <v>5187</v>
      </c>
      <c r="S2379" s="76" t="s">
        <v>544</v>
      </c>
      <c r="T2379" s="76" t="s">
        <v>566</v>
      </c>
    </row>
    <row r="2380" spans="18:20" x14ac:dyDescent="0.25">
      <c r="R2380" s="76" t="s">
        <v>5188</v>
      </c>
      <c r="S2380" s="76" t="s">
        <v>544</v>
      </c>
      <c r="T2380" s="76" t="s">
        <v>566</v>
      </c>
    </row>
    <row r="2381" spans="18:20" x14ac:dyDescent="0.25">
      <c r="R2381" s="76" t="s">
        <v>5189</v>
      </c>
      <c r="S2381" s="76" t="s">
        <v>544</v>
      </c>
      <c r="T2381" s="76" t="s">
        <v>566</v>
      </c>
    </row>
    <row r="2382" spans="18:20" x14ac:dyDescent="0.25">
      <c r="R2382" s="76" t="s">
        <v>5190</v>
      </c>
      <c r="S2382" s="76" t="s">
        <v>544</v>
      </c>
      <c r="T2382" s="76" t="s">
        <v>566</v>
      </c>
    </row>
    <row r="2383" spans="18:20" x14ac:dyDescent="0.25">
      <c r="R2383" s="76" t="s">
        <v>5191</v>
      </c>
      <c r="S2383" s="76" t="s">
        <v>544</v>
      </c>
      <c r="T2383" s="76" t="s">
        <v>566</v>
      </c>
    </row>
    <row r="2384" spans="18:20" x14ac:dyDescent="0.25">
      <c r="R2384" s="76" t="s">
        <v>5192</v>
      </c>
      <c r="S2384" s="76" t="s">
        <v>544</v>
      </c>
      <c r="T2384" s="76" t="s">
        <v>566</v>
      </c>
    </row>
    <row r="2385" spans="18:20" x14ac:dyDescent="0.25">
      <c r="R2385" s="76" t="s">
        <v>5193</v>
      </c>
      <c r="S2385" s="76" t="s">
        <v>544</v>
      </c>
      <c r="T2385" s="76" t="s">
        <v>566</v>
      </c>
    </row>
    <row r="2386" spans="18:20" x14ac:dyDescent="0.25">
      <c r="R2386" s="76" t="s">
        <v>5194</v>
      </c>
      <c r="S2386" s="76" t="s">
        <v>544</v>
      </c>
      <c r="T2386" s="76" t="s">
        <v>566</v>
      </c>
    </row>
    <row r="2387" spans="18:20" x14ac:dyDescent="0.25">
      <c r="R2387" s="76" t="s">
        <v>5195</v>
      </c>
      <c r="S2387" s="76" t="s">
        <v>544</v>
      </c>
      <c r="T2387" s="76" t="s">
        <v>566</v>
      </c>
    </row>
    <row r="2388" spans="18:20" x14ac:dyDescent="0.25">
      <c r="R2388" s="76" t="s">
        <v>5196</v>
      </c>
      <c r="S2388" s="76" t="s">
        <v>544</v>
      </c>
      <c r="T2388" s="76" t="s">
        <v>566</v>
      </c>
    </row>
    <row r="2389" spans="18:20" x14ac:dyDescent="0.25">
      <c r="R2389" s="76" t="s">
        <v>5197</v>
      </c>
      <c r="S2389" s="76" t="s">
        <v>544</v>
      </c>
      <c r="T2389" s="76" t="s">
        <v>566</v>
      </c>
    </row>
    <row r="2390" spans="18:20" x14ac:dyDescent="0.25">
      <c r="R2390" s="76" t="s">
        <v>5198</v>
      </c>
      <c r="S2390" s="76" t="s">
        <v>544</v>
      </c>
      <c r="T2390" s="76" t="s">
        <v>566</v>
      </c>
    </row>
    <row r="2391" spans="18:20" x14ac:dyDescent="0.25">
      <c r="R2391" s="76" t="s">
        <v>5199</v>
      </c>
      <c r="S2391" s="76" t="s">
        <v>544</v>
      </c>
      <c r="T2391" s="76" t="s">
        <v>566</v>
      </c>
    </row>
    <row r="2392" spans="18:20" x14ac:dyDescent="0.25">
      <c r="R2392" s="76" t="s">
        <v>5200</v>
      </c>
      <c r="S2392" s="76" t="s">
        <v>544</v>
      </c>
      <c r="T2392" s="76" t="s">
        <v>566</v>
      </c>
    </row>
    <row r="2393" spans="18:20" x14ac:dyDescent="0.25">
      <c r="R2393" s="76" t="s">
        <v>5201</v>
      </c>
      <c r="S2393" s="76" t="s">
        <v>544</v>
      </c>
      <c r="T2393" s="76" t="s">
        <v>566</v>
      </c>
    </row>
    <row r="2394" spans="18:20" x14ac:dyDescent="0.25">
      <c r="R2394" s="76" t="s">
        <v>5202</v>
      </c>
      <c r="S2394" s="76" t="s">
        <v>544</v>
      </c>
      <c r="T2394" s="76" t="s">
        <v>566</v>
      </c>
    </row>
    <row r="2395" spans="18:20" x14ac:dyDescent="0.25">
      <c r="R2395" s="76" t="s">
        <v>5203</v>
      </c>
      <c r="S2395" s="76" t="s">
        <v>544</v>
      </c>
      <c r="T2395" s="76" t="s">
        <v>566</v>
      </c>
    </row>
    <row r="2396" spans="18:20" x14ac:dyDescent="0.25">
      <c r="R2396" s="76" t="s">
        <v>5204</v>
      </c>
      <c r="S2396" s="76" t="s">
        <v>544</v>
      </c>
      <c r="T2396" s="76" t="s">
        <v>566</v>
      </c>
    </row>
    <row r="2397" spans="18:20" x14ac:dyDescent="0.25">
      <c r="R2397" s="76" t="s">
        <v>5205</v>
      </c>
      <c r="S2397" s="76" t="s">
        <v>544</v>
      </c>
      <c r="T2397" s="76" t="s">
        <v>566</v>
      </c>
    </row>
    <row r="2398" spans="18:20" x14ac:dyDescent="0.25">
      <c r="R2398" s="76" t="s">
        <v>5206</v>
      </c>
      <c r="S2398" s="76" t="s">
        <v>544</v>
      </c>
      <c r="T2398" s="76" t="s">
        <v>566</v>
      </c>
    </row>
    <row r="2399" spans="18:20" x14ac:dyDescent="0.25">
      <c r="R2399" s="76" t="s">
        <v>5207</v>
      </c>
      <c r="S2399" s="76" t="s">
        <v>544</v>
      </c>
      <c r="T2399" s="76" t="s">
        <v>566</v>
      </c>
    </row>
    <row r="2400" spans="18:20" x14ac:dyDescent="0.25">
      <c r="R2400" s="76" t="s">
        <v>5208</v>
      </c>
      <c r="S2400" s="76" t="s">
        <v>544</v>
      </c>
      <c r="T2400" s="76" t="s">
        <v>566</v>
      </c>
    </row>
    <row r="2401" spans="18:20" x14ac:dyDescent="0.25">
      <c r="R2401" s="76" t="s">
        <v>5209</v>
      </c>
      <c r="S2401" s="76" t="s">
        <v>544</v>
      </c>
      <c r="T2401" s="76" t="s">
        <v>566</v>
      </c>
    </row>
    <row r="2402" spans="18:20" x14ac:dyDescent="0.25">
      <c r="R2402" s="76" t="s">
        <v>5210</v>
      </c>
      <c r="S2402" s="76" t="s">
        <v>544</v>
      </c>
      <c r="T2402" s="76" t="s">
        <v>566</v>
      </c>
    </row>
    <row r="2403" spans="18:20" x14ac:dyDescent="0.25">
      <c r="R2403" s="76" t="s">
        <v>5211</v>
      </c>
      <c r="S2403" s="76" t="s">
        <v>544</v>
      </c>
      <c r="T2403" s="76" t="s">
        <v>566</v>
      </c>
    </row>
    <row r="2404" spans="18:20" x14ac:dyDescent="0.25">
      <c r="R2404" s="76" t="s">
        <v>5212</v>
      </c>
      <c r="S2404" s="76" t="s">
        <v>544</v>
      </c>
      <c r="T2404" s="76" t="s">
        <v>566</v>
      </c>
    </row>
    <row r="2405" spans="18:20" x14ac:dyDescent="0.25">
      <c r="R2405" s="76" t="s">
        <v>5213</v>
      </c>
      <c r="S2405" s="76" t="s">
        <v>544</v>
      </c>
      <c r="T2405" s="76" t="s">
        <v>566</v>
      </c>
    </row>
    <row r="2406" spans="18:20" x14ac:dyDescent="0.25">
      <c r="R2406" s="76" t="s">
        <v>5214</v>
      </c>
      <c r="S2406" s="76" t="s">
        <v>544</v>
      </c>
      <c r="T2406" s="76" t="s">
        <v>566</v>
      </c>
    </row>
    <row r="2407" spans="18:20" x14ac:dyDescent="0.25">
      <c r="R2407" s="76" t="s">
        <v>5215</v>
      </c>
      <c r="S2407" s="76" t="s">
        <v>544</v>
      </c>
      <c r="T2407" s="76" t="s">
        <v>566</v>
      </c>
    </row>
    <row r="2408" spans="18:20" x14ac:dyDescent="0.25">
      <c r="R2408" s="76" t="s">
        <v>5216</v>
      </c>
      <c r="S2408" s="76" t="s">
        <v>544</v>
      </c>
      <c r="T2408" s="76" t="s">
        <v>566</v>
      </c>
    </row>
    <row r="2409" spans="18:20" x14ac:dyDescent="0.25">
      <c r="R2409" s="76" t="s">
        <v>5217</v>
      </c>
      <c r="S2409" s="76" t="s">
        <v>544</v>
      </c>
      <c r="T2409" s="76" t="s">
        <v>566</v>
      </c>
    </row>
    <row r="2410" spans="18:20" x14ac:dyDescent="0.25">
      <c r="R2410" s="76" t="s">
        <v>5218</v>
      </c>
      <c r="S2410" s="76" t="s">
        <v>544</v>
      </c>
      <c r="T2410" s="76" t="s">
        <v>566</v>
      </c>
    </row>
    <row r="2411" spans="18:20" x14ac:dyDescent="0.25">
      <c r="R2411" s="76" t="s">
        <v>5219</v>
      </c>
      <c r="S2411" s="76" t="s">
        <v>544</v>
      </c>
      <c r="T2411" s="76" t="s">
        <v>566</v>
      </c>
    </row>
    <row r="2412" spans="18:20" x14ac:dyDescent="0.25">
      <c r="R2412" s="76" t="s">
        <v>5220</v>
      </c>
      <c r="S2412" s="76" t="s">
        <v>544</v>
      </c>
      <c r="T2412" s="76" t="s">
        <v>566</v>
      </c>
    </row>
    <row r="2413" spans="18:20" x14ac:dyDescent="0.25">
      <c r="R2413" s="76" t="s">
        <v>5221</v>
      </c>
      <c r="S2413" s="76" t="s">
        <v>544</v>
      </c>
      <c r="T2413" s="76" t="s">
        <v>566</v>
      </c>
    </row>
    <row r="2414" spans="18:20" x14ac:dyDescent="0.25">
      <c r="R2414" s="76" t="s">
        <v>5222</v>
      </c>
      <c r="S2414" s="76" t="s">
        <v>544</v>
      </c>
      <c r="T2414" s="76" t="s">
        <v>566</v>
      </c>
    </row>
    <row r="2415" spans="18:20" x14ac:dyDescent="0.25">
      <c r="R2415" s="76" t="s">
        <v>5223</v>
      </c>
      <c r="S2415" s="76" t="s">
        <v>544</v>
      </c>
      <c r="T2415" s="76" t="s">
        <v>566</v>
      </c>
    </row>
    <row r="2416" spans="18:20" x14ac:dyDescent="0.25">
      <c r="R2416" s="76" t="s">
        <v>5224</v>
      </c>
      <c r="S2416" s="76" t="s">
        <v>544</v>
      </c>
      <c r="T2416" s="76" t="s">
        <v>566</v>
      </c>
    </row>
    <row r="2417" spans="18:20" x14ac:dyDescent="0.25">
      <c r="R2417" s="76" t="s">
        <v>5225</v>
      </c>
      <c r="S2417" s="76" t="s">
        <v>544</v>
      </c>
      <c r="T2417" s="76" t="s">
        <v>566</v>
      </c>
    </row>
    <row r="2418" spans="18:20" x14ac:dyDescent="0.25">
      <c r="R2418" s="76" t="s">
        <v>5226</v>
      </c>
      <c r="S2418" s="76" t="s">
        <v>544</v>
      </c>
      <c r="T2418" s="76" t="s">
        <v>566</v>
      </c>
    </row>
    <row r="2419" spans="18:20" x14ac:dyDescent="0.25">
      <c r="R2419" s="76" t="s">
        <v>5227</v>
      </c>
      <c r="S2419" s="76" t="s">
        <v>544</v>
      </c>
      <c r="T2419" s="76" t="s">
        <v>566</v>
      </c>
    </row>
    <row r="2420" spans="18:20" x14ac:dyDescent="0.25">
      <c r="R2420" s="76" t="s">
        <v>5228</v>
      </c>
      <c r="S2420" s="76" t="s">
        <v>544</v>
      </c>
      <c r="T2420" s="76" t="s">
        <v>566</v>
      </c>
    </row>
    <row r="2421" spans="18:20" x14ac:dyDescent="0.25">
      <c r="R2421" s="76" t="s">
        <v>5229</v>
      </c>
      <c r="S2421" s="76" t="s">
        <v>544</v>
      </c>
      <c r="T2421" s="76" t="s">
        <v>566</v>
      </c>
    </row>
    <row r="2422" spans="18:20" x14ac:dyDescent="0.25">
      <c r="R2422" s="76" t="s">
        <v>5230</v>
      </c>
      <c r="S2422" s="76" t="s">
        <v>544</v>
      </c>
      <c r="T2422" s="76" t="s">
        <v>566</v>
      </c>
    </row>
    <row r="2423" spans="18:20" x14ac:dyDescent="0.25">
      <c r="R2423" s="76" t="s">
        <v>5231</v>
      </c>
      <c r="S2423" s="76" t="s">
        <v>544</v>
      </c>
      <c r="T2423" s="76" t="s">
        <v>566</v>
      </c>
    </row>
    <row r="2424" spans="18:20" x14ac:dyDescent="0.25">
      <c r="R2424" s="76" t="s">
        <v>5232</v>
      </c>
      <c r="S2424" s="76" t="s">
        <v>544</v>
      </c>
      <c r="T2424" s="76" t="s">
        <v>566</v>
      </c>
    </row>
    <row r="2425" spans="18:20" x14ac:dyDescent="0.25">
      <c r="R2425" s="76" t="s">
        <v>5233</v>
      </c>
      <c r="S2425" s="76" t="s">
        <v>544</v>
      </c>
      <c r="T2425" s="76" t="s">
        <v>566</v>
      </c>
    </row>
    <row r="2426" spans="18:20" x14ac:dyDescent="0.25">
      <c r="R2426" s="76" t="s">
        <v>5234</v>
      </c>
      <c r="S2426" s="76" t="s">
        <v>544</v>
      </c>
      <c r="T2426" s="76" t="s">
        <v>566</v>
      </c>
    </row>
    <row r="2427" spans="18:20" x14ac:dyDescent="0.25">
      <c r="R2427" s="76" t="s">
        <v>5235</v>
      </c>
      <c r="S2427" s="76" t="s">
        <v>544</v>
      </c>
      <c r="T2427" s="76" t="s">
        <v>566</v>
      </c>
    </row>
    <row r="2428" spans="18:20" x14ac:dyDescent="0.25">
      <c r="R2428" s="76" t="s">
        <v>5236</v>
      </c>
      <c r="S2428" s="76" t="s">
        <v>544</v>
      </c>
      <c r="T2428" s="76" t="s">
        <v>566</v>
      </c>
    </row>
    <row r="2429" spans="18:20" x14ac:dyDescent="0.25">
      <c r="R2429" s="76" t="s">
        <v>5237</v>
      </c>
      <c r="S2429" s="76" t="s">
        <v>544</v>
      </c>
      <c r="T2429" s="76" t="s">
        <v>566</v>
      </c>
    </row>
    <row r="2430" spans="18:20" x14ac:dyDescent="0.25">
      <c r="R2430" s="76" t="s">
        <v>5238</v>
      </c>
      <c r="S2430" s="76" t="s">
        <v>544</v>
      </c>
      <c r="T2430" s="76" t="s">
        <v>566</v>
      </c>
    </row>
    <row r="2431" spans="18:20" x14ac:dyDescent="0.25">
      <c r="R2431" s="76" t="s">
        <v>5239</v>
      </c>
      <c r="S2431" s="76" t="s">
        <v>544</v>
      </c>
      <c r="T2431" s="76" t="s">
        <v>566</v>
      </c>
    </row>
    <row r="2432" spans="18:20" x14ac:dyDescent="0.25">
      <c r="R2432" s="76" t="s">
        <v>5240</v>
      </c>
      <c r="S2432" s="76" t="s">
        <v>544</v>
      </c>
      <c r="T2432" s="76" t="s">
        <v>566</v>
      </c>
    </row>
    <row r="2433" spans="18:20" x14ac:dyDescent="0.25">
      <c r="R2433" s="76" t="s">
        <v>5241</v>
      </c>
      <c r="S2433" s="76" t="s">
        <v>544</v>
      </c>
      <c r="T2433" s="76" t="s">
        <v>566</v>
      </c>
    </row>
    <row r="2434" spans="18:20" x14ac:dyDescent="0.25">
      <c r="R2434" s="76" t="s">
        <v>5242</v>
      </c>
      <c r="S2434" s="76" t="s">
        <v>544</v>
      </c>
      <c r="T2434" s="76" t="s">
        <v>566</v>
      </c>
    </row>
    <row r="2435" spans="18:20" x14ac:dyDescent="0.25">
      <c r="R2435" s="76" t="s">
        <v>5243</v>
      </c>
      <c r="S2435" s="76" t="s">
        <v>544</v>
      </c>
      <c r="T2435" s="76" t="s">
        <v>566</v>
      </c>
    </row>
    <row r="2436" spans="18:20" x14ac:dyDescent="0.25">
      <c r="R2436" s="76" t="s">
        <v>5244</v>
      </c>
      <c r="S2436" s="76" t="s">
        <v>544</v>
      </c>
      <c r="T2436" s="76" t="s">
        <v>566</v>
      </c>
    </row>
    <row r="2437" spans="18:20" x14ac:dyDescent="0.25">
      <c r="R2437" s="76" t="s">
        <v>5245</v>
      </c>
      <c r="S2437" s="76" t="s">
        <v>544</v>
      </c>
      <c r="T2437" s="76" t="s">
        <v>566</v>
      </c>
    </row>
    <row r="2438" spans="18:20" x14ac:dyDescent="0.25">
      <c r="R2438" s="76" t="s">
        <v>5246</v>
      </c>
      <c r="S2438" s="76" t="s">
        <v>544</v>
      </c>
      <c r="T2438" s="76" t="s">
        <v>566</v>
      </c>
    </row>
    <row r="2439" spans="18:20" x14ac:dyDescent="0.25">
      <c r="R2439" s="76" t="s">
        <v>5247</v>
      </c>
      <c r="S2439" s="76" t="s">
        <v>544</v>
      </c>
      <c r="T2439" s="76" t="s">
        <v>566</v>
      </c>
    </row>
    <row r="2440" spans="18:20" x14ac:dyDescent="0.25">
      <c r="R2440" s="76" t="s">
        <v>5248</v>
      </c>
      <c r="S2440" s="76" t="s">
        <v>544</v>
      </c>
      <c r="T2440" s="76" t="s">
        <v>566</v>
      </c>
    </row>
    <row r="2441" spans="18:20" x14ac:dyDescent="0.25">
      <c r="R2441" s="76" t="s">
        <v>5249</v>
      </c>
      <c r="S2441" s="76" t="s">
        <v>544</v>
      </c>
      <c r="T2441" s="76" t="s">
        <v>566</v>
      </c>
    </row>
    <row r="2442" spans="18:20" x14ac:dyDescent="0.25">
      <c r="R2442" s="76" t="s">
        <v>5250</v>
      </c>
      <c r="S2442" s="76" t="s">
        <v>544</v>
      </c>
      <c r="T2442" s="76" t="s">
        <v>566</v>
      </c>
    </row>
    <row r="2443" spans="18:20" x14ac:dyDescent="0.25">
      <c r="R2443" s="76" t="s">
        <v>5251</v>
      </c>
      <c r="S2443" s="76" t="s">
        <v>544</v>
      </c>
      <c r="T2443" s="76" t="s">
        <v>566</v>
      </c>
    </row>
    <row r="2444" spans="18:20" x14ac:dyDescent="0.25">
      <c r="R2444" s="76" t="s">
        <v>5252</v>
      </c>
      <c r="S2444" s="76" t="s">
        <v>544</v>
      </c>
      <c r="T2444" s="76" t="s">
        <v>566</v>
      </c>
    </row>
    <row r="2445" spans="18:20" x14ac:dyDescent="0.25">
      <c r="R2445" s="76" t="s">
        <v>5253</v>
      </c>
      <c r="S2445" s="76" t="s">
        <v>544</v>
      </c>
      <c r="T2445" s="76" t="s">
        <v>566</v>
      </c>
    </row>
    <row r="2446" spans="18:20" x14ac:dyDescent="0.25">
      <c r="R2446" s="76" t="s">
        <v>5254</v>
      </c>
      <c r="S2446" s="76" t="s">
        <v>544</v>
      </c>
      <c r="T2446" s="76" t="s">
        <v>566</v>
      </c>
    </row>
    <row r="2447" spans="18:20" x14ac:dyDescent="0.25">
      <c r="R2447" s="76" t="s">
        <v>5255</v>
      </c>
      <c r="S2447" s="76" t="s">
        <v>544</v>
      </c>
      <c r="T2447" s="76" t="s">
        <v>566</v>
      </c>
    </row>
    <row r="2448" spans="18:20" x14ac:dyDescent="0.25">
      <c r="R2448" s="76" t="s">
        <v>5256</v>
      </c>
      <c r="S2448" s="76" t="s">
        <v>544</v>
      </c>
      <c r="T2448" s="76" t="s">
        <v>566</v>
      </c>
    </row>
    <row r="2449" spans="18:20" x14ac:dyDescent="0.25">
      <c r="R2449" s="76" t="s">
        <v>5257</v>
      </c>
      <c r="S2449" s="76" t="s">
        <v>544</v>
      </c>
      <c r="T2449" s="76" t="s">
        <v>566</v>
      </c>
    </row>
    <row r="2450" spans="18:20" x14ac:dyDescent="0.25">
      <c r="R2450" s="76" t="s">
        <v>5258</v>
      </c>
      <c r="S2450" s="76" t="s">
        <v>544</v>
      </c>
      <c r="T2450" s="76" t="s">
        <v>566</v>
      </c>
    </row>
    <row r="2451" spans="18:20" x14ac:dyDescent="0.25">
      <c r="R2451" s="76" t="s">
        <v>5259</v>
      </c>
      <c r="S2451" s="76" t="s">
        <v>544</v>
      </c>
      <c r="T2451" s="76" t="s">
        <v>566</v>
      </c>
    </row>
    <row r="2452" spans="18:20" x14ac:dyDescent="0.25">
      <c r="R2452" s="76" t="s">
        <v>5260</v>
      </c>
      <c r="S2452" s="76" t="s">
        <v>544</v>
      </c>
      <c r="T2452" s="76" t="s">
        <v>566</v>
      </c>
    </row>
    <row r="2453" spans="18:20" x14ac:dyDescent="0.25">
      <c r="R2453" s="76" t="s">
        <v>5261</v>
      </c>
      <c r="S2453" s="76" t="s">
        <v>544</v>
      </c>
      <c r="T2453" s="76" t="s">
        <v>566</v>
      </c>
    </row>
    <row r="2454" spans="18:20" x14ac:dyDescent="0.25">
      <c r="R2454" s="76" t="s">
        <v>5262</v>
      </c>
      <c r="S2454" s="76" t="s">
        <v>544</v>
      </c>
      <c r="T2454" s="76" t="s">
        <v>566</v>
      </c>
    </row>
    <row r="2455" spans="18:20" x14ac:dyDescent="0.25">
      <c r="R2455" s="76" t="s">
        <v>5263</v>
      </c>
      <c r="S2455" s="76" t="s">
        <v>544</v>
      </c>
      <c r="T2455" s="76" t="s">
        <v>566</v>
      </c>
    </row>
    <row r="2456" spans="18:20" x14ac:dyDescent="0.25">
      <c r="R2456" s="76" t="s">
        <v>5264</v>
      </c>
      <c r="S2456" s="76" t="s">
        <v>544</v>
      </c>
      <c r="T2456" s="76" t="s">
        <v>566</v>
      </c>
    </row>
    <row r="2457" spans="18:20" x14ac:dyDescent="0.25">
      <c r="R2457" s="76" t="s">
        <v>5265</v>
      </c>
      <c r="S2457" s="76" t="s">
        <v>544</v>
      </c>
      <c r="T2457" s="76" t="s">
        <v>566</v>
      </c>
    </row>
    <row r="2458" spans="18:20" x14ac:dyDescent="0.25">
      <c r="R2458" s="76" t="s">
        <v>5266</v>
      </c>
      <c r="S2458" s="76" t="s">
        <v>544</v>
      </c>
      <c r="T2458" s="76" t="s">
        <v>566</v>
      </c>
    </row>
    <row r="2459" spans="18:20" x14ac:dyDescent="0.25">
      <c r="R2459" s="76" t="s">
        <v>5267</v>
      </c>
      <c r="S2459" s="76" t="s">
        <v>544</v>
      </c>
      <c r="T2459" s="76" t="s">
        <v>566</v>
      </c>
    </row>
    <row r="2460" spans="18:20" x14ac:dyDescent="0.25">
      <c r="R2460" s="76" t="s">
        <v>5268</v>
      </c>
      <c r="S2460" s="76" t="s">
        <v>544</v>
      </c>
      <c r="T2460" s="76" t="s">
        <v>566</v>
      </c>
    </row>
    <row r="2461" spans="18:20" x14ac:dyDescent="0.25">
      <c r="R2461" s="76" t="s">
        <v>5269</v>
      </c>
      <c r="S2461" s="76" t="s">
        <v>544</v>
      </c>
      <c r="T2461" s="76" t="s">
        <v>566</v>
      </c>
    </row>
    <row r="2462" spans="18:20" x14ac:dyDescent="0.25">
      <c r="R2462" s="76" t="s">
        <v>5270</v>
      </c>
      <c r="S2462" s="76" t="s">
        <v>544</v>
      </c>
      <c r="T2462" s="76" t="s">
        <v>566</v>
      </c>
    </row>
    <row r="2463" spans="18:20" x14ac:dyDescent="0.25">
      <c r="R2463" s="76" t="s">
        <v>5271</v>
      </c>
      <c r="S2463" s="76" t="s">
        <v>544</v>
      </c>
      <c r="T2463" s="76" t="s">
        <v>566</v>
      </c>
    </row>
    <row r="2464" spans="18:20" x14ac:dyDescent="0.25">
      <c r="R2464" s="76" t="s">
        <v>5272</v>
      </c>
      <c r="S2464" s="76" t="s">
        <v>544</v>
      </c>
      <c r="T2464" s="76" t="s">
        <v>566</v>
      </c>
    </row>
    <row r="2465" spans="18:20" x14ac:dyDescent="0.25">
      <c r="R2465" s="76" t="s">
        <v>5273</v>
      </c>
      <c r="S2465" s="76" t="s">
        <v>544</v>
      </c>
      <c r="T2465" s="76" t="s">
        <v>566</v>
      </c>
    </row>
    <row r="2466" spans="18:20" x14ac:dyDescent="0.25">
      <c r="R2466" s="76" t="s">
        <v>5274</v>
      </c>
      <c r="S2466" s="76" t="s">
        <v>544</v>
      </c>
      <c r="T2466" s="76" t="s">
        <v>566</v>
      </c>
    </row>
    <row r="2467" spans="18:20" x14ac:dyDescent="0.25">
      <c r="R2467" s="76" t="s">
        <v>5275</v>
      </c>
      <c r="S2467" s="76" t="s">
        <v>544</v>
      </c>
      <c r="T2467" s="76" t="s">
        <v>566</v>
      </c>
    </row>
    <row r="2468" spans="18:20" x14ac:dyDescent="0.25">
      <c r="R2468" s="76" t="s">
        <v>5276</v>
      </c>
      <c r="S2468" s="76" t="s">
        <v>544</v>
      </c>
      <c r="T2468" s="76" t="s">
        <v>566</v>
      </c>
    </row>
    <row r="2469" spans="18:20" x14ac:dyDescent="0.25">
      <c r="R2469" s="76" t="s">
        <v>5277</v>
      </c>
      <c r="S2469" s="76" t="s">
        <v>544</v>
      </c>
      <c r="T2469" s="76" t="s">
        <v>566</v>
      </c>
    </row>
    <row r="2470" spans="18:20" x14ac:dyDescent="0.25">
      <c r="R2470" s="76" t="s">
        <v>5278</v>
      </c>
      <c r="S2470" s="76" t="s">
        <v>544</v>
      </c>
      <c r="T2470" s="76" t="s">
        <v>566</v>
      </c>
    </row>
    <row r="2471" spans="18:20" x14ac:dyDescent="0.25">
      <c r="R2471" s="76" t="s">
        <v>5279</v>
      </c>
      <c r="S2471" s="76" t="s">
        <v>544</v>
      </c>
      <c r="T2471" s="76" t="s">
        <v>566</v>
      </c>
    </row>
    <row r="2472" spans="18:20" x14ac:dyDescent="0.25">
      <c r="R2472" s="76" t="s">
        <v>5280</v>
      </c>
      <c r="S2472" s="76" t="s">
        <v>544</v>
      </c>
      <c r="T2472" s="76" t="s">
        <v>566</v>
      </c>
    </row>
    <row r="2473" spans="18:20" x14ac:dyDescent="0.25">
      <c r="R2473" s="76" t="s">
        <v>5281</v>
      </c>
      <c r="S2473" s="76" t="s">
        <v>544</v>
      </c>
      <c r="T2473" s="76" t="s">
        <v>566</v>
      </c>
    </row>
    <row r="2474" spans="18:20" x14ac:dyDescent="0.25">
      <c r="R2474" s="76" t="s">
        <v>5282</v>
      </c>
      <c r="S2474" s="76" t="s">
        <v>544</v>
      </c>
      <c r="T2474" s="76" t="s">
        <v>566</v>
      </c>
    </row>
    <row r="2475" spans="18:20" x14ac:dyDescent="0.25">
      <c r="R2475" s="76" t="s">
        <v>5283</v>
      </c>
      <c r="S2475" s="76" t="s">
        <v>544</v>
      </c>
      <c r="T2475" s="76" t="s">
        <v>566</v>
      </c>
    </row>
    <row r="2476" spans="18:20" x14ac:dyDescent="0.25">
      <c r="R2476" s="76" t="s">
        <v>5284</v>
      </c>
      <c r="S2476" s="76" t="s">
        <v>544</v>
      </c>
      <c r="T2476" s="76" t="s">
        <v>566</v>
      </c>
    </row>
    <row r="2477" spans="18:20" x14ac:dyDescent="0.25">
      <c r="R2477" s="76" t="s">
        <v>5285</v>
      </c>
      <c r="S2477" s="76" t="s">
        <v>558</v>
      </c>
      <c r="T2477" s="76" t="s">
        <v>566</v>
      </c>
    </row>
    <row r="2478" spans="18:20" x14ac:dyDescent="0.25">
      <c r="R2478" s="76" t="s">
        <v>5286</v>
      </c>
      <c r="S2478" s="76" t="s">
        <v>558</v>
      </c>
      <c r="T2478" s="76" t="s">
        <v>566</v>
      </c>
    </row>
    <row r="2479" spans="18:20" x14ac:dyDescent="0.25">
      <c r="R2479" s="76" t="s">
        <v>5287</v>
      </c>
      <c r="S2479" s="76" t="s">
        <v>558</v>
      </c>
      <c r="T2479" s="76" t="s">
        <v>566</v>
      </c>
    </row>
    <row r="2480" spans="18:20" x14ac:dyDescent="0.25">
      <c r="R2480" s="76" t="s">
        <v>5288</v>
      </c>
      <c r="S2480" s="76" t="s">
        <v>558</v>
      </c>
      <c r="T2480" s="76" t="s">
        <v>566</v>
      </c>
    </row>
    <row r="2481" spans="18:20" x14ac:dyDescent="0.25">
      <c r="R2481" s="76" t="s">
        <v>5289</v>
      </c>
      <c r="S2481" s="76" t="s">
        <v>558</v>
      </c>
      <c r="T2481" s="76" t="s">
        <v>566</v>
      </c>
    </row>
    <row r="2482" spans="18:20" x14ac:dyDescent="0.25">
      <c r="R2482" s="76" t="s">
        <v>5290</v>
      </c>
      <c r="S2482" s="76" t="s">
        <v>558</v>
      </c>
      <c r="T2482" s="76" t="s">
        <v>566</v>
      </c>
    </row>
    <row r="2483" spans="18:20" x14ac:dyDescent="0.25">
      <c r="R2483" s="76" t="s">
        <v>5291</v>
      </c>
      <c r="S2483" s="76" t="s">
        <v>558</v>
      </c>
      <c r="T2483" s="76" t="s">
        <v>566</v>
      </c>
    </row>
    <row r="2484" spans="18:20" x14ac:dyDescent="0.25">
      <c r="R2484" s="76" t="s">
        <v>5292</v>
      </c>
      <c r="S2484" s="76" t="s">
        <v>558</v>
      </c>
      <c r="T2484" s="76" t="s">
        <v>566</v>
      </c>
    </row>
    <row r="2485" spans="18:20" x14ac:dyDescent="0.25">
      <c r="R2485" s="76" t="s">
        <v>5293</v>
      </c>
      <c r="S2485" s="76" t="s">
        <v>558</v>
      </c>
      <c r="T2485" s="76" t="s">
        <v>566</v>
      </c>
    </row>
    <row r="2486" spans="18:20" x14ac:dyDescent="0.25">
      <c r="R2486" s="76" t="s">
        <v>5294</v>
      </c>
      <c r="S2486" s="76" t="s">
        <v>558</v>
      </c>
      <c r="T2486" s="76" t="s">
        <v>566</v>
      </c>
    </row>
    <row r="2487" spans="18:20" x14ac:dyDescent="0.25">
      <c r="R2487" s="76" t="s">
        <v>5295</v>
      </c>
      <c r="S2487" s="76" t="s">
        <v>558</v>
      </c>
      <c r="T2487" s="76" t="s">
        <v>566</v>
      </c>
    </row>
    <row r="2488" spans="18:20" x14ac:dyDescent="0.25">
      <c r="R2488" s="76" t="s">
        <v>5296</v>
      </c>
      <c r="S2488" s="76" t="s">
        <v>558</v>
      </c>
      <c r="T2488" s="76" t="s">
        <v>566</v>
      </c>
    </row>
    <row r="2489" spans="18:20" x14ac:dyDescent="0.25">
      <c r="R2489" s="76" t="s">
        <v>5297</v>
      </c>
      <c r="S2489" s="76" t="s">
        <v>558</v>
      </c>
      <c r="T2489" s="76" t="s">
        <v>566</v>
      </c>
    </row>
    <row r="2490" spans="18:20" x14ac:dyDescent="0.25">
      <c r="R2490" s="76" t="s">
        <v>5298</v>
      </c>
      <c r="S2490" s="76" t="s">
        <v>558</v>
      </c>
      <c r="T2490" s="76" t="s">
        <v>566</v>
      </c>
    </row>
    <row r="2491" spans="18:20" x14ac:dyDescent="0.25">
      <c r="R2491" s="76" t="s">
        <v>5299</v>
      </c>
      <c r="S2491" s="76" t="s">
        <v>558</v>
      </c>
      <c r="T2491" s="76" t="s">
        <v>566</v>
      </c>
    </row>
    <row r="2492" spans="18:20" x14ac:dyDescent="0.25">
      <c r="R2492" s="76" t="s">
        <v>5300</v>
      </c>
      <c r="S2492" s="76" t="s">
        <v>558</v>
      </c>
      <c r="T2492" s="76" t="s">
        <v>566</v>
      </c>
    </row>
    <row r="2493" spans="18:20" x14ac:dyDescent="0.25">
      <c r="R2493" s="76" t="s">
        <v>5301</v>
      </c>
      <c r="S2493" s="76" t="s">
        <v>558</v>
      </c>
      <c r="T2493" s="76" t="s">
        <v>566</v>
      </c>
    </row>
    <row r="2494" spans="18:20" x14ac:dyDescent="0.25">
      <c r="R2494" s="76" t="s">
        <v>5302</v>
      </c>
      <c r="S2494" s="76" t="s">
        <v>558</v>
      </c>
      <c r="T2494" s="76" t="s">
        <v>566</v>
      </c>
    </row>
    <row r="2495" spans="18:20" x14ac:dyDescent="0.25">
      <c r="R2495" s="76" t="s">
        <v>5303</v>
      </c>
      <c r="S2495" s="76" t="s">
        <v>558</v>
      </c>
      <c r="T2495" s="76" t="s">
        <v>566</v>
      </c>
    </row>
    <row r="2496" spans="18:20" x14ac:dyDescent="0.25">
      <c r="R2496" s="76" t="s">
        <v>5304</v>
      </c>
      <c r="S2496" s="76" t="s">
        <v>558</v>
      </c>
      <c r="T2496" s="76" t="s">
        <v>566</v>
      </c>
    </row>
    <row r="2497" spans="18:20" x14ac:dyDescent="0.25">
      <c r="R2497" s="76" t="s">
        <v>5305</v>
      </c>
      <c r="S2497" s="76" t="s">
        <v>558</v>
      </c>
      <c r="T2497" s="76" t="s">
        <v>566</v>
      </c>
    </row>
    <row r="2498" spans="18:20" x14ac:dyDescent="0.25">
      <c r="R2498" s="76" t="s">
        <v>5306</v>
      </c>
      <c r="S2498" s="76" t="s">
        <v>541</v>
      </c>
      <c r="T2498" s="76" t="s">
        <v>566</v>
      </c>
    </row>
    <row r="2499" spans="18:20" x14ac:dyDescent="0.25">
      <c r="R2499" s="76" t="s">
        <v>5307</v>
      </c>
      <c r="S2499" s="76" t="s">
        <v>541</v>
      </c>
      <c r="T2499" s="76" t="s">
        <v>566</v>
      </c>
    </row>
    <row r="2500" spans="18:20" x14ac:dyDescent="0.25">
      <c r="R2500" s="76" t="s">
        <v>5308</v>
      </c>
      <c r="S2500" s="76" t="s">
        <v>541</v>
      </c>
      <c r="T2500" s="76" t="s">
        <v>566</v>
      </c>
    </row>
    <row r="2501" spans="18:20" x14ac:dyDescent="0.25">
      <c r="R2501" s="76" t="s">
        <v>5309</v>
      </c>
      <c r="S2501" s="76" t="s">
        <v>541</v>
      </c>
      <c r="T2501" s="76" t="s">
        <v>566</v>
      </c>
    </row>
    <row r="2502" spans="18:20" x14ac:dyDescent="0.25">
      <c r="R2502" s="76" t="s">
        <v>5310</v>
      </c>
      <c r="S2502" s="76" t="s">
        <v>541</v>
      </c>
      <c r="T2502" s="76" t="s">
        <v>566</v>
      </c>
    </row>
    <row r="2503" spans="18:20" x14ac:dyDescent="0.25">
      <c r="R2503" s="76" t="s">
        <v>5311</v>
      </c>
      <c r="S2503" s="76" t="s">
        <v>541</v>
      </c>
      <c r="T2503" s="76" t="s">
        <v>566</v>
      </c>
    </row>
    <row r="2504" spans="18:20" x14ac:dyDescent="0.25">
      <c r="R2504" s="76" t="s">
        <v>5312</v>
      </c>
      <c r="S2504" s="76" t="s">
        <v>541</v>
      </c>
      <c r="T2504" s="76" t="s">
        <v>566</v>
      </c>
    </row>
    <row r="2505" spans="18:20" x14ac:dyDescent="0.25">
      <c r="R2505" s="76" t="s">
        <v>5313</v>
      </c>
      <c r="S2505" s="76" t="s">
        <v>541</v>
      </c>
      <c r="T2505" s="76" t="s">
        <v>566</v>
      </c>
    </row>
    <row r="2506" spans="18:20" x14ac:dyDescent="0.25">
      <c r="R2506" s="76" t="s">
        <v>5314</v>
      </c>
      <c r="S2506" s="76" t="s">
        <v>541</v>
      </c>
      <c r="T2506" s="76" t="s">
        <v>566</v>
      </c>
    </row>
    <row r="2507" spans="18:20" x14ac:dyDescent="0.25">
      <c r="R2507" s="76" t="s">
        <v>5315</v>
      </c>
      <c r="S2507" s="76" t="s">
        <v>541</v>
      </c>
      <c r="T2507" s="76" t="s">
        <v>566</v>
      </c>
    </row>
    <row r="2508" spans="18:20" x14ac:dyDescent="0.25">
      <c r="R2508" s="76" t="s">
        <v>5316</v>
      </c>
      <c r="S2508" s="76" t="s">
        <v>541</v>
      </c>
      <c r="T2508" s="76" t="s">
        <v>566</v>
      </c>
    </row>
    <row r="2509" spans="18:20" x14ac:dyDescent="0.25">
      <c r="R2509" s="76" t="s">
        <v>5317</v>
      </c>
      <c r="S2509" s="76" t="s">
        <v>541</v>
      </c>
      <c r="T2509" s="76" t="s">
        <v>566</v>
      </c>
    </row>
    <row r="2510" spans="18:20" x14ac:dyDescent="0.25">
      <c r="R2510" s="76" t="s">
        <v>5318</v>
      </c>
      <c r="S2510" s="76" t="s">
        <v>541</v>
      </c>
      <c r="T2510" s="76" t="s">
        <v>566</v>
      </c>
    </row>
    <row r="2511" spans="18:20" x14ac:dyDescent="0.25">
      <c r="R2511" s="76" t="s">
        <v>5319</v>
      </c>
      <c r="S2511" s="76" t="s">
        <v>541</v>
      </c>
      <c r="T2511" s="76" t="s">
        <v>566</v>
      </c>
    </row>
    <row r="2512" spans="18:20" x14ac:dyDescent="0.25">
      <c r="R2512" s="76" t="s">
        <v>5320</v>
      </c>
      <c r="S2512" s="76" t="s">
        <v>541</v>
      </c>
      <c r="T2512" s="76" t="s">
        <v>566</v>
      </c>
    </row>
    <row r="2513" spans="18:20" x14ac:dyDescent="0.25">
      <c r="R2513" s="76" t="s">
        <v>5321</v>
      </c>
      <c r="S2513" s="76" t="s">
        <v>541</v>
      </c>
      <c r="T2513" s="76" t="s">
        <v>566</v>
      </c>
    </row>
    <row r="2514" spans="18:20" x14ac:dyDescent="0.25">
      <c r="R2514" s="76" t="s">
        <v>5322</v>
      </c>
      <c r="S2514" s="76" t="s">
        <v>541</v>
      </c>
      <c r="T2514" s="76" t="s">
        <v>566</v>
      </c>
    </row>
    <row r="2515" spans="18:20" x14ac:dyDescent="0.25">
      <c r="R2515" s="76" t="s">
        <v>5323</v>
      </c>
      <c r="S2515" s="76" t="s">
        <v>541</v>
      </c>
      <c r="T2515" s="76" t="s">
        <v>566</v>
      </c>
    </row>
    <row r="2516" spans="18:20" x14ac:dyDescent="0.25">
      <c r="R2516" s="76" t="s">
        <v>5324</v>
      </c>
      <c r="S2516" s="76" t="s">
        <v>541</v>
      </c>
      <c r="T2516" s="76" t="s">
        <v>566</v>
      </c>
    </row>
    <row r="2517" spans="18:20" x14ac:dyDescent="0.25">
      <c r="R2517" s="76" t="s">
        <v>5325</v>
      </c>
      <c r="S2517" s="76" t="s">
        <v>541</v>
      </c>
      <c r="T2517" s="76" t="s">
        <v>566</v>
      </c>
    </row>
    <row r="2518" spans="18:20" x14ac:dyDescent="0.25">
      <c r="R2518" s="76" t="s">
        <v>5326</v>
      </c>
      <c r="S2518" s="76" t="s">
        <v>541</v>
      </c>
      <c r="T2518" s="76" t="s">
        <v>566</v>
      </c>
    </row>
    <row r="2519" spans="18:20" x14ac:dyDescent="0.25">
      <c r="R2519" s="76" t="s">
        <v>5327</v>
      </c>
      <c r="S2519" s="76" t="s">
        <v>541</v>
      </c>
      <c r="T2519" s="76" t="s">
        <v>566</v>
      </c>
    </row>
    <row r="2520" spans="18:20" x14ac:dyDescent="0.25">
      <c r="R2520" s="76" t="s">
        <v>5328</v>
      </c>
      <c r="S2520" s="76" t="s">
        <v>541</v>
      </c>
      <c r="T2520" s="76" t="s">
        <v>566</v>
      </c>
    </row>
    <row r="2521" spans="18:20" x14ac:dyDescent="0.25">
      <c r="R2521" s="76" t="s">
        <v>5329</v>
      </c>
      <c r="S2521" s="76" t="s">
        <v>541</v>
      </c>
      <c r="T2521" s="76" t="s">
        <v>566</v>
      </c>
    </row>
    <row r="2522" spans="18:20" x14ac:dyDescent="0.25">
      <c r="R2522" s="76" t="s">
        <v>5330</v>
      </c>
      <c r="S2522" s="76" t="s">
        <v>541</v>
      </c>
      <c r="T2522" s="76" t="s">
        <v>566</v>
      </c>
    </row>
    <row r="2523" spans="18:20" x14ac:dyDescent="0.25">
      <c r="R2523" s="76" t="s">
        <v>5331</v>
      </c>
      <c r="S2523" s="76" t="s">
        <v>541</v>
      </c>
      <c r="T2523" s="76" t="s">
        <v>566</v>
      </c>
    </row>
    <row r="2524" spans="18:20" x14ac:dyDescent="0.25">
      <c r="R2524" s="76" t="s">
        <v>5332</v>
      </c>
      <c r="S2524" s="76" t="s">
        <v>541</v>
      </c>
      <c r="T2524" s="76" t="s">
        <v>566</v>
      </c>
    </row>
    <row r="2525" spans="18:20" x14ac:dyDescent="0.25">
      <c r="R2525" s="76" t="s">
        <v>5333</v>
      </c>
      <c r="S2525" s="76" t="s">
        <v>541</v>
      </c>
      <c r="T2525" s="76" t="s">
        <v>566</v>
      </c>
    </row>
    <row r="2526" spans="18:20" x14ac:dyDescent="0.25">
      <c r="R2526" s="76" t="s">
        <v>5334</v>
      </c>
      <c r="S2526" s="76" t="s">
        <v>541</v>
      </c>
      <c r="T2526" s="76" t="s">
        <v>566</v>
      </c>
    </row>
    <row r="2527" spans="18:20" x14ac:dyDescent="0.25">
      <c r="R2527" s="76" t="s">
        <v>5335</v>
      </c>
      <c r="S2527" s="76" t="s">
        <v>541</v>
      </c>
      <c r="T2527" s="76" t="s">
        <v>566</v>
      </c>
    </row>
    <row r="2528" spans="18:20" x14ac:dyDescent="0.25">
      <c r="R2528" s="76" t="s">
        <v>5336</v>
      </c>
      <c r="S2528" s="76" t="s">
        <v>541</v>
      </c>
      <c r="T2528" s="76" t="s">
        <v>566</v>
      </c>
    </row>
    <row r="2529" spans="18:20" x14ac:dyDescent="0.25">
      <c r="R2529" s="76" t="s">
        <v>5337</v>
      </c>
      <c r="S2529" s="76" t="s">
        <v>541</v>
      </c>
      <c r="T2529" s="76" t="s">
        <v>566</v>
      </c>
    </row>
    <row r="2530" spans="18:20" x14ac:dyDescent="0.25">
      <c r="R2530" s="76" t="s">
        <v>5338</v>
      </c>
      <c r="S2530" s="76" t="s">
        <v>541</v>
      </c>
      <c r="T2530" s="76" t="s">
        <v>566</v>
      </c>
    </row>
    <row r="2531" spans="18:20" x14ac:dyDescent="0.25">
      <c r="R2531" s="76" t="s">
        <v>5339</v>
      </c>
      <c r="S2531" s="76" t="s">
        <v>541</v>
      </c>
      <c r="T2531" s="76" t="s">
        <v>566</v>
      </c>
    </row>
    <row r="2532" spans="18:20" x14ac:dyDescent="0.25">
      <c r="R2532" s="76" t="s">
        <v>5340</v>
      </c>
      <c r="S2532" s="76" t="s">
        <v>541</v>
      </c>
      <c r="T2532" s="76" t="s">
        <v>566</v>
      </c>
    </row>
    <row r="2533" spans="18:20" x14ac:dyDescent="0.25">
      <c r="R2533" s="76" t="s">
        <v>5341</v>
      </c>
      <c r="S2533" s="76" t="s">
        <v>541</v>
      </c>
      <c r="T2533" s="76" t="s">
        <v>566</v>
      </c>
    </row>
    <row r="2534" spans="18:20" x14ac:dyDescent="0.25">
      <c r="R2534" s="76" t="s">
        <v>5342</v>
      </c>
      <c r="S2534" s="76" t="s">
        <v>541</v>
      </c>
      <c r="T2534" s="76" t="s">
        <v>566</v>
      </c>
    </row>
    <row r="2535" spans="18:20" x14ac:dyDescent="0.25">
      <c r="R2535" s="76" t="s">
        <v>5343</v>
      </c>
      <c r="S2535" s="76" t="s">
        <v>541</v>
      </c>
      <c r="T2535" s="76" t="s">
        <v>566</v>
      </c>
    </row>
    <row r="2536" spans="18:20" x14ac:dyDescent="0.25">
      <c r="R2536" s="76" t="s">
        <v>5344</v>
      </c>
      <c r="S2536" s="76" t="s">
        <v>541</v>
      </c>
      <c r="T2536" s="76" t="s">
        <v>566</v>
      </c>
    </row>
    <row r="2537" spans="18:20" x14ac:dyDescent="0.25">
      <c r="R2537" s="76" t="s">
        <v>5345</v>
      </c>
      <c r="S2537" s="76" t="s">
        <v>541</v>
      </c>
      <c r="T2537" s="76" t="s">
        <v>566</v>
      </c>
    </row>
    <row r="2538" spans="18:20" x14ac:dyDescent="0.25">
      <c r="R2538" s="76" t="s">
        <v>5346</v>
      </c>
      <c r="S2538" s="76" t="s">
        <v>541</v>
      </c>
      <c r="T2538" s="76" t="s">
        <v>566</v>
      </c>
    </row>
    <row r="2539" spans="18:20" x14ac:dyDescent="0.25">
      <c r="R2539" s="76" t="s">
        <v>5347</v>
      </c>
      <c r="S2539" s="76" t="s">
        <v>541</v>
      </c>
      <c r="T2539" s="76" t="s">
        <v>566</v>
      </c>
    </row>
    <row r="2540" spans="18:20" x14ac:dyDescent="0.25">
      <c r="R2540" s="76" t="s">
        <v>5348</v>
      </c>
      <c r="S2540" s="76" t="s">
        <v>541</v>
      </c>
      <c r="T2540" s="76" t="s">
        <v>566</v>
      </c>
    </row>
    <row r="2541" spans="18:20" x14ac:dyDescent="0.25">
      <c r="R2541" s="76" t="s">
        <v>5349</v>
      </c>
      <c r="S2541" s="76" t="s">
        <v>541</v>
      </c>
      <c r="T2541" s="76" t="s">
        <v>566</v>
      </c>
    </row>
    <row r="2542" spans="18:20" x14ac:dyDescent="0.25">
      <c r="R2542" s="76" t="s">
        <v>5350</v>
      </c>
      <c r="S2542" s="76" t="s">
        <v>541</v>
      </c>
      <c r="T2542" s="76" t="s">
        <v>566</v>
      </c>
    </row>
    <row r="2543" spans="18:20" x14ac:dyDescent="0.25">
      <c r="R2543" s="76" t="s">
        <v>5351</v>
      </c>
      <c r="S2543" s="76" t="s">
        <v>541</v>
      </c>
      <c r="T2543" s="76" t="s">
        <v>566</v>
      </c>
    </row>
    <row r="2544" spans="18:20" x14ac:dyDescent="0.25">
      <c r="R2544" s="76" t="s">
        <v>5352</v>
      </c>
      <c r="S2544" s="76" t="s">
        <v>541</v>
      </c>
      <c r="T2544" s="76" t="s">
        <v>566</v>
      </c>
    </row>
    <row r="2545" spans="18:20" x14ac:dyDescent="0.25">
      <c r="R2545" s="76" t="s">
        <v>5353</v>
      </c>
      <c r="S2545" s="76" t="s">
        <v>541</v>
      </c>
      <c r="T2545" s="76" t="s">
        <v>566</v>
      </c>
    </row>
    <row r="2546" spans="18:20" x14ac:dyDescent="0.25">
      <c r="R2546" s="76" t="s">
        <v>5354</v>
      </c>
      <c r="S2546" s="76" t="s">
        <v>541</v>
      </c>
      <c r="T2546" s="76" t="s">
        <v>566</v>
      </c>
    </row>
    <row r="2547" spans="18:20" x14ac:dyDescent="0.25">
      <c r="R2547" s="76" t="s">
        <v>5355</v>
      </c>
      <c r="S2547" s="76" t="s">
        <v>541</v>
      </c>
      <c r="T2547" s="76" t="s">
        <v>566</v>
      </c>
    </row>
    <row r="2548" spans="18:20" x14ac:dyDescent="0.25">
      <c r="R2548" s="76" t="s">
        <v>5356</v>
      </c>
      <c r="S2548" s="76" t="s">
        <v>541</v>
      </c>
      <c r="T2548" s="76" t="s">
        <v>566</v>
      </c>
    </row>
    <row r="2549" spans="18:20" x14ac:dyDescent="0.25">
      <c r="R2549" s="76" t="s">
        <v>5357</v>
      </c>
      <c r="S2549" s="76" t="s">
        <v>541</v>
      </c>
      <c r="T2549" s="76" t="s">
        <v>566</v>
      </c>
    </row>
    <row r="2550" spans="18:20" x14ac:dyDescent="0.25">
      <c r="R2550" s="76" t="s">
        <v>5358</v>
      </c>
      <c r="S2550" s="76" t="s">
        <v>541</v>
      </c>
      <c r="T2550" s="76" t="s">
        <v>566</v>
      </c>
    </row>
    <row r="2551" spans="18:20" x14ac:dyDescent="0.25">
      <c r="R2551" s="76" t="s">
        <v>5359</v>
      </c>
      <c r="S2551" s="76" t="s">
        <v>541</v>
      </c>
      <c r="T2551" s="76" t="s">
        <v>566</v>
      </c>
    </row>
    <row r="2552" spans="18:20" x14ac:dyDescent="0.25">
      <c r="R2552" s="76" t="s">
        <v>5360</v>
      </c>
      <c r="S2552" s="76" t="s">
        <v>541</v>
      </c>
      <c r="T2552" s="76" t="s">
        <v>566</v>
      </c>
    </row>
    <row r="2553" spans="18:20" x14ac:dyDescent="0.25">
      <c r="R2553" s="76" t="s">
        <v>5361</v>
      </c>
      <c r="S2553" s="76" t="s">
        <v>541</v>
      </c>
      <c r="T2553" s="76" t="s">
        <v>566</v>
      </c>
    </row>
    <row r="2554" spans="18:20" x14ac:dyDescent="0.25">
      <c r="R2554" s="76" t="s">
        <v>5362</v>
      </c>
      <c r="S2554" s="76" t="s">
        <v>541</v>
      </c>
      <c r="T2554" s="76" t="s">
        <v>566</v>
      </c>
    </row>
    <row r="2555" spans="18:20" x14ac:dyDescent="0.25">
      <c r="R2555" s="76" t="s">
        <v>5363</v>
      </c>
      <c r="S2555" s="76" t="s">
        <v>541</v>
      </c>
      <c r="T2555" s="76" t="s">
        <v>566</v>
      </c>
    </row>
    <row r="2556" spans="18:20" x14ac:dyDescent="0.25">
      <c r="R2556" s="76" t="s">
        <v>5364</v>
      </c>
      <c r="S2556" s="76" t="s">
        <v>541</v>
      </c>
      <c r="T2556" s="76" t="s">
        <v>566</v>
      </c>
    </row>
    <row r="2557" spans="18:20" x14ac:dyDescent="0.25">
      <c r="R2557" s="76" t="s">
        <v>5365</v>
      </c>
      <c r="S2557" s="76" t="s">
        <v>541</v>
      </c>
      <c r="T2557" s="76" t="s">
        <v>566</v>
      </c>
    </row>
    <row r="2558" spans="18:20" x14ac:dyDescent="0.25">
      <c r="R2558" s="76" t="s">
        <v>5366</v>
      </c>
      <c r="S2558" s="76" t="s">
        <v>541</v>
      </c>
      <c r="T2558" s="76" t="s">
        <v>566</v>
      </c>
    </row>
    <row r="2559" spans="18:20" x14ac:dyDescent="0.25">
      <c r="R2559" s="76" t="s">
        <v>5367</v>
      </c>
      <c r="S2559" s="76" t="s">
        <v>541</v>
      </c>
      <c r="T2559" s="76" t="s">
        <v>566</v>
      </c>
    </row>
    <row r="2560" spans="18:20" x14ac:dyDescent="0.25">
      <c r="R2560" s="76" t="s">
        <v>5368</v>
      </c>
      <c r="S2560" s="76" t="s">
        <v>541</v>
      </c>
      <c r="T2560" s="76" t="s">
        <v>566</v>
      </c>
    </row>
    <row r="2561" spans="18:20" x14ac:dyDescent="0.25">
      <c r="R2561" s="76" t="s">
        <v>5369</v>
      </c>
      <c r="S2561" s="76" t="s">
        <v>541</v>
      </c>
      <c r="T2561" s="76" t="s">
        <v>566</v>
      </c>
    </row>
    <row r="2562" spans="18:20" x14ac:dyDescent="0.25">
      <c r="R2562" s="76" t="s">
        <v>5370</v>
      </c>
      <c r="S2562" s="76" t="s">
        <v>541</v>
      </c>
      <c r="T2562" s="76" t="s">
        <v>566</v>
      </c>
    </row>
    <row r="2563" spans="18:20" x14ac:dyDescent="0.25">
      <c r="R2563" s="76" t="s">
        <v>5371</v>
      </c>
      <c r="S2563" s="76" t="s">
        <v>541</v>
      </c>
      <c r="T2563" s="76" t="s">
        <v>566</v>
      </c>
    </row>
    <row r="2564" spans="18:20" x14ac:dyDescent="0.25">
      <c r="R2564" s="76" t="s">
        <v>5372</v>
      </c>
      <c r="S2564" s="76" t="s">
        <v>541</v>
      </c>
      <c r="T2564" s="76" t="s">
        <v>566</v>
      </c>
    </row>
    <row r="2565" spans="18:20" x14ac:dyDescent="0.25">
      <c r="R2565" s="76" t="s">
        <v>5373</v>
      </c>
      <c r="S2565" s="76" t="s">
        <v>541</v>
      </c>
      <c r="T2565" s="76" t="s">
        <v>566</v>
      </c>
    </row>
    <row r="2566" spans="18:20" x14ac:dyDescent="0.25">
      <c r="R2566" s="76" t="s">
        <v>5374</v>
      </c>
      <c r="S2566" s="76" t="s">
        <v>541</v>
      </c>
      <c r="T2566" s="76" t="s">
        <v>566</v>
      </c>
    </row>
    <row r="2567" spans="18:20" x14ac:dyDescent="0.25">
      <c r="R2567" s="76" t="s">
        <v>5375</v>
      </c>
      <c r="S2567" s="76" t="s">
        <v>541</v>
      </c>
      <c r="T2567" s="76" t="s">
        <v>566</v>
      </c>
    </row>
    <row r="2568" spans="18:20" x14ac:dyDescent="0.25">
      <c r="R2568" s="76" t="s">
        <v>5376</v>
      </c>
      <c r="S2568" s="76" t="s">
        <v>541</v>
      </c>
      <c r="T2568" s="76" t="s">
        <v>566</v>
      </c>
    </row>
    <row r="2569" spans="18:20" x14ac:dyDescent="0.25">
      <c r="R2569" s="76" t="s">
        <v>5377</v>
      </c>
      <c r="S2569" s="76" t="s">
        <v>541</v>
      </c>
      <c r="T2569" s="76" t="s">
        <v>566</v>
      </c>
    </row>
    <row r="2570" spans="18:20" x14ac:dyDescent="0.25">
      <c r="R2570" s="76" t="s">
        <v>5378</v>
      </c>
      <c r="S2570" s="76" t="s">
        <v>541</v>
      </c>
      <c r="T2570" s="76" t="s">
        <v>566</v>
      </c>
    </row>
    <row r="2571" spans="18:20" x14ac:dyDescent="0.25">
      <c r="R2571" s="76" t="s">
        <v>5379</v>
      </c>
      <c r="S2571" s="76" t="s">
        <v>541</v>
      </c>
      <c r="T2571" s="76" t="s">
        <v>566</v>
      </c>
    </row>
    <row r="2572" spans="18:20" x14ac:dyDescent="0.25">
      <c r="R2572" s="76" t="s">
        <v>5380</v>
      </c>
      <c r="S2572" s="76" t="s">
        <v>541</v>
      </c>
      <c r="T2572" s="76" t="s">
        <v>566</v>
      </c>
    </row>
    <row r="2573" spans="18:20" x14ac:dyDescent="0.25">
      <c r="R2573" s="76" t="s">
        <v>5381</v>
      </c>
      <c r="S2573" s="76" t="s">
        <v>541</v>
      </c>
      <c r="T2573" s="76" t="s">
        <v>566</v>
      </c>
    </row>
    <row r="2574" spans="18:20" x14ac:dyDescent="0.25">
      <c r="R2574" s="76" t="s">
        <v>5382</v>
      </c>
      <c r="S2574" s="76" t="s">
        <v>541</v>
      </c>
      <c r="T2574" s="76" t="s">
        <v>566</v>
      </c>
    </row>
    <row r="2575" spans="18:20" x14ac:dyDescent="0.25">
      <c r="R2575" s="76" t="s">
        <v>5383</v>
      </c>
      <c r="S2575" s="76" t="s">
        <v>541</v>
      </c>
      <c r="T2575" s="76" t="s">
        <v>566</v>
      </c>
    </row>
    <row r="2576" spans="18:20" x14ac:dyDescent="0.25">
      <c r="R2576" s="76" t="s">
        <v>5384</v>
      </c>
      <c r="S2576" s="76" t="s">
        <v>541</v>
      </c>
      <c r="T2576" s="76" t="s">
        <v>566</v>
      </c>
    </row>
    <row r="2577" spans="18:20" x14ac:dyDescent="0.25">
      <c r="R2577" s="76" t="s">
        <v>5385</v>
      </c>
      <c r="S2577" s="76" t="s">
        <v>541</v>
      </c>
      <c r="T2577" s="76" t="s">
        <v>566</v>
      </c>
    </row>
    <row r="2578" spans="18:20" x14ac:dyDescent="0.25">
      <c r="R2578" s="76" t="s">
        <v>5386</v>
      </c>
      <c r="S2578" s="76" t="s">
        <v>541</v>
      </c>
      <c r="T2578" s="76" t="s">
        <v>566</v>
      </c>
    </row>
    <row r="2579" spans="18:20" x14ac:dyDescent="0.25">
      <c r="R2579" s="76" t="s">
        <v>5387</v>
      </c>
      <c r="S2579" s="76" t="s">
        <v>541</v>
      </c>
      <c r="T2579" s="76" t="s">
        <v>566</v>
      </c>
    </row>
    <row r="2580" spans="18:20" x14ac:dyDescent="0.25">
      <c r="R2580" s="76" t="s">
        <v>5388</v>
      </c>
      <c r="S2580" s="76" t="s">
        <v>541</v>
      </c>
      <c r="T2580" s="76" t="s">
        <v>566</v>
      </c>
    </row>
    <row r="2581" spans="18:20" x14ac:dyDescent="0.25">
      <c r="R2581" s="76" t="s">
        <v>5389</v>
      </c>
      <c r="S2581" s="76" t="s">
        <v>541</v>
      </c>
      <c r="T2581" s="76" t="s">
        <v>566</v>
      </c>
    </row>
    <row r="2582" spans="18:20" x14ac:dyDescent="0.25">
      <c r="R2582" s="76" t="s">
        <v>5390</v>
      </c>
      <c r="S2582" s="76" t="s">
        <v>541</v>
      </c>
      <c r="T2582" s="76" t="s">
        <v>566</v>
      </c>
    </row>
    <row r="2583" spans="18:20" x14ac:dyDescent="0.25">
      <c r="R2583" s="76" t="s">
        <v>5391</v>
      </c>
      <c r="S2583" s="76" t="s">
        <v>541</v>
      </c>
      <c r="T2583" s="76" t="s">
        <v>566</v>
      </c>
    </row>
    <row r="2584" spans="18:20" x14ac:dyDescent="0.25">
      <c r="R2584" s="76" t="s">
        <v>5392</v>
      </c>
      <c r="S2584" s="76" t="s">
        <v>541</v>
      </c>
      <c r="T2584" s="76" t="s">
        <v>566</v>
      </c>
    </row>
    <row r="2585" spans="18:20" x14ac:dyDescent="0.25">
      <c r="R2585" s="76" t="s">
        <v>5393</v>
      </c>
      <c r="S2585" s="76" t="s">
        <v>541</v>
      </c>
      <c r="T2585" s="76" t="s">
        <v>566</v>
      </c>
    </row>
    <row r="2586" spans="18:20" x14ac:dyDescent="0.25">
      <c r="R2586" s="76" t="s">
        <v>5394</v>
      </c>
      <c r="S2586" s="76" t="s">
        <v>541</v>
      </c>
      <c r="T2586" s="76" t="s">
        <v>566</v>
      </c>
    </row>
    <row r="2587" spans="18:20" x14ac:dyDescent="0.25">
      <c r="R2587" s="76" t="s">
        <v>5395</v>
      </c>
      <c r="S2587" s="76" t="s">
        <v>541</v>
      </c>
      <c r="T2587" s="76" t="s">
        <v>566</v>
      </c>
    </row>
    <row r="2588" spans="18:20" x14ac:dyDescent="0.25">
      <c r="R2588" s="76" t="s">
        <v>5396</v>
      </c>
      <c r="S2588" s="76" t="s">
        <v>541</v>
      </c>
      <c r="T2588" s="76" t="s">
        <v>566</v>
      </c>
    </row>
    <row r="2589" spans="18:20" x14ac:dyDescent="0.25">
      <c r="R2589" s="76" t="s">
        <v>5397</v>
      </c>
      <c r="S2589" s="76" t="s">
        <v>541</v>
      </c>
      <c r="T2589" s="76" t="s">
        <v>566</v>
      </c>
    </row>
    <row r="2590" spans="18:20" x14ac:dyDescent="0.25">
      <c r="R2590" s="76" t="s">
        <v>5398</v>
      </c>
      <c r="S2590" s="76" t="s">
        <v>541</v>
      </c>
      <c r="T2590" s="76" t="s">
        <v>566</v>
      </c>
    </row>
    <row r="2591" spans="18:20" x14ac:dyDescent="0.25">
      <c r="R2591" s="76" t="s">
        <v>5399</v>
      </c>
      <c r="S2591" s="76" t="s">
        <v>541</v>
      </c>
      <c r="T2591" s="76" t="s">
        <v>566</v>
      </c>
    </row>
    <row r="2592" spans="18:20" x14ac:dyDescent="0.25">
      <c r="R2592" s="76" t="s">
        <v>5400</v>
      </c>
      <c r="S2592" s="76" t="s">
        <v>541</v>
      </c>
      <c r="T2592" s="76" t="s">
        <v>566</v>
      </c>
    </row>
    <row r="2593" spans="18:20" x14ac:dyDescent="0.25">
      <c r="R2593" s="76" t="s">
        <v>5401</v>
      </c>
      <c r="S2593" s="76" t="s">
        <v>541</v>
      </c>
      <c r="T2593" s="76" t="s">
        <v>566</v>
      </c>
    </row>
    <row r="2594" spans="18:20" x14ac:dyDescent="0.25">
      <c r="R2594" s="76" t="s">
        <v>5402</v>
      </c>
      <c r="S2594" s="76" t="s">
        <v>541</v>
      </c>
      <c r="T2594" s="76" t="s">
        <v>566</v>
      </c>
    </row>
    <row r="2595" spans="18:20" x14ac:dyDescent="0.25">
      <c r="R2595" s="76" t="s">
        <v>5403</v>
      </c>
      <c r="S2595" s="76" t="s">
        <v>541</v>
      </c>
      <c r="T2595" s="76" t="s">
        <v>566</v>
      </c>
    </row>
    <row r="2596" spans="18:20" x14ac:dyDescent="0.25">
      <c r="R2596" s="76" t="s">
        <v>5404</v>
      </c>
      <c r="S2596" s="76" t="s">
        <v>541</v>
      </c>
      <c r="T2596" s="76" t="s">
        <v>566</v>
      </c>
    </row>
    <row r="2597" spans="18:20" x14ac:dyDescent="0.25">
      <c r="R2597" s="76" t="s">
        <v>5405</v>
      </c>
      <c r="S2597" s="76" t="s">
        <v>541</v>
      </c>
      <c r="T2597" s="76" t="s">
        <v>566</v>
      </c>
    </row>
    <row r="2598" spans="18:20" x14ac:dyDescent="0.25">
      <c r="R2598" s="76" t="s">
        <v>5406</v>
      </c>
      <c r="S2598" s="76" t="s">
        <v>541</v>
      </c>
      <c r="T2598" s="76" t="s">
        <v>566</v>
      </c>
    </row>
    <row r="2599" spans="18:20" x14ac:dyDescent="0.25">
      <c r="R2599" s="76" t="s">
        <v>5407</v>
      </c>
      <c r="S2599" s="76" t="s">
        <v>541</v>
      </c>
      <c r="T2599" s="76" t="s">
        <v>566</v>
      </c>
    </row>
    <row r="2600" spans="18:20" x14ac:dyDescent="0.25">
      <c r="R2600" s="76" t="s">
        <v>5408</v>
      </c>
      <c r="S2600" s="76" t="s">
        <v>541</v>
      </c>
      <c r="T2600" s="76" t="s">
        <v>566</v>
      </c>
    </row>
    <row r="2601" spans="18:20" x14ac:dyDescent="0.25">
      <c r="R2601" s="76" t="s">
        <v>5409</v>
      </c>
      <c r="S2601" s="76" t="s">
        <v>541</v>
      </c>
      <c r="T2601" s="76" t="s">
        <v>566</v>
      </c>
    </row>
    <row r="2602" spans="18:20" x14ac:dyDescent="0.25">
      <c r="R2602" s="76" t="s">
        <v>5410</v>
      </c>
      <c r="S2602" s="76" t="s">
        <v>541</v>
      </c>
      <c r="T2602" s="76" t="s">
        <v>566</v>
      </c>
    </row>
    <row r="2603" spans="18:20" x14ac:dyDescent="0.25">
      <c r="R2603" s="76" t="s">
        <v>5411</v>
      </c>
      <c r="S2603" s="76" t="s">
        <v>541</v>
      </c>
      <c r="T2603" s="76" t="s">
        <v>566</v>
      </c>
    </row>
    <row r="2604" spans="18:20" x14ac:dyDescent="0.25">
      <c r="R2604" s="76" t="s">
        <v>5412</v>
      </c>
      <c r="S2604" s="76" t="s">
        <v>541</v>
      </c>
      <c r="T2604" s="76" t="s">
        <v>566</v>
      </c>
    </row>
    <row r="2605" spans="18:20" x14ac:dyDescent="0.25">
      <c r="R2605" s="76" t="s">
        <v>5413</v>
      </c>
      <c r="S2605" s="76" t="s">
        <v>541</v>
      </c>
      <c r="T2605" s="76" t="s">
        <v>566</v>
      </c>
    </row>
    <row r="2606" spans="18:20" x14ac:dyDescent="0.25">
      <c r="R2606" s="76" t="s">
        <v>5414</v>
      </c>
      <c r="S2606" s="76" t="s">
        <v>541</v>
      </c>
      <c r="T2606" s="76" t="s">
        <v>566</v>
      </c>
    </row>
    <row r="2607" spans="18:20" x14ac:dyDescent="0.25">
      <c r="R2607" s="76" t="s">
        <v>5415</v>
      </c>
      <c r="S2607" s="76" t="s">
        <v>541</v>
      </c>
      <c r="T2607" s="76" t="s">
        <v>566</v>
      </c>
    </row>
    <row r="2608" spans="18:20" x14ac:dyDescent="0.25">
      <c r="R2608" s="76" t="s">
        <v>5416</v>
      </c>
      <c r="S2608" s="76" t="s">
        <v>541</v>
      </c>
      <c r="T2608" s="76" t="s">
        <v>566</v>
      </c>
    </row>
    <row r="2609" spans="18:20" x14ac:dyDescent="0.25">
      <c r="R2609" s="76" t="s">
        <v>5417</v>
      </c>
      <c r="S2609" s="76" t="s">
        <v>541</v>
      </c>
      <c r="T2609" s="76" t="s">
        <v>566</v>
      </c>
    </row>
    <row r="2610" spans="18:20" x14ac:dyDescent="0.25">
      <c r="R2610" s="76" t="s">
        <v>5418</v>
      </c>
      <c r="S2610" s="76" t="s">
        <v>541</v>
      </c>
      <c r="T2610" s="76" t="s">
        <v>566</v>
      </c>
    </row>
    <row r="2611" spans="18:20" x14ac:dyDescent="0.25">
      <c r="R2611" s="76" t="s">
        <v>5419</v>
      </c>
      <c r="S2611" s="76" t="s">
        <v>541</v>
      </c>
      <c r="T2611" s="76" t="s">
        <v>566</v>
      </c>
    </row>
    <row r="2612" spans="18:20" x14ac:dyDescent="0.25">
      <c r="R2612" s="76" t="s">
        <v>5420</v>
      </c>
      <c r="S2612" s="76" t="s">
        <v>541</v>
      </c>
      <c r="T2612" s="76" t="s">
        <v>566</v>
      </c>
    </row>
    <row r="2613" spans="18:20" x14ac:dyDescent="0.25">
      <c r="R2613" s="76" t="s">
        <v>5421</v>
      </c>
      <c r="S2613" s="76" t="s">
        <v>541</v>
      </c>
      <c r="T2613" s="76" t="s">
        <v>566</v>
      </c>
    </row>
    <row r="2614" spans="18:20" x14ac:dyDescent="0.25">
      <c r="R2614" s="76" t="s">
        <v>5422</v>
      </c>
      <c r="S2614" s="76" t="s">
        <v>541</v>
      </c>
      <c r="T2614" s="76" t="s">
        <v>566</v>
      </c>
    </row>
    <row r="2615" spans="18:20" x14ac:dyDescent="0.25">
      <c r="R2615" s="76" t="s">
        <v>5423</v>
      </c>
      <c r="S2615" s="76" t="s">
        <v>541</v>
      </c>
      <c r="T2615" s="76" t="s">
        <v>566</v>
      </c>
    </row>
    <row r="2616" spans="18:20" x14ac:dyDescent="0.25">
      <c r="R2616" s="76" t="s">
        <v>5424</v>
      </c>
      <c r="S2616" s="76" t="s">
        <v>541</v>
      </c>
      <c r="T2616" s="76" t="s">
        <v>566</v>
      </c>
    </row>
    <row r="2617" spans="18:20" x14ac:dyDescent="0.25">
      <c r="R2617" s="76" t="s">
        <v>5425</v>
      </c>
      <c r="S2617" s="76" t="s">
        <v>541</v>
      </c>
      <c r="T2617" s="76" t="s">
        <v>566</v>
      </c>
    </row>
    <row r="2618" spans="18:20" x14ac:dyDescent="0.25">
      <c r="R2618" s="76" t="s">
        <v>5426</v>
      </c>
      <c r="S2618" s="76" t="s">
        <v>541</v>
      </c>
      <c r="T2618" s="76" t="s">
        <v>566</v>
      </c>
    </row>
    <row r="2619" spans="18:20" x14ac:dyDescent="0.25">
      <c r="R2619" s="76" t="s">
        <v>5427</v>
      </c>
      <c r="S2619" s="76" t="s">
        <v>541</v>
      </c>
      <c r="T2619" s="76" t="s">
        <v>566</v>
      </c>
    </row>
    <row r="2620" spans="18:20" x14ac:dyDescent="0.25">
      <c r="R2620" s="76" t="s">
        <v>5428</v>
      </c>
      <c r="S2620" s="76" t="s">
        <v>541</v>
      </c>
      <c r="T2620" s="76" t="s">
        <v>566</v>
      </c>
    </row>
    <row r="2621" spans="18:20" x14ac:dyDescent="0.25">
      <c r="R2621" s="76" t="s">
        <v>5429</v>
      </c>
      <c r="S2621" s="76" t="s">
        <v>541</v>
      </c>
      <c r="T2621" s="76" t="s">
        <v>566</v>
      </c>
    </row>
    <row r="2622" spans="18:20" x14ac:dyDescent="0.25">
      <c r="R2622" s="76" t="s">
        <v>5430</v>
      </c>
      <c r="S2622" s="76" t="s">
        <v>553</v>
      </c>
      <c r="T2622" s="76" t="s">
        <v>566</v>
      </c>
    </row>
    <row r="2623" spans="18:20" x14ac:dyDescent="0.25">
      <c r="R2623" s="76" t="s">
        <v>5431</v>
      </c>
      <c r="S2623" s="76" t="s">
        <v>553</v>
      </c>
      <c r="T2623" s="76" t="s">
        <v>566</v>
      </c>
    </row>
    <row r="2624" spans="18:20" x14ac:dyDescent="0.25">
      <c r="R2624" s="76" t="s">
        <v>5432</v>
      </c>
      <c r="S2624" s="76" t="s">
        <v>553</v>
      </c>
      <c r="T2624" s="76" t="s">
        <v>566</v>
      </c>
    </row>
    <row r="2625" spans="18:20" x14ac:dyDescent="0.25">
      <c r="R2625" s="76" t="s">
        <v>5433</v>
      </c>
      <c r="S2625" s="76" t="s">
        <v>553</v>
      </c>
      <c r="T2625" s="76" t="s">
        <v>566</v>
      </c>
    </row>
    <row r="2626" spans="18:20" x14ac:dyDescent="0.25">
      <c r="R2626" s="76" t="s">
        <v>5434</v>
      </c>
      <c r="S2626" s="76" t="s">
        <v>553</v>
      </c>
      <c r="T2626" s="76" t="s">
        <v>566</v>
      </c>
    </row>
    <row r="2627" spans="18:20" x14ac:dyDescent="0.25">
      <c r="R2627" s="76" t="s">
        <v>5435</v>
      </c>
      <c r="S2627" s="76" t="s">
        <v>553</v>
      </c>
      <c r="T2627" s="76" t="s">
        <v>566</v>
      </c>
    </row>
    <row r="2628" spans="18:20" x14ac:dyDescent="0.25">
      <c r="R2628" s="76" t="s">
        <v>5436</v>
      </c>
      <c r="S2628" s="76" t="s">
        <v>553</v>
      </c>
      <c r="T2628" s="76" t="s">
        <v>566</v>
      </c>
    </row>
    <row r="2629" spans="18:20" x14ac:dyDescent="0.25">
      <c r="R2629" s="76" t="s">
        <v>5437</v>
      </c>
      <c r="S2629" s="76" t="s">
        <v>553</v>
      </c>
      <c r="T2629" s="76" t="s">
        <v>566</v>
      </c>
    </row>
    <row r="2630" spans="18:20" x14ac:dyDescent="0.25">
      <c r="R2630" s="76" t="s">
        <v>5438</v>
      </c>
      <c r="S2630" s="76" t="s">
        <v>553</v>
      </c>
      <c r="T2630" s="76" t="s">
        <v>566</v>
      </c>
    </row>
    <row r="2631" spans="18:20" x14ac:dyDescent="0.25">
      <c r="R2631" s="76" t="s">
        <v>5439</v>
      </c>
      <c r="S2631" s="76" t="s">
        <v>553</v>
      </c>
      <c r="T2631" s="76" t="s">
        <v>566</v>
      </c>
    </row>
    <row r="2632" spans="18:20" x14ac:dyDescent="0.25">
      <c r="R2632" s="76" t="s">
        <v>5440</v>
      </c>
      <c r="S2632" s="76" t="s">
        <v>553</v>
      </c>
      <c r="T2632" s="76" t="s">
        <v>566</v>
      </c>
    </row>
    <row r="2633" spans="18:20" x14ac:dyDescent="0.25">
      <c r="R2633" s="76" t="s">
        <v>5441</v>
      </c>
      <c r="S2633" s="76" t="s">
        <v>553</v>
      </c>
      <c r="T2633" s="76" t="s">
        <v>566</v>
      </c>
    </row>
    <row r="2634" spans="18:20" x14ac:dyDescent="0.25">
      <c r="R2634" s="76" t="s">
        <v>5442</v>
      </c>
      <c r="S2634" s="76" t="s">
        <v>553</v>
      </c>
      <c r="T2634" s="76" t="s">
        <v>566</v>
      </c>
    </row>
    <row r="2635" spans="18:20" x14ac:dyDescent="0.25">
      <c r="R2635" s="76" t="s">
        <v>5443</v>
      </c>
      <c r="S2635" s="76" t="s">
        <v>553</v>
      </c>
      <c r="T2635" s="76" t="s">
        <v>566</v>
      </c>
    </row>
    <row r="2636" spans="18:20" x14ac:dyDescent="0.25">
      <c r="R2636" s="76" t="s">
        <v>5444</v>
      </c>
      <c r="S2636" s="76" t="s">
        <v>553</v>
      </c>
      <c r="T2636" s="76" t="s">
        <v>566</v>
      </c>
    </row>
    <row r="2637" spans="18:20" x14ac:dyDescent="0.25">
      <c r="R2637" s="76" t="s">
        <v>5445</v>
      </c>
      <c r="S2637" s="76" t="s">
        <v>553</v>
      </c>
      <c r="T2637" s="76" t="s">
        <v>566</v>
      </c>
    </row>
    <row r="2638" spans="18:20" x14ac:dyDescent="0.25">
      <c r="R2638" s="76" t="s">
        <v>5446</v>
      </c>
      <c r="S2638" s="76" t="s">
        <v>553</v>
      </c>
      <c r="T2638" s="76" t="s">
        <v>566</v>
      </c>
    </row>
    <row r="2639" spans="18:20" x14ac:dyDescent="0.25">
      <c r="R2639" s="76" t="s">
        <v>5447</v>
      </c>
      <c r="S2639" s="76" t="s">
        <v>553</v>
      </c>
      <c r="T2639" s="76" t="s">
        <v>566</v>
      </c>
    </row>
    <row r="2640" spans="18:20" x14ac:dyDescent="0.25">
      <c r="R2640" s="76" t="s">
        <v>5448</v>
      </c>
      <c r="S2640" s="76" t="s">
        <v>553</v>
      </c>
      <c r="T2640" s="76" t="s">
        <v>566</v>
      </c>
    </row>
    <row r="2641" spans="18:20" x14ac:dyDescent="0.25">
      <c r="R2641" s="76" t="s">
        <v>5449</v>
      </c>
      <c r="S2641" s="76" t="s">
        <v>553</v>
      </c>
      <c r="T2641" s="76" t="s">
        <v>566</v>
      </c>
    </row>
    <row r="2642" spans="18:20" x14ac:dyDescent="0.25">
      <c r="R2642" s="76" t="s">
        <v>5450</v>
      </c>
      <c r="S2642" s="76" t="s">
        <v>553</v>
      </c>
      <c r="T2642" s="76" t="s">
        <v>566</v>
      </c>
    </row>
    <row r="2643" spans="18:20" x14ac:dyDescent="0.25">
      <c r="R2643" s="76" t="s">
        <v>5451</v>
      </c>
      <c r="S2643" s="76" t="s">
        <v>553</v>
      </c>
      <c r="T2643" s="76" t="s">
        <v>566</v>
      </c>
    </row>
    <row r="2644" spans="18:20" x14ac:dyDescent="0.25">
      <c r="R2644" s="76" t="s">
        <v>5452</v>
      </c>
      <c r="S2644" s="76" t="s">
        <v>553</v>
      </c>
      <c r="T2644" s="76" t="s">
        <v>566</v>
      </c>
    </row>
    <row r="2645" spans="18:20" x14ac:dyDescent="0.25">
      <c r="R2645" s="76" t="s">
        <v>5453</v>
      </c>
      <c r="S2645" s="76" t="s">
        <v>553</v>
      </c>
      <c r="T2645" s="76" t="s">
        <v>566</v>
      </c>
    </row>
    <row r="2646" spans="18:20" x14ac:dyDescent="0.25">
      <c r="R2646" s="76" t="s">
        <v>5454</v>
      </c>
      <c r="S2646" s="76" t="s">
        <v>553</v>
      </c>
      <c r="T2646" s="76" t="s">
        <v>566</v>
      </c>
    </row>
    <row r="2647" spans="18:20" x14ac:dyDescent="0.25">
      <c r="R2647" s="76" t="s">
        <v>5455</v>
      </c>
      <c r="S2647" s="76" t="s">
        <v>553</v>
      </c>
      <c r="T2647" s="76" t="s">
        <v>566</v>
      </c>
    </row>
    <row r="2648" spans="18:20" x14ac:dyDescent="0.25">
      <c r="R2648" s="76" t="s">
        <v>5456</v>
      </c>
      <c r="S2648" s="76" t="s">
        <v>553</v>
      </c>
      <c r="T2648" s="76" t="s">
        <v>566</v>
      </c>
    </row>
    <row r="2649" spans="18:20" x14ac:dyDescent="0.25">
      <c r="R2649" s="76" t="s">
        <v>5457</v>
      </c>
      <c r="S2649" s="76" t="s">
        <v>553</v>
      </c>
      <c r="T2649" s="76" t="s">
        <v>566</v>
      </c>
    </row>
    <row r="2650" spans="18:20" x14ac:dyDescent="0.25">
      <c r="R2650" s="76" t="s">
        <v>5458</v>
      </c>
      <c r="S2650" s="76" t="s">
        <v>553</v>
      </c>
      <c r="T2650" s="76" t="s">
        <v>566</v>
      </c>
    </row>
    <row r="2651" spans="18:20" x14ac:dyDescent="0.25">
      <c r="R2651" s="76" t="s">
        <v>5459</v>
      </c>
      <c r="S2651" s="76" t="s">
        <v>553</v>
      </c>
      <c r="T2651" s="76" t="s">
        <v>566</v>
      </c>
    </row>
    <row r="2652" spans="18:20" x14ac:dyDescent="0.25">
      <c r="R2652" s="76" t="s">
        <v>5460</v>
      </c>
      <c r="S2652" s="76" t="s">
        <v>553</v>
      </c>
      <c r="T2652" s="76" t="s">
        <v>566</v>
      </c>
    </row>
    <row r="2653" spans="18:20" x14ac:dyDescent="0.25">
      <c r="R2653" s="76" t="s">
        <v>5461</v>
      </c>
      <c r="S2653" s="76" t="s">
        <v>553</v>
      </c>
      <c r="T2653" s="76" t="s">
        <v>566</v>
      </c>
    </row>
    <row r="2654" spans="18:20" x14ac:dyDescent="0.25">
      <c r="R2654" s="76" t="s">
        <v>5462</v>
      </c>
      <c r="S2654" s="76" t="s">
        <v>553</v>
      </c>
      <c r="T2654" s="76" t="s">
        <v>566</v>
      </c>
    </row>
    <row r="2655" spans="18:20" x14ac:dyDescent="0.25">
      <c r="R2655" s="76" t="s">
        <v>5463</v>
      </c>
      <c r="S2655" s="76" t="s">
        <v>553</v>
      </c>
      <c r="T2655" s="76" t="s">
        <v>566</v>
      </c>
    </row>
    <row r="2656" spans="18:20" x14ac:dyDescent="0.25">
      <c r="R2656" s="76" t="s">
        <v>5464</v>
      </c>
      <c r="S2656" s="76" t="s">
        <v>553</v>
      </c>
      <c r="T2656" s="76" t="s">
        <v>566</v>
      </c>
    </row>
    <row r="2657" spans="18:20" x14ac:dyDescent="0.25">
      <c r="R2657" s="76" t="s">
        <v>5465</v>
      </c>
      <c r="S2657" s="76" t="s">
        <v>553</v>
      </c>
      <c r="T2657" s="76" t="s">
        <v>566</v>
      </c>
    </row>
    <row r="2658" spans="18:20" x14ac:dyDescent="0.25">
      <c r="R2658" s="76" t="s">
        <v>5466</v>
      </c>
      <c r="S2658" s="76" t="s">
        <v>553</v>
      </c>
      <c r="T2658" s="76" t="s">
        <v>566</v>
      </c>
    </row>
    <row r="2659" spans="18:20" x14ac:dyDescent="0.25">
      <c r="R2659" s="76" t="s">
        <v>5467</v>
      </c>
      <c r="S2659" s="76" t="s">
        <v>553</v>
      </c>
      <c r="T2659" s="76" t="s">
        <v>566</v>
      </c>
    </row>
    <row r="2660" spans="18:20" x14ac:dyDescent="0.25">
      <c r="R2660" s="76" t="s">
        <v>5468</v>
      </c>
      <c r="S2660" s="76" t="s">
        <v>553</v>
      </c>
      <c r="T2660" s="76" t="s">
        <v>566</v>
      </c>
    </row>
    <row r="2661" spans="18:20" x14ac:dyDescent="0.25">
      <c r="R2661" s="76" t="s">
        <v>5469</v>
      </c>
      <c r="S2661" s="76" t="s">
        <v>553</v>
      </c>
      <c r="T2661" s="76" t="s">
        <v>566</v>
      </c>
    </row>
    <row r="2662" spans="18:20" x14ac:dyDescent="0.25">
      <c r="R2662" s="76" t="s">
        <v>5470</v>
      </c>
      <c r="S2662" s="76" t="s">
        <v>553</v>
      </c>
      <c r="T2662" s="76" t="s">
        <v>566</v>
      </c>
    </row>
    <row r="2663" spans="18:20" x14ac:dyDescent="0.25">
      <c r="R2663" s="76" t="s">
        <v>5471</v>
      </c>
      <c r="S2663" s="76" t="s">
        <v>553</v>
      </c>
      <c r="T2663" s="76" t="s">
        <v>566</v>
      </c>
    </row>
    <row r="2664" spans="18:20" x14ac:dyDescent="0.25">
      <c r="R2664" s="76" t="s">
        <v>5472</v>
      </c>
      <c r="S2664" s="76" t="s">
        <v>553</v>
      </c>
      <c r="T2664" s="76" t="s">
        <v>566</v>
      </c>
    </row>
    <row r="2665" spans="18:20" x14ac:dyDescent="0.25">
      <c r="R2665" s="76" t="s">
        <v>5473</v>
      </c>
      <c r="S2665" s="76" t="s">
        <v>553</v>
      </c>
      <c r="T2665" s="76" t="s">
        <v>566</v>
      </c>
    </row>
    <row r="2666" spans="18:20" x14ac:dyDescent="0.25">
      <c r="R2666" s="76" t="s">
        <v>5474</v>
      </c>
      <c r="S2666" s="76" t="s">
        <v>553</v>
      </c>
      <c r="T2666" s="76" t="s">
        <v>566</v>
      </c>
    </row>
    <row r="2667" spans="18:20" x14ac:dyDescent="0.25">
      <c r="R2667" s="76" t="s">
        <v>5475</v>
      </c>
      <c r="S2667" s="76" t="s">
        <v>553</v>
      </c>
      <c r="T2667" s="76" t="s">
        <v>566</v>
      </c>
    </row>
    <row r="2668" spans="18:20" x14ac:dyDescent="0.25">
      <c r="R2668" s="76" t="s">
        <v>5476</v>
      </c>
      <c r="S2668" s="76" t="s">
        <v>553</v>
      </c>
      <c r="T2668" s="76" t="s">
        <v>566</v>
      </c>
    </row>
    <row r="2669" spans="18:20" x14ac:dyDescent="0.25">
      <c r="R2669" s="76" t="s">
        <v>5477</v>
      </c>
      <c r="S2669" s="76" t="s">
        <v>553</v>
      </c>
      <c r="T2669" s="76" t="s">
        <v>566</v>
      </c>
    </row>
    <row r="2670" spans="18:20" x14ac:dyDescent="0.25">
      <c r="R2670" s="76" t="s">
        <v>5478</v>
      </c>
      <c r="S2670" s="76" t="s">
        <v>553</v>
      </c>
      <c r="T2670" s="76" t="s">
        <v>566</v>
      </c>
    </row>
    <row r="2671" spans="18:20" x14ac:dyDescent="0.25">
      <c r="R2671" s="76" t="s">
        <v>5479</v>
      </c>
      <c r="S2671" s="76" t="s">
        <v>553</v>
      </c>
      <c r="T2671" s="76" t="s">
        <v>566</v>
      </c>
    </row>
    <row r="2672" spans="18:20" x14ac:dyDescent="0.25">
      <c r="R2672" s="76" t="s">
        <v>5480</v>
      </c>
      <c r="S2672" s="76" t="s">
        <v>553</v>
      </c>
      <c r="T2672" s="76" t="s">
        <v>566</v>
      </c>
    </row>
    <row r="2673" spans="18:20" x14ac:dyDescent="0.25">
      <c r="R2673" s="76" t="s">
        <v>5481</v>
      </c>
      <c r="S2673" s="76" t="s">
        <v>553</v>
      </c>
      <c r="T2673" s="76" t="s">
        <v>566</v>
      </c>
    </row>
    <row r="2674" spans="18:20" x14ac:dyDescent="0.25">
      <c r="R2674" s="76" t="s">
        <v>5482</v>
      </c>
      <c r="S2674" s="76" t="s">
        <v>553</v>
      </c>
      <c r="T2674" s="76" t="s">
        <v>566</v>
      </c>
    </row>
    <row r="2675" spans="18:20" x14ac:dyDescent="0.25">
      <c r="R2675" s="76" t="s">
        <v>5483</v>
      </c>
      <c r="S2675" s="76" t="s">
        <v>553</v>
      </c>
      <c r="T2675" s="76" t="s">
        <v>566</v>
      </c>
    </row>
    <row r="2676" spans="18:20" x14ac:dyDescent="0.25">
      <c r="R2676" s="76" t="s">
        <v>5484</v>
      </c>
      <c r="S2676" s="76" t="s">
        <v>553</v>
      </c>
      <c r="T2676" s="76" t="s">
        <v>566</v>
      </c>
    </row>
    <row r="2677" spans="18:20" x14ac:dyDescent="0.25">
      <c r="R2677" s="76" t="s">
        <v>5485</v>
      </c>
      <c r="S2677" s="76" t="s">
        <v>553</v>
      </c>
      <c r="T2677" s="76" t="s">
        <v>566</v>
      </c>
    </row>
    <row r="2678" spans="18:20" x14ac:dyDescent="0.25">
      <c r="R2678" s="76" t="s">
        <v>5486</v>
      </c>
      <c r="S2678" s="76" t="s">
        <v>553</v>
      </c>
      <c r="T2678" s="76" t="s">
        <v>566</v>
      </c>
    </row>
    <row r="2679" spans="18:20" x14ac:dyDescent="0.25">
      <c r="R2679" s="76" t="s">
        <v>5487</v>
      </c>
      <c r="S2679" s="76" t="s">
        <v>553</v>
      </c>
      <c r="T2679" s="76" t="s">
        <v>566</v>
      </c>
    </row>
    <row r="2680" spans="18:20" x14ac:dyDescent="0.25">
      <c r="R2680" s="76" t="s">
        <v>5488</v>
      </c>
      <c r="S2680" s="76" t="s">
        <v>553</v>
      </c>
      <c r="T2680" s="76" t="s">
        <v>566</v>
      </c>
    </row>
    <row r="2681" spans="18:20" x14ac:dyDescent="0.25">
      <c r="R2681" s="76" t="s">
        <v>5489</v>
      </c>
      <c r="S2681" s="76" t="s">
        <v>553</v>
      </c>
      <c r="T2681" s="76" t="s">
        <v>566</v>
      </c>
    </row>
    <row r="2682" spans="18:20" x14ac:dyDescent="0.25">
      <c r="R2682" s="76" t="s">
        <v>5490</v>
      </c>
      <c r="S2682" s="76" t="s">
        <v>553</v>
      </c>
      <c r="T2682" s="76" t="s">
        <v>566</v>
      </c>
    </row>
    <row r="2683" spans="18:20" x14ac:dyDescent="0.25">
      <c r="R2683" s="76" t="s">
        <v>5491</v>
      </c>
      <c r="S2683" s="76" t="s">
        <v>553</v>
      </c>
      <c r="T2683" s="76" t="s">
        <v>566</v>
      </c>
    </row>
    <row r="2684" spans="18:20" x14ac:dyDescent="0.25">
      <c r="R2684" s="76" t="s">
        <v>5492</v>
      </c>
      <c r="S2684" s="76" t="s">
        <v>553</v>
      </c>
      <c r="T2684" s="76" t="s">
        <v>566</v>
      </c>
    </row>
    <row r="2685" spans="18:20" x14ac:dyDescent="0.25">
      <c r="R2685" s="76" t="s">
        <v>5493</v>
      </c>
      <c r="S2685" s="76" t="s">
        <v>553</v>
      </c>
      <c r="T2685" s="76" t="s">
        <v>566</v>
      </c>
    </row>
    <row r="2686" spans="18:20" x14ac:dyDescent="0.25">
      <c r="R2686" s="76" t="s">
        <v>5494</v>
      </c>
      <c r="S2686" s="76" t="s">
        <v>553</v>
      </c>
      <c r="T2686" s="76" t="s">
        <v>566</v>
      </c>
    </row>
    <row r="2687" spans="18:20" x14ac:dyDescent="0.25">
      <c r="R2687" s="76" t="s">
        <v>5495</v>
      </c>
      <c r="S2687" s="76" t="s">
        <v>553</v>
      </c>
      <c r="T2687" s="76" t="s">
        <v>566</v>
      </c>
    </row>
    <row r="2688" spans="18:20" x14ac:dyDescent="0.25">
      <c r="R2688" s="76" t="s">
        <v>5496</v>
      </c>
      <c r="S2688" s="76" t="s">
        <v>553</v>
      </c>
      <c r="T2688" s="76" t="s">
        <v>566</v>
      </c>
    </row>
    <row r="2689" spans="18:20" x14ac:dyDescent="0.25">
      <c r="R2689" s="76" t="s">
        <v>5497</v>
      </c>
      <c r="S2689" s="76" t="s">
        <v>553</v>
      </c>
      <c r="T2689" s="76" t="s">
        <v>566</v>
      </c>
    </row>
    <row r="2690" spans="18:20" x14ac:dyDescent="0.25">
      <c r="R2690" s="76" t="s">
        <v>5498</v>
      </c>
      <c r="S2690" s="76" t="s">
        <v>553</v>
      </c>
      <c r="T2690" s="76" t="s">
        <v>566</v>
      </c>
    </row>
    <row r="2691" spans="18:20" x14ac:dyDescent="0.25">
      <c r="R2691" s="76" t="s">
        <v>5499</v>
      </c>
      <c r="S2691" s="76" t="s">
        <v>553</v>
      </c>
      <c r="T2691" s="76" t="s">
        <v>566</v>
      </c>
    </row>
    <row r="2692" spans="18:20" x14ac:dyDescent="0.25">
      <c r="R2692" s="76" t="s">
        <v>5500</v>
      </c>
      <c r="S2692" s="76" t="s">
        <v>553</v>
      </c>
      <c r="T2692" s="76" t="s">
        <v>566</v>
      </c>
    </row>
    <row r="2693" spans="18:20" x14ac:dyDescent="0.25">
      <c r="R2693" s="76" t="s">
        <v>5501</v>
      </c>
      <c r="S2693" s="76" t="s">
        <v>553</v>
      </c>
      <c r="T2693" s="76" t="s">
        <v>566</v>
      </c>
    </row>
    <row r="2694" spans="18:20" x14ac:dyDescent="0.25">
      <c r="R2694" s="76" t="s">
        <v>5502</v>
      </c>
      <c r="S2694" s="76" t="s">
        <v>553</v>
      </c>
      <c r="T2694" s="76" t="s">
        <v>566</v>
      </c>
    </row>
    <row r="2695" spans="18:20" x14ac:dyDescent="0.25">
      <c r="R2695" s="76" t="s">
        <v>5503</v>
      </c>
      <c r="S2695" s="76" t="s">
        <v>553</v>
      </c>
      <c r="T2695" s="76" t="s">
        <v>566</v>
      </c>
    </row>
    <row r="2696" spans="18:20" x14ac:dyDescent="0.25">
      <c r="R2696" s="76" t="s">
        <v>5504</v>
      </c>
      <c r="S2696" s="76" t="s">
        <v>553</v>
      </c>
      <c r="T2696" s="76" t="s">
        <v>566</v>
      </c>
    </row>
    <row r="2697" spans="18:20" x14ac:dyDescent="0.25">
      <c r="R2697" s="76" t="s">
        <v>5505</v>
      </c>
      <c r="S2697" s="76" t="s">
        <v>553</v>
      </c>
      <c r="T2697" s="76" t="s">
        <v>566</v>
      </c>
    </row>
    <row r="2698" spans="18:20" x14ac:dyDescent="0.25">
      <c r="R2698" s="76" t="s">
        <v>5506</v>
      </c>
      <c r="S2698" s="76" t="s">
        <v>553</v>
      </c>
      <c r="T2698" s="76" t="s">
        <v>566</v>
      </c>
    </row>
    <row r="2699" spans="18:20" x14ac:dyDescent="0.25">
      <c r="R2699" s="76" t="s">
        <v>5507</v>
      </c>
      <c r="S2699" s="76" t="s">
        <v>553</v>
      </c>
      <c r="T2699" s="76" t="s">
        <v>566</v>
      </c>
    </row>
    <row r="2700" spans="18:20" x14ac:dyDescent="0.25">
      <c r="R2700" s="76" t="s">
        <v>5508</v>
      </c>
      <c r="S2700" s="76" t="s">
        <v>553</v>
      </c>
      <c r="T2700" s="76" t="s">
        <v>566</v>
      </c>
    </row>
    <row r="2701" spans="18:20" x14ac:dyDescent="0.25">
      <c r="R2701" s="76" t="s">
        <v>5509</v>
      </c>
      <c r="S2701" s="76" t="s">
        <v>553</v>
      </c>
      <c r="T2701" s="76" t="s">
        <v>566</v>
      </c>
    </row>
    <row r="2702" spans="18:20" x14ac:dyDescent="0.25">
      <c r="R2702" s="76" t="s">
        <v>5510</v>
      </c>
      <c r="S2702" s="76" t="s">
        <v>553</v>
      </c>
      <c r="T2702" s="76" t="s">
        <v>566</v>
      </c>
    </row>
    <row r="2703" spans="18:20" x14ac:dyDescent="0.25">
      <c r="R2703" s="76" t="s">
        <v>5511</v>
      </c>
      <c r="S2703" s="76" t="s">
        <v>553</v>
      </c>
      <c r="T2703" s="76" t="s">
        <v>566</v>
      </c>
    </row>
    <row r="2704" spans="18:20" x14ac:dyDescent="0.25">
      <c r="R2704" s="76" t="s">
        <v>5512</v>
      </c>
      <c r="S2704" s="76" t="s">
        <v>553</v>
      </c>
      <c r="T2704" s="76" t="s">
        <v>566</v>
      </c>
    </row>
    <row r="2705" spans="18:20" x14ac:dyDescent="0.25">
      <c r="R2705" s="76" t="s">
        <v>5513</v>
      </c>
      <c r="S2705" s="76" t="s">
        <v>553</v>
      </c>
      <c r="T2705" s="76" t="s">
        <v>566</v>
      </c>
    </row>
    <row r="2706" spans="18:20" x14ac:dyDescent="0.25">
      <c r="R2706" s="76" t="s">
        <v>5514</v>
      </c>
      <c r="S2706" s="76" t="s">
        <v>553</v>
      </c>
      <c r="T2706" s="76" t="s">
        <v>566</v>
      </c>
    </row>
    <row r="2707" spans="18:20" x14ac:dyDescent="0.25">
      <c r="R2707" s="76" t="s">
        <v>5515</v>
      </c>
      <c r="S2707" s="76" t="s">
        <v>553</v>
      </c>
      <c r="T2707" s="76" t="s">
        <v>566</v>
      </c>
    </row>
    <row r="2708" spans="18:20" x14ac:dyDescent="0.25">
      <c r="R2708" s="76" t="s">
        <v>5516</v>
      </c>
      <c r="S2708" s="76" t="s">
        <v>553</v>
      </c>
      <c r="T2708" s="76" t="s">
        <v>566</v>
      </c>
    </row>
    <row r="2709" spans="18:20" x14ac:dyDescent="0.25">
      <c r="R2709" s="76" t="s">
        <v>5517</v>
      </c>
      <c r="S2709" s="76" t="s">
        <v>553</v>
      </c>
      <c r="T2709" s="76" t="s">
        <v>566</v>
      </c>
    </row>
    <row r="2710" spans="18:20" x14ac:dyDescent="0.25">
      <c r="R2710" s="76" t="s">
        <v>5518</v>
      </c>
      <c r="S2710" s="76" t="s">
        <v>553</v>
      </c>
      <c r="T2710" s="76" t="s">
        <v>566</v>
      </c>
    </row>
    <row r="2711" spans="18:20" x14ac:dyDescent="0.25">
      <c r="R2711" s="76" t="s">
        <v>5519</v>
      </c>
      <c r="S2711" s="76" t="s">
        <v>553</v>
      </c>
      <c r="T2711" s="76" t="s">
        <v>566</v>
      </c>
    </row>
    <row r="2712" spans="18:20" x14ac:dyDescent="0.25">
      <c r="R2712" s="76" t="s">
        <v>5520</v>
      </c>
      <c r="S2712" s="76" t="s">
        <v>553</v>
      </c>
      <c r="T2712" s="76" t="s">
        <v>566</v>
      </c>
    </row>
    <row r="2713" spans="18:20" x14ac:dyDescent="0.25">
      <c r="R2713" s="76" t="s">
        <v>5521</v>
      </c>
      <c r="S2713" s="76" t="s">
        <v>553</v>
      </c>
      <c r="T2713" s="76" t="s">
        <v>566</v>
      </c>
    </row>
    <row r="2714" spans="18:20" x14ac:dyDescent="0.25">
      <c r="R2714" s="76" t="s">
        <v>5522</v>
      </c>
      <c r="S2714" s="76" t="s">
        <v>553</v>
      </c>
      <c r="T2714" s="76" t="s">
        <v>566</v>
      </c>
    </row>
    <row r="2715" spans="18:20" x14ac:dyDescent="0.25">
      <c r="R2715" s="76" t="s">
        <v>5523</v>
      </c>
      <c r="S2715" s="76" t="s">
        <v>553</v>
      </c>
      <c r="T2715" s="76" t="s">
        <v>566</v>
      </c>
    </row>
    <row r="2716" spans="18:20" x14ac:dyDescent="0.25">
      <c r="R2716" s="76" t="s">
        <v>5524</v>
      </c>
      <c r="S2716" s="76" t="s">
        <v>553</v>
      </c>
      <c r="T2716" s="76" t="s">
        <v>566</v>
      </c>
    </row>
    <row r="2717" spans="18:20" x14ac:dyDescent="0.25">
      <c r="R2717" s="76" t="s">
        <v>5525</v>
      </c>
      <c r="S2717" s="76" t="s">
        <v>553</v>
      </c>
      <c r="T2717" s="76" t="s">
        <v>566</v>
      </c>
    </row>
    <row r="2718" spans="18:20" x14ac:dyDescent="0.25">
      <c r="R2718" s="76" t="s">
        <v>5526</v>
      </c>
      <c r="S2718" s="76" t="s">
        <v>553</v>
      </c>
      <c r="T2718" s="76" t="s">
        <v>566</v>
      </c>
    </row>
    <row r="2719" spans="18:20" x14ac:dyDescent="0.25">
      <c r="R2719" s="76" t="s">
        <v>5527</v>
      </c>
      <c r="S2719" s="76" t="s">
        <v>553</v>
      </c>
      <c r="T2719" s="76" t="s">
        <v>566</v>
      </c>
    </row>
    <row r="2720" spans="18:20" x14ac:dyDescent="0.25">
      <c r="R2720" s="76" t="s">
        <v>5528</v>
      </c>
      <c r="S2720" s="76" t="s">
        <v>553</v>
      </c>
      <c r="T2720" s="76" t="s">
        <v>566</v>
      </c>
    </row>
    <row r="2721" spans="18:20" x14ac:dyDescent="0.25">
      <c r="R2721" s="76" t="s">
        <v>5529</v>
      </c>
      <c r="S2721" s="76" t="s">
        <v>553</v>
      </c>
      <c r="T2721" s="76" t="s">
        <v>566</v>
      </c>
    </row>
    <row r="2722" spans="18:20" x14ac:dyDescent="0.25">
      <c r="R2722" s="76" t="s">
        <v>5530</v>
      </c>
      <c r="S2722" s="76" t="s">
        <v>553</v>
      </c>
      <c r="T2722" s="76" t="s">
        <v>566</v>
      </c>
    </row>
    <row r="2723" spans="18:20" x14ac:dyDescent="0.25">
      <c r="R2723" s="76" t="s">
        <v>5531</v>
      </c>
      <c r="S2723" s="76" t="s">
        <v>553</v>
      </c>
      <c r="T2723" s="76" t="s">
        <v>566</v>
      </c>
    </row>
    <row r="2724" spans="18:20" x14ac:dyDescent="0.25">
      <c r="R2724" s="76" t="s">
        <v>5532</v>
      </c>
      <c r="S2724" s="76" t="s">
        <v>553</v>
      </c>
      <c r="T2724" s="76" t="s">
        <v>566</v>
      </c>
    </row>
    <row r="2725" spans="18:20" x14ac:dyDescent="0.25">
      <c r="R2725" s="76" t="s">
        <v>5533</v>
      </c>
      <c r="S2725" s="76" t="s">
        <v>553</v>
      </c>
      <c r="T2725" s="76" t="s">
        <v>566</v>
      </c>
    </row>
    <row r="2726" spans="18:20" x14ac:dyDescent="0.25">
      <c r="R2726" s="76" t="s">
        <v>5534</v>
      </c>
      <c r="S2726" s="76" t="s">
        <v>553</v>
      </c>
      <c r="T2726" s="76" t="s">
        <v>566</v>
      </c>
    </row>
    <row r="2727" spans="18:20" x14ac:dyDescent="0.25">
      <c r="R2727" s="76" t="s">
        <v>5535</v>
      </c>
      <c r="S2727" s="76" t="s">
        <v>553</v>
      </c>
      <c r="T2727" s="76" t="s">
        <v>566</v>
      </c>
    </row>
    <row r="2728" spans="18:20" x14ac:dyDescent="0.25">
      <c r="R2728" s="76" t="s">
        <v>5536</v>
      </c>
      <c r="S2728" s="76" t="s">
        <v>553</v>
      </c>
      <c r="T2728" s="76" t="s">
        <v>566</v>
      </c>
    </row>
    <row r="2729" spans="18:20" x14ac:dyDescent="0.25">
      <c r="R2729" s="76" t="s">
        <v>5537</v>
      </c>
      <c r="S2729" s="76" t="s">
        <v>553</v>
      </c>
      <c r="T2729" s="76" t="s">
        <v>566</v>
      </c>
    </row>
    <row r="2730" spans="18:20" x14ac:dyDescent="0.25">
      <c r="R2730" s="76" t="s">
        <v>5538</v>
      </c>
      <c r="S2730" s="76" t="s">
        <v>553</v>
      </c>
      <c r="T2730" s="76" t="s">
        <v>566</v>
      </c>
    </row>
    <row r="2731" spans="18:20" x14ac:dyDescent="0.25">
      <c r="R2731" s="76" t="s">
        <v>5539</v>
      </c>
      <c r="S2731" s="76" t="s">
        <v>553</v>
      </c>
      <c r="T2731" s="76" t="s">
        <v>566</v>
      </c>
    </row>
    <row r="2732" spans="18:20" x14ac:dyDescent="0.25">
      <c r="R2732" s="76" t="s">
        <v>5540</v>
      </c>
      <c r="S2732" s="76" t="s">
        <v>553</v>
      </c>
      <c r="T2732" s="76" t="s">
        <v>566</v>
      </c>
    </row>
    <row r="2733" spans="18:20" x14ac:dyDescent="0.25">
      <c r="R2733" s="76" t="s">
        <v>5541</v>
      </c>
      <c r="S2733" s="76" t="s">
        <v>553</v>
      </c>
      <c r="T2733" s="76" t="s">
        <v>566</v>
      </c>
    </row>
    <row r="2734" spans="18:20" x14ac:dyDescent="0.25">
      <c r="R2734" s="76" t="s">
        <v>5542</v>
      </c>
      <c r="S2734" s="76" t="s">
        <v>553</v>
      </c>
      <c r="T2734" s="76" t="s">
        <v>566</v>
      </c>
    </row>
    <row r="2735" spans="18:20" x14ac:dyDescent="0.25">
      <c r="R2735" s="76" t="s">
        <v>5543</v>
      </c>
      <c r="S2735" s="76" t="s">
        <v>553</v>
      </c>
      <c r="T2735" s="76" t="s">
        <v>566</v>
      </c>
    </row>
    <row r="2736" spans="18:20" x14ac:dyDescent="0.25">
      <c r="R2736" s="76" t="s">
        <v>5544</v>
      </c>
      <c r="S2736" s="76" t="s">
        <v>553</v>
      </c>
      <c r="T2736" s="76" t="s">
        <v>566</v>
      </c>
    </row>
    <row r="2737" spans="18:20" x14ac:dyDescent="0.25">
      <c r="R2737" s="76" t="s">
        <v>5545</v>
      </c>
      <c r="S2737" s="76" t="s">
        <v>553</v>
      </c>
      <c r="T2737" s="76" t="s">
        <v>566</v>
      </c>
    </row>
    <row r="2738" spans="18:20" x14ac:dyDescent="0.25">
      <c r="R2738" s="76" t="s">
        <v>5546</v>
      </c>
      <c r="S2738" s="76" t="s">
        <v>553</v>
      </c>
      <c r="T2738" s="76" t="s">
        <v>566</v>
      </c>
    </row>
    <row r="2739" spans="18:20" x14ac:dyDescent="0.25">
      <c r="R2739" s="76" t="s">
        <v>5547</v>
      </c>
      <c r="S2739" s="76" t="s">
        <v>553</v>
      </c>
      <c r="T2739" s="76" t="s">
        <v>566</v>
      </c>
    </row>
    <row r="2740" spans="18:20" x14ac:dyDescent="0.25">
      <c r="R2740" s="76" t="s">
        <v>5548</v>
      </c>
      <c r="S2740" s="76" t="s">
        <v>553</v>
      </c>
      <c r="T2740" s="76" t="s">
        <v>566</v>
      </c>
    </row>
    <row r="2741" spans="18:20" x14ac:dyDescent="0.25">
      <c r="R2741" s="76" t="s">
        <v>5549</v>
      </c>
      <c r="S2741" s="76" t="s">
        <v>553</v>
      </c>
      <c r="T2741" s="76" t="s">
        <v>566</v>
      </c>
    </row>
    <row r="2742" spans="18:20" x14ac:dyDescent="0.25">
      <c r="R2742" s="76" t="s">
        <v>5550</v>
      </c>
      <c r="S2742" s="76" t="s">
        <v>553</v>
      </c>
      <c r="T2742" s="76" t="s">
        <v>566</v>
      </c>
    </row>
    <row r="2743" spans="18:20" x14ac:dyDescent="0.25">
      <c r="R2743" s="76" t="s">
        <v>5551</v>
      </c>
      <c r="S2743" s="76" t="s">
        <v>553</v>
      </c>
      <c r="T2743" s="76" t="s">
        <v>566</v>
      </c>
    </row>
    <row r="2744" spans="18:20" x14ac:dyDescent="0.25">
      <c r="R2744" s="76" t="s">
        <v>5552</v>
      </c>
      <c r="S2744" s="76" t="s">
        <v>553</v>
      </c>
      <c r="T2744" s="76" t="s">
        <v>566</v>
      </c>
    </row>
    <row r="2745" spans="18:20" x14ac:dyDescent="0.25">
      <c r="R2745" s="76" t="s">
        <v>5553</v>
      </c>
      <c r="S2745" s="76" t="s">
        <v>553</v>
      </c>
      <c r="T2745" s="76" t="s">
        <v>566</v>
      </c>
    </row>
    <row r="2746" spans="18:20" x14ac:dyDescent="0.25">
      <c r="R2746" s="76" t="s">
        <v>5554</v>
      </c>
      <c r="S2746" s="76" t="s">
        <v>553</v>
      </c>
      <c r="T2746" s="76" t="s">
        <v>566</v>
      </c>
    </row>
    <row r="2747" spans="18:20" x14ac:dyDescent="0.25">
      <c r="R2747" s="76" t="s">
        <v>5555</v>
      </c>
      <c r="S2747" s="76" t="s">
        <v>553</v>
      </c>
      <c r="T2747" s="76" t="s">
        <v>566</v>
      </c>
    </row>
    <row r="2748" spans="18:20" x14ac:dyDescent="0.25">
      <c r="R2748" s="76" t="s">
        <v>5556</v>
      </c>
      <c r="S2748" s="76" t="s">
        <v>553</v>
      </c>
      <c r="T2748" s="76" t="s">
        <v>566</v>
      </c>
    </row>
    <row r="2749" spans="18:20" x14ac:dyDescent="0.25">
      <c r="R2749" s="76" t="s">
        <v>5557</v>
      </c>
      <c r="S2749" s="76" t="s">
        <v>553</v>
      </c>
      <c r="T2749" s="76" t="s">
        <v>566</v>
      </c>
    </row>
    <row r="2750" spans="18:20" x14ac:dyDescent="0.25">
      <c r="R2750" s="76" t="s">
        <v>5558</v>
      </c>
      <c r="S2750" s="76" t="s">
        <v>545</v>
      </c>
      <c r="T2750" s="76" t="s">
        <v>566</v>
      </c>
    </row>
    <row r="2751" spans="18:20" x14ac:dyDescent="0.25">
      <c r="R2751" s="76" t="s">
        <v>5559</v>
      </c>
      <c r="S2751" s="76" t="s">
        <v>545</v>
      </c>
      <c r="T2751" s="76" t="s">
        <v>566</v>
      </c>
    </row>
    <row r="2752" spans="18:20" x14ac:dyDescent="0.25">
      <c r="R2752" s="76" t="s">
        <v>5560</v>
      </c>
      <c r="S2752" s="76" t="s">
        <v>545</v>
      </c>
      <c r="T2752" s="76" t="s">
        <v>566</v>
      </c>
    </row>
    <row r="2753" spans="18:20" x14ac:dyDescent="0.25">
      <c r="R2753" s="76" t="s">
        <v>5561</v>
      </c>
      <c r="S2753" s="76" t="s">
        <v>545</v>
      </c>
      <c r="T2753" s="76" t="s">
        <v>566</v>
      </c>
    </row>
    <row r="2754" spans="18:20" x14ac:dyDescent="0.25">
      <c r="R2754" s="76" t="s">
        <v>5562</v>
      </c>
      <c r="S2754" s="76" t="s">
        <v>545</v>
      </c>
      <c r="T2754" s="76" t="s">
        <v>566</v>
      </c>
    </row>
    <row r="2755" spans="18:20" x14ac:dyDescent="0.25">
      <c r="R2755" s="76" t="s">
        <v>5563</v>
      </c>
      <c r="S2755" s="76" t="s">
        <v>545</v>
      </c>
      <c r="T2755" s="76" t="s">
        <v>566</v>
      </c>
    </row>
    <row r="2756" spans="18:20" x14ac:dyDescent="0.25">
      <c r="R2756" s="76" t="s">
        <v>5564</v>
      </c>
      <c r="S2756" s="76" t="s">
        <v>545</v>
      </c>
      <c r="T2756" s="76" t="s">
        <v>566</v>
      </c>
    </row>
    <row r="2757" spans="18:20" x14ac:dyDescent="0.25">
      <c r="R2757" s="76" t="s">
        <v>5565</v>
      </c>
      <c r="S2757" s="76" t="s">
        <v>555</v>
      </c>
      <c r="T2757" s="76" t="s">
        <v>566</v>
      </c>
    </row>
    <row r="2758" spans="18:20" x14ac:dyDescent="0.25">
      <c r="R2758" s="76" t="s">
        <v>5566</v>
      </c>
      <c r="S2758" s="76" t="s">
        <v>555</v>
      </c>
      <c r="T2758" s="76" t="s">
        <v>566</v>
      </c>
    </row>
    <row r="2759" spans="18:20" x14ac:dyDescent="0.25">
      <c r="R2759" s="76" t="s">
        <v>5567</v>
      </c>
      <c r="S2759" s="76" t="s">
        <v>555</v>
      </c>
      <c r="T2759" s="76" t="s">
        <v>566</v>
      </c>
    </row>
    <row r="2760" spans="18:20" x14ac:dyDescent="0.25">
      <c r="R2760" s="76" t="s">
        <v>5568</v>
      </c>
      <c r="S2760" s="76" t="s">
        <v>555</v>
      </c>
      <c r="T2760" s="76" t="s">
        <v>566</v>
      </c>
    </row>
    <row r="2761" spans="18:20" x14ac:dyDescent="0.25">
      <c r="R2761" s="76" t="s">
        <v>5569</v>
      </c>
      <c r="S2761" s="76" t="s">
        <v>555</v>
      </c>
      <c r="T2761" s="76" t="s">
        <v>566</v>
      </c>
    </row>
    <row r="2762" spans="18:20" x14ac:dyDescent="0.25">
      <c r="R2762" s="76" t="s">
        <v>5570</v>
      </c>
      <c r="S2762" s="76" t="s">
        <v>555</v>
      </c>
      <c r="T2762" s="76" t="s">
        <v>566</v>
      </c>
    </row>
    <row r="2763" spans="18:20" x14ac:dyDescent="0.25">
      <c r="R2763" s="76" t="s">
        <v>5571</v>
      </c>
      <c r="S2763" s="76" t="s">
        <v>555</v>
      </c>
      <c r="T2763" s="76" t="s">
        <v>566</v>
      </c>
    </row>
    <row r="2764" spans="18:20" x14ac:dyDescent="0.25">
      <c r="R2764" s="76" t="s">
        <v>5572</v>
      </c>
      <c r="S2764" s="76" t="s">
        <v>555</v>
      </c>
      <c r="T2764" s="76" t="s">
        <v>566</v>
      </c>
    </row>
    <row r="2765" spans="18:20" x14ac:dyDescent="0.25">
      <c r="R2765" s="76" t="s">
        <v>5573</v>
      </c>
      <c r="S2765" s="76" t="s">
        <v>555</v>
      </c>
      <c r="T2765" s="76" t="s">
        <v>566</v>
      </c>
    </row>
    <row r="2766" spans="18:20" x14ac:dyDescent="0.25">
      <c r="R2766" s="76" t="s">
        <v>5574</v>
      </c>
      <c r="S2766" s="76" t="s">
        <v>555</v>
      </c>
      <c r="T2766" s="76" t="s">
        <v>566</v>
      </c>
    </row>
    <row r="2767" spans="18:20" x14ac:dyDescent="0.25">
      <c r="R2767" s="76" t="s">
        <v>5575</v>
      </c>
      <c r="S2767" s="76" t="s">
        <v>555</v>
      </c>
      <c r="T2767" s="76" t="s">
        <v>566</v>
      </c>
    </row>
    <row r="2768" spans="18:20" x14ac:dyDescent="0.25">
      <c r="R2768" s="76" t="s">
        <v>5576</v>
      </c>
      <c r="S2768" s="76" t="s">
        <v>555</v>
      </c>
      <c r="T2768" s="76" t="s">
        <v>566</v>
      </c>
    </row>
    <row r="2769" spans="18:20" x14ac:dyDescent="0.25">
      <c r="R2769" s="76" t="s">
        <v>5577</v>
      </c>
      <c r="S2769" s="76" t="s">
        <v>555</v>
      </c>
      <c r="T2769" s="76" t="s">
        <v>566</v>
      </c>
    </row>
    <row r="2770" spans="18:20" x14ac:dyDescent="0.25">
      <c r="R2770" s="76" t="s">
        <v>5578</v>
      </c>
      <c r="S2770" s="76" t="s">
        <v>555</v>
      </c>
      <c r="T2770" s="76" t="s">
        <v>566</v>
      </c>
    </row>
    <row r="2771" spans="18:20" x14ac:dyDescent="0.25">
      <c r="R2771" s="76" t="s">
        <v>5579</v>
      </c>
      <c r="S2771" s="76" t="s">
        <v>555</v>
      </c>
      <c r="T2771" s="76" t="s">
        <v>566</v>
      </c>
    </row>
    <row r="2772" spans="18:20" x14ac:dyDescent="0.25">
      <c r="R2772" s="76" t="s">
        <v>5580</v>
      </c>
      <c r="S2772" s="76" t="s">
        <v>555</v>
      </c>
      <c r="T2772" s="76" t="s">
        <v>566</v>
      </c>
    </row>
    <row r="2773" spans="18:20" x14ac:dyDescent="0.25">
      <c r="R2773" s="76" t="s">
        <v>5581</v>
      </c>
      <c r="S2773" s="76" t="s">
        <v>555</v>
      </c>
      <c r="T2773" s="76" t="s">
        <v>566</v>
      </c>
    </row>
    <row r="2774" spans="18:20" x14ac:dyDescent="0.25">
      <c r="R2774" s="76" t="s">
        <v>5582</v>
      </c>
      <c r="S2774" s="76" t="s">
        <v>555</v>
      </c>
      <c r="T2774" s="76" t="s">
        <v>566</v>
      </c>
    </row>
    <row r="2775" spans="18:20" x14ac:dyDescent="0.25">
      <c r="R2775" s="76" t="s">
        <v>5583</v>
      </c>
      <c r="S2775" s="76" t="s">
        <v>555</v>
      </c>
      <c r="T2775" s="76" t="s">
        <v>566</v>
      </c>
    </row>
    <row r="2776" spans="18:20" x14ac:dyDescent="0.25">
      <c r="R2776" s="76" t="s">
        <v>5584</v>
      </c>
      <c r="S2776" s="76" t="s">
        <v>555</v>
      </c>
      <c r="T2776" s="76" t="s">
        <v>566</v>
      </c>
    </row>
    <row r="2777" spans="18:20" x14ac:dyDescent="0.25">
      <c r="R2777" s="76" t="s">
        <v>5585</v>
      </c>
      <c r="S2777" s="76" t="s">
        <v>555</v>
      </c>
      <c r="T2777" s="76" t="s">
        <v>566</v>
      </c>
    </row>
    <row r="2778" spans="18:20" x14ac:dyDescent="0.25">
      <c r="R2778" s="76" t="s">
        <v>5586</v>
      </c>
      <c r="S2778" s="76" t="s">
        <v>555</v>
      </c>
      <c r="T2778" s="76" t="s">
        <v>566</v>
      </c>
    </row>
    <row r="2779" spans="18:20" x14ac:dyDescent="0.25">
      <c r="R2779" s="76" t="s">
        <v>5587</v>
      </c>
      <c r="S2779" s="76" t="s">
        <v>555</v>
      </c>
      <c r="T2779" s="76" t="s">
        <v>566</v>
      </c>
    </row>
    <row r="2780" spans="18:20" x14ac:dyDescent="0.25">
      <c r="R2780" s="76" t="s">
        <v>5588</v>
      </c>
      <c r="S2780" s="76" t="s">
        <v>555</v>
      </c>
      <c r="T2780" s="76" t="s">
        <v>566</v>
      </c>
    </row>
    <row r="2781" spans="18:20" x14ac:dyDescent="0.25">
      <c r="R2781" s="76" t="s">
        <v>5589</v>
      </c>
      <c r="S2781" s="76" t="s">
        <v>555</v>
      </c>
      <c r="T2781" s="76" t="s">
        <v>566</v>
      </c>
    </row>
    <row r="2782" spans="18:20" x14ac:dyDescent="0.25">
      <c r="R2782" s="76" t="s">
        <v>5590</v>
      </c>
      <c r="S2782" s="76" t="s">
        <v>555</v>
      </c>
      <c r="T2782" s="76" t="s">
        <v>566</v>
      </c>
    </row>
    <row r="2783" spans="18:20" x14ac:dyDescent="0.25">
      <c r="R2783" s="76" t="s">
        <v>5591</v>
      </c>
      <c r="S2783" s="76" t="s">
        <v>555</v>
      </c>
      <c r="T2783" s="76" t="s">
        <v>566</v>
      </c>
    </row>
    <row r="2784" spans="18:20" x14ac:dyDescent="0.25">
      <c r="R2784" s="76" t="s">
        <v>5592</v>
      </c>
      <c r="S2784" s="76" t="s">
        <v>555</v>
      </c>
      <c r="T2784" s="76" t="s">
        <v>566</v>
      </c>
    </row>
    <row r="2785" spans="18:20" x14ac:dyDescent="0.25">
      <c r="R2785" s="76" t="s">
        <v>5593</v>
      </c>
      <c r="S2785" s="76" t="s">
        <v>555</v>
      </c>
      <c r="T2785" s="76" t="s">
        <v>566</v>
      </c>
    </row>
    <row r="2786" spans="18:20" x14ac:dyDescent="0.25">
      <c r="R2786" s="76" t="s">
        <v>5594</v>
      </c>
      <c r="S2786" s="76" t="s">
        <v>555</v>
      </c>
      <c r="T2786" s="76" t="s">
        <v>566</v>
      </c>
    </row>
    <row r="2787" spans="18:20" x14ac:dyDescent="0.25">
      <c r="R2787" s="76" t="s">
        <v>5595</v>
      </c>
      <c r="S2787" s="76" t="s">
        <v>555</v>
      </c>
      <c r="T2787" s="76" t="s">
        <v>566</v>
      </c>
    </row>
    <row r="2788" spans="18:20" x14ac:dyDescent="0.25">
      <c r="R2788" s="76" t="s">
        <v>5596</v>
      </c>
      <c r="S2788" s="76" t="s">
        <v>555</v>
      </c>
      <c r="T2788" s="76" t="s">
        <v>566</v>
      </c>
    </row>
    <row r="2789" spans="18:20" x14ac:dyDescent="0.25">
      <c r="R2789" s="76" t="s">
        <v>5597</v>
      </c>
      <c r="S2789" s="76" t="s">
        <v>555</v>
      </c>
      <c r="T2789" s="76" t="s">
        <v>566</v>
      </c>
    </row>
    <row r="2790" spans="18:20" x14ac:dyDescent="0.25">
      <c r="R2790" s="76" t="s">
        <v>5598</v>
      </c>
      <c r="S2790" s="76" t="s">
        <v>555</v>
      </c>
      <c r="T2790" s="76" t="s">
        <v>566</v>
      </c>
    </row>
    <row r="2791" spans="18:20" x14ac:dyDescent="0.25">
      <c r="R2791" s="76" t="s">
        <v>5599</v>
      </c>
      <c r="S2791" s="76" t="s">
        <v>555</v>
      </c>
      <c r="T2791" s="76" t="s">
        <v>566</v>
      </c>
    </row>
    <row r="2792" spans="18:20" x14ac:dyDescent="0.25">
      <c r="R2792" s="76" t="s">
        <v>5600</v>
      </c>
      <c r="S2792" s="76" t="s">
        <v>555</v>
      </c>
      <c r="T2792" s="76" t="s">
        <v>566</v>
      </c>
    </row>
    <row r="2793" spans="18:20" x14ac:dyDescent="0.25">
      <c r="R2793" s="76" t="s">
        <v>5601</v>
      </c>
      <c r="S2793" s="76" t="s">
        <v>555</v>
      </c>
      <c r="T2793" s="76" t="s">
        <v>566</v>
      </c>
    </row>
    <row r="2794" spans="18:20" x14ac:dyDescent="0.25">
      <c r="R2794" s="76" t="s">
        <v>5602</v>
      </c>
      <c r="S2794" s="76" t="s">
        <v>555</v>
      </c>
      <c r="T2794" s="76" t="s">
        <v>566</v>
      </c>
    </row>
    <row r="2795" spans="18:20" x14ac:dyDescent="0.25">
      <c r="R2795" s="76" t="s">
        <v>5603</v>
      </c>
      <c r="S2795" s="76" t="s">
        <v>555</v>
      </c>
      <c r="T2795" s="76" t="s">
        <v>566</v>
      </c>
    </row>
    <row r="2796" spans="18:20" x14ac:dyDescent="0.25">
      <c r="R2796" s="76" t="s">
        <v>5604</v>
      </c>
      <c r="S2796" s="76" t="s">
        <v>555</v>
      </c>
      <c r="T2796" s="76" t="s">
        <v>566</v>
      </c>
    </row>
    <row r="2797" spans="18:20" x14ac:dyDescent="0.25">
      <c r="R2797" s="76" t="s">
        <v>5605</v>
      </c>
      <c r="S2797" s="76" t="s">
        <v>555</v>
      </c>
      <c r="T2797" s="76" t="s">
        <v>566</v>
      </c>
    </row>
    <row r="2798" spans="18:20" x14ac:dyDescent="0.25">
      <c r="R2798" s="76" t="s">
        <v>5606</v>
      </c>
      <c r="S2798" s="76" t="s">
        <v>555</v>
      </c>
      <c r="T2798" s="76" t="s">
        <v>566</v>
      </c>
    </row>
    <row r="2799" spans="18:20" x14ac:dyDescent="0.25">
      <c r="R2799" s="76" t="s">
        <v>5607</v>
      </c>
      <c r="S2799" s="76" t="s">
        <v>555</v>
      </c>
      <c r="T2799" s="76" t="s">
        <v>566</v>
      </c>
    </row>
    <row r="2800" spans="18:20" x14ac:dyDescent="0.25">
      <c r="R2800" s="76" t="s">
        <v>5608</v>
      </c>
      <c r="S2800" s="76" t="s">
        <v>555</v>
      </c>
      <c r="T2800" s="76" t="s">
        <v>566</v>
      </c>
    </row>
    <row r="2801" spans="18:20" x14ac:dyDescent="0.25">
      <c r="R2801" s="76" t="s">
        <v>5609</v>
      </c>
      <c r="S2801" s="76" t="s">
        <v>552</v>
      </c>
      <c r="T2801" s="76" t="s">
        <v>566</v>
      </c>
    </row>
    <row r="2802" spans="18:20" x14ac:dyDescent="0.25">
      <c r="R2802" s="76" t="s">
        <v>5610</v>
      </c>
      <c r="S2802" s="76" t="s">
        <v>552</v>
      </c>
      <c r="T2802" s="76" t="s">
        <v>566</v>
      </c>
    </row>
    <row r="2803" spans="18:20" x14ac:dyDescent="0.25">
      <c r="R2803" s="76" t="s">
        <v>5611</v>
      </c>
      <c r="S2803" s="76" t="s">
        <v>552</v>
      </c>
      <c r="T2803" s="76" t="s">
        <v>566</v>
      </c>
    </row>
    <row r="2804" spans="18:20" x14ac:dyDescent="0.25">
      <c r="R2804" s="76" t="s">
        <v>5612</v>
      </c>
      <c r="S2804" s="76" t="s">
        <v>552</v>
      </c>
      <c r="T2804" s="76" t="s">
        <v>566</v>
      </c>
    </row>
    <row r="2805" spans="18:20" x14ac:dyDescent="0.25">
      <c r="R2805" s="76" t="s">
        <v>5613</v>
      </c>
      <c r="S2805" s="76" t="s">
        <v>552</v>
      </c>
      <c r="T2805" s="76" t="s">
        <v>566</v>
      </c>
    </row>
    <row r="2806" spans="18:20" x14ac:dyDescent="0.25">
      <c r="R2806" s="76" t="s">
        <v>5614</v>
      </c>
      <c r="S2806" s="76" t="s">
        <v>552</v>
      </c>
      <c r="T2806" s="76" t="s">
        <v>566</v>
      </c>
    </row>
    <row r="2807" spans="18:20" x14ac:dyDescent="0.25">
      <c r="R2807" s="76" t="s">
        <v>5615</v>
      </c>
      <c r="S2807" s="76" t="s">
        <v>552</v>
      </c>
      <c r="T2807" s="76" t="s">
        <v>566</v>
      </c>
    </row>
    <row r="2808" spans="18:20" x14ac:dyDescent="0.25">
      <c r="R2808" s="76" t="s">
        <v>5616</v>
      </c>
      <c r="S2808" s="76" t="s">
        <v>552</v>
      </c>
      <c r="T2808" s="76" t="s">
        <v>566</v>
      </c>
    </row>
    <row r="2809" spans="18:20" x14ac:dyDescent="0.25">
      <c r="R2809" s="76" t="s">
        <v>5617</v>
      </c>
      <c r="S2809" s="76" t="s">
        <v>552</v>
      </c>
      <c r="T2809" s="76" t="s">
        <v>566</v>
      </c>
    </row>
    <row r="2810" spans="18:20" x14ac:dyDescent="0.25">
      <c r="R2810" s="76" t="s">
        <v>5618</v>
      </c>
      <c r="S2810" s="76" t="s">
        <v>552</v>
      </c>
      <c r="T2810" s="76" t="s">
        <v>566</v>
      </c>
    </row>
    <row r="2811" spans="18:20" x14ac:dyDescent="0.25">
      <c r="R2811" s="76" t="s">
        <v>5619</v>
      </c>
      <c r="S2811" s="76" t="s">
        <v>552</v>
      </c>
      <c r="T2811" s="76" t="s">
        <v>566</v>
      </c>
    </row>
    <row r="2812" spans="18:20" x14ac:dyDescent="0.25">
      <c r="R2812" s="76" t="s">
        <v>5620</v>
      </c>
      <c r="S2812" s="76" t="s">
        <v>552</v>
      </c>
      <c r="T2812" s="76" t="s">
        <v>566</v>
      </c>
    </row>
    <row r="2813" spans="18:20" x14ac:dyDescent="0.25">
      <c r="R2813" s="76" t="s">
        <v>5621</v>
      </c>
      <c r="S2813" s="76" t="s">
        <v>552</v>
      </c>
      <c r="T2813" s="76" t="s">
        <v>566</v>
      </c>
    </row>
    <row r="2814" spans="18:20" x14ac:dyDescent="0.25">
      <c r="R2814" s="76" t="s">
        <v>5622</v>
      </c>
      <c r="S2814" s="76" t="s">
        <v>552</v>
      </c>
      <c r="T2814" s="76" t="s">
        <v>566</v>
      </c>
    </row>
    <row r="2815" spans="18:20" x14ac:dyDescent="0.25">
      <c r="R2815" s="76" t="s">
        <v>5623</v>
      </c>
      <c r="S2815" s="76" t="s">
        <v>552</v>
      </c>
      <c r="T2815" s="76" t="s">
        <v>566</v>
      </c>
    </row>
    <row r="2816" spans="18:20" x14ac:dyDescent="0.25">
      <c r="R2816" s="76" t="s">
        <v>5624</v>
      </c>
      <c r="S2816" s="76" t="s">
        <v>552</v>
      </c>
      <c r="T2816" s="76" t="s">
        <v>566</v>
      </c>
    </row>
    <row r="2817" spans="18:20" x14ac:dyDescent="0.25">
      <c r="R2817" s="76" t="s">
        <v>5625</v>
      </c>
      <c r="S2817" s="76" t="s">
        <v>552</v>
      </c>
      <c r="T2817" s="76" t="s">
        <v>566</v>
      </c>
    </row>
    <row r="2818" spans="18:20" x14ac:dyDescent="0.25">
      <c r="R2818" s="76" t="s">
        <v>5626</v>
      </c>
      <c r="S2818" s="76" t="s">
        <v>552</v>
      </c>
      <c r="T2818" s="76" t="s">
        <v>566</v>
      </c>
    </row>
    <row r="2819" spans="18:20" x14ac:dyDescent="0.25">
      <c r="R2819" s="76" t="s">
        <v>5627</v>
      </c>
      <c r="S2819" s="76" t="s">
        <v>552</v>
      </c>
      <c r="T2819" s="76" t="s">
        <v>566</v>
      </c>
    </row>
    <row r="2820" spans="18:20" x14ac:dyDescent="0.25">
      <c r="R2820" s="76" t="s">
        <v>5628</v>
      </c>
      <c r="S2820" s="76" t="s">
        <v>552</v>
      </c>
      <c r="T2820" s="76" t="s">
        <v>566</v>
      </c>
    </row>
    <row r="2821" spans="18:20" x14ac:dyDescent="0.25">
      <c r="R2821" s="76" t="s">
        <v>5629</v>
      </c>
      <c r="S2821" s="76" t="s">
        <v>552</v>
      </c>
      <c r="T2821" s="76" t="s">
        <v>566</v>
      </c>
    </row>
    <row r="2822" spans="18:20" x14ac:dyDescent="0.25">
      <c r="R2822" s="76" t="s">
        <v>5630</v>
      </c>
      <c r="S2822" s="76" t="s">
        <v>552</v>
      </c>
      <c r="T2822" s="76" t="s">
        <v>566</v>
      </c>
    </row>
    <row r="2823" spans="18:20" x14ac:dyDescent="0.25">
      <c r="R2823" s="76" t="s">
        <v>5631</v>
      </c>
      <c r="S2823" s="76" t="s">
        <v>552</v>
      </c>
      <c r="T2823" s="76" t="s">
        <v>566</v>
      </c>
    </row>
    <row r="2824" spans="18:20" x14ac:dyDescent="0.25">
      <c r="R2824" s="76" t="s">
        <v>5632</v>
      </c>
      <c r="S2824" s="76" t="s">
        <v>552</v>
      </c>
      <c r="T2824" s="76" t="s">
        <v>566</v>
      </c>
    </row>
    <row r="2825" spans="18:20" x14ac:dyDescent="0.25">
      <c r="R2825" s="76" t="s">
        <v>5633</v>
      </c>
      <c r="S2825" s="76" t="s">
        <v>552</v>
      </c>
      <c r="T2825" s="76" t="s">
        <v>566</v>
      </c>
    </row>
    <row r="2826" spans="18:20" x14ac:dyDescent="0.25">
      <c r="R2826" s="76" t="s">
        <v>5634</v>
      </c>
      <c r="S2826" s="76" t="s">
        <v>552</v>
      </c>
      <c r="T2826" s="76" t="s">
        <v>566</v>
      </c>
    </row>
    <row r="2827" spans="18:20" x14ac:dyDescent="0.25">
      <c r="R2827" s="76" t="s">
        <v>5635</v>
      </c>
      <c r="S2827" s="76" t="s">
        <v>552</v>
      </c>
      <c r="T2827" s="76" t="s">
        <v>566</v>
      </c>
    </row>
    <row r="2828" spans="18:20" x14ac:dyDescent="0.25">
      <c r="R2828" s="76" t="s">
        <v>5636</v>
      </c>
      <c r="S2828" s="76" t="s">
        <v>552</v>
      </c>
      <c r="T2828" s="76" t="s">
        <v>566</v>
      </c>
    </row>
    <row r="2829" spans="18:20" x14ac:dyDescent="0.25">
      <c r="R2829" s="76" t="s">
        <v>5637</v>
      </c>
      <c r="S2829" s="76" t="s">
        <v>552</v>
      </c>
      <c r="T2829" s="76" t="s">
        <v>566</v>
      </c>
    </row>
    <row r="2830" spans="18:20" x14ac:dyDescent="0.25">
      <c r="R2830" s="76" t="s">
        <v>5638</v>
      </c>
      <c r="S2830" s="76" t="s">
        <v>552</v>
      </c>
      <c r="T2830" s="76" t="s">
        <v>566</v>
      </c>
    </row>
    <row r="2831" spans="18:20" x14ac:dyDescent="0.25">
      <c r="R2831" s="76" t="s">
        <v>5639</v>
      </c>
      <c r="S2831" s="76" t="s">
        <v>552</v>
      </c>
      <c r="T2831" s="76" t="s">
        <v>566</v>
      </c>
    </row>
    <row r="2832" spans="18:20" x14ac:dyDescent="0.25">
      <c r="R2832" s="76" t="s">
        <v>5640</v>
      </c>
      <c r="S2832" s="76" t="s">
        <v>552</v>
      </c>
      <c r="T2832" s="76" t="s">
        <v>566</v>
      </c>
    </row>
    <row r="2833" spans="18:20" x14ac:dyDescent="0.25">
      <c r="R2833" s="76" t="s">
        <v>5641</v>
      </c>
      <c r="S2833" s="76" t="s">
        <v>552</v>
      </c>
      <c r="T2833" s="76" t="s">
        <v>566</v>
      </c>
    </row>
    <row r="2834" spans="18:20" x14ac:dyDescent="0.25">
      <c r="R2834" s="76" t="s">
        <v>5642</v>
      </c>
      <c r="S2834" s="76" t="s">
        <v>552</v>
      </c>
      <c r="T2834" s="76" t="s">
        <v>566</v>
      </c>
    </row>
    <row r="2835" spans="18:20" x14ac:dyDescent="0.25">
      <c r="R2835" s="76" t="s">
        <v>5643</v>
      </c>
      <c r="S2835" s="76" t="s">
        <v>552</v>
      </c>
      <c r="T2835" s="76" t="s">
        <v>566</v>
      </c>
    </row>
    <row r="2836" spans="18:20" x14ac:dyDescent="0.25">
      <c r="R2836" s="76" t="s">
        <v>5644</v>
      </c>
      <c r="S2836" s="76" t="s">
        <v>552</v>
      </c>
      <c r="T2836" s="76" t="s">
        <v>566</v>
      </c>
    </row>
    <row r="2837" spans="18:20" x14ac:dyDescent="0.25">
      <c r="R2837" s="76" t="s">
        <v>5645</v>
      </c>
      <c r="S2837" s="76" t="s">
        <v>552</v>
      </c>
      <c r="T2837" s="76" t="s">
        <v>566</v>
      </c>
    </row>
    <row r="2838" spans="18:20" x14ac:dyDescent="0.25">
      <c r="R2838" s="76" t="s">
        <v>5646</v>
      </c>
      <c r="S2838" s="76" t="s">
        <v>552</v>
      </c>
      <c r="T2838" s="76" t="s">
        <v>566</v>
      </c>
    </row>
    <row r="2839" spans="18:20" x14ac:dyDescent="0.25">
      <c r="R2839" s="76" t="s">
        <v>5647</v>
      </c>
      <c r="S2839" s="76" t="s">
        <v>552</v>
      </c>
      <c r="T2839" s="76" t="s">
        <v>566</v>
      </c>
    </row>
    <row r="2840" spans="18:20" x14ac:dyDescent="0.25">
      <c r="R2840" s="76" t="s">
        <v>5648</v>
      </c>
      <c r="S2840" s="76" t="s">
        <v>552</v>
      </c>
      <c r="T2840" s="76" t="s">
        <v>566</v>
      </c>
    </row>
    <row r="2841" spans="18:20" x14ac:dyDescent="0.25">
      <c r="R2841" s="76" t="s">
        <v>5649</v>
      </c>
      <c r="S2841" s="76" t="s">
        <v>552</v>
      </c>
      <c r="T2841" s="76" t="s">
        <v>566</v>
      </c>
    </row>
    <row r="2842" spans="18:20" x14ac:dyDescent="0.25">
      <c r="R2842" s="76" t="s">
        <v>5650</v>
      </c>
      <c r="S2842" s="76" t="s">
        <v>552</v>
      </c>
      <c r="T2842" s="76" t="s">
        <v>566</v>
      </c>
    </row>
    <row r="2843" spans="18:20" x14ac:dyDescent="0.25">
      <c r="R2843" s="76" t="s">
        <v>5651</v>
      </c>
      <c r="S2843" s="76" t="s">
        <v>552</v>
      </c>
      <c r="T2843" s="76" t="s">
        <v>566</v>
      </c>
    </row>
    <row r="2844" spans="18:20" x14ac:dyDescent="0.25">
      <c r="R2844" s="76" t="s">
        <v>5652</v>
      </c>
      <c r="S2844" s="76" t="s">
        <v>552</v>
      </c>
      <c r="T2844" s="76" t="s">
        <v>566</v>
      </c>
    </row>
    <row r="2845" spans="18:20" x14ac:dyDescent="0.25">
      <c r="R2845" s="76" t="s">
        <v>5653</v>
      </c>
      <c r="S2845" s="76" t="s">
        <v>552</v>
      </c>
      <c r="T2845" s="76" t="s">
        <v>566</v>
      </c>
    </row>
    <row r="2846" spans="18:20" x14ac:dyDescent="0.25">
      <c r="R2846" s="76" t="s">
        <v>5654</v>
      </c>
      <c r="S2846" s="76" t="s">
        <v>552</v>
      </c>
      <c r="T2846" s="76" t="s">
        <v>566</v>
      </c>
    </row>
    <row r="2847" spans="18:20" x14ac:dyDescent="0.25">
      <c r="R2847" s="76" t="s">
        <v>5655</v>
      </c>
      <c r="S2847" s="76" t="s">
        <v>552</v>
      </c>
      <c r="T2847" s="76" t="s">
        <v>566</v>
      </c>
    </row>
    <row r="2848" spans="18:20" x14ac:dyDescent="0.25">
      <c r="R2848" s="76" t="s">
        <v>5656</v>
      </c>
      <c r="S2848" s="76" t="s">
        <v>552</v>
      </c>
      <c r="T2848" s="76" t="s">
        <v>566</v>
      </c>
    </row>
    <row r="2849" spans="18:20" x14ac:dyDescent="0.25">
      <c r="R2849" s="76" t="s">
        <v>5657</v>
      </c>
      <c r="S2849" s="76" t="s">
        <v>552</v>
      </c>
      <c r="T2849" s="76" t="s">
        <v>566</v>
      </c>
    </row>
    <row r="2850" spans="18:20" x14ac:dyDescent="0.25">
      <c r="R2850" s="76" t="s">
        <v>5658</v>
      </c>
      <c r="S2850" s="76" t="s">
        <v>552</v>
      </c>
      <c r="T2850" s="76" t="s">
        <v>566</v>
      </c>
    </row>
    <row r="2851" spans="18:20" x14ac:dyDescent="0.25">
      <c r="R2851" s="76" t="s">
        <v>5659</v>
      </c>
      <c r="S2851" s="76" t="s">
        <v>552</v>
      </c>
      <c r="T2851" s="76" t="s">
        <v>566</v>
      </c>
    </row>
    <row r="2852" spans="18:20" x14ac:dyDescent="0.25">
      <c r="R2852" s="76" t="s">
        <v>5660</v>
      </c>
      <c r="S2852" s="76" t="s">
        <v>552</v>
      </c>
      <c r="T2852" s="76" t="s">
        <v>566</v>
      </c>
    </row>
    <row r="2853" spans="18:20" x14ac:dyDescent="0.25">
      <c r="R2853" s="76" t="s">
        <v>5661</v>
      </c>
      <c r="S2853" s="76" t="s">
        <v>552</v>
      </c>
      <c r="T2853" s="76" t="s">
        <v>566</v>
      </c>
    </row>
    <row r="2854" spans="18:20" x14ac:dyDescent="0.25">
      <c r="R2854" s="76" t="s">
        <v>5662</v>
      </c>
      <c r="S2854" s="76" t="s">
        <v>552</v>
      </c>
      <c r="T2854" s="76" t="s">
        <v>566</v>
      </c>
    </row>
    <row r="2855" spans="18:20" x14ac:dyDescent="0.25">
      <c r="R2855" s="76" t="s">
        <v>5663</v>
      </c>
      <c r="S2855" s="76" t="s">
        <v>552</v>
      </c>
      <c r="T2855" s="76" t="s">
        <v>566</v>
      </c>
    </row>
    <row r="2856" spans="18:20" x14ac:dyDescent="0.25">
      <c r="R2856" s="76" t="s">
        <v>5664</v>
      </c>
      <c r="S2856" s="76" t="s">
        <v>552</v>
      </c>
      <c r="T2856" s="76" t="s">
        <v>566</v>
      </c>
    </row>
    <row r="2857" spans="18:20" x14ac:dyDescent="0.25">
      <c r="R2857" s="76" t="s">
        <v>5665</v>
      </c>
      <c r="S2857" s="76" t="s">
        <v>552</v>
      </c>
      <c r="T2857" s="76" t="s">
        <v>566</v>
      </c>
    </row>
    <row r="2858" spans="18:20" x14ac:dyDescent="0.25">
      <c r="R2858" s="76" t="s">
        <v>5666</v>
      </c>
      <c r="S2858" s="76" t="s">
        <v>552</v>
      </c>
      <c r="T2858" s="76" t="s">
        <v>566</v>
      </c>
    </row>
    <row r="2859" spans="18:20" x14ac:dyDescent="0.25">
      <c r="R2859" s="76" t="s">
        <v>5667</v>
      </c>
      <c r="S2859" s="76" t="s">
        <v>552</v>
      </c>
      <c r="T2859" s="76" t="s">
        <v>566</v>
      </c>
    </row>
    <row r="2860" spans="18:20" x14ac:dyDescent="0.25">
      <c r="R2860" s="76" t="s">
        <v>5668</v>
      </c>
      <c r="S2860" s="76" t="s">
        <v>552</v>
      </c>
      <c r="T2860" s="76" t="s">
        <v>566</v>
      </c>
    </row>
    <row r="2861" spans="18:20" x14ac:dyDescent="0.25">
      <c r="R2861" s="76" t="s">
        <v>5669</v>
      </c>
      <c r="S2861" s="76" t="s">
        <v>552</v>
      </c>
      <c r="T2861" s="76" t="s">
        <v>566</v>
      </c>
    </row>
    <row r="2862" spans="18:20" x14ac:dyDescent="0.25">
      <c r="R2862" s="76" t="s">
        <v>5670</v>
      </c>
      <c r="S2862" s="76" t="s">
        <v>552</v>
      </c>
      <c r="T2862" s="76" t="s">
        <v>566</v>
      </c>
    </row>
    <row r="2863" spans="18:20" x14ac:dyDescent="0.25">
      <c r="R2863" s="76" t="s">
        <v>5671</v>
      </c>
      <c r="S2863" s="76" t="s">
        <v>552</v>
      </c>
      <c r="T2863" s="76" t="s">
        <v>566</v>
      </c>
    </row>
    <row r="2864" spans="18:20" x14ac:dyDescent="0.25">
      <c r="R2864" s="76" t="s">
        <v>5672</v>
      </c>
      <c r="S2864" s="76" t="s">
        <v>552</v>
      </c>
      <c r="T2864" s="76" t="s">
        <v>566</v>
      </c>
    </row>
    <row r="2865" spans="18:20" x14ac:dyDescent="0.25">
      <c r="R2865" s="76" t="s">
        <v>5673</v>
      </c>
      <c r="S2865" s="76" t="s">
        <v>552</v>
      </c>
      <c r="T2865" s="76" t="s">
        <v>566</v>
      </c>
    </row>
    <row r="2866" spans="18:20" x14ac:dyDescent="0.25">
      <c r="R2866" s="76" t="s">
        <v>5674</v>
      </c>
      <c r="S2866" s="76" t="s">
        <v>552</v>
      </c>
      <c r="T2866" s="76" t="s">
        <v>566</v>
      </c>
    </row>
    <row r="2867" spans="18:20" x14ac:dyDescent="0.25">
      <c r="R2867" s="76" t="s">
        <v>5675</v>
      </c>
      <c r="S2867" s="76" t="s">
        <v>552</v>
      </c>
      <c r="T2867" s="76" t="s">
        <v>566</v>
      </c>
    </row>
    <row r="2868" spans="18:20" x14ac:dyDescent="0.25">
      <c r="R2868" s="76" t="s">
        <v>5676</v>
      </c>
      <c r="S2868" s="76" t="s">
        <v>552</v>
      </c>
      <c r="T2868" s="76" t="s">
        <v>566</v>
      </c>
    </row>
    <row r="2869" spans="18:20" x14ac:dyDescent="0.25">
      <c r="R2869" s="76" t="s">
        <v>5677</v>
      </c>
      <c r="S2869" s="76" t="s">
        <v>552</v>
      </c>
      <c r="T2869" s="76" t="s">
        <v>566</v>
      </c>
    </row>
    <row r="2870" spans="18:20" x14ac:dyDescent="0.25">
      <c r="R2870" s="76" t="s">
        <v>5678</v>
      </c>
      <c r="S2870" s="76" t="s">
        <v>552</v>
      </c>
      <c r="T2870" s="76" t="s">
        <v>566</v>
      </c>
    </row>
    <row r="2871" spans="18:20" x14ac:dyDescent="0.25">
      <c r="R2871" s="76" t="s">
        <v>5679</v>
      </c>
      <c r="S2871" s="76" t="s">
        <v>552</v>
      </c>
      <c r="T2871" s="76" t="s">
        <v>566</v>
      </c>
    </row>
    <row r="2872" spans="18:20" x14ac:dyDescent="0.25">
      <c r="R2872" s="76" t="s">
        <v>5680</v>
      </c>
      <c r="S2872" s="76" t="s">
        <v>552</v>
      </c>
      <c r="T2872" s="76" t="s">
        <v>566</v>
      </c>
    </row>
    <row r="2873" spans="18:20" x14ac:dyDescent="0.25">
      <c r="R2873" s="76" t="s">
        <v>5681</v>
      </c>
      <c r="S2873" s="76" t="s">
        <v>552</v>
      </c>
      <c r="T2873" s="76" t="s">
        <v>566</v>
      </c>
    </row>
    <row r="2874" spans="18:20" x14ac:dyDescent="0.25">
      <c r="R2874" s="76" t="s">
        <v>5682</v>
      </c>
      <c r="S2874" s="76" t="s">
        <v>552</v>
      </c>
      <c r="T2874" s="76" t="s">
        <v>566</v>
      </c>
    </row>
    <row r="2875" spans="18:20" x14ac:dyDescent="0.25">
      <c r="R2875" s="76" t="s">
        <v>5683</v>
      </c>
      <c r="S2875" s="76" t="s">
        <v>552</v>
      </c>
      <c r="T2875" s="76" t="s">
        <v>566</v>
      </c>
    </row>
    <row r="2876" spans="18:20" x14ac:dyDescent="0.25">
      <c r="R2876" s="76" t="s">
        <v>5684</v>
      </c>
      <c r="S2876" s="76" t="s">
        <v>552</v>
      </c>
      <c r="T2876" s="76" t="s">
        <v>566</v>
      </c>
    </row>
    <row r="2877" spans="18:20" x14ac:dyDescent="0.25">
      <c r="R2877" s="76" t="s">
        <v>5685</v>
      </c>
      <c r="S2877" s="76" t="s">
        <v>552</v>
      </c>
      <c r="T2877" s="76" t="s">
        <v>566</v>
      </c>
    </row>
    <row r="2878" spans="18:20" x14ac:dyDescent="0.25">
      <c r="R2878" s="76" t="s">
        <v>5686</v>
      </c>
      <c r="S2878" s="76" t="s">
        <v>552</v>
      </c>
      <c r="T2878" s="76" t="s">
        <v>566</v>
      </c>
    </row>
    <row r="2879" spans="18:20" x14ac:dyDescent="0.25">
      <c r="R2879" s="76" t="s">
        <v>5687</v>
      </c>
      <c r="S2879" s="76" t="s">
        <v>552</v>
      </c>
      <c r="T2879" s="76" t="s">
        <v>566</v>
      </c>
    </row>
    <row r="2880" spans="18:20" x14ac:dyDescent="0.25">
      <c r="R2880" s="76" t="s">
        <v>5688</v>
      </c>
      <c r="S2880" s="76" t="s">
        <v>552</v>
      </c>
      <c r="T2880" s="76" t="s">
        <v>566</v>
      </c>
    </row>
    <row r="2881" spans="18:20" x14ac:dyDescent="0.25">
      <c r="R2881" s="76" t="s">
        <v>5689</v>
      </c>
      <c r="S2881" s="76" t="s">
        <v>552</v>
      </c>
      <c r="T2881" s="76" t="s">
        <v>566</v>
      </c>
    </row>
    <row r="2882" spans="18:20" x14ac:dyDescent="0.25">
      <c r="R2882" s="76" t="s">
        <v>5690</v>
      </c>
      <c r="S2882" s="76" t="s">
        <v>552</v>
      </c>
      <c r="T2882" s="76" t="s">
        <v>566</v>
      </c>
    </row>
    <row r="2883" spans="18:20" x14ac:dyDescent="0.25">
      <c r="R2883" s="76" t="s">
        <v>5691</v>
      </c>
      <c r="S2883" s="76" t="s">
        <v>552</v>
      </c>
      <c r="T2883" s="76" t="s">
        <v>566</v>
      </c>
    </row>
    <row r="2884" spans="18:20" x14ac:dyDescent="0.25">
      <c r="R2884" s="76" t="s">
        <v>5692</v>
      </c>
      <c r="S2884" s="76" t="s">
        <v>552</v>
      </c>
      <c r="T2884" s="76" t="s">
        <v>566</v>
      </c>
    </row>
    <row r="2885" spans="18:20" x14ac:dyDescent="0.25">
      <c r="R2885" s="76" t="s">
        <v>5693</v>
      </c>
      <c r="S2885" s="76" t="s">
        <v>552</v>
      </c>
      <c r="T2885" s="76" t="s">
        <v>566</v>
      </c>
    </row>
    <row r="2886" spans="18:20" x14ac:dyDescent="0.25">
      <c r="R2886" s="76" t="s">
        <v>5694</v>
      </c>
      <c r="S2886" s="76" t="s">
        <v>552</v>
      </c>
      <c r="T2886" s="76" t="s">
        <v>566</v>
      </c>
    </row>
    <row r="2887" spans="18:20" x14ac:dyDescent="0.25">
      <c r="R2887" s="76" t="s">
        <v>5695</v>
      </c>
      <c r="S2887" s="76" t="s">
        <v>552</v>
      </c>
      <c r="T2887" s="76" t="s">
        <v>566</v>
      </c>
    </row>
    <row r="2888" spans="18:20" x14ac:dyDescent="0.25">
      <c r="R2888" s="76" t="s">
        <v>5696</v>
      </c>
      <c r="S2888" s="76" t="s">
        <v>552</v>
      </c>
      <c r="T2888" s="76" t="s">
        <v>566</v>
      </c>
    </row>
    <row r="2889" spans="18:20" x14ac:dyDescent="0.25">
      <c r="R2889" s="76" t="s">
        <v>5697</v>
      </c>
      <c r="S2889" s="76" t="s">
        <v>552</v>
      </c>
      <c r="T2889" s="76" t="s">
        <v>566</v>
      </c>
    </row>
    <row r="2890" spans="18:20" x14ac:dyDescent="0.25">
      <c r="R2890" s="76" t="s">
        <v>5698</v>
      </c>
      <c r="S2890" s="76" t="s">
        <v>552</v>
      </c>
      <c r="T2890" s="76" t="s">
        <v>566</v>
      </c>
    </row>
    <row r="2891" spans="18:20" x14ac:dyDescent="0.25">
      <c r="R2891" s="76" t="s">
        <v>5699</v>
      </c>
      <c r="S2891" s="76" t="s">
        <v>552</v>
      </c>
      <c r="T2891" s="76" t="s">
        <v>566</v>
      </c>
    </row>
    <row r="2892" spans="18:20" x14ac:dyDescent="0.25">
      <c r="R2892" s="76" t="s">
        <v>5700</v>
      </c>
      <c r="S2892" s="76" t="s">
        <v>552</v>
      </c>
      <c r="T2892" s="76" t="s">
        <v>566</v>
      </c>
    </row>
    <row r="2893" spans="18:20" x14ac:dyDescent="0.25">
      <c r="R2893" s="76" t="s">
        <v>5701</v>
      </c>
      <c r="S2893" s="76" t="s">
        <v>552</v>
      </c>
      <c r="T2893" s="76" t="s">
        <v>566</v>
      </c>
    </row>
    <row r="2894" spans="18:20" x14ac:dyDescent="0.25">
      <c r="R2894" s="76" t="s">
        <v>5702</v>
      </c>
      <c r="S2894" s="76" t="s">
        <v>552</v>
      </c>
      <c r="T2894" s="76" t="s">
        <v>566</v>
      </c>
    </row>
    <row r="2895" spans="18:20" x14ac:dyDescent="0.25">
      <c r="R2895" s="76" t="s">
        <v>5703</v>
      </c>
      <c r="S2895" s="76" t="s">
        <v>552</v>
      </c>
      <c r="T2895" s="76" t="s">
        <v>566</v>
      </c>
    </row>
    <row r="2896" spans="18:20" x14ac:dyDescent="0.25">
      <c r="R2896" s="76" t="s">
        <v>5704</v>
      </c>
      <c r="S2896" s="76" t="s">
        <v>552</v>
      </c>
      <c r="T2896" s="76" t="s">
        <v>566</v>
      </c>
    </row>
    <row r="2897" spans="18:20" x14ac:dyDescent="0.25">
      <c r="R2897" s="76" t="s">
        <v>5705</v>
      </c>
      <c r="S2897" s="76" t="s">
        <v>552</v>
      </c>
      <c r="T2897" s="76" t="s">
        <v>566</v>
      </c>
    </row>
    <row r="2898" spans="18:20" x14ac:dyDescent="0.25">
      <c r="R2898" s="76" t="s">
        <v>5706</v>
      </c>
      <c r="S2898" s="76" t="s">
        <v>552</v>
      </c>
      <c r="T2898" s="76" t="s">
        <v>566</v>
      </c>
    </row>
    <row r="2899" spans="18:20" x14ac:dyDescent="0.25">
      <c r="R2899" s="76" t="s">
        <v>5707</v>
      </c>
      <c r="S2899" s="76" t="s">
        <v>552</v>
      </c>
      <c r="T2899" s="76" t="s">
        <v>566</v>
      </c>
    </row>
    <row r="2900" spans="18:20" x14ac:dyDescent="0.25">
      <c r="R2900" s="76" t="s">
        <v>5708</v>
      </c>
      <c r="S2900" s="76" t="s">
        <v>552</v>
      </c>
      <c r="T2900" s="76" t="s">
        <v>566</v>
      </c>
    </row>
    <row r="2901" spans="18:20" x14ac:dyDescent="0.25">
      <c r="R2901" s="76" t="s">
        <v>5709</v>
      </c>
      <c r="S2901" s="76" t="s">
        <v>552</v>
      </c>
      <c r="T2901" s="76" t="s">
        <v>566</v>
      </c>
    </row>
    <row r="2902" spans="18:20" x14ac:dyDescent="0.25">
      <c r="R2902" s="76" t="s">
        <v>5710</v>
      </c>
      <c r="S2902" s="76" t="s">
        <v>552</v>
      </c>
      <c r="T2902" s="76" t="s">
        <v>566</v>
      </c>
    </row>
    <row r="2903" spans="18:20" x14ac:dyDescent="0.25">
      <c r="R2903" s="76" t="s">
        <v>5711</v>
      </c>
      <c r="S2903" s="76" t="s">
        <v>552</v>
      </c>
      <c r="T2903" s="76" t="s">
        <v>566</v>
      </c>
    </row>
    <row r="2904" spans="18:20" x14ac:dyDescent="0.25">
      <c r="R2904" s="76" t="s">
        <v>5712</v>
      </c>
      <c r="S2904" s="76" t="s">
        <v>552</v>
      </c>
      <c r="T2904" s="76" t="s">
        <v>566</v>
      </c>
    </row>
    <row r="2905" spans="18:20" x14ac:dyDescent="0.25">
      <c r="R2905" s="76" t="s">
        <v>5713</v>
      </c>
      <c r="S2905" s="76" t="s">
        <v>552</v>
      </c>
      <c r="T2905" s="76" t="s">
        <v>566</v>
      </c>
    </row>
    <row r="2906" spans="18:20" x14ac:dyDescent="0.25">
      <c r="R2906" s="76" t="s">
        <v>5714</v>
      </c>
      <c r="S2906" s="76" t="s">
        <v>552</v>
      </c>
      <c r="T2906" s="76" t="s">
        <v>566</v>
      </c>
    </row>
    <row r="2907" spans="18:20" x14ac:dyDescent="0.25">
      <c r="R2907" s="76" t="s">
        <v>5715</v>
      </c>
      <c r="S2907" s="76" t="s">
        <v>552</v>
      </c>
      <c r="T2907" s="76" t="s">
        <v>566</v>
      </c>
    </row>
    <row r="2908" spans="18:20" x14ac:dyDescent="0.25">
      <c r="R2908" s="76" t="s">
        <v>5716</v>
      </c>
      <c r="S2908" s="76" t="s">
        <v>552</v>
      </c>
      <c r="T2908" s="76" t="s">
        <v>566</v>
      </c>
    </row>
    <row r="2909" spans="18:20" x14ac:dyDescent="0.25">
      <c r="R2909" s="76" t="s">
        <v>5717</v>
      </c>
      <c r="S2909" s="76" t="s">
        <v>552</v>
      </c>
      <c r="T2909" s="76" t="s">
        <v>566</v>
      </c>
    </row>
    <row r="2910" spans="18:20" x14ac:dyDescent="0.25">
      <c r="R2910" s="76" t="s">
        <v>5718</v>
      </c>
      <c r="S2910" s="76" t="s">
        <v>552</v>
      </c>
      <c r="T2910" s="76" t="s">
        <v>566</v>
      </c>
    </row>
    <row r="2911" spans="18:20" x14ac:dyDescent="0.25">
      <c r="R2911" s="76" t="s">
        <v>5719</v>
      </c>
      <c r="S2911" s="76" t="s">
        <v>552</v>
      </c>
      <c r="T2911" s="76" t="s">
        <v>566</v>
      </c>
    </row>
    <row r="2912" spans="18:20" x14ac:dyDescent="0.25">
      <c r="R2912" s="76" t="s">
        <v>5720</v>
      </c>
      <c r="S2912" s="76" t="s">
        <v>552</v>
      </c>
      <c r="T2912" s="76" t="s">
        <v>566</v>
      </c>
    </row>
    <row r="2913" spans="18:20" x14ac:dyDescent="0.25">
      <c r="R2913" s="76" t="s">
        <v>5721</v>
      </c>
      <c r="S2913" s="76" t="s">
        <v>552</v>
      </c>
      <c r="T2913" s="76" t="s">
        <v>566</v>
      </c>
    </row>
    <row r="2914" spans="18:20" x14ac:dyDescent="0.25">
      <c r="R2914" s="76" t="s">
        <v>5722</v>
      </c>
      <c r="S2914" s="76" t="s">
        <v>552</v>
      </c>
      <c r="T2914" s="76" t="s">
        <v>566</v>
      </c>
    </row>
    <row r="2915" spans="18:20" x14ac:dyDescent="0.25">
      <c r="R2915" s="76" t="s">
        <v>5723</v>
      </c>
      <c r="S2915" s="76" t="s">
        <v>552</v>
      </c>
      <c r="T2915" s="76" t="s">
        <v>566</v>
      </c>
    </row>
    <row r="2916" spans="18:20" x14ac:dyDescent="0.25">
      <c r="R2916" s="76" t="s">
        <v>5724</v>
      </c>
      <c r="S2916" s="76" t="s">
        <v>552</v>
      </c>
      <c r="T2916" s="76" t="s">
        <v>566</v>
      </c>
    </row>
    <row r="2917" spans="18:20" x14ac:dyDescent="0.25">
      <c r="R2917" s="76" t="s">
        <v>5725</v>
      </c>
      <c r="S2917" s="76" t="s">
        <v>552</v>
      </c>
      <c r="T2917" s="76" t="s">
        <v>566</v>
      </c>
    </row>
    <row r="2918" spans="18:20" x14ac:dyDescent="0.25">
      <c r="R2918" s="76" t="s">
        <v>5726</v>
      </c>
      <c r="S2918" s="76" t="s">
        <v>552</v>
      </c>
      <c r="T2918" s="76" t="s">
        <v>566</v>
      </c>
    </row>
    <row r="2919" spans="18:20" x14ac:dyDescent="0.25">
      <c r="R2919" s="76" t="s">
        <v>5727</v>
      </c>
      <c r="S2919" s="76" t="s">
        <v>552</v>
      </c>
      <c r="T2919" s="76" t="s">
        <v>566</v>
      </c>
    </row>
    <row r="2920" spans="18:20" x14ac:dyDescent="0.25">
      <c r="R2920" s="76" t="s">
        <v>5728</v>
      </c>
      <c r="S2920" s="76" t="s">
        <v>552</v>
      </c>
      <c r="T2920" s="76" t="s">
        <v>566</v>
      </c>
    </row>
    <row r="2921" spans="18:20" x14ac:dyDescent="0.25">
      <c r="R2921" s="76" t="s">
        <v>5729</v>
      </c>
      <c r="S2921" s="76" t="s">
        <v>552</v>
      </c>
      <c r="T2921" s="76" t="s">
        <v>566</v>
      </c>
    </row>
    <row r="2922" spans="18:20" x14ac:dyDescent="0.25">
      <c r="R2922" s="76" t="s">
        <v>5730</v>
      </c>
      <c r="S2922" s="76" t="s">
        <v>552</v>
      </c>
      <c r="T2922" s="76" t="s">
        <v>566</v>
      </c>
    </row>
    <row r="2923" spans="18:20" x14ac:dyDescent="0.25">
      <c r="R2923" s="76" t="s">
        <v>5731</v>
      </c>
      <c r="S2923" s="76" t="s">
        <v>552</v>
      </c>
      <c r="T2923" s="76" t="s">
        <v>566</v>
      </c>
    </row>
    <row r="2924" spans="18:20" x14ac:dyDescent="0.25">
      <c r="R2924" s="76" t="s">
        <v>5732</v>
      </c>
      <c r="S2924" s="76" t="s">
        <v>552</v>
      </c>
      <c r="T2924" s="76" t="s">
        <v>566</v>
      </c>
    </row>
    <row r="2925" spans="18:20" x14ac:dyDescent="0.25">
      <c r="R2925" s="76" t="s">
        <v>5733</v>
      </c>
      <c r="S2925" s="76" t="s">
        <v>552</v>
      </c>
      <c r="T2925" s="76" t="s">
        <v>566</v>
      </c>
    </row>
    <row r="2926" spans="18:20" x14ac:dyDescent="0.25">
      <c r="R2926" s="76" t="s">
        <v>5734</v>
      </c>
      <c r="S2926" s="76" t="s">
        <v>552</v>
      </c>
      <c r="T2926" s="76" t="s">
        <v>566</v>
      </c>
    </row>
    <row r="2927" spans="18:20" x14ac:dyDescent="0.25">
      <c r="R2927" s="76" t="s">
        <v>5735</v>
      </c>
      <c r="S2927" s="76" t="s">
        <v>552</v>
      </c>
      <c r="T2927" s="76" t="s">
        <v>566</v>
      </c>
    </row>
    <row r="2928" spans="18:20" x14ac:dyDescent="0.25">
      <c r="R2928" s="76" t="s">
        <v>5736</v>
      </c>
      <c r="S2928" s="76" t="s">
        <v>552</v>
      </c>
      <c r="T2928" s="76" t="s">
        <v>566</v>
      </c>
    </row>
    <row r="2929" spans="18:20" x14ac:dyDescent="0.25">
      <c r="R2929" s="76" t="s">
        <v>5737</v>
      </c>
      <c r="S2929" s="76" t="s">
        <v>552</v>
      </c>
      <c r="T2929" s="76" t="s">
        <v>566</v>
      </c>
    </row>
    <row r="2930" spans="18:20" x14ac:dyDescent="0.25">
      <c r="R2930" s="76" t="s">
        <v>5738</v>
      </c>
      <c r="S2930" s="76" t="s">
        <v>552</v>
      </c>
      <c r="T2930" s="76" t="s">
        <v>566</v>
      </c>
    </row>
    <row r="2931" spans="18:20" x14ac:dyDescent="0.25">
      <c r="R2931" s="76" t="s">
        <v>5739</v>
      </c>
      <c r="S2931" s="76" t="s">
        <v>552</v>
      </c>
      <c r="T2931" s="76" t="s">
        <v>566</v>
      </c>
    </row>
    <row r="2932" spans="18:20" x14ac:dyDescent="0.25">
      <c r="R2932" s="76" t="s">
        <v>5740</v>
      </c>
      <c r="S2932" s="76" t="s">
        <v>552</v>
      </c>
      <c r="T2932" s="76" t="s">
        <v>566</v>
      </c>
    </row>
    <row r="2933" spans="18:20" x14ac:dyDescent="0.25">
      <c r="R2933" s="76" t="s">
        <v>5741</v>
      </c>
      <c r="S2933" s="76" t="s">
        <v>552</v>
      </c>
      <c r="T2933" s="76" t="s">
        <v>566</v>
      </c>
    </row>
    <row r="2934" spans="18:20" x14ac:dyDescent="0.25">
      <c r="R2934" s="76" t="s">
        <v>5742</v>
      </c>
      <c r="S2934" s="76" t="s">
        <v>552</v>
      </c>
      <c r="T2934" s="76" t="s">
        <v>566</v>
      </c>
    </row>
    <row r="2935" spans="18:20" x14ac:dyDescent="0.25">
      <c r="R2935" s="76" t="s">
        <v>5743</v>
      </c>
      <c r="S2935" s="76" t="s">
        <v>552</v>
      </c>
      <c r="T2935" s="76" t="s">
        <v>566</v>
      </c>
    </row>
    <row r="2936" spans="18:20" x14ac:dyDescent="0.25">
      <c r="R2936" s="76" t="s">
        <v>5744</v>
      </c>
      <c r="S2936" s="76" t="s">
        <v>552</v>
      </c>
      <c r="T2936" s="76" t="s">
        <v>566</v>
      </c>
    </row>
    <row r="2937" spans="18:20" x14ac:dyDescent="0.25">
      <c r="R2937" s="76" t="s">
        <v>5745</v>
      </c>
      <c r="S2937" s="76" t="s">
        <v>552</v>
      </c>
      <c r="T2937" s="76" t="s">
        <v>566</v>
      </c>
    </row>
    <row r="2938" spans="18:20" x14ac:dyDescent="0.25">
      <c r="R2938" s="76" t="s">
        <v>5746</v>
      </c>
      <c r="S2938" s="76" t="s">
        <v>552</v>
      </c>
      <c r="T2938" s="76" t="s">
        <v>566</v>
      </c>
    </row>
    <row r="2939" spans="18:20" x14ac:dyDescent="0.25">
      <c r="R2939" s="76" t="s">
        <v>5747</v>
      </c>
      <c r="S2939" s="76" t="s">
        <v>552</v>
      </c>
      <c r="T2939" s="76" t="s">
        <v>566</v>
      </c>
    </row>
    <row r="2940" spans="18:20" x14ac:dyDescent="0.25">
      <c r="R2940" s="76" t="s">
        <v>5748</v>
      </c>
      <c r="S2940" s="76" t="s">
        <v>552</v>
      </c>
      <c r="T2940" s="76" t="s">
        <v>566</v>
      </c>
    </row>
    <row r="2941" spans="18:20" x14ac:dyDescent="0.25">
      <c r="R2941" s="76" t="s">
        <v>5749</v>
      </c>
      <c r="S2941" s="76" t="s">
        <v>552</v>
      </c>
      <c r="T2941" s="76" t="s">
        <v>566</v>
      </c>
    </row>
    <row r="2942" spans="18:20" x14ac:dyDescent="0.25">
      <c r="R2942" s="76" t="s">
        <v>5750</v>
      </c>
      <c r="S2942" s="76" t="s">
        <v>552</v>
      </c>
      <c r="T2942" s="76" t="s">
        <v>566</v>
      </c>
    </row>
    <row r="2943" spans="18:20" x14ac:dyDescent="0.25">
      <c r="R2943" s="76" t="s">
        <v>5751</v>
      </c>
      <c r="S2943" s="76" t="s">
        <v>552</v>
      </c>
      <c r="T2943" s="76" t="s">
        <v>566</v>
      </c>
    </row>
    <row r="2944" spans="18:20" x14ac:dyDescent="0.25">
      <c r="R2944" s="76" t="s">
        <v>5752</v>
      </c>
      <c r="S2944" s="76" t="s">
        <v>552</v>
      </c>
      <c r="T2944" s="76" t="s">
        <v>566</v>
      </c>
    </row>
    <row r="2945" spans="18:20" x14ac:dyDescent="0.25">
      <c r="R2945" s="76" t="s">
        <v>5753</v>
      </c>
      <c r="S2945" s="76" t="s">
        <v>552</v>
      </c>
      <c r="T2945" s="76" t="s">
        <v>566</v>
      </c>
    </row>
    <row r="2946" spans="18:20" x14ac:dyDescent="0.25">
      <c r="R2946" s="76" t="s">
        <v>5754</v>
      </c>
      <c r="S2946" s="76" t="s">
        <v>552</v>
      </c>
      <c r="T2946" s="76" t="s">
        <v>566</v>
      </c>
    </row>
    <row r="2947" spans="18:20" x14ac:dyDescent="0.25">
      <c r="R2947" s="76" t="s">
        <v>5755</v>
      </c>
      <c r="S2947" s="76" t="s">
        <v>552</v>
      </c>
      <c r="T2947" s="76" t="s">
        <v>566</v>
      </c>
    </row>
    <row r="2948" spans="18:20" x14ac:dyDescent="0.25">
      <c r="R2948" s="76" t="s">
        <v>5756</v>
      </c>
      <c r="S2948" s="76" t="s">
        <v>552</v>
      </c>
      <c r="T2948" s="76" t="s">
        <v>566</v>
      </c>
    </row>
    <row r="2949" spans="18:20" x14ac:dyDescent="0.25">
      <c r="R2949" s="76" t="s">
        <v>5757</v>
      </c>
      <c r="S2949" s="76" t="s">
        <v>552</v>
      </c>
      <c r="T2949" s="76" t="s">
        <v>566</v>
      </c>
    </row>
    <row r="2950" spans="18:20" x14ac:dyDescent="0.25">
      <c r="R2950" s="76" t="s">
        <v>5758</v>
      </c>
      <c r="S2950" s="76" t="s">
        <v>552</v>
      </c>
      <c r="T2950" s="76" t="s">
        <v>566</v>
      </c>
    </row>
    <row r="2951" spans="18:20" x14ac:dyDescent="0.25">
      <c r="R2951" s="76" t="s">
        <v>5759</v>
      </c>
      <c r="S2951" s="76" t="s">
        <v>552</v>
      </c>
      <c r="T2951" s="76" t="s">
        <v>566</v>
      </c>
    </row>
    <row r="2952" spans="18:20" x14ac:dyDescent="0.25">
      <c r="R2952" s="76" t="s">
        <v>5760</v>
      </c>
      <c r="S2952" s="76" t="s">
        <v>552</v>
      </c>
      <c r="T2952" s="76" t="s">
        <v>566</v>
      </c>
    </row>
    <row r="2953" spans="18:20" x14ac:dyDescent="0.25">
      <c r="R2953" s="76" t="s">
        <v>5761</v>
      </c>
      <c r="S2953" s="76" t="s">
        <v>552</v>
      </c>
      <c r="T2953" s="76" t="s">
        <v>566</v>
      </c>
    </row>
    <row r="2954" spans="18:20" x14ac:dyDescent="0.25">
      <c r="R2954" s="76" t="s">
        <v>5762</v>
      </c>
      <c r="S2954" s="76" t="s">
        <v>552</v>
      </c>
      <c r="T2954" s="76" t="s">
        <v>566</v>
      </c>
    </row>
    <row r="2955" spans="18:20" x14ac:dyDescent="0.25">
      <c r="R2955" s="76" t="s">
        <v>5763</v>
      </c>
      <c r="S2955" s="76" t="s">
        <v>552</v>
      </c>
      <c r="T2955" s="76" t="s">
        <v>566</v>
      </c>
    </row>
    <row r="2956" spans="18:20" x14ac:dyDescent="0.25">
      <c r="R2956" s="76" t="s">
        <v>5764</v>
      </c>
      <c r="S2956" s="76" t="s">
        <v>552</v>
      </c>
      <c r="T2956" s="76" t="s">
        <v>566</v>
      </c>
    </row>
    <row r="2957" spans="18:20" x14ac:dyDescent="0.25">
      <c r="R2957" s="76" t="s">
        <v>5765</v>
      </c>
      <c r="S2957" s="76" t="s">
        <v>552</v>
      </c>
      <c r="T2957" s="76" t="s">
        <v>566</v>
      </c>
    </row>
    <row r="2958" spans="18:20" x14ac:dyDescent="0.25">
      <c r="R2958" s="76" t="s">
        <v>5766</v>
      </c>
      <c r="S2958" s="76" t="s">
        <v>552</v>
      </c>
      <c r="T2958" s="76" t="s">
        <v>566</v>
      </c>
    </row>
    <row r="2959" spans="18:20" x14ac:dyDescent="0.25">
      <c r="R2959" s="76" t="s">
        <v>5767</v>
      </c>
      <c r="S2959" s="76" t="s">
        <v>552</v>
      </c>
      <c r="T2959" s="76" t="s">
        <v>566</v>
      </c>
    </row>
    <row r="2960" spans="18:20" x14ac:dyDescent="0.25">
      <c r="R2960" s="76" t="s">
        <v>5768</v>
      </c>
      <c r="S2960" s="76" t="s">
        <v>552</v>
      </c>
      <c r="T2960" s="76" t="s">
        <v>566</v>
      </c>
    </row>
    <row r="2961" spans="18:20" x14ac:dyDescent="0.25">
      <c r="R2961" s="76" t="s">
        <v>5769</v>
      </c>
      <c r="S2961" s="76" t="s">
        <v>552</v>
      </c>
      <c r="T2961" s="76" t="s">
        <v>566</v>
      </c>
    </row>
    <row r="2962" spans="18:20" x14ac:dyDescent="0.25">
      <c r="R2962" s="76" t="s">
        <v>5770</v>
      </c>
      <c r="S2962" s="76" t="s">
        <v>552</v>
      </c>
      <c r="T2962" s="76" t="s">
        <v>566</v>
      </c>
    </row>
    <row r="2963" spans="18:20" x14ac:dyDescent="0.25">
      <c r="R2963" s="76" t="s">
        <v>5771</v>
      </c>
      <c r="S2963" s="76" t="s">
        <v>552</v>
      </c>
      <c r="T2963" s="76" t="s">
        <v>566</v>
      </c>
    </row>
    <row r="2964" spans="18:20" x14ac:dyDescent="0.25">
      <c r="R2964" s="76" t="s">
        <v>5772</v>
      </c>
      <c r="S2964" s="76" t="s">
        <v>552</v>
      </c>
      <c r="T2964" s="76" t="s">
        <v>566</v>
      </c>
    </row>
    <row r="2965" spans="18:20" x14ac:dyDescent="0.25">
      <c r="R2965" s="76" t="s">
        <v>5773</v>
      </c>
      <c r="S2965" s="76" t="s">
        <v>552</v>
      </c>
      <c r="T2965" s="76" t="s">
        <v>566</v>
      </c>
    </row>
    <row r="2966" spans="18:20" x14ac:dyDescent="0.25">
      <c r="R2966" s="76" t="s">
        <v>5774</v>
      </c>
      <c r="S2966" s="76" t="s">
        <v>552</v>
      </c>
      <c r="T2966" s="76" t="s">
        <v>566</v>
      </c>
    </row>
    <row r="2967" spans="18:20" x14ac:dyDescent="0.25">
      <c r="R2967" s="76" t="s">
        <v>5775</v>
      </c>
      <c r="S2967" s="76" t="s">
        <v>552</v>
      </c>
      <c r="T2967" s="76" t="s">
        <v>566</v>
      </c>
    </row>
    <row r="2968" spans="18:20" x14ac:dyDescent="0.25">
      <c r="R2968" s="76" t="s">
        <v>5776</v>
      </c>
      <c r="S2968" s="76" t="s">
        <v>552</v>
      </c>
      <c r="T2968" s="76" t="s">
        <v>566</v>
      </c>
    </row>
    <row r="2969" spans="18:20" x14ac:dyDescent="0.25">
      <c r="R2969" s="76" t="s">
        <v>5777</v>
      </c>
      <c r="S2969" s="76" t="s">
        <v>552</v>
      </c>
      <c r="T2969" s="76" t="s">
        <v>566</v>
      </c>
    </row>
    <row r="2970" spans="18:20" x14ac:dyDescent="0.25">
      <c r="R2970" s="76" t="s">
        <v>5778</v>
      </c>
      <c r="S2970" s="76" t="s">
        <v>552</v>
      </c>
      <c r="T2970" s="76" t="s">
        <v>566</v>
      </c>
    </row>
    <row r="2971" spans="18:20" x14ac:dyDescent="0.25">
      <c r="R2971" s="76" t="s">
        <v>5779</v>
      </c>
      <c r="S2971" s="76" t="s">
        <v>552</v>
      </c>
      <c r="T2971" s="76" t="s">
        <v>566</v>
      </c>
    </row>
    <row r="2972" spans="18:20" x14ac:dyDescent="0.25">
      <c r="R2972" s="76" t="s">
        <v>5780</v>
      </c>
      <c r="S2972" s="76" t="s">
        <v>552</v>
      </c>
      <c r="T2972" s="76" t="s">
        <v>566</v>
      </c>
    </row>
    <row r="2973" spans="18:20" x14ac:dyDescent="0.25">
      <c r="R2973" s="76" t="s">
        <v>5781</v>
      </c>
      <c r="S2973" s="76" t="s">
        <v>552</v>
      </c>
      <c r="T2973" s="76" t="s">
        <v>566</v>
      </c>
    </row>
    <row r="2974" spans="18:20" x14ac:dyDescent="0.25">
      <c r="R2974" s="76" t="s">
        <v>5782</v>
      </c>
      <c r="S2974" s="76" t="s">
        <v>552</v>
      </c>
      <c r="T2974" s="76" t="s">
        <v>566</v>
      </c>
    </row>
    <row r="2975" spans="18:20" x14ac:dyDescent="0.25">
      <c r="R2975" s="76" t="s">
        <v>5783</v>
      </c>
      <c r="S2975" s="76" t="s">
        <v>552</v>
      </c>
      <c r="T2975" s="76" t="s">
        <v>566</v>
      </c>
    </row>
    <row r="2976" spans="18:20" x14ac:dyDescent="0.25">
      <c r="R2976" s="76" t="s">
        <v>5784</v>
      </c>
      <c r="S2976" s="76" t="s">
        <v>552</v>
      </c>
      <c r="T2976" s="76" t="s">
        <v>566</v>
      </c>
    </row>
    <row r="2977" spans="18:20" x14ac:dyDescent="0.25">
      <c r="R2977" s="76" t="s">
        <v>5785</v>
      </c>
      <c r="S2977" s="76" t="s">
        <v>552</v>
      </c>
      <c r="T2977" s="76" t="s">
        <v>566</v>
      </c>
    </row>
    <row r="2978" spans="18:20" x14ac:dyDescent="0.25">
      <c r="R2978" s="76" t="s">
        <v>5786</v>
      </c>
      <c r="S2978" s="76" t="s">
        <v>552</v>
      </c>
      <c r="T2978" s="76" t="s">
        <v>566</v>
      </c>
    </row>
    <row r="2979" spans="18:20" x14ac:dyDescent="0.25">
      <c r="R2979" s="76" t="s">
        <v>5787</v>
      </c>
      <c r="S2979" s="76" t="s">
        <v>552</v>
      </c>
      <c r="T2979" s="76" t="s">
        <v>566</v>
      </c>
    </row>
    <row r="2980" spans="18:20" x14ac:dyDescent="0.25">
      <c r="R2980" s="76" t="s">
        <v>5788</v>
      </c>
      <c r="S2980" s="76" t="s">
        <v>552</v>
      </c>
      <c r="T2980" s="76" t="s">
        <v>566</v>
      </c>
    </row>
    <row r="2981" spans="18:20" x14ac:dyDescent="0.25">
      <c r="R2981" s="76" t="s">
        <v>5789</v>
      </c>
      <c r="S2981" s="76" t="s">
        <v>552</v>
      </c>
      <c r="T2981" s="76" t="s">
        <v>566</v>
      </c>
    </row>
    <row r="2982" spans="18:20" x14ac:dyDescent="0.25">
      <c r="R2982" s="76" t="s">
        <v>5790</v>
      </c>
      <c r="S2982" s="76" t="s">
        <v>552</v>
      </c>
      <c r="T2982" s="76" t="s">
        <v>566</v>
      </c>
    </row>
    <row r="2983" spans="18:20" x14ac:dyDescent="0.25">
      <c r="R2983" s="76" t="s">
        <v>5791</v>
      </c>
      <c r="S2983" s="76" t="s">
        <v>552</v>
      </c>
      <c r="T2983" s="76" t="s">
        <v>566</v>
      </c>
    </row>
    <row r="2984" spans="18:20" x14ac:dyDescent="0.25">
      <c r="R2984" s="76" t="s">
        <v>5792</v>
      </c>
      <c r="S2984" s="76" t="s">
        <v>552</v>
      </c>
      <c r="T2984" s="76" t="s">
        <v>566</v>
      </c>
    </row>
    <row r="2985" spans="18:20" x14ac:dyDescent="0.25">
      <c r="R2985" s="76" t="s">
        <v>5793</v>
      </c>
      <c r="S2985" s="76" t="s">
        <v>552</v>
      </c>
      <c r="T2985" s="76" t="s">
        <v>566</v>
      </c>
    </row>
    <row r="2986" spans="18:20" x14ac:dyDescent="0.25">
      <c r="R2986" s="76" t="s">
        <v>5794</v>
      </c>
      <c r="S2986" s="76" t="s">
        <v>552</v>
      </c>
      <c r="T2986" s="76" t="s">
        <v>566</v>
      </c>
    </row>
    <row r="2987" spans="18:20" x14ac:dyDescent="0.25">
      <c r="R2987" s="76" t="s">
        <v>5795</v>
      </c>
      <c r="S2987" s="76" t="s">
        <v>552</v>
      </c>
      <c r="T2987" s="76" t="s">
        <v>566</v>
      </c>
    </row>
    <row r="2988" spans="18:20" x14ac:dyDescent="0.25">
      <c r="R2988" s="76" t="s">
        <v>5796</v>
      </c>
      <c r="S2988" s="76" t="s">
        <v>552</v>
      </c>
      <c r="T2988" s="76" t="s">
        <v>566</v>
      </c>
    </row>
    <row r="2989" spans="18:20" x14ac:dyDescent="0.25">
      <c r="R2989" s="76" t="s">
        <v>5797</v>
      </c>
      <c r="S2989" s="76" t="s">
        <v>552</v>
      </c>
      <c r="T2989" s="76" t="s">
        <v>566</v>
      </c>
    </row>
    <row r="2990" spans="18:20" x14ac:dyDescent="0.25">
      <c r="R2990" s="76" t="s">
        <v>5798</v>
      </c>
      <c r="S2990" s="76" t="s">
        <v>552</v>
      </c>
      <c r="T2990" s="76" t="s">
        <v>566</v>
      </c>
    </row>
    <row r="2991" spans="18:20" x14ac:dyDescent="0.25">
      <c r="R2991" s="76" t="s">
        <v>5799</v>
      </c>
      <c r="S2991" s="76" t="s">
        <v>552</v>
      </c>
      <c r="T2991" s="76" t="s">
        <v>566</v>
      </c>
    </row>
    <row r="2992" spans="18:20" x14ac:dyDescent="0.25">
      <c r="R2992" s="76" t="s">
        <v>5800</v>
      </c>
      <c r="S2992" s="76" t="s">
        <v>552</v>
      </c>
      <c r="T2992" s="76" t="s">
        <v>566</v>
      </c>
    </row>
    <row r="2993" spans="18:20" x14ac:dyDescent="0.25">
      <c r="R2993" s="76" t="s">
        <v>5801</v>
      </c>
      <c r="S2993" s="76" t="s">
        <v>552</v>
      </c>
      <c r="T2993" s="76" t="s">
        <v>566</v>
      </c>
    </row>
    <row r="2994" spans="18:20" x14ac:dyDescent="0.25">
      <c r="R2994" s="76" t="s">
        <v>5802</v>
      </c>
      <c r="S2994" s="76" t="s">
        <v>552</v>
      </c>
      <c r="T2994" s="76" t="s">
        <v>566</v>
      </c>
    </row>
    <row r="2995" spans="18:20" x14ac:dyDescent="0.25">
      <c r="R2995" s="76" t="s">
        <v>5803</v>
      </c>
      <c r="S2995" s="76" t="s">
        <v>552</v>
      </c>
      <c r="T2995" s="76" t="s">
        <v>566</v>
      </c>
    </row>
    <row r="2996" spans="18:20" x14ac:dyDescent="0.25">
      <c r="R2996" s="76" t="s">
        <v>5804</v>
      </c>
      <c r="S2996" s="76" t="s">
        <v>552</v>
      </c>
      <c r="T2996" s="76" t="s">
        <v>566</v>
      </c>
    </row>
    <row r="2997" spans="18:20" x14ac:dyDescent="0.25">
      <c r="R2997" s="76" t="s">
        <v>5805</v>
      </c>
      <c r="S2997" s="76" t="s">
        <v>552</v>
      </c>
      <c r="T2997" s="76" t="s">
        <v>566</v>
      </c>
    </row>
    <row r="2998" spans="18:20" x14ac:dyDescent="0.25">
      <c r="R2998" s="76" t="s">
        <v>5806</v>
      </c>
      <c r="S2998" s="76" t="s">
        <v>552</v>
      </c>
      <c r="T2998" s="76" t="s">
        <v>566</v>
      </c>
    </row>
    <row r="2999" spans="18:20" x14ac:dyDescent="0.25">
      <c r="R2999" s="76" t="s">
        <v>5807</v>
      </c>
      <c r="S2999" s="76" t="s">
        <v>552</v>
      </c>
      <c r="T2999" s="76" t="s">
        <v>566</v>
      </c>
    </row>
    <row r="3000" spans="18:20" x14ac:dyDescent="0.25">
      <c r="R3000" s="76" t="s">
        <v>5808</v>
      </c>
      <c r="S3000" s="76" t="s">
        <v>552</v>
      </c>
      <c r="T3000" s="76" t="s">
        <v>566</v>
      </c>
    </row>
    <row r="3001" spans="18:20" x14ac:dyDescent="0.25">
      <c r="R3001" s="76" t="s">
        <v>5809</v>
      </c>
      <c r="S3001" s="76" t="s">
        <v>552</v>
      </c>
      <c r="T3001" s="76" t="s">
        <v>566</v>
      </c>
    </row>
    <row r="3002" spans="18:20" x14ac:dyDescent="0.25">
      <c r="R3002" s="76" t="s">
        <v>5810</v>
      </c>
      <c r="S3002" s="76" t="s">
        <v>552</v>
      </c>
      <c r="T3002" s="76" t="s">
        <v>566</v>
      </c>
    </row>
    <row r="3003" spans="18:20" x14ac:dyDescent="0.25">
      <c r="R3003" s="76" t="s">
        <v>5811</v>
      </c>
      <c r="S3003" s="76" t="s">
        <v>552</v>
      </c>
      <c r="T3003" s="76" t="s">
        <v>566</v>
      </c>
    </row>
    <row r="3004" spans="18:20" x14ac:dyDescent="0.25">
      <c r="R3004" s="76" t="s">
        <v>5812</v>
      </c>
      <c r="S3004" s="76" t="s">
        <v>552</v>
      </c>
      <c r="T3004" s="76" t="s">
        <v>566</v>
      </c>
    </row>
    <row r="3005" spans="18:20" x14ac:dyDescent="0.25">
      <c r="R3005" s="76" t="s">
        <v>5813</v>
      </c>
      <c r="S3005" s="76" t="s">
        <v>552</v>
      </c>
      <c r="T3005" s="76" t="s">
        <v>566</v>
      </c>
    </row>
    <row r="3006" spans="18:20" x14ac:dyDescent="0.25">
      <c r="R3006" s="76" t="s">
        <v>5814</v>
      </c>
      <c r="S3006" s="76" t="s">
        <v>552</v>
      </c>
      <c r="T3006" s="76" t="s">
        <v>566</v>
      </c>
    </row>
    <row r="3007" spans="18:20" x14ac:dyDescent="0.25">
      <c r="R3007" s="76" t="s">
        <v>5815</v>
      </c>
      <c r="S3007" s="76" t="s">
        <v>552</v>
      </c>
      <c r="T3007" s="76" t="s">
        <v>566</v>
      </c>
    </row>
    <row r="3008" spans="18:20" x14ac:dyDescent="0.25">
      <c r="R3008" s="76" t="s">
        <v>5816</v>
      </c>
      <c r="S3008" s="76" t="s">
        <v>552</v>
      </c>
      <c r="T3008" s="76" t="s">
        <v>566</v>
      </c>
    </row>
    <row r="3009" spans="18:20" x14ac:dyDescent="0.25">
      <c r="R3009" s="76" t="s">
        <v>5817</v>
      </c>
      <c r="S3009" s="76" t="s">
        <v>552</v>
      </c>
      <c r="T3009" s="76" t="s">
        <v>566</v>
      </c>
    </row>
    <row r="3010" spans="18:20" x14ac:dyDescent="0.25">
      <c r="R3010" s="76" t="s">
        <v>5818</v>
      </c>
      <c r="S3010" s="76" t="s">
        <v>552</v>
      </c>
      <c r="T3010" s="76" t="s">
        <v>566</v>
      </c>
    </row>
    <row r="3011" spans="18:20" x14ac:dyDescent="0.25">
      <c r="R3011" s="76" t="s">
        <v>5819</v>
      </c>
      <c r="S3011" s="76" t="s">
        <v>552</v>
      </c>
      <c r="T3011" s="76" t="s">
        <v>566</v>
      </c>
    </row>
    <row r="3012" spans="18:20" x14ac:dyDescent="0.25">
      <c r="R3012" s="76" t="s">
        <v>5820</v>
      </c>
      <c r="S3012" s="76" t="s">
        <v>552</v>
      </c>
      <c r="T3012" s="76" t="s">
        <v>566</v>
      </c>
    </row>
    <row r="3013" spans="18:20" x14ac:dyDescent="0.25">
      <c r="R3013" s="76" t="s">
        <v>5821</v>
      </c>
      <c r="S3013" s="76" t="s">
        <v>552</v>
      </c>
      <c r="T3013" s="76" t="s">
        <v>566</v>
      </c>
    </row>
    <row r="3014" spans="18:20" x14ac:dyDescent="0.25">
      <c r="R3014" s="76" t="s">
        <v>5822</v>
      </c>
      <c r="S3014" s="76" t="s">
        <v>552</v>
      </c>
      <c r="T3014" s="76" t="s">
        <v>566</v>
      </c>
    </row>
    <row r="3015" spans="18:20" x14ac:dyDescent="0.25">
      <c r="R3015" s="76" t="s">
        <v>5823</v>
      </c>
      <c r="S3015" s="76" t="s">
        <v>552</v>
      </c>
      <c r="T3015" s="76" t="s">
        <v>566</v>
      </c>
    </row>
    <row r="3016" spans="18:20" x14ac:dyDescent="0.25">
      <c r="R3016" s="76" t="s">
        <v>5824</v>
      </c>
      <c r="S3016" s="76" t="s">
        <v>552</v>
      </c>
      <c r="T3016" s="76" t="s">
        <v>566</v>
      </c>
    </row>
    <row r="3017" spans="18:20" x14ac:dyDescent="0.25">
      <c r="R3017" s="76" t="s">
        <v>5825</v>
      </c>
      <c r="S3017" s="76" t="s">
        <v>552</v>
      </c>
      <c r="T3017" s="76" t="s">
        <v>566</v>
      </c>
    </row>
    <row r="3018" spans="18:20" x14ac:dyDescent="0.25">
      <c r="R3018" s="76" t="s">
        <v>5826</v>
      </c>
      <c r="S3018" s="76" t="s">
        <v>552</v>
      </c>
      <c r="T3018" s="76" t="s">
        <v>566</v>
      </c>
    </row>
    <row r="3019" spans="18:20" x14ac:dyDescent="0.25">
      <c r="R3019" s="76" t="s">
        <v>5827</v>
      </c>
      <c r="S3019" s="76" t="s">
        <v>552</v>
      </c>
      <c r="T3019" s="76" t="s">
        <v>566</v>
      </c>
    </row>
    <row r="3020" spans="18:20" x14ac:dyDescent="0.25">
      <c r="R3020" s="76" t="s">
        <v>5828</v>
      </c>
      <c r="S3020" s="76" t="s">
        <v>552</v>
      </c>
      <c r="T3020" s="76" t="s">
        <v>566</v>
      </c>
    </row>
    <row r="3021" spans="18:20" x14ac:dyDescent="0.25">
      <c r="R3021" s="76" t="s">
        <v>5829</v>
      </c>
      <c r="S3021" s="76" t="s">
        <v>552</v>
      </c>
      <c r="T3021" s="76" t="s">
        <v>566</v>
      </c>
    </row>
    <row r="3022" spans="18:20" x14ac:dyDescent="0.25">
      <c r="R3022" s="76" t="s">
        <v>5830</v>
      </c>
      <c r="S3022" s="76" t="s">
        <v>552</v>
      </c>
      <c r="T3022" s="76" t="s">
        <v>566</v>
      </c>
    </row>
    <row r="3023" spans="18:20" x14ac:dyDescent="0.25">
      <c r="R3023" s="76" t="s">
        <v>5831</v>
      </c>
      <c r="S3023" s="76" t="s">
        <v>552</v>
      </c>
      <c r="T3023" s="76" t="s">
        <v>566</v>
      </c>
    </row>
    <row r="3024" spans="18:20" x14ac:dyDescent="0.25">
      <c r="R3024" s="76" t="s">
        <v>5832</v>
      </c>
      <c r="S3024" s="76" t="s">
        <v>552</v>
      </c>
      <c r="T3024" s="76" t="s">
        <v>566</v>
      </c>
    </row>
    <row r="3025" spans="18:20" x14ac:dyDescent="0.25">
      <c r="R3025" s="76" t="s">
        <v>5833</v>
      </c>
      <c r="S3025" s="76" t="s">
        <v>552</v>
      </c>
      <c r="T3025" s="76" t="s">
        <v>566</v>
      </c>
    </row>
    <row r="3026" spans="18:20" x14ac:dyDescent="0.25">
      <c r="R3026" s="76" t="s">
        <v>5834</v>
      </c>
      <c r="S3026" s="76" t="s">
        <v>552</v>
      </c>
      <c r="T3026" s="76" t="s">
        <v>566</v>
      </c>
    </row>
    <row r="3027" spans="18:20" x14ac:dyDescent="0.25">
      <c r="R3027" s="76" t="s">
        <v>5835</v>
      </c>
      <c r="S3027" s="76" t="s">
        <v>552</v>
      </c>
      <c r="T3027" s="76" t="s">
        <v>566</v>
      </c>
    </row>
    <row r="3028" spans="18:20" x14ac:dyDescent="0.25">
      <c r="R3028" s="76" t="s">
        <v>5836</v>
      </c>
      <c r="S3028" s="76" t="s">
        <v>552</v>
      </c>
      <c r="T3028" s="76" t="s">
        <v>566</v>
      </c>
    </row>
    <row r="3029" spans="18:20" x14ac:dyDescent="0.25">
      <c r="R3029" s="76" t="s">
        <v>5837</v>
      </c>
      <c r="S3029" s="76" t="s">
        <v>552</v>
      </c>
      <c r="T3029" s="76" t="s">
        <v>566</v>
      </c>
    </row>
    <row r="3030" spans="18:20" x14ac:dyDescent="0.25">
      <c r="R3030" s="76" t="s">
        <v>5838</v>
      </c>
      <c r="S3030" s="76" t="s">
        <v>552</v>
      </c>
      <c r="T3030" s="76" t="s">
        <v>566</v>
      </c>
    </row>
    <row r="3031" spans="18:20" x14ac:dyDescent="0.25">
      <c r="R3031" s="76" t="s">
        <v>5839</v>
      </c>
      <c r="S3031" s="76" t="s">
        <v>552</v>
      </c>
      <c r="T3031" s="76" t="s">
        <v>566</v>
      </c>
    </row>
    <row r="3032" spans="18:20" x14ac:dyDescent="0.25">
      <c r="R3032" s="76" t="s">
        <v>5840</v>
      </c>
      <c r="S3032" s="76" t="s">
        <v>552</v>
      </c>
      <c r="T3032" s="76" t="s">
        <v>566</v>
      </c>
    </row>
    <row r="3033" spans="18:20" x14ac:dyDescent="0.25">
      <c r="R3033" s="76" t="s">
        <v>5841</v>
      </c>
      <c r="S3033" s="76" t="s">
        <v>552</v>
      </c>
      <c r="T3033" s="76" t="s">
        <v>566</v>
      </c>
    </row>
    <row r="3034" spans="18:20" x14ac:dyDescent="0.25">
      <c r="R3034" s="76" t="s">
        <v>5842</v>
      </c>
      <c r="S3034" s="76" t="s">
        <v>552</v>
      </c>
      <c r="T3034" s="76" t="s">
        <v>566</v>
      </c>
    </row>
    <row r="3035" spans="18:20" x14ac:dyDescent="0.25">
      <c r="R3035" s="76" t="s">
        <v>5843</v>
      </c>
      <c r="S3035" s="76" t="s">
        <v>552</v>
      </c>
      <c r="T3035" s="76" t="s">
        <v>566</v>
      </c>
    </row>
    <row r="3036" spans="18:20" x14ac:dyDescent="0.25">
      <c r="R3036" s="76" t="s">
        <v>5844</v>
      </c>
      <c r="S3036" s="76" t="s">
        <v>552</v>
      </c>
      <c r="T3036" s="76" t="s">
        <v>566</v>
      </c>
    </row>
    <row r="3037" spans="18:20" x14ac:dyDescent="0.25">
      <c r="R3037" s="76" t="s">
        <v>5845</v>
      </c>
      <c r="S3037" s="76" t="s">
        <v>552</v>
      </c>
      <c r="T3037" s="76" t="s">
        <v>566</v>
      </c>
    </row>
    <row r="3038" spans="18:20" x14ac:dyDescent="0.25">
      <c r="R3038" s="76" t="s">
        <v>5846</v>
      </c>
      <c r="S3038" s="76" t="s">
        <v>552</v>
      </c>
      <c r="T3038" s="76" t="s">
        <v>566</v>
      </c>
    </row>
    <row r="3039" spans="18:20" x14ac:dyDescent="0.25">
      <c r="R3039" s="76" t="s">
        <v>5847</v>
      </c>
      <c r="S3039" s="76" t="s">
        <v>552</v>
      </c>
      <c r="T3039" s="76" t="s">
        <v>566</v>
      </c>
    </row>
    <row r="3040" spans="18:20" x14ac:dyDescent="0.25">
      <c r="R3040" s="76" t="s">
        <v>5848</v>
      </c>
      <c r="S3040" s="76" t="s">
        <v>552</v>
      </c>
      <c r="T3040" s="76" t="s">
        <v>566</v>
      </c>
    </row>
    <row r="3041" spans="18:20" x14ac:dyDescent="0.25">
      <c r="R3041" s="76" t="s">
        <v>5849</v>
      </c>
      <c r="S3041" s="76" t="s">
        <v>552</v>
      </c>
      <c r="T3041" s="76" t="s">
        <v>566</v>
      </c>
    </row>
    <row r="3042" spans="18:20" x14ac:dyDescent="0.25">
      <c r="R3042" s="76" t="s">
        <v>5850</v>
      </c>
      <c r="S3042" s="76" t="s">
        <v>552</v>
      </c>
      <c r="T3042" s="76" t="s">
        <v>566</v>
      </c>
    </row>
    <row r="3043" spans="18:20" x14ac:dyDescent="0.25">
      <c r="R3043" s="76" t="s">
        <v>5851</v>
      </c>
      <c r="S3043" s="76" t="s">
        <v>552</v>
      </c>
      <c r="T3043" s="76" t="s">
        <v>566</v>
      </c>
    </row>
    <row r="3044" spans="18:20" x14ac:dyDescent="0.25">
      <c r="R3044" s="76" t="s">
        <v>5852</v>
      </c>
      <c r="S3044" s="76" t="s">
        <v>552</v>
      </c>
      <c r="T3044" s="76" t="s">
        <v>566</v>
      </c>
    </row>
    <row r="3045" spans="18:20" x14ac:dyDescent="0.25">
      <c r="R3045" s="76" t="s">
        <v>5853</v>
      </c>
      <c r="S3045" s="76" t="s">
        <v>552</v>
      </c>
      <c r="T3045" s="76" t="s">
        <v>566</v>
      </c>
    </row>
    <row r="3046" spans="18:20" x14ac:dyDescent="0.25">
      <c r="R3046" s="76" t="s">
        <v>5854</v>
      </c>
      <c r="S3046" s="76" t="s">
        <v>552</v>
      </c>
      <c r="T3046" s="76" t="s">
        <v>566</v>
      </c>
    </row>
    <row r="3047" spans="18:20" x14ac:dyDescent="0.25">
      <c r="R3047" s="76" t="s">
        <v>5855</v>
      </c>
      <c r="S3047" s="76" t="s">
        <v>552</v>
      </c>
      <c r="T3047" s="76" t="s">
        <v>566</v>
      </c>
    </row>
    <row r="3048" spans="18:20" x14ac:dyDescent="0.25">
      <c r="R3048" s="76" t="s">
        <v>5856</v>
      </c>
      <c r="S3048" s="76" t="s">
        <v>552</v>
      </c>
      <c r="T3048" s="76" t="s">
        <v>566</v>
      </c>
    </row>
    <row r="3049" spans="18:20" x14ac:dyDescent="0.25">
      <c r="R3049" s="76" t="s">
        <v>5857</v>
      </c>
      <c r="S3049" s="76" t="s">
        <v>552</v>
      </c>
      <c r="T3049" s="76" t="s">
        <v>566</v>
      </c>
    </row>
    <row r="3050" spans="18:20" x14ac:dyDescent="0.25">
      <c r="R3050" s="76" t="s">
        <v>5858</v>
      </c>
      <c r="S3050" s="76" t="s">
        <v>552</v>
      </c>
      <c r="T3050" s="76" t="s">
        <v>566</v>
      </c>
    </row>
    <row r="3051" spans="18:20" x14ac:dyDescent="0.25">
      <c r="R3051" s="76" t="s">
        <v>5859</v>
      </c>
      <c r="S3051" s="76" t="s">
        <v>552</v>
      </c>
      <c r="T3051" s="76" t="s">
        <v>566</v>
      </c>
    </row>
    <row r="3052" spans="18:20" x14ac:dyDescent="0.25">
      <c r="R3052" s="76" t="s">
        <v>5860</v>
      </c>
      <c r="S3052" s="76" t="s">
        <v>552</v>
      </c>
      <c r="T3052" s="76" t="s">
        <v>566</v>
      </c>
    </row>
    <row r="3053" spans="18:20" x14ac:dyDescent="0.25">
      <c r="R3053" s="76" t="s">
        <v>5861</v>
      </c>
      <c r="S3053" s="76" t="s">
        <v>552</v>
      </c>
      <c r="T3053" s="76" t="s">
        <v>566</v>
      </c>
    </row>
    <row r="3054" spans="18:20" x14ac:dyDescent="0.25">
      <c r="R3054" s="76" t="s">
        <v>5862</v>
      </c>
      <c r="S3054" s="76" t="s">
        <v>552</v>
      </c>
      <c r="T3054" s="76" t="s">
        <v>566</v>
      </c>
    </row>
    <row r="3055" spans="18:20" x14ac:dyDescent="0.25">
      <c r="R3055" s="76" t="s">
        <v>5863</v>
      </c>
      <c r="S3055" s="76" t="s">
        <v>552</v>
      </c>
      <c r="T3055" s="76" t="s">
        <v>566</v>
      </c>
    </row>
    <row r="3056" spans="18:20" x14ac:dyDescent="0.25">
      <c r="R3056" s="76" t="s">
        <v>5864</v>
      </c>
      <c r="S3056" s="76" t="s">
        <v>552</v>
      </c>
      <c r="T3056" s="76" t="s">
        <v>566</v>
      </c>
    </row>
    <row r="3057" spans="18:20" x14ac:dyDescent="0.25">
      <c r="R3057" s="76" t="s">
        <v>5865</v>
      </c>
      <c r="S3057" s="76" t="s">
        <v>552</v>
      </c>
      <c r="T3057" s="76" t="s">
        <v>566</v>
      </c>
    </row>
    <row r="3058" spans="18:20" x14ac:dyDescent="0.25">
      <c r="R3058" s="76" t="s">
        <v>5866</v>
      </c>
      <c r="S3058" s="76" t="s">
        <v>552</v>
      </c>
      <c r="T3058" s="76" t="s">
        <v>566</v>
      </c>
    </row>
    <row r="3059" spans="18:20" x14ac:dyDescent="0.25">
      <c r="R3059" s="76" t="s">
        <v>5867</v>
      </c>
      <c r="S3059" s="76" t="s">
        <v>552</v>
      </c>
      <c r="T3059" s="76" t="s">
        <v>566</v>
      </c>
    </row>
    <row r="3060" spans="18:20" x14ac:dyDescent="0.25">
      <c r="R3060" s="76" t="s">
        <v>5868</v>
      </c>
      <c r="S3060" s="76" t="s">
        <v>552</v>
      </c>
      <c r="T3060" s="76" t="s">
        <v>566</v>
      </c>
    </row>
    <row r="3061" spans="18:20" x14ac:dyDescent="0.25">
      <c r="R3061" s="76" t="s">
        <v>5869</v>
      </c>
      <c r="S3061" s="76" t="s">
        <v>552</v>
      </c>
      <c r="T3061" s="76" t="s">
        <v>566</v>
      </c>
    </row>
    <row r="3062" spans="18:20" x14ac:dyDescent="0.25">
      <c r="R3062" s="76" t="s">
        <v>5870</v>
      </c>
      <c r="S3062" s="76" t="s">
        <v>552</v>
      </c>
      <c r="T3062" s="76" t="s">
        <v>566</v>
      </c>
    </row>
    <row r="3063" spans="18:20" x14ac:dyDescent="0.25">
      <c r="R3063" s="76" t="s">
        <v>5871</v>
      </c>
      <c r="S3063" s="76" t="s">
        <v>552</v>
      </c>
      <c r="T3063" s="76" t="s">
        <v>566</v>
      </c>
    </row>
    <row r="3064" spans="18:20" x14ac:dyDescent="0.25">
      <c r="R3064" s="76" t="s">
        <v>5872</v>
      </c>
      <c r="S3064" s="76" t="s">
        <v>552</v>
      </c>
      <c r="T3064" s="76" t="s">
        <v>566</v>
      </c>
    </row>
    <row r="3065" spans="18:20" x14ac:dyDescent="0.25">
      <c r="R3065" s="76" t="s">
        <v>5873</v>
      </c>
      <c r="S3065" s="76" t="s">
        <v>552</v>
      </c>
      <c r="T3065" s="76" t="s">
        <v>566</v>
      </c>
    </row>
    <row r="3066" spans="18:20" x14ac:dyDescent="0.25">
      <c r="R3066" s="76" t="s">
        <v>5874</v>
      </c>
      <c r="S3066" s="76" t="s">
        <v>552</v>
      </c>
      <c r="T3066" s="76" t="s">
        <v>566</v>
      </c>
    </row>
    <row r="3067" spans="18:20" x14ac:dyDescent="0.25">
      <c r="R3067" s="76" t="s">
        <v>5875</v>
      </c>
      <c r="S3067" s="76" t="s">
        <v>552</v>
      </c>
      <c r="T3067" s="76" t="s">
        <v>566</v>
      </c>
    </row>
    <row r="3068" spans="18:20" x14ac:dyDescent="0.25">
      <c r="R3068" s="76" t="s">
        <v>5876</v>
      </c>
      <c r="S3068" s="76" t="s">
        <v>552</v>
      </c>
      <c r="T3068" s="76" t="s">
        <v>566</v>
      </c>
    </row>
    <row r="3069" spans="18:20" x14ac:dyDescent="0.25">
      <c r="R3069" s="76" t="s">
        <v>5877</v>
      </c>
      <c r="S3069" s="76" t="s">
        <v>552</v>
      </c>
      <c r="T3069" s="76" t="s">
        <v>566</v>
      </c>
    </row>
    <row r="3070" spans="18:20" x14ac:dyDescent="0.25">
      <c r="R3070" s="76" t="s">
        <v>5878</v>
      </c>
      <c r="S3070" s="76" t="s">
        <v>552</v>
      </c>
      <c r="T3070" s="76" t="s">
        <v>566</v>
      </c>
    </row>
    <row r="3071" spans="18:20" x14ac:dyDescent="0.25">
      <c r="R3071" s="76" t="s">
        <v>5879</v>
      </c>
      <c r="S3071" s="76" t="s">
        <v>552</v>
      </c>
      <c r="T3071" s="76" t="s">
        <v>566</v>
      </c>
    </row>
    <row r="3072" spans="18:20" x14ac:dyDescent="0.25">
      <c r="R3072" s="76" t="s">
        <v>5880</v>
      </c>
      <c r="S3072" s="76" t="s">
        <v>552</v>
      </c>
      <c r="T3072" s="76" t="s">
        <v>566</v>
      </c>
    </row>
    <row r="3073" spans="18:20" x14ac:dyDescent="0.25">
      <c r="R3073" s="76" t="s">
        <v>5881</v>
      </c>
      <c r="S3073" s="76" t="s">
        <v>552</v>
      </c>
      <c r="T3073" s="76" t="s">
        <v>566</v>
      </c>
    </row>
    <row r="3074" spans="18:20" x14ac:dyDescent="0.25">
      <c r="R3074" s="76" t="s">
        <v>5882</v>
      </c>
      <c r="S3074" s="76" t="s">
        <v>552</v>
      </c>
      <c r="T3074" s="76" t="s">
        <v>566</v>
      </c>
    </row>
    <row r="3075" spans="18:20" x14ac:dyDescent="0.25">
      <c r="R3075" s="76" t="s">
        <v>5883</v>
      </c>
      <c r="S3075" s="76" t="s">
        <v>552</v>
      </c>
      <c r="T3075" s="76" t="s">
        <v>566</v>
      </c>
    </row>
    <row r="3076" spans="18:20" x14ac:dyDescent="0.25">
      <c r="R3076" s="76" t="s">
        <v>5884</v>
      </c>
      <c r="S3076" s="76" t="s">
        <v>552</v>
      </c>
      <c r="T3076" s="76" t="s">
        <v>566</v>
      </c>
    </row>
    <row r="3077" spans="18:20" x14ac:dyDescent="0.25">
      <c r="R3077" s="76" t="s">
        <v>5885</v>
      </c>
      <c r="S3077" s="76" t="s">
        <v>552</v>
      </c>
      <c r="T3077" s="76" t="s">
        <v>566</v>
      </c>
    </row>
    <row r="3078" spans="18:20" x14ac:dyDescent="0.25">
      <c r="R3078" s="76" t="s">
        <v>5886</v>
      </c>
      <c r="S3078" s="76" t="s">
        <v>552</v>
      </c>
      <c r="T3078" s="76" t="s">
        <v>566</v>
      </c>
    </row>
    <row r="3079" spans="18:20" x14ac:dyDescent="0.25">
      <c r="R3079" s="76" t="s">
        <v>5887</v>
      </c>
      <c r="S3079" s="76" t="s">
        <v>552</v>
      </c>
      <c r="T3079" s="76" t="s">
        <v>566</v>
      </c>
    </row>
    <row r="3080" spans="18:20" x14ac:dyDescent="0.25">
      <c r="R3080" s="76" t="s">
        <v>5888</v>
      </c>
      <c r="S3080" s="76" t="s">
        <v>552</v>
      </c>
      <c r="T3080" s="76" t="s">
        <v>566</v>
      </c>
    </row>
    <row r="3081" spans="18:20" x14ac:dyDescent="0.25">
      <c r="R3081" s="76" t="s">
        <v>5889</v>
      </c>
      <c r="S3081" s="76" t="s">
        <v>552</v>
      </c>
      <c r="T3081" s="76" t="s">
        <v>566</v>
      </c>
    </row>
    <row r="3082" spans="18:20" x14ac:dyDescent="0.25">
      <c r="R3082" s="76" t="s">
        <v>5890</v>
      </c>
      <c r="S3082" s="76" t="s">
        <v>552</v>
      </c>
      <c r="T3082" s="76" t="s">
        <v>566</v>
      </c>
    </row>
    <row r="3083" spans="18:20" x14ac:dyDescent="0.25">
      <c r="R3083" s="76" t="s">
        <v>5891</v>
      </c>
      <c r="S3083" s="76" t="s">
        <v>552</v>
      </c>
      <c r="T3083" s="76" t="s">
        <v>566</v>
      </c>
    </row>
    <row r="3084" spans="18:20" x14ac:dyDescent="0.25">
      <c r="R3084" s="76" t="s">
        <v>5892</v>
      </c>
      <c r="S3084" s="76" t="s">
        <v>552</v>
      </c>
      <c r="T3084" s="76" t="s">
        <v>566</v>
      </c>
    </row>
    <row r="3085" spans="18:20" x14ac:dyDescent="0.25">
      <c r="R3085" s="76" t="s">
        <v>5893</v>
      </c>
      <c r="S3085" s="76" t="s">
        <v>552</v>
      </c>
      <c r="T3085" s="76" t="s">
        <v>566</v>
      </c>
    </row>
    <row r="3086" spans="18:20" x14ac:dyDescent="0.25">
      <c r="R3086" s="76" t="s">
        <v>5894</v>
      </c>
      <c r="S3086" s="76" t="s">
        <v>552</v>
      </c>
      <c r="T3086" s="76" t="s">
        <v>566</v>
      </c>
    </row>
    <row r="3087" spans="18:20" x14ac:dyDescent="0.25">
      <c r="R3087" s="76" t="s">
        <v>5895</v>
      </c>
      <c r="S3087" s="76" t="s">
        <v>552</v>
      </c>
      <c r="T3087" s="76" t="s">
        <v>566</v>
      </c>
    </row>
    <row r="3088" spans="18:20" x14ac:dyDescent="0.25">
      <c r="R3088" s="76" t="s">
        <v>5896</v>
      </c>
      <c r="S3088" s="76" t="s">
        <v>552</v>
      </c>
      <c r="T3088" s="76" t="s">
        <v>566</v>
      </c>
    </row>
    <row r="3089" spans="18:20" x14ac:dyDescent="0.25">
      <c r="R3089" s="76" t="s">
        <v>5897</v>
      </c>
      <c r="S3089" s="76" t="s">
        <v>552</v>
      </c>
      <c r="T3089" s="76" t="s">
        <v>566</v>
      </c>
    </row>
    <row r="3090" spans="18:20" x14ac:dyDescent="0.25">
      <c r="R3090" s="76" t="s">
        <v>5898</v>
      </c>
      <c r="S3090" s="76" t="s">
        <v>552</v>
      </c>
      <c r="T3090" s="76" t="s">
        <v>566</v>
      </c>
    </row>
    <row r="3091" spans="18:20" x14ac:dyDescent="0.25">
      <c r="R3091" s="76" t="s">
        <v>5899</v>
      </c>
      <c r="S3091" s="76" t="s">
        <v>552</v>
      </c>
      <c r="T3091" s="76" t="s">
        <v>566</v>
      </c>
    </row>
    <row r="3092" spans="18:20" x14ac:dyDescent="0.25">
      <c r="R3092" s="76" t="s">
        <v>5900</v>
      </c>
      <c r="S3092" s="76" t="s">
        <v>552</v>
      </c>
      <c r="T3092" s="76" t="s">
        <v>566</v>
      </c>
    </row>
    <row r="3093" spans="18:20" x14ac:dyDescent="0.25">
      <c r="R3093" s="76" t="s">
        <v>5901</v>
      </c>
      <c r="S3093" s="76" t="s">
        <v>552</v>
      </c>
      <c r="T3093" s="76" t="s">
        <v>566</v>
      </c>
    </row>
    <row r="3094" spans="18:20" x14ac:dyDescent="0.25">
      <c r="R3094" s="76" t="s">
        <v>5902</v>
      </c>
      <c r="S3094" s="76" t="s">
        <v>552</v>
      </c>
      <c r="T3094" s="76" t="s">
        <v>566</v>
      </c>
    </row>
    <row r="3095" spans="18:20" x14ac:dyDescent="0.25">
      <c r="R3095" s="76" t="s">
        <v>5903</v>
      </c>
      <c r="S3095" s="76" t="s">
        <v>552</v>
      </c>
      <c r="T3095" s="76" t="s">
        <v>566</v>
      </c>
    </row>
    <row r="3096" spans="18:20" x14ac:dyDescent="0.25">
      <c r="R3096" s="76" t="s">
        <v>5904</v>
      </c>
      <c r="S3096" s="76" t="s">
        <v>552</v>
      </c>
      <c r="T3096" s="76" t="s">
        <v>566</v>
      </c>
    </row>
    <row r="3097" spans="18:20" x14ac:dyDescent="0.25">
      <c r="R3097" s="76" t="s">
        <v>5905</v>
      </c>
      <c r="S3097" s="76" t="s">
        <v>552</v>
      </c>
      <c r="T3097" s="76" t="s">
        <v>566</v>
      </c>
    </row>
    <row r="3098" spans="18:20" x14ac:dyDescent="0.25">
      <c r="R3098" s="76" t="s">
        <v>5906</v>
      </c>
      <c r="S3098" s="76" t="s">
        <v>552</v>
      </c>
      <c r="T3098" s="76" t="s">
        <v>566</v>
      </c>
    </row>
    <row r="3099" spans="18:20" x14ac:dyDescent="0.25">
      <c r="R3099" s="76" t="s">
        <v>5907</v>
      </c>
      <c r="S3099" s="76" t="s">
        <v>552</v>
      </c>
      <c r="T3099" s="76" t="s">
        <v>566</v>
      </c>
    </row>
    <row r="3100" spans="18:20" x14ac:dyDescent="0.25">
      <c r="R3100" s="76" t="s">
        <v>5908</v>
      </c>
      <c r="S3100" s="76" t="s">
        <v>552</v>
      </c>
      <c r="T3100" s="76" t="s">
        <v>566</v>
      </c>
    </row>
    <row r="3101" spans="18:20" x14ac:dyDescent="0.25">
      <c r="R3101" s="76" t="s">
        <v>5909</v>
      </c>
      <c r="S3101" s="76" t="s">
        <v>552</v>
      </c>
      <c r="T3101" s="76" t="s">
        <v>566</v>
      </c>
    </row>
    <row r="3102" spans="18:20" x14ac:dyDescent="0.25">
      <c r="R3102" s="76" t="s">
        <v>5910</v>
      </c>
      <c r="S3102" s="76" t="s">
        <v>552</v>
      </c>
      <c r="T3102" s="76" t="s">
        <v>566</v>
      </c>
    </row>
    <row r="3103" spans="18:20" x14ac:dyDescent="0.25">
      <c r="R3103" s="76" t="s">
        <v>5911</v>
      </c>
      <c r="S3103" s="76" t="s">
        <v>552</v>
      </c>
      <c r="T3103" s="76" t="s">
        <v>566</v>
      </c>
    </row>
    <row r="3104" spans="18:20" x14ac:dyDescent="0.25">
      <c r="R3104" s="76" t="s">
        <v>5912</v>
      </c>
      <c r="S3104" s="76" t="s">
        <v>552</v>
      </c>
      <c r="T3104" s="76" t="s">
        <v>566</v>
      </c>
    </row>
    <row r="3105" spans="18:20" x14ac:dyDescent="0.25">
      <c r="R3105" s="76" t="s">
        <v>5913</v>
      </c>
      <c r="S3105" s="76" t="s">
        <v>552</v>
      </c>
      <c r="T3105" s="76" t="s">
        <v>566</v>
      </c>
    </row>
    <row r="3106" spans="18:20" x14ac:dyDescent="0.25">
      <c r="R3106" s="76" t="s">
        <v>5914</v>
      </c>
      <c r="S3106" s="76" t="s">
        <v>552</v>
      </c>
      <c r="T3106" s="76" t="s">
        <v>566</v>
      </c>
    </row>
    <row r="3107" spans="18:20" x14ac:dyDescent="0.25">
      <c r="R3107" s="76" t="s">
        <v>5915</v>
      </c>
      <c r="S3107" s="76" t="s">
        <v>552</v>
      </c>
      <c r="T3107" s="76" t="s">
        <v>566</v>
      </c>
    </row>
    <row r="3108" spans="18:20" x14ac:dyDescent="0.25">
      <c r="R3108" s="76" t="s">
        <v>5916</v>
      </c>
      <c r="S3108" s="76" t="s">
        <v>552</v>
      </c>
      <c r="T3108" s="76" t="s">
        <v>566</v>
      </c>
    </row>
    <row r="3109" spans="18:20" x14ac:dyDescent="0.25">
      <c r="R3109" s="76" t="s">
        <v>5917</v>
      </c>
      <c r="S3109" s="76" t="s">
        <v>552</v>
      </c>
      <c r="T3109" s="76" t="s">
        <v>566</v>
      </c>
    </row>
    <row r="3110" spans="18:20" x14ac:dyDescent="0.25">
      <c r="R3110" s="76" t="s">
        <v>5918</v>
      </c>
      <c r="S3110" s="76" t="s">
        <v>552</v>
      </c>
      <c r="T3110" s="76" t="s">
        <v>566</v>
      </c>
    </row>
    <row r="3111" spans="18:20" x14ac:dyDescent="0.25">
      <c r="R3111" s="76" t="s">
        <v>5919</v>
      </c>
      <c r="S3111" s="76" t="s">
        <v>552</v>
      </c>
      <c r="T3111" s="76" t="s">
        <v>566</v>
      </c>
    </row>
    <row r="3112" spans="18:20" x14ac:dyDescent="0.25">
      <c r="R3112" s="76" t="s">
        <v>5920</v>
      </c>
      <c r="S3112" s="76" t="s">
        <v>552</v>
      </c>
      <c r="T3112" s="76" t="s">
        <v>566</v>
      </c>
    </row>
    <row r="3113" spans="18:20" x14ac:dyDescent="0.25">
      <c r="R3113" s="76" t="s">
        <v>5921</v>
      </c>
      <c r="S3113" s="76" t="s">
        <v>552</v>
      </c>
      <c r="T3113" s="76" t="s">
        <v>566</v>
      </c>
    </row>
    <row r="3114" spans="18:20" x14ac:dyDescent="0.25">
      <c r="R3114" s="76" t="s">
        <v>5922</v>
      </c>
      <c r="S3114" s="76" t="s">
        <v>552</v>
      </c>
      <c r="T3114" s="76" t="s">
        <v>566</v>
      </c>
    </row>
    <row r="3115" spans="18:20" x14ac:dyDescent="0.25">
      <c r="R3115" s="76" t="s">
        <v>5923</v>
      </c>
      <c r="S3115" s="76" t="s">
        <v>552</v>
      </c>
      <c r="T3115" s="76" t="s">
        <v>566</v>
      </c>
    </row>
    <row r="3116" spans="18:20" x14ac:dyDescent="0.25">
      <c r="R3116" s="76" t="s">
        <v>5924</v>
      </c>
      <c r="S3116" s="76" t="s">
        <v>552</v>
      </c>
      <c r="T3116" s="76" t="s">
        <v>566</v>
      </c>
    </row>
    <row r="3117" spans="18:20" x14ac:dyDescent="0.25">
      <c r="R3117" s="76" t="s">
        <v>5925</v>
      </c>
      <c r="S3117" s="76" t="s">
        <v>552</v>
      </c>
      <c r="T3117" s="76" t="s">
        <v>566</v>
      </c>
    </row>
    <row r="3118" spans="18:20" x14ac:dyDescent="0.25">
      <c r="R3118" s="76" t="s">
        <v>5926</v>
      </c>
      <c r="S3118" s="76" t="s">
        <v>552</v>
      </c>
      <c r="T3118" s="76" t="s">
        <v>566</v>
      </c>
    </row>
    <row r="3119" spans="18:20" x14ac:dyDescent="0.25">
      <c r="R3119" s="76" t="s">
        <v>5927</v>
      </c>
      <c r="S3119" s="76" t="s">
        <v>552</v>
      </c>
      <c r="T3119" s="76" t="s">
        <v>566</v>
      </c>
    </row>
    <row r="3120" spans="18:20" x14ac:dyDescent="0.25">
      <c r="R3120" s="76" t="s">
        <v>5928</v>
      </c>
      <c r="S3120" s="76" t="s">
        <v>552</v>
      </c>
      <c r="T3120" s="76" t="s">
        <v>566</v>
      </c>
    </row>
    <row r="3121" spans="18:20" x14ac:dyDescent="0.25">
      <c r="R3121" s="76" t="s">
        <v>5929</v>
      </c>
      <c r="S3121" s="76" t="s">
        <v>552</v>
      </c>
      <c r="T3121" s="76" t="s">
        <v>566</v>
      </c>
    </row>
    <row r="3122" spans="18:20" x14ac:dyDescent="0.25">
      <c r="R3122" s="76" t="s">
        <v>5930</v>
      </c>
      <c r="S3122" s="76" t="s">
        <v>552</v>
      </c>
      <c r="T3122" s="76" t="s">
        <v>566</v>
      </c>
    </row>
    <row r="3123" spans="18:20" x14ac:dyDescent="0.25">
      <c r="R3123" s="76" t="s">
        <v>5931</v>
      </c>
      <c r="S3123" s="76" t="s">
        <v>552</v>
      </c>
      <c r="T3123" s="76" t="s">
        <v>566</v>
      </c>
    </row>
    <row r="3124" spans="18:20" x14ac:dyDescent="0.25">
      <c r="R3124" s="76" t="s">
        <v>5932</v>
      </c>
      <c r="S3124" s="76" t="s">
        <v>540</v>
      </c>
      <c r="T3124" s="76" t="s">
        <v>566</v>
      </c>
    </row>
    <row r="3125" spans="18:20" x14ac:dyDescent="0.25">
      <c r="R3125" s="76" t="s">
        <v>5933</v>
      </c>
      <c r="S3125" s="76" t="s">
        <v>540</v>
      </c>
      <c r="T3125" s="76" t="s">
        <v>566</v>
      </c>
    </row>
    <row r="3126" spans="18:20" x14ac:dyDescent="0.25">
      <c r="R3126" s="76" t="s">
        <v>5934</v>
      </c>
      <c r="S3126" s="76" t="s">
        <v>540</v>
      </c>
      <c r="T3126" s="76" t="s">
        <v>566</v>
      </c>
    </row>
    <row r="3127" spans="18:20" x14ac:dyDescent="0.25">
      <c r="R3127" s="76" t="s">
        <v>5935</v>
      </c>
      <c r="S3127" s="76" t="s">
        <v>540</v>
      </c>
      <c r="T3127" s="76" t="s">
        <v>566</v>
      </c>
    </row>
    <row r="3128" spans="18:20" x14ac:dyDescent="0.25">
      <c r="R3128" s="76" t="s">
        <v>5936</v>
      </c>
      <c r="S3128" s="76" t="s">
        <v>540</v>
      </c>
      <c r="T3128" s="76" t="s">
        <v>566</v>
      </c>
    </row>
    <row r="3129" spans="18:20" x14ac:dyDescent="0.25">
      <c r="R3129" s="76" t="s">
        <v>5937</v>
      </c>
      <c r="S3129" s="76" t="s">
        <v>540</v>
      </c>
      <c r="T3129" s="76" t="s">
        <v>566</v>
      </c>
    </row>
    <row r="3130" spans="18:20" x14ac:dyDescent="0.25">
      <c r="R3130" s="76" t="s">
        <v>5938</v>
      </c>
      <c r="S3130" s="76" t="s">
        <v>540</v>
      </c>
      <c r="T3130" s="76" t="s">
        <v>566</v>
      </c>
    </row>
    <row r="3131" spans="18:20" x14ac:dyDescent="0.25">
      <c r="R3131" s="76" t="s">
        <v>5939</v>
      </c>
      <c r="S3131" s="76" t="s">
        <v>540</v>
      </c>
      <c r="T3131" s="76" t="s">
        <v>566</v>
      </c>
    </row>
    <row r="3132" spans="18:20" x14ac:dyDescent="0.25">
      <c r="R3132" s="76" t="s">
        <v>5940</v>
      </c>
      <c r="S3132" s="76" t="s">
        <v>540</v>
      </c>
      <c r="T3132" s="76" t="s">
        <v>566</v>
      </c>
    </row>
    <row r="3133" spans="18:20" x14ac:dyDescent="0.25">
      <c r="R3133" s="76" t="s">
        <v>5941</v>
      </c>
      <c r="S3133" s="76" t="s">
        <v>540</v>
      </c>
      <c r="T3133" s="76" t="s">
        <v>566</v>
      </c>
    </row>
    <row r="3134" spans="18:20" x14ac:dyDescent="0.25">
      <c r="R3134" s="76" t="s">
        <v>5942</v>
      </c>
      <c r="S3134" s="76" t="s">
        <v>540</v>
      </c>
      <c r="T3134" s="76" t="s">
        <v>566</v>
      </c>
    </row>
    <row r="3135" spans="18:20" x14ac:dyDescent="0.25">
      <c r="R3135" s="76" t="s">
        <v>5943</v>
      </c>
      <c r="S3135" s="76" t="s">
        <v>540</v>
      </c>
      <c r="T3135" s="76" t="s">
        <v>566</v>
      </c>
    </row>
    <row r="3136" spans="18:20" x14ac:dyDescent="0.25">
      <c r="R3136" s="76" t="s">
        <v>5944</v>
      </c>
      <c r="S3136" s="76" t="s">
        <v>540</v>
      </c>
      <c r="T3136" s="76" t="s">
        <v>566</v>
      </c>
    </row>
    <row r="3137" spans="18:20" x14ac:dyDescent="0.25">
      <c r="R3137" s="76" t="s">
        <v>5945</v>
      </c>
      <c r="S3137" s="76" t="s">
        <v>540</v>
      </c>
      <c r="T3137" s="76" t="s">
        <v>566</v>
      </c>
    </row>
    <row r="3138" spans="18:20" x14ac:dyDescent="0.25">
      <c r="R3138" s="76" t="s">
        <v>5946</v>
      </c>
      <c r="S3138" s="76" t="s">
        <v>540</v>
      </c>
      <c r="T3138" s="76" t="s">
        <v>566</v>
      </c>
    </row>
    <row r="3139" spans="18:20" x14ac:dyDescent="0.25">
      <c r="R3139" s="76" t="s">
        <v>5947</v>
      </c>
      <c r="S3139" s="76" t="s">
        <v>540</v>
      </c>
      <c r="T3139" s="76" t="s">
        <v>566</v>
      </c>
    </row>
    <row r="3140" spans="18:20" x14ac:dyDescent="0.25">
      <c r="R3140" s="76" t="s">
        <v>5948</v>
      </c>
      <c r="S3140" s="76" t="s">
        <v>540</v>
      </c>
      <c r="T3140" s="76" t="s">
        <v>566</v>
      </c>
    </row>
    <row r="3141" spans="18:20" x14ac:dyDescent="0.25">
      <c r="R3141" s="76" t="s">
        <v>5949</v>
      </c>
      <c r="S3141" s="76" t="s">
        <v>540</v>
      </c>
      <c r="T3141" s="76" t="s">
        <v>566</v>
      </c>
    </row>
    <row r="3142" spans="18:20" x14ac:dyDescent="0.25">
      <c r="R3142" s="76" t="s">
        <v>5950</v>
      </c>
      <c r="S3142" s="76" t="s">
        <v>540</v>
      </c>
      <c r="T3142" s="76" t="s">
        <v>566</v>
      </c>
    </row>
    <row r="3143" spans="18:20" x14ac:dyDescent="0.25">
      <c r="R3143" s="76" t="s">
        <v>5951</v>
      </c>
      <c r="S3143" s="76" t="s">
        <v>540</v>
      </c>
      <c r="T3143" s="76" t="s">
        <v>566</v>
      </c>
    </row>
    <row r="3144" spans="18:20" x14ac:dyDescent="0.25">
      <c r="R3144" s="76" t="s">
        <v>5952</v>
      </c>
      <c r="S3144" s="76" t="s">
        <v>540</v>
      </c>
      <c r="T3144" s="76" t="s">
        <v>566</v>
      </c>
    </row>
    <row r="3145" spans="18:20" x14ac:dyDescent="0.25">
      <c r="R3145" s="76" t="s">
        <v>5953</v>
      </c>
      <c r="S3145" s="76" t="s">
        <v>540</v>
      </c>
      <c r="T3145" s="76" t="s">
        <v>566</v>
      </c>
    </row>
    <row r="3146" spans="18:20" x14ac:dyDescent="0.25">
      <c r="R3146" s="76" t="s">
        <v>5954</v>
      </c>
      <c r="S3146" s="76" t="s">
        <v>540</v>
      </c>
      <c r="T3146" s="76" t="s">
        <v>566</v>
      </c>
    </row>
    <row r="3147" spans="18:20" x14ac:dyDescent="0.25">
      <c r="R3147" s="76" t="s">
        <v>5955</v>
      </c>
      <c r="S3147" s="76" t="s">
        <v>540</v>
      </c>
      <c r="T3147" s="76" t="s">
        <v>566</v>
      </c>
    </row>
    <row r="3148" spans="18:20" x14ac:dyDescent="0.25">
      <c r="R3148" s="76" t="s">
        <v>5956</v>
      </c>
      <c r="S3148" s="76" t="s">
        <v>540</v>
      </c>
      <c r="T3148" s="76" t="s">
        <v>566</v>
      </c>
    </row>
    <row r="3149" spans="18:20" x14ac:dyDescent="0.25">
      <c r="R3149" s="76" t="s">
        <v>5957</v>
      </c>
      <c r="S3149" s="76" t="s">
        <v>540</v>
      </c>
      <c r="T3149" s="76" t="s">
        <v>566</v>
      </c>
    </row>
    <row r="3150" spans="18:20" x14ac:dyDescent="0.25">
      <c r="R3150" s="76" t="s">
        <v>5958</v>
      </c>
      <c r="S3150" s="76" t="s">
        <v>540</v>
      </c>
      <c r="T3150" s="76" t="s">
        <v>566</v>
      </c>
    </row>
    <row r="3151" spans="18:20" x14ac:dyDescent="0.25">
      <c r="R3151" s="76" t="s">
        <v>5959</v>
      </c>
      <c r="S3151" s="76" t="s">
        <v>540</v>
      </c>
      <c r="T3151" s="76" t="s">
        <v>566</v>
      </c>
    </row>
    <row r="3152" spans="18:20" x14ac:dyDescent="0.25">
      <c r="R3152" s="76" t="s">
        <v>5960</v>
      </c>
      <c r="S3152" s="76" t="s">
        <v>540</v>
      </c>
      <c r="T3152" s="76" t="s">
        <v>566</v>
      </c>
    </row>
    <row r="3153" spans="18:20" x14ac:dyDescent="0.25">
      <c r="R3153" s="76" t="s">
        <v>5961</v>
      </c>
      <c r="S3153" s="76" t="s">
        <v>540</v>
      </c>
      <c r="T3153" s="76" t="s">
        <v>566</v>
      </c>
    </row>
    <row r="3154" spans="18:20" x14ac:dyDescent="0.25">
      <c r="R3154" s="76" t="s">
        <v>5962</v>
      </c>
      <c r="S3154" s="76" t="s">
        <v>540</v>
      </c>
      <c r="T3154" s="76" t="s">
        <v>566</v>
      </c>
    </row>
    <row r="3155" spans="18:20" x14ac:dyDescent="0.25">
      <c r="R3155" s="76" t="s">
        <v>5963</v>
      </c>
      <c r="S3155" s="76" t="s">
        <v>540</v>
      </c>
      <c r="T3155" s="76" t="s">
        <v>566</v>
      </c>
    </row>
    <row r="3156" spans="18:20" x14ac:dyDescent="0.25">
      <c r="R3156" s="76" t="s">
        <v>5964</v>
      </c>
      <c r="S3156" s="76" t="s">
        <v>540</v>
      </c>
      <c r="T3156" s="76" t="s">
        <v>566</v>
      </c>
    </row>
    <row r="3157" spans="18:20" x14ac:dyDescent="0.25">
      <c r="R3157" s="76" t="s">
        <v>5965</v>
      </c>
      <c r="S3157" s="76" t="s">
        <v>540</v>
      </c>
      <c r="T3157" s="76" t="s">
        <v>566</v>
      </c>
    </row>
    <row r="3158" spans="18:20" x14ac:dyDescent="0.25">
      <c r="R3158" s="76" t="s">
        <v>5966</v>
      </c>
      <c r="S3158" s="76" t="s">
        <v>540</v>
      </c>
      <c r="T3158" s="76" t="s">
        <v>566</v>
      </c>
    </row>
    <row r="3159" spans="18:20" x14ac:dyDescent="0.25">
      <c r="R3159" s="76" t="s">
        <v>5967</v>
      </c>
      <c r="S3159" s="76" t="s">
        <v>540</v>
      </c>
      <c r="T3159" s="76" t="s">
        <v>566</v>
      </c>
    </row>
    <row r="3160" spans="18:20" x14ac:dyDescent="0.25">
      <c r="R3160" s="76" t="s">
        <v>5968</v>
      </c>
      <c r="S3160" s="76" t="s">
        <v>540</v>
      </c>
      <c r="T3160" s="76" t="s">
        <v>566</v>
      </c>
    </row>
    <row r="3161" spans="18:20" x14ac:dyDescent="0.25">
      <c r="R3161" s="76" t="s">
        <v>5969</v>
      </c>
      <c r="S3161" s="76" t="s">
        <v>540</v>
      </c>
      <c r="T3161" s="76" t="s">
        <v>566</v>
      </c>
    </row>
    <row r="3162" spans="18:20" x14ac:dyDescent="0.25">
      <c r="R3162" s="76" t="s">
        <v>5970</v>
      </c>
      <c r="S3162" s="76" t="s">
        <v>540</v>
      </c>
      <c r="T3162" s="76" t="s">
        <v>566</v>
      </c>
    </row>
    <row r="3163" spans="18:20" x14ac:dyDescent="0.25">
      <c r="R3163" s="76" t="s">
        <v>5971</v>
      </c>
      <c r="S3163" s="76" t="s">
        <v>540</v>
      </c>
      <c r="T3163" s="76" t="s">
        <v>566</v>
      </c>
    </row>
    <row r="3164" spans="18:20" x14ac:dyDescent="0.25">
      <c r="R3164" s="76" t="s">
        <v>5972</v>
      </c>
      <c r="S3164" s="76" t="s">
        <v>540</v>
      </c>
      <c r="T3164" s="76" t="s">
        <v>566</v>
      </c>
    </row>
    <row r="3165" spans="18:20" x14ac:dyDescent="0.25">
      <c r="R3165" s="76" t="s">
        <v>5973</v>
      </c>
      <c r="S3165" s="76" t="s">
        <v>540</v>
      </c>
      <c r="T3165" s="76" t="s">
        <v>566</v>
      </c>
    </row>
    <row r="3166" spans="18:20" x14ac:dyDescent="0.25">
      <c r="R3166" s="76" t="s">
        <v>5974</v>
      </c>
      <c r="S3166" s="76" t="s">
        <v>540</v>
      </c>
      <c r="T3166" s="76" t="s">
        <v>566</v>
      </c>
    </row>
    <row r="3167" spans="18:20" x14ac:dyDescent="0.25">
      <c r="R3167" s="76" t="s">
        <v>5975</v>
      </c>
      <c r="S3167" s="76" t="s">
        <v>540</v>
      </c>
      <c r="T3167" s="76" t="s">
        <v>566</v>
      </c>
    </row>
    <row r="3168" spans="18:20" x14ac:dyDescent="0.25">
      <c r="R3168" s="76" t="s">
        <v>5976</v>
      </c>
      <c r="S3168" s="76" t="s">
        <v>540</v>
      </c>
      <c r="T3168" s="76" t="s">
        <v>566</v>
      </c>
    </row>
    <row r="3169" spans="18:20" x14ac:dyDescent="0.25">
      <c r="R3169" s="76" t="s">
        <v>5977</v>
      </c>
      <c r="S3169" s="76" t="s">
        <v>540</v>
      </c>
      <c r="T3169" s="76" t="s">
        <v>566</v>
      </c>
    </row>
    <row r="3170" spans="18:20" x14ac:dyDescent="0.25">
      <c r="R3170" s="76" t="s">
        <v>5978</v>
      </c>
      <c r="S3170" s="76" t="s">
        <v>540</v>
      </c>
      <c r="T3170" s="76" t="s">
        <v>566</v>
      </c>
    </row>
    <row r="3171" spans="18:20" x14ac:dyDescent="0.25">
      <c r="R3171" s="76" t="s">
        <v>5979</v>
      </c>
      <c r="S3171" s="76" t="s">
        <v>540</v>
      </c>
      <c r="T3171" s="76" t="s">
        <v>566</v>
      </c>
    </row>
    <row r="3172" spans="18:20" x14ac:dyDescent="0.25">
      <c r="R3172" s="76" t="s">
        <v>5980</v>
      </c>
      <c r="S3172" s="76" t="s">
        <v>540</v>
      </c>
      <c r="T3172" s="76" t="s">
        <v>566</v>
      </c>
    </row>
    <row r="3173" spans="18:20" x14ac:dyDescent="0.25">
      <c r="R3173" s="76" t="s">
        <v>5981</v>
      </c>
      <c r="S3173" s="76" t="s">
        <v>540</v>
      </c>
      <c r="T3173" s="76" t="s">
        <v>566</v>
      </c>
    </row>
    <row r="3174" spans="18:20" x14ac:dyDescent="0.25">
      <c r="R3174" s="76" t="s">
        <v>5982</v>
      </c>
      <c r="S3174" s="76" t="s">
        <v>540</v>
      </c>
      <c r="T3174" s="76" t="s">
        <v>566</v>
      </c>
    </row>
    <row r="3175" spans="18:20" x14ac:dyDescent="0.25">
      <c r="R3175" s="76" t="s">
        <v>5983</v>
      </c>
      <c r="S3175" s="76" t="s">
        <v>540</v>
      </c>
      <c r="T3175" s="76" t="s">
        <v>566</v>
      </c>
    </row>
    <row r="3176" spans="18:20" x14ac:dyDescent="0.25">
      <c r="R3176" s="76" t="s">
        <v>5984</v>
      </c>
      <c r="S3176" s="76" t="s">
        <v>540</v>
      </c>
      <c r="T3176" s="76" t="s">
        <v>566</v>
      </c>
    </row>
    <row r="3177" spans="18:20" x14ac:dyDescent="0.25">
      <c r="R3177" s="76" t="s">
        <v>5985</v>
      </c>
      <c r="S3177" s="76" t="s">
        <v>540</v>
      </c>
      <c r="T3177" s="76" t="s">
        <v>566</v>
      </c>
    </row>
    <row r="3178" spans="18:20" x14ac:dyDescent="0.25">
      <c r="R3178" s="76" t="s">
        <v>5986</v>
      </c>
      <c r="S3178" s="76" t="s">
        <v>540</v>
      </c>
      <c r="T3178" s="76" t="s">
        <v>566</v>
      </c>
    </row>
    <row r="3179" spans="18:20" x14ac:dyDescent="0.25">
      <c r="R3179" s="76" t="s">
        <v>5987</v>
      </c>
      <c r="S3179" s="76" t="s">
        <v>540</v>
      </c>
      <c r="T3179" s="76" t="s">
        <v>566</v>
      </c>
    </row>
    <row r="3180" spans="18:20" x14ac:dyDescent="0.25">
      <c r="R3180" s="76" t="s">
        <v>5988</v>
      </c>
      <c r="S3180" s="76" t="s">
        <v>540</v>
      </c>
      <c r="T3180" s="76" t="s">
        <v>566</v>
      </c>
    </row>
    <row r="3181" spans="18:20" x14ac:dyDescent="0.25">
      <c r="R3181" s="76" t="s">
        <v>5989</v>
      </c>
      <c r="S3181" s="76" t="s">
        <v>540</v>
      </c>
      <c r="T3181" s="76" t="s">
        <v>566</v>
      </c>
    </row>
    <row r="3182" spans="18:20" x14ac:dyDescent="0.25">
      <c r="R3182" s="76" t="s">
        <v>5990</v>
      </c>
      <c r="S3182" s="76" t="s">
        <v>540</v>
      </c>
      <c r="T3182" s="76" t="s">
        <v>566</v>
      </c>
    </row>
    <row r="3183" spans="18:20" x14ac:dyDescent="0.25">
      <c r="R3183" s="76" t="s">
        <v>5991</v>
      </c>
      <c r="S3183" s="76" t="s">
        <v>540</v>
      </c>
      <c r="T3183" s="76" t="s">
        <v>566</v>
      </c>
    </row>
    <row r="3184" spans="18:20" x14ac:dyDescent="0.25">
      <c r="R3184" s="76" t="s">
        <v>5992</v>
      </c>
      <c r="S3184" s="76" t="s">
        <v>540</v>
      </c>
      <c r="T3184" s="76" t="s">
        <v>566</v>
      </c>
    </row>
    <row r="3185" spans="18:20" x14ac:dyDescent="0.25">
      <c r="R3185" s="76" t="s">
        <v>5993</v>
      </c>
      <c r="S3185" s="76" t="s">
        <v>540</v>
      </c>
      <c r="T3185" s="76" t="s">
        <v>566</v>
      </c>
    </row>
    <row r="3186" spans="18:20" x14ac:dyDescent="0.25">
      <c r="R3186" s="76" t="s">
        <v>5994</v>
      </c>
      <c r="S3186" s="76" t="s">
        <v>540</v>
      </c>
      <c r="T3186" s="76" t="s">
        <v>566</v>
      </c>
    </row>
    <row r="3187" spans="18:20" x14ac:dyDescent="0.25">
      <c r="R3187" s="76" t="s">
        <v>5995</v>
      </c>
      <c r="S3187" s="76" t="s">
        <v>540</v>
      </c>
      <c r="T3187" s="76" t="s">
        <v>566</v>
      </c>
    </row>
    <row r="3188" spans="18:20" x14ac:dyDescent="0.25">
      <c r="R3188" s="76" t="s">
        <v>5996</v>
      </c>
      <c r="S3188" s="76" t="s">
        <v>540</v>
      </c>
      <c r="T3188" s="76" t="s">
        <v>566</v>
      </c>
    </row>
    <row r="3189" spans="18:20" x14ac:dyDescent="0.25">
      <c r="R3189" s="76" t="s">
        <v>5997</v>
      </c>
      <c r="S3189" s="76" t="s">
        <v>540</v>
      </c>
      <c r="T3189" s="76" t="s">
        <v>566</v>
      </c>
    </row>
    <row r="3190" spans="18:20" x14ac:dyDescent="0.25">
      <c r="R3190" s="76" t="s">
        <v>5998</v>
      </c>
      <c r="S3190" s="76" t="s">
        <v>540</v>
      </c>
      <c r="T3190" s="76" t="s">
        <v>566</v>
      </c>
    </row>
    <row r="3191" spans="18:20" x14ac:dyDescent="0.25">
      <c r="R3191" s="76" t="s">
        <v>5999</v>
      </c>
      <c r="S3191" s="76" t="s">
        <v>540</v>
      </c>
      <c r="T3191" s="76" t="s">
        <v>566</v>
      </c>
    </row>
    <row r="3192" spans="18:20" x14ac:dyDescent="0.25">
      <c r="R3192" s="76" t="s">
        <v>6000</v>
      </c>
      <c r="S3192" s="76" t="s">
        <v>540</v>
      </c>
      <c r="T3192" s="76" t="s">
        <v>566</v>
      </c>
    </row>
    <row r="3193" spans="18:20" x14ac:dyDescent="0.25">
      <c r="R3193" s="76" t="s">
        <v>6001</v>
      </c>
      <c r="S3193" s="76" t="s">
        <v>540</v>
      </c>
      <c r="T3193" s="76" t="s">
        <v>566</v>
      </c>
    </row>
    <row r="3194" spans="18:20" x14ac:dyDescent="0.25">
      <c r="R3194" s="76" t="s">
        <v>6002</v>
      </c>
      <c r="S3194" s="76" t="s">
        <v>540</v>
      </c>
      <c r="T3194" s="76" t="s">
        <v>566</v>
      </c>
    </row>
    <row r="3195" spans="18:20" x14ac:dyDescent="0.25">
      <c r="R3195" s="76" t="s">
        <v>6003</v>
      </c>
      <c r="S3195" s="76" t="s">
        <v>540</v>
      </c>
      <c r="T3195" s="76" t="s">
        <v>566</v>
      </c>
    </row>
    <row r="3196" spans="18:20" x14ac:dyDescent="0.25">
      <c r="R3196" s="76" t="s">
        <v>6004</v>
      </c>
      <c r="S3196" s="76" t="s">
        <v>540</v>
      </c>
      <c r="T3196" s="76" t="s">
        <v>566</v>
      </c>
    </row>
    <row r="3197" spans="18:20" x14ac:dyDescent="0.25">
      <c r="R3197" s="76" t="s">
        <v>6005</v>
      </c>
      <c r="S3197" s="76" t="s">
        <v>540</v>
      </c>
      <c r="T3197" s="76" t="s">
        <v>566</v>
      </c>
    </row>
    <row r="3198" spans="18:20" x14ac:dyDescent="0.25">
      <c r="R3198" s="76" t="s">
        <v>6006</v>
      </c>
      <c r="S3198" s="76" t="s">
        <v>540</v>
      </c>
      <c r="T3198" s="76" t="s">
        <v>566</v>
      </c>
    </row>
    <row r="3199" spans="18:20" x14ac:dyDescent="0.25">
      <c r="R3199" s="76" t="s">
        <v>6007</v>
      </c>
      <c r="S3199" s="76" t="s">
        <v>540</v>
      </c>
      <c r="T3199" s="76" t="s">
        <v>566</v>
      </c>
    </row>
    <row r="3200" spans="18:20" x14ac:dyDescent="0.25">
      <c r="R3200" s="76" t="s">
        <v>6008</v>
      </c>
      <c r="S3200" s="76" t="s">
        <v>540</v>
      </c>
      <c r="T3200" s="76" t="s">
        <v>566</v>
      </c>
    </row>
    <row r="3201" spans="18:20" x14ac:dyDescent="0.25">
      <c r="R3201" s="76" t="s">
        <v>6009</v>
      </c>
      <c r="S3201" s="76" t="s">
        <v>540</v>
      </c>
      <c r="T3201" s="76" t="s">
        <v>566</v>
      </c>
    </row>
    <row r="3202" spans="18:20" x14ac:dyDescent="0.25">
      <c r="R3202" s="76" t="s">
        <v>6010</v>
      </c>
      <c r="S3202" s="76" t="s">
        <v>540</v>
      </c>
      <c r="T3202" s="76" t="s">
        <v>566</v>
      </c>
    </row>
    <row r="3203" spans="18:20" x14ac:dyDescent="0.25">
      <c r="R3203" s="76" t="s">
        <v>6011</v>
      </c>
      <c r="S3203" s="76" t="s">
        <v>540</v>
      </c>
      <c r="T3203" s="76" t="s">
        <v>566</v>
      </c>
    </row>
    <row r="3204" spans="18:20" x14ac:dyDescent="0.25">
      <c r="R3204" s="76" t="s">
        <v>6012</v>
      </c>
      <c r="S3204" s="76" t="s">
        <v>540</v>
      </c>
      <c r="T3204" s="76" t="s">
        <v>566</v>
      </c>
    </row>
    <row r="3205" spans="18:20" x14ac:dyDescent="0.25">
      <c r="R3205" s="76" t="s">
        <v>6013</v>
      </c>
      <c r="S3205" s="76" t="s">
        <v>540</v>
      </c>
      <c r="T3205" s="76" t="s">
        <v>566</v>
      </c>
    </row>
    <row r="3206" spans="18:20" x14ac:dyDescent="0.25">
      <c r="R3206" s="76" t="s">
        <v>6014</v>
      </c>
      <c r="S3206" s="76" t="s">
        <v>540</v>
      </c>
      <c r="T3206" s="76" t="s">
        <v>566</v>
      </c>
    </row>
    <row r="3207" spans="18:20" x14ac:dyDescent="0.25">
      <c r="R3207" s="76" t="s">
        <v>6015</v>
      </c>
      <c r="S3207" s="76" t="s">
        <v>540</v>
      </c>
      <c r="T3207" s="76" t="s">
        <v>566</v>
      </c>
    </row>
    <row r="3208" spans="18:20" x14ac:dyDescent="0.25">
      <c r="R3208" s="76" t="s">
        <v>6016</v>
      </c>
      <c r="S3208" s="76" t="s">
        <v>540</v>
      </c>
      <c r="T3208" s="76" t="s">
        <v>566</v>
      </c>
    </row>
    <row r="3209" spans="18:20" x14ac:dyDescent="0.25">
      <c r="R3209" s="76" t="s">
        <v>6017</v>
      </c>
      <c r="S3209" s="76" t="s">
        <v>540</v>
      </c>
      <c r="T3209" s="76" t="s">
        <v>566</v>
      </c>
    </row>
    <row r="3210" spans="18:20" x14ac:dyDescent="0.25">
      <c r="R3210" s="76" t="s">
        <v>6018</v>
      </c>
      <c r="S3210" s="76" t="s">
        <v>540</v>
      </c>
      <c r="T3210" s="76" t="s">
        <v>566</v>
      </c>
    </row>
    <row r="3211" spans="18:20" x14ac:dyDescent="0.25">
      <c r="R3211" s="76" t="s">
        <v>6019</v>
      </c>
      <c r="S3211" s="76" t="s">
        <v>540</v>
      </c>
      <c r="T3211" s="76" t="s">
        <v>566</v>
      </c>
    </row>
    <row r="3212" spans="18:20" x14ac:dyDescent="0.25">
      <c r="R3212" s="76" t="s">
        <v>6020</v>
      </c>
      <c r="S3212" s="76" t="s">
        <v>540</v>
      </c>
      <c r="T3212" s="76" t="s">
        <v>566</v>
      </c>
    </row>
    <row r="3213" spans="18:20" x14ac:dyDescent="0.25">
      <c r="R3213" s="76" t="s">
        <v>6021</v>
      </c>
      <c r="S3213" s="76" t="s">
        <v>540</v>
      </c>
      <c r="T3213" s="76" t="s">
        <v>566</v>
      </c>
    </row>
    <row r="3214" spans="18:20" x14ac:dyDescent="0.25">
      <c r="R3214" s="76" t="s">
        <v>6022</v>
      </c>
      <c r="S3214" s="76" t="s">
        <v>540</v>
      </c>
      <c r="T3214" s="76" t="s">
        <v>566</v>
      </c>
    </row>
    <row r="3215" spans="18:20" x14ac:dyDescent="0.25">
      <c r="R3215" s="76" t="s">
        <v>6023</v>
      </c>
      <c r="S3215" s="76" t="s">
        <v>540</v>
      </c>
      <c r="T3215" s="76" t="s">
        <v>566</v>
      </c>
    </row>
    <row r="3216" spans="18:20" x14ac:dyDescent="0.25">
      <c r="R3216" s="76" t="s">
        <v>6024</v>
      </c>
      <c r="S3216" s="76" t="s">
        <v>540</v>
      </c>
      <c r="T3216" s="76" t="s">
        <v>566</v>
      </c>
    </row>
    <row r="3217" spans="18:20" x14ac:dyDescent="0.25">
      <c r="R3217" s="76" t="s">
        <v>6025</v>
      </c>
      <c r="S3217" s="76" t="s">
        <v>540</v>
      </c>
      <c r="T3217" s="76" t="s">
        <v>566</v>
      </c>
    </row>
    <row r="3218" spans="18:20" x14ac:dyDescent="0.25">
      <c r="R3218" s="76" t="s">
        <v>6026</v>
      </c>
      <c r="S3218" s="76" t="s">
        <v>540</v>
      </c>
      <c r="T3218" s="76" t="s">
        <v>566</v>
      </c>
    </row>
    <row r="3219" spans="18:20" x14ac:dyDescent="0.25">
      <c r="R3219" s="76" t="s">
        <v>6027</v>
      </c>
      <c r="S3219" s="76" t="s">
        <v>540</v>
      </c>
      <c r="T3219" s="76" t="s">
        <v>566</v>
      </c>
    </row>
    <row r="3220" spans="18:20" x14ac:dyDescent="0.25">
      <c r="R3220" s="76" t="s">
        <v>6028</v>
      </c>
      <c r="S3220" s="76" t="s">
        <v>540</v>
      </c>
      <c r="T3220" s="76" t="s">
        <v>566</v>
      </c>
    </row>
    <row r="3221" spans="18:20" x14ac:dyDescent="0.25">
      <c r="R3221" s="76" t="s">
        <v>6029</v>
      </c>
      <c r="S3221" s="76" t="s">
        <v>540</v>
      </c>
      <c r="T3221" s="76" t="s">
        <v>566</v>
      </c>
    </row>
    <row r="3222" spans="18:20" x14ac:dyDescent="0.25">
      <c r="R3222" s="76" t="s">
        <v>6030</v>
      </c>
      <c r="S3222" s="76" t="s">
        <v>540</v>
      </c>
      <c r="T3222" s="76" t="s">
        <v>566</v>
      </c>
    </row>
    <row r="3223" spans="18:20" x14ac:dyDescent="0.25">
      <c r="R3223" s="76" t="s">
        <v>6031</v>
      </c>
      <c r="S3223" s="76" t="s">
        <v>540</v>
      </c>
      <c r="T3223" s="76" t="s">
        <v>566</v>
      </c>
    </row>
    <row r="3224" spans="18:20" x14ac:dyDescent="0.25">
      <c r="R3224" s="76" t="s">
        <v>6032</v>
      </c>
      <c r="S3224" s="76" t="s">
        <v>540</v>
      </c>
      <c r="T3224" s="76" t="s">
        <v>566</v>
      </c>
    </row>
    <row r="3225" spans="18:20" x14ac:dyDescent="0.25">
      <c r="R3225" s="76" t="s">
        <v>6033</v>
      </c>
      <c r="S3225" s="76" t="s">
        <v>540</v>
      </c>
      <c r="T3225" s="76" t="s">
        <v>566</v>
      </c>
    </row>
    <row r="3226" spans="18:20" x14ac:dyDescent="0.25">
      <c r="R3226" s="76" t="s">
        <v>6034</v>
      </c>
      <c r="S3226" s="76" t="s">
        <v>540</v>
      </c>
      <c r="T3226" s="76" t="s">
        <v>566</v>
      </c>
    </row>
    <row r="3227" spans="18:20" x14ac:dyDescent="0.25">
      <c r="R3227" s="76" t="s">
        <v>6035</v>
      </c>
      <c r="S3227" s="76" t="s">
        <v>540</v>
      </c>
      <c r="T3227" s="76" t="s">
        <v>566</v>
      </c>
    </row>
    <row r="3228" spans="18:20" x14ac:dyDescent="0.25">
      <c r="R3228" s="76" t="s">
        <v>6036</v>
      </c>
      <c r="S3228" s="76" t="s">
        <v>540</v>
      </c>
      <c r="T3228" s="76" t="s">
        <v>566</v>
      </c>
    </row>
    <row r="3229" spans="18:20" x14ac:dyDescent="0.25">
      <c r="R3229" s="76" t="s">
        <v>6037</v>
      </c>
      <c r="S3229" s="76" t="s">
        <v>540</v>
      </c>
      <c r="T3229" s="76" t="s">
        <v>566</v>
      </c>
    </row>
    <row r="3230" spans="18:20" x14ac:dyDescent="0.25">
      <c r="R3230" s="76" t="s">
        <v>6038</v>
      </c>
      <c r="S3230" s="76" t="s">
        <v>540</v>
      </c>
      <c r="T3230" s="76" t="s">
        <v>566</v>
      </c>
    </row>
    <row r="3231" spans="18:20" x14ac:dyDescent="0.25">
      <c r="R3231" s="76" t="s">
        <v>6039</v>
      </c>
      <c r="S3231" s="76" t="s">
        <v>540</v>
      </c>
      <c r="T3231" s="76" t="s">
        <v>566</v>
      </c>
    </row>
    <row r="3232" spans="18:20" x14ac:dyDescent="0.25">
      <c r="R3232" s="76" t="s">
        <v>6040</v>
      </c>
      <c r="S3232" s="76" t="s">
        <v>540</v>
      </c>
      <c r="T3232" s="76" t="s">
        <v>566</v>
      </c>
    </row>
    <row r="3233" spans="18:20" x14ac:dyDescent="0.25">
      <c r="R3233" s="76" t="s">
        <v>6041</v>
      </c>
      <c r="S3233" s="76" t="s">
        <v>540</v>
      </c>
      <c r="T3233" s="76" t="s">
        <v>566</v>
      </c>
    </row>
    <row r="3234" spans="18:20" x14ac:dyDescent="0.25">
      <c r="R3234" s="76" t="s">
        <v>6042</v>
      </c>
      <c r="S3234" s="76" t="s">
        <v>540</v>
      </c>
      <c r="T3234" s="76" t="s">
        <v>566</v>
      </c>
    </row>
    <row r="3235" spans="18:20" x14ac:dyDescent="0.25">
      <c r="R3235" s="76" t="s">
        <v>6043</v>
      </c>
      <c r="S3235" s="76" t="s">
        <v>540</v>
      </c>
      <c r="T3235" s="76" t="s">
        <v>566</v>
      </c>
    </row>
    <row r="3236" spans="18:20" x14ac:dyDescent="0.25">
      <c r="R3236" s="76" t="s">
        <v>6044</v>
      </c>
      <c r="S3236" s="76" t="s">
        <v>540</v>
      </c>
      <c r="T3236" s="76" t="s">
        <v>566</v>
      </c>
    </row>
    <row r="3237" spans="18:20" x14ac:dyDescent="0.25">
      <c r="R3237" s="76" t="s">
        <v>6045</v>
      </c>
      <c r="S3237" s="76" t="s">
        <v>540</v>
      </c>
      <c r="T3237" s="76" t="s">
        <v>566</v>
      </c>
    </row>
    <row r="3238" spans="18:20" x14ac:dyDescent="0.25">
      <c r="R3238" s="76" t="s">
        <v>6046</v>
      </c>
      <c r="S3238" s="76" t="s">
        <v>540</v>
      </c>
      <c r="T3238" s="76" t="s">
        <v>566</v>
      </c>
    </row>
    <row r="3239" spans="18:20" x14ac:dyDescent="0.25">
      <c r="R3239" s="76" t="s">
        <v>6047</v>
      </c>
      <c r="S3239" s="76" t="s">
        <v>540</v>
      </c>
      <c r="T3239" s="76" t="s">
        <v>566</v>
      </c>
    </row>
    <row r="3240" spans="18:20" x14ac:dyDescent="0.25">
      <c r="R3240" s="76" t="s">
        <v>6048</v>
      </c>
      <c r="S3240" s="76" t="s">
        <v>540</v>
      </c>
      <c r="T3240" s="76" t="s">
        <v>566</v>
      </c>
    </row>
    <row r="3241" spans="18:20" x14ac:dyDescent="0.25">
      <c r="R3241" s="76" t="s">
        <v>6049</v>
      </c>
      <c r="S3241" s="76" t="s">
        <v>540</v>
      </c>
      <c r="T3241" s="76" t="s">
        <v>566</v>
      </c>
    </row>
    <row r="3242" spans="18:20" x14ac:dyDescent="0.25">
      <c r="R3242" s="76" t="s">
        <v>6050</v>
      </c>
      <c r="S3242" s="76" t="s">
        <v>540</v>
      </c>
      <c r="T3242" s="76" t="s">
        <v>566</v>
      </c>
    </row>
    <row r="3243" spans="18:20" x14ac:dyDescent="0.25">
      <c r="R3243" s="76" t="s">
        <v>6051</v>
      </c>
      <c r="S3243" s="76" t="s">
        <v>540</v>
      </c>
      <c r="T3243" s="76" t="s">
        <v>566</v>
      </c>
    </row>
    <row r="3244" spans="18:20" x14ac:dyDescent="0.25">
      <c r="R3244" s="76" t="s">
        <v>6052</v>
      </c>
      <c r="S3244" s="76" t="s">
        <v>540</v>
      </c>
      <c r="T3244" s="76" t="s">
        <v>566</v>
      </c>
    </row>
    <row r="3245" spans="18:20" x14ac:dyDescent="0.25">
      <c r="R3245" s="76" t="s">
        <v>6053</v>
      </c>
      <c r="S3245" s="76" t="s">
        <v>540</v>
      </c>
      <c r="T3245" s="76" t="s">
        <v>566</v>
      </c>
    </row>
    <row r="3246" spans="18:20" x14ac:dyDescent="0.25">
      <c r="R3246" s="76" t="s">
        <v>6054</v>
      </c>
      <c r="S3246" s="76" t="s">
        <v>540</v>
      </c>
      <c r="T3246" s="76" t="s">
        <v>566</v>
      </c>
    </row>
    <row r="3247" spans="18:20" x14ac:dyDescent="0.25">
      <c r="R3247" s="76" t="s">
        <v>6055</v>
      </c>
      <c r="S3247" s="76" t="s">
        <v>540</v>
      </c>
      <c r="T3247" s="76" t="s">
        <v>566</v>
      </c>
    </row>
    <row r="3248" spans="18:20" x14ac:dyDescent="0.25">
      <c r="R3248" s="76" t="s">
        <v>6056</v>
      </c>
      <c r="S3248" s="76" t="s">
        <v>540</v>
      </c>
      <c r="T3248" s="76" t="s">
        <v>566</v>
      </c>
    </row>
    <row r="3249" spans="18:20" x14ac:dyDescent="0.25">
      <c r="R3249" s="76" t="s">
        <v>6057</v>
      </c>
      <c r="S3249" s="76" t="s">
        <v>540</v>
      </c>
      <c r="T3249" s="76" t="s">
        <v>566</v>
      </c>
    </row>
    <row r="3250" spans="18:20" x14ac:dyDescent="0.25">
      <c r="R3250" s="76" t="s">
        <v>6058</v>
      </c>
      <c r="S3250" s="76" t="s">
        <v>540</v>
      </c>
      <c r="T3250" s="76" t="s">
        <v>566</v>
      </c>
    </row>
    <row r="3251" spans="18:20" x14ac:dyDescent="0.25">
      <c r="R3251" s="76" t="s">
        <v>6059</v>
      </c>
      <c r="S3251" s="76" t="s">
        <v>540</v>
      </c>
      <c r="T3251" s="76" t="s">
        <v>566</v>
      </c>
    </row>
    <row r="3252" spans="18:20" x14ac:dyDescent="0.25">
      <c r="R3252" s="76" t="s">
        <v>6060</v>
      </c>
      <c r="S3252" s="76" t="s">
        <v>540</v>
      </c>
      <c r="T3252" s="76" t="s">
        <v>566</v>
      </c>
    </row>
    <row r="3253" spans="18:20" x14ac:dyDescent="0.25">
      <c r="R3253" s="76" t="s">
        <v>6061</v>
      </c>
      <c r="S3253" s="76" t="s">
        <v>540</v>
      </c>
      <c r="T3253" s="76" t="s">
        <v>566</v>
      </c>
    </row>
    <row r="3254" spans="18:20" x14ac:dyDescent="0.25">
      <c r="R3254" s="76" t="s">
        <v>6062</v>
      </c>
      <c r="S3254" s="76" t="s">
        <v>540</v>
      </c>
      <c r="T3254" s="76" t="s">
        <v>566</v>
      </c>
    </row>
    <row r="3255" spans="18:20" x14ac:dyDescent="0.25">
      <c r="R3255" s="76" t="s">
        <v>6063</v>
      </c>
      <c r="S3255" s="76" t="s">
        <v>540</v>
      </c>
      <c r="T3255" s="76" t="s">
        <v>566</v>
      </c>
    </row>
    <row r="3256" spans="18:20" x14ac:dyDescent="0.25">
      <c r="R3256" s="76" t="s">
        <v>6064</v>
      </c>
      <c r="S3256" s="76" t="s">
        <v>540</v>
      </c>
      <c r="T3256" s="76" t="s">
        <v>566</v>
      </c>
    </row>
    <row r="3257" spans="18:20" x14ac:dyDescent="0.25">
      <c r="R3257" s="76" t="s">
        <v>6065</v>
      </c>
      <c r="S3257" s="76" t="s">
        <v>540</v>
      </c>
      <c r="T3257" s="76" t="s">
        <v>566</v>
      </c>
    </row>
    <row r="3258" spans="18:20" x14ac:dyDescent="0.25">
      <c r="R3258" s="76" t="s">
        <v>6066</v>
      </c>
      <c r="S3258" s="76" t="s">
        <v>540</v>
      </c>
      <c r="T3258" s="76" t="s">
        <v>566</v>
      </c>
    </row>
    <row r="3259" spans="18:20" x14ac:dyDescent="0.25">
      <c r="R3259" s="76" t="s">
        <v>6067</v>
      </c>
      <c r="S3259" s="76" t="s">
        <v>540</v>
      </c>
      <c r="T3259" s="76" t="s">
        <v>566</v>
      </c>
    </row>
    <row r="3260" spans="18:20" x14ac:dyDescent="0.25">
      <c r="R3260" s="76" t="s">
        <v>6068</v>
      </c>
      <c r="S3260" s="76" t="s">
        <v>540</v>
      </c>
      <c r="T3260" s="76" t="s">
        <v>566</v>
      </c>
    </row>
    <row r="3261" spans="18:20" x14ac:dyDescent="0.25">
      <c r="R3261" s="76" t="s">
        <v>6069</v>
      </c>
      <c r="S3261" s="76" t="s">
        <v>540</v>
      </c>
      <c r="T3261" s="76" t="s">
        <v>566</v>
      </c>
    </row>
    <row r="3262" spans="18:20" x14ac:dyDescent="0.25">
      <c r="R3262" s="76" t="s">
        <v>6070</v>
      </c>
      <c r="S3262" s="76" t="s">
        <v>540</v>
      </c>
      <c r="T3262" s="76" t="s">
        <v>566</v>
      </c>
    </row>
    <row r="3263" spans="18:20" x14ac:dyDescent="0.25">
      <c r="R3263" s="76" t="s">
        <v>6071</v>
      </c>
      <c r="S3263" s="76" t="s">
        <v>540</v>
      </c>
      <c r="T3263" s="76" t="s">
        <v>566</v>
      </c>
    </row>
    <row r="3264" spans="18:20" x14ac:dyDescent="0.25">
      <c r="R3264" s="76" t="s">
        <v>6072</v>
      </c>
      <c r="S3264" s="76" t="s">
        <v>540</v>
      </c>
      <c r="T3264" s="76" t="s">
        <v>566</v>
      </c>
    </row>
    <row r="3265" spans="18:20" x14ac:dyDescent="0.25">
      <c r="R3265" s="76" t="s">
        <v>6073</v>
      </c>
      <c r="S3265" s="76" t="s">
        <v>540</v>
      </c>
      <c r="T3265" s="76" t="s">
        <v>566</v>
      </c>
    </row>
    <row r="3266" spans="18:20" x14ac:dyDescent="0.25">
      <c r="R3266" s="76" t="s">
        <v>6074</v>
      </c>
      <c r="S3266" s="76" t="s">
        <v>540</v>
      </c>
      <c r="T3266" s="76" t="s">
        <v>566</v>
      </c>
    </row>
    <row r="3267" spans="18:20" x14ac:dyDescent="0.25">
      <c r="R3267" s="76" t="s">
        <v>6075</v>
      </c>
      <c r="S3267" s="76" t="s">
        <v>540</v>
      </c>
      <c r="T3267" s="76" t="s">
        <v>566</v>
      </c>
    </row>
    <row r="3268" spans="18:20" x14ac:dyDescent="0.25">
      <c r="R3268" s="76" t="s">
        <v>6076</v>
      </c>
      <c r="S3268" s="76" t="s">
        <v>540</v>
      </c>
      <c r="T3268" s="76" t="s">
        <v>566</v>
      </c>
    </row>
    <row r="3269" spans="18:20" x14ac:dyDescent="0.25">
      <c r="R3269" s="76" t="s">
        <v>6077</v>
      </c>
      <c r="S3269" s="76" t="s">
        <v>540</v>
      </c>
      <c r="T3269" s="76" t="s">
        <v>566</v>
      </c>
    </row>
    <row r="3270" spans="18:20" x14ac:dyDescent="0.25">
      <c r="R3270" s="76" t="s">
        <v>6078</v>
      </c>
      <c r="S3270" s="76" t="s">
        <v>540</v>
      </c>
      <c r="T3270" s="76" t="s">
        <v>566</v>
      </c>
    </row>
    <row r="3271" spans="18:20" x14ac:dyDescent="0.25">
      <c r="R3271" s="76" t="s">
        <v>6079</v>
      </c>
      <c r="S3271" s="76" t="s">
        <v>540</v>
      </c>
      <c r="T3271" s="76" t="s">
        <v>566</v>
      </c>
    </row>
    <row r="3272" spans="18:20" x14ac:dyDescent="0.25">
      <c r="R3272" s="76" t="s">
        <v>6080</v>
      </c>
      <c r="S3272" s="76" t="s">
        <v>540</v>
      </c>
      <c r="T3272" s="76" t="s">
        <v>566</v>
      </c>
    </row>
    <row r="3273" spans="18:20" x14ac:dyDescent="0.25">
      <c r="R3273" s="76" t="s">
        <v>6081</v>
      </c>
      <c r="S3273" s="76" t="s">
        <v>540</v>
      </c>
      <c r="T3273" s="76" t="s">
        <v>566</v>
      </c>
    </row>
    <row r="3274" spans="18:20" x14ac:dyDescent="0.25">
      <c r="R3274" s="76" t="s">
        <v>6082</v>
      </c>
      <c r="S3274" s="76" t="s">
        <v>540</v>
      </c>
      <c r="T3274" s="76" t="s">
        <v>566</v>
      </c>
    </row>
    <row r="3275" spans="18:20" x14ac:dyDescent="0.25">
      <c r="R3275" s="76" t="s">
        <v>6083</v>
      </c>
      <c r="S3275" s="76" t="s">
        <v>540</v>
      </c>
      <c r="T3275" s="76" t="s">
        <v>566</v>
      </c>
    </row>
    <row r="3276" spans="18:20" x14ac:dyDescent="0.25">
      <c r="R3276" s="76" t="s">
        <v>6084</v>
      </c>
      <c r="S3276" s="76" t="s">
        <v>540</v>
      </c>
      <c r="T3276" s="76" t="s">
        <v>566</v>
      </c>
    </row>
    <row r="3277" spans="18:20" x14ac:dyDescent="0.25">
      <c r="R3277" s="76" t="s">
        <v>6085</v>
      </c>
      <c r="S3277" s="76" t="s">
        <v>540</v>
      </c>
      <c r="T3277" s="76" t="s">
        <v>566</v>
      </c>
    </row>
    <row r="3278" spans="18:20" x14ac:dyDescent="0.25">
      <c r="R3278" s="76" t="s">
        <v>6086</v>
      </c>
      <c r="S3278" s="76" t="s">
        <v>540</v>
      </c>
      <c r="T3278" s="76" t="s">
        <v>566</v>
      </c>
    </row>
    <row r="3279" spans="18:20" x14ac:dyDescent="0.25">
      <c r="R3279" s="76" t="s">
        <v>6087</v>
      </c>
      <c r="S3279" s="76" t="s">
        <v>540</v>
      </c>
      <c r="T3279" s="76" t="s">
        <v>566</v>
      </c>
    </row>
    <row r="3280" spans="18:20" x14ac:dyDescent="0.25">
      <c r="R3280" s="76" t="s">
        <v>6088</v>
      </c>
      <c r="S3280" s="76" t="s">
        <v>540</v>
      </c>
      <c r="T3280" s="76" t="s">
        <v>566</v>
      </c>
    </row>
    <row r="3281" spans="18:20" x14ac:dyDescent="0.25">
      <c r="R3281" s="76" t="s">
        <v>6089</v>
      </c>
      <c r="S3281" s="76" t="s">
        <v>540</v>
      </c>
      <c r="T3281" s="76" t="s">
        <v>566</v>
      </c>
    </row>
    <row r="3282" spans="18:20" x14ac:dyDescent="0.25">
      <c r="R3282" s="76" t="s">
        <v>6090</v>
      </c>
      <c r="S3282" s="76" t="s">
        <v>540</v>
      </c>
      <c r="T3282" s="76" t="s">
        <v>566</v>
      </c>
    </row>
    <row r="3283" spans="18:20" x14ac:dyDescent="0.25">
      <c r="R3283" s="76" t="s">
        <v>6091</v>
      </c>
      <c r="S3283" s="76" t="s">
        <v>540</v>
      </c>
      <c r="T3283" s="76" t="s">
        <v>566</v>
      </c>
    </row>
    <row r="3284" spans="18:20" x14ac:dyDescent="0.25">
      <c r="R3284" s="76" t="s">
        <v>6092</v>
      </c>
      <c r="S3284" s="76" t="s">
        <v>540</v>
      </c>
      <c r="T3284" s="76" t="s">
        <v>566</v>
      </c>
    </row>
    <row r="3285" spans="18:20" x14ac:dyDescent="0.25">
      <c r="R3285" s="76" t="s">
        <v>6093</v>
      </c>
      <c r="S3285" s="76" t="s">
        <v>540</v>
      </c>
      <c r="T3285" s="76" t="s">
        <v>566</v>
      </c>
    </row>
    <row r="3286" spans="18:20" x14ac:dyDescent="0.25">
      <c r="R3286" s="76" t="s">
        <v>6094</v>
      </c>
      <c r="S3286" s="76" t="s">
        <v>540</v>
      </c>
      <c r="T3286" s="76" t="s">
        <v>566</v>
      </c>
    </row>
    <row r="3287" spans="18:20" x14ac:dyDescent="0.25">
      <c r="R3287" s="76" t="s">
        <v>6095</v>
      </c>
      <c r="S3287" s="76" t="s">
        <v>540</v>
      </c>
      <c r="T3287" s="76" t="s">
        <v>566</v>
      </c>
    </row>
    <row r="3288" spans="18:20" x14ac:dyDescent="0.25">
      <c r="R3288" s="76" t="s">
        <v>6096</v>
      </c>
      <c r="S3288" s="76" t="s">
        <v>540</v>
      </c>
      <c r="T3288" s="76" t="s">
        <v>566</v>
      </c>
    </row>
    <row r="3289" spans="18:20" x14ac:dyDescent="0.25">
      <c r="R3289" s="76" t="s">
        <v>6097</v>
      </c>
      <c r="S3289" s="76" t="s">
        <v>540</v>
      </c>
      <c r="T3289" s="76" t="s">
        <v>566</v>
      </c>
    </row>
    <row r="3290" spans="18:20" x14ac:dyDescent="0.25">
      <c r="R3290" s="76" t="s">
        <v>6098</v>
      </c>
      <c r="S3290" s="76" t="s">
        <v>540</v>
      </c>
      <c r="T3290" s="76" t="s">
        <v>566</v>
      </c>
    </row>
    <row r="3291" spans="18:20" x14ac:dyDescent="0.25">
      <c r="R3291" s="76" t="s">
        <v>6099</v>
      </c>
      <c r="S3291" s="76" t="s">
        <v>540</v>
      </c>
      <c r="T3291" s="76" t="s">
        <v>566</v>
      </c>
    </row>
    <row r="3292" spans="18:20" x14ac:dyDescent="0.25">
      <c r="R3292" s="76" t="s">
        <v>6100</v>
      </c>
      <c r="S3292" s="76" t="s">
        <v>540</v>
      </c>
      <c r="T3292" s="76" t="s">
        <v>566</v>
      </c>
    </row>
    <row r="3293" spans="18:20" x14ac:dyDescent="0.25">
      <c r="R3293" s="76" t="s">
        <v>6101</v>
      </c>
      <c r="S3293" s="76" t="s">
        <v>540</v>
      </c>
      <c r="T3293" s="76" t="s">
        <v>566</v>
      </c>
    </row>
    <row r="3294" spans="18:20" x14ac:dyDescent="0.25">
      <c r="R3294" s="76" t="s">
        <v>6102</v>
      </c>
      <c r="S3294" s="76" t="s">
        <v>540</v>
      </c>
      <c r="T3294" s="76" t="s">
        <v>566</v>
      </c>
    </row>
    <row r="3295" spans="18:20" x14ac:dyDescent="0.25">
      <c r="R3295" s="76" t="s">
        <v>6103</v>
      </c>
      <c r="S3295" s="76" t="s">
        <v>540</v>
      </c>
      <c r="T3295" s="76" t="s">
        <v>566</v>
      </c>
    </row>
    <row r="3296" spans="18:20" x14ac:dyDescent="0.25">
      <c r="R3296" s="76" t="s">
        <v>6104</v>
      </c>
      <c r="S3296" s="76" t="s">
        <v>540</v>
      </c>
      <c r="T3296" s="76" t="s">
        <v>566</v>
      </c>
    </row>
    <row r="3297" spans="18:20" x14ac:dyDescent="0.25">
      <c r="R3297" s="76" t="s">
        <v>6105</v>
      </c>
      <c r="S3297" s="76" t="s">
        <v>540</v>
      </c>
      <c r="T3297" s="76" t="s">
        <v>566</v>
      </c>
    </row>
    <row r="3298" spans="18:20" x14ac:dyDescent="0.25">
      <c r="R3298" s="76" t="s">
        <v>6106</v>
      </c>
      <c r="S3298" s="76" t="s">
        <v>540</v>
      </c>
      <c r="T3298" s="76" t="s">
        <v>566</v>
      </c>
    </row>
    <row r="3299" spans="18:20" x14ac:dyDescent="0.25">
      <c r="R3299" s="76" t="s">
        <v>6107</v>
      </c>
      <c r="S3299" s="76" t="s">
        <v>540</v>
      </c>
      <c r="T3299" s="76" t="s">
        <v>566</v>
      </c>
    </row>
    <row r="3300" spans="18:20" x14ac:dyDescent="0.25">
      <c r="R3300" s="76" t="s">
        <v>6108</v>
      </c>
      <c r="S3300" s="76" t="s">
        <v>540</v>
      </c>
      <c r="T3300" s="76" t="s">
        <v>566</v>
      </c>
    </row>
    <row r="3301" spans="18:20" x14ac:dyDescent="0.25">
      <c r="R3301" s="76" t="s">
        <v>6109</v>
      </c>
      <c r="S3301" s="76" t="s">
        <v>540</v>
      </c>
      <c r="T3301" s="76" t="s">
        <v>566</v>
      </c>
    </row>
    <row r="3302" spans="18:20" x14ac:dyDescent="0.25">
      <c r="R3302" s="76" t="s">
        <v>6110</v>
      </c>
      <c r="S3302" s="76" t="s">
        <v>540</v>
      </c>
      <c r="T3302" s="76" t="s">
        <v>566</v>
      </c>
    </row>
    <row r="3303" spans="18:20" x14ac:dyDescent="0.25">
      <c r="R3303" s="76" t="s">
        <v>6111</v>
      </c>
      <c r="S3303" s="76" t="s">
        <v>540</v>
      </c>
      <c r="T3303" s="76" t="s">
        <v>566</v>
      </c>
    </row>
    <row r="3304" spans="18:20" x14ac:dyDescent="0.25">
      <c r="R3304" s="76" t="s">
        <v>6112</v>
      </c>
      <c r="S3304" s="76" t="s">
        <v>540</v>
      </c>
      <c r="T3304" s="76" t="s">
        <v>566</v>
      </c>
    </row>
    <row r="3305" spans="18:20" x14ac:dyDescent="0.25">
      <c r="R3305" s="76" t="s">
        <v>6113</v>
      </c>
      <c r="S3305" s="76" t="s">
        <v>540</v>
      </c>
      <c r="T3305" s="76" t="s">
        <v>566</v>
      </c>
    </row>
    <row r="3306" spans="18:20" x14ac:dyDescent="0.25">
      <c r="R3306" s="76" t="s">
        <v>6114</v>
      </c>
      <c r="S3306" s="76" t="s">
        <v>540</v>
      </c>
      <c r="T3306" s="76" t="s">
        <v>566</v>
      </c>
    </row>
    <row r="3307" spans="18:20" x14ac:dyDescent="0.25">
      <c r="R3307" s="76" t="s">
        <v>6115</v>
      </c>
      <c r="S3307" s="76" t="s">
        <v>540</v>
      </c>
      <c r="T3307" s="76" t="s">
        <v>566</v>
      </c>
    </row>
    <row r="3308" spans="18:20" x14ac:dyDescent="0.25">
      <c r="R3308" s="76" t="s">
        <v>6116</v>
      </c>
      <c r="S3308" s="76" t="s">
        <v>540</v>
      </c>
      <c r="T3308" s="76" t="s">
        <v>566</v>
      </c>
    </row>
    <row r="3309" spans="18:20" x14ac:dyDescent="0.25">
      <c r="R3309" s="76" t="s">
        <v>6117</v>
      </c>
      <c r="S3309" s="76" t="s">
        <v>540</v>
      </c>
      <c r="T3309" s="76" t="s">
        <v>566</v>
      </c>
    </row>
    <row r="3310" spans="18:20" x14ac:dyDescent="0.25">
      <c r="R3310" s="76" t="s">
        <v>6118</v>
      </c>
      <c r="S3310" s="76" t="s">
        <v>540</v>
      </c>
      <c r="T3310" s="76" t="s">
        <v>566</v>
      </c>
    </row>
    <row r="3311" spans="18:20" x14ac:dyDescent="0.25">
      <c r="R3311" s="76" t="s">
        <v>6119</v>
      </c>
      <c r="S3311" s="76" t="s">
        <v>540</v>
      </c>
      <c r="T3311" s="76" t="s">
        <v>566</v>
      </c>
    </row>
    <row r="3312" spans="18:20" x14ac:dyDescent="0.25">
      <c r="R3312" s="76" t="s">
        <v>6120</v>
      </c>
      <c r="S3312" s="76" t="s">
        <v>540</v>
      </c>
      <c r="T3312" s="76" t="s">
        <v>566</v>
      </c>
    </row>
    <row r="3313" spans="18:20" x14ac:dyDescent="0.25">
      <c r="R3313" s="76" t="s">
        <v>6121</v>
      </c>
      <c r="S3313" s="76" t="s">
        <v>540</v>
      </c>
      <c r="T3313" s="76" t="s">
        <v>566</v>
      </c>
    </row>
    <row r="3314" spans="18:20" x14ac:dyDescent="0.25">
      <c r="R3314" s="76" t="s">
        <v>6122</v>
      </c>
      <c r="S3314" s="76" t="s">
        <v>540</v>
      </c>
      <c r="T3314" s="76" t="s">
        <v>566</v>
      </c>
    </row>
    <row r="3315" spans="18:20" x14ac:dyDescent="0.25">
      <c r="R3315" s="76" t="s">
        <v>6123</v>
      </c>
      <c r="S3315" s="76" t="s">
        <v>540</v>
      </c>
      <c r="T3315" s="76" t="s">
        <v>566</v>
      </c>
    </row>
    <row r="3316" spans="18:20" x14ac:dyDescent="0.25">
      <c r="R3316" s="76" t="s">
        <v>6124</v>
      </c>
      <c r="S3316" s="76" t="s">
        <v>540</v>
      </c>
      <c r="T3316" s="76" t="s">
        <v>566</v>
      </c>
    </row>
    <row r="3317" spans="18:20" x14ac:dyDescent="0.25">
      <c r="R3317" s="76" t="s">
        <v>6125</v>
      </c>
      <c r="S3317" s="76" t="s">
        <v>540</v>
      </c>
      <c r="T3317" s="76" t="s">
        <v>566</v>
      </c>
    </row>
    <row r="3318" spans="18:20" x14ac:dyDescent="0.25">
      <c r="R3318" s="76" t="s">
        <v>6126</v>
      </c>
      <c r="S3318" s="76" t="s">
        <v>540</v>
      </c>
      <c r="T3318" s="76" t="s">
        <v>566</v>
      </c>
    </row>
    <row r="3319" spans="18:20" x14ac:dyDescent="0.25">
      <c r="R3319" s="76" t="s">
        <v>6127</v>
      </c>
      <c r="S3319" s="76" t="s">
        <v>540</v>
      </c>
      <c r="T3319" s="76" t="s">
        <v>566</v>
      </c>
    </row>
    <row r="3320" spans="18:20" x14ac:dyDescent="0.25">
      <c r="R3320" s="76" t="s">
        <v>6128</v>
      </c>
      <c r="S3320" s="76" t="s">
        <v>540</v>
      </c>
      <c r="T3320" s="76" t="s">
        <v>566</v>
      </c>
    </row>
    <row r="3321" spans="18:20" x14ac:dyDescent="0.25">
      <c r="R3321" s="76" t="s">
        <v>6129</v>
      </c>
      <c r="S3321" s="76" t="s">
        <v>540</v>
      </c>
      <c r="T3321" s="76" t="s">
        <v>566</v>
      </c>
    </row>
    <row r="3322" spans="18:20" x14ac:dyDescent="0.25">
      <c r="R3322" s="76" t="s">
        <v>6130</v>
      </c>
      <c r="S3322" s="76" t="s">
        <v>540</v>
      </c>
      <c r="T3322" s="76" t="s">
        <v>566</v>
      </c>
    </row>
    <row r="3323" spans="18:20" x14ac:dyDescent="0.25">
      <c r="R3323" s="76" t="s">
        <v>6131</v>
      </c>
      <c r="S3323" s="76" t="s">
        <v>540</v>
      </c>
      <c r="T3323" s="76" t="s">
        <v>566</v>
      </c>
    </row>
    <row r="3324" spans="18:20" x14ac:dyDescent="0.25">
      <c r="R3324" s="76" t="s">
        <v>6132</v>
      </c>
      <c r="S3324" s="76" t="s">
        <v>540</v>
      </c>
      <c r="T3324" s="76" t="s">
        <v>566</v>
      </c>
    </row>
    <row r="3325" spans="18:20" x14ac:dyDescent="0.25">
      <c r="R3325" s="76" t="s">
        <v>6133</v>
      </c>
      <c r="S3325" s="76" t="s">
        <v>540</v>
      </c>
      <c r="T3325" s="76" t="s">
        <v>566</v>
      </c>
    </row>
    <row r="3326" spans="18:20" x14ac:dyDescent="0.25">
      <c r="R3326" s="76" t="s">
        <v>6134</v>
      </c>
      <c r="S3326" s="76" t="s">
        <v>540</v>
      </c>
      <c r="T3326" s="76" t="s">
        <v>566</v>
      </c>
    </row>
    <row r="3327" spans="18:20" x14ac:dyDescent="0.25">
      <c r="R3327" s="76" t="s">
        <v>6135</v>
      </c>
      <c r="S3327" s="76" t="s">
        <v>540</v>
      </c>
      <c r="T3327" s="76" t="s">
        <v>566</v>
      </c>
    </row>
    <row r="3328" spans="18:20" x14ac:dyDescent="0.25">
      <c r="R3328" s="76" t="s">
        <v>6136</v>
      </c>
      <c r="S3328" s="76" t="s">
        <v>540</v>
      </c>
      <c r="T3328" s="76" t="s">
        <v>566</v>
      </c>
    </row>
    <row r="3329" spans="18:20" x14ac:dyDescent="0.25">
      <c r="R3329" s="76" t="s">
        <v>6137</v>
      </c>
      <c r="S3329" s="76" t="s">
        <v>540</v>
      </c>
      <c r="T3329" s="76" t="s">
        <v>566</v>
      </c>
    </row>
    <row r="3330" spans="18:20" x14ac:dyDescent="0.25">
      <c r="R3330" s="76" t="s">
        <v>6138</v>
      </c>
      <c r="S3330" s="76" t="s">
        <v>540</v>
      </c>
      <c r="T3330" s="76" t="s">
        <v>566</v>
      </c>
    </row>
    <row r="3331" spans="18:20" x14ac:dyDescent="0.25">
      <c r="R3331" s="76" t="s">
        <v>6139</v>
      </c>
      <c r="S3331" s="76" t="s">
        <v>540</v>
      </c>
      <c r="T3331" s="76" t="s">
        <v>566</v>
      </c>
    </row>
    <row r="3332" spans="18:20" x14ac:dyDescent="0.25">
      <c r="R3332" s="76" t="s">
        <v>6140</v>
      </c>
      <c r="S3332" s="76" t="s">
        <v>540</v>
      </c>
      <c r="T3332" s="76" t="s">
        <v>566</v>
      </c>
    </row>
    <row r="3333" spans="18:20" x14ac:dyDescent="0.25">
      <c r="R3333" s="76" t="s">
        <v>6141</v>
      </c>
      <c r="S3333" s="76" t="s">
        <v>540</v>
      </c>
      <c r="T3333" s="76" t="s">
        <v>566</v>
      </c>
    </row>
    <row r="3334" spans="18:20" x14ac:dyDescent="0.25">
      <c r="R3334" s="76" t="s">
        <v>6142</v>
      </c>
      <c r="S3334" s="76" t="s">
        <v>540</v>
      </c>
      <c r="T3334" s="76" t="s">
        <v>566</v>
      </c>
    </row>
    <row r="3335" spans="18:20" x14ac:dyDescent="0.25">
      <c r="R3335" s="76" t="s">
        <v>6143</v>
      </c>
      <c r="S3335" s="76" t="s">
        <v>540</v>
      </c>
      <c r="T3335" s="76" t="s">
        <v>566</v>
      </c>
    </row>
    <row r="3336" spans="18:20" x14ac:dyDescent="0.25">
      <c r="R3336" s="76" t="s">
        <v>6144</v>
      </c>
      <c r="S3336" s="76" t="s">
        <v>540</v>
      </c>
      <c r="T3336" s="76" t="s">
        <v>566</v>
      </c>
    </row>
    <row r="3337" spans="18:20" x14ac:dyDescent="0.25">
      <c r="R3337" s="76" t="s">
        <v>6145</v>
      </c>
      <c r="S3337" s="76" t="s">
        <v>540</v>
      </c>
      <c r="T3337" s="76" t="s">
        <v>566</v>
      </c>
    </row>
    <row r="3338" spans="18:20" x14ac:dyDescent="0.25">
      <c r="R3338" s="76" t="s">
        <v>6146</v>
      </c>
      <c r="S3338" s="76" t="s">
        <v>540</v>
      </c>
      <c r="T3338" s="76" t="s">
        <v>566</v>
      </c>
    </row>
    <row r="3339" spans="18:20" x14ac:dyDescent="0.25">
      <c r="R3339" s="76" t="s">
        <v>6147</v>
      </c>
      <c r="S3339" s="76" t="s">
        <v>540</v>
      </c>
      <c r="T3339" s="76" t="s">
        <v>566</v>
      </c>
    </row>
    <row r="3340" spans="18:20" x14ac:dyDescent="0.25">
      <c r="R3340" s="76" t="s">
        <v>6148</v>
      </c>
      <c r="S3340" s="76" t="s">
        <v>540</v>
      </c>
      <c r="T3340" s="76" t="s">
        <v>566</v>
      </c>
    </row>
    <row r="3341" spans="18:20" x14ac:dyDescent="0.25">
      <c r="R3341" s="76" t="s">
        <v>6149</v>
      </c>
      <c r="S3341" s="76" t="s">
        <v>540</v>
      </c>
      <c r="T3341" s="76" t="s">
        <v>566</v>
      </c>
    </row>
    <row r="3342" spans="18:20" x14ac:dyDescent="0.25">
      <c r="R3342" s="76" t="s">
        <v>6150</v>
      </c>
      <c r="S3342" s="76" t="s">
        <v>540</v>
      </c>
      <c r="T3342" s="76" t="s">
        <v>566</v>
      </c>
    </row>
    <row r="3343" spans="18:20" x14ac:dyDescent="0.25">
      <c r="R3343" s="76" t="s">
        <v>6151</v>
      </c>
      <c r="S3343" s="76" t="s">
        <v>540</v>
      </c>
      <c r="T3343" s="76" t="s">
        <v>566</v>
      </c>
    </row>
    <row r="3344" spans="18:20" x14ac:dyDescent="0.25">
      <c r="R3344" s="76" t="s">
        <v>6152</v>
      </c>
      <c r="S3344" s="76" t="s">
        <v>540</v>
      </c>
      <c r="T3344" s="76" t="s">
        <v>566</v>
      </c>
    </row>
    <row r="3345" spans="18:20" x14ac:dyDescent="0.25">
      <c r="R3345" s="76" t="s">
        <v>6153</v>
      </c>
      <c r="S3345" s="76" t="s">
        <v>540</v>
      </c>
      <c r="T3345" s="76" t="s">
        <v>566</v>
      </c>
    </row>
    <row r="3346" spans="18:20" x14ac:dyDescent="0.25">
      <c r="R3346" s="76" t="s">
        <v>6154</v>
      </c>
      <c r="S3346" s="76" t="s">
        <v>540</v>
      </c>
      <c r="T3346" s="76" t="s">
        <v>566</v>
      </c>
    </row>
    <row r="3347" spans="18:20" x14ac:dyDescent="0.25">
      <c r="R3347" s="76" t="s">
        <v>6155</v>
      </c>
      <c r="S3347" s="76" t="s">
        <v>540</v>
      </c>
      <c r="T3347" s="76" t="s">
        <v>566</v>
      </c>
    </row>
    <row r="3348" spans="18:20" x14ac:dyDescent="0.25">
      <c r="R3348" s="76" t="s">
        <v>6156</v>
      </c>
      <c r="S3348" s="76" t="s">
        <v>540</v>
      </c>
      <c r="T3348" s="76" t="s">
        <v>566</v>
      </c>
    </row>
    <row r="3349" spans="18:20" x14ac:dyDescent="0.25">
      <c r="R3349" s="76" t="s">
        <v>6157</v>
      </c>
      <c r="S3349" s="76" t="s">
        <v>540</v>
      </c>
      <c r="T3349" s="76" t="s">
        <v>566</v>
      </c>
    </row>
    <row r="3350" spans="18:20" x14ac:dyDescent="0.25">
      <c r="R3350" s="76" t="s">
        <v>6158</v>
      </c>
      <c r="S3350" s="76" t="s">
        <v>540</v>
      </c>
      <c r="T3350" s="76" t="s">
        <v>566</v>
      </c>
    </row>
    <row r="3351" spans="18:20" x14ac:dyDescent="0.25">
      <c r="R3351" s="76" t="s">
        <v>6159</v>
      </c>
      <c r="S3351" s="76" t="s">
        <v>540</v>
      </c>
      <c r="T3351" s="76" t="s">
        <v>566</v>
      </c>
    </row>
    <row r="3352" spans="18:20" x14ac:dyDescent="0.25">
      <c r="R3352" s="76" t="s">
        <v>6160</v>
      </c>
      <c r="S3352" s="76" t="s">
        <v>540</v>
      </c>
      <c r="T3352" s="76" t="s">
        <v>566</v>
      </c>
    </row>
    <row r="3353" spans="18:20" x14ac:dyDescent="0.25">
      <c r="R3353" s="76" t="s">
        <v>6161</v>
      </c>
      <c r="S3353" s="76" t="s">
        <v>540</v>
      </c>
      <c r="T3353" s="76" t="s">
        <v>566</v>
      </c>
    </row>
    <row r="3354" spans="18:20" x14ac:dyDescent="0.25">
      <c r="R3354" s="76" t="s">
        <v>6162</v>
      </c>
      <c r="S3354" s="76" t="s">
        <v>540</v>
      </c>
      <c r="T3354" s="76" t="s">
        <v>566</v>
      </c>
    </row>
    <row r="3355" spans="18:20" x14ac:dyDescent="0.25">
      <c r="R3355" s="76" t="s">
        <v>6163</v>
      </c>
      <c r="S3355" s="76" t="s">
        <v>540</v>
      </c>
      <c r="T3355" s="76" t="s">
        <v>566</v>
      </c>
    </row>
    <row r="3356" spans="18:20" x14ac:dyDescent="0.25">
      <c r="R3356" s="76" t="s">
        <v>6164</v>
      </c>
      <c r="S3356" s="76" t="s">
        <v>540</v>
      </c>
      <c r="T3356" s="76" t="s">
        <v>566</v>
      </c>
    </row>
    <row r="3357" spans="18:20" x14ac:dyDescent="0.25">
      <c r="R3357" s="76" t="s">
        <v>6165</v>
      </c>
      <c r="S3357" s="76" t="s">
        <v>540</v>
      </c>
      <c r="T3357" s="76" t="s">
        <v>566</v>
      </c>
    </row>
    <row r="3358" spans="18:20" x14ac:dyDescent="0.25">
      <c r="R3358" s="76" t="s">
        <v>6166</v>
      </c>
      <c r="S3358" s="76" t="s">
        <v>540</v>
      </c>
      <c r="T3358" s="76" t="s">
        <v>566</v>
      </c>
    </row>
    <row r="3359" spans="18:20" x14ac:dyDescent="0.25">
      <c r="R3359" s="76" t="s">
        <v>6167</v>
      </c>
      <c r="S3359" s="76" t="s">
        <v>540</v>
      </c>
      <c r="T3359" s="76" t="s">
        <v>566</v>
      </c>
    </row>
    <row r="3360" spans="18:20" x14ac:dyDescent="0.25">
      <c r="R3360" s="76" t="s">
        <v>6168</v>
      </c>
      <c r="S3360" s="76" t="s">
        <v>540</v>
      </c>
      <c r="T3360" s="76" t="s">
        <v>566</v>
      </c>
    </row>
    <row r="3361" spans="18:20" x14ac:dyDescent="0.25">
      <c r="R3361" s="76" t="s">
        <v>6169</v>
      </c>
      <c r="S3361" s="76" t="s">
        <v>540</v>
      </c>
      <c r="T3361" s="76" t="s">
        <v>566</v>
      </c>
    </row>
    <row r="3362" spans="18:20" x14ac:dyDescent="0.25">
      <c r="R3362" s="76" t="s">
        <v>6170</v>
      </c>
      <c r="S3362" s="76" t="s">
        <v>540</v>
      </c>
      <c r="T3362" s="76" t="s">
        <v>566</v>
      </c>
    </row>
    <row r="3363" spans="18:20" x14ac:dyDescent="0.25">
      <c r="R3363" s="76" t="s">
        <v>6171</v>
      </c>
      <c r="S3363" s="76" t="s">
        <v>540</v>
      </c>
      <c r="T3363" s="76" t="s">
        <v>566</v>
      </c>
    </row>
    <row r="3364" spans="18:20" x14ac:dyDescent="0.25">
      <c r="R3364" s="76" t="s">
        <v>6172</v>
      </c>
      <c r="S3364" s="76" t="s">
        <v>540</v>
      </c>
      <c r="T3364" s="76" t="s">
        <v>566</v>
      </c>
    </row>
    <row r="3365" spans="18:20" x14ac:dyDescent="0.25">
      <c r="R3365" s="76" t="s">
        <v>6173</v>
      </c>
      <c r="S3365" s="76" t="s">
        <v>540</v>
      </c>
      <c r="T3365" s="76" t="s">
        <v>566</v>
      </c>
    </row>
    <row r="3366" spans="18:20" x14ac:dyDescent="0.25">
      <c r="R3366" s="76" t="s">
        <v>6174</v>
      </c>
      <c r="S3366" s="76" t="s">
        <v>540</v>
      </c>
      <c r="T3366" s="76" t="s">
        <v>566</v>
      </c>
    </row>
    <row r="3367" spans="18:20" x14ac:dyDescent="0.25">
      <c r="R3367" s="76" t="s">
        <v>6175</v>
      </c>
      <c r="S3367" s="76" t="s">
        <v>540</v>
      </c>
      <c r="T3367" s="76" t="s">
        <v>566</v>
      </c>
    </row>
    <row r="3368" spans="18:20" x14ac:dyDescent="0.25">
      <c r="R3368" s="76" t="s">
        <v>6176</v>
      </c>
      <c r="S3368" s="76" t="s">
        <v>540</v>
      </c>
      <c r="T3368" s="76" t="s">
        <v>566</v>
      </c>
    </row>
    <row r="3369" spans="18:20" x14ac:dyDescent="0.25">
      <c r="R3369" s="76" t="s">
        <v>6177</v>
      </c>
      <c r="S3369" s="76" t="s">
        <v>540</v>
      </c>
      <c r="T3369" s="76" t="s">
        <v>566</v>
      </c>
    </row>
    <row r="3370" spans="18:20" x14ac:dyDescent="0.25">
      <c r="R3370" s="76" t="s">
        <v>6178</v>
      </c>
      <c r="S3370" s="76" t="s">
        <v>540</v>
      </c>
      <c r="T3370" s="76" t="s">
        <v>566</v>
      </c>
    </row>
    <row r="3371" spans="18:20" x14ac:dyDescent="0.25">
      <c r="R3371" s="76" t="s">
        <v>6179</v>
      </c>
      <c r="S3371" s="76" t="s">
        <v>540</v>
      </c>
      <c r="T3371" s="76" t="s">
        <v>566</v>
      </c>
    </row>
    <row r="3372" spans="18:20" x14ac:dyDescent="0.25">
      <c r="R3372" s="76" t="s">
        <v>6180</v>
      </c>
      <c r="S3372" s="76" t="s">
        <v>540</v>
      </c>
      <c r="T3372" s="76" t="s">
        <v>566</v>
      </c>
    </row>
    <row r="3373" spans="18:20" x14ac:dyDescent="0.25">
      <c r="R3373" s="76" t="s">
        <v>6181</v>
      </c>
      <c r="S3373" s="76" t="s">
        <v>540</v>
      </c>
      <c r="T3373" s="76" t="s">
        <v>566</v>
      </c>
    </row>
    <row r="3374" spans="18:20" x14ac:dyDescent="0.25">
      <c r="R3374" s="76" t="s">
        <v>6182</v>
      </c>
      <c r="S3374" s="76" t="s">
        <v>540</v>
      </c>
      <c r="T3374" s="76" t="s">
        <v>566</v>
      </c>
    </row>
    <row r="3375" spans="18:20" x14ac:dyDescent="0.25">
      <c r="R3375" s="76" t="s">
        <v>6183</v>
      </c>
      <c r="S3375" s="76" t="s">
        <v>540</v>
      </c>
      <c r="T3375" s="76" t="s">
        <v>566</v>
      </c>
    </row>
    <row r="3376" spans="18:20" x14ac:dyDescent="0.25">
      <c r="R3376" s="76" t="s">
        <v>6184</v>
      </c>
      <c r="S3376" s="76" t="s">
        <v>540</v>
      </c>
      <c r="T3376" s="76" t="s">
        <v>566</v>
      </c>
    </row>
    <row r="3377" spans="18:20" x14ac:dyDescent="0.25">
      <c r="R3377" s="76" t="s">
        <v>6185</v>
      </c>
      <c r="S3377" s="76" t="s">
        <v>540</v>
      </c>
      <c r="T3377" s="76" t="s">
        <v>566</v>
      </c>
    </row>
    <row r="3378" spans="18:20" x14ac:dyDescent="0.25">
      <c r="R3378" s="76" t="s">
        <v>6186</v>
      </c>
      <c r="S3378" s="76" t="s">
        <v>540</v>
      </c>
      <c r="T3378" s="76" t="s">
        <v>566</v>
      </c>
    </row>
    <row r="3379" spans="18:20" x14ac:dyDescent="0.25">
      <c r="R3379" s="76" t="s">
        <v>6187</v>
      </c>
      <c r="S3379" s="76" t="s">
        <v>540</v>
      </c>
      <c r="T3379" s="76" t="s">
        <v>566</v>
      </c>
    </row>
    <row r="3380" spans="18:20" x14ac:dyDescent="0.25">
      <c r="R3380" s="76" t="s">
        <v>6188</v>
      </c>
      <c r="S3380" s="76" t="s">
        <v>540</v>
      </c>
      <c r="T3380" s="76" t="s">
        <v>566</v>
      </c>
    </row>
    <row r="3381" spans="18:20" x14ac:dyDescent="0.25">
      <c r="R3381" s="76" t="s">
        <v>6189</v>
      </c>
      <c r="S3381" s="76" t="s">
        <v>540</v>
      </c>
      <c r="T3381" s="76" t="s">
        <v>566</v>
      </c>
    </row>
    <row r="3382" spans="18:20" x14ac:dyDescent="0.25">
      <c r="R3382" s="76" t="s">
        <v>6190</v>
      </c>
      <c r="S3382" s="76" t="s">
        <v>540</v>
      </c>
      <c r="T3382" s="76" t="s">
        <v>566</v>
      </c>
    </row>
    <row r="3383" spans="18:20" x14ac:dyDescent="0.25">
      <c r="R3383" s="76" t="s">
        <v>6191</v>
      </c>
      <c r="S3383" s="76" t="s">
        <v>540</v>
      </c>
      <c r="T3383" s="76" t="s">
        <v>566</v>
      </c>
    </row>
    <row r="3384" spans="18:20" x14ac:dyDescent="0.25">
      <c r="R3384" s="76" t="s">
        <v>6192</v>
      </c>
      <c r="S3384" s="76" t="s">
        <v>540</v>
      </c>
      <c r="T3384" s="76" t="s">
        <v>566</v>
      </c>
    </row>
    <row r="3385" spans="18:20" x14ac:dyDescent="0.25">
      <c r="R3385" s="76" t="s">
        <v>6193</v>
      </c>
      <c r="S3385" s="76" t="s">
        <v>540</v>
      </c>
      <c r="T3385" s="76" t="s">
        <v>566</v>
      </c>
    </row>
    <row r="3386" spans="18:20" x14ac:dyDescent="0.25">
      <c r="R3386" s="76" t="s">
        <v>6194</v>
      </c>
      <c r="S3386" s="76" t="s">
        <v>540</v>
      </c>
      <c r="T3386" s="76" t="s">
        <v>566</v>
      </c>
    </row>
    <row r="3387" spans="18:20" x14ac:dyDescent="0.25">
      <c r="R3387" s="76" t="s">
        <v>6195</v>
      </c>
      <c r="S3387" s="76" t="s">
        <v>540</v>
      </c>
      <c r="T3387" s="76" t="s">
        <v>566</v>
      </c>
    </row>
    <row r="3388" spans="18:20" x14ac:dyDescent="0.25">
      <c r="R3388" s="76" t="s">
        <v>6196</v>
      </c>
      <c r="S3388" s="76" t="s">
        <v>540</v>
      </c>
      <c r="T3388" s="76" t="s">
        <v>566</v>
      </c>
    </row>
    <row r="3389" spans="18:20" x14ac:dyDescent="0.25">
      <c r="R3389" s="76" t="s">
        <v>6197</v>
      </c>
      <c r="S3389" s="76" t="s">
        <v>540</v>
      </c>
      <c r="T3389" s="76" t="s">
        <v>566</v>
      </c>
    </row>
    <row r="3390" spans="18:20" x14ac:dyDescent="0.25">
      <c r="R3390" s="76" t="s">
        <v>6198</v>
      </c>
      <c r="S3390" s="76" t="s">
        <v>540</v>
      </c>
      <c r="T3390" s="76" t="s">
        <v>566</v>
      </c>
    </row>
    <row r="3391" spans="18:20" x14ac:dyDescent="0.25">
      <c r="R3391" s="76" t="s">
        <v>6199</v>
      </c>
      <c r="S3391" s="76" t="s">
        <v>540</v>
      </c>
      <c r="T3391" s="76" t="s">
        <v>566</v>
      </c>
    </row>
    <row r="3392" spans="18:20" x14ac:dyDescent="0.25">
      <c r="R3392" s="76" t="s">
        <v>6200</v>
      </c>
      <c r="S3392" s="76" t="s">
        <v>540</v>
      </c>
      <c r="T3392" s="76" t="s">
        <v>566</v>
      </c>
    </row>
    <row r="3393" spans="18:20" x14ac:dyDescent="0.25">
      <c r="R3393" s="76" t="s">
        <v>6201</v>
      </c>
      <c r="S3393" s="76" t="s">
        <v>540</v>
      </c>
      <c r="T3393" s="76" t="s">
        <v>566</v>
      </c>
    </row>
    <row r="3394" spans="18:20" x14ac:dyDescent="0.25">
      <c r="R3394" s="76" t="s">
        <v>6202</v>
      </c>
      <c r="S3394" s="76" t="s">
        <v>540</v>
      </c>
      <c r="T3394" s="76" t="s">
        <v>566</v>
      </c>
    </row>
    <row r="3395" spans="18:20" x14ac:dyDescent="0.25">
      <c r="R3395" s="76" t="s">
        <v>6203</v>
      </c>
      <c r="S3395" s="76" t="s">
        <v>540</v>
      </c>
      <c r="T3395" s="76" t="s">
        <v>566</v>
      </c>
    </row>
    <row r="3396" spans="18:20" x14ac:dyDescent="0.25">
      <c r="R3396" s="76" t="s">
        <v>6204</v>
      </c>
      <c r="S3396" s="76" t="s">
        <v>540</v>
      </c>
      <c r="T3396" s="76" t="s">
        <v>566</v>
      </c>
    </row>
    <row r="3397" spans="18:20" x14ac:dyDescent="0.25">
      <c r="R3397" s="76" t="s">
        <v>6205</v>
      </c>
      <c r="S3397" s="76" t="s">
        <v>540</v>
      </c>
      <c r="T3397" s="76" t="s">
        <v>566</v>
      </c>
    </row>
    <row r="3398" spans="18:20" x14ac:dyDescent="0.25">
      <c r="R3398" s="76" t="s">
        <v>6206</v>
      </c>
      <c r="S3398" s="76" t="s">
        <v>540</v>
      </c>
      <c r="T3398" s="76" t="s">
        <v>566</v>
      </c>
    </row>
    <row r="3399" spans="18:20" x14ac:dyDescent="0.25">
      <c r="R3399" s="76" t="s">
        <v>6207</v>
      </c>
      <c r="S3399" s="76" t="s">
        <v>540</v>
      </c>
      <c r="T3399" s="76" t="s">
        <v>566</v>
      </c>
    </row>
    <row r="3400" spans="18:20" x14ac:dyDescent="0.25">
      <c r="R3400" s="76" t="s">
        <v>6208</v>
      </c>
      <c r="S3400" s="76" t="s">
        <v>540</v>
      </c>
      <c r="T3400" s="76" t="s">
        <v>566</v>
      </c>
    </row>
    <row r="3401" spans="18:20" x14ac:dyDescent="0.25">
      <c r="R3401" s="76" t="s">
        <v>6209</v>
      </c>
      <c r="S3401" s="76" t="s">
        <v>540</v>
      </c>
      <c r="T3401" s="76" t="s">
        <v>566</v>
      </c>
    </row>
    <row r="3402" spans="18:20" x14ac:dyDescent="0.25">
      <c r="R3402" s="76" t="s">
        <v>6210</v>
      </c>
      <c r="S3402" s="76" t="s">
        <v>540</v>
      </c>
      <c r="T3402" s="76" t="s">
        <v>566</v>
      </c>
    </row>
    <row r="3403" spans="18:20" x14ac:dyDescent="0.25">
      <c r="R3403" s="76" t="s">
        <v>6211</v>
      </c>
      <c r="S3403" s="76" t="s">
        <v>540</v>
      </c>
      <c r="T3403" s="76" t="s">
        <v>566</v>
      </c>
    </row>
    <row r="3404" spans="18:20" x14ac:dyDescent="0.25">
      <c r="R3404" s="76" t="s">
        <v>6212</v>
      </c>
      <c r="S3404" s="76" t="s">
        <v>540</v>
      </c>
      <c r="T3404" s="76" t="s">
        <v>566</v>
      </c>
    </row>
    <row r="3405" spans="18:20" x14ac:dyDescent="0.25">
      <c r="R3405" s="76" t="s">
        <v>6213</v>
      </c>
      <c r="S3405" s="76" t="s">
        <v>540</v>
      </c>
      <c r="T3405" s="76" t="s">
        <v>566</v>
      </c>
    </row>
    <row r="3406" spans="18:20" x14ac:dyDescent="0.25">
      <c r="R3406" s="76" t="s">
        <v>6214</v>
      </c>
      <c r="S3406" s="76" t="s">
        <v>540</v>
      </c>
      <c r="T3406" s="76" t="s">
        <v>566</v>
      </c>
    </row>
    <row r="3407" spans="18:20" x14ac:dyDescent="0.25">
      <c r="R3407" s="76" t="s">
        <v>6215</v>
      </c>
      <c r="S3407" s="76" t="s">
        <v>540</v>
      </c>
      <c r="T3407" s="76" t="s">
        <v>566</v>
      </c>
    </row>
    <row r="3408" spans="18:20" x14ac:dyDescent="0.25">
      <c r="R3408" s="76" t="s">
        <v>6216</v>
      </c>
      <c r="S3408" s="76" t="s">
        <v>540</v>
      </c>
      <c r="T3408" s="76" t="s">
        <v>566</v>
      </c>
    </row>
    <row r="3409" spans="18:20" x14ac:dyDescent="0.25">
      <c r="R3409" s="76" t="s">
        <v>6217</v>
      </c>
      <c r="S3409" s="76" t="s">
        <v>540</v>
      </c>
      <c r="T3409" s="76" t="s">
        <v>566</v>
      </c>
    </row>
    <row r="3410" spans="18:20" x14ac:dyDescent="0.25">
      <c r="R3410" s="76" t="s">
        <v>6218</v>
      </c>
      <c r="S3410" s="76" t="s">
        <v>540</v>
      </c>
      <c r="T3410" s="76" t="s">
        <v>566</v>
      </c>
    </row>
    <row r="3411" spans="18:20" x14ac:dyDescent="0.25">
      <c r="R3411" s="76" t="s">
        <v>6219</v>
      </c>
      <c r="S3411" s="76" t="s">
        <v>540</v>
      </c>
      <c r="T3411" s="76" t="s">
        <v>566</v>
      </c>
    </row>
    <row r="3412" spans="18:20" x14ac:dyDescent="0.25">
      <c r="R3412" s="76" t="s">
        <v>6220</v>
      </c>
      <c r="S3412" s="76" t="s">
        <v>540</v>
      </c>
      <c r="T3412" s="76" t="s">
        <v>566</v>
      </c>
    </row>
    <row r="3413" spans="18:20" x14ac:dyDescent="0.25">
      <c r="R3413" s="76" t="s">
        <v>6221</v>
      </c>
      <c r="S3413" s="76" t="s">
        <v>540</v>
      </c>
      <c r="T3413" s="76" t="s">
        <v>566</v>
      </c>
    </row>
    <row r="3414" spans="18:20" x14ac:dyDescent="0.25">
      <c r="R3414" s="76" t="s">
        <v>6222</v>
      </c>
      <c r="S3414" s="76" t="s">
        <v>540</v>
      </c>
      <c r="T3414" s="76" t="s">
        <v>566</v>
      </c>
    </row>
    <row r="3415" spans="18:20" x14ac:dyDescent="0.25">
      <c r="R3415" s="76" t="s">
        <v>6223</v>
      </c>
      <c r="S3415" s="76" t="s">
        <v>540</v>
      </c>
      <c r="T3415" s="76" t="s">
        <v>566</v>
      </c>
    </row>
    <row r="3416" spans="18:20" x14ac:dyDescent="0.25">
      <c r="R3416" s="76" t="s">
        <v>6224</v>
      </c>
      <c r="S3416" s="76" t="s">
        <v>540</v>
      </c>
      <c r="T3416" s="76" t="s">
        <v>566</v>
      </c>
    </row>
    <row r="3417" spans="18:20" x14ac:dyDescent="0.25">
      <c r="R3417" s="76" t="s">
        <v>6225</v>
      </c>
      <c r="S3417" s="76" t="s">
        <v>540</v>
      </c>
      <c r="T3417" s="76" t="s">
        <v>566</v>
      </c>
    </row>
    <row r="3418" spans="18:20" x14ac:dyDescent="0.25">
      <c r="R3418" s="76" t="s">
        <v>6226</v>
      </c>
      <c r="S3418" s="76" t="s">
        <v>540</v>
      </c>
      <c r="T3418" s="76" t="s">
        <v>566</v>
      </c>
    </row>
    <row r="3419" spans="18:20" x14ac:dyDescent="0.25">
      <c r="R3419" s="76" t="s">
        <v>6227</v>
      </c>
      <c r="S3419" s="76" t="s">
        <v>540</v>
      </c>
      <c r="T3419" s="76" t="s">
        <v>566</v>
      </c>
    </row>
    <row r="3420" spans="18:20" x14ac:dyDescent="0.25">
      <c r="R3420" s="76" t="s">
        <v>6228</v>
      </c>
      <c r="S3420" s="76" t="s">
        <v>540</v>
      </c>
      <c r="T3420" s="76" t="s">
        <v>566</v>
      </c>
    </row>
    <row r="3421" spans="18:20" x14ac:dyDescent="0.25">
      <c r="R3421" s="76" t="s">
        <v>6229</v>
      </c>
      <c r="S3421" s="76" t="s">
        <v>540</v>
      </c>
      <c r="T3421" s="76" t="s">
        <v>566</v>
      </c>
    </row>
    <row r="3422" spans="18:20" x14ac:dyDescent="0.25">
      <c r="R3422" s="76" t="s">
        <v>6230</v>
      </c>
      <c r="S3422" s="76" t="s">
        <v>540</v>
      </c>
      <c r="T3422" s="76" t="s">
        <v>566</v>
      </c>
    </row>
    <row r="3423" spans="18:20" x14ac:dyDescent="0.25">
      <c r="R3423" s="76" t="s">
        <v>6231</v>
      </c>
      <c r="S3423" s="76" t="s">
        <v>540</v>
      </c>
      <c r="T3423" s="76" t="s">
        <v>566</v>
      </c>
    </row>
    <row r="3424" spans="18:20" x14ac:dyDescent="0.25">
      <c r="R3424" s="76" t="s">
        <v>6232</v>
      </c>
      <c r="S3424" s="76" t="s">
        <v>540</v>
      </c>
      <c r="T3424" s="76" t="s">
        <v>566</v>
      </c>
    </row>
    <row r="3425" spans="18:20" x14ac:dyDescent="0.25">
      <c r="R3425" s="76" t="s">
        <v>6233</v>
      </c>
      <c r="S3425" s="76" t="s">
        <v>540</v>
      </c>
      <c r="T3425" s="76" t="s">
        <v>566</v>
      </c>
    </row>
    <row r="3426" spans="18:20" x14ac:dyDescent="0.25">
      <c r="R3426" s="76" t="s">
        <v>6234</v>
      </c>
      <c r="S3426" s="76" t="s">
        <v>540</v>
      </c>
      <c r="T3426" s="76" t="s">
        <v>566</v>
      </c>
    </row>
    <row r="3427" spans="18:20" x14ac:dyDescent="0.25">
      <c r="R3427" s="76" t="s">
        <v>6235</v>
      </c>
      <c r="S3427" s="76" t="s">
        <v>557</v>
      </c>
      <c r="T3427" s="76" t="s">
        <v>566</v>
      </c>
    </row>
    <row r="3428" spans="18:20" x14ac:dyDescent="0.25">
      <c r="R3428" s="76" t="s">
        <v>6236</v>
      </c>
      <c r="S3428" s="76" t="s">
        <v>557</v>
      </c>
      <c r="T3428" s="76" t="s">
        <v>566</v>
      </c>
    </row>
    <row r="3429" spans="18:20" x14ac:dyDescent="0.25">
      <c r="R3429" s="76" t="s">
        <v>6237</v>
      </c>
      <c r="S3429" s="76" t="s">
        <v>557</v>
      </c>
      <c r="T3429" s="76" t="s">
        <v>566</v>
      </c>
    </row>
    <row r="3430" spans="18:20" x14ac:dyDescent="0.25">
      <c r="R3430" s="76" t="s">
        <v>6238</v>
      </c>
      <c r="S3430" s="76" t="s">
        <v>557</v>
      </c>
      <c r="T3430" s="76" t="s">
        <v>566</v>
      </c>
    </row>
    <row r="3431" spans="18:20" x14ac:dyDescent="0.25">
      <c r="R3431" s="76" t="s">
        <v>6239</v>
      </c>
      <c r="S3431" s="76" t="s">
        <v>557</v>
      </c>
      <c r="T3431" s="76" t="s">
        <v>566</v>
      </c>
    </row>
    <row r="3432" spans="18:20" x14ac:dyDescent="0.25">
      <c r="R3432" s="76" t="s">
        <v>6240</v>
      </c>
      <c r="S3432" s="76" t="s">
        <v>557</v>
      </c>
      <c r="T3432" s="76" t="s">
        <v>566</v>
      </c>
    </row>
    <row r="3433" spans="18:20" x14ac:dyDescent="0.25">
      <c r="R3433" s="76" t="s">
        <v>6241</v>
      </c>
      <c r="S3433" s="76" t="s">
        <v>557</v>
      </c>
      <c r="T3433" s="76" t="s">
        <v>566</v>
      </c>
    </row>
    <row r="3434" spans="18:20" x14ac:dyDescent="0.25">
      <c r="R3434" s="76" t="s">
        <v>6242</v>
      </c>
      <c r="S3434" s="76" t="s">
        <v>557</v>
      </c>
      <c r="T3434" s="76" t="s">
        <v>566</v>
      </c>
    </row>
    <row r="3435" spans="18:20" x14ac:dyDescent="0.25">
      <c r="R3435" s="76" t="s">
        <v>6243</v>
      </c>
      <c r="S3435" s="76" t="s">
        <v>557</v>
      </c>
      <c r="T3435" s="76" t="s">
        <v>566</v>
      </c>
    </row>
    <row r="3436" spans="18:20" x14ac:dyDescent="0.25">
      <c r="R3436" s="76" t="s">
        <v>6244</v>
      </c>
      <c r="S3436" s="76" t="s">
        <v>557</v>
      </c>
      <c r="T3436" s="76" t="s">
        <v>566</v>
      </c>
    </row>
    <row r="3437" spans="18:20" x14ac:dyDescent="0.25">
      <c r="R3437" s="76" t="s">
        <v>6245</v>
      </c>
      <c r="S3437" s="76" t="s">
        <v>557</v>
      </c>
      <c r="T3437" s="76" t="s">
        <v>566</v>
      </c>
    </row>
    <row r="3438" spans="18:20" x14ac:dyDescent="0.25">
      <c r="R3438" s="76" t="s">
        <v>6246</v>
      </c>
      <c r="S3438" s="76" t="s">
        <v>557</v>
      </c>
      <c r="T3438" s="76" t="s">
        <v>566</v>
      </c>
    </row>
    <row r="3439" spans="18:20" x14ac:dyDescent="0.25">
      <c r="R3439" s="76" t="s">
        <v>6247</v>
      </c>
      <c r="S3439" s="76" t="s">
        <v>557</v>
      </c>
      <c r="T3439" s="76" t="s">
        <v>566</v>
      </c>
    </row>
    <row r="3440" spans="18:20" x14ac:dyDescent="0.25">
      <c r="R3440" s="76" t="s">
        <v>6248</v>
      </c>
      <c r="S3440" s="76" t="s">
        <v>557</v>
      </c>
      <c r="T3440" s="76" t="s">
        <v>566</v>
      </c>
    </row>
    <row r="3441" spans="18:20" x14ac:dyDescent="0.25">
      <c r="R3441" s="76" t="s">
        <v>6249</v>
      </c>
      <c r="S3441" s="76" t="s">
        <v>557</v>
      </c>
      <c r="T3441" s="76" t="s">
        <v>566</v>
      </c>
    </row>
    <row r="3442" spans="18:20" x14ac:dyDescent="0.25">
      <c r="R3442" s="76" t="s">
        <v>6250</v>
      </c>
      <c r="S3442" s="76" t="s">
        <v>557</v>
      </c>
      <c r="T3442" s="76" t="s">
        <v>566</v>
      </c>
    </row>
    <row r="3443" spans="18:20" x14ac:dyDescent="0.25">
      <c r="R3443" s="76" t="s">
        <v>6251</v>
      </c>
      <c r="S3443" s="76" t="s">
        <v>557</v>
      </c>
      <c r="T3443" s="76" t="s">
        <v>566</v>
      </c>
    </row>
    <row r="3444" spans="18:20" x14ac:dyDescent="0.25">
      <c r="R3444" s="76" t="s">
        <v>6252</v>
      </c>
      <c r="S3444" s="76" t="s">
        <v>557</v>
      </c>
      <c r="T3444" s="76" t="s">
        <v>566</v>
      </c>
    </row>
    <row r="3445" spans="18:20" x14ac:dyDescent="0.25">
      <c r="R3445" s="76" t="s">
        <v>6253</v>
      </c>
      <c r="S3445" s="76" t="s">
        <v>557</v>
      </c>
      <c r="T3445" s="76" t="s">
        <v>566</v>
      </c>
    </row>
    <row r="3446" spans="18:20" x14ac:dyDescent="0.25">
      <c r="R3446" s="76" t="s">
        <v>6254</v>
      </c>
      <c r="S3446" s="76" t="s">
        <v>557</v>
      </c>
      <c r="T3446" s="76" t="s">
        <v>566</v>
      </c>
    </row>
    <row r="3447" spans="18:20" x14ac:dyDescent="0.25">
      <c r="R3447" s="76" t="s">
        <v>6255</v>
      </c>
      <c r="S3447" s="76" t="s">
        <v>557</v>
      </c>
      <c r="T3447" s="76" t="s">
        <v>566</v>
      </c>
    </row>
    <row r="3448" spans="18:20" x14ac:dyDescent="0.25">
      <c r="R3448" s="76" t="s">
        <v>6256</v>
      </c>
      <c r="S3448" s="76" t="s">
        <v>557</v>
      </c>
      <c r="T3448" s="76" t="s">
        <v>566</v>
      </c>
    </row>
    <row r="3449" spans="18:20" x14ac:dyDescent="0.25">
      <c r="R3449" s="76" t="s">
        <v>6257</v>
      </c>
      <c r="S3449" s="76" t="s">
        <v>557</v>
      </c>
      <c r="T3449" s="76" t="s">
        <v>566</v>
      </c>
    </row>
    <row r="3450" spans="18:20" x14ac:dyDescent="0.25">
      <c r="R3450" s="76" t="s">
        <v>6258</v>
      </c>
      <c r="S3450" s="76" t="s">
        <v>557</v>
      </c>
      <c r="T3450" s="76" t="s">
        <v>566</v>
      </c>
    </row>
    <row r="3451" spans="18:20" x14ac:dyDescent="0.25">
      <c r="R3451" s="76" t="s">
        <v>6259</v>
      </c>
      <c r="S3451" s="76" t="s">
        <v>557</v>
      </c>
      <c r="T3451" s="76" t="s">
        <v>566</v>
      </c>
    </row>
    <row r="3452" spans="18:20" x14ac:dyDescent="0.25">
      <c r="R3452" s="76" t="s">
        <v>6260</v>
      </c>
      <c r="S3452" s="76" t="s">
        <v>557</v>
      </c>
      <c r="T3452" s="76" t="s">
        <v>566</v>
      </c>
    </row>
    <row r="3453" spans="18:20" x14ac:dyDescent="0.25">
      <c r="R3453" s="76" t="s">
        <v>6261</v>
      </c>
      <c r="S3453" s="76" t="s">
        <v>557</v>
      </c>
      <c r="T3453" s="76" t="s">
        <v>566</v>
      </c>
    </row>
    <row r="3454" spans="18:20" x14ac:dyDescent="0.25">
      <c r="R3454" s="76" t="s">
        <v>6262</v>
      </c>
      <c r="S3454" s="76" t="s">
        <v>557</v>
      </c>
      <c r="T3454" s="76" t="s">
        <v>566</v>
      </c>
    </row>
    <row r="3455" spans="18:20" x14ac:dyDescent="0.25">
      <c r="R3455" s="76" t="s">
        <v>6263</v>
      </c>
      <c r="S3455" s="76" t="s">
        <v>557</v>
      </c>
      <c r="T3455" s="76" t="s">
        <v>566</v>
      </c>
    </row>
    <row r="3456" spans="18:20" x14ac:dyDescent="0.25">
      <c r="R3456" s="76" t="s">
        <v>6264</v>
      </c>
      <c r="S3456" s="76" t="s">
        <v>557</v>
      </c>
      <c r="T3456" s="76" t="s">
        <v>566</v>
      </c>
    </row>
    <row r="3457" spans="18:20" x14ac:dyDescent="0.25">
      <c r="R3457" s="76" t="s">
        <v>6265</v>
      </c>
      <c r="S3457" s="76" t="s">
        <v>557</v>
      </c>
      <c r="T3457" s="76" t="s">
        <v>566</v>
      </c>
    </row>
    <row r="3458" spans="18:20" x14ac:dyDescent="0.25">
      <c r="R3458" s="76" t="s">
        <v>6266</v>
      </c>
      <c r="S3458" s="76" t="s">
        <v>557</v>
      </c>
      <c r="T3458" s="76" t="s">
        <v>566</v>
      </c>
    </row>
    <row r="3459" spans="18:20" x14ac:dyDescent="0.25">
      <c r="R3459" s="76" t="s">
        <v>6267</v>
      </c>
      <c r="S3459" s="76" t="s">
        <v>557</v>
      </c>
      <c r="T3459" s="76" t="s">
        <v>566</v>
      </c>
    </row>
    <row r="3460" spans="18:20" x14ac:dyDescent="0.25">
      <c r="R3460" s="76" t="s">
        <v>6268</v>
      </c>
      <c r="S3460" s="76" t="s">
        <v>557</v>
      </c>
      <c r="T3460" s="76" t="s">
        <v>566</v>
      </c>
    </row>
    <row r="3461" spans="18:20" x14ac:dyDescent="0.25">
      <c r="R3461" s="76" t="s">
        <v>6269</v>
      </c>
      <c r="S3461" s="76" t="s">
        <v>557</v>
      </c>
      <c r="T3461" s="76" t="s">
        <v>566</v>
      </c>
    </row>
    <row r="3462" spans="18:20" x14ac:dyDescent="0.25">
      <c r="R3462" s="76" t="s">
        <v>6270</v>
      </c>
      <c r="S3462" s="76" t="s">
        <v>557</v>
      </c>
      <c r="T3462" s="76" t="s">
        <v>566</v>
      </c>
    </row>
    <row r="3463" spans="18:20" x14ac:dyDescent="0.25">
      <c r="R3463" s="76" t="s">
        <v>6271</v>
      </c>
      <c r="S3463" s="76" t="s">
        <v>557</v>
      </c>
      <c r="T3463" s="76" t="s">
        <v>566</v>
      </c>
    </row>
    <row r="3464" spans="18:20" x14ac:dyDescent="0.25">
      <c r="R3464" s="76" t="s">
        <v>6272</v>
      </c>
      <c r="S3464" s="76" t="s">
        <v>549</v>
      </c>
      <c r="T3464" s="76" t="s">
        <v>566</v>
      </c>
    </row>
    <row r="3465" spans="18:20" x14ac:dyDescent="0.25">
      <c r="R3465" s="76" t="s">
        <v>6273</v>
      </c>
      <c r="S3465" s="76" t="s">
        <v>549</v>
      </c>
      <c r="T3465" s="76" t="s">
        <v>566</v>
      </c>
    </row>
    <row r="3466" spans="18:20" x14ac:dyDescent="0.25">
      <c r="R3466" s="76" t="s">
        <v>6274</v>
      </c>
      <c r="S3466" s="76" t="s">
        <v>549</v>
      </c>
      <c r="T3466" s="76" t="s">
        <v>566</v>
      </c>
    </row>
    <row r="3467" spans="18:20" x14ac:dyDescent="0.25">
      <c r="R3467" s="76" t="s">
        <v>6275</v>
      </c>
      <c r="S3467" s="76" t="s">
        <v>549</v>
      </c>
      <c r="T3467" s="76" t="s">
        <v>566</v>
      </c>
    </row>
    <row r="3468" spans="18:20" x14ac:dyDescent="0.25">
      <c r="R3468" s="76" t="s">
        <v>6276</v>
      </c>
      <c r="S3468" s="76" t="s">
        <v>549</v>
      </c>
      <c r="T3468" s="76" t="s">
        <v>566</v>
      </c>
    </row>
    <row r="3469" spans="18:20" x14ac:dyDescent="0.25">
      <c r="R3469" s="76" t="s">
        <v>6277</v>
      </c>
      <c r="S3469" s="76" t="s">
        <v>549</v>
      </c>
      <c r="T3469" s="76" t="s">
        <v>566</v>
      </c>
    </row>
    <row r="3470" spans="18:20" x14ac:dyDescent="0.25">
      <c r="R3470" s="76" t="s">
        <v>6278</v>
      </c>
      <c r="S3470" s="76" t="s">
        <v>549</v>
      </c>
      <c r="T3470" s="76" t="s">
        <v>566</v>
      </c>
    </row>
    <row r="3471" spans="18:20" x14ac:dyDescent="0.25">
      <c r="R3471" s="76" t="s">
        <v>6279</v>
      </c>
      <c r="S3471" s="76" t="s">
        <v>549</v>
      </c>
      <c r="T3471" s="76" t="s">
        <v>566</v>
      </c>
    </row>
    <row r="3472" spans="18:20" x14ac:dyDescent="0.25">
      <c r="R3472" s="76" t="s">
        <v>6280</v>
      </c>
      <c r="S3472" s="76" t="s">
        <v>549</v>
      </c>
      <c r="T3472" s="76" t="s">
        <v>566</v>
      </c>
    </row>
    <row r="3473" spans="18:20" x14ac:dyDescent="0.25">
      <c r="R3473" s="76" t="s">
        <v>6281</v>
      </c>
      <c r="S3473" s="76" t="s">
        <v>549</v>
      </c>
      <c r="T3473" s="76" t="s">
        <v>566</v>
      </c>
    </row>
    <row r="3474" spans="18:20" x14ac:dyDescent="0.25">
      <c r="R3474" s="76" t="s">
        <v>6282</v>
      </c>
      <c r="S3474" s="76" t="s">
        <v>549</v>
      </c>
      <c r="T3474" s="76" t="s">
        <v>566</v>
      </c>
    </row>
    <row r="3475" spans="18:20" x14ac:dyDescent="0.25">
      <c r="R3475" s="76" t="s">
        <v>6283</v>
      </c>
      <c r="S3475" s="76" t="s">
        <v>549</v>
      </c>
      <c r="T3475" s="76" t="s">
        <v>566</v>
      </c>
    </row>
    <row r="3476" spans="18:20" x14ac:dyDescent="0.25">
      <c r="R3476" s="76" t="s">
        <v>6284</v>
      </c>
      <c r="S3476" s="76" t="s">
        <v>549</v>
      </c>
      <c r="T3476" s="76" t="s">
        <v>566</v>
      </c>
    </row>
    <row r="3477" spans="18:20" x14ac:dyDescent="0.25">
      <c r="R3477" s="76" t="s">
        <v>6285</v>
      </c>
      <c r="S3477" s="76" t="s">
        <v>549</v>
      </c>
      <c r="T3477" s="76" t="s">
        <v>566</v>
      </c>
    </row>
    <row r="3478" spans="18:20" x14ac:dyDescent="0.25">
      <c r="R3478" s="76" t="s">
        <v>6286</v>
      </c>
      <c r="S3478" s="76" t="s">
        <v>549</v>
      </c>
      <c r="T3478" s="76" t="s">
        <v>566</v>
      </c>
    </row>
    <row r="3479" spans="18:20" x14ac:dyDescent="0.25">
      <c r="R3479" s="76" t="s">
        <v>6287</v>
      </c>
      <c r="S3479" s="76" t="s">
        <v>549</v>
      </c>
      <c r="T3479" s="76" t="s">
        <v>566</v>
      </c>
    </row>
    <row r="3480" spans="18:20" x14ac:dyDescent="0.25">
      <c r="R3480" s="76" t="s">
        <v>6288</v>
      </c>
      <c r="S3480" s="76" t="s">
        <v>549</v>
      </c>
      <c r="T3480" s="76" t="s">
        <v>566</v>
      </c>
    </row>
    <row r="3481" spans="18:20" x14ac:dyDescent="0.25">
      <c r="R3481" s="76" t="s">
        <v>6289</v>
      </c>
      <c r="S3481" s="76" t="s">
        <v>549</v>
      </c>
      <c r="T3481" s="76" t="s">
        <v>566</v>
      </c>
    </row>
    <row r="3482" spans="18:20" x14ac:dyDescent="0.25">
      <c r="R3482" s="76" t="s">
        <v>6290</v>
      </c>
      <c r="S3482" s="76" t="s">
        <v>549</v>
      </c>
      <c r="T3482" s="76" t="s">
        <v>566</v>
      </c>
    </row>
    <row r="3483" spans="18:20" x14ac:dyDescent="0.25">
      <c r="R3483" s="76" t="s">
        <v>6291</v>
      </c>
      <c r="S3483" s="76" t="s">
        <v>549</v>
      </c>
      <c r="T3483" s="76" t="s">
        <v>566</v>
      </c>
    </row>
    <row r="3484" spans="18:20" x14ac:dyDescent="0.25">
      <c r="R3484" s="76" t="s">
        <v>6292</v>
      </c>
      <c r="S3484" s="76" t="s">
        <v>549</v>
      </c>
      <c r="T3484" s="76" t="s">
        <v>566</v>
      </c>
    </row>
    <row r="3485" spans="18:20" x14ac:dyDescent="0.25">
      <c r="R3485" s="76" t="s">
        <v>6293</v>
      </c>
      <c r="S3485" s="76" t="s">
        <v>549</v>
      </c>
      <c r="T3485" s="76" t="s">
        <v>566</v>
      </c>
    </row>
    <row r="3486" spans="18:20" x14ac:dyDescent="0.25">
      <c r="R3486" s="76" t="s">
        <v>6294</v>
      </c>
      <c r="S3486" s="76" t="s">
        <v>549</v>
      </c>
      <c r="T3486" s="76" t="s">
        <v>566</v>
      </c>
    </row>
    <row r="3487" spans="18:20" x14ac:dyDescent="0.25">
      <c r="R3487" s="76" t="s">
        <v>6295</v>
      </c>
      <c r="S3487" s="76" t="s">
        <v>549</v>
      </c>
      <c r="T3487" s="76" t="s">
        <v>566</v>
      </c>
    </row>
    <row r="3488" spans="18:20" x14ac:dyDescent="0.25">
      <c r="R3488" s="76" t="s">
        <v>6296</v>
      </c>
      <c r="S3488" s="76" t="s">
        <v>549</v>
      </c>
      <c r="T3488" s="76" t="s">
        <v>566</v>
      </c>
    </row>
    <row r="3489" spans="18:20" x14ac:dyDescent="0.25">
      <c r="R3489" s="76" t="s">
        <v>6297</v>
      </c>
      <c r="S3489" s="76" t="s">
        <v>549</v>
      </c>
      <c r="T3489" s="76" t="s">
        <v>566</v>
      </c>
    </row>
    <row r="3490" spans="18:20" x14ac:dyDescent="0.25">
      <c r="R3490" s="76" t="s">
        <v>6298</v>
      </c>
      <c r="S3490" s="76" t="s">
        <v>549</v>
      </c>
      <c r="T3490" s="76" t="s">
        <v>566</v>
      </c>
    </row>
    <row r="3491" spans="18:20" x14ac:dyDescent="0.25">
      <c r="R3491" s="76" t="s">
        <v>6299</v>
      </c>
      <c r="S3491" s="76" t="s">
        <v>549</v>
      </c>
      <c r="T3491" s="76" t="s">
        <v>566</v>
      </c>
    </row>
    <row r="3492" spans="18:20" x14ac:dyDescent="0.25">
      <c r="R3492" s="76" t="s">
        <v>6300</v>
      </c>
      <c r="S3492" s="76" t="s">
        <v>549</v>
      </c>
      <c r="T3492" s="76" t="s">
        <v>566</v>
      </c>
    </row>
    <row r="3493" spans="18:20" x14ac:dyDescent="0.25">
      <c r="R3493" s="76" t="s">
        <v>6301</v>
      </c>
      <c r="S3493" s="76" t="s">
        <v>549</v>
      </c>
      <c r="T3493" s="76" t="s">
        <v>566</v>
      </c>
    </row>
    <row r="3494" spans="18:20" x14ac:dyDescent="0.25">
      <c r="R3494" s="76" t="s">
        <v>6302</v>
      </c>
      <c r="S3494" s="76" t="s">
        <v>549</v>
      </c>
      <c r="T3494" s="76" t="s">
        <v>566</v>
      </c>
    </row>
    <row r="3495" spans="18:20" x14ac:dyDescent="0.25">
      <c r="R3495" s="76" t="s">
        <v>6303</v>
      </c>
      <c r="S3495" s="76" t="s">
        <v>549</v>
      </c>
      <c r="T3495" s="76" t="s">
        <v>566</v>
      </c>
    </row>
    <row r="3496" spans="18:20" x14ac:dyDescent="0.25">
      <c r="R3496" s="76" t="s">
        <v>6304</v>
      </c>
      <c r="S3496" s="76" t="s">
        <v>549</v>
      </c>
      <c r="T3496" s="76" t="s">
        <v>566</v>
      </c>
    </row>
    <row r="3497" spans="18:20" x14ac:dyDescent="0.25">
      <c r="R3497" s="76" t="s">
        <v>6305</v>
      </c>
      <c r="S3497" s="76" t="s">
        <v>549</v>
      </c>
      <c r="T3497" s="76" t="s">
        <v>566</v>
      </c>
    </row>
    <row r="3498" spans="18:20" x14ac:dyDescent="0.25">
      <c r="R3498" s="76" t="s">
        <v>6306</v>
      </c>
      <c r="S3498" s="76" t="s">
        <v>549</v>
      </c>
      <c r="T3498" s="76" t="s">
        <v>566</v>
      </c>
    </row>
    <row r="3499" spans="18:20" x14ac:dyDescent="0.25">
      <c r="R3499" s="76" t="s">
        <v>6307</v>
      </c>
      <c r="S3499" s="76" t="s">
        <v>549</v>
      </c>
      <c r="T3499" s="76" t="s">
        <v>566</v>
      </c>
    </row>
    <row r="3500" spans="18:20" x14ac:dyDescent="0.25">
      <c r="R3500" s="76" t="s">
        <v>6308</v>
      </c>
      <c r="S3500" s="76" t="s">
        <v>549</v>
      </c>
      <c r="T3500" s="76" t="s">
        <v>566</v>
      </c>
    </row>
    <row r="3501" spans="18:20" x14ac:dyDescent="0.25">
      <c r="R3501" s="76" t="s">
        <v>6309</v>
      </c>
      <c r="S3501" s="76" t="s">
        <v>549</v>
      </c>
      <c r="T3501" s="76" t="s">
        <v>566</v>
      </c>
    </row>
    <row r="3502" spans="18:20" x14ac:dyDescent="0.25">
      <c r="R3502" s="76" t="s">
        <v>6310</v>
      </c>
      <c r="S3502" s="76" t="s">
        <v>549</v>
      </c>
      <c r="T3502" s="76" t="s">
        <v>566</v>
      </c>
    </row>
    <row r="3503" spans="18:20" x14ac:dyDescent="0.25">
      <c r="R3503" s="76" t="s">
        <v>6311</v>
      </c>
      <c r="S3503" s="76" t="s">
        <v>549</v>
      </c>
      <c r="T3503" s="76" t="s">
        <v>566</v>
      </c>
    </row>
    <row r="3504" spans="18:20" x14ac:dyDescent="0.25">
      <c r="R3504" s="76" t="s">
        <v>6312</v>
      </c>
      <c r="S3504" s="76" t="s">
        <v>549</v>
      </c>
      <c r="T3504" s="76" t="s">
        <v>566</v>
      </c>
    </row>
    <row r="3505" spans="18:20" x14ac:dyDescent="0.25">
      <c r="R3505" s="76" t="s">
        <v>6313</v>
      </c>
      <c r="S3505" s="76" t="s">
        <v>549</v>
      </c>
      <c r="T3505" s="76" t="s">
        <v>566</v>
      </c>
    </row>
    <row r="3506" spans="18:20" x14ac:dyDescent="0.25">
      <c r="R3506" s="76" t="s">
        <v>6314</v>
      </c>
      <c r="S3506" s="76" t="s">
        <v>549</v>
      </c>
      <c r="T3506" s="76" t="s">
        <v>566</v>
      </c>
    </row>
    <row r="3507" spans="18:20" x14ac:dyDescent="0.25">
      <c r="R3507" s="76" t="s">
        <v>6315</v>
      </c>
      <c r="S3507" s="76" t="s">
        <v>549</v>
      </c>
      <c r="T3507" s="76" t="s">
        <v>566</v>
      </c>
    </row>
    <row r="3508" spans="18:20" x14ac:dyDescent="0.25">
      <c r="R3508" s="76" t="s">
        <v>6316</v>
      </c>
      <c r="S3508" s="76" t="s">
        <v>549</v>
      </c>
      <c r="T3508" s="76" t="s">
        <v>566</v>
      </c>
    </row>
    <row r="3509" spans="18:20" x14ac:dyDescent="0.25">
      <c r="R3509" s="76" t="s">
        <v>6317</v>
      </c>
      <c r="S3509" s="76" t="s">
        <v>549</v>
      </c>
      <c r="T3509" s="76" t="s">
        <v>566</v>
      </c>
    </row>
    <row r="3510" spans="18:20" x14ac:dyDescent="0.25">
      <c r="R3510" s="76" t="s">
        <v>6318</v>
      </c>
      <c r="S3510" s="76" t="s">
        <v>549</v>
      </c>
      <c r="T3510" s="76" t="s">
        <v>566</v>
      </c>
    </row>
    <row r="3511" spans="18:20" x14ac:dyDescent="0.25">
      <c r="R3511" s="76" t="s">
        <v>6319</v>
      </c>
      <c r="S3511" s="76" t="s">
        <v>549</v>
      </c>
      <c r="T3511" s="76" t="s">
        <v>566</v>
      </c>
    </row>
    <row r="3512" spans="18:20" x14ac:dyDescent="0.25">
      <c r="R3512" s="76" t="s">
        <v>6320</v>
      </c>
      <c r="S3512" s="76" t="s">
        <v>549</v>
      </c>
      <c r="T3512" s="76" t="s">
        <v>566</v>
      </c>
    </row>
    <row r="3513" spans="18:20" x14ac:dyDescent="0.25">
      <c r="R3513" s="76" t="s">
        <v>6321</v>
      </c>
      <c r="S3513" s="76" t="s">
        <v>549</v>
      </c>
      <c r="T3513" s="76" t="s">
        <v>566</v>
      </c>
    </row>
    <row r="3514" spans="18:20" x14ac:dyDescent="0.25">
      <c r="R3514" s="76" t="s">
        <v>6322</v>
      </c>
      <c r="S3514" s="76" t="s">
        <v>549</v>
      </c>
      <c r="T3514" s="76" t="s">
        <v>566</v>
      </c>
    </row>
    <row r="3515" spans="18:20" x14ac:dyDescent="0.25">
      <c r="R3515" s="76" t="s">
        <v>6323</v>
      </c>
      <c r="S3515" s="76" t="s">
        <v>549</v>
      </c>
      <c r="T3515" s="76" t="s">
        <v>566</v>
      </c>
    </row>
    <row r="3516" spans="18:20" x14ac:dyDescent="0.25">
      <c r="R3516" s="76" t="s">
        <v>6324</v>
      </c>
      <c r="S3516" s="76" t="s">
        <v>549</v>
      </c>
      <c r="T3516" s="76" t="s">
        <v>566</v>
      </c>
    </row>
    <row r="3517" spans="18:20" x14ac:dyDescent="0.25">
      <c r="R3517" s="76" t="s">
        <v>6325</v>
      </c>
      <c r="S3517" s="76" t="s">
        <v>549</v>
      </c>
      <c r="T3517" s="76" t="s">
        <v>566</v>
      </c>
    </row>
    <row r="3518" spans="18:20" x14ac:dyDescent="0.25">
      <c r="R3518" s="76" t="s">
        <v>6326</v>
      </c>
      <c r="S3518" s="76" t="s">
        <v>549</v>
      </c>
      <c r="T3518" s="76" t="s">
        <v>566</v>
      </c>
    </row>
    <row r="3519" spans="18:20" x14ac:dyDescent="0.25">
      <c r="R3519" s="76" t="s">
        <v>6327</v>
      </c>
      <c r="S3519" s="76" t="s">
        <v>549</v>
      </c>
      <c r="T3519" s="76" t="s">
        <v>566</v>
      </c>
    </row>
    <row r="3520" spans="18:20" x14ac:dyDescent="0.25">
      <c r="R3520" s="76" t="s">
        <v>6328</v>
      </c>
      <c r="S3520" s="76" t="s">
        <v>549</v>
      </c>
      <c r="T3520" s="76" t="s">
        <v>566</v>
      </c>
    </row>
    <row r="3521" spans="18:20" x14ac:dyDescent="0.25">
      <c r="R3521" s="76" t="s">
        <v>6329</v>
      </c>
      <c r="S3521" s="76" t="s">
        <v>549</v>
      </c>
      <c r="T3521" s="76" t="s">
        <v>566</v>
      </c>
    </row>
    <row r="3522" spans="18:20" x14ac:dyDescent="0.25">
      <c r="R3522" s="76" t="s">
        <v>6330</v>
      </c>
      <c r="S3522" s="76" t="s">
        <v>549</v>
      </c>
      <c r="T3522" s="76" t="s">
        <v>566</v>
      </c>
    </row>
    <row r="3523" spans="18:20" x14ac:dyDescent="0.25">
      <c r="R3523" s="76" t="s">
        <v>6331</v>
      </c>
      <c r="S3523" s="76" t="s">
        <v>549</v>
      </c>
      <c r="T3523" s="76" t="s">
        <v>566</v>
      </c>
    </row>
    <row r="3524" spans="18:20" x14ac:dyDescent="0.25">
      <c r="R3524" s="76" t="s">
        <v>6332</v>
      </c>
      <c r="S3524" s="76" t="s">
        <v>549</v>
      </c>
      <c r="T3524" s="76" t="s">
        <v>566</v>
      </c>
    </row>
    <row r="3525" spans="18:20" x14ac:dyDescent="0.25">
      <c r="R3525" s="76" t="s">
        <v>6333</v>
      </c>
      <c r="S3525" s="76" t="s">
        <v>549</v>
      </c>
      <c r="T3525" s="76" t="s">
        <v>566</v>
      </c>
    </row>
    <row r="3526" spans="18:20" x14ac:dyDescent="0.25">
      <c r="R3526" s="76" t="s">
        <v>6334</v>
      </c>
      <c r="S3526" s="76" t="s">
        <v>549</v>
      </c>
      <c r="T3526" s="76" t="s">
        <v>566</v>
      </c>
    </row>
    <row r="3527" spans="18:20" x14ac:dyDescent="0.25">
      <c r="R3527" s="76" t="s">
        <v>6335</v>
      </c>
      <c r="S3527" s="76" t="s">
        <v>549</v>
      </c>
      <c r="T3527" s="76" t="s">
        <v>566</v>
      </c>
    </row>
    <row r="3528" spans="18:20" x14ac:dyDescent="0.25">
      <c r="R3528" s="76" t="s">
        <v>6336</v>
      </c>
      <c r="S3528" s="76" t="s">
        <v>549</v>
      </c>
      <c r="T3528" s="76" t="s">
        <v>566</v>
      </c>
    </row>
    <row r="3529" spans="18:20" x14ac:dyDescent="0.25">
      <c r="R3529" s="76" t="s">
        <v>6337</v>
      </c>
      <c r="S3529" s="76" t="s">
        <v>549</v>
      </c>
      <c r="T3529" s="76" t="s">
        <v>566</v>
      </c>
    </row>
    <row r="3530" spans="18:20" x14ac:dyDescent="0.25">
      <c r="R3530" s="76" t="s">
        <v>6338</v>
      </c>
      <c r="S3530" s="76" t="s">
        <v>549</v>
      </c>
      <c r="T3530" s="76" t="s">
        <v>566</v>
      </c>
    </row>
    <row r="3531" spans="18:20" x14ac:dyDescent="0.25">
      <c r="R3531" s="76" t="s">
        <v>6339</v>
      </c>
      <c r="S3531" s="76" t="s">
        <v>549</v>
      </c>
      <c r="T3531" s="76" t="s">
        <v>566</v>
      </c>
    </row>
    <row r="3532" spans="18:20" x14ac:dyDescent="0.25">
      <c r="R3532" s="76" t="s">
        <v>6340</v>
      </c>
      <c r="S3532" s="76" t="s">
        <v>549</v>
      </c>
      <c r="T3532" s="76" t="s">
        <v>566</v>
      </c>
    </row>
    <row r="3533" spans="18:20" x14ac:dyDescent="0.25">
      <c r="R3533" s="76" t="s">
        <v>6341</v>
      </c>
      <c r="S3533" s="76" t="s">
        <v>549</v>
      </c>
      <c r="T3533" s="76" t="s">
        <v>566</v>
      </c>
    </row>
    <row r="3534" spans="18:20" x14ac:dyDescent="0.25">
      <c r="R3534" s="76" t="s">
        <v>6342</v>
      </c>
      <c r="S3534" s="76" t="s">
        <v>549</v>
      </c>
      <c r="T3534" s="76" t="s">
        <v>566</v>
      </c>
    </row>
    <row r="3535" spans="18:20" x14ac:dyDescent="0.25">
      <c r="R3535" s="76" t="s">
        <v>6343</v>
      </c>
      <c r="S3535" s="76" t="s">
        <v>549</v>
      </c>
      <c r="T3535" s="76" t="s">
        <v>566</v>
      </c>
    </row>
    <row r="3536" spans="18:20" x14ac:dyDescent="0.25">
      <c r="R3536" s="76" t="s">
        <v>6344</v>
      </c>
      <c r="S3536" s="76" t="s">
        <v>549</v>
      </c>
      <c r="T3536" s="76" t="s">
        <v>566</v>
      </c>
    </row>
    <row r="3537" spans="18:20" x14ac:dyDescent="0.25">
      <c r="R3537" s="76" t="s">
        <v>6345</v>
      </c>
      <c r="S3537" s="76" t="s">
        <v>549</v>
      </c>
      <c r="T3537" s="76" t="s">
        <v>566</v>
      </c>
    </row>
    <row r="3538" spans="18:20" x14ac:dyDescent="0.25">
      <c r="R3538" s="76" t="s">
        <v>6346</v>
      </c>
      <c r="S3538" s="76" t="s">
        <v>549</v>
      </c>
      <c r="T3538" s="76" t="s">
        <v>566</v>
      </c>
    </row>
    <row r="3539" spans="18:20" x14ac:dyDescent="0.25">
      <c r="R3539" s="76" t="s">
        <v>6347</v>
      </c>
      <c r="S3539" s="76" t="s">
        <v>549</v>
      </c>
      <c r="T3539" s="76" t="s">
        <v>566</v>
      </c>
    </row>
    <row r="3540" spans="18:20" x14ac:dyDescent="0.25">
      <c r="R3540" s="76" t="s">
        <v>6348</v>
      </c>
      <c r="S3540" s="76" t="s">
        <v>549</v>
      </c>
      <c r="T3540" s="76" t="s">
        <v>566</v>
      </c>
    </row>
    <row r="3541" spans="18:20" x14ac:dyDescent="0.25">
      <c r="R3541" s="76" t="s">
        <v>6349</v>
      </c>
      <c r="S3541" s="76" t="s">
        <v>549</v>
      </c>
      <c r="T3541" s="76" t="s">
        <v>566</v>
      </c>
    </row>
    <row r="3542" spans="18:20" x14ac:dyDescent="0.25">
      <c r="R3542" s="76" t="s">
        <v>6350</v>
      </c>
      <c r="S3542" s="76" t="s">
        <v>549</v>
      </c>
      <c r="T3542" s="76" t="s">
        <v>566</v>
      </c>
    </row>
    <row r="3543" spans="18:20" x14ac:dyDescent="0.25">
      <c r="R3543" s="76" t="s">
        <v>6351</v>
      </c>
      <c r="S3543" s="76" t="s">
        <v>549</v>
      </c>
      <c r="T3543" s="76" t="s">
        <v>566</v>
      </c>
    </row>
    <row r="3544" spans="18:20" x14ac:dyDescent="0.25">
      <c r="R3544" s="76" t="s">
        <v>6352</v>
      </c>
      <c r="S3544" s="76" t="s">
        <v>549</v>
      </c>
      <c r="T3544" s="76" t="s">
        <v>566</v>
      </c>
    </row>
    <row r="3545" spans="18:20" x14ac:dyDescent="0.25">
      <c r="R3545" s="76" t="s">
        <v>6353</v>
      </c>
      <c r="S3545" s="76" t="s">
        <v>549</v>
      </c>
      <c r="T3545" s="76" t="s">
        <v>566</v>
      </c>
    </row>
    <row r="3546" spans="18:20" x14ac:dyDescent="0.25">
      <c r="R3546" s="76" t="s">
        <v>6354</v>
      </c>
      <c r="S3546" s="76" t="s">
        <v>549</v>
      </c>
      <c r="T3546" s="76" t="s">
        <v>566</v>
      </c>
    </row>
    <row r="3547" spans="18:20" x14ac:dyDescent="0.25">
      <c r="R3547" s="76" t="s">
        <v>6355</v>
      </c>
      <c r="S3547" s="76" t="s">
        <v>549</v>
      </c>
      <c r="T3547" s="76" t="s">
        <v>566</v>
      </c>
    </row>
    <row r="3548" spans="18:20" x14ac:dyDescent="0.25">
      <c r="R3548" s="76" t="s">
        <v>6356</v>
      </c>
      <c r="S3548" s="76" t="s">
        <v>549</v>
      </c>
      <c r="T3548" s="76" t="s">
        <v>566</v>
      </c>
    </row>
    <row r="3549" spans="18:20" x14ac:dyDescent="0.25">
      <c r="R3549" s="76" t="s">
        <v>6357</v>
      </c>
      <c r="S3549" s="76" t="s">
        <v>549</v>
      </c>
      <c r="T3549" s="76" t="s">
        <v>566</v>
      </c>
    </row>
    <row r="3550" spans="18:20" x14ac:dyDescent="0.25">
      <c r="R3550" s="76" t="s">
        <v>6358</v>
      </c>
      <c r="S3550" s="76" t="s">
        <v>549</v>
      </c>
      <c r="T3550" s="76" t="s">
        <v>566</v>
      </c>
    </row>
    <row r="3551" spans="18:20" x14ac:dyDescent="0.25">
      <c r="R3551" s="76" t="s">
        <v>6359</v>
      </c>
      <c r="S3551" s="76" t="s">
        <v>549</v>
      </c>
      <c r="T3551" s="76" t="s">
        <v>566</v>
      </c>
    </row>
    <row r="3552" spans="18:20" x14ac:dyDescent="0.25">
      <c r="R3552" s="76" t="s">
        <v>6360</v>
      </c>
      <c r="S3552" s="76" t="s">
        <v>549</v>
      </c>
      <c r="T3552" s="76" t="s">
        <v>566</v>
      </c>
    </row>
    <row r="3553" spans="18:20" x14ac:dyDescent="0.25">
      <c r="R3553" s="76" t="s">
        <v>6361</v>
      </c>
      <c r="S3553" s="76" t="s">
        <v>549</v>
      </c>
      <c r="T3553" s="76" t="s">
        <v>566</v>
      </c>
    </row>
    <row r="3554" spans="18:20" x14ac:dyDescent="0.25">
      <c r="R3554" s="76" t="s">
        <v>6362</v>
      </c>
      <c r="S3554" s="76" t="s">
        <v>549</v>
      </c>
      <c r="T3554" s="76" t="s">
        <v>566</v>
      </c>
    </row>
    <row r="3555" spans="18:20" x14ac:dyDescent="0.25">
      <c r="R3555" s="76" t="s">
        <v>6363</v>
      </c>
      <c r="S3555" s="76" t="s">
        <v>549</v>
      </c>
      <c r="T3555" s="76" t="s">
        <v>566</v>
      </c>
    </row>
    <row r="3556" spans="18:20" x14ac:dyDescent="0.25">
      <c r="R3556" s="76" t="s">
        <v>6364</v>
      </c>
      <c r="S3556" s="76" t="s">
        <v>549</v>
      </c>
      <c r="T3556" s="76" t="s">
        <v>566</v>
      </c>
    </row>
    <row r="3557" spans="18:20" x14ac:dyDescent="0.25">
      <c r="R3557" s="76" t="s">
        <v>6365</v>
      </c>
      <c r="S3557" s="76" t="s">
        <v>549</v>
      </c>
      <c r="T3557" s="76" t="s">
        <v>566</v>
      </c>
    </row>
    <row r="3558" spans="18:20" x14ac:dyDescent="0.25">
      <c r="R3558" s="76" t="s">
        <v>6366</v>
      </c>
      <c r="S3558" s="76" t="s">
        <v>549</v>
      </c>
      <c r="T3558" s="76" t="s">
        <v>566</v>
      </c>
    </row>
    <row r="3559" spans="18:20" x14ac:dyDescent="0.25">
      <c r="R3559" s="76" t="s">
        <v>6367</v>
      </c>
      <c r="S3559" s="76" t="s">
        <v>549</v>
      </c>
      <c r="T3559" s="76" t="s">
        <v>566</v>
      </c>
    </row>
    <row r="3560" spans="18:20" x14ac:dyDescent="0.25">
      <c r="R3560" s="76" t="s">
        <v>6368</v>
      </c>
      <c r="S3560" s="76" t="s">
        <v>549</v>
      </c>
      <c r="T3560" s="76" t="s">
        <v>566</v>
      </c>
    </row>
    <row r="3561" spans="18:20" x14ac:dyDescent="0.25">
      <c r="R3561" s="76" t="s">
        <v>6369</v>
      </c>
      <c r="S3561" s="76" t="s">
        <v>549</v>
      </c>
      <c r="T3561" s="76" t="s">
        <v>566</v>
      </c>
    </row>
    <row r="3562" spans="18:20" x14ac:dyDescent="0.25">
      <c r="R3562" s="76" t="s">
        <v>6370</v>
      </c>
      <c r="S3562" s="76" t="s">
        <v>549</v>
      </c>
      <c r="T3562" s="76" t="s">
        <v>566</v>
      </c>
    </row>
    <row r="3563" spans="18:20" x14ac:dyDescent="0.25">
      <c r="R3563" s="76" t="s">
        <v>6371</v>
      </c>
      <c r="S3563" s="76" t="s">
        <v>549</v>
      </c>
      <c r="T3563" s="76" t="s">
        <v>566</v>
      </c>
    </row>
    <row r="3564" spans="18:20" x14ac:dyDescent="0.25">
      <c r="R3564" s="76" t="s">
        <v>6372</v>
      </c>
      <c r="S3564" s="76" t="s">
        <v>549</v>
      </c>
      <c r="T3564" s="76" t="s">
        <v>566</v>
      </c>
    </row>
    <row r="3565" spans="18:20" x14ac:dyDescent="0.25">
      <c r="R3565" s="76" t="s">
        <v>6373</v>
      </c>
      <c r="S3565" s="76" t="s">
        <v>549</v>
      </c>
      <c r="T3565" s="76" t="s">
        <v>566</v>
      </c>
    </row>
    <row r="3566" spans="18:20" x14ac:dyDescent="0.25">
      <c r="R3566" s="76" t="s">
        <v>6374</v>
      </c>
      <c r="S3566" s="76" t="s">
        <v>549</v>
      </c>
      <c r="T3566" s="76" t="s">
        <v>566</v>
      </c>
    </row>
    <row r="3567" spans="18:20" x14ac:dyDescent="0.25">
      <c r="R3567" s="76" t="s">
        <v>6375</v>
      </c>
      <c r="S3567" s="76" t="s">
        <v>549</v>
      </c>
      <c r="T3567" s="76" t="s">
        <v>566</v>
      </c>
    </row>
    <row r="3568" spans="18:20" x14ac:dyDescent="0.25">
      <c r="R3568" s="76" t="s">
        <v>6376</v>
      </c>
      <c r="S3568" s="76" t="s">
        <v>549</v>
      </c>
      <c r="T3568" s="76" t="s">
        <v>566</v>
      </c>
    </row>
    <row r="3569" spans="18:20" x14ac:dyDescent="0.25">
      <c r="R3569" s="76" t="s">
        <v>6377</v>
      </c>
      <c r="S3569" s="76" t="s">
        <v>549</v>
      </c>
      <c r="T3569" s="76" t="s">
        <v>566</v>
      </c>
    </row>
    <row r="3570" spans="18:20" x14ac:dyDescent="0.25">
      <c r="R3570" s="76" t="s">
        <v>6378</v>
      </c>
      <c r="S3570" s="76" t="s">
        <v>549</v>
      </c>
      <c r="T3570" s="76" t="s">
        <v>566</v>
      </c>
    </row>
    <row r="3571" spans="18:20" x14ac:dyDescent="0.25">
      <c r="R3571" s="76" t="s">
        <v>6379</v>
      </c>
      <c r="S3571" s="76" t="s">
        <v>549</v>
      </c>
      <c r="T3571" s="76" t="s">
        <v>566</v>
      </c>
    </row>
    <row r="3572" spans="18:20" x14ac:dyDescent="0.25">
      <c r="R3572" s="76" t="s">
        <v>6380</v>
      </c>
      <c r="S3572" s="76" t="s">
        <v>549</v>
      </c>
      <c r="T3572" s="76" t="s">
        <v>566</v>
      </c>
    </row>
    <row r="3573" spans="18:20" x14ac:dyDescent="0.25">
      <c r="R3573" s="76" t="s">
        <v>6381</v>
      </c>
      <c r="S3573" s="76" t="s">
        <v>549</v>
      </c>
      <c r="T3573" s="76" t="s">
        <v>566</v>
      </c>
    </row>
    <row r="3574" spans="18:20" x14ac:dyDescent="0.25">
      <c r="R3574" s="76" t="s">
        <v>6382</v>
      </c>
      <c r="S3574" s="76" t="s">
        <v>549</v>
      </c>
      <c r="T3574" s="76" t="s">
        <v>566</v>
      </c>
    </row>
    <row r="3575" spans="18:20" x14ac:dyDescent="0.25">
      <c r="R3575" s="76" t="s">
        <v>6383</v>
      </c>
      <c r="S3575" s="76" t="s">
        <v>549</v>
      </c>
      <c r="T3575" s="76" t="s">
        <v>566</v>
      </c>
    </row>
    <row r="3576" spans="18:20" x14ac:dyDescent="0.25">
      <c r="R3576" s="76" t="s">
        <v>6384</v>
      </c>
      <c r="S3576" s="76" t="s">
        <v>549</v>
      </c>
      <c r="T3576" s="76" t="s">
        <v>566</v>
      </c>
    </row>
    <row r="3577" spans="18:20" x14ac:dyDescent="0.25">
      <c r="R3577" s="76" t="s">
        <v>6385</v>
      </c>
      <c r="S3577" s="76" t="s">
        <v>549</v>
      </c>
      <c r="T3577" s="76" t="s">
        <v>566</v>
      </c>
    </row>
    <row r="3578" spans="18:20" x14ac:dyDescent="0.25">
      <c r="R3578" s="76" t="s">
        <v>6386</v>
      </c>
      <c r="S3578" s="76" t="s">
        <v>549</v>
      </c>
      <c r="T3578" s="76" t="s">
        <v>566</v>
      </c>
    </row>
    <row r="3579" spans="18:20" x14ac:dyDescent="0.25">
      <c r="R3579" s="76" t="s">
        <v>6387</v>
      </c>
      <c r="S3579" s="76" t="s">
        <v>549</v>
      </c>
      <c r="T3579" s="76" t="s">
        <v>566</v>
      </c>
    </row>
    <row r="3580" spans="18:20" x14ac:dyDescent="0.25">
      <c r="R3580" s="76" t="s">
        <v>6388</v>
      </c>
      <c r="S3580" s="76" t="s">
        <v>549</v>
      </c>
      <c r="T3580" s="76" t="s">
        <v>566</v>
      </c>
    </row>
    <row r="3581" spans="18:20" x14ac:dyDescent="0.25">
      <c r="R3581" s="76" t="s">
        <v>6389</v>
      </c>
      <c r="S3581" s="76" t="s">
        <v>549</v>
      </c>
      <c r="T3581" s="76" t="s">
        <v>566</v>
      </c>
    </row>
    <row r="3582" spans="18:20" x14ac:dyDescent="0.25">
      <c r="R3582" s="76" t="s">
        <v>6390</v>
      </c>
      <c r="S3582" s="76" t="s">
        <v>549</v>
      </c>
      <c r="T3582" s="76" t="s">
        <v>566</v>
      </c>
    </row>
    <row r="3583" spans="18:20" x14ac:dyDescent="0.25">
      <c r="R3583" s="76" t="s">
        <v>6391</v>
      </c>
      <c r="S3583" s="76" t="s">
        <v>549</v>
      </c>
      <c r="T3583" s="76" t="s">
        <v>566</v>
      </c>
    </row>
    <row r="3584" spans="18:20" x14ac:dyDescent="0.25">
      <c r="R3584" s="76" t="s">
        <v>6392</v>
      </c>
      <c r="S3584" s="76" t="s">
        <v>549</v>
      </c>
      <c r="T3584" s="76" t="s">
        <v>566</v>
      </c>
    </row>
    <row r="3585" spans="18:20" x14ac:dyDescent="0.25">
      <c r="R3585" s="76" t="s">
        <v>6393</v>
      </c>
      <c r="S3585" s="76" t="s">
        <v>549</v>
      </c>
      <c r="T3585" s="76" t="s">
        <v>566</v>
      </c>
    </row>
    <row r="3586" spans="18:20" x14ac:dyDescent="0.25">
      <c r="R3586" s="76" t="s">
        <v>6394</v>
      </c>
      <c r="S3586" s="76" t="s">
        <v>549</v>
      </c>
      <c r="T3586" s="76" t="s">
        <v>566</v>
      </c>
    </row>
    <row r="3587" spans="18:20" x14ac:dyDescent="0.25">
      <c r="R3587" s="76" t="s">
        <v>6395</v>
      </c>
      <c r="S3587" s="76" t="s">
        <v>549</v>
      </c>
      <c r="T3587" s="76" t="s">
        <v>566</v>
      </c>
    </row>
    <row r="3588" spans="18:20" x14ac:dyDescent="0.25">
      <c r="R3588" s="76" t="s">
        <v>6396</v>
      </c>
      <c r="S3588" s="76" t="s">
        <v>549</v>
      </c>
      <c r="T3588" s="76" t="s">
        <v>566</v>
      </c>
    </row>
    <row r="3589" spans="18:20" x14ac:dyDescent="0.25">
      <c r="R3589" s="76" t="s">
        <v>6397</v>
      </c>
      <c r="S3589" s="76" t="s">
        <v>549</v>
      </c>
      <c r="T3589" s="76" t="s">
        <v>566</v>
      </c>
    </row>
    <row r="3590" spans="18:20" x14ac:dyDescent="0.25">
      <c r="R3590" s="76" t="s">
        <v>6398</v>
      </c>
      <c r="S3590" s="76" t="s">
        <v>549</v>
      </c>
      <c r="T3590" s="76" t="s">
        <v>566</v>
      </c>
    </row>
    <row r="3591" spans="18:20" x14ac:dyDescent="0.25">
      <c r="R3591" s="76" t="s">
        <v>6399</v>
      </c>
      <c r="S3591" s="76" t="s">
        <v>549</v>
      </c>
      <c r="T3591" s="76" t="s">
        <v>566</v>
      </c>
    </row>
    <row r="3592" spans="18:20" x14ac:dyDescent="0.25">
      <c r="R3592" s="76" t="s">
        <v>6400</v>
      </c>
      <c r="S3592" s="76" t="s">
        <v>549</v>
      </c>
      <c r="T3592" s="76" t="s">
        <v>566</v>
      </c>
    </row>
    <row r="3593" spans="18:20" x14ac:dyDescent="0.25">
      <c r="R3593" s="76" t="s">
        <v>6401</v>
      </c>
      <c r="S3593" s="76" t="s">
        <v>549</v>
      </c>
      <c r="T3593" s="76" t="s">
        <v>566</v>
      </c>
    </row>
    <row r="3594" spans="18:20" x14ac:dyDescent="0.25">
      <c r="R3594" s="76" t="s">
        <v>6402</v>
      </c>
      <c r="S3594" s="76" t="s">
        <v>549</v>
      </c>
      <c r="T3594" s="76" t="s">
        <v>566</v>
      </c>
    </row>
    <row r="3595" spans="18:20" x14ac:dyDescent="0.25">
      <c r="R3595" s="76" t="s">
        <v>6403</v>
      </c>
      <c r="S3595" s="76" t="s">
        <v>549</v>
      </c>
      <c r="T3595" s="76" t="s">
        <v>566</v>
      </c>
    </row>
    <row r="3596" spans="18:20" x14ac:dyDescent="0.25">
      <c r="R3596" s="76" t="s">
        <v>6404</v>
      </c>
      <c r="S3596" s="76" t="s">
        <v>549</v>
      </c>
      <c r="T3596" s="76" t="s">
        <v>566</v>
      </c>
    </row>
    <row r="3597" spans="18:20" x14ac:dyDescent="0.25">
      <c r="R3597" s="76" t="s">
        <v>6405</v>
      </c>
      <c r="S3597" s="76" t="s">
        <v>549</v>
      </c>
      <c r="T3597" s="76" t="s">
        <v>566</v>
      </c>
    </row>
    <row r="3598" spans="18:20" x14ac:dyDescent="0.25">
      <c r="R3598" s="76" t="s">
        <v>6406</v>
      </c>
      <c r="S3598" s="76" t="s">
        <v>549</v>
      </c>
      <c r="T3598" s="76" t="s">
        <v>566</v>
      </c>
    </row>
    <row r="3599" spans="18:20" x14ac:dyDescent="0.25">
      <c r="R3599" s="76" t="s">
        <v>6407</v>
      </c>
      <c r="S3599" s="76" t="s">
        <v>549</v>
      </c>
      <c r="T3599" s="76" t="s">
        <v>566</v>
      </c>
    </row>
    <row r="3600" spans="18:20" x14ac:dyDescent="0.25">
      <c r="R3600" s="76" t="s">
        <v>6408</v>
      </c>
      <c r="S3600" s="76" t="s">
        <v>549</v>
      </c>
      <c r="T3600" s="76" t="s">
        <v>566</v>
      </c>
    </row>
    <row r="3601" spans="18:20" x14ac:dyDescent="0.25">
      <c r="R3601" s="76" t="s">
        <v>6409</v>
      </c>
      <c r="S3601" s="76" t="s">
        <v>549</v>
      </c>
      <c r="T3601" s="76" t="s">
        <v>566</v>
      </c>
    </row>
    <row r="3602" spans="18:20" x14ac:dyDescent="0.25">
      <c r="R3602" s="76" t="s">
        <v>6410</v>
      </c>
      <c r="S3602" s="76" t="s">
        <v>549</v>
      </c>
      <c r="T3602" s="76" t="s">
        <v>566</v>
      </c>
    </row>
    <row r="3603" spans="18:20" x14ac:dyDescent="0.25">
      <c r="R3603" s="76" t="s">
        <v>6411</v>
      </c>
      <c r="S3603" s="76" t="s">
        <v>549</v>
      </c>
      <c r="T3603" s="76" t="s">
        <v>566</v>
      </c>
    </row>
    <row r="3604" spans="18:20" x14ac:dyDescent="0.25">
      <c r="R3604" s="76" t="s">
        <v>6412</v>
      </c>
      <c r="S3604" s="76" t="s">
        <v>549</v>
      </c>
      <c r="T3604" s="76" t="s">
        <v>566</v>
      </c>
    </row>
    <row r="3605" spans="18:20" x14ac:dyDescent="0.25">
      <c r="R3605" s="76" t="s">
        <v>6413</v>
      </c>
      <c r="S3605" s="76" t="s">
        <v>549</v>
      </c>
      <c r="T3605" s="76" t="s">
        <v>566</v>
      </c>
    </row>
    <row r="3606" spans="18:20" x14ac:dyDescent="0.25">
      <c r="R3606" s="76" t="s">
        <v>6414</v>
      </c>
      <c r="S3606" s="76" t="s">
        <v>549</v>
      </c>
      <c r="T3606" s="76" t="s">
        <v>566</v>
      </c>
    </row>
    <row r="3607" spans="18:20" x14ac:dyDescent="0.25">
      <c r="R3607" s="76" t="s">
        <v>6415</v>
      </c>
      <c r="S3607" s="76" t="s">
        <v>549</v>
      </c>
      <c r="T3607" s="76" t="s">
        <v>566</v>
      </c>
    </row>
    <row r="3608" spans="18:20" x14ac:dyDescent="0.25">
      <c r="R3608" s="76" t="s">
        <v>6416</v>
      </c>
      <c r="S3608" s="76" t="s">
        <v>549</v>
      </c>
      <c r="T3608" s="76" t="s">
        <v>566</v>
      </c>
    </row>
    <row r="3609" spans="18:20" x14ac:dyDescent="0.25">
      <c r="R3609" s="76" t="s">
        <v>6417</v>
      </c>
      <c r="S3609" s="76" t="s">
        <v>549</v>
      </c>
      <c r="T3609" s="76" t="s">
        <v>566</v>
      </c>
    </row>
    <row r="3610" spans="18:20" x14ac:dyDescent="0.25">
      <c r="R3610" s="76" t="s">
        <v>6418</v>
      </c>
      <c r="S3610" s="76" t="s">
        <v>549</v>
      </c>
      <c r="T3610" s="76" t="s">
        <v>566</v>
      </c>
    </row>
    <row r="3611" spans="18:20" x14ac:dyDescent="0.25">
      <c r="R3611" s="76" t="s">
        <v>6419</v>
      </c>
      <c r="S3611" s="76" t="s">
        <v>549</v>
      </c>
      <c r="T3611" s="76" t="s">
        <v>566</v>
      </c>
    </row>
    <row r="3612" spans="18:20" x14ac:dyDescent="0.25">
      <c r="R3612" s="76" t="s">
        <v>6420</v>
      </c>
      <c r="S3612" s="76" t="s">
        <v>549</v>
      </c>
      <c r="T3612" s="76" t="s">
        <v>566</v>
      </c>
    </row>
    <row r="3613" spans="18:20" x14ac:dyDescent="0.25">
      <c r="R3613" s="76" t="s">
        <v>6421</v>
      </c>
      <c r="S3613" s="76" t="s">
        <v>549</v>
      </c>
      <c r="T3613" s="76" t="s">
        <v>566</v>
      </c>
    </row>
    <row r="3614" spans="18:20" x14ac:dyDescent="0.25">
      <c r="R3614" s="76" t="s">
        <v>6422</v>
      </c>
      <c r="S3614" s="76" t="s">
        <v>549</v>
      </c>
      <c r="T3614" s="76" t="s">
        <v>566</v>
      </c>
    </row>
    <row r="3615" spans="18:20" x14ac:dyDescent="0.25">
      <c r="R3615" s="76" t="s">
        <v>6423</v>
      </c>
      <c r="S3615" s="76" t="s">
        <v>549</v>
      </c>
      <c r="T3615" s="76" t="s">
        <v>566</v>
      </c>
    </row>
    <row r="3616" spans="18:20" x14ac:dyDescent="0.25">
      <c r="R3616" s="76" t="s">
        <v>6424</v>
      </c>
      <c r="S3616" s="76" t="s">
        <v>549</v>
      </c>
      <c r="T3616" s="76" t="s">
        <v>566</v>
      </c>
    </row>
    <row r="3617" spans="18:20" x14ac:dyDescent="0.25">
      <c r="R3617" s="76" t="s">
        <v>6425</v>
      </c>
      <c r="S3617" s="76" t="s">
        <v>549</v>
      </c>
      <c r="T3617" s="76" t="s">
        <v>566</v>
      </c>
    </row>
    <row r="3618" spans="18:20" x14ac:dyDescent="0.25">
      <c r="R3618" s="76" t="s">
        <v>6426</v>
      </c>
      <c r="S3618" s="76" t="s">
        <v>549</v>
      </c>
      <c r="T3618" s="76" t="s">
        <v>566</v>
      </c>
    </row>
    <row r="3619" spans="18:20" x14ac:dyDescent="0.25">
      <c r="R3619" s="76" t="s">
        <v>6427</v>
      </c>
      <c r="S3619" s="76" t="s">
        <v>549</v>
      </c>
      <c r="T3619" s="76" t="s">
        <v>566</v>
      </c>
    </row>
    <row r="3620" spans="18:20" x14ac:dyDescent="0.25">
      <c r="R3620" s="76" t="s">
        <v>6428</v>
      </c>
      <c r="S3620" s="76" t="s">
        <v>549</v>
      </c>
      <c r="T3620" s="76" t="s">
        <v>566</v>
      </c>
    </row>
    <row r="3621" spans="18:20" x14ac:dyDescent="0.25">
      <c r="R3621" s="76" t="s">
        <v>6429</v>
      </c>
      <c r="S3621" s="76" t="s">
        <v>549</v>
      </c>
      <c r="T3621" s="76" t="s">
        <v>566</v>
      </c>
    </row>
    <row r="3622" spans="18:20" x14ac:dyDescent="0.25">
      <c r="R3622" s="76" t="s">
        <v>6430</v>
      </c>
      <c r="S3622" s="76" t="s">
        <v>549</v>
      </c>
      <c r="T3622" s="76" t="s">
        <v>566</v>
      </c>
    </row>
    <row r="3623" spans="18:20" x14ac:dyDescent="0.25">
      <c r="R3623" s="76" t="s">
        <v>6431</v>
      </c>
      <c r="S3623" s="76" t="s">
        <v>549</v>
      </c>
      <c r="T3623" s="76" t="s">
        <v>566</v>
      </c>
    </row>
    <row r="3624" spans="18:20" x14ac:dyDescent="0.25">
      <c r="R3624" s="76" t="s">
        <v>6432</v>
      </c>
      <c r="S3624" s="76" t="s">
        <v>549</v>
      </c>
      <c r="T3624" s="76" t="s">
        <v>566</v>
      </c>
    </row>
    <row r="3625" spans="18:20" x14ac:dyDescent="0.25">
      <c r="R3625" s="76" t="s">
        <v>6433</v>
      </c>
      <c r="S3625" s="76" t="s">
        <v>549</v>
      </c>
      <c r="T3625" s="76" t="s">
        <v>566</v>
      </c>
    </row>
    <row r="3626" spans="18:20" x14ac:dyDescent="0.25">
      <c r="R3626" s="76" t="s">
        <v>6434</v>
      </c>
      <c r="S3626" s="76" t="s">
        <v>549</v>
      </c>
      <c r="T3626" s="76" t="s">
        <v>566</v>
      </c>
    </row>
    <row r="3627" spans="18:20" x14ac:dyDescent="0.25">
      <c r="R3627" s="76" t="s">
        <v>6435</v>
      </c>
      <c r="S3627" s="76" t="s">
        <v>549</v>
      </c>
      <c r="T3627" s="76" t="s">
        <v>566</v>
      </c>
    </row>
    <row r="3628" spans="18:20" x14ac:dyDescent="0.25">
      <c r="R3628" s="76" t="s">
        <v>6436</v>
      </c>
      <c r="S3628" s="76" t="s">
        <v>549</v>
      </c>
      <c r="T3628" s="76" t="s">
        <v>566</v>
      </c>
    </row>
    <row r="3629" spans="18:20" x14ac:dyDescent="0.25">
      <c r="R3629" s="76" t="s">
        <v>6437</v>
      </c>
      <c r="S3629" s="76" t="s">
        <v>549</v>
      </c>
      <c r="T3629" s="76" t="s">
        <v>566</v>
      </c>
    </row>
    <row r="3630" spans="18:20" x14ac:dyDescent="0.25">
      <c r="R3630" s="76" t="s">
        <v>6438</v>
      </c>
      <c r="S3630" s="76" t="s">
        <v>549</v>
      </c>
      <c r="T3630" s="76" t="s">
        <v>566</v>
      </c>
    </row>
    <row r="3631" spans="18:20" x14ac:dyDescent="0.25">
      <c r="R3631" s="76" t="s">
        <v>6439</v>
      </c>
      <c r="S3631" s="76" t="s">
        <v>549</v>
      </c>
      <c r="T3631" s="76" t="s">
        <v>566</v>
      </c>
    </row>
    <row r="3632" spans="18:20" x14ac:dyDescent="0.25">
      <c r="R3632" s="76" t="s">
        <v>6440</v>
      </c>
      <c r="S3632" s="76" t="s">
        <v>549</v>
      </c>
      <c r="T3632" s="76" t="s">
        <v>566</v>
      </c>
    </row>
    <row r="3633" spans="18:20" x14ac:dyDescent="0.25">
      <c r="R3633" s="76" t="s">
        <v>6441</v>
      </c>
      <c r="S3633" s="76" t="s">
        <v>549</v>
      </c>
      <c r="T3633" s="76" t="s">
        <v>566</v>
      </c>
    </row>
    <row r="3634" spans="18:20" x14ac:dyDescent="0.25">
      <c r="R3634" s="76" t="s">
        <v>6442</v>
      </c>
      <c r="S3634" s="76" t="s">
        <v>549</v>
      </c>
      <c r="T3634" s="76" t="s">
        <v>566</v>
      </c>
    </row>
    <row r="3635" spans="18:20" x14ac:dyDescent="0.25">
      <c r="R3635" s="76" t="s">
        <v>6443</v>
      </c>
      <c r="S3635" s="76" t="s">
        <v>549</v>
      </c>
      <c r="T3635" s="76" t="s">
        <v>566</v>
      </c>
    </row>
    <row r="3636" spans="18:20" x14ac:dyDescent="0.25">
      <c r="R3636" s="76" t="s">
        <v>6444</v>
      </c>
      <c r="S3636" s="76" t="s">
        <v>549</v>
      </c>
      <c r="T3636" s="76" t="s">
        <v>566</v>
      </c>
    </row>
    <row r="3637" spans="18:20" x14ac:dyDescent="0.25">
      <c r="R3637" s="76" t="s">
        <v>6445</v>
      </c>
      <c r="S3637" s="76" t="s">
        <v>549</v>
      </c>
      <c r="T3637" s="76" t="s">
        <v>566</v>
      </c>
    </row>
    <row r="3638" spans="18:20" x14ac:dyDescent="0.25">
      <c r="R3638" s="76" t="s">
        <v>6446</v>
      </c>
      <c r="S3638" s="76" t="s">
        <v>549</v>
      </c>
      <c r="T3638" s="76" t="s">
        <v>566</v>
      </c>
    </row>
    <row r="3639" spans="18:20" x14ac:dyDescent="0.25">
      <c r="R3639" s="76" t="s">
        <v>6447</v>
      </c>
      <c r="S3639" s="76" t="s">
        <v>549</v>
      </c>
      <c r="T3639" s="76" t="s">
        <v>566</v>
      </c>
    </row>
    <row r="3640" spans="18:20" x14ac:dyDescent="0.25">
      <c r="R3640" s="76" t="s">
        <v>6448</v>
      </c>
      <c r="S3640" s="76" t="s">
        <v>549</v>
      </c>
      <c r="T3640" s="76" t="s">
        <v>566</v>
      </c>
    </row>
    <row r="3641" spans="18:20" x14ac:dyDescent="0.25">
      <c r="R3641" s="76" t="s">
        <v>6449</v>
      </c>
      <c r="S3641" s="76" t="s">
        <v>549</v>
      </c>
      <c r="T3641" s="76" t="s">
        <v>566</v>
      </c>
    </row>
    <row r="3642" spans="18:20" x14ac:dyDescent="0.25">
      <c r="R3642" s="76" t="s">
        <v>6450</v>
      </c>
      <c r="S3642" s="76" t="s">
        <v>549</v>
      </c>
      <c r="T3642" s="76" t="s">
        <v>566</v>
      </c>
    </row>
    <row r="3643" spans="18:20" x14ac:dyDescent="0.25">
      <c r="R3643" s="76" t="s">
        <v>6451</v>
      </c>
      <c r="S3643" s="76" t="s">
        <v>549</v>
      </c>
      <c r="T3643" s="76" t="s">
        <v>566</v>
      </c>
    </row>
    <row r="3644" spans="18:20" x14ac:dyDescent="0.25">
      <c r="R3644" s="76" t="s">
        <v>6452</v>
      </c>
      <c r="S3644" s="76" t="s">
        <v>549</v>
      </c>
      <c r="T3644" s="76" t="s">
        <v>566</v>
      </c>
    </row>
    <row r="3645" spans="18:20" x14ac:dyDescent="0.25">
      <c r="R3645" s="76" t="s">
        <v>6453</v>
      </c>
      <c r="S3645" s="76" t="s">
        <v>549</v>
      </c>
      <c r="T3645" s="76" t="s">
        <v>566</v>
      </c>
    </row>
    <row r="3646" spans="18:20" x14ac:dyDescent="0.25">
      <c r="R3646" s="76" t="s">
        <v>6454</v>
      </c>
      <c r="S3646" s="76" t="s">
        <v>549</v>
      </c>
      <c r="T3646" s="76" t="s">
        <v>566</v>
      </c>
    </row>
    <row r="3647" spans="18:20" x14ac:dyDescent="0.25">
      <c r="R3647" s="76" t="s">
        <v>6455</v>
      </c>
      <c r="S3647" s="76" t="s">
        <v>549</v>
      </c>
      <c r="T3647" s="76" t="s">
        <v>566</v>
      </c>
    </row>
    <row r="3648" spans="18:20" x14ac:dyDescent="0.25">
      <c r="R3648" s="76" t="s">
        <v>6456</v>
      </c>
      <c r="S3648" s="76" t="s">
        <v>549</v>
      </c>
      <c r="T3648" s="76" t="s">
        <v>566</v>
      </c>
    </row>
    <row r="3649" spans="18:20" x14ac:dyDescent="0.25">
      <c r="R3649" s="76" t="s">
        <v>6457</v>
      </c>
      <c r="S3649" s="76" t="s">
        <v>549</v>
      </c>
      <c r="T3649" s="76" t="s">
        <v>566</v>
      </c>
    </row>
    <row r="3650" spans="18:20" x14ac:dyDescent="0.25">
      <c r="R3650" s="76" t="s">
        <v>6458</v>
      </c>
      <c r="S3650" s="76" t="s">
        <v>549</v>
      </c>
      <c r="T3650" s="76" t="s">
        <v>566</v>
      </c>
    </row>
    <row r="3651" spans="18:20" x14ac:dyDescent="0.25">
      <c r="R3651" s="76" t="s">
        <v>6459</v>
      </c>
      <c r="S3651" s="76" t="s">
        <v>549</v>
      </c>
      <c r="T3651" s="76" t="s">
        <v>566</v>
      </c>
    </row>
    <row r="3652" spans="18:20" x14ac:dyDescent="0.25">
      <c r="R3652" s="76" t="s">
        <v>6460</v>
      </c>
      <c r="S3652" s="76" t="s">
        <v>549</v>
      </c>
      <c r="T3652" s="76" t="s">
        <v>566</v>
      </c>
    </row>
    <row r="3653" spans="18:20" x14ac:dyDescent="0.25">
      <c r="R3653" s="76" t="s">
        <v>6461</v>
      </c>
      <c r="S3653" s="76" t="s">
        <v>549</v>
      </c>
      <c r="T3653" s="76" t="s">
        <v>566</v>
      </c>
    </row>
    <row r="3654" spans="18:20" x14ac:dyDescent="0.25">
      <c r="R3654" s="76" t="s">
        <v>6462</v>
      </c>
      <c r="S3654" s="76" t="s">
        <v>549</v>
      </c>
      <c r="T3654" s="76" t="s">
        <v>566</v>
      </c>
    </row>
    <row r="3655" spans="18:20" x14ac:dyDescent="0.25">
      <c r="R3655" s="76" t="s">
        <v>6463</v>
      </c>
      <c r="S3655" s="76" t="s">
        <v>549</v>
      </c>
      <c r="T3655" s="76" t="s">
        <v>566</v>
      </c>
    </row>
    <row r="3656" spans="18:20" x14ac:dyDescent="0.25">
      <c r="R3656" s="76" t="s">
        <v>6464</v>
      </c>
      <c r="S3656" s="76" t="s">
        <v>549</v>
      </c>
      <c r="T3656" s="76" t="s">
        <v>566</v>
      </c>
    </row>
    <row r="3657" spans="18:20" x14ac:dyDescent="0.25">
      <c r="R3657" s="76" t="s">
        <v>6465</v>
      </c>
      <c r="S3657" s="76" t="s">
        <v>549</v>
      </c>
      <c r="T3657" s="76" t="s">
        <v>566</v>
      </c>
    </row>
    <row r="3658" spans="18:20" x14ac:dyDescent="0.25">
      <c r="R3658" s="76" t="s">
        <v>6466</v>
      </c>
      <c r="S3658" s="76" t="s">
        <v>549</v>
      </c>
      <c r="T3658" s="76" t="s">
        <v>566</v>
      </c>
    </row>
    <row r="3659" spans="18:20" x14ac:dyDescent="0.25">
      <c r="R3659" s="76" t="s">
        <v>6467</v>
      </c>
      <c r="S3659" s="76" t="s">
        <v>549</v>
      </c>
      <c r="T3659" s="76" t="s">
        <v>566</v>
      </c>
    </row>
    <row r="3660" spans="18:20" x14ac:dyDescent="0.25">
      <c r="R3660" s="76" t="s">
        <v>6468</v>
      </c>
      <c r="S3660" s="76" t="s">
        <v>549</v>
      </c>
      <c r="T3660" s="76" t="s">
        <v>566</v>
      </c>
    </row>
    <row r="3661" spans="18:20" x14ac:dyDescent="0.25">
      <c r="R3661" s="76" t="s">
        <v>6469</v>
      </c>
      <c r="S3661" s="76" t="s">
        <v>549</v>
      </c>
      <c r="T3661" s="76" t="s">
        <v>566</v>
      </c>
    </row>
    <row r="3662" spans="18:20" x14ac:dyDescent="0.25">
      <c r="R3662" s="76" t="s">
        <v>6470</v>
      </c>
      <c r="S3662" s="76" t="s">
        <v>549</v>
      </c>
      <c r="T3662" s="76" t="s">
        <v>566</v>
      </c>
    </row>
    <row r="3663" spans="18:20" x14ac:dyDescent="0.25">
      <c r="R3663" s="76" t="s">
        <v>6471</v>
      </c>
      <c r="S3663" s="76" t="s">
        <v>549</v>
      </c>
      <c r="T3663" s="76" t="s">
        <v>566</v>
      </c>
    </row>
    <row r="3664" spans="18:20" x14ac:dyDescent="0.25">
      <c r="R3664" s="76" t="s">
        <v>6472</v>
      </c>
      <c r="S3664" s="76" t="s">
        <v>549</v>
      </c>
      <c r="T3664" s="76" t="s">
        <v>566</v>
      </c>
    </row>
    <row r="3665" spans="18:20" x14ac:dyDescent="0.25">
      <c r="R3665" s="76" t="s">
        <v>6473</v>
      </c>
      <c r="S3665" s="76" t="s">
        <v>549</v>
      </c>
      <c r="T3665" s="76" t="s">
        <v>566</v>
      </c>
    </row>
    <row r="3666" spans="18:20" x14ac:dyDescent="0.25">
      <c r="R3666" s="76" t="s">
        <v>6474</v>
      </c>
      <c r="S3666" s="76" t="s">
        <v>549</v>
      </c>
      <c r="T3666" s="76" t="s">
        <v>566</v>
      </c>
    </row>
    <row r="3667" spans="18:20" x14ac:dyDescent="0.25">
      <c r="R3667" s="76" t="s">
        <v>6475</v>
      </c>
      <c r="S3667" s="76" t="s">
        <v>549</v>
      </c>
      <c r="T3667" s="76" t="s">
        <v>566</v>
      </c>
    </row>
    <row r="3668" spans="18:20" x14ac:dyDescent="0.25">
      <c r="R3668" s="76" t="s">
        <v>6476</v>
      </c>
      <c r="S3668" s="76" t="s">
        <v>549</v>
      </c>
      <c r="T3668" s="76" t="s">
        <v>566</v>
      </c>
    </row>
    <row r="3669" spans="18:20" x14ac:dyDescent="0.25">
      <c r="R3669" s="76" t="s">
        <v>6477</v>
      </c>
      <c r="S3669" s="76" t="s">
        <v>549</v>
      </c>
      <c r="T3669" s="76" t="s">
        <v>566</v>
      </c>
    </row>
    <row r="3670" spans="18:20" x14ac:dyDescent="0.25">
      <c r="R3670" s="76" t="s">
        <v>6478</v>
      </c>
      <c r="S3670" s="76" t="s">
        <v>549</v>
      </c>
      <c r="T3670" s="76" t="s">
        <v>566</v>
      </c>
    </row>
    <row r="3671" spans="18:20" x14ac:dyDescent="0.25">
      <c r="R3671" s="76" t="s">
        <v>6479</v>
      </c>
      <c r="S3671" s="76" t="s">
        <v>549</v>
      </c>
      <c r="T3671" s="76" t="s">
        <v>566</v>
      </c>
    </row>
    <row r="3672" spans="18:20" x14ac:dyDescent="0.25">
      <c r="R3672" s="76" t="s">
        <v>6480</v>
      </c>
      <c r="S3672" s="76" t="s">
        <v>549</v>
      </c>
      <c r="T3672" s="76" t="s">
        <v>566</v>
      </c>
    </row>
    <row r="3673" spans="18:20" x14ac:dyDescent="0.25">
      <c r="R3673" s="76" t="s">
        <v>6481</v>
      </c>
      <c r="S3673" s="76" t="s">
        <v>549</v>
      </c>
      <c r="T3673" s="76" t="s">
        <v>566</v>
      </c>
    </row>
    <row r="3674" spans="18:20" x14ac:dyDescent="0.25">
      <c r="R3674" s="76" t="s">
        <v>6482</v>
      </c>
      <c r="S3674" s="76" t="s">
        <v>549</v>
      </c>
      <c r="T3674" s="76" t="s">
        <v>566</v>
      </c>
    </row>
    <row r="3675" spans="18:20" x14ac:dyDescent="0.25">
      <c r="R3675" s="76" t="s">
        <v>6483</v>
      </c>
      <c r="S3675" s="76" t="s">
        <v>549</v>
      </c>
      <c r="T3675" s="76" t="s">
        <v>566</v>
      </c>
    </row>
    <row r="3676" spans="18:20" x14ac:dyDescent="0.25">
      <c r="R3676" s="76" t="s">
        <v>6484</v>
      </c>
      <c r="S3676" s="76" t="s">
        <v>549</v>
      </c>
      <c r="T3676" s="76" t="s">
        <v>566</v>
      </c>
    </row>
    <row r="3677" spans="18:20" x14ac:dyDescent="0.25">
      <c r="R3677" s="76" t="s">
        <v>6485</v>
      </c>
      <c r="S3677" s="76" t="s">
        <v>549</v>
      </c>
      <c r="T3677" s="76" t="s">
        <v>566</v>
      </c>
    </row>
    <row r="3678" spans="18:20" x14ac:dyDescent="0.25">
      <c r="R3678" s="76" t="s">
        <v>6486</v>
      </c>
      <c r="S3678" s="76" t="s">
        <v>549</v>
      </c>
      <c r="T3678" s="76" t="s">
        <v>566</v>
      </c>
    </row>
    <row r="3679" spans="18:20" x14ac:dyDescent="0.25">
      <c r="R3679" s="76" t="s">
        <v>6487</v>
      </c>
      <c r="S3679" s="76" t="s">
        <v>549</v>
      </c>
      <c r="T3679" s="76" t="s">
        <v>566</v>
      </c>
    </row>
    <row r="3680" spans="18:20" x14ac:dyDescent="0.25">
      <c r="R3680" s="76" t="s">
        <v>6488</v>
      </c>
      <c r="S3680" s="76" t="s">
        <v>549</v>
      </c>
      <c r="T3680" s="76" t="s">
        <v>566</v>
      </c>
    </row>
    <row r="3681" spans="18:20" x14ac:dyDescent="0.25">
      <c r="R3681" s="76" t="s">
        <v>6489</v>
      </c>
      <c r="S3681" s="76" t="s">
        <v>549</v>
      </c>
      <c r="T3681" s="76" t="s">
        <v>566</v>
      </c>
    </row>
    <row r="3682" spans="18:20" x14ac:dyDescent="0.25">
      <c r="R3682" s="76" t="s">
        <v>6490</v>
      </c>
      <c r="S3682" s="76" t="s">
        <v>549</v>
      </c>
      <c r="T3682" s="76" t="s">
        <v>566</v>
      </c>
    </row>
    <row r="3683" spans="18:20" x14ac:dyDescent="0.25">
      <c r="R3683" s="76" t="s">
        <v>6491</v>
      </c>
      <c r="S3683" s="76" t="s">
        <v>549</v>
      </c>
      <c r="T3683" s="76" t="s">
        <v>566</v>
      </c>
    </row>
    <row r="3684" spans="18:20" x14ac:dyDescent="0.25">
      <c r="R3684" s="76" t="s">
        <v>6492</v>
      </c>
      <c r="S3684" s="76" t="s">
        <v>549</v>
      </c>
      <c r="T3684" s="76" t="s">
        <v>566</v>
      </c>
    </row>
    <row r="3685" spans="18:20" x14ac:dyDescent="0.25">
      <c r="R3685" s="76" t="s">
        <v>6493</v>
      </c>
      <c r="S3685" s="76" t="s">
        <v>549</v>
      </c>
      <c r="T3685" s="76" t="s">
        <v>566</v>
      </c>
    </row>
    <row r="3686" spans="18:20" x14ac:dyDescent="0.25">
      <c r="R3686" s="76" t="s">
        <v>6494</v>
      </c>
      <c r="S3686" s="76" t="s">
        <v>549</v>
      </c>
      <c r="T3686" s="76" t="s">
        <v>566</v>
      </c>
    </row>
    <row r="3687" spans="18:20" x14ac:dyDescent="0.25">
      <c r="R3687" s="76" t="s">
        <v>6495</v>
      </c>
      <c r="S3687" s="76" t="s">
        <v>549</v>
      </c>
      <c r="T3687" s="76" t="s">
        <v>566</v>
      </c>
    </row>
    <row r="3688" spans="18:20" x14ac:dyDescent="0.25">
      <c r="R3688" s="76" t="s">
        <v>6496</v>
      </c>
      <c r="S3688" s="76" t="s">
        <v>549</v>
      </c>
      <c r="T3688" s="76" t="s">
        <v>566</v>
      </c>
    </row>
    <row r="3689" spans="18:20" x14ac:dyDescent="0.25">
      <c r="R3689" s="76" t="s">
        <v>6497</v>
      </c>
      <c r="S3689" s="76" t="s">
        <v>549</v>
      </c>
      <c r="T3689" s="76" t="s">
        <v>566</v>
      </c>
    </row>
    <row r="3690" spans="18:20" x14ac:dyDescent="0.25">
      <c r="R3690" s="76" t="s">
        <v>6498</v>
      </c>
      <c r="S3690" s="76" t="s">
        <v>549</v>
      </c>
      <c r="T3690" s="76" t="s">
        <v>566</v>
      </c>
    </row>
    <row r="3691" spans="18:20" x14ac:dyDescent="0.25">
      <c r="R3691" s="76" t="s">
        <v>6499</v>
      </c>
      <c r="S3691" s="76" t="s">
        <v>549</v>
      </c>
      <c r="T3691" s="76" t="s">
        <v>566</v>
      </c>
    </row>
    <row r="3692" spans="18:20" x14ac:dyDescent="0.25">
      <c r="R3692" s="76" t="s">
        <v>6500</v>
      </c>
      <c r="S3692" s="76" t="s">
        <v>549</v>
      </c>
      <c r="T3692" s="76" t="s">
        <v>566</v>
      </c>
    </row>
    <row r="3693" spans="18:20" x14ac:dyDescent="0.25">
      <c r="R3693" s="76" t="s">
        <v>6501</v>
      </c>
      <c r="S3693" s="76" t="s">
        <v>549</v>
      </c>
      <c r="T3693" s="76" t="s">
        <v>566</v>
      </c>
    </row>
    <row r="3694" spans="18:20" x14ac:dyDescent="0.25">
      <c r="R3694" s="76" t="s">
        <v>6502</v>
      </c>
      <c r="S3694" s="76" t="s">
        <v>549</v>
      </c>
      <c r="T3694" s="76" t="s">
        <v>566</v>
      </c>
    </row>
    <row r="3695" spans="18:20" x14ac:dyDescent="0.25">
      <c r="R3695" s="76" t="s">
        <v>6503</v>
      </c>
      <c r="S3695" s="76" t="s">
        <v>549</v>
      </c>
      <c r="T3695" s="76" t="s">
        <v>566</v>
      </c>
    </row>
    <row r="3696" spans="18:20" x14ac:dyDescent="0.25">
      <c r="R3696" s="76" t="s">
        <v>6504</v>
      </c>
      <c r="S3696" s="76" t="s">
        <v>549</v>
      </c>
      <c r="T3696" s="76" t="s">
        <v>566</v>
      </c>
    </row>
    <row r="3697" spans="18:20" x14ac:dyDescent="0.25">
      <c r="R3697" s="76" t="s">
        <v>6505</v>
      </c>
      <c r="S3697" s="76" t="s">
        <v>549</v>
      </c>
      <c r="T3697" s="76" t="s">
        <v>566</v>
      </c>
    </row>
    <row r="3698" spans="18:20" x14ac:dyDescent="0.25">
      <c r="R3698" s="76" t="s">
        <v>6506</v>
      </c>
      <c r="S3698" s="76" t="s">
        <v>549</v>
      </c>
      <c r="T3698" s="76" t="s">
        <v>566</v>
      </c>
    </row>
    <row r="3699" spans="18:20" x14ac:dyDescent="0.25">
      <c r="R3699" s="76" t="s">
        <v>6507</v>
      </c>
      <c r="S3699" s="76" t="s">
        <v>549</v>
      </c>
      <c r="T3699" s="76" t="s">
        <v>566</v>
      </c>
    </row>
    <row r="3700" spans="18:20" x14ac:dyDescent="0.25">
      <c r="R3700" s="76" t="s">
        <v>6508</v>
      </c>
      <c r="S3700" s="76" t="s">
        <v>549</v>
      </c>
      <c r="T3700" s="76" t="s">
        <v>566</v>
      </c>
    </row>
    <row r="3701" spans="18:20" x14ac:dyDescent="0.25">
      <c r="R3701" s="76" t="s">
        <v>6509</v>
      </c>
      <c r="S3701" s="76" t="s">
        <v>549</v>
      </c>
      <c r="T3701" s="76" t="s">
        <v>566</v>
      </c>
    </row>
    <row r="3702" spans="18:20" x14ac:dyDescent="0.25">
      <c r="R3702" s="76" t="s">
        <v>6510</v>
      </c>
      <c r="S3702" s="76" t="s">
        <v>549</v>
      </c>
      <c r="T3702" s="76" t="s">
        <v>566</v>
      </c>
    </row>
    <row r="3703" spans="18:20" x14ac:dyDescent="0.25">
      <c r="R3703" s="76" t="s">
        <v>6511</v>
      </c>
      <c r="S3703" s="76" t="s">
        <v>549</v>
      </c>
      <c r="T3703" s="76" t="s">
        <v>566</v>
      </c>
    </row>
    <row r="3704" spans="18:20" x14ac:dyDescent="0.25">
      <c r="R3704" s="76" t="s">
        <v>6512</v>
      </c>
      <c r="S3704" s="76" t="s">
        <v>549</v>
      </c>
      <c r="T3704" s="76" t="s">
        <v>566</v>
      </c>
    </row>
    <row r="3705" spans="18:20" x14ac:dyDescent="0.25">
      <c r="R3705" s="76" t="s">
        <v>6513</v>
      </c>
      <c r="S3705" s="76" t="s">
        <v>549</v>
      </c>
      <c r="T3705" s="76" t="s">
        <v>566</v>
      </c>
    </row>
    <row r="3706" spans="18:20" x14ac:dyDescent="0.25">
      <c r="R3706" s="76" t="s">
        <v>6514</v>
      </c>
      <c r="S3706" s="76" t="s">
        <v>549</v>
      </c>
      <c r="T3706" s="76" t="s">
        <v>566</v>
      </c>
    </row>
    <row r="3707" spans="18:20" x14ac:dyDescent="0.25">
      <c r="R3707" s="76" t="s">
        <v>6515</v>
      </c>
      <c r="S3707" s="76" t="s">
        <v>549</v>
      </c>
      <c r="T3707" s="76" t="s">
        <v>566</v>
      </c>
    </row>
    <row r="3708" spans="18:20" x14ac:dyDescent="0.25">
      <c r="R3708" s="76" t="s">
        <v>6516</v>
      </c>
      <c r="S3708" s="76" t="s">
        <v>549</v>
      </c>
      <c r="T3708" s="76" t="s">
        <v>566</v>
      </c>
    </row>
    <row r="3709" spans="18:20" x14ac:dyDescent="0.25">
      <c r="R3709" s="76" t="s">
        <v>6517</v>
      </c>
      <c r="S3709" s="76" t="s">
        <v>549</v>
      </c>
      <c r="T3709" s="76" t="s">
        <v>566</v>
      </c>
    </row>
    <row r="3710" spans="18:20" x14ac:dyDescent="0.25">
      <c r="R3710" s="76" t="s">
        <v>6518</v>
      </c>
      <c r="S3710" s="76" t="s">
        <v>549</v>
      </c>
      <c r="T3710" s="76" t="s">
        <v>566</v>
      </c>
    </row>
    <row r="3711" spans="18:20" x14ac:dyDescent="0.25">
      <c r="R3711" s="76" t="s">
        <v>6519</v>
      </c>
      <c r="S3711" s="76" t="s">
        <v>549</v>
      </c>
      <c r="T3711" s="76" t="s">
        <v>566</v>
      </c>
    </row>
    <row r="3712" spans="18:20" x14ac:dyDescent="0.25">
      <c r="R3712" s="76" t="s">
        <v>6520</v>
      </c>
      <c r="S3712" s="76" t="s">
        <v>549</v>
      </c>
      <c r="T3712" s="76" t="s">
        <v>566</v>
      </c>
    </row>
    <row r="3713" spans="18:20" x14ac:dyDescent="0.25">
      <c r="R3713" s="76" t="s">
        <v>6521</v>
      </c>
      <c r="S3713" s="76" t="s">
        <v>549</v>
      </c>
      <c r="T3713" s="76" t="s">
        <v>566</v>
      </c>
    </row>
    <row r="3714" spans="18:20" x14ac:dyDescent="0.25">
      <c r="R3714" s="76" t="s">
        <v>6522</v>
      </c>
      <c r="S3714" s="76" t="s">
        <v>549</v>
      </c>
      <c r="T3714" s="76" t="s">
        <v>566</v>
      </c>
    </row>
    <row r="3715" spans="18:20" x14ac:dyDescent="0.25">
      <c r="R3715" s="76" t="s">
        <v>6523</v>
      </c>
      <c r="S3715" s="76" t="s">
        <v>549</v>
      </c>
      <c r="T3715" s="76" t="s">
        <v>566</v>
      </c>
    </row>
    <row r="3716" spans="18:20" x14ac:dyDescent="0.25">
      <c r="R3716" s="76" t="s">
        <v>6524</v>
      </c>
      <c r="S3716" s="76" t="s">
        <v>549</v>
      </c>
      <c r="T3716" s="76" t="s">
        <v>566</v>
      </c>
    </row>
    <row r="3717" spans="18:20" x14ac:dyDescent="0.25">
      <c r="R3717" s="76" t="s">
        <v>6525</v>
      </c>
      <c r="S3717" s="76" t="s">
        <v>549</v>
      </c>
      <c r="T3717" s="76" t="s">
        <v>566</v>
      </c>
    </row>
    <row r="3718" spans="18:20" x14ac:dyDescent="0.25">
      <c r="R3718" s="76" t="s">
        <v>6526</v>
      </c>
      <c r="S3718" s="76" t="s">
        <v>549</v>
      </c>
      <c r="T3718" s="76" t="s">
        <v>566</v>
      </c>
    </row>
    <row r="3719" spans="18:20" x14ac:dyDescent="0.25">
      <c r="R3719" s="76" t="s">
        <v>6527</v>
      </c>
      <c r="S3719" s="76" t="s">
        <v>549</v>
      </c>
      <c r="T3719" s="76" t="s">
        <v>566</v>
      </c>
    </row>
    <row r="3720" spans="18:20" x14ac:dyDescent="0.25">
      <c r="R3720" s="76" t="s">
        <v>6528</v>
      </c>
      <c r="S3720" s="76" t="s">
        <v>549</v>
      </c>
      <c r="T3720" s="76" t="s">
        <v>566</v>
      </c>
    </row>
    <row r="3721" spans="18:20" x14ac:dyDescent="0.25">
      <c r="R3721" s="76" t="s">
        <v>6529</v>
      </c>
      <c r="S3721" s="76" t="s">
        <v>549</v>
      </c>
      <c r="T3721" s="76" t="s">
        <v>566</v>
      </c>
    </row>
    <row r="3722" spans="18:20" x14ac:dyDescent="0.25">
      <c r="R3722" s="76" t="s">
        <v>6530</v>
      </c>
      <c r="S3722" s="76" t="s">
        <v>549</v>
      </c>
      <c r="T3722" s="76" t="s">
        <v>566</v>
      </c>
    </row>
    <row r="3723" spans="18:20" x14ac:dyDescent="0.25">
      <c r="R3723" s="76" t="s">
        <v>6531</v>
      </c>
      <c r="S3723" s="76" t="s">
        <v>549</v>
      </c>
      <c r="T3723" s="76" t="s">
        <v>566</v>
      </c>
    </row>
    <row r="3724" spans="18:20" x14ac:dyDescent="0.25">
      <c r="R3724" s="76" t="s">
        <v>6532</v>
      </c>
      <c r="S3724" s="76" t="s">
        <v>549</v>
      </c>
      <c r="T3724" s="76" t="s">
        <v>566</v>
      </c>
    </row>
    <row r="3725" spans="18:20" x14ac:dyDescent="0.25">
      <c r="R3725" s="76" t="s">
        <v>6533</v>
      </c>
      <c r="S3725" s="76" t="s">
        <v>549</v>
      </c>
      <c r="T3725" s="76" t="s">
        <v>566</v>
      </c>
    </row>
    <row r="3726" spans="18:20" x14ac:dyDescent="0.25">
      <c r="R3726" s="76" t="s">
        <v>6534</v>
      </c>
      <c r="S3726" s="76" t="s">
        <v>549</v>
      </c>
      <c r="T3726" s="76" t="s">
        <v>566</v>
      </c>
    </row>
    <row r="3727" spans="18:20" x14ac:dyDescent="0.25">
      <c r="R3727" s="76" t="s">
        <v>6535</v>
      </c>
      <c r="S3727" s="76" t="s">
        <v>549</v>
      </c>
      <c r="T3727" s="76" t="s">
        <v>566</v>
      </c>
    </row>
    <row r="3728" spans="18:20" x14ac:dyDescent="0.25">
      <c r="R3728" s="76" t="s">
        <v>6536</v>
      </c>
      <c r="S3728" s="76" t="s">
        <v>549</v>
      </c>
      <c r="T3728" s="76" t="s">
        <v>566</v>
      </c>
    </row>
    <row r="3729" spans="18:20" x14ac:dyDescent="0.25">
      <c r="R3729" s="76" t="s">
        <v>6537</v>
      </c>
      <c r="S3729" s="76" t="s">
        <v>549</v>
      </c>
      <c r="T3729" s="76" t="s">
        <v>566</v>
      </c>
    </row>
    <row r="3730" spans="18:20" x14ac:dyDescent="0.25">
      <c r="R3730" s="76" t="s">
        <v>6538</v>
      </c>
      <c r="S3730" s="76" t="s">
        <v>549</v>
      </c>
      <c r="T3730" s="76" t="s">
        <v>566</v>
      </c>
    </row>
    <row r="3731" spans="18:20" x14ac:dyDescent="0.25">
      <c r="R3731" s="76" t="s">
        <v>6539</v>
      </c>
      <c r="S3731" s="76" t="s">
        <v>549</v>
      </c>
      <c r="T3731" s="76" t="s">
        <v>566</v>
      </c>
    </row>
    <row r="3732" spans="18:20" x14ac:dyDescent="0.25">
      <c r="R3732" s="76" t="s">
        <v>6540</v>
      </c>
      <c r="S3732" s="76" t="s">
        <v>549</v>
      </c>
      <c r="T3732" s="76" t="s">
        <v>566</v>
      </c>
    </row>
    <row r="3733" spans="18:20" x14ac:dyDescent="0.25">
      <c r="R3733" s="76" t="s">
        <v>6541</v>
      </c>
      <c r="S3733" s="76" t="s">
        <v>549</v>
      </c>
      <c r="T3733" s="76" t="s">
        <v>566</v>
      </c>
    </row>
    <row r="3734" spans="18:20" x14ac:dyDescent="0.25">
      <c r="R3734" s="76" t="s">
        <v>6542</v>
      </c>
      <c r="S3734" s="76" t="s">
        <v>549</v>
      </c>
      <c r="T3734" s="76" t="s">
        <v>566</v>
      </c>
    </row>
    <row r="3735" spans="18:20" x14ac:dyDescent="0.25">
      <c r="R3735" s="76" t="s">
        <v>6543</v>
      </c>
      <c r="S3735" s="76" t="s">
        <v>549</v>
      </c>
      <c r="T3735" s="76" t="s">
        <v>566</v>
      </c>
    </row>
    <row r="3736" spans="18:20" x14ac:dyDescent="0.25">
      <c r="R3736" s="76" t="s">
        <v>6544</v>
      </c>
      <c r="S3736" s="76" t="s">
        <v>549</v>
      </c>
      <c r="T3736" s="76" t="s">
        <v>566</v>
      </c>
    </row>
    <row r="3737" spans="18:20" x14ac:dyDescent="0.25">
      <c r="R3737" s="76" t="s">
        <v>6545</v>
      </c>
      <c r="S3737" s="76" t="s">
        <v>549</v>
      </c>
      <c r="T3737" s="76" t="s">
        <v>566</v>
      </c>
    </row>
    <row r="3738" spans="18:20" x14ac:dyDescent="0.25">
      <c r="R3738" s="76" t="s">
        <v>6546</v>
      </c>
      <c r="S3738" s="76" t="s">
        <v>549</v>
      </c>
      <c r="T3738" s="76" t="s">
        <v>566</v>
      </c>
    </row>
    <row r="3739" spans="18:20" x14ac:dyDescent="0.25">
      <c r="R3739" s="76" t="s">
        <v>6547</v>
      </c>
      <c r="S3739" s="76" t="s">
        <v>549</v>
      </c>
      <c r="T3739" s="76" t="s">
        <v>566</v>
      </c>
    </row>
    <row r="3740" spans="18:20" x14ac:dyDescent="0.25">
      <c r="R3740" s="76" t="s">
        <v>6548</v>
      </c>
      <c r="S3740" s="76" t="s">
        <v>542</v>
      </c>
      <c r="T3740" s="76" t="s">
        <v>566</v>
      </c>
    </row>
    <row r="3741" spans="18:20" x14ac:dyDescent="0.25">
      <c r="R3741" s="76" t="s">
        <v>6549</v>
      </c>
      <c r="S3741" s="76" t="s">
        <v>542</v>
      </c>
      <c r="T3741" s="76" t="s">
        <v>566</v>
      </c>
    </row>
    <row r="3742" spans="18:20" x14ac:dyDescent="0.25">
      <c r="R3742" s="76" t="s">
        <v>6550</v>
      </c>
      <c r="S3742" s="76" t="s">
        <v>542</v>
      </c>
      <c r="T3742" s="76" t="s">
        <v>566</v>
      </c>
    </row>
    <row r="3743" spans="18:20" x14ac:dyDescent="0.25">
      <c r="R3743" s="76" t="s">
        <v>6551</v>
      </c>
      <c r="S3743" s="76" t="s">
        <v>542</v>
      </c>
      <c r="T3743" s="76" t="s">
        <v>566</v>
      </c>
    </row>
    <row r="3744" spans="18:20" x14ac:dyDescent="0.25">
      <c r="R3744" s="76" t="s">
        <v>6552</v>
      </c>
      <c r="S3744" s="76" t="s">
        <v>542</v>
      </c>
      <c r="T3744" s="76" t="s">
        <v>566</v>
      </c>
    </row>
    <row r="3745" spans="18:20" x14ac:dyDescent="0.25">
      <c r="R3745" s="76" t="s">
        <v>6553</v>
      </c>
      <c r="S3745" s="76" t="s">
        <v>542</v>
      </c>
      <c r="T3745" s="76" t="s">
        <v>566</v>
      </c>
    </row>
    <row r="3746" spans="18:20" x14ac:dyDescent="0.25">
      <c r="R3746" s="76" t="s">
        <v>6554</v>
      </c>
      <c r="S3746" s="76" t="s">
        <v>546</v>
      </c>
      <c r="T3746" s="76" t="s">
        <v>566</v>
      </c>
    </row>
    <row r="3747" spans="18:20" x14ac:dyDescent="0.25">
      <c r="R3747" s="76" t="s">
        <v>6555</v>
      </c>
      <c r="S3747" s="76" t="s">
        <v>546</v>
      </c>
      <c r="T3747" s="76" t="s">
        <v>566</v>
      </c>
    </row>
    <row r="3748" spans="18:20" x14ac:dyDescent="0.25">
      <c r="R3748" s="76" t="s">
        <v>6556</v>
      </c>
      <c r="S3748" s="76" t="s">
        <v>546</v>
      </c>
      <c r="T3748" s="76" t="s">
        <v>566</v>
      </c>
    </row>
    <row r="3749" spans="18:20" x14ac:dyDescent="0.25">
      <c r="R3749" s="76" t="s">
        <v>6557</v>
      </c>
      <c r="S3749" s="76" t="s">
        <v>546</v>
      </c>
      <c r="T3749" s="76" t="s">
        <v>566</v>
      </c>
    </row>
    <row r="3750" spans="18:20" x14ac:dyDescent="0.25">
      <c r="R3750" s="76" t="s">
        <v>6558</v>
      </c>
      <c r="S3750" s="76" t="s">
        <v>546</v>
      </c>
      <c r="T3750" s="76" t="s">
        <v>566</v>
      </c>
    </row>
    <row r="3751" spans="18:20" x14ac:dyDescent="0.25">
      <c r="R3751" s="76" t="s">
        <v>6559</v>
      </c>
      <c r="S3751" s="76" t="s">
        <v>546</v>
      </c>
      <c r="T3751" s="76" t="s">
        <v>566</v>
      </c>
    </row>
    <row r="3752" spans="18:20" x14ac:dyDescent="0.25">
      <c r="R3752" s="76" t="s">
        <v>6560</v>
      </c>
      <c r="S3752" s="76" t="s">
        <v>546</v>
      </c>
      <c r="T3752" s="76" t="s">
        <v>566</v>
      </c>
    </row>
    <row r="3753" spans="18:20" x14ac:dyDescent="0.25">
      <c r="R3753" s="76" t="s">
        <v>6561</v>
      </c>
      <c r="S3753" s="76" t="s">
        <v>546</v>
      </c>
      <c r="T3753" s="76" t="s">
        <v>566</v>
      </c>
    </row>
    <row r="3754" spans="18:20" x14ac:dyDescent="0.25">
      <c r="R3754" s="76" t="s">
        <v>6562</v>
      </c>
      <c r="S3754" s="76" t="s">
        <v>546</v>
      </c>
      <c r="T3754" s="76" t="s">
        <v>566</v>
      </c>
    </row>
    <row r="3755" spans="18:20" x14ac:dyDescent="0.25">
      <c r="R3755" s="76" t="s">
        <v>6563</v>
      </c>
      <c r="S3755" s="76" t="s">
        <v>546</v>
      </c>
      <c r="T3755" s="76" t="s">
        <v>566</v>
      </c>
    </row>
    <row r="3756" spans="18:20" x14ac:dyDescent="0.25">
      <c r="R3756" s="76" t="s">
        <v>6564</v>
      </c>
      <c r="S3756" s="76" t="s">
        <v>546</v>
      </c>
      <c r="T3756" s="76" t="s">
        <v>566</v>
      </c>
    </row>
    <row r="3757" spans="18:20" x14ac:dyDescent="0.25">
      <c r="R3757" s="76" t="s">
        <v>6565</v>
      </c>
      <c r="S3757" s="76" t="s">
        <v>546</v>
      </c>
      <c r="T3757" s="76" t="s">
        <v>566</v>
      </c>
    </row>
    <row r="3758" spans="18:20" x14ac:dyDescent="0.25">
      <c r="R3758" s="76" t="s">
        <v>6566</v>
      </c>
      <c r="S3758" s="76" t="s">
        <v>546</v>
      </c>
      <c r="T3758" s="76" t="s">
        <v>566</v>
      </c>
    </row>
    <row r="3759" spans="18:20" x14ac:dyDescent="0.25">
      <c r="R3759" s="76" t="s">
        <v>6567</v>
      </c>
      <c r="S3759" s="76" t="s">
        <v>546</v>
      </c>
      <c r="T3759" s="76" t="s">
        <v>566</v>
      </c>
    </row>
    <row r="3760" spans="18:20" x14ac:dyDescent="0.25">
      <c r="R3760" s="76" t="s">
        <v>6568</v>
      </c>
      <c r="S3760" s="76" t="s">
        <v>546</v>
      </c>
      <c r="T3760" s="76" t="s">
        <v>566</v>
      </c>
    </row>
    <row r="3761" spans="18:20" x14ac:dyDescent="0.25">
      <c r="R3761" s="76" t="s">
        <v>6569</v>
      </c>
      <c r="S3761" s="76" t="s">
        <v>546</v>
      </c>
      <c r="T3761" s="76" t="s">
        <v>566</v>
      </c>
    </row>
    <row r="3762" spans="18:20" x14ac:dyDescent="0.25">
      <c r="R3762" s="76" t="s">
        <v>6570</v>
      </c>
      <c r="S3762" s="76" t="s">
        <v>546</v>
      </c>
      <c r="T3762" s="76" t="s">
        <v>566</v>
      </c>
    </row>
    <row r="3763" spans="18:20" x14ac:dyDescent="0.25">
      <c r="R3763" s="76" t="s">
        <v>6571</v>
      </c>
      <c r="S3763" s="76" t="s">
        <v>546</v>
      </c>
      <c r="T3763" s="76" t="s">
        <v>566</v>
      </c>
    </row>
    <row r="3764" spans="18:20" x14ac:dyDescent="0.25">
      <c r="R3764" s="76" t="s">
        <v>6572</v>
      </c>
      <c r="S3764" s="76" t="s">
        <v>546</v>
      </c>
      <c r="T3764" s="76" t="s">
        <v>566</v>
      </c>
    </row>
    <row r="3765" spans="18:20" x14ac:dyDescent="0.25">
      <c r="R3765" s="76" t="s">
        <v>6573</v>
      </c>
      <c r="S3765" s="76" t="s">
        <v>546</v>
      </c>
      <c r="T3765" s="76" t="s">
        <v>566</v>
      </c>
    </row>
    <row r="3766" spans="18:20" x14ac:dyDescent="0.25">
      <c r="R3766" s="76" t="s">
        <v>6574</v>
      </c>
      <c r="S3766" s="76" t="s">
        <v>546</v>
      </c>
      <c r="T3766" s="76" t="s">
        <v>566</v>
      </c>
    </row>
    <row r="3767" spans="18:20" x14ac:dyDescent="0.25">
      <c r="R3767" s="76" t="s">
        <v>6575</v>
      </c>
      <c r="S3767" s="76" t="s">
        <v>546</v>
      </c>
      <c r="T3767" s="76" t="s">
        <v>566</v>
      </c>
    </row>
    <row r="3768" spans="18:20" x14ac:dyDescent="0.25">
      <c r="R3768" s="76" t="s">
        <v>6576</v>
      </c>
      <c r="S3768" s="76" t="s">
        <v>546</v>
      </c>
      <c r="T3768" s="76" t="s">
        <v>566</v>
      </c>
    </row>
    <row r="3769" spans="18:20" x14ac:dyDescent="0.25">
      <c r="R3769" s="76" t="s">
        <v>6577</v>
      </c>
      <c r="S3769" s="76" t="s">
        <v>546</v>
      </c>
      <c r="T3769" s="76" t="s">
        <v>566</v>
      </c>
    </row>
    <row r="3770" spans="18:20" x14ac:dyDescent="0.25">
      <c r="R3770" s="76" t="s">
        <v>6578</v>
      </c>
      <c r="S3770" s="76" t="s">
        <v>546</v>
      </c>
      <c r="T3770" s="76" t="s">
        <v>566</v>
      </c>
    </row>
    <row r="3771" spans="18:20" x14ac:dyDescent="0.25">
      <c r="R3771" s="76" t="s">
        <v>6579</v>
      </c>
      <c r="S3771" s="76" t="s">
        <v>546</v>
      </c>
      <c r="T3771" s="76" t="s">
        <v>566</v>
      </c>
    </row>
    <row r="3772" spans="18:20" x14ac:dyDescent="0.25">
      <c r="R3772" s="76" t="s">
        <v>6580</v>
      </c>
      <c r="S3772" s="76" t="s">
        <v>546</v>
      </c>
      <c r="T3772" s="76" t="s">
        <v>566</v>
      </c>
    </row>
    <row r="3773" spans="18:20" x14ac:dyDescent="0.25">
      <c r="R3773" s="76" t="s">
        <v>6581</v>
      </c>
      <c r="S3773" s="76" t="s">
        <v>546</v>
      </c>
      <c r="T3773" s="76" t="s">
        <v>566</v>
      </c>
    </row>
    <row r="3774" spans="18:20" x14ac:dyDescent="0.25">
      <c r="R3774" s="76" t="s">
        <v>6582</v>
      </c>
      <c r="S3774" s="76" t="s">
        <v>546</v>
      </c>
      <c r="T3774" s="76" t="s">
        <v>566</v>
      </c>
    </row>
    <row r="3775" spans="18:20" x14ac:dyDescent="0.25">
      <c r="R3775" s="76" t="s">
        <v>6583</v>
      </c>
      <c r="S3775" s="76" t="s">
        <v>546</v>
      </c>
      <c r="T3775" s="76" t="s">
        <v>566</v>
      </c>
    </row>
    <row r="3776" spans="18:20" x14ac:dyDescent="0.25">
      <c r="R3776" s="76" t="s">
        <v>6584</v>
      </c>
      <c r="S3776" s="76" t="s">
        <v>546</v>
      </c>
      <c r="T3776" s="76" t="s">
        <v>566</v>
      </c>
    </row>
    <row r="3777" spans="18:20" x14ac:dyDescent="0.25">
      <c r="R3777" s="76" t="s">
        <v>6585</v>
      </c>
      <c r="S3777" s="76" t="s">
        <v>546</v>
      </c>
      <c r="T3777" s="76" t="s">
        <v>566</v>
      </c>
    </row>
    <row r="3778" spans="18:20" x14ac:dyDescent="0.25">
      <c r="R3778" s="76" t="s">
        <v>6586</v>
      </c>
      <c r="S3778" s="76" t="s">
        <v>546</v>
      </c>
      <c r="T3778" s="76" t="s">
        <v>566</v>
      </c>
    </row>
    <row r="3779" spans="18:20" x14ac:dyDescent="0.25">
      <c r="R3779" s="76" t="s">
        <v>6587</v>
      </c>
      <c r="S3779" s="76" t="s">
        <v>546</v>
      </c>
      <c r="T3779" s="76" t="s">
        <v>566</v>
      </c>
    </row>
    <row r="3780" spans="18:20" x14ac:dyDescent="0.25">
      <c r="R3780" s="76" t="s">
        <v>6588</v>
      </c>
      <c r="S3780" s="76" t="s">
        <v>546</v>
      </c>
      <c r="T3780" s="76" t="s">
        <v>566</v>
      </c>
    </row>
    <row r="3781" spans="18:20" x14ac:dyDescent="0.25">
      <c r="R3781" s="76" t="s">
        <v>6589</v>
      </c>
      <c r="S3781" s="76" t="s">
        <v>546</v>
      </c>
      <c r="T3781" s="76" t="s">
        <v>566</v>
      </c>
    </row>
    <row r="3782" spans="18:20" x14ac:dyDescent="0.25">
      <c r="R3782" s="76" t="s">
        <v>6590</v>
      </c>
      <c r="S3782" s="76" t="s">
        <v>546</v>
      </c>
      <c r="T3782" s="76" t="s">
        <v>566</v>
      </c>
    </row>
    <row r="3783" spans="18:20" x14ac:dyDescent="0.25">
      <c r="R3783" s="76" t="s">
        <v>6591</v>
      </c>
      <c r="S3783" s="76" t="s">
        <v>546</v>
      </c>
      <c r="T3783" s="76" t="s">
        <v>566</v>
      </c>
    </row>
    <row r="3784" spans="18:20" x14ac:dyDescent="0.25">
      <c r="R3784" s="76" t="s">
        <v>6592</v>
      </c>
      <c r="S3784" s="76" t="s">
        <v>546</v>
      </c>
      <c r="T3784" s="76" t="s">
        <v>566</v>
      </c>
    </row>
    <row r="3785" spans="18:20" x14ac:dyDescent="0.25">
      <c r="R3785" s="76" t="s">
        <v>6593</v>
      </c>
      <c r="S3785" s="76" t="s">
        <v>546</v>
      </c>
      <c r="T3785" s="76" t="s">
        <v>566</v>
      </c>
    </row>
    <row r="3786" spans="18:20" x14ac:dyDescent="0.25">
      <c r="R3786" s="76" t="s">
        <v>6594</v>
      </c>
      <c r="S3786" s="76" t="s">
        <v>546</v>
      </c>
      <c r="T3786" s="76" t="s">
        <v>566</v>
      </c>
    </row>
    <row r="3787" spans="18:20" x14ac:dyDescent="0.25">
      <c r="R3787" s="76" t="s">
        <v>6595</v>
      </c>
      <c r="S3787" s="76" t="s">
        <v>546</v>
      </c>
      <c r="T3787" s="76" t="s">
        <v>566</v>
      </c>
    </row>
    <row r="3788" spans="18:20" x14ac:dyDescent="0.25">
      <c r="R3788" s="76" t="s">
        <v>6596</v>
      </c>
      <c r="S3788" s="76" t="s">
        <v>546</v>
      </c>
      <c r="T3788" s="76" t="s">
        <v>566</v>
      </c>
    </row>
    <row r="3789" spans="18:20" x14ac:dyDescent="0.25">
      <c r="R3789" s="76" t="s">
        <v>6597</v>
      </c>
      <c r="S3789" s="76" t="s">
        <v>546</v>
      </c>
      <c r="T3789" s="76" t="s">
        <v>566</v>
      </c>
    </row>
    <row r="3790" spans="18:20" x14ac:dyDescent="0.25">
      <c r="R3790" s="76" t="s">
        <v>6598</v>
      </c>
      <c r="S3790" s="76" t="s">
        <v>546</v>
      </c>
      <c r="T3790" s="76" t="s">
        <v>566</v>
      </c>
    </row>
    <row r="3791" spans="18:20" x14ac:dyDescent="0.25">
      <c r="R3791" s="76" t="s">
        <v>6599</v>
      </c>
      <c r="S3791" s="76" t="s">
        <v>546</v>
      </c>
      <c r="T3791" s="76" t="s">
        <v>566</v>
      </c>
    </row>
    <row r="3792" spans="18:20" x14ac:dyDescent="0.25">
      <c r="R3792" s="76" t="s">
        <v>6600</v>
      </c>
      <c r="S3792" s="76" t="s">
        <v>546</v>
      </c>
      <c r="T3792" s="76" t="s">
        <v>566</v>
      </c>
    </row>
    <row r="3793" spans="18:20" x14ac:dyDescent="0.25">
      <c r="R3793" s="76" t="s">
        <v>6601</v>
      </c>
      <c r="S3793" s="76" t="s">
        <v>546</v>
      </c>
      <c r="T3793" s="76" t="s">
        <v>566</v>
      </c>
    </row>
    <row r="3794" spans="18:20" x14ac:dyDescent="0.25">
      <c r="R3794" s="76" t="s">
        <v>6602</v>
      </c>
      <c r="S3794" s="76" t="s">
        <v>546</v>
      </c>
      <c r="T3794" s="76" t="s">
        <v>566</v>
      </c>
    </row>
    <row r="3795" spans="18:20" x14ac:dyDescent="0.25">
      <c r="R3795" s="76" t="s">
        <v>6603</v>
      </c>
      <c r="S3795" s="76" t="s">
        <v>546</v>
      </c>
      <c r="T3795" s="76" t="s">
        <v>566</v>
      </c>
    </row>
    <row r="3796" spans="18:20" x14ac:dyDescent="0.25">
      <c r="R3796" s="76" t="s">
        <v>6604</v>
      </c>
      <c r="S3796" s="76" t="s">
        <v>546</v>
      </c>
      <c r="T3796" s="76" t="s">
        <v>566</v>
      </c>
    </row>
    <row r="3797" spans="18:20" x14ac:dyDescent="0.25">
      <c r="R3797" s="76" t="s">
        <v>6605</v>
      </c>
      <c r="S3797" s="76" t="s">
        <v>546</v>
      </c>
      <c r="T3797" s="76" t="s">
        <v>566</v>
      </c>
    </row>
    <row r="3798" spans="18:20" x14ac:dyDescent="0.25">
      <c r="R3798" s="76" t="s">
        <v>6606</v>
      </c>
      <c r="S3798" s="76" t="s">
        <v>546</v>
      </c>
      <c r="T3798" s="76" t="s">
        <v>566</v>
      </c>
    </row>
    <row r="3799" spans="18:20" x14ac:dyDescent="0.25">
      <c r="R3799" s="76" t="s">
        <v>6607</v>
      </c>
      <c r="S3799" s="76" t="s">
        <v>546</v>
      </c>
      <c r="T3799" s="76" t="s">
        <v>566</v>
      </c>
    </row>
    <row r="3800" spans="18:20" x14ac:dyDescent="0.25">
      <c r="R3800" s="76" t="s">
        <v>6608</v>
      </c>
      <c r="S3800" s="76" t="s">
        <v>546</v>
      </c>
      <c r="T3800" s="76" t="s">
        <v>566</v>
      </c>
    </row>
    <row r="3801" spans="18:20" x14ac:dyDescent="0.25">
      <c r="R3801" s="76" t="s">
        <v>6609</v>
      </c>
      <c r="S3801" s="76" t="s">
        <v>546</v>
      </c>
      <c r="T3801" s="76" t="s">
        <v>566</v>
      </c>
    </row>
    <row r="3802" spans="18:20" x14ac:dyDescent="0.25">
      <c r="R3802" s="76" t="s">
        <v>6610</v>
      </c>
      <c r="S3802" s="76" t="s">
        <v>546</v>
      </c>
      <c r="T3802" s="76" t="s">
        <v>566</v>
      </c>
    </row>
    <row r="3803" spans="18:20" x14ac:dyDescent="0.25">
      <c r="R3803" s="76" t="s">
        <v>6611</v>
      </c>
      <c r="S3803" s="76" t="s">
        <v>546</v>
      </c>
      <c r="T3803" s="76" t="s">
        <v>566</v>
      </c>
    </row>
    <row r="3804" spans="18:20" x14ac:dyDescent="0.25">
      <c r="R3804" s="76" t="s">
        <v>6612</v>
      </c>
      <c r="S3804" s="76" t="s">
        <v>546</v>
      </c>
      <c r="T3804" s="76" t="s">
        <v>566</v>
      </c>
    </row>
    <row r="3805" spans="18:20" x14ac:dyDescent="0.25">
      <c r="R3805" s="76" t="s">
        <v>6613</v>
      </c>
      <c r="S3805" s="76" t="s">
        <v>546</v>
      </c>
      <c r="T3805" s="76" t="s">
        <v>566</v>
      </c>
    </row>
    <row r="3806" spans="18:20" x14ac:dyDescent="0.25">
      <c r="R3806" s="76" t="s">
        <v>6614</v>
      </c>
      <c r="S3806" s="76" t="s">
        <v>546</v>
      </c>
      <c r="T3806" s="76" t="s">
        <v>566</v>
      </c>
    </row>
    <row r="3807" spans="18:20" x14ac:dyDescent="0.25">
      <c r="R3807" s="76" t="s">
        <v>6615</v>
      </c>
      <c r="S3807" s="76" t="s">
        <v>546</v>
      </c>
      <c r="T3807" s="76" t="s">
        <v>566</v>
      </c>
    </row>
    <row r="3808" spans="18:20" x14ac:dyDescent="0.25">
      <c r="R3808" s="76" t="s">
        <v>6616</v>
      </c>
      <c r="S3808" s="76" t="s">
        <v>546</v>
      </c>
      <c r="T3808" s="76" t="s">
        <v>566</v>
      </c>
    </row>
    <row r="3809" spans="18:20" x14ac:dyDescent="0.25">
      <c r="R3809" s="76" t="s">
        <v>6617</v>
      </c>
      <c r="S3809" s="76" t="s">
        <v>546</v>
      </c>
      <c r="T3809" s="76" t="s">
        <v>566</v>
      </c>
    </row>
    <row r="3810" spans="18:20" x14ac:dyDescent="0.25">
      <c r="R3810" s="76" t="s">
        <v>6618</v>
      </c>
      <c r="S3810" s="76" t="s">
        <v>546</v>
      </c>
      <c r="T3810" s="76" t="s">
        <v>566</v>
      </c>
    </row>
    <row r="3811" spans="18:20" x14ac:dyDescent="0.25">
      <c r="R3811" s="76" t="s">
        <v>6619</v>
      </c>
      <c r="S3811" s="76" t="s">
        <v>546</v>
      </c>
      <c r="T3811" s="76" t="s">
        <v>566</v>
      </c>
    </row>
    <row r="3812" spans="18:20" x14ac:dyDescent="0.25">
      <c r="R3812" s="76" t="s">
        <v>6620</v>
      </c>
      <c r="S3812" s="76" t="s">
        <v>546</v>
      </c>
      <c r="T3812" s="76" t="s">
        <v>566</v>
      </c>
    </row>
    <row r="3813" spans="18:20" x14ac:dyDescent="0.25">
      <c r="R3813" s="76" t="s">
        <v>6621</v>
      </c>
      <c r="S3813" s="76" t="s">
        <v>546</v>
      </c>
      <c r="T3813" s="76" t="s">
        <v>566</v>
      </c>
    </row>
    <row r="3814" spans="18:20" x14ac:dyDescent="0.25">
      <c r="R3814" s="76" t="s">
        <v>6622</v>
      </c>
      <c r="S3814" s="76" t="s">
        <v>546</v>
      </c>
      <c r="T3814" s="76" t="s">
        <v>566</v>
      </c>
    </row>
    <row r="3815" spans="18:20" x14ac:dyDescent="0.25">
      <c r="R3815" s="76" t="s">
        <v>6623</v>
      </c>
      <c r="S3815" s="76" t="s">
        <v>546</v>
      </c>
      <c r="T3815" s="76" t="s">
        <v>566</v>
      </c>
    </row>
    <row r="3816" spans="18:20" x14ac:dyDescent="0.25">
      <c r="R3816" s="76" t="s">
        <v>6624</v>
      </c>
      <c r="S3816" s="76" t="s">
        <v>546</v>
      </c>
      <c r="T3816" s="76" t="s">
        <v>566</v>
      </c>
    </row>
    <row r="3817" spans="18:20" x14ac:dyDescent="0.25">
      <c r="R3817" s="76" t="s">
        <v>6625</v>
      </c>
      <c r="S3817" s="76" t="s">
        <v>546</v>
      </c>
      <c r="T3817" s="76" t="s">
        <v>566</v>
      </c>
    </row>
    <row r="3818" spans="18:20" x14ac:dyDescent="0.25">
      <c r="R3818" s="76" t="s">
        <v>6626</v>
      </c>
      <c r="S3818" s="76" t="s">
        <v>546</v>
      </c>
      <c r="T3818" s="76" t="s">
        <v>566</v>
      </c>
    </row>
    <row r="3819" spans="18:20" x14ac:dyDescent="0.25">
      <c r="R3819" s="76" t="s">
        <v>6627</v>
      </c>
      <c r="S3819" s="76" t="s">
        <v>546</v>
      </c>
      <c r="T3819" s="76" t="s">
        <v>566</v>
      </c>
    </row>
    <row r="3820" spans="18:20" x14ac:dyDescent="0.25">
      <c r="R3820" s="76" t="s">
        <v>6628</v>
      </c>
      <c r="S3820" s="76" t="s">
        <v>546</v>
      </c>
      <c r="T3820" s="76" t="s">
        <v>566</v>
      </c>
    </row>
    <row r="3821" spans="18:20" x14ac:dyDescent="0.25">
      <c r="R3821" s="76" t="s">
        <v>6629</v>
      </c>
      <c r="S3821" s="76" t="s">
        <v>546</v>
      </c>
      <c r="T3821" s="76" t="s">
        <v>566</v>
      </c>
    </row>
    <row r="3822" spans="18:20" x14ac:dyDescent="0.25">
      <c r="R3822" s="76" t="s">
        <v>6630</v>
      </c>
      <c r="S3822" s="76" t="s">
        <v>546</v>
      </c>
      <c r="T3822" s="76" t="s">
        <v>566</v>
      </c>
    </row>
    <row r="3823" spans="18:20" x14ac:dyDescent="0.25">
      <c r="R3823" s="76" t="s">
        <v>6631</v>
      </c>
      <c r="S3823" s="76" t="s">
        <v>546</v>
      </c>
      <c r="T3823" s="76" t="s">
        <v>566</v>
      </c>
    </row>
    <row r="3824" spans="18:20" x14ac:dyDescent="0.25">
      <c r="R3824" s="76" t="s">
        <v>6632</v>
      </c>
      <c r="S3824" s="76" t="s">
        <v>546</v>
      </c>
      <c r="T3824" s="76" t="s">
        <v>566</v>
      </c>
    </row>
    <row r="3825" spans="18:20" x14ac:dyDescent="0.25">
      <c r="R3825" s="76" t="s">
        <v>6633</v>
      </c>
      <c r="S3825" s="76" t="s">
        <v>546</v>
      </c>
      <c r="T3825" s="76" t="s">
        <v>566</v>
      </c>
    </row>
    <row r="3826" spans="18:20" x14ac:dyDescent="0.25">
      <c r="R3826" s="76" t="s">
        <v>6634</v>
      </c>
      <c r="S3826" s="76" t="s">
        <v>546</v>
      </c>
      <c r="T3826" s="76" t="s">
        <v>566</v>
      </c>
    </row>
    <row r="3827" spans="18:20" x14ac:dyDescent="0.25">
      <c r="R3827" s="76" t="s">
        <v>6635</v>
      </c>
      <c r="S3827" s="76" t="s">
        <v>546</v>
      </c>
      <c r="T3827" s="76" t="s">
        <v>566</v>
      </c>
    </row>
    <row r="3828" spans="18:20" x14ac:dyDescent="0.25">
      <c r="R3828" s="76" t="s">
        <v>6636</v>
      </c>
      <c r="S3828" s="76" t="s">
        <v>546</v>
      </c>
      <c r="T3828" s="76" t="s">
        <v>566</v>
      </c>
    </row>
    <row r="3829" spans="18:20" x14ac:dyDescent="0.25">
      <c r="R3829" s="76" t="s">
        <v>6637</v>
      </c>
      <c r="S3829" s="76" t="s">
        <v>546</v>
      </c>
      <c r="T3829" s="76" t="s">
        <v>566</v>
      </c>
    </row>
    <row r="3830" spans="18:20" x14ac:dyDescent="0.25">
      <c r="R3830" s="76" t="s">
        <v>6638</v>
      </c>
      <c r="S3830" s="76" t="s">
        <v>546</v>
      </c>
      <c r="T3830" s="76" t="s">
        <v>566</v>
      </c>
    </row>
    <row r="3831" spans="18:20" x14ac:dyDescent="0.25">
      <c r="R3831" s="76" t="s">
        <v>6639</v>
      </c>
      <c r="S3831" s="76" t="s">
        <v>546</v>
      </c>
      <c r="T3831" s="76" t="s">
        <v>566</v>
      </c>
    </row>
    <row r="3832" spans="18:20" x14ac:dyDescent="0.25">
      <c r="R3832" s="76" t="s">
        <v>6640</v>
      </c>
      <c r="S3832" s="76" t="s">
        <v>546</v>
      </c>
      <c r="T3832" s="76" t="s">
        <v>566</v>
      </c>
    </row>
    <row r="3833" spans="18:20" x14ac:dyDescent="0.25">
      <c r="R3833" s="76" t="s">
        <v>6641</v>
      </c>
      <c r="S3833" s="76" t="s">
        <v>546</v>
      </c>
      <c r="T3833" s="76" t="s">
        <v>566</v>
      </c>
    </row>
    <row r="3834" spans="18:20" x14ac:dyDescent="0.25">
      <c r="R3834" s="76" t="s">
        <v>6642</v>
      </c>
      <c r="S3834" s="76" t="s">
        <v>546</v>
      </c>
      <c r="T3834" s="76" t="s">
        <v>566</v>
      </c>
    </row>
    <row r="3835" spans="18:20" x14ac:dyDescent="0.25">
      <c r="R3835" s="76" t="s">
        <v>6643</v>
      </c>
      <c r="S3835" s="76" t="s">
        <v>546</v>
      </c>
      <c r="T3835" s="76" t="s">
        <v>566</v>
      </c>
    </row>
    <row r="3836" spans="18:20" x14ac:dyDescent="0.25">
      <c r="R3836" s="76" t="s">
        <v>6644</v>
      </c>
      <c r="S3836" s="76" t="s">
        <v>546</v>
      </c>
      <c r="T3836" s="76" t="s">
        <v>566</v>
      </c>
    </row>
    <row r="3837" spans="18:20" x14ac:dyDescent="0.25">
      <c r="R3837" s="76" t="s">
        <v>6645</v>
      </c>
      <c r="S3837" s="76" t="s">
        <v>546</v>
      </c>
      <c r="T3837" s="76" t="s">
        <v>566</v>
      </c>
    </row>
    <row r="3838" spans="18:20" x14ac:dyDescent="0.25">
      <c r="R3838" s="76" t="s">
        <v>6646</v>
      </c>
      <c r="S3838" s="76" t="s">
        <v>546</v>
      </c>
      <c r="T3838" s="76" t="s">
        <v>566</v>
      </c>
    </row>
    <row r="3839" spans="18:20" x14ac:dyDescent="0.25">
      <c r="R3839" s="76" t="s">
        <v>6647</v>
      </c>
      <c r="S3839" s="76" t="s">
        <v>546</v>
      </c>
      <c r="T3839" s="76" t="s">
        <v>566</v>
      </c>
    </row>
    <row r="3840" spans="18:20" x14ac:dyDescent="0.25">
      <c r="R3840" s="76" t="s">
        <v>6648</v>
      </c>
      <c r="S3840" s="76" t="s">
        <v>546</v>
      </c>
      <c r="T3840" s="76" t="s">
        <v>566</v>
      </c>
    </row>
    <row r="3841" spans="18:20" x14ac:dyDescent="0.25">
      <c r="R3841" s="76" t="s">
        <v>6649</v>
      </c>
      <c r="S3841" s="76" t="s">
        <v>546</v>
      </c>
      <c r="T3841" s="76" t="s">
        <v>566</v>
      </c>
    </row>
    <row r="3842" spans="18:20" x14ac:dyDescent="0.25">
      <c r="R3842" s="76" t="s">
        <v>6650</v>
      </c>
      <c r="S3842" s="76" t="s">
        <v>546</v>
      </c>
      <c r="T3842" s="76" t="s">
        <v>566</v>
      </c>
    </row>
    <row r="3843" spans="18:20" x14ac:dyDescent="0.25">
      <c r="R3843" s="76" t="s">
        <v>6651</v>
      </c>
      <c r="S3843" s="76" t="s">
        <v>546</v>
      </c>
      <c r="T3843" s="76" t="s">
        <v>566</v>
      </c>
    </row>
    <row r="3844" spans="18:20" x14ac:dyDescent="0.25">
      <c r="R3844" s="76" t="s">
        <v>6652</v>
      </c>
      <c r="S3844" s="76" t="s">
        <v>546</v>
      </c>
      <c r="T3844" s="76" t="s">
        <v>566</v>
      </c>
    </row>
    <row r="3845" spans="18:20" x14ac:dyDescent="0.25">
      <c r="R3845" s="76" t="s">
        <v>6653</v>
      </c>
      <c r="S3845" s="76" t="s">
        <v>546</v>
      </c>
      <c r="T3845" s="76" t="s">
        <v>566</v>
      </c>
    </row>
    <row r="3846" spans="18:20" x14ac:dyDescent="0.25">
      <c r="R3846" s="76" t="s">
        <v>6654</v>
      </c>
      <c r="S3846" s="76" t="s">
        <v>546</v>
      </c>
      <c r="T3846" s="76" t="s">
        <v>566</v>
      </c>
    </row>
    <row r="3847" spans="18:20" x14ac:dyDescent="0.25">
      <c r="R3847" s="76" t="s">
        <v>6655</v>
      </c>
      <c r="S3847" s="76" t="s">
        <v>546</v>
      </c>
      <c r="T3847" s="76" t="s">
        <v>566</v>
      </c>
    </row>
    <row r="3848" spans="18:20" x14ac:dyDescent="0.25">
      <c r="R3848" s="76" t="s">
        <v>6656</v>
      </c>
      <c r="S3848" s="76" t="s">
        <v>546</v>
      </c>
      <c r="T3848" s="76" t="s">
        <v>566</v>
      </c>
    </row>
    <row r="3849" spans="18:20" x14ac:dyDescent="0.25">
      <c r="R3849" s="76" t="s">
        <v>6657</v>
      </c>
      <c r="S3849" s="76" t="s">
        <v>546</v>
      </c>
      <c r="T3849" s="76" t="s">
        <v>566</v>
      </c>
    </row>
    <row r="3850" spans="18:20" x14ac:dyDescent="0.25">
      <c r="R3850" s="76" t="s">
        <v>6658</v>
      </c>
      <c r="S3850" s="76" t="s">
        <v>546</v>
      </c>
      <c r="T3850" s="76" t="s">
        <v>566</v>
      </c>
    </row>
    <row r="3851" spans="18:20" x14ac:dyDescent="0.25">
      <c r="R3851" s="76" t="s">
        <v>6659</v>
      </c>
      <c r="S3851" s="76" t="s">
        <v>546</v>
      </c>
      <c r="T3851" s="76" t="s">
        <v>566</v>
      </c>
    </row>
    <row r="3852" spans="18:20" x14ac:dyDescent="0.25">
      <c r="R3852" s="76" t="s">
        <v>6660</v>
      </c>
      <c r="S3852" s="76" t="s">
        <v>546</v>
      </c>
      <c r="T3852" s="76" t="s">
        <v>566</v>
      </c>
    </row>
    <row r="3853" spans="18:20" x14ac:dyDescent="0.25">
      <c r="R3853" s="76" t="s">
        <v>6661</v>
      </c>
      <c r="S3853" s="76" t="s">
        <v>546</v>
      </c>
      <c r="T3853" s="76" t="s">
        <v>566</v>
      </c>
    </row>
    <row r="3854" spans="18:20" x14ac:dyDescent="0.25">
      <c r="R3854" s="76" t="s">
        <v>6662</v>
      </c>
      <c r="S3854" s="76" t="s">
        <v>546</v>
      </c>
      <c r="T3854" s="76" t="s">
        <v>566</v>
      </c>
    </row>
    <row r="3855" spans="18:20" x14ac:dyDescent="0.25">
      <c r="R3855" s="76" t="s">
        <v>6663</v>
      </c>
      <c r="S3855" s="76" t="s">
        <v>546</v>
      </c>
      <c r="T3855" s="76" t="s">
        <v>566</v>
      </c>
    </row>
    <row r="3856" spans="18:20" x14ac:dyDescent="0.25">
      <c r="R3856" s="76" t="s">
        <v>6664</v>
      </c>
      <c r="S3856" s="76" t="s">
        <v>546</v>
      </c>
      <c r="T3856" s="76" t="s">
        <v>566</v>
      </c>
    </row>
    <row r="3857" spans="18:20" x14ac:dyDescent="0.25">
      <c r="R3857" s="76" t="s">
        <v>6665</v>
      </c>
      <c r="S3857" s="76" t="s">
        <v>546</v>
      </c>
      <c r="T3857" s="76" t="s">
        <v>566</v>
      </c>
    </row>
    <row r="3858" spans="18:20" x14ac:dyDescent="0.25">
      <c r="R3858" s="76" t="s">
        <v>6666</v>
      </c>
      <c r="S3858" s="76" t="s">
        <v>546</v>
      </c>
      <c r="T3858" s="76" t="s">
        <v>566</v>
      </c>
    </row>
    <row r="3859" spans="18:20" x14ac:dyDescent="0.25">
      <c r="R3859" s="76" t="s">
        <v>6667</v>
      </c>
      <c r="S3859" s="76" t="s">
        <v>546</v>
      </c>
      <c r="T3859" s="76" t="s">
        <v>566</v>
      </c>
    </row>
    <row r="3860" spans="18:20" x14ac:dyDescent="0.25">
      <c r="R3860" s="76" t="s">
        <v>6668</v>
      </c>
      <c r="S3860" s="76" t="s">
        <v>546</v>
      </c>
      <c r="T3860" s="76" t="s">
        <v>566</v>
      </c>
    </row>
    <row r="3861" spans="18:20" x14ac:dyDescent="0.25">
      <c r="R3861" s="76" t="s">
        <v>6669</v>
      </c>
      <c r="S3861" s="76" t="s">
        <v>546</v>
      </c>
      <c r="T3861" s="76" t="s">
        <v>566</v>
      </c>
    </row>
    <row r="3862" spans="18:20" x14ac:dyDescent="0.25">
      <c r="R3862" s="76" t="s">
        <v>6670</v>
      </c>
      <c r="S3862" s="76" t="s">
        <v>546</v>
      </c>
      <c r="T3862" s="76" t="s">
        <v>566</v>
      </c>
    </row>
    <row r="3863" spans="18:20" x14ac:dyDescent="0.25">
      <c r="R3863" s="76" t="s">
        <v>6671</v>
      </c>
      <c r="S3863" s="76" t="s">
        <v>546</v>
      </c>
      <c r="T3863" s="76" t="s">
        <v>566</v>
      </c>
    </row>
    <row r="3864" spans="18:20" x14ac:dyDescent="0.25">
      <c r="R3864" s="76" t="s">
        <v>6672</v>
      </c>
      <c r="S3864" s="76" t="s">
        <v>546</v>
      </c>
      <c r="T3864" s="76" t="s">
        <v>566</v>
      </c>
    </row>
    <row r="3865" spans="18:20" x14ac:dyDescent="0.25">
      <c r="R3865" s="76" t="s">
        <v>6673</v>
      </c>
      <c r="S3865" s="76" t="s">
        <v>546</v>
      </c>
      <c r="T3865" s="76" t="s">
        <v>566</v>
      </c>
    </row>
    <row r="3866" spans="18:20" x14ac:dyDescent="0.25">
      <c r="R3866" s="76" t="s">
        <v>6674</v>
      </c>
      <c r="S3866" s="76" t="s">
        <v>546</v>
      </c>
      <c r="T3866" s="76" t="s">
        <v>566</v>
      </c>
    </row>
    <row r="3867" spans="18:20" x14ac:dyDescent="0.25">
      <c r="R3867" s="76" t="s">
        <v>6675</v>
      </c>
      <c r="S3867" s="76" t="s">
        <v>546</v>
      </c>
      <c r="T3867" s="76" t="s">
        <v>566</v>
      </c>
    </row>
    <row r="3868" spans="18:20" x14ac:dyDescent="0.25">
      <c r="R3868" s="76" t="s">
        <v>6676</v>
      </c>
      <c r="S3868" s="76" t="s">
        <v>546</v>
      </c>
      <c r="T3868" s="76" t="s">
        <v>566</v>
      </c>
    </row>
    <row r="3869" spans="18:20" x14ac:dyDescent="0.25">
      <c r="R3869" s="76" t="s">
        <v>6677</v>
      </c>
      <c r="S3869" s="76" t="s">
        <v>546</v>
      </c>
      <c r="T3869" s="76" t="s">
        <v>566</v>
      </c>
    </row>
    <row r="3870" spans="18:20" x14ac:dyDescent="0.25">
      <c r="R3870" s="76" t="s">
        <v>6678</v>
      </c>
      <c r="S3870" s="76" t="s">
        <v>550</v>
      </c>
      <c r="T3870" s="76" t="s">
        <v>566</v>
      </c>
    </row>
    <row r="3871" spans="18:20" x14ac:dyDescent="0.25">
      <c r="R3871" s="76" t="s">
        <v>6679</v>
      </c>
      <c r="S3871" s="76" t="s">
        <v>550</v>
      </c>
      <c r="T3871" s="76" t="s">
        <v>566</v>
      </c>
    </row>
    <row r="3872" spans="18:20" x14ac:dyDescent="0.25">
      <c r="R3872" s="76" t="s">
        <v>6680</v>
      </c>
      <c r="S3872" s="76" t="s">
        <v>550</v>
      </c>
      <c r="T3872" s="76" t="s">
        <v>566</v>
      </c>
    </row>
    <row r="3873" spans="18:20" x14ac:dyDescent="0.25">
      <c r="R3873" s="76" t="s">
        <v>6681</v>
      </c>
      <c r="S3873" s="76" t="s">
        <v>550</v>
      </c>
      <c r="T3873" s="76" t="s">
        <v>566</v>
      </c>
    </row>
    <row r="3874" spans="18:20" x14ac:dyDescent="0.25">
      <c r="R3874" s="76" t="s">
        <v>6682</v>
      </c>
      <c r="S3874" s="76" t="s">
        <v>550</v>
      </c>
      <c r="T3874" s="76" t="s">
        <v>566</v>
      </c>
    </row>
    <row r="3875" spans="18:20" x14ac:dyDescent="0.25">
      <c r="R3875" s="76" t="s">
        <v>6683</v>
      </c>
      <c r="S3875" s="76" t="s">
        <v>550</v>
      </c>
      <c r="T3875" s="76" t="s">
        <v>566</v>
      </c>
    </row>
    <row r="3876" spans="18:20" x14ac:dyDescent="0.25">
      <c r="R3876" s="76" t="s">
        <v>6684</v>
      </c>
      <c r="S3876" s="76" t="s">
        <v>550</v>
      </c>
      <c r="T3876" s="76" t="s">
        <v>566</v>
      </c>
    </row>
    <row r="3877" spans="18:20" x14ac:dyDescent="0.25">
      <c r="R3877" s="76" t="s">
        <v>6685</v>
      </c>
      <c r="S3877" s="76" t="s">
        <v>550</v>
      </c>
      <c r="T3877" s="76" t="s">
        <v>566</v>
      </c>
    </row>
    <row r="3878" spans="18:20" x14ac:dyDescent="0.25">
      <c r="R3878" s="76" t="s">
        <v>6686</v>
      </c>
      <c r="S3878" s="76" t="s">
        <v>550</v>
      </c>
      <c r="T3878" s="76" t="s">
        <v>566</v>
      </c>
    </row>
    <row r="3879" spans="18:20" x14ac:dyDescent="0.25">
      <c r="R3879" s="76" t="s">
        <v>6687</v>
      </c>
      <c r="S3879" s="76" t="s">
        <v>550</v>
      </c>
      <c r="T3879" s="76" t="s">
        <v>566</v>
      </c>
    </row>
    <row r="3880" spans="18:20" x14ac:dyDescent="0.25">
      <c r="R3880" s="76" t="s">
        <v>6688</v>
      </c>
      <c r="S3880" s="76" t="s">
        <v>550</v>
      </c>
      <c r="T3880" s="76" t="s">
        <v>566</v>
      </c>
    </row>
    <row r="3881" spans="18:20" x14ac:dyDescent="0.25">
      <c r="R3881" s="76" t="s">
        <v>6689</v>
      </c>
      <c r="S3881" s="76" t="s">
        <v>550</v>
      </c>
      <c r="T3881" s="76" t="s">
        <v>566</v>
      </c>
    </row>
    <row r="3882" spans="18:20" x14ac:dyDescent="0.25">
      <c r="R3882" s="76" t="s">
        <v>6690</v>
      </c>
      <c r="S3882" s="76" t="s">
        <v>550</v>
      </c>
      <c r="T3882" s="76" t="s">
        <v>566</v>
      </c>
    </row>
    <row r="3883" spans="18:20" x14ac:dyDescent="0.25">
      <c r="R3883" s="76" t="s">
        <v>6691</v>
      </c>
      <c r="S3883" s="76" t="s">
        <v>550</v>
      </c>
      <c r="T3883" s="76" t="s">
        <v>566</v>
      </c>
    </row>
    <row r="3884" spans="18:20" x14ac:dyDescent="0.25">
      <c r="R3884" s="76" t="s">
        <v>6692</v>
      </c>
      <c r="S3884" s="76" t="s">
        <v>550</v>
      </c>
      <c r="T3884" s="76" t="s">
        <v>566</v>
      </c>
    </row>
    <row r="3885" spans="18:20" x14ac:dyDescent="0.25">
      <c r="R3885" s="76" t="s">
        <v>6693</v>
      </c>
      <c r="S3885" s="76" t="s">
        <v>550</v>
      </c>
      <c r="T3885" s="76" t="s">
        <v>566</v>
      </c>
    </row>
    <row r="3886" spans="18:20" x14ac:dyDescent="0.25">
      <c r="R3886" s="76" t="s">
        <v>6694</v>
      </c>
      <c r="S3886" s="76" t="s">
        <v>550</v>
      </c>
      <c r="T3886" s="76" t="s">
        <v>566</v>
      </c>
    </row>
    <row r="3887" spans="18:20" x14ac:dyDescent="0.25">
      <c r="R3887" s="76" t="s">
        <v>6695</v>
      </c>
      <c r="S3887" s="76" t="s">
        <v>550</v>
      </c>
      <c r="T3887" s="76" t="s">
        <v>566</v>
      </c>
    </row>
    <row r="3888" spans="18:20" x14ac:dyDescent="0.25">
      <c r="R3888" s="76" t="s">
        <v>6696</v>
      </c>
      <c r="S3888" s="76" t="s">
        <v>550</v>
      </c>
      <c r="T3888" s="76" t="s">
        <v>566</v>
      </c>
    </row>
    <row r="3889" spans="18:20" x14ac:dyDescent="0.25">
      <c r="R3889" s="76" t="s">
        <v>6697</v>
      </c>
      <c r="S3889" s="76" t="s">
        <v>550</v>
      </c>
      <c r="T3889" s="76" t="s">
        <v>566</v>
      </c>
    </row>
    <row r="3890" spans="18:20" x14ac:dyDescent="0.25">
      <c r="R3890" s="76" t="s">
        <v>6698</v>
      </c>
      <c r="S3890" s="76" t="s">
        <v>550</v>
      </c>
      <c r="T3890" s="76" t="s">
        <v>566</v>
      </c>
    </row>
    <row r="3891" spans="18:20" x14ac:dyDescent="0.25">
      <c r="R3891" s="76" t="s">
        <v>6699</v>
      </c>
      <c r="S3891" s="76" t="s">
        <v>550</v>
      </c>
      <c r="T3891" s="76" t="s">
        <v>566</v>
      </c>
    </row>
    <row r="3892" spans="18:20" x14ac:dyDescent="0.25">
      <c r="R3892" s="76" t="s">
        <v>6700</v>
      </c>
      <c r="S3892" s="76" t="s">
        <v>550</v>
      </c>
      <c r="T3892" s="76" t="s">
        <v>566</v>
      </c>
    </row>
    <row r="3893" spans="18:20" x14ac:dyDescent="0.25">
      <c r="R3893" s="76" t="s">
        <v>6701</v>
      </c>
      <c r="S3893" s="76" t="s">
        <v>550</v>
      </c>
      <c r="T3893" s="76" t="s">
        <v>566</v>
      </c>
    </row>
    <row r="3894" spans="18:20" x14ac:dyDescent="0.25">
      <c r="R3894" s="76" t="s">
        <v>6702</v>
      </c>
      <c r="S3894" s="76" t="s">
        <v>550</v>
      </c>
      <c r="T3894" s="76" t="s">
        <v>566</v>
      </c>
    </row>
    <row r="3895" spans="18:20" x14ac:dyDescent="0.25">
      <c r="R3895" s="76" t="s">
        <v>6703</v>
      </c>
      <c r="S3895" s="76" t="s">
        <v>550</v>
      </c>
      <c r="T3895" s="76" t="s">
        <v>566</v>
      </c>
    </row>
    <row r="3896" spans="18:20" x14ac:dyDescent="0.25">
      <c r="R3896" s="76" t="s">
        <v>6704</v>
      </c>
      <c r="S3896" s="76" t="s">
        <v>550</v>
      </c>
      <c r="T3896" s="76" t="s">
        <v>566</v>
      </c>
    </row>
    <row r="3897" spans="18:20" x14ac:dyDescent="0.25">
      <c r="R3897" s="76" t="s">
        <v>6705</v>
      </c>
      <c r="S3897" s="76" t="s">
        <v>550</v>
      </c>
      <c r="T3897" s="76" t="s">
        <v>566</v>
      </c>
    </row>
    <row r="3898" spans="18:20" x14ac:dyDescent="0.25">
      <c r="R3898" s="76" t="s">
        <v>6706</v>
      </c>
      <c r="S3898" s="76" t="s">
        <v>550</v>
      </c>
      <c r="T3898" s="76" t="s">
        <v>566</v>
      </c>
    </row>
    <row r="3899" spans="18:20" x14ac:dyDescent="0.25">
      <c r="R3899" s="76" t="s">
        <v>6707</v>
      </c>
      <c r="S3899" s="76" t="s">
        <v>550</v>
      </c>
      <c r="T3899" s="76" t="s">
        <v>566</v>
      </c>
    </row>
    <row r="3900" spans="18:20" x14ac:dyDescent="0.25">
      <c r="R3900" s="76" t="s">
        <v>6708</v>
      </c>
      <c r="S3900" s="76" t="s">
        <v>550</v>
      </c>
      <c r="T3900" s="76" t="s">
        <v>566</v>
      </c>
    </row>
    <row r="3901" spans="18:20" x14ac:dyDescent="0.25">
      <c r="R3901" s="76" t="s">
        <v>6709</v>
      </c>
      <c r="S3901" s="76" t="s">
        <v>550</v>
      </c>
      <c r="T3901" s="76" t="s">
        <v>566</v>
      </c>
    </row>
    <row r="3902" spans="18:20" x14ac:dyDescent="0.25">
      <c r="R3902" s="76" t="s">
        <v>6710</v>
      </c>
      <c r="S3902" s="76" t="s">
        <v>550</v>
      </c>
      <c r="T3902" s="76" t="s">
        <v>566</v>
      </c>
    </row>
    <row r="3903" spans="18:20" x14ac:dyDescent="0.25">
      <c r="R3903" s="76" t="s">
        <v>6711</v>
      </c>
      <c r="S3903" s="76" t="s">
        <v>550</v>
      </c>
      <c r="T3903" s="76" t="s">
        <v>566</v>
      </c>
    </row>
    <row r="3904" spans="18:20" x14ac:dyDescent="0.25">
      <c r="R3904" s="76" t="s">
        <v>6712</v>
      </c>
      <c r="S3904" s="76" t="s">
        <v>550</v>
      </c>
      <c r="T3904" s="76" t="s">
        <v>566</v>
      </c>
    </row>
    <row r="3905" spans="18:20" x14ac:dyDescent="0.25">
      <c r="R3905" s="76" t="s">
        <v>6713</v>
      </c>
      <c r="S3905" s="76" t="s">
        <v>550</v>
      </c>
      <c r="T3905" s="76" t="s">
        <v>566</v>
      </c>
    </row>
    <row r="3906" spans="18:20" x14ac:dyDescent="0.25">
      <c r="R3906" s="76" t="s">
        <v>6714</v>
      </c>
      <c r="S3906" s="76" t="s">
        <v>550</v>
      </c>
      <c r="T3906" s="76" t="s">
        <v>566</v>
      </c>
    </row>
    <row r="3907" spans="18:20" x14ac:dyDescent="0.25">
      <c r="R3907" s="76" t="s">
        <v>6715</v>
      </c>
      <c r="S3907" s="76" t="s">
        <v>550</v>
      </c>
      <c r="T3907" s="76" t="s">
        <v>566</v>
      </c>
    </row>
    <row r="3908" spans="18:20" x14ac:dyDescent="0.25">
      <c r="R3908" s="76" t="s">
        <v>6716</v>
      </c>
      <c r="S3908" s="76" t="s">
        <v>550</v>
      </c>
      <c r="T3908" s="76" t="s">
        <v>566</v>
      </c>
    </row>
    <row r="3909" spans="18:20" x14ac:dyDescent="0.25">
      <c r="R3909" s="76" t="s">
        <v>6717</v>
      </c>
      <c r="S3909" s="76" t="s">
        <v>550</v>
      </c>
      <c r="T3909" s="76" t="s">
        <v>566</v>
      </c>
    </row>
    <row r="3910" spans="18:20" x14ac:dyDescent="0.25">
      <c r="R3910" s="76" t="s">
        <v>6718</v>
      </c>
      <c r="S3910" s="76" t="s">
        <v>550</v>
      </c>
      <c r="T3910" s="76" t="s">
        <v>566</v>
      </c>
    </row>
    <row r="3911" spans="18:20" x14ac:dyDescent="0.25">
      <c r="R3911" s="76" t="s">
        <v>6719</v>
      </c>
      <c r="S3911" s="76" t="s">
        <v>550</v>
      </c>
      <c r="T3911" s="76" t="s">
        <v>566</v>
      </c>
    </row>
    <row r="3912" spans="18:20" x14ac:dyDescent="0.25">
      <c r="R3912" s="76" t="s">
        <v>6720</v>
      </c>
      <c r="S3912" s="76" t="s">
        <v>550</v>
      </c>
      <c r="T3912" s="76" t="s">
        <v>566</v>
      </c>
    </row>
    <row r="3913" spans="18:20" x14ac:dyDescent="0.25">
      <c r="R3913" s="76" t="s">
        <v>6721</v>
      </c>
      <c r="S3913" s="76" t="s">
        <v>550</v>
      </c>
      <c r="T3913" s="76" t="s">
        <v>566</v>
      </c>
    </row>
    <row r="3914" spans="18:20" x14ac:dyDescent="0.25">
      <c r="R3914" s="76" t="s">
        <v>6722</v>
      </c>
      <c r="S3914" s="76" t="s">
        <v>550</v>
      </c>
      <c r="T3914" s="76" t="s">
        <v>566</v>
      </c>
    </row>
    <row r="3915" spans="18:20" x14ac:dyDescent="0.25">
      <c r="R3915" s="76" t="s">
        <v>6723</v>
      </c>
      <c r="S3915" s="76" t="s">
        <v>550</v>
      </c>
      <c r="T3915" s="76" t="s">
        <v>566</v>
      </c>
    </row>
    <row r="3916" spans="18:20" x14ac:dyDescent="0.25">
      <c r="R3916" s="76" t="s">
        <v>6724</v>
      </c>
      <c r="S3916" s="76" t="s">
        <v>550</v>
      </c>
      <c r="T3916" s="76" t="s">
        <v>566</v>
      </c>
    </row>
    <row r="3917" spans="18:20" x14ac:dyDescent="0.25">
      <c r="R3917" s="76" t="s">
        <v>6725</v>
      </c>
      <c r="S3917" s="76" t="s">
        <v>550</v>
      </c>
      <c r="T3917" s="76" t="s">
        <v>566</v>
      </c>
    </row>
    <row r="3918" spans="18:20" x14ac:dyDescent="0.25">
      <c r="R3918" s="76" t="s">
        <v>6726</v>
      </c>
      <c r="S3918" s="76" t="s">
        <v>550</v>
      </c>
      <c r="T3918" s="76" t="s">
        <v>566</v>
      </c>
    </row>
    <row r="3919" spans="18:20" x14ac:dyDescent="0.25">
      <c r="R3919" s="76" t="s">
        <v>6727</v>
      </c>
      <c r="S3919" s="76" t="s">
        <v>550</v>
      </c>
      <c r="T3919" s="76" t="s">
        <v>566</v>
      </c>
    </row>
    <row r="3920" spans="18:20" x14ac:dyDescent="0.25">
      <c r="R3920" s="76" t="s">
        <v>6728</v>
      </c>
      <c r="S3920" s="76" t="s">
        <v>550</v>
      </c>
      <c r="T3920" s="76" t="s">
        <v>566</v>
      </c>
    </row>
    <row r="3921" spans="18:20" x14ac:dyDescent="0.25">
      <c r="R3921" s="76" t="s">
        <v>6729</v>
      </c>
      <c r="S3921" s="76" t="s">
        <v>550</v>
      </c>
      <c r="T3921" s="76" t="s">
        <v>566</v>
      </c>
    </row>
    <row r="3922" spans="18:20" x14ac:dyDescent="0.25">
      <c r="R3922" s="76" t="s">
        <v>6730</v>
      </c>
      <c r="S3922" s="76" t="s">
        <v>550</v>
      </c>
      <c r="T3922" s="76" t="s">
        <v>566</v>
      </c>
    </row>
    <row r="3923" spans="18:20" x14ac:dyDescent="0.25">
      <c r="R3923" s="76" t="s">
        <v>6731</v>
      </c>
      <c r="S3923" s="76" t="s">
        <v>550</v>
      </c>
      <c r="T3923" s="76" t="s">
        <v>566</v>
      </c>
    </row>
    <row r="3924" spans="18:20" x14ac:dyDescent="0.25">
      <c r="R3924" s="76" t="s">
        <v>6732</v>
      </c>
      <c r="S3924" s="76" t="s">
        <v>550</v>
      </c>
      <c r="T3924" s="76" t="s">
        <v>566</v>
      </c>
    </row>
    <row r="3925" spans="18:20" x14ac:dyDescent="0.25">
      <c r="R3925" s="76" t="s">
        <v>6733</v>
      </c>
      <c r="S3925" s="76" t="s">
        <v>550</v>
      </c>
      <c r="T3925" s="76" t="s">
        <v>566</v>
      </c>
    </row>
    <row r="3926" spans="18:20" x14ac:dyDescent="0.25">
      <c r="R3926" s="76" t="s">
        <v>6734</v>
      </c>
      <c r="S3926" s="76" t="s">
        <v>550</v>
      </c>
      <c r="T3926" s="76" t="s">
        <v>566</v>
      </c>
    </row>
    <row r="3927" spans="18:20" x14ac:dyDescent="0.25">
      <c r="R3927" s="76" t="s">
        <v>6735</v>
      </c>
      <c r="S3927" s="76" t="s">
        <v>550</v>
      </c>
      <c r="T3927" s="76" t="s">
        <v>566</v>
      </c>
    </row>
    <row r="3928" spans="18:20" x14ac:dyDescent="0.25">
      <c r="R3928" s="76" t="s">
        <v>6736</v>
      </c>
      <c r="S3928" s="76" t="s">
        <v>550</v>
      </c>
      <c r="T3928" s="76" t="s">
        <v>566</v>
      </c>
    </row>
    <row r="3929" spans="18:20" x14ac:dyDescent="0.25">
      <c r="R3929" s="76" t="s">
        <v>6737</v>
      </c>
      <c r="S3929" s="76" t="s">
        <v>550</v>
      </c>
      <c r="T3929" s="76" t="s">
        <v>566</v>
      </c>
    </row>
    <row r="3930" spans="18:20" x14ac:dyDescent="0.25">
      <c r="R3930" s="76" t="s">
        <v>6738</v>
      </c>
      <c r="S3930" s="76" t="s">
        <v>550</v>
      </c>
      <c r="T3930" s="76" t="s">
        <v>566</v>
      </c>
    </row>
    <row r="3931" spans="18:20" x14ac:dyDescent="0.25">
      <c r="R3931" s="76" t="s">
        <v>6739</v>
      </c>
      <c r="S3931" s="76" t="s">
        <v>550</v>
      </c>
      <c r="T3931" s="76" t="s">
        <v>566</v>
      </c>
    </row>
    <row r="3932" spans="18:20" x14ac:dyDescent="0.25">
      <c r="R3932" s="76" t="s">
        <v>6740</v>
      </c>
      <c r="S3932" s="76" t="s">
        <v>550</v>
      </c>
      <c r="T3932" s="76" t="s">
        <v>566</v>
      </c>
    </row>
    <row r="3933" spans="18:20" x14ac:dyDescent="0.25">
      <c r="R3933" s="76" t="s">
        <v>6741</v>
      </c>
      <c r="S3933" s="76" t="s">
        <v>550</v>
      </c>
      <c r="T3933" s="76" t="s">
        <v>566</v>
      </c>
    </row>
    <row r="3934" spans="18:20" x14ac:dyDescent="0.25">
      <c r="R3934" s="76" t="s">
        <v>6742</v>
      </c>
      <c r="S3934" s="76" t="s">
        <v>550</v>
      </c>
      <c r="T3934" s="76" t="s">
        <v>566</v>
      </c>
    </row>
    <row r="3935" spans="18:20" x14ac:dyDescent="0.25">
      <c r="R3935" s="76" t="s">
        <v>6743</v>
      </c>
      <c r="S3935" s="76" t="s">
        <v>550</v>
      </c>
      <c r="T3935" s="76" t="s">
        <v>566</v>
      </c>
    </row>
    <row r="3936" spans="18:20" x14ac:dyDescent="0.25">
      <c r="R3936" s="76" t="s">
        <v>6744</v>
      </c>
      <c r="S3936" s="76" t="s">
        <v>550</v>
      </c>
      <c r="T3936" s="76" t="s">
        <v>566</v>
      </c>
    </row>
    <row r="3937" spans="18:20" x14ac:dyDescent="0.25">
      <c r="R3937" s="76" t="s">
        <v>6745</v>
      </c>
      <c r="S3937" s="76" t="s">
        <v>550</v>
      </c>
      <c r="T3937" s="76" t="s">
        <v>566</v>
      </c>
    </row>
    <row r="3938" spans="18:20" x14ac:dyDescent="0.25">
      <c r="R3938" s="76" t="s">
        <v>6746</v>
      </c>
      <c r="S3938" s="76" t="s">
        <v>550</v>
      </c>
      <c r="T3938" s="76" t="s">
        <v>566</v>
      </c>
    </row>
    <row r="3939" spans="18:20" x14ac:dyDescent="0.25">
      <c r="R3939" s="76" t="s">
        <v>6747</v>
      </c>
      <c r="S3939" s="76" t="s">
        <v>550</v>
      </c>
      <c r="T3939" s="76" t="s">
        <v>566</v>
      </c>
    </row>
    <row r="3940" spans="18:20" x14ac:dyDescent="0.25">
      <c r="R3940" s="76" t="s">
        <v>6748</v>
      </c>
      <c r="S3940" s="76" t="s">
        <v>550</v>
      </c>
      <c r="T3940" s="76" t="s">
        <v>566</v>
      </c>
    </row>
    <row r="3941" spans="18:20" x14ac:dyDescent="0.25">
      <c r="R3941" s="76" t="s">
        <v>6749</v>
      </c>
      <c r="S3941" s="76" t="s">
        <v>550</v>
      </c>
      <c r="T3941" s="76" t="s">
        <v>566</v>
      </c>
    </row>
    <row r="3942" spans="18:20" x14ac:dyDescent="0.25">
      <c r="R3942" s="76" t="s">
        <v>6750</v>
      </c>
      <c r="S3942" s="76" t="s">
        <v>550</v>
      </c>
      <c r="T3942" s="76" t="s">
        <v>566</v>
      </c>
    </row>
    <row r="3943" spans="18:20" x14ac:dyDescent="0.25">
      <c r="R3943" s="76" t="s">
        <v>6751</v>
      </c>
      <c r="S3943" s="76" t="s">
        <v>550</v>
      </c>
      <c r="T3943" s="76" t="s">
        <v>566</v>
      </c>
    </row>
    <row r="3944" spans="18:20" x14ac:dyDescent="0.25">
      <c r="R3944" s="76" t="s">
        <v>6752</v>
      </c>
      <c r="S3944" s="76" t="s">
        <v>550</v>
      </c>
      <c r="T3944" s="76" t="s">
        <v>566</v>
      </c>
    </row>
    <row r="3945" spans="18:20" x14ac:dyDescent="0.25">
      <c r="R3945" s="76" t="s">
        <v>6753</v>
      </c>
      <c r="S3945" s="76" t="s">
        <v>550</v>
      </c>
      <c r="T3945" s="76" t="s">
        <v>566</v>
      </c>
    </row>
    <row r="3946" spans="18:20" x14ac:dyDescent="0.25">
      <c r="R3946" s="76" t="s">
        <v>6754</v>
      </c>
      <c r="S3946" s="76" t="s">
        <v>550</v>
      </c>
      <c r="T3946" s="76" t="s">
        <v>566</v>
      </c>
    </row>
    <row r="3947" spans="18:20" x14ac:dyDescent="0.25">
      <c r="R3947" s="76" t="s">
        <v>6755</v>
      </c>
      <c r="S3947" s="76" t="s">
        <v>550</v>
      </c>
      <c r="T3947" s="76" t="s">
        <v>566</v>
      </c>
    </row>
    <row r="3948" spans="18:20" x14ac:dyDescent="0.25">
      <c r="R3948" s="76" t="s">
        <v>6756</v>
      </c>
      <c r="S3948" s="76" t="s">
        <v>550</v>
      </c>
      <c r="T3948" s="76" t="s">
        <v>566</v>
      </c>
    </row>
    <row r="3949" spans="18:20" x14ac:dyDescent="0.25">
      <c r="R3949" s="76" t="s">
        <v>6757</v>
      </c>
      <c r="S3949" s="76" t="s">
        <v>550</v>
      </c>
      <c r="T3949" s="76" t="s">
        <v>566</v>
      </c>
    </row>
    <row r="3950" spans="18:20" x14ac:dyDescent="0.25">
      <c r="R3950" s="76" t="s">
        <v>6758</v>
      </c>
      <c r="S3950" s="76" t="s">
        <v>550</v>
      </c>
      <c r="T3950" s="76" t="s">
        <v>566</v>
      </c>
    </row>
    <row r="3951" spans="18:20" x14ac:dyDescent="0.25">
      <c r="R3951" s="76" t="s">
        <v>6759</v>
      </c>
      <c r="S3951" s="76" t="s">
        <v>550</v>
      </c>
      <c r="T3951" s="76" t="s">
        <v>566</v>
      </c>
    </row>
    <row r="3952" spans="18:20" x14ac:dyDescent="0.25">
      <c r="R3952" s="76" t="s">
        <v>6760</v>
      </c>
      <c r="S3952" s="76" t="s">
        <v>550</v>
      </c>
      <c r="T3952" s="76" t="s">
        <v>566</v>
      </c>
    </row>
    <row r="3953" spans="18:20" x14ac:dyDescent="0.25">
      <c r="R3953" s="76" t="s">
        <v>6761</v>
      </c>
      <c r="S3953" s="76" t="s">
        <v>550</v>
      </c>
      <c r="T3953" s="76" t="s">
        <v>566</v>
      </c>
    </row>
    <row r="3954" spans="18:20" x14ac:dyDescent="0.25">
      <c r="R3954" s="76" t="s">
        <v>6762</v>
      </c>
      <c r="S3954" s="76" t="s">
        <v>550</v>
      </c>
      <c r="T3954" s="76" t="s">
        <v>566</v>
      </c>
    </row>
    <row r="3955" spans="18:20" x14ac:dyDescent="0.25">
      <c r="R3955" s="76" t="s">
        <v>6763</v>
      </c>
      <c r="S3955" s="76" t="s">
        <v>550</v>
      </c>
      <c r="T3955" s="76" t="s">
        <v>566</v>
      </c>
    </row>
    <row r="3956" spans="18:20" x14ac:dyDescent="0.25">
      <c r="R3956" s="76" t="s">
        <v>6764</v>
      </c>
      <c r="S3956" s="76" t="s">
        <v>550</v>
      </c>
      <c r="T3956" s="76" t="s">
        <v>566</v>
      </c>
    </row>
    <row r="3957" spans="18:20" x14ac:dyDescent="0.25">
      <c r="R3957" s="76" t="s">
        <v>6765</v>
      </c>
      <c r="S3957" s="76" t="s">
        <v>550</v>
      </c>
      <c r="T3957" s="76" t="s">
        <v>566</v>
      </c>
    </row>
    <row r="3958" spans="18:20" x14ac:dyDescent="0.25">
      <c r="R3958" s="76" t="s">
        <v>6766</v>
      </c>
      <c r="S3958" s="76" t="s">
        <v>550</v>
      </c>
      <c r="T3958" s="76" t="s">
        <v>566</v>
      </c>
    </row>
    <row r="3959" spans="18:20" x14ac:dyDescent="0.25">
      <c r="R3959" s="76" t="s">
        <v>6767</v>
      </c>
      <c r="S3959" s="76" t="s">
        <v>550</v>
      </c>
      <c r="T3959" s="76" t="s">
        <v>566</v>
      </c>
    </row>
    <row r="3960" spans="18:20" x14ac:dyDescent="0.25">
      <c r="R3960" s="76" t="s">
        <v>6768</v>
      </c>
      <c r="S3960" s="76" t="s">
        <v>550</v>
      </c>
      <c r="T3960" s="76" t="s">
        <v>566</v>
      </c>
    </row>
    <row r="3961" spans="18:20" x14ac:dyDescent="0.25">
      <c r="R3961" s="76" t="s">
        <v>6769</v>
      </c>
      <c r="S3961" s="76" t="s">
        <v>550</v>
      </c>
      <c r="T3961" s="76" t="s">
        <v>566</v>
      </c>
    </row>
    <row r="3962" spans="18:20" x14ac:dyDescent="0.25">
      <c r="R3962" s="76" t="s">
        <v>6770</v>
      </c>
      <c r="S3962" s="76" t="s">
        <v>550</v>
      </c>
      <c r="T3962" s="76" t="s">
        <v>566</v>
      </c>
    </row>
    <row r="3963" spans="18:20" x14ac:dyDescent="0.25">
      <c r="R3963" s="76" t="s">
        <v>6771</v>
      </c>
      <c r="S3963" s="76" t="s">
        <v>550</v>
      </c>
      <c r="T3963" s="76" t="s">
        <v>566</v>
      </c>
    </row>
    <row r="3964" spans="18:20" x14ac:dyDescent="0.25">
      <c r="R3964" s="76" t="s">
        <v>6772</v>
      </c>
      <c r="S3964" s="76" t="s">
        <v>550</v>
      </c>
      <c r="T3964" s="76" t="s">
        <v>566</v>
      </c>
    </row>
    <row r="3965" spans="18:20" x14ac:dyDescent="0.25">
      <c r="R3965" s="76" t="s">
        <v>6773</v>
      </c>
      <c r="S3965" s="76" t="s">
        <v>550</v>
      </c>
      <c r="T3965" s="76" t="s">
        <v>566</v>
      </c>
    </row>
    <row r="3966" spans="18:20" x14ac:dyDescent="0.25">
      <c r="R3966" s="76" t="s">
        <v>6774</v>
      </c>
      <c r="S3966" s="76" t="s">
        <v>550</v>
      </c>
      <c r="T3966" s="76" t="s">
        <v>566</v>
      </c>
    </row>
    <row r="3967" spans="18:20" x14ac:dyDescent="0.25">
      <c r="R3967" s="76" t="s">
        <v>6775</v>
      </c>
      <c r="S3967" s="76" t="s">
        <v>550</v>
      </c>
      <c r="T3967" s="76" t="s">
        <v>566</v>
      </c>
    </row>
    <row r="3968" spans="18:20" x14ac:dyDescent="0.25">
      <c r="R3968" s="76" t="s">
        <v>6776</v>
      </c>
      <c r="S3968" s="76" t="s">
        <v>550</v>
      </c>
      <c r="T3968" s="76" t="s">
        <v>566</v>
      </c>
    </row>
    <row r="3969" spans="18:20" x14ac:dyDescent="0.25">
      <c r="R3969" s="76" t="s">
        <v>6777</v>
      </c>
      <c r="S3969" s="76" t="s">
        <v>550</v>
      </c>
      <c r="T3969" s="76" t="s">
        <v>566</v>
      </c>
    </row>
    <row r="3970" spans="18:20" x14ac:dyDescent="0.25">
      <c r="R3970" s="76" t="s">
        <v>6778</v>
      </c>
      <c r="S3970" s="76" t="s">
        <v>550</v>
      </c>
      <c r="T3970" s="76" t="s">
        <v>566</v>
      </c>
    </row>
    <row r="3971" spans="18:20" x14ac:dyDescent="0.25">
      <c r="R3971" s="76" t="s">
        <v>6779</v>
      </c>
      <c r="S3971" s="76" t="s">
        <v>550</v>
      </c>
      <c r="T3971" s="76" t="s">
        <v>566</v>
      </c>
    </row>
    <row r="3972" spans="18:20" x14ac:dyDescent="0.25">
      <c r="R3972" s="76" t="s">
        <v>6780</v>
      </c>
      <c r="S3972" s="76" t="s">
        <v>550</v>
      </c>
      <c r="T3972" s="76" t="s">
        <v>566</v>
      </c>
    </row>
    <row r="3973" spans="18:20" x14ac:dyDescent="0.25">
      <c r="R3973" s="76" t="s">
        <v>6781</v>
      </c>
      <c r="S3973" s="76" t="s">
        <v>550</v>
      </c>
      <c r="T3973" s="76" t="s">
        <v>566</v>
      </c>
    </row>
    <row r="3974" spans="18:20" x14ac:dyDescent="0.25">
      <c r="R3974" s="76" t="s">
        <v>6782</v>
      </c>
      <c r="S3974" s="76" t="s">
        <v>550</v>
      </c>
      <c r="T3974" s="76" t="s">
        <v>566</v>
      </c>
    </row>
    <row r="3975" spans="18:20" x14ac:dyDescent="0.25">
      <c r="R3975" s="76" t="s">
        <v>6783</v>
      </c>
      <c r="S3975" s="76" t="s">
        <v>550</v>
      </c>
      <c r="T3975" s="76" t="s">
        <v>566</v>
      </c>
    </row>
    <row r="3976" spans="18:20" x14ac:dyDescent="0.25">
      <c r="R3976" s="76" t="s">
        <v>6784</v>
      </c>
      <c r="S3976" s="76" t="s">
        <v>550</v>
      </c>
      <c r="T3976" s="76" t="s">
        <v>566</v>
      </c>
    </row>
    <row r="3977" spans="18:20" x14ac:dyDescent="0.25">
      <c r="R3977" s="76" t="s">
        <v>6785</v>
      </c>
      <c r="S3977" s="76" t="s">
        <v>550</v>
      </c>
      <c r="T3977" s="76" t="s">
        <v>566</v>
      </c>
    </row>
    <row r="3978" spans="18:20" x14ac:dyDescent="0.25">
      <c r="R3978" s="76" t="s">
        <v>6786</v>
      </c>
      <c r="S3978" s="76" t="s">
        <v>550</v>
      </c>
      <c r="T3978" s="76" t="s">
        <v>566</v>
      </c>
    </row>
    <row r="3979" spans="18:20" x14ac:dyDescent="0.25">
      <c r="R3979" s="76" t="s">
        <v>6787</v>
      </c>
      <c r="S3979" s="76" t="s">
        <v>550</v>
      </c>
      <c r="T3979" s="76" t="s">
        <v>566</v>
      </c>
    </row>
    <row r="3980" spans="18:20" x14ac:dyDescent="0.25">
      <c r="R3980" s="76" t="s">
        <v>6788</v>
      </c>
      <c r="S3980" s="76" t="s">
        <v>550</v>
      </c>
      <c r="T3980" s="76" t="s">
        <v>566</v>
      </c>
    </row>
    <row r="3981" spans="18:20" x14ac:dyDescent="0.25">
      <c r="R3981" s="76" t="s">
        <v>6789</v>
      </c>
      <c r="S3981" s="76" t="s">
        <v>550</v>
      </c>
      <c r="T3981" s="76" t="s">
        <v>566</v>
      </c>
    </row>
    <row r="3982" spans="18:20" x14ac:dyDescent="0.25">
      <c r="R3982" s="76" t="s">
        <v>6790</v>
      </c>
      <c r="S3982" s="76" t="s">
        <v>550</v>
      </c>
      <c r="T3982" s="76" t="s">
        <v>566</v>
      </c>
    </row>
    <row r="3983" spans="18:20" x14ac:dyDescent="0.25">
      <c r="R3983" s="76" t="s">
        <v>6791</v>
      </c>
      <c r="S3983" s="76" t="s">
        <v>550</v>
      </c>
      <c r="T3983" s="76" t="s">
        <v>566</v>
      </c>
    </row>
    <row r="3984" spans="18:20" x14ac:dyDescent="0.25">
      <c r="R3984" s="76" t="s">
        <v>6792</v>
      </c>
      <c r="S3984" s="76" t="s">
        <v>550</v>
      </c>
      <c r="T3984" s="76" t="s">
        <v>566</v>
      </c>
    </row>
    <row r="3985" spans="18:20" x14ac:dyDescent="0.25">
      <c r="R3985" s="76" t="s">
        <v>6793</v>
      </c>
      <c r="S3985" s="76" t="s">
        <v>550</v>
      </c>
      <c r="T3985" s="76" t="s">
        <v>566</v>
      </c>
    </row>
    <row r="3986" spans="18:20" x14ac:dyDescent="0.25">
      <c r="R3986" s="76" t="s">
        <v>6794</v>
      </c>
      <c r="S3986" s="76" t="s">
        <v>550</v>
      </c>
      <c r="T3986" s="76" t="s">
        <v>566</v>
      </c>
    </row>
    <row r="3987" spans="18:20" x14ac:dyDescent="0.25">
      <c r="R3987" s="76" t="s">
        <v>6795</v>
      </c>
      <c r="S3987" s="76" t="s">
        <v>550</v>
      </c>
      <c r="T3987" s="76" t="s">
        <v>566</v>
      </c>
    </row>
    <row r="3988" spans="18:20" x14ac:dyDescent="0.25">
      <c r="R3988" s="76" t="s">
        <v>6796</v>
      </c>
      <c r="S3988" s="76" t="s">
        <v>550</v>
      </c>
      <c r="T3988" s="76" t="s">
        <v>566</v>
      </c>
    </row>
    <row r="3989" spans="18:20" x14ac:dyDescent="0.25">
      <c r="R3989" s="76" t="s">
        <v>6797</v>
      </c>
      <c r="S3989" s="76" t="s">
        <v>550</v>
      </c>
      <c r="T3989" s="76" t="s">
        <v>566</v>
      </c>
    </row>
    <row r="3990" spans="18:20" x14ac:dyDescent="0.25">
      <c r="R3990" s="76" t="s">
        <v>6798</v>
      </c>
      <c r="S3990" s="76" t="s">
        <v>550</v>
      </c>
      <c r="T3990" s="76" t="s">
        <v>566</v>
      </c>
    </row>
    <row r="3991" spans="18:20" x14ac:dyDescent="0.25">
      <c r="R3991" s="76" t="s">
        <v>6799</v>
      </c>
      <c r="S3991" s="76" t="s">
        <v>543</v>
      </c>
      <c r="T3991" s="76" t="s">
        <v>566</v>
      </c>
    </row>
    <row r="3992" spans="18:20" x14ac:dyDescent="0.25">
      <c r="R3992" s="76" t="s">
        <v>6800</v>
      </c>
      <c r="S3992" s="76" t="s">
        <v>543</v>
      </c>
      <c r="T3992" s="76" t="s">
        <v>566</v>
      </c>
    </row>
    <row r="3993" spans="18:20" x14ac:dyDescent="0.25">
      <c r="R3993" s="76" t="s">
        <v>6801</v>
      </c>
      <c r="S3993" s="76" t="s">
        <v>543</v>
      </c>
      <c r="T3993" s="76" t="s">
        <v>566</v>
      </c>
    </row>
    <row r="3994" spans="18:20" x14ac:dyDescent="0.25">
      <c r="R3994" s="76" t="s">
        <v>6802</v>
      </c>
      <c r="S3994" s="76" t="s">
        <v>543</v>
      </c>
      <c r="T3994" s="76" t="s">
        <v>566</v>
      </c>
    </row>
    <row r="3995" spans="18:20" x14ac:dyDescent="0.25">
      <c r="R3995" s="76" t="s">
        <v>6803</v>
      </c>
      <c r="S3995" s="76" t="s">
        <v>543</v>
      </c>
      <c r="T3995" s="76" t="s">
        <v>566</v>
      </c>
    </row>
    <row r="3996" spans="18:20" x14ac:dyDescent="0.25">
      <c r="R3996" s="76" t="s">
        <v>6804</v>
      </c>
      <c r="S3996" s="76" t="s">
        <v>543</v>
      </c>
      <c r="T3996" s="76" t="s">
        <v>566</v>
      </c>
    </row>
    <row r="3997" spans="18:20" x14ac:dyDescent="0.25">
      <c r="R3997" s="76" t="s">
        <v>6805</v>
      </c>
      <c r="S3997" s="76" t="s">
        <v>543</v>
      </c>
      <c r="T3997" s="76" t="s">
        <v>566</v>
      </c>
    </row>
    <row r="3998" spans="18:20" x14ac:dyDescent="0.25">
      <c r="R3998" s="76" t="s">
        <v>6806</v>
      </c>
      <c r="S3998" s="76" t="s">
        <v>543</v>
      </c>
      <c r="T3998" s="76" t="s">
        <v>566</v>
      </c>
    </row>
    <row r="3999" spans="18:20" x14ac:dyDescent="0.25">
      <c r="R3999" s="76" t="s">
        <v>6807</v>
      </c>
      <c r="S3999" s="76" t="s">
        <v>543</v>
      </c>
      <c r="T3999" s="76" t="s">
        <v>566</v>
      </c>
    </row>
    <row r="4000" spans="18:20" x14ac:dyDescent="0.25">
      <c r="R4000" s="76" t="s">
        <v>6808</v>
      </c>
      <c r="S4000" s="76" t="s">
        <v>543</v>
      </c>
      <c r="T4000" s="76" t="s">
        <v>566</v>
      </c>
    </row>
    <row r="4001" spans="18:20" x14ac:dyDescent="0.25">
      <c r="R4001" s="76" t="s">
        <v>6809</v>
      </c>
      <c r="S4001" s="76" t="s">
        <v>543</v>
      </c>
      <c r="T4001" s="76" t="s">
        <v>566</v>
      </c>
    </row>
    <row r="4002" spans="18:20" x14ac:dyDescent="0.25">
      <c r="R4002" s="76" t="s">
        <v>6810</v>
      </c>
      <c r="S4002" s="76" t="s">
        <v>543</v>
      </c>
      <c r="T4002" s="76" t="s">
        <v>566</v>
      </c>
    </row>
    <row r="4003" spans="18:20" x14ac:dyDescent="0.25">
      <c r="R4003" s="76" t="s">
        <v>6811</v>
      </c>
      <c r="S4003" s="76" t="s">
        <v>543</v>
      </c>
      <c r="T4003" s="76" t="s">
        <v>566</v>
      </c>
    </row>
    <row r="4004" spans="18:20" x14ac:dyDescent="0.25">
      <c r="R4004" s="76" t="s">
        <v>6812</v>
      </c>
      <c r="S4004" s="76" t="s">
        <v>543</v>
      </c>
      <c r="T4004" s="76" t="s">
        <v>566</v>
      </c>
    </row>
    <row r="4005" spans="18:20" x14ac:dyDescent="0.25">
      <c r="R4005" s="76" t="s">
        <v>6813</v>
      </c>
      <c r="S4005" s="76" t="s">
        <v>543</v>
      </c>
      <c r="T4005" s="76" t="s">
        <v>566</v>
      </c>
    </row>
    <row r="4006" spans="18:20" x14ac:dyDescent="0.25">
      <c r="R4006" s="76" t="s">
        <v>6814</v>
      </c>
      <c r="S4006" s="76" t="s">
        <v>543</v>
      </c>
      <c r="T4006" s="76" t="s">
        <v>566</v>
      </c>
    </row>
    <row r="4007" spans="18:20" x14ac:dyDescent="0.25">
      <c r="R4007" s="76" t="s">
        <v>6815</v>
      </c>
      <c r="S4007" s="76" t="s">
        <v>543</v>
      </c>
      <c r="T4007" s="76" t="s">
        <v>566</v>
      </c>
    </row>
    <row r="4008" spans="18:20" x14ac:dyDescent="0.25">
      <c r="R4008" s="76" t="s">
        <v>6816</v>
      </c>
      <c r="S4008" s="76" t="s">
        <v>543</v>
      </c>
      <c r="T4008" s="76" t="s">
        <v>566</v>
      </c>
    </row>
    <row r="4009" spans="18:20" x14ac:dyDescent="0.25">
      <c r="R4009" s="76" t="s">
        <v>6817</v>
      </c>
      <c r="S4009" s="76" t="s">
        <v>543</v>
      </c>
      <c r="T4009" s="76" t="s">
        <v>566</v>
      </c>
    </row>
    <row r="4010" spans="18:20" x14ac:dyDescent="0.25">
      <c r="R4010" s="76" t="s">
        <v>6818</v>
      </c>
      <c r="S4010" s="76" t="s">
        <v>543</v>
      </c>
      <c r="T4010" s="76" t="s">
        <v>566</v>
      </c>
    </row>
    <row r="4011" spans="18:20" x14ac:dyDescent="0.25">
      <c r="R4011" s="76" t="s">
        <v>6819</v>
      </c>
      <c r="S4011" s="76" t="s">
        <v>543</v>
      </c>
      <c r="T4011" s="76" t="s">
        <v>566</v>
      </c>
    </row>
    <row r="4012" spans="18:20" x14ac:dyDescent="0.25">
      <c r="R4012" s="76" t="s">
        <v>6820</v>
      </c>
      <c r="S4012" s="76" t="s">
        <v>543</v>
      </c>
      <c r="T4012" s="76" t="s">
        <v>566</v>
      </c>
    </row>
    <row r="4013" spans="18:20" x14ac:dyDescent="0.25">
      <c r="R4013" s="76" t="s">
        <v>6821</v>
      </c>
      <c r="S4013" s="76" t="s">
        <v>543</v>
      </c>
      <c r="T4013" s="76" t="s">
        <v>566</v>
      </c>
    </row>
    <row r="4014" spans="18:20" x14ac:dyDescent="0.25">
      <c r="R4014" s="76" t="s">
        <v>6822</v>
      </c>
      <c r="S4014" s="76" t="s">
        <v>543</v>
      </c>
      <c r="T4014" s="76" t="s">
        <v>566</v>
      </c>
    </row>
    <row r="4015" spans="18:20" x14ac:dyDescent="0.25">
      <c r="R4015" s="76" t="s">
        <v>6823</v>
      </c>
      <c r="S4015" s="76" t="s">
        <v>543</v>
      </c>
      <c r="T4015" s="76" t="s">
        <v>566</v>
      </c>
    </row>
    <row r="4016" spans="18:20" x14ac:dyDescent="0.25">
      <c r="R4016" s="76" t="s">
        <v>6824</v>
      </c>
      <c r="S4016" s="76" t="s">
        <v>543</v>
      </c>
      <c r="T4016" s="76" t="s">
        <v>566</v>
      </c>
    </row>
    <row r="4017" spans="18:20" x14ac:dyDescent="0.25">
      <c r="R4017" s="76" t="s">
        <v>6825</v>
      </c>
      <c r="S4017" s="76" t="s">
        <v>543</v>
      </c>
      <c r="T4017" s="76" t="s">
        <v>566</v>
      </c>
    </row>
    <row r="4018" spans="18:20" x14ac:dyDescent="0.25">
      <c r="R4018" s="76" t="s">
        <v>6826</v>
      </c>
      <c r="S4018" s="76" t="s">
        <v>543</v>
      </c>
      <c r="T4018" s="76" t="s">
        <v>566</v>
      </c>
    </row>
    <row r="4019" spans="18:20" x14ac:dyDescent="0.25">
      <c r="R4019" s="76" t="s">
        <v>6827</v>
      </c>
      <c r="S4019" s="76" t="s">
        <v>543</v>
      </c>
      <c r="T4019" s="76" t="s">
        <v>566</v>
      </c>
    </row>
    <row r="4020" spans="18:20" x14ac:dyDescent="0.25">
      <c r="R4020" s="76" t="s">
        <v>6828</v>
      </c>
      <c r="S4020" s="76" t="s">
        <v>543</v>
      </c>
      <c r="T4020" s="76" t="s">
        <v>566</v>
      </c>
    </row>
    <row r="4021" spans="18:20" x14ac:dyDescent="0.25">
      <c r="R4021" s="76" t="s">
        <v>6829</v>
      </c>
      <c r="S4021" s="76" t="s">
        <v>543</v>
      </c>
      <c r="T4021" s="76" t="s">
        <v>566</v>
      </c>
    </row>
    <row r="4022" spans="18:20" x14ac:dyDescent="0.25">
      <c r="R4022" s="76" t="s">
        <v>6830</v>
      </c>
      <c r="S4022" s="76" t="s">
        <v>543</v>
      </c>
      <c r="T4022" s="76" t="s">
        <v>566</v>
      </c>
    </row>
    <row r="4023" spans="18:20" x14ac:dyDescent="0.25">
      <c r="R4023" s="76" t="s">
        <v>6831</v>
      </c>
      <c r="S4023" s="76" t="s">
        <v>543</v>
      </c>
      <c r="T4023" s="76" t="s">
        <v>566</v>
      </c>
    </row>
    <row r="4024" spans="18:20" x14ac:dyDescent="0.25">
      <c r="R4024" s="76" t="s">
        <v>6832</v>
      </c>
      <c r="S4024" s="76" t="s">
        <v>543</v>
      </c>
      <c r="T4024" s="76" t="s">
        <v>566</v>
      </c>
    </row>
    <row r="4025" spans="18:20" x14ac:dyDescent="0.25">
      <c r="R4025" s="76" t="s">
        <v>6833</v>
      </c>
      <c r="S4025" s="76" t="s">
        <v>543</v>
      </c>
      <c r="T4025" s="76" t="s">
        <v>566</v>
      </c>
    </row>
    <row r="4026" spans="18:20" x14ac:dyDescent="0.25">
      <c r="R4026" s="76" t="s">
        <v>6834</v>
      </c>
      <c r="S4026" s="76" t="s">
        <v>543</v>
      </c>
      <c r="T4026" s="76" t="s">
        <v>566</v>
      </c>
    </row>
    <row r="4027" spans="18:20" x14ac:dyDescent="0.25">
      <c r="R4027" s="76" t="s">
        <v>6835</v>
      </c>
      <c r="S4027" s="76" t="s">
        <v>543</v>
      </c>
      <c r="T4027" s="76" t="s">
        <v>566</v>
      </c>
    </row>
    <row r="4028" spans="18:20" x14ac:dyDescent="0.25">
      <c r="R4028" s="76" t="s">
        <v>6836</v>
      </c>
      <c r="S4028" s="76" t="s">
        <v>543</v>
      </c>
      <c r="T4028" s="76" t="s">
        <v>566</v>
      </c>
    </row>
    <row r="4029" spans="18:20" x14ac:dyDescent="0.25">
      <c r="R4029" s="76" t="s">
        <v>6837</v>
      </c>
      <c r="S4029" s="76" t="s">
        <v>543</v>
      </c>
      <c r="T4029" s="76" t="s">
        <v>566</v>
      </c>
    </row>
    <row r="4030" spans="18:20" x14ac:dyDescent="0.25">
      <c r="R4030" s="76" t="s">
        <v>6838</v>
      </c>
      <c r="S4030" s="76" t="s">
        <v>543</v>
      </c>
      <c r="T4030" s="76" t="s">
        <v>566</v>
      </c>
    </row>
    <row r="4031" spans="18:20" x14ac:dyDescent="0.25">
      <c r="R4031" s="76" t="s">
        <v>6839</v>
      </c>
      <c r="S4031" s="76" t="s">
        <v>543</v>
      </c>
      <c r="T4031" s="76" t="s">
        <v>566</v>
      </c>
    </row>
    <row r="4032" spans="18:20" x14ac:dyDescent="0.25">
      <c r="R4032" s="76" t="s">
        <v>6840</v>
      </c>
      <c r="S4032" s="76" t="s">
        <v>543</v>
      </c>
      <c r="T4032" s="76" t="s">
        <v>566</v>
      </c>
    </row>
    <row r="4033" spans="18:20" x14ac:dyDescent="0.25">
      <c r="R4033" s="76" t="s">
        <v>6841</v>
      </c>
      <c r="S4033" s="76" t="s">
        <v>543</v>
      </c>
      <c r="T4033" s="76" t="s">
        <v>566</v>
      </c>
    </row>
    <row r="4034" spans="18:20" x14ac:dyDescent="0.25">
      <c r="R4034" s="76" t="s">
        <v>6842</v>
      </c>
      <c r="S4034" s="76" t="s">
        <v>543</v>
      </c>
      <c r="T4034" s="76" t="s">
        <v>566</v>
      </c>
    </row>
    <row r="4035" spans="18:20" x14ac:dyDescent="0.25">
      <c r="R4035" s="76" t="s">
        <v>6843</v>
      </c>
      <c r="S4035" s="76" t="s">
        <v>543</v>
      </c>
      <c r="T4035" s="76" t="s">
        <v>566</v>
      </c>
    </row>
    <row r="4036" spans="18:20" x14ac:dyDescent="0.25">
      <c r="R4036" s="76" t="s">
        <v>6844</v>
      </c>
      <c r="S4036" s="76" t="s">
        <v>543</v>
      </c>
      <c r="T4036" s="76" t="s">
        <v>566</v>
      </c>
    </row>
    <row r="4037" spans="18:20" x14ac:dyDescent="0.25">
      <c r="R4037" s="76" t="s">
        <v>6845</v>
      </c>
      <c r="S4037" s="76" t="s">
        <v>543</v>
      </c>
      <c r="T4037" s="76" t="s">
        <v>566</v>
      </c>
    </row>
    <row r="4038" spans="18:20" x14ac:dyDescent="0.25">
      <c r="R4038" s="76" t="s">
        <v>6846</v>
      </c>
      <c r="S4038" s="76" t="s">
        <v>543</v>
      </c>
      <c r="T4038" s="76" t="s">
        <v>566</v>
      </c>
    </row>
    <row r="4039" spans="18:20" x14ac:dyDescent="0.25">
      <c r="R4039" s="76" t="s">
        <v>6847</v>
      </c>
      <c r="S4039" s="76" t="s">
        <v>543</v>
      </c>
      <c r="T4039" s="76" t="s">
        <v>566</v>
      </c>
    </row>
    <row r="4040" spans="18:20" x14ac:dyDescent="0.25">
      <c r="R4040" s="76" t="s">
        <v>6848</v>
      </c>
      <c r="S4040" s="76" t="s">
        <v>543</v>
      </c>
      <c r="T4040" s="76" t="s">
        <v>566</v>
      </c>
    </row>
    <row r="4041" spans="18:20" x14ac:dyDescent="0.25">
      <c r="R4041" s="76" t="s">
        <v>6849</v>
      </c>
      <c r="S4041" s="76" t="s">
        <v>543</v>
      </c>
      <c r="T4041" s="76" t="s">
        <v>566</v>
      </c>
    </row>
    <row r="4042" spans="18:20" x14ac:dyDescent="0.25">
      <c r="R4042" s="76" t="s">
        <v>6850</v>
      </c>
      <c r="S4042" s="76" t="s">
        <v>543</v>
      </c>
      <c r="T4042" s="76" t="s">
        <v>566</v>
      </c>
    </row>
    <row r="4043" spans="18:20" x14ac:dyDescent="0.25">
      <c r="R4043" s="76" t="s">
        <v>6851</v>
      </c>
      <c r="S4043" s="76" t="s">
        <v>543</v>
      </c>
      <c r="T4043" s="76" t="s">
        <v>566</v>
      </c>
    </row>
    <row r="4044" spans="18:20" x14ac:dyDescent="0.25">
      <c r="R4044" s="76" t="s">
        <v>6852</v>
      </c>
      <c r="S4044" s="76" t="s">
        <v>543</v>
      </c>
      <c r="T4044" s="76" t="s">
        <v>566</v>
      </c>
    </row>
    <row r="4045" spans="18:20" x14ac:dyDescent="0.25">
      <c r="R4045" s="76" t="s">
        <v>6853</v>
      </c>
      <c r="S4045" s="76" t="s">
        <v>543</v>
      </c>
      <c r="T4045" s="76" t="s">
        <v>566</v>
      </c>
    </row>
    <row r="4046" spans="18:20" x14ac:dyDescent="0.25">
      <c r="R4046" s="76" t="s">
        <v>6854</v>
      </c>
      <c r="S4046" s="76" t="s">
        <v>543</v>
      </c>
      <c r="T4046" s="76" t="s">
        <v>566</v>
      </c>
    </row>
    <row r="4047" spans="18:20" x14ac:dyDescent="0.25">
      <c r="R4047" s="76" t="s">
        <v>6855</v>
      </c>
      <c r="S4047" s="76" t="s">
        <v>543</v>
      </c>
      <c r="T4047" s="76" t="s">
        <v>566</v>
      </c>
    </row>
    <row r="4048" spans="18:20" x14ac:dyDescent="0.25">
      <c r="R4048" s="76" t="s">
        <v>6856</v>
      </c>
      <c r="S4048" s="76" t="s">
        <v>543</v>
      </c>
      <c r="T4048" s="76" t="s">
        <v>566</v>
      </c>
    </row>
    <row r="4049" spans="18:20" x14ac:dyDescent="0.25">
      <c r="R4049" s="76" t="s">
        <v>6857</v>
      </c>
      <c r="S4049" s="76" t="s">
        <v>543</v>
      </c>
      <c r="T4049" s="76" t="s">
        <v>566</v>
      </c>
    </row>
    <row r="4050" spans="18:20" x14ac:dyDescent="0.25">
      <c r="R4050" s="76" t="s">
        <v>6858</v>
      </c>
      <c r="S4050" s="76" t="s">
        <v>543</v>
      </c>
      <c r="T4050" s="76" t="s">
        <v>566</v>
      </c>
    </row>
    <row r="4051" spans="18:20" x14ac:dyDescent="0.25">
      <c r="R4051" s="76" t="s">
        <v>6859</v>
      </c>
      <c r="S4051" s="76" t="s">
        <v>543</v>
      </c>
      <c r="T4051" s="76" t="s">
        <v>566</v>
      </c>
    </row>
    <row r="4052" spans="18:20" x14ac:dyDescent="0.25">
      <c r="R4052" s="76" t="s">
        <v>6860</v>
      </c>
      <c r="S4052" s="76" t="s">
        <v>543</v>
      </c>
      <c r="T4052" s="76" t="s">
        <v>566</v>
      </c>
    </row>
    <row r="4053" spans="18:20" x14ac:dyDescent="0.25">
      <c r="R4053" s="76" t="s">
        <v>6861</v>
      </c>
      <c r="S4053" s="76" t="s">
        <v>543</v>
      </c>
      <c r="T4053" s="76" t="s">
        <v>566</v>
      </c>
    </row>
    <row r="4054" spans="18:20" x14ac:dyDescent="0.25">
      <c r="R4054" s="76" t="s">
        <v>6862</v>
      </c>
      <c r="S4054" s="76" t="s">
        <v>543</v>
      </c>
      <c r="T4054" s="76" t="s">
        <v>566</v>
      </c>
    </row>
    <row r="4055" spans="18:20" x14ac:dyDescent="0.25">
      <c r="R4055" s="76" t="s">
        <v>6863</v>
      </c>
      <c r="S4055" s="76" t="s">
        <v>543</v>
      </c>
      <c r="T4055" s="76" t="s">
        <v>566</v>
      </c>
    </row>
    <row r="4056" spans="18:20" x14ac:dyDescent="0.25">
      <c r="R4056" s="76" t="s">
        <v>6864</v>
      </c>
      <c r="S4056" s="76" t="s">
        <v>543</v>
      </c>
      <c r="T4056" s="76" t="s">
        <v>566</v>
      </c>
    </row>
    <row r="4057" spans="18:20" x14ac:dyDescent="0.25">
      <c r="R4057" s="76" t="s">
        <v>6865</v>
      </c>
      <c r="S4057" s="76" t="s">
        <v>543</v>
      </c>
      <c r="T4057" s="76" t="s">
        <v>566</v>
      </c>
    </row>
    <row r="4058" spans="18:20" x14ac:dyDescent="0.25">
      <c r="R4058" s="76" t="s">
        <v>6866</v>
      </c>
      <c r="S4058" s="76" t="s">
        <v>543</v>
      </c>
      <c r="T4058" s="76" t="s">
        <v>566</v>
      </c>
    </row>
    <row r="4059" spans="18:20" x14ac:dyDescent="0.25">
      <c r="R4059" s="76" t="s">
        <v>6867</v>
      </c>
      <c r="S4059" s="76" t="s">
        <v>543</v>
      </c>
      <c r="T4059" s="76" t="s">
        <v>566</v>
      </c>
    </row>
    <row r="4060" spans="18:20" x14ac:dyDescent="0.25">
      <c r="R4060" s="76" t="s">
        <v>6868</v>
      </c>
      <c r="S4060" s="76" t="s">
        <v>543</v>
      </c>
      <c r="T4060" s="76" t="s">
        <v>566</v>
      </c>
    </row>
    <row r="4061" spans="18:20" x14ac:dyDescent="0.25">
      <c r="R4061" s="76" t="s">
        <v>6869</v>
      </c>
      <c r="S4061" s="76" t="s">
        <v>543</v>
      </c>
      <c r="T4061" s="76" t="s">
        <v>566</v>
      </c>
    </row>
    <row r="4062" spans="18:20" x14ac:dyDescent="0.25">
      <c r="R4062" s="76" t="s">
        <v>6870</v>
      </c>
      <c r="S4062" s="76" t="s">
        <v>543</v>
      </c>
      <c r="T4062" s="76" t="s">
        <v>566</v>
      </c>
    </row>
    <row r="4063" spans="18:20" x14ac:dyDescent="0.25">
      <c r="R4063" s="76" t="s">
        <v>6871</v>
      </c>
      <c r="S4063" s="76" t="s">
        <v>543</v>
      </c>
      <c r="T4063" s="76" t="s">
        <v>566</v>
      </c>
    </row>
    <row r="4064" spans="18:20" x14ac:dyDescent="0.25">
      <c r="R4064" s="76" t="s">
        <v>6872</v>
      </c>
      <c r="S4064" s="76" t="s">
        <v>543</v>
      </c>
      <c r="T4064" s="76" t="s">
        <v>566</v>
      </c>
    </row>
    <row r="4065" spans="18:20" x14ac:dyDescent="0.25">
      <c r="R4065" s="76" t="s">
        <v>6873</v>
      </c>
      <c r="S4065" s="76" t="s">
        <v>543</v>
      </c>
      <c r="T4065" s="76" t="s">
        <v>566</v>
      </c>
    </row>
    <row r="4066" spans="18:20" x14ac:dyDescent="0.25">
      <c r="R4066" s="76" t="s">
        <v>6874</v>
      </c>
      <c r="S4066" s="76" t="s">
        <v>543</v>
      </c>
      <c r="T4066" s="76" t="s">
        <v>566</v>
      </c>
    </row>
    <row r="4067" spans="18:20" x14ac:dyDescent="0.25">
      <c r="R4067" s="76" t="s">
        <v>6875</v>
      </c>
      <c r="S4067" s="76" t="s">
        <v>543</v>
      </c>
      <c r="T4067" s="76" t="s">
        <v>566</v>
      </c>
    </row>
    <row r="4068" spans="18:20" x14ac:dyDescent="0.25">
      <c r="R4068" s="76" t="s">
        <v>6876</v>
      </c>
      <c r="S4068" s="76" t="s">
        <v>543</v>
      </c>
      <c r="T4068" s="76" t="s">
        <v>566</v>
      </c>
    </row>
    <row r="4069" spans="18:20" x14ac:dyDescent="0.25">
      <c r="R4069" s="76" t="s">
        <v>6877</v>
      </c>
      <c r="S4069" s="76" t="s">
        <v>543</v>
      </c>
      <c r="T4069" s="76" t="s">
        <v>566</v>
      </c>
    </row>
    <row r="4070" spans="18:20" x14ac:dyDescent="0.25">
      <c r="R4070" s="76" t="s">
        <v>6878</v>
      </c>
      <c r="S4070" s="76" t="s">
        <v>543</v>
      </c>
      <c r="T4070" s="76" t="s">
        <v>566</v>
      </c>
    </row>
    <row r="4071" spans="18:20" x14ac:dyDescent="0.25">
      <c r="R4071" s="76" t="s">
        <v>6879</v>
      </c>
      <c r="S4071" s="76" t="s">
        <v>543</v>
      </c>
      <c r="T4071" s="76" t="s">
        <v>566</v>
      </c>
    </row>
    <row r="4072" spans="18:20" x14ac:dyDescent="0.25">
      <c r="R4072" s="76" t="s">
        <v>6880</v>
      </c>
      <c r="S4072" s="76" t="s">
        <v>543</v>
      </c>
      <c r="T4072" s="76" t="s">
        <v>566</v>
      </c>
    </row>
    <row r="4073" spans="18:20" x14ac:dyDescent="0.25">
      <c r="R4073" s="76" t="s">
        <v>6881</v>
      </c>
      <c r="S4073" s="76" t="s">
        <v>543</v>
      </c>
      <c r="T4073" s="76" t="s">
        <v>566</v>
      </c>
    </row>
    <row r="4074" spans="18:20" x14ac:dyDescent="0.25">
      <c r="R4074" s="76" t="s">
        <v>6882</v>
      </c>
      <c r="S4074" s="76" t="s">
        <v>543</v>
      </c>
      <c r="T4074" s="76" t="s">
        <v>566</v>
      </c>
    </row>
    <row r="4075" spans="18:20" x14ac:dyDescent="0.25">
      <c r="R4075" s="76" t="s">
        <v>6883</v>
      </c>
      <c r="S4075" s="76" t="s">
        <v>543</v>
      </c>
      <c r="T4075" s="76" t="s">
        <v>566</v>
      </c>
    </row>
    <row r="4076" spans="18:20" x14ac:dyDescent="0.25">
      <c r="R4076" s="76" t="s">
        <v>6884</v>
      </c>
      <c r="S4076" s="76" t="s">
        <v>543</v>
      </c>
      <c r="T4076" s="76" t="s">
        <v>566</v>
      </c>
    </row>
    <row r="4077" spans="18:20" x14ac:dyDescent="0.25">
      <c r="R4077" s="76" t="s">
        <v>6885</v>
      </c>
      <c r="S4077" s="76" t="s">
        <v>543</v>
      </c>
      <c r="T4077" s="76" t="s">
        <v>566</v>
      </c>
    </row>
    <row r="4078" spans="18:20" x14ac:dyDescent="0.25">
      <c r="R4078" s="76" t="s">
        <v>6886</v>
      </c>
      <c r="S4078" s="76" t="s">
        <v>543</v>
      </c>
      <c r="T4078" s="76" t="s">
        <v>566</v>
      </c>
    </row>
    <row r="4079" spans="18:20" x14ac:dyDescent="0.25">
      <c r="R4079" s="76" t="s">
        <v>6887</v>
      </c>
      <c r="S4079" s="76" t="s">
        <v>543</v>
      </c>
      <c r="T4079" s="76" t="s">
        <v>566</v>
      </c>
    </row>
    <row r="4080" spans="18:20" x14ac:dyDescent="0.25">
      <c r="R4080" s="76" t="s">
        <v>6888</v>
      </c>
      <c r="S4080" s="76" t="s">
        <v>543</v>
      </c>
      <c r="T4080" s="76" t="s">
        <v>566</v>
      </c>
    </row>
    <row r="4081" spans="18:20" x14ac:dyDescent="0.25">
      <c r="R4081" s="76" t="s">
        <v>6889</v>
      </c>
      <c r="S4081" s="76" t="s">
        <v>543</v>
      </c>
      <c r="T4081" s="76" t="s">
        <v>566</v>
      </c>
    </row>
    <row r="4082" spans="18:20" x14ac:dyDescent="0.25">
      <c r="R4082" s="76" t="s">
        <v>6890</v>
      </c>
      <c r="S4082" s="76" t="s">
        <v>543</v>
      </c>
      <c r="T4082" s="76" t="s">
        <v>566</v>
      </c>
    </row>
    <row r="4083" spans="18:20" x14ac:dyDescent="0.25">
      <c r="R4083" s="76" t="s">
        <v>6891</v>
      </c>
      <c r="S4083" s="76" t="s">
        <v>543</v>
      </c>
      <c r="T4083" s="76" t="s">
        <v>566</v>
      </c>
    </row>
    <row r="4084" spans="18:20" x14ac:dyDescent="0.25">
      <c r="R4084" s="76" t="s">
        <v>6892</v>
      </c>
      <c r="S4084" s="76" t="s">
        <v>543</v>
      </c>
      <c r="T4084" s="76" t="s">
        <v>566</v>
      </c>
    </row>
    <row r="4085" spans="18:20" x14ac:dyDescent="0.25">
      <c r="R4085" s="76" t="s">
        <v>6893</v>
      </c>
      <c r="S4085" s="76" t="s">
        <v>543</v>
      </c>
      <c r="T4085" s="76" t="s">
        <v>566</v>
      </c>
    </row>
    <row r="4086" spans="18:20" x14ac:dyDescent="0.25">
      <c r="R4086" s="76" t="s">
        <v>6894</v>
      </c>
      <c r="S4086" s="76" t="s">
        <v>543</v>
      </c>
      <c r="T4086" s="76" t="s">
        <v>566</v>
      </c>
    </row>
    <row r="4087" spans="18:20" x14ac:dyDescent="0.25">
      <c r="R4087" s="76" t="s">
        <v>6895</v>
      </c>
      <c r="S4087" s="76" t="s">
        <v>543</v>
      </c>
      <c r="T4087" s="76" t="s">
        <v>566</v>
      </c>
    </row>
    <row r="4088" spans="18:20" x14ac:dyDescent="0.25">
      <c r="R4088" s="76" t="s">
        <v>6896</v>
      </c>
      <c r="S4088" s="76" t="s">
        <v>543</v>
      </c>
      <c r="T4088" s="76" t="s">
        <v>566</v>
      </c>
    </row>
    <row r="4089" spans="18:20" x14ac:dyDescent="0.25">
      <c r="R4089" s="76" t="s">
        <v>6897</v>
      </c>
      <c r="S4089" s="76" t="s">
        <v>543</v>
      </c>
      <c r="T4089" s="76" t="s">
        <v>566</v>
      </c>
    </row>
    <row r="4090" spans="18:20" x14ac:dyDescent="0.25">
      <c r="R4090" s="76" t="s">
        <v>6898</v>
      </c>
      <c r="S4090" s="76" t="s">
        <v>543</v>
      </c>
      <c r="T4090" s="76" t="s">
        <v>566</v>
      </c>
    </row>
    <row r="4091" spans="18:20" x14ac:dyDescent="0.25">
      <c r="R4091" s="76" t="s">
        <v>6899</v>
      </c>
      <c r="S4091" s="76" t="s">
        <v>543</v>
      </c>
      <c r="T4091" s="76" t="s">
        <v>566</v>
      </c>
    </row>
    <row r="4092" spans="18:20" x14ac:dyDescent="0.25">
      <c r="R4092" s="76" t="s">
        <v>6900</v>
      </c>
      <c r="S4092" s="76" t="s">
        <v>543</v>
      </c>
      <c r="T4092" s="76" t="s">
        <v>566</v>
      </c>
    </row>
    <row r="4093" spans="18:20" x14ac:dyDescent="0.25">
      <c r="R4093" s="76" t="s">
        <v>6901</v>
      </c>
      <c r="S4093" s="76" t="s">
        <v>543</v>
      </c>
      <c r="T4093" s="76" t="s">
        <v>566</v>
      </c>
    </row>
    <row r="4094" spans="18:20" x14ac:dyDescent="0.25">
      <c r="R4094" s="76" t="s">
        <v>6902</v>
      </c>
      <c r="S4094" s="76" t="s">
        <v>543</v>
      </c>
      <c r="T4094" s="76" t="s">
        <v>566</v>
      </c>
    </row>
    <row r="4095" spans="18:20" x14ac:dyDescent="0.25">
      <c r="R4095" s="76" t="s">
        <v>6903</v>
      </c>
      <c r="S4095" s="76" t="s">
        <v>543</v>
      </c>
      <c r="T4095" s="76" t="s">
        <v>566</v>
      </c>
    </row>
    <row r="4096" spans="18:20" x14ac:dyDescent="0.25">
      <c r="R4096" s="76" t="s">
        <v>6904</v>
      </c>
      <c r="S4096" s="76" t="s">
        <v>543</v>
      </c>
      <c r="T4096" s="76" t="s">
        <v>566</v>
      </c>
    </row>
    <row r="4097" spans="18:20" x14ac:dyDescent="0.25">
      <c r="R4097" s="76" t="s">
        <v>6905</v>
      </c>
      <c r="S4097" s="76" t="s">
        <v>543</v>
      </c>
      <c r="T4097" s="76" t="s">
        <v>566</v>
      </c>
    </row>
    <row r="4098" spans="18:20" x14ac:dyDescent="0.25">
      <c r="R4098" s="76" t="s">
        <v>6906</v>
      </c>
      <c r="S4098" s="76" t="s">
        <v>543</v>
      </c>
      <c r="T4098" s="76" t="s">
        <v>566</v>
      </c>
    </row>
    <row r="4099" spans="18:20" x14ac:dyDescent="0.25">
      <c r="R4099" s="76" t="s">
        <v>6907</v>
      </c>
      <c r="S4099" s="76" t="s">
        <v>543</v>
      </c>
      <c r="T4099" s="76" t="s">
        <v>566</v>
      </c>
    </row>
    <row r="4100" spans="18:20" x14ac:dyDescent="0.25">
      <c r="R4100" s="76" t="s">
        <v>6908</v>
      </c>
      <c r="S4100" s="76" t="s">
        <v>543</v>
      </c>
      <c r="T4100" s="76" t="s">
        <v>566</v>
      </c>
    </row>
    <row r="4101" spans="18:20" x14ac:dyDescent="0.25">
      <c r="R4101" s="76" t="s">
        <v>6909</v>
      </c>
      <c r="S4101" s="76" t="s">
        <v>543</v>
      </c>
      <c r="T4101" s="76" t="s">
        <v>566</v>
      </c>
    </row>
    <row r="4102" spans="18:20" x14ac:dyDescent="0.25">
      <c r="R4102" s="76" t="s">
        <v>6910</v>
      </c>
      <c r="S4102" s="76" t="s">
        <v>543</v>
      </c>
      <c r="T4102" s="76" t="s">
        <v>566</v>
      </c>
    </row>
    <row r="4103" spans="18:20" x14ac:dyDescent="0.25">
      <c r="R4103" s="76" t="s">
        <v>6911</v>
      </c>
      <c r="S4103" s="76" t="s">
        <v>543</v>
      </c>
      <c r="T4103" s="76" t="s">
        <v>566</v>
      </c>
    </row>
    <row r="4104" spans="18:20" x14ac:dyDescent="0.25">
      <c r="R4104" s="76" t="s">
        <v>6912</v>
      </c>
      <c r="S4104" s="76" t="s">
        <v>543</v>
      </c>
      <c r="T4104" s="76" t="s">
        <v>566</v>
      </c>
    </row>
    <row r="4105" spans="18:20" x14ac:dyDescent="0.25">
      <c r="R4105" s="76" t="s">
        <v>6913</v>
      </c>
      <c r="S4105" s="76" t="s">
        <v>543</v>
      </c>
      <c r="T4105" s="76" t="s">
        <v>566</v>
      </c>
    </row>
    <row r="4106" spans="18:20" x14ac:dyDescent="0.25">
      <c r="R4106" s="76" t="s">
        <v>6914</v>
      </c>
      <c r="S4106" s="76" t="s">
        <v>543</v>
      </c>
      <c r="T4106" s="76" t="s">
        <v>566</v>
      </c>
    </row>
    <row r="4107" spans="18:20" x14ac:dyDescent="0.25">
      <c r="R4107" s="76" t="s">
        <v>6915</v>
      </c>
      <c r="S4107" s="76" t="s">
        <v>543</v>
      </c>
      <c r="T4107" s="76" t="s">
        <v>566</v>
      </c>
    </row>
    <row r="4108" spans="18:20" x14ac:dyDescent="0.25">
      <c r="R4108" s="76" t="s">
        <v>6916</v>
      </c>
      <c r="S4108" s="76" t="s">
        <v>543</v>
      </c>
      <c r="T4108" s="76" t="s">
        <v>566</v>
      </c>
    </row>
    <row r="4109" spans="18:20" x14ac:dyDescent="0.25">
      <c r="R4109" s="76" t="s">
        <v>6917</v>
      </c>
      <c r="S4109" s="76" t="s">
        <v>543</v>
      </c>
      <c r="T4109" s="76" t="s">
        <v>566</v>
      </c>
    </row>
    <row r="4110" spans="18:20" x14ac:dyDescent="0.25">
      <c r="R4110" s="76" t="s">
        <v>6918</v>
      </c>
      <c r="S4110" s="76" t="s">
        <v>543</v>
      </c>
      <c r="T4110" s="76" t="s">
        <v>566</v>
      </c>
    </row>
    <row r="4111" spans="18:20" x14ac:dyDescent="0.25">
      <c r="R4111" s="76" t="s">
        <v>6919</v>
      </c>
      <c r="S4111" s="76" t="s">
        <v>543</v>
      </c>
      <c r="T4111" s="76" t="s">
        <v>566</v>
      </c>
    </row>
    <row r="4112" spans="18:20" x14ac:dyDescent="0.25">
      <c r="R4112" s="76" t="s">
        <v>6920</v>
      </c>
      <c r="S4112" s="76" t="s">
        <v>543</v>
      </c>
      <c r="T4112" s="76" t="s">
        <v>566</v>
      </c>
    </row>
    <row r="4113" spans="18:20" x14ac:dyDescent="0.25">
      <c r="R4113" s="76" t="s">
        <v>6921</v>
      </c>
      <c r="S4113" s="76" t="s">
        <v>543</v>
      </c>
      <c r="T4113" s="76" t="s">
        <v>566</v>
      </c>
    </row>
    <row r="4114" spans="18:20" x14ac:dyDescent="0.25">
      <c r="R4114" s="76" t="s">
        <v>6922</v>
      </c>
      <c r="S4114" s="76" t="s">
        <v>543</v>
      </c>
      <c r="T4114" s="76" t="s">
        <v>566</v>
      </c>
    </row>
    <row r="4115" spans="18:20" x14ac:dyDescent="0.25">
      <c r="R4115" s="76" t="s">
        <v>6923</v>
      </c>
      <c r="S4115" s="76" t="s">
        <v>543</v>
      </c>
      <c r="T4115" s="76" t="s">
        <v>566</v>
      </c>
    </row>
    <row r="4116" spans="18:20" x14ac:dyDescent="0.25">
      <c r="R4116" s="76" t="s">
        <v>6924</v>
      </c>
      <c r="S4116" s="76" t="s">
        <v>543</v>
      </c>
      <c r="T4116" s="76" t="s">
        <v>566</v>
      </c>
    </row>
    <row r="4117" spans="18:20" x14ac:dyDescent="0.25">
      <c r="R4117" s="76" t="s">
        <v>6925</v>
      </c>
      <c r="S4117" s="76" t="s">
        <v>543</v>
      </c>
      <c r="T4117" s="76" t="s">
        <v>566</v>
      </c>
    </row>
    <row r="4118" spans="18:20" x14ac:dyDescent="0.25">
      <c r="R4118" s="76" t="s">
        <v>6926</v>
      </c>
      <c r="S4118" s="76" t="s">
        <v>543</v>
      </c>
      <c r="T4118" s="76" t="s">
        <v>566</v>
      </c>
    </row>
    <row r="4119" spans="18:20" x14ac:dyDescent="0.25">
      <c r="R4119" s="76" t="s">
        <v>6927</v>
      </c>
      <c r="S4119" s="76" t="s">
        <v>543</v>
      </c>
      <c r="T4119" s="76" t="s">
        <v>566</v>
      </c>
    </row>
    <row r="4120" spans="18:20" x14ac:dyDescent="0.25">
      <c r="R4120" s="76" t="s">
        <v>6928</v>
      </c>
      <c r="S4120" s="76" t="s">
        <v>543</v>
      </c>
      <c r="T4120" s="76" t="s">
        <v>566</v>
      </c>
    </row>
    <row r="4121" spans="18:20" x14ac:dyDescent="0.25">
      <c r="R4121" s="76" t="s">
        <v>6929</v>
      </c>
      <c r="S4121" s="76" t="s">
        <v>543</v>
      </c>
      <c r="T4121" s="76" t="s">
        <v>566</v>
      </c>
    </row>
    <row r="4122" spans="18:20" x14ac:dyDescent="0.25">
      <c r="R4122" s="76" t="s">
        <v>6930</v>
      </c>
      <c r="S4122" s="76" t="s">
        <v>543</v>
      </c>
      <c r="T4122" s="76" t="s">
        <v>566</v>
      </c>
    </row>
    <row r="4123" spans="18:20" x14ac:dyDescent="0.25">
      <c r="R4123" s="76" t="s">
        <v>6931</v>
      </c>
      <c r="S4123" s="76" t="s">
        <v>543</v>
      </c>
      <c r="T4123" s="76" t="s">
        <v>566</v>
      </c>
    </row>
    <row r="4124" spans="18:20" x14ac:dyDescent="0.25">
      <c r="R4124" s="76" t="s">
        <v>6932</v>
      </c>
      <c r="S4124" s="76" t="s">
        <v>543</v>
      </c>
      <c r="T4124" s="76" t="s">
        <v>566</v>
      </c>
    </row>
    <row r="4125" spans="18:20" x14ac:dyDescent="0.25">
      <c r="R4125" s="76" t="s">
        <v>6933</v>
      </c>
      <c r="S4125" s="76" t="s">
        <v>543</v>
      </c>
      <c r="T4125" s="76" t="s">
        <v>566</v>
      </c>
    </row>
    <row r="4126" spans="18:20" x14ac:dyDescent="0.25">
      <c r="R4126" s="76" t="s">
        <v>6934</v>
      </c>
      <c r="S4126" s="76" t="s">
        <v>543</v>
      </c>
      <c r="T4126" s="76" t="s">
        <v>566</v>
      </c>
    </row>
    <row r="4127" spans="18:20" x14ac:dyDescent="0.25">
      <c r="R4127" s="76" t="s">
        <v>6935</v>
      </c>
      <c r="S4127" s="76" t="s">
        <v>543</v>
      </c>
      <c r="T4127" s="76" t="s">
        <v>566</v>
      </c>
    </row>
    <row r="4128" spans="18:20" x14ac:dyDescent="0.25">
      <c r="R4128" s="76" t="s">
        <v>6936</v>
      </c>
      <c r="S4128" s="76" t="s">
        <v>543</v>
      </c>
      <c r="T4128" s="76" t="s">
        <v>566</v>
      </c>
    </row>
    <row r="4129" spans="18:20" x14ac:dyDescent="0.25">
      <c r="R4129" s="76" t="s">
        <v>6937</v>
      </c>
      <c r="S4129" s="76" t="s">
        <v>543</v>
      </c>
      <c r="T4129" s="76" t="s">
        <v>566</v>
      </c>
    </row>
    <row r="4130" spans="18:20" x14ac:dyDescent="0.25">
      <c r="R4130" s="76" t="s">
        <v>6938</v>
      </c>
      <c r="S4130" s="76" t="s">
        <v>543</v>
      </c>
      <c r="T4130" s="76" t="s">
        <v>566</v>
      </c>
    </row>
    <row r="4131" spans="18:20" x14ac:dyDescent="0.25">
      <c r="R4131" s="76" t="s">
        <v>6939</v>
      </c>
      <c r="S4131" s="76" t="s">
        <v>543</v>
      </c>
      <c r="T4131" s="76" t="s">
        <v>566</v>
      </c>
    </row>
    <row r="4132" spans="18:20" x14ac:dyDescent="0.25">
      <c r="R4132" s="76" t="s">
        <v>6940</v>
      </c>
      <c r="S4132" s="76" t="s">
        <v>543</v>
      </c>
      <c r="T4132" s="76" t="s">
        <v>566</v>
      </c>
    </row>
    <row r="4133" spans="18:20" x14ac:dyDescent="0.25">
      <c r="R4133" s="76" t="s">
        <v>6941</v>
      </c>
      <c r="S4133" s="76" t="s">
        <v>543</v>
      </c>
      <c r="T4133" s="76" t="s">
        <v>566</v>
      </c>
    </row>
    <row r="4134" spans="18:20" x14ac:dyDescent="0.25">
      <c r="R4134" s="76" t="s">
        <v>6942</v>
      </c>
      <c r="S4134" s="76" t="s">
        <v>543</v>
      </c>
      <c r="T4134" s="76" t="s">
        <v>566</v>
      </c>
    </row>
    <row r="4135" spans="18:20" x14ac:dyDescent="0.25">
      <c r="R4135" s="76" t="s">
        <v>6943</v>
      </c>
      <c r="S4135" s="76" t="s">
        <v>543</v>
      </c>
      <c r="T4135" s="76" t="s">
        <v>566</v>
      </c>
    </row>
    <row r="4136" spans="18:20" x14ac:dyDescent="0.25">
      <c r="R4136" s="76" t="s">
        <v>6944</v>
      </c>
      <c r="S4136" s="76" t="s">
        <v>543</v>
      </c>
      <c r="T4136" s="76" t="s">
        <v>566</v>
      </c>
    </row>
    <row r="4137" spans="18:20" x14ac:dyDescent="0.25">
      <c r="R4137" s="76" t="s">
        <v>6945</v>
      </c>
      <c r="S4137" s="76" t="s">
        <v>543</v>
      </c>
      <c r="T4137" s="76" t="s">
        <v>566</v>
      </c>
    </row>
    <row r="4138" spans="18:20" x14ac:dyDescent="0.25">
      <c r="R4138" s="76" t="s">
        <v>6946</v>
      </c>
      <c r="S4138" s="76" t="s">
        <v>543</v>
      </c>
      <c r="T4138" s="76" t="s">
        <v>566</v>
      </c>
    </row>
    <row r="4139" spans="18:20" x14ac:dyDescent="0.25">
      <c r="R4139" s="76" t="s">
        <v>6947</v>
      </c>
      <c r="S4139" s="76" t="s">
        <v>543</v>
      </c>
      <c r="T4139" s="76" t="s">
        <v>566</v>
      </c>
    </row>
    <row r="4140" spans="18:20" x14ac:dyDescent="0.25">
      <c r="R4140" s="76" t="s">
        <v>6948</v>
      </c>
      <c r="S4140" s="76" t="s">
        <v>543</v>
      </c>
      <c r="T4140" s="76" t="s">
        <v>566</v>
      </c>
    </row>
    <row r="4141" spans="18:20" x14ac:dyDescent="0.25">
      <c r="R4141" s="76" t="s">
        <v>6949</v>
      </c>
      <c r="S4141" s="76" t="s">
        <v>543</v>
      </c>
      <c r="T4141" s="76" t="s">
        <v>566</v>
      </c>
    </row>
    <row r="4142" spans="18:20" x14ac:dyDescent="0.25">
      <c r="R4142" s="76" t="s">
        <v>6950</v>
      </c>
      <c r="S4142" s="76" t="s">
        <v>543</v>
      </c>
      <c r="T4142" s="76" t="s">
        <v>566</v>
      </c>
    </row>
    <row r="4143" spans="18:20" x14ac:dyDescent="0.25">
      <c r="R4143" s="76" t="s">
        <v>6951</v>
      </c>
      <c r="S4143" s="76" t="s">
        <v>543</v>
      </c>
      <c r="T4143" s="76" t="s">
        <v>566</v>
      </c>
    </row>
    <row r="4144" spans="18:20" x14ac:dyDescent="0.25">
      <c r="R4144" s="76" t="s">
        <v>6952</v>
      </c>
      <c r="S4144" s="76" t="s">
        <v>543</v>
      </c>
      <c r="T4144" s="76" t="s">
        <v>566</v>
      </c>
    </row>
    <row r="4145" spans="18:20" x14ac:dyDescent="0.25">
      <c r="R4145" s="76" t="s">
        <v>6953</v>
      </c>
      <c r="S4145" s="76" t="s">
        <v>543</v>
      </c>
      <c r="T4145" s="76" t="s">
        <v>566</v>
      </c>
    </row>
    <row r="4146" spans="18:20" x14ac:dyDescent="0.25">
      <c r="R4146" s="76" t="s">
        <v>6954</v>
      </c>
      <c r="S4146" s="76" t="s">
        <v>543</v>
      </c>
      <c r="T4146" s="76" t="s">
        <v>566</v>
      </c>
    </row>
    <row r="4147" spans="18:20" x14ac:dyDescent="0.25">
      <c r="R4147" s="76" t="s">
        <v>6955</v>
      </c>
      <c r="S4147" s="76" t="s">
        <v>543</v>
      </c>
      <c r="T4147" s="76" t="s">
        <v>566</v>
      </c>
    </row>
    <row r="4148" spans="18:20" x14ac:dyDescent="0.25">
      <c r="R4148" s="76" t="s">
        <v>6956</v>
      </c>
      <c r="S4148" s="76" t="s">
        <v>543</v>
      </c>
      <c r="T4148" s="76" t="s">
        <v>566</v>
      </c>
    </row>
    <row r="4149" spans="18:20" x14ac:dyDescent="0.25">
      <c r="R4149" s="76" t="s">
        <v>6957</v>
      </c>
      <c r="S4149" s="76" t="s">
        <v>543</v>
      </c>
      <c r="T4149" s="76" t="s">
        <v>566</v>
      </c>
    </row>
    <row r="4150" spans="18:20" x14ac:dyDescent="0.25">
      <c r="R4150" s="76" t="s">
        <v>6958</v>
      </c>
      <c r="S4150" s="76" t="s">
        <v>543</v>
      </c>
      <c r="T4150" s="76" t="s">
        <v>566</v>
      </c>
    </row>
    <row r="4151" spans="18:20" x14ac:dyDescent="0.25">
      <c r="R4151" s="76" t="s">
        <v>6959</v>
      </c>
      <c r="S4151" s="76" t="s">
        <v>543</v>
      </c>
      <c r="T4151" s="76" t="s">
        <v>566</v>
      </c>
    </row>
    <row r="4152" spans="18:20" x14ac:dyDescent="0.25">
      <c r="R4152" s="76" t="s">
        <v>6960</v>
      </c>
      <c r="S4152" s="76" t="s">
        <v>543</v>
      </c>
      <c r="T4152" s="76" t="s">
        <v>566</v>
      </c>
    </row>
    <row r="4153" spans="18:20" x14ac:dyDescent="0.25">
      <c r="R4153" s="76" t="s">
        <v>6961</v>
      </c>
      <c r="S4153" s="76" t="s">
        <v>543</v>
      </c>
      <c r="T4153" s="76" t="s">
        <v>566</v>
      </c>
    </row>
    <row r="4154" spans="18:20" x14ac:dyDescent="0.25">
      <c r="R4154" s="76" t="s">
        <v>6962</v>
      </c>
      <c r="S4154" s="76" t="s">
        <v>543</v>
      </c>
      <c r="T4154" s="76" t="s">
        <v>566</v>
      </c>
    </row>
    <row r="4155" spans="18:20" x14ac:dyDescent="0.25">
      <c r="R4155" s="76" t="s">
        <v>6963</v>
      </c>
      <c r="S4155" s="76" t="s">
        <v>543</v>
      </c>
      <c r="T4155" s="76" t="s">
        <v>566</v>
      </c>
    </row>
    <row r="4156" spans="18:20" x14ac:dyDescent="0.25">
      <c r="R4156" s="76" t="s">
        <v>6964</v>
      </c>
      <c r="S4156" s="76" t="s">
        <v>543</v>
      </c>
      <c r="T4156" s="76" t="s">
        <v>566</v>
      </c>
    </row>
    <row r="4157" spans="18:20" x14ac:dyDescent="0.25">
      <c r="R4157" s="76" t="s">
        <v>6965</v>
      </c>
      <c r="S4157" s="76" t="s">
        <v>543</v>
      </c>
      <c r="T4157" s="76" t="s">
        <v>566</v>
      </c>
    </row>
    <row r="4158" spans="18:20" x14ac:dyDescent="0.25">
      <c r="R4158" s="76" t="s">
        <v>6966</v>
      </c>
      <c r="S4158" s="76" t="s">
        <v>543</v>
      </c>
      <c r="T4158" s="76" t="s">
        <v>566</v>
      </c>
    </row>
    <row r="4159" spans="18:20" x14ac:dyDescent="0.25">
      <c r="R4159" s="76" t="s">
        <v>6967</v>
      </c>
      <c r="S4159" s="76" t="s">
        <v>543</v>
      </c>
      <c r="T4159" s="76" t="s">
        <v>566</v>
      </c>
    </row>
    <row r="4160" spans="18:20" x14ac:dyDescent="0.25">
      <c r="R4160" s="76" t="s">
        <v>6968</v>
      </c>
      <c r="S4160" s="76" t="s">
        <v>543</v>
      </c>
      <c r="T4160" s="76" t="s">
        <v>566</v>
      </c>
    </row>
    <row r="4161" spans="18:20" x14ac:dyDescent="0.25">
      <c r="R4161" s="76" t="s">
        <v>6969</v>
      </c>
      <c r="S4161" s="76" t="s">
        <v>543</v>
      </c>
      <c r="T4161" s="76" t="s">
        <v>566</v>
      </c>
    </row>
    <row r="4162" spans="18:20" x14ac:dyDescent="0.25">
      <c r="R4162" s="76" t="s">
        <v>6970</v>
      </c>
      <c r="S4162" s="76" t="s">
        <v>543</v>
      </c>
      <c r="T4162" s="76" t="s">
        <v>566</v>
      </c>
    </row>
    <row r="4163" spans="18:20" x14ac:dyDescent="0.25">
      <c r="R4163" s="76" t="s">
        <v>6971</v>
      </c>
      <c r="S4163" s="76" t="s">
        <v>543</v>
      </c>
      <c r="T4163" s="76" t="s">
        <v>566</v>
      </c>
    </row>
    <row r="4164" spans="18:20" x14ac:dyDescent="0.25">
      <c r="R4164" s="76" t="s">
        <v>6972</v>
      </c>
      <c r="S4164" s="76" t="s">
        <v>543</v>
      </c>
      <c r="T4164" s="76" t="s">
        <v>566</v>
      </c>
    </row>
    <row r="4165" spans="18:20" x14ac:dyDescent="0.25">
      <c r="R4165" s="76" t="s">
        <v>6973</v>
      </c>
      <c r="S4165" s="76" t="s">
        <v>543</v>
      </c>
      <c r="T4165" s="76" t="s">
        <v>566</v>
      </c>
    </row>
    <row r="4166" spans="18:20" x14ac:dyDescent="0.25">
      <c r="R4166" s="76" t="s">
        <v>6974</v>
      </c>
      <c r="S4166" s="76" t="s">
        <v>543</v>
      </c>
      <c r="T4166" s="76" t="s">
        <v>566</v>
      </c>
    </row>
    <row r="4167" spans="18:20" x14ac:dyDescent="0.25">
      <c r="R4167" s="76" t="s">
        <v>6975</v>
      </c>
      <c r="S4167" s="76" t="s">
        <v>543</v>
      </c>
      <c r="T4167" s="76" t="s">
        <v>566</v>
      </c>
    </row>
    <row r="4168" spans="18:20" x14ac:dyDescent="0.25">
      <c r="R4168" s="76" t="s">
        <v>6976</v>
      </c>
      <c r="S4168" s="76" t="s">
        <v>543</v>
      </c>
      <c r="T4168" s="76" t="s">
        <v>566</v>
      </c>
    </row>
    <row r="4169" spans="18:20" x14ac:dyDescent="0.25">
      <c r="R4169" s="76" t="s">
        <v>6977</v>
      </c>
      <c r="S4169" s="76" t="s">
        <v>543</v>
      </c>
      <c r="T4169" s="76" t="s">
        <v>566</v>
      </c>
    </row>
    <row r="4170" spans="18:20" x14ac:dyDescent="0.25">
      <c r="R4170" s="76" t="s">
        <v>6978</v>
      </c>
      <c r="S4170" s="76" t="s">
        <v>543</v>
      </c>
      <c r="T4170" s="76" t="s">
        <v>566</v>
      </c>
    </row>
    <row r="4171" spans="18:20" x14ac:dyDescent="0.25">
      <c r="R4171" s="76" t="s">
        <v>6979</v>
      </c>
      <c r="S4171" s="76" t="s">
        <v>543</v>
      </c>
      <c r="T4171" s="76" t="s">
        <v>566</v>
      </c>
    </row>
    <row r="4172" spans="18:20" x14ac:dyDescent="0.25">
      <c r="R4172" s="76" t="s">
        <v>6980</v>
      </c>
      <c r="S4172" s="76" t="s">
        <v>543</v>
      </c>
      <c r="T4172" s="76" t="s">
        <v>566</v>
      </c>
    </row>
    <row r="4173" spans="18:20" x14ac:dyDescent="0.25">
      <c r="R4173" s="76" t="s">
        <v>6981</v>
      </c>
      <c r="S4173" s="76" t="s">
        <v>543</v>
      </c>
      <c r="T4173" s="76" t="s">
        <v>566</v>
      </c>
    </row>
    <row r="4174" spans="18:20" x14ac:dyDescent="0.25">
      <c r="R4174" s="76" t="s">
        <v>6982</v>
      </c>
      <c r="S4174" s="76" t="s">
        <v>543</v>
      </c>
      <c r="T4174" s="76" t="s">
        <v>566</v>
      </c>
    </row>
    <row r="4175" spans="18:20" x14ac:dyDescent="0.25">
      <c r="R4175" s="76" t="s">
        <v>6983</v>
      </c>
      <c r="S4175" s="76" t="s">
        <v>543</v>
      </c>
      <c r="T4175" s="76" t="s">
        <v>566</v>
      </c>
    </row>
    <row r="4176" spans="18:20" x14ac:dyDescent="0.25">
      <c r="R4176" s="76" t="s">
        <v>6984</v>
      </c>
      <c r="S4176" s="76" t="s">
        <v>543</v>
      </c>
      <c r="T4176" s="76" t="s">
        <v>566</v>
      </c>
    </row>
    <row r="4177" spans="18:20" x14ac:dyDescent="0.25">
      <c r="R4177" s="76" t="s">
        <v>6985</v>
      </c>
      <c r="S4177" s="76" t="s">
        <v>543</v>
      </c>
      <c r="T4177" s="76" t="s">
        <v>566</v>
      </c>
    </row>
    <row r="4178" spans="18:20" x14ac:dyDescent="0.25">
      <c r="R4178" s="76" t="s">
        <v>6986</v>
      </c>
      <c r="S4178" s="76" t="s">
        <v>543</v>
      </c>
      <c r="T4178" s="76" t="s">
        <v>566</v>
      </c>
    </row>
    <row r="4179" spans="18:20" x14ac:dyDescent="0.25">
      <c r="R4179" s="76" t="s">
        <v>6987</v>
      </c>
      <c r="S4179" s="76" t="s">
        <v>543</v>
      </c>
      <c r="T4179" s="76" t="s">
        <v>566</v>
      </c>
    </row>
    <row r="4180" spans="18:20" x14ac:dyDescent="0.25">
      <c r="R4180" s="76" t="s">
        <v>6988</v>
      </c>
      <c r="S4180" s="76" t="s">
        <v>543</v>
      </c>
      <c r="T4180" s="76" t="s">
        <v>566</v>
      </c>
    </row>
    <row r="4181" spans="18:20" x14ac:dyDescent="0.25">
      <c r="R4181" s="76" t="s">
        <v>6989</v>
      </c>
      <c r="S4181" s="76" t="s">
        <v>543</v>
      </c>
      <c r="T4181" s="76" t="s">
        <v>566</v>
      </c>
    </row>
    <row r="4182" spans="18:20" x14ac:dyDescent="0.25">
      <c r="R4182" s="76" t="s">
        <v>6990</v>
      </c>
      <c r="S4182" s="76" t="s">
        <v>543</v>
      </c>
      <c r="T4182" s="76" t="s">
        <v>566</v>
      </c>
    </row>
    <row r="4183" spans="18:20" x14ac:dyDescent="0.25">
      <c r="R4183" s="76" t="s">
        <v>6991</v>
      </c>
      <c r="S4183" s="76" t="s">
        <v>543</v>
      </c>
      <c r="T4183" s="76" t="s">
        <v>566</v>
      </c>
    </row>
    <row r="4184" spans="18:20" x14ac:dyDescent="0.25">
      <c r="R4184" s="76" t="s">
        <v>6992</v>
      </c>
      <c r="S4184" s="76" t="s">
        <v>543</v>
      </c>
      <c r="T4184" s="76" t="s">
        <v>566</v>
      </c>
    </row>
    <row r="4185" spans="18:20" x14ac:dyDescent="0.25">
      <c r="R4185" s="76" t="s">
        <v>6993</v>
      </c>
      <c r="S4185" s="76" t="s">
        <v>543</v>
      </c>
      <c r="T4185" s="76" t="s">
        <v>566</v>
      </c>
    </row>
    <row r="4186" spans="18:20" x14ac:dyDescent="0.25">
      <c r="R4186" s="76" t="s">
        <v>6994</v>
      </c>
      <c r="S4186" s="76" t="s">
        <v>543</v>
      </c>
      <c r="T4186" s="76" t="s">
        <v>566</v>
      </c>
    </row>
    <row r="4187" spans="18:20" x14ac:dyDescent="0.25">
      <c r="R4187" s="76" t="s">
        <v>6995</v>
      </c>
      <c r="S4187" s="76" t="s">
        <v>543</v>
      </c>
      <c r="T4187" s="76" t="s">
        <v>566</v>
      </c>
    </row>
    <row r="4188" spans="18:20" x14ac:dyDescent="0.25">
      <c r="R4188" s="76" t="s">
        <v>6996</v>
      </c>
      <c r="S4188" s="76" t="s">
        <v>543</v>
      </c>
      <c r="T4188" s="76" t="s">
        <v>566</v>
      </c>
    </row>
    <row r="4189" spans="18:20" x14ac:dyDescent="0.25">
      <c r="R4189" s="76" t="s">
        <v>6997</v>
      </c>
      <c r="S4189" s="76" t="s">
        <v>543</v>
      </c>
      <c r="T4189" s="76" t="s">
        <v>566</v>
      </c>
    </row>
    <row r="4190" spans="18:20" x14ac:dyDescent="0.25">
      <c r="R4190" s="76" t="s">
        <v>6998</v>
      </c>
      <c r="S4190" s="76" t="s">
        <v>543</v>
      </c>
      <c r="T4190" s="76" t="s">
        <v>566</v>
      </c>
    </row>
    <row r="4191" spans="18:20" x14ac:dyDescent="0.25">
      <c r="R4191" s="76" t="s">
        <v>6999</v>
      </c>
      <c r="S4191" s="76" t="s">
        <v>543</v>
      </c>
      <c r="T4191" s="76" t="s">
        <v>566</v>
      </c>
    </row>
    <row r="4192" spans="18:20" x14ac:dyDescent="0.25">
      <c r="R4192" s="76" t="s">
        <v>7000</v>
      </c>
      <c r="S4192" s="76" t="s">
        <v>543</v>
      </c>
      <c r="T4192" s="76" t="s">
        <v>566</v>
      </c>
    </row>
    <row r="4193" spans="18:20" x14ac:dyDescent="0.25">
      <c r="R4193" s="76" t="s">
        <v>7001</v>
      </c>
      <c r="S4193" s="76" t="s">
        <v>543</v>
      </c>
      <c r="T4193" s="76" t="s">
        <v>566</v>
      </c>
    </row>
    <row r="4194" spans="18:20" x14ac:dyDescent="0.25">
      <c r="R4194" s="76" t="s">
        <v>7002</v>
      </c>
      <c r="S4194" s="76" t="s">
        <v>543</v>
      </c>
      <c r="T4194" s="76" t="s">
        <v>566</v>
      </c>
    </row>
    <row r="4195" spans="18:20" x14ac:dyDescent="0.25">
      <c r="R4195" s="76" t="s">
        <v>7003</v>
      </c>
      <c r="S4195" s="76" t="s">
        <v>543</v>
      </c>
      <c r="T4195" s="76" t="s">
        <v>566</v>
      </c>
    </row>
    <row r="4196" spans="18:20" x14ac:dyDescent="0.25">
      <c r="R4196" s="76" t="s">
        <v>7004</v>
      </c>
      <c r="S4196" s="76" t="s">
        <v>543</v>
      </c>
      <c r="T4196" s="76" t="s">
        <v>566</v>
      </c>
    </row>
    <row r="4197" spans="18:20" x14ac:dyDescent="0.25">
      <c r="R4197" s="76" t="s">
        <v>7005</v>
      </c>
      <c r="S4197" s="76" t="s">
        <v>543</v>
      </c>
      <c r="T4197" s="76" t="s">
        <v>566</v>
      </c>
    </row>
    <row r="4198" spans="18:20" x14ac:dyDescent="0.25">
      <c r="R4198" s="76" t="s">
        <v>7006</v>
      </c>
      <c r="S4198" s="76" t="s">
        <v>543</v>
      </c>
      <c r="T4198" s="76" t="s">
        <v>566</v>
      </c>
    </row>
    <row r="4199" spans="18:20" x14ac:dyDescent="0.25">
      <c r="R4199" s="76" t="s">
        <v>7007</v>
      </c>
      <c r="S4199" s="76" t="s">
        <v>543</v>
      </c>
      <c r="T4199" s="76" t="s">
        <v>566</v>
      </c>
    </row>
    <row r="4200" spans="18:20" x14ac:dyDescent="0.25">
      <c r="R4200" s="76" t="s">
        <v>7008</v>
      </c>
      <c r="S4200" s="76" t="s">
        <v>543</v>
      </c>
      <c r="T4200" s="76" t="s">
        <v>566</v>
      </c>
    </row>
    <row r="4201" spans="18:20" x14ac:dyDescent="0.25">
      <c r="R4201" s="76" t="s">
        <v>7009</v>
      </c>
      <c r="S4201" s="76" t="s">
        <v>543</v>
      </c>
      <c r="T4201" s="76" t="s">
        <v>566</v>
      </c>
    </row>
    <row r="4202" spans="18:20" x14ac:dyDescent="0.25">
      <c r="R4202" s="76" t="s">
        <v>7010</v>
      </c>
      <c r="S4202" s="76" t="s">
        <v>543</v>
      </c>
      <c r="T4202" s="76" t="s">
        <v>566</v>
      </c>
    </row>
    <row r="4203" spans="18:20" x14ac:dyDescent="0.25">
      <c r="R4203" s="76" t="s">
        <v>7011</v>
      </c>
      <c r="S4203" s="76" t="s">
        <v>543</v>
      </c>
      <c r="T4203" s="76" t="s">
        <v>566</v>
      </c>
    </row>
    <row r="4204" spans="18:20" x14ac:dyDescent="0.25">
      <c r="R4204" s="76" t="s">
        <v>7012</v>
      </c>
      <c r="S4204" s="76" t="s">
        <v>543</v>
      </c>
      <c r="T4204" s="76" t="s">
        <v>566</v>
      </c>
    </row>
    <row r="4205" spans="18:20" x14ac:dyDescent="0.25">
      <c r="R4205" s="76" t="s">
        <v>7013</v>
      </c>
      <c r="S4205" s="76" t="s">
        <v>543</v>
      </c>
      <c r="T4205" s="76" t="s">
        <v>566</v>
      </c>
    </row>
    <row r="4206" spans="18:20" x14ac:dyDescent="0.25">
      <c r="R4206" s="76" t="s">
        <v>7014</v>
      </c>
      <c r="S4206" s="76" t="s">
        <v>543</v>
      </c>
      <c r="T4206" s="76" t="s">
        <v>566</v>
      </c>
    </row>
    <row r="4207" spans="18:20" x14ac:dyDescent="0.25">
      <c r="R4207" s="76" t="s">
        <v>7015</v>
      </c>
      <c r="S4207" s="76" t="s">
        <v>543</v>
      </c>
      <c r="T4207" s="76" t="s">
        <v>566</v>
      </c>
    </row>
    <row r="4208" spans="18:20" x14ac:dyDescent="0.25">
      <c r="R4208" s="76" t="s">
        <v>7016</v>
      </c>
      <c r="S4208" s="76" t="s">
        <v>543</v>
      </c>
      <c r="T4208" s="76" t="s">
        <v>566</v>
      </c>
    </row>
    <row r="4209" spans="18:20" x14ac:dyDescent="0.25">
      <c r="R4209" s="76" t="s">
        <v>7017</v>
      </c>
      <c r="S4209" s="76" t="s">
        <v>543</v>
      </c>
      <c r="T4209" s="76" t="s">
        <v>566</v>
      </c>
    </row>
    <row r="4210" spans="18:20" x14ac:dyDescent="0.25">
      <c r="R4210" s="76" t="s">
        <v>7018</v>
      </c>
      <c r="S4210" s="76" t="s">
        <v>543</v>
      </c>
      <c r="T4210" s="76" t="s">
        <v>566</v>
      </c>
    </row>
    <row r="4211" spans="18:20" x14ac:dyDescent="0.25">
      <c r="R4211" s="76" t="s">
        <v>7019</v>
      </c>
      <c r="S4211" s="76" t="s">
        <v>543</v>
      </c>
      <c r="T4211" s="76" t="s">
        <v>566</v>
      </c>
    </row>
    <row r="4212" spans="18:20" x14ac:dyDescent="0.25">
      <c r="R4212" s="76" t="s">
        <v>7020</v>
      </c>
      <c r="S4212" s="76" t="s">
        <v>543</v>
      </c>
      <c r="T4212" s="76" t="s">
        <v>566</v>
      </c>
    </row>
    <row r="4213" spans="18:20" x14ac:dyDescent="0.25">
      <c r="R4213" s="76" t="s">
        <v>7021</v>
      </c>
      <c r="S4213" s="76" t="s">
        <v>543</v>
      </c>
      <c r="T4213" s="76" t="s">
        <v>566</v>
      </c>
    </row>
    <row r="4214" spans="18:20" x14ac:dyDescent="0.25">
      <c r="R4214" s="76" t="s">
        <v>7022</v>
      </c>
      <c r="S4214" s="76" t="s">
        <v>543</v>
      </c>
      <c r="T4214" s="76" t="s">
        <v>566</v>
      </c>
    </row>
    <row r="4215" spans="18:20" x14ac:dyDescent="0.25">
      <c r="R4215" s="76" t="s">
        <v>7023</v>
      </c>
      <c r="S4215" s="76" t="s">
        <v>543</v>
      </c>
      <c r="T4215" s="76" t="s">
        <v>566</v>
      </c>
    </row>
    <row r="4216" spans="18:20" x14ac:dyDescent="0.25">
      <c r="R4216" s="76" t="s">
        <v>7024</v>
      </c>
      <c r="S4216" s="76" t="s">
        <v>543</v>
      </c>
      <c r="T4216" s="76" t="s">
        <v>566</v>
      </c>
    </row>
    <row r="4217" spans="18:20" x14ac:dyDescent="0.25">
      <c r="R4217" s="76" t="s">
        <v>7025</v>
      </c>
      <c r="S4217" s="76" t="s">
        <v>543</v>
      </c>
      <c r="T4217" s="76" t="s">
        <v>566</v>
      </c>
    </row>
    <row r="4218" spans="18:20" x14ac:dyDescent="0.25">
      <c r="R4218" s="76" t="s">
        <v>7026</v>
      </c>
      <c r="S4218" s="76" t="s">
        <v>543</v>
      </c>
      <c r="T4218" s="76" t="s">
        <v>566</v>
      </c>
    </row>
    <row r="4219" spans="18:20" x14ac:dyDescent="0.25">
      <c r="R4219" s="76" t="s">
        <v>7027</v>
      </c>
      <c r="S4219" s="76" t="s">
        <v>543</v>
      </c>
      <c r="T4219" s="76" t="s">
        <v>566</v>
      </c>
    </row>
    <row r="4220" spans="18:20" x14ac:dyDescent="0.25">
      <c r="R4220" s="76" t="s">
        <v>7028</v>
      </c>
      <c r="S4220" s="76" t="s">
        <v>543</v>
      </c>
      <c r="T4220" s="76" t="s">
        <v>566</v>
      </c>
    </row>
    <row r="4221" spans="18:20" x14ac:dyDescent="0.25">
      <c r="R4221" s="76" t="s">
        <v>7029</v>
      </c>
      <c r="S4221" s="76" t="s">
        <v>543</v>
      </c>
      <c r="T4221" s="76" t="s">
        <v>566</v>
      </c>
    </row>
    <row r="4222" spans="18:20" x14ac:dyDescent="0.25">
      <c r="R4222" s="76" t="s">
        <v>7030</v>
      </c>
      <c r="S4222" s="76" t="s">
        <v>543</v>
      </c>
      <c r="T4222" s="76" t="s">
        <v>566</v>
      </c>
    </row>
    <row r="4223" spans="18:20" x14ac:dyDescent="0.25">
      <c r="R4223" s="76" t="s">
        <v>7031</v>
      </c>
      <c r="S4223" s="76" t="s">
        <v>543</v>
      </c>
      <c r="T4223" s="76" t="s">
        <v>566</v>
      </c>
    </row>
    <row r="4224" spans="18:20" x14ac:dyDescent="0.25">
      <c r="R4224" s="76" t="s">
        <v>7032</v>
      </c>
      <c r="S4224" s="76" t="s">
        <v>543</v>
      </c>
      <c r="T4224" s="76" t="s">
        <v>566</v>
      </c>
    </row>
    <row r="4225" spans="18:20" x14ac:dyDescent="0.25">
      <c r="R4225" s="76" t="s">
        <v>7033</v>
      </c>
      <c r="S4225" s="76" t="s">
        <v>543</v>
      </c>
      <c r="T4225" s="76" t="s">
        <v>566</v>
      </c>
    </row>
    <row r="4226" spans="18:20" x14ac:dyDescent="0.25">
      <c r="R4226" s="76" t="s">
        <v>7034</v>
      </c>
      <c r="S4226" s="76" t="s">
        <v>543</v>
      </c>
      <c r="T4226" s="76" t="s">
        <v>566</v>
      </c>
    </row>
    <row r="4227" spans="18:20" x14ac:dyDescent="0.25">
      <c r="R4227" s="76" t="s">
        <v>7035</v>
      </c>
      <c r="S4227" s="76" t="s">
        <v>543</v>
      </c>
      <c r="T4227" s="76" t="s">
        <v>566</v>
      </c>
    </row>
    <row r="4228" spans="18:20" x14ac:dyDescent="0.25">
      <c r="R4228" s="76" t="s">
        <v>7036</v>
      </c>
      <c r="S4228" s="76" t="s">
        <v>543</v>
      </c>
      <c r="T4228" s="76" t="s">
        <v>566</v>
      </c>
    </row>
    <row r="4229" spans="18:20" x14ac:dyDescent="0.25">
      <c r="R4229" s="76" t="s">
        <v>7037</v>
      </c>
      <c r="S4229" s="76" t="s">
        <v>543</v>
      </c>
      <c r="T4229" s="76" t="s">
        <v>566</v>
      </c>
    </row>
    <row r="4230" spans="18:20" x14ac:dyDescent="0.25">
      <c r="R4230" s="76" t="s">
        <v>7038</v>
      </c>
      <c r="S4230" s="76" t="s">
        <v>543</v>
      </c>
      <c r="T4230" s="76" t="s">
        <v>566</v>
      </c>
    </row>
    <row r="4231" spans="18:20" x14ac:dyDescent="0.25">
      <c r="R4231" s="76" t="s">
        <v>7039</v>
      </c>
      <c r="S4231" s="76" t="s">
        <v>543</v>
      </c>
      <c r="T4231" s="76" t="s">
        <v>566</v>
      </c>
    </row>
    <row r="4232" spans="18:20" x14ac:dyDescent="0.25">
      <c r="R4232" s="76" t="s">
        <v>7040</v>
      </c>
      <c r="S4232" s="76" t="s">
        <v>543</v>
      </c>
      <c r="T4232" s="76" t="s">
        <v>566</v>
      </c>
    </row>
    <row r="4233" spans="18:20" x14ac:dyDescent="0.25">
      <c r="R4233" s="76" t="s">
        <v>7041</v>
      </c>
      <c r="S4233" s="76" t="s">
        <v>543</v>
      </c>
      <c r="T4233" s="76" t="s">
        <v>566</v>
      </c>
    </row>
    <row r="4234" spans="18:20" x14ac:dyDescent="0.25">
      <c r="R4234" s="76" t="s">
        <v>7042</v>
      </c>
      <c r="S4234" s="76" t="s">
        <v>543</v>
      </c>
      <c r="T4234" s="76" t="s">
        <v>566</v>
      </c>
    </row>
    <row r="4235" spans="18:20" x14ac:dyDescent="0.25">
      <c r="R4235" s="76" t="s">
        <v>7043</v>
      </c>
      <c r="S4235" s="76" t="s">
        <v>543</v>
      </c>
      <c r="T4235" s="76" t="s">
        <v>566</v>
      </c>
    </row>
    <row r="4236" spans="18:20" x14ac:dyDescent="0.25">
      <c r="R4236" s="76" t="s">
        <v>7044</v>
      </c>
      <c r="S4236" s="76" t="s">
        <v>543</v>
      </c>
      <c r="T4236" s="76" t="s">
        <v>566</v>
      </c>
    </row>
    <row r="4237" spans="18:20" x14ac:dyDescent="0.25">
      <c r="R4237" s="76" t="s">
        <v>7045</v>
      </c>
      <c r="S4237" s="76" t="s">
        <v>543</v>
      </c>
      <c r="T4237" s="76" t="s">
        <v>566</v>
      </c>
    </row>
    <row r="4238" spans="18:20" x14ac:dyDescent="0.25">
      <c r="R4238" s="76" t="s">
        <v>7046</v>
      </c>
      <c r="S4238" s="76" t="s">
        <v>543</v>
      </c>
      <c r="T4238" s="76" t="s">
        <v>566</v>
      </c>
    </row>
    <row r="4239" spans="18:20" x14ac:dyDescent="0.25">
      <c r="R4239" s="76" t="s">
        <v>7047</v>
      </c>
      <c r="S4239" s="76" t="s">
        <v>543</v>
      </c>
      <c r="T4239" s="76" t="s">
        <v>566</v>
      </c>
    </row>
    <row r="4240" spans="18:20" x14ac:dyDescent="0.25">
      <c r="R4240" s="76" t="s">
        <v>7048</v>
      </c>
      <c r="S4240" s="76" t="s">
        <v>543</v>
      </c>
      <c r="T4240" s="76" t="s">
        <v>566</v>
      </c>
    </row>
    <row r="4241" spans="18:20" x14ac:dyDescent="0.25">
      <c r="R4241" s="76" t="s">
        <v>7049</v>
      </c>
      <c r="S4241" s="76" t="s">
        <v>543</v>
      </c>
      <c r="T4241" s="76" t="s">
        <v>566</v>
      </c>
    </row>
    <row r="4242" spans="18:20" x14ac:dyDescent="0.25">
      <c r="R4242" s="76" t="s">
        <v>7050</v>
      </c>
      <c r="S4242" s="76" t="s">
        <v>543</v>
      </c>
      <c r="T4242" s="76" t="s">
        <v>566</v>
      </c>
    </row>
    <row r="4243" spans="18:20" x14ac:dyDescent="0.25">
      <c r="R4243" s="76" t="s">
        <v>7051</v>
      </c>
      <c r="S4243" s="76" t="s">
        <v>543</v>
      </c>
      <c r="T4243" s="76" t="s">
        <v>566</v>
      </c>
    </row>
    <row r="4244" spans="18:20" x14ac:dyDescent="0.25">
      <c r="R4244" s="76" t="s">
        <v>7052</v>
      </c>
      <c r="S4244" s="76" t="s">
        <v>543</v>
      </c>
      <c r="T4244" s="76" t="s">
        <v>566</v>
      </c>
    </row>
    <row r="4245" spans="18:20" x14ac:dyDescent="0.25">
      <c r="R4245" s="76" t="s">
        <v>7053</v>
      </c>
      <c r="S4245" s="76" t="s">
        <v>543</v>
      </c>
      <c r="T4245" s="76" t="s">
        <v>566</v>
      </c>
    </row>
    <row r="4246" spans="18:20" x14ac:dyDescent="0.25">
      <c r="R4246" s="76" t="s">
        <v>7054</v>
      </c>
      <c r="S4246" s="76" t="s">
        <v>543</v>
      </c>
      <c r="T4246" s="76" t="s">
        <v>566</v>
      </c>
    </row>
    <row r="4247" spans="18:20" x14ac:dyDescent="0.25">
      <c r="R4247" s="76" t="s">
        <v>7055</v>
      </c>
      <c r="S4247" s="76" t="s">
        <v>543</v>
      </c>
      <c r="T4247" s="76" t="s">
        <v>566</v>
      </c>
    </row>
    <row r="4248" spans="18:20" x14ac:dyDescent="0.25">
      <c r="R4248" s="76" t="s">
        <v>7056</v>
      </c>
      <c r="S4248" s="76" t="s">
        <v>543</v>
      </c>
      <c r="T4248" s="76" t="s">
        <v>566</v>
      </c>
    </row>
    <row r="4249" spans="18:20" x14ac:dyDescent="0.25">
      <c r="R4249" s="76" t="s">
        <v>7057</v>
      </c>
      <c r="S4249" s="76" t="s">
        <v>543</v>
      </c>
      <c r="T4249" s="76" t="s">
        <v>566</v>
      </c>
    </row>
    <row r="4250" spans="18:20" x14ac:dyDescent="0.25">
      <c r="R4250" s="76" t="s">
        <v>7058</v>
      </c>
      <c r="S4250" s="76" t="s">
        <v>543</v>
      </c>
      <c r="T4250" s="76" t="s">
        <v>566</v>
      </c>
    </row>
    <row r="4251" spans="18:20" x14ac:dyDescent="0.25">
      <c r="R4251" s="76" t="s">
        <v>7059</v>
      </c>
      <c r="S4251" s="76" t="s">
        <v>543</v>
      </c>
      <c r="T4251" s="76" t="s">
        <v>566</v>
      </c>
    </row>
    <row r="4252" spans="18:20" x14ac:dyDescent="0.25">
      <c r="R4252" s="76" t="s">
        <v>7060</v>
      </c>
      <c r="S4252" s="76" t="s">
        <v>543</v>
      </c>
      <c r="T4252" s="76" t="s">
        <v>566</v>
      </c>
    </row>
    <row r="4253" spans="18:20" x14ac:dyDescent="0.25">
      <c r="R4253" s="76" t="s">
        <v>7061</v>
      </c>
      <c r="S4253" s="76" t="s">
        <v>543</v>
      </c>
      <c r="T4253" s="76" t="s">
        <v>566</v>
      </c>
    </row>
    <row r="4254" spans="18:20" x14ac:dyDescent="0.25">
      <c r="R4254" s="76" t="s">
        <v>7062</v>
      </c>
      <c r="S4254" s="76" t="s">
        <v>543</v>
      </c>
      <c r="T4254" s="76" t="s">
        <v>566</v>
      </c>
    </row>
    <row r="4255" spans="18:20" x14ac:dyDescent="0.25">
      <c r="R4255" s="76" t="s">
        <v>7063</v>
      </c>
      <c r="S4255" s="76" t="s">
        <v>543</v>
      </c>
      <c r="T4255" s="76" t="s">
        <v>566</v>
      </c>
    </row>
    <row r="4256" spans="18:20" x14ac:dyDescent="0.25">
      <c r="R4256" s="76" t="s">
        <v>7064</v>
      </c>
      <c r="S4256" s="76" t="s">
        <v>543</v>
      </c>
      <c r="T4256" s="76" t="s">
        <v>566</v>
      </c>
    </row>
    <row r="4257" spans="18:20" x14ac:dyDescent="0.25">
      <c r="R4257" s="76" t="s">
        <v>7065</v>
      </c>
      <c r="S4257" s="76" t="s">
        <v>543</v>
      </c>
      <c r="T4257" s="76" t="s">
        <v>566</v>
      </c>
    </row>
    <row r="4258" spans="18:20" x14ac:dyDescent="0.25">
      <c r="R4258" s="76" t="s">
        <v>7066</v>
      </c>
      <c r="S4258" s="76" t="s">
        <v>543</v>
      </c>
      <c r="T4258" s="76" t="s">
        <v>566</v>
      </c>
    </row>
    <row r="4259" spans="18:20" x14ac:dyDescent="0.25">
      <c r="R4259" s="76" t="s">
        <v>7067</v>
      </c>
      <c r="S4259" s="76" t="s">
        <v>543</v>
      </c>
      <c r="T4259" s="76" t="s">
        <v>566</v>
      </c>
    </row>
    <row r="4260" spans="18:20" x14ac:dyDescent="0.25">
      <c r="R4260" s="76" t="s">
        <v>7068</v>
      </c>
      <c r="S4260" s="76" t="s">
        <v>543</v>
      </c>
      <c r="T4260" s="76" t="s">
        <v>566</v>
      </c>
    </row>
    <row r="4261" spans="18:20" x14ac:dyDescent="0.25">
      <c r="R4261" s="76" t="s">
        <v>7069</v>
      </c>
      <c r="S4261" s="76" t="s">
        <v>543</v>
      </c>
      <c r="T4261" s="76" t="s">
        <v>566</v>
      </c>
    </row>
    <row r="4262" spans="18:20" x14ac:dyDescent="0.25">
      <c r="R4262" s="76" t="s">
        <v>7070</v>
      </c>
      <c r="S4262" s="76" t="s">
        <v>543</v>
      </c>
      <c r="T4262" s="76" t="s">
        <v>566</v>
      </c>
    </row>
    <row r="4263" spans="18:20" x14ac:dyDescent="0.25">
      <c r="R4263" s="76" t="s">
        <v>7071</v>
      </c>
      <c r="S4263" s="76" t="s">
        <v>543</v>
      </c>
      <c r="T4263" s="76" t="s">
        <v>566</v>
      </c>
    </row>
    <row r="4264" spans="18:20" x14ac:dyDescent="0.25">
      <c r="R4264" s="76" t="s">
        <v>7072</v>
      </c>
      <c r="S4264" s="76" t="s">
        <v>543</v>
      </c>
      <c r="T4264" s="76" t="s">
        <v>566</v>
      </c>
    </row>
    <row r="4265" spans="18:20" x14ac:dyDescent="0.25">
      <c r="R4265" s="76" t="s">
        <v>7073</v>
      </c>
      <c r="S4265" s="76" t="s">
        <v>543</v>
      </c>
      <c r="T4265" s="76" t="s">
        <v>566</v>
      </c>
    </row>
    <row r="4266" spans="18:20" x14ac:dyDescent="0.25">
      <c r="R4266" s="76" t="s">
        <v>7074</v>
      </c>
      <c r="S4266" s="76" t="s">
        <v>543</v>
      </c>
      <c r="T4266" s="76" t="s">
        <v>566</v>
      </c>
    </row>
    <row r="4267" spans="18:20" x14ac:dyDescent="0.25">
      <c r="R4267" s="76" t="s">
        <v>7075</v>
      </c>
      <c r="S4267" s="76" t="s">
        <v>543</v>
      </c>
      <c r="T4267" s="76" t="s">
        <v>566</v>
      </c>
    </row>
    <row r="4268" spans="18:20" x14ac:dyDescent="0.25">
      <c r="R4268" s="76" t="s">
        <v>7076</v>
      </c>
      <c r="S4268" s="76" t="s">
        <v>543</v>
      </c>
      <c r="T4268" s="76" t="s">
        <v>566</v>
      </c>
    </row>
    <row r="4269" spans="18:20" x14ac:dyDescent="0.25">
      <c r="R4269" s="76" t="s">
        <v>7077</v>
      </c>
      <c r="S4269" s="76" t="s">
        <v>543</v>
      </c>
      <c r="T4269" s="76" t="s">
        <v>566</v>
      </c>
    </row>
    <row r="4270" spans="18:20" x14ac:dyDescent="0.25">
      <c r="R4270" s="76" t="s">
        <v>7078</v>
      </c>
      <c r="S4270" s="76" t="s">
        <v>543</v>
      </c>
      <c r="T4270" s="76" t="s">
        <v>566</v>
      </c>
    </row>
    <row r="4271" spans="18:20" x14ac:dyDescent="0.25">
      <c r="R4271" s="76" t="s">
        <v>7079</v>
      </c>
      <c r="S4271" s="76" t="s">
        <v>543</v>
      </c>
      <c r="T4271" s="76" t="s">
        <v>566</v>
      </c>
    </row>
    <row r="4272" spans="18:20" x14ac:dyDescent="0.25">
      <c r="R4272" s="76" t="s">
        <v>7080</v>
      </c>
      <c r="S4272" s="76" t="s">
        <v>543</v>
      </c>
      <c r="T4272" s="76" t="s">
        <v>566</v>
      </c>
    </row>
    <row r="4273" spans="18:20" x14ac:dyDescent="0.25">
      <c r="R4273" s="76" t="s">
        <v>7081</v>
      </c>
      <c r="S4273" s="76" t="s">
        <v>543</v>
      </c>
      <c r="T4273" s="76" t="s">
        <v>566</v>
      </c>
    </row>
    <row r="4274" spans="18:20" x14ac:dyDescent="0.25">
      <c r="R4274" s="76" t="s">
        <v>7082</v>
      </c>
      <c r="S4274" s="76" t="s">
        <v>543</v>
      </c>
      <c r="T4274" s="76" t="s">
        <v>566</v>
      </c>
    </row>
    <row r="4275" spans="18:20" x14ac:dyDescent="0.25">
      <c r="R4275" s="76" t="s">
        <v>7083</v>
      </c>
      <c r="S4275" s="76" t="s">
        <v>543</v>
      </c>
      <c r="T4275" s="76" t="s">
        <v>566</v>
      </c>
    </row>
    <row r="4276" spans="18:20" x14ac:dyDescent="0.25">
      <c r="R4276" s="76" t="s">
        <v>7084</v>
      </c>
      <c r="S4276" s="76" t="s">
        <v>543</v>
      </c>
      <c r="T4276" s="76" t="s">
        <v>566</v>
      </c>
    </row>
    <row r="4277" spans="18:20" x14ac:dyDescent="0.25">
      <c r="R4277" s="76" t="s">
        <v>7085</v>
      </c>
      <c r="S4277" s="76" t="s">
        <v>543</v>
      </c>
      <c r="T4277" s="76" t="s">
        <v>566</v>
      </c>
    </row>
    <row r="4278" spans="18:20" x14ac:dyDescent="0.25">
      <c r="R4278" s="76" t="s">
        <v>7086</v>
      </c>
      <c r="S4278" s="76" t="s">
        <v>543</v>
      </c>
      <c r="T4278" s="76" t="s">
        <v>566</v>
      </c>
    </row>
    <row r="4279" spans="18:20" x14ac:dyDescent="0.25">
      <c r="R4279" s="76" t="s">
        <v>7087</v>
      </c>
      <c r="S4279" s="76" t="s">
        <v>543</v>
      </c>
      <c r="T4279" s="76" t="s">
        <v>566</v>
      </c>
    </row>
    <row r="4280" spans="18:20" x14ac:dyDescent="0.25">
      <c r="R4280" s="76" t="s">
        <v>7088</v>
      </c>
      <c r="S4280" s="76" t="s">
        <v>543</v>
      </c>
      <c r="T4280" s="76" t="s">
        <v>566</v>
      </c>
    </row>
    <row r="4281" spans="18:20" x14ac:dyDescent="0.25">
      <c r="R4281" s="76" t="s">
        <v>7089</v>
      </c>
      <c r="S4281" s="76" t="s">
        <v>543</v>
      </c>
      <c r="T4281" s="76" t="s">
        <v>566</v>
      </c>
    </row>
    <row r="4282" spans="18:20" x14ac:dyDescent="0.25">
      <c r="R4282" s="76" t="s">
        <v>7090</v>
      </c>
      <c r="S4282" s="76" t="s">
        <v>543</v>
      </c>
      <c r="T4282" s="76" t="s">
        <v>566</v>
      </c>
    </row>
    <row r="4283" spans="18:20" x14ac:dyDescent="0.25">
      <c r="R4283" s="76" t="s">
        <v>7091</v>
      </c>
      <c r="S4283" s="76" t="s">
        <v>543</v>
      </c>
      <c r="T4283" s="76" t="s">
        <v>566</v>
      </c>
    </row>
    <row r="4284" spans="18:20" x14ac:dyDescent="0.25">
      <c r="R4284" s="76" t="s">
        <v>7092</v>
      </c>
      <c r="S4284" s="76" t="s">
        <v>543</v>
      </c>
      <c r="T4284" s="76" t="s">
        <v>566</v>
      </c>
    </row>
    <row r="4285" spans="18:20" x14ac:dyDescent="0.25">
      <c r="R4285" s="76" t="s">
        <v>7093</v>
      </c>
      <c r="S4285" s="76" t="s">
        <v>543</v>
      </c>
      <c r="T4285" s="76" t="s">
        <v>566</v>
      </c>
    </row>
    <row r="4286" spans="18:20" x14ac:dyDescent="0.25">
      <c r="R4286" s="76" t="s">
        <v>7094</v>
      </c>
      <c r="S4286" s="76" t="s">
        <v>543</v>
      </c>
      <c r="T4286" s="76" t="s">
        <v>566</v>
      </c>
    </row>
    <row r="4287" spans="18:20" x14ac:dyDescent="0.25">
      <c r="R4287" s="76" t="s">
        <v>7095</v>
      </c>
      <c r="S4287" s="76" t="s">
        <v>543</v>
      </c>
      <c r="T4287" s="76" t="s">
        <v>566</v>
      </c>
    </row>
    <row r="4288" spans="18:20" x14ac:dyDescent="0.25">
      <c r="R4288" s="76" t="s">
        <v>7096</v>
      </c>
      <c r="S4288" s="76" t="s">
        <v>543</v>
      </c>
      <c r="T4288" s="76" t="s">
        <v>566</v>
      </c>
    </row>
    <row r="4289" spans="18:20" x14ac:dyDescent="0.25">
      <c r="R4289" s="76" t="s">
        <v>7097</v>
      </c>
      <c r="S4289" s="76" t="s">
        <v>543</v>
      </c>
      <c r="T4289" s="76" t="s">
        <v>566</v>
      </c>
    </row>
    <row r="4290" spans="18:20" x14ac:dyDescent="0.25">
      <c r="R4290" s="76" t="s">
        <v>7098</v>
      </c>
      <c r="S4290" s="76" t="s">
        <v>543</v>
      </c>
      <c r="T4290" s="76" t="s">
        <v>566</v>
      </c>
    </row>
    <row r="4291" spans="18:20" x14ac:dyDescent="0.25">
      <c r="R4291" s="76" t="s">
        <v>7099</v>
      </c>
      <c r="S4291" s="76" t="s">
        <v>543</v>
      </c>
      <c r="T4291" s="76" t="s">
        <v>566</v>
      </c>
    </row>
    <row r="4292" spans="18:20" x14ac:dyDescent="0.25">
      <c r="R4292" s="76" t="s">
        <v>7100</v>
      </c>
      <c r="S4292" s="76" t="s">
        <v>543</v>
      </c>
      <c r="T4292" s="76" t="s">
        <v>566</v>
      </c>
    </row>
    <row r="4293" spans="18:20" x14ac:dyDescent="0.25">
      <c r="R4293" s="76" t="s">
        <v>7101</v>
      </c>
      <c r="S4293" s="76" t="s">
        <v>543</v>
      </c>
      <c r="T4293" s="76" t="s">
        <v>566</v>
      </c>
    </row>
    <row r="4294" spans="18:20" x14ac:dyDescent="0.25">
      <c r="R4294" s="76" t="s">
        <v>7102</v>
      </c>
      <c r="S4294" s="76" t="s">
        <v>543</v>
      </c>
      <c r="T4294" s="76" t="s">
        <v>566</v>
      </c>
    </row>
    <row r="4295" spans="18:20" x14ac:dyDescent="0.25">
      <c r="R4295" s="76" t="s">
        <v>7103</v>
      </c>
      <c r="S4295" s="76" t="s">
        <v>543</v>
      </c>
      <c r="T4295" s="76" t="s">
        <v>566</v>
      </c>
    </row>
    <row r="4296" spans="18:20" x14ac:dyDescent="0.25">
      <c r="R4296" s="76" t="s">
        <v>7104</v>
      </c>
      <c r="S4296" s="76" t="s">
        <v>543</v>
      </c>
      <c r="T4296" s="76" t="s">
        <v>566</v>
      </c>
    </row>
    <row r="4297" spans="18:20" x14ac:dyDescent="0.25">
      <c r="R4297" s="76" t="s">
        <v>7105</v>
      </c>
      <c r="S4297" s="76" t="s">
        <v>543</v>
      </c>
      <c r="T4297" s="76" t="s">
        <v>566</v>
      </c>
    </row>
    <row r="4298" spans="18:20" x14ac:dyDescent="0.25">
      <c r="R4298" s="76" t="s">
        <v>7106</v>
      </c>
      <c r="S4298" s="76" t="s">
        <v>543</v>
      </c>
      <c r="T4298" s="76" t="s">
        <v>566</v>
      </c>
    </row>
    <row r="4299" spans="18:20" x14ac:dyDescent="0.25">
      <c r="R4299" s="76" t="s">
        <v>7107</v>
      </c>
      <c r="S4299" s="76" t="s">
        <v>543</v>
      </c>
      <c r="T4299" s="76" t="s">
        <v>566</v>
      </c>
    </row>
    <row r="4300" spans="18:20" x14ac:dyDescent="0.25">
      <c r="R4300" s="76" t="s">
        <v>7108</v>
      </c>
      <c r="S4300" s="76" t="s">
        <v>543</v>
      </c>
      <c r="T4300" s="76" t="s">
        <v>566</v>
      </c>
    </row>
    <row r="4301" spans="18:20" x14ac:dyDescent="0.25">
      <c r="R4301" s="76" t="s">
        <v>7109</v>
      </c>
      <c r="S4301" s="76" t="s">
        <v>543</v>
      </c>
      <c r="T4301" s="76" t="s">
        <v>566</v>
      </c>
    </row>
    <row r="4302" spans="18:20" x14ac:dyDescent="0.25">
      <c r="R4302" s="76" t="s">
        <v>7110</v>
      </c>
      <c r="S4302" s="76" t="s">
        <v>543</v>
      </c>
      <c r="T4302" s="76" t="s">
        <v>566</v>
      </c>
    </row>
    <row r="4303" spans="18:20" x14ac:dyDescent="0.25">
      <c r="R4303" s="76" t="s">
        <v>7111</v>
      </c>
      <c r="S4303" s="76" t="s">
        <v>543</v>
      </c>
      <c r="T4303" s="76" t="s">
        <v>566</v>
      </c>
    </row>
    <row r="4304" spans="18:20" x14ac:dyDescent="0.25">
      <c r="R4304" s="76" t="s">
        <v>7112</v>
      </c>
      <c r="S4304" s="76" t="s">
        <v>543</v>
      </c>
      <c r="T4304" s="76" t="s">
        <v>566</v>
      </c>
    </row>
    <row r="4305" spans="18:20" x14ac:dyDescent="0.25">
      <c r="R4305" s="76" t="s">
        <v>7113</v>
      </c>
      <c r="S4305" s="76" t="s">
        <v>543</v>
      </c>
      <c r="T4305" s="76" t="s">
        <v>566</v>
      </c>
    </row>
    <row r="4306" spans="18:20" x14ac:dyDescent="0.25">
      <c r="R4306" s="76" t="s">
        <v>7114</v>
      </c>
      <c r="S4306" s="76" t="s">
        <v>543</v>
      </c>
      <c r="T4306" s="76" t="s">
        <v>566</v>
      </c>
    </row>
    <row r="4307" spans="18:20" x14ac:dyDescent="0.25">
      <c r="R4307" s="76" t="s">
        <v>7115</v>
      </c>
      <c r="S4307" s="76" t="s">
        <v>543</v>
      </c>
      <c r="T4307" s="76" t="s">
        <v>566</v>
      </c>
    </row>
    <row r="4308" spans="18:20" x14ac:dyDescent="0.25">
      <c r="R4308" s="76" t="s">
        <v>7116</v>
      </c>
      <c r="S4308" s="76" t="s">
        <v>551</v>
      </c>
      <c r="T4308" s="76" t="s">
        <v>566</v>
      </c>
    </row>
    <row r="4309" spans="18:20" x14ac:dyDescent="0.25">
      <c r="R4309" s="76" t="s">
        <v>7117</v>
      </c>
      <c r="S4309" s="76" t="s">
        <v>551</v>
      </c>
      <c r="T4309" s="76" t="s">
        <v>566</v>
      </c>
    </row>
    <row r="4310" spans="18:20" x14ac:dyDescent="0.25">
      <c r="R4310" s="76" t="s">
        <v>7118</v>
      </c>
      <c r="S4310" s="76" t="s">
        <v>551</v>
      </c>
      <c r="T4310" s="76" t="s">
        <v>566</v>
      </c>
    </row>
    <row r="4311" spans="18:20" x14ac:dyDescent="0.25">
      <c r="R4311" s="76" t="s">
        <v>7119</v>
      </c>
      <c r="S4311" s="76" t="s">
        <v>551</v>
      </c>
      <c r="T4311" s="76" t="s">
        <v>566</v>
      </c>
    </row>
    <row r="4312" spans="18:20" x14ac:dyDescent="0.25">
      <c r="R4312" s="76" t="s">
        <v>7120</v>
      </c>
      <c r="S4312" s="76" t="s">
        <v>551</v>
      </c>
      <c r="T4312" s="76" t="s">
        <v>566</v>
      </c>
    </row>
    <row r="4313" spans="18:20" x14ac:dyDescent="0.25">
      <c r="R4313" s="76" t="s">
        <v>7121</v>
      </c>
      <c r="S4313" s="76" t="s">
        <v>551</v>
      </c>
      <c r="T4313" s="76" t="s">
        <v>566</v>
      </c>
    </row>
    <row r="4314" spans="18:20" x14ac:dyDescent="0.25">
      <c r="R4314" s="76" t="s">
        <v>7122</v>
      </c>
      <c r="S4314" s="76" t="s">
        <v>551</v>
      </c>
      <c r="T4314" s="76" t="s">
        <v>566</v>
      </c>
    </row>
    <row r="4315" spans="18:20" x14ac:dyDescent="0.25">
      <c r="R4315" s="76" t="s">
        <v>7123</v>
      </c>
      <c r="S4315" s="76" t="s">
        <v>551</v>
      </c>
      <c r="T4315" s="76" t="s">
        <v>566</v>
      </c>
    </row>
    <row r="4316" spans="18:20" x14ac:dyDescent="0.25">
      <c r="R4316" s="76" t="s">
        <v>7124</v>
      </c>
      <c r="S4316" s="76" t="s">
        <v>551</v>
      </c>
      <c r="T4316" s="76" t="s">
        <v>566</v>
      </c>
    </row>
    <row r="4317" spans="18:20" x14ac:dyDescent="0.25">
      <c r="R4317" s="76" t="s">
        <v>7125</v>
      </c>
      <c r="S4317" s="76" t="s">
        <v>551</v>
      </c>
      <c r="T4317" s="76" t="s">
        <v>566</v>
      </c>
    </row>
    <row r="4318" spans="18:20" x14ac:dyDescent="0.25">
      <c r="R4318" s="76" t="s">
        <v>7126</v>
      </c>
      <c r="S4318" s="76" t="s">
        <v>551</v>
      </c>
      <c r="T4318" s="76" t="s">
        <v>566</v>
      </c>
    </row>
    <row r="4319" spans="18:20" x14ac:dyDescent="0.25">
      <c r="R4319" s="76" t="s">
        <v>7127</v>
      </c>
      <c r="S4319" s="76" t="s">
        <v>551</v>
      </c>
      <c r="T4319" s="76" t="s">
        <v>566</v>
      </c>
    </row>
    <row r="4320" spans="18:20" x14ac:dyDescent="0.25">
      <c r="R4320" s="76" t="s">
        <v>7128</v>
      </c>
      <c r="S4320" s="76" t="s">
        <v>551</v>
      </c>
      <c r="T4320" s="76" t="s">
        <v>566</v>
      </c>
    </row>
    <row r="4321" spans="18:20" x14ac:dyDescent="0.25">
      <c r="R4321" s="76" t="s">
        <v>7129</v>
      </c>
      <c r="S4321" s="76" t="s">
        <v>551</v>
      </c>
      <c r="T4321" s="76" t="s">
        <v>566</v>
      </c>
    </row>
    <row r="4322" spans="18:20" x14ac:dyDescent="0.25">
      <c r="R4322" s="76" t="s">
        <v>7130</v>
      </c>
      <c r="S4322" s="76" t="s">
        <v>551</v>
      </c>
      <c r="T4322" s="76" t="s">
        <v>566</v>
      </c>
    </row>
    <row r="4323" spans="18:20" x14ac:dyDescent="0.25">
      <c r="R4323" s="76" t="s">
        <v>7131</v>
      </c>
      <c r="S4323" s="76" t="s">
        <v>551</v>
      </c>
      <c r="T4323" s="76" t="s">
        <v>566</v>
      </c>
    </row>
    <row r="4324" spans="18:20" x14ac:dyDescent="0.25">
      <c r="R4324" s="76" t="s">
        <v>7132</v>
      </c>
      <c r="S4324" s="76" t="s">
        <v>551</v>
      </c>
      <c r="T4324" s="76" t="s">
        <v>566</v>
      </c>
    </row>
    <row r="4325" spans="18:20" x14ac:dyDescent="0.25">
      <c r="R4325" s="76" t="s">
        <v>7133</v>
      </c>
      <c r="S4325" s="76" t="s">
        <v>551</v>
      </c>
      <c r="T4325" s="76" t="s">
        <v>566</v>
      </c>
    </row>
    <row r="4326" spans="18:20" x14ac:dyDescent="0.25">
      <c r="R4326" s="76" t="s">
        <v>7134</v>
      </c>
      <c r="S4326" s="76" t="s">
        <v>551</v>
      </c>
      <c r="T4326" s="76" t="s">
        <v>566</v>
      </c>
    </row>
    <row r="4327" spans="18:20" x14ac:dyDescent="0.25">
      <c r="R4327" s="76" t="s">
        <v>7135</v>
      </c>
      <c r="S4327" s="76" t="s">
        <v>551</v>
      </c>
      <c r="T4327" s="76" t="s">
        <v>566</v>
      </c>
    </row>
    <row r="4328" spans="18:20" x14ac:dyDescent="0.25">
      <c r="R4328" s="76" t="s">
        <v>7136</v>
      </c>
      <c r="S4328" s="76" t="s">
        <v>551</v>
      </c>
      <c r="T4328" s="76" t="s">
        <v>566</v>
      </c>
    </row>
    <row r="4329" spans="18:20" x14ac:dyDescent="0.25">
      <c r="R4329" s="76" t="s">
        <v>7137</v>
      </c>
      <c r="S4329" s="76" t="s">
        <v>551</v>
      </c>
      <c r="T4329" s="76" t="s">
        <v>566</v>
      </c>
    </row>
    <row r="4330" spans="18:20" x14ac:dyDescent="0.25">
      <c r="R4330" s="76" t="s">
        <v>7138</v>
      </c>
      <c r="S4330" s="76" t="s">
        <v>551</v>
      </c>
      <c r="T4330" s="76" t="s">
        <v>566</v>
      </c>
    </row>
    <row r="4331" spans="18:20" x14ac:dyDescent="0.25">
      <c r="R4331" s="76" t="s">
        <v>7139</v>
      </c>
      <c r="S4331" s="76" t="s">
        <v>551</v>
      </c>
      <c r="T4331" s="76" t="s">
        <v>566</v>
      </c>
    </row>
    <row r="4332" spans="18:20" x14ac:dyDescent="0.25">
      <c r="R4332" s="76" t="s">
        <v>7140</v>
      </c>
      <c r="S4332" s="76" t="s">
        <v>551</v>
      </c>
      <c r="T4332" s="76" t="s">
        <v>566</v>
      </c>
    </row>
    <row r="4333" spans="18:20" x14ac:dyDescent="0.25">
      <c r="R4333" s="76" t="s">
        <v>7141</v>
      </c>
      <c r="S4333" s="76" t="s">
        <v>551</v>
      </c>
      <c r="T4333" s="76" t="s">
        <v>566</v>
      </c>
    </row>
    <row r="4334" spans="18:20" x14ac:dyDescent="0.25">
      <c r="R4334" s="76" t="s">
        <v>7142</v>
      </c>
      <c r="S4334" s="76" t="s">
        <v>551</v>
      </c>
      <c r="T4334" s="76" t="s">
        <v>566</v>
      </c>
    </row>
    <row r="4335" spans="18:20" x14ac:dyDescent="0.25">
      <c r="R4335" s="76" t="s">
        <v>7143</v>
      </c>
      <c r="S4335" s="76" t="s">
        <v>551</v>
      </c>
      <c r="T4335" s="76" t="s">
        <v>566</v>
      </c>
    </row>
    <row r="4336" spans="18:20" x14ac:dyDescent="0.25">
      <c r="R4336" s="76" t="s">
        <v>7144</v>
      </c>
      <c r="S4336" s="76" t="s">
        <v>551</v>
      </c>
      <c r="T4336" s="76" t="s">
        <v>566</v>
      </c>
    </row>
    <row r="4337" spans="18:20" x14ac:dyDescent="0.25">
      <c r="R4337" s="76" t="s">
        <v>7145</v>
      </c>
      <c r="S4337" s="76" t="s">
        <v>551</v>
      </c>
      <c r="T4337" s="76" t="s">
        <v>566</v>
      </c>
    </row>
    <row r="4338" spans="18:20" x14ac:dyDescent="0.25">
      <c r="R4338" s="76" t="s">
        <v>7146</v>
      </c>
      <c r="S4338" s="76" t="s">
        <v>551</v>
      </c>
      <c r="T4338" s="76" t="s">
        <v>566</v>
      </c>
    </row>
    <row r="4339" spans="18:20" x14ac:dyDescent="0.25">
      <c r="R4339" s="76" t="s">
        <v>7147</v>
      </c>
      <c r="S4339" s="76" t="s">
        <v>551</v>
      </c>
      <c r="T4339" s="76" t="s">
        <v>566</v>
      </c>
    </row>
    <row r="4340" spans="18:20" x14ac:dyDescent="0.25">
      <c r="R4340" s="76" t="s">
        <v>7148</v>
      </c>
      <c r="S4340" s="76" t="s">
        <v>551</v>
      </c>
      <c r="T4340" s="76" t="s">
        <v>566</v>
      </c>
    </row>
    <row r="4341" spans="18:20" x14ac:dyDescent="0.25">
      <c r="R4341" s="76" t="s">
        <v>7149</v>
      </c>
      <c r="S4341" s="76" t="s">
        <v>551</v>
      </c>
      <c r="T4341" s="76" t="s">
        <v>566</v>
      </c>
    </row>
    <row r="4342" spans="18:20" x14ac:dyDescent="0.25">
      <c r="R4342" s="76" t="s">
        <v>7150</v>
      </c>
      <c r="S4342" s="76" t="s">
        <v>551</v>
      </c>
      <c r="T4342" s="76" t="s">
        <v>566</v>
      </c>
    </row>
    <row r="4343" spans="18:20" x14ac:dyDescent="0.25">
      <c r="R4343" s="76" t="s">
        <v>7151</v>
      </c>
      <c r="S4343" s="76" t="s">
        <v>551</v>
      </c>
      <c r="T4343" s="76" t="s">
        <v>566</v>
      </c>
    </row>
    <row r="4344" spans="18:20" x14ac:dyDescent="0.25">
      <c r="R4344" s="76" t="s">
        <v>7152</v>
      </c>
      <c r="S4344" s="76" t="s">
        <v>551</v>
      </c>
      <c r="T4344" s="76" t="s">
        <v>566</v>
      </c>
    </row>
    <row r="4345" spans="18:20" x14ac:dyDescent="0.25">
      <c r="R4345" s="76" t="s">
        <v>7153</v>
      </c>
      <c r="S4345" s="76" t="s">
        <v>551</v>
      </c>
      <c r="T4345" s="76" t="s">
        <v>566</v>
      </c>
    </row>
    <row r="4346" spans="18:20" x14ac:dyDescent="0.25">
      <c r="R4346" s="76" t="s">
        <v>7154</v>
      </c>
      <c r="S4346" s="76" t="s">
        <v>551</v>
      </c>
      <c r="T4346" s="76" t="s">
        <v>566</v>
      </c>
    </row>
    <row r="4347" spans="18:20" x14ac:dyDescent="0.25">
      <c r="R4347" s="76" t="s">
        <v>7155</v>
      </c>
      <c r="S4347" s="76" t="s">
        <v>551</v>
      </c>
      <c r="T4347" s="76" t="s">
        <v>566</v>
      </c>
    </row>
    <row r="4348" spans="18:20" x14ac:dyDescent="0.25">
      <c r="R4348" s="76" t="s">
        <v>7156</v>
      </c>
      <c r="S4348" s="76" t="s">
        <v>551</v>
      </c>
      <c r="T4348" s="76" t="s">
        <v>566</v>
      </c>
    </row>
    <row r="4349" spans="18:20" x14ac:dyDescent="0.25">
      <c r="R4349" s="76" t="s">
        <v>7157</v>
      </c>
      <c r="S4349" s="76" t="s">
        <v>551</v>
      </c>
      <c r="T4349" s="76" t="s">
        <v>566</v>
      </c>
    </row>
    <row r="4350" spans="18:20" x14ac:dyDescent="0.25">
      <c r="R4350" s="76" t="s">
        <v>7158</v>
      </c>
      <c r="S4350" s="76" t="s">
        <v>551</v>
      </c>
      <c r="T4350" s="76" t="s">
        <v>566</v>
      </c>
    </row>
    <row r="4351" spans="18:20" x14ac:dyDescent="0.25">
      <c r="R4351" s="76" t="s">
        <v>7159</v>
      </c>
      <c r="S4351" s="76" t="s">
        <v>551</v>
      </c>
      <c r="T4351" s="76" t="s">
        <v>566</v>
      </c>
    </row>
    <row r="4352" spans="18:20" x14ac:dyDescent="0.25">
      <c r="R4352" s="76" t="s">
        <v>7160</v>
      </c>
      <c r="S4352" s="76" t="s">
        <v>551</v>
      </c>
      <c r="T4352" s="76" t="s">
        <v>566</v>
      </c>
    </row>
    <row r="4353" spans="18:20" x14ac:dyDescent="0.25">
      <c r="R4353" s="76" t="s">
        <v>7161</v>
      </c>
      <c r="S4353" s="76" t="s">
        <v>551</v>
      </c>
      <c r="T4353" s="76" t="s">
        <v>566</v>
      </c>
    </row>
    <row r="4354" spans="18:20" x14ac:dyDescent="0.25">
      <c r="R4354" s="76" t="s">
        <v>7162</v>
      </c>
      <c r="S4354" s="76" t="s">
        <v>551</v>
      </c>
      <c r="T4354" s="76" t="s">
        <v>566</v>
      </c>
    </row>
    <row r="4355" spans="18:20" x14ac:dyDescent="0.25">
      <c r="R4355" s="76" t="s">
        <v>7163</v>
      </c>
      <c r="S4355" s="76" t="s">
        <v>551</v>
      </c>
      <c r="T4355" s="76" t="s">
        <v>566</v>
      </c>
    </row>
    <row r="4356" spans="18:20" x14ac:dyDescent="0.25">
      <c r="R4356" s="76" t="s">
        <v>7164</v>
      </c>
      <c r="S4356" s="76" t="s">
        <v>551</v>
      </c>
      <c r="T4356" s="76" t="s">
        <v>566</v>
      </c>
    </row>
    <row r="4357" spans="18:20" x14ac:dyDescent="0.25">
      <c r="R4357" s="76" t="s">
        <v>7165</v>
      </c>
      <c r="S4357" s="76" t="s">
        <v>551</v>
      </c>
      <c r="T4357" s="76" t="s">
        <v>566</v>
      </c>
    </row>
    <row r="4358" spans="18:20" x14ac:dyDescent="0.25">
      <c r="R4358" s="76" t="s">
        <v>7166</v>
      </c>
      <c r="S4358" s="76" t="s">
        <v>551</v>
      </c>
      <c r="T4358" s="76" t="s">
        <v>566</v>
      </c>
    </row>
    <row r="4359" spans="18:20" x14ac:dyDescent="0.25">
      <c r="R4359" s="76" t="s">
        <v>7167</v>
      </c>
      <c r="S4359" s="76" t="s">
        <v>551</v>
      </c>
      <c r="T4359" s="76" t="s">
        <v>566</v>
      </c>
    </row>
    <row r="4360" spans="18:20" x14ac:dyDescent="0.25">
      <c r="R4360" s="76" t="s">
        <v>7168</v>
      </c>
      <c r="S4360" s="76" t="s">
        <v>551</v>
      </c>
      <c r="T4360" s="76" t="s">
        <v>566</v>
      </c>
    </row>
    <row r="4361" spans="18:20" x14ac:dyDescent="0.25">
      <c r="R4361" s="76" t="s">
        <v>7169</v>
      </c>
      <c r="S4361" s="76" t="s">
        <v>551</v>
      </c>
      <c r="T4361" s="76" t="s">
        <v>566</v>
      </c>
    </row>
    <row r="4362" spans="18:20" x14ac:dyDescent="0.25">
      <c r="R4362" s="76" t="s">
        <v>7170</v>
      </c>
      <c r="S4362" s="76" t="s">
        <v>551</v>
      </c>
      <c r="T4362" s="76" t="s">
        <v>566</v>
      </c>
    </row>
    <row r="4363" spans="18:20" x14ac:dyDescent="0.25">
      <c r="R4363" s="76" t="s">
        <v>7171</v>
      </c>
      <c r="S4363" s="76" t="s">
        <v>551</v>
      </c>
      <c r="T4363" s="76" t="s">
        <v>566</v>
      </c>
    </row>
    <row r="4364" spans="18:20" x14ac:dyDescent="0.25">
      <c r="R4364" s="76" t="s">
        <v>7172</v>
      </c>
      <c r="S4364" s="76" t="s">
        <v>551</v>
      </c>
      <c r="T4364" s="76" t="s">
        <v>566</v>
      </c>
    </row>
    <row r="4365" spans="18:20" x14ac:dyDescent="0.25">
      <c r="R4365" s="76" t="s">
        <v>7173</v>
      </c>
      <c r="S4365" s="76" t="s">
        <v>551</v>
      </c>
      <c r="T4365" s="76" t="s">
        <v>566</v>
      </c>
    </row>
    <row r="4366" spans="18:20" x14ac:dyDescent="0.25">
      <c r="R4366" s="76" t="s">
        <v>7174</v>
      </c>
      <c r="S4366" s="76" t="s">
        <v>551</v>
      </c>
      <c r="T4366" s="76" t="s">
        <v>566</v>
      </c>
    </row>
    <row r="4367" spans="18:20" x14ac:dyDescent="0.25">
      <c r="R4367" s="76" t="s">
        <v>7175</v>
      </c>
      <c r="S4367" s="76" t="s">
        <v>551</v>
      </c>
      <c r="T4367" s="76" t="s">
        <v>566</v>
      </c>
    </row>
    <row r="4368" spans="18:20" x14ac:dyDescent="0.25">
      <c r="R4368" s="76" t="s">
        <v>7176</v>
      </c>
      <c r="S4368" s="76" t="s">
        <v>551</v>
      </c>
      <c r="T4368" s="76" t="s">
        <v>566</v>
      </c>
    </row>
    <row r="4369" spans="18:20" x14ac:dyDescent="0.25">
      <c r="R4369" s="76" t="s">
        <v>7177</v>
      </c>
      <c r="S4369" s="76" t="s">
        <v>551</v>
      </c>
      <c r="T4369" s="76" t="s">
        <v>566</v>
      </c>
    </row>
    <row r="4370" spans="18:20" x14ac:dyDescent="0.25">
      <c r="R4370" s="76" t="s">
        <v>7178</v>
      </c>
      <c r="S4370" s="76" t="s">
        <v>551</v>
      </c>
      <c r="T4370" s="76" t="s">
        <v>566</v>
      </c>
    </row>
    <row r="4371" spans="18:20" x14ac:dyDescent="0.25">
      <c r="R4371" s="76" t="s">
        <v>7179</v>
      </c>
      <c r="S4371" s="76" t="s">
        <v>551</v>
      </c>
      <c r="T4371" s="76" t="s">
        <v>566</v>
      </c>
    </row>
    <row r="4372" spans="18:20" x14ac:dyDescent="0.25">
      <c r="R4372" s="76" t="s">
        <v>7180</v>
      </c>
      <c r="S4372" s="76" t="s">
        <v>551</v>
      </c>
      <c r="T4372" s="76" t="s">
        <v>566</v>
      </c>
    </row>
    <row r="4373" spans="18:20" x14ac:dyDescent="0.25">
      <c r="R4373" s="76" t="s">
        <v>7181</v>
      </c>
      <c r="S4373" s="76" t="s">
        <v>551</v>
      </c>
      <c r="T4373" s="76" t="s">
        <v>566</v>
      </c>
    </row>
    <row r="4374" spans="18:20" x14ac:dyDescent="0.25">
      <c r="R4374" s="76" t="s">
        <v>7182</v>
      </c>
      <c r="S4374" s="76" t="s">
        <v>551</v>
      </c>
      <c r="T4374" s="76" t="s">
        <v>566</v>
      </c>
    </row>
    <row r="4375" spans="18:20" x14ac:dyDescent="0.25">
      <c r="R4375" s="76" t="s">
        <v>7183</v>
      </c>
      <c r="S4375" s="76" t="s">
        <v>551</v>
      </c>
      <c r="T4375" s="76" t="s">
        <v>566</v>
      </c>
    </row>
    <row r="4376" spans="18:20" x14ac:dyDescent="0.25">
      <c r="R4376" s="76" t="s">
        <v>7184</v>
      </c>
      <c r="S4376" s="76" t="s">
        <v>551</v>
      </c>
      <c r="T4376" s="76" t="s">
        <v>566</v>
      </c>
    </row>
    <row r="4377" spans="18:20" x14ac:dyDescent="0.25">
      <c r="R4377" s="76" t="s">
        <v>7185</v>
      </c>
      <c r="S4377" s="76" t="s">
        <v>551</v>
      </c>
      <c r="T4377" s="76" t="s">
        <v>566</v>
      </c>
    </row>
    <row r="4378" spans="18:20" x14ac:dyDescent="0.25">
      <c r="R4378" s="76" t="s">
        <v>7186</v>
      </c>
      <c r="S4378" s="76" t="s">
        <v>551</v>
      </c>
      <c r="T4378" s="76" t="s">
        <v>566</v>
      </c>
    </row>
    <row r="4379" spans="18:20" x14ac:dyDescent="0.25">
      <c r="R4379" s="76" t="s">
        <v>7187</v>
      </c>
      <c r="S4379" s="76" t="s">
        <v>551</v>
      </c>
      <c r="T4379" s="76" t="s">
        <v>566</v>
      </c>
    </row>
    <row r="4380" spans="18:20" x14ac:dyDescent="0.25">
      <c r="R4380" s="76" t="s">
        <v>7188</v>
      </c>
      <c r="S4380" s="76" t="s">
        <v>551</v>
      </c>
      <c r="T4380" s="76" t="s">
        <v>566</v>
      </c>
    </row>
    <row r="4381" spans="18:20" x14ac:dyDescent="0.25">
      <c r="R4381" s="76" t="s">
        <v>7189</v>
      </c>
      <c r="S4381" s="76" t="s">
        <v>551</v>
      </c>
      <c r="T4381" s="76" t="s">
        <v>566</v>
      </c>
    </row>
    <row r="4382" spans="18:20" x14ac:dyDescent="0.25">
      <c r="R4382" s="76" t="s">
        <v>7190</v>
      </c>
      <c r="S4382" s="76" t="s">
        <v>551</v>
      </c>
      <c r="T4382" s="76" t="s">
        <v>566</v>
      </c>
    </row>
    <row r="4383" spans="18:20" x14ac:dyDescent="0.25">
      <c r="R4383" s="76" t="s">
        <v>7191</v>
      </c>
      <c r="S4383" s="76" t="s">
        <v>551</v>
      </c>
      <c r="T4383" s="76" t="s">
        <v>566</v>
      </c>
    </row>
    <row r="4384" spans="18:20" x14ac:dyDescent="0.25">
      <c r="R4384" s="76" t="s">
        <v>7192</v>
      </c>
      <c r="S4384" s="76" t="s">
        <v>551</v>
      </c>
      <c r="T4384" s="76" t="s">
        <v>566</v>
      </c>
    </row>
    <row r="4385" spans="18:20" x14ac:dyDescent="0.25">
      <c r="R4385" s="76" t="s">
        <v>7193</v>
      </c>
      <c r="S4385" s="76" t="s">
        <v>551</v>
      </c>
      <c r="T4385" s="76" t="s">
        <v>566</v>
      </c>
    </row>
    <row r="4386" spans="18:20" x14ac:dyDescent="0.25">
      <c r="R4386" s="76" t="s">
        <v>7194</v>
      </c>
      <c r="S4386" s="76" t="s">
        <v>551</v>
      </c>
      <c r="T4386" s="76" t="s">
        <v>566</v>
      </c>
    </row>
    <row r="4387" spans="18:20" x14ac:dyDescent="0.25">
      <c r="R4387" s="76" t="s">
        <v>7195</v>
      </c>
      <c r="S4387" s="76" t="s">
        <v>551</v>
      </c>
      <c r="T4387" s="76" t="s">
        <v>566</v>
      </c>
    </row>
    <row r="4388" spans="18:20" x14ac:dyDescent="0.25">
      <c r="R4388" s="76" t="s">
        <v>7196</v>
      </c>
      <c r="S4388" s="76" t="s">
        <v>551</v>
      </c>
      <c r="T4388" s="76" t="s">
        <v>566</v>
      </c>
    </row>
    <row r="4389" spans="18:20" x14ac:dyDescent="0.25">
      <c r="R4389" s="76" t="s">
        <v>7197</v>
      </c>
      <c r="S4389" s="76" t="s">
        <v>551</v>
      </c>
      <c r="T4389" s="76" t="s">
        <v>566</v>
      </c>
    </row>
    <row r="4390" spans="18:20" x14ac:dyDescent="0.25">
      <c r="R4390" s="76" t="s">
        <v>7198</v>
      </c>
      <c r="S4390" s="76" t="s">
        <v>551</v>
      </c>
      <c r="T4390" s="76" t="s">
        <v>566</v>
      </c>
    </row>
    <row r="4391" spans="18:20" x14ac:dyDescent="0.25">
      <c r="R4391" s="76" t="s">
        <v>7199</v>
      </c>
      <c r="S4391" s="76" t="s">
        <v>551</v>
      </c>
      <c r="T4391" s="76" t="s">
        <v>566</v>
      </c>
    </row>
    <row r="4392" spans="18:20" x14ac:dyDescent="0.25">
      <c r="R4392" s="76" t="s">
        <v>7200</v>
      </c>
      <c r="S4392" s="76" t="s">
        <v>551</v>
      </c>
      <c r="T4392" s="76" t="s">
        <v>566</v>
      </c>
    </row>
    <row r="4393" spans="18:20" x14ac:dyDescent="0.25">
      <c r="R4393" s="76" t="s">
        <v>7201</v>
      </c>
      <c r="S4393" s="76" t="s">
        <v>551</v>
      </c>
      <c r="T4393" s="76" t="s">
        <v>566</v>
      </c>
    </row>
    <row r="4394" spans="18:20" x14ac:dyDescent="0.25">
      <c r="R4394" s="76" t="s">
        <v>7202</v>
      </c>
      <c r="S4394" s="76" t="s">
        <v>551</v>
      </c>
      <c r="T4394" s="76" t="s">
        <v>566</v>
      </c>
    </row>
    <row r="4395" spans="18:20" x14ac:dyDescent="0.25">
      <c r="R4395" s="76" t="s">
        <v>7203</v>
      </c>
      <c r="S4395" s="76" t="s">
        <v>551</v>
      </c>
      <c r="T4395" s="76" t="s">
        <v>566</v>
      </c>
    </row>
    <row r="4396" spans="18:20" x14ac:dyDescent="0.25">
      <c r="R4396" s="76" t="s">
        <v>7204</v>
      </c>
      <c r="S4396" s="76" t="s">
        <v>551</v>
      </c>
      <c r="T4396" s="76" t="s">
        <v>566</v>
      </c>
    </row>
    <row r="4397" spans="18:20" x14ac:dyDescent="0.25">
      <c r="R4397" s="76" t="s">
        <v>7205</v>
      </c>
      <c r="S4397" s="76" t="s">
        <v>551</v>
      </c>
      <c r="T4397" s="76" t="s">
        <v>566</v>
      </c>
    </row>
    <row r="4398" spans="18:20" x14ac:dyDescent="0.25">
      <c r="R4398" s="76" t="s">
        <v>7206</v>
      </c>
      <c r="S4398" s="76" t="s">
        <v>551</v>
      </c>
      <c r="T4398" s="76" t="s">
        <v>566</v>
      </c>
    </row>
    <row r="4399" spans="18:20" x14ac:dyDescent="0.25">
      <c r="R4399" s="76" t="s">
        <v>7207</v>
      </c>
      <c r="S4399" s="76" t="s">
        <v>551</v>
      </c>
      <c r="T4399" s="76" t="s">
        <v>566</v>
      </c>
    </row>
    <row r="4400" spans="18:20" x14ac:dyDescent="0.25">
      <c r="R4400" s="76" t="s">
        <v>7208</v>
      </c>
      <c r="S4400" s="76" t="s">
        <v>551</v>
      </c>
      <c r="T4400" s="76" t="s">
        <v>566</v>
      </c>
    </row>
    <row r="4401" spans="18:20" x14ac:dyDescent="0.25">
      <c r="R4401" s="76" t="s">
        <v>7209</v>
      </c>
      <c r="S4401" s="76" t="s">
        <v>551</v>
      </c>
      <c r="T4401" s="76" t="s">
        <v>566</v>
      </c>
    </row>
    <row r="4402" spans="18:20" x14ac:dyDescent="0.25">
      <c r="R4402" s="76" t="s">
        <v>7210</v>
      </c>
      <c r="S4402" s="76" t="s">
        <v>551</v>
      </c>
      <c r="T4402" s="76" t="s">
        <v>566</v>
      </c>
    </row>
    <row r="4403" spans="18:20" x14ac:dyDescent="0.25">
      <c r="R4403" s="76" t="s">
        <v>7211</v>
      </c>
      <c r="S4403" s="76" t="s">
        <v>551</v>
      </c>
      <c r="T4403" s="76" t="s">
        <v>566</v>
      </c>
    </row>
    <row r="4404" spans="18:20" x14ac:dyDescent="0.25">
      <c r="R4404" s="76" t="s">
        <v>7212</v>
      </c>
      <c r="S4404" s="76" t="s">
        <v>551</v>
      </c>
      <c r="T4404" s="76" t="s">
        <v>566</v>
      </c>
    </row>
    <row r="4405" spans="18:20" x14ac:dyDescent="0.25">
      <c r="R4405" s="76" t="s">
        <v>7213</v>
      </c>
      <c r="S4405" s="76" t="s">
        <v>551</v>
      </c>
      <c r="T4405" s="76" t="s">
        <v>566</v>
      </c>
    </row>
    <row r="4406" spans="18:20" x14ac:dyDescent="0.25">
      <c r="R4406" s="76" t="s">
        <v>7214</v>
      </c>
      <c r="S4406" s="76" t="s">
        <v>551</v>
      </c>
      <c r="T4406" s="76" t="s">
        <v>566</v>
      </c>
    </row>
    <row r="4407" spans="18:20" x14ac:dyDescent="0.25">
      <c r="R4407" s="76" t="s">
        <v>7215</v>
      </c>
      <c r="S4407" s="76" t="s">
        <v>551</v>
      </c>
      <c r="T4407" s="76" t="s">
        <v>566</v>
      </c>
    </row>
    <row r="4408" spans="18:20" x14ac:dyDescent="0.25">
      <c r="R4408" s="76" t="s">
        <v>7216</v>
      </c>
      <c r="S4408" s="76" t="s">
        <v>551</v>
      </c>
      <c r="T4408" s="76" t="s">
        <v>566</v>
      </c>
    </row>
    <row r="4409" spans="18:20" x14ac:dyDescent="0.25">
      <c r="R4409" s="76" t="s">
        <v>7217</v>
      </c>
      <c r="S4409" s="76" t="s">
        <v>551</v>
      </c>
      <c r="T4409" s="76" t="s">
        <v>566</v>
      </c>
    </row>
    <row r="4410" spans="18:20" x14ac:dyDescent="0.25">
      <c r="R4410" s="76" t="s">
        <v>7218</v>
      </c>
      <c r="S4410" s="76" t="s">
        <v>551</v>
      </c>
      <c r="T4410" s="76" t="s">
        <v>566</v>
      </c>
    </row>
    <row r="4411" spans="18:20" x14ac:dyDescent="0.25">
      <c r="R4411" s="76" t="s">
        <v>7219</v>
      </c>
      <c r="S4411" s="76" t="s">
        <v>551</v>
      </c>
      <c r="T4411" s="76" t="s">
        <v>566</v>
      </c>
    </row>
    <row r="4412" spans="18:20" x14ac:dyDescent="0.25">
      <c r="R4412" s="76" t="s">
        <v>7220</v>
      </c>
      <c r="S4412" s="76" t="s">
        <v>551</v>
      </c>
      <c r="T4412" s="76" t="s">
        <v>566</v>
      </c>
    </row>
    <row r="4413" spans="18:20" x14ac:dyDescent="0.25">
      <c r="R4413" s="76" t="s">
        <v>7221</v>
      </c>
      <c r="S4413" s="76" t="s">
        <v>551</v>
      </c>
      <c r="T4413" s="76" t="s">
        <v>566</v>
      </c>
    </row>
    <row r="4414" spans="18:20" x14ac:dyDescent="0.25">
      <c r="R4414" s="76" t="s">
        <v>7222</v>
      </c>
      <c r="S4414" s="76" t="s">
        <v>551</v>
      </c>
      <c r="T4414" s="76" t="s">
        <v>566</v>
      </c>
    </row>
    <row r="4415" spans="18:20" x14ac:dyDescent="0.25">
      <c r="R4415" s="76" t="s">
        <v>7223</v>
      </c>
      <c r="S4415" s="76" t="s">
        <v>551</v>
      </c>
      <c r="T4415" s="76" t="s">
        <v>566</v>
      </c>
    </row>
    <row r="4416" spans="18:20" x14ac:dyDescent="0.25">
      <c r="R4416" s="76" t="s">
        <v>7224</v>
      </c>
      <c r="S4416" s="76" t="s">
        <v>551</v>
      </c>
      <c r="T4416" s="76" t="s">
        <v>566</v>
      </c>
    </row>
    <row r="4417" spans="18:20" x14ac:dyDescent="0.25">
      <c r="R4417" s="76" t="s">
        <v>7225</v>
      </c>
      <c r="S4417" s="76" t="s">
        <v>551</v>
      </c>
      <c r="T4417" s="76" t="s">
        <v>566</v>
      </c>
    </row>
    <row r="4418" spans="18:20" x14ac:dyDescent="0.25">
      <c r="R4418" s="76" t="s">
        <v>7226</v>
      </c>
      <c r="S4418" s="76" t="s">
        <v>551</v>
      </c>
      <c r="T4418" s="76" t="s">
        <v>566</v>
      </c>
    </row>
    <row r="4419" spans="18:20" x14ac:dyDescent="0.25">
      <c r="R4419" s="76" t="s">
        <v>7227</v>
      </c>
      <c r="S4419" s="76" t="s">
        <v>551</v>
      </c>
      <c r="T4419" s="76" t="s">
        <v>566</v>
      </c>
    </row>
    <row r="4420" spans="18:20" x14ac:dyDescent="0.25">
      <c r="R4420" s="76" t="s">
        <v>7228</v>
      </c>
      <c r="S4420" s="76" t="s">
        <v>551</v>
      </c>
      <c r="T4420" s="76" t="s">
        <v>566</v>
      </c>
    </row>
    <row r="4421" spans="18:20" x14ac:dyDescent="0.25">
      <c r="R4421" s="76" t="s">
        <v>7229</v>
      </c>
      <c r="S4421" s="76" t="s">
        <v>551</v>
      </c>
      <c r="T4421" s="76" t="s">
        <v>566</v>
      </c>
    </row>
    <row r="4422" spans="18:20" x14ac:dyDescent="0.25">
      <c r="R4422" s="76" t="s">
        <v>7230</v>
      </c>
      <c r="S4422" s="76" t="s">
        <v>551</v>
      </c>
      <c r="T4422" s="76" t="s">
        <v>566</v>
      </c>
    </row>
    <row r="4423" spans="18:20" x14ac:dyDescent="0.25">
      <c r="R4423" s="76" t="s">
        <v>7231</v>
      </c>
      <c r="S4423" s="76" t="s">
        <v>551</v>
      </c>
      <c r="T4423" s="76" t="s">
        <v>566</v>
      </c>
    </row>
    <row r="4424" spans="18:20" x14ac:dyDescent="0.25">
      <c r="R4424" s="76" t="s">
        <v>7232</v>
      </c>
      <c r="S4424" s="76" t="s">
        <v>551</v>
      </c>
      <c r="T4424" s="76" t="s">
        <v>566</v>
      </c>
    </row>
    <row r="4425" spans="18:20" x14ac:dyDescent="0.25">
      <c r="R4425" s="76" t="s">
        <v>7233</v>
      </c>
      <c r="S4425" s="76" t="s">
        <v>551</v>
      </c>
      <c r="T4425" s="76" t="s">
        <v>566</v>
      </c>
    </row>
    <row r="4426" spans="18:20" x14ac:dyDescent="0.25">
      <c r="R4426" s="76" t="s">
        <v>7234</v>
      </c>
      <c r="S4426" s="76" t="s">
        <v>551</v>
      </c>
      <c r="T4426" s="76" t="s">
        <v>566</v>
      </c>
    </row>
    <row r="4427" spans="18:20" x14ac:dyDescent="0.25">
      <c r="R4427" s="76" t="s">
        <v>7235</v>
      </c>
      <c r="S4427" s="76" t="s">
        <v>551</v>
      </c>
      <c r="T4427" s="76" t="s">
        <v>566</v>
      </c>
    </row>
    <row r="4428" spans="18:20" x14ac:dyDescent="0.25">
      <c r="R4428" s="76" t="s">
        <v>7236</v>
      </c>
      <c r="S4428" s="76" t="s">
        <v>551</v>
      </c>
      <c r="T4428" s="76" t="s">
        <v>566</v>
      </c>
    </row>
    <row r="4429" spans="18:20" x14ac:dyDescent="0.25">
      <c r="R4429" s="76" t="s">
        <v>7237</v>
      </c>
      <c r="S4429" s="76" t="s">
        <v>551</v>
      </c>
      <c r="T4429" s="76" t="s">
        <v>566</v>
      </c>
    </row>
    <row r="4430" spans="18:20" x14ac:dyDescent="0.25">
      <c r="R4430" s="76" t="s">
        <v>7238</v>
      </c>
      <c r="S4430" s="76" t="s">
        <v>551</v>
      </c>
      <c r="T4430" s="76" t="s">
        <v>566</v>
      </c>
    </row>
    <row r="4431" spans="18:20" x14ac:dyDescent="0.25">
      <c r="R4431" s="76" t="s">
        <v>7239</v>
      </c>
      <c r="S4431" s="76" t="s">
        <v>551</v>
      </c>
      <c r="T4431" s="76" t="s">
        <v>566</v>
      </c>
    </row>
    <row r="4432" spans="18:20" x14ac:dyDescent="0.25">
      <c r="R4432" s="76" t="s">
        <v>7240</v>
      </c>
      <c r="S4432" s="76" t="s">
        <v>551</v>
      </c>
      <c r="T4432" s="76" t="s">
        <v>566</v>
      </c>
    </row>
    <row r="4433" spans="18:20" x14ac:dyDescent="0.25">
      <c r="R4433" s="76" t="s">
        <v>7241</v>
      </c>
      <c r="S4433" s="76" t="s">
        <v>551</v>
      </c>
      <c r="T4433" s="76" t="s">
        <v>566</v>
      </c>
    </row>
    <row r="4434" spans="18:20" x14ac:dyDescent="0.25">
      <c r="R4434" s="76" t="s">
        <v>7242</v>
      </c>
      <c r="S4434" s="76" t="s">
        <v>551</v>
      </c>
      <c r="T4434" s="76" t="s">
        <v>566</v>
      </c>
    </row>
    <row r="4435" spans="18:20" x14ac:dyDescent="0.25">
      <c r="R4435" s="76" t="s">
        <v>7243</v>
      </c>
      <c r="S4435" s="76" t="s">
        <v>551</v>
      </c>
      <c r="T4435" s="76" t="s">
        <v>566</v>
      </c>
    </row>
    <row r="4436" spans="18:20" x14ac:dyDescent="0.25">
      <c r="R4436" s="76" t="s">
        <v>7244</v>
      </c>
      <c r="S4436" s="76" t="s">
        <v>551</v>
      </c>
      <c r="T4436" s="76" t="s">
        <v>566</v>
      </c>
    </row>
    <row r="4437" spans="18:20" x14ac:dyDescent="0.25">
      <c r="R4437" s="76" t="s">
        <v>7245</v>
      </c>
      <c r="S4437" s="76" t="s">
        <v>551</v>
      </c>
      <c r="T4437" s="76" t="s">
        <v>566</v>
      </c>
    </row>
    <row r="4438" spans="18:20" x14ac:dyDescent="0.25">
      <c r="R4438" s="76" t="s">
        <v>7246</v>
      </c>
      <c r="S4438" s="76" t="s">
        <v>551</v>
      </c>
      <c r="T4438" s="76" t="s">
        <v>566</v>
      </c>
    </row>
    <row r="4439" spans="18:20" x14ac:dyDescent="0.25">
      <c r="R4439" s="76" t="s">
        <v>7247</v>
      </c>
      <c r="S4439" s="76" t="s">
        <v>551</v>
      </c>
      <c r="T4439" s="76" t="s">
        <v>566</v>
      </c>
    </row>
    <row r="4440" spans="18:20" x14ac:dyDescent="0.25">
      <c r="R4440" s="76" t="s">
        <v>7248</v>
      </c>
      <c r="S4440" s="76" t="s">
        <v>551</v>
      </c>
      <c r="T4440" s="76" t="s">
        <v>566</v>
      </c>
    </row>
    <row r="4441" spans="18:20" x14ac:dyDescent="0.25">
      <c r="R4441" s="76" t="s">
        <v>7249</v>
      </c>
      <c r="S4441" s="76" t="s">
        <v>551</v>
      </c>
      <c r="T4441" s="76" t="s">
        <v>566</v>
      </c>
    </row>
    <row r="4442" spans="18:20" x14ac:dyDescent="0.25">
      <c r="R4442" s="76" t="s">
        <v>7250</v>
      </c>
      <c r="S4442" s="76" t="s">
        <v>551</v>
      </c>
      <c r="T4442" s="76" t="s">
        <v>566</v>
      </c>
    </row>
    <row r="4443" spans="18:20" x14ac:dyDescent="0.25">
      <c r="R4443" s="76" t="s">
        <v>7251</v>
      </c>
      <c r="S4443" s="76" t="s">
        <v>551</v>
      </c>
      <c r="T4443" s="76" t="s">
        <v>566</v>
      </c>
    </row>
    <row r="4444" spans="18:20" x14ac:dyDescent="0.25">
      <c r="R4444" s="76" t="s">
        <v>7252</v>
      </c>
      <c r="S4444" s="76" t="s">
        <v>551</v>
      </c>
      <c r="T4444" s="76" t="s">
        <v>566</v>
      </c>
    </row>
    <row r="4445" spans="18:20" x14ac:dyDescent="0.25">
      <c r="R4445" s="76" t="s">
        <v>7253</v>
      </c>
      <c r="S4445" s="76" t="s">
        <v>551</v>
      </c>
      <c r="T4445" s="76" t="s">
        <v>566</v>
      </c>
    </row>
    <row r="4446" spans="18:20" x14ac:dyDescent="0.25">
      <c r="R4446" s="76" t="s">
        <v>7254</v>
      </c>
      <c r="S4446" s="76" t="s">
        <v>551</v>
      </c>
      <c r="T4446" s="76" t="s">
        <v>566</v>
      </c>
    </row>
    <row r="4447" spans="18:20" x14ac:dyDescent="0.25">
      <c r="R4447" s="76" t="s">
        <v>7255</v>
      </c>
      <c r="S4447" s="76" t="s">
        <v>551</v>
      </c>
      <c r="T4447" s="76" t="s">
        <v>566</v>
      </c>
    </row>
    <row r="4448" spans="18:20" x14ac:dyDescent="0.25">
      <c r="R4448" s="76" t="s">
        <v>7256</v>
      </c>
      <c r="S4448" s="76" t="s">
        <v>551</v>
      </c>
      <c r="T4448" s="76" t="s">
        <v>566</v>
      </c>
    </row>
    <row r="4449" spans="18:20" x14ac:dyDescent="0.25">
      <c r="R4449" s="76" t="s">
        <v>7257</v>
      </c>
      <c r="S4449" s="76" t="s">
        <v>551</v>
      </c>
      <c r="T4449" s="76" t="s">
        <v>566</v>
      </c>
    </row>
    <row r="4450" spans="18:20" x14ac:dyDescent="0.25">
      <c r="R4450" s="76" t="s">
        <v>7258</v>
      </c>
      <c r="S4450" s="76" t="s">
        <v>551</v>
      </c>
      <c r="T4450" s="76" t="s">
        <v>566</v>
      </c>
    </row>
    <row r="4451" spans="18:20" x14ac:dyDescent="0.25">
      <c r="R4451" s="76" t="s">
        <v>7259</v>
      </c>
      <c r="S4451" s="76" t="s">
        <v>551</v>
      </c>
      <c r="T4451" s="76" t="s">
        <v>566</v>
      </c>
    </row>
    <row r="4452" spans="18:20" x14ac:dyDescent="0.25">
      <c r="R4452" s="76" t="s">
        <v>7260</v>
      </c>
      <c r="S4452" s="76" t="s">
        <v>551</v>
      </c>
      <c r="T4452" s="76" t="s">
        <v>566</v>
      </c>
    </row>
    <row r="4453" spans="18:20" x14ac:dyDescent="0.25">
      <c r="R4453" s="76" t="s">
        <v>7261</v>
      </c>
      <c r="S4453" s="76" t="s">
        <v>551</v>
      </c>
      <c r="T4453" s="76" t="s">
        <v>566</v>
      </c>
    </row>
    <row r="4454" spans="18:20" x14ac:dyDescent="0.25">
      <c r="R4454" s="76" t="s">
        <v>7262</v>
      </c>
      <c r="S4454" s="76" t="s">
        <v>551</v>
      </c>
      <c r="T4454" s="76" t="s">
        <v>566</v>
      </c>
    </row>
    <row r="4455" spans="18:20" x14ac:dyDescent="0.25">
      <c r="R4455" s="76" t="s">
        <v>7263</v>
      </c>
      <c r="S4455" s="76" t="s">
        <v>551</v>
      </c>
      <c r="T4455" s="76" t="s">
        <v>566</v>
      </c>
    </row>
    <row r="4456" spans="18:20" x14ac:dyDescent="0.25">
      <c r="R4456" s="76" t="s">
        <v>7264</v>
      </c>
      <c r="S4456" s="76" t="s">
        <v>551</v>
      </c>
      <c r="T4456" s="76" t="s">
        <v>566</v>
      </c>
    </row>
    <row r="4457" spans="18:20" x14ac:dyDescent="0.25">
      <c r="R4457" s="76" t="s">
        <v>7265</v>
      </c>
      <c r="S4457" s="76" t="s">
        <v>551</v>
      </c>
      <c r="T4457" s="76" t="s">
        <v>566</v>
      </c>
    </row>
    <row r="4458" spans="18:20" x14ac:dyDescent="0.25">
      <c r="R4458" s="76" t="s">
        <v>7266</v>
      </c>
      <c r="S4458" s="76" t="s">
        <v>551</v>
      </c>
      <c r="T4458" s="76" t="s">
        <v>566</v>
      </c>
    </row>
    <row r="4459" spans="18:20" x14ac:dyDescent="0.25">
      <c r="R4459" s="76" t="s">
        <v>7267</v>
      </c>
      <c r="S4459" s="76" t="s">
        <v>551</v>
      </c>
      <c r="T4459" s="76" t="s">
        <v>566</v>
      </c>
    </row>
    <row r="4460" spans="18:20" x14ac:dyDescent="0.25">
      <c r="R4460" s="76" t="s">
        <v>7268</v>
      </c>
      <c r="S4460" s="76" t="s">
        <v>551</v>
      </c>
      <c r="T4460" s="76" t="s">
        <v>566</v>
      </c>
    </row>
    <row r="4461" spans="18:20" x14ac:dyDescent="0.25">
      <c r="R4461" s="76" t="s">
        <v>7269</v>
      </c>
      <c r="S4461" s="76" t="s">
        <v>551</v>
      </c>
      <c r="T4461" s="76" t="s">
        <v>566</v>
      </c>
    </row>
    <row r="4462" spans="18:20" x14ac:dyDescent="0.25">
      <c r="R4462" s="76" t="s">
        <v>7270</v>
      </c>
      <c r="S4462" s="76" t="s">
        <v>551</v>
      </c>
      <c r="T4462" s="76" t="s">
        <v>566</v>
      </c>
    </row>
    <row r="4463" spans="18:20" x14ac:dyDescent="0.25">
      <c r="R4463" s="76" t="s">
        <v>7271</v>
      </c>
      <c r="S4463" s="76" t="s">
        <v>551</v>
      </c>
      <c r="T4463" s="76" t="s">
        <v>566</v>
      </c>
    </row>
    <row r="4464" spans="18:20" x14ac:dyDescent="0.25">
      <c r="R4464" s="76" t="s">
        <v>7272</v>
      </c>
      <c r="S4464" s="76" t="s">
        <v>551</v>
      </c>
      <c r="T4464" s="76" t="s">
        <v>566</v>
      </c>
    </row>
    <row r="4465" spans="18:20" x14ac:dyDescent="0.25">
      <c r="R4465" s="76" t="s">
        <v>7273</v>
      </c>
      <c r="S4465" s="76" t="s">
        <v>551</v>
      </c>
      <c r="T4465" s="76" t="s">
        <v>566</v>
      </c>
    </row>
    <row r="4466" spans="18:20" x14ac:dyDescent="0.25">
      <c r="R4466" s="76" t="s">
        <v>7274</v>
      </c>
      <c r="S4466" s="76" t="s">
        <v>551</v>
      </c>
      <c r="T4466" s="76" t="s">
        <v>566</v>
      </c>
    </row>
    <row r="4467" spans="18:20" x14ac:dyDescent="0.25">
      <c r="R4467" s="76" t="s">
        <v>7275</v>
      </c>
      <c r="S4467" s="76" t="s">
        <v>551</v>
      </c>
      <c r="T4467" s="76" t="s">
        <v>566</v>
      </c>
    </row>
    <row r="4468" spans="18:20" x14ac:dyDescent="0.25">
      <c r="R4468" s="76" t="s">
        <v>7276</v>
      </c>
      <c r="S4468" s="76" t="s">
        <v>551</v>
      </c>
      <c r="T4468" s="76" t="s">
        <v>566</v>
      </c>
    </row>
    <row r="4469" spans="18:20" x14ac:dyDescent="0.25">
      <c r="R4469" s="76" t="s">
        <v>7277</v>
      </c>
      <c r="S4469" s="76" t="s">
        <v>551</v>
      </c>
      <c r="T4469" s="76" t="s">
        <v>566</v>
      </c>
    </row>
    <row r="4470" spans="18:20" x14ac:dyDescent="0.25">
      <c r="R4470" s="76" t="s">
        <v>7278</v>
      </c>
      <c r="S4470" s="76" t="s">
        <v>551</v>
      </c>
      <c r="T4470" s="76" t="s">
        <v>566</v>
      </c>
    </row>
    <row r="4471" spans="18:20" x14ac:dyDescent="0.25">
      <c r="R4471" s="76" t="s">
        <v>7279</v>
      </c>
      <c r="S4471" s="76" t="s">
        <v>551</v>
      </c>
      <c r="T4471" s="76" t="s">
        <v>566</v>
      </c>
    </row>
    <row r="4472" spans="18:20" x14ac:dyDescent="0.25">
      <c r="R4472" s="76" t="s">
        <v>7280</v>
      </c>
      <c r="S4472" s="76" t="s">
        <v>551</v>
      </c>
      <c r="T4472" s="76" t="s">
        <v>566</v>
      </c>
    </row>
    <row r="4473" spans="18:20" x14ac:dyDescent="0.25">
      <c r="R4473" s="76" t="s">
        <v>7281</v>
      </c>
      <c r="S4473" s="76" t="s">
        <v>551</v>
      </c>
      <c r="T4473" s="76" t="s">
        <v>566</v>
      </c>
    </row>
    <row r="4474" spans="18:20" x14ac:dyDescent="0.25">
      <c r="R4474" s="76" t="s">
        <v>7282</v>
      </c>
      <c r="S4474" s="76" t="s">
        <v>551</v>
      </c>
      <c r="T4474" s="76" t="s">
        <v>566</v>
      </c>
    </row>
    <row r="4475" spans="18:20" x14ac:dyDescent="0.25">
      <c r="R4475" s="76" t="s">
        <v>7283</v>
      </c>
      <c r="S4475" s="76" t="s">
        <v>551</v>
      </c>
      <c r="T4475" s="76" t="s">
        <v>566</v>
      </c>
    </row>
    <row r="4476" spans="18:20" x14ac:dyDescent="0.25">
      <c r="R4476" s="76" t="s">
        <v>7284</v>
      </c>
      <c r="S4476" s="76" t="s">
        <v>551</v>
      </c>
      <c r="T4476" s="76" t="s">
        <v>566</v>
      </c>
    </row>
    <row r="4477" spans="18:20" x14ac:dyDescent="0.25">
      <c r="R4477" s="76" t="s">
        <v>7285</v>
      </c>
      <c r="S4477" s="76" t="s">
        <v>551</v>
      </c>
      <c r="T4477" s="76" t="s">
        <v>566</v>
      </c>
    </row>
    <row r="4478" spans="18:20" x14ac:dyDescent="0.25">
      <c r="R4478" s="76" t="s">
        <v>7286</v>
      </c>
      <c r="S4478" s="76" t="s">
        <v>551</v>
      </c>
      <c r="T4478" s="76" t="s">
        <v>566</v>
      </c>
    </row>
    <row r="4479" spans="18:20" x14ac:dyDescent="0.25">
      <c r="R4479" s="76" t="s">
        <v>7287</v>
      </c>
      <c r="S4479" s="76" t="s">
        <v>551</v>
      </c>
      <c r="T4479" s="76" t="s">
        <v>566</v>
      </c>
    </row>
    <row r="4480" spans="18:20" x14ac:dyDescent="0.25">
      <c r="R4480" s="76" t="s">
        <v>7288</v>
      </c>
      <c r="S4480" s="76" t="s">
        <v>551</v>
      </c>
      <c r="T4480" s="76" t="s">
        <v>566</v>
      </c>
    </row>
    <row r="4481" spans="18:20" x14ac:dyDescent="0.25">
      <c r="R4481" s="76" t="s">
        <v>7289</v>
      </c>
      <c r="S4481" s="76" t="s">
        <v>551</v>
      </c>
      <c r="T4481" s="76" t="s">
        <v>566</v>
      </c>
    </row>
    <row r="4482" spans="18:20" x14ac:dyDescent="0.25">
      <c r="R4482" s="76" t="s">
        <v>7290</v>
      </c>
      <c r="S4482" s="76" t="s">
        <v>551</v>
      </c>
      <c r="T4482" s="76" t="s">
        <v>566</v>
      </c>
    </row>
    <row r="4483" spans="18:20" x14ac:dyDescent="0.25">
      <c r="R4483" s="76" t="s">
        <v>7291</v>
      </c>
      <c r="S4483" s="76" t="s">
        <v>551</v>
      </c>
      <c r="T4483" s="76" t="s">
        <v>566</v>
      </c>
    </row>
    <row r="4484" spans="18:20" x14ac:dyDescent="0.25">
      <c r="R4484" s="76" t="s">
        <v>7292</v>
      </c>
      <c r="S4484" s="76" t="s">
        <v>551</v>
      </c>
      <c r="T4484" s="76" t="s">
        <v>566</v>
      </c>
    </row>
    <row r="4485" spans="18:20" x14ac:dyDescent="0.25">
      <c r="R4485" s="76" t="s">
        <v>7293</v>
      </c>
      <c r="S4485" s="76" t="s">
        <v>551</v>
      </c>
      <c r="T4485" s="76" t="s">
        <v>566</v>
      </c>
    </row>
    <row r="4486" spans="18:20" x14ac:dyDescent="0.25">
      <c r="R4486" s="76" t="s">
        <v>7294</v>
      </c>
      <c r="S4486" s="76" t="s">
        <v>551</v>
      </c>
      <c r="T4486" s="76" t="s">
        <v>566</v>
      </c>
    </row>
    <row r="4487" spans="18:20" x14ac:dyDescent="0.25">
      <c r="R4487" s="76" t="s">
        <v>7295</v>
      </c>
      <c r="S4487" s="76" t="s">
        <v>551</v>
      </c>
      <c r="T4487" s="76" t="s">
        <v>566</v>
      </c>
    </row>
    <row r="4488" spans="18:20" x14ac:dyDescent="0.25">
      <c r="R4488" s="76" t="s">
        <v>7296</v>
      </c>
      <c r="S4488" s="76" t="s">
        <v>551</v>
      </c>
      <c r="T4488" s="76" t="s">
        <v>566</v>
      </c>
    </row>
    <row r="4489" spans="18:20" x14ac:dyDescent="0.25">
      <c r="R4489" s="76" t="s">
        <v>7297</v>
      </c>
      <c r="S4489" s="76" t="s">
        <v>551</v>
      </c>
      <c r="T4489" s="76" t="s">
        <v>566</v>
      </c>
    </row>
    <row r="4490" spans="18:20" x14ac:dyDescent="0.25">
      <c r="R4490" s="76" t="s">
        <v>7298</v>
      </c>
      <c r="S4490" s="76" t="s">
        <v>551</v>
      </c>
      <c r="T4490" s="76" t="s">
        <v>566</v>
      </c>
    </row>
    <row r="4491" spans="18:20" x14ac:dyDescent="0.25">
      <c r="R4491" s="76" t="s">
        <v>7299</v>
      </c>
      <c r="S4491" s="76" t="s">
        <v>551</v>
      </c>
      <c r="T4491" s="76" t="s">
        <v>566</v>
      </c>
    </row>
    <row r="4492" spans="18:20" x14ac:dyDescent="0.25">
      <c r="R4492" s="76" t="s">
        <v>7300</v>
      </c>
      <c r="S4492" s="76" t="s">
        <v>551</v>
      </c>
      <c r="T4492" s="76" t="s">
        <v>566</v>
      </c>
    </row>
    <row r="4493" spans="18:20" x14ac:dyDescent="0.25">
      <c r="R4493" s="76" t="s">
        <v>7301</v>
      </c>
      <c r="S4493" s="76" t="s">
        <v>551</v>
      </c>
      <c r="T4493" s="76" t="s">
        <v>566</v>
      </c>
    </row>
    <row r="4494" spans="18:20" x14ac:dyDescent="0.25">
      <c r="R4494" s="76" t="s">
        <v>7302</v>
      </c>
      <c r="S4494" s="76" t="s">
        <v>551</v>
      </c>
      <c r="T4494" s="76" t="s">
        <v>566</v>
      </c>
    </row>
    <row r="4495" spans="18:20" x14ac:dyDescent="0.25">
      <c r="R4495" s="76" t="s">
        <v>7303</v>
      </c>
      <c r="S4495" s="76" t="s">
        <v>551</v>
      </c>
      <c r="T4495" s="76" t="s">
        <v>566</v>
      </c>
    </row>
    <row r="4496" spans="18:20" x14ac:dyDescent="0.25">
      <c r="R4496" s="76" t="s">
        <v>7304</v>
      </c>
      <c r="S4496" s="76" t="s">
        <v>551</v>
      </c>
      <c r="T4496" s="76" t="s">
        <v>566</v>
      </c>
    </row>
    <row r="4497" spans="18:20" x14ac:dyDescent="0.25">
      <c r="R4497" s="76" t="s">
        <v>7305</v>
      </c>
      <c r="S4497" s="76" t="s">
        <v>551</v>
      </c>
      <c r="T4497" s="76" t="s">
        <v>566</v>
      </c>
    </row>
    <row r="4498" spans="18:20" x14ac:dyDescent="0.25">
      <c r="R4498" s="76" t="s">
        <v>7306</v>
      </c>
      <c r="S4498" s="76" t="s">
        <v>551</v>
      </c>
      <c r="T4498" s="76" t="s">
        <v>566</v>
      </c>
    </row>
    <row r="4499" spans="18:20" x14ac:dyDescent="0.25">
      <c r="R4499" s="76" t="s">
        <v>7307</v>
      </c>
      <c r="S4499" s="76" t="s">
        <v>551</v>
      </c>
      <c r="T4499" s="76" t="s">
        <v>566</v>
      </c>
    </row>
    <row r="4500" spans="18:20" x14ac:dyDescent="0.25">
      <c r="R4500" s="76" t="s">
        <v>7308</v>
      </c>
      <c r="S4500" s="76" t="s">
        <v>551</v>
      </c>
      <c r="T4500" s="76" t="s">
        <v>566</v>
      </c>
    </row>
    <row r="4501" spans="18:20" x14ac:dyDescent="0.25">
      <c r="R4501" s="76" t="s">
        <v>7309</v>
      </c>
      <c r="S4501" s="76" t="s">
        <v>551</v>
      </c>
      <c r="T4501" s="76" t="s">
        <v>566</v>
      </c>
    </row>
    <row r="4502" spans="18:20" x14ac:dyDescent="0.25">
      <c r="R4502" s="76" t="s">
        <v>7310</v>
      </c>
      <c r="S4502" s="76" t="s">
        <v>551</v>
      </c>
      <c r="T4502" s="76" t="s">
        <v>566</v>
      </c>
    </row>
    <row r="4503" spans="18:20" x14ac:dyDescent="0.25">
      <c r="R4503" s="76" t="s">
        <v>7311</v>
      </c>
      <c r="S4503" s="76" t="s">
        <v>551</v>
      </c>
      <c r="T4503" s="76" t="s">
        <v>566</v>
      </c>
    </row>
    <row r="4504" spans="18:20" x14ac:dyDescent="0.25">
      <c r="R4504" s="76" t="s">
        <v>7312</v>
      </c>
      <c r="S4504" s="76" t="s">
        <v>551</v>
      </c>
      <c r="T4504" s="76" t="s">
        <v>566</v>
      </c>
    </row>
    <row r="4505" spans="18:20" x14ac:dyDescent="0.25">
      <c r="R4505" s="76" t="s">
        <v>7313</v>
      </c>
      <c r="S4505" s="76" t="s">
        <v>551</v>
      </c>
      <c r="T4505" s="76" t="s">
        <v>566</v>
      </c>
    </row>
    <row r="4506" spans="18:20" x14ac:dyDescent="0.25">
      <c r="R4506" s="76" t="s">
        <v>7314</v>
      </c>
      <c r="S4506" s="76" t="s">
        <v>551</v>
      </c>
      <c r="T4506" s="76" t="s">
        <v>566</v>
      </c>
    </row>
    <row r="4507" spans="18:20" x14ac:dyDescent="0.25">
      <c r="R4507" s="76" t="s">
        <v>7315</v>
      </c>
      <c r="S4507" s="76" t="s">
        <v>551</v>
      </c>
      <c r="T4507" s="76" t="s">
        <v>566</v>
      </c>
    </row>
    <row r="4508" spans="18:20" x14ac:dyDescent="0.25">
      <c r="R4508" s="76" t="s">
        <v>5025</v>
      </c>
      <c r="S4508" s="76" t="s">
        <v>7317</v>
      </c>
      <c r="T4508" s="76" t="s">
        <v>554</v>
      </c>
    </row>
    <row r="4509" spans="18:20" x14ac:dyDescent="0.25">
      <c r="R4509" s="76" t="s">
        <v>5026</v>
      </c>
      <c r="S4509" s="76" t="s">
        <v>7317</v>
      </c>
      <c r="T4509" s="76" t="s">
        <v>554</v>
      </c>
    </row>
    <row r="4510" spans="18:20" x14ac:dyDescent="0.25">
      <c r="R4510" s="76" t="s">
        <v>5027</v>
      </c>
      <c r="S4510" s="76" t="s">
        <v>7317</v>
      </c>
      <c r="T4510" s="76" t="s">
        <v>554</v>
      </c>
    </row>
    <row r="4511" spans="18:20" x14ac:dyDescent="0.25">
      <c r="R4511" s="76" t="s">
        <v>5028</v>
      </c>
      <c r="S4511" s="76" t="s">
        <v>7317</v>
      </c>
      <c r="T4511" s="76" t="s">
        <v>554</v>
      </c>
    </row>
    <row r="4512" spans="18:20" x14ac:dyDescent="0.25">
      <c r="R4512" s="76" t="s">
        <v>5029</v>
      </c>
      <c r="S4512" s="76" t="s">
        <v>7317</v>
      </c>
      <c r="T4512" s="76" t="s">
        <v>554</v>
      </c>
    </row>
    <row r="4513" spans="18:20" x14ac:dyDescent="0.25">
      <c r="R4513" s="76" t="s">
        <v>5030</v>
      </c>
      <c r="S4513" s="76" t="s">
        <v>7317</v>
      </c>
      <c r="T4513" s="76" t="s">
        <v>554</v>
      </c>
    </row>
    <row r="4514" spans="18:20" x14ac:dyDescent="0.25">
      <c r="R4514" s="76" t="s">
        <v>5031</v>
      </c>
      <c r="S4514" s="76" t="s">
        <v>7317</v>
      </c>
      <c r="T4514" s="76" t="s">
        <v>554</v>
      </c>
    </row>
    <row r="4515" spans="18:20" x14ac:dyDescent="0.25">
      <c r="R4515" s="76" t="s">
        <v>5033</v>
      </c>
      <c r="S4515" s="76" t="s">
        <v>7318</v>
      </c>
      <c r="T4515" s="76" t="s">
        <v>554</v>
      </c>
    </row>
    <row r="4516" spans="18:20" x14ac:dyDescent="0.25">
      <c r="R4516" s="76" t="s">
        <v>5034</v>
      </c>
      <c r="S4516" s="76" t="s">
        <v>7318</v>
      </c>
      <c r="T4516" s="76" t="s">
        <v>554</v>
      </c>
    </row>
    <row r="4517" spans="18:20" x14ac:dyDescent="0.25">
      <c r="R4517" s="76" t="s">
        <v>5035</v>
      </c>
      <c r="S4517" s="76" t="s">
        <v>7318</v>
      </c>
      <c r="T4517" s="76" t="s">
        <v>554</v>
      </c>
    </row>
    <row r="4518" spans="18:20" x14ac:dyDescent="0.25">
      <c r="R4518" s="76" t="s">
        <v>5036</v>
      </c>
      <c r="S4518" s="76" t="s">
        <v>7318</v>
      </c>
      <c r="T4518" s="76" t="s">
        <v>554</v>
      </c>
    </row>
    <row r="4519" spans="18:20" x14ac:dyDescent="0.25">
      <c r="R4519" s="76" t="s">
        <v>5037</v>
      </c>
      <c r="S4519" s="76" t="s">
        <v>7318</v>
      </c>
      <c r="T4519" s="76" t="s">
        <v>554</v>
      </c>
    </row>
    <row r="4520" spans="18:20" x14ac:dyDescent="0.25">
      <c r="R4520" s="76" t="s">
        <v>5038</v>
      </c>
      <c r="S4520" s="76" t="s">
        <v>7318</v>
      </c>
      <c r="T4520" s="76" t="s">
        <v>554</v>
      </c>
    </row>
    <row r="4521" spans="18:20" x14ac:dyDescent="0.25">
      <c r="R4521" s="76" t="s">
        <v>5039</v>
      </c>
      <c r="S4521" s="76" t="s">
        <v>7318</v>
      </c>
      <c r="T4521" s="76" t="s">
        <v>554</v>
      </c>
    </row>
    <row r="4522" spans="18:20" x14ac:dyDescent="0.25">
      <c r="R4522" s="76" t="s">
        <v>5040</v>
      </c>
      <c r="S4522" s="76" t="s">
        <v>7318</v>
      </c>
      <c r="T4522" s="76" t="s">
        <v>554</v>
      </c>
    </row>
    <row r="4523" spans="18:20" x14ac:dyDescent="0.25">
      <c r="R4523" s="76" t="s">
        <v>5041</v>
      </c>
      <c r="S4523" s="76" t="s">
        <v>7318</v>
      </c>
      <c r="T4523" s="76" t="s">
        <v>554</v>
      </c>
    </row>
    <row r="4524" spans="18:20" x14ac:dyDescent="0.25">
      <c r="R4524" s="76" t="s">
        <v>5024</v>
      </c>
      <c r="S4524" s="76" t="s">
        <v>7319</v>
      </c>
      <c r="T4524" s="76" t="s">
        <v>554</v>
      </c>
    </row>
    <row r="4525" spans="18:20" x14ac:dyDescent="0.25">
      <c r="R4525" s="76" t="s">
        <v>5032</v>
      </c>
      <c r="S4525" s="76" t="s">
        <v>7320</v>
      </c>
      <c r="T4525" s="76" t="s">
        <v>554</v>
      </c>
    </row>
  </sheetData>
  <sortState xmlns:xlrd2="http://schemas.microsoft.com/office/spreadsheetml/2017/richdata2" ref="B2:B104">
    <sortCondition ref="B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03BAA-4EBF-48DB-952A-7492A26AFF75}">
  <dimension ref="A1:N715"/>
  <sheetViews>
    <sheetView zoomScale="117" zoomScaleNormal="115" workbookViewId="0">
      <selection activeCell="H14" sqref="H14"/>
    </sheetView>
  </sheetViews>
  <sheetFormatPr defaultRowHeight="15" x14ac:dyDescent="0.25"/>
  <cols>
    <col min="1" max="1" width="9.140625" customWidth="1"/>
    <col min="2" max="2" width="18.7109375" customWidth="1"/>
    <col min="3" max="3" width="34.7109375" customWidth="1"/>
    <col min="4" max="4" width="14.140625" customWidth="1"/>
    <col min="5" max="5" width="17.7109375" customWidth="1"/>
    <col min="6" max="6" width="12" customWidth="1"/>
    <col min="7" max="7" width="19.140625" customWidth="1"/>
    <col min="8" max="8" width="14.28515625" customWidth="1"/>
    <col min="9" max="9" width="16.28515625" customWidth="1"/>
    <col min="10" max="10" width="11.85546875" customWidth="1"/>
    <col min="11" max="11" width="15.85546875" customWidth="1"/>
    <col min="12" max="12" width="14.28515625" customWidth="1"/>
    <col min="13" max="13" width="24.85546875" customWidth="1"/>
    <col min="18" max="18" width="11" customWidth="1"/>
    <col min="19" max="19" width="33.42578125" customWidth="1"/>
    <col min="20" max="20" width="11.7109375" customWidth="1"/>
  </cols>
  <sheetData>
    <row r="1" spans="1:14" ht="42" customHeight="1" x14ac:dyDescent="0.25">
      <c r="A1" s="25" t="s">
        <v>526</v>
      </c>
      <c r="B1" s="60" t="s">
        <v>8233</v>
      </c>
      <c r="C1" s="17" t="s">
        <v>5</v>
      </c>
      <c r="D1" s="17" t="s">
        <v>516</v>
      </c>
      <c r="E1" s="17" t="s">
        <v>517</v>
      </c>
      <c r="F1" s="17" t="s">
        <v>518</v>
      </c>
      <c r="G1" s="61" t="s">
        <v>529</v>
      </c>
      <c r="H1" s="23" t="s">
        <v>527</v>
      </c>
      <c r="I1" s="23" t="s">
        <v>2627</v>
      </c>
      <c r="J1" s="22" t="s">
        <v>528</v>
      </c>
      <c r="K1" s="22" t="s">
        <v>2628</v>
      </c>
      <c r="L1" s="132" t="s">
        <v>8294</v>
      </c>
      <c r="M1" s="133" t="s">
        <v>8325</v>
      </c>
      <c r="N1" t="s">
        <v>8231</v>
      </c>
    </row>
    <row r="2" spans="1:14" x14ac:dyDescent="0.25">
      <c r="A2" s="47" t="str">
        <f>MID(TABLE[[#This Row],[LOC]],4,3)</f>
        <v>AL1</v>
      </c>
      <c r="B2" s="13" t="s">
        <v>8329</v>
      </c>
      <c r="C2" s="91" t="str">
        <f>_xlfn.IFNA(IF(TABLE[[#This Row],[CODE]]="","",IF(TABLE[[#This Row],[CODE]]="...","",_xlfn.CONCAT("1A4070000000065000",RIGHT(TABLE[[#This Row],[CODE]],6)))),"")</f>
        <v>1A4070000000065000085997</v>
      </c>
      <c r="D2" s="91" t="str">
        <f t="array" ref="D2">_xlfn.IFNA(IF(SUM(COUNTIF(TABLE[[#This Row],[CODE]],{"*.*"})),LEFT(TABLE[[#This Row],[CODE]],7),_xlfn.CONCAT(LEFT(TABLE[[#This Row],[CODE]],4),RIGHT(TABLE[[#This Row],[CODE]],3))),"")</f>
        <v>GFSD189</v>
      </c>
      <c r="E2" s="91" t="str">
        <f>IF(VLOOKUP(TABLE[[#This Row],[LOC]],ScanWorkbook[[Location]:[Clone Barcode]],2,FALSE)="...","",VLOOKUP(TABLE[[#This Row],[LOC]],ScanWorkbook[[Location]:[Clone Barcode]],2,FALSE))</f>
        <v>GFSD189.085997</v>
      </c>
      <c r="F2" s="21">
        <f ca="1">IF(TABLE[[#This Row],[METRC]]="","",TODAY())</f>
        <v>44179</v>
      </c>
      <c r="G2" s="26" t="str">
        <f>_xlfn.IFNA(IF(TABLE[[#This Row],[METRC]]="","",VLOOKUP(TABLE[[#This Row],[LOC]],ScanWorkbook[[Location]:[side]],3,FALSE)),"")</f>
        <v>1. south MOTHER</v>
      </c>
      <c r="H2" s="18" t="str">
        <f>_xlfn.IFNA(IF(TABLE[[#This Row],[METRC]]="...","",VLOOKUP(TABLE[[#This Row],[METRC]],METRC!A:C,3,FALSE)),"")</f>
        <v>MOTHER</v>
      </c>
      <c r="I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 s="18" t="str">
        <f>_xlfn.IFNA(IF(TABLE[[#This Row],[METRC]]="...","",LEFT(VLOOKUP(TABLE[[#This Row],[METRC]],METRC!A:B,2,FALSE),4)),"")</f>
        <v>GFSD</v>
      </c>
      <c r="K2" s="24" t="str">
        <f>IF(TABLE[[#This Row],[METRC]]="","",IF(TABLE[[#This Row],[METRC]]="...","",IF(TABLE[[#This Row],[bounce strain]]=LEFT(TABLE[[#This Row],[PhenoAbbv]],4),"match","MISMATCH")))</f>
        <v>match</v>
      </c>
      <c r="L2" s="18" t="str">
        <f ca="1">IF(TABLE[[#This Row],[Date]]="","",INDEX(nextcloneround[Clone Round],MATCH(TABLE[[#This Row],[Date]],nextcloneround[today],0)))</f>
        <v>C39</v>
      </c>
      <c r="M2" s="18" t="str">
        <f>_xlfn.IFNA(INDEX([2]!MOM[Generation],MATCH(TABLE[[#This Row],[METRC]],[2]!MOM[METRC 2],0)),"")</f>
        <v>C32</v>
      </c>
      <c r="N2" t="s">
        <v>8232</v>
      </c>
    </row>
    <row r="3" spans="1:14" x14ac:dyDescent="0.25">
      <c r="A3" s="47" t="str">
        <f>MID(TABLE[[#This Row],[LOC]],4,3)</f>
        <v>AL1</v>
      </c>
      <c r="B3" s="13" t="s">
        <v>8330</v>
      </c>
      <c r="C3" s="91" t="str">
        <f>_xlfn.IFNA(IF(TABLE[[#This Row],[CODE]]="","",IF(TABLE[[#This Row],[CODE]]="...","",_xlfn.CONCAT("1A4070000000065000",RIGHT(TABLE[[#This Row],[CODE]],6)))),"")</f>
        <v>1A4070000000065000089941</v>
      </c>
      <c r="D3" s="91" t="str">
        <f t="array" ref="D3">_xlfn.IFNA(IF(SUM(COUNTIF(TABLE[[#This Row],[CODE]],{"*.*"})),LEFT(TABLE[[#This Row],[CODE]],7),_xlfn.CONCAT(LEFT(TABLE[[#This Row],[CODE]],4),RIGHT(TABLE[[#This Row],[CODE]],3))),"")</f>
        <v>DURP006</v>
      </c>
      <c r="E3" s="91" t="str">
        <f>IF(VLOOKUP(TABLE[[#This Row],[LOC]],ScanWorkbook[[Location]:[Clone Barcode]],2,FALSE)="...","",VLOOKUP(TABLE[[#This Row],[LOC]],ScanWorkbook[[Location]:[Clone Barcode]],2,FALSE))</f>
        <v>DURP006.089941</v>
      </c>
      <c r="F3" s="21">
        <f ca="1">IF(TABLE[[#This Row],[METRC]]="","",TODAY())</f>
        <v>44179</v>
      </c>
      <c r="G3" s="26" t="str">
        <f>_xlfn.IFNA(IF(TABLE[[#This Row],[METRC]]="","",VLOOKUP(TABLE[[#This Row],[LOC]],ScanWorkbook[[Location]:[side]],3,FALSE)),"")</f>
        <v>1. south MOTHER</v>
      </c>
      <c r="H3" s="18" t="str">
        <f>_xlfn.IFNA(IF(TABLE[[#This Row],[METRC]]="...","",VLOOKUP(TABLE[[#This Row],[METRC]],METRC!A:C,3,FALSE)),"")</f>
        <v>MOTHER</v>
      </c>
      <c r="I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 s="18" t="str">
        <f>_xlfn.IFNA(IF(TABLE[[#This Row],[METRC]]="...","",LEFT(VLOOKUP(TABLE[[#This Row],[METRC]],METRC!A:B,2,FALSE),4)),"")</f>
        <v>DURP</v>
      </c>
      <c r="K3" s="24" t="str">
        <f>IF(TABLE[[#This Row],[METRC]]="","",IF(TABLE[[#This Row],[METRC]]="...","",IF(TABLE[[#This Row],[bounce strain]]=LEFT(TABLE[[#This Row],[PhenoAbbv]],4),"match","MISMATCH")))</f>
        <v>match</v>
      </c>
      <c r="L3" s="18" t="str">
        <f ca="1">IF(TABLE[[#This Row],[Date]]="","",INDEX(nextcloneround[Clone Round],MATCH(TABLE[[#This Row],[Date]],nextcloneround[today],0)))</f>
        <v>C39</v>
      </c>
      <c r="M3" s="18" t="str">
        <f>_xlfn.IFNA(INDEX([2]!MOM[Generation],MATCH(TABLE[[#This Row],[METRC]],[2]!MOM[METRC 2],0)),"")</f>
        <v>C33</v>
      </c>
    </row>
    <row r="4" spans="1:14" x14ac:dyDescent="0.25">
      <c r="A4" s="47" t="str">
        <f>MID(TABLE[[#This Row],[LOC]],4,3)</f>
        <v>AL1</v>
      </c>
      <c r="B4" s="13" t="s">
        <v>8331</v>
      </c>
      <c r="C4" s="91" t="str">
        <f>_xlfn.IFNA(IF(TABLE[[#This Row],[CODE]]="","",IF(TABLE[[#This Row],[CODE]]="...","",_xlfn.CONCAT("1A4070000000065000",RIGHT(TABLE[[#This Row],[CODE]],6)))),"")</f>
        <v>1A4070000000065000082552</v>
      </c>
      <c r="D4" s="91" t="str">
        <f t="array" ref="D4">_xlfn.IFNA(IF(SUM(COUNTIF(TABLE[[#This Row],[CODE]],{"*.*"})),LEFT(TABLE[[#This Row],[CODE]],7),_xlfn.CONCAT(LEFT(TABLE[[#This Row],[CODE]],4),RIGHT(TABLE[[#This Row],[CODE]],3))),"")</f>
        <v>GFSD189</v>
      </c>
      <c r="E4" s="91" t="str">
        <f>IF(VLOOKUP(TABLE[[#This Row],[LOC]],ScanWorkbook[[Location]:[Clone Barcode]],2,FALSE)="...","",VLOOKUP(TABLE[[#This Row],[LOC]],ScanWorkbook[[Location]:[Clone Barcode]],2,FALSE))</f>
        <v>GFSD189.082552</v>
      </c>
      <c r="F4" s="21">
        <f ca="1">IF(TABLE[[#This Row],[METRC]]="","",TODAY())</f>
        <v>44179</v>
      </c>
      <c r="G4" s="26" t="str">
        <f>_xlfn.IFNA(IF(TABLE[[#This Row],[METRC]]="","",VLOOKUP(TABLE[[#This Row],[LOC]],ScanWorkbook[[Location]:[side]],3,FALSE)),"")</f>
        <v>1. south MOTHER</v>
      </c>
      <c r="H4" s="18" t="str">
        <f>_xlfn.IFNA(IF(TABLE[[#This Row],[METRC]]="...","",VLOOKUP(TABLE[[#This Row],[METRC]],METRC!A:C,3,FALSE)),"")</f>
        <v>MOTHER</v>
      </c>
      <c r="I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 s="18" t="str">
        <f>_xlfn.IFNA(IF(TABLE[[#This Row],[METRC]]="...","",LEFT(VLOOKUP(TABLE[[#This Row],[METRC]],METRC!A:B,2,FALSE),4)),"")</f>
        <v>GFSD</v>
      </c>
      <c r="K4" s="24" t="str">
        <f>IF(TABLE[[#This Row],[METRC]]="","",IF(TABLE[[#This Row],[METRC]]="...","",IF(TABLE[[#This Row],[bounce strain]]=LEFT(TABLE[[#This Row],[PhenoAbbv]],4),"match","MISMATCH")))</f>
        <v>match</v>
      </c>
      <c r="L4" s="18" t="str">
        <f ca="1">IF(TABLE[[#This Row],[Date]]="","",INDEX(nextcloneround[Clone Round],MATCH(TABLE[[#This Row],[Date]],nextcloneround[today],0)))</f>
        <v>C39</v>
      </c>
      <c r="M4" s="18" t="str">
        <f>_xlfn.IFNA(INDEX([2]!MOM[Generation],MATCH(TABLE[[#This Row],[METRC]],[2]!MOM[METRC 2],0)),"")</f>
        <v>C31</v>
      </c>
    </row>
    <row r="5" spans="1:14" x14ac:dyDescent="0.25">
      <c r="A5" s="47" t="str">
        <f>MID(TABLE[[#This Row],[LOC]],4,3)</f>
        <v>AL1</v>
      </c>
      <c r="B5" s="13" t="s">
        <v>8332</v>
      </c>
      <c r="C5" s="91" t="str">
        <f>_xlfn.IFNA(IF(TABLE[[#This Row],[CODE]]="","",IF(TABLE[[#This Row],[CODE]]="...","",_xlfn.CONCAT("1A4070000000065000",RIGHT(TABLE[[#This Row],[CODE]],6)))),"")</f>
        <v>1A4070000000065000082659</v>
      </c>
      <c r="D5" s="91" t="str">
        <f t="array" ref="D5">_xlfn.IFNA(IF(SUM(COUNTIF(TABLE[[#This Row],[CODE]],{"*.*"})),LEFT(TABLE[[#This Row],[CODE]],7),_xlfn.CONCAT(LEFT(TABLE[[#This Row],[CODE]],4),RIGHT(TABLE[[#This Row],[CODE]],3))),"")</f>
        <v>KING002</v>
      </c>
      <c r="E5" s="91" t="str">
        <f>IF(VLOOKUP(TABLE[[#This Row],[LOC]],ScanWorkbook[[Location]:[Clone Barcode]],2,FALSE)="...","",VLOOKUP(TABLE[[#This Row],[LOC]],ScanWorkbook[[Location]:[Clone Barcode]],2,FALSE))</f>
        <v>KING002.082659</v>
      </c>
      <c r="F5" s="21">
        <f ca="1">IF(TABLE[[#This Row],[METRC]]="","",TODAY())</f>
        <v>44179</v>
      </c>
      <c r="G5" s="6" t="str">
        <f>_xlfn.IFNA(IF(TABLE[[#This Row],[METRC]]="","",VLOOKUP(TABLE[[#This Row],[LOC]],ScanWorkbook[[Location]:[side]],3,FALSE)),"")</f>
        <v>1. south MOTHER</v>
      </c>
      <c r="H5" s="18" t="str">
        <f>_xlfn.IFNA(IF(TABLE[[#This Row],[METRC]]="...","",VLOOKUP(TABLE[[#This Row],[METRC]],METRC!A:C,3,FALSE)),"")</f>
        <v>MOTHER</v>
      </c>
      <c r="I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 s="18" t="str">
        <f>_xlfn.IFNA(IF(TABLE[[#This Row],[METRC]]="...","",LEFT(VLOOKUP(TABLE[[#This Row],[METRC]],METRC!A:B,2,FALSE),4)),"")</f>
        <v>KING</v>
      </c>
      <c r="K5" s="24" t="str">
        <f>IF(TABLE[[#This Row],[METRC]]="","",IF(TABLE[[#This Row],[METRC]]="...","",IF(TABLE[[#This Row],[bounce strain]]=LEFT(TABLE[[#This Row],[PhenoAbbv]],4),"match","MISMATCH")))</f>
        <v>match</v>
      </c>
      <c r="L5" s="18" t="str">
        <f ca="1">IF(TABLE[[#This Row],[Date]]="","",INDEX(nextcloneround[Clone Round],MATCH(TABLE[[#This Row],[Date]],nextcloneround[today],0)))</f>
        <v>C39</v>
      </c>
      <c r="M5" s="18" t="str">
        <f>_xlfn.IFNA(INDEX([2]!MOM[Generation],MATCH(TABLE[[#This Row],[METRC]],[2]!MOM[METRC 2],0)),"")</f>
        <v>C31</v>
      </c>
    </row>
    <row r="6" spans="1:14" x14ac:dyDescent="0.25">
      <c r="A6" s="47" t="str">
        <f>MID(TABLE[[#This Row],[LOC]],4,3)</f>
        <v>AL1</v>
      </c>
      <c r="B6" s="13" t="s">
        <v>8333</v>
      </c>
      <c r="C6" s="91" t="str">
        <f>_xlfn.IFNA(IF(TABLE[[#This Row],[CODE]]="","",IF(TABLE[[#This Row],[CODE]]="...","",_xlfn.CONCAT("1A4070000000065000",RIGHT(TABLE[[#This Row],[CODE]],6)))),"")</f>
        <v>1A4070000000065000090096</v>
      </c>
      <c r="D6" s="91" t="str">
        <f t="array" ref="D6">_xlfn.IFNA(IF(SUM(COUNTIF(TABLE[[#This Row],[CODE]],{"*.*"})),LEFT(TABLE[[#This Row],[CODE]],7),_xlfn.CONCAT(LEFT(TABLE[[#This Row],[CODE]],4),RIGHT(TABLE[[#This Row],[CODE]],3))),"")</f>
        <v>HELL002</v>
      </c>
      <c r="E6" s="91" t="str">
        <f>IF(VLOOKUP(TABLE[[#This Row],[LOC]],ScanWorkbook[[Location]:[Clone Barcode]],2,FALSE)="...","",VLOOKUP(TABLE[[#This Row],[LOC]],ScanWorkbook[[Location]:[Clone Barcode]],2,FALSE))</f>
        <v>HELL002.090096</v>
      </c>
      <c r="F6" s="21">
        <f ca="1">IF(TABLE[[#This Row],[METRC]]="","",TODAY())</f>
        <v>44179</v>
      </c>
      <c r="G6" s="26" t="str">
        <f>_xlfn.IFNA(IF(TABLE[[#This Row],[METRC]]="","",VLOOKUP(TABLE[[#This Row],[LOC]],ScanWorkbook[[Location]:[side]],3,FALSE)),"")</f>
        <v>1. south MOTHER</v>
      </c>
      <c r="H6" s="18" t="str">
        <f>_xlfn.IFNA(IF(TABLE[[#This Row],[METRC]]="...","",VLOOKUP(TABLE[[#This Row],[METRC]],METRC!A:C,3,FALSE)),"")</f>
        <v>MOTHER</v>
      </c>
      <c r="I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6" s="18" t="str">
        <f>_xlfn.IFNA(IF(TABLE[[#This Row],[METRC]]="...","",LEFT(VLOOKUP(TABLE[[#This Row],[METRC]],METRC!A:B,2,FALSE),4)),"")</f>
        <v>HELL</v>
      </c>
      <c r="K6" s="24" t="str">
        <f>IF(TABLE[[#This Row],[METRC]]="","",IF(TABLE[[#This Row],[METRC]]="...","",IF(TABLE[[#This Row],[bounce strain]]=LEFT(TABLE[[#This Row],[PhenoAbbv]],4),"match","MISMATCH")))</f>
        <v>match</v>
      </c>
      <c r="L6" s="18" t="str">
        <f ca="1">IF(TABLE[[#This Row],[Date]]="","",INDEX(nextcloneround[Clone Round],MATCH(TABLE[[#This Row],[Date]],nextcloneround[today],0)))</f>
        <v>C39</v>
      </c>
      <c r="M6" s="18" t="str">
        <f>_xlfn.IFNA(INDEX([2]!MOM[Generation],MATCH(TABLE[[#This Row],[METRC]],[2]!MOM[METRC 2],0)),"")</f>
        <v>S09</v>
      </c>
    </row>
    <row r="7" spans="1:14" x14ac:dyDescent="0.25">
      <c r="A7" s="47" t="str">
        <f>MID(TABLE[[#This Row],[LOC]],4,3)</f>
        <v>AL1</v>
      </c>
      <c r="B7" s="13" t="s">
        <v>8334</v>
      </c>
      <c r="C7" s="91" t="str">
        <f>_xlfn.IFNA(IF(TABLE[[#This Row],[CODE]]="","",IF(TABLE[[#This Row],[CODE]]="...","",_xlfn.CONCAT("1A4070000000065000",RIGHT(TABLE[[#This Row],[CODE]],6)))),"")</f>
        <v>1A4070000000065000091726</v>
      </c>
      <c r="D7" s="91" t="str">
        <f t="array" ref="D7">_xlfn.IFNA(IF(SUM(COUNTIF(TABLE[[#This Row],[CODE]],{"*.*"})),LEFT(TABLE[[#This Row],[CODE]],7),_xlfn.CONCAT(LEFT(TABLE[[#This Row],[CODE]],4),RIGHT(TABLE[[#This Row],[CODE]],3))),"")</f>
        <v>92CK119</v>
      </c>
      <c r="E7" s="91" t="str">
        <f>IF(VLOOKUP(TABLE[[#This Row],[LOC]],ScanWorkbook[[Location]:[Clone Barcode]],2,FALSE)="...","",VLOOKUP(TABLE[[#This Row],[LOC]],ScanWorkbook[[Location]:[Clone Barcode]],2,FALSE))</f>
        <v>92CK119.091726</v>
      </c>
      <c r="F7" s="21">
        <f ca="1">IF(TABLE[[#This Row],[METRC]]="","",TODAY())</f>
        <v>44179</v>
      </c>
      <c r="G7" s="6" t="str">
        <f>_xlfn.IFNA(IF(TABLE[[#This Row],[METRC]]="","",VLOOKUP(TABLE[[#This Row],[LOC]],ScanWorkbook[[Location]:[side]],3,FALSE)),"")</f>
        <v>1. south MOTHER</v>
      </c>
      <c r="H7" s="18" t="str">
        <f>_xlfn.IFNA(IF(TABLE[[#This Row],[METRC]]="...","",VLOOKUP(TABLE[[#This Row],[METRC]],METRC!A:C,3,FALSE)),"")</f>
        <v>MOTHER</v>
      </c>
      <c r="I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7" s="18" t="str">
        <f>_xlfn.IFNA(IF(TABLE[[#This Row],[METRC]]="...","",LEFT(VLOOKUP(TABLE[[#This Row],[METRC]],METRC!A:B,2,FALSE),4)),"")</f>
        <v>92CK</v>
      </c>
      <c r="K7" s="24" t="str">
        <f>IF(TABLE[[#This Row],[METRC]]="","",IF(TABLE[[#This Row],[METRC]]="...","",IF(TABLE[[#This Row],[bounce strain]]=LEFT(TABLE[[#This Row],[PhenoAbbv]],4),"match","MISMATCH")))</f>
        <v>match</v>
      </c>
      <c r="L7" s="18" t="str">
        <f ca="1">IF(TABLE[[#This Row],[Date]]="","",INDEX(nextcloneround[Clone Round],MATCH(TABLE[[#This Row],[Date]],nextcloneround[today],0)))</f>
        <v>C39</v>
      </c>
      <c r="M7" s="18" t="str">
        <f>_xlfn.IFNA(INDEX([2]!MOM[Generation],MATCH(TABLE[[#This Row],[METRC]],[2]!MOM[METRC 2],0)),"")</f>
        <v>C34</v>
      </c>
    </row>
    <row r="8" spans="1:14" x14ac:dyDescent="0.25">
      <c r="A8" s="47" t="str">
        <f>MID(TABLE[[#This Row],[LOC]],4,3)</f>
        <v>AL1</v>
      </c>
      <c r="B8" s="13" t="s">
        <v>8335</v>
      </c>
      <c r="C8" s="91" t="str">
        <f>_xlfn.IFNA(IF(TABLE[[#This Row],[CODE]]="","",IF(TABLE[[#This Row],[CODE]]="...","",_xlfn.CONCAT("1A4070000000065000",RIGHT(TABLE[[#This Row],[CODE]],6)))),"")</f>
        <v/>
      </c>
      <c r="D8" s="91" t="str">
        <f t="array" ref="D8">_xlfn.IFNA(IF(SUM(COUNTIF(TABLE[[#This Row],[CODE]],{"*.*"})),LEFT(TABLE[[#This Row],[CODE]],7),_xlfn.CONCAT(LEFT(TABLE[[#This Row],[CODE]],4),RIGHT(TABLE[[#This Row],[CODE]],3))),"")</f>
        <v/>
      </c>
      <c r="E8" s="91" t="str">
        <f>IF(VLOOKUP(TABLE[[#This Row],[LOC]],ScanWorkbook[[Location]:[Clone Barcode]],2,FALSE)="...","",VLOOKUP(TABLE[[#This Row],[LOC]],ScanWorkbook[[Location]:[Clone Barcode]],2,FALSE))</f>
        <v/>
      </c>
      <c r="F8" s="21" t="str">
        <f ca="1">IF(TABLE[[#This Row],[METRC]]="","",TODAY())</f>
        <v/>
      </c>
      <c r="G8" s="6" t="str">
        <f>_xlfn.IFNA(IF(TABLE[[#This Row],[METRC]]="","",VLOOKUP(TABLE[[#This Row],[LOC]],ScanWorkbook[[Location]:[side]],3,FALSE)),"")</f>
        <v/>
      </c>
      <c r="H8" s="18" t="str">
        <f>_xlfn.IFNA(IF(TABLE[[#This Row],[METRC]]="...","",VLOOKUP(TABLE[[#This Row],[METRC]],METRC!A:C,3,FALSE)),"")</f>
        <v/>
      </c>
      <c r="I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8" s="18" t="str">
        <f>_xlfn.IFNA(IF(TABLE[[#This Row],[METRC]]="...","",LEFT(VLOOKUP(TABLE[[#This Row],[METRC]],METRC!A:B,2,FALSE),4)),"")</f>
        <v/>
      </c>
      <c r="K8" s="24" t="str">
        <f>IF(TABLE[[#This Row],[METRC]]="","",IF(TABLE[[#This Row],[METRC]]="...","",IF(TABLE[[#This Row],[bounce strain]]=LEFT(TABLE[[#This Row],[PhenoAbbv]],4),"match","MISMATCH")))</f>
        <v/>
      </c>
      <c r="L8" s="18" t="str">
        <f ca="1">IF(TABLE[[#This Row],[Date]]="","",INDEX(nextcloneround[Clone Round],MATCH(TABLE[[#This Row],[Date]],nextcloneround[today],0)))</f>
        <v/>
      </c>
      <c r="M8" s="18" t="str">
        <f>_xlfn.IFNA(INDEX([2]!MOM[Generation],MATCH(TABLE[[#This Row],[METRC]],[2]!MOM[METRC 2],0)),"")</f>
        <v/>
      </c>
    </row>
    <row r="9" spans="1:14" x14ac:dyDescent="0.25">
      <c r="A9" s="47" t="str">
        <f>MID(TABLE[[#This Row],[LOC]],4,3)</f>
        <v>AL1</v>
      </c>
      <c r="B9" s="13" t="s">
        <v>8336</v>
      </c>
      <c r="C9" s="91" t="str">
        <f>_xlfn.IFNA(IF(TABLE[[#This Row],[CODE]]="","",IF(TABLE[[#This Row],[CODE]]="...","",_xlfn.CONCAT("1A4070000000065000",RIGHT(TABLE[[#This Row],[CODE]],6)))),"")</f>
        <v>1A4070000000065000087403</v>
      </c>
      <c r="D9" s="91" t="str">
        <f t="array" ref="D9">_xlfn.IFNA(IF(SUM(COUNTIF(TABLE[[#This Row],[CODE]],{"*.*"})),LEFT(TABLE[[#This Row],[CODE]],7),_xlfn.CONCAT(LEFT(TABLE[[#This Row],[CODE]],4),RIGHT(TABLE[[#This Row],[CODE]],3))),"")</f>
        <v>DOSI005</v>
      </c>
      <c r="E9" s="91" t="str">
        <f>IF(VLOOKUP(TABLE[[#This Row],[LOC]],ScanWorkbook[[Location]:[Clone Barcode]],2,FALSE)="...","",VLOOKUP(TABLE[[#This Row],[LOC]],ScanWorkbook[[Location]:[Clone Barcode]],2,FALSE))</f>
        <v>DOSI005.087403</v>
      </c>
      <c r="F9" s="21">
        <f ca="1">IF(TABLE[[#This Row],[METRC]]="","",TODAY())</f>
        <v>44179</v>
      </c>
      <c r="G9" s="26" t="str">
        <f>_xlfn.IFNA(IF(TABLE[[#This Row],[METRC]]="","",VLOOKUP(TABLE[[#This Row],[LOC]],ScanWorkbook[[Location]:[side]],3,FALSE)),"")</f>
        <v>1. south MOTHER</v>
      </c>
      <c r="H9" s="18" t="str">
        <f>_xlfn.IFNA(IF(TABLE[[#This Row],[METRC]]="...","",VLOOKUP(TABLE[[#This Row],[METRC]],METRC!A:C,3,FALSE)),"")</f>
        <v>MOTHER</v>
      </c>
      <c r="I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9" s="18" t="str">
        <f>_xlfn.IFNA(IF(TABLE[[#This Row],[METRC]]="...","",LEFT(VLOOKUP(TABLE[[#This Row],[METRC]],METRC!A:B,2,FALSE),4)),"")</f>
        <v>DOSI</v>
      </c>
      <c r="K9" s="24" t="str">
        <f>IF(TABLE[[#This Row],[METRC]]="","",IF(TABLE[[#This Row],[METRC]]="...","",IF(TABLE[[#This Row],[bounce strain]]=LEFT(TABLE[[#This Row],[PhenoAbbv]],4),"match","MISMATCH")))</f>
        <v>match</v>
      </c>
      <c r="L9" s="18" t="str">
        <f ca="1">IF(TABLE[[#This Row],[Date]]="","",INDEX(nextcloneround[Clone Round],MATCH(TABLE[[#This Row],[Date]],nextcloneround[today],0)))</f>
        <v>C39</v>
      </c>
      <c r="M9" s="18" t="str">
        <f>_xlfn.IFNA(INDEX([2]!MOM[Generation],MATCH(TABLE[[#This Row],[METRC]],[2]!MOM[METRC 2],0)),"")</f>
        <v>C32</v>
      </c>
    </row>
    <row r="10" spans="1:14" x14ac:dyDescent="0.25">
      <c r="A10" s="47" t="str">
        <f>MID(TABLE[[#This Row],[LOC]],4,3)</f>
        <v>AL1</v>
      </c>
      <c r="B10" s="13" t="s">
        <v>8337</v>
      </c>
      <c r="C10" s="91" t="str">
        <f>_xlfn.IFNA(IF(TABLE[[#This Row],[CODE]]="","",IF(TABLE[[#This Row],[CODE]]="...","",_xlfn.CONCAT("1A4070000000065000",RIGHT(TABLE[[#This Row],[CODE]],6)))),"")</f>
        <v>1A4070000000065000089128</v>
      </c>
      <c r="D10" s="91" t="str">
        <f t="array" ref="D10">_xlfn.IFNA(IF(SUM(COUNTIF(TABLE[[#This Row],[CODE]],{"*.*"})),LEFT(TABLE[[#This Row],[CODE]],7),_xlfn.CONCAT(LEFT(TABLE[[#This Row],[CODE]],4),RIGHT(TABLE[[#This Row],[CODE]],3))),"")</f>
        <v>LDOS040</v>
      </c>
      <c r="E10" s="91" t="str">
        <f>IF(VLOOKUP(TABLE[[#This Row],[LOC]],ScanWorkbook[[Location]:[Clone Barcode]],2,FALSE)="...","",VLOOKUP(TABLE[[#This Row],[LOC]],ScanWorkbook[[Location]:[Clone Barcode]],2,FALSE))</f>
        <v>LDOS040.089128</v>
      </c>
      <c r="F10" s="21">
        <f ca="1">IF(TABLE[[#This Row],[METRC]]="","",TODAY())</f>
        <v>44179</v>
      </c>
      <c r="G10" s="26" t="str">
        <f>_xlfn.IFNA(IF(TABLE[[#This Row],[METRC]]="","",VLOOKUP(TABLE[[#This Row],[LOC]],ScanWorkbook[[Location]:[side]],3,FALSE)),"")</f>
        <v>1. south MOTHER</v>
      </c>
      <c r="H10" s="18" t="str">
        <f>_xlfn.IFNA(IF(TABLE[[#This Row],[METRC]]="...","",VLOOKUP(TABLE[[#This Row],[METRC]],METRC!A:C,3,FALSE)),"")</f>
        <v>MOTHER</v>
      </c>
      <c r="I1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0" s="18" t="str">
        <f>_xlfn.IFNA(IF(TABLE[[#This Row],[METRC]]="...","",LEFT(VLOOKUP(TABLE[[#This Row],[METRC]],METRC!A:B,2,FALSE),4)),"")</f>
        <v>LDOS</v>
      </c>
      <c r="K10" s="24" t="str">
        <f>IF(TABLE[[#This Row],[METRC]]="","",IF(TABLE[[#This Row],[METRC]]="...","",IF(TABLE[[#This Row],[bounce strain]]=LEFT(TABLE[[#This Row],[PhenoAbbv]],4),"match","MISMATCH")))</f>
        <v>match</v>
      </c>
      <c r="L10" s="18" t="str">
        <f ca="1">IF(TABLE[[#This Row],[Date]]="","",INDEX(nextcloneround[Clone Round],MATCH(TABLE[[#This Row],[Date]],nextcloneround[today],0)))</f>
        <v>C39</v>
      </c>
      <c r="M10" s="18" t="str">
        <f>_xlfn.IFNA(INDEX([2]!MOM[Generation],MATCH(TABLE[[#This Row],[METRC]],[2]!MOM[METRC 2],0)),"")</f>
        <v>C33</v>
      </c>
    </row>
    <row r="11" spans="1:14" x14ac:dyDescent="0.25">
      <c r="A11" s="47" t="str">
        <f>MID(TABLE[[#This Row],[LOC]],4,3)</f>
        <v>AL1</v>
      </c>
      <c r="B11" s="13" t="s">
        <v>9030</v>
      </c>
      <c r="C11" s="91" t="str">
        <f>_xlfn.IFNA(IF(TABLE[[#This Row],[CODE]]="","",IF(TABLE[[#This Row],[CODE]]="...","",_xlfn.CONCAT("1A4070000000065000",RIGHT(TABLE[[#This Row],[CODE]],6)))),"")</f>
        <v/>
      </c>
      <c r="D11" s="91" t="str">
        <f t="array" ref="D11">_xlfn.IFNA(IF(SUM(COUNTIF(TABLE[[#This Row],[CODE]],{"*.*"})),LEFT(TABLE[[#This Row],[CODE]],7),_xlfn.CONCAT(LEFT(TABLE[[#This Row],[CODE]],4),RIGHT(TABLE[[#This Row],[CODE]],3))),"")</f>
        <v/>
      </c>
      <c r="E11" s="91" t="str">
        <f>IF(VLOOKUP(TABLE[[#This Row],[LOC]],ScanWorkbook[[Location]:[Clone Barcode]],2,FALSE)="...","",VLOOKUP(TABLE[[#This Row],[LOC]],ScanWorkbook[[Location]:[Clone Barcode]],2,FALSE))</f>
        <v/>
      </c>
      <c r="F11" s="21" t="str">
        <f ca="1">IF(TABLE[[#This Row],[METRC]]="","",TODAY())</f>
        <v/>
      </c>
      <c r="G11" s="6" t="str">
        <f>_xlfn.IFNA(IF(TABLE[[#This Row],[METRC]]="","",VLOOKUP(TABLE[[#This Row],[LOC]],ScanWorkbook[[Location]:[side]],3,FALSE)),"")</f>
        <v/>
      </c>
      <c r="H11" s="18" t="str">
        <f>_xlfn.IFNA(IF(TABLE[[#This Row],[METRC]]="...","",VLOOKUP(TABLE[[#This Row],[METRC]],METRC!A:C,3,FALSE)),"")</f>
        <v/>
      </c>
      <c r="I1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1" s="18" t="str">
        <f>_xlfn.IFNA(IF(TABLE[[#This Row],[METRC]]="...","",LEFT(VLOOKUP(TABLE[[#This Row],[METRC]],METRC!A:B,2,FALSE),4)),"")</f>
        <v/>
      </c>
      <c r="K11" s="18" t="str">
        <f>IF(TABLE[[#This Row],[METRC]]="","",IF(TABLE[[#This Row],[METRC]]="...","",IF(TABLE[[#This Row],[bounce strain]]=LEFT(TABLE[[#This Row],[PhenoAbbv]],4),"match","MISMATCH")))</f>
        <v/>
      </c>
      <c r="L11" s="18" t="str">
        <f ca="1">IF(TABLE[[#This Row],[Date]]="","",INDEX(nextcloneround[Clone Round],MATCH(TABLE[[#This Row],[Date]],nextcloneround[today],0)))</f>
        <v/>
      </c>
      <c r="M11" s="18" t="str">
        <f>_xlfn.IFNA(INDEX([2]!MOM[Generation],MATCH(TABLE[[#This Row],[METRC]],[2]!MOM[METRC 2],0)),"")</f>
        <v/>
      </c>
    </row>
    <row r="12" spans="1:14" x14ac:dyDescent="0.25">
      <c r="A12" s="47" t="str">
        <f>MID(TABLE[[#This Row],[LOC]],4,3)</f>
        <v>AL1</v>
      </c>
      <c r="B12" s="13" t="s">
        <v>9031</v>
      </c>
      <c r="C12" s="91" t="str">
        <f>_xlfn.IFNA(IF(TABLE[[#This Row],[CODE]]="","",IF(TABLE[[#This Row],[CODE]]="...","",_xlfn.CONCAT("1A4070000000065000",RIGHT(TABLE[[#This Row],[CODE]],6)))),"")</f>
        <v/>
      </c>
      <c r="D12" s="91" t="str">
        <f t="array" ref="D12">_xlfn.IFNA(IF(SUM(COUNTIF(TABLE[[#This Row],[CODE]],{"*.*"})),LEFT(TABLE[[#This Row],[CODE]],7),_xlfn.CONCAT(LEFT(TABLE[[#This Row],[CODE]],4),RIGHT(TABLE[[#This Row],[CODE]],3))),"")</f>
        <v/>
      </c>
      <c r="E12" s="91" t="str">
        <f>IF(VLOOKUP(TABLE[[#This Row],[LOC]],ScanWorkbook[[Location]:[Clone Barcode]],2,FALSE)="...","",VLOOKUP(TABLE[[#This Row],[LOC]],ScanWorkbook[[Location]:[Clone Barcode]],2,FALSE))</f>
        <v/>
      </c>
      <c r="F12" s="21" t="str">
        <f ca="1">IF(TABLE[[#This Row],[METRC]]="","",TODAY())</f>
        <v/>
      </c>
      <c r="G12" s="26" t="str">
        <f>_xlfn.IFNA(IF(TABLE[[#This Row],[METRC]]="","",VLOOKUP(TABLE[[#This Row],[LOC]],ScanWorkbook[[Location]:[side]],3,FALSE)),"")</f>
        <v/>
      </c>
      <c r="H12" s="18" t="str">
        <f>_xlfn.IFNA(IF(TABLE[[#This Row],[METRC]]="...","",VLOOKUP(TABLE[[#This Row],[METRC]],METRC!A:C,3,FALSE)),"")</f>
        <v/>
      </c>
      <c r="I1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2" s="18" t="str">
        <f>_xlfn.IFNA(IF(TABLE[[#This Row],[METRC]]="...","",LEFT(VLOOKUP(TABLE[[#This Row],[METRC]],METRC!A:B,2,FALSE),4)),"")</f>
        <v/>
      </c>
      <c r="K12" s="18" t="str">
        <f>IF(TABLE[[#This Row],[METRC]]="","",IF(TABLE[[#This Row],[METRC]]="...","",IF(TABLE[[#This Row],[bounce strain]]=LEFT(TABLE[[#This Row],[PhenoAbbv]],4),"match","MISMATCH")))</f>
        <v/>
      </c>
      <c r="L12" s="18" t="str">
        <f ca="1">IF(TABLE[[#This Row],[Date]]="","",INDEX(nextcloneround[Clone Round],MATCH(TABLE[[#This Row],[Date]],nextcloneround[today],0)))</f>
        <v/>
      </c>
      <c r="M12" s="18" t="str">
        <f>_xlfn.IFNA(INDEX([2]!MOM[Generation],MATCH(TABLE[[#This Row],[METRC]],[2]!MOM[METRC 2],0)),"")</f>
        <v/>
      </c>
    </row>
    <row r="13" spans="1:14" x14ac:dyDescent="0.25">
      <c r="A13" s="47" t="str">
        <f>MID(TABLE[[#This Row],[LOC]],4,3)</f>
        <v>AL1</v>
      </c>
      <c r="B13" s="13" t="s">
        <v>8338</v>
      </c>
      <c r="C13" s="91" t="str">
        <f>_xlfn.IFNA(IF(TABLE[[#This Row],[CODE]]="","",IF(TABLE[[#This Row],[CODE]]="...","",_xlfn.CONCAT("1A4070000000065000",RIGHT(TABLE[[#This Row],[CODE]],6)))),"")</f>
        <v>1A4070000000065000083814</v>
      </c>
      <c r="D13" s="91" t="str">
        <f t="array" ref="D13">_xlfn.IFNA(IF(SUM(COUNTIF(TABLE[[#This Row],[CODE]],{"*.*"})),LEFT(TABLE[[#This Row],[CODE]],7),_xlfn.CONCAT(LEFT(TABLE[[#This Row],[CODE]],4),RIGHT(TABLE[[#This Row],[CODE]],3))),"")</f>
        <v>STR8017</v>
      </c>
      <c r="E13" s="91" t="str">
        <f>IF(VLOOKUP(TABLE[[#This Row],[LOC]],ScanWorkbook[[Location]:[Clone Barcode]],2,FALSE)="...","",VLOOKUP(TABLE[[#This Row],[LOC]],ScanWorkbook[[Location]:[Clone Barcode]],2,FALSE))</f>
        <v>STR8017.083814</v>
      </c>
      <c r="F13" s="21">
        <f ca="1">IF(TABLE[[#This Row],[METRC]]="","",TODAY())</f>
        <v>44179</v>
      </c>
      <c r="G13" s="26" t="str">
        <f>_xlfn.IFNA(IF(TABLE[[#This Row],[METRC]]="","",VLOOKUP(TABLE[[#This Row],[LOC]],ScanWorkbook[[Location]:[side]],3,FALSE)),"")</f>
        <v>1. south MOTHER</v>
      </c>
      <c r="H13" s="18" t="str">
        <f>_xlfn.IFNA(IF(TABLE[[#This Row],[METRC]]="...","",VLOOKUP(TABLE[[#This Row],[METRC]],METRC!A:C,3,FALSE)),"")</f>
        <v>MOTHER</v>
      </c>
      <c r="I1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3" s="18" t="str">
        <f>_xlfn.IFNA(IF(TABLE[[#This Row],[METRC]]="...","",LEFT(VLOOKUP(TABLE[[#This Row],[METRC]],METRC!A:B,2,FALSE),4)),"")</f>
        <v>STR8</v>
      </c>
      <c r="K13" s="24" t="str">
        <f>IF(TABLE[[#This Row],[METRC]]="","",IF(TABLE[[#This Row],[METRC]]="...","",IF(TABLE[[#This Row],[bounce strain]]=LEFT(TABLE[[#This Row],[PhenoAbbv]],4),"match","MISMATCH")))</f>
        <v>match</v>
      </c>
      <c r="L13" s="18" t="str">
        <f ca="1">IF(TABLE[[#This Row],[Date]]="","",INDEX(nextcloneround[Clone Round],MATCH(TABLE[[#This Row],[Date]],nextcloneround[today],0)))</f>
        <v>C39</v>
      </c>
      <c r="M13" s="18" t="str">
        <f>_xlfn.IFNA(INDEX([2]!MOM[Generation],MATCH(TABLE[[#This Row],[METRC]],[2]!MOM[METRC 2],0)),"")</f>
        <v>C31</v>
      </c>
    </row>
    <row r="14" spans="1:14" x14ac:dyDescent="0.25">
      <c r="A14" s="47" t="str">
        <f>MID(TABLE[[#This Row],[LOC]],4,3)</f>
        <v>BL1</v>
      </c>
      <c r="B14" s="13" t="s">
        <v>8358</v>
      </c>
      <c r="C14" s="91" t="str">
        <f>_xlfn.IFNA(IF(TABLE[[#This Row],[CODE]]="","",IF(TABLE[[#This Row],[CODE]]="...","",_xlfn.CONCAT("1A4070000000065000",RIGHT(TABLE[[#This Row],[CODE]],6)))),"")</f>
        <v>1A4070000000065000079429</v>
      </c>
      <c r="D14" s="91" t="str">
        <f t="array" ref="D14">_xlfn.IFNA(IF(SUM(COUNTIF(TABLE[[#This Row],[CODE]],{"*.*"})),LEFT(TABLE[[#This Row],[CODE]],7),_xlfn.CONCAT(LEFT(TABLE[[#This Row],[CODE]],4),RIGHT(TABLE[[#This Row],[CODE]],3))),"")</f>
        <v>SOUR007</v>
      </c>
      <c r="E14" s="91" t="str">
        <f>IF(VLOOKUP(TABLE[[#This Row],[LOC]],ScanWorkbook[[Location]:[Clone Barcode]],2,FALSE)="...","",VLOOKUP(TABLE[[#This Row],[LOC]],ScanWorkbook[[Location]:[Clone Barcode]],2,FALSE))</f>
        <v>SOUR007.079429</v>
      </c>
      <c r="F14" s="21">
        <f ca="1">IF(TABLE[[#This Row],[METRC]]="","",TODAY())</f>
        <v>44179</v>
      </c>
      <c r="G14" s="6" t="str">
        <f>_xlfn.IFNA(IF(TABLE[[#This Row],[METRC]]="","",VLOOKUP(TABLE[[#This Row],[LOC]],ScanWorkbook[[Location]:[side]],3,FALSE)),"")</f>
        <v>1. south MOTHER</v>
      </c>
      <c r="H14" s="18" t="str">
        <f>_xlfn.IFNA(IF(TABLE[[#This Row],[METRC]]="...","",VLOOKUP(TABLE[[#This Row],[METRC]],METRC!A:C,3,FALSE)),"")</f>
        <v>MOTHER</v>
      </c>
      <c r="I1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4" s="18" t="str">
        <f>_xlfn.IFNA(IF(TABLE[[#This Row],[METRC]]="...","",LEFT(VLOOKUP(TABLE[[#This Row],[METRC]],METRC!A:B,2,FALSE),4)),"")</f>
        <v>SOUR</v>
      </c>
      <c r="K14" s="24" t="str">
        <f>IF(TABLE[[#This Row],[METRC]]="","",IF(TABLE[[#This Row],[METRC]]="...","",IF(TABLE[[#This Row],[bounce strain]]=LEFT(TABLE[[#This Row],[PhenoAbbv]],4),"match","MISMATCH")))</f>
        <v>match</v>
      </c>
      <c r="L14" s="18" t="str">
        <f ca="1">IF(TABLE[[#This Row],[Date]]="","",INDEX(nextcloneround[Clone Round],MATCH(TABLE[[#This Row],[Date]],nextcloneround[today],0)))</f>
        <v>C39</v>
      </c>
      <c r="M14" s="18" t="str">
        <f>_xlfn.IFNA(INDEX([2]!MOM[Generation],MATCH(TABLE[[#This Row],[METRC]],[2]!MOM[METRC 2],0)),"")</f>
        <v>C29</v>
      </c>
    </row>
    <row r="15" spans="1:14" x14ac:dyDescent="0.25">
      <c r="A15" s="47" t="str">
        <f>MID(TABLE[[#This Row],[LOC]],4,3)</f>
        <v>BL1</v>
      </c>
      <c r="B15" s="13" t="s">
        <v>8359</v>
      </c>
      <c r="C15" s="91" t="str">
        <f>_xlfn.IFNA(IF(TABLE[[#This Row],[CODE]]="","",IF(TABLE[[#This Row],[CODE]]="...","",_xlfn.CONCAT("1A4070000000065000",RIGHT(TABLE[[#This Row],[CODE]],6)))),"")</f>
        <v>1A4070000000065000086035</v>
      </c>
      <c r="D15" s="91" t="str">
        <f t="array" ref="D15">_xlfn.IFNA(IF(SUM(COUNTIF(TABLE[[#This Row],[CODE]],{"*.*"})),LEFT(TABLE[[#This Row],[CODE]],7),_xlfn.CONCAT(LEFT(TABLE[[#This Row],[CODE]],4),RIGHT(TABLE[[#This Row],[CODE]],3))),"")</f>
        <v>GFSD189</v>
      </c>
      <c r="E15" s="91" t="str">
        <f>IF(VLOOKUP(TABLE[[#This Row],[LOC]],ScanWorkbook[[Location]:[Clone Barcode]],2,FALSE)="...","",VLOOKUP(TABLE[[#This Row],[LOC]],ScanWorkbook[[Location]:[Clone Barcode]],2,FALSE))</f>
        <v>GFSD189.086035</v>
      </c>
      <c r="F15" s="21">
        <f ca="1">IF(TABLE[[#This Row],[METRC]]="","",TODAY())</f>
        <v>44179</v>
      </c>
      <c r="G15" s="6" t="str">
        <f>_xlfn.IFNA(IF(TABLE[[#This Row],[METRC]]="","",VLOOKUP(TABLE[[#This Row],[LOC]],ScanWorkbook[[Location]:[side]],3,FALSE)),"")</f>
        <v>1. south MOTHER</v>
      </c>
      <c r="H15" s="18" t="str">
        <f>_xlfn.IFNA(IF(TABLE[[#This Row],[METRC]]="...","",VLOOKUP(TABLE[[#This Row],[METRC]],METRC!A:C,3,FALSE)),"")</f>
        <v>MOTHER</v>
      </c>
      <c r="I1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5" s="18" t="str">
        <f>_xlfn.IFNA(IF(TABLE[[#This Row],[METRC]]="...","",LEFT(VLOOKUP(TABLE[[#This Row],[METRC]],METRC!A:B,2,FALSE),4)),"")</f>
        <v>GFSD</v>
      </c>
      <c r="K15" s="24" t="str">
        <f>IF(TABLE[[#This Row],[METRC]]="","",IF(TABLE[[#This Row],[METRC]]="...","",IF(TABLE[[#This Row],[bounce strain]]=LEFT(TABLE[[#This Row],[PhenoAbbv]],4),"match","MISMATCH")))</f>
        <v>match</v>
      </c>
      <c r="L15" s="18" t="str">
        <f ca="1">IF(TABLE[[#This Row],[Date]]="","",INDEX(nextcloneround[Clone Round],MATCH(TABLE[[#This Row],[Date]],nextcloneround[today],0)))</f>
        <v>C39</v>
      </c>
      <c r="M15" s="18" t="str">
        <f>_xlfn.IFNA(INDEX([2]!MOM[Generation],MATCH(TABLE[[#This Row],[METRC]],[2]!MOM[METRC 2],0)),"")</f>
        <v>C32</v>
      </c>
    </row>
    <row r="16" spans="1:14" x14ac:dyDescent="0.25">
      <c r="A16" s="47" t="str">
        <f>MID(TABLE[[#This Row],[LOC]],4,3)</f>
        <v>BL1</v>
      </c>
      <c r="B16" s="13" t="s">
        <v>8360</v>
      </c>
      <c r="C16" s="91" t="str">
        <f>_xlfn.IFNA(IF(TABLE[[#This Row],[CODE]]="","",IF(TABLE[[#This Row],[CODE]]="...","",_xlfn.CONCAT("1A4070000000065000",RIGHT(TABLE[[#This Row],[CODE]],6)))),"")</f>
        <v>1A4070000000065000089922</v>
      </c>
      <c r="D16" s="91" t="str">
        <f t="array" ref="D16">_xlfn.IFNA(IF(SUM(COUNTIF(TABLE[[#This Row],[CODE]],{"*.*"})),LEFT(TABLE[[#This Row],[CODE]],7),_xlfn.CONCAT(LEFT(TABLE[[#This Row],[CODE]],4),RIGHT(TABLE[[#This Row],[CODE]],3))),"")</f>
        <v>PINE001</v>
      </c>
      <c r="E16" s="91" t="str">
        <f>IF(VLOOKUP(TABLE[[#This Row],[LOC]],ScanWorkbook[[Location]:[Clone Barcode]],2,FALSE)="...","",VLOOKUP(TABLE[[#This Row],[LOC]],ScanWorkbook[[Location]:[Clone Barcode]],2,FALSE))</f>
        <v>PINE001.089922</v>
      </c>
      <c r="F16" s="21">
        <f ca="1">IF(TABLE[[#This Row],[METRC]]="","",TODAY())</f>
        <v>44179</v>
      </c>
      <c r="G16" s="6" t="str">
        <f>_xlfn.IFNA(IF(TABLE[[#This Row],[METRC]]="","",VLOOKUP(TABLE[[#This Row],[LOC]],ScanWorkbook[[Location]:[side]],3,FALSE)),"")</f>
        <v>1. south MOTHER</v>
      </c>
      <c r="H16" s="18" t="str">
        <f>_xlfn.IFNA(IF(TABLE[[#This Row],[METRC]]="...","",VLOOKUP(TABLE[[#This Row],[METRC]],METRC!A:C,3,FALSE)),"")</f>
        <v>MOTHER</v>
      </c>
      <c r="I1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6" s="18" t="str">
        <f>_xlfn.IFNA(IF(TABLE[[#This Row],[METRC]]="...","",LEFT(VLOOKUP(TABLE[[#This Row],[METRC]],METRC!A:B,2,FALSE),4)),"")</f>
        <v>PINE</v>
      </c>
      <c r="K16" s="24" t="str">
        <f>IF(TABLE[[#This Row],[METRC]]="","",IF(TABLE[[#This Row],[METRC]]="...","",IF(TABLE[[#This Row],[bounce strain]]=LEFT(TABLE[[#This Row],[PhenoAbbv]],4),"match","MISMATCH")))</f>
        <v>match</v>
      </c>
      <c r="L16" s="18" t="str">
        <f ca="1">IF(TABLE[[#This Row],[Date]]="","",INDEX(nextcloneround[Clone Round],MATCH(TABLE[[#This Row],[Date]],nextcloneround[today],0)))</f>
        <v>C39</v>
      </c>
      <c r="M16" s="18" t="str">
        <f>_xlfn.IFNA(INDEX([2]!MOM[Generation],MATCH(TABLE[[#This Row],[METRC]],[2]!MOM[METRC 2],0)),"")</f>
        <v>C33</v>
      </c>
    </row>
    <row r="17" spans="1:13" x14ac:dyDescent="0.25">
      <c r="A17" s="47" t="str">
        <f>MID(TABLE[[#This Row],[LOC]],4,3)</f>
        <v>BL1</v>
      </c>
      <c r="B17" s="13" t="s">
        <v>8361</v>
      </c>
      <c r="C17" s="18" t="str">
        <f>_xlfn.IFNA(IF(TABLE[[#This Row],[CODE]]="","",IF(TABLE[[#This Row],[CODE]]="...","",_xlfn.CONCAT("1A4070000000065000",RIGHT(TABLE[[#This Row],[CODE]],6)))),"")</f>
        <v>1A4070000000065000086791</v>
      </c>
      <c r="D17" s="18" t="str">
        <f t="array" ref="D17">_xlfn.IFNA(IF(SUM(COUNTIF(TABLE[[#This Row],[CODE]],{"*.*"})),LEFT(TABLE[[#This Row],[CODE]],7),_xlfn.CONCAT(LEFT(TABLE[[#This Row],[CODE]],4),RIGHT(TABLE[[#This Row],[CODE]],3))),"")</f>
        <v>STR8014</v>
      </c>
      <c r="E17" s="18" t="str">
        <f>IF(VLOOKUP(TABLE[[#This Row],[LOC]],ScanWorkbook[[Location]:[Clone Barcode]],2,FALSE)="...","",VLOOKUP(TABLE[[#This Row],[LOC]],ScanWorkbook[[Location]:[Clone Barcode]],2,FALSE))</f>
        <v>STR8014.086791</v>
      </c>
      <c r="F17" s="21">
        <f ca="1">IF(TABLE[[#This Row],[METRC]]="","",TODAY())</f>
        <v>44179</v>
      </c>
      <c r="G17" s="80" t="str">
        <f>_xlfn.IFNA(IF(TABLE[[#This Row],[METRC]]="","",VLOOKUP(TABLE[[#This Row],[LOC]],ScanWorkbook[[Location]:[side]],3,FALSE)),"")</f>
        <v>1. south MOTHER</v>
      </c>
      <c r="H17" s="18" t="str">
        <f>_xlfn.IFNA(IF(TABLE[[#This Row],[METRC]]="...","",VLOOKUP(TABLE[[#This Row],[METRC]],METRC!A:C,3,FALSE)),"")</f>
        <v>MOTHER</v>
      </c>
      <c r="I1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7" s="18" t="str">
        <f>_xlfn.IFNA(IF(TABLE[[#This Row],[METRC]]="...","",LEFT(VLOOKUP(TABLE[[#This Row],[METRC]],METRC!A:B,2,FALSE),4)),"")</f>
        <v>STR8</v>
      </c>
      <c r="K17" s="24" t="str">
        <f>IF(TABLE[[#This Row],[METRC]]="","",IF(TABLE[[#This Row],[METRC]]="...","",IF(TABLE[[#This Row],[bounce strain]]=LEFT(TABLE[[#This Row],[PhenoAbbv]],4),"match","MISMATCH")))</f>
        <v>match</v>
      </c>
      <c r="L17" s="18" t="str">
        <f ca="1">IF(TABLE[[#This Row],[Date]]="","",INDEX(nextcloneround[Clone Round],MATCH(TABLE[[#This Row],[Date]],nextcloneround[today],0)))</f>
        <v>C39</v>
      </c>
      <c r="M17" s="18" t="str">
        <f>_xlfn.IFNA(INDEX([2]!MOM[Generation],MATCH(TABLE[[#This Row],[METRC]],[2]!MOM[METRC 2],0)),"")</f>
        <v>C32</v>
      </c>
    </row>
    <row r="18" spans="1:13" x14ac:dyDescent="0.25">
      <c r="A18" s="47" t="str">
        <f>MID(TABLE[[#This Row],[LOC]],4,3)</f>
        <v>BL1</v>
      </c>
      <c r="B18" s="13" t="s">
        <v>8362</v>
      </c>
      <c r="C18" s="18" t="str">
        <f>_xlfn.IFNA(IF(TABLE[[#This Row],[CODE]]="","",IF(TABLE[[#This Row],[CODE]]="...","",_xlfn.CONCAT("1A4070000000065000",RIGHT(TABLE[[#This Row],[CODE]],6)))),"")</f>
        <v/>
      </c>
      <c r="D18" s="18" t="str">
        <f t="array" ref="D18">_xlfn.IFNA(IF(SUM(COUNTIF(TABLE[[#This Row],[CODE]],{"*.*"})),LEFT(TABLE[[#This Row],[CODE]],7),_xlfn.CONCAT(LEFT(TABLE[[#This Row],[CODE]],4),RIGHT(TABLE[[#This Row],[CODE]],3))),"")</f>
        <v/>
      </c>
      <c r="E18" s="18" t="str">
        <f>IF(VLOOKUP(TABLE[[#This Row],[LOC]],ScanWorkbook[[Location]:[Clone Barcode]],2,FALSE)="...","",VLOOKUP(TABLE[[#This Row],[LOC]],ScanWorkbook[[Location]:[Clone Barcode]],2,FALSE))</f>
        <v/>
      </c>
      <c r="F18" s="21" t="str">
        <f ca="1">IF(TABLE[[#This Row],[METRC]]="","",TODAY())</f>
        <v/>
      </c>
      <c r="G18" s="80" t="str">
        <f>_xlfn.IFNA(IF(TABLE[[#This Row],[METRC]]="","",VLOOKUP(TABLE[[#This Row],[LOC]],ScanWorkbook[[Location]:[side]],3,FALSE)),"")</f>
        <v/>
      </c>
      <c r="H18" s="18" t="str">
        <f>_xlfn.IFNA(IF(TABLE[[#This Row],[METRC]]="...","",VLOOKUP(TABLE[[#This Row],[METRC]],METRC!A:C,3,FALSE)),"")</f>
        <v/>
      </c>
      <c r="I1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8" s="18" t="str">
        <f>_xlfn.IFNA(IF(TABLE[[#This Row],[METRC]]="...","",LEFT(VLOOKUP(TABLE[[#This Row],[METRC]],METRC!A:B,2,FALSE),4)),"")</f>
        <v/>
      </c>
      <c r="K18" s="24" t="str">
        <f>IF(TABLE[[#This Row],[METRC]]="","",IF(TABLE[[#This Row],[METRC]]="...","",IF(TABLE[[#This Row],[bounce strain]]=LEFT(TABLE[[#This Row],[PhenoAbbv]],4),"match","MISMATCH")))</f>
        <v/>
      </c>
      <c r="L18" s="18" t="str">
        <f ca="1">IF(TABLE[[#This Row],[Date]]="","",INDEX(nextcloneround[Clone Round],MATCH(TABLE[[#This Row],[Date]],nextcloneround[today],0)))</f>
        <v/>
      </c>
      <c r="M18" s="18" t="str">
        <f>_xlfn.IFNA(INDEX([2]!MOM[Generation],MATCH(TABLE[[#This Row],[METRC]],[2]!MOM[METRC 2],0)),"")</f>
        <v/>
      </c>
    </row>
    <row r="19" spans="1:13" x14ac:dyDescent="0.25">
      <c r="A19" s="47" t="str">
        <f>MID(TABLE[[#This Row],[LOC]],4,3)</f>
        <v>BL1</v>
      </c>
      <c r="B19" s="13" t="s">
        <v>8363</v>
      </c>
      <c r="C19" s="18" t="str">
        <f>_xlfn.IFNA(IF(TABLE[[#This Row],[CODE]]="","",IF(TABLE[[#This Row],[CODE]]="...","",_xlfn.CONCAT("1A4070000000065000",RIGHT(TABLE[[#This Row],[CODE]],6)))),"")</f>
        <v>1A4070000000065000089977</v>
      </c>
      <c r="D19" s="18" t="str">
        <f t="array" ref="D19">_xlfn.IFNA(IF(SUM(COUNTIF(TABLE[[#This Row],[CODE]],{"*.*"})),LEFT(TABLE[[#This Row],[CODE]],7),_xlfn.CONCAT(LEFT(TABLE[[#This Row],[CODE]],4),RIGHT(TABLE[[#This Row],[CODE]],3))),"")</f>
        <v>JMAC004</v>
      </c>
      <c r="E19" s="18" t="str">
        <f>IF(VLOOKUP(TABLE[[#This Row],[LOC]],ScanWorkbook[[Location]:[Clone Barcode]],2,FALSE)="...","",VLOOKUP(TABLE[[#This Row],[LOC]],ScanWorkbook[[Location]:[Clone Barcode]],2,FALSE))</f>
        <v>JMAC004.089977</v>
      </c>
      <c r="F19" s="21">
        <f ca="1">IF(TABLE[[#This Row],[METRC]]="","",TODAY())</f>
        <v>44179</v>
      </c>
      <c r="G19" s="80" t="str">
        <f>_xlfn.IFNA(IF(TABLE[[#This Row],[METRC]]="","",VLOOKUP(TABLE[[#This Row],[LOC]],ScanWorkbook[[Location]:[side]],3,FALSE)),"")</f>
        <v>1. south MOTHER</v>
      </c>
      <c r="H19" s="18" t="str">
        <f>_xlfn.IFNA(IF(TABLE[[#This Row],[METRC]]="...","",VLOOKUP(TABLE[[#This Row],[METRC]],METRC!A:C,3,FALSE)),"")</f>
        <v>MOTHER</v>
      </c>
      <c r="I1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9" s="18" t="str">
        <f>_xlfn.IFNA(IF(TABLE[[#This Row],[METRC]]="...","",LEFT(VLOOKUP(TABLE[[#This Row],[METRC]],METRC!A:B,2,FALSE),4)),"")</f>
        <v>JMAC</v>
      </c>
      <c r="K19" s="24" t="str">
        <f>IF(TABLE[[#This Row],[METRC]]="","",IF(TABLE[[#This Row],[METRC]]="...","",IF(TABLE[[#This Row],[bounce strain]]=LEFT(TABLE[[#This Row],[PhenoAbbv]],4),"match","MISMATCH")))</f>
        <v>match</v>
      </c>
      <c r="L19" s="18" t="str">
        <f ca="1">IF(TABLE[[#This Row],[Date]]="","",INDEX(nextcloneround[Clone Round],MATCH(TABLE[[#This Row],[Date]],nextcloneround[today],0)))</f>
        <v>C39</v>
      </c>
      <c r="M19" s="18" t="str">
        <f>_xlfn.IFNA(INDEX([2]!MOM[Generation],MATCH(TABLE[[#This Row],[METRC]],[2]!MOM[METRC 2],0)),"")</f>
        <v>C33</v>
      </c>
    </row>
    <row r="20" spans="1:13" x14ac:dyDescent="0.25">
      <c r="A20" s="47" t="str">
        <f>MID(TABLE[[#This Row],[LOC]],4,3)</f>
        <v>BL1</v>
      </c>
      <c r="B20" s="13" t="s">
        <v>8364</v>
      </c>
      <c r="C20" s="18" t="str">
        <f>_xlfn.IFNA(IF(TABLE[[#This Row],[CODE]]="","",IF(TABLE[[#This Row],[CODE]]="...","",_xlfn.CONCAT("1A4070000000065000",RIGHT(TABLE[[#This Row],[CODE]],6)))),"")</f>
        <v>1A4070000000065000083310</v>
      </c>
      <c r="D20" s="18" t="str">
        <f t="array" ref="D20">_xlfn.IFNA(IF(SUM(COUNTIF(TABLE[[#This Row],[CODE]],{"*.*"})),LEFT(TABLE[[#This Row],[CODE]],7),_xlfn.CONCAT(LEFT(TABLE[[#This Row],[CODE]],4),RIGHT(TABLE[[#This Row],[CODE]],3))),"")</f>
        <v>LDOS040</v>
      </c>
      <c r="E20" s="18" t="str">
        <f>IF(VLOOKUP(TABLE[[#This Row],[LOC]],ScanWorkbook[[Location]:[Clone Barcode]],2,FALSE)="...","",VLOOKUP(TABLE[[#This Row],[LOC]],ScanWorkbook[[Location]:[Clone Barcode]],2,FALSE))</f>
        <v>LDOS040.083310</v>
      </c>
      <c r="F20" s="21">
        <f ca="1">IF(TABLE[[#This Row],[METRC]]="","",TODAY())</f>
        <v>44179</v>
      </c>
      <c r="G20" s="80" t="str">
        <f>_xlfn.IFNA(IF(TABLE[[#This Row],[METRC]]="","",VLOOKUP(TABLE[[#This Row],[LOC]],ScanWorkbook[[Location]:[side]],3,FALSE)),"")</f>
        <v>1. south MOTHER</v>
      </c>
      <c r="H20" s="18" t="str">
        <f>_xlfn.IFNA(IF(TABLE[[#This Row],[METRC]]="...","",VLOOKUP(TABLE[[#This Row],[METRC]],METRC!A:C,3,FALSE)),"")</f>
        <v>MOTHER</v>
      </c>
      <c r="I2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0" s="18" t="str">
        <f>_xlfn.IFNA(IF(TABLE[[#This Row],[METRC]]="...","",LEFT(VLOOKUP(TABLE[[#This Row],[METRC]],METRC!A:B,2,FALSE),4)),"")</f>
        <v>LDOS</v>
      </c>
      <c r="K20" s="24" t="str">
        <f>IF(TABLE[[#This Row],[METRC]]="","",IF(TABLE[[#This Row],[METRC]]="...","",IF(TABLE[[#This Row],[bounce strain]]=LEFT(TABLE[[#This Row],[PhenoAbbv]],4),"match","MISMATCH")))</f>
        <v>match</v>
      </c>
      <c r="L20" s="18" t="str">
        <f ca="1">IF(TABLE[[#This Row],[Date]]="","",INDEX(nextcloneround[Clone Round],MATCH(TABLE[[#This Row],[Date]],nextcloneround[today],0)))</f>
        <v>C39</v>
      </c>
      <c r="M20" s="18" t="str">
        <f>_xlfn.IFNA(INDEX([2]!MOM[Generation],MATCH(TABLE[[#This Row],[METRC]],[2]!MOM[METRC 2],0)),"")</f>
        <v>C31</v>
      </c>
    </row>
    <row r="21" spans="1:13" x14ac:dyDescent="0.25">
      <c r="A21" s="47" t="str">
        <f>MID(TABLE[[#This Row],[LOC]],4,3)</f>
        <v>BL1</v>
      </c>
      <c r="B21" s="13" t="s">
        <v>8365</v>
      </c>
      <c r="C21" s="18" t="str">
        <f>_xlfn.IFNA(IF(TABLE[[#This Row],[CODE]]="","",IF(TABLE[[#This Row],[CODE]]="...","",_xlfn.CONCAT("1A4070000000065000",RIGHT(TABLE[[#This Row],[CODE]],6)))),"")</f>
        <v>1A4070000000065000088473</v>
      </c>
      <c r="D21" s="18" t="str">
        <f t="array" ref="D21">_xlfn.IFNA(IF(SUM(COUNTIF(TABLE[[#This Row],[CODE]],{"*.*"})),LEFT(TABLE[[#This Row],[CODE]],7),_xlfn.CONCAT(LEFT(TABLE[[#This Row],[CODE]],4),RIGHT(TABLE[[#This Row],[CODE]],3))),"")</f>
        <v>SUNL016</v>
      </c>
      <c r="E21" s="18" t="str">
        <f>IF(VLOOKUP(TABLE[[#This Row],[LOC]],ScanWorkbook[[Location]:[Clone Barcode]],2,FALSE)="...","",VLOOKUP(TABLE[[#This Row],[LOC]],ScanWorkbook[[Location]:[Clone Barcode]],2,FALSE))</f>
        <v>SUNL016.088473</v>
      </c>
      <c r="F21" s="21">
        <f ca="1">IF(TABLE[[#This Row],[METRC]]="","",TODAY())</f>
        <v>44179</v>
      </c>
      <c r="G21" s="80" t="str">
        <f>_xlfn.IFNA(IF(TABLE[[#This Row],[METRC]]="","",VLOOKUP(TABLE[[#This Row],[LOC]],ScanWorkbook[[Location]:[side]],3,FALSE)),"")</f>
        <v>1. south MOTHER</v>
      </c>
      <c r="H21" s="18" t="str">
        <f>_xlfn.IFNA(IF(TABLE[[#This Row],[METRC]]="...","",VLOOKUP(TABLE[[#This Row],[METRC]],METRC!A:C,3,FALSE)),"")</f>
        <v>MOTHER</v>
      </c>
      <c r="I2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1" s="18" t="str">
        <f>_xlfn.IFNA(IF(TABLE[[#This Row],[METRC]]="...","",LEFT(VLOOKUP(TABLE[[#This Row],[METRC]],METRC!A:B,2,FALSE),4)),"")</f>
        <v>SUNL</v>
      </c>
      <c r="K21" s="24" t="str">
        <f>IF(TABLE[[#This Row],[METRC]]="","",IF(TABLE[[#This Row],[METRC]]="...","",IF(TABLE[[#This Row],[bounce strain]]=LEFT(TABLE[[#This Row],[PhenoAbbv]],4),"match","MISMATCH")))</f>
        <v>match</v>
      </c>
      <c r="L21" s="18" t="str">
        <f ca="1">IF(TABLE[[#This Row],[Date]]="","",INDEX(nextcloneround[Clone Round],MATCH(TABLE[[#This Row],[Date]],nextcloneround[today],0)))</f>
        <v>C39</v>
      </c>
      <c r="M21" s="18" t="str">
        <f>_xlfn.IFNA(INDEX([2]!MOM[Generation],MATCH(TABLE[[#This Row],[METRC]],[2]!MOM[METRC 2],0)),"")</f>
        <v>C33</v>
      </c>
    </row>
    <row r="22" spans="1:13" x14ac:dyDescent="0.25">
      <c r="A22" s="47" t="str">
        <f>MID(TABLE[[#This Row],[LOC]],4,3)</f>
        <v>BL1</v>
      </c>
      <c r="B22" s="13" t="s">
        <v>8366</v>
      </c>
      <c r="C22" s="18" t="str">
        <f>_xlfn.IFNA(IF(TABLE[[#This Row],[CODE]]="","",IF(TABLE[[#This Row],[CODE]]="...","",_xlfn.CONCAT("1A4070000000065000",RIGHT(TABLE[[#This Row],[CODE]],6)))),"")</f>
        <v/>
      </c>
      <c r="D22" s="18" t="str">
        <f t="array" ref="D22">_xlfn.IFNA(IF(SUM(COUNTIF(TABLE[[#This Row],[CODE]],{"*.*"})),LEFT(TABLE[[#This Row],[CODE]],7),_xlfn.CONCAT(LEFT(TABLE[[#This Row],[CODE]],4),RIGHT(TABLE[[#This Row],[CODE]],3))),"")</f>
        <v/>
      </c>
      <c r="E22" s="18" t="str">
        <f>IF(VLOOKUP(TABLE[[#This Row],[LOC]],ScanWorkbook[[Location]:[Clone Barcode]],2,FALSE)="...","",VLOOKUP(TABLE[[#This Row],[LOC]],ScanWorkbook[[Location]:[Clone Barcode]],2,FALSE))</f>
        <v/>
      </c>
      <c r="F22" s="21" t="str">
        <f ca="1">IF(TABLE[[#This Row],[METRC]]="","",TODAY())</f>
        <v/>
      </c>
      <c r="G22" s="80" t="str">
        <f>_xlfn.IFNA(IF(TABLE[[#This Row],[METRC]]="","",VLOOKUP(TABLE[[#This Row],[LOC]],ScanWorkbook[[Location]:[side]],3,FALSE)),"")</f>
        <v/>
      </c>
      <c r="H22" s="18" t="str">
        <f>_xlfn.IFNA(IF(TABLE[[#This Row],[METRC]]="...","",VLOOKUP(TABLE[[#This Row],[METRC]],METRC!A:C,3,FALSE)),"")</f>
        <v/>
      </c>
      <c r="I2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2" s="18" t="str">
        <f>_xlfn.IFNA(IF(TABLE[[#This Row],[METRC]]="...","",LEFT(VLOOKUP(TABLE[[#This Row],[METRC]],METRC!A:B,2,FALSE),4)),"")</f>
        <v/>
      </c>
      <c r="K22" s="24" t="str">
        <f>IF(TABLE[[#This Row],[METRC]]="","",IF(TABLE[[#This Row],[METRC]]="...","",IF(TABLE[[#This Row],[bounce strain]]=LEFT(TABLE[[#This Row],[PhenoAbbv]],4),"match","MISMATCH")))</f>
        <v/>
      </c>
      <c r="L22" s="18" t="str">
        <f ca="1">IF(TABLE[[#This Row],[Date]]="","",INDEX(nextcloneround[Clone Round],MATCH(TABLE[[#This Row],[Date]],nextcloneround[today],0)))</f>
        <v/>
      </c>
      <c r="M22" s="18" t="str">
        <f>_xlfn.IFNA(INDEX([2]!MOM[Generation],MATCH(TABLE[[#This Row],[METRC]],[2]!MOM[METRC 2],0)),"")</f>
        <v/>
      </c>
    </row>
    <row r="23" spans="1:13" x14ac:dyDescent="0.25">
      <c r="A23" s="47" t="str">
        <f>MID(TABLE[[#This Row],[LOC]],4,3)</f>
        <v>BL1</v>
      </c>
      <c r="B23" s="13" t="s">
        <v>8563</v>
      </c>
      <c r="C23" s="18" t="str">
        <f>_xlfn.IFNA(IF(TABLE[[#This Row],[CODE]]="","",IF(TABLE[[#This Row],[CODE]]="...","",_xlfn.CONCAT("1A4070000000065000",RIGHT(TABLE[[#This Row],[CODE]],6)))),"")</f>
        <v>1A4070000000065000085869</v>
      </c>
      <c r="D23" s="18" t="str">
        <f t="array" ref="D23">_xlfn.IFNA(IF(SUM(COUNTIF(TABLE[[#This Row],[CODE]],{"*.*"})),LEFT(TABLE[[#This Row],[CODE]],7),_xlfn.CONCAT(LEFT(TABLE[[#This Row],[CODE]],4),RIGHT(TABLE[[#This Row],[CODE]],3))),"")</f>
        <v>SUNL016</v>
      </c>
      <c r="E23" s="18" t="str">
        <f>IF(VLOOKUP(TABLE[[#This Row],[LOC]],ScanWorkbook[[Location]:[Clone Barcode]],2,FALSE)="...","",VLOOKUP(TABLE[[#This Row],[LOC]],ScanWorkbook[[Location]:[Clone Barcode]],2,FALSE))</f>
        <v>SUNL016.085869</v>
      </c>
      <c r="F23" s="21">
        <f ca="1">IF(TABLE[[#This Row],[METRC]]="","",TODAY())</f>
        <v>44179</v>
      </c>
      <c r="G23" s="80" t="str">
        <f>_xlfn.IFNA(IF(TABLE[[#This Row],[METRC]]="","",VLOOKUP(TABLE[[#This Row],[LOC]],ScanWorkbook[[Location]:[side]],3,FALSE)),"")</f>
        <v>1. south MOTHER</v>
      </c>
      <c r="H23" s="18" t="str">
        <f>_xlfn.IFNA(IF(TABLE[[#This Row],[METRC]]="...","",VLOOKUP(TABLE[[#This Row],[METRC]],METRC!A:C,3,FALSE)),"")</f>
        <v>MOTHER</v>
      </c>
      <c r="I2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3" s="18" t="str">
        <f>_xlfn.IFNA(IF(TABLE[[#This Row],[METRC]]="...","",LEFT(VLOOKUP(TABLE[[#This Row],[METRC]],METRC!A:B,2,FALSE),4)),"")</f>
        <v>SUNL</v>
      </c>
      <c r="K23" s="24" t="str">
        <f>IF(TABLE[[#This Row],[METRC]]="","",IF(TABLE[[#This Row],[METRC]]="...","",IF(TABLE[[#This Row],[bounce strain]]=LEFT(TABLE[[#This Row],[PhenoAbbv]],4),"match","MISMATCH")))</f>
        <v>match</v>
      </c>
      <c r="L23" s="18" t="str">
        <f ca="1">IF(TABLE[[#This Row],[Date]]="","",INDEX(nextcloneround[Clone Round],MATCH(TABLE[[#This Row],[Date]],nextcloneround[today],0)))</f>
        <v>C39</v>
      </c>
      <c r="M23" s="18" t="str">
        <f>_xlfn.IFNA(INDEX([2]!MOM[Generation],MATCH(TABLE[[#This Row],[METRC]],[2]!MOM[METRC 2],0)),"")</f>
        <v>C32</v>
      </c>
    </row>
    <row r="24" spans="1:13" x14ac:dyDescent="0.25">
      <c r="A24" s="47" t="str">
        <f>MID(TABLE[[#This Row],[LOC]],4,3)</f>
        <v>BL1</v>
      </c>
      <c r="B24" s="13" t="s">
        <v>8564</v>
      </c>
      <c r="C24" s="18" t="str">
        <f>_xlfn.IFNA(IF(TABLE[[#This Row],[CODE]]="","",IF(TABLE[[#This Row],[CODE]]="...","",_xlfn.CONCAT("1A4070000000065000",RIGHT(TABLE[[#This Row],[CODE]],6)))),"")</f>
        <v>1A4070000000065000084169</v>
      </c>
      <c r="D24" s="18" t="str">
        <f t="array" ref="D24">_xlfn.IFNA(IF(SUM(COUNTIF(TABLE[[#This Row],[CODE]],{"*.*"})),LEFT(TABLE[[#This Row],[CODE]],7),_xlfn.CONCAT(LEFT(TABLE[[#This Row],[CODE]],4),RIGHT(TABLE[[#This Row],[CODE]],3))),"")</f>
        <v>OROB054</v>
      </c>
      <c r="E24" s="18" t="str">
        <f>IF(VLOOKUP(TABLE[[#This Row],[LOC]],ScanWorkbook[[Location]:[Clone Barcode]],2,FALSE)="...","",VLOOKUP(TABLE[[#This Row],[LOC]],ScanWorkbook[[Location]:[Clone Barcode]],2,FALSE))</f>
        <v>OROB054.084169</v>
      </c>
      <c r="F24" s="21">
        <f ca="1">IF(TABLE[[#This Row],[METRC]]="","",TODAY())</f>
        <v>44179</v>
      </c>
      <c r="G24" s="80" t="str">
        <f>_xlfn.IFNA(IF(TABLE[[#This Row],[METRC]]="","",VLOOKUP(TABLE[[#This Row],[LOC]],ScanWorkbook[[Location]:[side]],3,FALSE)),"")</f>
        <v>1. south MOTHER</v>
      </c>
      <c r="H24" s="18" t="str">
        <f>_xlfn.IFNA(IF(TABLE[[#This Row],[METRC]]="...","",VLOOKUP(TABLE[[#This Row],[METRC]],METRC!A:C,3,FALSE)),"")</f>
        <v>MOTHER</v>
      </c>
      <c r="I2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4" s="18" t="str">
        <f>_xlfn.IFNA(IF(TABLE[[#This Row],[METRC]]="...","",LEFT(VLOOKUP(TABLE[[#This Row],[METRC]],METRC!A:B,2,FALSE),4)),"")</f>
        <v>OROB</v>
      </c>
      <c r="K24" s="24" t="str">
        <f>IF(TABLE[[#This Row],[METRC]]="","",IF(TABLE[[#This Row],[METRC]]="...","",IF(TABLE[[#This Row],[bounce strain]]=LEFT(TABLE[[#This Row],[PhenoAbbv]],4),"match","MISMATCH")))</f>
        <v>match</v>
      </c>
      <c r="L24" s="18" t="str">
        <f ca="1">IF(TABLE[[#This Row],[Date]]="","",INDEX(nextcloneround[Clone Round],MATCH(TABLE[[#This Row],[Date]],nextcloneround[today],0)))</f>
        <v>C39</v>
      </c>
      <c r="M24" s="18" t="str">
        <f>_xlfn.IFNA(INDEX([2]!MOM[Generation],MATCH(TABLE[[#This Row],[METRC]],[2]!MOM[METRC 2],0)),"")</f>
        <v>C31</v>
      </c>
    </row>
    <row r="25" spans="1:13" x14ac:dyDescent="0.25">
      <c r="A25" s="47" t="str">
        <f>MID(TABLE[[#This Row],[LOC]],4,3)</f>
        <v>BL1</v>
      </c>
      <c r="B25" s="13" t="s">
        <v>8367</v>
      </c>
      <c r="C25" s="18" t="str">
        <f>_xlfn.IFNA(IF(TABLE[[#This Row],[CODE]]="","",IF(TABLE[[#This Row],[CODE]]="...","",_xlfn.CONCAT("1A4070000000065000",RIGHT(TABLE[[#This Row],[CODE]],6)))),"")</f>
        <v/>
      </c>
      <c r="D25" s="18" t="str">
        <f t="array" ref="D25">_xlfn.IFNA(IF(SUM(COUNTIF(TABLE[[#This Row],[CODE]],{"*.*"})),LEFT(TABLE[[#This Row],[CODE]],7),_xlfn.CONCAT(LEFT(TABLE[[#This Row],[CODE]],4),RIGHT(TABLE[[#This Row],[CODE]],3))),"")</f>
        <v/>
      </c>
      <c r="E25" s="18" t="str">
        <f>IF(VLOOKUP(TABLE[[#This Row],[LOC]],ScanWorkbook[[Location]:[Clone Barcode]],2,FALSE)="...","",VLOOKUP(TABLE[[#This Row],[LOC]],ScanWorkbook[[Location]:[Clone Barcode]],2,FALSE))</f>
        <v/>
      </c>
      <c r="F25" s="21" t="str">
        <f ca="1">IF(TABLE[[#This Row],[METRC]]="","",TODAY())</f>
        <v/>
      </c>
      <c r="G25" s="80" t="str">
        <f>_xlfn.IFNA(IF(TABLE[[#This Row],[METRC]]="","",VLOOKUP(TABLE[[#This Row],[LOC]],ScanWorkbook[[Location]:[side]],3,FALSE)),"")</f>
        <v/>
      </c>
      <c r="H25" s="18" t="str">
        <f>_xlfn.IFNA(IF(TABLE[[#This Row],[METRC]]="...","",VLOOKUP(TABLE[[#This Row],[METRC]],METRC!A:C,3,FALSE)),"")</f>
        <v/>
      </c>
      <c r="I2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5" s="18" t="str">
        <f>_xlfn.IFNA(IF(TABLE[[#This Row],[METRC]]="...","",LEFT(VLOOKUP(TABLE[[#This Row],[METRC]],METRC!A:B,2,FALSE),4)),"")</f>
        <v/>
      </c>
      <c r="K25" s="24" t="str">
        <f>IF(TABLE[[#This Row],[METRC]]="","",IF(TABLE[[#This Row],[METRC]]="...","",IF(TABLE[[#This Row],[bounce strain]]=LEFT(TABLE[[#This Row],[PhenoAbbv]],4),"match","MISMATCH")))</f>
        <v/>
      </c>
      <c r="L25" s="18" t="str">
        <f ca="1">IF(TABLE[[#This Row],[Date]]="","",INDEX(nextcloneround[Clone Round],MATCH(TABLE[[#This Row],[Date]],nextcloneround[today],0)))</f>
        <v/>
      </c>
      <c r="M25" s="18" t="str">
        <f>_xlfn.IFNA(INDEX([2]!MOM[Generation],MATCH(TABLE[[#This Row],[METRC]],[2]!MOM[METRC 2],0)),"")</f>
        <v/>
      </c>
    </row>
    <row r="26" spans="1:13" x14ac:dyDescent="0.25">
      <c r="A26" s="47" t="str">
        <f>MID(TABLE[[#This Row],[LOC]],4,3)</f>
        <v>CL1</v>
      </c>
      <c r="B26" s="13" t="s">
        <v>8386</v>
      </c>
      <c r="C26" s="18" t="str">
        <f>_xlfn.IFNA(IF(TABLE[[#This Row],[CODE]]="","",IF(TABLE[[#This Row],[CODE]]="...","",_xlfn.CONCAT("1A4070000000065000",RIGHT(TABLE[[#This Row],[CODE]],6)))),"")</f>
        <v>1A4070000000065000086127</v>
      </c>
      <c r="D26" s="18" t="str">
        <f t="array" ref="D26">_xlfn.IFNA(IF(SUM(COUNTIF(TABLE[[#This Row],[CODE]],{"*.*"})),LEFT(TABLE[[#This Row],[CODE]],7),_xlfn.CONCAT(LEFT(TABLE[[#This Row],[CODE]],4),RIGHT(TABLE[[#This Row],[CODE]],3))),"")</f>
        <v>KING002</v>
      </c>
      <c r="E26" s="18" t="str">
        <f>IF(VLOOKUP(TABLE[[#This Row],[LOC]],ScanWorkbook[[Location]:[Clone Barcode]],2,FALSE)="...","",VLOOKUP(TABLE[[#This Row],[LOC]],ScanWorkbook[[Location]:[Clone Barcode]],2,FALSE))</f>
        <v>KING002.086127</v>
      </c>
      <c r="F26" s="21">
        <f ca="1">IF(TABLE[[#This Row],[METRC]]="","",TODAY())</f>
        <v>44179</v>
      </c>
      <c r="G26" s="80" t="str">
        <f>_xlfn.IFNA(IF(TABLE[[#This Row],[METRC]]="","",VLOOKUP(TABLE[[#This Row],[LOC]],ScanWorkbook[[Location]:[side]],3,FALSE)),"")</f>
        <v>1. south MOTHER</v>
      </c>
      <c r="H26" s="18" t="str">
        <f>_xlfn.IFNA(IF(TABLE[[#This Row],[METRC]]="...","",VLOOKUP(TABLE[[#This Row],[METRC]],METRC!A:C,3,FALSE)),"")</f>
        <v>MOTHER</v>
      </c>
      <c r="I2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6" s="18" t="str">
        <f>_xlfn.IFNA(IF(TABLE[[#This Row],[METRC]]="...","",LEFT(VLOOKUP(TABLE[[#This Row],[METRC]],METRC!A:B,2,FALSE),4)),"")</f>
        <v>KING</v>
      </c>
      <c r="K26" s="24" t="str">
        <f>IF(TABLE[[#This Row],[METRC]]="","",IF(TABLE[[#This Row],[METRC]]="...","",IF(TABLE[[#This Row],[bounce strain]]=LEFT(TABLE[[#This Row],[PhenoAbbv]],4),"match","MISMATCH")))</f>
        <v>match</v>
      </c>
      <c r="L26" s="18" t="str">
        <f ca="1">IF(TABLE[[#This Row],[Date]]="","",INDEX(nextcloneround[Clone Round],MATCH(TABLE[[#This Row],[Date]],nextcloneround[today],0)))</f>
        <v>C39</v>
      </c>
      <c r="M26" s="18" t="str">
        <f>_xlfn.IFNA(INDEX([2]!MOM[Generation],MATCH(TABLE[[#This Row],[METRC]],[2]!MOM[METRC 2],0)),"")</f>
        <v>C32</v>
      </c>
    </row>
    <row r="27" spans="1:13" x14ac:dyDescent="0.25">
      <c r="A27" s="47" t="str">
        <f>MID(TABLE[[#This Row],[LOC]],4,3)</f>
        <v>CL1</v>
      </c>
      <c r="B27" s="13" t="s">
        <v>8387</v>
      </c>
      <c r="C27" s="18" t="str">
        <f>_xlfn.IFNA(IF(TABLE[[#This Row],[CODE]]="","",IF(TABLE[[#This Row],[CODE]]="...","",_xlfn.CONCAT("1A4070000000065000",RIGHT(TABLE[[#This Row],[CODE]],6)))),"")</f>
        <v>1A4070000000065000090026</v>
      </c>
      <c r="D27" s="18" t="str">
        <f t="array" ref="D27">_xlfn.IFNA(IF(SUM(COUNTIF(TABLE[[#This Row],[CODE]],{"*.*"})),LEFT(TABLE[[#This Row],[CODE]],7),_xlfn.CONCAT(LEFT(TABLE[[#This Row],[CODE]],4),RIGHT(TABLE[[#This Row],[CODE]],3))),"")</f>
        <v>JMAC014</v>
      </c>
      <c r="E27" s="18" t="str">
        <f>IF(VLOOKUP(TABLE[[#This Row],[LOC]],ScanWorkbook[[Location]:[Clone Barcode]],2,FALSE)="...","",VLOOKUP(TABLE[[#This Row],[LOC]],ScanWorkbook[[Location]:[Clone Barcode]],2,FALSE))</f>
        <v>JMAC014.090026</v>
      </c>
      <c r="F27" s="21">
        <f ca="1">IF(TABLE[[#This Row],[METRC]]="","",TODAY())</f>
        <v>44179</v>
      </c>
      <c r="G27" s="80" t="str">
        <f>_xlfn.IFNA(IF(TABLE[[#This Row],[METRC]]="","",VLOOKUP(TABLE[[#This Row],[LOC]],ScanWorkbook[[Location]:[side]],3,FALSE)),"")</f>
        <v>1. south MOTHER</v>
      </c>
      <c r="H27" s="18" t="str">
        <f>_xlfn.IFNA(IF(TABLE[[#This Row],[METRC]]="...","",VLOOKUP(TABLE[[#This Row],[METRC]],METRC!A:C,3,FALSE)),"")</f>
        <v>MOTHER</v>
      </c>
      <c r="I2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7" s="18" t="str">
        <f>_xlfn.IFNA(IF(TABLE[[#This Row],[METRC]]="...","",LEFT(VLOOKUP(TABLE[[#This Row],[METRC]],METRC!A:B,2,FALSE),4)),"")</f>
        <v>JMAC</v>
      </c>
      <c r="K27" s="24" t="str">
        <f>IF(TABLE[[#This Row],[METRC]]="","",IF(TABLE[[#This Row],[METRC]]="...","",IF(TABLE[[#This Row],[bounce strain]]=LEFT(TABLE[[#This Row],[PhenoAbbv]],4),"match","MISMATCH")))</f>
        <v>match</v>
      </c>
      <c r="L27" s="18" t="str">
        <f ca="1">IF(TABLE[[#This Row],[Date]]="","",INDEX(nextcloneround[Clone Round],MATCH(TABLE[[#This Row],[Date]],nextcloneround[today],0)))</f>
        <v>C39</v>
      </c>
      <c r="M27" s="18" t="str">
        <f>_xlfn.IFNA(INDEX([2]!MOM[Generation],MATCH(TABLE[[#This Row],[METRC]],[2]!MOM[METRC 2],0)),"")</f>
        <v>C33</v>
      </c>
    </row>
    <row r="28" spans="1:13" x14ac:dyDescent="0.25">
      <c r="A28" s="47" t="str">
        <f>MID(TABLE[[#This Row],[LOC]],4,3)</f>
        <v>CL1</v>
      </c>
      <c r="B28" s="13" t="s">
        <v>8388</v>
      </c>
      <c r="C28" s="18" t="str">
        <f>_xlfn.IFNA(IF(TABLE[[#This Row],[CODE]]="","",IF(TABLE[[#This Row],[CODE]]="...","",_xlfn.CONCAT("1A4070000000065000",RIGHT(TABLE[[#This Row],[CODE]],6)))),"")</f>
        <v>1A4070000000065000089988</v>
      </c>
      <c r="D28" s="18" t="str">
        <f t="array" ref="D28">_xlfn.IFNA(IF(SUM(COUNTIF(TABLE[[#This Row],[CODE]],{"*.*"})),LEFT(TABLE[[#This Row],[CODE]],7),_xlfn.CONCAT(LEFT(TABLE[[#This Row],[CODE]],4),RIGHT(TABLE[[#This Row],[CODE]],3))),"")</f>
        <v>JMAC011</v>
      </c>
      <c r="E28" s="18" t="str">
        <f>IF(VLOOKUP(TABLE[[#This Row],[LOC]],ScanWorkbook[[Location]:[Clone Barcode]],2,FALSE)="...","",VLOOKUP(TABLE[[#This Row],[LOC]],ScanWorkbook[[Location]:[Clone Barcode]],2,FALSE))</f>
        <v>JMAC011.089988</v>
      </c>
      <c r="F28" s="21">
        <f ca="1">IF(TABLE[[#This Row],[METRC]]="","",TODAY())</f>
        <v>44179</v>
      </c>
      <c r="G28" s="80" t="str">
        <f>_xlfn.IFNA(IF(TABLE[[#This Row],[METRC]]="","",VLOOKUP(TABLE[[#This Row],[LOC]],ScanWorkbook[[Location]:[side]],3,FALSE)),"")</f>
        <v>1. south MOTHER</v>
      </c>
      <c r="H28" s="18" t="str">
        <f>_xlfn.IFNA(IF(TABLE[[#This Row],[METRC]]="...","",VLOOKUP(TABLE[[#This Row],[METRC]],METRC!A:C,3,FALSE)),"")</f>
        <v>MOTHER</v>
      </c>
      <c r="I2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8" s="18" t="str">
        <f>_xlfn.IFNA(IF(TABLE[[#This Row],[METRC]]="...","",LEFT(VLOOKUP(TABLE[[#This Row],[METRC]],METRC!A:B,2,FALSE),4)),"")</f>
        <v>JMAC</v>
      </c>
      <c r="K28" s="18" t="str">
        <f>IF(TABLE[[#This Row],[METRC]]="","",IF(TABLE[[#This Row],[METRC]]="...","",IF(TABLE[[#This Row],[bounce strain]]=LEFT(TABLE[[#This Row],[PhenoAbbv]],4),"match","MISMATCH")))</f>
        <v>match</v>
      </c>
      <c r="L28" s="18" t="str">
        <f ca="1">IF(TABLE[[#This Row],[Date]]="","",INDEX(nextcloneround[Clone Round],MATCH(TABLE[[#This Row],[Date]],nextcloneround[today],0)))</f>
        <v>C39</v>
      </c>
      <c r="M28" s="18" t="str">
        <f>_xlfn.IFNA(INDEX([2]!MOM[Generation],MATCH(TABLE[[#This Row],[METRC]],[2]!MOM[METRC 2],0)),"")</f>
        <v>C33</v>
      </c>
    </row>
    <row r="29" spans="1:13" x14ac:dyDescent="0.25">
      <c r="A29" s="47" t="str">
        <f>MID(TABLE[[#This Row],[LOC]],4,3)</f>
        <v>CL1</v>
      </c>
      <c r="B29" s="13" t="s">
        <v>8389</v>
      </c>
      <c r="C29" s="18" t="str">
        <f>_xlfn.IFNA(IF(TABLE[[#This Row],[CODE]]="","",IF(TABLE[[#This Row],[CODE]]="...","",_xlfn.CONCAT("1A4070000000065000",RIGHT(TABLE[[#This Row],[CODE]],6)))),"")</f>
        <v>1A4070000000065000087030</v>
      </c>
      <c r="D29" s="18" t="str">
        <f t="array" ref="D29">_xlfn.IFNA(IF(SUM(COUNTIF(TABLE[[#This Row],[CODE]],{"*.*"})),LEFT(TABLE[[#This Row],[CODE]],7),_xlfn.CONCAT(LEFT(TABLE[[#This Row],[CODE]],4),RIGHT(TABLE[[#This Row],[CODE]],3))),"")</f>
        <v>SUNL006</v>
      </c>
      <c r="E29" s="18" t="str">
        <f>IF(VLOOKUP(TABLE[[#This Row],[LOC]],ScanWorkbook[[Location]:[Clone Barcode]],2,FALSE)="...","",VLOOKUP(TABLE[[#This Row],[LOC]],ScanWorkbook[[Location]:[Clone Barcode]],2,FALSE))</f>
        <v>SUNL006.087030</v>
      </c>
      <c r="F29" s="21">
        <f ca="1">IF(TABLE[[#This Row],[METRC]]="","",TODAY())</f>
        <v>44179</v>
      </c>
      <c r="G29" s="80" t="str">
        <f>_xlfn.IFNA(IF(TABLE[[#This Row],[METRC]]="","",VLOOKUP(TABLE[[#This Row],[LOC]],ScanWorkbook[[Location]:[side]],3,FALSE)),"")</f>
        <v>1. south MOTHER</v>
      </c>
      <c r="H29" s="18" t="str">
        <f>_xlfn.IFNA(IF(TABLE[[#This Row],[METRC]]="...","",VLOOKUP(TABLE[[#This Row],[METRC]],METRC!A:C,3,FALSE)),"")</f>
        <v>MOTHER</v>
      </c>
      <c r="I2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9" s="18" t="str">
        <f>_xlfn.IFNA(IF(TABLE[[#This Row],[METRC]]="...","",LEFT(VLOOKUP(TABLE[[#This Row],[METRC]],METRC!A:B,2,FALSE),4)),"")</f>
        <v>SUNL</v>
      </c>
      <c r="K29" s="24" t="str">
        <f>IF(TABLE[[#This Row],[METRC]]="","",IF(TABLE[[#This Row],[METRC]]="...","",IF(TABLE[[#This Row],[bounce strain]]=LEFT(TABLE[[#This Row],[PhenoAbbv]],4),"match","MISMATCH")))</f>
        <v>match</v>
      </c>
      <c r="L29" s="18" t="str">
        <f ca="1">IF(TABLE[[#This Row],[Date]]="","",INDEX(nextcloneround[Clone Round],MATCH(TABLE[[#This Row],[Date]],nextcloneround[today],0)))</f>
        <v>C39</v>
      </c>
      <c r="M29" s="18" t="str">
        <f>_xlfn.IFNA(INDEX([2]!MOM[Generation],MATCH(TABLE[[#This Row],[METRC]],[2]!MOM[METRC 2],0)),"")</f>
        <v>C32</v>
      </c>
    </row>
    <row r="30" spans="1:13" x14ac:dyDescent="0.25">
      <c r="A30" s="47" t="str">
        <f>MID(TABLE[[#This Row],[LOC]],4,3)</f>
        <v>CL1</v>
      </c>
      <c r="B30" s="13" t="s">
        <v>8390</v>
      </c>
      <c r="C30" s="18" t="str">
        <f>_xlfn.IFNA(IF(TABLE[[#This Row],[CODE]]="","",IF(TABLE[[#This Row],[CODE]]="...","",_xlfn.CONCAT("1A4070000000065000",RIGHT(TABLE[[#This Row],[CODE]],6)))),"")</f>
        <v>1A4070000000065000090095</v>
      </c>
      <c r="D30" s="18" t="str">
        <f t="array" ref="D30">_xlfn.IFNA(IF(SUM(COUNTIF(TABLE[[#This Row],[CODE]],{"*.*"})),LEFT(TABLE[[#This Row],[CODE]],7),_xlfn.CONCAT(LEFT(TABLE[[#This Row],[CODE]],4),RIGHT(TABLE[[#This Row],[CODE]],3))),"")</f>
        <v>HELL006</v>
      </c>
      <c r="E30" s="18" t="str">
        <f>IF(VLOOKUP(TABLE[[#This Row],[LOC]],ScanWorkbook[[Location]:[Clone Barcode]],2,FALSE)="...","",VLOOKUP(TABLE[[#This Row],[LOC]],ScanWorkbook[[Location]:[Clone Barcode]],2,FALSE))</f>
        <v>HELL006.090095</v>
      </c>
      <c r="F30" s="21">
        <f ca="1">IF(TABLE[[#This Row],[METRC]]="","",TODAY())</f>
        <v>44179</v>
      </c>
      <c r="G30" s="80" t="str">
        <f>_xlfn.IFNA(IF(TABLE[[#This Row],[METRC]]="","",VLOOKUP(TABLE[[#This Row],[LOC]],ScanWorkbook[[Location]:[side]],3,FALSE)),"")</f>
        <v>1. south MOTHER</v>
      </c>
      <c r="H30" s="18" t="str">
        <f>_xlfn.IFNA(IF(TABLE[[#This Row],[METRC]]="...","",VLOOKUP(TABLE[[#This Row],[METRC]],METRC!A:C,3,FALSE)),"")</f>
        <v>MOTHER</v>
      </c>
      <c r="I3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0" s="18" t="str">
        <f>_xlfn.IFNA(IF(TABLE[[#This Row],[METRC]]="...","",LEFT(VLOOKUP(TABLE[[#This Row],[METRC]],METRC!A:B,2,FALSE),4)),"")</f>
        <v>HELL</v>
      </c>
      <c r="K30" s="24" t="str">
        <f>IF(TABLE[[#This Row],[METRC]]="","",IF(TABLE[[#This Row],[METRC]]="...","",IF(TABLE[[#This Row],[bounce strain]]=LEFT(TABLE[[#This Row],[PhenoAbbv]],4),"match","MISMATCH")))</f>
        <v>match</v>
      </c>
      <c r="L30" s="18" t="str">
        <f ca="1">IF(TABLE[[#This Row],[Date]]="","",INDEX(nextcloneround[Clone Round],MATCH(TABLE[[#This Row],[Date]],nextcloneround[today],0)))</f>
        <v>C39</v>
      </c>
      <c r="M30" s="18" t="str">
        <f>_xlfn.IFNA(INDEX([2]!MOM[Generation],MATCH(TABLE[[#This Row],[METRC]],[2]!MOM[METRC 2],0)),"")</f>
        <v>S09</v>
      </c>
    </row>
    <row r="31" spans="1:13" x14ac:dyDescent="0.25">
      <c r="A31" s="47" t="str">
        <f>MID(TABLE[[#This Row],[LOC]],4,3)</f>
        <v>CL1</v>
      </c>
      <c r="B31" s="13" t="s">
        <v>8391</v>
      </c>
      <c r="C31" s="18" t="str">
        <f>_xlfn.IFNA(IF(TABLE[[#This Row],[CODE]]="","",IF(TABLE[[#This Row],[CODE]]="...","",_xlfn.CONCAT("1A4070000000065000",RIGHT(TABLE[[#This Row],[CODE]],6)))),"")</f>
        <v/>
      </c>
      <c r="D31" s="18" t="str">
        <f t="array" ref="D31">_xlfn.IFNA(IF(SUM(COUNTIF(TABLE[[#This Row],[CODE]],{"*.*"})),LEFT(TABLE[[#This Row],[CODE]],7),_xlfn.CONCAT(LEFT(TABLE[[#This Row],[CODE]],4),RIGHT(TABLE[[#This Row],[CODE]],3))),"")</f>
        <v/>
      </c>
      <c r="E31" s="18" t="str">
        <f>IF(VLOOKUP(TABLE[[#This Row],[LOC]],ScanWorkbook[[Location]:[Clone Barcode]],2,FALSE)="...","",VLOOKUP(TABLE[[#This Row],[LOC]],ScanWorkbook[[Location]:[Clone Barcode]],2,FALSE))</f>
        <v/>
      </c>
      <c r="F31" s="21" t="str">
        <f ca="1">IF(TABLE[[#This Row],[METRC]]="","",TODAY())</f>
        <v/>
      </c>
      <c r="G31" s="80" t="str">
        <f>_xlfn.IFNA(IF(TABLE[[#This Row],[METRC]]="","",VLOOKUP(TABLE[[#This Row],[LOC]],ScanWorkbook[[Location]:[side]],3,FALSE)),"")</f>
        <v/>
      </c>
      <c r="H31" s="18" t="str">
        <f>_xlfn.IFNA(IF(TABLE[[#This Row],[METRC]]="...","",VLOOKUP(TABLE[[#This Row],[METRC]],METRC!A:C,3,FALSE)),"")</f>
        <v/>
      </c>
      <c r="I3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1" s="18" t="str">
        <f>_xlfn.IFNA(IF(TABLE[[#This Row],[METRC]]="...","",LEFT(VLOOKUP(TABLE[[#This Row],[METRC]],METRC!A:B,2,FALSE),4)),"")</f>
        <v/>
      </c>
      <c r="K31" s="18" t="str">
        <f>IF(TABLE[[#This Row],[METRC]]="","",IF(TABLE[[#This Row],[METRC]]="...","",IF(TABLE[[#This Row],[bounce strain]]=LEFT(TABLE[[#This Row],[PhenoAbbv]],4),"match","MISMATCH")))</f>
        <v/>
      </c>
      <c r="L31" s="18" t="str">
        <f ca="1">IF(TABLE[[#This Row],[Date]]="","",INDEX(nextcloneround[Clone Round],MATCH(TABLE[[#This Row],[Date]],nextcloneround[today],0)))</f>
        <v/>
      </c>
      <c r="M31" s="18" t="str">
        <f>_xlfn.IFNA(INDEX([2]!MOM[Generation],MATCH(TABLE[[#This Row],[METRC]],[2]!MOM[METRC 2],0)),"")</f>
        <v/>
      </c>
    </row>
    <row r="32" spans="1:13" x14ac:dyDescent="0.25">
      <c r="A32" s="47" t="str">
        <f>MID(TABLE[[#This Row],[LOC]],4,3)</f>
        <v>CL1</v>
      </c>
      <c r="B32" s="91" t="s">
        <v>8392</v>
      </c>
      <c r="C32" s="18" t="str">
        <f>_xlfn.IFNA(IF(TABLE[[#This Row],[CODE]]="","",IF(TABLE[[#This Row],[CODE]]="...","",_xlfn.CONCAT("1A4070000000065000",RIGHT(TABLE[[#This Row],[CODE]],6)))),"")</f>
        <v>1A4070000000065000085392</v>
      </c>
      <c r="D32" s="18" t="str">
        <f t="array" ref="D32">_xlfn.IFNA(IF(SUM(COUNTIF(TABLE[[#This Row],[CODE]],{"*.*"})),LEFT(TABLE[[#This Row],[CODE]],7),_xlfn.CONCAT(LEFT(TABLE[[#This Row],[CODE]],4),RIGHT(TABLE[[#This Row],[CODE]],3))),"")</f>
        <v>NYFL014</v>
      </c>
      <c r="E32" s="18" t="str">
        <f>IF(VLOOKUP(TABLE[[#This Row],[LOC]],ScanWorkbook[[Location]:[Clone Barcode]],2,FALSE)="...","",VLOOKUP(TABLE[[#This Row],[LOC]],ScanWorkbook[[Location]:[Clone Barcode]],2,FALSE))</f>
        <v>NYFL014.085392</v>
      </c>
      <c r="F32" s="21">
        <f ca="1">IF(TABLE[[#This Row],[METRC]]="","",TODAY())</f>
        <v>44179</v>
      </c>
      <c r="G32" s="80" t="str">
        <f>_xlfn.IFNA(IF(TABLE[[#This Row],[METRC]]="","",VLOOKUP(TABLE[[#This Row],[LOC]],ScanWorkbook[[Location]:[side]],3,FALSE)),"")</f>
        <v>1. south MOTHER</v>
      </c>
      <c r="H32" s="18" t="str">
        <f>_xlfn.IFNA(IF(TABLE[[#This Row],[METRC]]="...","",VLOOKUP(TABLE[[#This Row],[METRC]],METRC!A:C,3,FALSE)),"")</f>
        <v>MOTHER</v>
      </c>
      <c r="I3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2" s="18" t="str">
        <f>_xlfn.IFNA(IF(TABLE[[#This Row],[METRC]]="...","",LEFT(VLOOKUP(TABLE[[#This Row],[METRC]],METRC!A:B,2,FALSE),4)),"")</f>
        <v>NYFL</v>
      </c>
      <c r="K32" s="18" t="str">
        <f>IF(TABLE[[#This Row],[METRC]]="","",IF(TABLE[[#This Row],[METRC]]="...","",IF(TABLE[[#This Row],[bounce strain]]=LEFT(TABLE[[#This Row],[PhenoAbbv]],4),"match","MISMATCH")))</f>
        <v>match</v>
      </c>
      <c r="L32" s="18" t="str">
        <f ca="1">IF(TABLE[[#This Row],[Date]]="","",INDEX(nextcloneround[Clone Round],MATCH(TABLE[[#This Row],[Date]],nextcloneround[today],0)))</f>
        <v>C39</v>
      </c>
      <c r="M32" s="18" t="str">
        <f>_xlfn.IFNA(INDEX([2]!MOM[Generation],MATCH(TABLE[[#This Row],[METRC]],[2]!MOM[METRC 2],0)),"")</f>
        <v>C32</v>
      </c>
    </row>
    <row r="33" spans="1:13" x14ac:dyDescent="0.25">
      <c r="A33" s="47" t="str">
        <f>MID(TABLE[[#This Row],[LOC]],4,3)</f>
        <v>CL1</v>
      </c>
      <c r="B33" s="91" t="s">
        <v>8393</v>
      </c>
      <c r="C33" s="18" t="str">
        <f>_xlfn.IFNA(IF(TABLE[[#This Row],[CODE]]="","",IF(TABLE[[#This Row],[CODE]]="...","",_xlfn.CONCAT("1A4070000000065000",RIGHT(TABLE[[#This Row],[CODE]],6)))),"")</f>
        <v>1A4070000000065000083630</v>
      </c>
      <c r="D33" s="18" t="str">
        <f t="array" ref="D33">_xlfn.IFNA(IF(SUM(COUNTIF(TABLE[[#This Row],[CODE]],{"*.*"})),LEFT(TABLE[[#This Row],[CODE]],7),_xlfn.CONCAT(LEFT(TABLE[[#This Row],[CODE]],4),RIGHT(TABLE[[#This Row],[CODE]],3))),"")</f>
        <v>SOUR011</v>
      </c>
      <c r="E33" s="18" t="str">
        <f>IF(VLOOKUP(TABLE[[#This Row],[LOC]],ScanWorkbook[[Location]:[Clone Barcode]],2,FALSE)="...","",VLOOKUP(TABLE[[#This Row],[LOC]],ScanWorkbook[[Location]:[Clone Barcode]],2,FALSE))</f>
        <v>SOUR011.083630</v>
      </c>
      <c r="F33" s="21">
        <f ca="1">IF(TABLE[[#This Row],[METRC]]="","",TODAY())</f>
        <v>44179</v>
      </c>
      <c r="G33" s="80" t="str">
        <f>_xlfn.IFNA(IF(TABLE[[#This Row],[METRC]]="","",VLOOKUP(TABLE[[#This Row],[LOC]],ScanWorkbook[[Location]:[side]],3,FALSE)),"")</f>
        <v>1. south MOTHER</v>
      </c>
      <c r="H33" s="18" t="str">
        <f>_xlfn.IFNA(IF(TABLE[[#This Row],[METRC]]="...","",VLOOKUP(TABLE[[#This Row],[METRC]],METRC!A:C,3,FALSE)),"")</f>
        <v>MOTHER</v>
      </c>
      <c r="I3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3" s="18" t="str">
        <f>_xlfn.IFNA(IF(TABLE[[#This Row],[METRC]]="...","",LEFT(VLOOKUP(TABLE[[#This Row],[METRC]],METRC!A:B,2,FALSE),4)),"")</f>
        <v>SOUR</v>
      </c>
      <c r="K33" s="24" t="str">
        <f>IF(TABLE[[#This Row],[METRC]]="","",IF(TABLE[[#This Row],[METRC]]="...","",IF(TABLE[[#This Row],[bounce strain]]=LEFT(TABLE[[#This Row],[PhenoAbbv]],4),"match","MISMATCH")))</f>
        <v>match</v>
      </c>
      <c r="L33" s="18" t="str">
        <f ca="1">IF(TABLE[[#This Row],[Date]]="","",INDEX(nextcloneround[Clone Round],MATCH(TABLE[[#This Row],[Date]],nextcloneround[today],0)))</f>
        <v>C39</v>
      </c>
      <c r="M33" s="18" t="str">
        <f>_xlfn.IFNA(INDEX([2]!MOM[Generation],MATCH(TABLE[[#This Row],[METRC]],[2]!MOM[METRC 2],0)),"")</f>
        <v>C31</v>
      </c>
    </row>
    <row r="34" spans="1:13" x14ac:dyDescent="0.25">
      <c r="A34" s="47" t="str">
        <f>MID(TABLE[[#This Row],[LOC]],4,3)</f>
        <v>CL1</v>
      </c>
      <c r="B34" s="91" t="s">
        <v>8394</v>
      </c>
      <c r="C34" s="18" t="str">
        <f>_xlfn.IFNA(IF(TABLE[[#This Row],[CODE]]="","",IF(TABLE[[#This Row],[CODE]]="...","",_xlfn.CONCAT("1A4070000000065000",RIGHT(TABLE[[#This Row],[CODE]],6)))),"")</f>
        <v/>
      </c>
      <c r="D34" s="18" t="str">
        <f t="array" ref="D34">_xlfn.IFNA(IF(SUM(COUNTIF(TABLE[[#This Row],[CODE]],{"*.*"})),LEFT(TABLE[[#This Row],[CODE]],7),_xlfn.CONCAT(LEFT(TABLE[[#This Row],[CODE]],4),RIGHT(TABLE[[#This Row],[CODE]],3))),"")</f>
        <v/>
      </c>
      <c r="E34" s="18" t="str">
        <f>IF(VLOOKUP(TABLE[[#This Row],[LOC]],ScanWorkbook[[Location]:[Clone Barcode]],2,FALSE)="...","",VLOOKUP(TABLE[[#This Row],[LOC]],ScanWorkbook[[Location]:[Clone Barcode]],2,FALSE))</f>
        <v/>
      </c>
      <c r="F34" s="21" t="str">
        <f ca="1">IF(TABLE[[#This Row],[METRC]]="","",TODAY())</f>
        <v/>
      </c>
      <c r="G34" s="80" t="str">
        <f>_xlfn.IFNA(IF(TABLE[[#This Row],[METRC]]="","",VLOOKUP(TABLE[[#This Row],[LOC]],ScanWorkbook[[Location]:[side]],3,FALSE)),"")</f>
        <v/>
      </c>
      <c r="H34" s="18" t="str">
        <f>_xlfn.IFNA(IF(TABLE[[#This Row],[METRC]]="...","",VLOOKUP(TABLE[[#This Row],[METRC]],METRC!A:C,3,FALSE)),"")</f>
        <v/>
      </c>
      <c r="I3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4" s="18" t="str">
        <f>_xlfn.IFNA(IF(TABLE[[#This Row],[METRC]]="...","",LEFT(VLOOKUP(TABLE[[#This Row],[METRC]],METRC!A:B,2,FALSE),4)),"")</f>
        <v/>
      </c>
      <c r="K34" s="24" t="str">
        <f>IF(TABLE[[#This Row],[METRC]]="","",IF(TABLE[[#This Row],[METRC]]="...","",IF(TABLE[[#This Row],[bounce strain]]=LEFT(TABLE[[#This Row],[PhenoAbbv]],4),"match","MISMATCH")))</f>
        <v/>
      </c>
      <c r="L34" s="18" t="str">
        <f ca="1">IF(TABLE[[#This Row],[Date]]="","",INDEX(nextcloneround[Clone Round],MATCH(TABLE[[#This Row],[Date]],nextcloneround[today],0)))</f>
        <v/>
      </c>
      <c r="M34" s="18" t="str">
        <f>_xlfn.IFNA(INDEX([2]!MOM[Generation],MATCH(TABLE[[#This Row],[METRC]],[2]!MOM[METRC 2],0)),"")</f>
        <v/>
      </c>
    </row>
    <row r="35" spans="1:13" x14ac:dyDescent="0.25">
      <c r="A35" s="47" t="str">
        <f>MID(TABLE[[#This Row],[LOC]],4,3)</f>
        <v>CL1</v>
      </c>
      <c r="B35" s="91" t="s">
        <v>9032</v>
      </c>
      <c r="C35" s="18" t="str">
        <f>_xlfn.IFNA(IF(TABLE[[#This Row],[CODE]]="","",IF(TABLE[[#This Row],[CODE]]="...","",_xlfn.CONCAT("1A4070000000065000",RIGHT(TABLE[[#This Row],[CODE]],6)))),"")</f>
        <v>1A4070000000065000085500</v>
      </c>
      <c r="D35" s="18" t="str">
        <f t="array" ref="D35">_xlfn.IFNA(IF(SUM(COUNTIF(TABLE[[#This Row],[CODE]],{"*.*"})),LEFT(TABLE[[#This Row],[CODE]],7),_xlfn.CONCAT(LEFT(TABLE[[#This Row],[CODE]],4),RIGHT(TABLE[[#This Row],[CODE]],3))),"")</f>
        <v>OROB054</v>
      </c>
      <c r="E35" s="18" t="str">
        <f>IF(VLOOKUP(TABLE[[#This Row],[LOC]],ScanWorkbook[[Location]:[Clone Barcode]],2,FALSE)="...","",VLOOKUP(TABLE[[#This Row],[LOC]],ScanWorkbook[[Location]:[Clone Barcode]],2,FALSE))</f>
        <v>OROB054.085500</v>
      </c>
      <c r="F35" s="21">
        <f ca="1">IF(TABLE[[#This Row],[METRC]]="","",TODAY())</f>
        <v>44179</v>
      </c>
      <c r="G35" s="80" t="str">
        <f>_xlfn.IFNA(IF(TABLE[[#This Row],[METRC]]="","",VLOOKUP(TABLE[[#This Row],[LOC]],ScanWorkbook[[Location]:[side]],3,FALSE)),"")</f>
        <v>1. south MOTHER</v>
      </c>
      <c r="H35" s="18" t="str">
        <f>_xlfn.IFNA(IF(TABLE[[#This Row],[METRC]]="...","",VLOOKUP(TABLE[[#This Row],[METRC]],METRC!A:C,3,FALSE)),"")</f>
        <v>MOTHER</v>
      </c>
      <c r="I3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5" s="18" t="str">
        <f>_xlfn.IFNA(IF(TABLE[[#This Row],[METRC]]="...","",LEFT(VLOOKUP(TABLE[[#This Row],[METRC]],METRC!A:B,2,FALSE),4)),"")</f>
        <v>OROB</v>
      </c>
      <c r="K35" s="18" t="str">
        <f>IF(TABLE[[#This Row],[METRC]]="","",IF(TABLE[[#This Row],[METRC]]="...","",IF(TABLE[[#This Row],[bounce strain]]=LEFT(TABLE[[#This Row],[PhenoAbbv]],4),"match","MISMATCH")))</f>
        <v>match</v>
      </c>
      <c r="L35" s="18" t="str">
        <f ca="1">IF(TABLE[[#This Row],[Date]]="","",INDEX(nextcloneround[Clone Round],MATCH(TABLE[[#This Row],[Date]],nextcloneround[today],0)))</f>
        <v>C39</v>
      </c>
      <c r="M35" s="18" t="str">
        <f>_xlfn.IFNA(INDEX([2]!MOM[Generation],MATCH(TABLE[[#This Row],[METRC]],[2]!MOM[METRC 2],0)),"")</f>
        <v>C32</v>
      </c>
    </row>
    <row r="36" spans="1:13" x14ac:dyDescent="0.25">
      <c r="A36" s="47" t="str">
        <f>MID(TABLE[[#This Row],[LOC]],4,3)</f>
        <v>CL1</v>
      </c>
      <c r="B36" s="91" t="s">
        <v>9033</v>
      </c>
      <c r="C36" s="18" t="str">
        <f>_xlfn.IFNA(IF(TABLE[[#This Row],[CODE]]="","",IF(TABLE[[#This Row],[CODE]]="...","",_xlfn.CONCAT("1A4070000000065000",RIGHT(TABLE[[#This Row],[CODE]],6)))),"")</f>
        <v>1A4070000000065000083955</v>
      </c>
      <c r="D36" s="18" t="str">
        <f t="array" ref="D36">_xlfn.IFNA(IF(SUM(COUNTIF(TABLE[[#This Row],[CODE]],{"*.*"})),LEFT(TABLE[[#This Row],[CODE]],7),_xlfn.CONCAT(LEFT(TABLE[[#This Row],[CODE]],4),RIGHT(TABLE[[#This Row],[CODE]],3))),"")</f>
        <v>STR8017</v>
      </c>
      <c r="E36" s="18" t="str">
        <f>IF(VLOOKUP(TABLE[[#This Row],[LOC]],ScanWorkbook[[Location]:[Clone Barcode]],2,FALSE)="...","",VLOOKUP(TABLE[[#This Row],[LOC]],ScanWorkbook[[Location]:[Clone Barcode]],2,FALSE))</f>
        <v>STR8017.083955</v>
      </c>
      <c r="F36" s="21">
        <f ca="1">IF(TABLE[[#This Row],[METRC]]="","",TODAY())</f>
        <v>44179</v>
      </c>
      <c r="G36" s="80" t="str">
        <f>_xlfn.IFNA(IF(TABLE[[#This Row],[METRC]]="","",VLOOKUP(TABLE[[#This Row],[LOC]],ScanWorkbook[[Location]:[side]],3,FALSE)),"")</f>
        <v>1. south MOTHER</v>
      </c>
      <c r="H36" s="18" t="str">
        <f>_xlfn.IFNA(IF(TABLE[[#This Row],[METRC]]="...","",VLOOKUP(TABLE[[#This Row],[METRC]],METRC!A:C,3,FALSE)),"")</f>
        <v>MOTHER</v>
      </c>
      <c r="I3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6" s="18" t="str">
        <f>_xlfn.IFNA(IF(TABLE[[#This Row],[METRC]]="...","",LEFT(VLOOKUP(TABLE[[#This Row],[METRC]],METRC!A:B,2,FALSE),4)),"")</f>
        <v>STR8</v>
      </c>
      <c r="K36" s="18" t="str">
        <f>IF(TABLE[[#This Row],[METRC]]="","",IF(TABLE[[#This Row],[METRC]]="...","",IF(TABLE[[#This Row],[bounce strain]]=LEFT(TABLE[[#This Row],[PhenoAbbv]],4),"match","MISMATCH")))</f>
        <v>match</v>
      </c>
      <c r="L36" s="18" t="str">
        <f ca="1">IF(TABLE[[#This Row],[Date]]="","",INDEX(nextcloneround[Clone Round],MATCH(TABLE[[#This Row],[Date]],nextcloneround[today],0)))</f>
        <v>C39</v>
      </c>
      <c r="M36" s="18" t="str">
        <f>_xlfn.IFNA(INDEX([2]!MOM[Generation],MATCH(TABLE[[#This Row],[METRC]],[2]!MOM[METRC 2],0)),"")</f>
        <v>C31</v>
      </c>
    </row>
    <row r="37" spans="1:13" x14ac:dyDescent="0.25">
      <c r="A37" s="47" t="str">
        <f>MID(TABLE[[#This Row],[LOC]],4,3)</f>
        <v>CL1</v>
      </c>
      <c r="B37" s="91" t="s">
        <v>8395</v>
      </c>
      <c r="C37" s="18" t="str">
        <f>_xlfn.IFNA(IF(TABLE[[#This Row],[CODE]]="","",IF(TABLE[[#This Row],[CODE]]="...","",_xlfn.CONCAT("1A4070000000065000",RIGHT(TABLE[[#This Row],[CODE]],6)))),"")</f>
        <v/>
      </c>
      <c r="D37" s="18" t="str">
        <f t="array" ref="D37">_xlfn.IFNA(IF(SUM(COUNTIF(TABLE[[#This Row],[CODE]],{"*.*"})),LEFT(TABLE[[#This Row],[CODE]],7),_xlfn.CONCAT(LEFT(TABLE[[#This Row],[CODE]],4),RIGHT(TABLE[[#This Row],[CODE]],3))),"")</f>
        <v/>
      </c>
      <c r="E37" s="18" t="str">
        <f>IF(VLOOKUP(TABLE[[#This Row],[LOC]],ScanWorkbook[[Location]:[Clone Barcode]],2,FALSE)="...","",VLOOKUP(TABLE[[#This Row],[LOC]],ScanWorkbook[[Location]:[Clone Barcode]],2,FALSE))</f>
        <v/>
      </c>
      <c r="F37" s="21" t="str">
        <f ca="1">IF(TABLE[[#This Row],[METRC]]="","",TODAY())</f>
        <v/>
      </c>
      <c r="G37" s="80" t="str">
        <f>_xlfn.IFNA(IF(TABLE[[#This Row],[METRC]]="","",VLOOKUP(TABLE[[#This Row],[LOC]],ScanWorkbook[[Location]:[side]],3,FALSE)),"")</f>
        <v/>
      </c>
      <c r="H37" s="18" t="str">
        <f>_xlfn.IFNA(IF(TABLE[[#This Row],[METRC]]="...","",VLOOKUP(TABLE[[#This Row],[METRC]],METRC!A:C,3,FALSE)),"")</f>
        <v/>
      </c>
      <c r="I3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7" s="18" t="str">
        <f>_xlfn.IFNA(IF(TABLE[[#This Row],[METRC]]="...","",LEFT(VLOOKUP(TABLE[[#This Row],[METRC]],METRC!A:B,2,FALSE),4)),"")</f>
        <v/>
      </c>
      <c r="K37" s="24" t="str">
        <f>IF(TABLE[[#This Row],[METRC]]="","",IF(TABLE[[#This Row],[METRC]]="...","",IF(TABLE[[#This Row],[bounce strain]]=LEFT(TABLE[[#This Row],[PhenoAbbv]],4),"match","MISMATCH")))</f>
        <v/>
      </c>
      <c r="L37" s="18" t="str">
        <f ca="1">IF(TABLE[[#This Row],[Date]]="","",INDEX(nextcloneround[Clone Round],MATCH(TABLE[[#This Row],[Date]],nextcloneround[today],0)))</f>
        <v/>
      </c>
      <c r="M37" s="18" t="str">
        <f>_xlfn.IFNA(INDEX([2]!MOM[Generation],MATCH(TABLE[[#This Row],[METRC]],[2]!MOM[METRC 2],0)),"")</f>
        <v/>
      </c>
    </row>
    <row r="38" spans="1:13" x14ac:dyDescent="0.25">
      <c r="A38" s="47" t="str">
        <f>MID(TABLE[[#This Row],[LOC]],4,3)</f>
        <v>DL1</v>
      </c>
      <c r="B38" s="13" t="s">
        <v>8414</v>
      </c>
      <c r="C38" s="91" t="str">
        <f>_xlfn.IFNA(IF(TABLE[[#This Row],[CODE]]="","",IF(TABLE[[#This Row],[CODE]]="...","",_xlfn.CONCAT("1A4070000000065000",RIGHT(TABLE[[#This Row],[CODE]],6)))),"")</f>
        <v/>
      </c>
      <c r="D38" s="91" t="str">
        <f t="array" ref="D38">_xlfn.IFNA(IF(SUM(COUNTIF(TABLE[[#This Row],[CODE]],{"*.*"})),LEFT(TABLE[[#This Row],[CODE]],7),_xlfn.CONCAT(LEFT(TABLE[[#This Row],[CODE]],4),RIGHT(TABLE[[#This Row],[CODE]],3))),"")</f>
        <v/>
      </c>
      <c r="E38" s="91" t="str">
        <f>IF(VLOOKUP(TABLE[[#This Row],[LOC]],ScanWorkbook[[Location]:[Clone Barcode]],2,FALSE)="...","",VLOOKUP(TABLE[[#This Row],[LOC]],ScanWorkbook[[Location]:[Clone Barcode]],2,FALSE))</f>
        <v/>
      </c>
      <c r="F38" s="21" t="str">
        <f ca="1">IF(TABLE[[#This Row],[METRC]]="","",TODAY())</f>
        <v/>
      </c>
      <c r="G38" s="6" t="str">
        <f>_xlfn.IFNA(IF(TABLE[[#This Row],[METRC]]="","",VLOOKUP(TABLE[[#This Row],[LOC]],ScanWorkbook[[Location]:[side]],3,FALSE)),"")</f>
        <v/>
      </c>
      <c r="H38" s="18" t="str">
        <f>_xlfn.IFNA(IF(TABLE[[#This Row],[METRC]]="...","",VLOOKUP(TABLE[[#This Row],[METRC]],METRC!A:C,3,FALSE)),"")</f>
        <v/>
      </c>
      <c r="I3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8" s="18" t="str">
        <f>_xlfn.IFNA(IF(TABLE[[#This Row],[METRC]]="...","",LEFT(VLOOKUP(TABLE[[#This Row],[METRC]],METRC!A:B,2,FALSE),4)),"")</f>
        <v/>
      </c>
      <c r="K38" s="24" t="str">
        <f>IF(TABLE[[#This Row],[METRC]]="","",IF(TABLE[[#This Row],[METRC]]="...","",IF(TABLE[[#This Row],[bounce strain]]=LEFT(TABLE[[#This Row],[PhenoAbbv]],4),"match","MISMATCH")))</f>
        <v/>
      </c>
      <c r="L38" s="18" t="str">
        <f ca="1">IF(TABLE[[#This Row],[Date]]="","",INDEX(nextcloneround[Clone Round],MATCH(TABLE[[#This Row],[Date]],nextcloneround[today],0)))</f>
        <v/>
      </c>
      <c r="M38" s="18" t="str">
        <f>_xlfn.IFNA(INDEX([2]!MOM[Generation],MATCH(TABLE[[#This Row],[METRC]],[2]!MOM[METRC 2],0)),"")</f>
        <v/>
      </c>
    </row>
    <row r="39" spans="1:13" x14ac:dyDescent="0.25">
      <c r="A39" s="47" t="str">
        <f>MID(TABLE[[#This Row],[LOC]],4,3)</f>
        <v>DL1</v>
      </c>
      <c r="B39" s="13" t="s">
        <v>8415</v>
      </c>
      <c r="C39" s="91" t="str">
        <f>_xlfn.IFNA(IF(TABLE[[#This Row],[CODE]]="","",IF(TABLE[[#This Row],[CODE]]="...","",_xlfn.CONCAT("1A4070000000065000",RIGHT(TABLE[[#This Row],[CODE]],6)))),"")</f>
        <v>1A4070000000065000089991</v>
      </c>
      <c r="D39" s="91" t="str">
        <f t="array" ref="D39">_xlfn.IFNA(IF(SUM(COUNTIF(TABLE[[#This Row],[CODE]],{"*.*"})),LEFT(TABLE[[#This Row],[CODE]],7),_xlfn.CONCAT(LEFT(TABLE[[#This Row],[CODE]],4),RIGHT(TABLE[[#This Row],[CODE]],3))),"")</f>
        <v>JMAC006</v>
      </c>
      <c r="E39" s="91" t="str">
        <f>IF(VLOOKUP(TABLE[[#This Row],[LOC]],ScanWorkbook[[Location]:[Clone Barcode]],2,FALSE)="...","",VLOOKUP(TABLE[[#This Row],[LOC]],ScanWorkbook[[Location]:[Clone Barcode]],2,FALSE))</f>
        <v>JMAC006.089991</v>
      </c>
      <c r="F39" s="21">
        <f ca="1">IF(TABLE[[#This Row],[METRC]]="","",TODAY())</f>
        <v>44179</v>
      </c>
      <c r="G39" s="6" t="str">
        <f>_xlfn.IFNA(IF(TABLE[[#This Row],[METRC]]="","",VLOOKUP(TABLE[[#This Row],[LOC]],ScanWorkbook[[Location]:[side]],3,FALSE)),"")</f>
        <v>1. south MOTHER</v>
      </c>
      <c r="H39" s="18" t="str">
        <f>_xlfn.IFNA(IF(TABLE[[#This Row],[METRC]]="...","",VLOOKUP(TABLE[[#This Row],[METRC]],METRC!A:C,3,FALSE)),"")</f>
        <v>MOTHER</v>
      </c>
      <c r="I3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9" s="18" t="str">
        <f>_xlfn.IFNA(IF(TABLE[[#This Row],[METRC]]="...","",LEFT(VLOOKUP(TABLE[[#This Row],[METRC]],METRC!A:B,2,FALSE),4)),"")</f>
        <v>JMAC</v>
      </c>
      <c r="K39" s="24" t="str">
        <f>IF(TABLE[[#This Row],[METRC]]="","",IF(TABLE[[#This Row],[METRC]]="...","",IF(TABLE[[#This Row],[bounce strain]]=LEFT(TABLE[[#This Row],[PhenoAbbv]],4),"match","MISMATCH")))</f>
        <v>match</v>
      </c>
      <c r="L39" s="18" t="str">
        <f ca="1">IF(TABLE[[#This Row],[Date]]="","",INDEX(nextcloneround[Clone Round],MATCH(TABLE[[#This Row],[Date]],nextcloneround[today],0)))</f>
        <v>C39</v>
      </c>
      <c r="M39" s="18" t="str">
        <f>_xlfn.IFNA(INDEX([2]!MOM[Generation],MATCH(TABLE[[#This Row],[METRC]],[2]!MOM[METRC 2],0)),"")</f>
        <v>C33</v>
      </c>
    </row>
    <row r="40" spans="1:13" x14ac:dyDescent="0.25">
      <c r="A40" s="47" t="str">
        <f>MID(TABLE[[#This Row],[LOC]],4,3)</f>
        <v>DL1</v>
      </c>
      <c r="B40" s="13" t="s">
        <v>8416</v>
      </c>
      <c r="C40" s="91" t="str">
        <f>_xlfn.IFNA(IF(TABLE[[#This Row],[CODE]]="","",IF(TABLE[[#This Row],[CODE]]="...","",_xlfn.CONCAT("1A4070000000065000",RIGHT(TABLE[[#This Row],[CODE]],6)))),"")</f>
        <v>1A4070000000065000079409</v>
      </c>
      <c r="D40" s="91" t="str">
        <f t="array" ref="D40">_xlfn.IFNA(IF(SUM(COUNTIF(TABLE[[#This Row],[CODE]],{"*.*"})),LEFT(TABLE[[#This Row],[CODE]],7),_xlfn.CONCAT(LEFT(TABLE[[#This Row],[CODE]],4),RIGHT(TABLE[[#This Row],[CODE]],3))),"")</f>
        <v>SOUR007</v>
      </c>
      <c r="E40" s="91" t="str">
        <f>IF(VLOOKUP(TABLE[[#This Row],[LOC]],ScanWorkbook[[Location]:[Clone Barcode]],2,FALSE)="...","",VLOOKUP(TABLE[[#This Row],[LOC]],ScanWorkbook[[Location]:[Clone Barcode]],2,FALSE))</f>
        <v>SOUR007.079409</v>
      </c>
      <c r="F40" s="21">
        <f ca="1">IF(TABLE[[#This Row],[METRC]]="","",TODAY())</f>
        <v>44179</v>
      </c>
      <c r="G40" s="6" t="str">
        <f>_xlfn.IFNA(IF(TABLE[[#This Row],[METRC]]="","",VLOOKUP(TABLE[[#This Row],[LOC]],ScanWorkbook[[Location]:[side]],3,FALSE)),"")</f>
        <v>1. south MOTHER</v>
      </c>
      <c r="H40" s="18" t="str">
        <f>_xlfn.IFNA(IF(TABLE[[#This Row],[METRC]]="...","",VLOOKUP(TABLE[[#This Row],[METRC]],METRC!A:C,3,FALSE)),"")</f>
        <v>MOTHER</v>
      </c>
      <c r="I4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0" s="18" t="str">
        <f>_xlfn.IFNA(IF(TABLE[[#This Row],[METRC]]="...","",LEFT(VLOOKUP(TABLE[[#This Row],[METRC]],METRC!A:B,2,FALSE),4)),"")</f>
        <v>SOUR</v>
      </c>
      <c r="K40" s="24" t="str">
        <f>IF(TABLE[[#This Row],[METRC]]="","",IF(TABLE[[#This Row],[METRC]]="...","",IF(TABLE[[#This Row],[bounce strain]]=LEFT(TABLE[[#This Row],[PhenoAbbv]],4),"match","MISMATCH")))</f>
        <v>match</v>
      </c>
      <c r="L40" s="18" t="str">
        <f ca="1">IF(TABLE[[#This Row],[Date]]="","",INDEX(nextcloneround[Clone Round],MATCH(TABLE[[#This Row],[Date]],nextcloneround[today],0)))</f>
        <v>C39</v>
      </c>
      <c r="M40" s="18" t="str">
        <f>_xlfn.IFNA(INDEX([2]!MOM[Generation],MATCH(TABLE[[#This Row],[METRC]],[2]!MOM[METRC 2],0)),"")</f>
        <v>C29</v>
      </c>
    </row>
    <row r="41" spans="1:13" x14ac:dyDescent="0.25">
      <c r="A41" s="47" t="str">
        <f>MID(TABLE[[#This Row],[LOC]],4,3)</f>
        <v>DL1</v>
      </c>
      <c r="B41" s="13" t="s">
        <v>8417</v>
      </c>
      <c r="C41" s="91" t="str">
        <f>_xlfn.IFNA(IF(TABLE[[#This Row],[CODE]]="","",IF(TABLE[[#This Row],[CODE]]="...","",_xlfn.CONCAT("1A4070000000065000",RIGHT(TABLE[[#This Row],[CODE]],6)))),"")</f>
        <v>1A4070000000065000081417</v>
      </c>
      <c r="D41" s="91" t="str">
        <f t="array" ref="D41">_xlfn.IFNA(IF(SUM(COUNTIF(TABLE[[#This Row],[CODE]],{"*.*"})),LEFT(TABLE[[#This Row],[CODE]],7),_xlfn.CONCAT(LEFT(TABLE[[#This Row],[CODE]],4),RIGHT(TABLE[[#This Row],[CODE]],3))),"")</f>
        <v>GFSD189</v>
      </c>
      <c r="E41" s="91" t="str">
        <f>IF(VLOOKUP(TABLE[[#This Row],[LOC]],ScanWorkbook[[Location]:[Clone Barcode]],2,FALSE)="...","",VLOOKUP(TABLE[[#This Row],[LOC]],ScanWorkbook[[Location]:[Clone Barcode]],2,FALSE))</f>
        <v>GFSD189.081417</v>
      </c>
      <c r="F41" s="21">
        <f ca="1">IF(TABLE[[#This Row],[METRC]]="","",TODAY())</f>
        <v>44179</v>
      </c>
      <c r="G41" s="26" t="str">
        <f>_xlfn.IFNA(IF(TABLE[[#This Row],[METRC]]="","",VLOOKUP(TABLE[[#This Row],[LOC]],ScanWorkbook[[Location]:[side]],3,FALSE)),"")</f>
        <v>1. south MOTHER</v>
      </c>
      <c r="H41" s="18" t="str">
        <f>_xlfn.IFNA(IF(TABLE[[#This Row],[METRC]]="...","",VLOOKUP(TABLE[[#This Row],[METRC]],METRC!A:C,3,FALSE)),"")</f>
        <v>MOTHER</v>
      </c>
      <c r="I4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1" s="18" t="str">
        <f>_xlfn.IFNA(IF(TABLE[[#This Row],[METRC]]="...","",LEFT(VLOOKUP(TABLE[[#This Row],[METRC]],METRC!A:B,2,FALSE),4)),"")</f>
        <v>GFSD</v>
      </c>
      <c r="K41" s="24" t="str">
        <f>IF(TABLE[[#This Row],[METRC]]="","",IF(TABLE[[#This Row],[METRC]]="...","",IF(TABLE[[#This Row],[bounce strain]]=LEFT(TABLE[[#This Row],[PhenoAbbv]],4),"match","MISMATCH")))</f>
        <v>match</v>
      </c>
      <c r="L41" s="18" t="str">
        <f ca="1">IF(TABLE[[#This Row],[Date]]="","",INDEX(nextcloneround[Clone Round],MATCH(TABLE[[#This Row],[Date]],nextcloneround[today],0)))</f>
        <v>C39</v>
      </c>
      <c r="M41" s="18" t="str">
        <f>_xlfn.IFNA(INDEX([2]!MOM[Generation],MATCH(TABLE[[#This Row],[METRC]],[2]!MOM[METRC 2],0)),"")</f>
        <v>C30</v>
      </c>
    </row>
    <row r="42" spans="1:13" x14ac:dyDescent="0.25">
      <c r="A42" s="47" t="str">
        <f>MID(TABLE[[#This Row],[LOC]],4,3)</f>
        <v>DL1</v>
      </c>
      <c r="B42" s="13" t="s">
        <v>8418</v>
      </c>
      <c r="C42" s="91" t="str">
        <f>_xlfn.IFNA(IF(TABLE[[#This Row],[CODE]]="","",IF(TABLE[[#This Row],[CODE]]="...","",_xlfn.CONCAT("1A4070000000065000",RIGHT(TABLE[[#This Row],[CODE]],6)))),"")</f>
        <v/>
      </c>
      <c r="D42" s="91" t="str">
        <f t="array" ref="D42">_xlfn.IFNA(IF(SUM(COUNTIF(TABLE[[#This Row],[CODE]],{"*.*"})),LEFT(TABLE[[#This Row],[CODE]],7),_xlfn.CONCAT(LEFT(TABLE[[#This Row],[CODE]],4),RIGHT(TABLE[[#This Row],[CODE]],3))),"")</f>
        <v/>
      </c>
      <c r="E42" s="91" t="str">
        <f>IF(VLOOKUP(TABLE[[#This Row],[LOC]],ScanWorkbook[[Location]:[Clone Barcode]],2,FALSE)="...","",VLOOKUP(TABLE[[#This Row],[LOC]],ScanWorkbook[[Location]:[Clone Barcode]],2,FALSE))</f>
        <v/>
      </c>
      <c r="F42" s="21" t="str">
        <f ca="1">IF(TABLE[[#This Row],[METRC]]="","",TODAY())</f>
        <v/>
      </c>
      <c r="G42" s="26" t="str">
        <f>_xlfn.IFNA(IF(TABLE[[#This Row],[METRC]]="","",VLOOKUP(TABLE[[#This Row],[LOC]],ScanWorkbook[[Location]:[side]],3,FALSE)),"")</f>
        <v/>
      </c>
      <c r="H42" s="18" t="str">
        <f>_xlfn.IFNA(IF(TABLE[[#This Row],[METRC]]="...","",VLOOKUP(TABLE[[#This Row],[METRC]],METRC!A:C,3,FALSE)),"")</f>
        <v/>
      </c>
      <c r="I4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2" s="18" t="str">
        <f>_xlfn.IFNA(IF(TABLE[[#This Row],[METRC]]="...","",LEFT(VLOOKUP(TABLE[[#This Row],[METRC]],METRC!A:B,2,FALSE),4)),"")</f>
        <v/>
      </c>
      <c r="K42" s="24" t="str">
        <f>IF(TABLE[[#This Row],[METRC]]="","",IF(TABLE[[#This Row],[METRC]]="...","",IF(TABLE[[#This Row],[bounce strain]]=LEFT(TABLE[[#This Row],[PhenoAbbv]],4),"match","MISMATCH")))</f>
        <v/>
      </c>
      <c r="L42" s="18" t="str">
        <f ca="1">IF(TABLE[[#This Row],[Date]]="","",INDEX(nextcloneround[Clone Round],MATCH(TABLE[[#This Row],[Date]],nextcloneround[today],0)))</f>
        <v/>
      </c>
      <c r="M42" s="18" t="str">
        <f>_xlfn.IFNA(INDEX([2]!MOM[Generation],MATCH(TABLE[[#This Row],[METRC]],[2]!MOM[METRC 2],0)),"")</f>
        <v/>
      </c>
    </row>
    <row r="43" spans="1:13" x14ac:dyDescent="0.25">
      <c r="A43" s="47" t="str">
        <f>MID(TABLE[[#This Row],[LOC]],4,3)</f>
        <v>DL1</v>
      </c>
      <c r="B43" s="13" t="s">
        <v>8419</v>
      </c>
      <c r="C43" s="91" t="str">
        <f>_xlfn.IFNA(IF(TABLE[[#This Row],[CODE]]="","",IF(TABLE[[#This Row],[CODE]]="...","",_xlfn.CONCAT("1A4070000000065000",RIGHT(TABLE[[#This Row],[CODE]],6)))),"")</f>
        <v>1A4070000000065000087012</v>
      </c>
      <c r="D43" s="91" t="str">
        <f t="array" ref="D43">_xlfn.IFNA(IF(SUM(COUNTIF(TABLE[[#This Row],[CODE]],{"*.*"})),LEFT(TABLE[[#This Row],[CODE]],7),_xlfn.CONCAT(LEFT(TABLE[[#This Row],[CODE]],4),RIGHT(TABLE[[#This Row],[CODE]],3))),"")</f>
        <v>SUNL006</v>
      </c>
      <c r="E43" s="91" t="str">
        <f>IF(VLOOKUP(TABLE[[#This Row],[LOC]],ScanWorkbook[[Location]:[Clone Barcode]],2,FALSE)="...","",VLOOKUP(TABLE[[#This Row],[LOC]],ScanWorkbook[[Location]:[Clone Barcode]],2,FALSE))</f>
        <v>SUNL006.087012</v>
      </c>
      <c r="F43" s="21">
        <f ca="1">IF(TABLE[[#This Row],[METRC]]="","",TODAY())</f>
        <v>44179</v>
      </c>
      <c r="G43" s="26" t="str">
        <f>_xlfn.IFNA(IF(TABLE[[#This Row],[METRC]]="","",VLOOKUP(TABLE[[#This Row],[LOC]],ScanWorkbook[[Location]:[side]],3,FALSE)),"")</f>
        <v>1. south MOTHER</v>
      </c>
      <c r="H43" s="18" t="str">
        <f>_xlfn.IFNA(IF(TABLE[[#This Row],[METRC]]="...","",VLOOKUP(TABLE[[#This Row],[METRC]],METRC!A:C,3,FALSE)),"")</f>
        <v>MOTHER</v>
      </c>
      <c r="I4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3" s="18" t="str">
        <f>_xlfn.IFNA(IF(TABLE[[#This Row],[METRC]]="...","",LEFT(VLOOKUP(TABLE[[#This Row],[METRC]],METRC!A:B,2,FALSE),4)),"")</f>
        <v>SUNL</v>
      </c>
      <c r="K43" s="24" t="str">
        <f>IF(TABLE[[#This Row],[METRC]]="","",IF(TABLE[[#This Row],[METRC]]="...","",IF(TABLE[[#This Row],[bounce strain]]=LEFT(TABLE[[#This Row],[PhenoAbbv]],4),"match","MISMATCH")))</f>
        <v>match</v>
      </c>
      <c r="L43" s="18" t="str">
        <f ca="1">IF(TABLE[[#This Row],[Date]]="","",INDEX(nextcloneround[Clone Round],MATCH(TABLE[[#This Row],[Date]],nextcloneround[today],0)))</f>
        <v>C39</v>
      </c>
      <c r="M43" s="18" t="str">
        <f>_xlfn.IFNA(INDEX([2]!MOM[Generation],MATCH(TABLE[[#This Row],[METRC]],[2]!MOM[METRC 2],0)),"")</f>
        <v>C32</v>
      </c>
    </row>
    <row r="44" spans="1:13" x14ac:dyDescent="0.25">
      <c r="A44" s="47" t="str">
        <f>MID(TABLE[[#This Row],[LOC]],4,3)</f>
        <v>DL1</v>
      </c>
      <c r="B44" s="13" t="s">
        <v>8420</v>
      </c>
      <c r="C44" s="91" t="str">
        <f>_xlfn.IFNA(IF(TABLE[[#This Row],[CODE]]="","",IF(TABLE[[#This Row],[CODE]]="...","",_xlfn.CONCAT("1A4070000000065000",RIGHT(TABLE[[#This Row],[CODE]],6)))),"")</f>
        <v>1A4070000000065000089257</v>
      </c>
      <c r="D44" s="91" t="str">
        <f t="array" ref="D44">_xlfn.IFNA(IF(SUM(COUNTIF(TABLE[[#This Row],[CODE]],{"*.*"})),LEFT(TABLE[[#This Row],[CODE]],7),_xlfn.CONCAT(LEFT(TABLE[[#This Row],[CODE]],4),RIGHT(TABLE[[#This Row],[CODE]],3))),"")</f>
        <v>SOUR011</v>
      </c>
      <c r="E44" s="91" t="str">
        <f>IF(VLOOKUP(TABLE[[#This Row],[LOC]],ScanWorkbook[[Location]:[Clone Barcode]],2,FALSE)="...","",VLOOKUP(TABLE[[#This Row],[LOC]],ScanWorkbook[[Location]:[Clone Barcode]],2,FALSE))</f>
        <v>SOUR011.089257</v>
      </c>
      <c r="F44" s="21">
        <f ca="1">IF(TABLE[[#This Row],[METRC]]="","",TODAY())</f>
        <v>44179</v>
      </c>
      <c r="G44" s="26" t="str">
        <f>_xlfn.IFNA(IF(TABLE[[#This Row],[METRC]]="","",VLOOKUP(TABLE[[#This Row],[LOC]],ScanWorkbook[[Location]:[side]],3,FALSE)),"")</f>
        <v>1. south MOTHER</v>
      </c>
      <c r="H44" s="18" t="str">
        <f>_xlfn.IFNA(IF(TABLE[[#This Row],[METRC]]="...","",VLOOKUP(TABLE[[#This Row],[METRC]],METRC!A:C,3,FALSE)),"")</f>
        <v>MOTHER</v>
      </c>
      <c r="I4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4" s="18" t="str">
        <f>_xlfn.IFNA(IF(TABLE[[#This Row],[METRC]]="...","",LEFT(VLOOKUP(TABLE[[#This Row],[METRC]],METRC!A:B,2,FALSE),4)),"")</f>
        <v>SOUR</v>
      </c>
      <c r="K44" s="24" t="str">
        <f>IF(TABLE[[#This Row],[METRC]]="","",IF(TABLE[[#This Row],[METRC]]="...","",IF(TABLE[[#This Row],[bounce strain]]=LEFT(TABLE[[#This Row],[PhenoAbbv]],4),"match","MISMATCH")))</f>
        <v>match</v>
      </c>
      <c r="L44" s="18" t="str">
        <f ca="1">IF(TABLE[[#This Row],[Date]]="","",INDEX(nextcloneround[Clone Round],MATCH(TABLE[[#This Row],[Date]],nextcloneround[today],0)))</f>
        <v>C39</v>
      </c>
      <c r="M44" s="18" t="str">
        <f>_xlfn.IFNA(INDEX([2]!MOM[Generation],MATCH(TABLE[[#This Row],[METRC]],[2]!MOM[METRC 2],0)),"")</f>
        <v>C33</v>
      </c>
    </row>
    <row r="45" spans="1:13" x14ac:dyDescent="0.25">
      <c r="A45" s="47" t="str">
        <f>MID(TABLE[[#This Row],[LOC]],4,3)</f>
        <v>DL1</v>
      </c>
      <c r="B45" s="13" t="s">
        <v>8421</v>
      </c>
      <c r="C45" s="91" t="str">
        <f>_xlfn.IFNA(IF(TABLE[[#This Row],[CODE]]="","",IF(TABLE[[#This Row],[CODE]]="...","",_xlfn.CONCAT("1A4070000000065000",RIGHT(TABLE[[#This Row],[CODE]],6)))),"")</f>
        <v>1A4070000000065000087571</v>
      </c>
      <c r="D45" s="91" t="str">
        <f t="array" ref="D45">_xlfn.IFNA(IF(SUM(COUNTIF(TABLE[[#This Row],[CODE]],{"*.*"})),LEFT(TABLE[[#This Row],[CODE]],7),_xlfn.CONCAT(LEFT(TABLE[[#This Row],[CODE]],4),RIGHT(TABLE[[#This Row],[CODE]],3))),"")</f>
        <v>92CK119</v>
      </c>
      <c r="E45" s="91" t="str">
        <f>IF(VLOOKUP(TABLE[[#This Row],[LOC]],ScanWorkbook[[Location]:[Clone Barcode]],2,FALSE)="...","",VLOOKUP(TABLE[[#This Row],[LOC]],ScanWorkbook[[Location]:[Clone Barcode]],2,FALSE))</f>
        <v>92CK119.087571</v>
      </c>
      <c r="F45" s="21">
        <f ca="1">IF(TABLE[[#This Row],[METRC]]="","",TODAY())</f>
        <v>44179</v>
      </c>
      <c r="G45" s="6" t="str">
        <f>_xlfn.IFNA(IF(TABLE[[#This Row],[METRC]]="","",VLOOKUP(TABLE[[#This Row],[LOC]],ScanWorkbook[[Location]:[side]],3,FALSE)),"")</f>
        <v>1. south MOTHER</v>
      </c>
      <c r="H45" s="18" t="str">
        <f>_xlfn.IFNA(IF(TABLE[[#This Row],[METRC]]="...","",VLOOKUP(TABLE[[#This Row],[METRC]],METRC!A:C,3,FALSE)),"")</f>
        <v>MOTHER</v>
      </c>
      <c r="I4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5" s="18" t="str">
        <f>_xlfn.IFNA(IF(TABLE[[#This Row],[METRC]]="...","",LEFT(VLOOKUP(TABLE[[#This Row],[METRC]],METRC!A:B,2,FALSE),4)),"")</f>
        <v>92CK</v>
      </c>
      <c r="K45" s="24" t="str">
        <f>IF(TABLE[[#This Row],[METRC]]="","",IF(TABLE[[#This Row],[METRC]]="...","",IF(TABLE[[#This Row],[bounce strain]]=LEFT(TABLE[[#This Row],[PhenoAbbv]],4),"match","MISMATCH")))</f>
        <v>match</v>
      </c>
      <c r="L45" s="18" t="str">
        <f ca="1">IF(TABLE[[#This Row],[Date]]="","",INDEX(nextcloneround[Clone Round],MATCH(TABLE[[#This Row],[Date]],nextcloneround[today],0)))</f>
        <v>C39</v>
      </c>
      <c r="M45" s="18" t="str">
        <f>_xlfn.IFNA(INDEX([2]!MOM[Generation],MATCH(TABLE[[#This Row],[METRC]],[2]!MOM[METRC 2],0)),"")</f>
        <v>C33</v>
      </c>
    </row>
    <row r="46" spans="1:13" x14ac:dyDescent="0.25">
      <c r="A46" s="47" t="str">
        <f>MID(TABLE[[#This Row],[LOC]],4,3)</f>
        <v>DL1</v>
      </c>
      <c r="B46" s="13" t="s">
        <v>8422</v>
      </c>
      <c r="C46" s="91" t="str">
        <f>_xlfn.IFNA(IF(TABLE[[#This Row],[CODE]]="","",IF(TABLE[[#This Row],[CODE]]="...","",_xlfn.CONCAT("1A4070000000065000",RIGHT(TABLE[[#This Row],[CODE]],6)))),"")</f>
        <v>1A4070000000065000089246</v>
      </c>
      <c r="D46" s="91" t="str">
        <f t="array" ref="D46">_xlfn.IFNA(IF(SUM(COUNTIF(TABLE[[#This Row],[CODE]],{"*.*"})),LEFT(TABLE[[#This Row],[CODE]],7),_xlfn.CONCAT(LEFT(TABLE[[#This Row],[CODE]],4),RIGHT(TABLE[[#This Row],[CODE]],3))),"")</f>
        <v>LDOS040</v>
      </c>
      <c r="E46" s="91" t="str">
        <f>IF(VLOOKUP(TABLE[[#This Row],[LOC]],ScanWorkbook[[Location]:[Clone Barcode]],2,FALSE)="...","",VLOOKUP(TABLE[[#This Row],[LOC]],ScanWorkbook[[Location]:[Clone Barcode]],2,FALSE))</f>
        <v>LDOS040.089246</v>
      </c>
      <c r="F46" s="21">
        <f ca="1">IF(TABLE[[#This Row],[METRC]]="","",TODAY())</f>
        <v>44179</v>
      </c>
      <c r="G46" s="26" t="str">
        <f>_xlfn.IFNA(IF(TABLE[[#This Row],[METRC]]="","",VLOOKUP(TABLE[[#This Row],[LOC]],ScanWorkbook[[Location]:[side]],3,FALSE)),"")</f>
        <v>1. south MOTHER</v>
      </c>
      <c r="H46" s="18" t="str">
        <f>_xlfn.IFNA(IF(TABLE[[#This Row],[METRC]]="...","",VLOOKUP(TABLE[[#This Row],[METRC]],METRC!A:C,3,FALSE)),"")</f>
        <v>MOTHER</v>
      </c>
      <c r="I4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6" s="18" t="str">
        <f>_xlfn.IFNA(IF(TABLE[[#This Row],[METRC]]="...","",LEFT(VLOOKUP(TABLE[[#This Row],[METRC]],METRC!A:B,2,FALSE),4)),"")</f>
        <v>LDOS</v>
      </c>
      <c r="K46" s="24" t="str">
        <f>IF(TABLE[[#This Row],[METRC]]="","",IF(TABLE[[#This Row],[METRC]]="...","",IF(TABLE[[#This Row],[bounce strain]]=LEFT(TABLE[[#This Row],[PhenoAbbv]],4),"match","MISMATCH")))</f>
        <v>match</v>
      </c>
      <c r="L46" s="18" t="str">
        <f ca="1">IF(TABLE[[#This Row],[Date]]="","",INDEX(nextcloneround[Clone Round],MATCH(TABLE[[#This Row],[Date]],nextcloneround[today],0)))</f>
        <v>C39</v>
      </c>
      <c r="M46" s="18" t="str">
        <f>_xlfn.IFNA(INDEX([2]!MOM[Generation],MATCH(TABLE[[#This Row],[METRC]],[2]!MOM[METRC 2],0)),"")</f>
        <v>C33</v>
      </c>
    </row>
    <row r="47" spans="1:13" x14ac:dyDescent="0.25">
      <c r="A47" s="47" t="str">
        <f>MID(TABLE[[#This Row],[LOC]],4,3)</f>
        <v>DL1</v>
      </c>
      <c r="B47" s="13" t="s">
        <v>8572</v>
      </c>
      <c r="C47" s="91" t="str">
        <f>_xlfn.IFNA(IF(TABLE[[#This Row],[CODE]]="","",IF(TABLE[[#This Row],[CODE]]="...","",_xlfn.CONCAT("1A4070000000065000",RIGHT(TABLE[[#This Row],[CODE]],6)))),"")</f>
        <v>1A4070000000065000085876</v>
      </c>
      <c r="D47" s="91" t="str">
        <f t="array" ref="D47">_xlfn.IFNA(IF(SUM(COUNTIF(TABLE[[#This Row],[CODE]],{"*.*"})),LEFT(TABLE[[#This Row],[CODE]],7),_xlfn.CONCAT(LEFT(TABLE[[#This Row],[CODE]],4),RIGHT(TABLE[[#This Row],[CODE]],3))),"")</f>
        <v>SUNL016</v>
      </c>
      <c r="E47" s="91" t="str">
        <f>IF(VLOOKUP(TABLE[[#This Row],[LOC]],ScanWorkbook[[Location]:[Clone Barcode]],2,FALSE)="...","",VLOOKUP(TABLE[[#This Row],[LOC]],ScanWorkbook[[Location]:[Clone Barcode]],2,FALSE))</f>
        <v>SUNL016.085876</v>
      </c>
      <c r="F47" s="21">
        <f ca="1">IF(TABLE[[#This Row],[METRC]]="","",TODAY())</f>
        <v>44179</v>
      </c>
      <c r="G47" s="6" t="str">
        <f>_xlfn.IFNA(IF(TABLE[[#This Row],[METRC]]="","",VLOOKUP(TABLE[[#This Row],[LOC]],ScanWorkbook[[Location]:[side]],3,FALSE)),"")</f>
        <v>1. south MOTHER</v>
      </c>
      <c r="H47" s="18" t="str">
        <f>_xlfn.IFNA(IF(TABLE[[#This Row],[METRC]]="...","",VLOOKUP(TABLE[[#This Row],[METRC]],METRC!A:C,3,FALSE)),"")</f>
        <v>MOTHER</v>
      </c>
      <c r="I4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7" s="18" t="str">
        <f>_xlfn.IFNA(IF(TABLE[[#This Row],[METRC]]="...","",LEFT(VLOOKUP(TABLE[[#This Row],[METRC]],METRC!A:B,2,FALSE),4)),"")</f>
        <v>SUNL</v>
      </c>
      <c r="K47" s="18" t="str">
        <f>IF(TABLE[[#This Row],[METRC]]="","",IF(TABLE[[#This Row],[METRC]]="...","",IF(TABLE[[#This Row],[bounce strain]]=LEFT(TABLE[[#This Row],[PhenoAbbv]],4),"match","MISMATCH")))</f>
        <v>match</v>
      </c>
      <c r="L47" s="18" t="str">
        <f ca="1">IF(TABLE[[#This Row],[Date]]="","",INDEX(nextcloneround[Clone Round],MATCH(TABLE[[#This Row],[Date]],nextcloneround[today],0)))</f>
        <v>C39</v>
      </c>
      <c r="M47" s="18" t="str">
        <f>_xlfn.IFNA(INDEX([2]!MOM[Generation],MATCH(TABLE[[#This Row],[METRC]],[2]!MOM[METRC 2],0)),"")</f>
        <v>C32</v>
      </c>
    </row>
    <row r="48" spans="1:13" x14ac:dyDescent="0.25">
      <c r="A48" s="47" t="str">
        <f>MID(TABLE[[#This Row],[LOC]],4,3)</f>
        <v>DL1</v>
      </c>
      <c r="B48" s="13" t="s">
        <v>8573</v>
      </c>
      <c r="C48" s="91" t="str">
        <f>_xlfn.IFNA(IF(TABLE[[#This Row],[CODE]]="","",IF(TABLE[[#This Row],[CODE]]="...","",_xlfn.CONCAT("1A4070000000065000",RIGHT(TABLE[[#This Row],[CODE]],6)))),"")</f>
        <v/>
      </c>
      <c r="D48" s="91" t="str">
        <f t="array" ref="D48">_xlfn.IFNA(IF(SUM(COUNTIF(TABLE[[#This Row],[CODE]],{"*.*"})),LEFT(TABLE[[#This Row],[CODE]],7),_xlfn.CONCAT(LEFT(TABLE[[#This Row],[CODE]],4),RIGHT(TABLE[[#This Row],[CODE]],3))),"")</f>
        <v/>
      </c>
      <c r="E48" s="91" t="str">
        <f>IF(VLOOKUP(TABLE[[#This Row],[LOC]],ScanWorkbook[[Location]:[Clone Barcode]],2,FALSE)="...","",VLOOKUP(TABLE[[#This Row],[LOC]],ScanWorkbook[[Location]:[Clone Barcode]],2,FALSE))</f>
        <v/>
      </c>
      <c r="F48" s="21" t="str">
        <f ca="1">IF(TABLE[[#This Row],[METRC]]="","",TODAY())</f>
        <v/>
      </c>
      <c r="G48" s="6" t="str">
        <f>_xlfn.IFNA(IF(TABLE[[#This Row],[METRC]]="","",VLOOKUP(TABLE[[#This Row],[LOC]],ScanWorkbook[[Location]:[side]],3,FALSE)),"")</f>
        <v/>
      </c>
      <c r="H48" s="18" t="str">
        <f>_xlfn.IFNA(IF(TABLE[[#This Row],[METRC]]="...","",VLOOKUP(TABLE[[#This Row],[METRC]],METRC!A:C,3,FALSE)),"")</f>
        <v/>
      </c>
      <c r="I4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8" s="18" t="str">
        <f>_xlfn.IFNA(IF(TABLE[[#This Row],[METRC]]="...","",LEFT(VLOOKUP(TABLE[[#This Row],[METRC]],METRC!A:B,2,FALSE),4)),"")</f>
        <v/>
      </c>
      <c r="K48" s="18" t="str">
        <f>IF(TABLE[[#This Row],[METRC]]="","",IF(TABLE[[#This Row],[METRC]]="...","",IF(TABLE[[#This Row],[bounce strain]]=LEFT(TABLE[[#This Row],[PhenoAbbv]],4),"match","MISMATCH")))</f>
        <v/>
      </c>
      <c r="L48" s="18" t="str">
        <f ca="1">IF(TABLE[[#This Row],[Date]]="","",INDEX(nextcloneround[Clone Round],MATCH(TABLE[[#This Row],[Date]],nextcloneround[today],0)))</f>
        <v/>
      </c>
      <c r="M48" s="18" t="str">
        <f>_xlfn.IFNA(INDEX([2]!MOM[Generation],MATCH(TABLE[[#This Row],[METRC]],[2]!MOM[METRC 2],0)),"")</f>
        <v/>
      </c>
    </row>
    <row r="49" spans="1:13" x14ac:dyDescent="0.25">
      <c r="A49" s="47" t="str">
        <f>MID(TABLE[[#This Row],[LOC]],4,3)</f>
        <v>DL1</v>
      </c>
      <c r="B49" s="13" t="s">
        <v>8423</v>
      </c>
      <c r="C49" s="91" t="str">
        <f>_xlfn.IFNA(IF(TABLE[[#This Row],[CODE]]="","",IF(TABLE[[#This Row],[CODE]]="...","",_xlfn.CONCAT("1A4070000000065000",RIGHT(TABLE[[#This Row],[CODE]],6)))),"")</f>
        <v>1A4070000000065000084343</v>
      </c>
      <c r="D49" s="91" t="str">
        <f t="array" ref="D49">_xlfn.IFNA(IF(SUM(COUNTIF(TABLE[[#This Row],[CODE]],{"*.*"})),LEFT(TABLE[[#This Row],[CODE]],7),_xlfn.CONCAT(LEFT(TABLE[[#This Row],[CODE]],4),RIGHT(TABLE[[#This Row],[CODE]],3))),"")</f>
        <v>KOKO011</v>
      </c>
      <c r="E49" s="91" t="str">
        <f>IF(VLOOKUP(TABLE[[#This Row],[LOC]],ScanWorkbook[[Location]:[Clone Barcode]],2,FALSE)="...","",VLOOKUP(TABLE[[#This Row],[LOC]],ScanWorkbook[[Location]:[Clone Barcode]],2,FALSE))</f>
        <v>KOKO011.084343</v>
      </c>
      <c r="F49" s="21">
        <f ca="1">IF(TABLE[[#This Row],[METRC]]="","",TODAY())</f>
        <v>44179</v>
      </c>
      <c r="G49" s="6" t="str">
        <f>_xlfn.IFNA(IF(TABLE[[#This Row],[METRC]]="","",VLOOKUP(TABLE[[#This Row],[LOC]],ScanWorkbook[[Location]:[side]],3,FALSE)),"")</f>
        <v>1. south MOTHER</v>
      </c>
      <c r="H49" s="18" t="str">
        <f>_xlfn.IFNA(IF(TABLE[[#This Row],[METRC]]="...","",VLOOKUP(TABLE[[#This Row],[METRC]],METRC!A:C,3,FALSE)),"")</f>
        <v>MOTHER</v>
      </c>
      <c r="I4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9" s="18" t="str">
        <f>_xlfn.IFNA(IF(TABLE[[#This Row],[METRC]]="...","",LEFT(VLOOKUP(TABLE[[#This Row],[METRC]],METRC!A:B,2,FALSE),4)),"")</f>
        <v>KOKO</v>
      </c>
      <c r="K49" s="24" t="str">
        <f>IF(TABLE[[#This Row],[METRC]]="","",IF(TABLE[[#This Row],[METRC]]="...","",IF(TABLE[[#This Row],[bounce strain]]=LEFT(TABLE[[#This Row],[PhenoAbbv]],4),"match","MISMATCH")))</f>
        <v>match</v>
      </c>
      <c r="L49" s="18" t="str">
        <f ca="1">IF(TABLE[[#This Row],[Date]]="","",INDEX(nextcloneround[Clone Round],MATCH(TABLE[[#This Row],[Date]],nextcloneround[today],0)))</f>
        <v>C39</v>
      </c>
      <c r="M49" s="18" t="str">
        <f>_xlfn.IFNA(INDEX([2]!MOM[Generation],MATCH(TABLE[[#This Row],[METRC]],[2]!MOM[METRC 2],0)),"")</f>
        <v>C31</v>
      </c>
    </row>
    <row r="50" spans="1:13" x14ac:dyDescent="0.25">
      <c r="A50" s="47" t="str">
        <f>MID(TABLE[[#This Row],[LOC]],4,3)</f>
        <v>AL2</v>
      </c>
      <c r="B50" s="91" t="s">
        <v>8339</v>
      </c>
      <c r="C50" s="18" t="str">
        <f>_xlfn.IFNA(IF(TABLE[[#This Row],[CODE]]="","",IF(TABLE[[#This Row],[CODE]]="...","",_xlfn.CONCAT("1A4070000000065000",RIGHT(TABLE[[#This Row],[CODE]],6)))),"")</f>
        <v>1A4070000000065000086558</v>
      </c>
      <c r="D50" s="18" t="str">
        <f t="array" ref="D50">_xlfn.IFNA(IF(SUM(COUNTIF(TABLE[[#This Row],[CODE]],{"*.*"})),LEFT(TABLE[[#This Row],[CODE]],7),_xlfn.CONCAT(LEFT(TABLE[[#This Row],[CODE]],4),RIGHT(TABLE[[#This Row],[CODE]],3))),"")</f>
        <v>SOUR007</v>
      </c>
      <c r="E50" s="18" t="str">
        <f>IF(VLOOKUP(TABLE[[#This Row],[LOC]],ScanWorkbook[[Location]:[Clone Barcode]],2,FALSE)="...","",VLOOKUP(TABLE[[#This Row],[LOC]],ScanWorkbook[[Location]:[Clone Barcode]],2,FALSE))</f>
        <v>SOUR007.086558</v>
      </c>
      <c r="F50" s="21">
        <f ca="1">IF(TABLE[[#This Row],[METRC]]="","",TODAY())</f>
        <v>44179</v>
      </c>
      <c r="G50" s="80" t="str">
        <f>_xlfn.IFNA(IF(TABLE[[#This Row],[METRC]]="","",VLOOKUP(TABLE[[#This Row],[LOC]],ScanWorkbook[[Location]:[side]],3,FALSE)),"")</f>
        <v>2. north MOTHER</v>
      </c>
      <c r="H50" s="18" t="str">
        <f>_xlfn.IFNA(IF(TABLE[[#This Row],[METRC]]="...","",VLOOKUP(TABLE[[#This Row],[METRC]],METRC!A:C,3,FALSE)),"")</f>
        <v>MOTHER</v>
      </c>
      <c r="I5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0" s="18" t="str">
        <f>_xlfn.IFNA(IF(TABLE[[#This Row],[METRC]]="...","",LEFT(VLOOKUP(TABLE[[#This Row],[METRC]],METRC!A:B,2,FALSE),4)),"")</f>
        <v>SOUR</v>
      </c>
      <c r="K50" s="24" t="str">
        <f>IF(TABLE[[#This Row],[METRC]]="","",IF(TABLE[[#This Row],[METRC]]="...","",IF(TABLE[[#This Row],[bounce strain]]=LEFT(TABLE[[#This Row],[PhenoAbbv]],4),"match","MISMATCH")))</f>
        <v>match</v>
      </c>
      <c r="L50" s="18" t="str">
        <f ca="1">IF(TABLE[[#This Row],[Date]]="","",INDEX(nextcloneround[Clone Round],MATCH(TABLE[[#This Row],[Date]],nextcloneround[today],0)))</f>
        <v>C39</v>
      </c>
      <c r="M50" s="18" t="str">
        <f>_xlfn.IFNA(INDEX([2]!MOM[Generation],MATCH(TABLE[[#This Row],[METRC]],[2]!MOM[METRC 2],0)),"")</f>
        <v>C32</v>
      </c>
    </row>
    <row r="51" spans="1:13" x14ac:dyDescent="0.25">
      <c r="A51" s="47" t="str">
        <f>MID(TABLE[[#This Row],[LOC]],4,3)</f>
        <v>AL2</v>
      </c>
      <c r="B51" s="91" t="s">
        <v>8340</v>
      </c>
      <c r="C51" s="18" t="str">
        <f>_xlfn.IFNA(IF(TABLE[[#This Row],[CODE]]="","",IF(TABLE[[#This Row],[CODE]]="...","",_xlfn.CONCAT("1A4070000000065000",RIGHT(TABLE[[#This Row],[CODE]],6)))),"")</f>
        <v>1A4070000000065000090132</v>
      </c>
      <c r="D51" s="18" t="str">
        <f t="array" ref="D51">_xlfn.IFNA(IF(SUM(COUNTIF(TABLE[[#This Row],[CODE]],{"*.*"})),LEFT(TABLE[[#This Row],[CODE]],7),_xlfn.CONCAT(LEFT(TABLE[[#This Row],[CODE]],4),RIGHT(TABLE[[#This Row],[CODE]],3))),"")</f>
        <v>DITO007</v>
      </c>
      <c r="E51" s="18" t="str">
        <f>IF(VLOOKUP(TABLE[[#This Row],[LOC]],ScanWorkbook[[Location]:[Clone Barcode]],2,FALSE)="...","",VLOOKUP(TABLE[[#This Row],[LOC]],ScanWorkbook[[Location]:[Clone Barcode]],2,FALSE))</f>
        <v>DITO007.090132</v>
      </c>
      <c r="F51" s="21">
        <f ca="1">IF(TABLE[[#This Row],[METRC]]="","",TODAY())</f>
        <v>44179</v>
      </c>
      <c r="G51" s="80" t="str">
        <f>_xlfn.IFNA(IF(TABLE[[#This Row],[METRC]]="","",VLOOKUP(TABLE[[#This Row],[LOC]],ScanWorkbook[[Location]:[side]],3,FALSE)),"")</f>
        <v>2. north MOTHER</v>
      </c>
      <c r="H51" s="18" t="str">
        <f>_xlfn.IFNA(IF(TABLE[[#This Row],[METRC]]="...","",VLOOKUP(TABLE[[#This Row],[METRC]],METRC!A:C,3,FALSE)),"")</f>
        <v>MOTHER</v>
      </c>
      <c r="I5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1" s="18" t="str">
        <f>_xlfn.IFNA(IF(TABLE[[#This Row],[METRC]]="...","",LEFT(VLOOKUP(TABLE[[#This Row],[METRC]],METRC!A:B,2,FALSE),4)),"")</f>
        <v>DITO</v>
      </c>
      <c r="K51" s="24" t="str">
        <f>IF(TABLE[[#This Row],[METRC]]="","",IF(TABLE[[#This Row],[METRC]]="...","",IF(TABLE[[#This Row],[bounce strain]]=LEFT(TABLE[[#This Row],[PhenoAbbv]],4),"match","MISMATCH")))</f>
        <v>match</v>
      </c>
      <c r="L51" s="18" t="str">
        <f ca="1">IF(TABLE[[#This Row],[Date]]="","",INDEX(nextcloneround[Clone Round],MATCH(TABLE[[#This Row],[Date]],nextcloneround[today],0)))</f>
        <v>C39</v>
      </c>
      <c r="M51" s="18" t="str">
        <f>_xlfn.IFNA(INDEX([2]!MOM[Generation],MATCH(TABLE[[#This Row],[METRC]],[2]!MOM[METRC 2],0)),"")</f>
        <v>C34</v>
      </c>
    </row>
    <row r="52" spans="1:13" x14ac:dyDescent="0.25">
      <c r="A52" s="47" t="str">
        <f>MID(TABLE[[#This Row],[LOC]],4,3)</f>
        <v>AL2</v>
      </c>
      <c r="B52" s="91" t="s">
        <v>8341</v>
      </c>
      <c r="C52" s="18" t="str">
        <f>_xlfn.IFNA(IF(TABLE[[#This Row],[CODE]]="","",IF(TABLE[[#This Row],[CODE]]="...","",_xlfn.CONCAT("1A4070000000065000",RIGHT(TABLE[[#This Row],[CODE]],6)))),"")</f>
        <v>1A4070000000065000090129</v>
      </c>
      <c r="D52" s="18" t="str">
        <f t="array" ref="D52">_xlfn.IFNA(IF(SUM(COUNTIF(TABLE[[#This Row],[CODE]],{"*.*"})),LEFT(TABLE[[#This Row],[CODE]],7),_xlfn.CONCAT(LEFT(TABLE[[#This Row],[CODE]],4),RIGHT(TABLE[[#This Row],[CODE]],3))),"")</f>
        <v>DITO007</v>
      </c>
      <c r="E52" s="18" t="str">
        <f>IF(VLOOKUP(TABLE[[#This Row],[LOC]],ScanWorkbook[[Location]:[Clone Barcode]],2,FALSE)="...","",VLOOKUP(TABLE[[#This Row],[LOC]],ScanWorkbook[[Location]:[Clone Barcode]],2,FALSE))</f>
        <v>DITO007.090129</v>
      </c>
      <c r="F52" s="21">
        <f ca="1">IF(TABLE[[#This Row],[METRC]]="","",TODAY())</f>
        <v>44179</v>
      </c>
      <c r="G52" s="80" t="str">
        <f>_xlfn.IFNA(IF(TABLE[[#This Row],[METRC]]="","",VLOOKUP(TABLE[[#This Row],[LOC]],ScanWorkbook[[Location]:[side]],3,FALSE)),"")</f>
        <v>2. north MOTHER</v>
      </c>
      <c r="H52" s="18" t="str">
        <f>_xlfn.IFNA(IF(TABLE[[#This Row],[METRC]]="...","",VLOOKUP(TABLE[[#This Row],[METRC]],METRC!A:C,3,FALSE)),"")</f>
        <v>MOTHER</v>
      </c>
      <c r="I5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2" s="18" t="str">
        <f>_xlfn.IFNA(IF(TABLE[[#This Row],[METRC]]="...","",LEFT(VLOOKUP(TABLE[[#This Row],[METRC]],METRC!A:B,2,FALSE),4)),"")</f>
        <v>DITO</v>
      </c>
      <c r="K52" s="24" t="str">
        <f>IF(TABLE[[#This Row],[METRC]]="","",IF(TABLE[[#This Row],[METRC]]="...","",IF(TABLE[[#This Row],[bounce strain]]=LEFT(TABLE[[#This Row],[PhenoAbbv]],4),"match","MISMATCH")))</f>
        <v>match</v>
      </c>
      <c r="L52" s="18" t="str">
        <f ca="1">IF(TABLE[[#This Row],[Date]]="","",INDEX(nextcloneround[Clone Round],MATCH(TABLE[[#This Row],[Date]],nextcloneround[today],0)))</f>
        <v>C39</v>
      </c>
      <c r="M52" s="18" t="str">
        <f>_xlfn.IFNA(INDEX([2]!MOM[Generation],MATCH(TABLE[[#This Row],[METRC]],[2]!MOM[METRC 2],0)),"")</f>
        <v>C34</v>
      </c>
    </row>
    <row r="53" spans="1:13" x14ac:dyDescent="0.25">
      <c r="A53" s="47" t="str">
        <f>MID(TABLE[[#This Row],[LOC]],4,3)</f>
        <v>AL2</v>
      </c>
      <c r="B53" s="91" t="s">
        <v>8342</v>
      </c>
      <c r="C53" s="18" t="str">
        <f>_xlfn.IFNA(IF(TABLE[[#This Row],[CODE]]="","",IF(TABLE[[#This Row],[CODE]]="...","",_xlfn.CONCAT("1A4070000000065000",RIGHT(TABLE[[#This Row],[CODE]],6)))),"")</f>
        <v>1A4070000000065000084611</v>
      </c>
      <c r="D53" s="18" t="str">
        <f t="array" ref="D53">_xlfn.IFNA(IF(SUM(COUNTIF(TABLE[[#This Row],[CODE]],{"*.*"})),LEFT(TABLE[[#This Row],[CODE]],7),_xlfn.CONCAT(LEFT(TABLE[[#This Row],[CODE]],4),RIGHT(TABLE[[#This Row],[CODE]],3))),"")</f>
        <v>DURP006</v>
      </c>
      <c r="E53" s="18" t="str">
        <f>IF(VLOOKUP(TABLE[[#This Row],[LOC]],ScanWorkbook[[Location]:[Clone Barcode]],2,FALSE)="...","",VLOOKUP(TABLE[[#This Row],[LOC]],ScanWorkbook[[Location]:[Clone Barcode]],2,FALSE))</f>
        <v>DURP006.084611</v>
      </c>
      <c r="F53" s="21">
        <f ca="1">IF(TABLE[[#This Row],[METRC]]="","",TODAY())</f>
        <v>44179</v>
      </c>
      <c r="G53" s="80" t="str">
        <f>_xlfn.IFNA(IF(TABLE[[#This Row],[METRC]]="","",VLOOKUP(TABLE[[#This Row],[LOC]],ScanWorkbook[[Location]:[side]],3,FALSE)),"")</f>
        <v>2. north MOTHER</v>
      </c>
      <c r="H53" s="18" t="str">
        <f>_xlfn.IFNA(IF(TABLE[[#This Row],[METRC]]="...","",VLOOKUP(TABLE[[#This Row],[METRC]],METRC!A:C,3,FALSE)),"")</f>
        <v>MOTHER</v>
      </c>
      <c r="I5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3" s="18" t="str">
        <f>_xlfn.IFNA(IF(TABLE[[#This Row],[METRC]]="...","",LEFT(VLOOKUP(TABLE[[#This Row],[METRC]],METRC!A:B,2,FALSE),4)),"")</f>
        <v>DURP</v>
      </c>
      <c r="K53" s="24" t="str">
        <f>IF(TABLE[[#This Row],[METRC]]="","",IF(TABLE[[#This Row],[METRC]]="...","",IF(TABLE[[#This Row],[bounce strain]]=LEFT(TABLE[[#This Row],[PhenoAbbv]],4),"match","MISMATCH")))</f>
        <v>match</v>
      </c>
      <c r="L53" s="18" t="str">
        <f ca="1">IF(TABLE[[#This Row],[Date]]="","",INDEX(nextcloneround[Clone Round],MATCH(TABLE[[#This Row],[Date]],nextcloneround[today],0)))</f>
        <v>C39</v>
      </c>
      <c r="M53" s="18" t="str">
        <f>_xlfn.IFNA(INDEX([2]!MOM[Generation],MATCH(TABLE[[#This Row],[METRC]],[2]!MOM[METRC 2],0)),"")</f>
        <v>C31</v>
      </c>
    </row>
    <row r="54" spans="1:13" x14ac:dyDescent="0.25">
      <c r="A54" s="47" t="str">
        <f>MID(TABLE[[#This Row],[LOC]],4,3)</f>
        <v>AL2</v>
      </c>
      <c r="B54" s="91" t="s">
        <v>8343</v>
      </c>
      <c r="C54" s="18" t="str">
        <f>_xlfn.IFNA(IF(TABLE[[#This Row],[CODE]]="","",IF(TABLE[[#This Row],[CODE]]="...","",_xlfn.CONCAT("1A4070000000065000",RIGHT(TABLE[[#This Row],[CODE]],6)))),"")</f>
        <v>1A4070000000065000087369</v>
      </c>
      <c r="D54" s="18" t="str">
        <f t="array" ref="D54">_xlfn.IFNA(IF(SUM(COUNTIF(TABLE[[#This Row],[CODE]],{"*.*"})),LEFT(TABLE[[#This Row],[CODE]],7),_xlfn.CONCAT(LEFT(TABLE[[#This Row],[CODE]],4),RIGHT(TABLE[[#This Row],[CODE]],3))),"")</f>
        <v>DITO001</v>
      </c>
      <c r="E54" s="18" t="str">
        <f>IF(VLOOKUP(TABLE[[#This Row],[LOC]],ScanWorkbook[[Location]:[Clone Barcode]],2,FALSE)="...","",VLOOKUP(TABLE[[#This Row],[LOC]],ScanWorkbook[[Location]:[Clone Barcode]],2,FALSE))</f>
        <v>DITO001.087369</v>
      </c>
      <c r="F54" s="21">
        <f ca="1">IF(TABLE[[#This Row],[METRC]]="","",TODAY())</f>
        <v>44179</v>
      </c>
      <c r="G54" s="80" t="str">
        <f>_xlfn.IFNA(IF(TABLE[[#This Row],[METRC]]="","",VLOOKUP(TABLE[[#This Row],[LOC]],ScanWorkbook[[Location]:[side]],3,FALSE)),"")</f>
        <v>2. north MOTHER</v>
      </c>
      <c r="H54" s="18" t="str">
        <f>_xlfn.IFNA(IF(TABLE[[#This Row],[METRC]]="...","",VLOOKUP(TABLE[[#This Row],[METRC]],METRC!A:C,3,FALSE)),"")</f>
        <v>MOTHER</v>
      </c>
      <c r="I5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4" s="18" t="str">
        <f>_xlfn.IFNA(IF(TABLE[[#This Row],[METRC]]="...","",LEFT(VLOOKUP(TABLE[[#This Row],[METRC]],METRC!A:B,2,FALSE),4)),"")</f>
        <v>DITO</v>
      </c>
      <c r="K54" s="24" t="str">
        <f>IF(TABLE[[#This Row],[METRC]]="","",IF(TABLE[[#This Row],[METRC]]="...","",IF(TABLE[[#This Row],[bounce strain]]=LEFT(TABLE[[#This Row],[PhenoAbbv]],4),"match","MISMATCH")))</f>
        <v>match</v>
      </c>
      <c r="L54" s="18" t="str">
        <f ca="1">IF(TABLE[[#This Row],[Date]]="","",INDEX(nextcloneround[Clone Round],MATCH(TABLE[[#This Row],[Date]],nextcloneround[today],0)))</f>
        <v>C39</v>
      </c>
      <c r="M54" s="18" t="str">
        <f>_xlfn.IFNA(INDEX([2]!MOM[Generation],MATCH(TABLE[[#This Row],[METRC]],[2]!MOM[METRC 2],0)),"")</f>
        <v>C32</v>
      </c>
    </row>
    <row r="55" spans="1:13" x14ac:dyDescent="0.25">
      <c r="A55" s="47" t="str">
        <f>MID(TABLE[[#This Row],[LOC]],4,3)</f>
        <v>AL2</v>
      </c>
      <c r="B55" s="91" t="s">
        <v>8344</v>
      </c>
      <c r="C55" s="18" t="str">
        <f>_xlfn.IFNA(IF(TABLE[[#This Row],[CODE]]="","",IF(TABLE[[#This Row],[CODE]]="...","",_xlfn.CONCAT("1A4070000000065000",RIGHT(TABLE[[#This Row],[CODE]],6)))),"")</f>
        <v>1A4070000000065000090012</v>
      </c>
      <c r="D55" s="18" t="str">
        <f t="array" ref="D55">_xlfn.IFNA(IF(SUM(COUNTIF(TABLE[[#This Row],[CODE]],{"*.*"})),LEFT(TABLE[[#This Row],[CODE]],7),_xlfn.CONCAT(LEFT(TABLE[[#This Row],[CODE]],4),RIGHT(TABLE[[#This Row],[CODE]],3))),"")</f>
        <v>JMAC013</v>
      </c>
      <c r="E55" s="18" t="str">
        <f>IF(VLOOKUP(TABLE[[#This Row],[LOC]],ScanWorkbook[[Location]:[Clone Barcode]],2,FALSE)="...","",VLOOKUP(TABLE[[#This Row],[LOC]],ScanWorkbook[[Location]:[Clone Barcode]],2,FALSE))</f>
        <v>JMAC013.090012</v>
      </c>
      <c r="F55" s="21">
        <f ca="1">IF(TABLE[[#This Row],[METRC]]="","",TODAY())</f>
        <v>44179</v>
      </c>
      <c r="G55" s="80" t="str">
        <f>_xlfn.IFNA(IF(TABLE[[#This Row],[METRC]]="","",VLOOKUP(TABLE[[#This Row],[LOC]],ScanWorkbook[[Location]:[side]],3,FALSE)),"")</f>
        <v>2. north MOTHER</v>
      </c>
      <c r="H55" s="18" t="str">
        <f>_xlfn.IFNA(IF(TABLE[[#This Row],[METRC]]="...","",VLOOKUP(TABLE[[#This Row],[METRC]],METRC!A:C,3,FALSE)),"")</f>
        <v>MOTHER</v>
      </c>
      <c r="I5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5" s="18" t="str">
        <f>_xlfn.IFNA(IF(TABLE[[#This Row],[METRC]]="...","",LEFT(VLOOKUP(TABLE[[#This Row],[METRC]],METRC!A:B,2,FALSE),4)),"")</f>
        <v>JMAC</v>
      </c>
      <c r="K55" s="24" t="str">
        <f>IF(TABLE[[#This Row],[METRC]]="","",IF(TABLE[[#This Row],[METRC]]="...","",IF(TABLE[[#This Row],[bounce strain]]=LEFT(TABLE[[#This Row],[PhenoAbbv]],4),"match","MISMATCH")))</f>
        <v>match</v>
      </c>
      <c r="L55" s="18" t="str">
        <f ca="1">IF(TABLE[[#This Row],[Date]]="","",INDEX(nextcloneround[Clone Round],MATCH(TABLE[[#This Row],[Date]],nextcloneround[today],0)))</f>
        <v>C39</v>
      </c>
      <c r="M55" s="18" t="str">
        <f>_xlfn.IFNA(INDEX([2]!MOM[Generation],MATCH(TABLE[[#This Row],[METRC]],[2]!MOM[METRC 2],0)),"")</f>
        <v>C33</v>
      </c>
    </row>
    <row r="56" spans="1:13" x14ac:dyDescent="0.25">
      <c r="A56" s="47" t="str">
        <f>MID(TABLE[[#This Row],[LOC]],4,3)</f>
        <v>AL2</v>
      </c>
      <c r="B56" s="91" t="s">
        <v>8345</v>
      </c>
      <c r="C56" s="18" t="str">
        <f>_xlfn.IFNA(IF(TABLE[[#This Row],[CODE]]="","",IF(TABLE[[#This Row],[CODE]]="...","",_xlfn.CONCAT("1A4070000000065000",RIGHT(TABLE[[#This Row],[CODE]],6)))),"")</f>
        <v/>
      </c>
      <c r="D56" s="18" t="str">
        <f t="array" ref="D56">_xlfn.IFNA(IF(SUM(COUNTIF(TABLE[[#This Row],[CODE]],{"*.*"})),LEFT(TABLE[[#This Row],[CODE]],7),_xlfn.CONCAT(LEFT(TABLE[[#This Row],[CODE]],4),RIGHT(TABLE[[#This Row],[CODE]],3))),"")</f>
        <v/>
      </c>
      <c r="E56" s="18" t="str">
        <f>IF(VLOOKUP(TABLE[[#This Row],[LOC]],ScanWorkbook[[Location]:[Clone Barcode]],2,FALSE)="...","",VLOOKUP(TABLE[[#This Row],[LOC]],ScanWorkbook[[Location]:[Clone Barcode]],2,FALSE))</f>
        <v/>
      </c>
      <c r="F56" s="21" t="str">
        <f ca="1">IF(TABLE[[#This Row],[METRC]]="","",TODAY())</f>
        <v/>
      </c>
      <c r="G56" s="80" t="str">
        <f>_xlfn.IFNA(IF(TABLE[[#This Row],[METRC]]="","",VLOOKUP(TABLE[[#This Row],[LOC]],ScanWorkbook[[Location]:[side]],3,FALSE)),"")</f>
        <v/>
      </c>
      <c r="H56" s="18" t="str">
        <f>_xlfn.IFNA(IF(TABLE[[#This Row],[METRC]]="...","",VLOOKUP(TABLE[[#This Row],[METRC]],METRC!A:C,3,FALSE)),"")</f>
        <v/>
      </c>
      <c r="I5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6" s="18" t="str">
        <f>_xlfn.IFNA(IF(TABLE[[#This Row],[METRC]]="...","",LEFT(VLOOKUP(TABLE[[#This Row],[METRC]],METRC!A:B,2,FALSE),4)),"")</f>
        <v/>
      </c>
      <c r="K56" s="24" t="str">
        <f>IF(TABLE[[#This Row],[METRC]]="","",IF(TABLE[[#This Row],[METRC]]="...","",IF(TABLE[[#This Row],[bounce strain]]=LEFT(TABLE[[#This Row],[PhenoAbbv]],4),"match","MISMATCH")))</f>
        <v/>
      </c>
      <c r="L56" s="18" t="str">
        <f ca="1">IF(TABLE[[#This Row],[Date]]="","",INDEX(nextcloneround[Clone Round],MATCH(TABLE[[#This Row],[Date]],nextcloneround[today],0)))</f>
        <v/>
      </c>
      <c r="M56" s="18" t="str">
        <f>_xlfn.IFNA(INDEX([2]!MOM[Generation],MATCH(TABLE[[#This Row],[METRC]],[2]!MOM[METRC 2],0)),"")</f>
        <v/>
      </c>
    </row>
    <row r="57" spans="1:13" x14ac:dyDescent="0.25">
      <c r="A57" s="47" t="str">
        <f>MID(TABLE[[#This Row],[LOC]],4,3)</f>
        <v>AL2</v>
      </c>
      <c r="B57" s="91" t="s">
        <v>8346</v>
      </c>
      <c r="C57" s="18" t="str">
        <f>_xlfn.IFNA(IF(TABLE[[#This Row],[CODE]]="","",IF(TABLE[[#This Row],[CODE]]="...","",_xlfn.CONCAT("1A4070000000065000",RIGHT(TABLE[[#This Row],[CODE]],6)))),"")</f>
        <v>1A4070000000065000087095</v>
      </c>
      <c r="D57" s="18" t="str">
        <f t="array" ref="D57">_xlfn.IFNA(IF(SUM(COUNTIF(TABLE[[#This Row],[CODE]],{"*.*"})),LEFT(TABLE[[#This Row],[CODE]],7),_xlfn.CONCAT(LEFT(TABLE[[#This Row],[CODE]],4),RIGHT(TABLE[[#This Row],[CODE]],3))),"")</f>
        <v>PINE001</v>
      </c>
      <c r="E57" s="18" t="str">
        <f>IF(VLOOKUP(TABLE[[#This Row],[LOC]],ScanWorkbook[[Location]:[Clone Barcode]],2,FALSE)="...","",VLOOKUP(TABLE[[#This Row],[LOC]],ScanWorkbook[[Location]:[Clone Barcode]],2,FALSE))</f>
        <v>PINE001.087095</v>
      </c>
      <c r="F57" s="21">
        <f ca="1">IF(TABLE[[#This Row],[METRC]]="","",TODAY())</f>
        <v>44179</v>
      </c>
      <c r="G57" s="80" t="str">
        <f>_xlfn.IFNA(IF(TABLE[[#This Row],[METRC]]="","",VLOOKUP(TABLE[[#This Row],[LOC]],ScanWorkbook[[Location]:[side]],3,FALSE)),"")</f>
        <v>2. north MOTHER</v>
      </c>
      <c r="H57" s="18" t="str">
        <f>_xlfn.IFNA(IF(TABLE[[#This Row],[METRC]]="...","",VLOOKUP(TABLE[[#This Row],[METRC]],METRC!A:C,3,FALSE)),"")</f>
        <v>MOTHER</v>
      </c>
      <c r="I5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7" s="18" t="str">
        <f>_xlfn.IFNA(IF(TABLE[[#This Row],[METRC]]="...","",LEFT(VLOOKUP(TABLE[[#This Row],[METRC]],METRC!A:B,2,FALSE),4)),"")</f>
        <v>PINE</v>
      </c>
      <c r="K57" s="24" t="str">
        <f>IF(TABLE[[#This Row],[METRC]]="","",IF(TABLE[[#This Row],[METRC]]="...","",IF(TABLE[[#This Row],[bounce strain]]=LEFT(TABLE[[#This Row],[PhenoAbbv]],4),"match","MISMATCH")))</f>
        <v>match</v>
      </c>
      <c r="L57" s="18" t="str">
        <f ca="1">IF(TABLE[[#This Row],[Date]]="","",INDEX(nextcloneround[Clone Round],MATCH(TABLE[[#This Row],[Date]],nextcloneround[today],0)))</f>
        <v>C39</v>
      </c>
      <c r="M57" s="18" t="str">
        <f>_xlfn.IFNA(INDEX([2]!MOM[Generation],MATCH(TABLE[[#This Row],[METRC]],[2]!MOM[METRC 2],0)),"")</f>
        <v>C32</v>
      </c>
    </row>
    <row r="58" spans="1:13" x14ac:dyDescent="0.25">
      <c r="A58" s="47" t="str">
        <f>MID(TABLE[[#This Row],[LOC]],4,3)</f>
        <v>AL2</v>
      </c>
      <c r="B58" s="91" t="s">
        <v>8347</v>
      </c>
      <c r="C58" s="18" t="str">
        <f>_xlfn.IFNA(IF(TABLE[[#This Row],[CODE]]="","",IF(TABLE[[#This Row],[CODE]]="...","",_xlfn.CONCAT("1A4070000000065000",RIGHT(TABLE[[#This Row],[CODE]],6)))),"")</f>
        <v>1A4070000000065000088574</v>
      </c>
      <c r="D58" s="18" t="str">
        <f t="array" ref="D58">_xlfn.IFNA(IF(SUM(COUNTIF(TABLE[[#This Row],[CODE]],{"*.*"})),LEFT(TABLE[[#This Row],[CODE]],7),_xlfn.CONCAT(LEFT(TABLE[[#This Row],[CODE]],4),RIGHT(TABLE[[#This Row],[CODE]],3))),"")</f>
        <v>SUNL016</v>
      </c>
      <c r="E58" s="18" t="str">
        <f>IF(VLOOKUP(TABLE[[#This Row],[LOC]],ScanWorkbook[[Location]:[Clone Barcode]],2,FALSE)="...","",VLOOKUP(TABLE[[#This Row],[LOC]],ScanWorkbook[[Location]:[Clone Barcode]],2,FALSE))</f>
        <v>SUNL016.088574</v>
      </c>
      <c r="F58" s="21">
        <f ca="1">IF(TABLE[[#This Row],[METRC]]="","",TODAY())</f>
        <v>44179</v>
      </c>
      <c r="G58" s="80" t="str">
        <f>_xlfn.IFNA(IF(TABLE[[#This Row],[METRC]]="","",VLOOKUP(TABLE[[#This Row],[LOC]],ScanWorkbook[[Location]:[side]],3,FALSE)),"")</f>
        <v>2. north MOTHER</v>
      </c>
      <c r="H58" s="18" t="str">
        <f>_xlfn.IFNA(IF(TABLE[[#This Row],[METRC]]="...","",VLOOKUP(TABLE[[#This Row],[METRC]],METRC!A:C,3,FALSE)),"")</f>
        <v>MOTHER</v>
      </c>
      <c r="I5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8" s="18" t="str">
        <f>_xlfn.IFNA(IF(TABLE[[#This Row],[METRC]]="...","",LEFT(VLOOKUP(TABLE[[#This Row],[METRC]],METRC!A:B,2,FALSE),4)),"")</f>
        <v>SUNL</v>
      </c>
      <c r="K58" s="24" t="str">
        <f>IF(TABLE[[#This Row],[METRC]]="","",IF(TABLE[[#This Row],[METRC]]="...","",IF(TABLE[[#This Row],[bounce strain]]=LEFT(TABLE[[#This Row],[PhenoAbbv]],4),"match","MISMATCH")))</f>
        <v>match</v>
      </c>
      <c r="L58" s="18" t="str">
        <f ca="1">IF(TABLE[[#This Row],[Date]]="","",INDEX(nextcloneround[Clone Round],MATCH(TABLE[[#This Row],[Date]],nextcloneround[today],0)))</f>
        <v>C39</v>
      </c>
      <c r="M58" s="18" t="str">
        <f>_xlfn.IFNA(INDEX([2]!MOM[Generation],MATCH(TABLE[[#This Row],[METRC]],[2]!MOM[METRC 2],0)),"")</f>
        <v>C33</v>
      </c>
    </row>
    <row r="59" spans="1:13" x14ac:dyDescent="0.25">
      <c r="A59" s="47" t="str">
        <f>MID(TABLE[[#This Row],[LOC]],4,3)</f>
        <v>AL2</v>
      </c>
      <c r="B59" s="91" t="s">
        <v>8348</v>
      </c>
      <c r="C59" s="18" t="str">
        <f>_xlfn.IFNA(IF(TABLE[[#This Row],[CODE]]="","",IF(TABLE[[#This Row],[CODE]]="...","",_xlfn.CONCAT("1A4070000000065000",RIGHT(TABLE[[#This Row],[CODE]],6)))),"")</f>
        <v>1A4070000000065000087763</v>
      </c>
      <c r="D59" s="18" t="str">
        <f t="array" ref="D59">_xlfn.IFNA(IF(SUM(COUNTIF(TABLE[[#This Row],[CODE]],{"*.*"})),LEFT(TABLE[[#This Row],[CODE]],7),_xlfn.CONCAT(LEFT(TABLE[[#This Row],[CODE]],4),RIGHT(TABLE[[#This Row],[CODE]],3))),"")</f>
        <v>92CK119</v>
      </c>
      <c r="E59" s="18" t="str">
        <f>IF(VLOOKUP(TABLE[[#This Row],[LOC]],ScanWorkbook[[Location]:[Clone Barcode]],2,FALSE)="...","",VLOOKUP(TABLE[[#This Row],[LOC]],ScanWorkbook[[Location]:[Clone Barcode]],2,FALSE))</f>
        <v>92CK119.087763</v>
      </c>
      <c r="F59" s="21">
        <f ca="1">IF(TABLE[[#This Row],[METRC]]="","",TODAY())</f>
        <v>44179</v>
      </c>
      <c r="G59" s="80" t="str">
        <f>_xlfn.IFNA(IF(TABLE[[#This Row],[METRC]]="","",VLOOKUP(TABLE[[#This Row],[LOC]],ScanWorkbook[[Location]:[side]],3,FALSE)),"")</f>
        <v>2. north MOTHER</v>
      </c>
      <c r="H59" s="18" t="str">
        <f>_xlfn.IFNA(IF(TABLE[[#This Row],[METRC]]="...","",VLOOKUP(TABLE[[#This Row],[METRC]],METRC!A:C,3,FALSE)),"")</f>
        <v>MOTHER</v>
      </c>
      <c r="I5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9" s="18" t="str">
        <f>_xlfn.IFNA(IF(TABLE[[#This Row],[METRC]]="...","",LEFT(VLOOKUP(TABLE[[#This Row],[METRC]],METRC!A:B,2,FALSE),4)),"")</f>
        <v>92CK</v>
      </c>
      <c r="K59" s="24" t="str">
        <f>IF(TABLE[[#This Row],[METRC]]="","",IF(TABLE[[#This Row],[METRC]]="...","",IF(TABLE[[#This Row],[bounce strain]]=LEFT(TABLE[[#This Row],[PhenoAbbv]],4),"match","MISMATCH")))</f>
        <v>match</v>
      </c>
      <c r="L59" s="18" t="str">
        <f ca="1">IF(TABLE[[#This Row],[Date]]="","",INDEX(nextcloneround[Clone Round],MATCH(TABLE[[#This Row],[Date]],nextcloneround[today],0)))</f>
        <v>C39</v>
      </c>
      <c r="M59" s="18" t="str">
        <f>_xlfn.IFNA(INDEX([2]!MOM[Generation],MATCH(TABLE[[#This Row],[METRC]],[2]!MOM[METRC 2],0)),"")</f>
        <v>C33</v>
      </c>
    </row>
    <row r="60" spans="1:13" x14ac:dyDescent="0.25">
      <c r="A60" s="47" t="str">
        <f>MID(TABLE[[#This Row],[LOC]],4,3)</f>
        <v>AL2</v>
      </c>
      <c r="B60" s="91" t="s">
        <v>8349</v>
      </c>
      <c r="C60" s="18" t="str">
        <f>_xlfn.IFNA(IF(TABLE[[#This Row],[CODE]]="","",IF(TABLE[[#This Row],[CODE]]="...","",_xlfn.CONCAT("1A4070000000065000",RIGHT(TABLE[[#This Row],[CODE]],6)))),"")</f>
        <v/>
      </c>
      <c r="D60" s="18" t="str">
        <f t="array" ref="D60">_xlfn.IFNA(IF(SUM(COUNTIF(TABLE[[#This Row],[CODE]],{"*.*"})),LEFT(TABLE[[#This Row],[CODE]],7),_xlfn.CONCAT(LEFT(TABLE[[#This Row],[CODE]],4),RIGHT(TABLE[[#This Row],[CODE]],3))),"")</f>
        <v/>
      </c>
      <c r="E60" s="18" t="str">
        <f>IF(VLOOKUP(TABLE[[#This Row],[LOC]],ScanWorkbook[[Location]:[Clone Barcode]],2,FALSE)="...","",VLOOKUP(TABLE[[#This Row],[LOC]],ScanWorkbook[[Location]:[Clone Barcode]],2,FALSE))</f>
        <v/>
      </c>
      <c r="F60" s="21" t="str">
        <f ca="1">IF(TABLE[[#This Row],[METRC]]="","",TODAY())</f>
        <v/>
      </c>
      <c r="G60" s="80" t="str">
        <f>_xlfn.IFNA(IF(TABLE[[#This Row],[METRC]]="","",VLOOKUP(TABLE[[#This Row],[LOC]],ScanWorkbook[[Location]:[side]],3,FALSE)),"")</f>
        <v/>
      </c>
      <c r="H60" s="18" t="str">
        <f>_xlfn.IFNA(IF(TABLE[[#This Row],[METRC]]="...","",VLOOKUP(TABLE[[#This Row],[METRC]],METRC!A:C,3,FALSE)),"")</f>
        <v/>
      </c>
      <c r="I6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0" s="18" t="str">
        <f>_xlfn.IFNA(IF(TABLE[[#This Row],[METRC]]="...","",LEFT(VLOOKUP(TABLE[[#This Row],[METRC]],METRC!A:B,2,FALSE),4)),"")</f>
        <v/>
      </c>
      <c r="K60" s="24" t="str">
        <f>IF(TABLE[[#This Row],[METRC]]="","",IF(TABLE[[#This Row],[METRC]]="...","",IF(TABLE[[#This Row],[bounce strain]]=LEFT(TABLE[[#This Row],[PhenoAbbv]],4),"match","MISMATCH")))</f>
        <v/>
      </c>
      <c r="L60" s="18" t="str">
        <f ca="1">IF(TABLE[[#This Row],[Date]]="","",INDEX(nextcloneround[Clone Round],MATCH(TABLE[[#This Row],[Date]],nextcloneround[today],0)))</f>
        <v/>
      </c>
      <c r="M60" s="18" t="str">
        <f>_xlfn.IFNA(INDEX([2]!MOM[Generation],MATCH(TABLE[[#This Row],[METRC]],[2]!MOM[METRC 2],0)),"")</f>
        <v/>
      </c>
    </row>
    <row r="61" spans="1:13" x14ac:dyDescent="0.25">
      <c r="A61" s="47" t="str">
        <f>MID(TABLE[[#This Row],[LOC]],4,3)</f>
        <v>AL2</v>
      </c>
      <c r="B61" s="91" t="s">
        <v>8350</v>
      </c>
      <c r="C61" s="18" t="str">
        <f>_xlfn.IFNA(IF(TABLE[[#This Row],[CODE]]="","",IF(TABLE[[#This Row],[CODE]]="...","",_xlfn.CONCAT("1A4070000000065000",RIGHT(TABLE[[#This Row],[CODE]],6)))),"")</f>
        <v>1A4070000000065000089187</v>
      </c>
      <c r="D61" s="18" t="str">
        <f t="array" ref="D61">_xlfn.IFNA(IF(SUM(COUNTIF(TABLE[[#This Row],[CODE]],{"*.*"})),LEFT(TABLE[[#This Row],[CODE]],7),_xlfn.CONCAT(LEFT(TABLE[[#This Row],[CODE]],4),RIGHT(TABLE[[#This Row],[CODE]],3))),"")</f>
        <v>LDOS040</v>
      </c>
      <c r="E61" s="18" t="str">
        <f>IF(VLOOKUP(TABLE[[#This Row],[LOC]],ScanWorkbook[[Location]:[Clone Barcode]],2,FALSE)="...","",VLOOKUP(TABLE[[#This Row],[LOC]],ScanWorkbook[[Location]:[Clone Barcode]],2,FALSE))</f>
        <v>LDOS040.089187</v>
      </c>
      <c r="F61" s="21">
        <f ca="1">IF(TABLE[[#This Row],[METRC]]="","",TODAY())</f>
        <v>44179</v>
      </c>
      <c r="G61" s="80" t="str">
        <f>_xlfn.IFNA(IF(TABLE[[#This Row],[METRC]]="","",VLOOKUP(TABLE[[#This Row],[LOC]],ScanWorkbook[[Location]:[side]],3,FALSE)),"")</f>
        <v>2. north MOTHER</v>
      </c>
      <c r="H61" s="18" t="str">
        <f>_xlfn.IFNA(IF(TABLE[[#This Row],[METRC]]="...","",VLOOKUP(TABLE[[#This Row],[METRC]],METRC!A:C,3,FALSE)),"")</f>
        <v>MOTHER</v>
      </c>
      <c r="I6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61" s="18" t="str">
        <f>_xlfn.IFNA(IF(TABLE[[#This Row],[METRC]]="...","",LEFT(VLOOKUP(TABLE[[#This Row],[METRC]],METRC!A:B,2,FALSE),4)),"")</f>
        <v>LDOS</v>
      </c>
      <c r="K61" s="24" t="str">
        <f>IF(TABLE[[#This Row],[METRC]]="","",IF(TABLE[[#This Row],[METRC]]="...","",IF(TABLE[[#This Row],[bounce strain]]=LEFT(TABLE[[#This Row],[PhenoAbbv]],4),"match","MISMATCH")))</f>
        <v>match</v>
      </c>
      <c r="L61" s="18" t="str">
        <f ca="1">IF(TABLE[[#This Row],[Date]]="","",INDEX(nextcloneround[Clone Round],MATCH(TABLE[[#This Row],[Date]],nextcloneround[today],0)))</f>
        <v>C39</v>
      </c>
      <c r="M61" s="18" t="str">
        <f>_xlfn.IFNA(INDEX([2]!MOM[Generation],MATCH(TABLE[[#This Row],[METRC]],[2]!MOM[METRC 2],0)),"")</f>
        <v>C33</v>
      </c>
    </row>
    <row r="62" spans="1:13" x14ac:dyDescent="0.25">
      <c r="A62" s="47" t="str">
        <f>MID(TABLE[[#This Row],[LOC]],4,3)</f>
        <v>AL2</v>
      </c>
      <c r="B62" s="91" t="s">
        <v>8351</v>
      </c>
      <c r="C62" s="18" t="str">
        <f>_xlfn.IFNA(IF(TABLE[[#This Row],[CODE]]="","",IF(TABLE[[#This Row],[CODE]]="...","",_xlfn.CONCAT("1A4070000000065000",RIGHT(TABLE[[#This Row],[CODE]],6)))),"")</f>
        <v>1A4070000000065000087990</v>
      </c>
      <c r="D62" s="18" t="str">
        <f t="array" ref="D62">_xlfn.IFNA(IF(SUM(COUNTIF(TABLE[[#This Row],[CODE]],{"*.*"})),LEFT(TABLE[[#This Row],[CODE]],7),_xlfn.CONCAT(LEFT(TABLE[[#This Row],[CODE]],4),RIGHT(TABLE[[#This Row],[CODE]],3))),"")</f>
        <v>OROB054</v>
      </c>
      <c r="E62" s="18" t="str">
        <f>IF(VLOOKUP(TABLE[[#This Row],[LOC]],ScanWorkbook[[Location]:[Clone Barcode]],2,FALSE)="...","",VLOOKUP(TABLE[[#This Row],[LOC]],ScanWorkbook[[Location]:[Clone Barcode]],2,FALSE))</f>
        <v>OROB054.087990</v>
      </c>
      <c r="F62" s="21">
        <f ca="1">IF(TABLE[[#This Row],[METRC]]="","",TODAY())</f>
        <v>44179</v>
      </c>
      <c r="G62" s="80" t="str">
        <f>_xlfn.IFNA(IF(TABLE[[#This Row],[METRC]]="","",VLOOKUP(TABLE[[#This Row],[LOC]],ScanWorkbook[[Location]:[side]],3,FALSE)),"")</f>
        <v>2. north MOTHER</v>
      </c>
      <c r="H62" s="18" t="str">
        <f>_xlfn.IFNA(IF(TABLE[[#This Row],[METRC]]="...","",VLOOKUP(TABLE[[#This Row],[METRC]],METRC!A:C,3,FALSE)),"")</f>
        <v>MOTHER</v>
      </c>
      <c r="I6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62" s="18" t="str">
        <f>_xlfn.IFNA(IF(TABLE[[#This Row],[METRC]]="...","",LEFT(VLOOKUP(TABLE[[#This Row],[METRC]],METRC!A:B,2,FALSE),4)),"")</f>
        <v>OROB</v>
      </c>
      <c r="K62" s="24" t="str">
        <f>IF(TABLE[[#This Row],[METRC]]="","",IF(TABLE[[#This Row],[METRC]]="...","",IF(TABLE[[#This Row],[bounce strain]]=LEFT(TABLE[[#This Row],[PhenoAbbv]],4),"match","MISMATCH")))</f>
        <v>match</v>
      </c>
      <c r="L62" s="18" t="str">
        <f ca="1">IF(TABLE[[#This Row],[Date]]="","",INDEX(nextcloneround[Clone Round],MATCH(TABLE[[#This Row],[Date]],nextcloneround[today],0)))</f>
        <v>C39</v>
      </c>
      <c r="M62" s="18" t="str">
        <f>_xlfn.IFNA(INDEX([2]!MOM[Generation],MATCH(TABLE[[#This Row],[METRC]],[2]!MOM[METRC 2],0)),"")</f>
        <v>C33</v>
      </c>
    </row>
    <row r="63" spans="1:13" x14ac:dyDescent="0.25">
      <c r="A63" s="47" t="str">
        <f>MID(TABLE[[#This Row],[LOC]],4,3)</f>
        <v>AL2</v>
      </c>
      <c r="B63" s="91" t="s">
        <v>8352</v>
      </c>
      <c r="C63" s="18" t="str">
        <f>_xlfn.IFNA(IF(TABLE[[#This Row],[CODE]]="","",IF(TABLE[[#This Row],[CODE]]="...","",_xlfn.CONCAT("1A4070000000065000",RIGHT(TABLE[[#This Row],[CODE]],6)))),"")</f>
        <v/>
      </c>
      <c r="D63" s="18" t="str">
        <f t="array" ref="D63">_xlfn.IFNA(IF(SUM(COUNTIF(TABLE[[#This Row],[CODE]],{"*.*"})),LEFT(TABLE[[#This Row],[CODE]],7),_xlfn.CONCAT(LEFT(TABLE[[#This Row],[CODE]],4),RIGHT(TABLE[[#This Row],[CODE]],3))),"")</f>
        <v/>
      </c>
      <c r="E63" s="18" t="str">
        <f>IF(VLOOKUP(TABLE[[#This Row],[LOC]],ScanWorkbook[[Location]:[Clone Barcode]],2,FALSE)="...","",VLOOKUP(TABLE[[#This Row],[LOC]],ScanWorkbook[[Location]:[Clone Barcode]],2,FALSE))</f>
        <v/>
      </c>
      <c r="F63" s="21" t="str">
        <f ca="1">IF(TABLE[[#This Row],[METRC]]="","",TODAY())</f>
        <v/>
      </c>
      <c r="G63" s="80" t="str">
        <f>_xlfn.IFNA(IF(TABLE[[#This Row],[METRC]]="","",VLOOKUP(TABLE[[#This Row],[LOC]],ScanWorkbook[[Location]:[side]],3,FALSE)),"")</f>
        <v/>
      </c>
      <c r="H63" s="18" t="str">
        <f>_xlfn.IFNA(IF(TABLE[[#This Row],[METRC]]="...","",VLOOKUP(TABLE[[#This Row],[METRC]],METRC!A:C,3,FALSE)),"")</f>
        <v/>
      </c>
      <c r="I6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3" s="18" t="str">
        <f>_xlfn.IFNA(IF(TABLE[[#This Row],[METRC]]="...","",LEFT(VLOOKUP(TABLE[[#This Row],[METRC]],METRC!A:B,2,FALSE),4)),"")</f>
        <v/>
      </c>
      <c r="K63" s="18" t="str">
        <f>IF(TABLE[[#This Row],[METRC]]="","",IF(TABLE[[#This Row],[METRC]]="...","",IF(TABLE[[#This Row],[bounce strain]]=LEFT(TABLE[[#This Row],[PhenoAbbv]],4),"match","MISMATCH")))</f>
        <v/>
      </c>
      <c r="L63" s="18" t="str">
        <f ca="1">IF(TABLE[[#This Row],[Date]]="","",INDEX(nextcloneround[Clone Round],MATCH(TABLE[[#This Row],[Date]],nextcloneround[today],0)))</f>
        <v/>
      </c>
      <c r="M63" s="18" t="str">
        <f>_xlfn.IFNA(INDEX([2]!MOM[Generation],MATCH(TABLE[[#This Row],[METRC]],[2]!MOM[METRC 2],0)),"")</f>
        <v/>
      </c>
    </row>
    <row r="64" spans="1:13" x14ac:dyDescent="0.25">
      <c r="A64" s="47" t="str">
        <f>MID(TABLE[[#This Row],[LOC]],4,3)</f>
        <v>AL2</v>
      </c>
      <c r="B64" s="91" t="s">
        <v>9034</v>
      </c>
      <c r="C64" s="18" t="str">
        <f>_xlfn.IFNA(IF(TABLE[[#This Row],[CODE]]="","",IF(TABLE[[#This Row],[CODE]]="...","",_xlfn.CONCAT("1A4070000000065000",RIGHT(TABLE[[#This Row],[CODE]],6)))),"")</f>
        <v/>
      </c>
      <c r="D64" s="18" t="str">
        <f t="array" ref="D64">_xlfn.IFNA(IF(SUM(COUNTIF(TABLE[[#This Row],[CODE]],{"*.*"})),LEFT(TABLE[[#This Row],[CODE]],7),_xlfn.CONCAT(LEFT(TABLE[[#This Row],[CODE]],4),RIGHT(TABLE[[#This Row],[CODE]],3))),"")</f>
        <v/>
      </c>
      <c r="E64" s="18" t="str">
        <f>IF(VLOOKUP(TABLE[[#This Row],[LOC]],ScanWorkbook[[Location]:[Clone Barcode]],2,FALSE)="...","",VLOOKUP(TABLE[[#This Row],[LOC]],ScanWorkbook[[Location]:[Clone Barcode]],2,FALSE))</f>
        <v/>
      </c>
      <c r="F64" s="21" t="str">
        <f ca="1">IF(TABLE[[#This Row],[METRC]]="","",TODAY())</f>
        <v/>
      </c>
      <c r="G64" s="80" t="str">
        <f>_xlfn.IFNA(IF(TABLE[[#This Row],[METRC]]="","",VLOOKUP(TABLE[[#This Row],[LOC]],ScanWorkbook[[Location]:[side]],3,FALSE)),"")</f>
        <v/>
      </c>
      <c r="H64" s="18" t="str">
        <f>_xlfn.IFNA(IF(TABLE[[#This Row],[METRC]]="...","",VLOOKUP(TABLE[[#This Row],[METRC]],METRC!A:C,3,FALSE)),"")</f>
        <v/>
      </c>
      <c r="I6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4" s="18" t="str">
        <f>_xlfn.IFNA(IF(TABLE[[#This Row],[METRC]]="...","",LEFT(VLOOKUP(TABLE[[#This Row],[METRC]],METRC!A:B,2,FALSE),4)),"")</f>
        <v/>
      </c>
      <c r="K64" s="18" t="str">
        <f>IF(TABLE[[#This Row],[METRC]]="","",IF(TABLE[[#This Row],[METRC]]="...","",IF(TABLE[[#This Row],[bounce strain]]=LEFT(TABLE[[#This Row],[PhenoAbbv]],4),"match","MISMATCH")))</f>
        <v/>
      </c>
      <c r="L64" s="18" t="str">
        <f ca="1">IF(TABLE[[#This Row],[Date]]="","",INDEX(nextcloneround[Clone Round],MATCH(TABLE[[#This Row],[Date]],nextcloneround[today],0)))</f>
        <v/>
      </c>
      <c r="M64" s="18" t="str">
        <f>_xlfn.IFNA(INDEX([2]!MOM[Generation],MATCH(TABLE[[#This Row],[METRC]],[2]!MOM[METRC 2],0)),"")</f>
        <v/>
      </c>
    </row>
    <row r="65" spans="1:13" x14ac:dyDescent="0.25">
      <c r="A65" s="47" t="str">
        <f>MID(TABLE[[#This Row],[LOC]],4,3)</f>
        <v>AL2</v>
      </c>
      <c r="B65" s="91" t="s">
        <v>8353</v>
      </c>
      <c r="C65" s="18" t="str">
        <f>_xlfn.IFNA(IF(TABLE[[#This Row],[CODE]]="","",IF(TABLE[[#This Row],[CODE]]="...","",_xlfn.CONCAT("1A4070000000065000",RIGHT(TABLE[[#This Row],[CODE]],6)))),"")</f>
        <v>1A4070000000065000083299</v>
      </c>
      <c r="D65" s="18" t="str">
        <f t="array" ref="D65">_xlfn.IFNA(IF(SUM(COUNTIF(TABLE[[#This Row],[CODE]],{"*.*"})),LEFT(TABLE[[#This Row],[CODE]],7),_xlfn.CONCAT(LEFT(TABLE[[#This Row],[CODE]],4),RIGHT(TABLE[[#This Row],[CODE]],3))),"")</f>
        <v>LDOS040</v>
      </c>
      <c r="E65" s="18" t="str">
        <f>IF(VLOOKUP(TABLE[[#This Row],[LOC]],ScanWorkbook[[Location]:[Clone Barcode]],2,FALSE)="...","",VLOOKUP(TABLE[[#This Row],[LOC]],ScanWorkbook[[Location]:[Clone Barcode]],2,FALSE))</f>
        <v>LDOS040.083299</v>
      </c>
      <c r="F65" s="21">
        <f ca="1">IF(TABLE[[#This Row],[METRC]]="","",TODAY())</f>
        <v>44179</v>
      </c>
      <c r="G65" s="80" t="str">
        <f>_xlfn.IFNA(IF(TABLE[[#This Row],[METRC]]="","",VLOOKUP(TABLE[[#This Row],[LOC]],ScanWorkbook[[Location]:[side]],3,FALSE)),"")</f>
        <v>2. north MOTHER</v>
      </c>
      <c r="H65" s="18" t="str">
        <f>_xlfn.IFNA(IF(TABLE[[#This Row],[METRC]]="...","",VLOOKUP(TABLE[[#This Row],[METRC]],METRC!A:C,3,FALSE)),"")</f>
        <v>MOTHER</v>
      </c>
      <c r="I6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65" s="18" t="str">
        <f>_xlfn.IFNA(IF(TABLE[[#This Row],[METRC]]="...","",LEFT(VLOOKUP(TABLE[[#This Row],[METRC]],METRC!A:B,2,FALSE),4)),"")</f>
        <v>LDOS</v>
      </c>
      <c r="K65" s="24" t="str">
        <f>IF(TABLE[[#This Row],[METRC]]="","",IF(TABLE[[#This Row],[METRC]]="...","",IF(TABLE[[#This Row],[bounce strain]]=LEFT(TABLE[[#This Row],[PhenoAbbv]],4),"match","MISMATCH")))</f>
        <v>match</v>
      </c>
      <c r="L65" s="18" t="str">
        <f ca="1">IF(TABLE[[#This Row],[Date]]="","",INDEX(nextcloneround[Clone Round],MATCH(TABLE[[#This Row],[Date]],nextcloneround[today],0)))</f>
        <v>C39</v>
      </c>
      <c r="M65" s="18" t="str">
        <f>_xlfn.IFNA(INDEX([2]!MOM[Generation],MATCH(TABLE[[#This Row],[METRC]],[2]!MOM[METRC 2],0)),"")</f>
        <v>C31</v>
      </c>
    </row>
    <row r="66" spans="1:13" x14ac:dyDescent="0.25">
      <c r="A66" s="47" t="str">
        <f>MID(TABLE[[#This Row],[LOC]],4,3)</f>
        <v>AL2</v>
      </c>
      <c r="B66" s="91" t="s">
        <v>8354</v>
      </c>
      <c r="C66" s="18" t="str">
        <f>_xlfn.IFNA(IF(TABLE[[#This Row],[CODE]]="","",IF(TABLE[[#This Row],[CODE]]="...","",_xlfn.CONCAT("1A4070000000065000",RIGHT(TABLE[[#This Row],[CODE]],6)))),"")</f>
        <v>1A4070000000065000090050</v>
      </c>
      <c r="D66" s="18" t="str">
        <f t="array" ref="D66">_xlfn.IFNA(IF(SUM(COUNTIF(TABLE[[#This Row],[CODE]],{"*.*"})),LEFT(TABLE[[#This Row],[CODE]],7),_xlfn.CONCAT(LEFT(TABLE[[#This Row],[CODE]],4),RIGHT(TABLE[[#This Row],[CODE]],3))),"")</f>
        <v>LCKE007</v>
      </c>
      <c r="E66" s="18" t="str">
        <f>IF(VLOOKUP(TABLE[[#This Row],[LOC]],ScanWorkbook[[Location]:[Clone Barcode]],2,FALSE)="...","",VLOOKUP(TABLE[[#This Row],[LOC]],ScanWorkbook[[Location]:[Clone Barcode]],2,FALSE))</f>
        <v>LCKE007.090050</v>
      </c>
      <c r="F66" s="21">
        <f ca="1">IF(TABLE[[#This Row],[METRC]]="","",TODAY())</f>
        <v>44179</v>
      </c>
      <c r="G66" s="80" t="str">
        <f>_xlfn.IFNA(IF(TABLE[[#This Row],[METRC]]="","",VLOOKUP(TABLE[[#This Row],[LOC]],ScanWorkbook[[Location]:[side]],3,FALSE)),"")</f>
        <v>2. north MOTHER</v>
      </c>
      <c r="H66" s="18" t="str">
        <f>_xlfn.IFNA(IF(TABLE[[#This Row],[METRC]]="...","",VLOOKUP(TABLE[[#This Row],[METRC]],METRC!A:C,3,FALSE)),"")</f>
        <v>MOTHER</v>
      </c>
      <c r="I6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66" s="18" t="str">
        <f>_xlfn.IFNA(IF(TABLE[[#This Row],[METRC]]="...","",LEFT(VLOOKUP(TABLE[[#This Row],[METRC]],METRC!A:B,2,FALSE),4)),"")</f>
        <v>LCKE</v>
      </c>
      <c r="K66" s="24" t="str">
        <f>IF(TABLE[[#This Row],[METRC]]="","",IF(TABLE[[#This Row],[METRC]]="...","",IF(TABLE[[#This Row],[bounce strain]]=LEFT(TABLE[[#This Row],[PhenoAbbv]],4),"match","MISMATCH")))</f>
        <v>match</v>
      </c>
      <c r="L66" s="18" t="str">
        <f ca="1">IF(TABLE[[#This Row],[Date]]="","",INDEX(nextcloneround[Clone Round],MATCH(TABLE[[#This Row],[Date]],nextcloneround[today],0)))</f>
        <v>C39</v>
      </c>
      <c r="M66" s="18" t="str">
        <f>_xlfn.IFNA(INDEX([2]!MOM[Generation],MATCH(TABLE[[#This Row],[METRC]],[2]!MOM[METRC 2],0)),"")</f>
        <v>C33</v>
      </c>
    </row>
    <row r="67" spans="1:13" x14ac:dyDescent="0.25">
      <c r="A67" s="47" t="str">
        <f>MID(TABLE[[#This Row],[LOC]],4,3)</f>
        <v>AL2</v>
      </c>
      <c r="B67" s="91" t="s">
        <v>8591</v>
      </c>
      <c r="C67" s="18" t="str">
        <f>_xlfn.IFNA(IF(TABLE[[#This Row],[CODE]]="","",IF(TABLE[[#This Row],[CODE]]="...","",_xlfn.CONCAT("1A4070000000065000",RIGHT(TABLE[[#This Row],[CODE]],6)))),"")</f>
        <v>1A4070000000065000087410</v>
      </c>
      <c r="D67" s="18" t="str">
        <f t="array" ref="D67">_xlfn.IFNA(IF(SUM(COUNTIF(TABLE[[#This Row],[CODE]],{"*.*"})),LEFT(TABLE[[#This Row],[CODE]],7),_xlfn.CONCAT(LEFT(TABLE[[#This Row],[CODE]],4),RIGHT(TABLE[[#This Row],[CODE]],3))),"")</f>
        <v>DOSI005</v>
      </c>
      <c r="E67" s="18" t="str">
        <f>IF(VLOOKUP(TABLE[[#This Row],[LOC]],ScanWorkbook[[Location]:[Clone Barcode]],2,FALSE)="...","",VLOOKUP(TABLE[[#This Row],[LOC]],ScanWorkbook[[Location]:[Clone Barcode]],2,FALSE))</f>
        <v>DOSI005.087410</v>
      </c>
      <c r="F67" s="21">
        <f ca="1">IF(TABLE[[#This Row],[METRC]]="","",TODAY())</f>
        <v>44179</v>
      </c>
      <c r="G67" s="80" t="str">
        <f>_xlfn.IFNA(IF(TABLE[[#This Row],[METRC]]="","",VLOOKUP(TABLE[[#This Row],[LOC]],ScanWorkbook[[Location]:[side]],3,FALSE)),"")</f>
        <v>2. north MOTHER</v>
      </c>
      <c r="H67" s="18" t="str">
        <f>_xlfn.IFNA(IF(TABLE[[#This Row],[METRC]]="...","",VLOOKUP(TABLE[[#This Row],[METRC]],METRC!A:C,3,FALSE)),"")</f>
        <v>MOTHER</v>
      </c>
      <c r="I6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67" s="18" t="str">
        <f>_xlfn.IFNA(IF(TABLE[[#This Row],[METRC]]="...","",LEFT(VLOOKUP(TABLE[[#This Row],[METRC]],METRC!A:B,2,FALSE),4)),"")</f>
        <v>DOSI</v>
      </c>
      <c r="K67" s="18" t="str">
        <f>IF(TABLE[[#This Row],[METRC]]="","",IF(TABLE[[#This Row],[METRC]]="...","",IF(TABLE[[#This Row],[bounce strain]]=LEFT(TABLE[[#This Row],[PhenoAbbv]],4),"match","MISMATCH")))</f>
        <v>match</v>
      </c>
      <c r="L67" s="18" t="str">
        <f ca="1">IF(TABLE[[#This Row],[Date]]="","",INDEX(nextcloneround[Clone Round],MATCH(TABLE[[#This Row],[Date]],nextcloneround[today],0)))</f>
        <v>C39</v>
      </c>
      <c r="M67" s="18" t="str">
        <f>_xlfn.IFNA(INDEX([2]!MOM[Generation],MATCH(TABLE[[#This Row],[METRC]],[2]!MOM[METRC 2],0)),"")</f>
        <v>C32</v>
      </c>
    </row>
    <row r="68" spans="1:13" x14ac:dyDescent="0.25">
      <c r="A68" s="47" t="str">
        <f>MID(TABLE[[#This Row],[LOC]],4,3)</f>
        <v>AL2</v>
      </c>
      <c r="B68" s="91" t="s">
        <v>9035</v>
      </c>
      <c r="C68" s="18" t="str">
        <f>_xlfn.IFNA(IF(TABLE[[#This Row],[CODE]]="","",IF(TABLE[[#This Row],[CODE]]="...","",_xlfn.CONCAT("1A4070000000065000",RIGHT(TABLE[[#This Row],[CODE]],6)))),"")</f>
        <v/>
      </c>
      <c r="D68" s="18" t="str">
        <f t="array" ref="D68">_xlfn.IFNA(IF(SUM(COUNTIF(TABLE[[#This Row],[CODE]],{"*.*"})),LEFT(TABLE[[#This Row],[CODE]],7),_xlfn.CONCAT(LEFT(TABLE[[#This Row],[CODE]],4),RIGHT(TABLE[[#This Row],[CODE]],3))),"")</f>
        <v/>
      </c>
      <c r="E68" s="18" t="str">
        <f>IF(VLOOKUP(TABLE[[#This Row],[LOC]],ScanWorkbook[[Location]:[Clone Barcode]],2,FALSE)="...","",VLOOKUP(TABLE[[#This Row],[LOC]],ScanWorkbook[[Location]:[Clone Barcode]],2,FALSE))</f>
        <v/>
      </c>
      <c r="F68" s="21" t="str">
        <f ca="1">IF(TABLE[[#This Row],[METRC]]="","",TODAY())</f>
        <v/>
      </c>
      <c r="G68" s="80" t="str">
        <f>_xlfn.IFNA(IF(TABLE[[#This Row],[METRC]]="","",VLOOKUP(TABLE[[#This Row],[LOC]],ScanWorkbook[[Location]:[side]],3,FALSE)),"")</f>
        <v/>
      </c>
      <c r="H68" s="18" t="str">
        <f>_xlfn.IFNA(IF(TABLE[[#This Row],[METRC]]="...","",VLOOKUP(TABLE[[#This Row],[METRC]],METRC!A:C,3,FALSE)),"")</f>
        <v/>
      </c>
      <c r="I6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8" s="18" t="str">
        <f>_xlfn.IFNA(IF(TABLE[[#This Row],[METRC]]="...","",LEFT(VLOOKUP(TABLE[[#This Row],[METRC]],METRC!A:B,2,FALSE),4)),"")</f>
        <v/>
      </c>
      <c r="K68" s="18" t="str">
        <f>IF(TABLE[[#This Row],[METRC]]="","",IF(TABLE[[#This Row],[METRC]]="...","",IF(TABLE[[#This Row],[bounce strain]]=LEFT(TABLE[[#This Row],[PhenoAbbv]],4),"match","MISMATCH")))</f>
        <v/>
      </c>
      <c r="L68" s="18" t="str">
        <f ca="1">IF(TABLE[[#This Row],[Date]]="","",INDEX(nextcloneround[Clone Round],MATCH(TABLE[[#This Row],[Date]],nextcloneround[today],0)))</f>
        <v/>
      </c>
      <c r="M68" s="18" t="str">
        <f>_xlfn.IFNA(INDEX([2]!MOM[Generation],MATCH(TABLE[[#This Row],[METRC]],[2]!MOM[METRC 2],0)),"")</f>
        <v/>
      </c>
    </row>
    <row r="69" spans="1:13" x14ac:dyDescent="0.25">
      <c r="A69" s="47" t="str">
        <f>MID(TABLE[[#This Row],[LOC]],4,3)</f>
        <v>AL2</v>
      </c>
      <c r="B69" s="91" t="s">
        <v>8355</v>
      </c>
      <c r="C69" s="18" t="str">
        <f>_xlfn.IFNA(IF(TABLE[[#This Row],[CODE]]="","",IF(TABLE[[#This Row],[CODE]]="...","",_xlfn.CONCAT("1A4070000000065000",RIGHT(TABLE[[#This Row],[CODE]],6)))),"")</f>
        <v>1A4070000000065000088248</v>
      </c>
      <c r="D69" s="18" t="str">
        <f t="array" ref="D69">_xlfn.IFNA(IF(SUM(COUNTIF(TABLE[[#This Row],[CODE]],{"*.*"})),LEFT(TABLE[[#This Row],[CODE]],7),_xlfn.CONCAT(LEFT(TABLE[[#This Row],[CODE]],4),RIGHT(TABLE[[#This Row],[CODE]],3))),"")</f>
        <v>STR8017</v>
      </c>
      <c r="E69" s="18" t="str">
        <f>IF(VLOOKUP(TABLE[[#This Row],[LOC]],ScanWorkbook[[Location]:[Clone Barcode]],2,FALSE)="...","",VLOOKUP(TABLE[[#This Row],[LOC]],ScanWorkbook[[Location]:[Clone Barcode]],2,FALSE))</f>
        <v>STR8017.088248</v>
      </c>
      <c r="F69" s="21">
        <f ca="1">IF(TABLE[[#This Row],[METRC]]="","",TODAY())</f>
        <v>44179</v>
      </c>
      <c r="G69" s="80" t="str">
        <f>_xlfn.IFNA(IF(TABLE[[#This Row],[METRC]]="","",VLOOKUP(TABLE[[#This Row],[LOC]],ScanWorkbook[[Location]:[side]],3,FALSE)),"")</f>
        <v>2. north MOTHER</v>
      </c>
      <c r="H69" s="18" t="str">
        <f>_xlfn.IFNA(IF(TABLE[[#This Row],[METRC]]="...","",VLOOKUP(TABLE[[#This Row],[METRC]],METRC!A:C,3,FALSE)),"")</f>
        <v>MOTHER</v>
      </c>
      <c r="I6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69" s="18" t="str">
        <f>_xlfn.IFNA(IF(TABLE[[#This Row],[METRC]]="...","",LEFT(VLOOKUP(TABLE[[#This Row],[METRC]],METRC!A:B,2,FALSE),4)),"")</f>
        <v>STR8</v>
      </c>
      <c r="K69" s="24" t="str">
        <f>IF(TABLE[[#This Row],[METRC]]="","",IF(TABLE[[#This Row],[METRC]]="...","",IF(TABLE[[#This Row],[bounce strain]]=LEFT(TABLE[[#This Row],[PhenoAbbv]],4),"match","MISMATCH")))</f>
        <v>match</v>
      </c>
      <c r="L69" s="18" t="str">
        <f ca="1">IF(TABLE[[#This Row],[Date]]="","",INDEX(nextcloneround[Clone Round],MATCH(TABLE[[#This Row],[Date]],nextcloneround[today],0)))</f>
        <v>C39</v>
      </c>
      <c r="M69" s="18" t="str">
        <f>_xlfn.IFNA(INDEX([2]!MOM[Generation],MATCH(TABLE[[#This Row],[METRC]],[2]!MOM[METRC 2],0)),"")</f>
        <v>C33</v>
      </c>
    </row>
    <row r="70" spans="1:13" x14ac:dyDescent="0.25">
      <c r="A70" s="47" t="str">
        <f>MID(TABLE[[#This Row],[LOC]],4,3)</f>
        <v>AL2</v>
      </c>
      <c r="B70" s="91" t="s">
        <v>8356</v>
      </c>
      <c r="C70" s="18" t="str">
        <f>_xlfn.IFNA(IF(TABLE[[#This Row],[CODE]]="","",IF(TABLE[[#This Row],[CODE]]="...","",_xlfn.CONCAT("1A4070000000065000",RIGHT(TABLE[[#This Row],[CODE]],6)))),"")</f>
        <v>1A4070000000065000085566</v>
      </c>
      <c r="D70" s="18" t="str">
        <f t="array" ref="D70">_xlfn.IFNA(IF(SUM(COUNTIF(TABLE[[#This Row],[CODE]],{"*.*"})),LEFT(TABLE[[#This Row],[CODE]],7),_xlfn.CONCAT(LEFT(TABLE[[#This Row],[CODE]],4),RIGHT(TABLE[[#This Row],[CODE]],3))),"")</f>
        <v>OROB054</v>
      </c>
      <c r="E70" s="18" t="str">
        <f>IF(VLOOKUP(TABLE[[#This Row],[LOC]],ScanWorkbook[[Location]:[Clone Barcode]],2,FALSE)="...","",VLOOKUP(TABLE[[#This Row],[LOC]],ScanWorkbook[[Location]:[Clone Barcode]],2,FALSE))</f>
        <v>OROB054.085566</v>
      </c>
      <c r="F70" s="21">
        <f ca="1">IF(TABLE[[#This Row],[METRC]]="","",TODAY())</f>
        <v>44179</v>
      </c>
      <c r="G70" s="80" t="str">
        <f>_xlfn.IFNA(IF(TABLE[[#This Row],[METRC]]="","",VLOOKUP(TABLE[[#This Row],[LOC]],ScanWorkbook[[Location]:[side]],3,FALSE)),"")</f>
        <v>2. north MOTHER</v>
      </c>
      <c r="H70" s="18" t="str">
        <f>_xlfn.IFNA(IF(TABLE[[#This Row],[METRC]]="...","",VLOOKUP(TABLE[[#This Row],[METRC]],METRC!A:C,3,FALSE)),"")</f>
        <v>MOTHER</v>
      </c>
      <c r="I7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70" s="18" t="str">
        <f>_xlfn.IFNA(IF(TABLE[[#This Row],[METRC]]="...","",LEFT(VLOOKUP(TABLE[[#This Row],[METRC]],METRC!A:B,2,FALSE),4)),"")</f>
        <v>OROB</v>
      </c>
      <c r="K70" s="24" t="str">
        <f>IF(TABLE[[#This Row],[METRC]]="","",IF(TABLE[[#This Row],[METRC]]="...","",IF(TABLE[[#This Row],[bounce strain]]=LEFT(TABLE[[#This Row],[PhenoAbbv]],4),"match","MISMATCH")))</f>
        <v>match</v>
      </c>
      <c r="L70" s="18" t="str">
        <f ca="1">IF(TABLE[[#This Row],[Date]]="","",INDEX(nextcloneround[Clone Round],MATCH(TABLE[[#This Row],[Date]],nextcloneround[today],0)))</f>
        <v>C39</v>
      </c>
      <c r="M70" s="18" t="str">
        <f>_xlfn.IFNA(INDEX([2]!MOM[Generation],MATCH(TABLE[[#This Row],[METRC]],[2]!MOM[METRC 2],0)),"")</f>
        <v>C32</v>
      </c>
    </row>
    <row r="71" spans="1:13" x14ac:dyDescent="0.25">
      <c r="A71" s="47" t="str">
        <f>MID(TABLE[[#This Row],[LOC]],4,3)</f>
        <v>AL2</v>
      </c>
      <c r="B71" s="91" t="s">
        <v>9036</v>
      </c>
      <c r="C71" s="18" t="str">
        <f>_xlfn.IFNA(IF(TABLE[[#This Row],[CODE]]="","",IF(TABLE[[#This Row],[CODE]]="...","",_xlfn.CONCAT("1A4070000000065000",RIGHT(TABLE[[#This Row],[CODE]],6)))),"")</f>
        <v/>
      </c>
      <c r="D71" s="18" t="str">
        <f t="array" ref="D71">_xlfn.IFNA(IF(SUM(COUNTIF(TABLE[[#This Row],[CODE]],{"*.*"})),LEFT(TABLE[[#This Row],[CODE]],7),_xlfn.CONCAT(LEFT(TABLE[[#This Row],[CODE]],4),RIGHT(TABLE[[#This Row],[CODE]],3))),"")</f>
        <v/>
      </c>
      <c r="E71" s="18" t="str">
        <f>IF(VLOOKUP(TABLE[[#This Row],[LOC]],ScanWorkbook[[Location]:[Clone Barcode]],2,FALSE)="...","",VLOOKUP(TABLE[[#This Row],[LOC]],ScanWorkbook[[Location]:[Clone Barcode]],2,FALSE))</f>
        <v/>
      </c>
      <c r="F71" s="21" t="str">
        <f ca="1">IF(TABLE[[#This Row],[METRC]]="","",TODAY())</f>
        <v/>
      </c>
      <c r="G71" s="80" t="str">
        <f>_xlfn.IFNA(IF(TABLE[[#This Row],[METRC]]="","",VLOOKUP(TABLE[[#This Row],[LOC]],ScanWorkbook[[Location]:[side]],3,FALSE)),"")</f>
        <v/>
      </c>
      <c r="H71" s="18" t="str">
        <f>_xlfn.IFNA(IF(TABLE[[#This Row],[METRC]]="...","",VLOOKUP(TABLE[[#This Row],[METRC]],METRC!A:C,3,FALSE)),"")</f>
        <v/>
      </c>
      <c r="I7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71" s="18" t="str">
        <f>_xlfn.IFNA(IF(TABLE[[#This Row],[METRC]]="...","",LEFT(VLOOKUP(TABLE[[#This Row],[METRC]],METRC!A:B,2,FALSE),4)),"")</f>
        <v/>
      </c>
      <c r="K71" s="18" t="str">
        <f>IF(TABLE[[#This Row],[METRC]]="","",IF(TABLE[[#This Row],[METRC]]="...","",IF(TABLE[[#This Row],[bounce strain]]=LEFT(TABLE[[#This Row],[PhenoAbbv]],4),"match","MISMATCH")))</f>
        <v/>
      </c>
      <c r="L71" s="18" t="str">
        <f ca="1">IF(TABLE[[#This Row],[Date]]="","",INDEX(nextcloneround[Clone Round],MATCH(TABLE[[#This Row],[Date]],nextcloneround[today],0)))</f>
        <v/>
      </c>
      <c r="M71" s="18" t="str">
        <f>_xlfn.IFNA(INDEX([2]!MOM[Generation],MATCH(TABLE[[#This Row],[METRC]],[2]!MOM[METRC 2],0)),"")</f>
        <v/>
      </c>
    </row>
    <row r="72" spans="1:13" x14ac:dyDescent="0.25">
      <c r="A72" s="47" t="str">
        <f>MID(TABLE[[#This Row],[LOC]],4,3)</f>
        <v>AL2</v>
      </c>
      <c r="B72" s="91" t="s">
        <v>9037</v>
      </c>
      <c r="C72" s="18" t="str">
        <f>_xlfn.IFNA(IF(TABLE[[#This Row],[CODE]]="","",IF(TABLE[[#This Row],[CODE]]="...","",_xlfn.CONCAT("1A4070000000065000",RIGHT(TABLE[[#This Row],[CODE]],6)))),"")</f>
        <v/>
      </c>
      <c r="D72" s="18" t="str">
        <f t="array" ref="D72">_xlfn.IFNA(IF(SUM(COUNTIF(TABLE[[#This Row],[CODE]],{"*.*"})),LEFT(TABLE[[#This Row],[CODE]],7),_xlfn.CONCAT(LEFT(TABLE[[#This Row],[CODE]],4),RIGHT(TABLE[[#This Row],[CODE]],3))),"")</f>
        <v/>
      </c>
      <c r="E72" s="18" t="str">
        <f>IF(VLOOKUP(TABLE[[#This Row],[LOC]],ScanWorkbook[[Location]:[Clone Barcode]],2,FALSE)="...","",VLOOKUP(TABLE[[#This Row],[LOC]],ScanWorkbook[[Location]:[Clone Barcode]],2,FALSE))</f>
        <v/>
      </c>
      <c r="F72" s="21" t="str">
        <f ca="1">IF(TABLE[[#This Row],[METRC]]="","",TODAY())</f>
        <v/>
      </c>
      <c r="G72" s="80" t="str">
        <f>_xlfn.IFNA(IF(TABLE[[#This Row],[METRC]]="","",VLOOKUP(TABLE[[#This Row],[LOC]],ScanWorkbook[[Location]:[side]],3,FALSE)),"")</f>
        <v/>
      </c>
      <c r="H72" s="18" t="str">
        <f>_xlfn.IFNA(IF(TABLE[[#This Row],[METRC]]="...","",VLOOKUP(TABLE[[#This Row],[METRC]],METRC!A:C,3,FALSE)),"")</f>
        <v/>
      </c>
      <c r="I7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72" s="18" t="str">
        <f>_xlfn.IFNA(IF(TABLE[[#This Row],[METRC]]="...","",LEFT(VLOOKUP(TABLE[[#This Row],[METRC]],METRC!A:B,2,FALSE),4)),"")</f>
        <v/>
      </c>
      <c r="K72" s="18" t="str">
        <f>IF(TABLE[[#This Row],[METRC]]="","",IF(TABLE[[#This Row],[METRC]]="...","",IF(TABLE[[#This Row],[bounce strain]]=LEFT(TABLE[[#This Row],[PhenoAbbv]],4),"match","MISMATCH")))</f>
        <v/>
      </c>
      <c r="L72" s="18" t="str">
        <f ca="1">IF(TABLE[[#This Row],[Date]]="","",INDEX(nextcloneround[Clone Round],MATCH(TABLE[[#This Row],[Date]],nextcloneround[today],0)))</f>
        <v/>
      </c>
      <c r="M72" s="18" t="str">
        <f>_xlfn.IFNA(INDEX([2]!MOM[Generation],MATCH(TABLE[[#This Row],[METRC]],[2]!MOM[METRC 2],0)),"")</f>
        <v/>
      </c>
    </row>
    <row r="73" spans="1:13" x14ac:dyDescent="0.25">
      <c r="A73" s="47" t="str">
        <f>MID(TABLE[[#This Row],[LOC]],4,3)</f>
        <v>AL2</v>
      </c>
      <c r="B73" s="91" t="s">
        <v>8357</v>
      </c>
      <c r="C73" s="18" t="str">
        <f>_xlfn.IFNA(IF(TABLE[[#This Row],[CODE]]="","",IF(TABLE[[#This Row],[CODE]]="...","",_xlfn.CONCAT("1A4070000000065000",RIGHT(TABLE[[#This Row],[CODE]],6)))),"")</f>
        <v>1A4070000000065000084021</v>
      </c>
      <c r="D73" s="18" t="str">
        <f t="array" ref="D73">_xlfn.IFNA(IF(SUM(COUNTIF(TABLE[[#This Row],[CODE]],{"*.*"})),LEFT(TABLE[[#This Row],[CODE]],7),_xlfn.CONCAT(LEFT(TABLE[[#This Row],[CODE]],4),RIGHT(TABLE[[#This Row],[CODE]],3))),"")</f>
        <v>STR8017</v>
      </c>
      <c r="E73" s="18" t="str">
        <f>IF(VLOOKUP(TABLE[[#This Row],[LOC]],ScanWorkbook[[Location]:[Clone Barcode]],2,FALSE)="...","",VLOOKUP(TABLE[[#This Row],[LOC]],ScanWorkbook[[Location]:[Clone Barcode]],2,FALSE))</f>
        <v>STR8017.084021</v>
      </c>
      <c r="F73" s="21">
        <f ca="1">IF(TABLE[[#This Row],[METRC]]="","",TODAY())</f>
        <v>44179</v>
      </c>
      <c r="G73" s="80" t="str">
        <f>_xlfn.IFNA(IF(TABLE[[#This Row],[METRC]]="","",VLOOKUP(TABLE[[#This Row],[LOC]],ScanWorkbook[[Location]:[side]],3,FALSE)),"")</f>
        <v>2. north MOTHER</v>
      </c>
      <c r="H73" s="18" t="str">
        <f>_xlfn.IFNA(IF(TABLE[[#This Row],[METRC]]="...","",VLOOKUP(TABLE[[#This Row],[METRC]],METRC!A:C,3,FALSE)),"")</f>
        <v>MOTHER</v>
      </c>
      <c r="I7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73" s="18" t="str">
        <f>_xlfn.IFNA(IF(TABLE[[#This Row],[METRC]]="...","",LEFT(VLOOKUP(TABLE[[#This Row],[METRC]],METRC!A:B,2,FALSE),4)),"")</f>
        <v>STR8</v>
      </c>
      <c r="K73" s="24" t="str">
        <f>IF(TABLE[[#This Row],[METRC]]="","",IF(TABLE[[#This Row],[METRC]]="...","",IF(TABLE[[#This Row],[bounce strain]]=LEFT(TABLE[[#This Row],[PhenoAbbv]],4),"match","MISMATCH")))</f>
        <v>match</v>
      </c>
      <c r="L73" s="18" t="str">
        <f ca="1">IF(TABLE[[#This Row],[Date]]="","",INDEX(nextcloneround[Clone Round],MATCH(TABLE[[#This Row],[Date]],nextcloneround[today],0)))</f>
        <v>C39</v>
      </c>
      <c r="M73" s="18" t="str">
        <f>_xlfn.IFNA(INDEX([2]!MOM[Generation],MATCH(TABLE[[#This Row],[METRC]],[2]!MOM[METRC 2],0)),"")</f>
        <v>C31</v>
      </c>
    </row>
    <row r="74" spans="1:13" x14ac:dyDescent="0.25">
      <c r="A74" s="47" t="str">
        <f>MID(TABLE[[#This Row],[LOC]],4,3)</f>
        <v>BL2</v>
      </c>
      <c r="B74" s="13" t="s">
        <v>8368</v>
      </c>
      <c r="C74" s="91" t="str">
        <f>_xlfn.IFNA(IF(TABLE[[#This Row],[CODE]]="","",IF(TABLE[[#This Row],[CODE]]="...","",_xlfn.CONCAT("1A4070000000065000",RIGHT(TABLE[[#This Row],[CODE]],6)))),"")</f>
        <v>1A4070000000065000090626</v>
      </c>
      <c r="D74" s="91" t="str">
        <f t="array" ref="D74">_xlfn.IFNA(IF(SUM(COUNTIF(TABLE[[#This Row],[CODE]],{"*.*"})),LEFT(TABLE[[#This Row],[CODE]],7),_xlfn.CONCAT(LEFT(TABLE[[#This Row],[CODE]],4),RIGHT(TABLE[[#This Row],[CODE]],3))),"")</f>
        <v>GFSD207</v>
      </c>
      <c r="E74" s="91" t="str">
        <f>IF(VLOOKUP(TABLE[[#This Row],[LOC]],ScanWorkbook[[Location]:[Clone Barcode]],2,FALSE)="...","",VLOOKUP(TABLE[[#This Row],[LOC]],ScanWorkbook[[Location]:[Clone Barcode]],2,FALSE))</f>
        <v>GFSD207.090626</v>
      </c>
      <c r="F74" s="21">
        <f ca="1">IF(TABLE[[#This Row],[METRC]]="","",TODAY())</f>
        <v>44179</v>
      </c>
      <c r="G74" s="6" t="str">
        <f>_xlfn.IFNA(IF(TABLE[[#This Row],[METRC]]="","",VLOOKUP(TABLE[[#This Row],[LOC]],ScanWorkbook[[Location]:[side]],3,FALSE)),"")</f>
        <v>2. north MOTHER</v>
      </c>
      <c r="H74" s="18" t="str">
        <f>_xlfn.IFNA(IF(TABLE[[#This Row],[METRC]]="...","",VLOOKUP(TABLE[[#This Row],[METRC]],METRC!A:C,3,FALSE)),"")</f>
        <v>MOTHER</v>
      </c>
      <c r="I7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74" s="18" t="str">
        <f>_xlfn.IFNA(IF(TABLE[[#This Row],[METRC]]="...","",LEFT(VLOOKUP(TABLE[[#This Row],[METRC]],METRC!A:B,2,FALSE),4)),"")</f>
        <v>GFSD</v>
      </c>
      <c r="K74" s="24" t="str">
        <f>IF(TABLE[[#This Row],[METRC]]="","",IF(TABLE[[#This Row],[METRC]]="...","",IF(TABLE[[#This Row],[bounce strain]]=LEFT(TABLE[[#This Row],[PhenoAbbv]],4),"match","MISMATCH")))</f>
        <v>match</v>
      </c>
      <c r="L74" s="18" t="str">
        <f ca="1">IF(TABLE[[#This Row],[Date]]="","",INDEX(nextcloneround[Clone Round],MATCH(TABLE[[#This Row],[Date]],nextcloneround[today],0)))</f>
        <v>C39</v>
      </c>
      <c r="M74" s="18" t="str">
        <f>_xlfn.IFNA(INDEX([2]!MOM[Generation],MATCH(TABLE[[#This Row],[METRC]],[2]!MOM[METRC 2],0)),"")</f>
        <v>C34</v>
      </c>
    </row>
    <row r="75" spans="1:13" x14ac:dyDescent="0.25">
      <c r="A75" s="47" t="str">
        <f>MID(TABLE[[#This Row],[LOC]],4,3)</f>
        <v>BL2</v>
      </c>
      <c r="B75" s="13" t="s">
        <v>8369</v>
      </c>
      <c r="C75" s="91" t="str">
        <f>_xlfn.IFNA(IF(TABLE[[#This Row],[CODE]]="","",IF(TABLE[[#This Row],[CODE]]="...","",_xlfn.CONCAT("1A4070000000065000",RIGHT(TABLE[[#This Row],[CODE]],6)))),"")</f>
        <v>1A4070000000065000082526</v>
      </c>
      <c r="D75" s="91" t="str">
        <f t="array" ref="D75">_xlfn.IFNA(IF(SUM(COUNTIF(TABLE[[#This Row],[CODE]],{"*.*"})),LEFT(TABLE[[#This Row],[CODE]],7),_xlfn.CONCAT(LEFT(TABLE[[#This Row],[CODE]],4),RIGHT(TABLE[[#This Row],[CODE]],3))),"")</f>
        <v>GFSD189</v>
      </c>
      <c r="E75" s="91" t="str">
        <f>IF(VLOOKUP(TABLE[[#This Row],[LOC]],ScanWorkbook[[Location]:[Clone Barcode]],2,FALSE)="...","",VLOOKUP(TABLE[[#This Row],[LOC]],ScanWorkbook[[Location]:[Clone Barcode]],2,FALSE))</f>
        <v>GFSD189.082526</v>
      </c>
      <c r="F75" s="21">
        <f ca="1">IF(TABLE[[#This Row],[METRC]]="","",TODAY())</f>
        <v>44179</v>
      </c>
      <c r="G75" s="6" t="str">
        <f>_xlfn.IFNA(IF(TABLE[[#This Row],[METRC]]="","",VLOOKUP(TABLE[[#This Row],[LOC]],ScanWorkbook[[Location]:[side]],3,FALSE)),"")</f>
        <v>2. north MOTHER</v>
      </c>
      <c r="H75" s="18" t="str">
        <f>_xlfn.IFNA(IF(TABLE[[#This Row],[METRC]]="...","",VLOOKUP(TABLE[[#This Row],[METRC]],METRC!A:C,3,FALSE)),"")</f>
        <v>MOTHER</v>
      </c>
      <c r="I7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75" s="18" t="str">
        <f>_xlfn.IFNA(IF(TABLE[[#This Row],[METRC]]="...","",LEFT(VLOOKUP(TABLE[[#This Row],[METRC]],METRC!A:B,2,FALSE),4)),"")</f>
        <v>GFSD</v>
      </c>
      <c r="K75" s="24" t="str">
        <f>IF(TABLE[[#This Row],[METRC]]="","",IF(TABLE[[#This Row],[METRC]]="...","",IF(TABLE[[#This Row],[bounce strain]]=LEFT(TABLE[[#This Row],[PhenoAbbv]],4),"match","MISMATCH")))</f>
        <v>match</v>
      </c>
      <c r="L75" s="18" t="str">
        <f ca="1">IF(TABLE[[#This Row],[Date]]="","",INDEX(nextcloneround[Clone Round],MATCH(TABLE[[#This Row],[Date]],nextcloneround[today],0)))</f>
        <v>C39</v>
      </c>
      <c r="M75" s="18" t="str">
        <f>_xlfn.IFNA(INDEX([2]!MOM[Generation],MATCH(TABLE[[#This Row],[METRC]],[2]!MOM[METRC 2],0)),"")</f>
        <v>C31</v>
      </c>
    </row>
    <row r="76" spans="1:13" x14ac:dyDescent="0.25">
      <c r="A76" s="47" t="str">
        <f>MID(TABLE[[#This Row],[LOC]],4,3)</f>
        <v>BL2</v>
      </c>
      <c r="B76" s="13" t="s">
        <v>8370</v>
      </c>
      <c r="C76" s="91" t="str">
        <f>_xlfn.IFNA(IF(TABLE[[#This Row],[CODE]]="","",IF(TABLE[[#This Row],[CODE]]="...","",_xlfn.CONCAT("1A4070000000065000",RIGHT(TABLE[[#This Row],[CODE]],6)))),"")</f>
        <v>1A4070000000065000090016</v>
      </c>
      <c r="D76" s="91" t="str">
        <f t="array" ref="D76">_xlfn.IFNA(IF(SUM(COUNTIF(TABLE[[#This Row],[CODE]],{"*.*"})),LEFT(TABLE[[#This Row],[CODE]],7),_xlfn.CONCAT(LEFT(TABLE[[#This Row],[CODE]],4),RIGHT(TABLE[[#This Row],[CODE]],3))),"")</f>
        <v>JMAC009</v>
      </c>
      <c r="E76" s="91" t="str">
        <f>IF(VLOOKUP(TABLE[[#This Row],[LOC]],ScanWorkbook[[Location]:[Clone Barcode]],2,FALSE)="...","",VLOOKUP(TABLE[[#This Row],[LOC]],ScanWorkbook[[Location]:[Clone Barcode]],2,FALSE))</f>
        <v>JMAC009.090016</v>
      </c>
      <c r="F76" s="21">
        <f ca="1">IF(TABLE[[#This Row],[METRC]]="","",TODAY())</f>
        <v>44179</v>
      </c>
      <c r="G76" s="26" t="str">
        <f>_xlfn.IFNA(IF(TABLE[[#This Row],[METRC]]="","",VLOOKUP(TABLE[[#This Row],[LOC]],ScanWorkbook[[Location]:[side]],3,FALSE)),"")</f>
        <v>2. north MOTHER</v>
      </c>
      <c r="H76" s="18" t="str">
        <f>_xlfn.IFNA(IF(TABLE[[#This Row],[METRC]]="...","",VLOOKUP(TABLE[[#This Row],[METRC]],METRC!A:C,3,FALSE)),"")</f>
        <v>MOTHER</v>
      </c>
      <c r="I7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76" s="18" t="str">
        <f>_xlfn.IFNA(IF(TABLE[[#This Row],[METRC]]="...","",LEFT(VLOOKUP(TABLE[[#This Row],[METRC]],METRC!A:B,2,FALSE),4)),"")</f>
        <v>JMAC</v>
      </c>
      <c r="K76" s="24" t="str">
        <f>IF(TABLE[[#This Row],[METRC]]="","",IF(TABLE[[#This Row],[METRC]]="...","",IF(TABLE[[#This Row],[bounce strain]]=LEFT(TABLE[[#This Row],[PhenoAbbv]],4),"match","MISMATCH")))</f>
        <v>match</v>
      </c>
      <c r="L76" s="18" t="str">
        <f ca="1">IF(TABLE[[#This Row],[Date]]="","",INDEX(nextcloneround[Clone Round],MATCH(TABLE[[#This Row],[Date]],nextcloneround[today],0)))</f>
        <v>C39</v>
      </c>
      <c r="M76" s="18" t="str">
        <f>_xlfn.IFNA(INDEX([2]!MOM[Generation],MATCH(TABLE[[#This Row],[METRC]],[2]!MOM[METRC 2],0)),"")</f>
        <v>C33</v>
      </c>
    </row>
    <row r="77" spans="1:13" x14ac:dyDescent="0.25">
      <c r="A77" s="47" t="str">
        <f>MID(TABLE[[#This Row],[LOC]],4,3)</f>
        <v>BL2</v>
      </c>
      <c r="B77" s="13" t="s">
        <v>8371</v>
      </c>
      <c r="C77" s="91" t="str">
        <f>_xlfn.IFNA(IF(TABLE[[#This Row],[CODE]]="","",IF(TABLE[[#This Row],[CODE]]="...","",_xlfn.CONCAT("1A4070000000065000",RIGHT(TABLE[[#This Row],[CODE]],6)))),"")</f>
        <v>1A4070000000065000086079</v>
      </c>
      <c r="D77" s="91" t="str">
        <f t="array" ref="D77">_xlfn.IFNA(IF(SUM(COUNTIF(TABLE[[#This Row],[CODE]],{"*.*"})),LEFT(TABLE[[#This Row],[CODE]],7),_xlfn.CONCAT(LEFT(TABLE[[#This Row],[CODE]],4),RIGHT(TABLE[[#This Row],[CODE]],3))),"")</f>
        <v>KING002</v>
      </c>
      <c r="E77" s="91" t="str">
        <f>IF(VLOOKUP(TABLE[[#This Row],[LOC]],ScanWorkbook[[Location]:[Clone Barcode]],2,FALSE)="...","",VLOOKUP(TABLE[[#This Row],[LOC]],ScanWorkbook[[Location]:[Clone Barcode]],2,FALSE))</f>
        <v>KING002.086079</v>
      </c>
      <c r="F77" s="21">
        <f ca="1">IF(TABLE[[#This Row],[METRC]]="","",TODAY())</f>
        <v>44179</v>
      </c>
      <c r="G77" s="26" t="str">
        <f>_xlfn.IFNA(IF(TABLE[[#This Row],[METRC]]="","",VLOOKUP(TABLE[[#This Row],[LOC]],ScanWorkbook[[Location]:[side]],3,FALSE)),"")</f>
        <v>2. north MOTHER</v>
      </c>
      <c r="H77" s="18" t="str">
        <f>_xlfn.IFNA(IF(TABLE[[#This Row],[METRC]]="...","",VLOOKUP(TABLE[[#This Row],[METRC]],METRC!A:C,3,FALSE)),"")</f>
        <v>MOTHER</v>
      </c>
      <c r="I7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77" s="18" t="str">
        <f>_xlfn.IFNA(IF(TABLE[[#This Row],[METRC]]="...","",LEFT(VLOOKUP(TABLE[[#This Row],[METRC]],METRC!A:B,2,FALSE),4)),"")</f>
        <v>KING</v>
      </c>
      <c r="K77" s="24" t="str">
        <f>IF(TABLE[[#This Row],[METRC]]="","",IF(TABLE[[#This Row],[METRC]]="...","",IF(TABLE[[#This Row],[bounce strain]]=LEFT(TABLE[[#This Row],[PhenoAbbv]],4),"match","MISMATCH")))</f>
        <v>match</v>
      </c>
      <c r="L77" s="18" t="str">
        <f ca="1">IF(TABLE[[#This Row],[Date]]="","",INDEX(nextcloneround[Clone Round],MATCH(TABLE[[#This Row],[Date]],nextcloneround[today],0)))</f>
        <v>C39</v>
      </c>
      <c r="M77" s="18" t="str">
        <f>_xlfn.IFNA(INDEX([2]!MOM[Generation],MATCH(TABLE[[#This Row],[METRC]],[2]!MOM[METRC 2],0)),"")</f>
        <v>C32</v>
      </c>
    </row>
    <row r="78" spans="1:13" x14ac:dyDescent="0.25">
      <c r="A78" s="47" t="str">
        <f>MID(TABLE[[#This Row],[LOC]],4,3)</f>
        <v>BL2</v>
      </c>
      <c r="B78" s="13" t="s">
        <v>8372</v>
      </c>
      <c r="C78" s="91" t="str">
        <f>_xlfn.IFNA(IF(TABLE[[#This Row],[CODE]]="","",IF(TABLE[[#This Row],[CODE]]="...","",_xlfn.CONCAT("1A4070000000065000",RIGHT(TABLE[[#This Row],[CODE]],6)))),"")</f>
        <v/>
      </c>
      <c r="D78" s="91" t="str">
        <f t="array" ref="D78">_xlfn.IFNA(IF(SUM(COUNTIF(TABLE[[#This Row],[CODE]],{"*.*"})),LEFT(TABLE[[#This Row],[CODE]],7),_xlfn.CONCAT(LEFT(TABLE[[#This Row],[CODE]],4),RIGHT(TABLE[[#This Row],[CODE]],3))),"")</f>
        <v/>
      </c>
      <c r="E78" s="91" t="str">
        <f>IF(VLOOKUP(TABLE[[#This Row],[LOC]],ScanWorkbook[[Location]:[Clone Barcode]],2,FALSE)="...","",VLOOKUP(TABLE[[#This Row],[LOC]],ScanWorkbook[[Location]:[Clone Barcode]],2,FALSE))</f>
        <v/>
      </c>
      <c r="F78" s="21" t="str">
        <f ca="1">IF(TABLE[[#This Row],[METRC]]="","",TODAY())</f>
        <v/>
      </c>
      <c r="G78" s="6" t="str">
        <f>_xlfn.IFNA(IF(TABLE[[#This Row],[METRC]]="","",VLOOKUP(TABLE[[#This Row],[LOC]],ScanWorkbook[[Location]:[side]],3,FALSE)),"")</f>
        <v/>
      </c>
      <c r="H78" s="18" t="str">
        <f>_xlfn.IFNA(IF(TABLE[[#This Row],[METRC]]="...","",VLOOKUP(TABLE[[#This Row],[METRC]],METRC!A:C,3,FALSE)),"")</f>
        <v/>
      </c>
      <c r="I7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78" s="18" t="str">
        <f>_xlfn.IFNA(IF(TABLE[[#This Row],[METRC]]="...","",LEFT(VLOOKUP(TABLE[[#This Row],[METRC]],METRC!A:B,2,FALSE),4)),"")</f>
        <v/>
      </c>
      <c r="K78" s="24" t="str">
        <f>IF(TABLE[[#This Row],[METRC]]="","",IF(TABLE[[#This Row],[METRC]]="...","",IF(TABLE[[#This Row],[bounce strain]]=LEFT(TABLE[[#This Row],[PhenoAbbv]],4),"match","MISMATCH")))</f>
        <v/>
      </c>
      <c r="L78" s="18" t="str">
        <f ca="1">IF(TABLE[[#This Row],[Date]]="","",INDEX(nextcloneround[Clone Round],MATCH(TABLE[[#This Row],[Date]],nextcloneround[today],0)))</f>
        <v/>
      </c>
      <c r="M78" s="18" t="str">
        <f>_xlfn.IFNA(INDEX([2]!MOM[Generation],MATCH(TABLE[[#This Row],[METRC]],[2]!MOM[METRC 2],0)),"")</f>
        <v/>
      </c>
    </row>
    <row r="79" spans="1:13" x14ac:dyDescent="0.25">
      <c r="A79" s="47" t="str">
        <f>MID(TABLE[[#This Row],[LOC]],4,3)</f>
        <v>BL2</v>
      </c>
      <c r="B79" s="13" t="s">
        <v>8373</v>
      </c>
      <c r="C79" s="91" t="str">
        <f>_xlfn.IFNA(IF(TABLE[[#This Row],[CODE]]="","",IF(TABLE[[#This Row],[CODE]]="...","",_xlfn.CONCAT("1A4070000000065000",RIGHT(TABLE[[#This Row],[CODE]],6)))),"")</f>
        <v>1A4070000000065000089972</v>
      </c>
      <c r="D79" s="91" t="str">
        <f t="array" ref="D79">_xlfn.IFNA(IF(SUM(COUNTIF(TABLE[[#This Row],[CODE]],{"*.*"})),LEFT(TABLE[[#This Row],[CODE]],7),_xlfn.CONCAT(LEFT(TABLE[[#This Row],[CODE]],4),RIGHT(TABLE[[#This Row],[CODE]],3))),"")</f>
        <v>JMAC016</v>
      </c>
      <c r="E79" s="91" t="str">
        <f>IF(VLOOKUP(TABLE[[#This Row],[LOC]],ScanWorkbook[[Location]:[Clone Barcode]],2,FALSE)="...","",VLOOKUP(TABLE[[#This Row],[LOC]],ScanWorkbook[[Location]:[Clone Barcode]],2,FALSE))</f>
        <v>JMAC016.089972</v>
      </c>
      <c r="F79" s="21">
        <f ca="1">IF(TABLE[[#This Row],[METRC]]="","",TODAY())</f>
        <v>44179</v>
      </c>
      <c r="G79" s="6" t="str">
        <f>_xlfn.IFNA(IF(TABLE[[#This Row],[METRC]]="","",VLOOKUP(TABLE[[#This Row],[LOC]],ScanWorkbook[[Location]:[side]],3,FALSE)),"")</f>
        <v>2. north MOTHER</v>
      </c>
      <c r="H79" s="18" t="str">
        <f>_xlfn.IFNA(IF(TABLE[[#This Row],[METRC]]="...","",VLOOKUP(TABLE[[#This Row],[METRC]],METRC!A:C,3,FALSE)),"")</f>
        <v>MOTHER</v>
      </c>
      <c r="I7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79" s="18" t="str">
        <f>_xlfn.IFNA(IF(TABLE[[#This Row],[METRC]]="...","",LEFT(VLOOKUP(TABLE[[#This Row],[METRC]],METRC!A:B,2,FALSE),4)),"")</f>
        <v>JMAC</v>
      </c>
      <c r="K79" s="24" t="str">
        <f>IF(TABLE[[#This Row],[METRC]]="","",IF(TABLE[[#This Row],[METRC]]="...","",IF(TABLE[[#This Row],[bounce strain]]=LEFT(TABLE[[#This Row],[PhenoAbbv]],4),"match","MISMATCH")))</f>
        <v>match</v>
      </c>
      <c r="L79" s="18" t="str">
        <f ca="1">IF(TABLE[[#This Row],[Date]]="","",INDEX(nextcloneround[Clone Round],MATCH(TABLE[[#This Row],[Date]],nextcloneround[today],0)))</f>
        <v>C39</v>
      </c>
      <c r="M79" s="18" t="str">
        <f>_xlfn.IFNA(INDEX([2]!MOM[Generation],MATCH(TABLE[[#This Row],[METRC]],[2]!MOM[METRC 2],0)),"")</f>
        <v>C33</v>
      </c>
    </row>
    <row r="80" spans="1:13" x14ac:dyDescent="0.25">
      <c r="A80" s="47" t="str">
        <f>MID(TABLE[[#This Row],[LOC]],4,3)</f>
        <v>BL2</v>
      </c>
      <c r="B80" s="13" t="s">
        <v>8374</v>
      </c>
      <c r="C80" s="91" t="str">
        <f>_xlfn.IFNA(IF(TABLE[[#This Row],[CODE]]="","",IF(TABLE[[#This Row],[CODE]]="...","",_xlfn.CONCAT("1A4070000000065000",RIGHT(TABLE[[#This Row],[CODE]],6)))),"")</f>
        <v>1A4070000000065000084742</v>
      </c>
      <c r="D80" s="91" t="str">
        <f t="array" ref="D80">_xlfn.IFNA(IF(SUM(COUNTIF(TABLE[[#This Row],[CODE]],{"*.*"})),LEFT(TABLE[[#This Row],[CODE]],7),_xlfn.CONCAT(LEFT(TABLE[[#This Row],[CODE]],4),RIGHT(TABLE[[#This Row],[CODE]],3))),"")</f>
        <v>SOUR011</v>
      </c>
      <c r="E80" s="91" t="str">
        <f>IF(VLOOKUP(TABLE[[#This Row],[LOC]],ScanWorkbook[[Location]:[Clone Barcode]],2,FALSE)="...","",VLOOKUP(TABLE[[#This Row],[LOC]],ScanWorkbook[[Location]:[Clone Barcode]],2,FALSE))</f>
        <v>SOUR011.084742</v>
      </c>
      <c r="F80" s="21">
        <f ca="1">IF(TABLE[[#This Row],[METRC]]="","",TODAY())</f>
        <v>44179</v>
      </c>
      <c r="G80" s="6" t="str">
        <f>_xlfn.IFNA(IF(TABLE[[#This Row],[METRC]]="","",VLOOKUP(TABLE[[#This Row],[LOC]],ScanWorkbook[[Location]:[side]],3,FALSE)),"")</f>
        <v>2. north MOTHER</v>
      </c>
      <c r="H80" s="18" t="str">
        <f>_xlfn.IFNA(IF(TABLE[[#This Row],[METRC]]="...","",VLOOKUP(TABLE[[#This Row],[METRC]],METRC!A:C,3,FALSE)),"")</f>
        <v>MOTHER</v>
      </c>
      <c r="I8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80" s="18" t="str">
        <f>_xlfn.IFNA(IF(TABLE[[#This Row],[METRC]]="...","",LEFT(VLOOKUP(TABLE[[#This Row],[METRC]],METRC!A:B,2,FALSE),4)),"")</f>
        <v>SOUR</v>
      </c>
      <c r="K80" s="24" t="str">
        <f>IF(TABLE[[#This Row],[METRC]]="","",IF(TABLE[[#This Row],[METRC]]="...","",IF(TABLE[[#This Row],[bounce strain]]=LEFT(TABLE[[#This Row],[PhenoAbbv]],4),"match","MISMATCH")))</f>
        <v>match</v>
      </c>
      <c r="L80" s="18" t="str">
        <f ca="1">IF(TABLE[[#This Row],[Date]]="","",INDEX(nextcloneround[Clone Round],MATCH(TABLE[[#This Row],[Date]],nextcloneround[today],0)))</f>
        <v>C39</v>
      </c>
      <c r="M80" s="18" t="str">
        <f>_xlfn.IFNA(INDEX([2]!MOM[Generation],MATCH(TABLE[[#This Row],[METRC]],[2]!MOM[METRC 2],0)),"")</f>
        <v>C31</v>
      </c>
    </row>
    <row r="81" spans="1:13" x14ac:dyDescent="0.25">
      <c r="A81" s="47" t="str">
        <f>MID(TABLE[[#This Row],[LOC]],4,3)</f>
        <v>BL2</v>
      </c>
      <c r="B81" s="13" t="s">
        <v>8375</v>
      </c>
      <c r="C81" s="91" t="str">
        <f>_xlfn.IFNA(IF(TABLE[[#This Row],[CODE]]="","",IF(TABLE[[#This Row],[CODE]]="...","",_xlfn.CONCAT("1A4070000000065000",RIGHT(TABLE[[#This Row],[CODE]],6)))),"")</f>
        <v>1A4070000000065000081484</v>
      </c>
      <c r="D81" s="91" t="str">
        <f t="array" ref="D81">_xlfn.IFNA(IF(SUM(COUNTIF(TABLE[[#This Row],[CODE]],{"*.*"})),LEFT(TABLE[[#This Row],[CODE]],7),_xlfn.CONCAT(LEFT(TABLE[[#This Row],[CODE]],4),RIGHT(TABLE[[#This Row],[CODE]],3))),"")</f>
        <v>GFSD189</v>
      </c>
      <c r="E81" s="91" t="str">
        <f>IF(VLOOKUP(TABLE[[#This Row],[LOC]],ScanWorkbook[[Location]:[Clone Barcode]],2,FALSE)="...","",VLOOKUP(TABLE[[#This Row],[LOC]],ScanWorkbook[[Location]:[Clone Barcode]],2,FALSE))</f>
        <v>GFSD189.081484</v>
      </c>
      <c r="F81" s="21">
        <f ca="1">IF(TABLE[[#This Row],[METRC]]="","",TODAY())</f>
        <v>44179</v>
      </c>
      <c r="G81" s="6" t="str">
        <f>_xlfn.IFNA(IF(TABLE[[#This Row],[METRC]]="","",VLOOKUP(TABLE[[#This Row],[LOC]],ScanWorkbook[[Location]:[side]],3,FALSE)),"")</f>
        <v>2. north MOTHER</v>
      </c>
      <c r="H81" s="18" t="str">
        <f>_xlfn.IFNA(IF(TABLE[[#This Row],[METRC]]="...","",VLOOKUP(TABLE[[#This Row],[METRC]],METRC!A:C,3,FALSE)),"")</f>
        <v>MOTHER</v>
      </c>
      <c r="I8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81" s="18" t="str">
        <f>_xlfn.IFNA(IF(TABLE[[#This Row],[METRC]]="...","",LEFT(VLOOKUP(TABLE[[#This Row],[METRC]],METRC!A:B,2,FALSE),4)),"")</f>
        <v>GFSD</v>
      </c>
      <c r="K81" s="24" t="str">
        <f>IF(TABLE[[#This Row],[METRC]]="","",IF(TABLE[[#This Row],[METRC]]="...","",IF(TABLE[[#This Row],[bounce strain]]=LEFT(TABLE[[#This Row],[PhenoAbbv]],4),"match","MISMATCH")))</f>
        <v>match</v>
      </c>
      <c r="L81" s="18" t="str">
        <f ca="1">IF(TABLE[[#This Row],[Date]]="","",INDEX(nextcloneround[Clone Round],MATCH(TABLE[[#This Row],[Date]],nextcloneround[today],0)))</f>
        <v>C39</v>
      </c>
      <c r="M81" s="18" t="str">
        <f>_xlfn.IFNA(INDEX([2]!MOM[Generation],MATCH(TABLE[[#This Row],[METRC]],[2]!MOM[METRC 2],0)),"")</f>
        <v>C30</v>
      </c>
    </row>
    <row r="82" spans="1:13" x14ac:dyDescent="0.25">
      <c r="A82" s="47" t="str">
        <f>MID(TABLE[[#This Row],[LOC]],4,3)</f>
        <v>BL2</v>
      </c>
      <c r="B82" s="13" t="s">
        <v>8376</v>
      </c>
      <c r="C82" s="91" t="str">
        <f>_xlfn.IFNA(IF(TABLE[[#This Row],[CODE]]="","",IF(TABLE[[#This Row],[CODE]]="...","",_xlfn.CONCAT("1A4070000000065000",RIGHT(TABLE[[#This Row],[CODE]],6)))),"")</f>
        <v>1A4070000000065000087302</v>
      </c>
      <c r="D82" s="91" t="str">
        <f t="array" ref="D82">_xlfn.IFNA(IF(SUM(COUNTIF(TABLE[[#This Row],[CODE]],{"*.*"})),LEFT(TABLE[[#This Row],[CODE]],7),_xlfn.CONCAT(LEFT(TABLE[[#This Row],[CODE]],4),RIGHT(TABLE[[#This Row],[CODE]],3))),"")</f>
        <v>RAIN001</v>
      </c>
      <c r="E82" s="91" t="str">
        <f>IF(VLOOKUP(TABLE[[#This Row],[LOC]],ScanWorkbook[[Location]:[Clone Barcode]],2,FALSE)="...","",VLOOKUP(TABLE[[#This Row],[LOC]],ScanWorkbook[[Location]:[Clone Barcode]],2,FALSE))</f>
        <v>RAIN001.087302</v>
      </c>
      <c r="F82" s="21">
        <f ca="1">IF(TABLE[[#This Row],[METRC]]="","",TODAY())</f>
        <v>44179</v>
      </c>
      <c r="G82" s="6" t="str">
        <f>_xlfn.IFNA(IF(TABLE[[#This Row],[METRC]]="","",VLOOKUP(TABLE[[#This Row],[LOC]],ScanWorkbook[[Location]:[side]],3,FALSE)),"")</f>
        <v>2. north MOTHER</v>
      </c>
      <c r="H82" s="18" t="str">
        <f>_xlfn.IFNA(IF(TABLE[[#This Row],[METRC]]="...","",VLOOKUP(TABLE[[#This Row],[METRC]],METRC!A:C,3,FALSE)),"")</f>
        <v>MOTHER</v>
      </c>
      <c r="I8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82" s="18" t="str">
        <f>_xlfn.IFNA(IF(TABLE[[#This Row],[METRC]]="...","",LEFT(VLOOKUP(TABLE[[#This Row],[METRC]],METRC!A:B,2,FALSE),4)),"")</f>
        <v>RAIN</v>
      </c>
      <c r="K82" s="24" t="str">
        <f>IF(TABLE[[#This Row],[METRC]]="","",IF(TABLE[[#This Row],[METRC]]="...","",IF(TABLE[[#This Row],[bounce strain]]=LEFT(TABLE[[#This Row],[PhenoAbbv]],4),"match","MISMATCH")))</f>
        <v>match</v>
      </c>
      <c r="L82" s="18" t="str">
        <f ca="1">IF(TABLE[[#This Row],[Date]]="","",INDEX(nextcloneround[Clone Round],MATCH(TABLE[[#This Row],[Date]],nextcloneround[today],0)))</f>
        <v>C39</v>
      </c>
      <c r="M82" s="18" t="str">
        <f>_xlfn.IFNA(INDEX([2]!MOM[Generation],MATCH(TABLE[[#This Row],[METRC]],[2]!MOM[METRC 2],0)),"")</f>
        <v>C32</v>
      </c>
    </row>
    <row r="83" spans="1:13" x14ac:dyDescent="0.25">
      <c r="A83" s="47" t="str">
        <f>MID(TABLE[[#This Row],[LOC]],4,3)</f>
        <v>BL2</v>
      </c>
      <c r="B83" s="13" t="s">
        <v>8377</v>
      </c>
      <c r="C83" s="91" t="str">
        <f>_xlfn.IFNA(IF(TABLE[[#This Row],[CODE]]="","",IF(TABLE[[#This Row],[CODE]]="...","",_xlfn.CONCAT("1A4070000000065000",RIGHT(TABLE[[#This Row],[CODE]],6)))),"")</f>
        <v>1A4070000000065000083576</v>
      </c>
      <c r="D83" s="91" t="str">
        <f t="array" ref="D83">_xlfn.IFNA(IF(SUM(COUNTIF(TABLE[[#This Row],[CODE]],{"*.*"})),LEFT(TABLE[[#This Row],[CODE]],7),_xlfn.CONCAT(LEFT(TABLE[[#This Row],[CODE]],4),RIGHT(TABLE[[#This Row],[CODE]],3))),"")</f>
        <v>NYFL014</v>
      </c>
      <c r="E83" s="91" t="str">
        <f>IF(VLOOKUP(TABLE[[#This Row],[LOC]],ScanWorkbook[[Location]:[Clone Barcode]],2,FALSE)="...","",VLOOKUP(TABLE[[#This Row],[LOC]],ScanWorkbook[[Location]:[Clone Barcode]],2,FALSE))</f>
        <v>NYFL014.083576</v>
      </c>
      <c r="F83" s="21">
        <f ca="1">IF(TABLE[[#This Row],[METRC]]="","",TODAY())</f>
        <v>44179</v>
      </c>
      <c r="G83" s="6" t="str">
        <f>_xlfn.IFNA(IF(TABLE[[#This Row],[METRC]]="","",VLOOKUP(TABLE[[#This Row],[LOC]],ScanWorkbook[[Location]:[side]],3,FALSE)),"")</f>
        <v>2. north MOTHER</v>
      </c>
      <c r="H83" s="18" t="str">
        <f>_xlfn.IFNA(IF(TABLE[[#This Row],[METRC]]="...","",VLOOKUP(TABLE[[#This Row],[METRC]],METRC!A:C,3,FALSE)),"")</f>
        <v>MOTHER</v>
      </c>
      <c r="I8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83" s="18" t="str">
        <f>_xlfn.IFNA(IF(TABLE[[#This Row],[METRC]]="...","",LEFT(VLOOKUP(TABLE[[#This Row],[METRC]],METRC!A:B,2,FALSE),4)),"")</f>
        <v>NYFL</v>
      </c>
      <c r="K83" s="18" t="str">
        <f>IF(TABLE[[#This Row],[METRC]]="","",IF(TABLE[[#This Row],[METRC]]="...","",IF(TABLE[[#This Row],[bounce strain]]=LEFT(TABLE[[#This Row],[PhenoAbbv]],4),"match","MISMATCH")))</f>
        <v>match</v>
      </c>
      <c r="L83" s="18" t="str">
        <f ca="1">IF(TABLE[[#This Row],[Date]]="","",INDEX(nextcloneround[Clone Round],MATCH(TABLE[[#This Row],[Date]],nextcloneround[today],0)))</f>
        <v>C39</v>
      </c>
      <c r="M83" s="18" t="str">
        <f>_xlfn.IFNA(INDEX([2]!MOM[Generation],MATCH(TABLE[[#This Row],[METRC]],[2]!MOM[METRC 2],0)),"")</f>
        <v>C31</v>
      </c>
    </row>
    <row r="84" spans="1:13" x14ac:dyDescent="0.25">
      <c r="A84" s="47" t="str">
        <f>MID(TABLE[[#This Row],[LOC]],4,3)</f>
        <v>BL2</v>
      </c>
      <c r="B84" s="13" t="s">
        <v>8378</v>
      </c>
      <c r="C84" s="91" t="str">
        <f>_xlfn.IFNA(IF(TABLE[[#This Row],[CODE]]="","",IF(TABLE[[#This Row],[CODE]]="...","",_xlfn.CONCAT("1A4070000000065000",RIGHT(TABLE[[#This Row],[CODE]],6)))),"")</f>
        <v>1A4070000000065000087295</v>
      </c>
      <c r="D84" s="91" t="str">
        <f t="array" ref="D84">_xlfn.IFNA(IF(SUM(COUNTIF(TABLE[[#This Row],[CODE]],{"*.*"})),LEFT(TABLE[[#This Row],[CODE]],7),_xlfn.CONCAT(LEFT(TABLE[[#This Row],[CODE]],4),RIGHT(TABLE[[#This Row],[CODE]],3))),"")</f>
        <v>FIRE007</v>
      </c>
      <c r="E84" s="91" t="str">
        <f>IF(VLOOKUP(TABLE[[#This Row],[LOC]],ScanWorkbook[[Location]:[Clone Barcode]],2,FALSE)="...","",VLOOKUP(TABLE[[#This Row],[LOC]],ScanWorkbook[[Location]:[Clone Barcode]],2,FALSE))</f>
        <v>FIRE007.087295</v>
      </c>
      <c r="F84" s="21">
        <f ca="1">IF(TABLE[[#This Row],[METRC]]="","",TODAY())</f>
        <v>44179</v>
      </c>
      <c r="G84" s="26" t="str">
        <f>_xlfn.IFNA(IF(TABLE[[#This Row],[METRC]]="","",VLOOKUP(TABLE[[#This Row],[LOC]],ScanWorkbook[[Location]:[side]],3,FALSE)),"")</f>
        <v>2. north MOTHER</v>
      </c>
      <c r="H84" s="18" t="str">
        <f>_xlfn.IFNA(IF(TABLE[[#This Row],[METRC]]="...","",VLOOKUP(TABLE[[#This Row],[METRC]],METRC!A:C,3,FALSE)),"")</f>
        <v>MOTHER</v>
      </c>
      <c r="I8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84" s="18" t="str">
        <f>_xlfn.IFNA(IF(TABLE[[#This Row],[METRC]]="...","",LEFT(VLOOKUP(TABLE[[#This Row],[METRC]],METRC!A:B,2,FALSE),4)),"")</f>
        <v>FIRE</v>
      </c>
      <c r="K84" s="18" t="str">
        <f>IF(TABLE[[#This Row],[METRC]]="","",IF(TABLE[[#This Row],[METRC]]="...","",IF(TABLE[[#This Row],[bounce strain]]=LEFT(TABLE[[#This Row],[PhenoAbbv]],4),"match","MISMATCH")))</f>
        <v>match</v>
      </c>
      <c r="L84" s="18" t="str">
        <f ca="1">IF(TABLE[[#This Row],[Date]]="","",INDEX(nextcloneround[Clone Round],MATCH(TABLE[[#This Row],[Date]],nextcloneround[today],0)))</f>
        <v>C39</v>
      </c>
      <c r="M84" s="18" t="str">
        <f>_xlfn.IFNA(INDEX([2]!MOM[Generation],MATCH(TABLE[[#This Row],[METRC]],[2]!MOM[METRC 2],0)),"")</f>
        <v>C32</v>
      </c>
    </row>
    <row r="85" spans="1:13" x14ac:dyDescent="0.25">
      <c r="A85" s="47" t="str">
        <f>MID(TABLE[[#This Row],[LOC]],4,3)</f>
        <v>BL2</v>
      </c>
      <c r="B85" s="13" t="s">
        <v>8379</v>
      </c>
      <c r="C85" s="91" t="str">
        <f>_xlfn.IFNA(IF(TABLE[[#This Row],[CODE]]="","",IF(TABLE[[#This Row],[CODE]]="...","",_xlfn.CONCAT("1A4070000000065000",RIGHT(TABLE[[#This Row],[CODE]],6)))),"")</f>
        <v/>
      </c>
      <c r="D85" s="91" t="str">
        <f t="array" ref="D85">_xlfn.IFNA(IF(SUM(COUNTIF(TABLE[[#This Row],[CODE]],{"*.*"})),LEFT(TABLE[[#This Row],[CODE]],7),_xlfn.CONCAT(LEFT(TABLE[[#This Row],[CODE]],4),RIGHT(TABLE[[#This Row],[CODE]],3))),"")</f>
        <v/>
      </c>
      <c r="E85" s="91" t="str">
        <f>IF(VLOOKUP(TABLE[[#This Row],[LOC]],ScanWorkbook[[Location]:[Clone Barcode]],2,FALSE)="...","",VLOOKUP(TABLE[[#This Row],[LOC]],ScanWorkbook[[Location]:[Clone Barcode]],2,FALSE))</f>
        <v/>
      </c>
      <c r="F85" s="21" t="str">
        <f ca="1">IF(TABLE[[#This Row],[METRC]]="","",TODAY())</f>
        <v/>
      </c>
      <c r="G85" s="26" t="str">
        <f>_xlfn.IFNA(IF(TABLE[[#This Row],[METRC]]="","",VLOOKUP(TABLE[[#This Row],[LOC]],ScanWorkbook[[Location]:[side]],3,FALSE)),"")</f>
        <v/>
      </c>
      <c r="H85" s="18" t="str">
        <f>_xlfn.IFNA(IF(TABLE[[#This Row],[METRC]]="...","",VLOOKUP(TABLE[[#This Row],[METRC]],METRC!A:C,3,FALSE)),"")</f>
        <v/>
      </c>
      <c r="I8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85" s="18" t="str">
        <f>_xlfn.IFNA(IF(TABLE[[#This Row],[METRC]]="...","",LEFT(VLOOKUP(TABLE[[#This Row],[METRC]],METRC!A:B,2,FALSE),4)),"")</f>
        <v/>
      </c>
      <c r="K85" s="24" t="str">
        <f>IF(TABLE[[#This Row],[METRC]]="","",IF(TABLE[[#This Row],[METRC]]="...","",IF(TABLE[[#This Row],[bounce strain]]=LEFT(TABLE[[#This Row],[PhenoAbbv]],4),"match","MISMATCH")))</f>
        <v/>
      </c>
      <c r="L85" s="18" t="str">
        <f ca="1">IF(TABLE[[#This Row],[Date]]="","",INDEX(nextcloneround[Clone Round],MATCH(TABLE[[#This Row],[Date]],nextcloneround[today],0)))</f>
        <v/>
      </c>
      <c r="M85" s="18" t="str">
        <f>_xlfn.IFNA(INDEX([2]!MOM[Generation],MATCH(TABLE[[#This Row],[METRC]],[2]!MOM[METRC 2],0)),"")</f>
        <v/>
      </c>
    </row>
    <row r="86" spans="1:13" x14ac:dyDescent="0.25">
      <c r="A86" s="47" t="str">
        <f>MID(TABLE[[#This Row],[LOC]],4,3)</f>
        <v>BL2</v>
      </c>
      <c r="B86" s="91" t="s">
        <v>8380</v>
      </c>
      <c r="C86" s="18" t="str">
        <f>_xlfn.IFNA(IF(TABLE[[#This Row],[CODE]]="","",IF(TABLE[[#This Row],[CODE]]="...","",_xlfn.CONCAT("1A4070000000065000",RIGHT(TABLE[[#This Row],[CODE]],6)))),"")</f>
        <v/>
      </c>
      <c r="D86" s="18" t="str">
        <f t="array" ref="D86">_xlfn.IFNA(IF(SUM(COUNTIF(TABLE[[#This Row],[CODE]],{"*.*"})),LEFT(TABLE[[#This Row],[CODE]],7),_xlfn.CONCAT(LEFT(TABLE[[#This Row],[CODE]],4),RIGHT(TABLE[[#This Row],[CODE]],3))),"")</f>
        <v/>
      </c>
      <c r="E86" s="18" t="str">
        <f>IF(VLOOKUP(TABLE[[#This Row],[LOC]],ScanWorkbook[[Location]:[Clone Barcode]],2,FALSE)="...","",VLOOKUP(TABLE[[#This Row],[LOC]],ScanWorkbook[[Location]:[Clone Barcode]],2,FALSE))</f>
        <v/>
      </c>
      <c r="F86" s="21" t="str">
        <f ca="1">IF(TABLE[[#This Row],[METRC]]="","",TODAY())</f>
        <v/>
      </c>
      <c r="G86" s="80" t="str">
        <f>_xlfn.IFNA(IF(TABLE[[#This Row],[METRC]]="","",VLOOKUP(TABLE[[#This Row],[LOC]],ScanWorkbook[[Location]:[side]],3,FALSE)),"")</f>
        <v/>
      </c>
      <c r="H86" s="18" t="str">
        <f>_xlfn.IFNA(IF(TABLE[[#This Row],[METRC]]="...","",VLOOKUP(TABLE[[#This Row],[METRC]],METRC!A:C,3,FALSE)),"")</f>
        <v/>
      </c>
      <c r="I8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86" s="18" t="str">
        <f>_xlfn.IFNA(IF(TABLE[[#This Row],[METRC]]="...","",LEFT(VLOOKUP(TABLE[[#This Row],[METRC]],METRC!A:B,2,FALSE),4)),"")</f>
        <v/>
      </c>
      <c r="K86" s="24" t="str">
        <f>IF(TABLE[[#This Row],[METRC]]="","",IF(TABLE[[#This Row],[METRC]]="...","",IF(TABLE[[#This Row],[bounce strain]]=LEFT(TABLE[[#This Row],[PhenoAbbv]],4),"match","MISMATCH")))</f>
        <v/>
      </c>
      <c r="L86" s="18" t="str">
        <f ca="1">IF(TABLE[[#This Row],[Date]]="","",INDEX(nextcloneround[Clone Round],MATCH(TABLE[[#This Row],[Date]],nextcloneround[today],0)))</f>
        <v/>
      </c>
      <c r="M86" s="18" t="str">
        <f>_xlfn.IFNA(INDEX([2]!MOM[Generation],MATCH(TABLE[[#This Row],[METRC]],[2]!MOM[METRC 2],0)),"")</f>
        <v/>
      </c>
    </row>
    <row r="87" spans="1:13" x14ac:dyDescent="0.25">
      <c r="A87" s="47" t="str">
        <f>MID(TABLE[[#This Row],[LOC]],4,3)</f>
        <v>BL2</v>
      </c>
      <c r="B87" s="91" t="s">
        <v>8565</v>
      </c>
      <c r="C87" s="18" t="str">
        <f>_xlfn.IFNA(IF(TABLE[[#This Row],[CODE]]="","",IF(TABLE[[#This Row],[CODE]]="...","",_xlfn.CONCAT("1A4070000000065000",RIGHT(TABLE[[#This Row],[CODE]],6)))),"")</f>
        <v>1A4070000000065000087417</v>
      </c>
      <c r="D87" s="18" t="str">
        <f t="array" ref="D87">_xlfn.IFNA(IF(SUM(COUNTIF(TABLE[[#This Row],[CODE]],{"*.*"})),LEFT(TABLE[[#This Row],[CODE]],7),_xlfn.CONCAT(LEFT(TABLE[[#This Row],[CODE]],4),RIGHT(TABLE[[#This Row],[CODE]],3))),"")</f>
        <v>DOSI005</v>
      </c>
      <c r="E87" s="18" t="str">
        <f>IF(VLOOKUP(TABLE[[#This Row],[LOC]],ScanWorkbook[[Location]:[Clone Barcode]],2,FALSE)="...","",VLOOKUP(TABLE[[#This Row],[LOC]],ScanWorkbook[[Location]:[Clone Barcode]],2,FALSE))</f>
        <v>DOSI005.087417</v>
      </c>
      <c r="F87" s="21">
        <f ca="1">IF(TABLE[[#This Row],[METRC]]="","",TODAY())</f>
        <v>44179</v>
      </c>
      <c r="G87" s="80" t="str">
        <f>_xlfn.IFNA(IF(TABLE[[#This Row],[METRC]]="","",VLOOKUP(TABLE[[#This Row],[LOC]],ScanWorkbook[[Location]:[side]],3,FALSE)),"")</f>
        <v>2. north MOTHER</v>
      </c>
      <c r="H87" s="18" t="str">
        <f>_xlfn.IFNA(IF(TABLE[[#This Row],[METRC]]="...","",VLOOKUP(TABLE[[#This Row],[METRC]],METRC!A:C,3,FALSE)),"")</f>
        <v>MOTHER</v>
      </c>
      <c r="I8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87" s="18" t="str">
        <f>_xlfn.IFNA(IF(TABLE[[#This Row],[METRC]]="...","",LEFT(VLOOKUP(TABLE[[#This Row],[METRC]],METRC!A:B,2,FALSE),4)),"")</f>
        <v>DOSI</v>
      </c>
      <c r="K87" s="24" t="str">
        <f>IF(TABLE[[#This Row],[METRC]]="","",IF(TABLE[[#This Row],[METRC]]="...","",IF(TABLE[[#This Row],[bounce strain]]=LEFT(TABLE[[#This Row],[PhenoAbbv]],4),"match","MISMATCH")))</f>
        <v>match</v>
      </c>
      <c r="L87" s="18" t="str">
        <f ca="1">IF(TABLE[[#This Row],[Date]]="","",INDEX(nextcloneround[Clone Round],MATCH(TABLE[[#This Row],[Date]],nextcloneround[today],0)))</f>
        <v>C39</v>
      </c>
      <c r="M87" s="18" t="str">
        <f>_xlfn.IFNA(INDEX([2]!MOM[Generation],MATCH(TABLE[[#This Row],[METRC]],[2]!MOM[METRC 2],0)),"")</f>
        <v>C32</v>
      </c>
    </row>
    <row r="88" spans="1:13" x14ac:dyDescent="0.25">
      <c r="A88" s="47" t="str">
        <f>MID(TABLE[[#This Row],[LOC]],4,3)</f>
        <v>BL2</v>
      </c>
      <c r="B88" s="91" t="s">
        <v>8566</v>
      </c>
      <c r="C88" s="18" t="str">
        <f>_xlfn.IFNA(IF(TABLE[[#This Row],[CODE]]="","",IF(TABLE[[#This Row],[CODE]]="...","",_xlfn.CONCAT("1A4070000000065000",RIGHT(TABLE[[#This Row],[CODE]],6)))),"")</f>
        <v>1A4070000000065000090055</v>
      </c>
      <c r="D88" s="18" t="str">
        <f t="array" ref="D88">_xlfn.IFNA(IF(SUM(COUNTIF(TABLE[[#This Row],[CODE]],{"*.*"})),LEFT(TABLE[[#This Row],[CODE]],7),_xlfn.CONCAT(LEFT(TABLE[[#This Row],[CODE]],4),RIGHT(TABLE[[#This Row],[CODE]],3))),"")</f>
        <v>LCKE001</v>
      </c>
      <c r="E88" s="18" t="str">
        <f>IF(VLOOKUP(TABLE[[#This Row],[LOC]],ScanWorkbook[[Location]:[Clone Barcode]],2,FALSE)="...","",VLOOKUP(TABLE[[#This Row],[LOC]],ScanWorkbook[[Location]:[Clone Barcode]],2,FALSE))</f>
        <v>LCKE001.090055</v>
      </c>
      <c r="F88" s="21">
        <f ca="1">IF(TABLE[[#This Row],[METRC]]="","",TODAY())</f>
        <v>44179</v>
      </c>
      <c r="G88" s="80" t="str">
        <f>_xlfn.IFNA(IF(TABLE[[#This Row],[METRC]]="","",VLOOKUP(TABLE[[#This Row],[LOC]],ScanWorkbook[[Location]:[side]],3,FALSE)),"")</f>
        <v>2. north MOTHER</v>
      </c>
      <c r="H88" s="18" t="str">
        <f>_xlfn.IFNA(IF(TABLE[[#This Row],[METRC]]="...","",VLOOKUP(TABLE[[#This Row],[METRC]],METRC!A:C,3,FALSE)),"")</f>
        <v>MOTHER</v>
      </c>
      <c r="I8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88" s="18" t="str">
        <f>_xlfn.IFNA(IF(TABLE[[#This Row],[METRC]]="...","",LEFT(VLOOKUP(TABLE[[#This Row],[METRC]],METRC!A:B,2,FALSE),4)),"")</f>
        <v>LCKE</v>
      </c>
      <c r="K88" s="24" t="str">
        <f>IF(TABLE[[#This Row],[METRC]]="","",IF(TABLE[[#This Row],[METRC]]="...","",IF(TABLE[[#This Row],[bounce strain]]=LEFT(TABLE[[#This Row],[PhenoAbbv]],4),"match","MISMATCH")))</f>
        <v>match</v>
      </c>
      <c r="L88" s="18" t="str">
        <f ca="1">IF(TABLE[[#This Row],[Date]]="","",INDEX(nextcloneround[Clone Round],MATCH(TABLE[[#This Row],[Date]],nextcloneround[today],0)))</f>
        <v>C39</v>
      </c>
      <c r="M88" s="18" t="str">
        <f>_xlfn.IFNA(INDEX([2]!MOM[Generation],MATCH(TABLE[[#This Row],[METRC]],[2]!MOM[METRC 2],0)),"")</f>
        <v>C33</v>
      </c>
    </row>
    <row r="89" spans="1:13" x14ac:dyDescent="0.25">
      <c r="A89" s="47" t="str">
        <f>MID(TABLE[[#This Row],[LOC]],4,3)</f>
        <v>BL2</v>
      </c>
      <c r="B89" s="91" t="s">
        <v>8381</v>
      </c>
      <c r="C89" s="18" t="str">
        <f>_xlfn.IFNA(IF(TABLE[[#This Row],[CODE]]="","",IF(TABLE[[#This Row],[CODE]]="...","",_xlfn.CONCAT("1A4070000000065000",RIGHT(TABLE[[#This Row],[CODE]],6)))),"")</f>
        <v>1A4070000000065000083423</v>
      </c>
      <c r="D89" s="18" t="str">
        <f t="array" ref="D89">_xlfn.IFNA(IF(SUM(COUNTIF(TABLE[[#This Row],[CODE]],{"*.*"})),LEFT(TABLE[[#This Row],[CODE]],7),_xlfn.CONCAT(LEFT(TABLE[[#This Row],[CODE]],4),RIGHT(TABLE[[#This Row],[CODE]],3))),"")</f>
        <v>LDOS040</v>
      </c>
      <c r="E89" s="18" t="str">
        <f>IF(VLOOKUP(TABLE[[#This Row],[LOC]],ScanWorkbook[[Location]:[Clone Barcode]],2,FALSE)="...","",VLOOKUP(TABLE[[#This Row],[LOC]],ScanWorkbook[[Location]:[Clone Barcode]],2,FALSE))</f>
        <v>LDOS040.083423</v>
      </c>
      <c r="F89" s="21">
        <f ca="1">IF(TABLE[[#This Row],[METRC]]="","",TODAY())</f>
        <v>44179</v>
      </c>
      <c r="G89" s="80" t="str">
        <f>_xlfn.IFNA(IF(TABLE[[#This Row],[METRC]]="","",VLOOKUP(TABLE[[#This Row],[LOC]],ScanWorkbook[[Location]:[side]],3,FALSE)),"")</f>
        <v>2. north MOTHER</v>
      </c>
      <c r="H89" s="18" t="str">
        <f>_xlfn.IFNA(IF(TABLE[[#This Row],[METRC]]="...","",VLOOKUP(TABLE[[#This Row],[METRC]],METRC!A:C,3,FALSE)),"")</f>
        <v>MOTHER</v>
      </c>
      <c r="I8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89" s="18" t="str">
        <f>_xlfn.IFNA(IF(TABLE[[#This Row],[METRC]]="...","",LEFT(VLOOKUP(TABLE[[#This Row],[METRC]],METRC!A:B,2,FALSE),4)),"")</f>
        <v>LDOS</v>
      </c>
      <c r="K89" s="24" t="str">
        <f>IF(TABLE[[#This Row],[METRC]]="","",IF(TABLE[[#This Row],[METRC]]="...","",IF(TABLE[[#This Row],[bounce strain]]=LEFT(TABLE[[#This Row],[PhenoAbbv]],4),"match","MISMATCH")))</f>
        <v>match</v>
      </c>
      <c r="L89" s="18" t="str">
        <f ca="1">IF(TABLE[[#This Row],[Date]]="","",INDEX(nextcloneround[Clone Round],MATCH(TABLE[[#This Row],[Date]],nextcloneround[today],0)))</f>
        <v>C39</v>
      </c>
      <c r="M89" s="18" t="str">
        <f>_xlfn.IFNA(INDEX([2]!MOM[Generation],MATCH(TABLE[[#This Row],[METRC]],[2]!MOM[METRC 2],0)),"")</f>
        <v>C31</v>
      </c>
    </row>
    <row r="90" spans="1:13" x14ac:dyDescent="0.25">
      <c r="A90" s="47" t="str">
        <f>MID(TABLE[[#This Row],[LOC]],4,3)</f>
        <v>BL2</v>
      </c>
      <c r="B90" s="91" t="s">
        <v>8382</v>
      </c>
      <c r="C90" s="18" t="str">
        <f>_xlfn.IFNA(IF(TABLE[[#This Row],[CODE]]="","",IF(TABLE[[#This Row],[CODE]]="...","",_xlfn.CONCAT("1A4070000000065000",RIGHT(TABLE[[#This Row],[CODE]],6)))),"")</f>
        <v/>
      </c>
      <c r="D90" s="18" t="str">
        <f t="array" ref="D90">_xlfn.IFNA(IF(SUM(COUNTIF(TABLE[[#This Row],[CODE]],{"*.*"})),LEFT(TABLE[[#This Row],[CODE]],7),_xlfn.CONCAT(LEFT(TABLE[[#This Row],[CODE]],4),RIGHT(TABLE[[#This Row],[CODE]],3))),"")</f>
        <v/>
      </c>
      <c r="E90" s="18" t="str">
        <f>IF(VLOOKUP(TABLE[[#This Row],[LOC]],ScanWorkbook[[Location]:[Clone Barcode]],2,FALSE)="...","",VLOOKUP(TABLE[[#This Row],[LOC]],ScanWorkbook[[Location]:[Clone Barcode]],2,FALSE))</f>
        <v/>
      </c>
      <c r="F90" s="21" t="str">
        <f ca="1">IF(TABLE[[#This Row],[METRC]]="","",TODAY())</f>
        <v/>
      </c>
      <c r="G90" s="80" t="str">
        <f>_xlfn.IFNA(IF(TABLE[[#This Row],[METRC]]="","",VLOOKUP(TABLE[[#This Row],[LOC]],ScanWorkbook[[Location]:[side]],3,FALSE)),"")</f>
        <v/>
      </c>
      <c r="H90" s="18" t="str">
        <f>_xlfn.IFNA(IF(TABLE[[#This Row],[METRC]]="...","",VLOOKUP(TABLE[[#This Row],[METRC]],METRC!A:C,3,FALSE)),"")</f>
        <v/>
      </c>
      <c r="I9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90" s="18" t="str">
        <f>_xlfn.IFNA(IF(TABLE[[#This Row],[METRC]]="...","",LEFT(VLOOKUP(TABLE[[#This Row],[METRC]],METRC!A:B,2,FALSE),4)),"")</f>
        <v/>
      </c>
      <c r="K90" s="24" t="str">
        <f>IF(TABLE[[#This Row],[METRC]]="","",IF(TABLE[[#This Row],[METRC]]="...","",IF(TABLE[[#This Row],[bounce strain]]=LEFT(TABLE[[#This Row],[PhenoAbbv]],4),"match","MISMATCH")))</f>
        <v/>
      </c>
      <c r="L90" s="18" t="str">
        <f ca="1">IF(TABLE[[#This Row],[Date]]="","",INDEX(nextcloneround[Clone Round],MATCH(TABLE[[#This Row],[Date]],nextcloneround[today],0)))</f>
        <v/>
      </c>
      <c r="M90" s="18" t="str">
        <f>_xlfn.IFNA(INDEX([2]!MOM[Generation],MATCH(TABLE[[#This Row],[METRC]],[2]!MOM[METRC 2],0)),"")</f>
        <v/>
      </c>
    </row>
    <row r="91" spans="1:13" x14ac:dyDescent="0.25">
      <c r="A91" s="47" t="str">
        <f>MID(TABLE[[#This Row],[LOC]],4,3)</f>
        <v>BL2</v>
      </c>
      <c r="B91" s="91" t="s">
        <v>8567</v>
      </c>
      <c r="C91" s="18" t="str">
        <f>_xlfn.IFNA(IF(TABLE[[#This Row],[CODE]]="","",IF(TABLE[[#This Row],[CODE]]="...","",_xlfn.CONCAT("1A4070000000065000",RIGHT(TABLE[[#This Row],[CODE]],6)))),"")</f>
        <v>1A4070000000065000084291</v>
      </c>
      <c r="D91" s="18" t="str">
        <f t="array" ref="D91">_xlfn.IFNA(IF(SUM(COUNTIF(TABLE[[#This Row],[CODE]],{"*.*"})),LEFT(TABLE[[#This Row],[CODE]],7),_xlfn.CONCAT(LEFT(TABLE[[#This Row],[CODE]],4),RIGHT(TABLE[[#This Row],[CODE]],3))),"")</f>
        <v>OROB054</v>
      </c>
      <c r="E91" s="18" t="str">
        <f>IF(VLOOKUP(TABLE[[#This Row],[LOC]],ScanWorkbook[[Location]:[Clone Barcode]],2,FALSE)="...","",VLOOKUP(TABLE[[#This Row],[LOC]],ScanWorkbook[[Location]:[Clone Barcode]],2,FALSE))</f>
        <v>OROB054.084291</v>
      </c>
      <c r="F91" s="21">
        <f ca="1">IF(TABLE[[#This Row],[METRC]]="","",TODAY())</f>
        <v>44179</v>
      </c>
      <c r="G91" s="80" t="str">
        <f>_xlfn.IFNA(IF(TABLE[[#This Row],[METRC]]="","",VLOOKUP(TABLE[[#This Row],[LOC]],ScanWorkbook[[Location]:[side]],3,FALSE)),"")</f>
        <v>2. north MOTHER</v>
      </c>
      <c r="H91" s="18" t="str">
        <f>_xlfn.IFNA(IF(TABLE[[#This Row],[METRC]]="...","",VLOOKUP(TABLE[[#This Row],[METRC]],METRC!A:C,3,FALSE)),"")</f>
        <v>MOTHER</v>
      </c>
      <c r="I9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91" s="18" t="str">
        <f>_xlfn.IFNA(IF(TABLE[[#This Row],[METRC]]="...","",LEFT(VLOOKUP(TABLE[[#This Row],[METRC]],METRC!A:B,2,FALSE),4)),"")</f>
        <v>OROB</v>
      </c>
      <c r="K91" s="24" t="str">
        <f>IF(TABLE[[#This Row],[METRC]]="","",IF(TABLE[[#This Row],[METRC]]="...","",IF(TABLE[[#This Row],[bounce strain]]=LEFT(TABLE[[#This Row],[PhenoAbbv]],4),"match","MISMATCH")))</f>
        <v>match</v>
      </c>
      <c r="L91" s="18" t="str">
        <f ca="1">IF(TABLE[[#This Row],[Date]]="","",INDEX(nextcloneround[Clone Round],MATCH(TABLE[[#This Row],[Date]],nextcloneround[today],0)))</f>
        <v>C39</v>
      </c>
      <c r="M91" s="18" t="str">
        <f>_xlfn.IFNA(INDEX([2]!MOM[Generation],MATCH(TABLE[[#This Row],[METRC]],[2]!MOM[METRC 2],0)),"")</f>
        <v>C31</v>
      </c>
    </row>
    <row r="92" spans="1:13" x14ac:dyDescent="0.25">
      <c r="A92" s="47" t="str">
        <f>MID(TABLE[[#This Row],[LOC]],4,3)</f>
        <v>BL2</v>
      </c>
      <c r="B92" s="91" t="s">
        <v>8568</v>
      </c>
      <c r="C92" s="18" t="str">
        <f>_xlfn.IFNA(IF(TABLE[[#This Row],[CODE]]="","",IF(TABLE[[#This Row],[CODE]]="...","",_xlfn.CONCAT("1A4070000000065000",RIGHT(TABLE[[#This Row],[CODE]],6)))),"")</f>
        <v>1A4070000000065000084895</v>
      </c>
      <c r="D92" s="18" t="str">
        <f t="array" ref="D92">_xlfn.IFNA(IF(SUM(COUNTIF(TABLE[[#This Row],[CODE]],{"*.*"})),LEFT(TABLE[[#This Row],[CODE]],7),_xlfn.CONCAT(LEFT(TABLE[[#This Row],[CODE]],4),RIGHT(TABLE[[#This Row],[CODE]],3))),"")</f>
        <v>92CK119</v>
      </c>
      <c r="E92" s="18" t="str">
        <f>IF(VLOOKUP(TABLE[[#This Row],[LOC]],ScanWorkbook[[Location]:[Clone Barcode]],2,FALSE)="...","",VLOOKUP(TABLE[[#This Row],[LOC]],ScanWorkbook[[Location]:[Clone Barcode]],2,FALSE))</f>
        <v>92CK119.084895</v>
      </c>
      <c r="F92" s="21">
        <f ca="1">IF(TABLE[[#This Row],[METRC]]="","",TODAY())</f>
        <v>44179</v>
      </c>
      <c r="G92" s="80" t="str">
        <f>_xlfn.IFNA(IF(TABLE[[#This Row],[METRC]]="","",VLOOKUP(TABLE[[#This Row],[LOC]],ScanWorkbook[[Location]:[side]],3,FALSE)),"")</f>
        <v>2. north MOTHER</v>
      </c>
      <c r="H92" s="18" t="str">
        <f>_xlfn.IFNA(IF(TABLE[[#This Row],[METRC]]="...","",VLOOKUP(TABLE[[#This Row],[METRC]],METRC!A:C,3,FALSE)),"")</f>
        <v>MOTHER</v>
      </c>
      <c r="I9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92" s="18" t="str">
        <f>_xlfn.IFNA(IF(TABLE[[#This Row],[METRC]]="...","",LEFT(VLOOKUP(TABLE[[#This Row],[METRC]],METRC!A:B,2,FALSE),4)),"")</f>
        <v>92CK</v>
      </c>
      <c r="K92" s="24" t="str">
        <f>IF(TABLE[[#This Row],[METRC]]="","",IF(TABLE[[#This Row],[METRC]]="...","",IF(TABLE[[#This Row],[bounce strain]]=LEFT(TABLE[[#This Row],[PhenoAbbv]],4),"match","MISMATCH")))</f>
        <v>match</v>
      </c>
      <c r="L92" s="18" t="str">
        <f ca="1">IF(TABLE[[#This Row],[Date]]="","",INDEX(nextcloneround[Clone Round],MATCH(TABLE[[#This Row],[Date]],nextcloneround[today],0)))</f>
        <v>C39</v>
      </c>
      <c r="M92" s="18" t="str">
        <f>_xlfn.IFNA(INDEX([2]!MOM[Generation],MATCH(TABLE[[#This Row],[METRC]],[2]!MOM[METRC 2],0)),"")</f>
        <v>C32</v>
      </c>
    </row>
    <row r="93" spans="1:13" x14ac:dyDescent="0.25">
      <c r="A93" s="47" t="str">
        <f>MID(TABLE[[#This Row],[LOC]],4,3)</f>
        <v>BL2</v>
      </c>
      <c r="B93" s="91" t="s">
        <v>8383</v>
      </c>
      <c r="C93" s="18" t="str">
        <f>_xlfn.IFNA(IF(TABLE[[#This Row],[CODE]]="","",IF(TABLE[[#This Row],[CODE]]="...","",_xlfn.CONCAT("1A4070000000065000",RIGHT(TABLE[[#This Row],[CODE]],6)))),"")</f>
        <v/>
      </c>
      <c r="D93" s="18" t="str">
        <f t="array" ref="D93">_xlfn.IFNA(IF(SUM(COUNTIF(TABLE[[#This Row],[CODE]],{"*.*"})),LEFT(TABLE[[#This Row],[CODE]],7),_xlfn.CONCAT(LEFT(TABLE[[#This Row],[CODE]],4),RIGHT(TABLE[[#This Row],[CODE]],3))),"")</f>
        <v/>
      </c>
      <c r="E93" s="18" t="str">
        <f>IF(VLOOKUP(TABLE[[#This Row],[LOC]],ScanWorkbook[[Location]:[Clone Barcode]],2,FALSE)="...","",VLOOKUP(TABLE[[#This Row],[LOC]],ScanWorkbook[[Location]:[Clone Barcode]],2,FALSE))</f>
        <v/>
      </c>
      <c r="F93" s="21" t="str">
        <f ca="1">IF(TABLE[[#This Row],[METRC]]="","",TODAY())</f>
        <v/>
      </c>
      <c r="G93" s="80" t="str">
        <f>_xlfn.IFNA(IF(TABLE[[#This Row],[METRC]]="","",VLOOKUP(TABLE[[#This Row],[LOC]],ScanWorkbook[[Location]:[side]],3,FALSE)),"")</f>
        <v/>
      </c>
      <c r="H93" s="18" t="str">
        <f>_xlfn.IFNA(IF(TABLE[[#This Row],[METRC]]="...","",VLOOKUP(TABLE[[#This Row],[METRC]],METRC!A:C,3,FALSE)),"")</f>
        <v/>
      </c>
      <c r="I9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93" s="18" t="str">
        <f>_xlfn.IFNA(IF(TABLE[[#This Row],[METRC]]="...","",LEFT(VLOOKUP(TABLE[[#This Row],[METRC]],METRC!A:B,2,FALSE),4)),"")</f>
        <v/>
      </c>
      <c r="K93" s="24" t="str">
        <f>IF(TABLE[[#This Row],[METRC]]="","",IF(TABLE[[#This Row],[METRC]]="...","",IF(TABLE[[#This Row],[bounce strain]]=LEFT(TABLE[[#This Row],[PhenoAbbv]],4),"match","MISMATCH")))</f>
        <v/>
      </c>
      <c r="L93" s="18" t="str">
        <f ca="1">IF(TABLE[[#This Row],[Date]]="","",INDEX(nextcloneround[Clone Round],MATCH(TABLE[[#This Row],[Date]],nextcloneround[today],0)))</f>
        <v/>
      </c>
      <c r="M93" s="18" t="str">
        <f>_xlfn.IFNA(INDEX([2]!MOM[Generation],MATCH(TABLE[[#This Row],[METRC]],[2]!MOM[METRC 2],0)),"")</f>
        <v/>
      </c>
    </row>
    <row r="94" spans="1:13" x14ac:dyDescent="0.25">
      <c r="A94" s="47" t="str">
        <f>MID(TABLE[[#This Row],[LOC]],4,3)</f>
        <v>BL2</v>
      </c>
      <c r="B94" s="91" t="s">
        <v>8384</v>
      </c>
      <c r="C94" s="18" t="str">
        <f>_xlfn.IFNA(IF(TABLE[[#This Row],[CODE]]="","",IF(TABLE[[#This Row],[CODE]]="...","",_xlfn.CONCAT("1A4070000000065000",RIGHT(TABLE[[#This Row],[CODE]],6)))),"")</f>
        <v/>
      </c>
      <c r="D94" s="18" t="str">
        <f t="array" ref="D94">_xlfn.IFNA(IF(SUM(COUNTIF(TABLE[[#This Row],[CODE]],{"*.*"})),LEFT(TABLE[[#This Row],[CODE]],7),_xlfn.CONCAT(LEFT(TABLE[[#This Row],[CODE]],4),RIGHT(TABLE[[#This Row],[CODE]],3))),"")</f>
        <v/>
      </c>
      <c r="E94" s="18" t="str">
        <f>IF(VLOOKUP(TABLE[[#This Row],[LOC]],ScanWorkbook[[Location]:[Clone Barcode]],2,FALSE)="...","",VLOOKUP(TABLE[[#This Row],[LOC]],ScanWorkbook[[Location]:[Clone Barcode]],2,FALSE))</f>
        <v/>
      </c>
      <c r="F94" s="21" t="str">
        <f ca="1">IF(TABLE[[#This Row],[METRC]]="","",TODAY())</f>
        <v/>
      </c>
      <c r="G94" s="80" t="str">
        <f>_xlfn.IFNA(IF(TABLE[[#This Row],[METRC]]="","",VLOOKUP(TABLE[[#This Row],[LOC]],ScanWorkbook[[Location]:[side]],3,FALSE)),"")</f>
        <v/>
      </c>
      <c r="H94" s="18" t="str">
        <f>_xlfn.IFNA(IF(TABLE[[#This Row],[METRC]]="...","",VLOOKUP(TABLE[[#This Row],[METRC]],METRC!A:C,3,FALSE)),"")</f>
        <v/>
      </c>
      <c r="I9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94" s="18" t="str">
        <f>_xlfn.IFNA(IF(TABLE[[#This Row],[METRC]]="...","",LEFT(VLOOKUP(TABLE[[#This Row],[METRC]],METRC!A:B,2,FALSE),4)),"")</f>
        <v/>
      </c>
      <c r="K94" s="24" t="str">
        <f>IF(TABLE[[#This Row],[METRC]]="","",IF(TABLE[[#This Row],[METRC]]="...","",IF(TABLE[[#This Row],[bounce strain]]=LEFT(TABLE[[#This Row],[PhenoAbbv]],4),"match","MISMATCH")))</f>
        <v/>
      </c>
      <c r="L94" s="18" t="str">
        <f ca="1">IF(TABLE[[#This Row],[Date]]="","",INDEX(nextcloneround[Clone Round],MATCH(TABLE[[#This Row],[Date]],nextcloneround[today],0)))</f>
        <v/>
      </c>
      <c r="M94" s="18" t="str">
        <f>_xlfn.IFNA(INDEX([2]!MOM[Generation],MATCH(TABLE[[#This Row],[METRC]],[2]!MOM[METRC 2],0)),"")</f>
        <v/>
      </c>
    </row>
    <row r="95" spans="1:13" x14ac:dyDescent="0.25">
      <c r="A95" s="47" t="str">
        <f>MID(TABLE[[#This Row],[LOC]],4,3)</f>
        <v>BL2</v>
      </c>
      <c r="B95" s="91" t="s">
        <v>8569</v>
      </c>
      <c r="C95" s="18" t="str">
        <f>_xlfn.IFNA(IF(TABLE[[#This Row],[CODE]]="","",IF(TABLE[[#This Row],[CODE]]="...","",_xlfn.CONCAT("1A4070000000065000",RIGHT(TABLE[[#This Row],[CODE]],6)))),"")</f>
        <v>1A4070000000065000086156</v>
      </c>
      <c r="D95" s="18" t="str">
        <f t="array" ref="D95">_xlfn.IFNA(IF(SUM(COUNTIF(TABLE[[#This Row],[CODE]],{"*.*"})),LEFT(TABLE[[#This Row],[CODE]],7),_xlfn.CONCAT(LEFT(TABLE[[#This Row],[CODE]],4),RIGHT(TABLE[[#This Row],[CODE]],3))),"")</f>
        <v>PLAN008</v>
      </c>
      <c r="E95" s="18" t="str">
        <f>IF(VLOOKUP(TABLE[[#This Row],[LOC]],ScanWorkbook[[Location]:[Clone Barcode]],2,FALSE)="...","",VLOOKUP(TABLE[[#This Row],[LOC]],ScanWorkbook[[Location]:[Clone Barcode]],2,FALSE))</f>
        <v>PLAN008.086156</v>
      </c>
      <c r="F95" s="21">
        <f ca="1">IF(TABLE[[#This Row],[METRC]]="","",TODAY())</f>
        <v>44179</v>
      </c>
      <c r="G95" s="80" t="str">
        <f>_xlfn.IFNA(IF(TABLE[[#This Row],[METRC]]="","",VLOOKUP(TABLE[[#This Row],[LOC]],ScanWorkbook[[Location]:[side]],3,FALSE)),"")</f>
        <v>2. north MOTHER</v>
      </c>
      <c r="H95" s="18" t="str">
        <f>_xlfn.IFNA(IF(TABLE[[#This Row],[METRC]]="...","",VLOOKUP(TABLE[[#This Row],[METRC]],METRC!A:C,3,FALSE)),"")</f>
        <v>MOTHER</v>
      </c>
      <c r="I9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95" s="18" t="str">
        <f>_xlfn.IFNA(IF(TABLE[[#This Row],[METRC]]="...","",LEFT(VLOOKUP(TABLE[[#This Row],[METRC]],METRC!A:B,2,FALSE),4)),"")</f>
        <v>PLAN</v>
      </c>
      <c r="K95" s="24" t="str">
        <f>IF(TABLE[[#This Row],[METRC]]="","",IF(TABLE[[#This Row],[METRC]]="...","",IF(TABLE[[#This Row],[bounce strain]]=LEFT(TABLE[[#This Row],[PhenoAbbv]],4),"match","MISMATCH")))</f>
        <v>match</v>
      </c>
      <c r="L95" s="18" t="str">
        <f ca="1">IF(TABLE[[#This Row],[Date]]="","",INDEX(nextcloneround[Clone Round],MATCH(TABLE[[#This Row],[Date]],nextcloneround[today],0)))</f>
        <v>C39</v>
      </c>
      <c r="M95" s="18" t="str">
        <f>_xlfn.IFNA(INDEX([2]!MOM[Generation],MATCH(TABLE[[#This Row],[METRC]],[2]!MOM[METRC 2],0)),"")</f>
        <v>C32</v>
      </c>
    </row>
    <row r="96" spans="1:13" x14ac:dyDescent="0.25">
      <c r="A96" s="47" t="str">
        <f>MID(TABLE[[#This Row],[LOC]],4,3)</f>
        <v>BL2</v>
      </c>
      <c r="B96" s="91" t="s">
        <v>8570</v>
      </c>
      <c r="C96" s="18" t="str">
        <f>_xlfn.IFNA(IF(TABLE[[#This Row],[CODE]]="","",IF(TABLE[[#This Row],[CODE]]="...","",_xlfn.CONCAT("1A4070000000065000",RIGHT(TABLE[[#This Row],[CODE]],6)))),"")</f>
        <v>1A4070000000065000085079</v>
      </c>
      <c r="D96" s="18" t="str">
        <f t="array" ref="D96">_xlfn.IFNA(IF(SUM(COUNTIF(TABLE[[#This Row],[CODE]],{"*.*"})),LEFT(TABLE[[#This Row],[CODE]],7),_xlfn.CONCAT(LEFT(TABLE[[#This Row],[CODE]],4),RIGHT(TABLE[[#This Row],[CODE]],3))),"")</f>
        <v>KOKO011</v>
      </c>
      <c r="E96" s="18" t="str">
        <f>IF(VLOOKUP(TABLE[[#This Row],[LOC]],ScanWorkbook[[Location]:[Clone Barcode]],2,FALSE)="...","",VLOOKUP(TABLE[[#This Row],[LOC]],ScanWorkbook[[Location]:[Clone Barcode]],2,FALSE))</f>
        <v>KOKO011.085079</v>
      </c>
      <c r="F96" s="21">
        <f ca="1">IF(TABLE[[#This Row],[METRC]]="","",TODAY())</f>
        <v>44179</v>
      </c>
      <c r="G96" s="80" t="str">
        <f>_xlfn.IFNA(IF(TABLE[[#This Row],[METRC]]="","",VLOOKUP(TABLE[[#This Row],[LOC]],ScanWorkbook[[Location]:[side]],3,FALSE)),"")</f>
        <v>2. north MOTHER</v>
      </c>
      <c r="H96" s="18" t="str">
        <f>_xlfn.IFNA(IF(TABLE[[#This Row],[METRC]]="...","",VLOOKUP(TABLE[[#This Row],[METRC]],METRC!A:C,3,FALSE)),"")</f>
        <v>MOTHER</v>
      </c>
      <c r="I9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96" s="18" t="str">
        <f>_xlfn.IFNA(IF(TABLE[[#This Row],[METRC]]="...","",LEFT(VLOOKUP(TABLE[[#This Row],[METRC]],METRC!A:B,2,FALSE),4)),"")</f>
        <v>KOKO</v>
      </c>
      <c r="K96" s="24" t="str">
        <f>IF(TABLE[[#This Row],[METRC]]="","",IF(TABLE[[#This Row],[METRC]]="...","",IF(TABLE[[#This Row],[bounce strain]]=LEFT(TABLE[[#This Row],[PhenoAbbv]],4),"match","MISMATCH")))</f>
        <v>match</v>
      </c>
      <c r="L96" s="18" t="str">
        <f ca="1">IF(TABLE[[#This Row],[Date]]="","",INDEX(nextcloneround[Clone Round],MATCH(TABLE[[#This Row],[Date]],nextcloneround[today],0)))</f>
        <v>C39</v>
      </c>
      <c r="M96" s="18" t="str">
        <f>_xlfn.IFNA(INDEX([2]!MOM[Generation],MATCH(TABLE[[#This Row],[METRC]],[2]!MOM[METRC 2],0)),"")</f>
        <v>C32</v>
      </c>
    </row>
    <row r="97" spans="1:13" x14ac:dyDescent="0.25">
      <c r="A97" s="47" t="str">
        <f>MID(TABLE[[#This Row],[LOC]],4,3)</f>
        <v>BL2</v>
      </c>
      <c r="B97" s="91" t="s">
        <v>8385</v>
      </c>
      <c r="C97" s="18" t="str">
        <f>_xlfn.IFNA(IF(TABLE[[#This Row],[CODE]]="","",IF(TABLE[[#This Row],[CODE]]="...","",_xlfn.CONCAT("1A4070000000065000",RIGHT(TABLE[[#This Row],[CODE]],6)))),"")</f>
        <v/>
      </c>
      <c r="D97" s="18" t="str">
        <f t="array" ref="D97">_xlfn.IFNA(IF(SUM(COUNTIF(TABLE[[#This Row],[CODE]],{"*.*"})),LEFT(TABLE[[#This Row],[CODE]],7),_xlfn.CONCAT(LEFT(TABLE[[#This Row],[CODE]],4),RIGHT(TABLE[[#This Row],[CODE]],3))),"")</f>
        <v/>
      </c>
      <c r="E97" s="18" t="str">
        <f>IF(VLOOKUP(TABLE[[#This Row],[LOC]],ScanWorkbook[[Location]:[Clone Barcode]],2,FALSE)="...","",VLOOKUP(TABLE[[#This Row],[LOC]],ScanWorkbook[[Location]:[Clone Barcode]],2,FALSE))</f>
        <v/>
      </c>
      <c r="F97" s="21" t="str">
        <f ca="1">IF(TABLE[[#This Row],[METRC]]="","",TODAY())</f>
        <v/>
      </c>
      <c r="G97" s="80" t="str">
        <f>_xlfn.IFNA(IF(TABLE[[#This Row],[METRC]]="","",VLOOKUP(TABLE[[#This Row],[LOC]],ScanWorkbook[[Location]:[side]],3,FALSE)),"")</f>
        <v/>
      </c>
      <c r="H97" s="18" t="str">
        <f>_xlfn.IFNA(IF(TABLE[[#This Row],[METRC]]="...","",VLOOKUP(TABLE[[#This Row],[METRC]],METRC!A:C,3,FALSE)),"")</f>
        <v/>
      </c>
      <c r="I9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97" s="18" t="str">
        <f>_xlfn.IFNA(IF(TABLE[[#This Row],[METRC]]="...","",LEFT(VLOOKUP(TABLE[[#This Row],[METRC]],METRC!A:B,2,FALSE),4)),"")</f>
        <v/>
      </c>
      <c r="K97" s="24" t="str">
        <f>IF(TABLE[[#This Row],[METRC]]="","",IF(TABLE[[#This Row],[METRC]]="...","",IF(TABLE[[#This Row],[bounce strain]]=LEFT(TABLE[[#This Row],[PhenoAbbv]],4),"match","MISMATCH")))</f>
        <v/>
      </c>
      <c r="L97" s="18" t="str">
        <f ca="1">IF(TABLE[[#This Row],[Date]]="","",INDEX(nextcloneround[Clone Round],MATCH(TABLE[[#This Row],[Date]],nextcloneround[today],0)))</f>
        <v/>
      </c>
      <c r="M97" s="18" t="str">
        <f>_xlfn.IFNA(INDEX([2]!MOM[Generation],MATCH(TABLE[[#This Row],[METRC]],[2]!MOM[METRC 2],0)),"")</f>
        <v/>
      </c>
    </row>
    <row r="98" spans="1:13" x14ac:dyDescent="0.25">
      <c r="A98" s="47" t="str">
        <f>MID(TABLE[[#This Row],[LOC]],4,3)</f>
        <v>CL2</v>
      </c>
      <c r="B98" s="91" t="s">
        <v>8396</v>
      </c>
      <c r="C98" s="18" t="str">
        <f>_xlfn.IFNA(IF(TABLE[[#This Row],[CODE]]="","",IF(TABLE[[#This Row],[CODE]]="...","",_xlfn.CONCAT("1A4070000000065000",RIGHT(TABLE[[#This Row],[CODE]],6)))),"")</f>
        <v>1A4070000000065000083206</v>
      </c>
      <c r="D98" s="18" t="str">
        <f t="array" ref="D98">_xlfn.IFNA(IF(SUM(COUNTIF(TABLE[[#This Row],[CODE]],{"*.*"})),LEFT(TABLE[[#This Row],[CODE]],7),_xlfn.CONCAT(LEFT(TABLE[[#This Row],[CODE]],4),RIGHT(TABLE[[#This Row],[CODE]],3))),"")</f>
        <v>SUNL006</v>
      </c>
      <c r="E98" s="18" t="str">
        <f>IF(VLOOKUP(TABLE[[#This Row],[LOC]],ScanWorkbook[[Location]:[Clone Barcode]],2,FALSE)="...","",VLOOKUP(TABLE[[#This Row],[LOC]],ScanWorkbook[[Location]:[Clone Barcode]],2,FALSE))</f>
        <v>SUNL006.083206</v>
      </c>
      <c r="F98" s="21">
        <f ca="1">IF(TABLE[[#This Row],[METRC]]="","",TODAY())</f>
        <v>44179</v>
      </c>
      <c r="G98" s="80" t="str">
        <f>_xlfn.IFNA(IF(TABLE[[#This Row],[METRC]]="","",VLOOKUP(TABLE[[#This Row],[LOC]],ScanWorkbook[[Location]:[side]],3,FALSE)),"")</f>
        <v>2. north MOTHER</v>
      </c>
      <c r="H98" s="18" t="str">
        <f>_xlfn.IFNA(IF(TABLE[[#This Row],[METRC]]="...","",VLOOKUP(TABLE[[#This Row],[METRC]],METRC!A:C,3,FALSE)),"")</f>
        <v>MOTHER</v>
      </c>
      <c r="I9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98" s="18" t="str">
        <f>_xlfn.IFNA(IF(TABLE[[#This Row],[METRC]]="...","",LEFT(VLOOKUP(TABLE[[#This Row],[METRC]],METRC!A:B,2,FALSE),4)),"")</f>
        <v>SUNL</v>
      </c>
      <c r="K98" s="24" t="str">
        <f>IF(TABLE[[#This Row],[METRC]]="","",IF(TABLE[[#This Row],[METRC]]="...","",IF(TABLE[[#This Row],[bounce strain]]=LEFT(TABLE[[#This Row],[PhenoAbbv]],4),"match","MISMATCH")))</f>
        <v>match</v>
      </c>
      <c r="L98" s="18" t="str">
        <f ca="1">IF(TABLE[[#This Row],[Date]]="","",INDEX(nextcloneround[Clone Round],MATCH(TABLE[[#This Row],[Date]],nextcloneround[today],0)))</f>
        <v>C39</v>
      </c>
      <c r="M98" s="18" t="str">
        <f>_xlfn.IFNA(INDEX([2]!MOM[Generation],MATCH(TABLE[[#This Row],[METRC]],[2]!MOM[METRC 2],0)),"")</f>
        <v>C31</v>
      </c>
    </row>
    <row r="99" spans="1:13" x14ac:dyDescent="0.25">
      <c r="A99" s="47" t="str">
        <f>MID(TABLE[[#This Row],[LOC]],4,3)</f>
        <v>CL2</v>
      </c>
      <c r="B99" s="91" t="s">
        <v>8397</v>
      </c>
      <c r="C99" s="18" t="str">
        <f>_xlfn.IFNA(IF(TABLE[[#This Row],[CODE]]="","",IF(TABLE[[#This Row],[CODE]]="...","",_xlfn.CONCAT("1A4070000000065000",RIGHT(TABLE[[#This Row],[CODE]],6)))),"")</f>
        <v>1A4070000000065000083656</v>
      </c>
      <c r="D99" s="18" t="str">
        <f t="array" ref="D99">_xlfn.IFNA(IF(SUM(COUNTIF(TABLE[[#This Row],[CODE]],{"*.*"})),LEFT(TABLE[[#This Row],[CODE]],7),_xlfn.CONCAT(LEFT(TABLE[[#This Row],[CODE]],4),RIGHT(TABLE[[#This Row],[CODE]],3))),"")</f>
        <v>SOUR011</v>
      </c>
      <c r="E99" s="18" t="str">
        <f>IF(VLOOKUP(TABLE[[#This Row],[LOC]],ScanWorkbook[[Location]:[Clone Barcode]],2,FALSE)="...","",VLOOKUP(TABLE[[#This Row],[LOC]],ScanWorkbook[[Location]:[Clone Barcode]],2,FALSE))</f>
        <v>SOUR011.083656</v>
      </c>
      <c r="F99" s="21">
        <f ca="1">IF(TABLE[[#This Row],[METRC]]="","",TODAY())</f>
        <v>44179</v>
      </c>
      <c r="G99" s="80" t="str">
        <f>_xlfn.IFNA(IF(TABLE[[#This Row],[METRC]]="","",VLOOKUP(TABLE[[#This Row],[LOC]],ScanWorkbook[[Location]:[side]],3,FALSE)),"")</f>
        <v>2. north MOTHER</v>
      </c>
      <c r="H99" s="18" t="str">
        <f>_xlfn.IFNA(IF(TABLE[[#This Row],[METRC]]="...","",VLOOKUP(TABLE[[#This Row],[METRC]],METRC!A:C,3,FALSE)),"")</f>
        <v>MOTHER</v>
      </c>
      <c r="I9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99" s="18" t="str">
        <f>_xlfn.IFNA(IF(TABLE[[#This Row],[METRC]]="...","",LEFT(VLOOKUP(TABLE[[#This Row],[METRC]],METRC!A:B,2,FALSE),4)),"")</f>
        <v>SOUR</v>
      </c>
      <c r="K99" s="24" t="str">
        <f>IF(TABLE[[#This Row],[METRC]]="","",IF(TABLE[[#This Row],[METRC]]="...","",IF(TABLE[[#This Row],[bounce strain]]=LEFT(TABLE[[#This Row],[PhenoAbbv]],4),"match","MISMATCH")))</f>
        <v>match</v>
      </c>
      <c r="L99" s="18" t="str">
        <f ca="1">IF(TABLE[[#This Row],[Date]]="","",INDEX(nextcloneround[Clone Round],MATCH(TABLE[[#This Row],[Date]],nextcloneround[today],0)))</f>
        <v>C39</v>
      </c>
      <c r="M99" s="18" t="str">
        <f>_xlfn.IFNA(INDEX([2]!MOM[Generation],MATCH(TABLE[[#This Row],[METRC]],[2]!MOM[METRC 2],0)),"")</f>
        <v>C31</v>
      </c>
    </row>
    <row r="100" spans="1:13" x14ac:dyDescent="0.25">
      <c r="A100" s="47" t="str">
        <f>MID(TABLE[[#This Row],[LOC]],4,3)</f>
        <v>CL2</v>
      </c>
      <c r="B100" s="91" t="s">
        <v>8398</v>
      </c>
      <c r="C100" s="18" t="str">
        <f>_xlfn.IFNA(IF(TABLE[[#This Row],[CODE]]="","",IF(TABLE[[#This Row],[CODE]]="...","",_xlfn.CONCAT("1A4070000000065000",RIGHT(TABLE[[#This Row],[CODE]],6)))),"")</f>
        <v>1A4070000000065000087420</v>
      </c>
      <c r="D100" s="18" t="str">
        <f t="array" ref="D100">_xlfn.IFNA(IF(SUM(COUNTIF(TABLE[[#This Row],[CODE]],{"*.*"})),LEFT(TABLE[[#This Row],[CODE]],7),_xlfn.CONCAT(LEFT(TABLE[[#This Row],[CODE]],4),RIGHT(TABLE[[#This Row],[CODE]],3))),"")</f>
        <v>DOSI005</v>
      </c>
      <c r="E100" s="18" t="str">
        <f>IF(VLOOKUP(TABLE[[#This Row],[LOC]],ScanWorkbook[[Location]:[Clone Barcode]],2,FALSE)="...","",VLOOKUP(TABLE[[#This Row],[LOC]],ScanWorkbook[[Location]:[Clone Barcode]],2,FALSE))</f>
        <v>DOSI005.087420</v>
      </c>
      <c r="F100" s="21">
        <f ca="1">IF(TABLE[[#This Row],[METRC]]="","",TODAY())</f>
        <v>44179</v>
      </c>
      <c r="G100" s="80" t="str">
        <f>_xlfn.IFNA(IF(TABLE[[#This Row],[METRC]]="","",VLOOKUP(TABLE[[#This Row],[LOC]],ScanWorkbook[[Location]:[side]],3,FALSE)),"")</f>
        <v>2. north MOTHER</v>
      </c>
      <c r="H100" s="18" t="str">
        <f>_xlfn.IFNA(IF(TABLE[[#This Row],[METRC]]="...","",VLOOKUP(TABLE[[#This Row],[METRC]],METRC!A:C,3,FALSE)),"")</f>
        <v>MOTHER</v>
      </c>
      <c r="I10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00" s="18" t="str">
        <f>_xlfn.IFNA(IF(TABLE[[#This Row],[METRC]]="...","",LEFT(VLOOKUP(TABLE[[#This Row],[METRC]],METRC!A:B,2,FALSE),4)),"")</f>
        <v>DOSI</v>
      </c>
      <c r="K100" s="18" t="str">
        <f>IF(TABLE[[#This Row],[METRC]]="","",IF(TABLE[[#This Row],[METRC]]="...","",IF(TABLE[[#This Row],[bounce strain]]=LEFT(TABLE[[#This Row],[PhenoAbbv]],4),"match","MISMATCH")))</f>
        <v>match</v>
      </c>
      <c r="L100" s="18" t="str">
        <f ca="1">IF(TABLE[[#This Row],[Date]]="","",INDEX(nextcloneround[Clone Round],MATCH(TABLE[[#This Row],[Date]],nextcloneround[today],0)))</f>
        <v>C39</v>
      </c>
      <c r="M100" s="18" t="str">
        <f>_xlfn.IFNA(INDEX([2]!MOM[Generation],MATCH(TABLE[[#This Row],[METRC]],[2]!MOM[METRC 2],0)),"")</f>
        <v>C32</v>
      </c>
    </row>
    <row r="101" spans="1:13" x14ac:dyDescent="0.25">
      <c r="A101" s="47" t="str">
        <f>MID(TABLE[[#This Row],[LOC]],4,3)</f>
        <v>CL2</v>
      </c>
      <c r="B101" s="91" t="s">
        <v>8399</v>
      </c>
      <c r="C101" s="18" t="str">
        <f>_xlfn.IFNA(IF(TABLE[[#This Row],[CODE]]="","",IF(TABLE[[#This Row],[CODE]]="...","",_xlfn.CONCAT("1A4070000000065000",RIGHT(TABLE[[#This Row],[CODE]],6)))),"")</f>
        <v>1A4070000000065000090094</v>
      </c>
      <c r="D101" s="18" t="str">
        <f t="array" ref="D101">_xlfn.IFNA(IF(SUM(COUNTIF(TABLE[[#This Row],[CODE]],{"*.*"})),LEFT(TABLE[[#This Row],[CODE]],7),_xlfn.CONCAT(LEFT(TABLE[[#This Row],[CODE]],4),RIGHT(TABLE[[#This Row],[CODE]],3))),"")</f>
        <v>HELL001</v>
      </c>
      <c r="E101" s="18" t="str">
        <f>IF(VLOOKUP(TABLE[[#This Row],[LOC]],ScanWorkbook[[Location]:[Clone Barcode]],2,FALSE)="...","",VLOOKUP(TABLE[[#This Row],[LOC]],ScanWorkbook[[Location]:[Clone Barcode]],2,FALSE))</f>
        <v>HELL001.090094</v>
      </c>
      <c r="F101" s="21">
        <f ca="1">IF(TABLE[[#This Row],[METRC]]="","",TODAY())</f>
        <v>44179</v>
      </c>
      <c r="G101" s="80" t="str">
        <f>_xlfn.IFNA(IF(TABLE[[#This Row],[METRC]]="","",VLOOKUP(TABLE[[#This Row],[LOC]],ScanWorkbook[[Location]:[side]],3,FALSE)),"")</f>
        <v>2. north MOTHER</v>
      </c>
      <c r="H101" s="18" t="str">
        <f>_xlfn.IFNA(IF(TABLE[[#This Row],[METRC]]="...","",VLOOKUP(TABLE[[#This Row],[METRC]],METRC!A:C,3,FALSE)),"")</f>
        <v>MOTHER</v>
      </c>
      <c r="I10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01" s="18" t="str">
        <f>_xlfn.IFNA(IF(TABLE[[#This Row],[METRC]]="...","",LEFT(VLOOKUP(TABLE[[#This Row],[METRC]],METRC!A:B,2,FALSE),4)),"")</f>
        <v>HELL</v>
      </c>
      <c r="K101" s="24" t="str">
        <f>IF(TABLE[[#This Row],[METRC]]="","",IF(TABLE[[#This Row],[METRC]]="...","",IF(TABLE[[#This Row],[bounce strain]]=LEFT(TABLE[[#This Row],[PhenoAbbv]],4),"match","MISMATCH")))</f>
        <v>match</v>
      </c>
      <c r="L101" s="18" t="str">
        <f ca="1">IF(TABLE[[#This Row],[Date]]="","",INDEX(nextcloneround[Clone Round],MATCH(TABLE[[#This Row],[Date]],nextcloneround[today],0)))</f>
        <v>C39</v>
      </c>
      <c r="M101" s="18" t="str">
        <f>_xlfn.IFNA(INDEX([2]!MOM[Generation],MATCH(TABLE[[#This Row],[METRC]],[2]!MOM[METRC 2],0)),"")</f>
        <v>S09</v>
      </c>
    </row>
    <row r="102" spans="1:13" x14ac:dyDescent="0.25">
      <c r="A102" s="47" t="str">
        <f>MID(TABLE[[#This Row],[LOC]],4,3)</f>
        <v>CL2</v>
      </c>
      <c r="B102" s="91" t="s">
        <v>8400</v>
      </c>
      <c r="C102" s="18" t="str">
        <f>_xlfn.IFNA(IF(TABLE[[#This Row],[CODE]]="","",IF(TABLE[[#This Row],[CODE]]="...","",_xlfn.CONCAT("1A4070000000065000",RIGHT(TABLE[[#This Row],[CODE]],6)))),"")</f>
        <v>1A4070000000065000090099</v>
      </c>
      <c r="D102" s="18" t="str">
        <f t="array" ref="D102">_xlfn.IFNA(IF(SUM(COUNTIF(TABLE[[#This Row],[CODE]],{"*.*"})),LEFT(TABLE[[#This Row],[CODE]],7),_xlfn.CONCAT(LEFT(TABLE[[#This Row],[CODE]],4),RIGHT(TABLE[[#This Row],[CODE]],3))),"")</f>
        <v>HELL004</v>
      </c>
      <c r="E102" s="18" t="str">
        <f>IF(VLOOKUP(TABLE[[#This Row],[LOC]],ScanWorkbook[[Location]:[Clone Barcode]],2,FALSE)="...","",VLOOKUP(TABLE[[#This Row],[LOC]],ScanWorkbook[[Location]:[Clone Barcode]],2,FALSE))</f>
        <v>HELL004.090099</v>
      </c>
      <c r="F102" s="21">
        <f ca="1">IF(TABLE[[#This Row],[METRC]]="","",TODAY())</f>
        <v>44179</v>
      </c>
      <c r="G102" s="80" t="str">
        <f>_xlfn.IFNA(IF(TABLE[[#This Row],[METRC]]="","",VLOOKUP(TABLE[[#This Row],[LOC]],ScanWorkbook[[Location]:[side]],3,FALSE)),"")</f>
        <v>2. north MOTHER</v>
      </c>
      <c r="H102" s="18" t="str">
        <f>_xlfn.IFNA(IF(TABLE[[#This Row],[METRC]]="...","",VLOOKUP(TABLE[[#This Row],[METRC]],METRC!A:C,3,FALSE)),"")</f>
        <v>MOTHER</v>
      </c>
      <c r="I10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02" s="18" t="str">
        <f>_xlfn.IFNA(IF(TABLE[[#This Row],[METRC]]="...","",LEFT(VLOOKUP(TABLE[[#This Row],[METRC]],METRC!A:B,2,FALSE),4)),"")</f>
        <v>HELL</v>
      </c>
      <c r="K102" s="24" t="str">
        <f>IF(TABLE[[#This Row],[METRC]]="","",IF(TABLE[[#This Row],[METRC]]="...","",IF(TABLE[[#This Row],[bounce strain]]=LEFT(TABLE[[#This Row],[PhenoAbbv]],4),"match","MISMATCH")))</f>
        <v>match</v>
      </c>
      <c r="L102" s="18" t="str">
        <f ca="1">IF(TABLE[[#This Row],[Date]]="","",INDEX(nextcloneround[Clone Round],MATCH(TABLE[[#This Row],[Date]],nextcloneround[today],0)))</f>
        <v>C39</v>
      </c>
      <c r="M102" s="18" t="str">
        <f>_xlfn.IFNA(INDEX([2]!MOM[Generation],MATCH(TABLE[[#This Row],[METRC]],[2]!MOM[METRC 2],0)),"")</f>
        <v>S09</v>
      </c>
    </row>
    <row r="103" spans="1:13" x14ac:dyDescent="0.25">
      <c r="A103" s="47" t="str">
        <f>MID(TABLE[[#This Row],[LOC]],4,3)</f>
        <v>CL2</v>
      </c>
      <c r="B103" s="91" t="s">
        <v>8401</v>
      </c>
      <c r="C103" s="18" t="str">
        <f>_xlfn.IFNA(IF(TABLE[[#This Row],[CODE]]="","",IF(TABLE[[#This Row],[CODE]]="...","",_xlfn.CONCAT("1A4070000000065000",RIGHT(TABLE[[#This Row],[CODE]],6)))),"")</f>
        <v/>
      </c>
      <c r="D103" s="18" t="str">
        <f t="array" ref="D103">_xlfn.IFNA(IF(SUM(COUNTIF(TABLE[[#This Row],[CODE]],{"*.*"})),LEFT(TABLE[[#This Row],[CODE]],7),_xlfn.CONCAT(LEFT(TABLE[[#This Row],[CODE]],4),RIGHT(TABLE[[#This Row],[CODE]],3))),"")</f>
        <v/>
      </c>
      <c r="E103" s="18" t="str">
        <f>IF(VLOOKUP(TABLE[[#This Row],[LOC]],ScanWorkbook[[Location]:[Clone Barcode]],2,FALSE)="...","",VLOOKUP(TABLE[[#This Row],[LOC]],ScanWorkbook[[Location]:[Clone Barcode]],2,FALSE))</f>
        <v/>
      </c>
      <c r="F103" s="21" t="str">
        <f ca="1">IF(TABLE[[#This Row],[METRC]]="","",TODAY())</f>
        <v/>
      </c>
      <c r="G103" s="80" t="str">
        <f>_xlfn.IFNA(IF(TABLE[[#This Row],[METRC]]="","",VLOOKUP(TABLE[[#This Row],[LOC]],ScanWorkbook[[Location]:[side]],3,FALSE)),"")</f>
        <v/>
      </c>
      <c r="H103" s="18" t="str">
        <f>_xlfn.IFNA(IF(TABLE[[#This Row],[METRC]]="...","",VLOOKUP(TABLE[[#This Row],[METRC]],METRC!A:C,3,FALSE)),"")</f>
        <v/>
      </c>
      <c r="I10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03" s="18" t="str">
        <f>_xlfn.IFNA(IF(TABLE[[#This Row],[METRC]]="...","",LEFT(VLOOKUP(TABLE[[#This Row],[METRC]],METRC!A:B,2,FALSE),4)),"")</f>
        <v/>
      </c>
      <c r="K103" s="18" t="str">
        <f>IF(TABLE[[#This Row],[METRC]]="","",IF(TABLE[[#This Row],[METRC]]="...","",IF(TABLE[[#This Row],[bounce strain]]=LEFT(TABLE[[#This Row],[PhenoAbbv]],4),"match","MISMATCH")))</f>
        <v/>
      </c>
      <c r="L103" s="18" t="str">
        <f ca="1">IF(TABLE[[#This Row],[Date]]="","",INDEX(nextcloneround[Clone Round],MATCH(TABLE[[#This Row],[Date]],nextcloneround[today],0)))</f>
        <v/>
      </c>
      <c r="M103" s="18" t="str">
        <f>_xlfn.IFNA(INDEX([2]!MOM[Generation],MATCH(TABLE[[#This Row],[METRC]],[2]!MOM[METRC 2],0)),"")</f>
        <v/>
      </c>
    </row>
    <row r="104" spans="1:13" x14ac:dyDescent="0.25">
      <c r="A104" s="47" t="str">
        <f>MID(TABLE[[#This Row],[LOC]],4,3)</f>
        <v>CL2</v>
      </c>
      <c r="B104" s="91" t="s">
        <v>8402</v>
      </c>
      <c r="C104" s="18" t="str">
        <f>_xlfn.IFNA(IF(TABLE[[#This Row],[CODE]]="","",IF(TABLE[[#This Row],[CODE]]="...","",_xlfn.CONCAT("1A4070000000065000",RIGHT(TABLE[[#This Row],[CODE]],6)))),"")</f>
        <v>1A4070000000065000086965</v>
      </c>
      <c r="D104" s="18" t="str">
        <f t="array" ref="D104">_xlfn.IFNA(IF(SUM(COUNTIF(TABLE[[#This Row],[CODE]],{"*.*"})),LEFT(TABLE[[#This Row],[CODE]],7),_xlfn.CONCAT(LEFT(TABLE[[#This Row],[CODE]],4),RIGHT(TABLE[[#This Row],[CODE]],3))),"")</f>
        <v>SUNL006</v>
      </c>
      <c r="E104" s="18" t="str">
        <f>IF(VLOOKUP(TABLE[[#This Row],[LOC]],ScanWorkbook[[Location]:[Clone Barcode]],2,FALSE)="...","",VLOOKUP(TABLE[[#This Row],[LOC]],ScanWorkbook[[Location]:[Clone Barcode]],2,FALSE))</f>
        <v>SUNL006.086965</v>
      </c>
      <c r="F104" s="21">
        <f ca="1">IF(TABLE[[#This Row],[METRC]]="","",TODAY())</f>
        <v>44179</v>
      </c>
      <c r="G104" s="80" t="str">
        <f>_xlfn.IFNA(IF(TABLE[[#This Row],[METRC]]="","",VLOOKUP(TABLE[[#This Row],[LOC]],ScanWorkbook[[Location]:[side]],3,FALSE)),"")</f>
        <v>2. north MOTHER</v>
      </c>
      <c r="H104" s="18" t="str">
        <f>_xlfn.IFNA(IF(TABLE[[#This Row],[METRC]]="...","",VLOOKUP(TABLE[[#This Row],[METRC]],METRC!A:C,3,FALSE)),"")</f>
        <v>MOTHER</v>
      </c>
      <c r="I10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04" s="18" t="str">
        <f>_xlfn.IFNA(IF(TABLE[[#This Row],[METRC]]="...","",LEFT(VLOOKUP(TABLE[[#This Row],[METRC]],METRC!A:B,2,FALSE),4)),"")</f>
        <v>SUNL</v>
      </c>
      <c r="K104" s="18" t="str">
        <f>IF(TABLE[[#This Row],[METRC]]="","",IF(TABLE[[#This Row],[METRC]]="...","",IF(TABLE[[#This Row],[bounce strain]]=LEFT(TABLE[[#This Row],[PhenoAbbv]],4),"match","MISMATCH")))</f>
        <v>match</v>
      </c>
      <c r="L104" s="18" t="str">
        <f ca="1">IF(TABLE[[#This Row],[Date]]="","",INDEX(nextcloneround[Clone Round],MATCH(TABLE[[#This Row],[Date]],nextcloneround[today],0)))</f>
        <v>C39</v>
      </c>
      <c r="M104" s="18" t="str">
        <f>_xlfn.IFNA(INDEX([2]!MOM[Generation],MATCH(TABLE[[#This Row],[METRC]],[2]!MOM[METRC 2],0)),"")</f>
        <v>C32</v>
      </c>
    </row>
    <row r="105" spans="1:13" x14ac:dyDescent="0.25">
      <c r="A105" s="47" t="str">
        <f>MID(TABLE[[#This Row],[LOC]],4,3)</f>
        <v>CL2</v>
      </c>
      <c r="B105" s="91" t="s">
        <v>8403</v>
      </c>
      <c r="C105" s="18" t="str">
        <f>_xlfn.IFNA(IF(TABLE[[#This Row],[CODE]]="","",IF(TABLE[[#This Row],[CODE]]="...","",_xlfn.CONCAT("1A4070000000065000",RIGHT(TABLE[[#This Row],[CODE]],6)))),"")</f>
        <v>1A4070000000065000087414</v>
      </c>
      <c r="D105" s="18" t="str">
        <f t="array" ref="D105">_xlfn.IFNA(IF(SUM(COUNTIF(TABLE[[#This Row],[CODE]],{"*.*"})),LEFT(TABLE[[#This Row],[CODE]],7),_xlfn.CONCAT(LEFT(TABLE[[#This Row],[CODE]],4),RIGHT(TABLE[[#This Row],[CODE]],3))),"")</f>
        <v>DOSI005</v>
      </c>
      <c r="E105" s="18" t="str">
        <f>IF(VLOOKUP(TABLE[[#This Row],[LOC]],ScanWorkbook[[Location]:[Clone Barcode]],2,FALSE)="...","",VLOOKUP(TABLE[[#This Row],[LOC]],ScanWorkbook[[Location]:[Clone Barcode]],2,FALSE))</f>
        <v>DOSI005.087414</v>
      </c>
      <c r="F105" s="21">
        <f ca="1">IF(TABLE[[#This Row],[METRC]]="","",TODAY())</f>
        <v>44179</v>
      </c>
      <c r="G105" s="80" t="str">
        <f>_xlfn.IFNA(IF(TABLE[[#This Row],[METRC]]="","",VLOOKUP(TABLE[[#This Row],[LOC]],ScanWorkbook[[Location]:[side]],3,FALSE)),"")</f>
        <v>2. north MOTHER</v>
      </c>
      <c r="H105" s="18" t="str">
        <f>_xlfn.IFNA(IF(TABLE[[#This Row],[METRC]]="...","",VLOOKUP(TABLE[[#This Row],[METRC]],METRC!A:C,3,FALSE)),"")</f>
        <v>MOTHER</v>
      </c>
      <c r="I10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05" s="18" t="str">
        <f>_xlfn.IFNA(IF(TABLE[[#This Row],[METRC]]="...","",LEFT(VLOOKUP(TABLE[[#This Row],[METRC]],METRC!A:B,2,FALSE),4)),"")</f>
        <v>DOSI</v>
      </c>
      <c r="K105" s="18" t="str">
        <f>IF(TABLE[[#This Row],[METRC]]="","",IF(TABLE[[#This Row],[METRC]]="...","",IF(TABLE[[#This Row],[bounce strain]]=LEFT(TABLE[[#This Row],[PhenoAbbv]],4),"match","MISMATCH")))</f>
        <v>match</v>
      </c>
      <c r="L105" s="18" t="str">
        <f ca="1">IF(TABLE[[#This Row],[Date]]="","",INDEX(nextcloneround[Clone Round],MATCH(TABLE[[#This Row],[Date]],nextcloneround[today],0)))</f>
        <v>C39</v>
      </c>
      <c r="M105" s="18" t="str">
        <f>_xlfn.IFNA(INDEX([2]!MOM[Generation],MATCH(TABLE[[#This Row],[METRC]],[2]!MOM[METRC 2],0)),"")</f>
        <v>C32</v>
      </c>
    </row>
    <row r="106" spans="1:13" x14ac:dyDescent="0.25">
      <c r="A106" s="47" t="str">
        <f>MID(TABLE[[#This Row],[LOC]],4,3)</f>
        <v>CL2</v>
      </c>
      <c r="B106" s="91" t="s">
        <v>8404</v>
      </c>
      <c r="C106" s="18" t="str">
        <f>_xlfn.IFNA(IF(TABLE[[#This Row],[CODE]]="","",IF(TABLE[[#This Row],[CODE]]="...","",_xlfn.CONCAT("1A4070000000065000",RIGHT(TABLE[[#This Row],[CODE]],6)))),"")</f>
        <v>1A4070000000065000083587</v>
      </c>
      <c r="D106" s="18" t="str">
        <f t="array" ref="D106">_xlfn.IFNA(IF(SUM(COUNTIF(TABLE[[#This Row],[CODE]],{"*.*"})),LEFT(TABLE[[#This Row],[CODE]],7),_xlfn.CONCAT(LEFT(TABLE[[#This Row],[CODE]],4),RIGHT(TABLE[[#This Row],[CODE]],3))),"")</f>
        <v>NYFL014</v>
      </c>
      <c r="E106" s="18" t="str">
        <f>IF(VLOOKUP(TABLE[[#This Row],[LOC]],ScanWorkbook[[Location]:[Clone Barcode]],2,FALSE)="...","",VLOOKUP(TABLE[[#This Row],[LOC]],ScanWorkbook[[Location]:[Clone Barcode]],2,FALSE))</f>
        <v>NYFL014.083587</v>
      </c>
      <c r="F106" s="21">
        <f ca="1">IF(TABLE[[#This Row],[METRC]]="","",TODAY())</f>
        <v>44179</v>
      </c>
      <c r="G106" s="80" t="str">
        <f>_xlfn.IFNA(IF(TABLE[[#This Row],[METRC]]="","",VLOOKUP(TABLE[[#This Row],[LOC]],ScanWorkbook[[Location]:[side]],3,FALSE)),"")</f>
        <v>2. north MOTHER</v>
      </c>
      <c r="H106" s="18" t="str">
        <f>_xlfn.IFNA(IF(TABLE[[#This Row],[METRC]]="...","",VLOOKUP(TABLE[[#This Row],[METRC]],METRC!A:C,3,FALSE)),"")</f>
        <v>MOTHER</v>
      </c>
      <c r="I10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06" s="18" t="str">
        <f>_xlfn.IFNA(IF(TABLE[[#This Row],[METRC]]="...","",LEFT(VLOOKUP(TABLE[[#This Row],[METRC]],METRC!A:B,2,FALSE),4)),"")</f>
        <v>NYFL</v>
      </c>
      <c r="K106" s="24" t="str">
        <f>IF(TABLE[[#This Row],[METRC]]="","",IF(TABLE[[#This Row],[METRC]]="...","",IF(TABLE[[#This Row],[bounce strain]]=LEFT(TABLE[[#This Row],[PhenoAbbv]],4),"match","MISMATCH")))</f>
        <v>match</v>
      </c>
      <c r="L106" s="18" t="str">
        <f ca="1">IF(TABLE[[#This Row],[Date]]="","",INDEX(nextcloneround[Clone Round],MATCH(TABLE[[#This Row],[Date]],nextcloneround[today],0)))</f>
        <v>C39</v>
      </c>
      <c r="M106" s="18" t="str">
        <f>_xlfn.IFNA(INDEX([2]!MOM[Generation],MATCH(TABLE[[#This Row],[METRC]],[2]!MOM[METRC 2],0)),"")</f>
        <v>C31</v>
      </c>
    </row>
    <row r="107" spans="1:13" x14ac:dyDescent="0.25">
      <c r="A107" s="47" t="str">
        <f>MID(TABLE[[#This Row],[LOC]],4,3)</f>
        <v>CL2</v>
      </c>
      <c r="B107" s="91" t="s">
        <v>8405</v>
      </c>
      <c r="C107" s="18" t="str">
        <f>_xlfn.IFNA(IF(TABLE[[#This Row],[CODE]]="","",IF(TABLE[[#This Row],[CODE]]="...","",_xlfn.CONCAT("1A4070000000065000",RIGHT(TABLE[[#This Row],[CODE]],6)))),"")</f>
        <v>1A4070000000065000083342</v>
      </c>
      <c r="D107" s="18" t="str">
        <f t="array" ref="D107">_xlfn.IFNA(IF(SUM(COUNTIF(TABLE[[#This Row],[CODE]],{"*.*"})),LEFT(TABLE[[#This Row],[CODE]],7),_xlfn.CONCAT(LEFT(TABLE[[#This Row],[CODE]],4),RIGHT(TABLE[[#This Row],[CODE]],3))),"")</f>
        <v>LDOS040</v>
      </c>
      <c r="E107" s="18" t="str">
        <f>IF(VLOOKUP(TABLE[[#This Row],[LOC]],ScanWorkbook[[Location]:[Clone Barcode]],2,FALSE)="...","",VLOOKUP(TABLE[[#This Row],[LOC]],ScanWorkbook[[Location]:[Clone Barcode]],2,FALSE))</f>
        <v>LDOS040.083342</v>
      </c>
      <c r="F107" s="21">
        <f ca="1">IF(TABLE[[#This Row],[METRC]]="","",TODAY())</f>
        <v>44179</v>
      </c>
      <c r="G107" s="80" t="str">
        <f>_xlfn.IFNA(IF(TABLE[[#This Row],[METRC]]="","",VLOOKUP(TABLE[[#This Row],[LOC]],ScanWorkbook[[Location]:[side]],3,FALSE)),"")</f>
        <v>2. north MOTHER</v>
      </c>
      <c r="H107" s="18" t="str">
        <f>_xlfn.IFNA(IF(TABLE[[#This Row],[METRC]]="...","",VLOOKUP(TABLE[[#This Row],[METRC]],METRC!A:C,3,FALSE)),"")</f>
        <v>MOTHER</v>
      </c>
      <c r="I10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07" s="18" t="str">
        <f>_xlfn.IFNA(IF(TABLE[[#This Row],[METRC]]="...","",LEFT(VLOOKUP(TABLE[[#This Row],[METRC]],METRC!A:B,2,FALSE),4)),"")</f>
        <v>LDOS</v>
      </c>
      <c r="K107" s="18" t="str">
        <f>IF(TABLE[[#This Row],[METRC]]="","",IF(TABLE[[#This Row],[METRC]]="...","",IF(TABLE[[#This Row],[bounce strain]]=LEFT(TABLE[[#This Row],[PhenoAbbv]],4),"match","MISMATCH")))</f>
        <v>match</v>
      </c>
      <c r="L107" s="18" t="str">
        <f ca="1">IF(TABLE[[#This Row],[Date]]="","",INDEX(nextcloneround[Clone Round],MATCH(TABLE[[#This Row],[Date]],nextcloneround[today],0)))</f>
        <v>C39</v>
      </c>
      <c r="M107" s="18" t="str">
        <f>_xlfn.IFNA(INDEX([2]!MOM[Generation],MATCH(TABLE[[#This Row],[METRC]],[2]!MOM[METRC 2],0)),"")</f>
        <v>C31</v>
      </c>
    </row>
    <row r="108" spans="1:13" x14ac:dyDescent="0.25">
      <c r="A108" s="47" t="str">
        <f>MID(TABLE[[#This Row],[LOC]],4,3)</f>
        <v>CL2</v>
      </c>
      <c r="B108" s="91" t="s">
        <v>8406</v>
      </c>
      <c r="C108" s="18" t="str">
        <f>_xlfn.IFNA(IF(TABLE[[#This Row],[CODE]]="","",IF(TABLE[[#This Row],[CODE]]="...","",_xlfn.CONCAT("1A4070000000065000",RIGHT(TABLE[[#This Row],[CODE]],6)))),"")</f>
        <v/>
      </c>
      <c r="D108" s="18" t="str">
        <f t="array" ref="D108">_xlfn.IFNA(IF(SUM(COUNTIF(TABLE[[#This Row],[CODE]],{"*.*"})),LEFT(TABLE[[#This Row],[CODE]],7),_xlfn.CONCAT(LEFT(TABLE[[#This Row],[CODE]],4),RIGHT(TABLE[[#This Row],[CODE]],3))),"")</f>
        <v/>
      </c>
      <c r="E108" s="18" t="str">
        <f>IF(VLOOKUP(TABLE[[#This Row],[LOC]],ScanWorkbook[[Location]:[Clone Barcode]],2,FALSE)="...","",VLOOKUP(TABLE[[#This Row],[LOC]],ScanWorkbook[[Location]:[Clone Barcode]],2,FALSE))</f>
        <v/>
      </c>
      <c r="F108" s="21" t="str">
        <f ca="1">IF(TABLE[[#This Row],[METRC]]="","",TODAY())</f>
        <v/>
      </c>
      <c r="G108" s="80" t="str">
        <f>_xlfn.IFNA(IF(TABLE[[#This Row],[METRC]]="","",VLOOKUP(TABLE[[#This Row],[LOC]],ScanWorkbook[[Location]:[side]],3,FALSE)),"")</f>
        <v/>
      </c>
      <c r="H108" s="18" t="str">
        <f>_xlfn.IFNA(IF(TABLE[[#This Row],[METRC]]="...","",VLOOKUP(TABLE[[#This Row],[METRC]],METRC!A:C,3,FALSE)),"")</f>
        <v/>
      </c>
      <c r="I10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08" s="18" t="str">
        <f>_xlfn.IFNA(IF(TABLE[[#This Row],[METRC]]="...","",LEFT(VLOOKUP(TABLE[[#This Row],[METRC]],METRC!A:B,2,FALSE),4)),"")</f>
        <v/>
      </c>
      <c r="K108" s="18" t="str">
        <f>IF(TABLE[[#This Row],[METRC]]="","",IF(TABLE[[#This Row],[METRC]]="...","",IF(TABLE[[#This Row],[bounce strain]]=LEFT(TABLE[[#This Row],[PhenoAbbv]],4),"match","MISMATCH")))</f>
        <v/>
      </c>
      <c r="L108" s="18" t="str">
        <f ca="1">IF(TABLE[[#This Row],[Date]]="","",INDEX(nextcloneround[Clone Round],MATCH(TABLE[[#This Row],[Date]],nextcloneround[today],0)))</f>
        <v/>
      </c>
      <c r="M108" s="18" t="str">
        <f>_xlfn.IFNA(INDEX([2]!MOM[Generation],MATCH(TABLE[[#This Row],[METRC]],[2]!MOM[METRC 2],0)),"")</f>
        <v/>
      </c>
    </row>
    <row r="109" spans="1:13" x14ac:dyDescent="0.25">
      <c r="A109" s="47" t="str">
        <f>MID(TABLE[[#This Row],[LOC]],4,3)</f>
        <v>CL2</v>
      </c>
      <c r="B109" s="91" t="s">
        <v>8407</v>
      </c>
      <c r="C109" s="18" t="str">
        <f>_xlfn.IFNA(IF(TABLE[[#This Row],[CODE]]="","",IF(TABLE[[#This Row],[CODE]]="...","",_xlfn.CONCAT("1A4070000000065000",RIGHT(TABLE[[#This Row],[CODE]],6)))),"")</f>
        <v>1A4070000000065000090103</v>
      </c>
      <c r="D109" s="18" t="str">
        <f t="array" ref="D109">_xlfn.IFNA(IF(SUM(COUNTIF(TABLE[[#This Row],[CODE]],{"*.*"})),LEFT(TABLE[[#This Row],[CODE]],7),_xlfn.CONCAT(LEFT(TABLE[[#This Row],[CODE]],4),RIGHT(TABLE[[#This Row],[CODE]],3))),"")</f>
        <v>SCRM003</v>
      </c>
      <c r="E109" s="18" t="str">
        <f>IF(VLOOKUP(TABLE[[#This Row],[LOC]],ScanWorkbook[[Location]:[Clone Barcode]],2,FALSE)="...","",VLOOKUP(TABLE[[#This Row],[LOC]],ScanWorkbook[[Location]:[Clone Barcode]],2,FALSE))</f>
        <v>SCRM003.090103</v>
      </c>
      <c r="F109" s="21">
        <f ca="1">IF(TABLE[[#This Row],[METRC]]="","",TODAY())</f>
        <v>44179</v>
      </c>
      <c r="G109" s="80" t="str">
        <f>_xlfn.IFNA(IF(TABLE[[#This Row],[METRC]]="","",VLOOKUP(TABLE[[#This Row],[LOC]],ScanWorkbook[[Location]:[side]],3,FALSE)),"")</f>
        <v>2. north MOTHER</v>
      </c>
      <c r="H109" s="18" t="str">
        <f>_xlfn.IFNA(IF(TABLE[[#This Row],[METRC]]="...","",VLOOKUP(TABLE[[#This Row],[METRC]],METRC!A:C,3,FALSE)),"")</f>
        <v>MOTHER</v>
      </c>
      <c r="I10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09" s="18" t="str">
        <f>_xlfn.IFNA(IF(TABLE[[#This Row],[METRC]]="...","",LEFT(VLOOKUP(TABLE[[#This Row],[METRC]],METRC!A:B,2,FALSE),4)),"")</f>
        <v>SCRM</v>
      </c>
      <c r="K109" s="24" t="str">
        <f>IF(TABLE[[#This Row],[METRC]]="","",IF(TABLE[[#This Row],[METRC]]="...","",IF(TABLE[[#This Row],[bounce strain]]=LEFT(TABLE[[#This Row],[PhenoAbbv]],4),"match","MISMATCH")))</f>
        <v>match</v>
      </c>
      <c r="L109" s="18" t="str">
        <f ca="1">IF(TABLE[[#This Row],[Date]]="","",INDEX(nextcloneround[Clone Round],MATCH(TABLE[[#This Row],[Date]],nextcloneround[today],0)))</f>
        <v>C39</v>
      </c>
      <c r="M109" s="18" t="str">
        <f>_xlfn.IFNA(INDEX([2]!MOM[Generation],MATCH(TABLE[[#This Row],[METRC]],[2]!MOM[METRC 2],0)),"")</f>
        <v>S09</v>
      </c>
    </row>
    <row r="110" spans="1:13" x14ac:dyDescent="0.25">
      <c r="A110" s="47" t="str">
        <f>MID(TABLE[[#This Row],[LOC]],4,3)</f>
        <v>CL2</v>
      </c>
      <c r="B110" s="13" t="s">
        <v>8408</v>
      </c>
      <c r="C110" s="91" t="str">
        <f>_xlfn.IFNA(IF(TABLE[[#This Row],[CODE]]="","",IF(TABLE[[#This Row],[CODE]]="...","",_xlfn.CONCAT("1A4070000000065000",RIGHT(TABLE[[#This Row],[CODE]],6)))),"")</f>
        <v>1A4070000000065000090104</v>
      </c>
      <c r="D110" s="91" t="str">
        <f t="array" ref="D110">_xlfn.IFNA(IF(SUM(COUNTIF(TABLE[[#This Row],[CODE]],{"*.*"})),LEFT(TABLE[[#This Row],[CODE]],7),_xlfn.CONCAT(LEFT(TABLE[[#This Row],[CODE]],4),RIGHT(TABLE[[#This Row],[CODE]],3))),"")</f>
        <v>CHIP001</v>
      </c>
      <c r="E110" s="91" t="str">
        <f>IF(VLOOKUP(TABLE[[#This Row],[LOC]],ScanWorkbook[[Location]:[Clone Barcode]],2,FALSE)="...","",VLOOKUP(TABLE[[#This Row],[LOC]],ScanWorkbook[[Location]:[Clone Barcode]],2,FALSE))</f>
        <v>CHIP001.090104</v>
      </c>
      <c r="F110" s="21">
        <f ca="1">IF(TABLE[[#This Row],[METRC]]="","",TODAY())</f>
        <v>44179</v>
      </c>
      <c r="G110" s="6" t="str">
        <f>_xlfn.IFNA(IF(TABLE[[#This Row],[METRC]]="","",VLOOKUP(TABLE[[#This Row],[LOC]],ScanWorkbook[[Location]:[side]],3,FALSE)),"")</f>
        <v>2. north MOTHER</v>
      </c>
      <c r="H110" s="18" t="str">
        <f>_xlfn.IFNA(IF(TABLE[[#This Row],[METRC]]="...","",VLOOKUP(TABLE[[#This Row],[METRC]],METRC!A:C,3,FALSE)),"")</f>
        <v>MOTHER</v>
      </c>
      <c r="I11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10" s="18" t="str">
        <f>_xlfn.IFNA(IF(TABLE[[#This Row],[METRC]]="...","",LEFT(VLOOKUP(TABLE[[#This Row],[METRC]],METRC!A:B,2,FALSE),4)),"")</f>
        <v>CHIP</v>
      </c>
      <c r="K110" s="24" t="str">
        <f>IF(TABLE[[#This Row],[METRC]]="","",IF(TABLE[[#This Row],[METRC]]="...","",IF(TABLE[[#This Row],[bounce strain]]=LEFT(TABLE[[#This Row],[PhenoAbbv]],4),"match","MISMATCH")))</f>
        <v>match</v>
      </c>
      <c r="L110" s="18" t="str">
        <f ca="1">IF(TABLE[[#This Row],[Date]]="","",INDEX(nextcloneround[Clone Round],MATCH(TABLE[[#This Row],[Date]],nextcloneround[today],0)))</f>
        <v>C39</v>
      </c>
      <c r="M110" s="18" t="str">
        <f>_xlfn.IFNA(INDEX([2]!MOM[Generation],MATCH(TABLE[[#This Row],[METRC]],[2]!MOM[METRC 2],0)),"")</f>
        <v>S09</v>
      </c>
    </row>
    <row r="111" spans="1:13" x14ac:dyDescent="0.25">
      <c r="A111" s="47" t="str">
        <f>MID(TABLE[[#This Row],[LOC]],4,3)</f>
        <v>CL2</v>
      </c>
      <c r="B111" s="13" t="s">
        <v>8409</v>
      </c>
      <c r="C111" s="91" t="str">
        <f>_xlfn.IFNA(IF(TABLE[[#This Row],[CODE]]="","",IF(TABLE[[#This Row],[CODE]]="...","",_xlfn.CONCAT("1A4070000000065000",RIGHT(TABLE[[#This Row],[CODE]],6)))),"")</f>
        <v/>
      </c>
      <c r="D111" s="91" t="str">
        <f t="array" ref="D111">_xlfn.IFNA(IF(SUM(COUNTIF(TABLE[[#This Row],[CODE]],{"*.*"})),LEFT(TABLE[[#This Row],[CODE]],7),_xlfn.CONCAT(LEFT(TABLE[[#This Row],[CODE]],4),RIGHT(TABLE[[#This Row],[CODE]],3))),"")</f>
        <v/>
      </c>
      <c r="E111" s="91" t="str">
        <f>IF(VLOOKUP(TABLE[[#This Row],[LOC]],ScanWorkbook[[Location]:[Clone Barcode]],2,FALSE)="...","",VLOOKUP(TABLE[[#This Row],[LOC]],ScanWorkbook[[Location]:[Clone Barcode]],2,FALSE))</f>
        <v/>
      </c>
      <c r="F111" s="21" t="str">
        <f ca="1">IF(TABLE[[#This Row],[METRC]]="","",TODAY())</f>
        <v/>
      </c>
      <c r="G111" s="26" t="str">
        <f>_xlfn.IFNA(IF(TABLE[[#This Row],[METRC]]="","",VLOOKUP(TABLE[[#This Row],[LOC]],ScanWorkbook[[Location]:[side]],3,FALSE)),"")</f>
        <v/>
      </c>
      <c r="H111" s="18" t="str">
        <f>_xlfn.IFNA(IF(TABLE[[#This Row],[METRC]]="...","",VLOOKUP(TABLE[[#This Row],[METRC]],METRC!A:C,3,FALSE)),"")</f>
        <v/>
      </c>
      <c r="I11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11" s="18" t="str">
        <f>_xlfn.IFNA(IF(TABLE[[#This Row],[METRC]]="...","",LEFT(VLOOKUP(TABLE[[#This Row],[METRC]],METRC!A:B,2,FALSE),4)),"")</f>
        <v/>
      </c>
      <c r="K111" s="24" t="str">
        <f>IF(TABLE[[#This Row],[METRC]]="","",IF(TABLE[[#This Row],[METRC]]="...","",IF(TABLE[[#This Row],[bounce strain]]=LEFT(TABLE[[#This Row],[PhenoAbbv]],4),"match","MISMATCH")))</f>
        <v/>
      </c>
      <c r="L111" s="18" t="str">
        <f ca="1">IF(TABLE[[#This Row],[Date]]="","",INDEX(nextcloneround[Clone Round],MATCH(TABLE[[#This Row],[Date]],nextcloneround[today],0)))</f>
        <v/>
      </c>
      <c r="M111" s="18" t="str">
        <f>_xlfn.IFNA(INDEX([2]!MOM[Generation],MATCH(TABLE[[#This Row],[METRC]],[2]!MOM[METRC 2],0)),"")</f>
        <v/>
      </c>
    </row>
    <row r="112" spans="1:13" x14ac:dyDescent="0.25">
      <c r="A112" s="47" t="str">
        <f>MID(TABLE[[#This Row],[LOC]],4,3)</f>
        <v>CL2</v>
      </c>
      <c r="B112" s="13" t="s">
        <v>9038</v>
      </c>
      <c r="C112" s="91" t="str">
        <f>_xlfn.IFNA(IF(TABLE[[#This Row],[CODE]]="","",IF(TABLE[[#This Row],[CODE]]="...","",_xlfn.CONCAT("1A4070000000065000",RIGHT(TABLE[[#This Row],[CODE]],6)))),"")</f>
        <v/>
      </c>
      <c r="D112" s="91" t="str">
        <f t="array" ref="D112">_xlfn.IFNA(IF(SUM(COUNTIF(TABLE[[#This Row],[CODE]],{"*.*"})),LEFT(TABLE[[#This Row],[CODE]],7),_xlfn.CONCAT(LEFT(TABLE[[#This Row],[CODE]],4),RIGHT(TABLE[[#This Row],[CODE]],3))),"")</f>
        <v/>
      </c>
      <c r="E112" s="91" t="str">
        <f>IF(VLOOKUP(TABLE[[#This Row],[LOC]],ScanWorkbook[[Location]:[Clone Barcode]],2,FALSE)="...","",VLOOKUP(TABLE[[#This Row],[LOC]],ScanWorkbook[[Location]:[Clone Barcode]],2,FALSE))</f>
        <v/>
      </c>
      <c r="F112" s="21" t="str">
        <f ca="1">IF(TABLE[[#This Row],[METRC]]="","",TODAY())</f>
        <v/>
      </c>
      <c r="G112" s="26" t="str">
        <f>_xlfn.IFNA(IF(TABLE[[#This Row],[METRC]]="","",VLOOKUP(TABLE[[#This Row],[LOC]],ScanWorkbook[[Location]:[side]],3,FALSE)),"")</f>
        <v/>
      </c>
      <c r="H112" s="18" t="str">
        <f>_xlfn.IFNA(IF(TABLE[[#This Row],[METRC]]="...","",VLOOKUP(TABLE[[#This Row],[METRC]],METRC!A:C,3,FALSE)),"")</f>
        <v/>
      </c>
      <c r="I11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12" s="18" t="str">
        <f>_xlfn.IFNA(IF(TABLE[[#This Row],[METRC]]="...","",LEFT(VLOOKUP(TABLE[[#This Row],[METRC]],METRC!A:B,2,FALSE),4)),"")</f>
        <v/>
      </c>
      <c r="K112" s="24" t="str">
        <f>IF(TABLE[[#This Row],[METRC]]="","",IF(TABLE[[#This Row],[METRC]]="...","",IF(TABLE[[#This Row],[bounce strain]]=LEFT(TABLE[[#This Row],[PhenoAbbv]],4),"match","MISMATCH")))</f>
        <v/>
      </c>
      <c r="L112" s="18" t="str">
        <f ca="1">IF(TABLE[[#This Row],[Date]]="","",INDEX(nextcloneround[Clone Round],MATCH(TABLE[[#This Row],[Date]],nextcloneround[today],0)))</f>
        <v/>
      </c>
      <c r="M112" s="18" t="str">
        <f>_xlfn.IFNA(INDEX([2]!MOM[Generation],MATCH(TABLE[[#This Row],[METRC]],[2]!MOM[METRC 2],0)),"")</f>
        <v/>
      </c>
    </row>
    <row r="113" spans="1:13" x14ac:dyDescent="0.25">
      <c r="A113" s="47" t="str">
        <f>MID(TABLE[[#This Row],[LOC]],4,3)</f>
        <v>CL2</v>
      </c>
      <c r="B113" s="13" t="s">
        <v>8410</v>
      </c>
      <c r="C113" s="91" t="str">
        <f>_xlfn.IFNA(IF(TABLE[[#This Row],[CODE]]="","",IF(TABLE[[#This Row],[CODE]]="...","",_xlfn.CONCAT("1A4070000000065000",RIGHT(TABLE[[#This Row],[CODE]],6)))),"")</f>
        <v>1A4070000000065000089221</v>
      </c>
      <c r="D113" s="91" t="str">
        <f t="array" ref="D113">_xlfn.IFNA(IF(SUM(COUNTIF(TABLE[[#This Row],[CODE]],{"*.*"})),LEFT(TABLE[[#This Row],[CODE]],7),_xlfn.CONCAT(LEFT(TABLE[[#This Row],[CODE]],4),RIGHT(TABLE[[#This Row],[CODE]],3))),"")</f>
        <v>LDOS040</v>
      </c>
      <c r="E113" s="91" t="str">
        <f>IF(VLOOKUP(TABLE[[#This Row],[LOC]],ScanWorkbook[[Location]:[Clone Barcode]],2,FALSE)="...","",VLOOKUP(TABLE[[#This Row],[LOC]],ScanWorkbook[[Location]:[Clone Barcode]],2,FALSE))</f>
        <v>LDOS040.089221</v>
      </c>
      <c r="F113" s="21">
        <f ca="1">IF(TABLE[[#This Row],[METRC]]="","",TODAY())</f>
        <v>44179</v>
      </c>
      <c r="G113" s="6" t="str">
        <f>_xlfn.IFNA(IF(TABLE[[#This Row],[METRC]]="","",VLOOKUP(TABLE[[#This Row],[LOC]],ScanWorkbook[[Location]:[side]],3,FALSE)),"")</f>
        <v>2. north MOTHER</v>
      </c>
      <c r="H113" s="18" t="str">
        <f>_xlfn.IFNA(IF(TABLE[[#This Row],[METRC]]="...","",VLOOKUP(TABLE[[#This Row],[METRC]],METRC!A:C,3,FALSE)),"")</f>
        <v>MOTHER</v>
      </c>
      <c r="I11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13" s="18" t="str">
        <f>_xlfn.IFNA(IF(TABLE[[#This Row],[METRC]]="...","",LEFT(VLOOKUP(TABLE[[#This Row],[METRC]],METRC!A:B,2,FALSE),4)),"")</f>
        <v>LDOS</v>
      </c>
      <c r="K113" s="24" t="str">
        <f>IF(TABLE[[#This Row],[METRC]]="","",IF(TABLE[[#This Row],[METRC]]="...","",IF(TABLE[[#This Row],[bounce strain]]=LEFT(TABLE[[#This Row],[PhenoAbbv]],4),"match","MISMATCH")))</f>
        <v>match</v>
      </c>
      <c r="L113" s="18" t="str">
        <f ca="1">IF(TABLE[[#This Row],[Date]]="","",INDEX(nextcloneround[Clone Round],MATCH(TABLE[[#This Row],[Date]],nextcloneround[today],0)))</f>
        <v>C39</v>
      </c>
      <c r="M113" s="18" t="str">
        <f>_xlfn.IFNA(INDEX([2]!MOM[Generation],MATCH(TABLE[[#This Row],[METRC]],[2]!MOM[METRC 2],0)),"")</f>
        <v>C33</v>
      </c>
    </row>
    <row r="114" spans="1:13" x14ac:dyDescent="0.25">
      <c r="A114" s="47" t="str">
        <f>MID(TABLE[[#This Row],[LOC]],4,3)</f>
        <v>CL2</v>
      </c>
      <c r="B114" s="13" t="s">
        <v>8411</v>
      </c>
      <c r="C114" s="91" t="str">
        <f>_xlfn.IFNA(IF(TABLE[[#This Row],[CODE]]="","",IF(TABLE[[#This Row],[CODE]]="...","",_xlfn.CONCAT("1A4070000000065000",RIGHT(TABLE[[#This Row],[CODE]],6)))),"")</f>
        <v>1A4070000000065000088132</v>
      </c>
      <c r="D114" s="91" t="str">
        <f t="array" ref="D114">_xlfn.IFNA(IF(SUM(COUNTIF(TABLE[[#This Row],[CODE]],{"*.*"})),LEFT(TABLE[[#This Row],[CODE]],7),_xlfn.CONCAT(LEFT(TABLE[[#This Row],[CODE]],4),RIGHT(TABLE[[#This Row],[CODE]],3))),"")</f>
        <v>STR8017</v>
      </c>
      <c r="E114" s="91" t="str">
        <f>IF(VLOOKUP(TABLE[[#This Row],[LOC]],ScanWorkbook[[Location]:[Clone Barcode]],2,FALSE)="...","",VLOOKUP(TABLE[[#This Row],[LOC]],ScanWorkbook[[Location]:[Clone Barcode]],2,FALSE))</f>
        <v>STR8017.088132</v>
      </c>
      <c r="F114" s="21">
        <f ca="1">IF(TABLE[[#This Row],[METRC]]="","",TODAY())</f>
        <v>44179</v>
      </c>
      <c r="G114" s="6" t="str">
        <f>_xlfn.IFNA(IF(TABLE[[#This Row],[METRC]]="","",VLOOKUP(TABLE[[#This Row],[LOC]],ScanWorkbook[[Location]:[side]],3,FALSE)),"")</f>
        <v>2. north MOTHER</v>
      </c>
      <c r="H114" s="18" t="str">
        <f>_xlfn.IFNA(IF(TABLE[[#This Row],[METRC]]="...","",VLOOKUP(TABLE[[#This Row],[METRC]],METRC!A:C,3,FALSE)),"")</f>
        <v>MOTHER</v>
      </c>
      <c r="I11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14" s="18" t="str">
        <f>_xlfn.IFNA(IF(TABLE[[#This Row],[METRC]]="...","",LEFT(VLOOKUP(TABLE[[#This Row],[METRC]],METRC!A:B,2,FALSE),4)),"")</f>
        <v>STR8</v>
      </c>
      <c r="K114" s="24" t="str">
        <f>IF(TABLE[[#This Row],[METRC]]="","",IF(TABLE[[#This Row],[METRC]]="...","",IF(TABLE[[#This Row],[bounce strain]]=LEFT(TABLE[[#This Row],[PhenoAbbv]],4),"match","MISMATCH")))</f>
        <v>match</v>
      </c>
      <c r="L114" s="18" t="str">
        <f ca="1">IF(TABLE[[#This Row],[Date]]="","",INDEX(nextcloneround[Clone Round],MATCH(TABLE[[#This Row],[Date]],nextcloneround[today],0)))</f>
        <v>C39</v>
      </c>
      <c r="M114" s="18" t="str">
        <f>_xlfn.IFNA(INDEX([2]!MOM[Generation],MATCH(TABLE[[#This Row],[METRC]],[2]!MOM[METRC 2],0)),"")</f>
        <v>C33</v>
      </c>
    </row>
    <row r="115" spans="1:13" x14ac:dyDescent="0.25">
      <c r="A115" s="47" t="str">
        <f>MID(TABLE[[#This Row],[LOC]],4,3)</f>
        <v>CL2</v>
      </c>
      <c r="B115" s="13" t="s">
        <v>9039</v>
      </c>
      <c r="C115" s="91" t="str">
        <f>_xlfn.IFNA(IF(TABLE[[#This Row],[CODE]]="","",IF(TABLE[[#This Row],[CODE]]="...","",_xlfn.CONCAT("1A4070000000065000",RIGHT(TABLE[[#This Row],[CODE]],6)))),"")</f>
        <v/>
      </c>
      <c r="D115" s="91" t="str">
        <f t="array" ref="D115">_xlfn.IFNA(IF(SUM(COUNTIF(TABLE[[#This Row],[CODE]],{"*.*"})),LEFT(TABLE[[#This Row],[CODE]],7),_xlfn.CONCAT(LEFT(TABLE[[#This Row],[CODE]],4),RIGHT(TABLE[[#This Row],[CODE]],3))),"")</f>
        <v/>
      </c>
      <c r="E115" s="91" t="str">
        <f>IF(VLOOKUP(TABLE[[#This Row],[LOC]],ScanWorkbook[[Location]:[Clone Barcode]],2,FALSE)="...","",VLOOKUP(TABLE[[#This Row],[LOC]],ScanWorkbook[[Location]:[Clone Barcode]],2,FALSE))</f>
        <v/>
      </c>
      <c r="F115" s="21" t="str">
        <f ca="1">IF(TABLE[[#This Row],[METRC]]="","",TODAY())</f>
        <v/>
      </c>
      <c r="G115" s="6" t="str">
        <f>_xlfn.IFNA(IF(TABLE[[#This Row],[METRC]]="","",VLOOKUP(TABLE[[#This Row],[LOC]],ScanWorkbook[[Location]:[side]],3,FALSE)),"")</f>
        <v/>
      </c>
      <c r="H115" s="18" t="str">
        <f>_xlfn.IFNA(IF(TABLE[[#This Row],[METRC]]="...","",VLOOKUP(TABLE[[#This Row],[METRC]],METRC!A:C,3,FALSE)),"")</f>
        <v/>
      </c>
      <c r="I11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15" s="18" t="str">
        <f>_xlfn.IFNA(IF(TABLE[[#This Row],[METRC]]="...","",LEFT(VLOOKUP(TABLE[[#This Row],[METRC]],METRC!A:B,2,FALSE),4)),"")</f>
        <v/>
      </c>
      <c r="K115" s="24" t="str">
        <f>IF(TABLE[[#This Row],[METRC]]="","",IF(TABLE[[#This Row],[METRC]]="...","",IF(TABLE[[#This Row],[bounce strain]]=LEFT(TABLE[[#This Row],[PhenoAbbv]],4),"match","MISMATCH")))</f>
        <v/>
      </c>
      <c r="L115" s="18" t="str">
        <f ca="1">IF(TABLE[[#This Row],[Date]]="","",INDEX(nextcloneround[Clone Round],MATCH(TABLE[[#This Row],[Date]],nextcloneround[today],0)))</f>
        <v/>
      </c>
      <c r="M115" s="18" t="str">
        <f>_xlfn.IFNA(INDEX([2]!MOM[Generation],MATCH(TABLE[[#This Row],[METRC]],[2]!MOM[METRC 2],0)),"")</f>
        <v/>
      </c>
    </row>
    <row r="116" spans="1:13" x14ac:dyDescent="0.25">
      <c r="A116" s="47" t="str">
        <f>MID(TABLE[[#This Row],[LOC]],4,3)</f>
        <v>CL2</v>
      </c>
      <c r="B116" s="13" t="s">
        <v>9040</v>
      </c>
      <c r="C116" s="91" t="str">
        <f>_xlfn.IFNA(IF(TABLE[[#This Row],[CODE]]="","",IF(TABLE[[#This Row],[CODE]]="...","",_xlfn.CONCAT("1A4070000000065000",RIGHT(TABLE[[#This Row],[CODE]],6)))),"")</f>
        <v>1A4070000000065000087172</v>
      </c>
      <c r="D116" s="91" t="str">
        <f t="array" ref="D116">_xlfn.IFNA(IF(SUM(COUNTIF(TABLE[[#This Row],[CODE]],{"*.*"})),LEFT(TABLE[[#This Row],[CODE]],7),_xlfn.CONCAT(LEFT(TABLE[[#This Row],[CODE]],4),RIGHT(TABLE[[#This Row],[CODE]],3))),"")</f>
        <v>CHWY001</v>
      </c>
      <c r="E116" s="91" t="str">
        <f>IF(VLOOKUP(TABLE[[#This Row],[LOC]],ScanWorkbook[[Location]:[Clone Barcode]],2,FALSE)="...","",VLOOKUP(TABLE[[#This Row],[LOC]],ScanWorkbook[[Location]:[Clone Barcode]],2,FALSE))</f>
        <v>CHWY001.087172</v>
      </c>
      <c r="F116" s="21">
        <f ca="1">IF(TABLE[[#This Row],[METRC]]="","",TODAY())</f>
        <v>44179</v>
      </c>
      <c r="G116" s="6" t="str">
        <f>_xlfn.IFNA(IF(TABLE[[#This Row],[METRC]]="","",VLOOKUP(TABLE[[#This Row],[LOC]],ScanWorkbook[[Location]:[side]],3,FALSE)),"")</f>
        <v>2. north MOTHER</v>
      </c>
      <c r="H116" s="18" t="str">
        <f>_xlfn.IFNA(IF(TABLE[[#This Row],[METRC]]="...","",VLOOKUP(TABLE[[#This Row],[METRC]],METRC!A:C,3,FALSE)),"")</f>
        <v>MOTHER</v>
      </c>
      <c r="I11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16" s="18" t="str">
        <f>_xlfn.IFNA(IF(TABLE[[#This Row],[METRC]]="...","",LEFT(VLOOKUP(TABLE[[#This Row],[METRC]],METRC!A:B,2,FALSE),4)),"")</f>
        <v>CHWY</v>
      </c>
      <c r="K116" s="24" t="str">
        <f>IF(TABLE[[#This Row],[METRC]]="","",IF(TABLE[[#This Row],[METRC]]="...","",IF(TABLE[[#This Row],[bounce strain]]=LEFT(TABLE[[#This Row],[PhenoAbbv]],4),"match","MISMATCH")))</f>
        <v>match</v>
      </c>
      <c r="L116" s="18" t="str">
        <f ca="1">IF(TABLE[[#This Row],[Date]]="","",INDEX(nextcloneround[Clone Round],MATCH(TABLE[[#This Row],[Date]],nextcloneround[today],0)))</f>
        <v>C39</v>
      </c>
      <c r="M116" s="18" t="str">
        <f>_xlfn.IFNA(INDEX([2]!MOM[Generation],MATCH(TABLE[[#This Row],[METRC]],[2]!MOM[METRC 2],0)),"")</f>
        <v>C32</v>
      </c>
    </row>
    <row r="117" spans="1:13" x14ac:dyDescent="0.25">
      <c r="A117" s="47" t="str">
        <f>MID(TABLE[[#This Row],[LOC]],4,3)</f>
        <v>CL2</v>
      </c>
      <c r="B117" s="13" t="s">
        <v>8571</v>
      </c>
      <c r="C117" s="91" t="str">
        <f>_xlfn.IFNA(IF(TABLE[[#This Row],[CODE]]="","",IF(TABLE[[#This Row],[CODE]]="...","",_xlfn.CONCAT("1A4070000000065000",RIGHT(TABLE[[#This Row],[CODE]],6)))),"")</f>
        <v>1A4070000000065000086331</v>
      </c>
      <c r="D117" s="91" t="str">
        <f t="array" ref="D117">_xlfn.IFNA(IF(SUM(COUNTIF(TABLE[[#This Row],[CODE]],{"*.*"})),LEFT(TABLE[[#This Row],[CODE]],7),_xlfn.CONCAT(LEFT(TABLE[[#This Row],[CODE]],4),RIGHT(TABLE[[#This Row],[CODE]],3))),"")</f>
        <v>PLAN008</v>
      </c>
      <c r="E117" s="91" t="str">
        <f>IF(VLOOKUP(TABLE[[#This Row],[LOC]],ScanWorkbook[[Location]:[Clone Barcode]],2,FALSE)="...","",VLOOKUP(TABLE[[#This Row],[LOC]],ScanWorkbook[[Location]:[Clone Barcode]],2,FALSE))</f>
        <v>PLAN008.086331</v>
      </c>
      <c r="F117" s="21">
        <f ca="1">IF(TABLE[[#This Row],[METRC]]="","",TODAY())</f>
        <v>44179</v>
      </c>
      <c r="G117" s="26" t="str">
        <f>_xlfn.IFNA(IF(TABLE[[#This Row],[METRC]]="","",VLOOKUP(TABLE[[#This Row],[LOC]],ScanWorkbook[[Location]:[side]],3,FALSE)),"")</f>
        <v>2. north MOTHER</v>
      </c>
      <c r="H117" s="18" t="str">
        <f>_xlfn.IFNA(IF(TABLE[[#This Row],[METRC]]="...","",VLOOKUP(TABLE[[#This Row],[METRC]],METRC!A:C,3,FALSE)),"")</f>
        <v>MOTHER</v>
      </c>
      <c r="I11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17" s="18" t="str">
        <f>_xlfn.IFNA(IF(TABLE[[#This Row],[METRC]]="...","",LEFT(VLOOKUP(TABLE[[#This Row],[METRC]],METRC!A:B,2,FALSE),4)),"")</f>
        <v>PLAN</v>
      </c>
      <c r="K117" s="24" t="str">
        <f>IF(TABLE[[#This Row],[METRC]]="","",IF(TABLE[[#This Row],[METRC]]="...","",IF(TABLE[[#This Row],[bounce strain]]=LEFT(TABLE[[#This Row],[PhenoAbbv]],4),"match","MISMATCH")))</f>
        <v>match</v>
      </c>
      <c r="L117" s="18" t="str">
        <f ca="1">IF(TABLE[[#This Row],[Date]]="","",INDEX(nextcloneround[Clone Round],MATCH(TABLE[[#This Row],[Date]],nextcloneround[today],0)))</f>
        <v>C39</v>
      </c>
      <c r="M117" s="18" t="str">
        <f>_xlfn.IFNA(INDEX([2]!MOM[Generation],MATCH(TABLE[[#This Row],[METRC]],[2]!MOM[METRC 2],0)),"")</f>
        <v>C32</v>
      </c>
    </row>
    <row r="118" spans="1:13" x14ac:dyDescent="0.25">
      <c r="A118" s="47" t="str">
        <f>MID(TABLE[[#This Row],[LOC]],4,3)</f>
        <v>CL2</v>
      </c>
      <c r="B118" s="13" t="s">
        <v>8412</v>
      </c>
      <c r="C118" s="91" t="str">
        <f>_xlfn.IFNA(IF(TABLE[[#This Row],[CODE]]="","",IF(TABLE[[#This Row],[CODE]]="...","",_xlfn.CONCAT("1A4070000000065000",RIGHT(TABLE[[#This Row],[CODE]],6)))),"")</f>
        <v>1A4070000000065000086230</v>
      </c>
      <c r="D118" s="91" t="str">
        <f t="array" ref="D118">_xlfn.IFNA(IF(SUM(COUNTIF(TABLE[[#This Row],[CODE]],{"*.*"})),LEFT(TABLE[[#This Row],[CODE]],7),_xlfn.CONCAT(LEFT(TABLE[[#This Row],[CODE]],4),RIGHT(TABLE[[#This Row],[CODE]],3))),"")</f>
        <v>PLAN008</v>
      </c>
      <c r="E118" s="91" t="str">
        <f>IF(VLOOKUP(TABLE[[#This Row],[LOC]],ScanWorkbook[[Location]:[Clone Barcode]],2,FALSE)="...","",VLOOKUP(TABLE[[#This Row],[LOC]],ScanWorkbook[[Location]:[Clone Barcode]],2,FALSE))</f>
        <v>PLAN008.086230</v>
      </c>
      <c r="F118" s="21">
        <f ca="1">IF(TABLE[[#This Row],[METRC]]="","",TODAY())</f>
        <v>44179</v>
      </c>
      <c r="G118" s="6" t="str">
        <f>_xlfn.IFNA(IF(TABLE[[#This Row],[METRC]]="","",VLOOKUP(TABLE[[#This Row],[LOC]],ScanWorkbook[[Location]:[side]],3,FALSE)),"")</f>
        <v>2. north MOTHER</v>
      </c>
      <c r="H118" s="18" t="str">
        <f>_xlfn.IFNA(IF(TABLE[[#This Row],[METRC]]="...","",VLOOKUP(TABLE[[#This Row],[METRC]],METRC!A:C,3,FALSE)),"")</f>
        <v>MOTHER</v>
      </c>
      <c r="I11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18" s="18" t="str">
        <f>_xlfn.IFNA(IF(TABLE[[#This Row],[METRC]]="...","",LEFT(VLOOKUP(TABLE[[#This Row],[METRC]],METRC!A:B,2,FALSE),4)),"")</f>
        <v>PLAN</v>
      </c>
      <c r="K118" s="24" t="str">
        <f>IF(TABLE[[#This Row],[METRC]]="","",IF(TABLE[[#This Row],[METRC]]="...","",IF(TABLE[[#This Row],[bounce strain]]=LEFT(TABLE[[#This Row],[PhenoAbbv]],4),"match","MISMATCH")))</f>
        <v>match</v>
      </c>
      <c r="L118" s="18" t="str">
        <f ca="1">IF(TABLE[[#This Row],[Date]]="","",INDEX(nextcloneround[Clone Round],MATCH(TABLE[[#This Row],[Date]],nextcloneround[today],0)))</f>
        <v>C39</v>
      </c>
      <c r="M118" s="18" t="str">
        <f>_xlfn.IFNA(INDEX([2]!MOM[Generation],MATCH(TABLE[[#This Row],[METRC]],[2]!MOM[METRC 2],0)),"")</f>
        <v>C32</v>
      </c>
    </row>
    <row r="119" spans="1:13" x14ac:dyDescent="0.25">
      <c r="A119" s="47" t="str">
        <f>MID(TABLE[[#This Row],[LOC]],4,3)</f>
        <v>CL2</v>
      </c>
      <c r="B119" s="13" t="s">
        <v>9041</v>
      </c>
      <c r="C119" s="91" t="str">
        <f>_xlfn.IFNA(IF(TABLE[[#This Row],[CODE]]="","",IF(TABLE[[#This Row],[CODE]]="...","",_xlfn.CONCAT("1A4070000000065000",RIGHT(TABLE[[#This Row],[CODE]],6)))),"")</f>
        <v/>
      </c>
      <c r="D119" s="91" t="str">
        <f t="array" ref="D119">_xlfn.IFNA(IF(SUM(COUNTIF(TABLE[[#This Row],[CODE]],{"*.*"})),LEFT(TABLE[[#This Row],[CODE]],7),_xlfn.CONCAT(LEFT(TABLE[[#This Row],[CODE]],4),RIGHT(TABLE[[#This Row],[CODE]],3))),"")</f>
        <v/>
      </c>
      <c r="E119" s="91" t="str">
        <f>IF(VLOOKUP(TABLE[[#This Row],[LOC]],ScanWorkbook[[Location]:[Clone Barcode]],2,FALSE)="...","",VLOOKUP(TABLE[[#This Row],[LOC]],ScanWorkbook[[Location]:[Clone Barcode]],2,FALSE))</f>
        <v/>
      </c>
      <c r="F119" s="21" t="str">
        <f ca="1">IF(TABLE[[#This Row],[METRC]]="","",TODAY())</f>
        <v/>
      </c>
      <c r="G119" s="6" t="str">
        <f>_xlfn.IFNA(IF(TABLE[[#This Row],[METRC]]="","",VLOOKUP(TABLE[[#This Row],[LOC]],ScanWorkbook[[Location]:[side]],3,FALSE)),"")</f>
        <v/>
      </c>
      <c r="H119" s="18" t="str">
        <f>_xlfn.IFNA(IF(TABLE[[#This Row],[METRC]]="...","",VLOOKUP(TABLE[[#This Row],[METRC]],METRC!A:C,3,FALSE)),"")</f>
        <v/>
      </c>
      <c r="I11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19" s="18" t="str">
        <f>_xlfn.IFNA(IF(TABLE[[#This Row],[METRC]]="...","",LEFT(VLOOKUP(TABLE[[#This Row],[METRC]],METRC!A:B,2,FALSE),4)),"")</f>
        <v/>
      </c>
      <c r="K119" s="18" t="str">
        <f>IF(TABLE[[#This Row],[METRC]]="","",IF(TABLE[[#This Row],[METRC]]="...","",IF(TABLE[[#This Row],[bounce strain]]=LEFT(TABLE[[#This Row],[PhenoAbbv]],4),"match","MISMATCH")))</f>
        <v/>
      </c>
      <c r="L119" s="18" t="str">
        <f ca="1">IF(TABLE[[#This Row],[Date]]="","",INDEX(nextcloneround[Clone Round],MATCH(TABLE[[#This Row],[Date]],nextcloneround[today],0)))</f>
        <v/>
      </c>
      <c r="M119" s="18" t="str">
        <f>_xlfn.IFNA(INDEX([2]!MOM[Generation],MATCH(TABLE[[#This Row],[METRC]],[2]!MOM[METRC 2],0)),"")</f>
        <v/>
      </c>
    </row>
    <row r="120" spans="1:13" x14ac:dyDescent="0.25">
      <c r="A120" s="47" t="str">
        <f>MID(TABLE[[#This Row],[LOC]],4,3)</f>
        <v>CL2</v>
      </c>
      <c r="B120" s="13" t="s">
        <v>9042</v>
      </c>
      <c r="C120" s="91" t="str">
        <f>_xlfn.IFNA(IF(TABLE[[#This Row],[CODE]]="","",IF(TABLE[[#This Row],[CODE]]="...","",_xlfn.CONCAT("1A4070000000065000",RIGHT(TABLE[[#This Row],[CODE]],6)))),"")</f>
        <v/>
      </c>
      <c r="D120" s="91" t="str">
        <f t="array" ref="D120">_xlfn.IFNA(IF(SUM(COUNTIF(TABLE[[#This Row],[CODE]],{"*.*"})),LEFT(TABLE[[#This Row],[CODE]],7),_xlfn.CONCAT(LEFT(TABLE[[#This Row],[CODE]],4),RIGHT(TABLE[[#This Row],[CODE]],3))),"")</f>
        <v/>
      </c>
      <c r="E120" s="91" t="str">
        <f>IF(VLOOKUP(TABLE[[#This Row],[LOC]],ScanWorkbook[[Location]:[Clone Barcode]],2,FALSE)="...","",VLOOKUP(TABLE[[#This Row],[LOC]],ScanWorkbook[[Location]:[Clone Barcode]],2,FALSE))</f>
        <v/>
      </c>
      <c r="F120" s="21" t="str">
        <f ca="1">IF(TABLE[[#This Row],[METRC]]="","",TODAY())</f>
        <v/>
      </c>
      <c r="G120" s="26" t="str">
        <f>_xlfn.IFNA(IF(TABLE[[#This Row],[METRC]]="","",VLOOKUP(TABLE[[#This Row],[LOC]],ScanWorkbook[[Location]:[side]],3,FALSE)),"")</f>
        <v/>
      </c>
      <c r="H120" s="18" t="str">
        <f>_xlfn.IFNA(IF(TABLE[[#This Row],[METRC]]="...","",VLOOKUP(TABLE[[#This Row],[METRC]],METRC!A:C,3,FALSE)),"")</f>
        <v/>
      </c>
      <c r="I12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20" s="18" t="str">
        <f>_xlfn.IFNA(IF(TABLE[[#This Row],[METRC]]="...","",LEFT(VLOOKUP(TABLE[[#This Row],[METRC]],METRC!A:B,2,FALSE),4)),"")</f>
        <v/>
      </c>
      <c r="K120" s="18" t="str">
        <f>IF(TABLE[[#This Row],[METRC]]="","",IF(TABLE[[#This Row],[METRC]]="...","",IF(TABLE[[#This Row],[bounce strain]]=LEFT(TABLE[[#This Row],[PhenoAbbv]],4),"match","MISMATCH")))</f>
        <v/>
      </c>
      <c r="L120" s="18" t="str">
        <f ca="1">IF(TABLE[[#This Row],[Date]]="","",INDEX(nextcloneround[Clone Round],MATCH(TABLE[[#This Row],[Date]],nextcloneround[today],0)))</f>
        <v/>
      </c>
      <c r="M120" s="18" t="str">
        <f>_xlfn.IFNA(INDEX([2]!MOM[Generation],MATCH(TABLE[[#This Row],[METRC]],[2]!MOM[METRC 2],0)),"")</f>
        <v/>
      </c>
    </row>
    <row r="121" spans="1:13" x14ac:dyDescent="0.25">
      <c r="A121" s="47" t="str">
        <f>MID(TABLE[[#This Row],[LOC]],4,3)</f>
        <v>CL2</v>
      </c>
      <c r="B121" s="13" t="s">
        <v>8413</v>
      </c>
      <c r="C121" s="91" t="str">
        <f>_xlfn.IFNA(IF(TABLE[[#This Row],[CODE]]="","",IF(TABLE[[#This Row],[CODE]]="...","",_xlfn.CONCAT("1A4070000000065000",RIGHT(TABLE[[#This Row],[CODE]],6)))),"")</f>
        <v>1A4070000000065000084551</v>
      </c>
      <c r="D121" s="91" t="str">
        <f t="array" ref="D121">_xlfn.IFNA(IF(SUM(COUNTIF(TABLE[[#This Row],[CODE]],{"*.*"})),LEFT(TABLE[[#This Row],[CODE]],7),_xlfn.CONCAT(LEFT(TABLE[[#This Row],[CODE]],4),RIGHT(TABLE[[#This Row],[CODE]],3))),"")</f>
        <v>KOKO011</v>
      </c>
      <c r="E121" s="91" t="str">
        <f>IF(VLOOKUP(TABLE[[#This Row],[LOC]],ScanWorkbook[[Location]:[Clone Barcode]],2,FALSE)="...","",VLOOKUP(TABLE[[#This Row],[LOC]],ScanWorkbook[[Location]:[Clone Barcode]],2,FALSE))</f>
        <v>KOKO011.084551</v>
      </c>
      <c r="F121" s="21">
        <f ca="1">IF(TABLE[[#This Row],[METRC]]="","",TODAY())</f>
        <v>44179</v>
      </c>
      <c r="G121" s="6" t="str">
        <f>_xlfn.IFNA(IF(TABLE[[#This Row],[METRC]]="","",VLOOKUP(TABLE[[#This Row],[LOC]],ScanWorkbook[[Location]:[side]],3,FALSE)),"")</f>
        <v>2. north MOTHER</v>
      </c>
      <c r="H121" s="18" t="str">
        <f>_xlfn.IFNA(IF(TABLE[[#This Row],[METRC]]="...","",VLOOKUP(TABLE[[#This Row],[METRC]],METRC!A:C,3,FALSE)),"")</f>
        <v>MOTHER</v>
      </c>
      <c r="I12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21" s="18" t="str">
        <f>_xlfn.IFNA(IF(TABLE[[#This Row],[METRC]]="...","",LEFT(VLOOKUP(TABLE[[#This Row],[METRC]],METRC!A:B,2,FALSE),4)),"")</f>
        <v>KOKO</v>
      </c>
      <c r="K121" s="24" t="str">
        <f>IF(TABLE[[#This Row],[METRC]]="","",IF(TABLE[[#This Row],[METRC]]="...","",IF(TABLE[[#This Row],[bounce strain]]=LEFT(TABLE[[#This Row],[PhenoAbbv]],4),"match","MISMATCH")))</f>
        <v>match</v>
      </c>
      <c r="L121" s="18" t="str">
        <f ca="1">IF(TABLE[[#This Row],[Date]]="","",INDEX(nextcloneround[Clone Round],MATCH(TABLE[[#This Row],[Date]],nextcloneround[today],0)))</f>
        <v>C39</v>
      </c>
      <c r="M121" s="18" t="str">
        <f>_xlfn.IFNA(INDEX([2]!MOM[Generation],MATCH(TABLE[[#This Row],[METRC]],[2]!MOM[METRC 2],0)),"")</f>
        <v>C31</v>
      </c>
    </row>
    <row r="122" spans="1:13" x14ac:dyDescent="0.25">
      <c r="A122" s="47" t="str">
        <f>MID(TABLE[[#This Row],[LOC]],4,3)</f>
        <v>DL2</v>
      </c>
      <c r="B122" s="91" t="s">
        <v>8424</v>
      </c>
      <c r="C122" s="18" t="str">
        <f>_xlfn.IFNA(IF(TABLE[[#This Row],[CODE]]="","",IF(TABLE[[#This Row],[CODE]]="...","",_xlfn.CONCAT("1A4070000000065000",RIGHT(TABLE[[#This Row],[CODE]],6)))),"")</f>
        <v>1A4070000000065000085989</v>
      </c>
      <c r="D122" s="18" t="str">
        <f t="array" ref="D122">_xlfn.IFNA(IF(SUM(COUNTIF(TABLE[[#This Row],[CODE]],{"*.*"})),LEFT(TABLE[[#This Row],[CODE]],7),_xlfn.CONCAT(LEFT(TABLE[[#This Row],[CODE]],4),RIGHT(TABLE[[#This Row],[CODE]],3))),"")</f>
        <v>GFSD189</v>
      </c>
      <c r="E122" s="18" t="str">
        <f>IF(VLOOKUP(TABLE[[#This Row],[LOC]],ScanWorkbook[[Location]:[Clone Barcode]],2,FALSE)="...","",VLOOKUP(TABLE[[#This Row],[LOC]],ScanWorkbook[[Location]:[Clone Barcode]],2,FALSE))</f>
        <v>GFSD189.085989</v>
      </c>
      <c r="F122" s="21">
        <f ca="1">IF(TABLE[[#This Row],[METRC]]="","",TODAY())</f>
        <v>44179</v>
      </c>
      <c r="G122" s="80" t="str">
        <f>_xlfn.IFNA(IF(TABLE[[#This Row],[METRC]]="","",VLOOKUP(TABLE[[#This Row],[LOC]],ScanWorkbook[[Location]:[side]],3,FALSE)),"")</f>
        <v>2. north MOTHER</v>
      </c>
      <c r="H122" s="18" t="str">
        <f>_xlfn.IFNA(IF(TABLE[[#This Row],[METRC]]="...","",VLOOKUP(TABLE[[#This Row],[METRC]],METRC!A:C,3,FALSE)),"")</f>
        <v>MOTHER</v>
      </c>
      <c r="I12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22" s="18" t="str">
        <f>_xlfn.IFNA(IF(TABLE[[#This Row],[METRC]]="...","",LEFT(VLOOKUP(TABLE[[#This Row],[METRC]],METRC!A:B,2,FALSE),4)),"")</f>
        <v>GFSD</v>
      </c>
      <c r="K122" s="24" t="str">
        <f>IF(TABLE[[#This Row],[METRC]]="","",IF(TABLE[[#This Row],[METRC]]="...","",IF(TABLE[[#This Row],[bounce strain]]=LEFT(TABLE[[#This Row],[PhenoAbbv]],4),"match","MISMATCH")))</f>
        <v>match</v>
      </c>
      <c r="L122" s="18" t="str">
        <f ca="1">IF(TABLE[[#This Row],[Date]]="","",INDEX(nextcloneround[Clone Round],MATCH(TABLE[[#This Row],[Date]],nextcloneround[today],0)))</f>
        <v>C39</v>
      </c>
      <c r="M122" s="18" t="str">
        <f>_xlfn.IFNA(INDEX([2]!MOM[Generation],MATCH(TABLE[[#This Row],[METRC]],[2]!MOM[METRC 2],0)),"")</f>
        <v>C32</v>
      </c>
    </row>
    <row r="123" spans="1:13" x14ac:dyDescent="0.25">
      <c r="A123" s="47" t="str">
        <f>MID(TABLE[[#This Row],[LOC]],4,3)</f>
        <v>DL2</v>
      </c>
      <c r="B123" s="91" t="s">
        <v>8425</v>
      </c>
      <c r="C123" s="18" t="str">
        <f>_xlfn.IFNA(IF(TABLE[[#This Row],[CODE]]="","",IF(TABLE[[#This Row],[CODE]]="...","",_xlfn.CONCAT("1A4070000000065000",RIGHT(TABLE[[#This Row],[CODE]],6)))),"")</f>
        <v>1A4070000000065000084607</v>
      </c>
      <c r="D123" s="18" t="str">
        <f t="array" ref="D123">_xlfn.IFNA(IF(SUM(COUNTIF(TABLE[[#This Row],[CODE]],{"*.*"})),LEFT(TABLE[[#This Row],[CODE]],7),_xlfn.CONCAT(LEFT(TABLE[[#This Row],[CODE]],4),RIGHT(TABLE[[#This Row],[CODE]],3))),"")</f>
        <v>DURP006</v>
      </c>
      <c r="E123" s="18" t="str">
        <f>IF(VLOOKUP(TABLE[[#This Row],[LOC]],ScanWorkbook[[Location]:[Clone Barcode]],2,FALSE)="...","",VLOOKUP(TABLE[[#This Row],[LOC]],ScanWorkbook[[Location]:[Clone Barcode]],2,FALSE))</f>
        <v>DURP006.084607</v>
      </c>
      <c r="F123" s="21">
        <f ca="1">IF(TABLE[[#This Row],[METRC]]="","",TODAY())</f>
        <v>44179</v>
      </c>
      <c r="G123" s="80" t="str">
        <f>_xlfn.IFNA(IF(TABLE[[#This Row],[METRC]]="","",VLOOKUP(TABLE[[#This Row],[LOC]],ScanWorkbook[[Location]:[side]],3,FALSE)),"")</f>
        <v>2. north MOTHER</v>
      </c>
      <c r="H123" s="18" t="str">
        <f>_xlfn.IFNA(IF(TABLE[[#This Row],[METRC]]="...","",VLOOKUP(TABLE[[#This Row],[METRC]],METRC!A:C,3,FALSE)),"")</f>
        <v>MOTHER</v>
      </c>
      <c r="I12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23" s="18" t="str">
        <f>_xlfn.IFNA(IF(TABLE[[#This Row],[METRC]]="...","",LEFT(VLOOKUP(TABLE[[#This Row],[METRC]],METRC!A:B,2,FALSE),4)),"")</f>
        <v>DURP</v>
      </c>
      <c r="K123" s="24" t="str">
        <f>IF(TABLE[[#This Row],[METRC]]="","",IF(TABLE[[#This Row],[METRC]]="...","",IF(TABLE[[#This Row],[bounce strain]]=LEFT(TABLE[[#This Row],[PhenoAbbv]],4),"match","MISMATCH")))</f>
        <v>match</v>
      </c>
      <c r="L123" s="18" t="str">
        <f ca="1">IF(TABLE[[#This Row],[Date]]="","",INDEX(nextcloneround[Clone Round],MATCH(TABLE[[#This Row],[Date]],nextcloneround[today],0)))</f>
        <v>C39</v>
      </c>
      <c r="M123" s="18" t="str">
        <f>_xlfn.IFNA(INDEX([2]!MOM[Generation],MATCH(TABLE[[#This Row],[METRC]],[2]!MOM[METRC 2],0)),"")</f>
        <v>C31</v>
      </c>
    </row>
    <row r="124" spans="1:13" x14ac:dyDescent="0.25">
      <c r="A124" s="47" t="str">
        <f>MID(TABLE[[#This Row],[LOC]],4,3)</f>
        <v>DL2</v>
      </c>
      <c r="B124" s="91" t="s">
        <v>8426</v>
      </c>
      <c r="C124" s="18" t="str">
        <f>_xlfn.IFNA(IF(TABLE[[#This Row],[CODE]]="","",IF(TABLE[[#This Row],[CODE]]="...","",_xlfn.CONCAT("1A4070000000065000",RIGHT(TABLE[[#This Row],[CODE]],6)))),"")</f>
        <v>1A4070000000065000082645</v>
      </c>
      <c r="D124" s="18" t="str">
        <f t="array" ref="D124">_xlfn.IFNA(IF(SUM(COUNTIF(TABLE[[#This Row],[CODE]],{"*.*"})),LEFT(TABLE[[#This Row],[CODE]],7),_xlfn.CONCAT(LEFT(TABLE[[#This Row],[CODE]],4),RIGHT(TABLE[[#This Row],[CODE]],3))),"")</f>
        <v>KING002</v>
      </c>
      <c r="E124" s="18" t="str">
        <f>IF(VLOOKUP(TABLE[[#This Row],[LOC]],ScanWorkbook[[Location]:[Clone Barcode]],2,FALSE)="...","",VLOOKUP(TABLE[[#This Row],[LOC]],ScanWorkbook[[Location]:[Clone Barcode]],2,FALSE))</f>
        <v>KING002.082645</v>
      </c>
      <c r="F124" s="21">
        <f ca="1">IF(TABLE[[#This Row],[METRC]]="","",TODAY())</f>
        <v>44179</v>
      </c>
      <c r="G124" s="80" t="str">
        <f>_xlfn.IFNA(IF(TABLE[[#This Row],[METRC]]="","",VLOOKUP(TABLE[[#This Row],[LOC]],ScanWorkbook[[Location]:[side]],3,FALSE)),"")</f>
        <v>2. north MOTHER</v>
      </c>
      <c r="H124" s="18" t="str">
        <f>_xlfn.IFNA(IF(TABLE[[#This Row],[METRC]]="...","",VLOOKUP(TABLE[[#This Row],[METRC]],METRC!A:C,3,FALSE)),"")</f>
        <v>MOTHER</v>
      </c>
      <c r="I12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24" s="18" t="str">
        <f>_xlfn.IFNA(IF(TABLE[[#This Row],[METRC]]="...","",LEFT(VLOOKUP(TABLE[[#This Row],[METRC]],METRC!A:B,2,FALSE),4)),"")</f>
        <v>KING</v>
      </c>
      <c r="K124" s="24" t="str">
        <f>IF(TABLE[[#This Row],[METRC]]="","",IF(TABLE[[#This Row],[METRC]]="...","",IF(TABLE[[#This Row],[bounce strain]]=LEFT(TABLE[[#This Row],[PhenoAbbv]],4),"match","MISMATCH")))</f>
        <v>match</v>
      </c>
      <c r="L124" s="18" t="str">
        <f ca="1">IF(TABLE[[#This Row],[Date]]="","",INDEX(nextcloneround[Clone Round],MATCH(TABLE[[#This Row],[Date]],nextcloneround[today],0)))</f>
        <v>C39</v>
      </c>
      <c r="M124" s="18" t="str">
        <f>_xlfn.IFNA(INDEX([2]!MOM[Generation],MATCH(TABLE[[#This Row],[METRC]],[2]!MOM[METRC 2],0)),"")</f>
        <v>C31</v>
      </c>
    </row>
    <row r="125" spans="1:13" x14ac:dyDescent="0.25">
      <c r="A125" s="47" t="str">
        <f>MID(TABLE[[#This Row],[LOC]],4,3)</f>
        <v>DL2</v>
      </c>
      <c r="B125" s="91" t="s">
        <v>8427</v>
      </c>
      <c r="C125" s="18" t="str">
        <f>_xlfn.IFNA(IF(TABLE[[#This Row],[CODE]]="","",IF(TABLE[[#This Row],[CODE]]="...","",_xlfn.CONCAT("1A4070000000065000",RIGHT(TABLE[[#This Row],[CODE]],6)))),"")</f>
        <v>1A4070000000065000087322</v>
      </c>
      <c r="D125" s="18" t="str">
        <f t="array" ref="D125">_xlfn.IFNA(IF(SUM(COUNTIF(TABLE[[#This Row],[CODE]],{"*.*"})),LEFT(TABLE[[#This Row],[CODE]],7),_xlfn.CONCAT(LEFT(TABLE[[#This Row],[CODE]],4),RIGHT(TABLE[[#This Row],[CODE]],3))),"")</f>
        <v>RAIN005</v>
      </c>
      <c r="E125" s="18" t="str">
        <f>IF(VLOOKUP(TABLE[[#This Row],[LOC]],ScanWorkbook[[Location]:[Clone Barcode]],2,FALSE)="...","",VLOOKUP(TABLE[[#This Row],[LOC]],ScanWorkbook[[Location]:[Clone Barcode]],2,FALSE))</f>
        <v>RAIN005.087322</v>
      </c>
      <c r="F125" s="21">
        <f ca="1">IF(TABLE[[#This Row],[METRC]]="","",TODAY())</f>
        <v>44179</v>
      </c>
      <c r="G125" s="80" t="str">
        <f>_xlfn.IFNA(IF(TABLE[[#This Row],[METRC]]="","",VLOOKUP(TABLE[[#This Row],[LOC]],ScanWorkbook[[Location]:[side]],3,FALSE)),"")</f>
        <v>2. north MOTHER</v>
      </c>
      <c r="H125" s="18" t="str">
        <f>_xlfn.IFNA(IF(TABLE[[#This Row],[METRC]]="...","",VLOOKUP(TABLE[[#This Row],[METRC]],METRC!A:C,3,FALSE)),"")</f>
        <v>MOTHER</v>
      </c>
      <c r="I12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25" s="18" t="str">
        <f>_xlfn.IFNA(IF(TABLE[[#This Row],[METRC]]="...","",LEFT(VLOOKUP(TABLE[[#This Row],[METRC]],METRC!A:B,2,FALSE),4)),"")</f>
        <v>RAIN</v>
      </c>
      <c r="K125" s="24" t="str">
        <f>IF(TABLE[[#This Row],[METRC]]="","",IF(TABLE[[#This Row],[METRC]]="...","",IF(TABLE[[#This Row],[bounce strain]]=LEFT(TABLE[[#This Row],[PhenoAbbv]],4),"match","MISMATCH")))</f>
        <v>match</v>
      </c>
      <c r="L125" s="18" t="str">
        <f ca="1">IF(TABLE[[#This Row],[Date]]="","",INDEX(nextcloneround[Clone Round],MATCH(TABLE[[#This Row],[Date]],nextcloneround[today],0)))</f>
        <v>C39</v>
      </c>
      <c r="M125" s="18" t="str">
        <f>_xlfn.IFNA(INDEX([2]!MOM[Generation],MATCH(TABLE[[#This Row],[METRC]],[2]!MOM[METRC 2],0)),"")</f>
        <v>C32</v>
      </c>
    </row>
    <row r="126" spans="1:13" x14ac:dyDescent="0.25">
      <c r="A126" s="47" t="str">
        <f>MID(TABLE[[#This Row],[LOC]],4,3)</f>
        <v>DL2</v>
      </c>
      <c r="B126" s="91" t="s">
        <v>8428</v>
      </c>
      <c r="C126" s="18" t="str">
        <f>_xlfn.IFNA(IF(TABLE[[#This Row],[CODE]]="","",IF(TABLE[[#This Row],[CODE]]="...","",_xlfn.CONCAT("1A4070000000065000",RIGHT(TABLE[[#This Row],[CODE]],6)))),"")</f>
        <v/>
      </c>
      <c r="D126" s="18" t="str">
        <f t="array" ref="D126">_xlfn.IFNA(IF(SUM(COUNTIF(TABLE[[#This Row],[CODE]],{"*.*"})),LEFT(TABLE[[#This Row],[CODE]],7),_xlfn.CONCAT(LEFT(TABLE[[#This Row],[CODE]],4),RIGHT(TABLE[[#This Row],[CODE]],3))),"")</f>
        <v/>
      </c>
      <c r="E126" s="18" t="str">
        <f>IF(VLOOKUP(TABLE[[#This Row],[LOC]],ScanWorkbook[[Location]:[Clone Barcode]],2,FALSE)="...","",VLOOKUP(TABLE[[#This Row],[LOC]],ScanWorkbook[[Location]:[Clone Barcode]],2,FALSE))</f>
        <v/>
      </c>
      <c r="F126" s="21" t="str">
        <f ca="1">IF(TABLE[[#This Row],[METRC]]="","",TODAY())</f>
        <v/>
      </c>
      <c r="G126" s="80" t="str">
        <f>_xlfn.IFNA(IF(TABLE[[#This Row],[METRC]]="","",VLOOKUP(TABLE[[#This Row],[LOC]],ScanWorkbook[[Location]:[side]],3,FALSE)),"")</f>
        <v/>
      </c>
      <c r="H126" s="18" t="str">
        <f>_xlfn.IFNA(IF(TABLE[[#This Row],[METRC]]="...","",VLOOKUP(TABLE[[#This Row],[METRC]],METRC!A:C,3,FALSE)),"")</f>
        <v/>
      </c>
      <c r="I12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26" s="18" t="str">
        <f>_xlfn.IFNA(IF(TABLE[[#This Row],[METRC]]="...","",LEFT(VLOOKUP(TABLE[[#This Row],[METRC]],METRC!A:B,2,FALSE),4)),"")</f>
        <v/>
      </c>
      <c r="K126" s="24" t="str">
        <f>IF(TABLE[[#This Row],[METRC]]="","",IF(TABLE[[#This Row],[METRC]]="...","",IF(TABLE[[#This Row],[bounce strain]]=LEFT(TABLE[[#This Row],[PhenoAbbv]],4),"match","MISMATCH")))</f>
        <v/>
      </c>
      <c r="L126" s="18" t="str">
        <f ca="1">IF(TABLE[[#This Row],[Date]]="","",INDEX(nextcloneround[Clone Round],MATCH(TABLE[[#This Row],[Date]],nextcloneround[today],0)))</f>
        <v/>
      </c>
      <c r="M126" s="18" t="str">
        <f>_xlfn.IFNA(INDEX([2]!MOM[Generation],MATCH(TABLE[[#This Row],[METRC]],[2]!MOM[METRC 2],0)),"")</f>
        <v/>
      </c>
    </row>
    <row r="127" spans="1:13" x14ac:dyDescent="0.25">
      <c r="A127" s="47" t="str">
        <f>MID(TABLE[[#This Row],[LOC]],4,3)</f>
        <v>DL2</v>
      </c>
      <c r="B127" s="91" t="s">
        <v>8429</v>
      </c>
      <c r="C127" s="18" t="str">
        <f>_xlfn.IFNA(IF(TABLE[[#This Row],[CODE]]="","",IF(TABLE[[#This Row],[CODE]]="...","",_xlfn.CONCAT("1A4070000000065000",RIGHT(TABLE[[#This Row],[CODE]],6)))),"")</f>
        <v>1A4070000000065000083129</v>
      </c>
      <c r="D127" s="18" t="str">
        <f t="array" ref="D127">_xlfn.IFNA(IF(SUM(COUNTIF(TABLE[[#This Row],[CODE]],{"*.*"})),LEFT(TABLE[[#This Row],[CODE]],7),_xlfn.CONCAT(LEFT(TABLE[[#This Row],[CODE]],4),RIGHT(TABLE[[#This Row],[CODE]],3))),"")</f>
        <v>SUNL006</v>
      </c>
      <c r="E127" s="18" t="str">
        <f>IF(VLOOKUP(TABLE[[#This Row],[LOC]],ScanWorkbook[[Location]:[Clone Barcode]],2,FALSE)="...","",VLOOKUP(TABLE[[#This Row],[LOC]],ScanWorkbook[[Location]:[Clone Barcode]],2,FALSE))</f>
        <v>SUNL006.083129</v>
      </c>
      <c r="F127" s="21">
        <f ca="1">IF(TABLE[[#This Row],[METRC]]="","",TODAY())</f>
        <v>44179</v>
      </c>
      <c r="G127" s="80" t="str">
        <f>_xlfn.IFNA(IF(TABLE[[#This Row],[METRC]]="","",VLOOKUP(TABLE[[#This Row],[LOC]],ScanWorkbook[[Location]:[side]],3,FALSE)),"")</f>
        <v>2. north MOTHER</v>
      </c>
      <c r="H127" s="18" t="str">
        <f>_xlfn.IFNA(IF(TABLE[[#This Row],[METRC]]="...","",VLOOKUP(TABLE[[#This Row],[METRC]],METRC!A:C,3,FALSE)),"")</f>
        <v>MOTHER</v>
      </c>
      <c r="I12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27" s="18" t="str">
        <f>_xlfn.IFNA(IF(TABLE[[#This Row],[METRC]]="...","",LEFT(VLOOKUP(TABLE[[#This Row],[METRC]],METRC!A:B,2,FALSE),4)),"")</f>
        <v>SUNL</v>
      </c>
      <c r="K127" s="24" t="str">
        <f>IF(TABLE[[#This Row],[METRC]]="","",IF(TABLE[[#This Row],[METRC]]="...","",IF(TABLE[[#This Row],[bounce strain]]=LEFT(TABLE[[#This Row],[PhenoAbbv]],4),"match","MISMATCH")))</f>
        <v>match</v>
      </c>
      <c r="L127" s="18" t="str">
        <f ca="1">IF(TABLE[[#This Row],[Date]]="","",INDEX(nextcloneround[Clone Round],MATCH(TABLE[[#This Row],[Date]],nextcloneround[today],0)))</f>
        <v>C39</v>
      </c>
      <c r="M127" s="18" t="str">
        <f>_xlfn.IFNA(INDEX([2]!MOM[Generation],MATCH(TABLE[[#This Row],[METRC]],[2]!MOM[METRC 2],0)),"")</f>
        <v>C31</v>
      </c>
    </row>
    <row r="128" spans="1:13" x14ac:dyDescent="0.25">
      <c r="A128" s="47" t="str">
        <f>MID(TABLE[[#This Row],[LOC]],4,3)</f>
        <v>DL2</v>
      </c>
      <c r="B128" s="91" t="s">
        <v>8430</v>
      </c>
      <c r="C128" s="18" t="str">
        <f>_xlfn.IFNA(IF(TABLE[[#This Row],[CODE]]="","",IF(TABLE[[#This Row],[CODE]]="...","",_xlfn.CONCAT("1A4070000000065000",RIGHT(TABLE[[#This Row],[CODE]],6)))),"")</f>
        <v>1A4070000000065000089838</v>
      </c>
      <c r="D128" s="18" t="str">
        <f t="array" ref="D128">_xlfn.IFNA(IF(SUM(COUNTIF(TABLE[[#This Row],[CODE]],{"*.*"})),LEFT(TABLE[[#This Row],[CODE]],7),_xlfn.CONCAT(LEFT(TABLE[[#This Row],[CODE]],4),RIGHT(TABLE[[#This Row],[CODE]],3))),"")</f>
        <v>PINE001</v>
      </c>
      <c r="E128" s="18" t="str">
        <f>IF(VLOOKUP(TABLE[[#This Row],[LOC]],ScanWorkbook[[Location]:[Clone Barcode]],2,FALSE)="...","",VLOOKUP(TABLE[[#This Row],[LOC]],ScanWorkbook[[Location]:[Clone Barcode]],2,FALSE))</f>
        <v>PINE001.089838</v>
      </c>
      <c r="F128" s="21">
        <f ca="1">IF(TABLE[[#This Row],[METRC]]="","",TODAY())</f>
        <v>44179</v>
      </c>
      <c r="G128" s="80" t="str">
        <f>_xlfn.IFNA(IF(TABLE[[#This Row],[METRC]]="","",VLOOKUP(TABLE[[#This Row],[LOC]],ScanWorkbook[[Location]:[side]],3,FALSE)),"")</f>
        <v>2. north MOTHER</v>
      </c>
      <c r="H128" s="18" t="str">
        <f>_xlfn.IFNA(IF(TABLE[[#This Row],[METRC]]="...","",VLOOKUP(TABLE[[#This Row],[METRC]],METRC!A:C,3,FALSE)),"")</f>
        <v>MOTHER</v>
      </c>
      <c r="I12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28" s="18" t="str">
        <f>_xlfn.IFNA(IF(TABLE[[#This Row],[METRC]]="...","",LEFT(VLOOKUP(TABLE[[#This Row],[METRC]],METRC!A:B,2,FALSE),4)),"")</f>
        <v>PINE</v>
      </c>
      <c r="K128" s="24" t="str">
        <f>IF(TABLE[[#This Row],[METRC]]="","",IF(TABLE[[#This Row],[METRC]]="...","",IF(TABLE[[#This Row],[bounce strain]]=LEFT(TABLE[[#This Row],[PhenoAbbv]],4),"match","MISMATCH")))</f>
        <v>match</v>
      </c>
      <c r="L128" s="18" t="str">
        <f ca="1">IF(TABLE[[#This Row],[Date]]="","",INDEX(nextcloneround[Clone Round],MATCH(TABLE[[#This Row],[Date]],nextcloneround[today],0)))</f>
        <v>C39</v>
      </c>
      <c r="M128" s="18" t="str">
        <f>_xlfn.IFNA(INDEX([2]!MOM[Generation],MATCH(TABLE[[#This Row],[METRC]],[2]!MOM[METRC 2],0)),"")</f>
        <v>C33</v>
      </c>
    </row>
    <row r="129" spans="1:13" x14ac:dyDescent="0.25">
      <c r="A129" s="47" t="str">
        <f>MID(TABLE[[#This Row],[LOC]],4,3)</f>
        <v>DL2</v>
      </c>
      <c r="B129" s="91" t="s">
        <v>8431</v>
      </c>
      <c r="C129" s="18" t="str">
        <f>_xlfn.IFNA(IF(TABLE[[#This Row],[CODE]]="","",IF(TABLE[[#This Row],[CODE]]="...","",_xlfn.CONCAT("1A4070000000065000",RIGHT(TABLE[[#This Row],[CODE]],6)))),"")</f>
        <v>1A4070000000065000085728</v>
      </c>
      <c r="D129" s="18" t="str">
        <f t="array" ref="D129">_xlfn.IFNA(IF(SUM(COUNTIF(TABLE[[#This Row],[CODE]],{"*.*"})),LEFT(TABLE[[#This Row],[CODE]],7),_xlfn.CONCAT(LEFT(TABLE[[#This Row],[CODE]],4),RIGHT(TABLE[[#This Row],[CODE]],3))),"")</f>
        <v>SOUR011</v>
      </c>
      <c r="E129" s="18" t="str">
        <f>IF(VLOOKUP(TABLE[[#This Row],[LOC]],ScanWorkbook[[Location]:[Clone Barcode]],2,FALSE)="...","",VLOOKUP(TABLE[[#This Row],[LOC]],ScanWorkbook[[Location]:[Clone Barcode]],2,FALSE))</f>
        <v>SOUR011.085728</v>
      </c>
      <c r="F129" s="21">
        <f ca="1">IF(TABLE[[#This Row],[METRC]]="","",TODAY())</f>
        <v>44179</v>
      </c>
      <c r="G129" s="80" t="str">
        <f>_xlfn.IFNA(IF(TABLE[[#This Row],[METRC]]="","",VLOOKUP(TABLE[[#This Row],[LOC]],ScanWorkbook[[Location]:[side]],3,FALSE)),"")</f>
        <v>2. north MOTHER</v>
      </c>
      <c r="H129" s="18" t="str">
        <f>_xlfn.IFNA(IF(TABLE[[#This Row],[METRC]]="...","",VLOOKUP(TABLE[[#This Row],[METRC]],METRC!A:C,3,FALSE)),"")</f>
        <v>MOTHER</v>
      </c>
      <c r="I12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29" s="18" t="str">
        <f>_xlfn.IFNA(IF(TABLE[[#This Row],[METRC]]="...","",LEFT(VLOOKUP(TABLE[[#This Row],[METRC]],METRC!A:B,2,FALSE),4)),"")</f>
        <v>SOUR</v>
      </c>
      <c r="K129" s="24" t="str">
        <f>IF(TABLE[[#This Row],[METRC]]="","",IF(TABLE[[#This Row],[METRC]]="...","",IF(TABLE[[#This Row],[bounce strain]]=LEFT(TABLE[[#This Row],[PhenoAbbv]],4),"match","MISMATCH")))</f>
        <v>match</v>
      </c>
      <c r="L129" s="18" t="str">
        <f ca="1">IF(TABLE[[#This Row],[Date]]="","",INDEX(nextcloneround[Clone Round],MATCH(TABLE[[#This Row],[Date]],nextcloneround[today],0)))</f>
        <v>C39</v>
      </c>
      <c r="M129" s="18" t="str">
        <f>_xlfn.IFNA(INDEX([2]!MOM[Generation],MATCH(TABLE[[#This Row],[METRC]],[2]!MOM[METRC 2],0)),"")</f>
        <v>C32</v>
      </c>
    </row>
    <row r="130" spans="1:13" x14ac:dyDescent="0.25">
      <c r="A130" s="47" t="str">
        <f>MID(TABLE[[#This Row],[LOC]],4,3)</f>
        <v>DL2</v>
      </c>
      <c r="B130" s="91" t="s">
        <v>8432</v>
      </c>
      <c r="C130" s="18" t="str">
        <f>_xlfn.IFNA(IF(TABLE[[#This Row],[CODE]]="","",IF(TABLE[[#This Row],[CODE]]="...","",_xlfn.CONCAT("1A4070000000065000",RIGHT(TABLE[[#This Row],[CODE]],6)))),"")</f>
        <v>1A4070000000065000085294</v>
      </c>
      <c r="D130" s="18" t="str">
        <f t="array" ref="D130">_xlfn.IFNA(IF(SUM(COUNTIF(TABLE[[#This Row],[CODE]],{"*.*"})),LEFT(TABLE[[#This Row],[CODE]],7),_xlfn.CONCAT(LEFT(TABLE[[#This Row],[CODE]],4),RIGHT(TABLE[[#This Row],[CODE]],3))),"")</f>
        <v>NYFL014</v>
      </c>
      <c r="E130" s="18" t="str">
        <f>IF(VLOOKUP(TABLE[[#This Row],[LOC]],ScanWorkbook[[Location]:[Clone Barcode]],2,FALSE)="...","",VLOOKUP(TABLE[[#This Row],[LOC]],ScanWorkbook[[Location]:[Clone Barcode]],2,FALSE))</f>
        <v>NYFL014.085294</v>
      </c>
      <c r="F130" s="21">
        <f ca="1">IF(TABLE[[#This Row],[METRC]]="","",TODAY())</f>
        <v>44179</v>
      </c>
      <c r="G130" s="80" t="str">
        <f>_xlfn.IFNA(IF(TABLE[[#This Row],[METRC]]="","",VLOOKUP(TABLE[[#This Row],[LOC]],ScanWorkbook[[Location]:[side]],3,FALSE)),"")</f>
        <v>2. north MOTHER</v>
      </c>
      <c r="H130" s="18" t="str">
        <f>_xlfn.IFNA(IF(TABLE[[#This Row],[METRC]]="...","",VLOOKUP(TABLE[[#This Row],[METRC]],METRC!A:C,3,FALSE)),"")</f>
        <v>MOTHER</v>
      </c>
      <c r="I13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30" s="18" t="str">
        <f>_xlfn.IFNA(IF(TABLE[[#This Row],[METRC]]="...","",LEFT(VLOOKUP(TABLE[[#This Row],[METRC]],METRC!A:B,2,FALSE),4)),"")</f>
        <v>NYFL</v>
      </c>
      <c r="K130" s="24" t="str">
        <f>IF(TABLE[[#This Row],[METRC]]="","",IF(TABLE[[#This Row],[METRC]]="...","",IF(TABLE[[#This Row],[bounce strain]]=LEFT(TABLE[[#This Row],[PhenoAbbv]],4),"match","MISMATCH")))</f>
        <v>match</v>
      </c>
      <c r="L130" s="18" t="str">
        <f ca="1">IF(TABLE[[#This Row],[Date]]="","",INDEX(nextcloneround[Clone Round],MATCH(TABLE[[#This Row],[Date]],nextcloneround[today],0)))</f>
        <v>C39</v>
      </c>
      <c r="M130" s="18" t="str">
        <f>_xlfn.IFNA(INDEX([2]!MOM[Generation],MATCH(TABLE[[#This Row],[METRC]],[2]!MOM[METRC 2],0)),"")</f>
        <v>C32</v>
      </c>
    </row>
    <row r="131" spans="1:13" x14ac:dyDescent="0.25">
      <c r="A131" s="47" t="str">
        <f>MID(TABLE[[#This Row],[LOC]],4,3)</f>
        <v>DL2</v>
      </c>
      <c r="B131" s="91" t="s">
        <v>8433</v>
      </c>
      <c r="C131" s="18" t="str">
        <f>_xlfn.IFNA(IF(TABLE[[#This Row],[CODE]]="","",IF(TABLE[[#This Row],[CODE]]="...","",_xlfn.CONCAT("1A4070000000065000",RIGHT(TABLE[[#This Row],[CODE]],6)))),"")</f>
        <v/>
      </c>
      <c r="D131" s="18" t="str">
        <f t="array" ref="D131">_xlfn.IFNA(IF(SUM(COUNTIF(TABLE[[#This Row],[CODE]],{"*.*"})),LEFT(TABLE[[#This Row],[CODE]],7),_xlfn.CONCAT(LEFT(TABLE[[#This Row],[CODE]],4),RIGHT(TABLE[[#This Row],[CODE]],3))),"")</f>
        <v/>
      </c>
      <c r="E131" s="18" t="str">
        <f>IF(VLOOKUP(TABLE[[#This Row],[LOC]],ScanWorkbook[[Location]:[Clone Barcode]],2,FALSE)="...","",VLOOKUP(TABLE[[#This Row],[LOC]],ScanWorkbook[[Location]:[Clone Barcode]],2,FALSE))</f>
        <v/>
      </c>
      <c r="F131" s="21" t="str">
        <f ca="1">IF(TABLE[[#This Row],[METRC]]="","",TODAY())</f>
        <v/>
      </c>
      <c r="G131" s="80" t="str">
        <f>_xlfn.IFNA(IF(TABLE[[#This Row],[METRC]]="","",VLOOKUP(TABLE[[#This Row],[LOC]],ScanWorkbook[[Location]:[side]],3,FALSE)),"")</f>
        <v/>
      </c>
      <c r="H131" s="18" t="str">
        <f>_xlfn.IFNA(IF(TABLE[[#This Row],[METRC]]="...","",VLOOKUP(TABLE[[#This Row],[METRC]],METRC!A:C,3,FALSE)),"")</f>
        <v/>
      </c>
      <c r="I13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31" s="18" t="str">
        <f>_xlfn.IFNA(IF(TABLE[[#This Row],[METRC]]="...","",LEFT(VLOOKUP(TABLE[[#This Row],[METRC]],METRC!A:B,2,FALSE),4)),"")</f>
        <v/>
      </c>
      <c r="K131" s="24" t="str">
        <f>IF(TABLE[[#This Row],[METRC]]="","",IF(TABLE[[#This Row],[METRC]]="...","",IF(TABLE[[#This Row],[bounce strain]]=LEFT(TABLE[[#This Row],[PhenoAbbv]],4),"match","MISMATCH")))</f>
        <v/>
      </c>
      <c r="L131" s="18" t="str">
        <f ca="1">IF(TABLE[[#This Row],[Date]]="","",INDEX(nextcloneround[Clone Round],MATCH(TABLE[[#This Row],[Date]],nextcloneround[today],0)))</f>
        <v/>
      </c>
      <c r="M131" s="18" t="str">
        <f>_xlfn.IFNA(INDEX([2]!MOM[Generation],MATCH(TABLE[[#This Row],[METRC]],[2]!MOM[METRC 2],0)),"")</f>
        <v/>
      </c>
    </row>
    <row r="132" spans="1:13" x14ac:dyDescent="0.25">
      <c r="A132" s="47" t="str">
        <f>MID(TABLE[[#This Row],[LOC]],4,3)</f>
        <v>DL2</v>
      </c>
      <c r="B132" s="91" t="s">
        <v>8434</v>
      </c>
      <c r="C132" s="18" t="str">
        <f>_xlfn.IFNA(IF(TABLE[[#This Row],[CODE]]="","",IF(TABLE[[#This Row],[CODE]]="...","",_xlfn.CONCAT("1A4070000000065000",RIGHT(TABLE[[#This Row],[CODE]],6)))),"")</f>
        <v>1A4070000000065000087102</v>
      </c>
      <c r="D132" s="18" t="str">
        <f t="array" ref="D132">_xlfn.IFNA(IF(SUM(COUNTIF(TABLE[[#This Row],[CODE]],{"*.*"})),LEFT(TABLE[[#This Row],[CODE]],7),_xlfn.CONCAT(LEFT(TABLE[[#This Row],[CODE]],4),RIGHT(TABLE[[#This Row],[CODE]],3))),"")</f>
        <v>PINE001</v>
      </c>
      <c r="E132" s="18" t="str">
        <f>IF(VLOOKUP(TABLE[[#This Row],[LOC]],ScanWorkbook[[Location]:[Clone Barcode]],2,FALSE)="...","",VLOOKUP(TABLE[[#This Row],[LOC]],ScanWorkbook[[Location]:[Clone Barcode]],2,FALSE))</f>
        <v>PINE001.087102</v>
      </c>
      <c r="F132" s="21">
        <f ca="1">IF(TABLE[[#This Row],[METRC]]="","",TODAY())</f>
        <v>44179</v>
      </c>
      <c r="G132" s="80" t="str">
        <f>_xlfn.IFNA(IF(TABLE[[#This Row],[METRC]]="","",VLOOKUP(TABLE[[#This Row],[LOC]],ScanWorkbook[[Location]:[side]],3,FALSE)),"")</f>
        <v>2. north MOTHER</v>
      </c>
      <c r="H132" s="18" t="str">
        <f>_xlfn.IFNA(IF(TABLE[[#This Row],[METRC]]="...","",VLOOKUP(TABLE[[#This Row],[METRC]],METRC!A:C,3,FALSE)),"")</f>
        <v>MOTHER</v>
      </c>
      <c r="I13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32" s="18" t="str">
        <f>_xlfn.IFNA(IF(TABLE[[#This Row],[METRC]]="...","",LEFT(VLOOKUP(TABLE[[#This Row],[METRC]],METRC!A:B,2,FALSE),4)),"")</f>
        <v>PINE</v>
      </c>
      <c r="K132" s="24" t="str">
        <f>IF(TABLE[[#This Row],[METRC]]="","",IF(TABLE[[#This Row],[METRC]]="...","",IF(TABLE[[#This Row],[bounce strain]]=LEFT(TABLE[[#This Row],[PhenoAbbv]],4),"match","MISMATCH")))</f>
        <v>match</v>
      </c>
      <c r="L132" s="18" t="str">
        <f ca="1">IF(TABLE[[#This Row],[Date]]="","",INDEX(nextcloneround[Clone Round],MATCH(TABLE[[#This Row],[Date]],nextcloneround[today],0)))</f>
        <v>C39</v>
      </c>
      <c r="M132" s="18" t="str">
        <f>_xlfn.IFNA(INDEX([2]!MOM[Generation],MATCH(TABLE[[#This Row],[METRC]],[2]!MOM[METRC 2],0)),"")</f>
        <v>C32</v>
      </c>
    </row>
    <row r="133" spans="1:13" x14ac:dyDescent="0.25">
      <c r="A133" s="47" t="str">
        <f>MID(TABLE[[#This Row],[LOC]],4,3)</f>
        <v>DL2</v>
      </c>
      <c r="B133" s="91" t="s">
        <v>8435</v>
      </c>
      <c r="C133" s="18" t="str">
        <f>_xlfn.IFNA(IF(TABLE[[#This Row],[CODE]]="","",IF(TABLE[[#This Row],[CODE]]="...","",_xlfn.CONCAT("1A4070000000065000",RIGHT(TABLE[[#This Row],[CODE]],6)))),"")</f>
        <v>1A4070000000065000085800</v>
      </c>
      <c r="D133" s="18" t="str">
        <f t="array" ref="D133">_xlfn.IFNA(IF(SUM(COUNTIF(TABLE[[#This Row],[CODE]],{"*.*"})),LEFT(TABLE[[#This Row],[CODE]],7),_xlfn.CONCAT(LEFT(TABLE[[#This Row],[CODE]],4),RIGHT(TABLE[[#This Row],[CODE]],3))),"")</f>
        <v>SOUR011</v>
      </c>
      <c r="E133" s="18" t="str">
        <f>IF(VLOOKUP(TABLE[[#This Row],[LOC]],ScanWorkbook[[Location]:[Clone Barcode]],2,FALSE)="...","",VLOOKUP(TABLE[[#This Row],[LOC]],ScanWorkbook[[Location]:[Clone Barcode]],2,FALSE))</f>
        <v>SOUR011.085800</v>
      </c>
      <c r="F133" s="21">
        <f ca="1">IF(TABLE[[#This Row],[METRC]]="","",TODAY())</f>
        <v>44179</v>
      </c>
      <c r="G133" s="80" t="str">
        <f>_xlfn.IFNA(IF(TABLE[[#This Row],[METRC]]="","",VLOOKUP(TABLE[[#This Row],[LOC]],ScanWorkbook[[Location]:[side]],3,FALSE)),"")</f>
        <v>2. north MOTHER</v>
      </c>
      <c r="H133" s="18" t="str">
        <f>_xlfn.IFNA(IF(TABLE[[#This Row],[METRC]]="...","",VLOOKUP(TABLE[[#This Row],[METRC]],METRC!A:C,3,FALSE)),"")</f>
        <v>MOTHER</v>
      </c>
      <c r="I13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33" s="18" t="str">
        <f>_xlfn.IFNA(IF(TABLE[[#This Row],[METRC]]="...","",LEFT(VLOOKUP(TABLE[[#This Row],[METRC]],METRC!A:B,2,FALSE),4)),"")</f>
        <v>SOUR</v>
      </c>
      <c r="K133" s="24" t="str">
        <f>IF(TABLE[[#This Row],[METRC]]="","",IF(TABLE[[#This Row],[METRC]]="...","",IF(TABLE[[#This Row],[bounce strain]]=LEFT(TABLE[[#This Row],[PhenoAbbv]],4),"match","MISMATCH")))</f>
        <v>match</v>
      </c>
      <c r="L133" s="18" t="str">
        <f ca="1">IF(TABLE[[#This Row],[Date]]="","",INDEX(nextcloneround[Clone Round],MATCH(TABLE[[#This Row],[Date]],nextcloneround[today],0)))</f>
        <v>C39</v>
      </c>
      <c r="M133" s="18" t="str">
        <f>_xlfn.IFNA(INDEX([2]!MOM[Generation],MATCH(TABLE[[#This Row],[METRC]],[2]!MOM[METRC 2],0)),"")</f>
        <v>C32</v>
      </c>
    </row>
    <row r="134" spans="1:13" x14ac:dyDescent="0.25">
      <c r="A134" s="47" t="str">
        <f>MID(TABLE[[#This Row],[LOC]],4,3)</f>
        <v>DL2</v>
      </c>
      <c r="B134" t="s">
        <v>8436</v>
      </c>
      <c r="C134" s="18" t="str">
        <f>_xlfn.IFNA(IF(TABLE[[#This Row],[CODE]]="","",IF(TABLE[[#This Row],[CODE]]="...","",_xlfn.CONCAT("1A4070000000065000",RIGHT(TABLE[[#This Row],[CODE]],6)))),"")</f>
        <v/>
      </c>
      <c r="D134" s="18" t="str">
        <f t="array" ref="D134">_xlfn.IFNA(IF(SUM(COUNTIF(TABLE[[#This Row],[CODE]],{"*.*"})),LEFT(TABLE[[#This Row],[CODE]],7),_xlfn.CONCAT(LEFT(TABLE[[#This Row],[CODE]],4),RIGHT(TABLE[[#This Row],[CODE]],3))),"")</f>
        <v/>
      </c>
      <c r="E134" s="18" t="str">
        <f>IF(VLOOKUP(TABLE[[#This Row],[LOC]],ScanWorkbook[[Location]:[Clone Barcode]],2,FALSE)="...","",VLOOKUP(TABLE[[#This Row],[LOC]],ScanWorkbook[[Location]:[Clone Barcode]],2,FALSE))</f>
        <v/>
      </c>
      <c r="F134" s="21" t="str">
        <f ca="1">IF(TABLE[[#This Row],[METRC]]="","",TODAY())</f>
        <v/>
      </c>
      <c r="G134" s="80" t="str">
        <f>_xlfn.IFNA(IF(TABLE[[#This Row],[METRC]]="","",VLOOKUP(TABLE[[#This Row],[LOC]],ScanWorkbook[[Location]:[side]],3,FALSE)),"")</f>
        <v/>
      </c>
      <c r="H134" s="18" t="str">
        <f>_xlfn.IFNA(IF(TABLE[[#This Row],[METRC]]="...","",VLOOKUP(TABLE[[#This Row],[METRC]],METRC!A:C,3,FALSE)),"")</f>
        <v/>
      </c>
      <c r="I13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34" s="18" t="str">
        <f>_xlfn.IFNA(IF(TABLE[[#This Row],[METRC]]="...","",LEFT(VLOOKUP(TABLE[[#This Row],[METRC]],METRC!A:B,2,FALSE),4)),"")</f>
        <v/>
      </c>
      <c r="K134" s="24" t="str">
        <f>IF(TABLE[[#This Row],[METRC]]="","",IF(TABLE[[#This Row],[METRC]]="...","",IF(TABLE[[#This Row],[bounce strain]]=LEFT(TABLE[[#This Row],[PhenoAbbv]],4),"match","MISMATCH")))</f>
        <v/>
      </c>
      <c r="L134" s="18" t="str">
        <f ca="1">IF(TABLE[[#This Row],[Date]]="","",INDEX(nextcloneround[Clone Round],MATCH(TABLE[[#This Row],[Date]],nextcloneround[today],0)))</f>
        <v/>
      </c>
      <c r="M134" s="18" t="str">
        <f>_xlfn.IFNA(INDEX([2]!MOM[Generation],MATCH(TABLE[[#This Row],[METRC]],[2]!MOM[METRC 2],0)),"")</f>
        <v/>
      </c>
    </row>
    <row r="135" spans="1:13" x14ac:dyDescent="0.25">
      <c r="A135" s="47" t="str">
        <f>MID(TABLE[[#This Row],[LOC]],4,3)</f>
        <v>DL2</v>
      </c>
      <c r="B135" t="s">
        <v>8574</v>
      </c>
      <c r="C135" s="18" t="str">
        <f>_xlfn.IFNA(IF(TABLE[[#This Row],[CODE]]="","",IF(TABLE[[#This Row],[CODE]]="...","",_xlfn.CONCAT("1A4070000000065000",RIGHT(TABLE[[#This Row],[CODE]],6)))),"")</f>
        <v>1A4070000000065000083541</v>
      </c>
      <c r="D135" s="18" t="str">
        <f t="array" ref="D135">_xlfn.IFNA(IF(SUM(COUNTIF(TABLE[[#This Row],[CODE]],{"*.*"})),LEFT(TABLE[[#This Row],[CODE]],7),_xlfn.CONCAT(LEFT(TABLE[[#This Row],[CODE]],4),RIGHT(TABLE[[#This Row],[CODE]],3))),"")</f>
        <v>NYFL014</v>
      </c>
      <c r="E135" s="18" t="str">
        <f>IF(VLOOKUP(TABLE[[#This Row],[LOC]],ScanWorkbook[[Location]:[Clone Barcode]],2,FALSE)="...","",VLOOKUP(TABLE[[#This Row],[LOC]],ScanWorkbook[[Location]:[Clone Barcode]],2,FALSE))</f>
        <v>NYFL014.083541</v>
      </c>
      <c r="F135" s="21">
        <f ca="1">IF(TABLE[[#This Row],[METRC]]="","",TODAY())</f>
        <v>44179</v>
      </c>
      <c r="G135" s="80" t="str">
        <f>_xlfn.IFNA(IF(TABLE[[#This Row],[METRC]]="","",VLOOKUP(TABLE[[#This Row],[LOC]],ScanWorkbook[[Location]:[side]],3,FALSE)),"")</f>
        <v>2. north MOTHER</v>
      </c>
      <c r="H135" s="18" t="str">
        <f>_xlfn.IFNA(IF(TABLE[[#This Row],[METRC]]="...","",VLOOKUP(TABLE[[#This Row],[METRC]],METRC!A:C,3,FALSE)),"")</f>
        <v>MOTHER</v>
      </c>
      <c r="I13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35" s="18" t="str">
        <f>_xlfn.IFNA(IF(TABLE[[#This Row],[METRC]]="...","",LEFT(VLOOKUP(TABLE[[#This Row],[METRC]],METRC!A:B,2,FALSE),4)),"")</f>
        <v>NYFL</v>
      </c>
      <c r="K135" s="18" t="str">
        <f>IF(TABLE[[#This Row],[METRC]]="","",IF(TABLE[[#This Row],[METRC]]="...","",IF(TABLE[[#This Row],[bounce strain]]=LEFT(TABLE[[#This Row],[PhenoAbbv]],4),"match","MISMATCH")))</f>
        <v>match</v>
      </c>
      <c r="L135" s="18" t="str">
        <f ca="1">IF(TABLE[[#This Row],[Date]]="","",INDEX(nextcloneround[Clone Round],MATCH(TABLE[[#This Row],[Date]],nextcloneround[today],0)))</f>
        <v>C39</v>
      </c>
      <c r="M135" s="18" t="str">
        <f>_xlfn.IFNA(INDEX([2]!MOM[Generation],MATCH(TABLE[[#This Row],[METRC]],[2]!MOM[METRC 2],0)),"")</f>
        <v>C31</v>
      </c>
    </row>
    <row r="136" spans="1:13" x14ac:dyDescent="0.25">
      <c r="A136" s="47" t="str">
        <f>MID(TABLE[[#This Row],[LOC]],4,3)</f>
        <v>DL2</v>
      </c>
      <c r="B136" t="s">
        <v>8437</v>
      </c>
      <c r="C136" s="18" t="str">
        <f>_xlfn.IFNA(IF(TABLE[[#This Row],[CODE]]="","",IF(TABLE[[#This Row],[CODE]]="...","",_xlfn.CONCAT("1A4070000000065000",RIGHT(TABLE[[#This Row],[CODE]],6)))),"")</f>
        <v>1A4070000000065000090079</v>
      </c>
      <c r="D136" s="18" t="str">
        <f t="array" ref="D136">_xlfn.IFNA(IF(SUM(COUNTIF(TABLE[[#This Row],[CODE]],{"*.*"})),LEFT(TABLE[[#This Row],[CODE]],7),_xlfn.CONCAT(LEFT(TABLE[[#This Row],[CODE]],4),RIGHT(TABLE[[#This Row],[CODE]],3))),"")</f>
        <v>LCKE004</v>
      </c>
      <c r="E136" s="18" t="str">
        <f>IF(VLOOKUP(TABLE[[#This Row],[LOC]],ScanWorkbook[[Location]:[Clone Barcode]],2,FALSE)="...","",VLOOKUP(TABLE[[#This Row],[LOC]],ScanWorkbook[[Location]:[Clone Barcode]],2,FALSE))</f>
        <v>LCKE004.090079</v>
      </c>
      <c r="F136" s="21">
        <f ca="1">IF(TABLE[[#This Row],[METRC]]="","",TODAY())</f>
        <v>44179</v>
      </c>
      <c r="G136" s="80" t="str">
        <f>_xlfn.IFNA(IF(TABLE[[#This Row],[METRC]]="","",VLOOKUP(TABLE[[#This Row],[LOC]],ScanWorkbook[[Location]:[side]],3,FALSE)),"")</f>
        <v>2. north MOTHER</v>
      </c>
      <c r="H136" s="18" t="str">
        <f>_xlfn.IFNA(IF(TABLE[[#This Row],[METRC]]="...","",VLOOKUP(TABLE[[#This Row],[METRC]],METRC!A:C,3,FALSE)),"")</f>
        <v>MOTHER</v>
      </c>
      <c r="I13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36" s="18" t="str">
        <f>_xlfn.IFNA(IF(TABLE[[#This Row],[METRC]]="...","",LEFT(VLOOKUP(TABLE[[#This Row],[METRC]],METRC!A:B,2,FALSE),4)),"")</f>
        <v>LCKE</v>
      </c>
      <c r="K136" s="24" t="str">
        <f>IF(TABLE[[#This Row],[METRC]]="","",IF(TABLE[[#This Row],[METRC]]="...","",IF(TABLE[[#This Row],[bounce strain]]=LEFT(TABLE[[#This Row],[PhenoAbbv]],4),"match","MISMATCH")))</f>
        <v>match</v>
      </c>
      <c r="L136" s="18" t="str">
        <f ca="1">IF(TABLE[[#This Row],[Date]]="","",INDEX(nextcloneround[Clone Round],MATCH(TABLE[[#This Row],[Date]],nextcloneround[today],0)))</f>
        <v>C39</v>
      </c>
      <c r="M136" s="18" t="str">
        <f>_xlfn.IFNA(INDEX([2]!MOM[Generation],MATCH(TABLE[[#This Row],[METRC]],[2]!MOM[METRC 2],0)),"")</f>
        <v>C33</v>
      </c>
    </row>
    <row r="137" spans="1:13" x14ac:dyDescent="0.25">
      <c r="A137" s="47" t="str">
        <f>MID(TABLE[[#This Row],[LOC]],4,3)</f>
        <v>DL2</v>
      </c>
      <c r="B137" t="s">
        <v>8438</v>
      </c>
      <c r="C137" s="18" t="str">
        <f>_xlfn.IFNA(IF(TABLE[[#This Row],[CODE]]="","",IF(TABLE[[#This Row],[CODE]]="...","",_xlfn.CONCAT("1A4070000000065000",RIGHT(TABLE[[#This Row],[CODE]],6)))),"")</f>
        <v/>
      </c>
      <c r="D137" s="18" t="str">
        <f t="array" ref="D137">_xlfn.IFNA(IF(SUM(COUNTIF(TABLE[[#This Row],[CODE]],{"*.*"})),LEFT(TABLE[[#This Row],[CODE]],7),_xlfn.CONCAT(LEFT(TABLE[[#This Row],[CODE]],4),RIGHT(TABLE[[#This Row],[CODE]],3))),"")</f>
        <v/>
      </c>
      <c r="E137" s="18" t="str">
        <f>IF(VLOOKUP(TABLE[[#This Row],[LOC]],ScanWorkbook[[Location]:[Clone Barcode]],2,FALSE)="...","",VLOOKUP(TABLE[[#This Row],[LOC]],ScanWorkbook[[Location]:[Clone Barcode]],2,FALSE))</f>
        <v/>
      </c>
      <c r="F137" s="21" t="str">
        <f ca="1">IF(TABLE[[#This Row],[METRC]]="","",TODAY())</f>
        <v/>
      </c>
      <c r="G137" s="80" t="str">
        <f>_xlfn.IFNA(IF(TABLE[[#This Row],[METRC]]="","",VLOOKUP(TABLE[[#This Row],[LOC]],ScanWorkbook[[Location]:[side]],3,FALSE)),"")</f>
        <v/>
      </c>
      <c r="H137" s="18" t="str">
        <f>_xlfn.IFNA(IF(TABLE[[#This Row],[METRC]]="...","",VLOOKUP(TABLE[[#This Row],[METRC]],METRC!A:C,3,FALSE)),"")</f>
        <v/>
      </c>
      <c r="I13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37" s="18" t="str">
        <f>_xlfn.IFNA(IF(TABLE[[#This Row],[METRC]]="...","",LEFT(VLOOKUP(TABLE[[#This Row],[METRC]],METRC!A:B,2,FALSE),4)),"")</f>
        <v/>
      </c>
      <c r="K137" s="24" t="str">
        <f>IF(TABLE[[#This Row],[METRC]]="","",IF(TABLE[[#This Row],[METRC]]="...","",IF(TABLE[[#This Row],[bounce strain]]=LEFT(TABLE[[#This Row],[PhenoAbbv]],4),"match","MISMATCH")))</f>
        <v/>
      </c>
      <c r="L137" s="18" t="str">
        <f ca="1">IF(TABLE[[#This Row],[Date]]="","",INDEX(nextcloneround[Clone Round],MATCH(TABLE[[#This Row],[Date]],nextcloneround[today],0)))</f>
        <v/>
      </c>
      <c r="M137" s="18" t="str">
        <f>_xlfn.IFNA(INDEX([2]!MOM[Generation],MATCH(TABLE[[#This Row],[METRC]],[2]!MOM[METRC 2],0)),"")</f>
        <v/>
      </c>
    </row>
    <row r="138" spans="1:13" x14ac:dyDescent="0.25">
      <c r="A138" s="47" t="str">
        <f>MID(TABLE[[#This Row],[LOC]],4,3)</f>
        <v>DL2</v>
      </c>
      <c r="B138" t="s">
        <v>8439</v>
      </c>
      <c r="C138" s="18" t="str">
        <f>_xlfn.IFNA(IF(TABLE[[#This Row],[CODE]]="","",IF(TABLE[[#This Row],[CODE]]="...","",_xlfn.CONCAT("1A4070000000065000",RIGHT(TABLE[[#This Row],[CODE]],6)))),"")</f>
        <v/>
      </c>
      <c r="D138" s="18" t="str">
        <f t="array" ref="D138">_xlfn.IFNA(IF(SUM(COUNTIF(TABLE[[#This Row],[CODE]],{"*.*"})),LEFT(TABLE[[#This Row],[CODE]],7),_xlfn.CONCAT(LEFT(TABLE[[#This Row],[CODE]],4),RIGHT(TABLE[[#This Row],[CODE]],3))),"")</f>
        <v/>
      </c>
      <c r="E138" s="18" t="str">
        <f>IF(VLOOKUP(TABLE[[#This Row],[LOC]],ScanWorkbook[[Location]:[Clone Barcode]],2,FALSE)="...","",VLOOKUP(TABLE[[#This Row],[LOC]],ScanWorkbook[[Location]:[Clone Barcode]],2,FALSE))</f>
        <v/>
      </c>
      <c r="F138" s="21" t="str">
        <f ca="1">IF(TABLE[[#This Row],[METRC]]="","",TODAY())</f>
        <v/>
      </c>
      <c r="G138" s="80" t="str">
        <f>_xlfn.IFNA(IF(TABLE[[#This Row],[METRC]]="","",VLOOKUP(TABLE[[#This Row],[LOC]],ScanWorkbook[[Location]:[side]],3,FALSE)),"")</f>
        <v/>
      </c>
      <c r="H138" s="18" t="str">
        <f>_xlfn.IFNA(IF(TABLE[[#This Row],[METRC]]="...","",VLOOKUP(TABLE[[#This Row],[METRC]],METRC!A:C,3,FALSE)),"")</f>
        <v/>
      </c>
      <c r="I13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38" s="18" t="str">
        <f>_xlfn.IFNA(IF(TABLE[[#This Row],[METRC]]="...","",LEFT(VLOOKUP(TABLE[[#This Row],[METRC]],METRC!A:B,2,FALSE),4)),"")</f>
        <v/>
      </c>
      <c r="K138" s="24" t="str">
        <f>IF(TABLE[[#This Row],[METRC]]="","",IF(TABLE[[#This Row],[METRC]]="...","",IF(TABLE[[#This Row],[bounce strain]]=LEFT(TABLE[[#This Row],[PhenoAbbv]],4),"match","MISMATCH")))</f>
        <v/>
      </c>
      <c r="L138" s="18" t="str">
        <f ca="1">IF(TABLE[[#This Row],[Date]]="","",INDEX(nextcloneround[Clone Round],MATCH(TABLE[[#This Row],[Date]],nextcloneround[today],0)))</f>
        <v/>
      </c>
      <c r="M138" s="18" t="str">
        <f>_xlfn.IFNA(INDEX([2]!MOM[Generation],MATCH(TABLE[[#This Row],[METRC]],[2]!MOM[METRC 2],0)),"")</f>
        <v/>
      </c>
    </row>
    <row r="139" spans="1:13" x14ac:dyDescent="0.25">
      <c r="A139" s="47" t="str">
        <f>MID(TABLE[[#This Row],[LOC]],4,3)</f>
        <v>DL2</v>
      </c>
      <c r="B139" t="s">
        <v>8575</v>
      </c>
      <c r="C139" s="18" t="str">
        <f>_xlfn.IFNA(IF(TABLE[[#This Row],[CODE]]="","",IF(TABLE[[#This Row],[CODE]]="...","",_xlfn.CONCAT("1A4070000000065000",RIGHT(TABLE[[#This Row],[CODE]],6)))),"")</f>
        <v>1A4070000000065000090042</v>
      </c>
      <c r="D139" s="18" t="str">
        <f t="array" ref="D139">_xlfn.IFNA(IF(SUM(COUNTIF(TABLE[[#This Row],[CODE]],{"*.*"})),LEFT(TABLE[[#This Row],[CODE]],7),_xlfn.CONCAT(LEFT(TABLE[[#This Row],[CODE]],4),RIGHT(TABLE[[#This Row],[CODE]],3))),"")</f>
        <v>LCKE003</v>
      </c>
      <c r="E139" s="18" t="str">
        <f>IF(VLOOKUP(TABLE[[#This Row],[LOC]],ScanWorkbook[[Location]:[Clone Barcode]],2,FALSE)="...","",VLOOKUP(TABLE[[#This Row],[LOC]],ScanWorkbook[[Location]:[Clone Barcode]],2,FALSE))</f>
        <v>LCKE003.090042</v>
      </c>
      <c r="F139" s="21">
        <f ca="1">IF(TABLE[[#This Row],[METRC]]="","",TODAY())</f>
        <v>44179</v>
      </c>
      <c r="G139" s="80" t="str">
        <f>_xlfn.IFNA(IF(TABLE[[#This Row],[METRC]]="","",VLOOKUP(TABLE[[#This Row],[LOC]],ScanWorkbook[[Location]:[side]],3,FALSE)),"")</f>
        <v>2. north MOTHER</v>
      </c>
      <c r="H139" s="18" t="str">
        <f>_xlfn.IFNA(IF(TABLE[[#This Row],[METRC]]="...","",VLOOKUP(TABLE[[#This Row],[METRC]],METRC!A:C,3,FALSE)),"")</f>
        <v>MOTHER</v>
      </c>
      <c r="I13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39" s="18" t="str">
        <f>_xlfn.IFNA(IF(TABLE[[#This Row],[METRC]]="...","",LEFT(VLOOKUP(TABLE[[#This Row],[METRC]],METRC!A:B,2,FALSE),4)),"")</f>
        <v>LCKE</v>
      </c>
      <c r="K139" s="18" t="str">
        <f>IF(TABLE[[#This Row],[METRC]]="","",IF(TABLE[[#This Row],[METRC]]="...","",IF(TABLE[[#This Row],[bounce strain]]=LEFT(TABLE[[#This Row],[PhenoAbbv]],4),"match","MISMATCH")))</f>
        <v>match</v>
      </c>
      <c r="L139" s="18" t="str">
        <f ca="1">IF(TABLE[[#This Row],[Date]]="","",INDEX(nextcloneround[Clone Round],MATCH(TABLE[[#This Row],[Date]],nextcloneround[today],0)))</f>
        <v>C39</v>
      </c>
      <c r="M139" s="18" t="str">
        <f>_xlfn.IFNA(INDEX([2]!MOM[Generation],MATCH(TABLE[[#This Row],[METRC]],[2]!MOM[METRC 2],0)),"")</f>
        <v>C33</v>
      </c>
    </row>
    <row r="140" spans="1:13" x14ac:dyDescent="0.25">
      <c r="A140" s="47" t="str">
        <f>MID(TABLE[[#This Row],[LOC]],4,3)</f>
        <v>DL2</v>
      </c>
      <c r="B140" t="s">
        <v>8576</v>
      </c>
      <c r="C140" s="18" t="str">
        <f>_xlfn.IFNA(IF(TABLE[[#This Row],[CODE]]="","",IF(TABLE[[#This Row],[CODE]]="...","",_xlfn.CONCAT("1A4070000000065000",RIGHT(TABLE[[#This Row],[CODE]],6)))),"")</f>
        <v>1A4070000000065000088978</v>
      </c>
      <c r="D140" s="18" t="str">
        <f t="array" ref="D140">_xlfn.IFNA(IF(SUM(COUNTIF(TABLE[[#This Row],[CODE]],{"*.*"})),LEFT(TABLE[[#This Row],[CODE]],7),_xlfn.CONCAT(LEFT(TABLE[[#This Row],[CODE]],4),RIGHT(TABLE[[#This Row],[CODE]],3))),"")</f>
        <v>KOKO011</v>
      </c>
      <c r="E140" s="18" t="str">
        <f>IF(VLOOKUP(TABLE[[#This Row],[LOC]],ScanWorkbook[[Location]:[Clone Barcode]],2,FALSE)="...","",VLOOKUP(TABLE[[#This Row],[LOC]],ScanWorkbook[[Location]:[Clone Barcode]],2,FALSE))</f>
        <v>KOKO011.088978</v>
      </c>
      <c r="F140" s="21">
        <f ca="1">IF(TABLE[[#This Row],[METRC]]="","",TODAY())</f>
        <v>44179</v>
      </c>
      <c r="G140" s="80" t="str">
        <f>_xlfn.IFNA(IF(TABLE[[#This Row],[METRC]]="","",VLOOKUP(TABLE[[#This Row],[LOC]],ScanWorkbook[[Location]:[side]],3,FALSE)),"")</f>
        <v>2. north MOTHER</v>
      </c>
      <c r="H140" s="18" t="str">
        <f>_xlfn.IFNA(IF(TABLE[[#This Row],[METRC]]="...","",VLOOKUP(TABLE[[#This Row],[METRC]],METRC!A:C,3,FALSE)),"")</f>
        <v>MOTHER</v>
      </c>
      <c r="I14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40" s="18" t="str">
        <f>_xlfn.IFNA(IF(TABLE[[#This Row],[METRC]]="...","",LEFT(VLOOKUP(TABLE[[#This Row],[METRC]],METRC!A:B,2,FALSE),4)),"")</f>
        <v>KOKO</v>
      </c>
      <c r="K140" s="18" t="str">
        <f>IF(TABLE[[#This Row],[METRC]]="","",IF(TABLE[[#This Row],[METRC]]="...","",IF(TABLE[[#This Row],[bounce strain]]=LEFT(TABLE[[#This Row],[PhenoAbbv]],4),"match","MISMATCH")))</f>
        <v>match</v>
      </c>
      <c r="L140" s="18" t="str">
        <f ca="1">IF(TABLE[[#This Row],[Date]]="","",INDEX(nextcloneround[Clone Round],MATCH(TABLE[[#This Row],[Date]],nextcloneround[today],0)))</f>
        <v>C39</v>
      </c>
      <c r="M140" s="18" t="str">
        <f>_xlfn.IFNA(INDEX([2]!MOM[Generation],MATCH(TABLE[[#This Row],[METRC]],[2]!MOM[METRC 2],0)),"")</f>
        <v>C33</v>
      </c>
    </row>
    <row r="141" spans="1:13" x14ac:dyDescent="0.25">
      <c r="A141" s="47" t="str">
        <f>MID(TABLE[[#This Row],[LOC]],4,3)</f>
        <v>DL2</v>
      </c>
      <c r="B141" t="s">
        <v>8440</v>
      </c>
      <c r="C141" s="18" t="str">
        <f>_xlfn.IFNA(IF(TABLE[[#This Row],[CODE]]="","",IF(TABLE[[#This Row],[CODE]]="...","",_xlfn.CONCAT("1A4070000000065000",RIGHT(TABLE[[#This Row],[CODE]],6)))),"")</f>
        <v>1A4070000000065000086272</v>
      </c>
      <c r="D141" s="18" t="str">
        <f t="array" ref="D141">_xlfn.IFNA(IF(SUM(COUNTIF(TABLE[[#This Row],[CODE]],{"*.*"})),LEFT(TABLE[[#This Row],[CODE]],7),_xlfn.CONCAT(LEFT(TABLE[[#This Row],[CODE]],4),RIGHT(TABLE[[#This Row],[CODE]],3))),"")</f>
        <v>PLAN008</v>
      </c>
      <c r="E141" s="18" t="str">
        <f>IF(VLOOKUP(TABLE[[#This Row],[LOC]],ScanWorkbook[[Location]:[Clone Barcode]],2,FALSE)="...","",VLOOKUP(TABLE[[#This Row],[LOC]],ScanWorkbook[[Location]:[Clone Barcode]],2,FALSE))</f>
        <v>PLAN008.086272</v>
      </c>
      <c r="F141" s="21">
        <f ca="1">IF(TABLE[[#This Row],[METRC]]="","",TODAY())</f>
        <v>44179</v>
      </c>
      <c r="G141" s="80" t="str">
        <f>_xlfn.IFNA(IF(TABLE[[#This Row],[METRC]]="","",VLOOKUP(TABLE[[#This Row],[LOC]],ScanWorkbook[[Location]:[side]],3,FALSE)),"")</f>
        <v>2. north MOTHER</v>
      </c>
      <c r="H141" s="18" t="str">
        <f>_xlfn.IFNA(IF(TABLE[[#This Row],[METRC]]="...","",VLOOKUP(TABLE[[#This Row],[METRC]],METRC!A:C,3,FALSE)),"")</f>
        <v>MOTHER</v>
      </c>
      <c r="I14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41" s="18" t="str">
        <f>_xlfn.IFNA(IF(TABLE[[#This Row],[METRC]]="...","",LEFT(VLOOKUP(TABLE[[#This Row],[METRC]],METRC!A:B,2,FALSE),4)),"")</f>
        <v>PLAN</v>
      </c>
      <c r="K141" s="24" t="str">
        <f>IF(TABLE[[#This Row],[METRC]]="","",IF(TABLE[[#This Row],[METRC]]="...","",IF(TABLE[[#This Row],[bounce strain]]=LEFT(TABLE[[#This Row],[PhenoAbbv]],4),"match","MISMATCH")))</f>
        <v>match</v>
      </c>
      <c r="L141" s="18" t="str">
        <f ca="1">IF(TABLE[[#This Row],[Date]]="","",INDEX(nextcloneround[Clone Round],MATCH(TABLE[[#This Row],[Date]],nextcloneround[today],0)))</f>
        <v>C39</v>
      </c>
      <c r="M141" s="18" t="str">
        <f>_xlfn.IFNA(INDEX([2]!MOM[Generation],MATCH(TABLE[[#This Row],[METRC]],[2]!MOM[METRC 2],0)),"")</f>
        <v>C32</v>
      </c>
    </row>
    <row r="142" spans="1:13" x14ac:dyDescent="0.25">
      <c r="A142" s="47" t="str">
        <f>MID(TABLE[[#This Row],[LOC]],4,3)</f>
        <v>DL2</v>
      </c>
      <c r="B142" t="s">
        <v>8441</v>
      </c>
      <c r="C142" s="18" t="str">
        <f>_xlfn.IFNA(IF(TABLE[[#This Row],[CODE]]="","",IF(TABLE[[#This Row],[CODE]]="...","",_xlfn.CONCAT("1A4070000000065000",RIGHT(TABLE[[#This Row],[CODE]],6)))),"")</f>
        <v/>
      </c>
      <c r="D142" s="18" t="str">
        <f t="array" ref="D142">_xlfn.IFNA(IF(SUM(COUNTIF(TABLE[[#This Row],[CODE]],{"*.*"})),LEFT(TABLE[[#This Row],[CODE]],7),_xlfn.CONCAT(LEFT(TABLE[[#This Row],[CODE]],4),RIGHT(TABLE[[#This Row],[CODE]],3))),"")</f>
        <v/>
      </c>
      <c r="E142" s="18" t="str">
        <f>IF(VLOOKUP(TABLE[[#This Row],[LOC]],ScanWorkbook[[Location]:[Clone Barcode]],2,FALSE)="...","",VLOOKUP(TABLE[[#This Row],[LOC]],ScanWorkbook[[Location]:[Clone Barcode]],2,FALSE))</f>
        <v/>
      </c>
      <c r="F142" s="21" t="str">
        <f ca="1">IF(TABLE[[#This Row],[METRC]]="","",TODAY())</f>
        <v/>
      </c>
      <c r="G142" s="80" t="str">
        <f>_xlfn.IFNA(IF(TABLE[[#This Row],[METRC]]="","",VLOOKUP(TABLE[[#This Row],[LOC]],ScanWorkbook[[Location]:[side]],3,FALSE)),"")</f>
        <v/>
      </c>
      <c r="H142" s="18" t="str">
        <f>_xlfn.IFNA(IF(TABLE[[#This Row],[METRC]]="...","",VLOOKUP(TABLE[[#This Row],[METRC]],METRC!A:C,3,FALSE)),"")</f>
        <v/>
      </c>
      <c r="I14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42" s="18" t="str">
        <f>_xlfn.IFNA(IF(TABLE[[#This Row],[METRC]]="...","",LEFT(VLOOKUP(TABLE[[#This Row],[METRC]],METRC!A:B,2,FALSE),4)),"")</f>
        <v/>
      </c>
      <c r="K142" s="24" t="str">
        <f>IF(TABLE[[#This Row],[METRC]]="","",IF(TABLE[[#This Row],[METRC]]="...","",IF(TABLE[[#This Row],[bounce strain]]=LEFT(TABLE[[#This Row],[PhenoAbbv]],4),"match","MISMATCH")))</f>
        <v/>
      </c>
      <c r="L142" s="18" t="str">
        <f ca="1">IF(TABLE[[#This Row],[Date]]="","",INDEX(nextcloneround[Clone Round],MATCH(TABLE[[#This Row],[Date]],nextcloneround[today],0)))</f>
        <v/>
      </c>
      <c r="M142" s="18" t="str">
        <f>_xlfn.IFNA(INDEX([2]!MOM[Generation],MATCH(TABLE[[#This Row],[METRC]],[2]!MOM[METRC 2],0)),"")</f>
        <v/>
      </c>
    </row>
    <row r="143" spans="1:13" x14ac:dyDescent="0.25">
      <c r="A143" s="47" t="str">
        <f>MID(TABLE[[#This Row],[LOC]],4,3)</f>
        <v>DL2</v>
      </c>
      <c r="B143" t="s">
        <v>8577</v>
      </c>
      <c r="C143" s="18" t="str">
        <f>_xlfn.IFNA(IF(TABLE[[#This Row],[CODE]]="","",IF(TABLE[[#This Row],[CODE]]="...","",_xlfn.CONCAT("1A4070000000065000",RIGHT(TABLE[[#This Row],[CODE]],6)))),"")</f>
        <v>1A4070000000065000088362</v>
      </c>
      <c r="D143" s="18" t="str">
        <f t="array" ref="D143">_xlfn.IFNA(IF(SUM(COUNTIF(TABLE[[#This Row],[CODE]],{"*.*"})),LEFT(TABLE[[#This Row],[CODE]],7),_xlfn.CONCAT(LEFT(TABLE[[#This Row],[CODE]],4),RIGHT(TABLE[[#This Row],[CODE]],3))),"")</f>
        <v>STR8017</v>
      </c>
      <c r="E143" s="18" t="str">
        <f>IF(VLOOKUP(TABLE[[#This Row],[LOC]],ScanWorkbook[[Location]:[Clone Barcode]],2,FALSE)="...","",VLOOKUP(TABLE[[#This Row],[LOC]],ScanWorkbook[[Location]:[Clone Barcode]],2,FALSE))</f>
        <v>STR8017.088362</v>
      </c>
      <c r="F143" s="21">
        <f ca="1">IF(TABLE[[#This Row],[METRC]]="","",TODAY())</f>
        <v>44179</v>
      </c>
      <c r="G143" s="80" t="str">
        <f>_xlfn.IFNA(IF(TABLE[[#This Row],[METRC]]="","",VLOOKUP(TABLE[[#This Row],[LOC]],ScanWorkbook[[Location]:[side]],3,FALSE)),"")</f>
        <v>2. north MOTHER</v>
      </c>
      <c r="H143" s="18" t="str">
        <f>_xlfn.IFNA(IF(TABLE[[#This Row],[METRC]]="...","",VLOOKUP(TABLE[[#This Row],[METRC]],METRC!A:C,3,FALSE)),"")</f>
        <v>MOTHER</v>
      </c>
      <c r="I14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43" s="18" t="str">
        <f>_xlfn.IFNA(IF(TABLE[[#This Row],[METRC]]="...","",LEFT(VLOOKUP(TABLE[[#This Row],[METRC]],METRC!A:B,2,FALSE),4)),"")</f>
        <v>STR8</v>
      </c>
      <c r="K143" s="18" t="str">
        <f>IF(TABLE[[#This Row],[METRC]]="","",IF(TABLE[[#This Row],[METRC]]="...","",IF(TABLE[[#This Row],[bounce strain]]=LEFT(TABLE[[#This Row],[PhenoAbbv]],4),"match","MISMATCH")))</f>
        <v>match</v>
      </c>
      <c r="L143" s="18" t="str">
        <f ca="1">IF(TABLE[[#This Row],[Date]]="","",INDEX(nextcloneround[Clone Round],MATCH(TABLE[[#This Row],[Date]],nextcloneround[today],0)))</f>
        <v>C39</v>
      </c>
      <c r="M143" s="18" t="str">
        <f>_xlfn.IFNA(INDEX([2]!MOM[Generation],MATCH(TABLE[[#This Row],[METRC]],[2]!MOM[METRC 2],0)),"")</f>
        <v>C33</v>
      </c>
    </row>
    <row r="144" spans="1:13" x14ac:dyDescent="0.25">
      <c r="A144" s="47" t="str">
        <f>MID(TABLE[[#This Row],[LOC]],4,3)</f>
        <v>DL2</v>
      </c>
      <c r="B144" t="s">
        <v>8578</v>
      </c>
      <c r="C144" s="18" t="str">
        <f>_xlfn.IFNA(IF(TABLE[[#This Row],[CODE]]="","",IF(TABLE[[#This Row],[CODE]]="...","",_xlfn.CONCAT("1A4070000000065000",RIGHT(TABLE[[#This Row],[CODE]],6)))),"")</f>
        <v>1A4070000000065000086293</v>
      </c>
      <c r="D144" s="18" t="str">
        <f t="array" ref="D144">_xlfn.IFNA(IF(SUM(COUNTIF(TABLE[[#This Row],[CODE]],{"*.*"})),LEFT(TABLE[[#This Row],[CODE]],7),_xlfn.CONCAT(LEFT(TABLE[[#This Row],[CODE]],4),RIGHT(TABLE[[#This Row],[CODE]],3))),"")</f>
        <v>PLAN008</v>
      </c>
      <c r="E144" s="18" t="str">
        <f>IF(VLOOKUP(TABLE[[#This Row],[LOC]],ScanWorkbook[[Location]:[Clone Barcode]],2,FALSE)="...","",VLOOKUP(TABLE[[#This Row],[LOC]],ScanWorkbook[[Location]:[Clone Barcode]],2,FALSE))</f>
        <v>PLAN008.086293</v>
      </c>
      <c r="F144" s="21">
        <f ca="1">IF(TABLE[[#This Row],[METRC]]="","",TODAY())</f>
        <v>44179</v>
      </c>
      <c r="G144" s="80" t="str">
        <f>_xlfn.IFNA(IF(TABLE[[#This Row],[METRC]]="","",VLOOKUP(TABLE[[#This Row],[LOC]],ScanWorkbook[[Location]:[side]],3,FALSE)),"")</f>
        <v>2. north MOTHER</v>
      </c>
      <c r="H144" s="18" t="str">
        <f>_xlfn.IFNA(IF(TABLE[[#This Row],[METRC]]="...","",VLOOKUP(TABLE[[#This Row],[METRC]],METRC!A:C,3,FALSE)),"")</f>
        <v>MOTHER</v>
      </c>
      <c r="I14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44" s="18" t="str">
        <f>_xlfn.IFNA(IF(TABLE[[#This Row],[METRC]]="...","",LEFT(VLOOKUP(TABLE[[#This Row],[METRC]],METRC!A:B,2,FALSE),4)),"")</f>
        <v>PLAN</v>
      </c>
      <c r="K144" s="18" t="str">
        <f>IF(TABLE[[#This Row],[METRC]]="","",IF(TABLE[[#This Row],[METRC]]="...","",IF(TABLE[[#This Row],[bounce strain]]=LEFT(TABLE[[#This Row],[PhenoAbbv]],4),"match","MISMATCH")))</f>
        <v>match</v>
      </c>
      <c r="L144" s="18" t="str">
        <f ca="1">IF(TABLE[[#This Row],[Date]]="","",INDEX(nextcloneround[Clone Round],MATCH(TABLE[[#This Row],[Date]],nextcloneround[today],0)))</f>
        <v>C39</v>
      </c>
      <c r="M144" s="18" t="str">
        <f>_xlfn.IFNA(INDEX([2]!MOM[Generation],MATCH(TABLE[[#This Row],[METRC]],[2]!MOM[METRC 2],0)),"")</f>
        <v>C32</v>
      </c>
    </row>
    <row r="145" spans="1:13" x14ac:dyDescent="0.25">
      <c r="A145" s="47" t="str">
        <f>MID(TABLE[[#This Row],[LOC]],4,3)</f>
        <v>DL2</v>
      </c>
      <c r="B145" t="s">
        <v>8442</v>
      </c>
      <c r="C145" s="18" t="str">
        <f>_xlfn.IFNA(IF(TABLE[[#This Row],[CODE]]="","",IF(TABLE[[#This Row],[CODE]]="...","",_xlfn.CONCAT("1A4070000000065000",RIGHT(TABLE[[#This Row],[CODE]],6)))),"")</f>
        <v/>
      </c>
      <c r="D145" s="18" t="str">
        <f t="array" ref="D145">_xlfn.IFNA(IF(SUM(COUNTIF(TABLE[[#This Row],[CODE]],{"*.*"})),LEFT(TABLE[[#This Row],[CODE]],7),_xlfn.CONCAT(LEFT(TABLE[[#This Row],[CODE]],4),RIGHT(TABLE[[#This Row],[CODE]],3))),"")</f>
        <v/>
      </c>
      <c r="E145" s="18" t="str">
        <f>IF(VLOOKUP(TABLE[[#This Row],[LOC]],ScanWorkbook[[Location]:[Clone Barcode]],2,FALSE)="...","",VLOOKUP(TABLE[[#This Row],[LOC]],ScanWorkbook[[Location]:[Clone Barcode]],2,FALSE))</f>
        <v/>
      </c>
      <c r="F145" s="21" t="str">
        <f ca="1">IF(TABLE[[#This Row],[METRC]]="","",TODAY())</f>
        <v/>
      </c>
      <c r="G145" s="80" t="str">
        <f>_xlfn.IFNA(IF(TABLE[[#This Row],[METRC]]="","",VLOOKUP(TABLE[[#This Row],[LOC]],ScanWorkbook[[Location]:[side]],3,FALSE)),"")</f>
        <v/>
      </c>
      <c r="H145" s="18" t="str">
        <f>_xlfn.IFNA(IF(TABLE[[#This Row],[METRC]]="...","",VLOOKUP(TABLE[[#This Row],[METRC]],METRC!A:C,3,FALSE)),"")</f>
        <v/>
      </c>
      <c r="I14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45" s="18" t="str">
        <f>_xlfn.IFNA(IF(TABLE[[#This Row],[METRC]]="...","",LEFT(VLOOKUP(TABLE[[#This Row],[METRC]],METRC!A:B,2,FALSE),4)),"")</f>
        <v/>
      </c>
      <c r="K145" s="24" t="str">
        <f>IF(TABLE[[#This Row],[METRC]]="","",IF(TABLE[[#This Row],[METRC]]="...","",IF(TABLE[[#This Row],[bounce strain]]=LEFT(TABLE[[#This Row],[PhenoAbbv]],4),"match","MISMATCH")))</f>
        <v/>
      </c>
      <c r="L145" s="18" t="str">
        <f ca="1">IF(TABLE[[#This Row],[Date]]="","",INDEX(nextcloneround[Clone Round],MATCH(TABLE[[#This Row],[Date]],nextcloneround[today],0)))</f>
        <v/>
      </c>
      <c r="M145" s="18" t="str">
        <f>_xlfn.IFNA(INDEX([2]!MOM[Generation],MATCH(TABLE[[#This Row],[METRC]],[2]!MOM[METRC 2],0)),"")</f>
        <v/>
      </c>
    </row>
    <row r="146" spans="1:13" x14ac:dyDescent="0.25">
      <c r="A146" s="47" t="str">
        <f>MID(TABLE[[#This Row],[LOC]],4,3)</f>
        <v>KL1</v>
      </c>
      <c r="B146" t="s">
        <v>8443</v>
      </c>
      <c r="C146" s="18" t="str">
        <f>_xlfn.IFNA(IF(TABLE[[#This Row],[CODE]]="","",IF(TABLE[[#This Row],[CODE]]="...","",_xlfn.CONCAT("1A4070000000065000",RIGHT(TABLE[[#This Row],[CODE]],6)))),"")</f>
        <v>1A4070000000065000096094</v>
      </c>
      <c r="D146" s="18" t="str">
        <f t="array" ref="D146">_xlfn.IFNA(IF(SUM(COUNTIF(TABLE[[#This Row],[CODE]],{"*.*"})),LEFT(TABLE[[#This Row],[CODE]],7),_xlfn.CONCAT(LEFT(TABLE[[#This Row],[CODE]],4),RIGHT(TABLE[[#This Row],[CODE]],3))),"")</f>
        <v>BLDS207</v>
      </c>
      <c r="E146" s="18" t="str">
        <f>IF(VLOOKUP(TABLE[[#This Row],[LOC]],ScanWorkbook[[Location]:[Clone Barcode]],2,FALSE)="...","",VLOOKUP(TABLE[[#This Row],[LOC]],ScanWorkbook[[Location]:[Clone Barcode]],2,FALSE))</f>
        <v>BLDS207.096094</v>
      </c>
      <c r="F146" s="21">
        <f ca="1">IF(TABLE[[#This Row],[METRC]]="","",TODAY())</f>
        <v>44179</v>
      </c>
      <c r="G146" s="80" t="str">
        <f>_xlfn.IFNA(IF(TABLE[[#This Row],[METRC]]="","",VLOOKUP(TABLE[[#This Row],[LOC]],ScanWorkbook[[Location]:[side]],3,FALSE)),"")</f>
        <v>3. west MINIMOM</v>
      </c>
      <c r="H146" s="18" t="str">
        <f>_xlfn.IFNA(IF(TABLE[[#This Row],[METRC]]="...","",VLOOKUP(TABLE[[#This Row],[METRC]],METRC!A:C,3,FALSE)),"")</f>
        <v>MINIMOM</v>
      </c>
      <c r="I14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46" s="18" t="str">
        <f>_xlfn.IFNA(IF(TABLE[[#This Row],[METRC]]="...","",LEFT(VLOOKUP(TABLE[[#This Row],[METRC]],METRC!A:B,2,FALSE),4)),"")</f>
        <v>BLDS</v>
      </c>
      <c r="K146" s="24" t="str">
        <f>IF(TABLE[[#This Row],[METRC]]="","",IF(TABLE[[#This Row],[METRC]]="...","",IF(TABLE[[#This Row],[bounce strain]]=LEFT(TABLE[[#This Row],[PhenoAbbv]],4),"match","MISMATCH")))</f>
        <v>match</v>
      </c>
      <c r="L146" s="18" t="str">
        <f ca="1">IF(TABLE[[#This Row],[Date]]="","",INDEX(nextcloneround[Clone Round],MATCH(TABLE[[#This Row],[Date]],nextcloneround[today],0)))</f>
        <v>C39</v>
      </c>
      <c r="M146" s="18" t="str">
        <f>_xlfn.IFNA(INDEX([2]!MOM[Generation],MATCH(TABLE[[#This Row],[METRC]],[2]!MOM[METRC 2],0)),"")</f>
        <v/>
      </c>
    </row>
    <row r="147" spans="1:13" x14ac:dyDescent="0.25">
      <c r="A147" s="47" t="str">
        <f>MID(TABLE[[#This Row],[LOC]],4,3)</f>
        <v>KL1</v>
      </c>
      <c r="B147" t="s">
        <v>8444</v>
      </c>
      <c r="C147" s="18" t="str">
        <f>_xlfn.IFNA(IF(TABLE[[#This Row],[CODE]]="","",IF(TABLE[[#This Row],[CODE]]="...","",_xlfn.CONCAT("1A4070000000065000",RIGHT(TABLE[[#This Row],[CODE]],6)))),"")</f>
        <v>1A4070000000065000096032</v>
      </c>
      <c r="D147" s="18" t="str">
        <f t="array" ref="D147">_xlfn.IFNA(IF(SUM(COUNTIF(TABLE[[#This Row],[CODE]],{"*.*"})),LEFT(TABLE[[#This Row],[CODE]],7),_xlfn.CONCAT(LEFT(TABLE[[#This Row],[CODE]],4),RIGHT(TABLE[[#This Row],[CODE]],3))),"")</f>
        <v>BLDS207</v>
      </c>
      <c r="E147" s="18" t="str">
        <f>IF(VLOOKUP(TABLE[[#This Row],[LOC]],ScanWorkbook[[Location]:[Clone Barcode]],2,FALSE)="...","",VLOOKUP(TABLE[[#This Row],[LOC]],ScanWorkbook[[Location]:[Clone Barcode]],2,FALSE))</f>
        <v>BLDS207.096032</v>
      </c>
      <c r="F147" s="21">
        <f ca="1">IF(TABLE[[#This Row],[METRC]]="","",TODAY())</f>
        <v>44179</v>
      </c>
      <c r="G147" s="80" t="str">
        <f>_xlfn.IFNA(IF(TABLE[[#This Row],[METRC]]="","",VLOOKUP(TABLE[[#This Row],[LOC]],ScanWorkbook[[Location]:[side]],3,FALSE)),"")</f>
        <v>3. west MINIMOM</v>
      </c>
      <c r="H147" s="18" t="str">
        <f>_xlfn.IFNA(IF(TABLE[[#This Row],[METRC]]="...","",VLOOKUP(TABLE[[#This Row],[METRC]],METRC!A:C,3,FALSE)),"")</f>
        <v>MINIMOM</v>
      </c>
      <c r="I14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47" s="18" t="str">
        <f>_xlfn.IFNA(IF(TABLE[[#This Row],[METRC]]="...","",LEFT(VLOOKUP(TABLE[[#This Row],[METRC]],METRC!A:B,2,FALSE),4)),"")</f>
        <v>BLDS</v>
      </c>
      <c r="K147" s="24" t="str">
        <f>IF(TABLE[[#This Row],[METRC]]="","",IF(TABLE[[#This Row],[METRC]]="...","",IF(TABLE[[#This Row],[bounce strain]]=LEFT(TABLE[[#This Row],[PhenoAbbv]],4),"match","MISMATCH")))</f>
        <v>match</v>
      </c>
      <c r="L147" s="18" t="str">
        <f ca="1">IF(TABLE[[#This Row],[Date]]="","",INDEX(nextcloneround[Clone Round],MATCH(TABLE[[#This Row],[Date]],nextcloneround[today],0)))</f>
        <v>C39</v>
      </c>
      <c r="M147" s="18" t="str">
        <f>_xlfn.IFNA(INDEX([2]!MOM[Generation],MATCH(TABLE[[#This Row],[METRC]],[2]!MOM[METRC 2],0)),"")</f>
        <v/>
      </c>
    </row>
    <row r="148" spans="1:13" x14ac:dyDescent="0.25">
      <c r="A148" s="47" t="str">
        <f>MID(TABLE[[#This Row],[LOC]],4,3)</f>
        <v>KL1</v>
      </c>
      <c r="B148" t="s">
        <v>8445</v>
      </c>
      <c r="C148" s="18" t="str">
        <f>_xlfn.IFNA(IF(TABLE[[#This Row],[CODE]]="","",IF(TABLE[[#This Row],[CODE]]="...","",_xlfn.CONCAT("1A4070000000065000",RIGHT(TABLE[[#This Row],[CODE]],6)))),"")</f>
        <v>1A4070000000065000096406</v>
      </c>
      <c r="D148" s="18" t="str">
        <f t="array" ref="D148">_xlfn.IFNA(IF(SUM(COUNTIF(TABLE[[#This Row],[CODE]],{"*.*"})),LEFT(TABLE[[#This Row],[CODE]],7),_xlfn.CONCAT(LEFT(TABLE[[#This Row],[CODE]],4),RIGHT(TABLE[[#This Row],[CODE]],3))),"")</f>
        <v>SHRM014</v>
      </c>
      <c r="E148" s="18" t="str">
        <f>IF(VLOOKUP(TABLE[[#This Row],[LOC]],ScanWorkbook[[Location]:[Clone Barcode]],2,FALSE)="...","",VLOOKUP(TABLE[[#This Row],[LOC]],ScanWorkbook[[Location]:[Clone Barcode]],2,FALSE))</f>
        <v>SHRM014.096406</v>
      </c>
      <c r="F148" s="21">
        <f ca="1">IF(TABLE[[#This Row],[METRC]]="","",TODAY())</f>
        <v>44179</v>
      </c>
      <c r="G148" s="80" t="str">
        <f>_xlfn.IFNA(IF(TABLE[[#This Row],[METRC]]="","",VLOOKUP(TABLE[[#This Row],[LOC]],ScanWorkbook[[Location]:[side]],3,FALSE)),"")</f>
        <v>3. west MINIMOM</v>
      </c>
      <c r="H148" s="18" t="str">
        <f>_xlfn.IFNA(IF(TABLE[[#This Row],[METRC]]="...","",VLOOKUP(TABLE[[#This Row],[METRC]],METRC!A:C,3,FALSE)),"")</f>
        <v>MINIMOM</v>
      </c>
      <c r="I14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48" s="18" t="str">
        <f>_xlfn.IFNA(IF(TABLE[[#This Row],[METRC]]="...","",LEFT(VLOOKUP(TABLE[[#This Row],[METRC]],METRC!A:B,2,FALSE),4)),"")</f>
        <v>SHRM</v>
      </c>
      <c r="K148" s="24" t="str">
        <f>IF(TABLE[[#This Row],[METRC]]="","",IF(TABLE[[#This Row],[METRC]]="...","",IF(TABLE[[#This Row],[bounce strain]]=LEFT(TABLE[[#This Row],[PhenoAbbv]],4),"match","MISMATCH")))</f>
        <v>match</v>
      </c>
      <c r="L148" s="18" t="str">
        <f ca="1">IF(TABLE[[#This Row],[Date]]="","",INDEX(nextcloneround[Clone Round],MATCH(TABLE[[#This Row],[Date]],nextcloneround[today],0)))</f>
        <v>C39</v>
      </c>
      <c r="M148" s="18" t="str">
        <f>_xlfn.IFNA(INDEX([2]!MOM[Generation],MATCH(TABLE[[#This Row],[METRC]],[2]!MOM[METRC 2],0)),"")</f>
        <v/>
      </c>
    </row>
    <row r="149" spans="1:13" x14ac:dyDescent="0.25">
      <c r="A149" s="47" t="str">
        <f>MID(TABLE[[#This Row],[LOC]],4,3)</f>
        <v>KL1</v>
      </c>
      <c r="B149" t="s">
        <v>8446</v>
      </c>
      <c r="C149" s="18" t="str">
        <f>_xlfn.IFNA(IF(TABLE[[#This Row],[CODE]]="","",IF(TABLE[[#This Row],[CODE]]="...","",_xlfn.CONCAT("1A4070000000065000",RIGHT(TABLE[[#This Row],[CODE]],6)))),"")</f>
        <v>1A4070000000065000096002</v>
      </c>
      <c r="D149" s="18" t="str">
        <f t="array" ref="D149">_xlfn.IFNA(IF(SUM(COUNTIF(TABLE[[#This Row],[CODE]],{"*.*"})),LEFT(TABLE[[#This Row],[CODE]],7),_xlfn.CONCAT(LEFT(TABLE[[#This Row],[CODE]],4),RIGHT(TABLE[[#This Row],[CODE]],3))),"")</f>
        <v>DOSI005</v>
      </c>
      <c r="E149" s="18" t="str">
        <f>IF(VLOOKUP(TABLE[[#This Row],[LOC]],ScanWorkbook[[Location]:[Clone Barcode]],2,FALSE)="...","",VLOOKUP(TABLE[[#This Row],[LOC]],ScanWorkbook[[Location]:[Clone Barcode]],2,FALSE))</f>
        <v>DOSI005.096002</v>
      </c>
      <c r="F149" s="21">
        <f ca="1">IF(TABLE[[#This Row],[METRC]]="","",TODAY())</f>
        <v>44179</v>
      </c>
      <c r="G149" s="80" t="str">
        <f>_xlfn.IFNA(IF(TABLE[[#This Row],[METRC]]="","",VLOOKUP(TABLE[[#This Row],[LOC]],ScanWorkbook[[Location]:[side]],3,FALSE)),"")</f>
        <v>3. west MINIMOM</v>
      </c>
      <c r="H149" s="18" t="str">
        <f>_xlfn.IFNA(IF(TABLE[[#This Row],[METRC]]="...","",VLOOKUP(TABLE[[#This Row],[METRC]],METRC!A:C,3,FALSE)),"")</f>
        <v>MINIMOM</v>
      </c>
      <c r="I14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49" s="18" t="str">
        <f>_xlfn.IFNA(IF(TABLE[[#This Row],[METRC]]="...","",LEFT(VLOOKUP(TABLE[[#This Row],[METRC]],METRC!A:B,2,FALSE),4)),"")</f>
        <v>DOSI</v>
      </c>
      <c r="K149" s="24" t="str">
        <f>IF(TABLE[[#This Row],[METRC]]="","",IF(TABLE[[#This Row],[METRC]]="...","",IF(TABLE[[#This Row],[bounce strain]]=LEFT(TABLE[[#This Row],[PhenoAbbv]],4),"match","MISMATCH")))</f>
        <v>match</v>
      </c>
      <c r="L149" s="18" t="str">
        <f ca="1">IF(TABLE[[#This Row],[Date]]="","",INDEX(nextcloneround[Clone Round],MATCH(TABLE[[#This Row],[Date]],nextcloneround[today],0)))</f>
        <v>C39</v>
      </c>
      <c r="M149" s="18" t="str">
        <f>_xlfn.IFNA(INDEX([2]!MOM[Generation],MATCH(TABLE[[#This Row],[METRC]],[2]!MOM[METRC 2],0)),"")</f>
        <v/>
      </c>
    </row>
    <row r="150" spans="1:13" x14ac:dyDescent="0.25">
      <c r="A150" s="47" t="str">
        <f>MID(TABLE[[#This Row],[LOC]],4,3)</f>
        <v>KL1</v>
      </c>
      <c r="B150" t="s">
        <v>8447</v>
      </c>
      <c r="C150" s="18" t="str">
        <f>_xlfn.IFNA(IF(TABLE[[#This Row],[CODE]]="","",IF(TABLE[[#This Row],[CODE]]="...","",_xlfn.CONCAT("1A4070000000065000",RIGHT(TABLE[[#This Row],[CODE]],6)))),"")</f>
        <v>1A4070000000065000095951</v>
      </c>
      <c r="D150" s="18" t="str">
        <f t="array" ref="D150">_xlfn.IFNA(IF(SUM(COUNTIF(TABLE[[#This Row],[CODE]],{"*.*"})),LEFT(TABLE[[#This Row],[CODE]],7),_xlfn.CONCAT(LEFT(TABLE[[#This Row],[CODE]],4),RIGHT(TABLE[[#This Row],[CODE]],3))),"")</f>
        <v>DOSI005</v>
      </c>
      <c r="E150" s="18" t="str">
        <f>IF(VLOOKUP(TABLE[[#This Row],[LOC]],ScanWorkbook[[Location]:[Clone Barcode]],2,FALSE)="...","",VLOOKUP(TABLE[[#This Row],[LOC]],ScanWorkbook[[Location]:[Clone Barcode]],2,FALSE))</f>
        <v>DOSI005.095951</v>
      </c>
      <c r="F150" s="21">
        <f ca="1">IF(TABLE[[#This Row],[METRC]]="","",TODAY())</f>
        <v>44179</v>
      </c>
      <c r="G150" s="80" t="str">
        <f>_xlfn.IFNA(IF(TABLE[[#This Row],[METRC]]="","",VLOOKUP(TABLE[[#This Row],[LOC]],ScanWorkbook[[Location]:[side]],3,FALSE)),"")</f>
        <v>3. west MINIMOM</v>
      </c>
      <c r="H150" s="18" t="str">
        <f>_xlfn.IFNA(IF(TABLE[[#This Row],[METRC]]="...","",VLOOKUP(TABLE[[#This Row],[METRC]],METRC!A:C,3,FALSE)),"")</f>
        <v>MINIMOM</v>
      </c>
      <c r="I15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50" s="18" t="str">
        <f>_xlfn.IFNA(IF(TABLE[[#This Row],[METRC]]="...","",LEFT(VLOOKUP(TABLE[[#This Row],[METRC]],METRC!A:B,2,FALSE),4)),"")</f>
        <v>DOSI</v>
      </c>
      <c r="K150" s="24" t="str">
        <f>IF(TABLE[[#This Row],[METRC]]="","",IF(TABLE[[#This Row],[METRC]]="...","",IF(TABLE[[#This Row],[bounce strain]]=LEFT(TABLE[[#This Row],[PhenoAbbv]],4),"match","MISMATCH")))</f>
        <v>match</v>
      </c>
      <c r="L150" s="18" t="str">
        <f ca="1">IF(TABLE[[#This Row],[Date]]="","",INDEX(nextcloneround[Clone Round],MATCH(TABLE[[#This Row],[Date]],nextcloneround[today],0)))</f>
        <v>C39</v>
      </c>
      <c r="M150" s="18" t="str">
        <f>_xlfn.IFNA(INDEX([2]!MOM[Generation],MATCH(TABLE[[#This Row],[METRC]],[2]!MOM[METRC 2],0)),"")</f>
        <v/>
      </c>
    </row>
    <row r="151" spans="1:13" x14ac:dyDescent="0.25">
      <c r="A151" s="47" t="str">
        <f>MID(TABLE[[#This Row],[LOC]],4,3)</f>
        <v>KL1</v>
      </c>
      <c r="B151" t="s">
        <v>8448</v>
      </c>
      <c r="C151" s="18" t="str">
        <f>_xlfn.IFNA(IF(TABLE[[#This Row],[CODE]]="","",IF(TABLE[[#This Row],[CODE]]="...","",_xlfn.CONCAT("1A4070000000065000",RIGHT(TABLE[[#This Row],[CODE]],6)))),"")</f>
        <v>1A4070000000065000095866</v>
      </c>
      <c r="D151" s="18" t="str">
        <f t="array" ref="D151">_xlfn.IFNA(IF(SUM(COUNTIF(TABLE[[#This Row],[CODE]],{"*.*"})),LEFT(TABLE[[#This Row],[CODE]],7),_xlfn.CONCAT(LEFT(TABLE[[#This Row],[CODE]],4),RIGHT(TABLE[[#This Row],[CODE]],3))),"")</f>
        <v>KING002</v>
      </c>
      <c r="E151" s="18" t="str">
        <f>IF(VLOOKUP(TABLE[[#This Row],[LOC]],ScanWorkbook[[Location]:[Clone Barcode]],2,FALSE)="...","",VLOOKUP(TABLE[[#This Row],[LOC]],ScanWorkbook[[Location]:[Clone Barcode]],2,FALSE))</f>
        <v>KING002.095866</v>
      </c>
      <c r="F151" s="21">
        <f ca="1">IF(TABLE[[#This Row],[METRC]]="","",TODAY())</f>
        <v>44179</v>
      </c>
      <c r="G151" s="80" t="str">
        <f>_xlfn.IFNA(IF(TABLE[[#This Row],[METRC]]="","",VLOOKUP(TABLE[[#This Row],[LOC]],ScanWorkbook[[Location]:[side]],3,FALSE)),"")</f>
        <v>3. west MINIMOM</v>
      </c>
      <c r="H151" s="18" t="str">
        <f>_xlfn.IFNA(IF(TABLE[[#This Row],[METRC]]="...","",VLOOKUP(TABLE[[#This Row],[METRC]],METRC!A:C,3,FALSE)),"")</f>
        <v>MINIMOM</v>
      </c>
      <c r="I15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51" s="18" t="str">
        <f>_xlfn.IFNA(IF(TABLE[[#This Row],[METRC]]="...","",LEFT(VLOOKUP(TABLE[[#This Row],[METRC]],METRC!A:B,2,FALSE),4)),"")</f>
        <v>KING</v>
      </c>
      <c r="K151" s="24" t="str">
        <f>IF(TABLE[[#This Row],[METRC]]="","",IF(TABLE[[#This Row],[METRC]]="...","",IF(TABLE[[#This Row],[bounce strain]]=LEFT(TABLE[[#This Row],[PhenoAbbv]],4),"match","MISMATCH")))</f>
        <v>match</v>
      </c>
      <c r="L151" s="18" t="str">
        <f ca="1">IF(TABLE[[#This Row],[Date]]="","",INDEX(nextcloneround[Clone Round],MATCH(TABLE[[#This Row],[Date]],nextcloneround[today],0)))</f>
        <v>C39</v>
      </c>
      <c r="M151" s="18" t="str">
        <f>_xlfn.IFNA(INDEX([2]!MOM[Generation],MATCH(TABLE[[#This Row],[METRC]],[2]!MOM[METRC 2],0)),"")</f>
        <v/>
      </c>
    </row>
    <row r="152" spans="1:13" x14ac:dyDescent="0.25">
      <c r="A152" s="47" t="str">
        <f>MID(TABLE[[#This Row],[LOC]],4,3)</f>
        <v>KL1</v>
      </c>
      <c r="B152" t="s">
        <v>8449</v>
      </c>
      <c r="C152" s="18" t="str">
        <f>_xlfn.IFNA(IF(TABLE[[#This Row],[CODE]]="","",IF(TABLE[[#This Row],[CODE]]="...","",_xlfn.CONCAT("1A4070000000065000",RIGHT(TABLE[[#This Row],[CODE]],6)))),"")</f>
        <v>1A4070000000065000096350</v>
      </c>
      <c r="D152" s="18" t="str">
        <f t="array" ref="D152">_xlfn.IFNA(IF(SUM(COUNTIF(TABLE[[#This Row],[CODE]],{"*.*"})),LEFT(TABLE[[#This Row],[CODE]],7),_xlfn.CONCAT(LEFT(TABLE[[#This Row],[CODE]],4),RIGHT(TABLE[[#This Row],[CODE]],3))),"")</f>
        <v>SHRM014</v>
      </c>
      <c r="E152" s="18" t="str">
        <f>IF(VLOOKUP(TABLE[[#This Row],[LOC]],ScanWorkbook[[Location]:[Clone Barcode]],2,FALSE)="...","",VLOOKUP(TABLE[[#This Row],[LOC]],ScanWorkbook[[Location]:[Clone Barcode]],2,FALSE))</f>
        <v>SHRM014.096350</v>
      </c>
      <c r="F152" s="21">
        <f ca="1">IF(TABLE[[#This Row],[METRC]]="","",TODAY())</f>
        <v>44179</v>
      </c>
      <c r="G152" s="80" t="str">
        <f>_xlfn.IFNA(IF(TABLE[[#This Row],[METRC]]="","",VLOOKUP(TABLE[[#This Row],[LOC]],ScanWorkbook[[Location]:[side]],3,FALSE)),"")</f>
        <v>3. west MINIMOM</v>
      </c>
      <c r="H152" s="18" t="str">
        <f>_xlfn.IFNA(IF(TABLE[[#This Row],[METRC]]="...","",VLOOKUP(TABLE[[#This Row],[METRC]],METRC!A:C,3,FALSE)),"")</f>
        <v>MINIMOM</v>
      </c>
      <c r="I15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52" s="18" t="str">
        <f>_xlfn.IFNA(IF(TABLE[[#This Row],[METRC]]="...","",LEFT(VLOOKUP(TABLE[[#This Row],[METRC]],METRC!A:B,2,FALSE),4)),"")</f>
        <v>SHRM</v>
      </c>
      <c r="K152" s="24" t="str">
        <f>IF(TABLE[[#This Row],[METRC]]="","",IF(TABLE[[#This Row],[METRC]]="...","",IF(TABLE[[#This Row],[bounce strain]]=LEFT(TABLE[[#This Row],[PhenoAbbv]],4),"match","MISMATCH")))</f>
        <v>match</v>
      </c>
      <c r="L152" s="18" t="str">
        <f ca="1">IF(TABLE[[#This Row],[Date]]="","",INDEX(nextcloneround[Clone Round],MATCH(TABLE[[#This Row],[Date]],nextcloneround[today],0)))</f>
        <v>C39</v>
      </c>
      <c r="M152" s="18" t="str">
        <f>_xlfn.IFNA(INDEX([2]!MOM[Generation],MATCH(TABLE[[#This Row],[METRC]],[2]!MOM[METRC 2],0)),"")</f>
        <v/>
      </c>
    </row>
    <row r="153" spans="1:13" x14ac:dyDescent="0.25">
      <c r="A153" s="47" t="str">
        <f>MID(TABLE[[#This Row],[LOC]],4,3)</f>
        <v>KL1</v>
      </c>
      <c r="B153" t="s">
        <v>8450</v>
      </c>
      <c r="C153" s="18" t="str">
        <f>_xlfn.IFNA(IF(TABLE[[#This Row],[CODE]]="","",IF(TABLE[[#This Row],[CODE]]="...","",_xlfn.CONCAT("1A4070000000065000",RIGHT(TABLE[[#This Row],[CODE]],6)))),"")</f>
        <v>1A4070000000065000095811</v>
      </c>
      <c r="D153" s="18" t="str">
        <f t="array" ref="D153">_xlfn.IFNA(IF(SUM(COUNTIF(TABLE[[#This Row],[CODE]],{"*.*"})),LEFT(TABLE[[#This Row],[CODE]],7),_xlfn.CONCAT(LEFT(TABLE[[#This Row],[CODE]],4),RIGHT(TABLE[[#This Row],[CODE]],3))),"")</f>
        <v>KING002</v>
      </c>
      <c r="E153" s="18" t="str">
        <f>IF(VLOOKUP(TABLE[[#This Row],[LOC]],ScanWorkbook[[Location]:[Clone Barcode]],2,FALSE)="...","",VLOOKUP(TABLE[[#This Row],[LOC]],ScanWorkbook[[Location]:[Clone Barcode]],2,FALSE))</f>
        <v>KING002.095811</v>
      </c>
      <c r="F153" s="21">
        <f ca="1">IF(TABLE[[#This Row],[METRC]]="","",TODAY())</f>
        <v>44179</v>
      </c>
      <c r="G153" s="80" t="str">
        <f>_xlfn.IFNA(IF(TABLE[[#This Row],[METRC]]="","",VLOOKUP(TABLE[[#This Row],[LOC]],ScanWorkbook[[Location]:[side]],3,FALSE)),"")</f>
        <v>3. west MINIMOM</v>
      </c>
      <c r="H153" s="18" t="str">
        <f>_xlfn.IFNA(IF(TABLE[[#This Row],[METRC]]="...","",VLOOKUP(TABLE[[#This Row],[METRC]],METRC!A:C,3,FALSE)),"")</f>
        <v>MINIMOM</v>
      </c>
      <c r="I15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53" s="18" t="str">
        <f>_xlfn.IFNA(IF(TABLE[[#This Row],[METRC]]="...","",LEFT(VLOOKUP(TABLE[[#This Row],[METRC]],METRC!A:B,2,FALSE),4)),"")</f>
        <v>KING</v>
      </c>
      <c r="K153" s="24" t="str">
        <f>IF(TABLE[[#This Row],[METRC]]="","",IF(TABLE[[#This Row],[METRC]]="...","",IF(TABLE[[#This Row],[bounce strain]]=LEFT(TABLE[[#This Row],[PhenoAbbv]],4),"match","MISMATCH")))</f>
        <v>match</v>
      </c>
      <c r="L153" s="18" t="str">
        <f ca="1">IF(TABLE[[#This Row],[Date]]="","",INDEX(nextcloneround[Clone Round],MATCH(TABLE[[#This Row],[Date]],nextcloneround[today],0)))</f>
        <v>C39</v>
      </c>
      <c r="M153" s="18" t="str">
        <f>_xlfn.IFNA(INDEX([2]!MOM[Generation],MATCH(TABLE[[#This Row],[METRC]],[2]!MOM[METRC 2],0)),"")</f>
        <v/>
      </c>
    </row>
    <row r="154" spans="1:13" x14ac:dyDescent="0.25">
      <c r="A154" s="47" t="str">
        <f>MID(TABLE[[#This Row],[LOC]],4,3)</f>
        <v>KL1</v>
      </c>
      <c r="B154" t="s">
        <v>8451</v>
      </c>
      <c r="C154" s="18" t="str">
        <f>_xlfn.IFNA(IF(TABLE[[#This Row],[CODE]]="","",IF(TABLE[[#This Row],[CODE]]="...","",_xlfn.CONCAT("1A4070000000065000",RIGHT(TABLE[[#This Row],[CODE]],6)))),"")</f>
        <v>1A4070000000065000096460</v>
      </c>
      <c r="D154" s="18" t="str">
        <f t="array" ref="D154">_xlfn.IFNA(IF(SUM(COUNTIF(TABLE[[#This Row],[CODE]],{"*.*"})),LEFT(TABLE[[#This Row],[CODE]],7),_xlfn.CONCAT(LEFT(TABLE[[#This Row],[CODE]],4),RIGHT(TABLE[[#This Row],[CODE]],3))),"")</f>
        <v>SHRM014</v>
      </c>
      <c r="E154" s="18" t="str">
        <f>IF(VLOOKUP(TABLE[[#This Row],[LOC]],ScanWorkbook[[Location]:[Clone Barcode]],2,FALSE)="...","",VLOOKUP(TABLE[[#This Row],[LOC]],ScanWorkbook[[Location]:[Clone Barcode]],2,FALSE))</f>
        <v>SHRM014.096460</v>
      </c>
      <c r="F154" s="21">
        <f ca="1">IF(TABLE[[#This Row],[METRC]]="","",TODAY())</f>
        <v>44179</v>
      </c>
      <c r="G154" s="80" t="str">
        <f>_xlfn.IFNA(IF(TABLE[[#This Row],[METRC]]="","",VLOOKUP(TABLE[[#This Row],[LOC]],ScanWorkbook[[Location]:[side]],3,FALSE)),"")</f>
        <v>3. west MINIMOM</v>
      </c>
      <c r="H154" s="18" t="str">
        <f>_xlfn.IFNA(IF(TABLE[[#This Row],[METRC]]="...","",VLOOKUP(TABLE[[#This Row],[METRC]],METRC!A:C,3,FALSE)),"")</f>
        <v>MINIMOM</v>
      </c>
      <c r="I15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54" s="18" t="str">
        <f>_xlfn.IFNA(IF(TABLE[[#This Row],[METRC]]="...","",LEFT(VLOOKUP(TABLE[[#This Row],[METRC]],METRC!A:B,2,FALSE),4)),"")</f>
        <v>SHRM</v>
      </c>
      <c r="K154" s="24" t="str">
        <f>IF(TABLE[[#This Row],[METRC]]="","",IF(TABLE[[#This Row],[METRC]]="...","",IF(TABLE[[#This Row],[bounce strain]]=LEFT(TABLE[[#This Row],[PhenoAbbv]],4),"match","MISMATCH")))</f>
        <v>match</v>
      </c>
      <c r="L154" s="18" t="str">
        <f ca="1">IF(TABLE[[#This Row],[Date]]="","",INDEX(nextcloneround[Clone Round],MATCH(TABLE[[#This Row],[Date]],nextcloneround[today],0)))</f>
        <v>C39</v>
      </c>
      <c r="M154" s="18" t="str">
        <f>_xlfn.IFNA(INDEX([2]!MOM[Generation],MATCH(TABLE[[#This Row],[METRC]],[2]!MOM[METRC 2],0)),"")</f>
        <v/>
      </c>
    </row>
    <row r="155" spans="1:13" x14ac:dyDescent="0.25">
      <c r="A155" s="47" t="str">
        <f>MID(TABLE[[#This Row],[LOC]],4,3)</f>
        <v>KL1</v>
      </c>
      <c r="B155" t="s">
        <v>8601</v>
      </c>
      <c r="C155" s="18" t="str">
        <f>_xlfn.IFNA(IF(TABLE[[#This Row],[CODE]]="","",IF(TABLE[[#This Row],[CODE]]="...","",_xlfn.CONCAT("1A4070000000065000",RIGHT(TABLE[[#This Row],[CODE]],6)))),"")</f>
        <v>1A4070000000065000096030</v>
      </c>
      <c r="D155" s="18" t="str">
        <f t="array" ref="D155">_xlfn.IFNA(IF(SUM(COUNTIF(TABLE[[#This Row],[CODE]],{"*.*"})),LEFT(TABLE[[#This Row],[CODE]],7),_xlfn.CONCAT(LEFT(TABLE[[#This Row],[CODE]],4),RIGHT(TABLE[[#This Row],[CODE]],3))),"")</f>
        <v>BLDS207</v>
      </c>
      <c r="E155" s="18" t="str">
        <f>IF(VLOOKUP(TABLE[[#This Row],[LOC]],ScanWorkbook[[Location]:[Clone Barcode]],2,FALSE)="...","",VLOOKUP(TABLE[[#This Row],[LOC]],ScanWorkbook[[Location]:[Clone Barcode]],2,FALSE))</f>
        <v>BLDS207.096030</v>
      </c>
      <c r="F155" s="21">
        <f ca="1">IF(TABLE[[#This Row],[METRC]]="","",TODAY())</f>
        <v>44179</v>
      </c>
      <c r="G155" s="80" t="str">
        <f>_xlfn.IFNA(IF(TABLE[[#This Row],[METRC]]="","",VLOOKUP(TABLE[[#This Row],[LOC]],ScanWorkbook[[Location]:[side]],3,FALSE)),"")</f>
        <v>3. west MINIMOM</v>
      </c>
      <c r="H155" s="18" t="str">
        <f>_xlfn.IFNA(IF(TABLE[[#This Row],[METRC]]="...","",VLOOKUP(TABLE[[#This Row],[METRC]],METRC!A:C,3,FALSE)),"")</f>
        <v>MINIMOM</v>
      </c>
      <c r="I15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55" s="18" t="str">
        <f>_xlfn.IFNA(IF(TABLE[[#This Row],[METRC]]="...","",LEFT(VLOOKUP(TABLE[[#This Row],[METRC]],METRC!A:B,2,FALSE),4)),"")</f>
        <v>BLDS</v>
      </c>
      <c r="K155" s="18" t="str">
        <f>IF(TABLE[[#This Row],[METRC]]="","",IF(TABLE[[#This Row],[METRC]]="...","",IF(TABLE[[#This Row],[bounce strain]]=LEFT(TABLE[[#This Row],[PhenoAbbv]],4),"match","MISMATCH")))</f>
        <v>match</v>
      </c>
      <c r="L155" s="18" t="str">
        <f ca="1">IF(TABLE[[#This Row],[Date]]="","",INDEX(nextcloneround[Clone Round],MATCH(TABLE[[#This Row],[Date]],nextcloneround[today],0)))</f>
        <v>C39</v>
      </c>
      <c r="M155" s="18" t="str">
        <f>_xlfn.IFNA(INDEX([2]!MOM[Generation],MATCH(TABLE[[#This Row],[METRC]],[2]!MOM[METRC 2],0)),"")</f>
        <v/>
      </c>
    </row>
    <row r="156" spans="1:13" x14ac:dyDescent="0.25">
      <c r="A156" s="47" t="str">
        <f>MID(TABLE[[#This Row],[LOC]],4,3)</f>
        <v>KL1</v>
      </c>
      <c r="B156" t="s">
        <v>8602</v>
      </c>
      <c r="C156" s="18" t="str">
        <f>_xlfn.IFNA(IF(TABLE[[#This Row],[CODE]]="","",IF(TABLE[[#This Row],[CODE]]="...","",_xlfn.CONCAT("1A4070000000065000",RIGHT(TABLE[[#This Row],[CODE]],6)))),"")</f>
        <v>1A4070000000065000095617</v>
      </c>
      <c r="D156" s="18" t="str">
        <f t="array" ref="D156">_xlfn.IFNA(IF(SUM(COUNTIF(TABLE[[#This Row],[CODE]],{"*.*"})),LEFT(TABLE[[#This Row],[CODE]],7),_xlfn.CONCAT(LEFT(TABLE[[#This Row],[CODE]],4),RIGHT(TABLE[[#This Row],[CODE]],3))),"")</f>
        <v>SUNL006</v>
      </c>
      <c r="E156" s="18" t="str">
        <f>IF(VLOOKUP(TABLE[[#This Row],[LOC]],ScanWorkbook[[Location]:[Clone Barcode]],2,FALSE)="...","",VLOOKUP(TABLE[[#This Row],[LOC]],ScanWorkbook[[Location]:[Clone Barcode]],2,FALSE))</f>
        <v>SUNL006.095617</v>
      </c>
      <c r="F156" s="21">
        <f ca="1">IF(TABLE[[#This Row],[METRC]]="","",TODAY())</f>
        <v>44179</v>
      </c>
      <c r="G156" s="80" t="str">
        <f>_xlfn.IFNA(IF(TABLE[[#This Row],[METRC]]="","",VLOOKUP(TABLE[[#This Row],[LOC]],ScanWorkbook[[Location]:[side]],3,FALSE)),"")</f>
        <v>3. west MINIMOM</v>
      </c>
      <c r="H156" s="18" t="str">
        <f>_xlfn.IFNA(IF(TABLE[[#This Row],[METRC]]="...","",VLOOKUP(TABLE[[#This Row],[METRC]],METRC!A:C,3,FALSE)),"")</f>
        <v>MINIMOM</v>
      </c>
      <c r="I15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56" s="18" t="str">
        <f>_xlfn.IFNA(IF(TABLE[[#This Row],[METRC]]="...","",LEFT(VLOOKUP(TABLE[[#This Row],[METRC]],METRC!A:B,2,FALSE),4)),"")</f>
        <v>SUNL</v>
      </c>
      <c r="K156" s="18" t="str">
        <f>IF(TABLE[[#This Row],[METRC]]="","",IF(TABLE[[#This Row],[METRC]]="...","",IF(TABLE[[#This Row],[bounce strain]]=LEFT(TABLE[[#This Row],[PhenoAbbv]],4),"match","MISMATCH")))</f>
        <v>match</v>
      </c>
      <c r="L156" s="18" t="str">
        <f ca="1">IF(TABLE[[#This Row],[Date]]="","",INDEX(nextcloneround[Clone Round],MATCH(TABLE[[#This Row],[Date]],nextcloneround[today],0)))</f>
        <v>C39</v>
      </c>
      <c r="M156" s="18" t="str">
        <f>_xlfn.IFNA(INDEX([2]!MOM[Generation],MATCH(TABLE[[#This Row],[METRC]],[2]!MOM[METRC 2],0)),"")</f>
        <v/>
      </c>
    </row>
    <row r="157" spans="1:13" x14ac:dyDescent="0.25">
      <c r="A157" s="47" t="str">
        <f>MID(TABLE[[#This Row],[LOC]],4,3)</f>
        <v>KL1</v>
      </c>
      <c r="B157" s="91" t="s">
        <v>8603</v>
      </c>
      <c r="C157" s="18" t="str">
        <f>_xlfn.IFNA(IF(TABLE[[#This Row],[CODE]]="","",IF(TABLE[[#This Row],[CODE]]="...","",_xlfn.CONCAT("1A4070000000065000",RIGHT(TABLE[[#This Row],[CODE]],6)))),"")</f>
        <v/>
      </c>
      <c r="D157" s="18" t="str">
        <f t="array" ref="D157">_xlfn.IFNA(IF(SUM(COUNTIF(TABLE[[#This Row],[CODE]],{"*.*"})),LEFT(TABLE[[#This Row],[CODE]],7),_xlfn.CONCAT(LEFT(TABLE[[#This Row],[CODE]],4),RIGHT(TABLE[[#This Row],[CODE]],3))),"")</f>
        <v/>
      </c>
      <c r="E157" s="18" t="str">
        <f>IF(VLOOKUP(TABLE[[#This Row],[LOC]],ScanWorkbook[[Location]:[Clone Barcode]],2,FALSE)="...","",VLOOKUP(TABLE[[#This Row],[LOC]],ScanWorkbook[[Location]:[Clone Barcode]],2,FALSE))</f>
        <v/>
      </c>
      <c r="F157" s="21" t="str">
        <f ca="1">IF(TABLE[[#This Row],[METRC]]="","",TODAY())</f>
        <v/>
      </c>
      <c r="G157" s="80" t="str">
        <f>_xlfn.IFNA(IF(TABLE[[#This Row],[METRC]]="","",VLOOKUP(TABLE[[#This Row],[LOC]],ScanWorkbook[[Location]:[side]],3,FALSE)),"")</f>
        <v/>
      </c>
      <c r="H157" s="18" t="str">
        <f>_xlfn.IFNA(IF(TABLE[[#This Row],[METRC]]="...","",VLOOKUP(TABLE[[#This Row],[METRC]],METRC!A:C,3,FALSE)),"")</f>
        <v/>
      </c>
      <c r="I15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57" s="18" t="str">
        <f>_xlfn.IFNA(IF(TABLE[[#This Row],[METRC]]="...","",LEFT(VLOOKUP(TABLE[[#This Row],[METRC]],METRC!A:B,2,FALSE),4)),"")</f>
        <v/>
      </c>
      <c r="K157" s="18" t="str">
        <f>IF(TABLE[[#This Row],[METRC]]="","",IF(TABLE[[#This Row],[METRC]]="...","",IF(TABLE[[#This Row],[bounce strain]]=LEFT(TABLE[[#This Row],[PhenoAbbv]],4),"match","MISMATCH")))</f>
        <v/>
      </c>
      <c r="L157" s="18" t="str">
        <f ca="1">IF(TABLE[[#This Row],[Date]]="","",INDEX(nextcloneround[Clone Round],MATCH(TABLE[[#This Row],[Date]],nextcloneround[today],0)))</f>
        <v/>
      </c>
      <c r="M157" s="18" t="str">
        <f>_xlfn.IFNA(INDEX([2]!MOM[Generation],MATCH(TABLE[[#This Row],[METRC]],[2]!MOM[METRC 2],0)),"")</f>
        <v/>
      </c>
    </row>
    <row r="158" spans="1:13" x14ac:dyDescent="0.25">
      <c r="A158" s="47" t="str">
        <f>MID(TABLE[[#This Row],[LOC]],4,3)</f>
        <v>KL1</v>
      </c>
      <c r="B158" t="s">
        <v>8604</v>
      </c>
      <c r="C158" s="18" t="str">
        <f>_xlfn.IFNA(IF(TABLE[[#This Row],[CODE]]="","",IF(TABLE[[#This Row],[CODE]]="...","",_xlfn.CONCAT("1A4070000000065000",RIGHT(TABLE[[#This Row],[CODE]],6)))),"")</f>
        <v/>
      </c>
      <c r="D158" s="18" t="str">
        <f t="array" ref="D158">_xlfn.IFNA(IF(SUM(COUNTIF(TABLE[[#This Row],[CODE]],{"*.*"})),LEFT(TABLE[[#This Row],[CODE]],7),_xlfn.CONCAT(LEFT(TABLE[[#This Row],[CODE]],4),RIGHT(TABLE[[#This Row],[CODE]],3))),"")</f>
        <v/>
      </c>
      <c r="E158" s="18" t="str">
        <f>IF(VLOOKUP(TABLE[[#This Row],[LOC]],ScanWorkbook[[Location]:[Clone Barcode]],2,FALSE)="...","",VLOOKUP(TABLE[[#This Row],[LOC]],ScanWorkbook[[Location]:[Clone Barcode]],2,FALSE))</f>
        <v/>
      </c>
      <c r="F158" s="21" t="str">
        <f ca="1">IF(TABLE[[#This Row],[METRC]]="","",TODAY())</f>
        <v/>
      </c>
      <c r="G158" s="80" t="str">
        <f>_xlfn.IFNA(IF(TABLE[[#This Row],[METRC]]="","",VLOOKUP(TABLE[[#This Row],[LOC]],ScanWorkbook[[Location]:[side]],3,FALSE)),"")</f>
        <v/>
      </c>
      <c r="H158" s="18" t="str">
        <f>_xlfn.IFNA(IF(TABLE[[#This Row],[METRC]]="...","",VLOOKUP(TABLE[[#This Row],[METRC]],METRC!A:C,3,FALSE)),"")</f>
        <v/>
      </c>
      <c r="I15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58" s="18" t="str">
        <f>_xlfn.IFNA(IF(TABLE[[#This Row],[METRC]]="...","",LEFT(VLOOKUP(TABLE[[#This Row],[METRC]],METRC!A:B,2,FALSE),4)),"")</f>
        <v/>
      </c>
      <c r="K158" s="18" t="str">
        <f>IF(TABLE[[#This Row],[METRC]]="","",IF(TABLE[[#This Row],[METRC]]="...","",IF(TABLE[[#This Row],[bounce strain]]=LEFT(TABLE[[#This Row],[PhenoAbbv]],4),"match","MISMATCH")))</f>
        <v/>
      </c>
      <c r="L158" s="18" t="str">
        <f ca="1">IF(TABLE[[#This Row],[Date]]="","",INDEX(nextcloneround[Clone Round],MATCH(TABLE[[#This Row],[Date]],nextcloneround[today],0)))</f>
        <v/>
      </c>
      <c r="M158" s="18" t="str">
        <f>_xlfn.IFNA(INDEX([2]!MOM[Generation],MATCH(TABLE[[#This Row],[METRC]],[2]!MOM[METRC 2],0)),"")</f>
        <v/>
      </c>
    </row>
    <row r="159" spans="1:13" x14ac:dyDescent="0.25">
      <c r="A159" s="47" t="str">
        <f>MID(TABLE[[#This Row],[LOC]],4,3)</f>
        <v>KL1</v>
      </c>
      <c r="B159" t="s">
        <v>8605</v>
      </c>
      <c r="C159" s="18" t="str">
        <f>_xlfn.IFNA(IF(TABLE[[#This Row],[CODE]]="","",IF(TABLE[[#This Row],[CODE]]="...","",_xlfn.CONCAT("1A4070000000065000",RIGHT(TABLE[[#This Row],[CODE]],6)))),"")</f>
        <v/>
      </c>
      <c r="D159" s="18" t="str">
        <f t="array" ref="D159">_xlfn.IFNA(IF(SUM(COUNTIF(TABLE[[#This Row],[CODE]],{"*.*"})),LEFT(TABLE[[#This Row],[CODE]],7),_xlfn.CONCAT(LEFT(TABLE[[#This Row],[CODE]],4),RIGHT(TABLE[[#This Row],[CODE]],3))),"")</f>
        <v/>
      </c>
      <c r="E159" s="18" t="str">
        <f>IF(VLOOKUP(TABLE[[#This Row],[LOC]],ScanWorkbook[[Location]:[Clone Barcode]],2,FALSE)="...","",VLOOKUP(TABLE[[#This Row],[LOC]],ScanWorkbook[[Location]:[Clone Barcode]],2,FALSE))</f>
        <v/>
      </c>
      <c r="F159" s="21" t="str">
        <f ca="1">IF(TABLE[[#This Row],[METRC]]="","",TODAY())</f>
        <v/>
      </c>
      <c r="G159" s="80" t="str">
        <f>_xlfn.IFNA(IF(TABLE[[#This Row],[METRC]]="","",VLOOKUP(TABLE[[#This Row],[LOC]],ScanWorkbook[[Location]:[side]],3,FALSE)),"")</f>
        <v/>
      </c>
      <c r="H159" s="18" t="str">
        <f>_xlfn.IFNA(IF(TABLE[[#This Row],[METRC]]="...","",VLOOKUP(TABLE[[#This Row],[METRC]],METRC!A:C,3,FALSE)),"")</f>
        <v/>
      </c>
      <c r="I15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59" s="18" t="str">
        <f>_xlfn.IFNA(IF(TABLE[[#This Row],[METRC]]="...","",LEFT(VLOOKUP(TABLE[[#This Row],[METRC]],METRC!A:B,2,FALSE),4)),"")</f>
        <v/>
      </c>
      <c r="K159" s="18" t="str">
        <f>IF(TABLE[[#This Row],[METRC]]="","",IF(TABLE[[#This Row],[METRC]]="...","",IF(TABLE[[#This Row],[bounce strain]]=LEFT(TABLE[[#This Row],[PhenoAbbv]],4),"match","MISMATCH")))</f>
        <v/>
      </c>
      <c r="L159" s="18" t="str">
        <f ca="1">IF(TABLE[[#This Row],[Date]]="","",INDEX(nextcloneround[Clone Round],MATCH(TABLE[[#This Row],[Date]],nextcloneround[today],0)))</f>
        <v/>
      </c>
      <c r="M159" s="18" t="str">
        <f>_xlfn.IFNA(INDEX([2]!MOM[Generation],MATCH(TABLE[[#This Row],[METRC]],[2]!MOM[METRC 2],0)),"")</f>
        <v/>
      </c>
    </row>
    <row r="160" spans="1:13" x14ac:dyDescent="0.25">
      <c r="A160" s="47" t="str">
        <f>MID(TABLE[[#This Row],[LOC]],4,3)</f>
        <v>KL1</v>
      </c>
      <c r="B160" t="s">
        <v>8606</v>
      </c>
      <c r="C160" s="18" t="str">
        <f>_xlfn.IFNA(IF(TABLE[[#This Row],[CODE]]="","",IF(TABLE[[#This Row],[CODE]]="...","",_xlfn.CONCAT("1A4070000000065000",RIGHT(TABLE[[#This Row],[CODE]],6)))),"")</f>
        <v/>
      </c>
      <c r="D160" s="18" t="str">
        <f t="array" ref="D160">_xlfn.IFNA(IF(SUM(COUNTIF(TABLE[[#This Row],[CODE]],{"*.*"})),LEFT(TABLE[[#This Row],[CODE]],7),_xlfn.CONCAT(LEFT(TABLE[[#This Row],[CODE]],4),RIGHT(TABLE[[#This Row],[CODE]],3))),"")</f>
        <v/>
      </c>
      <c r="E160" s="18" t="str">
        <f>IF(VLOOKUP(TABLE[[#This Row],[LOC]],ScanWorkbook[[Location]:[Clone Barcode]],2,FALSE)="...","",VLOOKUP(TABLE[[#This Row],[LOC]],ScanWorkbook[[Location]:[Clone Barcode]],2,FALSE))</f>
        <v/>
      </c>
      <c r="F160" s="21" t="str">
        <f ca="1">IF(TABLE[[#This Row],[METRC]]="","",TODAY())</f>
        <v/>
      </c>
      <c r="G160" s="80" t="str">
        <f>_xlfn.IFNA(IF(TABLE[[#This Row],[METRC]]="","",VLOOKUP(TABLE[[#This Row],[LOC]],ScanWorkbook[[Location]:[side]],3,FALSE)),"")</f>
        <v/>
      </c>
      <c r="H160" s="18" t="str">
        <f>_xlfn.IFNA(IF(TABLE[[#This Row],[METRC]]="...","",VLOOKUP(TABLE[[#This Row],[METRC]],METRC!A:C,3,FALSE)),"")</f>
        <v/>
      </c>
      <c r="I16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60" s="18" t="str">
        <f>_xlfn.IFNA(IF(TABLE[[#This Row],[METRC]]="...","",LEFT(VLOOKUP(TABLE[[#This Row],[METRC]],METRC!A:B,2,FALSE),4)),"")</f>
        <v/>
      </c>
      <c r="K160" s="18" t="str">
        <f>IF(TABLE[[#This Row],[METRC]]="","",IF(TABLE[[#This Row],[METRC]]="...","",IF(TABLE[[#This Row],[bounce strain]]=LEFT(TABLE[[#This Row],[PhenoAbbv]],4),"match","MISMATCH")))</f>
        <v/>
      </c>
      <c r="L160" s="18" t="str">
        <f ca="1">IF(TABLE[[#This Row],[Date]]="","",INDEX(nextcloneround[Clone Round],MATCH(TABLE[[#This Row],[Date]],nextcloneround[today],0)))</f>
        <v/>
      </c>
      <c r="M160" s="18" t="str">
        <f>_xlfn.IFNA(INDEX([2]!MOM[Generation],MATCH(TABLE[[#This Row],[METRC]],[2]!MOM[METRC 2],0)),"")</f>
        <v/>
      </c>
    </row>
    <row r="161" spans="1:13" x14ac:dyDescent="0.25">
      <c r="A161" s="47" t="str">
        <f>MID(TABLE[[#This Row],[LOC]],4,3)</f>
        <v>KL1</v>
      </c>
      <c r="B161" t="s">
        <v>8607</v>
      </c>
      <c r="C161" s="18" t="str">
        <f>_xlfn.IFNA(IF(TABLE[[#This Row],[CODE]]="","",IF(TABLE[[#This Row],[CODE]]="...","",_xlfn.CONCAT("1A4070000000065000",RIGHT(TABLE[[#This Row],[CODE]],6)))),"")</f>
        <v/>
      </c>
      <c r="D161" s="18" t="str">
        <f t="array" ref="D161">_xlfn.IFNA(IF(SUM(COUNTIF(TABLE[[#This Row],[CODE]],{"*.*"})),LEFT(TABLE[[#This Row],[CODE]],7),_xlfn.CONCAT(LEFT(TABLE[[#This Row],[CODE]],4),RIGHT(TABLE[[#This Row],[CODE]],3))),"")</f>
        <v/>
      </c>
      <c r="E161" s="18" t="str">
        <f>IF(VLOOKUP(TABLE[[#This Row],[LOC]],ScanWorkbook[[Location]:[Clone Barcode]],2,FALSE)="...","",VLOOKUP(TABLE[[#This Row],[LOC]],ScanWorkbook[[Location]:[Clone Barcode]],2,FALSE))</f>
        <v/>
      </c>
      <c r="F161" s="21" t="str">
        <f ca="1">IF(TABLE[[#This Row],[METRC]]="","",TODAY())</f>
        <v/>
      </c>
      <c r="G161" s="80" t="str">
        <f>_xlfn.IFNA(IF(TABLE[[#This Row],[METRC]]="","",VLOOKUP(TABLE[[#This Row],[LOC]],ScanWorkbook[[Location]:[side]],3,FALSE)),"")</f>
        <v/>
      </c>
      <c r="H161" s="18" t="str">
        <f>_xlfn.IFNA(IF(TABLE[[#This Row],[METRC]]="...","",VLOOKUP(TABLE[[#This Row],[METRC]],METRC!A:C,3,FALSE)),"")</f>
        <v/>
      </c>
      <c r="I16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61" s="18" t="str">
        <f>_xlfn.IFNA(IF(TABLE[[#This Row],[METRC]]="...","",LEFT(VLOOKUP(TABLE[[#This Row],[METRC]],METRC!A:B,2,FALSE),4)),"")</f>
        <v/>
      </c>
      <c r="K161" s="18" t="str">
        <f>IF(TABLE[[#This Row],[METRC]]="","",IF(TABLE[[#This Row],[METRC]]="...","",IF(TABLE[[#This Row],[bounce strain]]=LEFT(TABLE[[#This Row],[PhenoAbbv]],4),"match","MISMATCH")))</f>
        <v/>
      </c>
      <c r="L161" s="18" t="str">
        <f ca="1">IF(TABLE[[#This Row],[Date]]="","",INDEX(nextcloneround[Clone Round],MATCH(TABLE[[#This Row],[Date]],nextcloneround[today],0)))</f>
        <v/>
      </c>
      <c r="M161" s="18" t="str">
        <f>_xlfn.IFNA(INDEX([2]!MOM[Generation],MATCH(TABLE[[#This Row],[METRC]],[2]!MOM[METRC 2],0)),"")</f>
        <v/>
      </c>
    </row>
    <row r="162" spans="1:13" x14ac:dyDescent="0.25">
      <c r="A162" s="47" t="str">
        <f>MID(TABLE[[#This Row],[LOC]],4,3)</f>
        <v>KL1</v>
      </c>
      <c r="B162" t="s">
        <v>8608</v>
      </c>
      <c r="C162" s="18" t="str">
        <f>_xlfn.IFNA(IF(TABLE[[#This Row],[CODE]]="","",IF(TABLE[[#This Row],[CODE]]="...","",_xlfn.CONCAT("1A4070000000065000",RIGHT(TABLE[[#This Row],[CODE]],6)))),"")</f>
        <v/>
      </c>
      <c r="D162" s="18" t="str">
        <f t="array" ref="D162">_xlfn.IFNA(IF(SUM(COUNTIF(TABLE[[#This Row],[CODE]],{"*.*"})),LEFT(TABLE[[#This Row],[CODE]],7),_xlfn.CONCAT(LEFT(TABLE[[#This Row],[CODE]],4),RIGHT(TABLE[[#This Row],[CODE]],3))),"")</f>
        <v/>
      </c>
      <c r="E162" s="18" t="str">
        <f>IF(VLOOKUP(TABLE[[#This Row],[LOC]],ScanWorkbook[[Location]:[Clone Barcode]],2,FALSE)="...","",VLOOKUP(TABLE[[#This Row],[LOC]],ScanWorkbook[[Location]:[Clone Barcode]],2,FALSE))</f>
        <v/>
      </c>
      <c r="F162" s="21" t="str">
        <f ca="1">IF(TABLE[[#This Row],[METRC]]="","",TODAY())</f>
        <v/>
      </c>
      <c r="G162" s="80" t="str">
        <f>_xlfn.IFNA(IF(TABLE[[#This Row],[METRC]]="","",VLOOKUP(TABLE[[#This Row],[LOC]],ScanWorkbook[[Location]:[side]],3,FALSE)),"")</f>
        <v/>
      </c>
      <c r="H162" s="18" t="str">
        <f>_xlfn.IFNA(IF(TABLE[[#This Row],[METRC]]="...","",VLOOKUP(TABLE[[#This Row],[METRC]],METRC!A:C,3,FALSE)),"")</f>
        <v/>
      </c>
      <c r="I16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62" s="18" t="str">
        <f>_xlfn.IFNA(IF(TABLE[[#This Row],[METRC]]="...","",LEFT(VLOOKUP(TABLE[[#This Row],[METRC]],METRC!A:B,2,FALSE),4)),"")</f>
        <v/>
      </c>
      <c r="K162" s="18" t="str">
        <f>IF(TABLE[[#This Row],[METRC]]="","",IF(TABLE[[#This Row],[METRC]]="...","",IF(TABLE[[#This Row],[bounce strain]]=LEFT(TABLE[[#This Row],[PhenoAbbv]],4),"match","MISMATCH")))</f>
        <v/>
      </c>
      <c r="L162" s="18" t="str">
        <f ca="1">IF(TABLE[[#This Row],[Date]]="","",INDEX(nextcloneround[Clone Round],MATCH(TABLE[[#This Row],[Date]],nextcloneround[today],0)))</f>
        <v/>
      </c>
      <c r="M162" s="18" t="str">
        <f>_xlfn.IFNA(INDEX([2]!MOM[Generation],MATCH(TABLE[[#This Row],[METRC]],[2]!MOM[METRC 2],0)),"")</f>
        <v/>
      </c>
    </row>
    <row r="163" spans="1:13" x14ac:dyDescent="0.25">
      <c r="A163" s="47" t="str">
        <f>MID(TABLE[[#This Row],[LOC]],4,3)</f>
        <v>KL1</v>
      </c>
      <c r="B163" t="s">
        <v>8609</v>
      </c>
      <c r="C163" s="18" t="str">
        <f>_xlfn.IFNA(IF(TABLE[[#This Row],[CODE]]="","",IF(TABLE[[#This Row],[CODE]]="...","",_xlfn.CONCAT("1A4070000000065000",RIGHT(TABLE[[#This Row],[CODE]],6)))),"")</f>
        <v/>
      </c>
      <c r="D163" s="18" t="str">
        <f t="array" ref="D163">_xlfn.IFNA(IF(SUM(COUNTIF(TABLE[[#This Row],[CODE]],{"*.*"})),LEFT(TABLE[[#This Row],[CODE]],7),_xlfn.CONCAT(LEFT(TABLE[[#This Row],[CODE]],4),RIGHT(TABLE[[#This Row],[CODE]],3))),"")</f>
        <v/>
      </c>
      <c r="E163" s="18" t="str">
        <f>IF(VLOOKUP(TABLE[[#This Row],[LOC]],ScanWorkbook[[Location]:[Clone Barcode]],2,FALSE)="...","",VLOOKUP(TABLE[[#This Row],[LOC]],ScanWorkbook[[Location]:[Clone Barcode]],2,FALSE))</f>
        <v/>
      </c>
      <c r="F163" s="21" t="str">
        <f ca="1">IF(TABLE[[#This Row],[METRC]]="","",TODAY())</f>
        <v/>
      </c>
      <c r="G163" s="80" t="str">
        <f>_xlfn.IFNA(IF(TABLE[[#This Row],[METRC]]="","",VLOOKUP(TABLE[[#This Row],[LOC]],ScanWorkbook[[Location]:[side]],3,FALSE)),"")</f>
        <v/>
      </c>
      <c r="H163" s="18" t="str">
        <f>_xlfn.IFNA(IF(TABLE[[#This Row],[METRC]]="...","",VLOOKUP(TABLE[[#This Row],[METRC]],METRC!A:C,3,FALSE)),"")</f>
        <v/>
      </c>
      <c r="I16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63" s="18" t="str">
        <f>_xlfn.IFNA(IF(TABLE[[#This Row],[METRC]]="...","",LEFT(VLOOKUP(TABLE[[#This Row],[METRC]],METRC!A:B,2,FALSE),4)),"")</f>
        <v/>
      </c>
      <c r="K163" s="18" t="str">
        <f>IF(TABLE[[#This Row],[METRC]]="","",IF(TABLE[[#This Row],[METRC]]="...","",IF(TABLE[[#This Row],[bounce strain]]=LEFT(TABLE[[#This Row],[PhenoAbbv]],4),"match","MISMATCH")))</f>
        <v/>
      </c>
      <c r="L163" s="18" t="str">
        <f ca="1">IF(TABLE[[#This Row],[Date]]="","",INDEX(nextcloneround[Clone Round],MATCH(TABLE[[#This Row],[Date]],nextcloneround[today],0)))</f>
        <v/>
      </c>
      <c r="M163" s="18" t="str">
        <f>_xlfn.IFNA(INDEX([2]!MOM[Generation],MATCH(TABLE[[#This Row],[METRC]],[2]!MOM[METRC 2],0)),"")</f>
        <v/>
      </c>
    </row>
    <row r="164" spans="1:13" x14ac:dyDescent="0.25">
      <c r="A164" s="47" t="str">
        <f>MID(TABLE[[#This Row],[LOC]],4,3)</f>
        <v>KL1</v>
      </c>
      <c r="B164" s="91" t="s">
        <v>8610</v>
      </c>
      <c r="C164" s="18" t="str">
        <f>_xlfn.IFNA(IF(TABLE[[#This Row],[CODE]]="","",IF(TABLE[[#This Row],[CODE]]="...","",_xlfn.CONCAT("1A4070000000065000",RIGHT(TABLE[[#This Row],[CODE]],6)))),"")</f>
        <v/>
      </c>
      <c r="D164" s="18" t="str">
        <f t="array" ref="D164">_xlfn.IFNA(IF(SUM(COUNTIF(TABLE[[#This Row],[CODE]],{"*.*"})),LEFT(TABLE[[#This Row],[CODE]],7),_xlfn.CONCAT(LEFT(TABLE[[#This Row],[CODE]],4),RIGHT(TABLE[[#This Row],[CODE]],3))),"")</f>
        <v/>
      </c>
      <c r="E164" s="18" t="str">
        <f>IF(VLOOKUP(TABLE[[#This Row],[LOC]],ScanWorkbook[[Location]:[Clone Barcode]],2,FALSE)="...","",VLOOKUP(TABLE[[#This Row],[LOC]],ScanWorkbook[[Location]:[Clone Barcode]],2,FALSE))</f>
        <v/>
      </c>
      <c r="F164" s="21" t="str">
        <f ca="1">IF(TABLE[[#This Row],[METRC]]="","",TODAY())</f>
        <v/>
      </c>
      <c r="G164" s="80" t="str">
        <f>_xlfn.IFNA(IF(TABLE[[#This Row],[METRC]]="","",VLOOKUP(TABLE[[#This Row],[LOC]],ScanWorkbook[[Location]:[side]],3,FALSE)),"")</f>
        <v/>
      </c>
      <c r="H164" s="18" t="str">
        <f>_xlfn.IFNA(IF(TABLE[[#This Row],[METRC]]="...","",VLOOKUP(TABLE[[#This Row],[METRC]],METRC!A:C,3,FALSE)),"")</f>
        <v/>
      </c>
      <c r="I16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64" s="18" t="str">
        <f>_xlfn.IFNA(IF(TABLE[[#This Row],[METRC]]="...","",LEFT(VLOOKUP(TABLE[[#This Row],[METRC]],METRC!A:B,2,FALSE),4)),"")</f>
        <v/>
      </c>
      <c r="K164" s="18" t="str">
        <f>IF(TABLE[[#This Row],[METRC]]="","",IF(TABLE[[#This Row],[METRC]]="...","",IF(TABLE[[#This Row],[bounce strain]]=LEFT(TABLE[[#This Row],[PhenoAbbv]],4),"match","MISMATCH")))</f>
        <v/>
      </c>
      <c r="L164" s="18" t="str">
        <f ca="1">IF(TABLE[[#This Row],[Date]]="","",INDEX(nextcloneround[Clone Round],MATCH(TABLE[[#This Row],[Date]],nextcloneround[today],0)))</f>
        <v/>
      </c>
      <c r="M164" s="18" t="str">
        <f>_xlfn.IFNA(INDEX([2]!MOM[Generation],MATCH(TABLE[[#This Row],[METRC]],[2]!MOM[METRC 2],0)),"")</f>
        <v/>
      </c>
    </row>
    <row r="165" spans="1:13" x14ac:dyDescent="0.25">
      <c r="A165" s="47" t="str">
        <f>MID(TABLE[[#This Row],[LOC]],4,3)</f>
        <v>KL1</v>
      </c>
      <c r="B165" t="s">
        <v>8611</v>
      </c>
      <c r="C165" s="18" t="str">
        <f>_xlfn.IFNA(IF(TABLE[[#This Row],[CODE]]="","",IF(TABLE[[#This Row],[CODE]]="...","",_xlfn.CONCAT("1A4070000000065000",RIGHT(TABLE[[#This Row],[CODE]],6)))),"")</f>
        <v/>
      </c>
      <c r="D165" s="18" t="str">
        <f t="array" ref="D165">_xlfn.IFNA(IF(SUM(COUNTIF(TABLE[[#This Row],[CODE]],{"*.*"})),LEFT(TABLE[[#This Row],[CODE]],7),_xlfn.CONCAT(LEFT(TABLE[[#This Row],[CODE]],4),RIGHT(TABLE[[#This Row],[CODE]],3))),"")</f>
        <v/>
      </c>
      <c r="E165" s="18" t="str">
        <f>IF(VLOOKUP(TABLE[[#This Row],[LOC]],ScanWorkbook[[Location]:[Clone Barcode]],2,FALSE)="...","",VLOOKUP(TABLE[[#This Row],[LOC]],ScanWorkbook[[Location]:[Clone Barcode]],2,FALSE))</f>
        <v/>
      </c>
      <c r="F165" s="21" t="str">
        <f ca="1">IF(TABLE[[#This Row],[METRC]]="","",TODAY())</f>
        <v/>
      </c>
      <c r="G165" s="80" t="str">
        <f>_xlfn.IFNA(IF(TABLE[[#This Row],[METRC]]="","",VLOOKUP(TABLE[[#This Row],[LOC]],ScanWorkbook[[Location]:[side]],3,FALSE)),"")</f>
        <v/>
      </c>
      <c r="H165" s="18" t="str">
        <f>_xlfn.IFNA(IF(TABLE[[#This Row],[METRC]]="...","",VLOOKUP(TABLE[[#This Row],[METRC]],METRC!A:C,3,FALSE)),"")</f>
        <v/>
      </c>
      <c r="I16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65" s="18" t="str">
        <f>_xlfn.IFNA(IF(TABLE[[#This Row],[METRC]]="...","",LEFT(VLOOKUP(TABLE[[#This Row],[METRC]],METRC!A:B,2,FALSE),4)),"")</f>
        <v/>
      </c>
      <c r="K165" s="18" t="str">
        <f>IF(TABLE[[#This Row],[METRC]]="","",IF(TABLE[[#This Row],[METRC]]="...","",IF(TABLE[[#This Row],[bounce strain]]=LEFT(TABLE[[#This Row],[PhenoAbbv]],4),"match","MISMATCH")))</f>
        <v/>
      </c>
      <c r="L165" s="18" t="str">
        <f ca="1">IF(TABLE[[#This Row],[Date]]="","",INDEX(nextcloneround[Clone Round],MATCH(TABLE[[#This Row],[Date]],nextcloneround[today],0)))</f>
        <v/>
      </c>
      <c r="M165" s="18" t="str">
        <f>_xlfn.IFNA(INDEX([2]!MOM[Generation],MATCH(TABLE[[#This Row],[METRC]],[2]!MOM[METRC 2],0)),"")</f>
        <v/>
      </c>
    </row>
    <row r="166" spans="1:13" x14ac:dyDescent="0.25">
      <c r="A166" s="47" t="str">
        <f>MID(TABLE[[#This Row],[LOC]],4,3)</f>
        <v>KL1</v>
      </c>
      <c r="B166" t="s">
        <v>8612</v>
      </c>
      <c r="C166" s="18" t="str">
        <f>_xlfn.IFNA(IF(TABLE[[#This Row],[CODE]]="","",IF(TABLE[[#This Row],[CODE]]="...","",_xlfn.CONCAT("1A4070000000065000",RIGHT(TABLE[[#This Row],[CODE]],6)))),"")</f>
        <v/>
      </c>
      <c r="D166" s="18" t="str">
        <f t="array" ref="D166">_xlfn.IFNA(IF(SUM(COUNTIF(TABLE[[#This Row],[CODE]],{"*.*"})),LEFT(TABLE[[#This Row],[CODE]],7),_xlfn.CONCAT(LEFT(TABLE[[#This Row],[CODE]],4),RIGHT(TABLE[[#This Row],[CODE]],3))),"")</f>
        <v/>
      </c>
      <c r="E166" s="18" t="str">
        <f>IF(VLOOKUP(TABLE[[#This Row],[LOC]],ScanWorkbook[[Location]:[Clone Barcode]],2,FALSE)="...","",VLOOKUP(TABLE[[#This Row],[LOC]],ScanWorkbook[[Location]:[Clone Barcode]],2,FALSE))</f>
        <v/>
      </c>
      <c r="F166" s="21" t="str">
        <f ca="1">IF(TABLE[[#This Row],[METRC]]="","",TODAY())</f>
        <v/>
      </c>
      <c r="G166" s="80" t="str">
        <f>_xlfn.IFNA(IF(TABLE[[#This Row],[METRC]]="","",VLOOKUP(TABLE[[#This Row],[LOC]],ScanWorkbook[[Location]:[side]],3,FALSE)),"")</f>
        <v/>
      </c>
      <c r="H166" s="18" t="str">
        <f>_xlfn.IFNA(IF(TABLE[[#This Row],[METRC]]="...","",VLOOKUP(TABLE[[#This Row],[METRC]],METRC!A:C,3,FALSE)),"")</f>
        <v/>
      </c>
      <c r="I16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66" s="18" t="str">
        <f>_xlfn.IFNA(IF(TABLE[[#This Row],[METRC]]="...","",LEFT(VLOOKUP(TABLE[[#This Row],[METRC]],METRC!A:B,2,FALSE),4)),"")</f>
        <v/>
      </c>
      <c r="K166" s="18" t="str">
        <f>IF(TABLE[[#This Row],[METRC]]="","",IF(TABLE[[#This Row],[METRC]]="...","",IF(TABLE[[#This Row],[bounce strain]]=LEFT(TABLE[[#This Row],[PhenoAbbv]],4),"match","MISMATCH")))</f>
        <v/>
      </c>
      <c r="L166" s="18" t="str">
        <f ca="1">IF(TABLE[[#This Row],[Date]]="","",INDEX(nextcloneround[Clone Round],MATCH(TABLE[[#This Row],[Date]],nextcloneround[today],0)))</f>
        <v/>
      </c>
      <c r="M166" s="18" t="str">
        <f>_xlfn.IFNA(INDEX([2]!MOM[Generation],MATCH(TABLE[[#This Row],[METRC]],[2]!MOM[METRC 2],0)),"")</f>
        <v/>
      </c>
    </row>
    <row r="167" spans="1:13" x14ac:dyDescent="0.25">
      <c r="A167" s="47" t="str">
        <f>MID(TABLE[[#This Row],[LOC]],4,3)</f>
        <v>KL1</v>
      </c>
      <c r="B167" t="s">
        <v>8613</v>
      </c>
      <c r="C167" s="18" t="str">
        <f>_xlfn.IFNA(IF(TABLE[[#This Row],[CODE]]="","",IF(TABLE[[#This Row],[CODE]]="...","",_xlfn.CONCAT("1A4070000000065000",RIGHT(TABLE[[#This Row],[CODE]],6)))),"")</f>
        <v/>
      </c>
      <c r="D167" s="18" t="str">
        <f t="array" ref="D167">_xlfn.IFNA(IF(SUM(COUNTIF(TABLE[[#This Row],[CODE]],{"*.*"})),LEFT(TABLE[[#This Row],[CODE]],7),_xlfn.CONCAT(LEFT(TABLE[[#This Row],[CODE]],4),RIGHT(TABLE[[#This Row],[CODE]],3))),"")</f>
        <v/>
      </c>
      <c r="E167" s="18" t="str">
        <f>IF(VLOOKUP(TABLE[[#This Row],[LOC]],ScanWorkbook[[Location]:[Clone Barcode]],2,FALSE)="...","",VLOOKUP(TABLE[[#This Row],[LOC]],ScanWorkbook[[Location]:[Clone Barcode]],2,FALSE))</f>
        <v/>
      </c>
      <c r="F167" s="21" t="str">
        <f ca="1">IF(TABLE[[#This Row],[METRC]]="","",TODAY())</f>
        <v/>
      </c>
      <c r="G167" s="80" t="str">
        <f>_xlfn.IFNA(IF(TABLE[[#This Row],[METRC]]="","",VLOOKUP(TABLE[[#This Row],[LOC]],ScanWorkbook[[Location]:[side]],3,FALSE)),"")</f>
        <v/>
      </c>
      <c r="H167" s="18" t="str">
        <f>_xlfn.IFNA(IF(TABLE[[#This Row],[METRC]]="...","",VLOOKUP(TABLE[[#This Row],[METRC]],METRC!A:C,3,FALSE)),"")</f>
        <v/>
      </c>
      <c r="I16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67" s="18" t="str">
        <f>_xlfn.IFNA(IF(TABLE[[#This Row],[METRC]]="...","",LEFT(VLOOKUP(TABLE[[#This Row],[METRC]],METRC!A:B,2,FALSE),4)),"")</f>
        <v/>
      </c>
      <c r="K167" s="18" t="str">
        <f>IF(TABLE[[#This Row],[METRC]]="","",IF(TABLE[[#This Row],[METRC]]="...","",IF(TABLE[[#This Row],[bounce strain]]=LEFT(TABLE[[#This Row],[PhenoAbbv]],4),"match","MISMATCH")))</f>
        <v/>
      </c>
      <c r="L167" s="18" t="str">
        <f ca="1">IF(TABLE[[#This Row],[Date]]="","",INDEX(nextcloneround[Clone Round],MATCH(TABLE[[#This Row],[Date]],nextcloneround[today],0)))</f>
        <v/>
      </c>
      <c r="M167" s="18" t="str">
        <f>_xlfn.IFNA(INDEX([2]!MOM[Generation],MATCH(TABLE[[#This Row],[METRC]],[2]!MOM[METRC 2],0)),"")</f>
        <v/>
      </c>
    </row>
    <row r="168" spans="1:13" x14ac:dyDescent="0.25">
      <c r="A168" s="47" t="str">
        <f>MID(TABLE[[#This Row],[LOC]],4,3)</f>
        <v>KL1</v>
      </c>
      <c r="B168" s="91" t="s">
        <v>8614</v>
      </c>
      <c r="C168" s="18" t="str">
        <f>_xlfn.IFNA(IF(TABLE[[#This Row],[CODE]]="","",IF(TABLE[[#This Row],[CODE]]="...","",_xlfn.CONCAT("1A4070000000065000",RIGHT(TABLE[[#This Row],[CODE]],6)))),"")</f>
        <v/>
      </c>
      <c r="D168" s="18" t="str">
        <f t="array" ref="D168">_xlfn.IFNA(IF(SUM(COUNTIF(TABLE[[#This Row],[CODE]],{"*.*"})),LEFT(TABLE[[#This Row],[CODE]],7),_xlfn.CONCAT(LEFT(TABLE[[#This Row],[CODE]],4),RIGHT(TABLE[[#This Row],[CODE]],3))),"")</f>
        <v/>
      </c>
      <c r="E168" s="18" t="str">
        <f>IF(VLOOKUP(TABLE[[#This Row],[LOC]],ScanWorkbook[[Location]:[Clone Barcode]],2,FALSE)="...","",VLOOKUP(TABLE[[#This Row],[LOC]],ScanWorkbook[[Location]:[Clone Barcode]],2,FALSE))</f>
        <v/>
      </c>
      <c r="F168" s="21" t="str">
        <f ca="1">IF(TABLE[[#This Row],[METRC]]="","",TODAY())</f>
        <v/>
      </c>
      <c r="G168" s="80" t="str">
        <f>_xlfn.IFNA(IF(TABLE[[#This Row],[METRC]]="","",VLOOKUP(TABLE[[#This Row],[LOC]],ScanWorkbook[[Location]:[side]],3,FALSE)),"")</f>
        <v/>
      </c>
      <c r="H168" s="18" t="str">
        <f>_xlfn.IFNA(IF(TABLE[[#This Row],[METRC]]="...","",VLOOKUP(TABLE[[#This Row],[METRC]],METRC!A:C,3,FALSE)),"")</f>
        <v/>
      </c>
      <c r="I16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68" s="18" t="str">
        <f>_xlfn.IFNA(IF(TABLE[[#This Row],[METRC]]="...","",LEFT(VLOOKUP(TABLE[[#This Row],[METRC]],METRC!A:B,2,FALSE),4)),"")</f>
        <v/>
      </c>
      <c r="K168" s="18" t="str">
        <f>IF(TABLE[[#This Row],[METRC]]="","",IF(TABLE[[#This Row],[METRC]]="...","",IF(TABLE[[#This Row],[bounce strain]]=LEFT(TABLE[[#This Row],[PhenoAbbv]],4),"match","MISMATCH")))</f>
        <v/>
      </c>
      <c r="L168" s="18" t="str">
        <f ca="1">IF(TABLE[[#This Row],[Date]]="","",INDEX(nextcloneround[Clone Round],MATCH(TABLE[[#This Row],[Date]],nextcloneround[today],0)))</f>
        <v/>
      </c>
      <c r="M168" s="18" t="str">
        <f>_xlfn.IFNA(INDEX([2]!MOM[Generation],MATCH(TABLE[[#This Row],[METRC]],[2]!MOM[METRC 2],0)),"")</f>
        <v/>
      </c>
    </row>
    <row r="169" spans="1:13" x14ac:dyDescent="0.25">
      <c r="A169" s="47" t="str">
        <f>MID(TABLE[[#This Row],[LOC]],4,3)</f>
        <v>KL1</v>
      </c>
      <c r="B169" t="s">
        <v>8615</v>
      </c>
      <c r="C169" s="18" t="str">
        <f>_xlfn.IFNA(IF(TABLE[[#This Row],[CODE]]="","",IF(TABLE[[#This Row],[CODE]]="...","",_xlfn.CONCAT("1A4070000000065000",RIGHT(TABLE[[#This Row],[CODE]],6)))),"")</f>
        <v/>
      </c>
      <c r="D169" s="18" t="str">
        <f t="array" ref="D169">_xlfn.IFNA(IF(SUM(COUNTIF(TABLE[[#This Row],[CODE]],{"*.*"})),LEFT(TABLE[[#This Row],[CODE]],7),_xlfn.CONCAT(LEFT(TABLE[[#This Row],[CODE]],4),RIGHT(TABLE[[#This Row],[CODE]],3))),"")</f>
        <v/>
      </c>
      <c r="E169" s="18" t="str">
        <f>IF(VLOOKUP(TABLE[[#This Row],[LOC]],ScanWorkbook[[Location]:[Clone Barcode]],2,FALSE)="...","",VLOOKUP(TABLE[[#This Row],[LOC]],ScanWorkbook[[Location]:[Clone Barcode]],2,FALSE))</f>
        <v/>
      </c>
      <c r="F169" s="21" t="str">
        <f ca="1">IF(TABLE[[#This Row],[METRC]]="","",TODAY())</f>
        <v/>
      </c>
      <c r="G169" s="80" t="str">
        <f>_xlfn.IFNA(IF(TABLE[[#This Row],[METRC]]="","",VLOOKUP(TABLE[[#This Row],[LOC]],ScanWorkbook[[Location]:[side]],3,FALSE)),"")</f>
        <v/>
      </c>
      <c r="H169" s="18" t="str">
        <f>_xlfn.IFNA(IF(TABLE[[#This Row],[METRC]]="...","",VLOOKUP(TABLE[[#This Row],[METRC]],METRC!A:C,3,FALSE)),"")</f>
        <v/>
      </c>
      <c r="I16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69" s="18" t="str">
        <f>_xlfn.IFNA(IF(TABLE[[#This Row],[METRC]]="...","",LEFT(VLOOKUP(TABLE[[#This Row],[METRC]],METRC!A:B,2,FALSE),4)),"")</f>
        <v/>
      </c>
      <c r="K169" s="18" t="str">
        <f>IF(TABLE[[#This Row],[METRC]]="","",IF(TABLE[[#This Row],[METRC]]="...","",IF(TABLE[[#This Row],[bounce strain]]=LEFT(TABLE[[#This Row],[PhenoAbbv]],4),"match","MISMATCH")))</f>
        <v/>
      </c>
      <c r="L169" s="18" t="str">
        <f ca="1">IF(TABLE[[#This Row],[Date]]="","",INDEX(nextcloneround[Clone Round],MATCH(TABLE[[#This Row],[Date]],nextcloneround[today],0)))</f>
        <v/>
      </c>
      <c r="M169" s="18" t="str">
        <f>_xlfn.IFNA(INDEX([2]!MOM[Generation],MATCH(TABLE[[#This Row],[METRC]],[2]!MOM[METRC 2],0)),"")</f>
        <v/>
      </c>
    </row>
    <row r="170" spans="1:13" x14ac:dyDescent="0.25">
      <c r="A170" s="47" t="str">
        <f>MID(TABLE[[#This Row],[LOC]],4,3)</f>
        <v>KL1</v>
      </c>
      <c r="B170" t="s">
        <v>8616</v>
      </c>
      <c r="C170" s="18" t="str">
        <f>_xlfn.IFNA(IF(TABLE[[#This Row],[CODE]]="","",IF(TABLE[[#This Row],[CODE]]="...","",_xlfn.CONCAT("1A4070000000065000",RIGHT(TABLE[[#This Row],[CODE]],6)))),"")</f>
        <v/>
      </c>
      <c r="D170" s="18" t="str">
        <f t="array" ref="D170">_xlfn.IFNA(IF(SUM(COUNTIF(TABLE[[#This Row],[CODE]],{"*.*"})),LEFT(TABLE[[#This Row],[CODE]],7),_xlfn.CONCAT(LEFT(TABLE[[#This Row],[CODE]],4),RIGHT(TABLE[[#This Row],[CODE]],3))),"")</f>
        <v/>
      </c>
      <c r="E170" s="18" t="str">
        <f>IF(VLOOKUP(TABLE[[#This Row],[LOC]],ScanWorkbook[[Location]:[Clone Barcode]],2,FALSE)="...","",VLOOKUP(TABLE[[#This Row],[LOC]],ScanWorkbook[[Location]:[Clone Barcode]],2,FALSE))</f>
        <v/>
      </c>
      <c r="F170" s="21" t="str">
        <f ca="1">IF(TABLE[[#This Row],[METRC]]="","",TODAY())</f>
        <v/>
      </c>
      <c r="G170" s="80" t="str">
        <f>_xlfn.IFNA(IF(TABLE[[#This Row],[METRC]]="","",VLOOKUP(TABLE[[#This Row],[LOC]],ScanWorkbook[[Location]:[side]],3,FALSE)),"")</f>
        <v/>
      </c>
      <c r="H170" s="18" t="str">
        <f>_xlfn.IFNA(IF(TABLE[[#This Row],[METRC]]="...","",VLOOKUP(TABLE[[#This Row],[METRC]],METRC!A:C,3,FALSE)),"")</f>
        <v/>
      </c>
      <c r="I17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70" s="18" t="str">
        <f>_xlfn.IFNA(IF(TABLE[[#This Row],[METRC]]="...","",LEFT(VLOOKUP(TABLE[[#This Row],[METRC]],METRC!A:B,2,FALSE),4)),"")</f>
        <v/>
      </c>
      <c r="K170" s="18" t="str">
        <f>IF(TABLE[[#This Row],[METRC]]="","",IF(TABLE[[#This Row],[METRC]]="...","",IF(TABLE[[#This Row],[bounce strain]]=LEFT(TABLE[[#This Row],[PhenoAbbv]],4),"match","MISMATCH")))</f>
        <v/>
      </c>
      <c r="L170" s="18" t="str">
        <f ca="1">IF(TABLE[[#This Row],[Date]]="","",INDEX(nextcloneround[Clone Round],MATCH(TABLE[[#This Row],[Date]],nextcloneround[today],0)))</f>
        <v/>
      </c>
      <c r="M170" s="18" t="str">
        <f>_xlfn.IFNA(INDEX([2]!MOM[Generation],MATCH(TABLE[[#This Row],[METRC]],[2]!MOM[METRC 2],0)),"")</f>
        <v/>
      </c>
    </row>
    <row r="171" spans="1:13" x14ac:dyDescent="0.25">
      <c r="A171" s="47" t="str">
        <f>MID(TABLE[[#This Row],[LOC]],4,3)</f>
        <v>KL1</v>
      </c>
      <c r="B171" s="91" t="s">
        <v>8617</v>
      </c>
      <c r="C171" s="18" t="str">
        <f>_xlfn.IFNA(IF(TABLE[[#This Row],[CODE]]="","",IF(TABLE[[#This Row],[CODE]]="...","",_xlfn.CONCAT("1A4070000000065000",RIGHT(TABLE[[#This Row],[CODE]],6)))),"")</f>
        <v/>
      </c>
      <c r="D171" s="18" t="str">
        <f t="array" ref="D171">_xlfn.IFNA(IF(SUM(COUNTIF(TABLE[[#This Row],[CODE]],{"*.*"})),LEFT(TABLE[[#This Row],[CODE]],7),_xlfn.CONCAT(LEFT(TABLE[[#This Row],[CODE]],4),RIGHT(TABLE[[#This Row],[CODE]],3))),"")</f>
        <v/>
      </c>
      <c r="E171" s="18" t="str">
        <f>IF(VLOOKUP(TABLE[[#This Row],[LOC]],ScanWorkbook[[Location]:[Clone Barcode]],2,FALSE)="...","",VLOOKUP(TABLE[[#This Row],[LOC]],ScanWorkbook[[Location]:[Clone Barcode]],2,FALSE))</f>
        <v/>
      </c>
      <c r="F171" s="21" t="str">
        <f ca="1">IF(TABLE[[#This Row],[METRC]]="","",TODAY())</f>
        <v/>
      </c>
      <c r="G171" s="80" t="str">
        <f>_xlfn.IFNA(IF(TABLE[[#This Row],[METRC]]="","",VLOOKUP(TABLE[[#This Row],[LOC]],ScanWorkbook[[Location]:[side]],3,FALSE)),"")</f>
        <v/>
      </c>
      <c r="H171" s="18" t="str">
        <f>_xlfn.IFNA(IF(TABLE[[#This Row],[METRC]]="...","",VLOOKUP(TABLE[[#This Row],[METRC]],METRC!A:C,3,FALSE)),"")</f>
        <v/>
      </c>
      <c r="I17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71" s="18" t="str">
        <f>_xlfn.IFNA(IF(TABLE[[#This Row],[METRC]]="...","",LEFT(VLOOKUP(TABLE[[#This Row],[METRC]],METRC!A:B,2,FALSE),4)),"")</f>
        <v/>
      </c>
      <c r="K171" s="18" t="str">
        <f>IF(TABLE[[#This Row],[METRC]]="","",IF(TABLE[[#This Row],[METRC]]="...","",IF(TABLE[[#This Row],[bounce strain]]=LEFT(TABLE[[#This Row],[PhenoAbbv]],4),"match","MISMATCH")))</f>
        <v/>
      </c>
      <c r="L171" s="18" t="str">
        <f ca="1">IF(TABLE[[#This Row],[Date]]="","",INDEX(nextcloneround[Clone Round],MATCH(TABLE[[#This Row],[Date]],nextcloneround[today],0)))</f>
        <v/>
      </c>
      <c r="M171" s="18" t="str">
        <f>_xlfn.IFNA(INDEX([2]!MOM[Generation],MATCH(TABLE[[#This Row],[METRC]],[2]!MOM[METRC 2],0)),"")</f>
        <v/>
      </c>
    </row>
    <row r="172" spans="1:13" x14ac:dyDescent="0.25">
      <c r="A172" s="47" t="str">
        <f>MID(TABLE[[#This Row],[LOC]],4,3)</f>
        <v>KL1</v>
      </c>
      <c r="B172" s="91" t="s">
        <v>8618</v>
      </c>
      <c r="C172" s="18" t="str">
        <f>_xlfn.IFNA(IF(TABLE[[#This Row],[CODE]]="","",IF(TABLE[[#This Row],[CODE]]="...","",_xlfn.CONCAT("1A4070000000065000",RIGHT(TABLE[[#This Row],[CODE]],6)))),"")</f>
        <v/>
      </c>
      <c r="D172" s="18" t="str">
        <f t="array" ref="D172">_xlfn.IFNA(IF(SUM(COUNTIF(TABLE[[#This Row],[CODE]],{"*.*"})),LEFT(TABLE[[#This Row],[CODE]],7),_xlfn.CONCAT(LEFT(TABLE[[#This Row],[CODE]],4),RIGHT(TABLE[[#This Row],[CODE]],3))),"")</f>
        <v/>
      </c>
      <c r="E172" s="18" t="str">
        <f>IF(VLOOKUP(TABLE[[#This Row],[LOC]],ScanWorkbook[[Location]:[Clone Barcode]],2,FALSE)="...","",VLOOKUP(TABLE[[#This Row],[LOC]],ScanWorkbook[[Location]:[Clone Barcode]],2,FALSE))</f>
        <v/>
      </c>
      <c r="F172" s="21" t="str">
        <f ca="1">IF(TABLE[[#This Row],[METRC]]="","",TODAY())</f>
        <v/>
      </c>
      <c r="G172" s="80" t="str">
        <f>_xlfn.IFNA(IF(TABLE[[#This Row],[METRC]]="","",VLOOKUP(TABLE[[#This Row],[LOC]],ScanWorkbook[[Location]:[side]],3,FALSE)),"")</f>
        <v/>
      </c>
      <c r="H172" s="18" t="str">
        <f>_xlfn.IFNA(IF(TABLE[[#This Row],[METRC]]="...","",VLOOKUP(TABLE[[#This Row],[METRC]],METRC!A:C,3,FALSE)),"")</f>
        <v/>
      </c>
      <c r="I17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72" s="18" t="str">
        <f>_xlfn.IFNA(IF(TABLE[[#This Row],[METRC]]="...","",LEFT(VLOOKUP(TABLE[[#This Row],[METRC]],METRC!A:B,2,FALSE),4)),"")</f>
        <v/>
      </c>
      <c r="K172" s="18" t="str">
        <f>IF(TABLE[[#This Row],[METRC]]="","",IF(TABLE[[#This Row],[METRC]]="...","",IF(TABLE[[#This Row],[bounce strain]]=LEFT(TABLE[[#This Row],[PhenoAbbv]],4),"match","MISMATCH")))</f>
        <v/>
      </c>
      <c r="L172" s="18" t="str">
        <f ca="1">IF(TABLE[[#This Row],[Date]]="","",INDEX(nextcloneround[Clone Round],MATCH(TABLE[[#This Row],[Date]],nextcloneround[today],0)))</f>
        <v/>
      </c>
      <c r="M172" s="18" t="str">
        <f>_xlfn.IFNA(INDEX([2]!MOM[Generation],MATCH(TABLE[[#This Row],[METRC]],[2]!MOM[METRC 2],0)),"")</f>
        <v/>
      </c>
    </row>
    <row r="173" spans="1:13" x14ac:dyDescent="0.25">
      <c r="A173" s="47" t="str">
        <f>MID(TABLE[[#This Row],[LOC]],4,3)</f>
        <v>KL1</v>
      </c>
      <c r="B173" s="91" t="s">
        <v>8619</v>
      </c>
      <c r="C173" s="18" t="str">
        <f>_xlfn.IFNA(IF(TABLE[[#This Row],[CODE]]="","",IF(TABLE[[#This Row],[CODE]]="...","",_xlfn.CONCAT("1A4070000000065000",RIGHT(TABLE[[#This Row],[CODE]],6)))),"")</f>
        <v/>
      </c>
      <c r="D173" s="18" t="str">
        <f t="array" ref="D173">_xlfn.IFNA(IF(SUM(COUNTIF(TABLE[[#This Row],[CODE]],{"*.*"})),LEFT(TABLE[[#This Row],[CODE]],7),_xlfn.CONCAT(LEFT(TABLE[[#This Row],[CODE]],4),RIGHT(TABLE[[#This Row],[CODE]],3))),"")</f>
        <v/>
      </c>
      <c r="E173" s="18" t="str">
        <f>IF(VLOOKUP(TABLE[[#This Row],[LOC]],ScanWorkbook[[Location]:[Clone Barcode]],2,FALSE)="...","",VLOOKUP(TABLE[[#This Row],[LOC]],ScanWorkbook[[Location]:[Clone Barcode]],2,FALSE))</f>
        <v/>
      </c>
      <c r="F173" s="21" t="str">
        <f ca="1">IF(TABLE[[#This Row],[METRC]]="","",TODAY())</f>
        <v/>
      </c>
      <c r="G173" s="80" t="str">
        <f>_xlfn.IFNA(IF(TABLE[[#This Row],[METRC]]="","",VLOOKUP(TABLE[[#This Row],[LOC]],ScanWorkbook[[Location]:[side]],3,FALSE)),"")</f>
        <v/>
      </c>
      <c r="H173" s="18" t="str">
        <f>_xlfn.IFNA(IF(TABLE[[#This Row],[METRC]]="...","",VLOOKUP(TABLE[[#This Row],[METRC]],METRC!A:C,3,FALSE)),"")</f>
        <v/>
      </c>
      <c r="I17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73" s="18" t="str">
        <f>_xlfn.IFNA(IF(TABLE[[#This Row],[METRC]]="...","",LEFT(VLOOKUP(TABLE[[#This Row],[METRC]],METRC!A:B,2,FALSE),4)),"")</f>
        <v/>
      </c>
      <c r="K173" s="18" t="str">
        <f>IF(TABLE[[#This Row],[METRC]]="","",IF(TABLE[[#This Row],[METRC]]="...","",IF(TABLE[[#This Row],[bounce strain]]=LEFT(TABLE[[#This Row],[PhenoAbbv]],4),"match","MISMATCH")))</f>
        <v/>
      </c>
      <c r="L173" s="18" t="str">
        <f ca="1">IF(TABLE[[#This Row],[Date]]="","",INDEX(nextcloneround[Clone Round],MATCH(TABLE[[#This Row],[Date]],nextcloneround[today],0)))</f>
        <v/>
      </c>
      <c r="M173" s="18" t="str">
        <f>_xlfn.IFNA(INDEX([2]!MOM[Generation],MATCH(TABLE[[#This Row],[METRC]],[2]!MOM[METRC 2],0)),"")</f>
        <v/>
      </c>
    </row>
    <row r="174" spans="1:13" x14ac:dyDescent="0.25">
      <c r="A174" s="47" t="str">
        <f>MID(TABLE[[#This Row],[LOC]],4,3)</f>
        <v>KL1</v>
      </c>
      <c r="B174" s="91" t="s">
        <v>8620</v>
      </c>
      <c r="C174" s="18" t="str">
        <f>_xlfn.IFNA(IF(TABLE[[#This Row],[CODE]]="","",IF(TABLE[[#This Row],[CODE]]="...","",_xlfn.CONCAT("1A4070000000065000",RIGHT(TABLE[[#This Row],[CODE]],6)))),"")</f>
        <v/>
      </c>
      <c r="D174" s="18" t="str">
        <f t="array" ref="D174">_xlfn.IFNA(IF(SUM(COUNTIF(TABLE[[#This Row],[CODE]],{"*.*"})),LEFT(TABLE[[#This Row],[CODE]],7),_xlfn.CONCAT(LEFT(TABLE[[#This Row],[CODE]],4),RIGHT(TABLE[[#This Row],[CODE]],3))),"")</f>
        <v/>
      </c>
      <c r="E174" s="18" t="str">
        <f>IF(VLOOKUP(TABLE[[#This Row],[LOC]],ScanWorkbook[[Location]:[Clone Barcode]],2,FALSE)="...","",VLOOKUP(TABLE[[#This Row],[LOC]],ScanWorkbook[[Location]:[Clone Barcode]],2,FALSE))</f>
        <v/>
      </c>
      <c r="F174" s="21" t="str">
        <f ca="1">IF(TABLE[[#This Row],[METRC]]="","",TODAY())</f>
        <v/>
      </c>
      <c r="G174" s="80" t="str">
        <f>_xlfn.IFNA(IF(TABLE[[#This Row],[METRC]]="","",VLOOKUP(TABLE[[#This Row],[LOC]],ScanWorkbook[[Location]:[side]],3,FALSE)),"")</f>
        <v/>
      </c>
      <c r="H174" s="18" t="str">
        <f>_xlfn.IFNA(IF(TABLE[[#This Row],[METRC]]="...","",VLOOKUP(TABLE[[#This Row],[METRC]],METRC!A:C,3,FALSE)),"")</f>
        <v/>
      </c>
      <c r="I17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74" s="18" t="str">
        <f>_xlfn.IFNA(IF(TABLE[[#This Row],[METRC]]="...","",LEFT(VLOOKUP(TABLE[[#This Row],[METRC]],METRC!A:B,2,FALSE),4)),"")</f>
        <v/>
      </c>
      <c r="K174" s="18" t="str">
        <f>IF(TABLE[[#This Row],[METRC]]="","",IF(TABLE[[#This Row],[METRC]]="...","",IF(TABLE[[#This Row],[bounce strain]]=LEFT(TABLE[[#This Row],[PhenoAbbv]],4),"match","MISMATCH")))</f>
        <v/>
      </c>
      <c r="L174" s="18" t="str">
        <f ca="1">IF(TABLE[[#This Row],[Date]]="","",INDEX(nextcloneround[Clone Round],MATCH(TABLE[[#This Row],[Date]],nextcloneround[today],0)))</f>
        <v/>
      </c>
      <c r="M174" s="18" t="str">
        <f>_xlfn.IFNA(INDEX([2]!MOM[Generation],MATCH(TABLE[[#This Row],[METRC]],[2]!MOM[METRC 2],0)),"")</f>
        <v/>
      </c>
    </row>
    <row r="175" spans="1:13" x14ac:dyDescent="0.25">
      <c r="A175" s="47" t="str">
        <f>MID(TABLE[[#This Row],[LOC]],4,3)</f>
        <v>KL1</v>
      </c>
      <c r="B175" s="91" t="s">
        <v>8621</v>
      </c>
      <c r="C175" s="18" t="str">
        <f>_xlfn.IFNA(IF(TABLE[[#This Row],[CODE]]="","",IF(TABLE[[#This Row],[CODE]]="...","",_xlfn.CONCAT("1A4070000000065000",RIGHT(TABLE[[#This Row],[CODE]],6)))),"")</f>
        <v/>
      </c>
      <c r="D175" s="18" t="str">
        <f t="array" ref="D175">_xlfn.IFNA(IF(SUM(COUNTIF(TABLE[[#This Row],[CODE]],{"*.*"})),LEFT(TABLE[[#This Row],[CODE]],7),_xlfn.CONCAT(LEFT(TABLE[[#This Row],[CODE]],4),RIGHT(TABLE[[#This Row],[CODE]],3))),"")</f>
        <v/>
      </c>
      <c r="E175" s="18" t="str">
        <f>IF(VLOOKUP(TABLE[[#This Row],[LOC]],ScanWorkbook[[Location]:[Clone Barcode]],2,FALSE)="...","",VLOOKUP(TABLE[[#This Row],[LOC]],ScanWorkbook[[Location]:[Clone Barcode]],2,FALSE))</f>
        <v/>
      </c>
      <c r="F175" s="21" t="str">
        <f ca="1">IF(TABLE[[#This Row],[METRC]]="","",TODAY())</f>
        <v/>
      </c>
      <c r="G175" s="80" t="str">
        <f>_xlfn.IFNA(IF(TABLE[[#This Row],[METRC]]="","",VLOOKUP(TABLE[[#This Row],[LOC]],ScanWorkbook[[Location]:[side]],3,FALSE)),"")</f>
        <v/>
      </c>
      <c r="H175" s="18" t="str">
        <f>_xlfn.IFNA(IF(TABLE[[#This Row],[METRC]]="...","",VLOOKUP(TABLE[[#This Row],[METRC]],METRC!A:C,3,FALSE)),"")</f>
        <v/>
      </c>
      <c r="I17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75" s="18" t="str">
        <f>_xlfn.IFNA(IF(TABLE[[#This Row],[METRC]]="...","",LEFT(VLOOKUP(TABLE[[#This Row],[METRC]],METRC!A:B,2,FALSE),4)),"")</f>
        <v/>
      </c>
      <c r="K175" s="18" t="str">
        <f>IF(TABLE[[#This Row],[METRC]]="","",IF(TABLE[[#This Row],[METRC]]="...","",IF(TABLE[[#This Row],[bounce strain]]=LEFT(TABLE[[#This Row],[PhenoAbbv]],4),"match","MISMATCH")))</f>
        <v/>
      </c>
      <c r="L175" s="18" t="str">
        <f ca="1">IF(TABLE[[#This Row],[Date]]="","",INDEX(nextcloneround[Clone Round],MATCH(TABLE[[#This Row],[Date]],nextcloneround[today],0)))</f>
        <v/>
      </c>
      <c r="M175" s="18" t="str">
        <f>_xlfn.IFNA(INDEX([2]!MOM[Generation],MATCH(TABLE[[#This Row],[METRC]],[2]!MOM[METRC 2],0)),"")</f>
        <v/>
      </c>
    </row>
    <row r="176" spans="1:13" x14ac:dyDescent="0.25">
      <c r="A176" s="47" t="str">
        <f>MID(TABLE[[#This Row],[LOC]],4,3)</f>
        <v>KL2</v>
      </c>
      <c r="B176" s="91" t="s">
        <v>8452</v>
      </c>
      <c r="C176" s="18" t="str">
        <f>_xlfn.IFNA(IF(TABLE[[#This Row],[CODE]]="","",IF(TABLE[[#This Row],[CODE]]="...","",_xlfn.CONCAT("1A4070000000065000",RIGHT(TABLE[[#This Row],[CODE]],6)))),"")</f>
        <v>1A4070000000065000096362</v>
      </c>
      <c r="D176" s="18" t="str">
        <f t="array" ref="D176">_xlfn.IFNA(IF(SUM(COUNTIF(TABLE[[#This Row],[CODE]],{"*.*"})),LEFT(TABLE[[#This Row],[CODE]],7),_xlfn.CONCAT(LEFT(TABLE[[#This Row],[CODE]],4),RIGHT(TABLE[[#This Row],[CODE]],3))),"")</f>
        <v>SHRM014</v>
      </c>
      <c r="E176" s="18" t="str">
        <f>IF(VLOOKUP(TABLE[[#This Row],[LOC]],ScanWorkbook[[Location]:[Clone Barcode]],2,FALSE)="...","",VLOOKUP(TABLE[[#This Row],[LOC]],ScanWorkbook[[Location]:[Clone Barcode]],2,FALSE))</f>
        <v>SHRM014.096362</v>
      </c>
      <c r="F176" s="21">
        <f ca="1">IF(TABLE[[#This Row],[METRC]]="","",TODAY())</f>
        <v>44179</v>
      </c>
      <c r="G176" s="80" t="str">
        <f>_xlfn.IFNA(IF(TABLE[[#This Row],[METRC]]="","",VLOOKUP(TABLE[[#This Row],[LOC]],ScanWorkbook[[Location]:[side]],3,FALSE)),"")</f>
        <v>3. west MINIMOM</v>
      </c>
      <c r="H176" s="18" t="str">
        <f>_xlfn.IFNA(IF(TABLE[[#This Row],[METRC]]="...","",VLOOKUP(TABLE[[#This Row],[METRC]],METRC!A:C,3,FALSE)),"")</f>
        <v>MINIMOM</v>
      </c>
      <c r="I17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76" s="18" t="str">
        <f>_xlfn.IFNA(IF(TABLE[[#This Row],[METRC]]="...","",LEFT(VLOOKUP(TABLE[[#This Row],[METRC]],METRC!A:B,2,FALSE),4)),"")</f>
        <v>SHRM</v>
      </c>
      <c r="K176" s="24" t="str">
        <f>IF(TABLE[[#This Row],[METRC]]="","",IF(TABLE[[#This Row],[METRC]]="...","",IF(TABLE[[#This Row],[bounce strain]]=LEFT(TABLE[[#This Row],[PhenoAbbv]],4),"match","MISMATCH")))</f>
        <v>match</v>
      </c>
      <c r="L176" s="18" t="str">
        <f ca="1">IF(TABLE[[#This Row],[Date]]="","",INDEX(nextcloneround[Clone Round],MATCH(TABLE[[#This Row],[Date]],nextcloneround[today],0)))</f>
        <v>C39</v>
      </c>
      <c r="M176" s="18" t="str">
        <f>_xlfn.IFNA(INDEX([2]!MOM[Generation],MATCH(TABLE[[#This Row],[METRC]],[2]!MOM[METRC 2],0)),"")</f>
        <v/>
      </c>
    </row>
    <row r="177" spans="1:13" x14ac:dyDescent="0.25">
      <c r="A177" s="47" t="str">
        <f>MID(TABLE[[#This Row],[LOC]],4,3)</f>
        <v>KL2</v>
      </c>
      <c r="B177" t="s">
        <v>8453</v>
      </c>
      <c r="C177" s="18" t="str">
        <f>_xlfn.IFNA(IF(TABLE[[#This Row],[CODE]]="","",IF(TABLE[[#This Row],[CODE]]="...","",_xlfn.CONCAT("1A4070000000065000",RIGHT(TABLE[[#This Row],[CODE]],6)))),"")</f>
        <v>1A4070000000065000096662</v>
      </c>
      <c r="D177" s="18" t="str">
        <f t="array" ref="D177">_xlfn.IFNA(IF(SUM(COUNTIF(TABLE[[#This Row],[CODE]],{"*.*"})),LEFT(TABLE[[#This Row],[CODE]],7),_xlfn.CONCAT(LEFT(TABLE[[#This Row],[CODE]],4),RIGHT(TABLE[[#This Row],[CODE]],3))),"")</f>
        <v>GFSD189</v>
      </c>
      <c r="E177" s="18" t="str">
        <f>IF(VLOOKUP(TABLE[[#This Row],[LOC]],ScanWorkbook[[Location]:[Clone Barcode]],2,FALSE)="...","",VLOOKUP(TABLE[[#This Row],[LOC]],ScanWorkbook[[Location]:[Clone Barcode]],2,FALSE))</f>
        <v>GFSD189.096662</v>
      </c>
      <c r="F177" s="21">
        <f ca="1">IF(TABLE[[#This Row],[METRC]]="","",TODAY())</f>
        <v>44179</v>
      </c>
      <c r="G177" s="80" t="str">
        <f>_xlfn.IFNA(IF(TABLE[[#This Row],[METRC]]="","",VLOOKUP(TABLE[[#This Row],[LOC]],ScanWorkbook[[Location]:[side]],3,FALSE)),"")</f>
        <v>3. west MINIMOM</v>
      </c>
      <c r="H177" s="18" t="str">
        <f>_xlfn.IFNA(IF(TABLE[[#This Row],[METRC]]="...","",VLOOKUP(TABLE[[#This Row],[METRC]],METRC!A:C,3,FALSE)),"")</f>
        <v>MINIMOM</v>
      </c>
      <c r="I17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77" s="18" t="str">
        <f>_xlfn.IFNA(IF(TABLE[[#This Row],[METRC]]="...","",LEFT(VLOOKUP(TABLE[[#This Row],[METRC]],METRC!A:B,2,FALSE),4)),"")</f>
        <v>GFSD</v>
      </c>
      <c r="K177" s="24" t="str">
        <f>IF(TABLE[[#This Row],[METRC]]="","",IF(TABLE[[#This Row],[METRC]]="...","",IF(TABLE[[#This Row],[bounce strain]]=LEFT(TABLE[[#This Row],[PhenoAbbv]],4),"match","MISMATCH")))</f>
        <v>match</v>
      </c>
      <c r="L177" s="18" t="str">
        <f ca="1">IF(TABLE[[#This Row],[Date]]="","",INDEX(nextcloneround[Clone Round],MATCH(TABLE[[#This Row],[Date]],nextcloneround[today],0)))</f>
        <v>C39</v>
      </c>
      <c r="M177" s="18" t="str">
        <f>_xlfn.IFNA(INDEX([2]!MOM[Generation],MATCH(TABLE[[#This Row],[METRC]],[2]!MOM[METRC 2],0)),"")</f>
        <v/>
      </c>
    </row>
    <row r="178" spans="1:13" x14ac:dyDescent="0.25">
      <c r="A178" s="47" t="str">
        <f>MID(TABLE[[#This Row],[LOC]],4,3)</f>
        <v>KL2</v>
      </c>
      <c r="B178" s="91" t="s">
        <v>8454</v>
      </c>
      <c r="C178" s="18" t="str">
        <f>_xlfn.IFNA(IF(TABLE[[#This Row],[CODE]]="","",IF(TABLE[[#This Row],[CODE]]="...","",_xlfn.CONCAT("1A4070000000065000",RIGHT(TABLE[[#This Row],[CODE]],6)))),"")</f>
        <v>1A4070000000065000096615</v>
      </c>
      <c r="D178" s="18" t="str">
        <f t="array" ref="D178">_xlfn.IFNA(IF(SUM(COUNTIF(TABLE[[#This Row],[CODE]],{"*.*"})),LEFT(TABLE[[#This Row],[CODE]],7),_xlfn.CONCAT(LEFT(TABLE[[#This Row],[CODE]],4),RIGHT(TABLE[[#This Row],[CODE]],3))),"")</f>
        <v>GFSD189</v>
      </c>
      <c r="E178" s="18" t="str">
        <f>IF(VLOOKUP(TABLE[[#This Row],[LOC]],ScanWorkbook[[Location]:[Clone Barcode]],2,FALSE)="...","",VLOOKUP(TABLE[[#This Row],[LOC]],ScanWorkbook[[Location]:[Clone Barcode]],2,FALSE))</f>
        <v>GFSD189.096615</v>
      </c>
      <c r="F178" s="21">
        <f ca="1">IF(TABLE[[#This Row],[METRC]]="","",TODAY())</f>
        <v>44179</v>
      </c>
      <c r="G178" s="80" t="str">
        <f>_xlfn.IFNA(IF(TABLE[[#This Row],[METRC]]="","",VLOOKUP(TABLE[[#This Row],[LOC]],ScanWorkbook[[Location]:[side]],3,FALSE)),"")</f>
        <v>3. west MINIMOM</v>
      </c>
      <c r="H178" s="18" t="str">
        <f>_xlfn.IFNA(IF(TABLE[[#This Row],[METRC]]="...","",VLOOKUP(TABLE[[#This Row],[METRC]],METRC!A:C,3,FALSE)),"")</f>
        <v>MINIMOM</v>
      </c>
      <c r="I17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78" s="18" t="str">
        <f>_xlfn.IFNA(IF(TABLE[[#This Row],[METRC]]="...","",LEFT(VLOOKUP(TABLE[[#This Row],[METRC]],METRC!A:B,2,FALSE),4)),"")</f>
        <v>GFSD</v>
      </c>
      <c r="K178" s="24" t="str">
        <f>IF(TABLE[[#This Row],[METRC]]="","",IF(TABLE[[#This Row],[METRC]]="...","",IF(TABLE[[#This Row],[bounce strain]]=LEFT(TABLE[[#This Row],[PhenoAbbv]],4),"match","MISMATCH")))</f>
        <v>match</v>
      </c>
      <c r="L178" s="18" t="str">
        <f ca="1">IF(TABLE[[#This Row],[Date]]="","",INDEX(nextcloneround[Clone Round],MATCH(TABLE[[#This Row],[Date]],nextcloneround[today],0)))</f>
        <v>C39</v>
      </c>
      <c r="M178" s="18" t="str">
        <f>_xlfn.IFNA(INDEX([2]!MOM[Generation],MATCH(TABLE[[#This Row],[METRC]],[2]!MOM[METRC 2],0)),"")</f>
        <v/>
      </c>
    </row>
    <row r="179" spans="1:13" x14ac:dyDescent="0.25">
      <c r="A179" s="47" t="str">
        <f>MID(TABLE[[#This Row],[LOC]],4,3)</f>
        <v>KL2</v>
      </c>
      <c r="B179" s="91" t="s">
        <v>8455</v>
      </c>
      <c r="C179" s="18" t="str">
        <f>_xlfn.IFNA(IF(TABLE[[#This Row],[CODE]]="","",IF(TABLE[[#This Row],[CODE]]="...","",_xlfn.CONCAT("1A4070000000065000",RIGHT(TABLE[[#This Row],[CODE]],6)))),"")</f>
        <v>1A4070000000065000095921</v>
      </c>
      <c r="D179" s="18" t="str">
        <f t="array" ref="D179">_xlfn.IFNA(IF(SUM(COUNTIF(TABLE[[#This Row],[CODE]],{"*.*"})),LEFT(TABLE[[#This Row],[CODE]],7),_xlfn.CONCAT(LEFT(TABLE[[#This Row],[CODE]],4),RIGHT(TABLE[[#This Row],[CODE]],3))),"")</f>
        <v>DOSI005</v>
      </c>
      <c r="E179" s="18" t="str">
        <f>IF(VLOOKUP(TABLE[[#This Row],[LOC]],ScanWorkbook[[Location]:[Clone Barcode]],2,FALSE)="...","",VLOOKUP(TABLE[[#This Row],[LOC]],ScanWorkbook[[Location]:[Clone Barcode]],2,FALSE))</f>
        <v>DOSI005.095921</v>
      </c>
      <c r="F179" s="21">
        <f ca="1">IF(TABLE[[#This Row],[METRC]]="","",TODAY())</f>
        <v>44179</v>
      </c>
      <c r="G179" s="80" t="str">
        <f>_xlfn.IFNA(IF(TABLE[[#This Row],[METRC]]="","",VLOOKUP(TABLE[[#This Row],[LOC]],ScanWorkbook[[Location]:[side]],3,FALSE)),"")</f>
        <v>3. west MINIMOM</v>
      </c>
      <c r="H179" s="18" t="str">
        <f>_xlfn.IFNA(IF(TABLE[[#This Row],[METRC]]="...","",VLOOKUP(TABLE[[#This Row],[METRC]],METRC!A:C,3,FALSE)),"")</f>
        <v>MINIMOM</v>
      </c>
      <c r="I17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79" s="18" t="str">
        <f>_xlfn.IFNA(IF(TABLE[[#This Row],[METRC]]="...","",LEFT(VLOOKUP(TABLE[[#This Row],[METRC]],METRC!A:B,2,FALSE),4)),"")</f>
        <v>DOSI</v>
      </c>
      <c r="K179" s="24" t="str">
        <f>IF(TABLE[[#This Row],[METRC]]="","",IF(TABLE[[#This Row],[METRC]]="...","",IF(TABLE[[#This Row],[bounce strain]]=LEFT(TABLE[[#This Row],[PhenoAbbv]],4),"match","MISMATCH")))</f>
        <v>match</v>
      </c>
      <c r="L179" s="18" t="str">
        <f ca="1">IF(TABLE[[#This Row],[Date]]="","",INDEX(nextcloneround[Clone Round],MATCH(TABLE[[#This Row],[Date]],nextcloneround[today],0)))</f>
        <v>C39</v>
      </c>
      <c r="M179" s="18" t="str">
        <f>_xlfn.IFNA(INDEX([2]!MOM[Generation],MATCH(TABLE[[#This Row],[METRC]],[2]!MOM[METRC 2],0)),"")</f>
        <v/>
      </c>
    </row>
    <row r="180" spans="1:13" x14ac:dyDescent="0.25">
      <c r="A180" s="47" t="str">
        <f>MID(TABLE[[#This Row],[LOC]],4,3)</f>
        <v>KL2</v>
      </c>
      <c r="B180" s="91" t="s">
        <v>8456</v>
      </c>
      <c r="C180" s="18" t="str">
        <f>_xlfn.IFNA(IF(TABLE[[#This Row],[CODE]]="","",IF(TABLE[[#This Row],[CODE]]="...","",_xlfn.CONCAT("1A4070000000065000",RIGHT(TABLE[[#This Row],[CODE]],6)))),"")</f>
        <v>1A4070000000065000096714</v>
      </c>
      <c r="D180" s="18" t="str">
        <f t="array" ref="D180">_xlfn.IFNA(IF(SUM(COUNTIF(TABLE[[#This Row],[CODE]],{"*.*"})),LEFT(TABLE[[#This Row],[CODE]],7),_xlfn.CONCAT(LEFT(TABLE[[#This Row],[CODE]],4),RIGHT(TABLE[[#This Row],[CODE]],3))),"")</f>
        <v>SOUR007</v>
      </c>
      <c r="E180" s="18" t="str">
        <f>IF(VLOOKUP(TABLE[[#This Row],[LOC]],ScanWorkbook[[Location]:[Clone Barcode]],2,FALSE)="...","",VLOOKUP(TABLE[[#This Row],[LOC]],ScanWorkbook[[Location]:[Clone Barcode]],2,FALSE))</f>
        <v>SOUR007.096714</v>
      </c>
      <c r="F180" s="21">
        <f ca="1">IF(TABLE[[#This Row],[METRC]]="","",TODAY())</f>
        <v>44179</v>
      </c>
      <c r="G180" s="80" t="str">
        <f>_xlfn.IFNA(IF(TABLE[[#This Row],[METRC]]="","",VLOOKUP(TABLE[[#This Row],[LOC]],ScanWorkbook[[Location]:[side]],3,FALSE)),"")</f>
        <v>3. west MINIMOM</v>
      </c>
      <c r="H180" s="18" t="str">
        <f>_xlfn.IFNA(IF(TABLE[[#This Row],[METRC]]="...","",VLOOKUP(TABLE[[#This Row],[METRC]],METRC!A:C,3,FALSE)),"")</f>
        <v>MINIMOM</v>
      </c>
      <c r="I18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80" s="18" t="str">
        <f>_xlfn.IFNA(IF(TABLE[[#This Row],[METRC]]="...","",LEFT(VLOOKUP(TABLE[[#This Row],[METRC]],METRC!A:B,2,FALSE),4)),"")</f>
        <v>SOUR</v>
      </c>
      <c r="K180" s="24" t="str">
        <f>IF(TABLE[[#This Row],[METRC]]="","",IF(TABLE[[#This Row],[METRC]]="...","",IF(TABLE[[#This Row],[bounce strain]]=LEFT(TABLE[[#This Row],[PhenoAbbv]],4),"match","MISMATCH")))</f>
        <v>match</v>
      </c>
      <c r="L180" s="18" t="str">
        <f ca="1">IF(TABLE[[#This Row],[Date]]="","",INDEX(nextcloneround[Clone Round],MATCH(TABLE[[#This Row],[Date]],nextcloneround[today],0)))</f>
        <v>C39</v>
      </c>
      <c r="M180" s="18" t="str">
        <f>_xlfn.IFNA(INDEX([2]!MOM[Generation],MATCH(TABLE[[#This Row],[METRC]],[2]!MOM[METRC 2],0)),"")</f>
        <v/>
      </c>
    </row>
    <row r="181" spans="1:13" x14ac:dyDescent="0.25">
      <c r="A181" s="47" t="str">
        <f>MID(TABLE[[#This Row],[LOC]],4,3)</f>
        <v>KL2</v>
      </c>
      <c r="B181" s="91" t="s">
        <v>8457</v>
      </c>
      <c r="C181" s="18" t="str">
        <f>_xlfn.IFNA(IF(TABLE[[#This Row],[CODE]]="","",IF(TABLE[[#This Row],[CODE]]="...","",_xlfn.CONCAT("1A4070000000065000",RIGHT(TABLE[[#This Row],[CODE]],6)))),"")</f>
        <v>1A4070000000065000095579</v>
      </c>
      <c r="D181" s="18" t="str">
        <f t="array" ref="D181">_xlfn.IFNA(IF(SUM(COUNTIF(TABLE[[#This Row],[CODE]],{"*.*"})),LEFT(TABLE[[#This Row],[CODE]],7),_xlfn.CONCAT(LEFT(TABLE[[#This Row],[CODE]],4),RIGHT(TABLE[[#This Row],[CODE]],3))),"")</f>
        <v>SUNL006</v>
      </c>
      <c r="E181" s="18" t="str">
        <f>IF(VLOOKUP(TABLE[[#This Row],[LOC]],ScanWorkbook[[Location]:[Clone Barcode]],2,FALSE)="...","",VLOOKUP(TABLE[[#This Row],[LOC]],ScanWorkbook[[Location]:[Clone Barcode]],2,FALSE))</f>
        <v>SUNL006.095579</v>
      </c>
      <c r="F181" s="21">
        <f ca="1">IF(TABLE[[#This Row],[METRC]]="","",TODAY())</f>
        <v>44179</v>
      </c>
      <c r="G181" s="80" t="str">
        <f>_xlfn.IFNA(IF(TABLE[[#This Row],[METRC]]="","",VLOOKUP(TABLE[[#This Row],[LOC]],ScanWorkbook[[Location]:[side]],3,FALSE)),"")</f>
        <v>3. west MINIMOM</v>
      </c>
      <c r="H181" s="18" t="str">
        <f>_xlfn.IFNA(IF(TABLE[[#This Row],[METRC]]="...","",VLOOKUP(TABLE[[#This Row],[METRC]],METRC!A:C,3,FALSE)),"")</f>
        <v>MINIMOM</v>
      </c>
      <c r="I18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81" s="18" t="str">
        <f>_xlfn.IFNA(IF(TABLE[[#This Row],[METRC]]="...","",LEFT(VLOOKUP(TABLE[[#This Row],[METRC]],METRC!A:B,2,FALSE),4)),"")</f>
        <v>SUNL</v>
      </c>
      <c r="K181" s="24" t="str">
        <f>IF(TABLE[[#This Row],[METRC]]="","",IF(TABLE[[#This Row],[METRC]]="...","",IF(TABLE[[#This Row],[bounce strain]]=LEFT(TABLE[[#This Row],[PhenoAbbv]],4),"match","MISMATCH")))</f>
        <v>match</v>
      </c>
      <c r="L181" s="18" t="str">
        <f ca="1">IF(TABLE[[#This Row],[Date]]="","",INDEX(nextcloneround[Clone Round],MATCH(TABLE[[#This Row],[Date]],nextcloneround[today],0)))</f>
        <v>C39</v>
      </c>
      <c r="M181" s="18" t="str">
        <f>_xlfn.IFNA(INDEX([2]!MOM[Generation],MATCH(TABLE[[#This Row],[METRC]],[2]!MOM[METRC 2],0)),"")</f>
        <v/>
      </c>
    </row>
    <row r="182" spans="1:13" x14ac:dyDescent="0.25">
      <c r="A182" s="47" t="str">
        <f>MID(TABLE[[#This Row],[LOC]],4,3)</f>
        <v>KL2</v>
      </c>
      <c r="B182" s="91" t="s">
        <v>8458</v>
      </c>
      <c r="C182" s="18" t="str">
        <f>_xlfn.IFNA(IF(TABLE[[#This Row],[CODE]]="","",IF(TABLE[[#This Row],[CODE]]="...","",_xlfn.CONCAT("1A4070000000065000",RIGHT(TABLE[[#This Row],[CODE]],6)))),"")</f>
        <v>1A4070000000065000096009</v>
      </c>
      <c r="D182" s="18" t="str">
        <f t="array" ref="D182">_xlfn.IFNA(IF(SUM(COUNTIF(TABLE[[#This Row],[CODE]],{"*.*"})),LEFT(TABLE[[#This Row],[CODE]],7),_xlfn.CONCAT(LEFT(TABLE[[#This Row],[CODE]],4),RIGHT(TABLE[[#This Row],[CODE]],3))),"")</f>
        <v>DOSI005</v>
      </c>
      <c r="E182" s="18" t="str">
        <f>IF(VLOOKUP(TABLE[[#This Row],[LOC]],ScanWorkbook[[Location]:[Clone Barcode]],2,FALSE)="...","",VLOOKUP(TABLE[[#This Row],[LOC]],ScanWorkbook[[Location]:[Clone Barcode]],2,FALSE))</f>
        <v>DOSI005.096009</v>
      </c>
      <c r="F182" s="21">
        <f ca="1">IF(TABLE[[#This Row],[METRC]]="","",TODAY())</f>
        <v>44179</v>
      </c>
      <c r="G182" s="80" t="str">
        <f>_xlfn.IFNA(IF(TABLE[[#This Row],[METRC]]="","",VLOOKUP(TABLE[[#This Row],[LOC]],ScanWorkbook[[Location]:[side]],3,FALSE)),"")</f>
        <v>3. west MINIMOM</v>
      </c>
      <c r="H182" s="18" t="str">
        <f>_xlfn.IFNA(IF(TABLE[[#This Row],[METRC]]="...","",VLOOKUP(TABLE[[#This Row],[METRC]],METRC!A:C,3,FALSE)),"")</f>
        <v>MINIMOM</v>
      </c>
      <c r="I18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82" s="18" t="str">
        <f>_xlfn.IFNA(IF(TABLE[[#This Row],[METRC]]="...","",LEFT(VLOOKUP(TABLE[[#This Row],[METRC]],METRC!A:B,2,FALSE),4)),"")</f>
        <v>DOSI</v>
      </c>
      <c r="K182" s="24" t="str">
        <f>IF(TABLE[[#This Row],[METRC]]="","",IF(TABLE[[#This Row],[METRC]]="...","",IF(TABLE[[#This Row],[bounce strain]]=LEFT(TABLE[[#This Row],[PhenoAbbv]],4),"match","MISMATCH")))</f>
        <v>match</v>
      </c>
      <c r="L182" s="18" t="str">
        <f ca="1">IF(TABLE[[#This Row],[Date]]="","",INDEX(nextcloneround[Clone Round],MATCH(TABLE[[#This Row],[Date]],nextcloneround[today],0)))</f>
        <v>C39</v>
      </c>
      <c r="M182" s="18" t="str">
        <f>_xlfn.IFNA(INDEX([2]!MOM[Generation],MATCH(TABLE[[#This Row],[METRC]],[2]!MOM[METRC 2],0)),"")</f>
        <v/>
      </c>
    </row>
    <row r="183" spans="1:13" x14ac:dyDescent="0.25">
      <c r="A183" s="47" t="str">
        <f>MID(TABLE[[#This Row],[LOC]],4,3)</f>
        <v>KL2</v>
      </c>
      <c r="B183" s="91" t="s">
        <v>8459</v>
      </c>
      <c r="C183" s="18" t="str">
        <f>_xlfn.IFNA(IF(TABLE[[#This Row],[CODE]]="","",IF(TABLE[[#This Row],[CODE]]="...","",_xlfn.CONCAT("1A4070000000065000",RIGHT(TABLE[[#This Row],[CODE]],6)))),"")</f>
        <v>1A4070000000065000096691</v>
      </c>
      <c r="D183" s="18" t="str">
        <f t="array" ref="D183">_xlfn.IFNA(IF(SUM(COUNTIF(TABLE[[#This Row],[CODE]],{"*.*"})),LEFT(TABLE[[#This Row],[CODE]],7),_xlfn.CONCAT(LEFT(TABLE[[#This Row],[CODE]],4),RIGHT(TABLE[[#This Row],[CODE]],3))),"")</f>
        <v>SOUR007</v>
      </c>
      <c r="E183" s="18" t="str">
        <f>IF(VLOOKUP(TABLE[[#This Row],[LOC]],ScanWorkbook[[Location]:[Clone Barcode]],2,FALSE)="...","",VLOOKUP(TABLE[[#This Row],[LOC]],ScanWorkbook[[Location]:[Clone Barcode]],2,FALSE))</f>
        <v>SOUR007.096691</v>
      </c>
      <c r="F183" s="21">
        <f ca="1">IF(TABLE[[#This Row],[METRC]]="","",TODAY())</f>
        <v>44179</v>
      </c>
      <c r="G183" s="80" t="str">
        <f>_xlfn.IFNA(IF(TABLE[[#This Row],[METRC]]="","",VLOOKUP(TABLE[[#This Row],[LOC]],ScanWorkbook[[Location]:[side]],3,FALSE)),"")</f>
        <v>3. west MINIMOM</v>
      </c>
      <c r="H183" s="18" t="str">
        <f>_xlfn.IFNA(IF(TABLE[[#This Row],[METRC]]="...","",VLOOKUP(TABLE[[#This Row],[METRC]],METRC!A:C,3,FALSE)),"")</f>
        <v>MINIMOM</v>
      </c>
      <c r="I18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83" s="18" t="str">
        <f>_xlfn.IFNA(IF(TABLE[[#This Row],[METRC]]="...","",LEFT(VLOOKUP(TABLE[[#This Row],[METRC]],METRC!A:B,2,FALSE),4)),"")</f>
        <v>SOUR</v>
      </c>
      <c r="K183" s="24" t="str">
        <f>IF(TABLE[[#This Row],[METRC]]="","",IF(TABLE[[#This Row],[METRC]]="...","",IF(TABLE[[#This Row],[bounce strain]]=LEFT(TABLE[[#This Row],[PhenoAbbv]],4),"match","MISMATCH")))</f>
        <v>match</v>
      </c>
      <c r="L183" s="18" t="str">
        <f ca="1">IF(TABLE[[#This Row],[Date]]="","",INDEX(nextcloneround[Clone Round],MATCH(TABLE[[#This Row],[Date]],nextcloneround[today],0)))</f>
        <v>C39</v>
      </c>
      <c r="M183" s="18" t="str">
        <f>_xlfn.IFNA(INDEX([2]!MOM[Generation],MATCH(TABLE[[#This Row],[METRC]],[2]!MOM[METRC 2],0)),"")</f>
        <v/>
      </c>
    </row>
    <row r="184" spans="1:13" x14ac:dyDescent="0.25">
      <c r="A184" s="47" t="str">
        <f>MID(TABLE[[#This Row],[LOC]],4,3)</f>
        <v>KL2</v>
      </c>
      <c r="B184" s="91" t="s">
        <v>8460</v>
      </c>
      <c r="C184" s="18" t="str">
        <f>_xlfn.IFNA(IF(TABLE[[#This Row],[CODE]]="","",IF(TABLE[[#This Row],[CODE]]="...","",_xlfn.CONCAT("1A4070000000065000",RIGHT(TABLE[[#This Row],[CODE]],6)))),"")</f>
        <v>1A4070000000065000095965</v>
      </c>
      <c r="D184" s="18" t="str">
        <f t="array" ref="D184">_xlfn.IFNA(IF(SUM(COUNTIF(TABLE[[#This Row],[CODE]],{"*.*"})),LEFT(TABLE[[#This Row],[CODE]],7),_xlfn.CONCAT(LEFT(TABLE[[#This Row],[CODE]],4),RIGHT(TABLE[[#This Row],[CODE]],3))),"")</f>
        <v>DOSI005</v>
      </c>
      <c r="E184" s="18" t="str">
        <f>IF(VLOOKUP(TABLE[[#This Row],[LOC]],ScanWorkbook[[Location]:[Clone Barcode]],2,FALSE)="...","",VLOOKUP(TABLE[[#This Row],[LOC]],ScanWorkbook[[Location]:[Clone Barcode]],2,FALSE))</f>
        <v>DOSI005.095965</v>
      </c>
      <c r="F184" s="21">
        <f ca="1">IF(TABLE[[#This Row],[METRC]]="","",TODAY())</f>
        <v>44179</v>
      </c>
      <c r="G184" s="80" t="str">
        <f>_xlfn.IFNA(IF(TABLE[[#This Row],[METRC]]="","",VLOOKUP(TABLE[[#This Row],[LOC]],ScanWorkbook[[Location]:[side]],3,FALSE)),"")</f>
        <v>3. west MINIMOM</v>
      </c>
      <c r="H184" s="18" t="str">
        <f>_xlfn.IFNA(IF(TABLE[[#This Row],[METRC]]="...","",VLOOKUP(TABLE[[#This Row],[METRC]],METRC!A:C,3,FALSE)),"")</f>
        <v>MINIMOM</v>
      </c>
      <c r="I18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84" s="18" t="str">
        <f>_xlfn.IFNA(IF(TABLE[[#This Row],[METRC]]="...","",LEFT(VLOOKUP(TABLE[[#This Row],[METRC]],METRC!A:B,2,FALSE),4)),"")</f>
        <v>DOSI</v>
      </c>
      <c r="K184" s="24" t="str">
        <f>IF(TABLE[[#This Row],[METRC]]="","",IF(TABLE[[#This Row],[METRC]]="...","",IF(TABLE[[#This Row],[bounce strain]]=LEFT(TABLE[[#This Row],[PhenoAbbv]],4),"match","MISMATCH")))</f>
        <v>match</v>
      </c>
      <c r="L184" s="18" t="str">
        <f ca="1">IF(TABLE[[#This Row],[Date]]="","",INDEX(nextcloneround[Clone Round],MATCH(TABLE[[#This Row],[Date]],nextcloneround[today],0)))</f>
        <v>C39</v>
      </c>
      <c r="M184" s="18" t="str">
        <f>_xlfn.IFNA(INDEX([2]!MOM[Generation],MATCH(TABLE[[#This Row],[METRC]],[2]!MOM[METRC 2],0)),"")</f>
        <v/>
      </c>
    </row>
    <row r="185" spans="1:13" x14ac:dyDescent="0.25">
      <c r="A185" s="47" t="str">
        <f>MID(TABLE[[#This Row],[LOC]],4,3)</f>
        <v>KL2</v>
      </c>
      <c r="B185" s="91" t="s">
        <v>8461</v>
      </c>
      <c r="C185" s="18" t="str">
        <f>_xlfn.IFNA(IF(TABLE[[#This Row],[CODE]]="","",IF(TABLE[[#This Row],[CODE]]="...","",_xlfn.CONCAT("1A4070000000065000",RIGHT(TABLE[[#This Row],[CODE]],6)))),"")</f>
        <v>1A4070000000065000095493</v>
      </c>
      <c r="D185" s="18" t="str">
        <f t="array" ref="D185">_xlfn.IFNA(IF(SUM(COUNTIF(TABLE[[#This Row],[CODE]],{"*.*"})),LEFT(TABLE[[#This Row],[CODE]],7),_xlfn.CONCAT(LEFT(TABLE[[#This Row],[CODE]],4),RIGHT(TABLE[[#This Row],[CODE]],3))),"")</f>
        <v>DITO001</v>
      </c>
      <c r="E185" s="18" t="str">
        <f>IF(VLOOKUP(TABLE[[#This Row],[LOC]],ScanWorkbook[[Location]:[Clone Barcode]],2,FALSE)="...","",VLOOKUP(TABLE[[#This Row],[LOC]],ScanWorkbook[[Location]:[Clone Barcode]],2,FALSE))</f>
        <v>DITO001.095493</v>
      </c>
      <c r="F185" s="21">
        <f ca="1">IF(TABLE[[#This Row],[METRC]]="","",TODAY())</f>
        <v>44179</v>
      </c>
      <c r="G185" s="80" t="str">
        <f>_xlfn.IFNA(IF(TABLE[[#This Row],[METRC]]="","",VLOOKUP(TABLE[[#This Row],[LOC]],ScanWorkbook[[Location]:[side]],3,FALSE)),"")</f>
        <v>3. west MINIMOM</v>
      </c>
      <c r="H185" s="18" t="str">
        <f>_xlfn.IFNA(IF(TABLE[[#This Row],[METRC]]="...","",VLOOKUP(TABLE[[#This Row],[METRC]],METRC!A:C,3,FALSE)),"")</f>
        <v>MINIMOM</v>
      </c>
      <c r="I18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185" s="18" t="str">
        <f>_xlfn.IFNA(IF(TABLE[[#This Row],[METRC]]="...","",LEFT(VLOOKUP(TABLE[[#This Row],[METRC]],METRC!A:B,2,FALSE),4)),"")</f>
        <v>DITO</v>
      </c>
      <c r="K185" s="24" t="str">
        <f>IF(TABLE[[#This Row],[METRC]]="","",IF(TABLE[[#This Row],[METRC]]="...","",IF(TABLE[[#This Row],[bounce strain]]=LEFT(TABLE[[#This Row],[PhenoAbbv]],4),"match","MISMATCH")))</f>
        <v>match</v>
      </c>
      <c r="L185" s="18" t="str">
        <f ca="1">IF(TABLE[[#This Row],[Date]]="","",INDEX(nextcloneround[Clone Round],MATCH(TABLE[[#This Row],[Date]],nextcloneround[today],0)))</f>
        <v>C39</v>
      </c>
      <c r="M185" s="18" t="str">
        <f>_xlfn.IFNA(INDEX([2]!MOM[Generation],MATCH(TABLE[[#This Row],[METRC]],[2]!MOM[METRC 2],0)),"")</f>
        <v/>
      </c>
    </row>
    <row r="186" spans="1:13" x14ac:dyDescent="0.25">
      <c r="A186" s="47" t="str">
        <f>MID(TABLE[[#This Row],[LOC]],4,3)</f>
        <v>KL2</v>
      </c>
      <c r="B186" s="91" t="s">
        <v>8622</v>
      </c>
      <c r="C186" s="18" t="str">
        <f>_xlfn.IFNA(IF(TABLE[[#This Row],[CODE]]="","",IF(TABLE[[#This Row],[CODE]]="...","",_xlfn.CONCAT("1A4070000000065000",RIGHT(TABLE[[#This Row],[CODE]],6)))),"")</f>
        <v/>
      </c>
      <c r="D186" s="18" t="str">
        <f t="array" ref="D186">_xlfn.IFNA(IF(SUM(COUNTIF(TABLE[[#This Row],[CODE]],{"*.*"})),LEFT(TABLE[[#This Row],[CODE]],7),_xlfn.CONCAT(LEFT(TABLE[[#This Row],[CODE]],4),RIGHT(TABLE[[#This Row],[CODE]],3))),"")</f>
        <v/>
      </c>
      <c r="E186" s="18" t="str">
        <f>IF(VLOOKUP(TABLE[[#This Row],[LOC]],ScanWorkbook[[Location]:[Clone Barcode]],2,FALSE)="...","",VLOOKUP(TABLE[[#This Row],[LOC]],ScanWorkbook[[Location]:[Clone Barcode]],2,FALSE))</f>
        <v/>
      </c>
      <c r="F186" s="21" t="str">
        <f ca="1">IF(TABLE[[#This Row],[METRC]]="","",TODAY())</f>
        <v/>
      </c>
      <c r="G186" s="80" t="str">
        <f>_xlfn.IFNA(IF(TABLE[[#This Row],[METRC]]="","",VLOOKUP(TABLE[[#This Row],[LOC]],ScanWorkbook[[Location]:[side]],3,FALSE)),"")</f>
        <v/>
      </c>
      <c r="H186" s="18" t="str">
        <f>_xlfn.IFNA(IF(TABLE[[#This Row],[METRC]]="...","",VLOOKUP(TABLE[[#This Row],[METRC]],METRC!A:C,3,FALSE)),"")</f>
        <v/>
      </c>
      <c r="I18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86" s="18" t="str">
        <f>_xlfn.IFNA(IF(TABLE[[#This Row],[METRC]]="...","",LEFT(VLOOKUP(TABLE[[#This Row],[METRC]],METRC!A:B,2,FALSE),4)),"")</f>
        <v/>
      </c>
      <c r="K186" s="18" t="str">
        <f>IF(TABLE[[#This Row],[METRC]]="","",IF(TABLE[[#This Row],[METRC]]="...","",IF(TABLE[[#This Row],[bounce strain]]=LEFT(TABLE[[#This Row],[PhenoAbbv]],4),"match","MISMATCH")))</f>
        <v/>
      </c>
      <c r="L186" s="18" t="str">
        <f ca="1">IF(TABLE[[#This Row],[Date]]="","",INDEX(nextcloneround[Clone Round],MATCH(TABLE[[#This Row],[Date]],nextcloneround[today],0)))</f>
        <v/>
      </c>
      <c r="M186" s="18" t="str">
        <f>_xlfn.IFNA(INDEX([2]!MOM[Generation],MATCH(TABLE[[#This Row],[METRC]],[2]!MOM[METRC 2],0)),"")</f>
        <v/>
      </c>
    </row>
    <row r="187" spans="1:13" x14ac:dyDescent="0.25">
      <c r="A187" s="47" t="str">
        <f>MID(TABLE[[#This Row],[LOC]],4,3)</f>
        <v>KL2</v>
      </c>
      <c r="B187" s="91" t="s">
        <v>8623</v>
      </c>
      <c r="C187" s="18" t="str">
        <f>_xlfn.IFNA(IF(TABLE[[#This Row],[CODE]]="","",IF(TABLE[[#This Row],[CODE]]="...","",_xlfn.CONCAT("1A4070000000065000",RIGHT(TABLE[[#This Row],[CODE]],6)))),"")</f>
        <v/>
      </c>
      <c r="D187" s="18" t="str">
        <f t="array" ref="D187">_xlfn.IFNA(IF(SUM(COUNTIF(TABLE[[#This Row],[CODE]],{"*.*"})),LEFT(TABLE[[#This Row],[CODE]],7),_xlfn.CONCAT(LEFT(TABLE[[#This Row],[CODE]],4),RIGHT(TABLE[[#This Row],[CODE]],3))),"")</f>
        <v/>
      </c>
      <c r="E187" s="18" t="str">
        <f>IF(VLOOKUP(TABLE[[#This Row],[LOC]],ScanWorkbook[[Location]:[Clone Barcode]],2,FALSE)="...","",VLOOKUP(TABLE[[#This Row],[LOC]],ScanWorkbook[[Location]:[Clone Barcode]],2,FALSE))</f>
        <v/>
      </c>
      <c r="F187" s="21" t="str">
        <f ca="1">IF(TABLE[[#This Row],[METRC]]="","",TODAY())</f>
        <v/>
      </c>
      <c r="G187" s="80" t="str">
        <f>_xlfn.IFNA(IF(TABLE[[#This Row],[METRC]]="","",VLOOKUP(TABLE[[#This Row],[LOC]],ScanWorkbook[[Location]:[side]],3,FALSE)),"")</f>
        <v/>
      </c>
      <c r="H187" s="18" t="str">
        <f>_xlfn.IFNA(IF(TABLE[[#This Row],[METRC]]="...","",VLOOKUP(TABLE[[#This Row],[METRC]],METRC!A:C,3,FALSE)),"")</f>
        <v/>
      </c>
      <c r="I18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87" s="18" t="str">
        <f>_xlfn.IFNA(IF(TABLE[[#This Row],[METRC]]="...","",LEFT(VLOOKUP(TABLE[[#This Row],[METRC]],METRC!A:B,2,FALSE),4)),"")</f>
        <v/>
      </c>
      <c r="K187" s="18" t="str">
        <f>IF(TABLE[[#This Row],[METRC]]="","",IF(TABLE[[#This Row],[METRC]]="...","",IF(TABLE[[#This Row],[bounce strain]]=LEFT(TABLE[[#This Row],[PhenoAbbv]],4),"match","MISMATCH")))</f>
        <v/>
      </c>
      <c r="L187" s="18" t="str">
        <f ca="1">IF(TABLE[[#This Row],[Date]]="","",INDEX(nextcloneround[Clone Round],MATCH(TABLE[[#This Row],[Date]],nextcloneround[today],0)))</f>
        <v/>
      </c>
      <c r="M187" s="18" t="str">
        <f>_xlfn.IFNA(INDEX([2]!MOM[Generation],MATCH(TABLE[[#This Row],[METRC]],[2]!MOM[METRC 2],0)),"")</f>
        <v/>
      </c>
    </row>
    <row r="188" spans="1:13" x14ac:dyDescent="0.25">
      <c r="A188" s="47" t="str">
        <f>MID(TABLE[[#This Row],[LOC]],4,3)</f>
        <v>KL2</v>
      </c>
      <c r="B188" s="91" t="s">
        <v>8624</v>
      </c>
      <c r="C188" s="18" t="str">
        <f>_xlfn.IFNA(IF(TABLE[[#This Row],[CODE]]="","",IF(TABLE[[#This Row],[CODE]]="...","",_xlfn.CONCAT("1A4070000000065000",RIGHT(TABLE[[#This Row],[CODE]],6)))),"")</f>
        <v/>
      </c>
      <c r="D188" s="18" t="str">
        <f t="array" ref="D188">_xlfn.IFNA(IF(SUM(COUNTIF(TABLE[[#This Row],[CODE]],{"*.*"})),LEFT(TABLE[[#This Row],[CODE]],7),_xlfn.CONCAT(LEFT(TABLE[[#This Row],[CODE]],4),RIGHT(TABLE[[#This Row],[CODE]],3))),"")</f>
        <v/>
      </c>
      <c r="E188" s="18" t="str">
        <f>IF(VLOOKUP(TABLE[[#This Row],[LOC]],ScanWorkbook[[Location]:[Clone Barcode]],2,FALSE)="...","",VLOOKUP(TABLE[[#This Row],[LOC]],ScanWorkbook[[Location]:[Clone Barcode]],2,FALSE))</f>
        <v/>
      </c>
      <c r="F188" s="21" t="str">
        <f ca="1">IF(TABLE[[#This Row],[METRC]]="","",TODAY())</f>
        <v/>
      </c>
      <c r="G188" s="80" t="str">
        <f>_xlfn.IFNA(IF(TABLE[[#This Row],[METRC]]="","",VLOOKUP(TABLE[[#This Row],[LOC]],ScanWorkbook[[Location]:[side]],3,FALSE)),"")</f>
        <v/>
      </c>
      <c r="H188" s="18" t="str">
        <f>_xlfn.IFNA(IF(TABLE[[#This Row],[METRC]]="...","",VLOOKUP(TABLE[[#This Row],[METRC]],METRC!A:C,3,FALSE)),"")</f>
        <v/>
      </c>
      <c r="I18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88" s="18" t="str">
        <f>_xlfn.IFNA(IF(TABLE[[#This Row],[METRC]]="...","",LEFT(VLOOKUP(TABLE[[#This Row],[METRC]],METRC!A:B,2,FALSE),4)),"")</f>
        <v/>
      </c>
      <c r="K188" s="18" t="str">
        <f>IF(TABLE[[#This Row],[METRC]]="","",IF(TABLE[[#This Row],[METRC]]="...","",IF(TABLE[[#This Row],[bounce strain]]=LEFT(TABLE[[#This Row],[PhenoAbbv]],4),"match","MISMATCH")))</f>
        <v/>
      </c>
      <c r="L188" s="18" t="str">
        <f ca="1">IF(TABLE[[#This Row],[Date]]="","",INDEX(nextcloneround[Clone Round],MATCH(TABLE[[#This Row],[Date]],nextcloneround[today],0)))</f>
        <v/>
      </c>
      <c r="M188" s="18" t="str">
        <f>_xlfn.IFNA(INDEX([2]!MOM[Generation],MATCH(TABLE[[#This Row],[METRC]],[2]!MOM[METRC 2],0)),"")</f>
        <v/>
      </c>
    </row>
    <row r="189" spans="1:13" x14ac:dyDescent="0.25">
      <c r="A189" s="47" t="str">
        <f>MID(TABLE[[#This Row],[LOC]],4,3)</f>
        <v>KL2</v>
      </c>
      <c r="B189" s="91" t="s">
        <v>8625</v>
      </c>
      <c r="C189" s="18" t="str">
        <f>_xlfn.IFNA(IF(TABLE[[#This Row],[CODE]]="","",IF(TABLE[[#This Row],[CODE]]="...","",_xlfn.CONCAT("1A4070000000065000",RIGHT(TABLE[[#This Row],[CODE]],6)))),"")</f>
        <v/>
      </c>
      <c r="D189" s="18" t="str">
        <f t="array" ref="D189">_xlfn.IFNA(IF(SUM(COUNTIF(TABLE[[#This Row],[CODE]],{"*.*"})),LEFT(TABLE[[#This Row],[CODE]],7),_xlfn.CONCAT(LEFT(TABLE[[#This Row],[CODE]],4),RIGHT(TABLE[[#This Row],[CODE]],3))),"")</f>
        <v/>
      </c>
      <c r="E189" s="18" t="str">
        <f>IF(VLOOKUP(TABLE[[#This Row],[LOC]],ScanWorkbook[[Location]:[Clone Barcode]],2,FALSE)="...","",VLOOKUP(TABLE[[#This Row],[LOC]],ScanWorkbook[[Location]:[Clone Barcode]],2,FALSE))</f>
        <v/>
      </c>
      <c r="F189" s="21" t="str">
        <f ca="1">IF(TABLE[[#This Row],[METRC]]="","",TODAY())</f>
        <v/>
      </c>
      <c r="G189" s="80" t="str">
        <f>_xlfn.IFNA(IF(TABLE[[#This Row],[METRC]]="","",VLOOKUP(TABLE[[#This Row],[LOC]],ScanWorkbook[[Location]:[side]],3,FALSE)),"")</f>
        <v/>
      </c>
      <c r="H189" s="18" t="str">
        <f>_xlfn.IFNA(IF(TABLE[[#This Row],[METRC]]="...","",VLOOKUP(TABLE[[#This Row],[METRC]],METRC!A:C,3,FALSE)),"")</f>
        <v/>
      </c>
      <c r="I18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89" s="18" t="str">
        <f>_xlfn.IFNA(IF(TABLE[[#This Row],[METRC]]="...","",LEFT(VLOOKUP(TABLE[[#This Row],[METRC]],METRC!A:B,2,FALSE),4)),"")</f>
        <v/>
      </c>
      <c r="K189" s="18" t="str">
        <f>IF(TABLE[[#This Row],[METRC]]="","",IF(TABLE[[#This Row],[METRC]]="...","",IF(TABLE[[#This Row],[bounce strain]]=LEFT(TABLE[[#This Row],[PhenoAbbv]],4),"match","MISMATCH")))</f>
        <v/>
      </c>
      <c r="L189" s="18" t="str">
        <f ca="1">IF(TABLE[[#This Row],[Date]]="","",INDEX(nextcloneround[Clone Round],MATCH(TABLE[[#This Row],[Date]],nextcloneround[today],0)))</f>
        <v/>
      </c>
      <c r="M189" s="18" t="str">
        <f>_xlfn.IFNA(INDEX([2]!MOM[Generation],MATCH(TABLE[[#This Row],[METRC]],[2]!MOM[METRC 2],0)),"")</f>
        <v/>
      </c>
    </row>
    <row r="190" spans="1:13" x14ac:dyDescent="0.25">
      <c r="A190" s="47" t="str">
        <f>MID(TABLE[[#This Row],[LOC]],4,3)</f>
        <v>KL2</v>
      </c>
      <c r="B190" t="s">
        <v>8626</v>
      </c>
      <c r="C190" s="18" t="str">
        <f>_xlfn.IFNA(IF(TABLE[[#This Row],[CODE]]="","",IF(TABLE[[#This Row],[CODE]]="...","",_xlfn.CONCAT("1A4070000000065000",RIGHT(TABLE[[#This Row],[CODE]],6)))),"")</f>
        <v/>
      </c>
      <c r="D190" s="18" t="str">
        <f t="array" ref="D190">_xlfn.IFNA(IF(SUM(COUNTIF(TABLE[[#This Row],[CODE]],{"*.*"})),LEFT(TABLE[[#This Row],[CODE]],7),_xlfn.CONCAT(LEFT(TABLE[[#This Row],[CODE]],4),RIGHT(TABLE[[#This Row],[CODE]],3))),"")</f>
        <v/>
      </c>
      <c r="E190" s="18" t="str">
        <f>IF(VLOOKUP(TABLE[[#This Row],[LOC]],ScanWorkbook[[Location]:[Clone Barcode]],2,FALSE)="...","",VLOOKUP(TABLE[[#This Row],[LOC]],ScanWorkbook[[Location]:[Clone Barcode]],2,FALSE))</f>
        <v/>
      </c>
      <c r="F190" s="21" t="str">
        <f ca="1">IF(TABLE[[#This Row],[METRC]]="","",TODAY())</f>
        <v/>
      </c>
      <c r="G190" s="80" t="str">
        <f>_xlfn.IFNA(IF(TABLE[[#This Row],[METRC]]="","",VLOOKUP(TABLE[[#This Row],[LOC]],ScanWorkbook[[Location]:[side]],3,FALSE)),"")</f>
        <v/>
      </c>
      <c r="H190" s="18" t="str">
        <f>_xlfn.IFNA(IF(TABLE[[#This Row],[METRC]]="...","",VLOOKUP(TABLE[[#This Row],[METRC]],METRC!A:C,3,FALSE)),"")</f>
        <v/>
      </c>
      <c r="I19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90" s="18" t="str">
        <f>_xlfn.IFNA(IF(TABLE[[#This Row],[METRC]]="...","",LEFT(VLOOKUP(TABLE[[#This Row],[METRC]],METRC!A:B,2,FALSE),4)),"")</f>
        <v/>
      </c>
      <c r="K190" s="18" t="str">
        <f>IF(TABLE[[#This Row],[METRC]]="","",IF(TABLE[[#This Row],[METRC]]="...","",IF(TABLE[[#This Row],[bounce strain]]=LEFT(TABLE[[#This Row],[PhenoAbbv]],4),"match","MISMATCH")))</f>
        <v/>
      </c>
      <c r="L190" s="18" t="str">
        <f ca="1">IF(TABLE[[#This Row],[Date]]="","",INDEX(nextcloneround[Clone Round],MATCH(TABLE[[#This Row],[Date]],nextcloneround[today],0)))</f>
        <v/>
      </c>
      <c r="M190" s="18" t="str">
        <f>_xlfn.IFNA(INDEX([2]!MOM[Generation],MATCH(TABLE[[#This Row],[METRC]],[2]!MOM[METRC 2],0)),"")</f>
        <v/>
      </c>
    </row>
    <row r="191" spans="1:13" x14ac:dyDescent="0.25">
      <c r="A191" s="47" t="str">
        <f>MID(TABLE[[#This Row],[LOC]],4,3)</f>
        <v>KL2</v>
      </c>
      <c r="B191" s="91" t="s">
        <v>8627</v>
      </c>
      <c r="C191" s="18" t="str">
        <f>_xlfn.IFNA(IF(TABLE[[#This Row],[CODE]]="","",IF(TABLE[[#This Row],[CODE]]="...","",_xlfn.CONCAT("1A4070000000065000",RIGHT(TABLE[[#This Row],[CODE]],6)))),"")</f>
        <v/>
      </c>
      <c r="D191" s="18" t="str">
        <f t="array" ref="D191">_xlfn.IFNA(IF(SUM(COUNTIF(TABLE[[#This Row],[CODE]],{"*.*"})),LEFT(TABLE[[#This Row],[CODE]],7),_xlfn.CONCAT(LEFT(TABLE[[#This Row],[CODE]],4),RIGHT(TABLE[[#This Row],[CODE]],3))),"")</f>
        <v/>
      </c>
      <c r="E191" s="18" t="str">
        <f>IF(VLOOKUP(TABLE[[#This Row],[LOC]],ScanWorkbook[[Location]:[Clone Barcode]],2,FALSE)="...","",VLOOKUP(TABLE[[#This Row],[LOC]],ScanWorkbook[[Location]:[Clone Barcode]],2,FALSE))</f>
        <v/>
      </c>
      <c r="F191" s="21" t="str">
        <f ca="1">IF(TABLE[[#This Row],[METRC]]="","",TODAY())</f>
        <v/>
      </c>
      <c r="G191" s="80" t="str">
        <f>_xlfn.IFNA(IF(TABLE[[#This Row],[METRC]]="","",VLOOKUP(TABLE[[#This Row],[LOC]],ScanWorkbook[[Location]:[side]],3,FALSE)),"")</f>
        <v/>
      </c>
      <c r="H191" s="18" t="str">
        <f>_xlfn.IFNA(IF(TABLE[[#This Row],[METRC]]="...","",VLOOKUP(TABLE[[#This Row],[METRC]],METRC!A:C,3,FALSE)),"")</f>
        <v/>
      </c>
      <c r="I19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91" s="18" t="str">
        <f>_xlfn.IFNA(IF(TABLE[[#This Row],[METRC]]="...","",LEFT(VLOOKUP(TABLE[[#This Row],[METRC]],METRC!A:B,2,FALSE),4)),"")</f>
        <v/>
      </c>
      <c r="K191" s="18" t="str">
        <f>IF(TABLE[[#This Row],[METRC]]="","",IF(TABLE[[#This Row],[METRC]]="...","",IF(TABLE[[#This Row],[bounce strain]]=LEFT(TABLE[[#This Row],[PhenoAbbv]],4),"match","MISMATCH")))</f>
        <v/>
      </c>
      <c r="L191" s="18" t="str">
        <f ca="1">IF(TABLE[[#This Row],[Date]]="","",INDEX(nextcloneround[Clone Round],MATCH(TABLE[[#This Row],[Date]],nextcloneround[today],0)))</f>
        <v/>
      </c>
      <c r="M191" s="18" t="str">
        <f>_xlfn.IFNA(INDEX([2]!MOM[Generation],MATCH(TABLE[[#This Row],[METRC]],[2]!MOM[METRC 2],0)),"")</f>
        <v/>
      </c>
    </row>
    <row r="192" spans="1:13" x14ac:dyDescent="0.25">
      <c r="A192" s="47" t="str">
        <f>MID(TABLE[[#This Row],[LOC]],4,3)</f>
        <v>KL2</v>
      </c>
      <c r="B192" s="91" t="s">
        <v>8628</v>
      </c>
      <c r="C192" s="18" t="str">
        <f>_xlfn.IFNA(IF(TABLE[[#This Row],[CODE]]="","",IF(TABLE[[#This Row],[CODE]]="...","",_xlfn.CONCAT("1A4070000000065000",RIGHT(TABLE[[#This Row],[CODE]],6)))),"")</f>
        <v/>
      </c>
      <c r="D192" s="18" t="str">
        <f t="array" ref="D192">_xlfn.IFNA(IF(SUM(COUNTIF(TABLE[[#This Row],[CODE]],{"*.*"})),LEFT(TABLE[[#This Row],[CODE]],7),_xlfn.CONCAT(LEFT(TABLE[[#This Row],[CODE]],4),RIGHT(TABLE[[#This Row],[CODE]],3))),"")</f>
        <v/>
      </c>
      <c r="E192" s="18" t="str">
        <f>IF(VLOOKUP(TABLE[[#This Row],[LOC]],ScanWorkbook[[Location]:[Clone Barcode]],2,FALSE)="...","",VLOOKUP(TABLE[[#This Row],[LOC]],ScanWorkbook[[Location]:[Clone Barcode]],2,FALSE))</f>
        <v/>
      </c>
      <c r="F192" s="21" t="str">
        <f ca="1">IF(TABLE[[#This Row],[METRC]]="","",TODAY())</f>
        <v/>
      </c>
      <c r="G192" s="80" t="str">
        <f>_xlfn.IFNA(IF(TABLE[[#This Row],[METRC]]="","",VLOOKUP(TABLE[[#This Row],[LOC]],ScanWorkbook[[Location]:[side]],3,FALSE)),"")</f>
        <v/>
      </c>
      <c r="H192" s="18" t="str">
        <f>_xlfn.IFNA(IF(TABLE[[#This Row],[METRC]]="...","",VLOOKUP(TABLE[[#This Row],[METRC]],METRC!A:C,3,FALSE)),"")</f>
        <v/>
      </c>
      <c r="I19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92" s="18" t="str">
        <f>_xlfn.IFNA(IF(TABLE[[#This Row],[METRC]]="...","",LEFT(VLOOKUP(TABLE[[#This Row],[METRC]],METRC!A:B,2,FALSE),4)),"")</f>
        <v/>
      </c>
      <c r="K192" s="18" t="str">
        <f>IF(TABLE[[#This Row],[METRC]]="","",IF(TABLE[[#This Row],[METRC]]="...","",IF(TABLE[[#This Row],[bounce strain]]=LEFT(TABLE[[#This Row],[PhenoAbbv]],4),"match","MISMATCH")))</f>
        <v/>
      </c>
      <c r="L192" s="18" t="str">
        <f ca="1">IF(TABLE[[#This Row],[Date]]="","",INDEX(nextcloneround[Clone Round],MATCH(TABLE[[#This Row],[Date]],nextcloneround[today],0)))</f>
        <v/>
      </c>
      <c r="M192" s="18" t="str">
        <f>_xlfn.IFNA(INDEX([2]!MOM[Generation],MATCH(TABLE[[#This Row],[METRC]],[2]!MOM[METRC 2],0)),"")</f>
        <v/>
      </c>
    </row>
    <row r="193" spans="1:13" x14ac:dyDescent="0.25">
      <c r="A193" s="47" t="str">
        <f>MID(TABLE[[#This Row],[LOC]],4,3)</f>
        <v>KL2</v>
      </c>
      <c r="B193" s="91" t="s">
        <v>8629</v>
      </c>
      <c r="C193" s="18" t="str">
        <f>_xlfn.IFNA(IF(TABLE[[#This Row],[CODE]]="","",IF(TABLE[[#This Row],[CODE]]="...","",_xlfn.CONCAT("1A4070000000065000",RIGHT(TABLE[[#This Row],[CODE]],6)))),"")</f>
        <v/>
      </c>
      <c r="D193" s="18" t="str">
        <f t="array" ref="D193">_xlfn.IFNA(IF(SUM(COUNTIF(TABLE[[#This Row],[CODE]],{"*.*"})),LEFT(TABLE[[#This Row],[CODE]],7),_xlfn.CONCAT(LEFT(TABLE[[#This Row],[CODE]],4),RIGHT(TABLE[[#This Row],[CODE]],3))),"")</f>
        <v/>
      </c>
      <c r="E193" s="18" t="str">
        <f>IF(VLOOKUP(TABLE[[#This Row],[LOC]],ScanWorkbook[[Location]:[Clone Barcode]],2,FALSE)="...","",VLOOKUP(TABLE[[#This Row],[LOC]],ScanWorkbook[[Location]:[Clone Barcode]],2,FALSE))</f>
        <v/>
      </c>
      <c r="F193" s="21" t="str">
        <f ca="1">IF(TABLE[[#This Row],[METRC]]="","",TODAY())</f>
        <v/>
      </c>
      <c r="G193" s="80" t="str">
        <f>_xlfn.IFNA(IF(TABLE[[#This Row],[METRC]]="","",VLOOKUP(TABLE[[#This Row],[LOC]],ScanWorkbook[[Location]:[side]],3,FALSE)),"")</f>
        <v/>
      </c>
      <c r="H193" s="18" t="str">
        <f>_xlfn.IFNA(IF(TABLE[[#This Row],[METRC]]="...","",VLOOKUP(TABLE[[#This Row],[METRC]],METRC!A:C,3,FALSE)),"")</f>
        <v/>
      </c>
      <c r="I19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93" s="18" t="str">
        <f>_xlfn.IFNA(IF(TABLE[[#This Row],[METRC]]="...","",LEFT(VLOOKUP(TABLE[[#This Row],[METRC]],METRC!A:B,2,FALSE),4)),"")</f>
        <v/>
      </c>
      <c r="K193" s="18" t="str">
        <f>IF(TABLE[[#This Row],[METRC]]="","",IF(TABLE[[#This Row],[METRC]]="...","",IF(TABLE[[#This Row],[bounce strain]]=LEFT(TABLE[[#This Row],[PhenoAbbv]],4),"match","MISMATCH")))</f>
        <v/>
      </c>
      <c r="L193" s="18" t="str">
        <f ca="1">IF(TABLE[[#This Row],[Date]]="","",INDEX(nextcloneround[Clone Round],MATCH(TABLE[[#This Row],[Date]],nextcloneround[today],0)))</f>
        <v/>
      </c>
      <c r="M193" s="18" t="str">
        <f>_xlfn.IFNA(INDEX([2]!MOM[Generation],MATCH(TABLE[[#This Row],[METRC]],[2]!MOM[METRC 2],0)),"")</f>
        <v/>
      </c>
    </row>
    <row r="194" spans="1:13" x14ac:dyDescent="0.25">
      <c r="A194" s="47" t="str">
        <f>MID(TABLE[[#This Row],[LOC]],4,3)</f>
        <v>KL2</v>
      </c>
      <c r="B194" s="91" t="s">
        <v>8630</v>
      </c>
      <c r="C194" s="18" t="str">
        <f>_xlfn.IFNA(IF(TABLE[[#This Row],[CODE]]="","",IF(TABLE[[#This Row],[CODE]]="...","",_xlfn.CONCAT("1A4070000000065000",RIGHT(TABLE[[#This Row],[CODE]],6)))),"")</f>
        <v/>
      </c>
      <c r="D194" s="18" t="str">
        <f t="array" ref="D194">_xlfn.IFNA(IF(SUM(COUNTIF(TABLE[[#This Row],[CODE]],{"*.*"})),LEFT(TABLE[[#This Row],[CODE]],7),_xlfn.CONCAT(LEFT(TABLE[[#This Row],[CODE]],4),RIGHT(TABLE[[#This Row],[CODE]],3))),"")</f>
        <v/>
      </c>
      <c r="E194" s="18" t="str">
        <f>IF(VLOOKUP(TABLE[[#This Row],[LOC]],ScanWorkbook[[Location]:[Clone Barcode]],2,FALSE)="...","",VLOOKUP(TABLE[[#This Row],[LOC]],ScanWorkbook[[Location]:[Clone Barcode]],2,FALSE))</f>
        <v/>
      </c>
      <c r="F194" s="21" t="str">
        <f ca="1">IF(TABLE[[#This Row],[METRC]]="","",TODAY())</f>
        <v/>
      </c>
      <c r="G194" s="80" t="str">
        <f>_xlfn.IFNA(IF(TABLE[[#This Row],[METRC]]="","",VLOOKUP(TABLE[[#This Row],[LOC]],ScanWorkbook[[Location]:[side]],3,FALSE)),"")</f>
        <v/>
      </c>
      <c r="H194" s="18" t="str">
        <f>_xlfn.IFNA(IF(TABLE[[#This Row],[METRC]]="...","",VLOOKUP(TABLE[[#This Row],[METRC]],METRC!A:C,3,FALSE)),"")</f>
        <v/>
      </c>
      <c r="I19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94" s="18" t="str">
        <f>_xlfn.IFNA(IF(TABLE[[#This Row],[METRC]]="...","",LEFT(VLOOKUP(TABLE[[#This Row],[METRC]],METRC!A:B,2,FALSE),4)),"")</f>
        <v/>
      </c>
      <c r="K194" s="18" t="str">
        <f>IF(TABLE[[#This Row],[METRC]]="","",IF(TABLE[[#This Row],[METRC]]="...","",IF(TABLE[[#This Row],[bounce strain]]=LEFT(TABLE[[#This Row],[PhenoAbbv]],4),"match","MISMATCH")))</f>
        <v/>
      </c>
      <c r="L194" s="18" t="str">
        <f ca="1">IF(TABLE[[#This Row],[Date]]="","",INDEX(nextcloneround[Clone Round],MATCH(TABLE[[#This Row],[Date]],nextcloneround[today],0)))</f>
        <v/>
      </c>
      <c r="M194" s="18" t="str">
        <f>_xlfn.IFNA(INDEX([2]!MOM[Generation],MATCH(TABLE[[#This Row],[METRC]],[2]!MOM[METRC 2],0)),"")</f>
        <v/>
      </c>
    </row>
    <row r="195" spans="1:13" x14ac:dyDescent="0.25">
      <c r="A195" s="47" t="str">
        <f>MID(TABLE[[#This Row],[LOC]],4,3)</f>
        <v>KL2</v>
      </c>
      <c r="B195" s="91" t="s">
        <v>8631</v>
      </c>
      <c r="C195" s="18" t="str">
        <f>_xlfn.IFNA(IF(TABLE[[#This Row],[CODE]]="","",IF(TABLE[[#This Row],[CODE]]="...","",_xlfn.CONCAT("1A4070000000065000",RIGHT(TABLE[[#This Row],[CODE]],6)))),"")</f>
        <v/>
      </c>
      <c r="D195" s="18" t="str">
        <f t="array" ref="D195">_xlfn.IFNA(IF(SUM(COUNTIF(TABLE[[#This Row],[CODE]],{"*.*"})),LEFT(TABLE[[#This Row],[CODE]],7),_xlfn.CONCAT(LEFT(TABLE[[#This Row],[CODE]],4),RIGHT(TABLE[[#This Row],[CODE]],3))),"")</f>
        <v/>
      </c>
      <c r="E195" s="18" t="str">
        <f>IF(VLOOKUP(TABLE[[#This Row],[LOC]],ScanWorkbook[[Location]:[Clone Barcode]],2,FALSE)="...","",VLOOKUP(TABLE[[#This Row],[LOC]],ScanWorkbook[[Location]:[Clone Barcode]],2,FALSE))</f>
        <v/>
      </c>
      <c r="F195" s="21" t="str">
        <f ca="1">IF(TABLE[[#This Row],[METRC]]="","",TODAY())</f>
        <v/>
      </c>
      <c r="G195" s="80" t="str">
        <f>_xlfn.IFNA(IF(TABLE[[#This Row],[METRC]]="","",VLOOKUP(TABLE[[#This Row],[LOC]],ScanWorkbook[[Location]:[side]],3,FALSE)),"")</f>
        <v/>
      </c>
      <c r="H195" s="18" t="str">
        <f>_xlfn.IFNA(IF(TABLE[[#This Row],[METRC]]="...","",VLOOKUP(TABLE[[#This Row],[METRC]],METRC!A:C,3,FALSE)),"")</f>
        <v/>
      </c>
      <c r="I19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95" s="18" t="str">
        <f>_xlfn.IFNA(IF(TABLE[[#This Row],[METRC]]="...","",LEFT(VLOOKUP(TABLE[[#This Row],[METRC]],METRC!A:B,2,FALSE),4)),"")</f>
        <v/>
      </c>
      <c r="K195" s="18" t="str">
        <f>IF(TABLE[[#This Row],[METRC]]="","",IF(TABLE[[#This Row],[METRC]]="...","",IF(TABLE[[#This Row],[bounce strain]]=LEFT(TABLE[[#This Row],[PhenoAbbv]],4),"match","MISMATCH")))</f>
        <v/>
      </c>
      <c r="L195" s="18" t="str">
        <f ca="1">IF(TABLE[[#This Row],[Date]]="","",INDEX(nextcloneround[Clone Round],MATCH(TABLE[[#This Row],[Date]],nextcloneround[today],0)))</f>
        <v/>
      </c>
      <c r="M195" s="18" t="str">
        <f>_xlfn.IFNA(INDEX([2]!MOM[Generation],MATCH(TABLE[[#This Row],[METRC]],[2]!MOM[METRC 2],0)),"")</f>
        <v/>
      </c>
    </row>
    <row r="196" spans="1:13" x14ac:dyDescent="0.25">
      <c r="A196" s="47" t="str">
        <f>MID(TABLE[[#This Row],[LOC]],4,3)</f>
        <v>KL2</v>
      </c>
      <c r="B196" s="91" t="s">
        <v>8632</v>
      </c>
      <c r="C196" s="18" t="str">
        <f>_xlfn.IFNA(IF(TABLE[[#This Row],[CODE]]="","",IF(TABLE[[#This Row],[CODE]]="...","",_xlfn.CONCAT("1A4070000000065000",RIGHT(TABLE[[#This Row],[CODE]],6)))),"")</f>
        <v/>
      </c>
      <c r="D196" s="18" t="str">
        <f t="array" ref="D196">_xlfn.IFNA(IF(SUM(COUNTIF(TABLE[[#This Row],[CODE]],{"*.*"})),LEFT(TABLE[[#This Row],[CODE]],7),_xlfn.CONCAT(LEFT(TABLE[[#This Row],[CODE]],4),RIGHT(TABLE[[#This Row],[CODE]],3))),"")</f>
        <v/>
      </c>
      <c r="E196" s="18" t="str">
        <f>IF(VLOOKUP(TABLE[[#This Row],[LOC]],ScanWorkbook[[Location]:[Clone Barcode]],2,FALSE)="...","",VLOOKUP(TABLE[[#This Row],[LOC]],ScanWorkbook[[Location]:[Clone Barcode]],2,FALSE))</f>
        <v/>
      </c>
      <c r="F196" s="21" t="str">
        <f ca="1">IF(TABLE[[#This Row],[METRC]]="","",TODAY())</f>
        <v/>
      </c>
      <c r="G196" s="80" t="str">
        <f>_xlfn.IFNA(IF(TABLE[[#This Row],[METRC]]="","",VLOOKUP(TABLE[[#This Row],[LOC]],ScanWorkbook[[Location]:[side]],3,FALSE)),"")</f>
        <v/>
      </c>
      <c r="H196" s="18" t="str">
        <f>_xlfn.IFNA(IF(TABLE[[#This Row],[METRC]]="...","",VLOOKUP(TABLE[[#This Row],[METRC]],METRC!A:C,3,FALSE)),"")</f>
        <v/>
      </c>
      <c r="I19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96" s="18" t="str">
        <f>_xlfn.IFNA(IF(TABLE[[#This Row],[METRC]]="...","",LEFT(VLOOKUP(TABLE[[#This Row],[METRC]],METRC!A:B,2,FALSE),4)),"")</f>
        <v/>
      </c>
      <c r="K196" s="18" t="str">
        <f>IF(TABLE[[#This Row],[METRC]]="","",IF(TABLE[[#This Row],[METRC]]="...","",IF(TABLE[[#This Row],[bounce strain]]=LEFT(TABLE[[#This Row],[PhenoAbbv]],4),"match","MISMATCH")))</f>
        <v/>
      </c>
      <c r="L196" s="18" t="str">
        <f ca="1">IF(TABLE[[#This Row],[Date]]="","",INDEX(nextcloneround[Clone Round],MATCH(TABLE[[#This Row],[Date]],nextcloneround[today],0)))</f>
        <v/>
      </c>
      <c r="M196" s="18" t="str">
        <f>_xlfn.IFNA(INDEX([2]!MOM[Generation],MATCH(TABLE[[#This Row],[METRC]],[2]!MOM[METRC 2],0)),"")</f>
        <v/>
      </c>
    </row>
    <row r="197" spans="1:13" x14ac:dyDescent="0.25">
      <c r="A197" s="47" t="str">
        <f>MID(TABLE[[#This Row],[LOC]],4,3)</f>
        <v>KL2</v>
      </c>
      <c r="B197" s="91" t="s">
        <v>8633</v>
      </c>
      <c r="C197" s="18" t="str">
        <f>_xlfn.IFNA(IF(TABLE[[#This Row],[CODE]]="","",IF(TABLE[[#This Row],[CODE]]="...","",_xlfn.CONCAT("1A4070000000065000",RIGHT(TABLE[[#This Row],[CODE]],6)))),"")</f>
        <v/>
      </c>
      <c r="D197" s="18" t="str">
        <f t="array" ref="D197">_xlfn.IFNA(IF(SUM(COUNTIF(TABLE[[#This Row],[CODE]],{"*.*"})),LEFT(TABLE[[#This Row],[CODE]],7),_xlfn.CONCAT(LEFT(TABLE[[#This Row],[CODE]],4),RIGHT(TABLE[[#This Row],[CODE]],3))),"")</f>
        <v/>
      </c>
      <c r="E197" s="18" t="str">
        <f>IF(VLOOKUP(TABLE[[#This Row],[LOC]],ScanWorkbook[[Location]:[Clone Barcode]],2,FALSE)="...","",VLOOKUP(TABLE[[#This Row],[LOC]],ScanWorkbook[[Location]:[Clone Barcode]],2,FALSE))</f>
        <v/>
      </c>
      <c r="F197" s="21" t="str">
        <f ca="1">IF(TABLE[[#This Row],[METRC]]="","",TODAY())</f>
        <v/>
      </c>
      <c r="G197" s="80" t="str">
        <f>_xlfn.IFNA(IF(TABLE[[#This Row],[METRC]]="","",VLOOKUP(TABLE[[#This Row],[LOC]],ScanWorkbook[[Location]:[side]],3,FALSE)),"")</f>
        <v/>
      </c>
      <c r="H197" s="18" t="str">
        <f>_xlfn.IFNA(IF(TABLE[[#This Row],[METRC]]="...","",VLOOKUP(TABLE[[#This Row],[METRC]],METRC!A:C,3,FALSE)),"")</f>
        <v/>
      </c>
      <c r="I19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97" s="18" t="str">
        <f>_xlfn.IFNA(IF(TABLE[[#This Row],[METRC]]="...","",LEFT(VLOOKUP(TABLE[[#This Row],[METRC]],METRC!A:B,2,FALSE),4)),"")</f>
        <v/>
      </c>
      <c r="K197" s="18" t="str">
        <f>IF(TABLE[[#This Row],[METRC]]="","",IF(TABLE[[#This Row],[METRC]]="...","",IF(TABLE[[#This Row],[bounce strain]]=LEFT(TABLE[[#This Row],[PhenoAbbv]],4),"match","MISMATCH")))</f>
        <v/>
      </c>
      <c r="L197" s="18" t="str">
        <f ca="1">IF(TABLE[[#This Row],[Date]]="","",INDEX(nextcloneround[Clone Round],MATCH(TABLE[[#This Row],[Date]],nextcloneround[today],0)))</f>
        <v/>
      </c>
      <c r="M197" s="18" t="str">
        <f>_xlfn.IFNA(INDEX([2]!MOM[Generation],MATCH(TABLE[[#This Row],[METRC]],[2]!MOM[METRC 2],0)),"")</f>
        <v/>
      </c>
    </row>
    <row r="198" spans="1:13" x14ac:dyDescent="0.25">
      <c r="A198" s="47" t="str">
        <f>MID(TABLE[[#This Row],[LOC]],4,3)</f>
        <v>KL2</v>
      </c>
      <c r="B198" s="91" t="s">
        <v>8634</v>
      </c>
      <c r="C198" s="18" t="str">
        <f>_xlfn.IFNA(IF(TABLE[[#This Row],[CODE]]="","",IF(TABLE[[#This Row],[CODE]]="...","",_xlfn.CONCAT("1A4070000000065000",RIGHT(TABLE[[#This Row],[CODE]],6)))),"")</f>
        <v/>
      </c>
      <c r="D198" s="18" t="str">
        <f t="array" ref="D198">_xlfn.IFNA(IF(SUM(COUNTIF(TABLE[[#This Row],[CODE]],{"*.*"})),LEFT(TABLE[[#This Row],[CODE]],7),_xlfn.CONCAT(LEFT(TABLE[[#This Row],[CODE]],4),RIGHT(TABLE[[#This Row],[CODE]],3))),"")</f>
        <v/>
      </c>
      <c r="E198" s="18" t="str">
        <f>IF(VLOOKUP(TABLE[[#This Row],[LOC]],ScanWorkbook[[Location]:[Clone Barcode]],2,FALSE)="...","",VLOOKUP(TABLE[[#This Row],[LOC]],ScanWorkbook[[Location]:[Clone Barcode]],2,FALSE))</f>
        <v/>
      </c>
      <c r="F198" s="21" t="str">
        <f ca="1">IF(TABLE[[#This Row],[METRC]]="","",TODAY())</f>
        <v/>
      </c>
      <c r="G198" s="80" t="str">
        <f>_xlfn.IFNA(IF(TABLE[[#This Row],[METRC]]="","",VLOOKUP(TABLE[[#This Row],[LOC]],ScanWorkbook[[Location]:[side]],3,FALSE)),"")</f>
        <v/>
      </c>
      <c r="H198" s="18" t="str">
        <f>_xlfn.IFNA(IF(TABLE[[#This Row],[METRC]]="...","",VLOOKUP(TABLE[[#This Row],[METRC]],METRC!A:C,3,FALSE)),"")</f>
        <v/>
      </c>
      <c r="I19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98" s="18" t="str">
        <f>_xlfn.IFNA(IF(TABLE[[#This Row],[METRC]]="...","",LEFT(VLOOKUP(TABLE[[#This Row],[METRC]],METRC!A:B,2,FALSE),4)),"")</f>
        <v/>
      </c>
      <c r="K198" s="18" t="str">
        <f>IF(TABLE[[#This Row],[METRC]]="","",IF(TABLE[[#This Row],[METRC]]="...","",IF(TABLE[[#This Row],[bounce strain]]=LEFT(TABLE[[#This Row],[PhenoAbbv]],4),"match","MISMATCH")))</f>
        <v/>
      </c>
      <c r="L198" s="18" t="str">
        <f ca="1">IF(TABLE[[#This Row],[Date]]="","",INDEX(nextcloneround[Clone Round],MATCH(TABLE[[#This Row],[Date]],nextcloneround[today],0)))</f>
        <v/>
      </c>
      <c r="M198" s="18" t="str">
        <f>_xlfn.IFNA(INDEX([2]!MOM[Generation],MATCH(TABLE[[#This Row],[METRC]],[2]!MOM[METRC 2],0)),"")</f>
        <v/>
      </c>
    </row>
    <row r="199" spans="1:13" x14ac:dyDescent="0.25">
      <c r="A199" s="47" t="str">
        <f>MID(TABLE[[#This Row],[LOC]],4,3)</f>
        <v>KL2</v>
      </c>
      <c r="B199" s="91" t="s">
        <v>8635</v>
      </c>
      <c r="C199" s="18" t="str">
        <f>_xlfn.IFNA(IF(TABLE[[#This Row],[CODE]]="","",IF(TABLE[[#This Row],[CODE]]="...","",_xlfn.CONCAT("1A4070000000065000",RIGHT(TABLE[[#This Row],[CODE]],6)))),"")</f>
        <v/>
      </c>
      <c r="D199" s="18" t="str">
        <f t="array" ref="D199">_xlfn.IFNA(IF(SUM(COUNTIF(TABLE[[#This Row],[CODE]],{"*.*"})),LEFT(TABLE[[#This Row],[CODE]],7),_xlfn.CONCAT(LEFT(TABLE[[#This Row],[CODE]],4),RIGHT(TABLE[[#This Row],[CODE]],3))),"")</f>
        <v/>
      </c>
      <c r="E199" s="18" t="str">
        <f>IF(VLOOKUP(TABLE[[#This Row],[LOC]],ScanWorkbook[[Location]:[Clone Barcode]],2,FALSE)="...","",VLOOKUP(TABLE[[#This Row],[LOC]],ScanWorkbook[[Location]:[Clone Barcode]],2,FALSE))</f>
        <v/>
      </c>
      <c r="F199" s="21" t="str">
        <f ca="1">IF(TABLE[[#This Row],[METRC]]="","",TODAY())</f>
        <v/>
      </c>
      <c r="G199" s="80" t="str">
        <f>_xlfn.IFNA(IF(TABLE[[#This Row],[METRC]]="","",VLOOKUP(TABLE[[#This Row],[LOC]],ScanWorkbook[[Location]:[side]],3,FALSE)),"")</f>
        <v/>
      </c>
      <c r="H199" s="18" t="str">
        <f>_xlfn.IFNA(IF(TABLE[[#This Row],[METRC]]="...","",VLOOKUP(TABLE[[#This Row],[METRC]],METRC!A:C,3,FALSE)),"")</f>
        <v/>
      </c>
      <c r="I19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199" s="18" t="str">
        <f>_xlfn.IFNA(IF(TABLE[[#This Row],[METRC]]="...","",LEFT(VLOOKUP(TABLE[[#This Row],[METRC]],METRC!A:B,2,FALSE),4)),"")</f>
        <v/>
      </c>
      <c r="K199" s="18" t="str">
        <f>IF(TABLE[[#This Row],[METRC]]="","",IF(TABLE[[#This Row],[METRC]]="...","",IF(TABLE[[#This Row],[bounce strain]]=LEFT(TABLE[[#This Row],[PhenoAbbv]],4),"match","MISMATCH")))</f>
        <v/>
      </c>
      <c r="L199" s="18" t="str">
        <f ca="1">IF(TABLE[[#This Row],[Date]]="","",INDEX(nextcloneround[Clone Round],MATCH(TABLE[[#This Row],[Date]],nextcloneround[today],0)))</f>
        <v/>
      </c>
      <c r="M199" s="18" t="str">
        <f>_xlfn.IFNA(INDEX([2]!MOM[Generation],MATCH(TABLE[[#This Row],[METRC]],[2]!MOM[METRC 2],0)),"")</f>
        <v/>
      </c>
    </row>
    <row r="200" spans="1:13" x14ac:dyDescent="0.25">
      <c r="A200" s="47" t="str">
        <f>MID(TABLE[[#This Row],[LOC]],4,3)</f>
        <v>KL2</v>
      </c>
      <c r="B200" s="91" t="s">
        <v>8636</v>
      </c>
      <c r="C200" s="18" t="str">
        <f>_xlfn.IFNA(IF(TABLE[[#This Row],[CODE]]="","",IF(TABLE[[#This Row],[CODE]]="...","",_xlfn.CONCAT("1A4070000000065000",RIGHT(TABLE[[#This Row],[CODE]],6)))),"")</f>
        <v/>
      </c>
      <c r="D200" s="18" t="str">
        <f t="array" ref="D200">_xlfn.IFNA(IF(SUM(COUNTIF(TABLE[[#This Row],[CODE]],{"*.*"})),LEFT(TABLE[[#This Row],[CODE]],7),_xlfn.CONCAT(LEFT(TABLE[[#This Row],[CODE]],4),RIGHT(TABLE[[#This Row],[CODE]],3))),"")</f>
        <v/>
      </c>
      <c r="E200" s="18" t="str">
        <f>IF(VLOOKUP(TABLE[[#This Row],[LOC]],ScanWorkbook[[Location]:[Clone Barcode]],2,FALSE)="...","",VLOOKUP(TABLE[[#This Row],[LOC]],ScanWorkbook[[Location]:[Clone Barcode]],2,FALSE))</f>
        <v/>
      </c>
      <c r="F200" s="21" t="str">
        <f ca="1">IF(TABLE[[#This Row],[METRC]]="","",TODAY())</f>
        <v/>
      </c>
      <c r="G200" s="80" t="str">
        <f>_xlfn.IFNA(IF(TABLE[[#This Row],[METRC]]="","",VLOOKUP(TABLE[[#This Row],[LOC]],ScanWorkbook[[Location]:[side]],3,FALSE)),"")</f>
        <v/>
      </c>
      <c r="H200" s="18" t="str">
        <f>_xlfn.IFNA(IF(TABLE[[#This Row],[METRC]]="...","",VLOOKUP(TABLE[[#This Row],[METRC]],METRC!A:C,3,FALSE)),"")</f>
        <v/>
      </c>
      <c r="I20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00" s="18" t="str">
        <f>_xlfn.IFNA(IF(TABLE[[#This Row],[METRC]]="...","",LEFT(VLOOKUP(TABLE[[#This Row],[METRC]],METRC!A:B,2,FALSE),4)),"")</f>
        <v/>
      </c>
      <c r="K200" s="18" t="str">
        <f>IF(TABLE[[#This Row],[METRC]]="","",IF(TABLE[[#This Row],[METRC]]="...","",IF(TABLE[[#This Row],[bounce strain]]=LEFT(TABLE[[#This Row],[PhenoAbbv]],4),"match","MISMATCH")))</f>
        <v/>
      </c>
      <c r="L200" s="18" t="str">
        <f ca="1">IF(TABLE[[#This Row],[Date]]="","",INDEX(nextcloneround[Clone Round],MATCH(TABLE[[#This Row],[Date]],nextcloneround[today],0)))</f>
        <v/>
      </c>
      <c r="M200" s="18" t="str">
        <f>_xlfn.IFNA(INDEX([2]!MOM[Generation],MATCH(TABLE[[#This Row],[METRC]],[2]!MOM[METRC 2],0)),"")</f>
        <v/>
      </c>
    </row>
    <row r="201" spans="1:13" x14ac:dyDescent="0.25">
      <c r="A201" s="47" t="str">
        <f>MID(TABLE[[#This Row],[LOC]],4,3)</f>
        <v>KL2</v>
      </c>
      <c r="B201" t="s">
        <v>8637</v>
      </c>
      <c r="C201" s="18" t="str">
        <f>_xlfn.IFNA(IF(TABLE[[#This Row],[CODE]]="","",IF(TABLE[[#This Row],[CODE]]="...","",_xlfn.CONCAT("1A4070000000065000",RIGHT(TABLE[[#This Row],[CODE]],6)))),"")</f>
        <v/>
      </c>
      <c r="D201" s="18" t="str">
        <f t="array" ref="D201">_xlfn.IFNA(IF(SUM(COUNTIF(TABLE[[#This Row],[CODE]],{"*.*"})),LEFT(TABLE[[#This Row],[CODE]],7),_xlfn.CONCAT(LEFT(TABLE[[#This Row],[CODE]],4),RIGHT(TABLE[[#This Row],[CODE]],3))),"")</f>
        <v/>
      </c>
      <c r="E201" s="18" t="str">
        <f>IF(VLOOKUP(TABLE[[#This Row],[LOC]],ScanWorkbook[[Location]:[Clone Barcode]],2,FALSE)="...","",VLOOKUP(TABLE[[#This Row],[LOC]],ScanWorkbook[[Location]:[Clone Barcode]],2,FALSE))</f>
        <v/>
      </c>
      <c r="F201" s="21" t="str">
        <f ca="1">IF(TABLE[[#This Row],[METRC]]="","",TODAY())</f>
        <v/>
      </c>
      <c r="G201" s="80" t="str">
        <f>_xlfn.IFNA(IF(TABLE[[#This Row],[METRC]]="","",VLOOKUP(TABLE[[#This Row],[LOC]],ScanWorkbook[[Location]:[side]],3,FALSE)),"")</f>
        <v/>
      </c>
      <c r="H201" s="18" t="str">
        <f>_xlfn.IFNA(IF(TABLE[[#This Row],[METRC]]="...","",VLOOKUP(TABLE[[#This Row],[METRC]],METRC!A:C,3,FALSE)),"")</f>
        <v/>
      </c>
      <c r="I20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01" s="18" t="str">
        <f>_xlfn.IFNA(IF(TABLE[[#This Row],[METRC]]="...","",LEFT(VLOOKUP(TABLE[[#This Row],[METRC]],METRC!A:B,2,FALSE),4)),"")</f>
        <v/>
      </c>
      <c r="K201" s="18" t="str">
        <f>IF(TABLE[[#This Row],[METRC]]="","",IF(TABLE[[#This Row],[METRC]]="...","",IF(TABLE[[#This Row],[bounce strain]]=LEFT(TABLE[[#This Row],[PhenoAbbv]],4),"match","MISMATCH")))</f>
        <v/>
      </c>
      <c r="L201" s="18" t="str">
        <f ca="1">IF(TABLE[[#This Row],[Date]]="","",INDEX(nextcloneround[Clone Round],MATCH(TABLE[[#This Row],[Date]],nextcloneround[today],0)))</f>
        <v/>
      </c>
      <c r="M201" s="18" t="str">
        <f>_xlfn.IFNA(INDEX([2]!MOM[Generation],MATCH(TABLE[[#This Row],[METRC]],[2]!MOM[METRC 2],0)),"")</f>
        <v/>
      </c>
    </row>
    <row r="202" spans="1:13" x14ac:dyDescent="0.25">
      <c r="A202" s="47" t="str">
        <f>MID(TABLE[[#This Row],[LOC]],4,3)</f>
        <v>KL2</v>
      </c>
      <c r="B202" t="s">
        <v>8638</v>
      </c>
      <c r="C202" s="18" t="str">
        <f>_xlfn.IFNA(IF(TABLE[[#This Row],[CODE]]="","",IF(TABLE[[#This Row],[CODE]]="...","",_xlfn.CONCAT("1A4070000000065000",RIGHT(TABLE[[#This Row],[CODE]],6)))),"")</f>
        <v/>
      </c>
      <c r="D202" s="18" t="str">
        <f t="array" ref="D202">_xlfn.IFNA(IF(SUM(COUNTIF(TABLE[[#This Row],[CODE]],{"*.*"})),LEFT(TABLE[[#This Row],[CODE]],7),_xlfn.CONCAT(LEFT(TABLE[[#This Row],[CODE]],4),RIGHT(TABLE[[#This Row],[CODE]],3))),"")</f>
        <v/>
      </c>
      <c r="E202" s="18" t="str">
        <f>IF(VLOOKUP(TABLE[[#This Row],[LOC]],ScanWorkbook[[Location]:[Clone Barcode]],2,FALSE)="...","",VLOOKUP(TABLE[[#This Row],[LOC]],ScanWorkbook[[Location]:[Clone Barcode]],2,FALSE))</f>
        <v/>
      </c>
      <c r="F202" s="21" t="str">
        <f ca="1">IF(TABLE[[#This Row],[METRC]]="","",TODAY())</f>
        <v/>
      </c>
      <c r="G202" s="80" t="str">
        <f>_xlfn.IFNA(IF(TABLE[[#This Row],[METRC]]="","",VLOOKUP(TABLE[[#This Row],[LOC]],ScanWorkbook[[Location]:[side]],3,FALSE)),"")</f>
        <v/>
      </c>
      <c r="H202" s="18" t="str">
        <f>_xlfn.IFNA(IF(TABLE[[#This Row],[METRC]]="...","",VLOOKUP(TABLE[[#This Row],[METRC]],METRC!A:C,3,FALSE)),"")</f>
        <v/>
      </c>
      <c r="I20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02" s="18" t="str">
        <f>_xlfn.IFNA(IF(TABLE[[#This Row],[METRC]]="...","",LEFT(VLOOKUP(TABLE[[#This Row],[METRC]],METRC!A:B,2,FALSE),4)),"")</f>
        <v/>
      </c>
      <c r="K202" s="18" t="str">
        <f>IF(TABLE[[#This Row],[METRC]]="","",IF(TABLE[[#This Row],[METRC]]="...","",IF(TABLE[[#This Row],[bounce strain]]=LEFT(TABLE[[#This Row],[PhenoAbbv]],4),"match","MISMATCH")))</f>
        <v/>
      </c>
      <c r="L202" s="18" t="str">
        <f ca="1">IF(TABLE[[#This Row],[Date]]="","",INDEX(nextcloneround[Clone Round],MATCH(TABLE[[#This Row],[Date]],nextcloneround[today],0)))</f>
        <v/>
      </c>
      <c r="M202" s="18" t="str">
        <f>_xlfn.IFNA(INDEX([2]!MOM[Generation],MATCH(TABLE[[#This Row],[METRC]],[2]!MOM[METRC 2],0)),"")</f>
        <v/>
      </c>
    </row>
    <row r="203" spans="1:13" x14ac:dyDescent="0.25">
      <c r="A203" s="47" t="str">
        <f>MID(TABLE[[#This Row],[LOC]],4,3)</f>
        <v>KL2</v>
      </c>
      <c r="B203" s="91" t="s">
        <v>8639</v>
      </c>
      <c r="C203" s="18" t="str">
        <f>_xlfn.IFNA(IF(TABLE[[#This Row],[CODE]]="","",IF(TABLE[[#This Row],[CODE]]="...","",_xlfn.CONCAT("1A4070000000065000",RIGHT(TABLE[[#This Row],[CODE]],6)))),"")</f>
        <v/>
      </c>
      <c r="D203" s="18" t="str">
        <f t="array" ref="D203">_xlfn.IFNA(IF(SUM(COUNTIF(TABLE[[#This Row],[CODE]],{"*.*"})),LEFT(TABLE[[#This Row],[CODE]],7),_xlfn.CONCAT(LEFT(TABLE[[#This Row],[CODE]],4),RIGHT(TABLE[[#This Row],[CODE]],3))),"")</f>
        <v/>
      </c>
      <c r="E203" s="18" t="str">
        <f>IF(VLOOKUP(TABLE[[#This Row],[LOC]],ScanWorkbook[[Location]:[Clone Barcode]],2,FALSE)="...","",VLOOKUP(TABLE[[#This Row],[LOC]],ScanWorkbook[[Location]:[Clone Barcode]],2,FALSE))</f>
        <v/>
      </c>
      <c r="F203" s="21" t="str">
        <f ca="1">IF(TABLE[[#This Row],[METRC]]="","",TODAY())</f>
        <v/>
      </c>
      <c r="G203" s="80" t="str">
        <f>_xlfn.IFNA(IF(TABLE[[#This Row],[METRC]]="","",VLOOKUP(TABLE[[#This Row],[LOC]],ScanWorkbook[[Location]:[side]],3,FALSE)),"")</f>
        <v/>
      </c>
      <c r="H203" s="18" t="str">
        <f>_xlfn.IFNA(IF(TABLE[[#This Row],[METRC]]="...","",VLOOKUP(TABLE[[#This Row],[METRC]],METRC!A:C,3,FALSE)),"")</f>
        <v/>
      </c>
      <c r="I20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03" s="18" t="str">
        <f>_xlfn.IFNA(IF(TABLE[[#This Row],[METRC]]="...","",LEFT(VLOOKUP(TABLE[[#This Row],[METRC]],METRC!A:B,2,FALSE),4)),"")</f>
        <v/>
      </c>
      <c r="K203" s="18" t="str">
        <f>IF(TABLE[[#This Row],[METRC]]="","",IF(TABLE[[#This Row],[METRC]]="...","",IF(TABLE[[#This Row],[bounce strain]]=LEFT(TABLE[[#This Row],[PhenoAbbv]],4),"match","MISMATCH")))</f>
        <v/>
      </c>
      <c r="L203" s="18" t="str">
        <f ca="1">IF(TABLE[[#This Row],[Date]]="","",INDEX(nextcloneround[Clone Round],MATCH(TABLE[[#This Row],[Date]],nextcloneround[today],0)))</f>
        <v/>
      </c>
      <c r="M203" s="18" t="str">
        <f>_xlfn.IFNA(INDEX([2]!MOM[Generation],MATCH(TABLE[[#This Row],[METRC]],[2]!MOM[METRC 2],0)),"")</f>
        <v/>
      </c>
    </row>
    <row r="204" spans="1:13" x14ac:dyDescent="0.25">
      <c r="A204" s="47" t="str">
        <f>MID(TABLE[[#This Row],[LOC]],4,3)</f>
        <v>KL2</v>
      </c>
      <c r="B204" s="91" t="s">
        <v>8640</v>
      </c>
      <c r="C204" s="18" t="str">
        <f>_xlfn.IFNA(IF(TABLE[[#This Row],[CODE]]="","",IF(TABLE[[#This Row],[CODE]]="...","",_xlfn.CONCAT("1A4070000000065000",RIGHT(TABLE[[#This Row],[CODE]],6)))),"")</f>
        <v/>
      </c>
      <c r="D204" s="18" t="str">
        <f t="array" ref="D204">_xlfn.IFNA(IF(SUM(COUNTIF(TABLE[[#This Row],[CODE]],{"*.*"})),LEFT(TABLE[[#This Row],[CODE]],7),_xlfn.CONCAT(LEFT(TABLE[[#This Row],[CODE]],4),RIGHT(TABLE[[#This Row],[CODE]],3))),"")</f>
        <v/>
      </c>
      <c r="E204" s="18" t="str">
        <f>IF(VLOOKUP(TABLE[[#This Row],[LOC]],ScanWorkbook[[Location]:[Clone Barcode]],2,FALSE)="...","",VLOOKUP(TABLE[[#This Row],[LOC]],ScanWorkbook[[Location]:[Clone Barcode]],2,FALSE))</f>
        <v/>
      </c>
      <c r="F204" s="21" t="str">
        <f ca="1">IF(TABLE[[#This Row],[METRC]]="","",TODAY())</f>
        <v/>
      </c>
      <c r="G204" s="80" t="str">
        <f>_xlfn.IFNA(IF(TABLE[[#This Row],[METRC]]="","",VLOOKUP(TABLE[[#This Row],[LOC]],ScanWorkbook[[Location]:[side]],3,FALSE)),"")</f>
        <v/>
      </c>
      <c r="H204" s="18" t="str">
        <f>_xlfn.IFNA(IF(TABLE[[#This Row],[METRC]]="...","",VLOOKUP(TABLE[[#This Row],[METRC]],METRC!A:C,3,FALSE)),"")</f>
        <v/>
      </c>
      <c r="I20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04" s="18" t="str">
        <f>_xlfn.IFNA(IF(TABLE[[#This Row],[METRC]]="...","",LEFT(VLOOKUP(TABLE[[#This Row],[METRC]],METRC!A:B,2,FALSE),4)),"")</f>
        <v/>
      </c>
      <c r="K204" s="18" t="str">
        <f>IF(TABLE[[#This Row],[METRC]]="","",IF(TABLE[[#This Row],[METRC]]="...","",IF(TABLE[[#This Row],[bounce strain]]=LEFT(TABLE[[#This Row],[PhenoAbbv]],4),"match","MISMATCH")))</f>
        <v/>
      </c>
      <c r="L204" s="18" t="str">
        <f ca="1">IF(TABLE[[#This Row],[Date]]="","",INDEX(nextcloneround[Clone Round],MATCH(TABLE[[#This Row],[Date]],nextcloneround[today],0)))</f>
        <v/>
      </c>
      <c r="M204" s="18" t="str">
        <f>_xlfn.IFNA(INDEX([2]!MOM[Generation],MATCH(TABLE[[#This Row],[METRC]],[2]!MOM[METRC 2],0)),"")</f>
        <v/>
      </c>
    </row>
    <row r="205" spans="1:13" x14ac:dyDescent="0.25">
      <c r="A205" s="47" t="str">
        <f>MID(TABLE[[#This Row],[LOC]],4,3)</f>
        <v>KL2</v>
      </c>
      <c r="B205" s="91" t="s">
        <v>8641</v>
      </c>
      <c r="C205" s="18" t="str">
        <f>_xlfn.IFNA(IF(TABLE[[#This Row],[CODE]]="","",IF(TABLE[[#This Row],[CODE]]="...","",_xlfn.CONCAT("1A4070000000065000",RIGHT(TABLE[[#This Row],[CODE]],6)))),"")</f>
        <v/>
      </c>
      <c r="D205" s="18" t="str">
        <f t="array" ref="D205">_xlfn.IFNA(IF(SUM(COUNTIF(TABLE[[#This Row],[CODE]],{"*.*"})),LEFT(TABLE[[#This Row],[CODE]],7),_xlfn.CONCAT(LEFT(TABLE[[#This Row],[CODE]],4),RIGHT(TABLE[[#This Row],[CODE]],3))),"")</f>
        <v/>
      </c>
      <c r="E205" s="18" t="str">
        <f>IF(VLOOKUP(TABLE[[#This Row],[LOC]],ScanWorkbook[[Location]:[Clone Barcode]],2,FALSE)="...","",VLOOKUP(TABLE[[#This Row],[LOC]],ScanWorkbook[[Location]:[Clone Barcode]],2,FALSE))</f>
        <v/>
      </c>
      <c r="F205" s="21" t="str">
        <f ca="1">IF(TABLE[[#This Row],[METRC]]="","",TODAY())</f>
        <v/>
      </c>
      <c r="G205" s="80" t="str">
        <f>_xlfn.IFNA(IF(TABLE[[#This Row],[METRC]]="","",VLOOKUP(TABLE[[#This Row],[LOC]],ScanWorkbook[[Location]:[side]],3,FALSE)),"")</f>
        <v/>
      </c>
      <c r="H205" s="18" t="str">
        <f>_xlfn.IFNA(IF(TABLE[[#This Row],[METRC]]="...","",VLOOKUP(TABLE[[#This Row],[METRC]],METRC!A:C,3,FALSE)),"")</f>
        <v/>
      </c>
      <c r="I20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05" s="18" t="str">
        <f>_xlfn.IFNA(IF(TABLE[[#This Row],[METRC]]="...","",LEFT(VLOOKUP(TABLE[[#This Row],[METRC]],METRC!A:B,2,FALSE),4)),"")</f>
        <v/>
      </c>
      <c r="K205" s="18" t="str">
        <f>IF(TABLE[[#This Row],[METRC]]="","",IF(TABLE[[#This Row],[METRC]]="...","",IF(TABLE[[#This Row],[bounce strain]]=LEFT(TABLE[[#This Row],[PhenoAbbv]],4),"match","MISMATCH")))</f>
        <v/>
      </c>
      <c r="L205" s="18" t="str">
        <f ca="1">IF(TABLE[[#This Row],[Date]]="","",INDEX(nextcloneround[Clone Round],MATCH(TABLE[[#This Row],[Date]],nextcloneround[today],0)))</f>
        <v/>
      </c>
      <c r="M205" s="18" t="str">
        <f>_xlfn.IFNA(INDEX([2]!MOM[Generation],MATCH(TABLE[[#This Row],[METRC]],[2]!MOM[METRC 2],0)),"")</f>
        <v/>
      </c>
    </row>
    <row r="206" spans="1:13" x14ac:dyDescent="0.25">
      <c r="A206" s="47" t="str">
        <f>MID(TABLE[[#This Row],[LOC]],4,3)</f>
        <v>KL3</v>
      </c>
      <c r="B206" s="91" t="s">
        <v>8462</v>
      </c>
      <c r="C206" s="18" t="str">
        <f>_xlfn.IFNA(IF(TABLE[[#This Row],[CODE]]="","",IF(TABLE[[#This Row],[CODE]]="...","",_xlfn.CONCAT("1A4070000000065000",RIGHT(TABLE[[#This Row],[CODE]],6)))),"")</f>
        <v>1A4070000000065000095501</v>
      </c>
      <c r="D206" s="18" t="str">
        <f t="array" ref="D206">_xlfn.IFNA(IF(SUM(COUNTIF(TABLE[[#This Row],[CODE]],{"*.*"})),LEFT(TABLE[[#This Row],[CODE]],7),_xlfn.CONCAT(LEFT(TABLE[[#This Row],[CODE]],4),RIGHT(TABLE[[#This Row],[CODE]],3))),"")</f>
        <v>DITO001</v>
      </c>
      <c r="E206" s="18" t="str">
        <f>IF(VLOOKUP(TABLE[[#This Row],[LOC]],ScanWorkbook[[Location]:[Clone Barcode]],2,FALSE)="...","",VLOOKUP(TABLE[[#This Row],[LOC]],ScanWorkbook[[Location]:[Clone Barcode]],2,FALSE))</f>
        <v>DITO001.095501</v>
      </c>
      <c r="F206" s="21">
        <f ca="1">IF(TABLE[[#This Row],[METRC]]="","",TODAY())</f>
        <v>44179</v>
      </c>
      <c r="G206" s="80" t="str">
        <f>_xlfn.IFNA(IF(TABLE[[#This Row],[METRC]]="","",VLOOKUP(TABLE[[#This Row],[LOC]],ScanWorkbook[[Location]:[side]],3,FALSE)),"")</f>
        <v>3. west MINIMOM</v>
      </c>
      <c r="H206" s="18" t="str">
        <f>_xlfn.IFNA(IF(TABLE[[#This Row],[METRC]]="...","",VLOOKUP(TABLE[[#This Row],[METRC]],METRC!A:C,3,FALSE)),"")</f>
        <v>MINIMOM</v>
      </c>
      <c r="I20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06" s="18" t="str">
        <f>_xlfn.IFNA(IF(TABLE[[#This Row],[METRC]]="...","",LEFT(VLOOKUP(TABLE[[#This Row],[METRC]],METRC!A:B,2,FALSE),4)),"")</f>
        <v>DITO</v>
      </c>
      <c r="K206" s="24" t="str">
        <f>IF(TABLE[[#This Row],[METRC]]="","",IF(TABLE[[#This Row],[METRC]]="...","",IF(TABLE[[#This Row],[bounce strain]]=LEFT(TABLE[[#This Row],[PhenoAbbv]],4),"match","MISMATCH")))</f>
        <v>match</v>
      </c>
      <c r="L206" s="18" t="str">
        <f ca="1">IF(TABLE[[#This Row],[Date]]="","",INDEX(nextcloneround[Clone Round],MATCH(TABLE[[#This Row],[Date]],nextcloneround[today],0)))</f>
        <v>C39</v>
      </c>
      <c r="M206" s="18" t="str">
        <f>_xlfn.IFNA(INDEX([2]!MOM[Generation],MATCH(TABLE[[#This Row],[METRC]],[2]!MOM[METRC 2],0)),"")</f>
        <v/>
      </c>
    </row>
    <row r="207" spans="1:13" x14ac:dyDescent="0.25">
      <c r="A207" s="47" t="str">
        <f>MID(TABLE[[#This Row],[LOC]],4,3)</f>
        <v>KL3</v>
      </c>
      <c r="B207" s="91" t="s">
        <v>8463</v>
      </c>
      <c r="C207" s="18" t="str">
        <f>_xlfn.IFNA(IF(TABLE[[#This Row],[CODE]]="","",IF(TABLE[[#This Row],[CODE]]="...","",_xlfn.CONCAT("1A4070000000065000",RIGHT(TABLE[[#This Row],[CODE]],6)))),"")</f>
        <v>1A4070000000065000095517</v>
      </c>
      <c r="D207" s="18" t="str">
        <f t="array" ref="D207">_xlfn.IFNA(IF(SUM(COUNTIF(TABLE[[#This Row],[CODE]],{"*.*"})),LEFT(TABLE[[#This Row],[CODE]],7),_xlfn.CONCAT(LEFT(TABLE[[#This Row],[CODE]],4),RIGHT(TABLE[[#This Row],[CODE]],3))),"")</f>
        <v>DITO007</v>
      </c>
      <c r="E207" s="18" t="str">
        <f>IF(VLOOKUP(TABLE[[#This Row],[LOC]],ScanWorkbook[[Location]:[Clone Barcode]],2,FALSE)="...","",VLOOKUP(TABLE[[#This Row],[LOC]],ScanWorkbook[[Location]:[Clone Barcode]],2,FALSE))</f>
        <v>DITO007.095517</v>
      </c>
      <c r="F207" s="21">
        <f ca="1">IF(TABLE[[#This Row],[METRC]]="","",TODAY())</f>
        <v>44179</v>
      </c>
      <c r="G207" s="80" t="str">
        <f>_xlfn.IFNA(IF(TABLE[[#This Row],[METRC]]="","",VLOOKUP(TABLE[[#This Row],[LOC]],ScanWorkbook[[Location]:[side]],3,FALSE)),"")</f>
        <v>3. west MINIMOM</v>
      </c>
      <c r="H207" s="18" t="str">
        <f>_xlfn.IFNA(IF(TABLE[[#This Row],[METRC]]="...","",VLOOKUP(TABLE[[#This Row],[METRC]],METRC!A:C,3,FALSE)),"")</f>
        <v>MINIMOM</v>
      </c>
      <c r="I20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07" s="18" t="str">
        <f>_xlfn.IFNA(IF(TABLE[[#This Row],[METRC]]="...","",LEFT(VLOOKUP(TABLE[[#This Row],[METRC]],METRC!A:B,2,FALSE),4)),"")</f>
        <v>DITO</v>
      </c>
      <c r="K207" s="24" t="str">
        <f>IF(TABLE[[#This Row],[METRC]]="","",IF(TABLE[[#This Row],[METRC]]="...","",IF(TABLE[[#This Row],[bounce strain]]=LEFT(TABLE[[#This Row],[PhenoAbbv]],4),"match","MISMATCH")))</f>
        <v>match</v>
      </c>
      <c r="L207" s="18" t="str">
        <f ca="1">IF(TABLE[[#This Row],[Date]]="","",INDEX(nextcloneround[Clone Round],MATCH(TABLE[[#This Row],[Date]],nextcloneround[today],0)))</f>
        <v>C39</v>
      </c>
      <c r="M207" s="18" t="str">
        <f>_xlfn.IFNA(INDEX([2]!MOM[Generation],MATCH(TABLE[[#This Row],[METRC]],[2]!MOM[METRC 2],0)),"")</f>
        <v/>
      </c>
    </row>
    <row r="208" spans="1:13" x14ac:dyDescent="0.25">
      <c r="A208" s="47" t="str">
        <f>MID(TABLE[[#This Row],[LOC]],4,3)</f>
        <v>KL3</v>
      </c>
      <c r="B208" s="91" t="s">
        <v>8464</v>
      </c>
      <c r="C208" s="18" t="str">
        <f>_xlfn.IFNA(IF(TABLE[[#This Row],[CODE]]="","",IF(TABLE[[#This Row],[CODE]]="...","",_xlfn.CONCAT("1A4070000000065000",RIGHT(TABLE[[#This Row],[CODE]],6)))),"")</f>
        <v>1A4070000000065000095534</v>
      </c>
      <c r="D208" s="18" t="str">
        <f t="array" ref="D208">_xlfn.IFNA(IF(SUM(COUNTIF(TABLE[[#This Row],[CODE]],{"*.*"})),LEFT(TABLE[[#This Row],[CODE]],7),_xlfn.CONCAT(LEFT(TABLE[[#This Row],[CODE]],4),RIGHT(TABLE[[#This Row],[CODE]],3))),"")</f>
        <v>DITO007</v>
      </c>
      <c r="E208" s="18" t="str">
        <f>IF(VLOOKUP(TABLE[[#This Row],[LOC]],ScanWorkbook[[Location]:[Clone Barcode]],2,FALSE)="...","",VLOOKUP(TABLE[[#This Row],[LOC]],ScanWorkbook[[Location]:[Clone Barcode]],2,FALSE))</f>
        <v>DITO007.095534</v>
      </c>
      <c r="F208" s="21">
        <f ca="1">IF(TABLE[[#This Row],[METRC]]="","",TODAY())</f>
        <v>44179</v>
      </c>
      <c r="G208" s="80" t="str">
        <f>_xlfn.IFNA(IF(TABLE[[#This Row],[METRC]]="","",VLOOKUP(TABLE[[#This Row],[LOC]],ScanWorkbook[[Location]:[side]],3,FALSE)),"")</f>
        <v>3. west MINIMOM</v>
      </c>
      <c r="H208" s="18" t="str">
        <f>_xlfn.IFNA(IF(TABLE[[#This Row],[METRC]]="...","",VLOOKUP(TABLE[[#This Row],[METRC]],METRC!A:C,3,FALSE)),"")</f>
        <v>MINIMOM</v>
      </c>
      <c r="I20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08" s="18" t="str">
        <f>_xlfn.IFNA(IF(TABLE[[#This Row],[METRC]]="...","",LEFT(VLOOKUP(TABLE[[#This Row],[METRC]],METRC!A:B,2,FALSE),4)),"")</f>
        <v>DITO</v>
      </c>
      <c r="K208" s="24" t="str">
        <f>IF(TABLE[[#This Row],[METRC]]="","",IF(TABLE[[#This Row],[METRC]]="...","",IF(TABLE[[#This Row],[bounce strain]]=LEFT(TABLE[[#This Row],[PhenoAbbv]],4),"match","MISMATCH")))</f>
        <v>match</v>
      </c>
      <c r="L208" s="18" t="str">
        <f ca="1">IF(TABLE[[#This Row],[Date]]="","",INDEX(nextcloneround[Clone Round],MATCH(TABLE[[#This Row],[Date]],nextcloneround[today],0)))</f>
        <v>C39</v>
      </c>
      <c r="M208" s="18" t="str">
        <f>_xlfn.IFNA(INDEX([2]!MOM[Generation],MATCH(TABLE[[#This Row],[METRC]],[2]!MOM[METRC 2],0)),"")</f>
        <v/>
      </c>
    </row>
    <row r="209" spans="1:13" x14ac:dyDescent="0.25">
      <c r="A209" s="47" t="str">
        <f>MID(TABLE[[#This Row],[LOC]],4,3)</f>
        <v>KL3</v>
      </c>
      <c r="B209" s="91" t="s">
        <v>8465</v>
      </c>
      <c r="C209" s="18" t="str">
        <f>_xlfn.IFNA(IF(TABLE[[#This Row],[CODE]]="","",IF(TABLE[[#This Row],[CODE]]="...","",_xlfn.CONCAT("1A4070000000065000",RIGHT(TABLE[[#This Row],[CODE]],6)))),"")</f>
        <v>1A4070000000065000089810</v>
      </c>
      <c r="D209" s="18" t="str">
        <f t="array" ref="D209">_xlfn.IFNA(IF(SUM(COUNTIF(TABLE[[#This Row],[CODE]],{"*.*"})),LEFT(TABLE[[#This Row],[CODE]],7),_xlfn.CONCAT(LEFT(TABLE[[#This Row],[CODE]],4),RIGHT(TABLE[[#This Row],[CODE]],3))),"")</f>
        <v>KING002</v>
      </c>
      <c r="E209" s="18" t="str">
        <f>IF(VLOOKUP(TABLE[[#This Row],[LOC]],ScanWorkbook[[Location]:[Clone Barcode]],2,FALSE)="...","",VLOOKUP(TABLE[[#This Row],[LOC]],ScanWorkbook[[Location]:[Clone Barcode]],2,FALSE))</f>
        <v>KING002.089810</v>
      </c>
      <c r="F209" s="21">
        <f ca="1">IF(TABLE[[#This Row],[METRC]]="","",TODAY())</f>
        <v>44179</v>
      </c>
      <c r="G209" s="80" t="str">
        <f>_xlfn.IFNA(IF(TABLE[[#This Row],[METRC]]="","",VLOOKUP(TABLE[[#This Row],[LOC]],ScanWorkbook[[Location]:[side]],3,FALSE)),"")</f>
        <v>3. west MINIMOM</v>
      </c>
      <c r="H209" s="18" t="str">
        <f>_xlfn.IFNA(IF(TABLE[[#This Row],[METRC]]="...","",VLOOKUP(TABLE[[#This Row],[METRC]],METRC!A:C,3,FALSE)),"")</f>
        <v>MINIMOM</v>
      </c>
      <c r="I20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09" s="18" t="str">
        <f>_xlfn.IFNA(IF(TABLE[[#This Row],[METRC]]="...","",LEFT(VLOOKUP(TABLE[[#This Row],[METRC]],METRC!A:B,2,FALSE),4)),"")</f>
        <v>KING</v>
      </c>
      <c r="K209" s="24" t="str">
        <f>IF(TABLE[[#This Row],[METRC]]="","",IF(TABLE[[#This Row],[METRC]]="...","",IF(TABLE[[#This Row],[bounce strain]]=LEFT(TABLE[[#This Row],[PhenoAbbv]],4),"match","MISMATCH")))</f>
        <v>match</v>
      </c>
      <c r="L209" s="18" t="str">
        <f ca="1">IF(TABLE[[#This Row],[Date]]="","",INDEX(nextcloneround[Clone Round],MATCH(TABLE[[#This Row],[Date]],nextcloneround[today],0)))</f>
        <v>C39</v>
      </c>
      <c r="M209" s="18" t="str">
        <f>_xlfn.IFNA(INDEX([2]!MOM[Generation],MATCH(TABLE[[#This Row],[METRC]],[2]!MOM[METRC 2],0)),"")</f>
        <v>C33</v>
      </c>
    </row>
    <row r="210" spans="1:13" x14ac:dyDescent="0.25">
      <c r="A210" s="47" t="str">
        <f>MID(TABLE[[#This Row],[LOC]],4,3)</f>
        <v>KL3</v>
      </c>
      <c r="B210" s="91" t="s">
        <v>8466</v>
      </c>
      <c r="C210" s="18" t="str">
        <f>_xlfn.IFNA(IF(TABLE[[#This Row],[CODE]]="","",IF(TABLE[[#This Row],[CODE]]="...","",_xlfn.CONCAT("1A4070000000065000",RIGHT(TABLE[[#This Row],[CODE]],6)))),"")</f>
        <v>1A4070000000065000097703</v>
      </c>
      <c r="D210" s="18" t="str">
        <f t="array" ref="D210">_xlfn.IFNA(IF(SUM(COUNTIF(TABLE[[#This Row],[CODE]],{"*.*"})),LEFT(TABLE[[#This Row],[CODE]],7),_xlfn.CONCAT(LEFT(TABLE[[#This Row],[CODE]],4),RIGHT(TABLE[[#This Row],[CODE]],3))),"")</f>
        <v>BERT016</v>
      </c>
      <c r="E210" s="18" t="str">
        <f>IF(VLOOKUP(TABLE[[#This Row],[LOC]],ScanWorkbook[[Location]:[Clone Barcode]],2,FALSE)="...","",VLOOKUP(TABLE[[#This Row],[LOC]],ScanWorkbook[[Location]:[Clone Barcode]],2,FALSE))</f>
        <v>BERT016.097703</v>
      </c>
      <c r="F210" s="21">
        <f ca="1">IF(TABLE[[#This Row],[METRC]]="","",TODAY())</f>
        <v>44179</v>
      </c>
      <c r="G210" s="80" t="str">
        <f>_xlfn.IFNA(IF(TABLE[[#This Row],[METRC]]="","",VLOOKUP(TABLE[[#This Row],[LOC]],ScanWorkbook[[Location]:[side]],3,FALSE)),"")</f>
        <v>3. west MINIMOM</v>
      </c>
      <c r="H210" s="18" t="str">
        <f>_xlfn.IFNA(IF(TABLE[[#This Row],[METRC]]="...","",VLOOKUP(TABLE[[#This Row],[METRC]],METRC!A:C,3,FALSE)),"")</f>
        <v>MINIMOM</v>
      </c>
      <c r="I21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10" s="18" t="str">
        <f>_xlfn.IFNA(IF(TABLE[[#This Row],[METRC]]="...","",LEFT(VLOOKUP(TABLE[[#This Row],[METRC]],METRC!A:B,2,FALSE),4)),"")</f>
        <v>BERT</v>
      </c>
      <c r="K210" s="24" t="str">
        <f>IF(TABLE[[#This Row],[METRC]]="","",IF(TABLE[[#This Row],[METRC]]="...","",IF(TABLE[[#This Row],[bounce strain]]=LEFT(TABLE[[#This Row],[PhenoAbbv]],4),"match","MISMATCH")))</f>
        <v>match</v>
      </c>
      <c r="L210" s="18" t="str">
        <f ca="1">IF(TABLE[[#This Row],[Date]]="","",INDEX(nextcloneround[Clone Round],MATCH(TABLE[[#This Row],[Date]],nextcloneround[today],0)))</f>
        <v>C39</v>
      </c>
      <c r="M210" s="18" t="str">
        <f>_xlfn.IFNA(INDEX([2]!MOM[Generation],MATCH(TABLE[[#This Row],[METRC]],[2]!MOM[METRC 2],0)),"")</f>
        <v/>
      </c>
    </row>
    <row r="211" spans="1:13" x14ac:dyDescent="0.25">
      <c r="A211" s="47" t="str">
        <f>MID(TABLE[[#This Row],[LOC]],4,3)</f>
        <v>KL3</v>
      </c>
      <c r="B211" s="91" t="s">
        <v>8467</v>
      </c>
      <c r="C211" s="18" t="str">
        <f>_xlfn.IFNA(IF(TABLE[[#This Row],[CODE]]="","",IF(TABLE[[#This Row],[CODE]]="...","",_xlfn.CONCAT("1A4070000000065000",RIGHT(TABLE[[#This Row],[CODE]],6)))),"")</f>
        <v>1A4070000000065000093996</v>
      </c>
      <c r="D211" s="18" t="str">
        <f t="array" ref="D211">_xlfn.IFNA(IF(SUM(COUNTIF(TABLE[[#This Row],[CODE]],{"*.*"})),LEFT(TABLE[[#This Row],[CODE]],7),_xlfn.CONCAT(LEFT(TABLE[[#This Row],[CODE]],4),RIGHT(TABLE[[#This Row],[CODE]],3))),"")</f>
        <v>STR8017</v>
      </c>
      <c r="E211" s="18" t="str">
        <f>IF(VLOOKUP(TABLE[[#This Row],[LOC]],ScanWorkbook[[Location]:[Clone Barcode]],2,FALSE)="...","",VLOOKUP(TABLE[[#This Row],[LOC]],ScanWorkbook[[Location]:[Clone Barcode]],2,FALSE))</f>
        <v>STR8017.093996</v>
      </c>
      <c r="F211" s="21">
        <f ca="1">IF(TABLE[[#This Row],[METRC]]="","",TODAY())</f>
        <v>44179</v>
      </c>
      <c r="G211" s="80" t="str">
        <f>_xlfn.IFNA(IF(TABLE[[#This Row],[METRC]]="","",VLOOKUP(TABLE[[#This Row],[LOC]],ScanWorkbook[[Location]:[side]],3,FALSE)),"")</f>
        <v>3. west MINIMOM</v>
      </c>
      <c r="H211" s="18" t="str">
        <f>_xlfn.IFNA(IF(TABLE[[#This Row],[METRC]]="...","",VLOOKUP(TABLE[[#This Row],[METRC]],METRC!A:C,3,FALSE)),"")</f>
        <v>MINIMOM</v>
      </c>
      <c r="I21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11" s="18" t="str">
        <f>_xlfn.IFNA(IF(TABLE[[#This Row],[METRC]]="...","",LEFT(VLOOKUP(TABLE[[#This Row],[METRC]],METRC!A:B,2,FALSE),4)),"")</f>
        <v>STR8</v>
      </c>
      <c r="K211" s="24" t="str">
        <f>IF(TABLE[[#This Row],[METRC]]="","",IF(TABLE[[#This Row],[METRC]]="...","",IF(TABLE[[#This Row],[bounce strain]]=LEFT(TABLE[[#This Row],[PhenoAbbv]],4),"match","MISMATCH")))</f>
        <v>match</v>
      </c>
      <c r="L211" s="18" t="str">
        <f ca="1">IF(TABLE[[#This Row],[Date]]="","",INDEX(nextcloneround[Clone Round],MATCH(TABLE[[#This Row],[Date]],nextcloneround[today],0)))</f>
        <v>C39</v>
      </c>
      <c r="M211" s="18" t="str">
        <f>_xlfn.IFNA(INDEX([2]!MOM[Generation],MATCH(TABLE[[#This Row],[METRC]],[2]!MOM[METRC 2],0)),"")</f>
        <v>C35</v>
      </c>
    </row>
    <row r="212" spans="1:13" x14ac:dyDescent="0.25">
      <c r="A212" s="47" t="str">
        <f>MID(TABLE[[#This Row],[LOC]],4,3)</f>
        <v>KL3</v>
      </c>
      <c r="B212" s="91" t="s">
        <v>8468</v>
      </c>
      <c r="C212" s="18" t="str">
        <f>_xlfn.IFNA(IF(TABLE[[#This Row],[CODE]]="","",IF(TABLE[[#This Row],[CODE]]="...","",_xlfn.CONCAT("1A4070000000065000",RIGHT(TABLE[[#This Row],[CODE]],6)))),"")</f>
        <v>1A4070000000065000086622</v>
      </c>
      <c r="D212" s="18" t="str">
        <f t="array" ref="D212">_xlfn.IFNA(IF(SUM(COUNTIF(TABLE[[#This Row],[CODE]],{"*.*"})),LEFT(TABLE[[#This Row],[CODE]],7),_xlfn.CONCAT(LEFT(TABLE[[#This Row],[CODE]],4),RIGHT(TABLE[[#This Row],[CODE]],3))),"")</f>
        <v>SOUR007</v>
      </c>
      <c r="E212" s="18" t="str">
        <f>IF(VLOOKUP(TABLE[[#This Row],[LOC]],ScanWorkbook[[Location]:[Clone Barcode]],2,FALSE)="...","",VLOOKUP(TABLE[[#This Row],[LOC]],ScanWorkbook[[Location]:[Clone Barcode]],2,FALSE))</f>
        <v>SOUR007.086622</v>
      </c>
      <c r="F212" s="21">
        <f ca="1">IF(TABLE[[#This Row],[METRC]]="","",TODAY())</f>
        <v>44179</v>
      </c>
      <c r="G212" s="80" t="str">
        <f>_xlfn.IFNA(IF(TABLE[[#This Row],[METRC]]="","",VLOOKUP(TABLE[[#This Row],[LOC]],ScanWorkbook[[Location]:[side]],3,FALSE)),"")</f>
        <v>3. west MINIMOM</v>
      </c>
      <c r="H212" s="18" t="str">
        <f>_xlfn.IFNA(IF(TABLE[[#This Row],[METRC]]="...","",VLOOKUP(TABLE[[#This Row],[METRC]],METRC!A:C,3,FALSE)),"")</f>
        <v>MINIMOM</v>
      </c>
      <c r="I21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12" s="18" t="str">
        <f>_xlfn.IFNA(IF(TABLE[[#This Row],[METRC]]="...","",LEFT(VLOOKUP(TABLE[[#This Row],[METRC]],METRC!A:B,2,FALSE),4)),"")</f>
        <v>SOUR</v>
      </c>
      <c r="K212" s="24" t="str">
        <f>IF(TABLE[[#This Row],[METRC]]="","",IF(TABLE[[#This Row],[METRC]]="...","",IF(TABLE[[#This Row],[bounce strain]]=LEFT(TABLE[[#This Row],[PhenoAbbv]],4),"match","MISMATCH")))</f>
        <v>match</v>
      </c>
      <c r="L212" s="18" t="str">
        <f ca="1">IF(TABLE[[#This Row],[Date]]="","",INDEX(nextcloneround[Clone Round],MATCH(TABLE[[#This Row],[Date]],nextcloneround[today],0)))</f>
        <v>C39</v>
      </c>
      <c r="M212" s="18" t="str">
        <f>_xlfn.IFNA(INDEX([2]!MOM[Generation],MATCH(TABLE[[#This Row],[METRC]],[2]!MOM[METRC 2],0)),"")</f>
        <v>C32</v>
      </c>
    </row>
    <row r="213" spans="1:13" x14ac:dyDescent="0.25">
      <c r="A213" s="47" t="str">
        <f>MID(TABLE[[#This Row],[LOC]],4,3)</f>
        <v>KL3</v>
      </c>
      <c r="B213" s="91" t="s">
        <v>8469</v>
      </c>
      <c r="C213" s="18" t="str">
        <f>_xlfn.IFNA(IF(TABLE[[#This Row],[CODE]]="","",IF(TABLE[[#This Row],[CODE]]="...","",_xlfn.CONCAT("1A4070000000065000",RIGHT(TABLE[[#This Row],[CODE]],6)))),"")</f>
        <v>1A4070000000065000093114</v>
      </c>
      <c r="D213" s="18" t="str">
        <f t="array" ref="D213">_xlfn.IFNA(IF(SUM(COUNTIF(TABLE[[#This Row],[CODE]],{"*.*"})),LEFT(TABLE[[#This Row],[CODE]],7),_xlfn.CONCAT(LEFT(TABLE[[#This Row],[CODE]],4),RIGHT(TABLE[[#This Row],[CODE]],3))),"")</f>
        <v>BERT016</v>
      </c>
      <c r="E213" s="18" t="str">
        <f>IF(VLOOKUP(TABLE[[#This Row],[LOC]],ScanWorkbook[[Location]:[Clone Barcode]],2,FALSE)="...","",VLOOKUP(TABLE[[#This Row],[LOC]],ScanWorkbook[[Location]:[Clone Barcode]],2,FALSE))</f>
        <v>BERT016.093114</v>
      </c>
      <c r="F213" s="21">
        <f ca="1">IF(TABLE[[#This Row],[METRC]]="","",TODAY())</f>
        <v>44179</v>
      </c>
      <c r="G213" s="80" t="str">
        <f>_xlfn.IFNA(IF(TABLE[[#This Row],[METRC]]="","",VLOOKUP(TABLE[[#This Row],[LOC]],ScanWorkbook[[Location]:[side]],3,FALSE)),"")</f>
        <v>3. west MINIMOM</v>
      </c>
      <c r="H213" s="18" t="str">
        <f>_xlfn.IFNA(IF(TABLE[[#This Row],[METRC]]="...","",VLOOKUP(TABLE[[#This Row],[METRC]],METRC!A:C,3,FALSE)),"")</f>
        <v>MINIMOM</v>
      </c>
      <c r="I21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13" s="18" t="str">
        <f>_xlfn.IFNA(IF(TABLE[[#This Row],[METRC]]="...","",LEFT(VLOOKUP(TABLE[[#This Row],[METRC]],METRC!A:B,2,FALSE),4)),"")</f>
        <v>BERT</v>
      </c>
      <c r="K213" s="24" t="str">
        <f>IF(TABLE[[#This Row],[METRC]]="","",IF(TABLE[[#This Row],[METRC]]="...","",IF(TABLE[[#This Row],[bounce strain]]=LEFT(TABLE[[#This Row],[PhenoAbbv]],4),"match","MISMATCH")))</f>
        <v>match</v>
      </c>
      <c r="L213" s="18" t="str">
        <f ca="1">IF(TABLE[[#This Row],[Date]]="","",INDEX(nextcloneround[Clone Round],MATCH(TABLE[[#This Row],[Date]],nextcloneround[today],0)))</f>
        <v>C39</v>
      </c>
      <c r="M213" s="18" t="str">
        <f>_xlfn.IFNA(INDEX([2]!MOM[Generation],MATCH(TABLE[[#This Row],[METRC]],[2]!MOM[METRC 2],0)),"")</f>
        <v>C35</v>
      </c>
    </row>
    <row r="214" spans="1:13" x14ac:dyDescent="0.25">
      <c r="A214" s="47" t="str">
        <f>MID(TABLE[[#This Row],[LOC]],4,3)</f>
        <v>KL3</v>
      </c>
      <c r="B214" s="91" t="s">
        <v>8470</v>
      </c>
      <c r="C214" s="18" t="str">
        <f>_xlfn.IFNA(IF(TABLE[[#This Row],[CODE]]="","",IF(TABLE[[#This Row],[CODE]]="...","",_xlfn.CONCAT("1A4070000000065000",RIGHT(TABLE[[#This Row],[CODE]],6)))),"")</f>
        <v>1A4070000000065000090123</v>
      </c>
      <c r="D214" s="18" t="str">
        <f t="array" ref="D214">_xlfn.IFNA(IF(SUM(COUNTIF(TABLE[[#This Row],[CODE]],{"*.*"})),LEFT(TABLE[[#This Row],[CODE]],7),_xlfn.CONCAT(LEFT(TABLE[[#This Row],[CODE]],4),RIGHT(TABLE[[#This Row],[CODE]],3))),"")</f>
        <v>DITO001</v>
      </c>
      <c r="E214" s="18" t="str">
        <f>IF(VLOOKUP(TABLE[[#This Row],[LOC]],ScanWorkbook[[Location]:[Clone Barcode]],2,FALSE)="...","",VLOOKUP(TABLE[[#This Row],[LOC]],ScanWorkbook[[Location]:[Clone Barcode]],2,FALSE))</f>
        <v>DITO001.090123</v>
      </c>
      <c r="F214" s="21">
        <f ca="1">IF(TABLE[[#This Row],[METRC]]="","",TODAY())</f>
        <v>44179</v>
      </c>
      <c r="G214" s="80" t="str">
        <f>_xlfn.IFNA(IF(TABLE[[#This Row],[METRC]]="","",VLOOKUP(TABLE[[#This Row],[LOC]],ScanWorkbook[[Location]:[side]],3,FALSE)),"")</f>
        <v>3. west MINIMOM</v>
      </c>
      <c r="H214" s="18" t="str">
        <f>_xlfn.IFNA(IF(TABLE[[#This Row],[METRC]]="...","",VLOOKUP(TABLE[[#This Row],[METRC]],METRC!A:C,3,FALSE)),"")</f>
        <v>MINIMOM</v>
      </c>
      <c r="I21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14" s="18" t="str">
        <f>_xlfn.IFNA(IF(TABLE[[#This Row],[METRC]]="...","",LEFT(VLOOKUP(TABLE[[#This Row],[METRC]],METRC!A:B,2,FALSE),4)),"")</f>
        <v>DITO</v>
      </c>
      <c r="K214" s="24" t="str">
        <f>IF(TABLE[[#This Row],[METRC]]="","",IF(TABLE[[#This Row],[METRC]]="...","",IF(TABLE[[#This Row],[bounce strain]]=LEFT(TABLE[[#This Row],[PhenoAbbv]],4),"match","MISMATCH")))</f>
        <v>match</v>
      </c>
      <c r="L214" s="18" t="str">
        <f ca="1">IF(TABLE[[#This Row],[Date]]="","",INDEX(nextcloneround[Clone Round],MATCH(TABLE[[#This Row],[Date]],nextcloneround[today],0)))</f>
        <v>C39</v>
      </c>
      <c r="M214" s="18" t="str">
        <f>_xlfn.IFNA(INDEX([2]!MOM[Generation],MATCH(TABLE[[#This Row],[METRC]],[2]!MOM[METRC 2],0)),"")</f>
        <v>C34</v>
      </c>
    </row>
    <row r="215" spans="1:13" x14ac:dyDescent="0.25">
      <c r="A215" s="47" t="str">
        <f>MID(TABLE[[#This Row],[LOC]],4,3)</f>
        <v>KL3</v>
      </c>
      <c r="B215" s="91" t="s">
        <v>8471</v>
      </c>
      <c r="C215" s="18" t="str">
        <f>_xlfn.IFNA(IF(TABLE[[#This Row],[CODE]]="","",IF(TABLE[[#This Row],[CODE]]="...","",_xlfn.CONCAT("1A4070000000065000",RIGHT(TABLE[[#This Row],[CODE]],6)))),"")</f>
        <v/>
      </c>
      <c r="D215" s="18" t="str">
        <f t="array" ref="D215">_xlfn.IFNA(IF(SUM(COUNTIF(TABLE[[#This Row],[CODE]],{"*.*"})),LEFT(TABLE[[#This Row],[CODE]],7),_xlfn.CONCAT(LEFT(TABLE[[#This Row],[CODE]],4),RIGHT(TABLE[[#This Row],[CODE]],3))),"")</f>
        <v/>
      </c>
      <c r="E215" s="18" t="str">
        <f>IF(VLOOKUP(TABLE[[#This Row],[LOC]],ScanWorkbook[[Location]:[Clone Barcode]],2,FALSE)="...","",VLOOKUP(TABLE[[#This Row],[LOC]],ScanWorkbook[[Location]:[Clone Barcode]],2,FALSE))</f>
        <v/>
      </c>
      <c r="F215" s="21" t="str">
        <f ca="1">IF(TABLE[[#This Row],[METRC]]="","",TODAY())</f>
        <v/>
      </c>
      <c r="G215" s="80" t="str">
        <f>_xlfn.IFNA(IF(TABLE[[#This Row],[METRC]]="","",VLOOKUP(TABLE[[#This Row],[LOC]],ScanWorkbook[[Location]:[side]],3,FALSE)),"")</f>
        <v/>
      </c>
      <c r="H215" s="18" t="str">
        <f>_xlfn.IFNA(IF(TABLE[[#This Row],[METRC]]="...","",VLOOKUP(TABLE[[#This Row],[METRC]],METRC!A:C,3,FALSE)),"")</f>
        <v/>
      </c>
      <c r="I21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15" s="18" t="str">
        <f>_xlfn.IFNA(IF(TABLE[[#This Row],[METRC]]="...","",LEFT(VLOOKUP(TABLE[[#This Row],[METRC]],METRC!A:B,2,FALSE),4)),"")</f>
        <v/>
      </c>
      <c r="K215" s="24" t="str">
        <f>IF(TABLE[[#This Row],[METRC]]="","",IF(TABLE[[#This Row],[METRC]]="...","",IF(TABLE[[#This Row],[bounce strain]]=LEFT(TABLE[[#This Row],[PhenoAbbv]],4),"match","MISMATCH")))</f>
        <v/>
      </c>
      <c r="L215" s="18" t="str">
        <f ca="1">IF(TABLE[[#This Row],[Date]]="","",INDEX(nextcloneround[Clone Round],MATCH(TABLE[[#This Row],[Date]],nextcloneround[today],0)))</f>
        <v/>
      </c>
      <c r="M215" s="18" t="str">
        <f>_xlfn.IFNA(INDEX([2]!MOM[Generation],MATCH(TABLE[[#This Row],[METRC]],[2]!MOM[METRC 2],0)),"")</f>
        <v/>
      </c>
    </row>
    <row r="216" spans="1:13" x14ac:dyDescent="0.25">
      <c r="A216" s="47" t="str">
        <f>MID(TABLE[[#This Row],[LOC]],4,3)</f>
        <v>KL3</v>
      </c>
      <c r="B216" s="91" t="s">
        <v>8642</v>
      </c>
      <c r="C216" s="18" t="str">
        <f>_xlfn.IFNA(IF(TABLE[[#This Row],[CODE]]="","",IF(TABLE[[#This Row],[CODE]]="...","",_xlfn.CONCAT("1A4070000000065000",RIGHT(TABLE[[#This Row],[CODE]],6)))),"")</f>
        <v/>
      </c>
      <c r="D216" s="18" t="str">
        <f t="array" ref="D216">_xlfn.IFNA(IF(SUM(COUNTIF(TABLE[[#This Row],[CODE]],{"*.*"})),LEFT(TABLE[[#This Row],[CODE]],7),_xlfn.CONCAT(LEFT(TABLE[[#This Row],[CODE]],4),RIGHT(TABLE[[#This Row],[CODE]],3))),"")</f>
        <v/>
      </c>
      <c r="E216" s="18" t="str">
        <f>IF(VLOOKUP(TABLE[[#This Row],[LOC]],ScanWorkbook[[Location]:[Clone Barcode]],2,FALSE)="...","",VLOOKUP(TABLE[[#This Row],[LOC]],ScanWorkbook[[Location]:[Clone Barcode]],2,FALSE))</f>
        <v/>
      </c>
      <c r="F216" s="21" t="str">
        <f ca="1">IF(TABLE[[#This Row],[METRC]]="","",TODAY())</f>
        <v/>
      </c>
      <c r="G216" s="80" t="str">
        <f>_xlfn.IFNA(IF(TABLE[[#This Row],[METRC]]="","",VLOOKUP(TABLE[[#This Row],[LOC]],ScanWorkbook[[Location]:[side]],3,FALSE)),"")</f>
        <v/>
      </c>
      <c r="H216" s="18" t="str">
        <f>_xlfn.IFNA(IF(TABLE[[#This Row],[METRC]]="...","",VLOOKUP(TABLE[[#This Row],[METRC]],METRC!A:C,3,FALSE)),"")</f>
        <v/>
      </c>
      <c r="I21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16" s="18" t="str">
        <f>_xlfn.IFNA(IF(TABLE[[#This Row],[METRC]]="...","",LEFT(VLOOKUP(TABLE[[#This Row],[METRC]],METRC!A:B,2,FALSE),4)),"")</f>
        <v/>
      </c>
      <c r="K216" s="18" t="str">
        <f>IF(TABLE[[#This Row],[METRC]]="","",IF(TABLE[[#This Row],[METRC]]="...","",IF(TABLE[[#This Row],[bounce strain]]=LEFT(TABLE[[#This Row],[PhenoAbbv]],4),"match","MISMATCH")))</f>
        <v/>
      </c>
      <c r="L216" s="18" t="str">
        <f ca="1">IF(TABLE[[#This Row],[Date]]="","",INDEX(nextcloneround[Clone Round],MATCH(TABLE[[#This Row],[Date]],nextcloneround[today],0)))</f>
        <v/>
      </c>
      <c r="M216" s="18" t="str">
        <f>_xlfn.IFNA(INDEX([2]!MOM[Generation],MATCH(TABLE[[#This Row],[METRC]],[2]!MOM[METRC 2],0)),"")</f>
        <v/>
      </c>
    </row>
    <row r="217" spans="1:13" x14ac:dyDescent="0.25">
      <c r="A217" s="47" t="str">
        <f>MID(TABLE[[#This Row],[LOC]],4,3)</f>
        <v>KL3</v>
      </c>
      <c r="B217" s="91" t="s">
        <v>8643</v>
      </c>
      <c r="C217" s="18" t="str">
        <f>_xlfn.IFNA(IF(TABLE[[#This Row],[CODE]]="","",IF(TABLE[[#This Row],[CODE]]="...","",_xlfn.CONCAT("1A4070000000065000",RIGHT(TABLE[[#This Row],[CODE]],6)))),"")</f>
        <v/>
      </c>
      <c r="D217" s="18" t="str">
        <f t="array" ref="D217">_xlfn.IFNA(IF(SUM(COUNTIF(TABLE[[#This Row],[CODE]],{"*.*"})),LEFT(TABLE[[#This Row],[CODE]],7),_xlfn.CONCAT(LEFT(TABLE[[#This Row],[CODE]],4),RIGHT(TABLE[[#This Row],[CODE]],3))),"")</f>
        <v/>
      </c>
      <c r="E217" s="18" t="str">
        <f>IF(VLOOKUP(TABLE[[#This Row],[LOC]],ScanWorkbook[[Location]:[Clone Barcode]],2,FALSE)="...","",VLOOKUP(TABLE[[#This Row],[LOC]],ScanWorkbook[[Location]:[Clone Barcode]],2,FALSE))</f>
        <v/>
      </c>
      <c r="F217" s="21" t="str">
        <f ca="1">IF(TABLE[[#This Row],[METRC]]="","",TODAY())</f>
        <v/>
      </c>
      <c r="G217" s="80" t="str">
        <f>_xlfn.IFNA(IF(TABLE[[#This Row],[METRC]]="","",VLOOKUP(TABLE[[#This Row],[LOC]],ScanWorkbook[[Location]:[side]],3,FALSE)),"")</f>
        <v/>
      </c>
      <c r="H217" s="18" t="str">
        <f>_xlfn.IFNA(IF(TABLE[[#This Row],[METRC]]="...","",VLOOKUP(TABLE[[#This Row],[METRC]],METRC!A:C,3,FALSE)),"")</f>
        <v/>
      </c>
      <c r="I21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17" s="18" t="str">
        <f>_xlfn.IFNA(IF(TABLE[[#This Row],[METRC]]="...","",LEFT(VLOOKUP(TABLE[[#This Row],[METRC]],METRC!A:B,2,FALSE),4)),"")</f>
        <v/>
      </c>
      <c r="K217" s="18" t="str">
        <f>IF(TABLE[[#This Row],[METRC]]="","",IF(TABLE[[#This Row],[METRC]]="...","",IF(TABLE[[#This Row],[bounce strain]]=LEFT(TABLE[[#This Row],[PhenoAbbv]],4),"match","MISMATCH")))</f>
        <v/>
      </c>
      <c r="L217" s="18" t="str">
        <f ca="1">IF(TABLE[[#This Row],[Date]]="","",INDEX(nextcloneround[Clone Round],MATCH(TABLE[[#This Row],[Date]],nextcloneround[today],0)))</f>
        <v/>
      </c>
      <c r="M217" s="18" t="str">
        <f>_xlfn.IFNA(INDEX([2]!MOM[Generation],MATCH(TABLE[[#This Row],[METRC]],[2]!MOM[METRC 2],0)),"")</f>
        <v/>
      </c>
    </row>
    <row r="218" spans="1:13" x14ac:dyDescent="0.25">
      <c r="A218" s="47" t="str">
        <f>MID(TABLE[[#This Row],[LOC]],4,3)</f>
        <v>KL3</v>
      </c>
      <c r="B218" s="91" t="s">
        <v>8644</v>
      </c>
      <c r="C218" s="18" t="str">
        <f>_xlfn.IFNA(IF(TABLE[[#This Row],[CODE]]="","",IF(TABLE[[#This Row],[CODE]]="...","",_xlfn.CONCAT("1A4070000000065000",RIGHT(TABLE[[#This Row],[CODE]],6)))),"")</f>
        <v/>
      </c>
      <c r="D218" s="18" t="str">
        <f t="array" ref="D218">_xlfn.IFNA(IF(SUM(COUNTIF(TABLE[[#This Row],[CODE]],{"*.*"})),LEFT(TABLE[[#This Row],[CODE]],7),_xlfn.CONCAT(LEFT(TABLE[[#This Row],[CODE]],4),RIGHT(TABLE[[#This Row],[CODE]],3))),"")</f>
        <v/>
      </c>
      <c r="E218" s="18" t="str">
        <f>IF(VLOOKUP(TABLE[[#This Row],[LOC]],ScanWorkbook[[Location]:[Clone Barcode]],2,FALSE)="...","",VLOOKUP(TABLE[[#This Row],[LOC]],ScanWorkbook[[Location]:[Clone Barcode]],2,FALSE))</f>
        <v/>
      </c>
      <c r="F218" s="21" t="str">
        <f ca="1">IF(TABLE[[#This Row],[METRC]]="","",TODAY())</f>
        <v/>
      </c>
      <c r="G218" s="80" t="str">
        <f>_xlfn.IFNA(IF(TABLE[[#This Row],[METRC]]="","",VLOOKUP(TABLE[[#This Row],[LOC]],ScanWorkbook[[Location]:[side]],3,FALSE)),"")</f>
        <v/>
      </c>
      <c r="H218" s="18" t="str">
        <f>_xlfn.IFNA(IF(TABLE[[#This Row],[METRC]]="...","",VLOOKUP(TABLE[[#This Row],[METRC]],METRC!A:C,3,FALSE)),"")</f>
        <v/>
      </c>
      <c r="I21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18" s="18" t="str">
        <f>_xlfn.IFNA(IF(TABLE[[#This Row],[METRC]]="...","",LEFT(VLOOKUP(TABLE[[#This Row],[METRC]],METRC!A:B,2,FALSE),4)),"")</f>
        <v/>
      </c>
      <c r="K218" s="18" t="str">
        <f>IF(TABLE[[#This Row],[METRC]]="","",IF(TABLE[[#This Row],[METRC]]="...","",IF(TABLE[[#This Row],[bounce strain]]=LEFT(TABLE[[#This Row],[PhenoAbbv]],4),"match","MISMATCH")))</f>
        <v/>
      </c>
      <c r="L218" s="18" t="str">
        <f ca="1">IF(TABLE[[#This Row],[Date]]="","",INDEX(nextcloneround[Clone Round],MATCH(TABLE[[#This Row],[Date]],nextcloneround[today],0)))</f>
        <v/>
      </c>
      <c r="M218" s="18" t="str">
        <f>_xlfn.IFNA(INDEX([2]!MOM[Generation],MATCH(TABLE[[#This Row],[METRC]],[2]!MOM[METRC 2],0)),"")</f>
        <v/>
      </c>
    </row>
    <row r="219" spans="1:13" x14ac:dyDescent="0.25">
      <c r="A219" s="47" t="str">
        <f>MID(TABLE[[#This Row],[LOC]],4,3)</f>
        <v>KL3</v>
      </c>
      <c r="B219" s="91" t="s">
        <v>8645</v>
      </c>
      <c r="C219" s="18" t="str">
        <f>_xlfn.IFNA(IF(TABLE[[#This Row],[CODE]]="","",IF(TABLE[[#This Row],[CODE]]="...","",_xlfn.CONCAT("1A4070000000065000",RIGHT(TABLE[[#This Row],[CODE]],6)))),"")</f>
        <v/>
      </c>
      <c r="D219" s="18" t="str">
        <f t="array" ref="D219">_xlfn.IFNA(IF(SUM(COUNTIF(TABLE[[#This Row],[CODE]],{"*.*"})),LEFT(TABLE[[#This Row],[CODE]],7),_xlfn.CONCAT(LEFT(TABLE[[#This Row],[CODE]],4),RIGHT(TABLE[[#This Row],[CODE]],3))),"")</f>
        <v/>
      </c>
      <c r="E219" s="18" t="str">
        <f>IF(VLOOKUP(TABLE[[#This Row],[LOC]],ScanWorkbook[[Location]:[Clone Barcode]],2,FALSE)="...","",VLOOKUP(TABLE[[#This Row],[LOC]],ScanWorkbook[[Location]:[Clone Barcode]],2,FALSE))</f>
        <v/>
      </c>
      <c r="F219" s="21" t="str">
        <f ca="1">IF(TABLE[[#This Row],[METRC]]="","",TODAY())</f>
        <v/>
      </c>
      <c r="G219" s="80" t="str">
        <f>_xlfn.IFNA(IF(TABLE[[#This Row],[METRC]]="","",VLOOKUP(TABLE[[#This Row],[LOC]],ScanWorkbook[[Location]:[side]],3,FALSE)),"")</f>
        <v/>
      </c>
      <c r="H219" s="18" t="str">
        <f>_xlfn.IFNA(IF(TABLE[[#This Row],[METRC]]="...","",VLOOKUP(TABLE[[#This Row],[METRC]],METRC!A:C,3,FALSE)),"")</f>
        <v/>
      </c>
      <c r="I21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19" s="18" t="str">
        <f>_xlfn.IFNA(IF(TABLE[[#This Row],[METRC]]="...","",LEFT(VLOOKUP(TABLE[[#This Row],[METRC]],METRC!A:B,2,FALSE),4)),"")</f>
        <v/>
      </c>
      <c r="K219" s="18" t="str">
        <f>IF(TABLE[[#This Row],[METRC]]="","",IF(TABLE[[#This Row],[METRC]]="...","",IF(TABLE[[#This Row],[bounce strain]]=LEFT(TABLE[[#This Row],[PhenoAbbv]],4),"match","MISMATCH")))</f>
        <v/>
      </c>
      <c r="L219" s="18" t="str">
        <f ca="1">IF(TABLE[[#This Row],[Date]]="","",INDEX(nextcloneround[Clone Round],MATCH(TABLE[[#This Row],[Date]],nextcloneround[today],0)))</f>
        <v/>
      </c>
      <c r="M219" s="18" t="str">
        <f>_xlfn.IFNA(INDEX([2]!MOM[Generation],MATCH(TABLE[[#This Row],[METRC]],[2]!MOM[METRC 2],0)),"")</f>
        <v/>
      </c>
    </row>
    <row r="220" spans="1:13" x14ac:dyDescent="0.25">
      <c r="A220" s="47" t="str">
        <f>MID(TABLE[[#This Row],[LOC]],4,3)</f>
        <v>KL3</v>
      </c>
      <c r="B220" s="91" t="s">
        <v>8646</v>
      </c>
      <c r="C220" s="18" t="str">
        <f>_xlfn.IFNA(IF(TABLE[[#This Row],[CODE]]="","",IF(TABLE[[#This Row],[CODE]]="...","",_xlfn.CONCAT("1A4070000000065000",RIGHT(TABLE[[#This Row],[CODE]],6)))),"")</f>
        <v/>
      </c>
      <c r="D220" s="18" t="str">
        <f t="array" ref="D220">_xlfn.IFNA(IF(SUM(COUNTIF(TABLE[[#This Row],[CODE]],{"*.*"})),LEFT(TABLE[[#This Row],[CODE]],7),_xlfn.CONCAT(LEFT(TABLE[[#This Row],[CODE]],4),RIGHT(TABLE[[#This Row],[CODE]],3))),"")</f>
        <v/>
      </c>
      <c r="E220" s="18" t="str">
        <f>IF(VLOOKUP(TABLE[[#This Row],[LOC]],ScanWorkbook[[Location]:[Clone Barcode]],2,FALSE)="...","",VLOOKUP(TABLE[[#This Row],[LOC]],ScanWorkbook[[Location]:[Clone Barcode]],2,FALSE))</f>
        <v/>
      </c>
      <c r="F220" s="21" t="str">
        <f ca="1">IF(TABLE[[#This Row],[METRC]]="","",TODAY())</f>
        <v/>
      </c>
      <c r="G220" s="80" t="str">
        <f>_xlfn.IFNA(IF(TABLE[[#This Row],[METRC]]="","",VLOOKUP(TABLE[[#This Row],[LOC]],ScanWorkbook[[Location]:[side]],3,FALSE)),"")</f>
        <v/>
      </c>
      <c r="H220" s="18" t="str">
        <f>_xlfn.IFNA(IF(TABLE[[#This Row],[METRC]]="...","",VLOOKUP(TABLE[[#This Row],[METRC]],METRC!A:C,3,FALSE)),"")</f>
        <v/>
      </c>
      <c r="I22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20" s="18" t="str">
        <f>_xlfn.IFNA(IF(TABLE[[#This Row],[METRC]]="...","",LEFT(VLOOKUP(TABLE[[#This Row],[METRC]],METRC!A:B,2,FALSE),4)),"")</f>
        <v/>
      </c>
      <c r="K220" s="18" t="str">
        <f>IF(TABLE[[#This Row],[METRC]]="","",IF(TABLE[[#This Row],[METRC]]="...","",IF(TABLE[[#This Row],[bounce strain]]=LEFT(TABLE[[#This Row],[PhenoAbbv]],4),"match","MISMATCH")))</f>
        <v/>
      </c>
      <c r="L220" s="18" t="str">
        <f ca="1">IF(TABLE[[#This Row],[Date]]="","",INDEX(nextcloneround[Clone Round],MATCH(TABLE[[#This Row],[Date]],nextcloneround[today],0)))</f>
        <v/>
      </c>
      <c r="M220" s="18" t="str">
        <f>_xlfn.IFNA(INDEX([2]!MOM[Generation],MATCH(TABLE[[#This Row],[METRC]],[2]!MOM[METRC 2],0)),"")</f>
        <v/>
      </c>
    </row>
    <row r="221" spans="1:13" x14ac:dyDescent="0.25">
      <c r="A221" s="47" t="str">
        <f>MID(TABLE[[#This Row],[LOC]],4,3)</f>
        <v>KL3</v>
      </c>
      <c r="B221" s="91" t="s">
        <v>8647</v>
      </c>
      <c r="C221" s="18" t="str">
        <f>_xlfn.IFNA(IF(TABLE[[#This Row],[CODE]]="","",IF(TABLE[[#This Row],[CODE]]="...","",_xlfn.CONCAT("1A4070000000065000",RIGHT(TABLE[[#This Row],[CODE]],6)))),"")</f>
        <v/>
      </c>
      <c r="D221" s="18" t="str">
        <f t="array" ref="D221">_xlfn.IFNA(IF(SUM(COUNTIF(TABLE[[#This Row],[CODE]],{"*.*"})),LEFT(TABLE[[#This Row],[CODE]],7),_xlfn.CONCAT(LEFT(TABLE[[#This Row],[CODE]],4),RIGHT(TABLE[[#This Row],[CODE]],3))),"")</f>
        <v/>
      </c>
      <c r="E221" s="18" t="str">
        <f>IF(VLOOKUP(TABLE[[#This Row],[LOC]],ScanWorkbook[[Location]:[Clone Barcode]],2,FALSE)="...","",VLOOKUP(TABLE[[#This Row],[LOC]],ScanWorkbook[[Location]:[Clone Barcode]],2,FALSE))</f>
        <v/>
      </c>
      <c r="F221" s="21" t="str">
        <f ca="1">IF(TABLE[[#This Row],[METRC]]="","",TODAY())</f>
        <v/>
      </c>
      <c r="G221" s="80" t="str">
        <f>_xlfn.IFNA(IF(TABLE[[#This Row],[METRC]]="","",VLOOKUP(TABLE[[#This Row],[LOC]],ScanWorkbook[[Location]:[side]],3,FALSE)),"")</f>
        <v/>
      </c>
      <c r="H221" s="18" t="str">
        <f>_xlfn.IFNA(IF(TABLE[[#This Row],[METRC]]="...","",VLOOKUP(TABLE[[#This Row],[METRC]],METRC!A:C,3,FALSE)),"")</f>
        <v/>
      </c>
      <c r="I22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21" s="18" t="str">
        <f>_xlfn.IFNA(IF(TABLE[[#This Row],[METRC]]="...","",LEFT(VLOOKUP(TABLE[[#This Row],[METRC]],METRC!A:B,2,FALSE),4)),"")</f>
        <v/>
      </c>
      <c r="K221" s="18" t="str">
        <f>IF(TABLE[[#This Row],[METRC]]="","",IF(TABLE[[#This Row],[METRC]]="...","",IF(TABLE[[#This Row],[bounce strain]]=LEFT(TABLE[[#This Row],[PhenoAbbv]],4),"match","MISMATCH")))</f>
        <v/>
      </c>
      <c r="L221" s="18" t="str">
        <f ca="1">IF(TABLE[[#This Row],[Date]]="","",INDEX(nextcloneround[Clone Round],MATCH(TABLE[[#This Row],[Date]],nextcloneround[today],0)))</f>
        <v/>
      </c>
      <c r="M221" s="18" t="str">
        <f>_xlfn.IFNA(INDEX([2]!MOM[Generation],MATCH(TABLE[[#This Row],[METRC]],[2]!MOM[METRC 2],0)),"")</f>
        <v/>
      </c>
    </row>
    <row r="222" spans="1:13" x14ac:dyDescent="0.25">
      <c r="A222" s="47" t="str">
        <f>MID(TABLE[[#This Row],[LOC]],4,3)</f>
        <v>KL3</v>
      </c>
      <c r="B222" s="91" t="s">
        <v>8648</v>
      </c>
      <c r="C222" s="18" t="str">
        <f>_xlfn.IFNA(IF(TABLE[[#This Row],[CODE]]="","",IF(TABLE[[#This Row],[CODE]]="...","",_xlfn.CONCAT("1A4070000000065000",RIGHT(TABLE[[#This Row],[CODE]],6)))),"")</f>
        <v/>
      </c>
      <c r="D222" s="18" t="str">
        <f t="array" ref="D222">_xlfn.IFNA(IF(SUM(COUNTIF(TABLE[[#This Row],[CODE]],{"*.*"})),LEFT(TABLE[[#This Row],[CODE]],7),_xlfn.CONCAT(LEFT(TABLE[[#This Row],[CODE]],4),RIGHT(TABLE[[#This Row],[CODE]],3))),"")</f>
        <v/>
      </c>
      <c r="E222" s="18" t="str">
        <f>IF(VLOOKUP(TABLE[[#This Row],[LOC]],ScanWorkbook[[Location]:[Clone Barcode]],2,FALSE)="...","",VLOOKUP(TABLE[[#This Row],[LOC]],ScanWorkbook[[Location]:[Clone Barcode]],2,FALSE))</f>
        <v/>
      </c>
      <c r="F222" s="21" t="str">
        <f ca="1">IF(TABLE[[#This Row],[METRC]]="","",TODAY())</f>
        <v/>
      </c>
      <c r="G222" s="80" t="str">
        <f>_xlfn.IFNA(IF(TABLE[[#This Row],[METRC]]="","",VLOOKUP(TABLE[[#This Row],[LOC]],ScanWorkbook[[Location]:[side]],3,FALSE)),"")</f>
        <v/>
      </c>
      <c r="H222" s="18" t="str">
        <f>_xlfn.IFNA(IF(TABLE[[#This Row],[METRC]]="...","",VLOOKUP(TABLE[[#This Row],[METRC]],METRC!A:C,3,FALSE)),"")</f>
        <v/>
      </c>
      <c r="I22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22" s="18" t="str">
        <f>_xlfn.IFNA(IF(TABLE[[#This Row],[METRC]]="...","",LEFT(VLOOKUP(TABLE[[#This Row],[METRC]],METRC!A:B,2,FALSE),4)),"")</f>
        <v/>
      </c>
      <c r="K222" s="18" t="str">
        <f>IF(TABLE[[#This Row],[METRC]]="","",IF(TABLE[[#This Row],[METRC]]="...","",IF(TABLE[[#This Row],[bounce strain]]=LEFT(TABLE[[#This Row],[PhenoAbbv]],4),"match","MISMATCH")))</f>
        <v/>
      </c>
      <c r="L222" s="18" t="str">
        <f ca="1">IF(TABLE[[#This Row],[Date]]="","",INDEX(nextcloneround[Clone Round],MATCH(TABLE[[#This Row],[Date]],nextcloneround[today],0)))</f>
        <v/>
      </c>
      <c r="M222" s="18" t="str">
        <f>_xlfn.IFNA(INDEX([2]!MOM[Generation],MATCH(TABLE[[#This Row],[METRC]],[2]!MOM[METRC 2],0)),"")</f>
        <v/>
      </c>
    </row>
    <row r="223" spans="1:13" x14ac:dyDescent="0.25">
      <c r="A223" s="47" t="str">
        <f>MID(TABLE[[#This Row],[LOC]],4,3)</f>
        <v>KL3</v>
      </c>
      <c r="B223" s="91" t="s">
        <v>8649</v>
      </c>
      <c r="C223" s="18" t="str">
        <f>_xlfn.IFNA(IF(TABLE[[#This Row],[CODE]]="","",IF(TABLE[[#This Row],[CODE]]="...","",_xlfn.CONCAT("1A4070000000065000",RIGHT(TABLE[[#This Row],[CODE]],6)))),"")</f>
        <v/>
      </c>
      <c r="D223" s="18" t="str">
        <f t="array" ref="D223">_xlfn.IFNA(IF(SUM(COUNTIF(TABLE[[#This Row],[CODE]],{"*.*"})),LEFT(TABLE[[#This Row],[CODE]],7),_xlfn.CONCAT(LEFT(TABLE[[#This Row],[CODE]],4),RIGHT(TABLE[[#This Row],[CODE]],3))),"")</f>
        <v/>
      </c>
      <c r="E223" s="18" t="str">
        <f>IF(VLOOKUP(TABLE[[#This Row],[LOC]],ScanWorkbook[[Location]:[Clone Barcode]],2,FALSE)="...","",VLOOKUP(TABLE[[#This Row],[LOC]],ScanWorkbook[[Location]:[Clone Barcode]],2,FALSE))</f>
        <v/>
      </c>
      <c r="F223" s="21" t="str">
        <f ca="1">IF(TABLE[[#This Row],[METRC]]="","",TODAY())</f>
        <v/>
      </c>
      <c r="G223" s="80" t="str">
        <f>_xlfn.IFNA(IF(TABLE[[#This Row],[METRC]]="","",VLOOKUP(TABLE[[#This Row],[LOC]],ScanWorkbook[[Location]:[side]],3,FALSE)),"")</f>
        <v/>
      </c>
      <c r="H223" s="18" t="str">
        <f>_xlfn.IFNA(IF(TABLE[[#This Row],[METRC]]="...","",VLOOKUP(TABLE[[#This Row],[METRC]],METRC!A:C,3,FALSE)),"")</f>
        <v/>
      </c>
      <c r="I22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23" s="18" t="str">
        <f>_xlfn.IFNA(IF(TABLE[[#This Row],[METRC]]="...","",LEFT(VLOOKUP(TABLE[[#This Row],[METRC]],METRC!A:B,2,FALSE),4)),"")</f>
        <v/>
      </c>
      <c r="K223" s="18" t="str">
        <f>IF(TABLE[[#This Row],[METRC]]="","",IF(TABLE[[#This Row],[METRC]]="...","",IF(TABLE[[#This Row],[bounce strain]]=LEFT(TABLE[[#This Row],[PhenoAbbv]],4),"match","MISMATCH")))</f>
        <v/>
      </c>
      <c r="L223" s="18" t="str">
        <f ca="1">IF(TABLE[[#This Row],[Date]]="","",INDEX(nextcloneround[Clone Round],MATCH(TABLE[[#This Row],[Date]],nextcloneround[today],0)))</f>
        <v/>
      </c>
      <c r="M223" s="18" t="str">
        <f>_xlfn.IFNA(INDEX([2]!MOM[Generation],MATCH(TABLE[[#This Row],[METRC]],[2]!MOM[METRC 2],0)),"")</f>
        <v/>
      </c>
    </row>
    <row r="224" spans="1:13" x14ac:dyDescent="0.25">
      <c r="A224" s="47" t="str">
        <f>MID(TABLE[[#This Row],[LOC]],4,3)</f>
        <v>KL3</v>
      </c>
      <c r="B224" s="91" t="s">
        <v>8650</v>
      </c>
      <c r="C224" s="18" t="str">
        <f>_xlfn.IFNA(IF(TABLE[[#This Row],[CODE]]="","",IF(TABLE[[#This Row],[CODE]]="...","",_xlfn.CONCAT("1A4070000000065000",RIGHT(TABLE[[#This Row],[CODE]],6)))),"")</f>
        <v/>
      </c>
      <c r="D224" s="18" t="str">
        <f t="array" ref="D224">_xlfn.IFNA(IF(SUM(COUNTIF(TABLE[[#This Row],[CODE]],{"*.*"})),LEFT(TABLE[[#This Row],[CODE]],7),_xlfn.CONCAT(LEFT(TABLE[[#This Row],[CODE]],4),RIGHT(TABLE[[#This Row],[CODE]],3))),"")</f>
        <v/>
      </c>
      <c r="E224" s="18" t="str">
        <f>IF(VLOOKUP(TABLE[[#This Row],[LOC]],ScanWorkbook[[Location]:[Clone Barcode]],2,FALSE)="...","",VLOOKUP(TABLE[[#This Row],[LOC]],ScanWorkbook[[Location]:[Clone Barcode]],2,FALSE))</f>
        <v/>
      </c>
      <c r="F224" s="21" t="str">
        <f ca="1">IF(TABLE[[#This Row],[METRC]]="","",TODAY())</f>
        <v/>
      </c>
      <c r="G224" s="80" t="str">
        <f>_xlfn.IFNA(IF(TABLE[[#This Row],[METRC]]="","",VLOOKUP(TABLE[[#This Row],[LOC]],ScanWorkbook[[Location]:[side]],3,FALSE)),"")</f>
        <v/>
      </c>
      <c r="H224" s="18" t="str">
        <f>_xlfn.IFNA(IF(TABLE[[#This Row],[METRC]]="...","",VLOOKUP(TABLE[[#This Row],[METRC]],METRC!A:C,3,FALSE)),"")</f>
        <v/>
      </c>
      <c r="I22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24" s="18" t="str">
        <f>_xlfn.IFNA(IF(TABLE[[#This Row],[METRC]]="...","",LEFT(VLOOKUP(TABLE[[#This Row],[METRC]],METRC!A:B,2,FALSE),4)),"")</f>
        <v/>
      </c>
      <c r="K224" s="18" t="str">
        <f>IF(TABLE[[#This Row],[METRC]]="","",IF(TABLE[[#This Row],[METRC]]="...","",IF(TABLE[[#This Row],[bounce strain]]=LEFT(TABLE[[#This Row],[PhenoAbbv]],4),"match","MISMATCH")))</f>
        <v/>
      </c>
      <c r="L224" s="18" t="str">
        <f ca="1">IF(TABLE[[#This Row],[Date]]="","",INDEX(nextcloneround[Clone Round],MATCH(TABLE[[#This Row],[Date]],nextcloneround[today],0)))</f>
        <v/>
      </c>
      <c r="M224" s="18" t="str">
        <f>_xlfn.IFNA(INDEX([2]!MOM[Generation],MATCH(TABLE[[#This Row],[METRC]],[2]!MOM[METRC 2],0)),"")</f>
        <v/>
      </c>
    </row>
    <row r="225" spans="1:13" x14ac:dyDescent="0.25">
      <c r="A225" s="47" t="str">
        <f>MID(TABLE[[#This Row],[LOC]],4,3)</f>
        <v>KL3</v>
      </c>
      <c r="B225" s="91" t="s">
        <v>8651</v>
      </c>
      <c r="C225" s="18" t="str">
        <f>_xlfn.IFNA(IF(TABLE[[#This Row],[CODE]]="","",IF(TABLE[[#This Row],[CODE]]="...","",_xlfn.CONCAT("1A4070000000065000",RIGHT(TABLE[[#This Row],[CODE]],6)))),"")</f>
        <v/>
      </c>
      <c r="D225" s="18" t="str">
        <f t="array" ref="D225">_xlfn.IFNA(IF(SUM(COUNTIF(TABLE[[#This Row],[CODE]],{"*.*"})),LEFT(TABLE[[#This Row],[CODE]],7),_xlfn.CONCAT(LEFT(TABLE[[#This Row],[CODE]],4),RIGHT(TABLE[[#This Row],[CODE]],3))),"")</f>
        <v/>
      </c>
      <c r="E225" s="18" t="str">
        <f>IF(VLOOKUP(TABLE[[#This Row],[LOC]],ScanWorkbook[[Location]:[Clone Barcode]],2,FALSE)="...","",VLOOKUP(TABLE[[#This Row],[LOC]],ScanWorkbook[[Location]:[Clone Barcode]],2,FALSE))</f>
        <v/>
      </c>
      <c r="F225" s="21" t="str">
        <f ca="1">IF(TABLE[[#This Row],[METRC]]="","",TODAY())</f>
        <v/>
      </c>
      <c r="G225" s="80" t="str">
        <f>_xlfn.IFNA(IF(TABLE[[#This Row],[METRC]]="","",VLOOKUP(TABLE[[#This Row],[LOC]],ScanWorkbook[[Location]:[side]],3,FALSE)),"")</f>
        <v/>
      </c>
      <c r="H225" s="18" t="str">
        <f>_xlfn.IFNA(IF(TABLE[[#This Row],[METRC]]="...","",VLOOKUP(TABLE[[#This Row],[METRC]],METRC!A:C,3,FALSE)),"")</f>
        <v/>
      </c>
      <c r="I22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25" s="18" t="str">
        <f>_xlfn.IFNA(IF(TABLE[[#This Row],[METRC]]="...","",LEFT(VLOOKUP(TABLE[[#This Row],[METRC]],METRC!A:B,2,FALSE),4)),"")</f>
        <v/>
      </c>
      <c r="K225" s="18" t="str">
        <f>IF(TABLE[[#This Row],[METRC]]="","",IF(TABLE[[#This Row],[METRC]]="...","",IF(TABLE[[#This Row],[bounce strain]]=LEFT(TABLE[[#This Row],[PhenoAbbv]],4),"match","MISMATCH")))</f>
        <v/>
      </c>
      <c r="L225" s="18" t="str">
        <f ca="1">IF(TABLE[[#This Row],[Date]]="","",INDEX(nextcloneround[Clone Round],MATCH(TABLE[[#This Row],[Date]],nextcloneround[today],0)))</f>
        <v/>
      </c>
      <c r="M225" s="18" t="str">
        <f>_xlfn.IFNA(INDEX([2]!MOM[Generation],MATCH(TABLE[[#This Row],[METRC]],[2]!MOM[METRC 2],0)),"")</f>
        <v/>
      </c>
    </row>
    <row r="226" spans="1:13" x14ac:dyDescent="0.25">
      <c r="A226" s="47" t="str">
        <f>MID(TABLE[[#This Row],[LOC]],4,3)</f>
        <v>KL3</v>
      </c>
      <c r="B226" s="91" t="s">
        <v>8652</v>
      </c>
      <c r="C226" s="18" t="str">
        <f>_xlfn.IFNA(IF(TABLE[[#This Row],[CODE]]="","",IF(TABLE[[#This Row],[CODE]]="...","",_xlfn.CONCAT("1A4070000000065000",RIGHT(TABLE[[#This Row],[CODE]],6)))),"")</f>
        <v/>
      </c>
      <c r="D226" s="18" t="str">
        <f t="array" ref="D226">_xlfn.IFNA(IF(SUM(COUNTIF(TABLE[[#This Row],[CODE]],{"*.*"})),LEFT(TABLE[[#This Row],[CODE]],7),_xlfn.CONCAT(LEFT(TABLE[[#This Row],[CODE]],4),RIGHT(TABLE[[#This Row],[CODE]],3))),"")</f>
        <v/>
      </c>
      <c r="E226" s="18" t="str">
        <f>IF(VLOOKUP(TABLE[[#This Row],[LOC]],ScanWorkbook[[Location]:[Clone Barcode]],2,FALSE)="...","",VLOOKUP(TABLE[[#This Row],[LOC]],ScanWorkbook[[Location]:[Clone Barcode]],2,FALSE))</f>
        <v/>
      </c>
      <c r="F226" s="21" t="str">
        <f ca="1">IF(TABLE[[#This Row],[METRC]]="","",TODAY())</f>
        <v/>
      </c>
      <c r="G226" s="80" t="str">
        <f>_xlfn.IFNA(IF(TABLE[[#This Row],[METRC]]="","",VLOOKUP(TABLE[[#This Row],[LOC]],ScanWorkbook[[Location]:[side]],3,FALSE)),"")</f>
        <v/>
      </c>
      <c r="H226" s="18" t="str">
        <f>_xlfn.IFNA(IF(TABLE[[#This Row],[METRC]]="...","",VLOOKUP(TABLE[[#This Row],[METRC]],METRC!A:C,3,FALSE)),"")</f>
        <v/>
      </c>
      <c r="I22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26" s="18" t="str">
        <f>_xlfn.IFNA(IF(TABLE[[#This Row],[METRC]]="...","",LEFT(VLOOKUP(TABLE[[#This Row],[METRC]],METRC!A:B,2,FALSE),4)),"")</f>
        <v/>
      </c>
      <c r="K226" s="18" t="str">
        <f>IF(TABLE[[#This Row],[METRC]]="","",IF(TABLE[[#This Row],[METRC]]="...","",IF(TABLE[[#This Row],[bounce strain]]=LEFT(TABLE[[#This Row],[PhenoAbbv]],4),"match","MISMATCH")))</f>
        <v/>
      </c>
      <c r="L226" s="18" t="str">
        <f ca="1">IF(TABLE[[#This Row],[Date]]="","",INDEX(nextcloneround[Clone Round],MATCH(TABLE[[#This Row],[Date]],nextcloneround[today],0)))</f>
        <v/>
      </c>
      <c r="M226" s="18" t="str">
        <f>_xlfn.IFNA(INDEX([2]!MOM[Generation],MATCH(TABLE[[#This Row],[METRC]],[2]!MOM[METRC 2],0)),"")</f>
        <v/>
      </c>
    </row>
    <row r="227" spans="1:13" x14ac:dyDescent="0.25">
      <c r="A227" s="47" t="str">
        <f>MID(TABLE[[#This Row],[LOC]],4,3)</f>
        <v>KL3</v>
      </c>
      <c r="B227" s="91" t="s">
        <v>8653</v>
      </c>
      <c r="C227" s="18" t="str">
        <f>_xlfn.IFNA(IF(TABLE[[#This Row],[CODE]]="","",IF(TABLE[[#This Row],[CODE]]="...","",_xlfn.CONCAT("1A4070000000065000",RIGHT(TABLE[[#This Row],[CODE]],6)))),"")</f>
        <v/>
      </c>
      <c r="D227" s="18" t="str">
        <f t="array" ref="D227">_xlfn.IFNA(IF(SUM(COUNTIF(TABLE[[#This Row],[CODE]],{"*.*"})),LEFT(TABLE[[#This Row],[CODE]],7),_xlfn.CONCAT(LEFT(TABLE[[#This Row],[CODE]],4),RIGHT(TABLE[[#This Row],[CODE]],3))),"")</f>
        <v/>
      </c>
      <c r="E227" s="18" t="str">
        <f>IF(VLOOKUP(TABLE[[#This Row],[LOC]],ScanWorkbook[[Location]:[Clone Barcode]],2,FALSE)="...","",VLOOKUP(TABLE[[#This Row],[LOC]],ScanWorkbook[[Location]:[Clone Barcode]],2,FALSE))</f>
        <v/>
      </c>
      <c r="F227" s="21" t="str">
        <f ca="1">IF(TABLE[[#This Row],[METRC]]="","",TODAY())</f>
        <v/>
      </c>
      <c r="G227" s="80" t="str">
        <f>_xlfn.IFNA(IF(TABLE[[#This Row],[METRC]]="","",VLOOKUP(TABLE[[#This Row],[LOC]],ScanWorkbook[[Location]:[side]],3,FALSE)),"")</f>
        <v/>
      </c>
      <c r="H227" s="18" t="str">
        <f>_xlfn.IFNA(IF(TABLE[[#This Row],[METRC]]="...","",VLOOKUP(TABLE[[#This Row],[METRC]],METRC!A:C,3,FALSE)),"")</f>
        <v/>
      </c>
      <c r="I22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27" s="18" t="str">
        <f>_xlfn.IFNA(IF(TABLE[[#This Row],[METRC]]="...","",LEFT(VLOOKUP(TABLE[[#This Row],[METRC]],METRC!A:B,2,FALSE),4)),"")</f>
        <v/>
      </c>
      <c r="K227" s="18" t="str">
        <f>IF(TABLE[[#This Row],[METRC]]="","",IF(TABLE[[#This Row],[METRC]]="...","",IF(TABLE[[#This Row],[bounce strain]]=LEFT(TABLE[[#This Row],[PhenoAbbv]],4),"match","MISMATCH")))</f>
        <v/>
      </c>
      <c r="L227" s="18" t="str">
        <f ca="1">IF(TABLE[[#This Row],[Date]]="","",INDEX(nextcloneround[Clone Round],MATCH(TABLE[[#This Row],[Date]],nextcloneround[today],0)))</f>
        <v/>
      </c>
      <c r="M227" s="18" t="str">
        <f>_xlfn.IFNA(INDEX([2]!MOM[Generation],MATCH(TABLE[[#This Row],[METRC]],[2]!MOM[METRC 2],0)),"")</f>
        <v/>
      </c>
    </row>
    <row r="228" spans="1:13" x14ac:dyDescent="0.25">
      <c r="A228" s="47" t="str">
        <f>MID(TABLE[[#This Row],[LOC]],4,3)</f>
        <v>KL3</v>
      </c>
      <c r="B228" s="91" t="s">
        <v>8654</v>
      </c>
      <c r="C228" s="18" t="str">
        <f>_xlfn.IFNA(IF(TABLE[[#This Row],[CODE]]="","",IF(TABLE[[#This Row],[CODE]]="...","",_xlfn.CONCAT("1A4070000000065000",RIGHT(TABLE[[#This Row],[CODE]],6)))),"")</f>
        <v/>
      </c>
      <c r="D228" s="18" t="str">
        <f t="array" ref="D228">_xlfn.IFNA(IF(SUM(COUNTIF(TABLE[[#This Row],[CODE]],{"*.*"})),LEFT(TABLE[[#This Row],[CODE]],7),_xlfn.CONCAT(LEFT(TABLE[[#This Row],[CODE]],4),RIGHT(TABLE[[#This Row],[CODE]],3))),"")</f>
        <v/>
      </c>
      <c r="E228" s="18" t="str">
        <f>IF(VLOOKUP(TABLE[[#This Row],[LOC]],ScanWorkbook[[Location]:[Clone Barcode]],2,FALSE)="...","",VLOOKUP(TABLE[[#This Row],[LOC]],ScanWorkbook[[Location]:[Clone Barcode]],2,FALSE))</f>
        <v/>
      </c>
      <c r="F228" s="21" t="str">
        <f ca="1">IF(TABLE[[#This Row],[METRC]]="","",TODAY())</f>
        <v/>
      </c>
      <c r="G228" s="80" t="str">
        <f>_xlfn.IFNA(IF(TABLE[[#This Row],[METRC]]="","",VLOOKUP(TABLE[[#This Row],[LOC]],ScanWorkbook[[Location]:[side]],3,FALSE)),"")</f>
        <v/>
      </c>
      <c r="H228" s="18" t="str">
        <f>_xlfn.IFNA(IF(TABLE[[#This Row],[METRC]]="...","",VLOOKUP(TABLE[[#This Row],[METRC]],METRC!A:C,3,FALSE)),"")</f>
        <v/>
      </c>
      <c r="I22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28" s="18" t="str">
        <f>_xlfn.IFNA(IF(TABLE[[#This Row],[METRC]]="...","",LEFT(VLOOKUP(TABLE[[#This Row],[METRC]],METRC!A:B,2,FALSE),4)),"")</f>
        <v/>
      </c>
      <c r="K228" s="18" t="str">
        <f>IF(TABLE[[#This Row],[METRC]]="","",IF(TABLE[[#This Row],[METRC]]="...","",IF(TABLE[[#This Row],[bounce strain]]=LEFT(TABLE[[#This Row],[PhenoAbbv]],4),"match","MISMATCH")))</f>
        <v/>
      </c>
      <c r="L228" s="18" t="str">
        <f ca="1">IF(TABLE[[#This Row],[Date]]="","",INDEX(nextcloneround[Clone Round],MATCH(TABLE[[#This Row],[Date]],nextcloneround[today],0)))</f>
        <v/>
      </c>
      <c r="M228" s="18" t="str">
        <f>_xlfn.IFNA(INDEX([2]!MOM[Generation],MATCH(TABLE[[#This Row],[METRC]],[2]!MOM[METRC 2],0)),"")</f>
        <v/>
      </c>
    </row>
    <row r="229" spans="1:13" x14ac:dyDescent="0.25">
      <c r="A229" s="47" t="str">
        <f>MID(TABLE[[#This Row],[LOC]],4,3)</f>
        <v>KL3</v>
      </c>
      <c r="B229" s="91" t="s">
        <v>8655</v>
      </c>
      <c r="C229" s="18" t="str">
        <f>_xlfn.IFNA(IF(TABLE[[#This Row],[CODE]]="","",IF(TABLE[[#This Row],[CODE]]="...","",_xlfn.CONCAT("1A4070000000065000",RIGHT(TABLE[[#This Row],[CODE]],6)))),"")</f>
        <v/>
      </c>
      <c r="D229" s="18" t="str">
        <f t="array" ref="D229">_xlfn.IFNA(IF(SUM(COUNTIF(TABLE[[#This Row],[CODE]],{"*.*"})),LEFT(TABLE[[#This Row],[CODE]],7),_xlfn.CONCAT(LEFT(TABLE[[#This Row],[CODE]],4),RIGHT(TABLE[[#This Row],[CODE]],3))),"")</f>
        <v/>
      </c>
      <c r="E229" s="18" t="str">
        <f>IF(VLOOKUP(TABLE[[#This Row],[LOC]],ScanWorkbook[[Location]:[Clone Barcode]],2,FALSE)="...","",VLOOKUP(TABLE[[#This Row],[LOC]],ScanWorkbook[[Location]:[Clone Barcode]],2,FALSE))</f>
        <v/>
      </c>
      <c r="F229" s="21" t="str">
        <f ca="1">IF(TABLE[[#This Row],[METRC]]="","",TODAY())</f>
        <v/>
      </c>
      <c r="G229" s="80" t="str">
        <f>_xlfn.IFNA(IF(TABLE[[#This Row],[METRC]]="","",VLOOKUP(TABLE[[#This Row],[LOC]],ScanWorkbook[[Location]:[side]],3,FALSE)),"")</f>
        <v/>
      </c>
      <c r="H229" s="18" t="str">
        <f>_xlfn.IFNA(IF(TABLE[[#This Row],[METRC]]="...","",VLOOKUP(TABLE[[#This Row],[METRC]],METRC!A:C,3,FALSE)),"")</f>
        <v/>
      </c>
      <c r="I22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29" s="18" t="str">
        <f>_xlfn.IFNA(IF(TABLE[[#This Row],[METRC]]="...","",LEFT(VLOOKUP(TABLE[[#This Row],[METRC]],METRC!A:B,2,FALSE),4)),"")</f>
        <v/>
      </c>
      <c r="K229" s="18" t="str">
        <f>IF(TABLE[[#This Row],[METRC]]="","",IF(TABLE[[#This Row],[METRC]]="...","",IF(TABLE[[#This Row],[bounce strain]]=LEFT(TABLE[[#This Row],[PhenoAbbv]],4),"match","MISMATCH")))</f>
        <v/>
      </c>
      <c r="L229" s="18" t="str">
        <f ca="1">IF(TABLE[[#This Row],[Date]]="","",INDEX(nextcloneround[Clone Round],MATCH(TABLE[[#This Row],[Date]],nextcloneround[today],0)))</f>
        <v/>
      </c>
      <c r="M229" s="18" t="str">
        <f>_xlfn.IFNA(INDEX([2]!MOM[Generation],MATCH(TABLE[[#This Row],[METRC]],[2]!MOM[METRC 2],0)),"")</f>
        <v/>
      </c>
    </row>
    <row r="230" spans="1:13" x14ac:dyDescent="0.25">
      <c r="A230" s="47" t="str">
        <f>MID(TABLE[[#This Row],[LOC]],4,3)</f>
        <v>KL3</v>
      </c>
      <c r="B230" t="s">
        <v>8656</v>
      </c>
      <c r="C230" s="18" t="str">
        <f>_xlfn.IFNA(IF(TABLE[[#This Row],[CODE]]="","",IF(TABLE[[#This Row],[CODE]]="...","",_xlfn.CONCAT("1A4070000000065000",RIGHT(TABLE[[#This Row],[CODE]],6)))),"")</f>
        <v/>
      </c>
      <c r="D230" s="18" t="str">
        <f t="array" ref="D230">_xlfn.IFNA(IF(SUM(COUNTIF(TABLE[[#This Row],[CODE]],{"*.*"})),LEFT(TABLE[[#This Row],[CODE]],7),_xlfn.CONCAT(LEFT(TABLE[[#This Row],[CODE]],4),RIGHT(TABLE[[#This Row],[CODE]],3))),"")</f>
        <v/>
      </c>
      <c r="E230" s="18" t="str">
        <f>IF(VLOOKUP(TABLE[[#This Row],[LOC]],ScanWorkbook[[Location]:[Clone Barcode]],2,FALSE)="...","",VLOOKUP(TABLE[[#This Row],[LOC]],ScanWorkbook[[Location]:[Clone Barcode]],2,FALSE))</f>
        <v/>
      </c>
      <c r="F230" s="21" t="str">
        <f ca="1">IF(TABLE[[#This Row],[METRC]]="","",TODAY())</f>
        <v/>
      </c>
      <c r="G230" s="80" t="str">
        <f>_xlfn.IFNA(IF(TABLE[[#This Row],[METRC]]="","",VLOOKUP(TABLE[[#This Row],[LOC]],ScanWorkbook[[Location]:[side]],3,FALSE)),"")</f>
        <v/>
      </c>
      <c r="H230" s="18" t="str">
        <f>_xlfn.IFNA(IF(TABLE[[#This Row],[METRC]]="...","",VLOOKUP(TABLE[[#This Row],[METRC]],METRC!A:C,3,FALSE)),"")</f>
        <v/>
      </c>
      <c r="I23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30" s="18" t="str">
        <f>_xlfn.IFNA(IF(TABLE[[#This Row],[METRC]]="...","",LEFT(VLOOKUP(TABLE[[#This Row],[METRC]],METRC!A:B,2,FALSE),4)),"")</f>
        <v/>
      </c>
      <c r="K230" s="18" t="str">
        <f>IF(TABLE[[#This Row],[METRC]]="","",IF(TABLE[[#This Row],[METRC]]="...","",IF(TABLE[[#This Row],[bounce strain]]=LEFT(TABLE[[#This Row],[PhenoAbbv]],4),"match","MISMATCH")))</f>
        <v/>
      </c>
      <c r="L230" s="18" t="str">
        <f ca="1">IF(TABLE[[#This Row],[Date]]="","",INDEX(nextcloneround[Clone Round],MATCH(TABLE[[#This Row],[Date]],nextcloneround[today],0)))</f>
        <v/>
      </c>
      <c r="M230" s="18" t="str">
        <f>_xlfn.IFNA(INDEX([2]!MOM[Generation],MATCH(TABLE[[#This Row],[METRC]],[2]!MOM[METRC 2],0)),"")</f>
        <v/>
      </c>
    </row>
    <row r="231" spans="1:13" x14ac:dyDescent="0.25">
      <c r="A231" s="47" t="str">
        <f>MID(TABLE[[#This Row],[LOC]],4,3)</f>
        <v>KL3</v>
      </c>
      <c r="B231" t="s">
        <v>8657</v>
      </c>
      <c r="C231" s="18" t="str">
        <f>_xlfn.IFNA(IF(TABLE[[#This Row],[CODE]]="","",IF(TABLE[[#This Row],[CODE]]="...","",_xlfn.CONCAT("1A4070000000065000",RIGHT(TABLE[[#This Row],[CODE]],6)))),"")</f>
        <v/>
      </c>
      <c r="D231" s="18" t="str">
        <f t="array" ref="D231">_xlfn.IFNA(IF(SUM(COUNTIF(TABLE[[#This Row],[CODE]],{"*.*"})),LEFT(TABLE[[#This Row],[CODE]],7),_xlfn.CONCAT(LEFT(TABLE[[#This Row],[CODE]],4),RIGHT(TABLE[[#This Row],[CODE]],3))),"")</f>
        <v/>
      </c>
      <c r="E231" s="18" t="str">
        <f>IF(VLOOKUP(TABLE[[#This Row],[LOC]],ScanWorkbook[[Location]:[Clone Barcode]],2,FALSE)="...","",VLOOKUP(TABLE[[#This Row],[LOC]],ScanWorkbook[[Location]:[Clone Barcode]],2,FALSE))</f>
        <v/>
      </c>
      <c r="F231" s="21" t="str">
        <f ca="1">IF(TABLE[[#This Row],[METRC]]="","",TODAY())</f>
        <v/>
      </c>
      <c r="G231" s="80" t="str">
        <f>_xlfn.IFNA(IF(TABLE[[#This Row],[METRC]]="","",VLOOKUP(TABLE[[#This Row],[LOC]],ScanWorkbook[[Location]:[side]],3,FALSE)),"")</f>
        <v/>
      </c>
      <c r="H231" s="18" t="str">
        <f>_xlfn.IFNA(IF(TABLE[[#This Row],[METRC]]="...","",VLOOKUP(TABLE[[#This Row],[METRC]],METRC!A:C,3,FALSE)),"")</f>
        <v/>
      </c>
      <c r="I23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31" s="18" t="str">
        <f>_xlfn.IFNA(IF(TABLE[[#This Row],[METRC]]="...","",LEFT(VLOOKUP(TABLE[[#This Row],[METRC]],METRC!A:B,2,FALSE),4)),"")</f>
        <v/>
      </c>
      <c r="K231" s="18" t="str">
        <f>IF(TABLE[[#This Row],[METRC]]="","",IF(TABLE[[#This Row],[METRC]]="...","",IF(TABLE[[#This Row],[bounce strain]]=LEFT(TABLE[[#This Row],[PhenoAbbv]],4),"match","MISMATCH")))</f>
        <v/>
      </c>
      <c r="L231" s="18" t="str">
        <f ca="1">IF(TABLE[[#This Row],[Date]]="","",INDEX(nextcloneround[Clone Round],MATCH(TABLE[[#This Row],[Date]],nextcloneround[today],0)))</f>
        <v/>
      </c>
      <c r="M231" s="18" t="str">
        <f>_xlfn.IFNA(INDEX([2]!MOM[Generation],MATCH(TABLE[[#This Row],[METRC]],[2]!MOM[METRC 2],0)),"")</f>
        <v/>
      </c>
    </row>
    <row r="232" spans="1:13" x14ac:dyDescent="0.25">
      <c r="A232" s="47" t="str">
        <f>MID(TABLE[[#This Row],[LOC]],4,3)</f>
        <v>KL3</v>
      </c>
      <c r="B232" t="s">
        <v>8658</v>
      </c>
      <c r="C232" s="18" t="str">
        <f>_xlfn.IFNA(IF(TABLE[[#This Row],[CODE]]="","",IF(TABLE[[#This Row],[CODE]]="...","",_xlfn.CONCAT("1A4070000000065000",RIGHT(TABLE[[#This Row],[CODE]],6)))),"")</f>
        <v/>
      </c>
      <c r="D232" s="18" t="str">
        <f t="array" ref="D232">_xlfn.IFNA(IF(SUM(COUNTIF(TABLE[[#This Row],[CODE]],{"*.*"})),LEFT(TABLE[[#This Row],[CODE]],7),_xlfn.CONCAT(LEFT(TABLE[[#This Row],[CODE]],4),RIGHT(TABLE[[#This Row],[CODE]],3))),"")</f>
        <v/>
      </c>
      <c r="E232" s="18" t="str">
        <f>IF(VLOOKUP(TABLE[[#This Row],[LOC]],ScanWorkbook[[Location]:[Clone Barcode]],2,FALSE)="...","",VLOOKUP(TABLE[[#This Row],[LOC]],ScanWorkbook[[Location]:[Clone Barcode]],2,FALSE))</f>
        <v/>
      </c>
      <c r="F232" s="21" t="str">
        <f ca="1">IF(TABLE[[#This Row],[METRC]]="","",TODAY())</f>
        <v/>
      </c>
      <c r="G232" s="80" t="str">
        <f>_xlfn.IFNA(IF(TABLE[[#This Row],[METRC]]="","",VLOOKUP(TABLE[[#This Row],[LOC]],ScanWorkbook[[Location]:[side]],3,FALSE)),"")</f>
        <v/>
      </c>
      <c r="H232" s="18" t="str">
        <f>_xlfn.IFNA(IF(TABLE[[#This Row],[METRC]]="...","",VLOOKUP(TABLE[[#This Row],[METRC]],METRC!A:C,3,FALSE)),"")</f>
        <v/>
      </c>
      <c r="I23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32" s="18" t="str">
        <f>_xlfn.IFNA(IF(TABLE[[#This Row],[METRC]]="...","",LEFT(VLOOKUP(TABLE[[#This Row],[METRC]],METRC!A:B,2,FALSE),4)),"")</f>
        <v/>
      </c>
      <c r="K232" s="18" t="str">
        <f>IF(TABLE[[#This Row],[METRC]]="","",IF(TABLE[[#This Row],[METRC]]="...","",IF(TABLE[[#This Row],[bounce strain]]=LEFT(TABLE[[#This Row],[PhenoAbbv]],4),"match","MISMATCH")))</f>
        <v/>
      </c>
      <c r="L232" s="18" t="str">
        <f ca="1">IF(TABLE[[#This Row],[Date]]="","",INDEX(nextcloneround[Clone Round],MATCH(TABLE[[#This Row],[Date]],nextcloneround[today],0)))</f>
        <v/>
      </c>
      <c r="M232" s="18" t="str">
        <f>_xlfn.IFNA(INDEX([2]!MOM[Generation],MATCH(TABLE[[#This Row],[METRC]],[2]!MOM[METRC 2],0)),"")</f>
        <v/>
      </c>
    </row>
    <row r="233" spans="1:13" x14ac:dyDescent="0.25">
      <c r="A233" s="47" t="str">
        <f>MID(TABLE[[#This Row],[LOC]],4,3)</f>
        <v>KL3</v>
      </c>
      <c r="B233" t="s">
        <v>8659</v>
      </c>
      <c r="C233" s="18" t="str">
        <f>_xlfn.IFNA(IF(TABLE[[#This Row],[CODE]]="","",IF(TABLE[[#This Row],[CODE]]="...","",_xlfn.CONCAT("1A4070000000065000",RIGHT(TABLE[[#This Row],[CODE]],6)))),"")</f>
        <v/>
      </c>
      <c r="D233" s="18" t="str">
        <f t="array" ref="D233">_xlfn.IFNA(IF(SUM(COUNTIF(TABLE[[#This Row],[CODE]],{"*.*"})),LEFT(TABLE[[#This Row],[CODE]],7),_xlfn.CONCAT(LEFT(TABLE[[#This Row],[CODE]],4),RIGHT(TABLE[[#This Row],[CODE]],3))),"")</f>
        <v/>
      </c>
      <c r="E233" s="18" t="str">
        <f>IF(VLOOKUP(TABLE[[#This Row],[LOC]],ScanWorkbook[[Location]:[Clone Barcode]],2,FALSE)="...","",VLOOKUP(TABLE[[#This Row],[LOC]],ScanWorkbook[[Location]:[Clone Barcode]],2,FALSE))</f>
        <v/>
      </c>
      <c r="F233" s="21" t="str">
        <f ca="1">IF(TABLE[[#This Row],[METRC]]="","",TODAY())</f>
        <v/>
      </c>
      <c r="G233" s="80" t="str">
        <f>_xlfn.IFNA(IF(TABLE[[#This Row],[METRC]]="","",VLOOKUP(TABLE[[#This Row],[LOC]],ScanWorkbook[[Location]:[side]],3,FALSE)),"")</f>
        <v/>
      </c>
      <c r="H233" s="18" t="str">
        <f>_xlfn.IFNA(IF(TABLE[[#This Row],[METRC]]="...","",VLOOKUP(TABLE[[#This Row],[METRC]],METRC!A:C,3,FALSE)),"")</f>
        <v/>
      </c>
      <c r="I23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33" s="18" t="str">
        <f>_xlfn.IFNA(IF(TABLE[[#This Row],[METRC]]="...","",LEFT(VLOOKUP(TABLE[[#This Row],[METRC]],METRC!A:B,2,FALSE),4)),"")</f>
        <v/>
      </c>
      <c r="K233" s="18" t="str">
        <f>IF(TABLE[[#This Row],[METRC]]="","",IF(TABLE[[#This Row],[METRC]]="...","",IF(TABLE[[#This Row],[bounce strain]]=LEFT(TABLE[[#This Row],[PhenoAbbv]],4),"match","MISMATCH")))</f>
        <v/>
      </c>
      <c r="L233" s="18" t="str">
        <f ca="1">IF(TABLE[[#This Row],[Date]]="","",INDEX(nextcloneround[Clone Round],MATCH(TABLE[[#This Row],[Date]],nextcloneround[today],0)))</f>
        <v/>
      </c>
      <c r="M233" s="18" t="str">
        <f>_xlfn.IFNA(INDEX([2]!MOM[Generation],MATCH(TABLE[[#This Row],[METRC]],[2]!MOM[METRC 2],0)),"")</f>
        <v/>
      </c>
    </row>
    <row r="234" spans="1:13" x14ac:dyDescent="0.25">
      <c r="A234" s="47" t="str">
        <f>MID(TABLE[[#This Row],[LOC]],4,3)</f>
        <v>KL3</v>
      </c>
      <c r="B234" t="s">
        <v>8660</v>
      </c>
      <c r="C234" s="18" t="str">
        <f>_xlfn.IFNA(IF(TABLE[[#This Row],[CODE]]="","",IF(TABLE[[#This Row],[CODE]]="...","",_xlfn.CONCAT("1A4070000000065000",RIGHT(TABLE[[#This Row],[CODE]],6)))),"")</f>
        <v/>
      </c>
      <c r="D234" s="18" t="str">
        <f t="array" ref="D234">_xlfn.IFNA(IF(SUM(COUNTIF(TABLE[[#This Row],[CODE]],{"*.*"})),LEFT(TABLE[[#This Row],[CODE]],7),_xlfn.CONCAT(LEFT(TABLE[[#This Row],[CODE]],4),RIGHT(TABLE[[#This Row],[CODE]],3))),"")</f>
        <v/>
      </c>
      <c r="E234" s="18" t="str">
        <f>IF(VLOOKUP(TABLE[[#This Row],[LOC]],ScanWorkbook[[Location]:[Clone Barcode]],2,FALSE)="...","",VLOOKUP(TABLE[[#This Row],[LOC]],ScanWorkbook[[Location]:[Clone Barcode]],2,FALSE))</f>
        <v/>
      </c>
      <c r="F234" s="21" t="str">
        <f ca="1">IF(TABLE[[#This Row],[METRC]]="","",TODAY())</f>
        <v/>
      </c>
      <c r="G234" s="80" t="str">
        <f>_xlfn.IFNA(IF(TABLE[[#This Row],[METRC]]="","",VLOOKUP(TABLE[[#This Row],[LOC]],ScanWorkbook[[Location]:[side]],3,FALSE)),"")</f>
        <v/>
      </c>
      <c r="H234" s="18" t="str">
        <f>_xlfn.IFNA(IF(TABLE[[#This Row],[METRC]]="...","",VLOOKUP(TABLE[[#This Row],[METRC]],METRC!A:C,3,FALSE)),"")</f>
        <v/>
      </c>
      <c r="I23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34" s="18" t="str">
        <f>_xlfn.IFNA(IF(TABLE[[#This Row],[METRC]]="...","",LEFT(VLOOKUP(TABLE[[#This Row],[METRC]],METRC!A:B,2,FALSE),4)),"")</f>
        <v/>
      </c>
      <c r="K234" s="18" t="str">
        <f>IF(TABLE[[#This Row],[METRC]]="","",IF(TABLE[[#This Row],[METRC]]="...","",IF(TABLE[[#This Row],[bounce strain]]=LEFT(TABLE[[#This Row],[PhenoAbbv]],4),"match","MISMATCH")))</f>
        <v/>
      </c>
      <c r="L234" s="18" t="str">
        <f ca="1">IF(TABLE[[#This Row],[Date]]="","",INDEX(nextcloneround[Clone Round],MATCH(TABLE[[#This Row],[Date]],nextcloneround[today],0)))</f>
        <v/>
      </c>
      <c r="M234" s="18" t="str">
        <f>_xlfn.IFNA(INDEX([2]!MOM[Generation],MATCH(TABLE[[#This Row],[METRC]],[2]!MOM[METRC 2],0)),"")</f>
        <v/>
      </c>
    </row>
    <row r="235" spans="1:13" x14ac:dyDescent="0.25">
      <c r="A235" s="47" t="str">
        <f>MID(TABLE[[#This Row],[LOC]],4,3)</f>
        <v>KL3</v>
      </c>
      <c r="B235" t="s">
        <v>8661</v>
      </c>
      <c r="C235" s="18" t="str">
        <f>_xlfn.IFNA(IF(TABLE[[#This Row],[CODE]]="","",IF(TABLE[[#This Row],[CODE]]="...","",_xlfn.CONCAT("1A4070000000065000",RIGHT(TABLE[[#This Row],[CODE]],6)))),"")</f>
        <v/>
      </c>
      <c r="D235" s="18" t="str">
        <f t="array" ref="D235">_xlfn.IFNA(IF(SUM(COUNTIF(TABLE[[#This Row],[CODE]],{"*.*"})),LEFT(TABLE[[#This Row],[CODE]],7),_xlfn.CONCAT(LEFT(TABLE[[#This Row],[CODE]],4),RIGHT(TABLE[[#This Row],[CODE]],3))),"")</f>
        <v/>
      </c>
      <c r="E235" s="18" t="str">
        <f>IF(VLOOKUP(TABLE[[#This Row],[LOC]],ScanWorkbook[[Location]:[Clone Barcode]],2,FALSE)="...","",VLOOKUP(TABLE[[#This Row],[LOC]],ScanWorkbook[[Location]:[Clone Barcode]],2,FALSE))</f>
        <v/>
      </c>
      <c r="F235" s="21" t="str">
        <f ca="1">IF(TABLE[[#This Row],[METRC]]="","",TODAY())</f>
        <v/>
      </c>
      <c r="G235" s="80" t="str">
        <f>_xlfn.IFNA(IF(TABLE[[#This Row],[METRC]]="","",VLOOKUP(TABLE[[#This Row],[LOC]],ScanWorkbook[[Location]:[side]],3,FALSE)),"")</f>
        <v/>
      </c>
      <c r="H235" s="18" t="str">
        <f>_xlfn.IFNA(IF(TABLE[[#This Row],[METRC]]="...","",VLOOKUP(TABLE[[#This Row],[METRC]],METRC!A:C,3,FALSE)),"")</f>
        <v/>
      </c>
      <c r="I23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35" s="18" t="str">
        <f>_xlfn.IFNA(IF(TABLE[[#This Row],[METRC]]="...","",LEFT(VLOOKUP(TABLE[[#This Row],[METRC]],METRC!A:B,2,FALSE),4)),"")</f>
        <v/>
      </c>
      <c r="K235" s="18" t="str">
        <f>IF(TABLE[[#This Row],[METRC]]="","",IF(TABLE[[#This Row],[METRC]]="...","",IF(TABLE[[#This Row],[bounce strain]]=LEFT(TABLE[[#This Row],[PhenoAbbv]],4),"match","MISMATCH")))</f>
        <v/>
      </c>
      <c r="L235" s="18" t="str">
        <f ca="1">IF(TABLE[[#This Row],[Date]]="","",INDEX(nextcloneround[Clone Round],MATCH(TABLE[[#This Row],[Date]],nextcloneround[today],0)))</f>
        <v/>
      </c>
      <c r="M235" s="18" t="str">
        <f>_xlfn.IFNA(INDEX([2]!MOM[Generation],MATCH(TABLE[[#This Row],[METRC]],[2]!MOM[METRC 2],0)),"")</f>
        <v/>
      </c>
    </row>
    <row r="236" spans="1:13" x14ac:dyDescent="0.25">
      <c r="A236" s="47" t="str">
        <f>MID(TABLE[[#This Row],[LOC]],4,3)</f>
        <v>KL4</v>
      </c>
      <c r="B236" t="s">
        <v>8472</v>
      </c>
      <c r="C236" s="18" t="str">
        <f>_xlfn.IFNA(IF(TABLE[[#This Row],[CODE]]="","",IF(TABLE[[#This Row],[CODE]]="...","",_xlfn.CONCAT("1A4070000000065000",RIGHT(TABLE[[#This Row],[CODE]],6)))),"")</f>
        <v>1A4070000000065000090309</v>
      </c>
      <c r="D236" s="18" t="str">
        <f t="array" ref="D236">_xlfn.IFNA(IF(SUM(COUNTIF(TABLE[[#This Row],[CODE]],{"*.*"})),LEFT(TABLE[[#This Row],[CODE]],7),_xlfn.CONCAT(LEFT(TABLE[[#This Row],[CODE]],4),RIGHT(TABLE[[#This Row],[CODE]],3))),"")</f>
        <v>PLAN008</v>
      </c>
      <c r="E236" s="18" t="str">
        <f>IF(VLOOKUP(TABLE[[#This Row],[LOC]],ScanWorkbook[[Location]:[Clone Barcode]],2,FALSE)="...","",VLOOKUP(TABLE[[#This Row],[LOC]],ScanWorkbook[[Location]:[Clone Barcode]],2,FALSE))</f>
        <v>PLAN008.090309</v>
      </c>
      <c r="F236" s="21">
        <f ca="1">IF(TABLE[[#This Row],[METRC]]="","",TODAY())</f>
        <v>44179</v>
      </c>
      <c r="G236" s="80" t="str">
        <f>_xlfn.IFNA(IF(TABLE[[#This Row],[METRC]]="","",VLOOKUP(TABLE[[#This Row],[LOC]],ScanWorkbook[[Location]:[side]],3,FALSE)),"")</f>
        <v>3. west MINIMOM</v>
      </c>
      <c r="H236" s="18" t="str">
        <f>_xlfn.IFNA(IF(TABLE[[#This Row],[METRC]]="...","",VLOOKUP(TABLE[[#This Row],[METRC]],METRC!A:C,3,FALSE)),"")</f>
        <v>MINIMOM</v>
      </c>
      <c r="I23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36" s="18" t="str">
        <f>_xlfn.IFNA(IF(TABLE[[#This Row],[METRC]]="...","",LEFT(VLOOKUP(TABLE[[#This Row],[METRC]],METRC!A:B,2,FALSE),4)),"")</f>
        <v>PLAN</v>
      </c>
      <c r="K236" s="24" t="str">
        <f>IF(TABLE[[#This Row],[METRC]]="","",IF(TABLE[[#This Row],[METRC]]="...","",IF(TABLE[[#This Row],[bounce strain]]=LEFT(TABLE[[#This Row],[PhenoAbbv]],4),"match","MISMATCH")))</f>
        <v>match</v>
      </c>
      <c r="L236" s="18" t="str">
        <f ca="1">IF(TABLE[[#This Row],[Date]]="","",INDEX(nextcloneround[Clone Round],MATCH(TABLE[[#This Row],[Date]],nextcloneround[today],0)))</f>
        <v>C39</v>
      </c>
      <c r="M236" s="18" t="str">
        <f>_xlfn.IFNA(INDEX([2]!MOM[Generation],MATCH(TABLE[[#This Row],[METRC]],[2]!MOM[METRC 2],0)),"")</f>
        <v>C34</v>
      </c>
    </row>
    <row r="237" spans="1:13" x14ac:dyDescent="0.25">
      <c r="A237" s="47" t="str">
        <f>MID(TABLE[[#This Row],[LOC]],4,3)</f>
        <v>KL4</v>
      </c>
      <c r="B237" t="s">
        <v>8473</v>
      </c>
      <c r="C237" s="18" t="str">
        <f>_xlfn.IFNA(IF(TABLE[[#This Row],[CODE]]="","",IF(TABLE[[#This Row],[CODE]]="...","",_xlfn.CONCAT("1A4070000000065000",RIGHT(TABLE[[#This Row],[CODE]],6)))),"")</f>
        <v>1A4070000000065000088808</v>
      </c>
      <c r="D237" s="18" t="str">
        <f t="array" ref="D237">_xlfn.IFNA(IF(SUM(COUNTIF(TABLE[[#This Row],[CODE]],{"*.*"})),LEFT(TABLE[[#This Row],[CODE]],7),_xlfn.CONCAT(LEFT(TABLE[[#This Row],[CODE]],4),RIGHT(TABLE[[#This Row],[CODE]],3))),"")</f>
        <v>NYFL014</v>
      </c>
      <c r="E237" s="18" t="str">
        <f>IF(VLOOKUP(TABLE[[#This Row],[LOC]],ScanWorkbook[[Location]:[Clone Barcode]],2,FALSE)="...","",VLOOKUP(TABLE[[#This Row],[LOC]],ScanWorkbook[[Location]:[Clone Barcode]],2,FALSE))</f>
        <v>NYFL014.088808</v>
      </c>
      <c r="F237" s="21">
        <f ca="1">IF(TABLE[[#This Row],[METRC]]="","",TODAY())</f>
        <v>44179</v>
      </c>
      <c r="G237" s="80" t="str">
        <f>_xlfn.IFNA(IF(TABLE[[#This Row],[METRC]]="","",VLOOKUP(TABLE[[#This Row],[LOC]],ScanWorkbook[[Location]:[side]],3,FALSE)),"")</f>
        <v>3. west MINIMOM</v>
      </c>
      <c r="H237" s="18" t="str">
        <f>_xlfn.IFNA(IF(TABLE[[#This Row],[METRC]]="...","",VLOOKUP(TABLE[[#This Row],[METRC]],METRC!A:C,3,FALSE)),"")</f>
        <v>MINIMOM</v>
      </c>
      <c r="I23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37" s="18" t="str">
        <f>_xlfn.IFNA(IF(TABLE[[#This Row],[METRC]]="...","",LEFT(VLOOKUP(TABLE[[#This Row],[METRC]],METRC!A:B,2,FALSE),4)),"")</f>
        <v>NYFL</v>
      </c>
      <c r="K237" s="24" t="str">
        <f>IF(TABLE[[#This Row],[METRC]]="","",IF(TABLE[[#This Row],[METRC]]="...","",IF(TABLE[[#This Row],[bounce strain]]=LEFT(TABLE[[#This Row],[PhenoAbbv]],4),"match","MISMATCH")))</f>
        <v>match</v>
      </c>
      <c r="L237" s="18" t="str">
        <f ca="1">IF(TABLE[[#This Row],[Date]]="","",INDEX(nextcloneround[Clone Round],MATCH(TABLE[[#This Row],[Date]],nextcloneround[today],0)))</f>
        <v>C39</v>
      </c>
      <c r="M237" s="18" t="str">
        <f>_xlfn.IFNA(INDEX([2]!MOM[Generation],MATCH(TABLE[[#This Row],[METRC]],[2]!MOM[METRC 2],0)),"")</f>
        <v>C33</v>
      </c>
    </row>
    <row r="238" spans="1:13" x14ac:dyDescent="0.25">
      <c r="A238" s="47" t="str">
        <f>MID(TABLE[[#This Row],[LOC]],4,3)</f>
        <v>KL4</v>
      </c>
      <c r="B238" t="s">
        <v>8474</v>
      </c>
      <c r="C238" s="18" t="str">
        <f>_xlfn.IFNA(IF(TABLE[[#This Row],[CODE]]="","",IF(TABLE[[#This Row],[CODE]]="...","",_xlfn.CONCAT("1A4070000000065000",RIGHT(TABLE[[#This Row],[CODE]],6)))),"")</f>
        <v>1A4070000000065000092343</v>
      </c>
      <c r="D238" s="18" t="str">
        <f t="array" ref="D238">_xlfn.IFNA(IF(SUM(COUNTIF(TABLE[[#This Row],[CODE]],{"*.*"})),LEFT(TABLE[[#This Row],[CODE]],7),_xlfn.CONCAT(LEFT(TABLE[[#This Row],[CODE]],4),RIGHT(TABLE[[#This Row],[CODE]],3))),"")</f>
        <v>KOKO011</v>
      </c>
      <c r="E238" s="18" t="str">
        <f>IF(VLOOKUP(TABLE[[#This Row],[LOC]],ScanWorkbook[[Location]:[Clone Barcode]],2,FALSE)="...","",VLOOKUP(TABLE[[#This Row],[LOC]],ScanWorkbook[[Location]:[Clone Barcode]],2,FALSE))</f>
        <v>KOKO011.092343</v>
      </c>
      <c r="F238" s="21">
        <f ca="1">IF(TABLE[[#This Row],[METRC]]="","",TODAY())</f>
        <v>44179</v>
      </c>
      <c r="G238" s="80" t="str">
        <f>_xlfn.IFNA(IF(TABLE[[#This Row],[METRC]]="","",VLOOKUP(TABLE[[#This Row],[LOC]],ScanWorkbook[[Location]:[side]],3,FALSE)),"")</f>
        <v>3. west MINIMOM</v>
      </c>
      <c r="H238" s="18" t="str">
        <f>_xlfn.IFNA(IF(TABLE[[#This Row],[METRC]]="...","",VLOOKUP(TABLE[[#This Row],[METRC]],METRC!A:C,3,FALSE)),"")</f>
        <v>MINIMOM</v>
      </c>
      <c r="I23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38" s="18" t="str">
        <f>_xlfn.IFNA(IF(TABLE[[#This Row],[METRC]]="...","",LEFT(VLOOKUP(TABLE[[#This Row],[METRC]],METRC!A:B,2,FALSE),4)),"")</f>
        <v>KOKO</v>
      </c>
      <c r="K238" s="24" t="str">
        <f>IF(TABLE[[#This Row],[METRC]]="","",IF(TABLE[[#This Row],[METRC]]="...","",IF(TABLE[[#This Row],[bounce strain]]=LEFT(TABLE[[#This Row],[PhenoAbbv]],4),"match","MISMATCH")))</f>
        <v>match</v>
      </c>
      <c r="L238" s="18" t="str">
        <f ca="1">IF(TABLE[[#This Row],[Date]]="","",INDEX(nextcloneround[Clone Round],MATCH(TABLE[[#This Row],[Date]],nextcloneround[today],0)))</f>
        <v>C39</v>
      </c>
      <c r="M238" s="18" t="str">
        <f>_xlfn.IFNA(INDEX([2]!MOM[Generation],MATCH(TABLE[[#This Row],[METRC]],[2]!MOM[METRC 2],0)),"")</f>
        <v>C34</v>
      </c>
    </row>
    <row r="239" spans="1:13" x14ac:dyDescent="0.25">
      <c r="A239" s="47" t="str">
        <f>MID(TABLE[[#This Row],[LOC]],4,3)</f>
        <v>KL4</v>
      </c>
      <c r="B239" t="s">
        <v>8475</v>
      </c>
      <c r="C239" s="18" t="str">
        <f>_xlfn.IFNA(IF(TABLE[[#This Row],[CODE]]="","",IF(TABLE[[#This Row],[CODE]]="...","",_xlfn.CONCAT("1A4070000000065000",RIGHT(TABLE[[#This Row],[CODE]],6)))),"")</f>
        <v>1A4070000000065000093811</v>
      </c>
      <c r="D239" s="18" t="str">
        <f t="array" ref="D239">_xlfn.IFNA(IF(SUM(COUNTIF(TABLE[[#This Row],[CODE]],{"*.*"})),LEFT(TABLE[[#This Row],[CODE]],7),_xlfn.CONCAT(LEFT(TABLE[[#This Row],[CODE]],4),RIGHT(TABLE[[#This Row],[CODE]],3))),"")</f>
        <v>OROB054</v>
      </c>
      <c r="E239" s="18" t="str">
        <f>IF(VLOOKUP(TABLE[[#This Row],[LOC]],ScanWorkbook[[Location]:[Clone Barcode]],2,FALSE)="...","",VLOOKUP(TABLE[[#This Row],[LOC]],ScanWorkbook[[Location]:[Clone Barcode]],2,FALSE))</f>
        <v>OROB054.093811</v>
      </c>
      <c r="F239" s="21">
        <f ca="1">IF(TABLE[[#This Row],[METRC]]="","",TODAY())</f>
        <v>44179</v>
      </c>
      <c r="G239" s="80" t="str">
        <f>_xlfn.IFNA(IF(TABLE[[#This Row],[METRC]]="","",VLOOKUP(TABLE[[#This Row],[LOC]],ScanWorkbook[[Location]:[side]],3,FALSE)),"")</f>
        <v>3. west MINIMOM</v>
      </c>
      <c r="H239" s="18" t="str">
        <f>_xlfn.IFNA(IF(TABLE[[#This Row],[METRC]]="...","",VLOOKUP(TABLE[[#This Row],[METRC]],METRC!A:C,3,FALSE)),"")</f>
        <v>MINIMOM</v>
      </c>
      <c r="I23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39" s="18" t="str">
        <f>_xlfn.IFNA(IF(TABLE[[#This Row],[METRC]]="...","",LEFT(VLOOKUP(TABLE[[#This Row],[METRC]],METRC!A:B,2,FALSE),4)),"")</f>
        <v>OROB</v>
      </c>
      <c r="K239" s="24" t="str">
        <f>IF(TABLE[[#This Row],[METRC]]="","",IF(TABLE[[#This Row],[METRC]]="...","",IF(TABLE[[#This Row],[bounce strain]]=LEFT(TABLE[[#This Row],[PhenoAbbv]],4),"match","MISMATCH")))</f>
        <v>match</v>
      </c>
      <c r="L239" s="18" t="str">
        <f ca="1">IF(TABLE[[#This Row],[Date]]="","",INDEX(nextcloneround[Clone Round],MATCH(TABLE[[#This Row],[Date]],nextcloneround[today],0)))</f>
        <v>C39</v>
      </c>
      <c r="M239" s="18" t="str">
        <f>_xlfn.IFNA(INDEX([2]!MOM[Generation],MATCH(TABLE[[#This Row],[METRC]],[2]!MOM[METRC 2],0)),"")</f>
        <v>C35</v>
      </c>
    </row>
    <row r="240" spans="1:13" x14ac:dyDescent="0.25">
      <c r="A240" s="47" t="str">
        <f>MID(TABLE[[#This Row],[LOC]],4,3)</f>
        <v>KL4</v>
      </c>
      <c r="B240" t="s">
        <v>8476</v>
      </c>
      <c r="C240" s="18" t="str">
        <f>_xlfn.IFNA(IF(TABLE[[#This Row],[CODE]]="","",IF(TABLE[[#This Row],[CODE]]="...","",_xlfn.CONCAT("1A4070000000065000",RIGHT(TABLE[[#This Row],[CODE]],6)))),"")</f>
        <v>1A4070000000065000090310</v>
      </c>
      <c r="D240" s="18" t="str">
        <f t="array" ref="D240">_xlfn.IFNA(IF(SUM(COUNTIF(TABLE[[#This Row],[CODE]],{"*.*"})),LEFT(TABLE[[#This Row],[CODE]],7),_xlfn.CONCAT(LEFT(TABLE[[#This Row],[CODE]],4),RIGHT(TABLE[[#This Row],[CODE]],3))),"")</f>
        <v>PLAN008</v>
      </c>
      <c r="E240" s="18" t="str">
        <f>IF(VLOOKUP(TABLE[[#This Row],[LOC]],ScanWorkbook[[Location]:[Clone Barcode]],2,FALSE)="...","",VLOOKUP(TABLE[[#This Row],[LOC]],ScanWorkbook[[Location]:[Clone Barcode]],2,FALSE))</f>
        <v>PLAN008.090310</v>
      </c>
      <c r="F240" s="21">
        <f ca="1">IF(TABLE[[#This Row],[METRC]]="","",TODAY())</f>
        <v>44179</v>
      </c>
      <c r="G240" s="80" t="str">
        <f>_xlfn.IFNA(IF(TABLE[[#This Row],[METRC]]="","",VLOOKUP(TABLE[[#This Row],[LOC]],ScanWorkbook[[Location]:[side]],3,FALSE)),"")</f>
        <v>3. west MINIMOM</v>
      </c>
      <c r="H240" s="18" t="str">
        <f>_xlfn.IFNA(IF(TABLE[[#This Row],[METRC]]="...","",VLOOKUP(TABLE[[#This Row],[METRC]],METRC!A:C,3,FALSE)),"")</f>
        <v>MINIMOM</v>
      </c>
      <c r="I24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40" s="18" t="str">
        <f>_xlfn.IFNA(IF(TABLE[[#This Row],[METRC]]="...","",LEFT(VLOOKUP(TABLE[[#This Row],[METRC]],METRC!A:B,2,FALSE),4)),"")</f>
        <v>PLAN</v>
      </c>
      <c r="K240" s="24" t="str">
        <f>IF(TABLE[[#This Row],[METRC]]="","",IF(TABLE[[#This Row],[METRC]]="...","",IF(TABLE[[#This Row],[bounce strain]]=LEFT(TABLE[[#This Row],[PhenoAbbv]],4),"match","MISMATCH")))</f>
        <v>match</v>
      </c>
      <c r="L240" s="18" t="str">
        <f ca="1">IF(TABLE[[#This Row],[Date]]="","",INDEX(nextcloneround[Clone Round],MATCH(TABLE[[#This Row],[Date]],nextcloneround[today],0)))</f>
        <v>C39</v>
      </c>
      <c r="M240" s="18" t="str">
        <f>_xlfn.IFNA(INDEX([2]!MOM[Generation],MATCH(TABLE[[#This Row],[METRC]],[2]!MOM[METRC 2],0)),"")</f>
        <v>C34</v>
      </c>
    </row>
    <row r="241" spans="1:13" x14ac:dyDescent="0.25">
      <c r="A241" s="47" t="str">
        <f>MID(TABLE[[#This Row],[LOC]],4,3)</f>
        <v>KL4</v>
      </c>
      <c r="B241" t="s">
        <v>8477</v>
      </c>
      <c r="C241" s="18" t="str">
        <f>_xlfn.IFNA(IF(TABLE[[#This Row],[CODE]]="","",IF(TABLE[[#This Row],[CODE]]="...","",_xlfn.CONCAT("1A4070000000065000",RIGHT(TABLE[[#This Row],[CODE]],6)))),"")</f>
        <v>1A4070000000065000091478</v>
      </c>
      <c r="D241" s="18" t="str">
        <f t="array" ref="D241">_xlfn.IFNA(IF(SUM(COUNTIF(TABLE[[#This Row],[CODE]],{"*.*"})),LEFT(TABLE[[#This Row],[CODE]],7),_xlfn.CONCAT(LEFT(TABLE[[#This Row],[CODE]],4),RIGHT(TABLE[[#This Row],[CODE]],3))),"")</f>
        <v>LDOS040</v>
      </c>
      <c r="E241" s="18" t="str">
        <f>IF(VLOOKUP(TABLE[[#This Row],[LOC]],ScanWorkbook[[Location]:[Clone Barcode]],2,FALSE)="...","",VLOOKUP(TABLE[[#This Row],[LOC]],ScanWorkbook[[Location]:[Clone Barcode]],2,FALSE))</f>
        <v>LDOS040.091478</v>
      </c>
      <c r="F241" s="21">
        <f ca="1">IF(TABLE[[#This Row],[METRC]]="","",TODAY())</f>
        <v>44179</v>
      </c>
      <c r="G241" s="80" t="str">
        <f>_xlfn.IFNA(IF(TABLE[[#This Row],[METRC]]="","",VLOOKUP(TABLE[[#This Row],[LOC]],ScanWorkbook[[Location]:[side]],3,FALSE)),"")</f>
        <v>3. west MINIMOM</v>
      </c>
      <c r="H241" s="18" t="str">
        <f>_xlfn.IFNA(IF(TABLE[[#This Row],[METRC]]="...","",VLOOKUP(TABLE[[#This Row],[METRC]],METRC!A:C,3,FALSE)),"")</f>
        <v>MINIMOM</v>
      </c>
      <c r="I24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41" s="18" t="str">
        <f>_xlfn.IFNA(IF(TABLE[[#This Row],[METRC]]="...","",LEFT(VLOOKUP(TABLE[[#This Row],[METRC]],METRC!A:B,2,FALSE),4)),"")</f>
        <v>LDOS</v>
      </c>
      <c r="K241" s="24" t="str">
        <f>IF(TABLE[[#This Row],[METRC]]="","",IF(TABLE[[#This Row],[METRC]]="...","",IF(TABLE[[#This Row],[bounce strain]]=LEFT(TABLE[[#This Row],[PhenoAbbv]],4),"match","MISMATCH")))</f>
        <v>match</v>
      </c>
      <c r="L241" s="18" t="str">
        <f ca="1">IF(TABLE[[#This Row],[Date]]="","",INDEX(nextcloneround[Clone Round],MATCH(TABLE[[#This Row],[Date]],nextcloneround[today],0)))</f>
        <v>C39</v>
      </c>
      <c r="M241" s="18" t="str">
        <f>_xlfn.IFNA(INDEX([2]!MOM[Generation],MATCH(TABLE[[#This Row],[METRC]],[2]!MOM[METRC 2],0)),"")</f>
        <v>C34</v>
      </c>
    </row>
    <row r="242" spans="1:13" x14ac:dyDescent="0.25">
      <c r="A242" s="47" t="str">
        <f>MID(TABLE[[#This Row],[LOC]],4,3)</f>
        <v>KL4</v>
      </c>
      <c r="B242" t="s">
        <v>8478</v>
      </c>
      <c r="C242" s="18" t="str">
        <f>_xlfn.IFNA(IF(TABLE[[#This Row],[CODE]]="","",IF(TABLE[[#This Row],[CODE]]="...","",_xlfn.CONCAT("1A4070000000065000",RIGHT(TABLE[[#This Row],[CODE]],6)))),"")</f>
        <v>1A4070000000065000087122</v>
      </c>
      <c r="D242" s="18" t="str">
        <f t="array" ref="D242">_xlfn.IFNA(IF(SUM(COUNTIF(TABLE[[#This Row],[CODE]],{"*.*"})),LEFT(TABLE[[#This Row],[CODE]],7),_xlfn.CONCAT(LEFT(TABLE[[#This Row],[CODE]],4),RIGHT(TABLE[[#This Row],[CODE]],3))),"")</f>
        <v>PINE001</v>
      </c>
      <c r="E242" s="18" t="str">
        <f>IF(VLOOKUP(TABLE[[#This Row],[LOC]],ScanWorkbook[[Location]:[Clone Barcode]],2,FALSE)="...","",VLOOKUP(TABLE[[#This Row],[LOC]],ScanWorkbook[[Location]:[Clone Barcode]],2,FALSE))</f>
        <v>PINE001.087122</v>
      </c>
      <c r="F242" s="21">
        <f ca="1">IF(TABLE[[#This Row],[METRC]]="","",TODAY())</f>
        <v>44179</v>
      </c>
      <c r="G242" s="80" t="str">
        <f>_xlfn.IFNA(IF(TABLE[[#This Row],[METRC]]="","",VLOOKUP(TABLE[[#This Row],[LOC]],ScanWorkbook[[Location]:[side]],3,FALSE)),"")</f>
        <v>3. west MINIMOM</v>
      </c>
      <c r="H242" s="18" t="str">
        <f>_xlfn.IFNA(IF(TABLE[[#This Row],[METRC]]="...","",VLOOKUP(TABLE[[#This Row],[METRC]],METRC!A:C,3,FALSE)),"")</f>
        <v>MINIMOM</v>
      </c>
      <c r="I24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42" s="18" t="str">
        <f>_xlfn.IFNA(IF(TABLE[[#This Row],[METRC]]="...","",LEFT(VLOOKUP(TABLE[[#This Row],[METRC]],METRC!A:B,2,FALSE),4)),"")</f>
        <v>PINE</v>
      </c>
      <c r="K242" s="24" t="str">
        <f>IF(TABLE[[#This Row],[METRC]]="","",IF(TABLE[[#This Row],[METRC]]="...","",IF(TABLE[[#This Row],[bounce strain]]=LEFT(TABLE[[#This Row],[PhenoAbbv]],4),"match","MISMATCH")))</f>
        <v>match</v>
      </c>
      <c r="L242" s="18" t="str">
        <f ca="1">IF(TABLE[[#This Row],[Date]]="","",INDEX(nextcloneround[Clone Round],MATCH(TABLE[[#This Row],[Date]],nextcloneround[today],0)))</f>
        <v>C39</v>
      </c>
      <c r="M242" s="18" t="str">
        <f>_xlfn.IFNA(INDEX([2]!MOM[Generation],MATCH(TABLE[[#This Row],[METRC]],[2]!MOM[METRC 2],0)),"")</f>
        <v>C32</v>
      </c>
    </row>
    <row r="243" spans="1:13" x14ac:dyDescent="0.25">
      <c r="A243" s="47" t="str">
        <f>MID(TABLE[[#This Row],[LOC]],4,3)</f>
        <v>KL4</v>
      </c>
      <c r="B243" t="s">
        <v>8479</v>
      </c>
      <c r="C243" s="18" t="str">
        <f>_xlfn.IFNA(IF(TABLE[[#This Row],[CODE]]="","",IF(TABLE[[#This Row],[CODE]]="...","",_xlfn.CONCAT("1A4070000000065000",RIGHT(TABLE[[#This Row],[CODE]],6)))),"")</f>
        <v/>
      </c>
      <c r="D243" s="18" t="str">
        <f t="array" ref="D243">_xlfn.IFNA(IF(SUM(COUNTIF(TABLE[[#This Row],[CODE]],{"*.*"})),LEFT(TABLE[[#This Row],[CODE]],7),_xlfn.CONCAT(LEFT(TABLE[[#This Row],[CODE]],4),RIGHT(TABLE[[#This Row],[CODE]],3))),"")</f>
        <v/>
      </c>
      <c r="E243" s="18" t="str">
        <f>IF(VLOOKUP(TABLE[[#This Row],[LOC]],ScanWorkbook[[Location]:[Clone Barcode]],2,FALSE)="...","",VLOOKUP(TABLE[[#This Row],[LOC]],ScanWorkbook[[Location]:[Clone Barcode]],2,FALSE))</f>
        <v/>
      </c>
      <c r="F243" s="21" t="str">
        <f ca="1">IF(TABLE[[#This Row],[METRC]]="","",TODAY())</f>
        <v/>
      </c>
      <c r="G243" s="80" t="str">
        <f>_xlfn.IFNA(IF(TABLE[[#This Row],[METRC]]="","",VLOOKUP(TABLE[[#This Row],[LOC]],ScanWorkbook[[Location]:[side]],3,FALSE)),"")</f>
        <v/>
      </c>
      <c r="H243" s="18" t="str">
        <f>_xlfn.IFNA(IF(TABLE[[#This Row],[METRC]]="...","",VLOOKUP(TABLE[[#This Row],[METRC]],METRC!A:C,3,FALSE)),"")</f>
        <v/>
      </c>
      <c r="I24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43" s="18" t="str">
        <f>_xlfn.IFNA(IF(TABLE[[#This Row],[METRC]]="...","",LEFT(VLOOKUP(TABLE[[#This Row],[METRC]],METRC!A:B,2,FALSE),4)),"")</f>
        <v/>
      </c>
      <c r="K243" s="24" t="str">
        <f>IF(TABLE[[#This Row],[METRC]]="","",IF(TABLE[[#This Row],[METRC]]="...","",IF(TABLE[[#This Row],[bounce strain]]=LEFT(TABLE[[#This Row],[PhenoAbbv]],4),"match","MISMATCH")))</f>
        <v/>
      </c>
      <c r="L243" s="18" t="str">
        <f ca="1">IF(TABLE[[#This Row],[Date]]="","",INDEX(nextcloneround[Clone Round],MATCH(TABLE[[#This Row],[Date]],nextcloneround[today],0)))</f>
        <v/>
      </c>
      <c r="M243" s="18" t="str">
        <f>_xlfn.IFNA(INDEX([2]!MOM[Generation],MATCH(TABLE[[#This Row],[METRC]],[2]!MOM[METRC 2],0)),"")</f>
        <v/>
      </c>
    </row>
    <row r="244" spans="1:13" x14ac:dyDescent="0.25">
      <c r="A244" s="47" t="str">
        <f>MID(TABLE[[#This Row],[LOC]],4,3)</f>
        <v>KL4</v>
      </c>
      <c r="B244" t="s">
        <v>8480</v>
      </c>
      <c r="C244" s="18" t="str">
        <f>_xlfn.IFNA(IF(TABLE[[#This Row],[CODE]]="","",IF(TABLE[[#This Row],[CODE]]="...","",_xlfn.CONCAT("1A4070000000065000",RIGHT(TABLE[[#This Row],[CODE]],6)))),"")</f>
        <v/>
      </c>
      <c r="D244" s="18" t="str">
        <f t="array" ref="D244">_xlfn.IFNA(IF(SUM(COUNTIF(TABLE[[#This Row],[CODE]],{"*.*"})),LEFT(TABLE[[#This Row],[CODE]],7),_xlfn.CONCAT(LEFT(TABLE[[#This Row],[CODE]],4),RIGHT(TABLE[[#This Row],[CODE]],3))),"")</f>
        <v/>
      </c>
      <c r="E244" s="18" t="str">
        <f>IF(VLOOKUP(TABLE[[#This Row],[LOC]],ScanWorkbook[[Location]:[Clone Barcode]],2,FALSE)="...","",VLOOKUP(TABLE[[#This Row],[LOC]],ScanWorkbook[[Location]:[Clone Barcode]],2,FALSE))</f>
        <v/>
      </c>
      <c r="F244" s="21" t="str">
        <f ca="1">IF(TABLE[[#This Row],[METRC]]="","",TODAY())</f>
        <v/>
      </c>
      <c r="G244" s="80" t="str">
        <f>_xlfn.IFNA(IF(TABLE[[#This Row],[METRC]]="","",VLOOKUP(TABLE[[#This Row],[LOC]],ScanWorkbook[[Location]:[side]],3,FALSE)),"")</f>
        <v/>
      </c>
      <c r="H244" s="18" t="str">
        <f>_xlfn.IFNA(IF(TABLE[[#This Row],[METRC]]="...","",VLOOKUP(TABLE[[#This Row],[METRC]],METRC!A:C,3,FALSE)),"")</f>
        <v/>
      </c>
      <c r="I24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44" s="18" t="str">
        <f>_xlfn.IFNA(IF(TABLE[[#This Row],[METRC]]="...","",LEFT(VLOOKUP(TABLE[[#This Row],[METRC]],METRC!A:B,2,FALSE),4)),"")</f>
        <v/>
      </c>
      <c r="K244" s="24" t="str">
        <f>IF(TABLE[[#This Row],[METRC]]="","",IF(TABLE[[#This Row],[METRC]]="...","",IF(TABLE[[#This Row],[bounce strain]]=LEFT(TABLE[[#This Row],[PhenoAbbv]],4),"match","MISMATCH")))</f>
        <v/>
      </c>
      <c r="L244" s="18" t="str">
        <f ca="1">IF(TABLE[[#This Row],[Date]]="","",INDEX(nextcloneround[Clone Round],MATCH(TABLE[[#This Row],[Date]],nextcloneround[today],0)))</f>
        <v/>
      </c>
      <c r="M244" s="18" t="str">
        <f>_xlfn.IFNA(INDEX([2]!MOM[Generation],MATCH(TABLE[[#This Row],[METRC]],[2]!MOM[METRC 2],0)),"")</f>
        <v/>
      </c>
    </row>
    <row r="245" spans="1:13" x14ac:dyDescent="0.25">
      <c r="A245" s="47" t="str">
        <f>MID(TABLE[[#This Row],[LOC]],4,3)</f>
        <v>KL4</v>
      </c>
      <c r="B245" t="s">
        <v>8481</v>
      </c>
      <c r="C245" s="18" t="str">
        <f>_xlfn.IFNA(IF(TABLE[[#This Row],[CODE]]="","",IF(TABLE[[#This Row],[CODE]]="...","",_xlfn.CONCAT("1A4070000000065000",RIGHT(TABLE[[#This Row],[CODE]],6)))),"")</f>
        <v/>
      </c>
      <c r="D245" s="18" t="str">
        <f t="array" ref="D245">_xlfn.IFNA(IF(SUM(COUNTIF(TABLE[[#This Row],[CODE]],{"*.*"})),LEFT(TABLE[[#This Row],[CODE]],7),_xlfn.CONCAT(LEFT(TABLE[[#This Row],[CODE]],4),RIGHT(TABLE[[#This Row],[CODE]],3))),"")</f>
        <v/>
      </c>
      <c r="E245" s="18" t="str">
        <f>IF(VLOOKUP(TABLE[[#This Row],[LOC]],ScanWorkbook[[Location]:[Clone Barcode]],2,FALSE)="...","",VLOOKUP(TABLE[[#This Row],[LOC]],ScanWorkbook[[Location]:[Clone Barcode]],2,FALSE))</f>
        <v/>
      </c>
      <c r="F245" s="21" t="str">
        <f ca="1">IF(TABLE[[#This Row],[METRC]]="","",TODAY())</f>
        <v/>
      </c>
      <c r="G245" s="80" t="str">
        <f>_xlfn.IFNA(IF(TABLE[[#This Row],[METRC]]="","",VLOOKUP(TABLE[[#This Row],[LOC]],ScanWorkbook[[Location]:[side]],3,FALSE)),"")</f>
        <v/>
      </c>
      <c r="H245" s="18" t="str">
        <f>_xlfn.IFNA(IF(TABLE[[#This Row],[METRC]]="...","",VLOOKUP(TABLE[[#This Row],[METRC]],METRC!A:C,3,FALSE)),"")</f>
        <v/>
      </c>
      <c r="I24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45" s="18" t="str">
        <f>_xlfn.IFNA(IF(TABLE[[#This Row],[METRC]]="...","",LEFT(VLOOKUP(TABLE[[#This Row],[METRC]],METRC!A:B,2,FALSE),4)),"")</f>
        <v/>
      </c>
      <c r="K245" s="24" t="str">
        <f>IF(TABLE[[#This Row],[METRC]]="","",IF(TABLE[[#This Row],[METRC]]="...","",IF(TABLE[[#This Row],[bounce strain]]=LEFT(TABLE[[#This Row],[PhenoAbbv]],4),"match","MISMATCH")))</f>
        <v/>
      </c>
      <c r="L245" s="18" t="str">
        <f ca="1">IF(TABLE[[#This Row],[Date]]="","",INDEX(nextcloneround[Clone Round],MATCH(TABLE[[#This Row],[Date]],nextcloneround[today],0)))</f>
        <v/>
      </c>
      <c r="M245" s="18" t="str">
        <f>_xlfn.IFNA(INDEX([2]!MOM[Generation],MATCH(TABLE[[#This Row],[METRC]],[2]!MOM[METRC 2],0)),"")</f>
        <v/>
      </c>
    </row>
    <row r="246" spans="1:13" x14ac:dyDescent="0.25">
      <c r="A246" s="47" t="str">
        <f>MID(TABLE[[#This Row],[LOC]],4,3)</f>
        <v>KL4</v>
      </c>
      <c r="B246" t="s">
        <v>8662</v>
      </c>
      <c r="C246" s="18" t="str">
        <f>_xlfn.IFNA(IF(TABLE[[#This Row],[CODE]]="","",IF(TABLE[[#This Row],[CODE]]="...","",_xlfn.CONCAT("1A4070000000065000",RIGHT(TABLE[[#This Row],[CODE]],6)))),"")</f>
        <v/>
      </c>
      <c r="D246" s="18" t="str">
        <f t="array" ref="D246">_xlfn.IFNA(IF(SUM(COUNTIF(TABLE[[#This Row],[CODE]],{"*.*"})),LEFT(TABLE[[#This Row],[CODE]],7),_xlfn.CONCAT(LEFT(TABLE[[#This Row],[CODE]],4),RIGHT(TABLE[[#This Row],[CODE]],3))),"")</f>
        <v/>
      </c>
      <c r="E246" s="18" t="str">
        <f>IF(VLOOKUP(TABLE[[#This Row],[LOC]],ScanWorkbook[[Location]:[Clone Barcode]],2,FALSE)="...","",VLOOKUP(TABLE[[#This Row],[LOC]],ScanWorkbook[[Location]:[Clone Barcode]],2,FALSE))</f>
        <v/>
      </c>
      <c r="F246" s="21" t="str">
        <f ca="1">IF(TABLE[[#This Row],[METRC]]="","",TODAY())</f>
        <v/>
      </c>
      <c r="G246" s="80" t="str">
        <f>_xlfn.IFNA(IF(TABLE[[#This Row],[METRC]]="","",VLOOKUP(TABLE[[#This Row],[LOC]],ScanWorkbook[[Location]:[side]],3,FALSE)),"")</f>
        <v/>
      </c>
      <c r="H246" s="18" t="str">
        <f>_xlfn.IFNA(IF(TABLE[[#This Row],[METRC]]="...","",VLOOKUP(TABLE[[#This Row],[METRC]],METRC!A:C,3,FALSE)),"")</f>
        <v/>
      </c>
      <c r="I24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46" s="18" t="str">
        <f>_xlfn.IFNA(IF(TABLE[[#This Row],[METRC]]="...","",LEFT(VLOOKUP(TABLE[[#This Row],[METRC]],METRC!A:B,2,FALSE),4)),"")</f>
        <v/>
      </c>
      <c r="K246" s="18" t="str">
        <f>IF(TABLE[[#This Row],[METRC]]="","",IF(TABLE[[#This Row],[METRC]]="...","",IF(TABLE[[#This Row],[bounce strain]]=LEFT(TABLE[[#This Row],[PhenoAbbv]],4),"match","MISMATCH")))</f>
        <v/>
      </c>
      <c r="L246" s="18" t="str">
        <f ca="1">IF(TABLE[[#This Row],[Date]]="","",INDEX(nextcloneround[Clone Round],MATCH(TABLE[[#This Row],[Date]],nextcloneround[today],0)))</f>
        <v/>
      </c>
      <c r="M246" s="18" t="str">
        <f>_xlfn.IFNA(INDEX([2]!MOM[Generation],MATCH(TABLE[[#This Row],[METRC]],[2]!MOM[METRC 2],0)),"")</f>
        <v/>
      </c>
    </row>
    <row r="247" spans="1:13" x14ac:dyDescent="0.25">
      <c r="A247" s="47" t="str">
        <f>MID(TABLE[[#This Row],[LOC]],4,3)</f>
        <v>KL4</v>
      </c>
      <c r="B247" t="s">
        <v>8663</v>
      </c>
      <c r="C247" s="18" t="str">
        <f>_xlfn.IFNA(IF(TABLE[[#This Row],[CODE]]="","",IF(TABLE[[#This Row],[CODE]]="...","",_xlfn.CONCAT("1A4070000000065000",RIGHT(TABLE[[#This Row],[CODE]],6)))),"")</f>
        <v/>
      </c>
      <c r="D247" s="18" t="str">
        <f t="array" ref="D247">_xlfn.IFNA(IF(SUM(COUNTIF(TABLE[[#This Row],[CODE]],{"*.*"})),LEFT(TABLE[[#This Row],[CODE]],7),_xlfn.CONCAT(LEFT(TABLE[[#This Row],[CODE]],4),RIGHT(TABLE[[#This Row],[CODE]],3))),"")</f>
        <v/>
      </c>
      <c r="E247" s="18" t="str">
        <f>IF(VLOOKUP(TABLE[[#This Row],[LOC]],ScanWorkbook[[Location]:[Clone Barcode]],2,FALSE)="...","",VLOOKUP(TABLE[[#This Row],[LOC]],ScanWorkbook[[Location]:[Clone Barcode]],2,FALSE))</f>
        <v/>
      </c>
      <c r="F247" s="21" t="str">
        <f ca="1">IF(TABLE[[#This Row],[METRC]]="","",TODAY())</f>
        <v/>
      </c>
      <c r="G247" s="80" t="str">
        <f>_xlfn.IFNA(IF(TABLE[[#This Row],[METRC]]="","",VLOOKUP(TABLE[[#This Row],[LOC]],ScanWorkbook[[Location]:[side]],3,FALSE)),"")</f>
        <v/>
      </c>
      <c r="H247" s="18" t="str">
        <f>_xlfn.IFNA(IF(TABLE[[#This Row],[METRC]]="...","",VLOOKUP(TABLE[[#This Row],[METRC]],METRC!A:C,3,FALSE)),"")</f>
        <v/>
      </c>
      <c r="I24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47" s="18" t="str">
        <f>_xlfn.IFNA(IF(TABLE[[#This Row],[METRC]]="...","",LEFT(VLOOKUP(TABLE[[#This Row],[METRC]],METRC!A:B,2,FALSE),4)),"")</f>
        <v/>
      </c>
      <c r="K247" s="18" t="str">
        <f>IF(TABLE[[#This Row],[METRC]]="","",IF(TABLE[[#This Row],[METRC]]="...","",IF(TABLE[[#This Row],[bounce strain]]=LEFT(TABLE[[#This Row],[PhenoAbbv]],4),"match","MISMATCH")))</f>
        <v/>
      </c>
      <c r="L247" s="18" t="str">
        <f ca="1">IF(TABLE[[#This Row],[Date]]="","",INDEX(nextcloneround[Clone Round],MATCH(TABLE[[#This Row],[Date]],nextcloneround[today],0)))</f>
        <v/>
      </c>
      <c r="M247" s="18" t="str">
        <f>_xlfn.IFNA(INDEX([2]!MOM[Generation],MATCH(TABLE[[#This Row],[METRC]],[2]!MOM[METRC 2],0)),"")</f>
        <v/>
      </c>
    </row>
    <row r="248" spans="1:13" x14ac:dyDescent="0.25">
      <c r="A248" s="47" t="str">
        <f>MID(TABLE[[#This Row],[LOC]],4,3)</f>
        <v>KL4</v>
      </c>
      <c r="B248" t="s">
        <v>8664</v>
      </c>
      <c r="C248" s="18" t="str">
        <f>_xlfn.IFNA(IF(TABLE[[#This Row],[CODE]]="","",IF(TABLE[[#This Row],[CODE]]="...","",_xlfn.CONCAT("1A4070000000065000",RIGHT(TABLE[[#This Row],[CODE]],6)))),"")</f>
        <v/>
      </c>
      <c r="D248" s="18" t="str">
        <f t="array" ref="D248">_xlfn.IFNA(IF(SUM(COUNTIF(TABLE[[#This Row],[CODE]],{"*.*"})),LEFT(TABLE[[#This Row],[CODE]],7),_xlfn.CONCAT(LEFT(TABLE[[#This Row],[CODE]],4),RIGHT(TABLE[[#This Row],[CODE]],3))),"")</f>
        <v/>
      </c>
      <c r="E248" s="18" t="str">
        <f>IF(VLOOKUP(TABLE[[#This Row],[LOC]],ScanWorkbook[[Location]:[Clone Barcode]],2,FALSE)="...","",VLOOKUP(TABLE[[#This Row],[LOC]],ScanWorkbook[[Location]:[Clone Barcode]],2,FALSE))</f>
        <v/>
      </c>
      <c r="F248" s="21" t="str">
        <f ca="1">IF(TABLE[[#This Row],[METRC]]="","",TODAY())</f>
        <v/>
      </c>
      <c r="G248" s="80" t="str">
        <f>_xlfn.IFNA(IF(TABLE[[#This Row],[METRC]]="","",VLOOKUP(TABLE[[#This Row],[LOC]],ScanWorkbook[[Location]:[side]],3,FALSE)),"")</f>
        <v/>
      </c>
      <c r="H248" s="18" t="str">
        <f>_xlfn.IFNA(IF(TABLE[[#This Row],[METRC]]="...","",VLOOKUP(TABLE[[#This Row],[METRC]],METRC!A:C,3,FALSE)),"")</f>
        <v/>
      </c>
      <c r="I24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48" s="18" t="str">
        <f>_xlfn.IFNA(IF(TABLE[[#This Row],[METRC]]="...","",LEFT(VLOOKUP(TABLE[[#This Row],[METRC]],METRC!A:B,2,FALSE),4)),"")</f>
        <v/>
      </c>
      <c r="K248" s="18" t="str">
        <f>IF(TABLE[[#This Row],[METRC]]="","",IF(TABLE[[#This Row],[METRC]]="...","",IF(TABLE[[#This Row],[bounce strain]]=LEFT(TABLE[[#This Row],[PhenoAbbv]],4),"match","MISMATCH")))</f>
        <v/>
      </c>
      <c r="L248" s="18" t="str">
        <f ca="1">IF(TABLE[[#This Row],[Date]]="","",INDEX(nextcloneround[Clone Round],MATCH(TABLE[[#This Row],[Date]],nextcloneround[today],0)))</f>
        <v/>
      </c>
      <c r="M248" s="18" t="str">
        <f>_xlfn.IFNA(INDEX([2]!MOM[Generation],MATCH(TABLE[[#This Row],[METRC]],[2]!MOM[METRC 2],0)),"")</f>
        <v/>
      </c>
    </row>
    <row r="249" spans="1:13" x14ac:dyDescent="0.25">
      <c r="A249" s="47" t="str">
        <f>MID(TABLE[[#This Row],[LOC]],4,3)</f>
        <v>KL4</v>
      </c>
      <c r="B249" t="s">
        <v>8665</v>
      </c>
      <c r="C249" s="18" t="str">
        <f>_xlfn.IFNA(IF(TABLE[[#This Row],[CODE]]="","",IF(TABLE[[#This Row],[CODE]]="...","",_xlfn.CONCAT("1A4070000000065000",RIGHT(TABLE[[#This Row],[CODE]],6)))),"")</f>
        <v/>
      </c>
      <c r="D249" s="18" t="str">
        <f t="array" ref="D249">_xlfn.IFNA(IF(SUM(COUNTIF(TABLE[[#This Row],[CODE]],{"*.*"})),LEFT(TABLE[[#This Row],[CODE]],7),_xlfn.CONCAT(LEFT(TABLE[[#This Row],[CODE]],4),RIGHT(TABLE[[#This Row],[CODE]],3))),"")</f>
        <v/>
      </c>
      <c r="E249" s="18" t="str">
        <f>IF(VLOOKUP(TABLE[[#This Row],[LOC]],ScanWorkbook[[Location]:[Clone Barcode]],2,FALSE)="...","",VLOOKUP(TABLE[[#This Row],[LOC]],ScanWorkbook[[Location]:[Clone Barcode]],2,FALSE))</f>
        <v/>
      </c>
      <c r="F249" s="21" t="str">
        <f ca="1">IF(TABLE[[#This Row],[METRC]]="","",TODAY())</f>
        <v/>
      </c>
      <c r="G249" s="80" t="str">
        <f>_xlfn.IFNA(IF(TABLE[[#This Row],[METRC]]="","",VLOOKUP(TABLE[[#This Row],[LOC]],ScanWorkbook[[Location]:[side]],3,FALSE)),"")</f>
        <v/>
      </c>
      <c r="H249" s="18" t="str">
        <f>_xlfn.IFNA(IF(TABLE[[#This Row],[METRC]]="...","",VLOOKUP(TABLE[[#This Row],[METRC]],METRC!A:C,3,FALSE)),"")</f>
        <v/>
      </c>
      <c r="I24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49" s="18" t="str">
        <f>_xlfn.IFNA(IF(TABLE[[#This Row],[METRC]]="...","",LEFT(VLOOKUP(TABLE[[#This Row],[METRC]],METRC!A:B,2,FALSE),4)),"")</f>
        <v/>
      </c>
      <c r="K249" s="18" t="str">
        <f>IF(TABLE[[#This Row],[METRC]]="","",IF(TABLE[[#This Row],[METRC]]="...","",IF(TABLE[[#This Row],[bounce strain]]=LEFT(TABLE[[#This Row],[PhenoAbbv]],4),"match","MISMATCH")))</f>
        <v/>
      </c>
      <c r="L249" s="18" t="str">
        <f ca="1">IF(TABLE[[#This Row],[Date]]="","",INDEX(nextcloneround[Clone Round],MATCH(TABLE[[#This Row],[Date]],nextcloneround[today],0)))</f>
        <v/>
      </c>
      <c r="M249" s="18" t="str">
        <f>_xlfn.IFNA(INDEX([2]!MOM[Generation],MATCH(TABLE[[#This Row],[METRC]],[2]!MOM[METRC 2],0)),"")</f>
        <v/>
      </c>
    </row>
    <row r="250" spans="1:13" x14ac:dyDescent="0.25">
      <c r="A250" s="47" t="str">
        <f>MID(TABLE[[#This Row],[LOC]],4,3)</f>
        <v>KL4</v>
      </c>
      <c r="B250" t="s">
        <v>8666</v>
      </c>
      <c r="C250" s="18" t="str">
        <f>_xlfn.IFNA(IF(TABLE[[#This Row],[CODE]]="","",IF(TABLE[[#This Row],[CODE]]="...","",_xlfn.CONCAT("1A4070000000065000",RIGHT(TABLE[[#This Row],[CODE]],6)))),"")</f>
        <v/>
      </c>
      <c r="D250" s="18" t="str">
        <f t="array" ref="D250">_xlfn.IFNA(IF(SUM(COUNTIF(TABLE[[#This Row],[CODE]],{"*.*"})),LEFT(TABLE[[#This Row],[CODE]],7),_xlfn.CONCAT(LEFT(TABLE[[#This Row],[CODE]],4),RIGHT(TABLE[[#This Row],[CODE]],3))),"")</f>
        <v/>
      </c>
      <c r="E250" s="18" t="str">
        <f>IF(VLOOKUP(TABLE[[#This Row],[LOC]],ScanWorkbook[[Location]:[Clone Barcode]],2,FALSE)="...","",VLOOKUP(TABLE[[#This Row],[LOC]],ScanWorkbook[[Location]:[Clone Barcode]],2,FALSE))</f>
        <v/>
      </c>
      <c r="F250" s="21" t="str">
        <f ca="1">IF(TABLE[[#This Row],[METRC]]="","",TODAY())</f>
        <v/>
      </c>
      <c r="G250" s="80" t="str">
        <f>_xlfn.IFNA(IF(TABLE[[#This Row],[METRC]]="","",VLOOKUP(TABLE[[#This Row],[LOC]],ScanWorkbook[[Location]:[side]],3,FALSE)),"")</f>
        <v/>
      </c>
      <c r="H250" s="18" t="str">
        <f>_xlfn.IFNA(IF(TABLE[[#This Row],[METRC]]="...","",VLOOKUP(TABLE[[#This Row],[METRC]],METRC!A:C,3,FALSE)),"")</f>
        <v/>
      </c>
      <c r="I25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50" s="18" t="str">
        <f>_xlfn.IFNA(IF(TABLE[[#This Row],[METRC]]="...","",LEFT(VLOOKUP(TABLE[[#This Row],[METRC]],METRC!A:B,2,FALSE),4)),"")</f>
        <v/>
      </c>
      <c r="K250" s="18" t="str">
        <f>IF(TABLE[[#This Row],[METRC]]="","",IF(TABLE[[#This Row],[METRC]]="...","",IF(TABLE[[#This Row],[bounce strain]]=LEFT(TABLE[[#This Row],[PhenoAbbv]],4),"match","MISMATCH")))</f>
        <v/>
      </c>
      <c r="L250" s="18" t="str">
        <f ca="1">IF(TABLE[[#This Row],[Date]]="","",INDEX(nextcloneround[Clone Round],MATCH(TABLE[[#This Row],[Date]],nextcloneround[today],0)))</f>
        <v/>
      </c>
      <c r="M250" s="18" t="str">
        <f>_xlfn.IFNA(INDEX([2]!MOM[Generation],MATCH(TABLE[[#This Row],[METRC]],[2]!MOM[METRC 2],0)),"")</f>
        <v/>
      </c>
    </row>
    <row r="251" spans="1:13" x14ac:dyDescent="0.25">
      <c r="A251" s="47" t="str">
        <f>MID(TABLE[[#This Row],[LOC]],4,3)</f>
        <v>KL4</v>
      </c>
      <c r="B251" t="s">
        <v>8667</v>
      </c>
      <c r="C251" s="18" t="str">
        <f>_xlfn.IFNA(IF(TABLE[[#This Row],[CODE]]="","",IF(TABLE[[#This Row],[CODE]]="...","",_xlfn.CONCAT("1A4070000000065000",RIGHT(TABLE[[#This Row],[CODE]],6)))),"")</f>
        <v/>
      </c>
      <c r="D251" s="18" t="str">
        <f t="array" ref="D251">_xlfn.IFNA(IF(SUM(COUNTIF(TABLE[[#This Row],[CODE]],{"*.*"})),LEFT(TABLE[[#This Row],[CODE]],7),_xlfn.CONCAT(LEFT(TABLE[[#This Row],[CODE]],4),RIGHT(TABLE[[#This Row],[CODE]],3))),"")</f>
        <v/>
      </c>
      <c r="E251" s="18" t="str">
        <f>IF(VLOOKUP(TABLE[[#This Row],[LOC]],ScanWorkbook[[Location]:[Clone Barcode]],2,FALSE)="...","",VLOOKUP(TABLE[[#This Row],[LOC]],ScanWorkbook[[Location]:[Clone Barcode]],2,FALSE))</f>
        <v/>
      </c>
      <c r="F251" s="21" t="str">
        <f ca="1">IF(TABLE[[#This Row],[METRC]]="","",TODAY())</f>
        <v/>
      </c>
      <c r="G251" s="80" t="str">
        <f>_xlfn.IFNA(IF(TABLE[[#This Row],[METRC]]="","",VLOOKUP(TABLE[[#This Row],[LOC]],ScanWorkbook[[Location]:[side]],3,FALSE)),"")</f>
        <v/>
      </c>
      <c r="H251" s="18" t="str">
        <f>_xlfn.IFNA(IF(TABLE[[#This Row],[METRC]]="...","",VLOOKUP(TABLE[[#This Row],[METRC]],METRC!A:C,3,FALSE)),"")</f>
        <v/>
      </c>
      <c r="I25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51" s="18" t="str">
        <f>_xlfn.IFNA(IF(TABLE[[#This Row],[METRC]]="...","",LEFT(VLOOKUP(TABLE[[#This Row],[METRC]],METRC!A:B,2,FALSE),4)),"")</f>
        <v/>
      </c>
      <c r="K251" s="18" t="str">
        <f>IF(TABLE[[#This Row],[METRC]]="","",IF(TABLE[[#This Row],[METRC]]="...","",IF(TABLE[[#This Row],[bounce strain]]=LEFT(TABLE[[#This Row],[PhenoAbbv]],4),"match","MISMATCH")))</f>
        <v/>
      </c>
      <c r="L251" s="18" t="str">
        <f ca="1">IF(TABLE[[#This Row],[Date]]="","",INDEX(nextcloneround[Clone Round],MATCH(TABLE[[#This Row],[Date]],nextcloneround[today],0)))</f>
        <v/>
      </c>
      <c r="M251" s="18" t="str">
        <f>_xlfn.IFNA(INDEX([2]!MOM[Generation],MATCH(TABLE[[#This Row],[METRC]],[2]!MOM[METRC 2],0)),"")</f>
        <v/>
      </c>
    </row>
    <row r="252" spans="1:13" x14ac:dyDescent="0.25">
      <c r="A252" s="47" t="str">
        <f>MID(TABLE[[#This Row],[LOC]],4,3)</f>
        <v>KL4</v>
      </c>
      <c r="B252" t="s">
        <v>8668</v>
      </c>
      <c r="C252" s="18" t="str">
        <f>_xlfn.IFNA(IF(TABLE[[#This Row],[CODE]]="","",IF(TABLE[[#This Row],[CODE]]="...","",_xlfn.CONCAT("1A4070000000065000",RIGHT(TABLE[[#This Row],[CODE]],6)))),"")</f>
        <v/>
      </c>
      <c r="D252" s="18" t="str">
        <f t="array" ref="D252">_xlfn.IFNA(IF(SUM(COUNTIF(TABLE[[#This Row],[CODE]],{"*.*"})),LEFT(TABLE[[#This Row],[CODE]],7),_xlfn.CONCAT(LEFT(TABLE[[#This Row],[CODE]],4),RIGHT(TABLE[[#This Row],[CODE]],3))),"")</f>
        <v/>
      </c>
      <c r="E252" s="18" t="str">
        <f>IF(VLOOKUP(TABLE[[#This Row],[LOC]],ScanWorkbook[[Location]:[Clone Barcode]],2,FALSE)="...","",VLOOKUP(TABLE[[#This Row],[LOC]],ScanWorkbook[[Location]:[Clone Barcode]],2,FALSE))</f>
        <v/>
      </c>
      <c r="F252" s="21" t="str">
        <f ca="1">IF(TABLE[[#This Row],[METRC]]="","",TODAY())</f>
        <v/>
      </c>
      <c r="G252" s="80" t="str">
        <f>_xlfn.IFNA(IF(TABLE[[#This Row],[METRC]]="","",VLOOKUP(TABLE[[#This Row],[LOC]],ScanWorkbook[[Location]:[side]],3,FALSE)),"")</f>
        <v/>
      </c>
      <c r="H252" s="18" t="str">
        <f>_xlfn.IFNA(IF(TABLE[[#This Row],[METRC]]="...","",VLOOKUP(TABLE[[#This Row],[METRC]],METRC!A:C,3,FALSE)),"")</f>
        <v/>
      </c>
      <c r="I25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52" s="18" t="str">
        <f>_xlfn.IFNA(IF(TABLE[[#This Row],[METRC]]="...","",LEFT(VLOOKUP(TABLE[[#This Row],[METRC]],METRC!A:B,2,FALSE),4)),"")</f>
        <v/>
      </c>
      <c r="K252" s="18" t="str">
        <f>IF(TABLE[[#This Row],[METRC]]="","",IF(TABLE[[#This Row],[METRC]]="...","",IF(TABLE[[#This Row],[bounce strain]]=LEFT(TABLE[[#This Row],[PhenoAbbv]],4),"match","MISMATCH")))</f>
        <v/>
      </c>
      <c r="L252" s="18" t="str">
        <f ca="1">IF(TABLE[[#This Row],[Date]]="","",INDEX(nextcloneround[Clone Round],MATCH(TABLE[[#This Row],[Date]],nextcloneround[today],0)))</f>
        <v/>
      </c>
      <c r="M252" s="18" t="str">
        <f>_xlfn.IFNA(INDEX([2]!MOM[Generation],MATCH(TABLE[[#This Row],[METRC]],[2]!MOM[METRC 2],0)),"")</f>
        <v/>
      </c>
    </row>
    <row r="253" spans="1:13" x14ac:dyDescent="0.25">
      <c r="A253" s="47" t="str">
        <f>MID(TABLE[[#This Row],[LOC]],4,3)</f>
        <v>KL4</v>
      </c>
      <c r="B253" t="s">
        <v>8669</v>
      </c>
      <c r="C253" s="18" t="str">
        <f>_xlfn.IFNA(IF(TABLE[[#This Row],[CODE]]="","",IF(TABLE[[#This Row],[CODE]]="...","",_xlfn.CONCAT("1A4070000000065000",RIGHT(TABLE[[#This Row],[CODE]],6)))),"")</f>
        <v/>
      </c>
      <c r="D253" s="18" t="str">
        <f t="array" ref="D253">_xlfn.IFNA(IF(SUM(COUNTIF(TABLE[[#This Row],[CODE]],{"*.*"})),LEFT(TABLE[[#This Row],[CODE]],7),_xlfn.CONCAT(LEFT(TABLE[[#This Row],[CODE]],4),RIGHT(TABLE[[#This Row],[CODE]],3))),"")</f>
        <v/>
      </c>
      <c r="E253" s="18" t="str">
        <f>IF(VLOOKUP(TABLE[[#This Row],[LOC]],ScanWorkbook[[Location]:[Clone Barcode]],2,FALSE)="...","",VLOOKUP(TABLE[[#This Row],[LOC]],ScanWorkbook[[Location]:[Clone Barcode]],2,FALSE))</f>
        <v/>
      </c>
      <c r="F253" s="21" t="str">
        <f ca="1">IF(TABLE[[#This Row],[METRC]]="","",TODAY())</f>
        <v/>
      </c>
      <c r="G253" s="80" t="str">
        <f>_xlfn.IFNA(IF(TABLE[[#This Row],[METRC]]="","",VLOOKUP(TABLE[[#This Row],[LOC]],ScanWorkbook[[Location]:[side]],3,FALSE)),"")</f>
        <v/>
      </c>
      <c r="H253" s="18" t="str">
        <f>_xlfn.IFNA(IF(TABLE[[#This Row],[METRC]]="...","",VLOOKUP(TABLE[[#This Row],[METRC]],METRC!A:C,3,FALSE)),"")</f>
        <v/>
      </c>
      <c r="I25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53" s="18" t="str">
        <f>_xlfn.IFNA(IF(TABLE[[#This Row],[METRC]]="...","",LEFT(VLOOKUP(TABLE[[#This Row],[METRC]],METRC!A:B,2,FALSE),4)),"")</f>
        <v/>
      </c>
      <c r="K253" s="18" t="str">
        <f>IF(TABLE[[#This Row],[METRC]]="","",IF(TABLE[[#This Row],[METRC]]="...","",IF(TABLE[[#This Row],[bounce strain]]=LEFT(TABLE[[#This Row],[PhenoAbbv]],4),"match","MISMATCH")))</f>
        <v/>
      </c>
      <c r="L253" s="18" t="str">
        <f ca="1">IF(TABLE[[#This Row],[Date]]="","",INDEX(nextcloneround[Clone Round],MATCH(TABLE[[#This Row],[Date]],nextcloneround[today],0)))</f>
        <v/>
      </c>
      <c r="M253" s="18" t="str">
        <f>_xlfn.IFNA(INDEX([2]!MOM[Generation],MATCH(TABLE[[#This Row],[METRC]],[2]!MOM[METRC 2],0)),"")</f>
        <v/>
      </c>
    </row>
    <row r="254" spans="1:13" x14ac:dyDescent="0.25">
      <c r="A254" s="47" t="str">
        <f>MID(TABLE[[#This Row],[LOC]],4,3)</f>
        <v>KL4</v>
      </c>
      <c r="B254" t="s">
        <v>8670</v>
      </c>
      <c r="C254" s="18" t="str">
        <f>_xlfn.IFNA(IF(TABLE[[#This Row],[CODE]]="","",IF(TABLE[[#This Row],[CODE]]="...","",_xlfn.CONCAT("1A4070000000065000",RIGHT(TABLE[[#This Row],[CODE]],6)))),"")</f>
        <v/>
      </c>
      <c r="D254" s="18" t="str">
        <f t="array" ref="D254">_xlfn.IFNA(IF(SUM(COUNTIF(TABLE[[#This Row],[CODE]],{"*.*"})),LEFT(TABLE[[#This Row],[CODE]],7),_xlfn.CONCAT(LEFT(TABLE[[#This Row],[CODE]],4),RIGHT(TABLE[[#This Row],[CODE]],3))),"")</f>
        <v/>
      </c>
      <c r="E254" s="18" t="str">
        <f>IF(VLOOKUP(TABLE[[#This Row],[LOC]],ScanWorkbook[[Location]:[Clone Barcode]],2,FALSE)="...","",VLOOKUP(TABLE[[#This Row],[LOC]],ScanWorkbook[[Location]:[Clone Barcode]],2,FALSE))</f>
        <v/>
      </c>
      <c r="F254" s="21" t="str">
        <f ca="1">IF(TABLE[[#This Row],[METRC]]="","",TODAY())</f>
        <v/>
      </c>
      <c r="G254" s="80" t="str">
        <f>_xlfn.IFNA(IF(TABLE[[#This Row],[METRC]]="","",VLOOKUP(TABLE[[#This Row],[LOC]],ScanWorkbook[[Location]:[side]],3,FALSE)),"")</f>
        <v/>
      </c>
      <c r="H254" s="18" t="str">
        <f>_xlfn.IFNA(IF(TABLE[[#This Row],[METRC]]="...","",VLOOKUP(TABLE[[#This Row],[METRC]],METRC!A:C,3,FALSE)),"")</f>
        <v/>
      </c>
      <c r="I25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54" s="18" t="str">
        <f>_xlfn.IFNA(IF(TABLE[[#This Row],[METRC]]="...","",LEFT(VLOOKUP(TABLE[[#This Row],[METRC]],METRC!A:B,2,FALSE),4)),"")</f>
        <v/>
      </c>
      <c r="K254" s="18" t="str">
        <f>IF(TABLE[[#This Row],[METRC]]="","",IF(TABLE[[#This Row],[METRC]]="...","",IF(TABLE[[#This Row],[bounce strain]]=LEFT(TABLE[[#This Row],[PhenoAbbv]],4),"match","MISMATCH")))</f>
        <v/>
      </c>
      <c r="L254" s="18" t="str">
        <f ca="1">IF(TABLE[[#This Row],[Date]]="","",INDEX(nextcloneround[Clone Round],MATCH(TABLE[[#This Row],[Date]],nextcloneround[today],0)))</f>
        <v/>
      </c>
      <c r="M254" s="18" t="str">
        <f>_xlfn.IFNA(INDEX([2]!MOM[Generation],MATCH(TABLE[[#This Row],[METRC]],[2]!MOM[METRC 2],0)),"")</f>
        <v/>
      </c>
    </row>
    <row r="255" spans="1:13" x14ac:dyDescent="0.25">
      <c r="A255" s="47" t="str">
        <f>MID(TABLE[[#This Row],[LOC]],4,3)</f>
        <v>KL4</v>
      </c>
      <c r="B255" t="s">
        <v>8671</v>
      </c>
      <c r="C255" s="18" t="str">
        <f>_xlfn.IFNA(IF(TABLE[[#This Row],[CODE]]="","",IF(TABLE[[#This Row],[CODE]]="...","",_xlfn.CONCAT("1A4070000000065000",RIGHT(TABLE[[#This Row],[CODE]],6)))),"")</f>
        <v/>
      </c>
      <c r="D255" s="18" t="str">
        <f t="array" ref="D255">_xlfn.IFNA(IF(SUM(COUNTIF(TABLE[[#This Row],[CODE]],{"*.*"})),LEFT(TABLE[[#This Row],[CODE]],7),_xlfn.CONCAT(LEFT(TABLE[[#This Row],[CODE]],4),RIGHT(TABLE[[#This Row],[CODE]],3))),"")</f>
        <v/>
      </c>
      <c r="E255" s="18" t="str">
        <f>IF(VLOOKUP(TABLE[[#This Row],[LOC]],ScanWorkbook[[Location]:[Clone Barcode]],2,FALSE)="...","",VLOOKUP(TABLE[[#This Row],[LOC]],ScanWorkbook[[Location]:[Clone Barcode]],2,FALSE))</f>
        <v/>
      </c>
      <c r="F255" s="21" t="str">
        <f ca="1">IF(TABLE[[#This Row],[METRC]]="","",TODAY())</f>
        <v/>
      </c>
      <c r="G255" s="80" t="str">
        <f>_xlfn.IFNA(IF(TABLE[[#This Row],[METRC]]="","",VLOOKUP(TABLE[[#This Row],[LOC]],ScanWorkbook[[Location]:[side]],3,FALSE)),"")</f>
        <v/>
      </c>
      <c r="H255" s="18" t="str">
        <f>_xlfn.IFNA(IF(TABLE[[#This Row],[METRC]]="...","",VLOOKUP(TABLE[[#This Row],[METRC]],METRC!A:C,3,FALSE)),"")</f>
        <v/>
      </c>
      <c r="I25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55" s="18" t="str">
        <f>_xlfn.IFNA(IF(TABLE[[#This Row],[METRC]]="...","",LEFT(VLOOKUP(TABLE[[#This Row],[METRC]],METRC!A:B,2,FALSE),4)),"")</f>
        <v/>
      </c>
      <c r="K255" s="18" t="str">
        <f>IF(TABLE[[#This Row],[METRC]]="","",IF(TABLE[[#This Row],[METRC]]="...","",IF(TABLE[[#This Row],[bounce strain]]=LEFT(TABLE[[#This Row],[PhenoAbbv]],4),"match","MISMATCH")))</f>
        <v/>
      </c>
      <c r="L255" s="18" t="str">
        <f ca="1">IF(TABLE[[#This Row],[Date]]="","",INDEX(nextcloneround[Clone Round],MATCH(TABLE[[#This Row],[Date]],nextcloneround[today],0)))</f>
        <v/>
      </c>
      <c r="M255" s="18" t="str">
        <f>_xlfn.IFNA(INDEX([2]!MOM[Generation],MATCH(TABLE[[#This Row],[METRC]],[2]!MOM[METRC 2],0)),"")</f>
        <v/>
      </c>
    </row>
    <row r="256" spans="1:13" x14ac:dyDescent="0.25">
      <c r="A256" s="47" t="str">
        <f>MID(TABLE[[#This Row],[LOC]],4,3)</f>
        <v>KL4</v>
      </c>
      <c r="B256" t="s">
        <v>8672</v>
      </c>
      <c r="C256" s="18" t="str">
        <f>_xlfn.IFNA(IF(TABLE[[#This Row],[CODE]]="","",IF(TABLE[[#This Row],[CODE]]="...","",_xlfn.CONCAT("1A4070000000065000",RIGHT(TABLE[[#This Row],[CODE]],6)))),"")</f>
        <v/>
      </c>
      <c r="D256" s="18" t="str">
        <f t="array" ref="D256">_xlfn.IFNA(IF(SUM(COUNTIF(TABLE[[#This Row],[CODE]],{"*.*"})),LEFT(TABLE[[#This Row],[CODE]],7),_xlfn.CONCAT(LEFT(TABLE[[#This Row],[CODE]],4),RIGHT(TABLE[[#This Row],[CODE]],3))),"")</f>
        <v/>
      </c>
      <c r="E256" s="18" t="str">
        <f>IF(VLOOKUP(TABLE[[#This Row],[LOC]],ScanWorkbook[[Location]:[Clone Barcode]],2,FALSE)="...","",VLOOKUP(TABLE[[#This Row],[LOC]],ScanWorkbook[[Location]:[Clone Barcode]],2,FALSE))</f>
        <v/>
      </c>
      <c r="F256" s="21" t="str">
        <f ca="1">IF(TABLE[[#This Row],[METRC]]="","",TODAY())</f>
        <v/>
      </c>
      <c r="G256" s="80" t="str">
        <f>_xlfn.IFNA(IF(TABLE[[#This Row],[METRC]]="","",VLOOKUP(TABLE[[#This Row],[LOC]],ScanWorkbook[[Location]:[side]],3,FALSE)),"")</f>
        <v/>
      </c>
      <c r="H256" s="18" t="str">
        <f>_xlfn.IFNA(IF(TABLE[[#This Row],[METRC]]="...","",VLOOKUP(TABLE[[#This Row],[METRC]],METRC!A:C,3,FALSE)),"")</f>
        <v/>
      </c>
      <c r="I25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56" s="18" t="str">
        <f>_xlfn.IFNA(IF(TABLE[[#This Row],[METRC]]="...","",LEFT(VLOOKUP(TABLE[[#This Row],[METRC]],METRC!A:B,2,FALSE),4)),"")</f>
        <v/>
      </c>
      <c r="K256" s="18" t="str">
        <f>IF(TABLE[[#This Row],[METRC]]="","",IF(TABLE[[#This Row],[METRC]]="...","",IF(TABLE[[#This Row],[bounce strain]]=LEFT(TABLE[[#This Row],[PhenoAbbv]],4),"match","MISMATCH")))</f>
        <v/>
      </c>
      <c r="L256" s="18" t="str">
        <f ca="1">IF(TABLE[[#This Row],[Date]]="","",INDEX(nextcloneround[Clone Round],MATCH(TABLE[[#This Row],[Date]],nextcloneround[today],0)))</f>
        <v/>
      </c>
      <c r="M256" s="18" t="str">
        <f>_xlfn.IFNA(INDEX([2]!MOM[Generation],MATCH(TABLE[[#This Row],[METRC]],[2]!MOM[METRC 2],0)),"")</f>
        <v/>
      </c>
    </row>
    <row r="257" spans="1:13" x14ac:dyDescent="0.25">
      <c r="A257" s="47" t="str">
        <f>MID(TABLE[[#This Row],[LOC]],4,3)</f>
        <v>KL4</v>
      </c>
      <c r="B257" t="s">
        <v>8673</v>
      </c>
      <c r="C257" s="18" t="str">
        <f>_xlfn.IFNA(IF(TABLE[[#This Row],[CODE]]="","",IF(TABLE[[#This Row],[CODE]]="...","",_xlfn.CONCAT("1A4070000000065000",RIGHT(TABLE[[#This Row],[CODE]],6)))),"")</f>
        <v/>
      </c>
      <c r="D257" s="18" t="str">
        <f t="array" ref="D257">_xlfn.IFNA(IF(SUM(COUNTIF(TABLE[[#This Row],[CODE]],{"*.*"})),LEFT(TABLE[[#This Row],[CODE]],7),_xlfn.CONCAT(LEFT(TABLE[[#This Row],[CODE]],4),RIGHT(TABLE[[#This Row],[CODE]],3))),"")</f>
        <v/>
      </c>
      <c r="E257" s="18" t="str">
        <f>IF(VLOOKUP(TABLE[[#This Row],[LOC]],ScanWorkbook[[Location]:[Clone Barcode]],2,FALSE)="...","",VLOOKUP(TABLE[[#This Row],[LOC]],ScanWorkbook[[Location]:[Clone Barcode]],2,FALSE))</f>
        <v/>
      </c>
      <c r="F257" s="21" t="str">
        <f ca="1">IF(TABLE[[#This Row],[METRC]]="","",TODAY())</f>
        <v/>
      </c>
      <c r="G257" s="80" t="str">
        <f>_xlfn.IFNA(IF(TABLE[[#This Row],[METRC]]="","",VLOOKUP(TABLE[[#This Row],[LOC]],ScanWorkbook[[Location]:[side]],3,FALSE)),"")</f>
        <v/>
      </c>
      <c r="H257" s="18" t="str">
        <f>_xlfn.IFNA(IF(TABLE[[#This Row],[METRC]]="...","",VLOOKUP(TABLE[[#This Row],[METRC]],METRC!A:C,3,FALSE)),"")</f>
        <v/>
      </c>
      <c r="I25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57" s="18" t="str">
        <f>_xlfn.IFNA(IF(TABLE[[#This Row],[METRC]]="...","",LEFT(VLOOKUP(TABLE[[#This Row],[METRC]],METRC!A:B,2,FALSE),4)),"")</f>
        <v/>
      </c>
      <c r="K257" s="18" t="str">
        <f>IF(TABLE[[#This Row],[METRC]]="","",IF(TABLE[[#This Row],[METRC]]="...","",IF(TABLE[[#This Row],[bounce strain]]=LEFT(TABLE[[#This Row],[PhenoAbbv]],4),"match","MISMATCH")))</f>
        <v/>
      </c>
      <c r="L257" s="18" t="str">
        <f ca="1">IF(TABLE[[#This Row],[Date]]="","",INDEX(nextcloneround[Clone Round],MATCH(TABLE[[#This Row],[Date]],nextcloneround[today],0)))</f>
        <v/>
      </c>
      <c r="M257" s="18" t="str">
        <f>_xlfn.IFNA(INDEX([2]!MOM[Generation],MATCH(TABLE[[#This Row],[METRC]],[2]!MOM[METRC 2],0)),"")</f>
        <v/>
      </c>
    </row>
    <row r="258" spans="1:13" x14ac:dyDescent="0.25">
      <c r="A258" s="47" t="str">
        <f>MID(TABLE[[#This Row],[LOC]],4,3)</f>
        <v>KL4</v>
      </c>
      <c r="B258" t="s">
        <v>8674</v>
      </c>
      <c r="C258" s="18" t="str">
        <f>_xlfn.IFNA(IF(TABLE[[#This Row],[CODE]]="","",IF(TABLE[[#This Row],[CODE]]="...","",_xlfn.CONCAT("1A4070000000065000",RIGHT(TABLE[[#This Row],[CODE]],6)))),"")</f>
        <v/>
      </c>
      <c r="D258" s="18" t="str">
        <f t="array" ref="D258">_xlfn.IFNA(IF(SUM(COUNTIF(TABLE[[#This Row],[CODE]],{"*.*"})),LEFT(TABLE[[#This Row],[CODE]],7),_xlfn.CONCAT(LEFT(TABLE[[#This Row],[CODE]],4),RIGHT(TABLE[[#This Row],[CODE]],3))),"")</f>
        <v/>
      </c>
      <c r="E258" s="18" t="str">
        <f>IF(VLOOKUP(TABLE[[#This Row],[LOC]],ScanWorkbook[[Location]:[Clone Barcode]],2,FALSE)="...","",VLOOKUP(TABLE[[#This Row],[LOC]],ScanWorkbook[[Location]:[Clone Barcode]],2,FALSE))</f>
        <v/>
      </c>
      <c r="F258" s="21" t="str">
        <f ca="1">IF(TABLE[[#This Row],[METRC]]="","",TODAY())</f>
        <v/>
      </c>
      <c r="G258" s="80" t="str">
        <f>_xlfn.IFNA(IF(TABLE[[#This Row],[METRC]]="","",VLOOKUP(TABLE[[#This Row],[LOC]],ScanWorkbook[[Location]:[side]],3,FALSE)),"")</f>
        <v/>
      </c>
      <c r="H258" s="18" t="str">
        <f>_xlfn.IFNA(IF(TABLE[[#This Row],[METRC]]="...","",VLOOKUP(TABLE[[#This Row],[METRC]],METRC!A:C,3,FALSE)),"")</f>
        <v/>
      </c>
      <c r="I25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58" s="18" t="str">
        <f>_xlfn.IFNA(IF(TABLE[[#This Row],[METRC]]="...","",LEFT(VLOOKUP(TABLE[[#This Row],[METRC]],METRC!A:B,2,FALSE),4)),"")</f>
        <v/>
      </c>
      <c r="K258" s="18" t="str">
        <f>IF(TABLE[[#This Row],[METRC]]="","",IF(TABLE[[#This Row],[METRC]]="...","",IF(TABLE[[#This Row],[bounce strain]]=LEFT(TABLE[[#This Row],[PhenoAbbv]],4),"match","MISMATCH")))</f>
        <v/>
      </c>
      <c r="L258" s="18" t="str">
        <f ca="1">IF(TABLE[[#This Row],[Date]]="","",INDEX(nextcloneround[Clone Round],MATCH(TABLE[[#This Row],[Date]],nextcloneround[today],0)))</f>
        <v/>
      </c>
      <c r="M258" s="18" t="str">
        <f>_xlfn.IFNA(INDEX([2]!MOM[Generation],MATCH(TABLE[[#This Row],[METRC]],[2]!MOM[METRC 2],0)),"")</f>
        <v/>
      </c>
    </row>
    <row r="259" spans="1:13" x14ac:dyDescent="0.25">
      <c r="A259" s="47" t="str">
        <f>MID(TABLE[[#This Row],[LOC]],4,3)</f>
        <v>KL4</v>
      </c>
      <c r="B259" t="s">
        <v>8675</v>
      </c>
      <c r="C259" s="18" t="str">
        <f>_xlfn.IFNA(IF(TABLE[[#This Row],[CODE]]="","",IF(TABLE[[#This Row],[CODE]]="...","",_xlfn.CONCAT("1A4070000000065000",RIGHT(TABLE[[#This Row],[CODE]],6)))),"")</f>
        <v/>
      </c>
      <c r="D259" s="18" t="str">
        <f t="array" ref="D259">_xlfn.IFNA(IF(SUM(COUNTIF(TABLE[[#This Row],[CODE]],{"*.*"})),LEFT(TABLE[[#This Row],[CODE]],7),_xlfn.CONCAT(LEFT(TABLE[[#This Row],[CODE]],4),RIGHT(TABLE[[#This Row],[CODE]],3))),"")</f>
        <v/>
      </c>
      <c r="E259" s="18" t="str">
        <f>IF(VLOOKUP(TABLE[[#This Row],[LOC]],ScanWorkbook[[Location]:[Clone Barcode]],2,FALSE)="...","",VLOOKUP(TABLE[[#This Row],[LOC]],ScanWorkbook[[Location]:[Clone Barcode]],2,FALSE))</f>
        <v/>
      </c>
      <c r="F259" s="21" t="str">
        <f ca="1">IF(TABLE[[#This Row],[METRC]]="","",TODAY())</f>
        <v/>
      </c>
      <c r="G259" s="80" t="str">
        <f>_xlfn.IFNA(IF(TABLE[[#This Row],[METRC]]="","",VLOOKUP(TABLE[[#This Row],[LOC]],ScanWorkbook[[Location]:[side]],3,FALSE)),"")</f>
        <v/>
      </c>
      <c r="H259" s="18" t="str">
        <f>_xlfn.IFNA(IF(TABLE[[#This Row],[METRC]]="...","",VLOOKUP(TABLE[[#This Row],[METRC]],METRC!A:C,3,FALSE)),"")</f>
        <v/>
      </c>
      <c r="I25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59" s="18" t="str">
        <f>_xlfn.IFNA(IF(TABLE[[#This Row],[METRC]]="...","",LEFT(VLOOKUP(TABLE[[#This Row],[METRC]],METRC!A:B,2,FALSE),4)),"")</f>
        <v/>
      </c>
      <c r="K259" s="18" t="str">
        <f>IF(TABLE[[#This Row],[METRC]]="","",IF(TABLE[[#This Row],[METRC]]="...","",IF(TABLE[[#This Row],[bounce strain]]=LEFT(TABLE[[#This Row],[PhenoAbbv]],4),"match","MISMATCH")))</f>
        <v/>
      </c>
      <c r="L259" s="18" t="str">
        <f ca="1">IF(TABLE[[#This Row],[Date]]="","",INDEX(nextcloneround[Clone Round],MATCH(TABLE[[#This Row],[Date]],nextcloneround[today],0)))</f>
        <v/>
      </c>
      <c r="M259" s="18" t="str">
        <f>_xlfn.IFNA(INDEX([2]!MOM[Generation],MATCH(TABLE[[#This Row],[METRC]],[2]!MOM[METRC 2],0)),"")</f>
        <v/>
      </c>
    </row>
    <row r="260" spans="1:13" x14ac:dyDescent="0.25">
      <c r="A260" s="47" t="str">
        <f>MID(TABLE[[#This Row],[LOC]],4,3)</f>
        <v>KL4</v>
      </c>
      <c r="B260" t="s">
        <v>8676</v>
      </c>
      <c r="C260" s="18" t="str">
        <f>_xlfn.IFNA(IF(TABLE[[#This Row],[CODE]]="","",IF(TABLE[[#This Row],[CODE]]="...","",_xlfn.CONCAT("1A4070000000065000",RIGHT(TABLE[[#This Row],[CODE]],6)))),"")</f>
        <v/>
      </c>
      <c r="D260" s="18" t="str">
        <f t="array" ref="D260">_xlfn.IFNA(IF(SUM(COUNTIF(TABLE[[#This Row],[CODE]],{"*.*"})),LEFT(TABLE[[#This Row],[CODE]],7),_xlfn.CONCAT(LEFT(TABLE[[#This Row],[CODE]],4),RIGHT(TABLE[[#This Row],[CODE]],3))),"")</f>
        <v/>
      </c>
      <c r="E260" s="18" t="str">
        <f>IF(VLOOKUP(TABLE[[#This Row],[LOC]],ScanWorkbook[[Location]:[Clone Barcode]],2,FALSE)="...","",VLOOKUP(TABLE[[#This Row],[LOC]],ScanWorkbook[[Location]:[Clone Barcode]],2,FALSE))</f>
        <v/>
      </c>
      <c r="F260" s="21" t="str">
        <f ca="1">IF(TABLE[[#This Row],[METRC]]="","",TODAY())</f>
        <v/>
      </c>
      <c r="G260" s="80" t="str">
        <f>_xlfn.IFNA(IF(TABLE[[#This Row],[METRC]]="","",VLOOKUP(TABLE[[#This Row],[LOC]],ScanWorkbook[[Location]:[side]],3,FALSE)),"")</f>
        <v/>
      </c>
      <c r="H260" s="18" t="str">
        <f>_xlfn.IFNA(IF(TABLE[[#This Row],[METRC]]="...","",VLOOKUP(TABLE[[#This Row],[METRC]],METRC!A:C,3,FALSE)),"")</f>
        <v/>
      </c>
      <c r="I26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60" s="18" t="str">
        <f>_xlfn.IFNA(IF(TABLE[[#This Row],[METRC]]="...","",LEFT(VLOOKUP(TABLE[[#This Row],[METRC]],METRC!A:B,2,FALSE),4)),"")</f>
        <v/>
      </c>
      <c r="K260" s="18" t="str">
        <f>IF(TABLE[[#This Row],[METRC]]="","",IF(TABLE[[#This Row],[METRC]]="...","",IF(TABLE[[#This Row],[bounce strain]]=LEFT(TABLE[[#This Row],[PhenoAbbv]],4),"match","MISMATCH")))</f>
        <v/>
      </c>
      <c r="L260" s="18" t="str">
        <f ca="1">IF(TABLE[[#This Row],[Date]]="","",INDEX(nextcloneround[Clone Round],MATCH(TABLE[[#This Row],[Date]],nextcloneround[today],0)))</f>
        <v/>
      </c>
      <c r="M260" s="18" t="str">
        <f>_xlfn.IFNA(INDEX([2]!MOM[Generation],MATCH(TABLE[[#This Row],[METRC]],[2]!MOM[METRC 2],0)),"")</f>
        <v/>
      </c>
    </row>
    <row r="261" spans="1:13" x14ac:dyDescent="0.25">
      <c r="A261" s="47" t="str">
        <f>MID(TABLE[[#This Row],[LOC]],4,3)</f>
        <v>KL4</v>
      </c>
      <c r="B261" t="s">
        <v>8677</v>
      </c>
      <c r="C261" s="18" t="str">
        <f>_xlfn.IFNA(IF(TABLE[[#This Row],[CODE]]="","",IF(TABLE[[#This Row],[CODE]]="...","",_xlfn.CONCAT("1A4070000000065000",RIGHT(TABLE[[#This Row],[CODE]],6)))),"")</f>
        <v/>
      </c>
      <c r="D261" s="18" t="str">
        <f t="array" ref="D261">_xlfn.IFNA(IF(SUM(COUNTIF(TABLE[[#This Row],[CODE]],{"*.*"})),LEFT(TABLE[[#This Row],[CODE]],7),_xlfn.CONCAT(LEFT(TABLE[[#This Row],[CODE]],4),RIGHT(TABLE[[#This Row],[CODE]],3))),"")</f>
        <v/>
      </c>
      <c r="E261" s="18" t="str">
        <f>IF(VLOOKUP(TABLE[[#This Row],[LOC]],ScanWorkbook[[Location]:[Clone Barcode]],2,FALSE)="...","",VLOOKUP(TABLE[[#This Row],[LOC]],ScanWorkbook[[Location]:[Clone Barcode]],2,FALSE))</f>
        <v/>
      </c>
      <c r="F261" s="21" t="str">
        <f ca="1">IF(TABLE[[#This Row],[METRC]]="","",TODAY())</f>
        <v/>
      </c>
      <c r="G261" s="80" t="str">
        <f>_xlfn.IFNA(IF(TABLE[[#This Row],[METRC]]="","",VLOOKUP(TABLE[[#This Row],[LOC]],ScanWorkbook[[Location]:[side]],3,FALSE)),"")</f>
        <v/>
      </c>
      <c r="H261" s="18" t="str">
        <f>_xlfn.IFNA(IF(TABLE[[#This Row],[METRC]]="...","",VLOOKUP(TABLE[[#This Row],[METRC]],METRC!A:C,3,FALSE)),"")</f>
        <v/>
      </c>
      <c r="I26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61" s="18" t="str">
        <f>_xlfn.IFNA(IF(TABLE[[#This Row],[METRC]]="...","",LEFT(VLOOKUP(TABLE[[#This Row],[METRC]],METRC!A:B,2,FALSE),4)),"")</f>
        <v/>
      </c>
      <c r="K261" s="18" t="str">
        <f>IF(TABLE[[#This Row],[METRC]]="","",IF(TABLE[[#This Row],[METRC]]="...","",IF(TABLE[[#This Row],[bounce strain]]=LEFT(TABLE[[#This Row],[PhenoAbbv]],4),"match","MISMATCH")))</f>
        <v/>
      </c>
      <c r="L261" s="18" t="str">
        <f ca="1">IF(TABLE[[#This Row],[Date]]="","",INDEX(nextcloneround[Clone Round],MATCH(TABLE[[#This Row],[Date]],nextcloneround[today],0)))</f>
        <v/>
      </c>
      <c r="M261" s="18" t="str">
        <f>_xlfn.IFNA(INDEX([2]!MOM[Generation],MATCH(TABLE[[#This Row],[METRC]],[2]!MOM[METRC 2],0)),"")</f>
        <v/>
      </c>
    </row>
    <row r="262" spans="1:13" x14ac:dyDescent="0.25">
      <c r="A262" s="47" t="str">
        <f>MID(TABLE[[#This Row],[LOC]],4,3)</f>
        <v>KL4</v>
      </c>
      <c r="B262" t="s">
        <v>8678</v>
      </c>
      <c r="C262" s="18" t="str">
        <f>_xlfn.IFNA(IF(TABLE[[#This Row],[CODE]]="","",IF(TABLE[[#This Row],[CODE]]="...","",_xlfn.CONCAT("1A4070000000065000",RIGHT(TABLE[[#This Row],[CODE]],6)))),"")</f>
        <v/>
      </c>
      <c r="D262" s="18" t="str">
        <f t="array" ref="D262">_xlfn.IFNA(IF(SUM(COUNTIF(TABLE[[#This Row],[CODE]],{"*.*"})),LEFT(TABLE[[#This Row],[CODE]],7),_xlfn.CONCAT(LEFT(TABLE[[#This Row],[CODE]],4),RIGHT(TABLE[[#This Row],[CODE]],3))),"")</f>
        <v/>
      </c>
      <c r="E262" s="18" t="str">
        <f>IF(VLOOKUP(TABLE[[#This Row],[LOC]],ScanWorkbook[[Location]:[Clone Barcode]],2,FALSE)="...","",VLOOKUP(TABLE[[#This Row],[LOC]],ScanWorkbook[[Location]:[Clone Barcode]],2,FALSE))</f>
        <v/>
      </c>
      <c r="F262" s="21" t="str">
        <f ca="1">IF(TABLE[[#This Row],[METRC]]="","",TODAY())</f>
        <v/>
      </c>
      <c r="G262" s="80" t="str">
        <f>_xlfn.IFNA(IF(TABLE[[#This Row],[METRC]]="","",VLOOKUP(TABLE[[#This Row],[LOC]],ScanWorkbook[[Location]:[side]],3,FALSE)),"")</f>
        <v/>
      </c>
      <c r="H262" s="18" t="str">
        <f>_xlfn.IFNA(IF(TABLE[[#This Row],[METRC]]="...","",VLOOKUP(TABLE[[#This Row],[METRC]],METRC!A:C,3,FALSE)),"")</f>
        <v/>
      </c>
      <c r="I26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62" s="18" t="str">
        <f>_xlfn.IFNA(IF(TABLE[[#This Row],[METRC]]="...","",LEFT(VLOOKUP(TABLE[[#This Row],[METRC]],METRC!A:B,2,FALSE),4)),"")</f>
        <v/>
      </c>
      <c r="K262" s="18" t="str">
        <f>IF(TABLE[[#This Row],[METRC]]="","",IF(TABLE[[#This Row],[METRC]]="...","",IF(TABLE[[#This Row],[bounce strain]]=LEFT(TABLE[[#This Row],[PhenoAbbv]],4),"match","MISMATCH")))</f>
        <v/>
      </c>
      <c r="L262" s="18" t="str">
        <f ca="1">IF(TABLE[[#This Row],[Date]]="","",INDEX(nextcloneround[Clone Round],MATCH(TABLE[[#This Row],[Date]],nextcloneround[today],0)))</f>
        <v/>
      </c>
      <c r="M262" s="18" t="str">
        <f>_xlfn.IFNA(INDEX([2]!MOM[Generation],MATCH(TABLE[[#This Row],[METRC]],[2]!MOM[METRC 2],0)),"")</f>
        <v/>
      </c>
    </row>
    <row r="263" spans="1:13" x14ac:dyDescent="0.25">
      <c r="A263" s="47" t="str">
        <f>MID(TABLE[[#This Row],[LOC]],4,3)</f>
        <v>KL4</v>
      </c>
      <c r="B263" t="s">
        <v>8679</v>
      </c>
      <c r="C263" s="18" t="str">
        <f>_xlfn.IFNA(IF(TABLE[[#This Row],[CODE]]="","",IF(TABLE[[#This Row],[CODE]]="...","",_xlfn.CONCAT("1A4070000000065000",RIGHT(TABLE[[#This Row],[CODE]],6)))),"")</f>
        <v/>
      </c>
      <c r="D263" s="18" t="str">
        <f t="array" ref="D263">_xlfn.IFNA(IF(SUM(COUNTIF(TABLE[[#This Row],[CODE]],{"*.*"})),LEFT(TABLE[[#This Row],[CODE]],7),_xlfn.CONCAT(LEFT(TABLE[[#This Row],[CODE]],4),RIGHT(TABLE[[#This Row],[CODE]],3))),"")</f>
        <v/>
      </c>
      <c r="E263" s="18" t="str">
        <f>IF(VLOOKUP(TABLE[[#This Row],[LOC]],ScanWorkbook[[Location]:[Clone Barcode]],2,FALSE)="...","",VLOOKUP(TABLE[[#This Row],[LOC]],ScanWorkbook[[Location]:[Clone Barcode]],2,FALSE))</f>
        <v/>
      </c>
      <c r="F263" s="21" t="str">
        <f ca="1">IF(TABLE[[#This Row],[METRC]]="","",TODAY())</f>
        <v/>
      </c>
      <c r="G263" s="80" t="str">
        <f>_xlfn.IFNA(IF(TABLE[[#This Row],[METRC]]="","",VLOOKUP(TABLE[[#This Row],[LOC]],ScanWorkbook[[Location]:[side]],3,FALSE)),"")</f>
        <v/>
      </c>
      <c r="H263" s="18" t="str">
        <f>_xlfn.IFNA(IF(TABLE[[#This Row],[METRC]]="...","",VLOOKUP(TABLE[[#This Row],[METRC]],METRC!A:C,3,FALSE)),"")</f>
        <v/>
      </c>
      <c r="I26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63" s="18" t="str">
        <f>_xlfn.IFNA(IF(TABLE[[#This Row],[METRC]]="...","",LEFT(VLOOKUP(TABLE[[#This Row],[METRC]],METRC!A:B,2,FALSE),4)),"")</f>
        <v/>
      </c>
      <c r="K263" s="18" t="str">
        <f>IF(TABLE[[#This Row],[METRC]]="","",IF(TABLE[[#This Row],[METRC]]="...","",IF(TABLE[[#This Row],[bounce strain]]=LEFT(TABLE[[#This Row],[PhenoAbbv]],4),"match","MISMATCH")))</f>
        <v/>
      </c>
      <c r="L263" s="18" t="str">
        <f ca="1">IF(TABLE[[#This Row],[Date]]="","",INDEX(nextcloneround[Clone Round],MATCH(TABLE[[#This Row],[Date]],nextcloneround[today],0)))</f>
        <v/>
      </c>
      <c r="M263" s="18" t="str">
        <f>_xlfn.IFNA(INDEX([2]!MOM[Generation],MATCH(TABLE[[#This Row],[METRC]],[2]!MOM[METRC 2],0)),"")</f>
        <v/>
      </c>
    </row>
    <row r="264" spans="1:13" x14ac:dyDescent="0.25">
      <c r="A264" s="47" t="str">
        <f>MID(TABLE[[#This Row],[LOC]],4,3)</f>
        <v>KL4</v>
      </c>
      <c r="B264" t="s">
        <v>8680</v>
      </c>
      <c r="C264" s="18" t="str">
        <f>_xlfn.IFNA(IF(TABLE[[#This Row],[CODE]]="","",IF(TABLE[[#This Row],[CODE]]="...","",_xlfn.CONCAT("1A4070000000065000",RIGHT(TABLE[[#This Row],[CODE]],6)))),"")</f>
        <v/>
      </c>
      <c r="D264" s="18" t="str">
        <f t="array" ref="D264">_xlfn.IFNA(IF(SUM(COUNTIF(TABLE[[#This Row],[CODE]],{"*.*"})),LEFT(TABLE[[#This Row],[CODE]],7),_xlfn.CONCAT(LEFT(TABLE[[#This Row],[CODE]],4),RIGHT(TABLE[[#This Row],[CODE]],3))),"")</f>
        <v/>
      </c>
      <c r="E264" s="18" t="str">
        <f>IF(VLOOKUP(TABLE[[#This Row],[LOC]],ScanWorkbook[[Location]:[Clone Barcode]],2,FALSE)="...","",VLOOKUP(TABLE[[#This Row],[LOC]],ScanWorkbook[[Location]:[Clone Barcode]],2,FALSE))</f>
        <v/>
      </c>
      <c r="F264" s="21" t="str">
        <f ca="1">IF(TABLE[[#This Row],[METRC]]="","",TODAY())</f>
        <v/>
      </c>
      <c r="G264" s="80" t="str">
        <f>_xlfn.IFNA(IF(TABLE[[#This Row],[METRC]]="","",VLOOKUP(TABLE[[#This Row],[LOC]],ScanWorkbook[[Location]:[side]],3,FALSE)),"")</f>
        <v/>
      </c>
      <c r="H264" s="18" t="str">
        <f>_xlfn.IFNA(IF(TABLE[[#This Row],[METRC]]="...","",VLOOKUP(TABLE[[#This Row],[METRC]],METRC!A:C,3,FALSE)),"")</f>
        <v/>
      </c>
      <c r="I26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64" s="18" t="str">
        <f>_xlfn.IFNA(IF(TABLE[[#This Row],[METRC]]="...","",LEFT(VLOOKUP(TABLE[[#This Row],[METRC]],METRC!A:B,2,FALSE),4)),"")</f>
        <v/>
      </c>
      <c r="K264" s="18" t="str">
        <f>IF(TABLE[[#This Row],[METRC]]="","",IF(TABLE[[#This Row],[METRC]]="...","",IF(TABLE[[#This Row],[bounce strain]]=LEFT(TABLE[[#This Row],[PhenoAbbv]],4),"match","MISMATCH")))</f>
        <v/>
      </c>
      <c r="L264" s="18" t="str">
        <f ca="1">IF(TABLE[[#This Row],[Date]]="","",INDEX(nextcloneround[Clone Round],MATCH(TABLE[[#This Row],[Date]],nextcloneround[today],0)))</f>
        <v/>
      </c>
      <c r="M264" s="18" t="str">
        <f>_xlfn.IFNA(INDEX([2]!MOM[Generation],MATCH(TABLE[[#This Row],[METRC]],[2]!MOM[METRC 2],0)),"")</f>
        <v/>
      </c>
    </row>
    <row r="265" spans="1:13" x14ac:dyDescent="0.25">
      <c r="A265" s="47" t="str">
        <f>MID(TABLE[[#This Row],[LOC]],4,3)</f>
        <v>KL4</v>
      </c>
      <c r="B265" t="s">
        <v>8681</v>
      </c>
      <c r="C265" s="18" t="str">
        <f>_xlfn.IFNA(IF(TABLE[[#This Row],[CODE]]="","",IF(TABLE[[#This Row],[CODE]]="...","",_xlfn.CONCAT("1A4070000000065000",RIGHT(TABLE[[#This Row],[CODE]],6)))),"")</f>
        <v/>
      </c>
      <c r="D265" s="18" t="str">
        <f t="array" ref="D265">_xlfn.IFNA(IF(SUM(COUNTIF(TABLE[[#This Row],[CODE]],{"*.*"})),LEFT(TABLE[[#This Row],[CODE]],7),_xlfn.CONCAT(LEFT(TABLE[[#This Row],[CODE]],4),RIGHT(TABLE[[#This Row],[CODE]],3))),"")</f>
        <v/>
      </c>
      <c r="E265" s="18" t="str">
        <f>IF(VLOOKUP(TABLE[[#This Row],[LOC]],ScanWorkbook[[Location]:[Clone Barcode]],2,FALSE)="...","",VLOOKUP(TABLE[[#This Row],[LOC]],ScanWorkbook[[Location]:[Clone Barcode]],2,FALSE))</f>
        <v/>
      </c>
      <c r="F265" s="21" t="str">
        <f ca="1">IF(TABLE[[#This Row],[METRC]]="","",TODAY())</f>
        <v/>
      </c>
      <c r="G265" s="80" t="str">
        <f>_xlfn.IFNA(IF(TABLE[[#This Row],[METRC]]="","",VLOOKUP(TABLE[[#This Row],[LOC]],ScanWorkbook[[Location]:[side]],3,FALSE)),"")</f>
        <v/>
      </c>
      <c r="H265" s="18" t="str">
        <f>_xlfn.IFNA(IF(TABLE[[#This Row],[METRC]]="...","",VLOOKUP(TABLE[[#This Row],[METRC]],METRC!A:C,3,FALSE)),"")</f>
        <v/>
      </c>
      <c r="I26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65" s="18" t="str">
        <f>_xlfn.IFNA(IF(TABLE[[#This Row],[METRC]]="...","",LEFT(VLOOKUP(TABLE[[#This Row],[METRC]],METRC!A:B,2,FALSE),4)),"")</f>
        <v/>
      </c>
      <c r="K265" s="18" t="str">
        <f>IF(TABLE[[#This Row],[METRC]]="","",IF(TABLE[[#This Row],[METRC]]="...","",IF(TABLE[[#This Row],[bounce strain]]=LEFT(TABLE[[#This Row],[PhenoAbbv]],4),"match","MISMATCH")))</f>
        <v/>
      </c>
      <c r="L265" s="18" t="str">
        <f ca="1">IF(TABLE[[#This Row],[Date]]="","",INDEX(nextcloneround[Clone Round],MATCH(TABLE[[#This Row],[Date]],nextcloneround[today],0)))</f>
        <v/>
      </c>
      <c r="M265" s="18" t="str">
        <f>_xlfn.IFNA(INDEX([2]!MOM[Generation],MATCH(TABLE[[#This Row],[METRC]],[2]!MOM[METRC 2],0)),"")</f>
        <v/>
      </c>
    </row>
    <row r="266" spans="1:13" x14ac:dyDescent="0.25">
      <c r="A266" s="47" t="str">
        <f>MID(TABLE[[#This Row],[LOC]],4,3)</f>
        <v>KL5</v>
      </c>
      <c r="B266" t="s">
        <v>8482</v>
      </c>
      <c r="C266" s="18" t="str">
        <f>_xlfn.IFNA(IF(TABLE[[#This Row],[CODE]]="","",IF(TABLE[[#This Row],[CODE]]="...","",_xlfn.CONCAT("1A4070000000065000",RIGHT(TABLE[[#This Row],[CODE]],6)))),"")</f>
        <v>1A4070000000065000091417</v>
      </c>
      <c r="D266" s="18" t="str">
        <f t="array" ref="D266">_xlfn.IFNA(IF(SUM(COUNTIF(TABLE[[#This Row],[CODE]],{"*.*"})),LEFT(TABLE[[#This Row],[CODE]],7),_xlfn.CONCAT(LEFT(TABLE[[#This Row],[CODE]],4),RIGHT(TABLE[[#This Row],[CODE]],3))),"")</f>
        <v>LDOS040</v>
      </c>
      <c r="E266" s="18" t="str">
        <f>IF(VLOOKUP(TABLE[[#This Row],[LOC]],ScanWorkbook[[Location]:[Clone Barcode]],2,FALSE)="...","",VLOOKUP(TABLE[[#This Row],[LOC]],ScanWorkbook[[Location]:[Clone Barcode]],2,FALSE))</f>
        <v>LDOS040.091417</v>
      </c>
      <c r="F266" s="21">
        <f ca="1">IF(TABLE[[#This Row],[METRC]]="","",TODAY())</f>
        <v>44179</v>
      </c>
      <c r="G266" s="80" t="str">
        <f>_xlfn.IFNA(IF(TABLE[[#This Row],[METRC]]="","",VLOOKUP(TABLE[[#This Row],[LOC]],ScanWorkbook[[Location]:[side]],3,FALSE)),"")</f>
        <v>3. west MINIMOM</v>
      </c>
      <c r="H266" s="18" t="str">
        <f>_xlfn.IFNA(IF(TABLE[[#This Row],[METRC]]="...","",VLOOKUP(TABLE[[#This Row],[METRC]],METRC!A:C,3,FALSE)),"")</f>
        <v>MINIMOM</v>
      </c>
      <c r="I26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66" s="18" t="str">
        <f>_xlfn.IFNA(IF(TABLE[[#This Row],[METRC]]="...","",LEFT(VLOOKUP(TABLE[[#This Row],[METRC]],METRC!A:B,2,FALSE),4)),"")</f>
        <v>LDOS</v>
      </c>
      <c r="K266" s="24" t="str">
        <f>IF(TABLE[[#This Row],[METRC]]="","",IF(TABLE[[#This Row],[METRC]]="...","",IF(TABLE[[#This Row],[bounce strain]]=LEFT(TABLE[[#This Row],[PhenoAbbv]],4),"match","MISMATCH")))</f>
        <v>match</v>
      </c>
      <c r="L266" s="18" t="str">
        <f ca="1">IF(TABLE[[#This Row],[Date]]="","",INDEX(nextcloneround[Clone Round],MATCH(TABLE[[#This Row],[Date]],nextcloneround[today],0)))</f>
        <v>C39</v>
      </c>
      <c r="M266" s="18" t="str">
        <f>_xlfn.IFNA(INDEX([2]!MOM[Generation],MATCH(TABLE[[#This Row],[METRC]],[2]!MOM[METRC 2],0)),"")</f>
        <v>C34</v>
      </c>
    </row>
    <row r="267" spans="1:13" x14ac:dyDescent="0.25">
      <c r="A267" s="47" t="str">
        <f>MID(TABLE[[#This Row],[LOC]],4,3)</f>
        <v>KL5</v>
      </c>
      <c r="B267" t="s">
        <v>8483</v>
      </c>
      <c r="C267" s="18" t="str">
        <f>_xlfn.IFNA(IF(TABLE[[#This Row],[CODE]]="","",IF(TABLE[[#This Row],[CODE]]="...","",_xlfn.CONCAT("1A4070000000065000",RIGHT(TABLE[[#This Row],[CODE]],6)))),"")</f>
        <v>1A4070000000065000092036</v>
      </c>
      <c r="D267" s="18" t="str">
        <f t="array" ref="D267">_xlfn.IFNA(IF(SUM(COUNTIF(TABLE[[#This Row],[CODE]],{"*.*"})),LEFT(TABLE[[#This Row],[CODE]],7),_xlfn.CONCAT(LEFT(TABLE[[#This Row],[CODE]],4),RIGHT(TABLE[[#This Row],[CODE]],3))),"")</f>
        <v>OROB054</v>
      </c>
      <c r="E267" s="18" t="str">
        <f>IF(VLOOKUP(TABLE[[#This Row],[LOC]],ScanWorkbook[[Location]:[Clone Barcode]],2,FALSE)="...","",VLOOKUP(TABLE[[#This Row],[LOC]],ScanWorkbook[[Location]:[Clone Barcode]],2,FALSE))</f>
        <v>OROB054.092036</v>
      </c>
      <c r="F267" s="21">
        <f ca="1">IF(TABLE[[#This Row],[METRC]]="","",TODAY())</f>
        <v>44179</v>
      </c>
      <c r="G267" s="80" t="str">
        <f>_xlfn.IFNA(IF(TABLE[[#This Row],[METRC]]="","",VLOOKUP(TABLE[[#This Row],[LOC]],ScanWorkbook[[Location]:[side]],3,FALSE)),"")</f>
        <v>3. west MINIMOM</v>
      </c>
      <c r="H267" s="18" t="str">
        <f>_xlfn.IFNA(IF(TABLE[[#This Row],[METRC]]="...","",VLOOKUP(TABLE[[#This Row],[METRC]],METRC!A:C,3,FALSE)),"")</f>
        <v>MINIMOM</v>
      </c>
      <c r="I26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67" s="18" t="str">
        <f>_xlfn.IFNA(IF(TABLE[[#This Row],[METRC]]="...","",LEFT(VLOOKUP(TABLE[[#This Row],[METRC]],METRC!A:B,2,FALSE),4)),"")</f>
        <v>OROB</v>
      </c>
      <c r="K267" s="24" t="str">
        <f>IF(TABLE[[#This Row],[METRC]]="","",IF(TABLE[[#This Row],[METRC]]="...","",IF(TABLE[[#This Row],[bounce strain]]=LEFT(TABLE[[#This Row],[PhenoAbbv]],4),"match","MISMATCH")))</f>
        <v>match</v>
      </c>
      <c r="L267" s="18" t="str">
        <f ca="1">IF(TABLE[[#This Row],[Date]]="","",INDEX(nextcloneround[Clone Round],MATCH(TABLE[[#This Row],[Date]],nextcloneround[today],0)))</f>
        <v>C39</v>
      </c>
      <c r="M267" s="18" t="str">
        <f>_xlfn.IFNA(INDEX([2]!MOM[Generation],MATCH(TABLE[[#This Row],[METRC]],[2]!MOM[METRC 2],0)),"")</f>
        <v>C34</v>
      </c>
    </row>
    <row r="268" spans="1:13" x14ac:dyDescent="0.25">
      <c r="A268" s="47" t="str">
        <f>MID(TABLE[[#This Row],[LOC]],4,3)</f>
        <v>KL5</v>
      </c>
      <c r="B268" t="s">
        <v>8484</v>
      </c>
      <c r="C268" s="18" t="str">
        <f>_xlfn.IFNA(IF(TABLE[[#This Row],[CODE]]="","",IF(TABLE[[#This Row],[CODE]]="...","",_xlfn.CONCAT("1A4070000000065000",RIGHT(TABLE[[#This Row],[CODE]],6)))),"")</f>
        <v>1A4070000000065000091735</v>
      </c>
      <c r="D268" s="18" t="str">
        <f t="array" ref="D268">_xlfn.IFNA(IF(SUM(COUNTIF(TABLE[[#This Row],[CODE]],{"*.*"})),LEFT(TABLE[[#This Row],[CODE]],7),_xlfn.CONCAT(LEFT(TABLE[[#This Row],[CODE]],4),RIGHT(TABLE[[#This Row],[CODE]],3))),"")</f>
        <v>92CK119</v>
      </c>
      <c r="E268" s="18" t="str">
        <f>IF(VLOOKUP(TABLE[[#This Row],[LOC]],ScanWorkbook[[Location]:[Clone Barcode]],2,FALSE)="...","",VLOOKUP(TABLE[[#This Row],[LOC]],ScanWorkbook[[Location]:[Clone Barcode]],2,FALSE))</f>
        <v>92CK119.091735</v>
      </c>
      <c r="F268" s="21">
        <f ca="1">IF(TABLE[[#This Row],[METRC]]="","",TODAY())</f>
        <v>44179</v>
      </c>
      <c r="G268" s="80" t="str">
        <f>_xlfn.IFNA(IF(TABLE[[#This Row],[METRC]]="","",VLOOKUP(TABLE[[#This Row],[LOC]],ScanWorkbook[[Location]:[side]],3,FALSE)),"")</f>
        <v>3. west MINIMOM</v>
      </c>
      <c r="H268" s="18" t="str">
        <f>_xlfn.IFNA(IF(TABLE[[#This Row],[METRC]]="...","",VLOOKUP(TABLE[[#This Row],[METRC]],METRC!A:C,3,FALSE)),"")</f>
        <v>MINIMOM</v>
      </c>
      <c r="I26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68" s="18" t="str">
        <f>_xlfn.IFNA(IF(TABLE[[#This Row],[METRC]]="...","",LEFT(VLOOKUP(TABLE[[#This Row],[METRC]],METRC!A:B,2,FALSE),4)),"")</f>
        <v>92CK</v>
      </c>
      <c r="K268" s="24" t="str">
        <f>IF(TABLE[[#This Row],[METRC]]="","",IF(TABLE[[#This Row],[METRC]]="...","",IF(TABLE[[#This Row],[bounce strain]]=LEFT(TABLE[[#This Row],[PhenoAbbv]],4),"match","MISMATCH")))</f>
        <v>match</v>
      </c>
      <c r="L268" s="18" t="str">
        <f ca="1">IF(TABLE[[#This Row],[Date]]="","",INDEX(nextcloneround[Clone Round],MATCH(TABLE[[#This Row],[Date]],nextcloneround[today],0)))</f>
        <v>C39</v>
      </c>
      <c r="M268" s="18" t="str">
        <f>_xlfn.IFNA(INDEX([2]!MOM[Generation],MATCH(TABLE[[#This Row],[METRC]],[2]!MOM[METRC 2],0)),"")</f>
        <v>C34</v>
      </c>
    </row>
    <row r="269" spans="1:13" x14ac:dyDescent="0.25">
      <c r="A269" s="47" t="str">
        <f>MID(TABLE[[#This Row],[LOC]],4,3)</f>
        <v>KL5</v>
      </c>
      <c r="B269" t="s">
        <v>8485</v>
      </c>
      <c r="C269" s="18" t="str">
        <f>_xlfn.IFNA(IF(TABLE[[#This Row],[CODE]]="","",IF(TABLE[[#This Row],[CODE]]="...","",_xlfn.CONCAT("1A4070000000065000",RIGHT(TABLE[[#This Row],[CODE]],6)))),"")</f>
        <v>1A4070000000065000090064</v>
      </c>
      <c r="D269" s="18" t="str">
        <f t="array" ref="D269">_xlfn.IFNA(IF(SUM(COUNTIF(TABLE[[#This Row],[CODE]],{"*.*"})),LEFT(TABLE[[#This Row],[CODE]],7),_xlfn.CONCAT(LEFT(TABLE[[#This Row],[CODE]],4),RIGHT(TABLE[[#This Row],[CODE]],3))),"")</f>
        <v>LCKE008</v>
      </c>
      <c r="E269" s="18" t="str">
        <f>IF(VLOOKUP(TABLE[[#This Row],[LOC]],ScanWorkbook[[Location]:[Clone Barcode]],2,FALSE)="...","",VLOOKUP(TABLE[[#This Row],[LOC]],ScanWorkbook[[Location]:[Clone Barcode]],2,FALSE))</f>
        <v>LCKE008.090064</v>
      </c>
      <c r="F269" s="21">
        <f ca="1">IF(TABLE[[#This Row],[METRC]]="","",TODAY())</f>
        <v>44179</v>
      </c>
      <c r="G269" s="80" t="str">
        <f>_xlfn.IFNA(IF(TABLE[[#This Row],[METRC]]="","",VLOOKUP(TABLE[[#This Row],[LOC]],ScanWorkbook[[Location]:[side]],3,FALSE)),"")</f>
        <v>3. west MINIMOM</v>
      </c>
      <c r="H269" s="18" t="str">
        <f>_xlfn.IFNA(IF(TABLE[[#This Row],[METRC]]="...","",VLOOKUP(TABLE[[#This Row],[METRC]],METRC!A:C,3,FALSE)),"")</f>
        <v>MINIMOM</v>
      </c>
      <c r="I26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69" s="18" t="str">
        <f>_xlfn.IFNA(IF(TABLE[[#This Row],[METRC]]="...","",LEFT(VLOOKUP(TABLE[[#This Row],[METRC]],METRC!A:B,2,FALSE),4)),"")</f>
        <v>LCKE</v>
      </c>
      <c r="K269" s="24" t="str">
        <f>IF(TABLE[[#This Row],[METRC]]="","",IF(TABLE[[#This Row],[METRC]]="...","",IF(TABLE[[#This Row],[bounce strain]]=LEFT(TABLE[[#This Row],[PhenoAbbv]],4),"match","MISMATCH")))</f>
        <v>match</v>
      </c>
      <c r="L269" s="18" t="str">
        <f ca="1">IF(TABLE[[#This Row],[Date]]="","",INDEX(nextcloneround[Clone Round],MATCH(TABLE[[#This Row],[Date]],nextcloneround[today],0)))</f>
        <v>C39</v>
      </c>
      <c r="M269" s="18" t="str">
        <f>_xlfn.IFNA(INDEX([2]!MOM[Generation],MATCH(TABLE[[#This Row],[METRC]],[2]!MOM[METRC 2],0)),"")</f>
        <v>C33</v>
      </c>
    </row>
    <row r="270" spans="1:13" x14ac:dyDescent="0.25">
      <c r="A270" s="47" t="str">
        <f>MID(TABLE[[#This Row],[LOC]],4,3)</f>
        <v>KL5</v>
      </c>
      <c r="B270" t="s">
        <v>8486</v>
      </c>
      <c r="C270" s="18" t="str">
        <f>_xlfn.IFNA(IF(TABLE[[#This Row],[CODE]]="","",IF(TABLE[[#This Row],[CODE]]="...","",_xlfn.CONCAT("1A4070000000065000",RIGHT(TABLE[[#This Row],[CODE]],6)))),"")</f>
        <v>1A4070000000065000092159</v>
      </c>
      <c r="D270" s="18" t="str">
        <f t="array" ref="D270">_xlfn.IFNA(IF(SUM(COUNTIF(TABLE[[#This Row],[CODE]],{"*.*"})),LEFT(TABLE[[#This Row],[CODE]],7),_xlfn.CONCAT(LEFT(TABLE[[#This Row],[CODE]],4),RIGHT(TABLE[[#This Row],[CODE]],3))),"")</f>
        <v>SUNL016</v>
      </c>
      <c r="E270" s="18" t="str">
        <f>IF(VLOOKUP(TABLE[[#This Row],[LOC]],ScanWorkbook[[Location]:[Clone Barcode]],2,FALSE)="...","",VLOOKUP(TABLE[[#This Row],[LOC]],ScanWorkbook[[Location]:[Clone Barcode]],2,FALSE))</f>
        <v>SUNL016.092159</v>
      </c>
      <c r="F270" s="21">
        <f ca="1">IF(TABLE[[#This Row],[METRC]]="","",TODAY())</f>
        <v>44179</v>
      </c>
      <c r="G270" s="80" t="str">
        <f>_xlfn.IFNA(IF(TABLE[[#This Row],[METRC]]="","",VLOOKUP(TABLE[[#This Row],[LOC]],ScanWorkbook[[Location]:[side]],3,FALSE)),"")</f>
        <v>3. west MINIMOM</v>
      </c>
      <c r="H270" s="18" t="str">
        <f>_xlfn.IFNA(IF(TABLE[[#This Row],[METRC]]="...","",VLOOKUP(TABLE[[#This Row],[METRC]],METRC!A:C,3,FALSE)),"")</f>
        <v>MINIMOM</v>
      </c>
      <c r="I27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70" s="18" t="str">
        <f>_xlfn.IFNA(IF(TABLE[[#This Row],[METRC]]="...","",LEFT(VLOOKUP(TABLE[[#This Row],[METRC]],METRC!A:B,2,FALSE),4)),"")</f>
        <v>SUNL</v>
      </c>
      <c r="K270" s="24" t="str">
        <f>IF(TABLE[[#This Row],[METRC]]="","",IF(TABLE[[#This Row],[METRC]]="...","",IF(TABLE[[#This Row],[bounce strain]]=LEFT(TABLE[[#This Row],[PhenoAbbv]],4),"match","MISMATCH")))</f>
        <v>match</v>
      </c>
      <c r="L270" s="18" t="str">
        <f ca="1">IF(TABLE[[#This Row],[Date]]="","",INDEX(nextcloneround[Clone Round],MATCH(TABLE[[#This Row],[Date]],nextcloneround[today],0)))</f>
        <v>C39</v>
      </c>
      <c r="M270" s="18" t="str">
        <f>_xlfn.IFNA(INDEX([2]!MOM[Generation],MATCH(TABLE[[#This Row],[METRC]],[2]!MOM[METRC 2],0)),"")</f>
        <v>C34</v>
      </c>
    </row>
    <row r="271" spans="1:13" x14ac:dyDescent="0.25">
      <c r="A271" s="47" t="str">
        <f>MID(TABLE[[#This Row],[LOC]],4,3)</f>
        <v>KL5</v>
      </c>
      <c r="B271" t="s">
        <v>8487</v>
      </c>
      <c r="C271" s="18" t="str">
        <f>_xlfn.IFNA(IF(TABLE[[#This Row],[CODE]]="","",IF(TABLE[[#This Row],[CODE]]="...","",_xlfn.CONCAT("1A4070000000065000",RIGHT(TABLE[[#This Row],[CODE]],6)))),"")</f>
        <v>1A4070000000065000090071</v>
      </c>
      <c r="D271" s="18" t="str">
        <f t="array" ref="D271">_xlfn.IFNA(IF(SUM(COUNTIF(TABLE[[#This Row],[CODE]],{"*.*"})),LEFT(TABLE[[#This Row],[CODE]],7),_xlfn.CONCAT(LEFT(TABLE[[#This Row],[CODE]],4),RIGHT(TABLE[[#This Row],[CODE]],3))),"")</f>
        <v>LCKE011</v>
      </c>
      <c r="E271" s="18" t="str">
        <f>IF(VLOOKUP(TABLE[[#This Row],[LOC]],ScanWorkbook[[Location]:[Clone Barcode]],2,FALSE)="...","",VLOOKUP(TABLE[[#This Row],[LOC]],ScanWorkbook[[Location]:[Clone Barcode]],2,FALSE))</f>
        <v>LCKE011.090071</v>
      </c>
      <c r="F271" s="21">
        <f ca="1">IF(TABLE[[#This Row],[METRC]]="","",TODAY())</f>
        <v>44179</v>
      </c>
      <c r="G271" s="80" t="str">
        <f>_xlfn.IFNA(IF(TABLE[[#This Row],[METRC]]="","",VLOOKUP(TABLE[[#This Row],[LOC]],ScanWorkbook[[Location]:[side]],3,FALSE)),"")</f>
        <v>3. west MINIMOM</v>
      </c>
      <c r="H271" s="18" t="str">
        <f>_xlfn.IFNA(IF(TABLE[[#This Row],[METRC]]="...","",VLOOKUP(TABLE[[#This Row],[METRC]],METRC!A:C,3,FALSE)),"")</f>
        <v>MINIMOM</v>
      </c>
      <c r="I27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71" s="18" t="str">
        <f>_xlfn.IFNA(IF(TABLE[[#This Row],[METRC]]="...","",LEFT(VLOOKUP(TABLE[[#This Row],[METRC]],METRC!A:B,2,FALSE),4)),"")</f>
        <v>LCKE</v>
      </c>
      <c r="K271" s="24" t="str">
        <f>IF(TABLE[[#This Row],[METRC]]="","",IF(TABLE[[#This Row],[METRC]]="...","",IF(TABLE[[#This Row],[bounce strain]]=LEFT(TABLE[[#This Row],[PhenoAbbv]],4),"match","MISMATCH")))</f>
        <v>match</v>
      </c>
      <c r="L271" s="18" t="str">
        <f ca="1">IF(TABLE[[#This Row],[Date]]="","",INDEX(nextcloneround[Clone Round],MATCH(TABLE[[#This Row],[Date]],nextcloneround[today],0)))</f>
        <v>C39</v>
      </c>
      <c r="M271" s="18" t="str">
        <f>_xlfn.IFNA(INDEX([2]!MOM[Generation],MATCH(TABLE[[#This Row],[METRC]],[2]!MOM[METRC 2],0)),"")</f>
        <v>C33</v>
      </c>
    </row>
    <row r="272" spans="1:13" x14ac:dyDescent="0.25">
      <c r="A272" s="47" t="str">
        <f>MID(TABLE[[#This Row],[LOC]],4,3)</f>
        <v>KL5</v>
      </c>
      <c r="B272" t="s">
        <v>8488</v>
      </c>
      <c r="C272" s="18" t="str">
        <f>_xlfn.IFNA(IF(TABLE[[#This Row],[CODE]]="","",IF(TABLE[[#This Row],[CODE]]="...","",_xlfn.CONCAT("1A4070000000065000",RIGHT(TABLE[[#This Row],[CODE]],6)))),"")</f>
        <v/>
      </c>
      <c r="D272" s="18" t="str">
        <f t="array" ref="D272">_xlfn.IFNA(IF(SUM(COUNTIF(TABLE[[#This Row],[CODE]],{"*.*"})),LEFT(TABLE[[#This Row],[CODE]],7),_xlfn.CONCAT(LEFT(TABLE[[#This Row],[CODE]],4),RIGHT(TABLE[[#This Row],[CODE]],3))),"")</f>
        <v/>
      </c>
      <c r="E272" s="18" t="str">
        <f>IF(VLOOKUP(TABLE[[#This Row],[LOC]],ScanWorkbook[[Location]:[Clone Barcode]],2,FALSE)="...","",VLOOKUP(TABLE[[#This Row],[LOC]],ScanWorkbook[[Location]:[Clone Barcode]],2,FALSE))</f>
        <v/>
      </c>
      <c r="F272" s="21" t="str">
        <f ca="1">IF(TABLE[[#This Row],[METRC]]="","",TODAY())</f>
        <v/>
      </c>
      <c r="G272" s="80" t="str">
        <f>_xlfn.IFNA(IF(TABLE[[#This Row],[METRC]]="","",VLOOKUP(TABLE[[#This Row],[LOC]],ScanWorkbook[[Location]:[side]],3,FALSE)),"")</f>
        <v/>
      </c>
      <c r="H272" s="18" t="str">
        <f>_xlfn.IFNA(IF(TABLE[[#This Row],[METRC]]="...","",VLOOKUP(TABLE[[#This Row],[METRC]],METRC!A:C,3,FALSE)),"")</f>
        <v/>
      </c>
      <c r="I27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72" s="18" t="str">
        <f>_xlfn.IFNA(IF(TABLE[[#This Row],[METRC]]="...","",LEFT(VLOOKUP(TABLE[[#This Row],[METRC]],METRC!A:B,2,FALSE),4)),"")</f>
        <v/>
      </c>
      <c r="K272" s="24" t="str">
        <f>IF(TABLE[[#This Row],[METRC]]="","",IF(TABLE[[#This Row],[METRC]]="...","",IF(TABLE[[#This Row],[bounce strain]]=LEFT(TABLE[[#This Row],[PhenoAbbv]],4),"match","MISMATCH")))</f>
        <v/>
      </c>
      <c r="L272" s="18" t="str">
        <f ca="1">IF(TABLE[[#This Row],[Date]]="","",INDEX(nextcloneround[Clone Round],MATCH(TABLE[[#This Row],[Date]],nextcloneround[today],0)))</f>
        <v/>
      </c>
      <c r="M272" s="18" t="str">
        <f>_xlfn.IFNA(INDEX([2]!MOM[Generation],MATCH(TABLE[[#This Row],[METRC]],[2]!MOM[METRC 2],0)),"")</f>
        <v/>
      </c>
    </row>
    <row r="273" spans="1:13" x14ac:dyDescent="0.25">
      <c r="A273" s="47" t="str">
        <f>MID(TABLE[[#This Row],[LOC]],4,3)</f>
        <v>KL5</v>
      </c>
      <c r="B273" t="s">
        <v>8489</v>
      </c>
      <c r="C273" s="18" t="str">
        <f>_xlfn.IFNA(IF(TABLE[[#This Row],[CODE]]="","",IF(TABLE[[#This Row],[CODE]]="...","",_xlfn.CONCAT("1A4070000000065000",RIGHT(TABLE[[#This Row],[CODE]],6)))),"")</f>
        <v/>
      </c>
      <c r="D273" s="18" t="str">
        <f t="array" ref="D273">_xlfn.IFNA(IF(SUM(COUNTIF(TABLE[[#This Row],[CODE]],{"*.*"})),LEFT(TABLE[[#This Row],[CODE]],7),_xlfn.CONCAT(LEFT(TABLE[[#This Row],[CODE]],4),RIGHT(TABLE[[#This Row],[CODE]],3))),"")</f>
        <v/>
      </c>
      <c r="E273" s="18" t="str">
        <f>IF(VLOOKUP(TABLE[[#This Row],[LOC]],ScanWorkbook[[Location]:[Clone Barcode]],2,FALSE)="...","",VLOOKUP(TABLE[[#This Row],[LOC]],ScanWorkbook[[Location]:[Clone Barcode]],2,FALSE))</f>
        <v/>
      </c>
      <c r="F273" s="21" t="str">
        <f ca="1">IF(TABLE[[#This Row],[METRC]]="","",TODAY())</f>
        <v/>
      </c>
      <c r="G273" s="80" t="str">
        <f>_xlfn.IFNA(IF(TABLE[[#This Row],[METRC]]="","",VLOOKUP(TABLE[[#This Row],[LOC]],ScanWorkbook[[Location]:[side]],3,FALSE)),"")</f>
        <v/>
      </c>
      <c r="H273" s="18" t="str">
        <f>_xlfn.IFNA(IF(TABLE[[#This Row],[METRC]]="...","",VLOOKUP(TABLE[[#This Row],[METRC]],METRC!A:C,3,FALSE)),"")</f>
        <v/>
      </c>
      <c r="I27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73" s="18" t="str">
        <f>_xlfn.IFNA(IF(TABLE[[#This Row],[METRC]]="...","",LEFT(VLOOKUP(TABLE[[#This Row],[METRC]],METRC!A:B,2,FALSE),4)),"")</f>
        <v/>
      </c>
      <c r="K273" s="24" t="str">
        <f>IF(TABLE[[#This Row],[METRC]]="","",IF(TABLE[[#This Row],[METRC]]="...","",IF(TABLE[[#This Row],[bounce strain]]=LEFT(TABLE[[#This Row],[PhenoAbbv]],4),"match","MISMATCH")))</f>
        <v/>
      </c>
      <c r="L273" s="18" t="str">
        <f ca="1">IF(TABLE[[#This Row],[Date]]="","",INDEX(nextcloneround[Clone Round],MATCH(TABLE[[#This Row],[Date]],nextcloneround[today],0)))</f>
        <v/>
      </c>
      <c r="M273" s="18" t="str">
        <f>_xlfn.IFNA(INDEX([2]!MOM[Generation],MATCH(TABLE[[#This Row],[METRC]],[2]!MOM[METRC 2],0)),"")</f>
        <v/>
      </c>
    </row>
    <row r="274" spans="1:13" x14ac:dyDescent="0.25">
      <c r="A274" s="47" t="str">
        <f>MID(TABLE[[#This Row],[LOC]],4,3)</f>
        <v>KL5</v>
      </c>
      <c r="B274" t="s">
        <v>8682</v>
      </c>
      <c r="C274" s="18" t="str">
        <f>_xlfn.IFNA(IF(TABLE[[#This Row],[CODE]]="","",IF(TABLE[[#This Row],[CODE]]="...","",_xlfn.CONCAT("1A4070000000065000",RIGHT(TABLE[[#This Row],[CODE]],6)))),"")</f>
        <v/>
      </c>
      <c r="D274" s="18" t="str">
        <f t="array" ref="D274">_xlfn.IFNA(IF(SUM(COUNTIF(TABLE[[#This Row],[CODE]],{"*.*"})),LEFT(TABLE[[#This Row],[CODE]],7),_xlfn.CONCAT(LEFT(TABLE[[#This Row],[CODE]],4),RIGHT(TABLE[[#This Row],[CODE]],3))),"")</f>
        <v/>
      </c>
      <c r="E274" s="18" t="str">
        <f>IF(VLOOKUP(TABLE[[#This Row],[LOC]],ScanWorkbook[[Location]:[Clone Barcode]],2,FALSE)="...","",VLOOKUP(TABLE[[#This Row],[LOC]],ScanWorkbook[[Location]:[Clone Barcode]],2,FALSE))</f>
        <v/>
      </c>
      <c r="F274" s="21" t="str">
        <f ca="1">IF(TABLE[[#This Row],[METRC]]="","",TODAY())</f>
        <v/>
      </c>
      <c r="G274" s="80" t="str">
        <f>_xlfn.IFNA(IF(TABLE[[#This Row],[METRC]]="","",VLOOKUP(TABLE[[#This Row],[LOC]],ScanWorkbook[[Location]:[side]],3,FALSE)),"")</f>
        <v/>
      </c>
      <c r="H274" s="18" t="str">
        <f>_xlfn.IFNA(IF(TABLE[[#This Row],[METRC]]="...","",VLOOKUP(TABLE[[#This Row],[METRC]],METRC!A:C,3,FALSE)),"")</f>
        <v/>
      </c>
      <c r="I27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74" s="18" t="str">
        <f>_xlfn.IFNA(IF(TABLE[[#This Row],[METRC]]="...","",LEFT(VLOOKUP(TABLE[[#This Row],[METRC]],METRC!A:B,2,FALSE),4)),"")</f>
        <v/>
      </c>
      <c r="K274" s="18" t="str">
        <f>IF(TABLE[[#This Row],[METRC]]="","",IF(TABLE[[#This Row],[METRC]]="...","",IF(TABLE[[#This Row],[bounce strain]]=LEFT(TABLE[[#This Row],[PhenoAbbv]],4),"match","MISMATCH")))</f>
        <v/>
      </c>
      <c r="L274" s="18" t="str">
        <f ca="1">IF(TABLE[[#This Row],[Date]]="","",INDEX(nextcloneround[Clone Round],MATCH(TABLE[[#This Row],[Date]],nextcloneround[today],0)))</f>
        <v/>
      </c>
      <c r="M274" s="18" t="str">
        <f>_xlfn.IFNA(INDEX([2]!MOM[Generation],MATCH(TABLE[[#This Row],[METRC]],[2]!MOM[METRC 2],0)),"")</f>
        <v/>
      </c>
    </row>
    <row r="275" spans="1:13" x14ac:dyDescent="0.25">
      <c r="A275" s="47" t="str">
        <f>MID(TABLE[[#This Row],[LOC]],4,3)</f>
        <v>KL5</v>
      </c>
      <c r="B275" t="s">
        <v>8683</v>
      </c>
      <c r="C275" s="18" t="str">
        <f>_xlfn.IFNA(IF(TABLE[[#This Row],[CODE]]="","",IF(TABLE[[#This Row],[CODE]]="...","",_xlfn.CONCAT("1A4070000000065000",RIGHT(TABLE[[#This Row],[CODE]],6)))),"")</f>
        <v/>
      </c>
      <c r="D275" s="18" t="str">
        <f t="array" ref="D275">_xlfn.IFNA(IF(SUM(COUNTIF(TABLE[[#This Row],[CODE]],{"*.*"})),LEFT(TABLE[[#This Row],[CODE]],7),_xlfn.CONCAT(LEFT(TABLE[[#This Row],[CODE]],4),RIGHT(TABLE[[#This Row],[CODE]],3))),"")</f>
        <v/>
      </c>
      <c r="E275" s="18" t="str">
        <f>IF(VLOOKUP(TABLE[[#This Row],[LOC]],ScanWorkbook[[Location]:[Clone Barcode]],2,FALSE)="...","",VLOOKUP(TABLE[[#This Row],[LOC]],ScanWorkbook[[Location]:[Clone Barcode]],2,FALSE))</f>
        <v/>
      </c>
      <c r="F275" s="21" t="str">
        <f ca="1">IF(TABLE[[#This Row],[METRC]]="","",TODAY())</f>
        <v/>
      </c>
      <c r="G275" s="80" t="str">
        <f>_xlfn.IFNA(IF(TABLE[[#This Row],[METRC]]="","",VLOOKUP(TABLE[[#This Row],[LOC]],ScanWorkbook[[Location]:[side]],3,FALSE)),"")</f>
        <v/>
      </c>
      <c r="H275" s="18" t="str">
        <f>_xlfn.IFNA(IF(TABLE[[#This Row],[METRC]]="...","",VLOOKUP(TABLE[[#This Row],[METRC]],METRC!A:C,3,FALSE)),"")</f>
        <v/>
      </c>
      <c r="I27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75" s="18" t="str">
        <f>_xlfn.IFNA(IF(TABLE[[#This Row],[METRC]]="...","",LEFT(VLOOKUP(TABLE[[#This Row],[METRC]],METRC!A:B,2,FALSE),4)),"")</f>
        <v/>
      </c>
      <c r="K275" s="18" t="str">
        <f>IF(TABLE[[#This Row],[METRC]]="","",IF(TABLE[[#This Row],[METRC]]="...","",IF(TABLE[[#This Row],[bounce strain]]=LEFT(TABLE[[#This Row],[PhenoAbbv]],4),"match","MISMATCH")))</f>
        <v/>
      </c>
      <c r="L275" s="18" t="str">
        <f ca="1">IF(TABLE[[#This Row],[Date]]="","",INDEX(nextcloneround[Clone Round],MATCH(TABLE[[#This Row],[Date]],nextcloneround[today],0)))</f>
        <v/>
      </c>
      <c r="M275" s="18" t="str">
        <f>_xlfn.IFNA(INDEX([2]!MOM[Generation],MATCH(TABLE[[#This Row],[METRC]],[2]!MOM[METRC 2],0)),"")</f>
        <v/>
      </c>
    </row>
    <row r="276" spans="1:13" x14ac:dyDescent="0.25">
      <c r="A276" s="47" t="str">
        <f>MID(TABLE[[#This Row],[LOC]],4,3)</f>
        <v>KL5</v>
      </c>
      <c r="B276" t="s">
        <v>8684</v>
      </c>
      <c r="C276" s="18" t="str">
        <f>_xlfn.IFNA(IF(TABLE[[#This Row],[CODE]]="","",IF(TABLE[[#This Row],[CODE]]="...","",_xlfn.CONCAT("1A4070000000065000",RIGHT(TABLE[[#This Row],[CODE]],6)))),"")</f>
        <v/>
      </c>
      <c r="D276" s="18" t="str">
        <f t="array" ref="D276">_xlfn.IFNA(IF(SUM(COUNTIF(TABLE[[#This Row],[CODE]],{"*.*"})),LEFT(TABLE[[#This Row],[CODE]],7),_xlfn.CONCAT(LEFT(TABLE[[#This Row],[CODE]],4),RIGHT(TABLE[[#This Row],[CODE]],3))),"")</f>
        <v/>
      </c>
      <c r="E276" s="18" t="str">
        <f>IF(VLOOKUP(TABLE[[#This Row],[LOC]],ScanWorkbook[[Location]:[Clone Barcode]],2,FALSE)="...","",VLOOKUP(TABLE[[#This Row],[LOC]],ScanWorkbook[[Location]:[Clone Barcode]],2,FALSE))</f>
        <v/>
      </c>
      <c r="F276" s="21" t="str">
        <f ca="1">IF(TABLE[[#This Row],[METRC]]="","",TODAY())</f>
        <v/>
      </c>
      <c r="G276" s="80" t="str">
        <f>_xlfn.IFNA(IF(TABLE[[#This Row],[METRC]]="","",VLOOKUP(TABLE[[#This Row],[LOC]],ScanWorkbook[[Location]:[side]],3,FALSE)),"")</f>
        <v/>
      </c>
      <c r="H276" s="18" t="str">
        <f>_xlfn.IFNA(IF(TABLE[[#This Row],[METRC]]="...","",VLOOKUP(TABLE[[#This Row],[METRC]],METRC!A:C,3,FALSE)),"")</f>
        <v/>
      </c>
      <c r="I27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76" s="18" t="str">
        <f>_xlfn.IFNA(IF(TABLE[[#This Row],[METRC]]="...","",LEFT(VLOOKUP(TABLE[[#This Row],[METRC]],METRC!A:B,2,FALSE),4)),"")</f>
        <v/>
      </c>
      <c r="K276" s="18" t="str">
        <f>IF(TABLE[[#This Row],[METRC]]="","",IF(TABLE[[#This Row],[METRC]]="...","",IF(TABLE[[#This Row],[bounce strain]]=LEFT(TABLE[[#This Row],[PhenoAbbv]],4),"match","MISMATCH")))</f>
        <v/>
      </c>
      <c r="L276" s="18" t="str">
        <f ca="1">IF(TABLE[[#This Row],[Date]]="","",INDEX(nextcloneround[Clone Round],MATCH(TABLE[[#This Row],[Date]],nextcloneround[today],0)))</f>
        <v/>
      </c>
      <c r="M276" s="18" t="str">
        <f>_xlfn.IFNA(INDEX([2]!MOM[Generation],MATCH(TABLE[[#This Row],[METRC]],[2]!MOM[METRC 2],0)),"")</f>
        <v/>
      </c>
    </row>
    <row r="277" spans="1:13" x14ac:dyDescent="0.25">
      <c r="A277" s="47" t="str">
        <f>MID(TABLE[[#This Row],[LOC]],4,3)</f>
        <v>KL5</v>
      </c>
      <c r="B277" t="s">
        <v>8685</v>
      </c>
      <c r="C277" s="18" t="str">
        <f>_xlfn.IFNA(IF(TABLE[[#This Row],[CODE]]="","",IF(TABLE[[#This Row],[CODE]]="...","",_xlfn.CONCAT("1A4070000000065000",RIGHT(TABLE[[#This Row],[CODE]],6)))),"")</f>
        <v/>
      </c>
      <c r="D277" s="18" t="str">
        <f t="array" ref="D277">_xlfn.IFNA(IF(SUM(COUNTIF(TABLE[[#This Row],[CODE]],{"*.*"})),LEFT(TABLE[[#This Row],[CODE]],7),_xlfn.CONCAT(LEFT(TABLE[[#This Row],[CODE]],4),RIGHT(TABLE[[#This Row],[CODE]],3))),"")</f>
        <v/>
      </c>
      <c r="E277" s="18" t="str">
        <f>IF(VLOOKUP(TABLE[[#This Row],[LOC]],ScanWorkbook[[Location]:[Clone Barcode]],2,FALSE)="...","",VLOOKUP(TABLE[[#This Row],[LOC]],ScanWorkbook[[Location]:[Clone Barcode]],2,FALSE))</f>
        <v/>
      </c>
      <c r="F277" s="21" t="str">
        <f ca="1">IF(TABLE[[#This Row],[METRC]]="","",TODAY())</f>
        <v/>
      </c>
      <c r="G277" s="80" t="str">
        <f>_xlfn.IFNA(IF(TABLE[[#This Row],[METRC]]="","",VLOOKUP(TABLE[[#This Row],[LOC]],ScanWorkbook[[Location]:[side]],3,FALSE)),"")</f>
        <v/>
      </c>
      <c r="H277" s="18" t="str">
        <f>_xlfn.IFNA(IF(TABLE[[#This Row],[METRC]]="...","",VLOOKUP(TABLE[[#This Row],[METRC]],METRC!A:C,3,FALSE)),"")</f>
        <v/>
      </c>
      <c r="I27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77" s="18" t="str">
        <f>_xlfn.IFNA(IF(TABLE[[#This Row],[METRC]]="...","",LEFT(VLOOKUP(TABLE[[#This Row],[METRC]],METRC!A:B,2,FALSE),4)),"")</f>
        <v/>
      </c>
      <c r="K277" s="18" t="str">
        <f>IF(TABLE[[#This Row],[METRC]]="","",IF(TABLE[[#This Row],[METRC]]="...","",IF(TABLE[[#This Row],[bounce strain]]=LEFT(TABLE[[#This Row],[PhenoAbbv]],4),"match","MISMATCH")))</f>
        <v/>
      </c>
      <c r="L277" s="18" t="str">
        <f ca="1">IF(TABLE[[#This Row],[Date]]="","",INDEX(nextcloneround[Clone Round],MATCH(TABLE[[#This Row],[Date]],nextcloneround[today],0)))</f>
        <v/>
      </c>
      <c r="M277" s="18" t="str">
        <f>_xlfn.IFNA(INDEX([2]!MOM[Generation],MATCH(TABLE[[#This Row],[METRC]],[2]!MOM[METRC 2],0)),"")</f>
        <v/>
      </c>
    </row>
    <row r="278" spans="1:13" x14ac:dyDescent="0.25">
      <c r="A278" s="47" t="str">
        <f>MID(TABLE[[#This Row],[LOC]],4,3)</f>
        <v>KL5</v>
      </c>
      <c r="B278" t="s">
        <v>8686</v>
      </c>
      <c r="C278" s="18" t="str">
        <f>_xlfn.IFNA(IF(TABLE[[#This Row],[CODE]]="","",IF(TABLE[[#This Row],[CODE]]="...","",_xlfn.CONCAT("1A4070000000065000",RIGHT(TABLE[[#This Row],[CODE]],6)))),"")</f>
        <v/>
      </c>
      <c r="D278" s="18" t="str">
        <f t="array" ref="D278">_xlfn.IFNA(IF(SUM(COUNTIF(TABLE[[#This Row],[CODE]],{"*.*"})),LEFT(TABLE[[#This Row],[CODE]],7),_xlfn.CONCAT(LEFT(TABLE[[#This Row],[CODE]],4),RIGHT(TABLE[[#This Row],[CODE]],3))),"")</f>
        <v/>
      </c>
      <c r="E278" s="18" t="str">
        <f>IF(VLOOKUP(TABLE[[#This Row],[LOC]],ScanWorkbook[[Location]:[Clone Barcode]],2,FALSE)="...","",VLOOKUP(TABLE[[#This Row],[LOC]],ScanWorkbook[[Location]:[Clone Barcode]],2,FALSE))</f>
        <v/>
      </c>
      <c r="F278" s="21" t="str">
        <f ca="1">IF(TABLE[[#This Row],[METRC]]="","",TODAY())</f>
        <v/>
      </c>
      <c r="G278" s="80" t="str">
        <f>_xlfn.IFNA(IF(TABLE[[#This Row],[METRC]]="","",VLOOKUP(TABLE[[#This Row],[LOC]],ScanWorkbook[[Location]:[side]],3,FALSE)),"")</f>
        <v/>
      </c>
      <c r="H278" s="18" t="str">
        <f>_xlfn.IFNA(IF(TABLE[[#This Row],[METRC]]="...","",VLOOKUP(TABLE[[#This Row],[METRC]],METRC!A:C,3,FALSE)),"")</f>
        <v/>
      </c>
      <c r="I27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78" s="18" t="str">
        <f>_xlfn.IFNA(IF(TABLE[[#This Row],[METRC]]="...","",LEFT(VLOOKUP(TABLE[[#This Row],[METRC]],METRC!A:B,2,FALSE),4)),"")</f>
        <v/>
      </c>
      <c r="K278" s="18" t="str">
        <f>IF(TABLE[[#This Row],[METRC]]="","",IF(TABLE[[#This Row],[METRC]]="...","",IF(TABLE[[#This Row],[bounce strain]]=LEFT(TABLE[[#This Row],[PhenoAbbv]],4),"match","MISMATCH")))</f>
        <v/>
      </c>
      <c r="L278" s="18" t="str">
        <f ca="1">IF(TABLE[[#This Row],[Date]]="","",INDEX(nextcloneround[Clone Round],MATCH(TABLE[[#This Row],[Date]],nextcloneround[today],0)))</f>
        <v/>
      </c>
      <c r="M278" s="18" t="str">
        <f>_xlfn.IFNA(INDEX([2]!MOM[Generation],MATCH(TABLE[[#This Row],[METRC]],[2]!MOM[METRC 2],0)),"")</f>
        <v/>
      </c>
    </row>
    <row r="279" spans="1:13" x14ac:dyDescent="0.25">
      <c r="A279" s="47" t="str">
        <f>MID(TABLE[[#This Row],[LOC]],4,3)</f>
        <v>KL5</v>
      </c>
      <c r="B279" t="s">
        <v>8687</v>
      </c>
      <c r="C279" s="18" t="str">
        <f>_xlfn.IFNA(IF(TABLE[[#This Row],[CODE]]="","",IF(TABLE[[#This Row],[CODE]]="...","",_xlfn.CONCAT("1A4070000000065000",RIGHT(TABLE[[#This Row],[CODE]],6)))),"")</f>
        <v/>
      </c>
      <c r="D279" s="18" t="str">
        <f t="array" ref="D279">_xlfn.IFNA(IF(SUM(COUNTIF(TABLE[[#This Row],[CODE]],{"*.*"})),LEFT(TABLE[[#This Row],[CODE]],7),_xlfn.CONCAT(LEFT(TABLE[[#This Row],[CODE]],4),RIGHT(TABLE[[#This Row],[CODE]],3))),"")</f>
        <v/>
      </c>
      <c r="E279" s="18" t="str">
        <f>IF(VLOOKUP(TABLE[[#This Row],[LOC]],ScanWorkbook[[Location]:[Clone Barcode]],2,FALSE)="...","",VLOOKUP(TABLE[[#This Row],[LOC]],ScanWorkbook[[Location]:[Clone Barcode]],2,FALSE))</f>
        <v/>
      </c>
      <c r="F279" s="21" t="str">
        <f ca="1">IF(TABLE[[#This Row],[METRC]]="","",TODAY())</f>
        <v/>
      </c>
      <c r="G279" s="80" t="str">
        <f>_xlfn.IFNA(IF(TABLE[[#This Row],[METRC]]="","",VLOOKUP(TABLE[[#This Row],[LOC]],ScanWorkbook[[Location]:[side]],3,FALSE)),"")</f>
        <v/>
      </c>
      <c r="H279" s="18" t="str">
        <f>_xlfn.IFNA(IF(TABLE[[#This Row],[METRC]]="...","",VLOOKUP(TABLE[[#This Row],[METRC]],METRC!A:C,3,FALSE)),"")</f>
        <v/>
      </c>
      <c r="I27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79" s="18" t="str">
        <f>_xlfn.IFNA(IF(TABLE[[#This Row],[METRC]]="...","",LEFT(VLOOKUP(TABLE[[#This Row],[METRC]],METRC!A:B,2,FALSE),4)),"")</f>
        <v/>
      </c>
      <c r="K279" s="18" t="str">
        <f>IF(TABLE[[#This Row],[METRC]]="","",IF(TABLE[[#This Row],[METRC]]="...","",IF(TABLE[[#This Row],[bounce strain]]=LEFT(TABLE[[#This Row],[PhenoAbbv]],4),"match","MISMATCH")))</f>
        <v/>
      </c>
      <c r="L279" s="18" t="str">
        <f ca="1">IF(TABLE[[#This Row],[Date]]="","",INDEX(nextcloneround[Clone Round],MATCH(TABLE[[#This Row],[Date]],nextcloneround[today],0)))</f>
        <v/>
      </c>
      <c r="M279" s="18" t="str">
        <f>_xlfn.IFNA(INDEX([2]!MOM[Generation],MATCH(TABLE[[#This Row],[METRC]],[2]!MOM[METRC 2],0)),"")</f>
        <v/>
      </c>
    </row>
    <row r="280" spans="1:13" x14ac:dyDescent="0.25">
      <c r="A280" s="47" t="str">
        <f>MID(TABLE[[#This Row],[LOC]],4,3)</f>
        <v>KL5</v>
      </c>
      <c r="B280" t="s">
        <v>8688</v>
      </c>
      <c r="C280" s="18" t="str">
        <f>_xlfn.IFNA(IF(TABLE[[#This Row],[CODE]]="","",IF(TABLE[[#This Row],[CODE]]="...","",_xlfn.CONCAT("1A4070000000065000",RIGHT(TABLE[[#This Row],[CODE]],6)))),"")</f>
        <v/>
      </c>
      <c r="D280" s="18" t="str">
        <f t="array" ref="D280">_xlfn.IFNA(IF(SUM(COUNTIF(TABLE[[#This Row],[CODE]],{"*.*"})),LEFT(TABLE[[#This Row],[CODE]],7),_xlfn.CONCAT(LEFT(TABLE[[#This Row],[CODE]],4),RIGHT(TABLE[[#This Row],[CODE]],3))),"")</f>
        <v/>
      </c>
      <c r="E280" s="18" t="str">
        <f>IF(VLOOKUP(TABLE[[#This Row],[LOC]],ScanWorkbook[[Location]:[Clone Barcode]],2,FALSE)="...","",VLOOKUP(TABLE[[#This Row],[LOC]],ScanWorkbook[[Location]:[Clone Barcode]],2,FALSE))</f>
        <v/>
      </c>
      <c r="F280" s="21" t="str">
        <f ca="1">IF(TABLE[[#This Row],[METRC]]="","",TODAY())</f>
        <v/>
      </c>
      <c r="G280" s="80" t="str">
        <f>_xlfn.IFNA(IF(TABLE[[#This Row],[METRC]]="","",VLOOKUP(TABLE[[#This Row],[LOC]],ScanWorkbook[[Location]:[side]],3,FALSE)),"")</f>
        <v/>
      </c>
      <c r="H280" s="18" t="str">
        <f>_xlfn.IFNA(IF(TABLE[[#This Row],[METRC]]="...","",VLOOKUP(TABLE[[#This Row],[METRC]],METRC!A:C,3,FALSE)),"")</f>
        <v/>
      </c>
      <c r="I28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80" s="18" t="str">
        <f>_xlfn.IFNA(IF(TABLE[[#This Row],[METRC]]="...","",LEFT(VLOOKUP(TABLE[[#This Row],[METRC]],METRC!A:B,2,FALSE),4)),"")</f>
        <v/>
      </c>
      <c r="K280" s="18" t="str">
        <f>IF(TABLE[[#This Row],[METRC]]="","",IF(TABLE[[#This Row],[METRC]]="...","",IF(TABLE[[#This Row],[bounce strain]]=LEFT(TABLE[[#This Row],[PhenoAbbv]],4),"match","MISMATCH")))</f>
        <v/>
      </c>
      <c r="L280" s="18" t="str">
        <f ca="1">IF(TABLE[[#This Row],[Date]]="","",INDEX(nextcloneround[Clone Round],MATCH(TABLE[[#This Row],[Date]],nextcloneround[today],0)))</f>
        <v/>
      </c>
      <c r="M280" s="18" t="str">
        <f>_xlfn.IFNA(INDEX([2]!MOM[Generation],MATCH(TABLE[[#This Row],[METRC]],[2]!MOM[METRC 2],0)),"")</f>
        <v/>
      </c>
    </row>
    <row r="281" spans="1:13" x14ac:dyDescent="0.25">
      <c r="A281" s="47" t="str">
        <f>MID(TABLE[[#This Row],[LOC]],4,3)</f>
        <v>KL5</v>
      </c>
      <c r="B281" t="s">
        <v>8689</v>
      </c>
      <c r="C281" s="18" t="str">
        <f>_xlfn.IFNA(IF(TABLE[[#This Row],[CODE]]="","",IF(TABLE[[#This Row],[CODE]]="...","",_xlfn.CONCAT("1A4070000000065000",RIGHT(TABLE[[#This Row],[CODE]],6)))),"")</f>
        <v/>
      </c>
      <c r="D281" s="18" t="str">
        <f t="array" ref="D281">_xlfn.IFNA(IF(SUM(COUNTIF(TABLE[[#This Row],[CODE]],{"*.*"})),LEFT(TABLE[[#This Row],[CODE]],7),_xlfn.CONCAT(LEFT(TABLE[[#This Row],[CODE]],4),RIGHT(TABLE[[#This Row],[CODE]],3))),"")</f>
        <v/>
      </c>
      <c r="E281" s="18" t="str">
        <f>IF(VLOOKUP(TABLE[[#This Row],[LOC]],ScanWorkbook[[Location]:[Clone Barcode]],2,FALSE)="...","",VLOOKUP(TABLE[[#This Row],[LOC]],ScanWorkbook[[Location]:[Clone Barcode]],2,FALSE))</f>
        <v/>
      </c>
      <c r="F281" s="21" t="str">
        <f ca="1">IF(TABLE[[#This Row],[METRC]]="","",TODAY())</f>
        <v/>
      </c>
      <c r="G281" s="80" t="str">
        <f>_xlfn.IFNA(IF(TABLE[[#This Row],[METRC]]="","",VLOOKUP(TABLE[[#This Row],[LOC]],ScanWorkbook[[Location]:[side]],3,FALSE)),"")</f>
        <v/>
      </c>
      <c r="H281" s="18" t="str">
        <f>_xlfn.IFNA(IF(TABLE[[#This Row],[METRC]]="...","",VLOOKUP(TABLE[[#This Row],[METRC]],METRC!A:C,3,FALSE)),"")</f>
        <v/>
      </c>
      <c r="I28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81" s="18" t="str">
        <f>_xlfn.IFNA(IF(TABLE[[#This Row],[METRC]]="...","",LEFT(VLOOKUP(TABLE[[#This Row],[METRC]],METRC!A:B,2,FALSE),4)),"")</f>
        <v/>
      </c>
      <c r="K281" s="18" t="str">
        <f>IF(TABLE[[#This Row],[METRC]]="","",IF(TABLE[[#This Row],[METRC]]="...","",IF(TABLE[[#This Row],[bounce strain]]=LEFT(TABLE[[#This Row],[PhenoAbbv]],4),"match","MISMATCH")))</f>
        <v/>
      </c>
      <c r="L281" s="18" t="str">
        <f ca="1">IF(TABLE[[#This Row],[Date]]="","",INDEX(nextcloneround[Clone Round],MATCH(TABLE[[#This Row],[Date]],nextcloneround[today],0)))</f>
        <v/>
      </c>
      <c r="M281" s="18" t="str">
        <f>_xlfn.IFNA(INDEX([2]!MOM[Generation],MATCH(TABLE[[#This Row],[METRC]],[2]!MOM[METRC 2],0)),"")</f>
        <v/>
      </c>
    </row>
    <row r="282" spans="1:13" x14ac:dyDescent="0.25">
      <c r="A282" s="47" t="str">
        <f>MID(TABLE[[#This Row],[LOC]],4,3)</f>
        <v>KL5</v>
      </c>
      <c r="B282" t="s">
        <v>8690</v>
      </c>
      <c r="C282" s="18" t="str">
        <f>_xlfn.IFNA(IF(TABLE[[#This Row],[CODE]]="","",IF(TABLE[[#This Row],[CODE]]="...","",_xlfn.CONCAT("1A4070000000065000",RIGHT(TABLE[[#This Row],[CODE]],6)))),"")</f>
        <v/>
      </c>
      <c r="D282" s="18" t="str">
        <f t="array" ref="D282">_xlfn.IFNA(IF(SUM(COUNTIF(TABLE[[#This Row],[CODE]],{"*.*"})),LEFT(TABLE[[#This Row],[CODE]],7),_xlfn.CONCAT(LEFT(TABLE[[#This Row],[CODE]],4),RIGHT(TABLE[[#This Row],[CODE]],3))),"")</f>
        <v/>
      </c>
      <c r="E282" s="18" t="str">
        <f>IF(VLOOKUP(TABLE[[#This Row],[LOC]],ScanWorkbook[[Location]:[Clone Barcode]],2,FALSE)="...","",VLOOKUP(TABLE[[#This Row],[LOC]],ScanWorkbook[[Location]:[Clone Barcode]],2,FALSE))</f>
        <v/>
      </c>
      <c r="F282" s="21" t="str">
        <f ca="1">IF(TABLE[[#This Row],[METRC]]="","",TODAY())</f>
        <v/>
      </c>
      <c r="G282" s="80" t="str">
        <f>_xlfn.IFNA(IF(TABLE[[#This Row],[METRC]]="","",VLOOKUP(TABLE[[#This Row],[LOC]],ScanWorkbook[[Location]:[side]],3,FALSE)),"")</f>
        <v/>
      </c>
      <c r="H282" s="18" t="str">
        <f>_xlfn.IFNA(IF(TABLE[[#This Row],[METRC]]="...","",VLOOKUP(TABLE[[#This Row],[METRC]],METRC!A:C,3,FALSE)),"")</f>
        <v/>
      </c>
      <c r="I28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82" s="18" t="str">
        <f>_xlfn.IFNA(IF(TABLE[[#This Row],[METRC]]="...","",LEFT(VLOOKUP(TABLE[[#This Row],[METRC]],METRC!A:B,2,FALSE),4)),"")</f>
        <v/>
      </c>
      <c r="K282" s="18" t="str">
        <f>IF(TABLE[[#This Row],[METRC]]="","",IF(TABLE[[#This Row],[METRC]]="...","",IF(TABLE[[#This Row],[bounce strain]]=LEFT(TABLE[[#This Row],[PhenoAbbv]],4),"match","MISMATCH")))</f>
        <v/>
      </c>
      <c r="L282" s="18" t="str">
        <f ca="1">IF(TABLE[[#This Row],[Date]]="","",INDEX(nextcloneround[Clone Round],MATCH(TABLE[[#This Row],[Date]],nextcloneround[today],0)))</f>
        <v/>
      </c>
      <c r="M282" s="18" t="str">
        <f>_xlfn.IFNA(INDEX([2]!MOM[Generation],MATCH(TABLE[[#This Row],[METRC]],[2]!MOM[METRC 2],0)),"")</f>
        <v/>
      </c>
    </row>
    <row r="283" spans="1:13" x14ac:dyDescent="0.25">
      <c r="A283" s="47" t="str">
        <f>MID(TABLE[[#This Row],[LOC]],4,3)</f>
        <v>KL5</v>
      </c>
      <c r="B283" t="s">
        <v>8691</v>
      </c>
      <c r="C283" s="18" t="str">
        <f>_xlfn.IFNA(IF(TABLE[[#This Row],[CODE]]="","",IF(TABLE[[#This Row],[CODE]]="...","",_xlfn.CONCAT("1A4070000000065000",RIGHT(TABLE[[#This Row],[CODE]],6)))),"")</f>
        <v/>
      </c>
      <c r="D283" s="18" t="str">
        <f t="array" ref="D283">_xlfn.IFNA(IF(SUM(COUNTIF(TABLE[[#This Row],[CODE]],{"*.*"})),LEFT(TABLE[[#This Row],[CODE]],7),_xlfn.CONCAT(LEFT(TABLE[[#This Row],[CODE]],4),RIGHT(TABLE[[#This Row],[CODE]],3))),"")</f>
        <v/>
      </c>
      <c r="E283" s="18" t="str">
        <f>IF(VLOOKUP(TABLE[[#This Row],[LOC]],ScanWorkbook[[Location]:[Clone Barcode]],2,FALSE)="...","",VLOOKUP(TABLE[[#This Row],[LOC]],ScanWorkbook[[Location]:[Clone Barcode]],2,FALSE))</f>
        <v/>
      </c>
      <c r="F283" s="21" t="str">
        <f ca="1">IF(TABLE[[#This Row],[METRC]]="","",TODAY())</f>
        <v/>
      </c>
      <c r="G283" s="80" t="str">
        <f>_xlfn.IFNA(IF(TABLE[[#This Row],[METRC]]="","",VLOOKUP(TABLE[[#This Row],[LOC]],ScanWorkbook[[Location]:[side]],3,FALSE)),"")</f>
        <v/>
      </c>
      <c r="H283" s="18" t="str">
        <f>_xlfn.IFNA(IF(TABLE[[#This Row],[METRC]]="...","",VLOOKUP(TABLE[[#This Row],[METRC]],METRC!A:C,3,FALSE)),"")</f>
        <v/>
      </c>
      <c r="I28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83" s="18" t="str">
        <f>_xlfn.IFNA(IF(TABLE[[#This Row],[METRC]]="...","",LEFT(VLOOKUP(TABLE[[#This Row],[METRC]],METRC!A:B,2,FALSE),4)),"")</f>
        <v/>
      </c>
      <c r="K283" s="18" t="str">
        <f>IF(TABLE[[#This Row],[METRC]]="","",IF(TABLE[[#This Row],[METRC]]="...","",IF(TABLE[[#This Row],[bounce strain]]=LEFT(TABLE[[#This Row],[PhenoAbbv]],4),"match","MISMATCH")))</f>
        <v/>
      </c>
      <c r="L283" s="18" t="str">
        <f ca="1">IF(TABLE[[#This Row],[Date]]="","",INDEX(nextcloneround[Clone Round],MATCH(TABLE[[#This Row],[Date]],nextcloneround[today],0)))</f>
        <v/>
      </c>
      <c r="M283" s="18" t="str">
        <f>_xlfn.IFNA(INDEX([2]!MOM[Generation],MATCH(TABLE[[#This Row],[METRC]],[2]!MOM[METRC 2],0)),"")</f>
        <v/>
      </c>
    </row>
    <row r="284" spans="1:13" x14ac:dyDescent="0.25">
      <c r="A284" s="47" t="str">
        <f>MID(TABLE[[#This Row],[LOC]],4,3)</f>
        <v>KL5</v>
      </c>
      <c r="B284" t="s">
        <v>8692</v>
      </c>
      <c r="C284" s="18" t="str">
        <f>_xlfn.IFNA(IF(TABLE[[#This Row],[CODE]]="","",IF(TABLE[[#This Row],[CODE]]="...","",_xlfn.CONCAT("1A4070000000065000",RIGHT(TABLE[[#This Row],[CODE]],6)))),"")</f>
        <v/>
      </c>
      <c r="D284" s="18" t="str">
        <f t="array" ref="D284">_xlfn.IFNA(IF(SUM(COUNTIF(TABLE[[#This Row],[CODE]],{"*.*"})),LEFT(TABLE[[#This Row],[CODE]],7),_xlfn.CONCAT(LEFT(TABLE[[#This Row],[CODE]],4),RIGHT(TABLE[[#This Row],[CODE]],3))),"")</f>
        <v/>
      </c>
      <c r="E284" s="18" t="str">
        <f>IF(VLOOKUP(TABLE[[#This Row],[LOC]],ScanWorkbook[[Location]:[Clone Barcode]],2,FALSE)="...","",VLOOKUP(TABLE[[#This Row],[LOC]],ScanWorkbook[[Location]:[Clone Barcode]],2,FALSE))</f>
        <v/>
      </c>
      <c r="F284" s="21" t="str">
        <f ca="1">IF(TABLE[[#This Row],[METRC]]="","",TODAY())</f>
        <v/>
      </c>
      <c r="G284" s="80" t="str">
        <f>_xlfn.IFNA(IF(TABLE[[#This Row],[METRC]]="","",VLOOKUP(TABLE[[#This Row],[LOC]],ScanWorkbook[[Location]:[side]],3,FALSE)),"")</f>
        <v/>
      </c>
      <c r="H284" s="18" t="str">
        <f>_xlfn.IFNA(IF(TABLE[[#This Row],[METRC]]="...","",VLOOKUP(TABLE[[#This Row],[METRC]],METRC!A:C,3,FALSE)),"")</f>
        <v/>
      </c>
      <c r="I28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84" s="18" t="str">
        <f>_xlfn.IFNA(IF(TABLE[[#This Row],[METRC]]="...","",LEFT(VLOOKUP(TABLE[[#This Row],[METRC]],METRC!A:B,2,FALSE),4)),"")</f>
        <v/>
      </c>
      <c r="K284" s="18" t="str">
        <f>IF(TABLE[[#This Row],[METRC]]="","",IF(TABLE[[#This Row],[METRC]]="...","",IF(TABLE[[#This Row],[bounce strain]]=LEFT(TABLE[[#This Row],[PhenoAbbv]],4),"match","MISMATCH")))</f>
        <v/>
      </c>
      <c r="L284" s="18" t="str">
        <f ca="1">IF(TABLE[[#This Row],[Date]]="","",INDEX(nextcloneround[Clone Round],MATCH(TABLE[[#This Row],[Date]],nextcloneround[today],0)))</f>
        <v/>
      </c>
      <c r="M284" s="18" t="str">
        <f>_xlfn.IFNA(INDEX([2]!MOM[Generation],MATCH(TABLE[[#This Row],[METRC]],[2]!MOM[METRC 2],0)),"")</f>
        <v/>
      </c>
    </row>
    <row r="285" spans="1:13" x14ac:dyDescent="0.25">
      <c r="A285" s="47" t="str">
        <f>MID(TABLE[[#This Row],[LOC]],4,3)</f>
        <v>KL5</v>
      </c>
      <c r="B285" t="s">
        <v>8693</v>
      </c>
      <c r="C285" s="18" t="str">
        <f>_xlfn.IFNA(IF(TABLE[[#This Row],[CODE]]="","",IF(TABLE[[#This Row],[CODE]]="...","",_xlfn.CONCAT("1A4070000000065000",RIGHT(TABLE[[#This Row],[CODE]],6)))),"")</f>
        <v/>
      </c>
      <c r="D285" s="18" t="str">
        <f t="array" ref="D285">_xlfn.IFNA(IF(SUM(COUNTIF(TABLE[[#This Row],[CODE]],{"*.*"})),LEFT(TABLE[[#This Row],[CODE]],7),_xlfn.CONCAT(LEFT(TABLE[[#This Row],[CODE]],4),RIGHT(TABLE[[#This Row],[CODE]],3))),"")</f>
        <v/>
      </c>
      <c r="E285" s="18" t="str">
        <f>IF(VLOOKUP(TABLE[[#This Row],[LOC]],ScanWorkbook[[Location]:[Clone Barcode]],2,FALSE)="...","",VLOOKUP(TABLE[[#This Row],[LOC]],ScanWorkbook[[Location]:[Clone Barcode]],2,FALSE))</f>
        <v/>
      </c>
      <c r="F285" s="21" t="str">
        <f ca="1">IF(TABLE[[#This Row],[METRC]]="","",TODAY())</f>
        <v/>
      </c>
      <c r="G285" s="80" t="str">
        <f>_xlfn.IFNA(IF(TABLE[[#This Row],[METRC]]="","",VLOOKUP(TABLE[[#This Row],[LOC]],ScanWorkbook[[Location]:[side]],3,FALSE)),"")</f>
        <v/>
      </c>
      <c r="H285" s="18" t="str">
        <f>_xlfn.IFNA(IF(TABLE[[#This Row],[METRC]]="...","",VLOOKUP(TABLE[[#This Row],[METRC]],METRC!A:C,3,FALSE)),"")</f>
        <v/>
      </c>
      <c r="I28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85" s="18" t="str">
        <f>_xlfn.IFNA(IF(TABLE[[#This Row],[METRC]]="...","",LEFT(VLOOKUP(TABLE[[#This Row],[METRC]],METRC!A:B,2,FALSE),4)),"")</f>
        <v/>
      </c>
      <c r="K285" s="18" t="str">
        <f>IF(TABLE[[#This Row],[METRC]]="","",IF(TABLE[[#This Row],[METRC]]="...","",IF(TABLE[[#This Row],[bounce strain]]=LEFT(TABLE[[#This Row],[PhenoAbbv]],4),"match","MISMATCH")))</f>
        <v/>
      </c>
      <c r="L285" s="18" t="str">
        <f ca="1">IF(TABLE[[#This Row],[Date]]="","",INDEX(nextcloneround[Clone Round],MATCH(TABLE[[#This Row],[Date]],nextcloneround[today],0)))</f>
        <v/>
      </c>
      <c r="M285" s="18" t="str">
        <f>_xlfn.IFNA(INDEX([2]!MOM[Generation],MATCH(TABLE[[#This Row],[METRC]],[2]!MOM[METRC 2],0)),"")</f>
        <v/>
      </c>
    </row>
    <row r="286" spans="1:13" x14ac:dyDescent="0.25">
      <c r="A286" s="47" t="str">
        <f>MID(TABLE[[#This Row],[LOC]],4,3)</f>
        <v>KL5</v>
      </c>
      <c r="B286" t="s">
        <v>8694</v>
      </c>
      <c r="C286" s="18" t="str">
        <f>_xlfn.IFNA(IF(TABLE[[#This Row],[CODE]]="","",IF(TABLE[[#This Row],[CODE]]="...","",_xlfn.CONCAT("1A4070000000065000",RIGHT(TABLE[[#This Row],[CODE]],6)))),"")</f>
        <v/>
      </c>
      <c r="D286" s="18" t="str">
        <f t="array" ref="D286">_xlfn.IFNA(IF(SUM(COUNTIF(TABLE[[#This Row],[CODE]],{"*.*"})),LEFT(TABLE[[#This Row],[CODE]],7),_xlfn.CONCAT(LEFT(TABLE[[#This Row],[CODE]],4),RIGHT(TABLE[[#This Row],[CODE]],3))),"")</f>
        <v/>
      </c>
      <c r="E286" s="18" t="str">
        <f>IF(VLOOKUP(TABLE[[#This Row],[LOC]],ScanWorkbook[[Location]:[Clone Barcode]],2,FALSE)="...","",VLOOKUP(TABLE[[#This Row],[LOC]],ScanWorkbook[[Location]:[Clone Barcode]],2,FALSE))</f>
        <v/>
      </c>
      <c r="F286" s="21" t="str">
        <f ca="1">IF(TABLE[[#This Row],[METRC]]="","",TODAY())</f>
        <v/>
      </c>
      <c r="G286" s="80" t="str">
        <f>_xlfn.IFNA(IF(TABLE[[#This Row],[METRC]]="","",VLOOKUP(TABLE[[#This Row],[LOC]],ScanWorkbook[[Location]:[side]],3,FALSE)),"")</f>
        <v/>
      </c>
      <c r="H286" s="18" t="str">
        <f>_xlfn.IFNA(IF(TABLE[[#This Row],[METRC]]="...","",VLOOKUP(TABLE[[#This Row],[METRC]],METRC!A:C,3,FALSE)),"")</f>
        <v/>
      </c>
      <c r="I28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86" s="18" t="str">
        <f>_xlfn.IFNA(IF(TABLE[[#This Row],[METRC]]="...","",LEFT(VLOOKUP(TABLE[[#This Row],[METRC]],METRC!A:B,2,FALSE),4)),"")</f>
        <v/>
      </c>
      <c r="K286" s="18" t="str">
        <f>IF(TABLE[[#This Row],[METRC]]="","",IF(TABLE[[#This Row],[METRC]]="...","",IF(TABLE[[#This Row],[bounce strain]]=LEFT(TABLE[[#This Row],[PhenoAbbv]],4),"match","MISMATCH")))</f>
        <v/>
      </c>
      <c r="L286" s="18" t="str">
        <f ca="1">IF(TABLE[[#This Row],[Date]]="","",INDEX(nextcloneround[Clone Round],MATCH(TABLE[[#This Row],[Date]],nextcloneround[today],0)))</f>
        <v/>
      </c>
      <c r="M286" s="18" t="str">
        <f>_xlfn.IFNA(INDEX([2]!MOM[Generation],MATCH(TABLE[[#This Row],[METRC]],[2]!MOM[METRC 2],0)),"")</f>
        <v/>
      </c>
    </row>
    <row r="287" spans="1:13" x14ac:dyDescent="0.25">
      <c r="A287" s="47" t="str">
        <f>MID(TABLE[[#This Row],[LOC]],4,3)</f>
        <v>KL5</v>
      </c>
      <c r="B287" t="s">
        <v>8695</v>
      </c>
      <c r="C287" s="18" t="str">
        <f>_xlfn.IFNA(IF(TABLE[[#This Row],[CODE]]="","",IF(TABLE[[#This Row],[CODE]]="...","",_xlfn.CONCAT("1A4070000000065000",RIGHT(TABLE[[#This Row],[CODE]],6)))),"")</f>
        <v/>
      </c>
      <c r="D287" s="18" t="str">
        <f t="array" ref="D287">_xlfn.IFNA(IF(SUM(COUNTIF(TABLE[[#This Row],[CODE]],{"*.*"})),LEFT(TABLE[[#This Row],[CODE]],7),_xlfn.CONCAT(LEFT(TABLE[[#This Row],[CODE]],4),RIGHT(TABLE[[#This Row],[CODE]],3))),"")</f>
        <v/>
      </c>
      <c r="E287" s="18" t="str">
        <f>IF(VLOOKUP(TABLE[[#This Row],[LOC]],ScanWorkbook[[Location]:[Clone Barcode]],2,FALSE)="...","",VLOOKUP(TABLE[[#This Row],[LOC]],ScanWorkbook[[Location]:[Clone Barcode]],2,FALSE))</f>
        <v/>
      </c>
      <c r="F287" s="21" t="str">
        <f ca="1">IF(TABLE[[#This Row],[METRC]]="","",TODAY())</f>
        <v/>
      </c>
      <c r="G287" s="80" t="str">
        <f>_xlfn.IFNA(IF(TABLE[[#This Row],[METRC]]="","",VLOOKUP(TABLE[[#This Row],[LOC]],ScanWorkbook[[Location]:[side]],3,FALSE)),"")</f>
        <v/>
      </c>
      <c r="H287" s="18" t="str">
        <f>_xlfn.IFNA(IF(TABLE[[#This Row],[METRC]]="...","",VLOOKUP(TABLE[[#This Row],[METRC]],METRC!A:C,3,FALSE)),"")</f>
        <v/>
      </c>
      <c r="I28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87" s="18" t="str">
        <f>_xlfn.IFNA(IF(TABLE[[#This Row],[METRC]]="...","",LEFT(VLOOKUP(TABLE[[#This Row],[METRC]],METRC!A:B,2,FALSE),4)),"")</f>
        <v/>
      </c>
      <c r="K287" s="18" t="str">
        <f>IF(TABLE[[#This Row],[METRC]]="","",IF(TABLE[[#This Row],[METRC]]="...","",IF(TABLE[[#This Row],[bounce strain]]=LEFT(TABLE[[#This Row],[PhenoAbbv]],4),"match","MISMATCH")))</f>
        <v/>
      </c>
      <c r="L287" s="18" t="str">
        <f ca="1">IF(TABLE[[#This Row],[Date]]="","",INDEX(nextcloneround[Clone Round],MATCH(TABLE[[#This Row],[Date]],nextcloneround[today],0)))</f>
        <v/>
      </c>
      <c r="M287" s="18" t="str">
        <f>_xlfn.IFNA(INDEX([2]!MOM[Generation],MATCH(TABLE[[#This Row],[METRC]],[2]!MOM[METRC 2],0)),"")</f>
        <v/>
      </c>
    </row>
    <row r="288" spans="1:13" x14ac:dyDescent="0.25">
      <c r="A288" s="47" t="str">
        <f>MID(TABLE[[#This Row],[LOC]],4,3)</f>
        <v>KL5</v>
      </c>
      <c r="B288" t="s">
        <v>8696</v>
      </c>
      <c r="C288" s="18" t="str">
        <f>_xlfn.IFNA(IF(TABLE[[#This Row],[CODE]]="","",IF(TABLE[[#This Row],[CODE]]="...","",_xlfn.CONCAT("1A4070000000065000",RIGHT(TABLE[[#This Row],[CODE]],6)))),"")</f>
        <v/>
      </c>
      <c r="D288" s="18" t="str">
        <f t="array" ref="D288">_xlfn.IFNA(IF(SUM(COUNTIF(TABLE[[#This Row],[CODE]],{"*.*"})),LEFT(TABLE[[#This Row],[CODE]],7),_xlfn.CONCAT(LEFT(TABLE[[#This Row],[CODE]],4),RIGHT(TABLE[[#This Row],[CODE]],3))),"")</f>
        <v/>
      </c>
      <c r="E288" s="18" t="str">
        <f>IF(VLOOKUP(TABLE[[#This Row],[LOC]],ScanWorkbook[[Location]:[Clone Barcode]],2,FALSE)="...","",VLOOKUP(TABLE[[#This Row],[LOC]],ScanWorkbook[[Location]:[Clone Barcode]],2,FALSE))</f>
        <v/>
      </c>
      <c r="F288" s="21" t="str">
        <f ca="1">IF(TABLE[[#This Row],[METRC]]="","",TODAY())</f>
        <v/>
      </c>
      <c r="G288" s="80" t="str">
        <f>_xlfn.IFNA(IF(TABLE[[#This Row],[METRC]]="","",VLOOKUP(TABLE[[#This Row],[LOC]],ScanWorkbook[[Location]:[side]],3,FALSE)),"")</f>
        <v/>
      </c>
      <c r="H288" s="18" t="str">
        <f>_xlfn.IFNA(IF(TABLE[[#This Row],[METRC]]="...","",VLOOKUP(TABLE[[#This Row],[METRC]],METRC!A:C,3,FALSE)),"")</f>
        <v/>
      </c>
      <c r="I28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88" s="18" t="str">
        <f>_xlfn.IFNA(IF(TABLE[[#This Row],[METRC]]="...","",LEFT(VLOOKUP(TABLE[[#This Row],[METRC]],METRC!A:B,2,FALSE),4)),"")</f>
        <v/>
      </c>
      <c r="K288" s="18" t="str">
        <f>IF(TABLE[[#This Row],[METRC]]="","",IF(TABLE[[#This Row],[METRC]]="...","",IF(TABLE[[#This Row],[bounce strain]]=LEFT(TABLE[[#This Row],[PhenoAbbv]],4),"match","MISMATCH")))</f>
        <v/>
      </c>
      <c r="L288" s="18" t="str">
        <f ca="1">IF(TABLE[[#This Row],[Date]]="","",INDEX(nextcloneround[Clone Round],MATCH(TABLE[[#This Row],[Date]],nextcloneround[today],0)))</f>
        <v/>
      </c>
      <c r="M288" s="18" t="str">
        <f>_xlfn.IFNA(INDEX([2]!MOM[Generation],MATCH(TABLE[[#This Row],[METRC]],[2]!MOM[METRC 2],0)),"")</f>
        <v/>
      </c>
    </row>
    <row r="289" spans="1:13" x14ac:dyDescent="0.25">
      <c r="A289" s="47" t="str">
        <f>MID(TABLE[[#This Row],[LOC]],4,3)</f>
        <v>KL5</v>
      </c>
      <c r="B289" t="s">
        <v>8697</v>
      </c>
      <c r="C289" s="18" t="str">
        <f>_xlfn.IFNA(IF(TABLE[[#This Row],[CODE]]="","",IF(TABLE[[#This Row],[CODE]]="...","",_xlfn.CONCAT("1A4070000000065000",RIGHT(TABLE[[#This Row],[CODE]],6)))),"")</f>
        <v/>
      </c>
      <c r="D289" s="18" t="str">
        <f t="array" ref="D289">_xlfn.IFNA(IF(SUM(COUNTIF(TABLE[[#This Row],[CODE]],{"*.*"})),LEFT(TABLE[[#This Row],[CODE]],7),_xlfn.CONCAT(LEFT(TABLE[[#This Row],[CODE]],4),RIGHT(TABLE[[#This Row],[CODE]],3))),"")</f>
        <v/>
      </c>
      <c r="E289" s="18" t="str">
        <f>IF(VLOOKUP(TABLE[[#This Row],[LOC]],ScanWorkbook[[Location]:[Clone Barcode]],2,FALSE)="...","",VLOOKUP(TABLE[[#This Row],[LOC]],ScanWorkbook[[Location]:[Clone Barcode]],2,FALSE))</f>
        <v/>
      </c>
      <c r="F289" s="21" t="str">
        <f ca="1">IF(TABLE[[#This Row],[METRC]]="","",TODAY())</f>
        <v/>
      </c>
      <c r="G289" s="80" t="str">
        <f>_xlfn.IFNA(IF(TABLE[[#This Row],[METRC]]="","",VLOOKUP(TABLE[[#This Row],[LOC]],ScanWorkbook[[Location]:[side]],3,FALSE)),"")</f>
        <v/>
      </c>
      <c r="H289" s="18" t="str">
        <f>_xlfn.IFNA(IF(TABLE[[#This Row],[METRC]]="...","",VLOOKUP(TABLE[[#This Row],[METRC]],METRC!A:C,3,FALSE)),"")</f>
        <v/>
      </c>
      <c r="I28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89" s="18" t="str">
        <f>_xlfn.IFNA(IF(TABLE[[#This Row],[METRC]]="...","",LEFT(VLOOKUP(TABLE[[#This Row],[METRC]],METRC!A:B,2,FALSE),4)),"")</f>
        <v/>
      </c>
      <c r="K289" s="18" t="str">
        <f>IF(TABLE[[#This Row],[METRC]]="","",IF(TABLE[[#This Row],[METRC]]="...","",IF(TABLE[[#This Row],[bounce strain]]=LEFT(TABLE[[#This Row],[PhenoAbbv]],4),"match","MISMATCH")))</f>
        <v/>
      </c>
      <c r="L289" s="18" t="str">
        <f ca="1">IF(TABLE[[#This Row],[Date]]="","",INDEX(nextcloneround[Clone Round],MATCH(TABLE[[#This Row],[Date]],nextcloneround[today],0)))</f>
        <v/>
      </c>
      <c r="M289" s="18" t="str">
        <f>_xlfn.IFNA(INDEX([2]!MOM[Generation],MATCH(TABLE[[#This Row],[METRC]],[2]!MOM[METRC 2],0)),"")</f>
        <v/>
      </c>
    </row>
    <row r="290" spans="1:13" x14ac:dyDescent="0.25">
      <c r="A290" s="47" t="str">
        <f>MID(TABLE[[#This Row],[LOC]],4,3)</f>
        <v>KL5</v>
      </c>
      <c r="B290" t="s">
        <v>8698</v>
      </c>
      <c r="C290" s="18" t="str">
        <f>_xlfn.IFNA(IF(TABLE[[#This Row],[CODE]]="","",IF(TABLE[[#This Row],[CODE]]="...","",_xlfn.CONCAT("1A4070000000065000",RIGHT(TABLE[[#This Row],[CODE]],6)))),"")</f>
        <v/>
      </c>
      <c r="D290" s="18" t="str">
        <f t="array" ref="D290">_xlfn.IFNA(IF(SUM(COUNTIF(TABLE[[#This Row],[CODE]],{"*.*"})),LEFT(TABLE[[#This Row],[CODE]],7),_xlfn.CONCAT(LEFT(TABLE[[#This Row],[CODE]],4),RIGHT(TABLE[[#This Row],[CODE]],3))),"")</f>
        <v/>
      </c>
      <c r="E290" s="18" t="str">
        <f>IF(VLOOKUP(TABLE[[#This Row],[LOC]],ScanWorkbook[[Location]:[Clone Barcode]],2,FALSE)="...","",VLOOKUP(TABLE[[#This Row],[LOC]],ScanWorkbook[[Location]:[Clone Barcode]],2,FALSE))</f>
        <v/>
      </c>
      <c r="F290" s="21" t="str">
        <f ca="1">IF(TABLE[[#This Row],[METRC]]="","",TODAY())</f>
        <v/>
      </c>
      <c r="G290" s="80" t="str">
        <f>_xlfn.IFNA(IF(TABLE[[#This Row],[METRC]]="","",VLOOKUP(TABLE[[#This Row],[LOC]],ScanWorkbook[[Location]:[side]],3,FALSE)),"")</f>
        <v/>
      </c>
      <c r="H290" s="18" t="str">
        <f>_xlfn.IFNA(IF(TABLE[[#This Row],[METRC]]="...","",VLOOKUP(TABLE[[#This Row],[METRC]],METRC!A:C,3,FALSE)),"")</f>
        <v/>
      </c>
      <c r="I29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90" s="18" t="str">
        <f>_xlfn.IFNA(IF(TABLE[[#This Row],[METRC]]="...","",LEFT(VLOOKUP(TABLE[[#This Row],[METRC]],METRC!A:B,2,FALSE),4)),"")</f>
        <v/>
      </c>
      <c r="K290" s="18" t="str">
        <f>IF(TABLE[[#This Row],[METRC]]="","",IF(TABLE[[#This Row],[METRC]]="...","",IF(TABLE[[#This Row],[bounce strain]]=LEFT(TABLE[[#This Row],[PhenoAbbv]],4),"match","MISMATCH")))</f>
        <v/>
      </c>
      <c r="L290" s="18" t="str">
        <f ca="1">IF(TABLE[[#This Row],[Date]]="","",INDEX(nextcloneround[Clone Round],MATCH(TABLE[[#This Row],[Date]],nextcloneround[today],0)))</f>
        <v/>
      </c>
      <c r="M290" s="18" t="str">
        <f>_xlfn.IFNA(INDEX([2]!MOM[Generation],MATCH(TABLE[[#This Row],[METRC]],[2]!MOM[METRC 2],0)),"")</f>
        <v/>
      </c>
    </row>
    <row r="291" spans="1:13" x14ac:dyDescent="0.25">
      <c r="A291" s="47" t="str">
        <f>MID(TABLE[[#This Row],[LOC]],4,3)</f>
        <v>KL5</v>
      </c>
      <c r="B291" t="s">
        <v>8699</v>
      </c>
      <c r="C291" s="18" t="str">
        <f>_xlfn.IFNA(IF(TABLE[[#This Row],[CODE]]="","",IF(TABLE[[#This Row],[CODE]]="...","",_xlfn.CONCAT("1A4070000000065000",RIGHT(TABLE[[#This Row],[CODE]],6)))),"")</f>
        <v/>
      </c>
      <c r="D291" s="18" t="str">
        <f t="array" ref="D291">_xlfn.IFNA(IF(SUM(COUNTIF(TABLE[[#This Row],[CODE]],{"*.*"})),LEFT(TABLE[[#This Row],[CODE]],7),_xlfn.CONCAT(LEFT(TABLE[[#This Row],[CODE]],4),RIGHT(TABLE[[#This Row],[CODE]],3))),"")</f>
        <v/>
      </c>
      <c r="E291" s="18" t="str">
        <f>IF(VLOOKUP(TABLE[[#This Row],[LOC]],ScanWorkbook[[Location]:[Clone Barcode]],2,FALSE)="...","",VLOOKUP(TABLE[[#This Row],[LOC]],ScanWorkbook[[Location]:[Clone Barcode]],2,FALSE))</f>
        <v/>
      </c>
      <c r="F291" s="21" t="str">
        <f ca="1">IF(TABLE[[#This Row],[METRC]]="","",TODAY())</f>
        <v/>
      </c>
      <c r="G291" s="80" t="str">
        <f>_xlfn.IFNA(IF(TABLE[[#This Row],[METRC]]="","",VLOOKUP(TABLE[[#This Row],[LOC]],ScanWorkbook[[Location]:[side]],3,FALSE)),"")</f>
        <v/>
      </c>
      <c r="H291" s="18" t="str">
        <f>_xlfn.IFNA(IF(TABLE[[#This Row],[METRC]]="...","",VLOOKUP(TABLE[[#This Row],[METRC]],METRC!A:C,3,FALSE)),"")</f>
        <v/>
      </c>
      <c r="I29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91" s="18" t="str">
        <f>_xlfn.IFNA(IF(TABLE[[#This Row],[METRC]]="...","",LEFT(VLOOKUP(TABLE[[#This Row],[METRC]],METRC!A:B,2,FALSE),4)),"")</f>
        <v/>
      </c>
      <c r="K291" s="18" t="str">
        <f>IF(TABLE[[#This Row],[METRC]]="","",IF(TABLE[[#This Row],[METRC]]="...","",IF(TABLE[[#This Row],[bounce strain]]=LEFT(TABLE[[#This Row],[PhenoAbbv]],4),"match","MISMATCH")))</f>
        <v/>
      </c>
      <c r="L291" s="18" t="str">
        <f ca="1">IF(TABLE[[#This Row],[Date]]="","",INDEX(nextcloneround[Clone Round],MATCH(TABLE[[#This Row],[Date]],nextcloneround[today],0)))</f>
        <v/>
      </c>
      <c r="M291" s="18" t="str">
        <f>_xlfn.IFNA(INDEX([2]!MOM[Generation],MATCH(TABLE[[#This Row],[METRC]],[2]!MOM[METRC 2],0)),"")</f>
        <v/>
      </c>
    </row>
    <row r="292" spans="1:13" x14ac:dyDescent="0.25">
      <c r="A292" s="47" t="str">
        <f>MID(TABLE[[#This Row],[LOC]],4,3)</f>
        <v>KL5</v>
      </c>
      <c r="B292" t="s">
        <v>8700</v>
      </c>
      <c r="C292" s="18" t="str">
        <f>_xlfn.IFNA(IF(TABLE[[#This Row],[CODE]]="","",IF(TABLE[[#This Row],[CODE]]="...","",_xlfn.CONCAT("1A4070000000065000",RIGHT(TABLE[[#This Row],[CODE]],6)))),"")</f>
        <v/>
      </c>
      <c r="D292" s="18" t="str">
        <f t="array" ref="D292">_xlfn.IFNA(IF(SUM(COUNTIF(TABLE[[#This Row],[CODE]],{"*.*"})),LEFT(TABLE[[#This Row],[CODE]],7),_xlfn.CONCAT(LEFT(TABLE[[#This Row],[CODE]],4),RIGHT(TABLE[[#This Row],[CODE]],3))),"")</f>
        <v/>
      </c>
      <c r="E292" s="18" t="str">
        <f>IF(VLOOKUP(TABLE[[#This Row],[LOC]],ScanWorkbook[[Location]:[Clone Barcode]],2,FALSE)="...","",VLOOKUP(TABLE[[#This Row],[LOC]],ScanWorkbook[[Location]:[Clone Barcode]],2,FALSE))</f>
        <v/>
      </c>
      <c r="F292" s="21" t="str">
        <f ca="1">IF(TABLE[[#This Row],[METRC]]="","",TODAY())</f>
        <v/>
      </c>
      <c r="G292" s="80" t="str">
        <f>_xlfn.IFNA(IF(TABLE[[#This Row],[METRC]]="","",VLOOKUP(TABLE[[#This Row],[LOC]],ScanWorkbook[[Location]:[side]],3,FALSE)),"")</f>
        <v/>
      </c>
      <c r="H292" s="18" t="str">
        <f>_xlfn.IFNA(IF(TABLE[[#This Row],[METRC]]="...","",VLOOKUP(TABLE[[#This Row],[METRC]],METRC!A:C,3,FALSE)),"")</f>
        <v/>
      </c>
      <c r="I29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92" s="18" t="str">
        <f>_xlfn.IFNA(IF(TABLE[[#This Row],[METRC]]="...","",LEFT(VLOOKUP(TABLE[[#This Row],[METRC]],METRC!A:B,2,FALSE),4)),"")</f>
        <v/>
      </c>
      <c r="K292" s="18" t="str">
        <f>IF(TABLE[[#This Row],[METRC]]="","",IF(TABLE[[#This Row],[METRC]]="...","",IF(TABLE[[#This Row],[bounce strain]]=LEFT(TABLE[[#This Row],[PhenoAbbv]],4),"match","MISMATCH")))</f>
        <v/>
      </c>
      <c r="L292" s="18" t="str">
        <f ca="1">IF(TABLE[[#This Row],[Date]]="","",INDEX(nextcloneround[Clone Round],MATCH(TABLE[[#This Row],[Date]],nextcloneround[today],0)))</f>
        <v/>
      </c>
      <c r="M292" s="18" t="str">
        <f>_xlfn.IFNA(INDEX([2]!MOM[Generation],MATCH(TABLE[[#This Row],[METRC]],[2]!MOM[METRC 2],0)),"")</f>
        <v/>
      </c>
    </row>
    <row r="293" spans="1:13" x14ac:dyDescent="0.25">
      <c r="A293" s="47" t="str">
        <f>MID(TABLE[[#This Row],[LOC]],4,3)</f>
        <v>KL5</v>
      </c>
      <c r="B293" t="s">
        <v>8701</v>
      </c>
      <c r="C293" s="18" t="str">
        <f>_xlfn.IFNA(IF(TABLE[[#This Row],[CODE]]="","",IF(TABLE[[#This Row],[CODE]]="...","",_xlfn.CONCAT("1A4070000000065000",RIGHT(TABLE[[#This Row],[CODE]],6)))),"")</f>
        <v/>
      </c>
      <c r="D293" s="18" t="str">
        <f t="array" ref="D293">_xlfn.IFNA(IF(SUM(COUNTIF(TABLE[[#This Row],[CODE]],{"*.*"})),LEFT(TABLE[[#This Row],[CODE]],7),_xlfn.CONCAT(LEFT(TABLE[[#This Row],[CODE]],4),RIGHT(TABLE[[#This Row],[CODE]],3))),"")</f>
        <v/>
      </c>
      <c r="E293" s="18" t="str">
        <f>IF(VLOOKUP(TABLE[[#This Row],[LOC]],ScanWorkbook[[Location]:[Clone Barcode]],2,FALSE)="...","",VLOOKUP(TABLE[[#This Row],[LOC]],ScanWorkbook[[Location]:[Clone Barcode]],2,FALSE))</f>
        <v/>
      </c>
      <c r="F293" s="21" t="str">
        <f ca="1">IF(TABLE[[#This Row],[METRC]]="","",TODAY())</f>
        <v/>
      </c>
      <c r="G293" s="80" t="str">
        <f>_xlfn.IFNA(IF(TABLE[[#This Row],[METRC]]="","",VLOOKUP(TABLE[[#This Row],[LOC]],ScanWorkbook[[Location]:[side]],3,FALSE)),"")</f>
        <v/>
      </c>
      <c r="H293" s="18" t="str">
        <f>_xlfn.IFNA(IF(TABLE[[#This Row],[METRC]]="...","",VLOOKUP(TABLE[[#This Row],[METRC]],METRC!A:C,3,FALSE)),"")</f>
        <v/>
      </c>
      <c r="I29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93" s="18" t="str">
        <f>_xlfn.IFNA(IF(TABLE[[#This Row],[METRC]]="...","",LEFT(VLOOKUP(TABLE[[#This Row],[METRC]],METRC!A:B,2,FALSE),4)),"")</f>
        <v/>
      </c>
      <c r="K293" s="18" t="str">
        <f>IF(TABLE[[#This Row],[METRC]]="","",IF(TABLE[[#This Row],[METRC]]="...","",IF(TABLE[[#This Row],[bounce strain]]=LEFT(TABLE[[#This Row],[PhenoAbbv]],4),"match","MISMATCH")))</f>
        <v/>
      </c>
      <c r="L293" s="18" t="str">
        <f ca="1">IF(TABLE[[#This Row],[Date]]="","",INDEX(nextcloneround[Clone Round],MATCH(TABLE[[#This Row],[Date]],nextcloneround[today],0)))</f>
        <v/>
      </c>
      <c r="M293" s="18" t="str">
        <f>_xlfn.IFNA(INDEX([2]!MOM[Generation],MATCH(TABLE[[#This Row],[METRC]],[2]!MOM[METRC 2],0)),"")</f>
        <v/>
      </c>
    </row>
    <row r="294" spans="1:13" x14ac:dyDescent="0.25">
      <c r="A294" s="47" t="str">
        <f>MID(TABLE[[#This Row],[LOC]],4,3)</f>
        <v>KL5</v>
      </c>
      <c r="B294" t="s">
        <v>8702</v>
      </c>
      <c r="C294" s="18" t="str">
        <f>_xlfn.IFNA(IF(TABLE[[#This Row],[CODE]]="","",IF(TABLE[[#This Row],[CODE]]="...","",_xlfn.CONCAT("1A4070000000065000",RIGHT(TABLE[[#This Row],[CODE]],6)))),"")</f>
        <v/>
      </c>
      <c r="D294" s="18" t="str">
        <f t="array" ref="D294">_xlfn.IFNA(IF(SUM(COUNTIF(TABLE[[#This Row],[CODE]],{"*.*"})),LEFT(TABLE[[#This Row],[CODE]],7),_xlfn.CONCAT(LEFT(TABLE[[#This Row],[CODE]],4),RIGHT(TABLE[[#This Row],[CODE]],3))),"")</f>
        <v/>
      </c>
      <c r="E294" s="18" t="str">
        <f>IF(VLOOKUP(TABLE[[#This Row],[LOC]],ScanWorkbook[[Location]:[Clone Barcode]],2,FALSE)="...","",VLOOKUP(TABLE[[#This Row],[LOC]],ScanWorkbook[[Location]:[Clone Barcode]],2,FALSE))</f>
        <v/>
      </c>
      <c r="F294" s="21" t="str">
        <f ca="1">IF(TABLE[[#This Row],[METRC]]="","",TODAY())</f>
        <v/>
      </c>
      <c r="G294" s="80" t="str">
        <f>_xlfn.IFNA(IF(TABLE[[#This Row],[METRC]]="","",VLOOKUP(TABLE[[#This Row],[LOC]],ScanWorkbook[[Location]:[side]],3,FALSE)),"")</f>
        <v/>
      </c>
      <c r="H294" s="18" t="str">
        <f>_xlfn.IFNA(IF(TABLE[[#This Row],[METRC]]="...","",VLOOKUP(TABLE[[#This Row],[METRC]],METRC!A:C,3,FALSE)),"")</f>
        <v/>
      </c>
      <c r="I29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94" s="18" t="str">
        <f>_xlfn.IFNA(IF(TABLE[[#This Row],[METRC]]="...","",LEFT(VLOOKUP(TABLE[[#This Row],[METRC]],METRC!A:B,2,FALSE),4)),"")</f>
        <v/>
      </c>
      <c r="K294" s="18" t="str">
        <f>IF(TABLE[[#This Row],[METRC]]="","",IF(TABLE[[#This Row],[METRC]]="...","",IF(TABLE[[#This Row],[bounce strain]]=LEFT(TABLE[[#This Row],[PhenoAbbv]],4),"match","MISMATCH")))</f>
        <v/>
      </c>
      <c r="L294" s="18" t="str">
        <f ca="1">IF(TABLE[[#This Row],[Date]]="","",INDEX(nextcloneround[Clone Round],MATCH(TABLE[[#This Row],[Date]],nextcloneround[today],0)))</f>
        <v/>
      </c>
      <c r="M294" s="18" t="str">
        <f>_xlfn.IFNA(INDEX([2]!MOM[Generation],MATCH(TABLE[[#This Row],[METRC]],[2]!MOM[METRC 2],0)),"")</f>
        <v/>
      </c>
    </row>
    <row r="295" spans="1:13" x14ac:dyDescent="0.25">
      <c r="A295" s="47" t="str">
        <f>MID(TABLE[[#This Row],[LOC]],4,3)</f>
        <v>KL5</v>
      </c>
      <c r="B295" t="s">
        <v>8703</v>
      </c>
      <c r="C295" s="18" t="str">
        <f>_xlfn.IFNA(IF(TABLE[[#This Row],[CODE]]="","",IF(TABLE[[#This Row],[CODE]]="...","",_xlfn.CONCAT("1A4070000000065000",RIGHT(TABLE[[#This Row],[CODE]],6)))),"")</f>
        <v/>
      </c>
      <c r="D295" s="18" t="str">
        <f t="array" ref="D295">_xlfn.IFNA(IF(SUM(COUNTIF(TABLE[[#This Row],[CODE]],{"*.*"})),LEFT(TABLE[[#This Row],[CODE]],7),_xlfn.CONCAT(LEFT(TABLE[[#This Row],[CODE]],4),RIGHT(TABLE[[#This Row],[CODE]],3))),"")</f>
        <v/>
      </c>
      <c r="E295" s="18" t="str">
        <f>IF(VLOOKUP(TABLE[[#This Row],[LOC]],ScanWorkbook[[Location]:[Clone Barcode]],2,FALSE)="...","",VLOOKUP(TABLE[[#This Row],[LOC]],ScanWorkbook[[Location]:[Clone Barcode]],2,FALSE))</f>
        <v/>
      </c>
      <c r="F295" s="21" t="str">
        <f ca="1">IF(TABLE[[#This Row],[METRC]]="","",TODAY())</f>
        <v/>
      </c>
      <c r="G295" s="80" t="str">
        <f>_xlfn.IFNA(IF(TABLE[[#This Row],[METRC]]="","",VLOOKUP(TABLE[[#This Row],[LOC]],ScanWorkbook[[Location]:[side]],3,FALSE)),"")</f>
        <v/>
      </c>
      <c r="H295" s="18" t="str">
        <f>_xlfn.IFNA(IF(TABLE[[#This Row],[METRC]]="...","",VLOOKUP(TABLE[[#This Row],[METRC]],METRC!A:C,3,FALSE)),"")</f>
        <v/>
      </c>
      <c r="I29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295" s="18" t="str">
        <f>_xlfn.IFNA(IF(TABLE[[#This Row],[METRC]]="...","",LEFT(VLOOKUP(TABLE[[#This Row],[METRC]],METRC!A:B,2,FALSE),4)),"")</f>
        <v/>
      </c>
      <c r="K295" s="18" t="str">
        <f>IF(TABLE[[#This Row],[METRC]]="","",IF(TABLE[[#This Row],[METRC]]="...","",IF(TABLE[[#This Row],[bounce strain]]=LEFT(TABLE[[#This Row],[PhenoAbbv]],4),"match","MISMATCH")))</f>
        <v/>
      </c>
      <c r="L295" s="18" t="str">
        <f ca="1">IF(TABLE[[#This Row],[Date]]="","",INDEX(nextcloneround[Clone Round],MATCH(TABLE[[#This Row],[Date]],nextcloneround[today],0)))</f>
        <v/>
      </c>
      <c r="M295" s="18" t="str">
        <f>_xlfn.IFNA(INDEX([2]!MOM[Generation],MATCH(TABLE[[#This Row],[METRC]],[2]!MOM[METRC 2],0)),"")</f>
        <v/>
      </c>
    </row>
    <row r="296" spans="1:13" x14ac:dyDescent="0.25">
      <c r="A296" s="47" t="str">
        <f>MID(TABLE[[#This Row],[LOC]],4,3)</f>
        <v>ML1</v>
      </c>
      <c r="B296" t="s">
        <v>8490</v>
      </c>
      <c r="C296" s="18" t="str">
        <f>_xlfn.IFNA(IF(TABLE[[#This Row],[CODE]]="","",IF(TABLE[[#This Row],[CODE]]="...","",_xlfn.CONCAT("1A4070000000065000",RIGHT(TABLE[[#This Row],[CODE]],6)))),"")</f>
        <v>1A4070000000065000098735</v>
      </c>
      <c r="D296" s="18" t="str">
        <f t="array" ref="D296">_xlfn.IFNA(IF(SUM(COUNTIF(TABLE[[#This Row],[CODE]],{"*.*"})),LEFT(TABLE[[#This Row],[CODE]],7),_xlfn.CONCAT(LEFT(TABLE[[#This Row],[CODE]],4),RIGHT(TABLE[[#This Row],[CODE]],3))),"")</f>
        <v>TNZN006</v>
      </c>
      <c r="E296" s="18" t="str">
        <f>IF(VLOOKUP(TABLE[[#This Row],[LOC]],ScanWorkbook[[Location]:[Clone Barcode]],2,FALSE)="...","",VLOOKUP(TABLE[[#This Row],[LOC]],ScanWorkbook[[Location]:[Clone Barcode]],2,FALSE))</f>
        <v>TNZN006.098735</v>
      </c>
      <c r="F296" s="21">
        <f ca="1">IF(TABLE[[#This Row],[METRC]]="","",TODAY())</f>
        <v>44179</v>
      </c>
      <c r="G296" s="80" t="str">
        <f>_xlfn.IFNA(IF(TABLE[[#This Row],[METRC]]="","",VLOOKUP(TABLE[[#This Row],[LOC]],ScanWorkbook[[Location]:[side]],3,FALSE)),"")</f>
        <v>4. east MINIMOM</v>
      </c>
      <c r="H296" s="18" t="str">
        <f>_xlfn.IFNA(IF(TABLE[[#This Row],[METRC]]="...","",VLOOKUP(TABLE[[#This Row],[METRC]],METRC!A:C,3,FALSE)),"")</f>
        <v>MINIMOM</v>
      </c>
      <c r="I29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96" s="18" t="str">
        <f>_xlfn.IFNA(IF(TABLE[[#This Row],[METRC]]="...","",LEFT(VLOOKUP(TABLE[[#This Row],[METRC]],METRC!A:B,2,FALSE),4)),"")</f>
        <v>TNZN</v>
      </c>
      <c r="K296" s="24" t="str">
        <f>IF(TABLE[[#This Row],[METRC]]="","",IF(TABLE[[#This Row],[METRC]]="...","",IF(TABLE[[#This Row],[bounce strain]]=LEFT(TABLE[[#This Row],[PhenoAbbv]],4),"match","MISMATCH")))</f>
        <v>match</v>
      </c>
      <c r="L296" s="18" t="str">
        <f ca="1">IF(TABLE[[#This Row],[Date]]="","",INDEX(nextcloneround[Clone Round],MATCH(TABLE[[#This Row],[Date]],nextcloneround[today],0)))</f>
        <v>C39</v>
      </c>
      <c r="M296" s="18" t="str">
        <f>_xlfn.IFNA(INDEX([2]!MOM[Generation],MATCH(TABLE[[#This Row],[METRC]],[2]!MOM[METRC 2],0)),"")</f>
        <v/>
      </c>
    </row>
    <row r="297" spans="1:13" x14ac:dyDescent="0.25">
      <c r="A297" s="47" t="str">
        <f>MID(TABLE[[#This Row],[LOC]],4,3)</f>
        <v>ML1</v>
      </c>
      <c r="B297" t="s">
        <v>8491</v>
      </c>
      <c r="C297" s="18" t="str">
        <f>_xlfn.IFNA(IF(TABLE[[#This Row],[CODE]]="","",IF(TABLE[[#This Row],[CODE]]="...","",_xlfn.CONCAT("1A4070000000065000",RIGHT(TABLE[[#This Row],[CODE]],6)))),"")</f>
        <v>1A4070000000065000098738</v>
      </c>
      <c r="D297" s="18" t="str">
        <f t="array" ref="D297">_xlfn.IFNA(IF(SUM(COUNTIF(TABLE[[#This Row],[CODE]],{"*.*"})),LEFT(TABLE[[#This Row],[CODE]],7),_xlfn.CONCAT(LEFT(TABLE[[#This Row],[CODE]],4),RIGHT(TABLE[[#This Row],[CODE]],3))),"")</f>
        <v>TNZN009</v>
      </c>
      <c r="E297" s="18" t="str">
        <f>IF(VLOOKUP(TABLE[[#This Row],[LOC]],ScanWorkbook[[Location]:[Clone Barcode]],2,FALSE)="...","",VLOOKUP(TABLE[[#This Row],[LOC]],ScanWorkbook[[Location]:[Clone Barcode]],2,FALSE))</f>
        <v>TNZN009.098738</v>
      </c>
      <c r="F297" s="21">
        <f ca="1">IF(TABLE[[#This Row],[METRC]]="","",TODAY())</f>
        <v>44179</v>
      </c>
      <c r="G297" s="80" t="str">
        <f>_xlfn.IFNA(IF(TABLE[[#This Row],[METRC]]="","",VLOOKUP(TABLE[[#This Row],[LOC]],ScanWorkbook[[Location]:[side]],3,FALSE)),"")</f>
        <v>4. east MINIMOM</v>
      </c>
      <c r="H297" s="18" t="str">
        <f>_xlfn.IFNA(IF(TABLE[[#This Row],[METRC]]="...","",VLOOKUP(TABLE[[#This Row],[METRC]],METRC!A:C,3,FALSE)),"")</f>
        <v>MINIMOM</v>
      </c>
      <c r="I29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97" s="18" t="str">
        <f>_xlfn.IFNA(IF(TABLE[[#This Row],[METRC]]="...","",LEFT(VLOOKUP(TABLE[[#This Row],[METRC]],METRC!A:B,2,FALSE),4)),"")</f>
        <v>TNZN</v>
      </c>
      <c r="K297" s="24" t="str">
        <f>IF(TABLE[[#This Row],[METRC]]="","",IF(TABLE[[#This Row],[METRC]]="...","",IF(TABLE[[#This Row],[bounce strain]]=LEFT(TABLE[[#This Row],[PhenoAbbv]],4),"match","MISMATCH")))</f>
        <v>match</v>
      </c>
      <c r="L297" s="18" t="str">
        <f ca="1">IF(TABLE[[#This Row],[Date]]="","",INDEX(nextcloneround[Clone Round],MATCH(TABLE[[#This Row],[Date]],nextcloneround[today],0)))</f>
        <v>C39</v>
      </c>
      <c r="M297" s="18" t="str">
        <f>_xlfn.IFNA(INDEX([2]!MOM[Generation],MATCH(TABLE[[#This Row],[METRC]],[2]!MOM[METRC 2],0)),"")</f>
        <v/>
      </c>
    </row>
    <row r="298" spans="1:13" x14ac:dyDescent="0.25">
      <c r="A298" s="47" t="str">
        <f>MID(TABLE[[#This Row],[LOC]],4,3)</f>
        <v>ML1</v>
      </c>
      <c r="B298" t="s">
        <v>8492</v>
      </c>
      <c r="C298" s="18" t="str">
        <f>_xlfn.IFNA(IF(TABLE[[#This Row],[CODE]]="","",IF(TABLE[[#This Row],[CODE]]="...","",_xlfn.CONCAT("1A4070000000065000",RIGHT(TABLE[[#This Row],[CODE]],6)))),"")</f>
        <v>1A4070000000065000098736</v>
      </c>
      <c r="D298" s="18" t="str">
        <f t="array" ref="D298">_xlfn.IFNA(IF(SUM(COUNTIF(TABLE[[#This Row],[CODE]],{"*.*"})),LEFT(TABLE[[#This Row],[CODE]],7),_xlfn.CONCAT(LEFT(TABLE[[#This Row],[CODE]],4),RIGHT(TABLE[[#This Row],[CODE]],3))),"")</f>
        <v>TNZN007</v>
      </c>
      <c r="E298" s="18" t="str">
        <f>IF(VLOOKUP(TABLE[[#This Row],[LOC]],ScanWorkbook[[Location]:[Clone Barcode]],2,FALSE)="...","",VLOOKUP(TABLE[[#This Row],[LOC]],ScanWorkbook[[Location]:[Clone Barcode]],2,FALSE))</f>
        <v>TNZN007.098736</v>
      </c>
      <c r="F298" s="21">
        <f ca="1">IF(TABLE[[#This Row],[METRC]]="","",TODAY())</f>
        <v>44179</v>
      </c>
      <c r="G298" s="80" t="str">
        <f>_xlfn.IFNA(IF(TABLE[[#This Row],[METRC]]="","",VLOOKUP(TABLE[[#This Row],[LOC]],ScanWorkbook[[Location]:[side]],3,FALSE)),"")</f>
        <v>4. east MINIMOM</v>
      </c>
      <c r="H298" s="18" t="str">
        <f>_xlfn.IFNA(IF(TABLE[[#This Row],[METRC]]="...","",VLOOKUP(TABLE[[#This Row],[METRC]],METRC!A:C,3,FALSE)),"")</f>
        <v>MINIMOM</v>
      </c>
      <c r="I29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98" s="18" t="str">
        <f>_xlfn.IFNA(IF(TABLE[[#This Row],[METRC]]="...","",LEFT(VLOOKUP(TABLE[[#This Row],[METRC]],METRC!A:B,2,FALSE),4)),"")</f>
        <v>TNZN</v>
      </c>
      <c r="K298" s="24" t="str">
        <f>IF(TABLE[[#This Row],[METRC]]="","",IF(TABLE[[#This Row],[METRC]]="...","",IF(TABLE[[#This Row],[bounce strain]]=LEFT(TABLE[[#This Row],[PhenoAbbv]],4),"match","MISMATCH")))</f>
        <v>match</v>
      </c>
      <c r="L298" s="18" t="str">
        <f ca="1">IF(TABLE[[#This Row],[Date]]="","",INDEX(nextcloneround[Clone Round],MATCH(TABLE[[#This Row],[Date]],nextcloneround[today],0)))</f>
        <v>C39</v>
      </c>
      <c r="M298" s="18" t="str">
        <f>_xlfn.IFNA(INDEX([2]!MOM[Generation],MATCH(TABLE[[#This Row],[METRC]],[2]!MOM[METRC 2],0)),"")</f>
        <v/>
      </c>
    </row>
    <row r="299" spans="1:13" x14ac:dyDescent="0.25">
      <c r="A299" s="47" t="str">
        <f>MID(TABLE[[#This Row],[LOC]],4,3)</f>
        <v>ML1</v>
      </c>
      <c r="B299" t="s">
        <v>8493</v>
      </c>
      <c r="C299" s="18" t="str">
        <f>_xlfn.IFNA(IF(TABLE[[#This Row],[CODE]]="","",IF(TABLE[[#This Row],[CODE]]="...","",_xlfn.CONCAT("1A4070000000065000",RIGHT(TABLE[[#This Row],[CODE]],6)))),"")</f>
        <v>1A4070000000065000098757</v>
      </c>
      <c r="D299" s="18" t="str">
        <f t="array" ref="D299">_xlfn.IFNA(IF(SUM(COUNTIF(TABLE[[#This Row],[CODE]],{"*.*"})),LEFT(TABLE[[#This Row],[CODE]],7),_xlfn.CONCAT(LEFT(TABLE[[#This Row],[CODE]],4),RIGHT(TABLE[[#This Row],[CODE]],3))),"")</f>
        <v>HEAD010</v>
      </c>
      <c r="E299" s="18" t="str">
        <f>IF(VLOOKUP(TABLE[[#This Row],[LOC]],ScanWorkbook[[Location]:[Clone Barcode]],2,FALSE)="...","",VLOOKUP(TABLE[[#This Row],[LOC]],ScanWorkbook[[Location]:[Clone Barcode]],2,FALSE))</f>
        <v>HEAD010.098757</v>
      </c>
      <c r="F299" s="21">
        <f ca="1">IF(TABLE[[#This Row],[METRC]]="","",TODAY())</f>
        <v>44179</v>
      </c>
      <c r="G299" s="80" t="str">
        <f>_xlfn.IFNA(IF(TABLE[[#This Row],[METRC]]="","",VLOOKUP(TABLE[[#This Row],[LOC]],ScanWorkbook[[Location]:[side]],3,FALSE)),"")</f>
        <v>4. east MINIMOM</v>
      </c>
      <c r="H299" s="18" t="str">
        <f>_xlfn.IFNA(IF(TABLE[[#This Row],[METRC]]="...","",VLOOKUP(TABLE[[#This Row],[METRC]],METRC!A:C,3,FALSE)),"")</f>
        <v>MINIMOM</v>
      </c>
      <c r="I29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299" s="18" t="str">
        <f>_xlfn.IFNA(IF(TABLE[[#This Row],[METRC]]="...","",LEFT(VLOOKUP(TABLE[[#This Row],[METRC]],METRC!A:B,2,FALSE),4)),"")</f>
        <v>HEAD</v>
      </c>
      <c r="K299" s="24" t="str">
        <f>IF(TABLE[[#This Row],[METRC]]="","",IF(TABLE[[#This Row],[METRC]]="...","",IF(TABLE[[#This Row],[bounce strain]]=LEFT(TABLE[[#This Row],[PhenoAbbv]],4),"match","MISMATCH")))</f>
        <v>match</v>
      </c>
      <c r="L299" s="18" t="str">
        <f ca="1">IF(TABLE[[#This Row],[Date]]="","",INDEX(nextcloneround[Clone Round],MATCH(TABLE[[#This Row],[Date]],nextcloneround[today],0)))</f>
        <v>C39</v>
      </c>
      <c r="M299" s="18" t="str">
        <f>_xlfn.IFNA(INDEX([2]!MOM[Generation],MATCH(TABLE[[#This Row],[METRC]],[2]!MOM[METRC 2],0)),"")</f>
        <v/>
      </c>
    </row>
    <row r="300" spans="1:13" x14ac:dyDescent="0.25">
      <c r="A300" s="47" t="str">
        <f>MID(TABLE[[#This Row],[LOC]],4,3)</f>
        <v>ML1</v>
      </c>
      <c r="B300" t="s">
        <v>8494</v>
      </c>
      <c r="C300" s="18" t="str">
        <f>_xlfn.IFNA(IF(TABLE[[#This Row],[CODE]]="","",IF(TABLE[[#This Row],[CODE]]="...","",_xlfn.CONCAT("1A4070000000065000",RIGHT(TABLE[[#This Row],[CODE]],6)))),"")</f>
        <v>1A4070000000065000098753</v>
      </c>
      <c r="D300" s="18" t="str">
        <f t="array" ref="D300">_xlfn.IFNA(IF(SUM(COUNTIF(TABLE[[#This Row],[CODE]],{"*.*"})),LEFT(TABLE[[#This Row],[CODE]],7),_xlfn.CONCAT(LEFT(TABLE[[#This Row],[CODE]],4),RIGHT(TABLE[[#This Row],[CODE]],3))),"")</f>
        <v>HEAD003</v>
      </c>
      <c r="E300" s="18" t="str">
        <f>IF(VLOOKUP(TABLE[[#This Row],[LOC]],ScanWorkbook[[Location]:[Clone Barcode]],2,FALSE)="...","",VLOOKUP(TABLE[[#This Row],[LOC]],ScanWorkbook[[Location]:[Clone Barcode]],2,FALSE))</f>
        <v>HEAD003.098753</v>
      </c>
      <c r="F300" s="21">
        <f ca="1">IF(TABLE[[#This Row],[METRC]]="","",TODAY())</f>
        <v>44179</v>
      </c>
      <c r="G300" s="80" t="str">
        <f>_xlfn.IFNA(IF(TABLE[[#This Row],[METRC]]="","",VLOOKUP(TABLE[[#This Row],[LOC]],ScanWorkbook[[Location]:[side]],3,FALSE)),"")</f>
        <v>4. east MINIMOM</v>
      </c>
      <c r="H300" s="18" t="str">
        <f>_xlfn.IFNA(IF(TABLE[[#This Row],[METRC]]="...","",VLOOKUP(TABLE[[#This Row],[METRC]],METRC!A:C,3,FALSE)),"")</f>
        <v>MINIMOM</v>
      </c>
      <c r="I30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00" s="18" t="str">
        <f>_xlfn.IFNA(IF(TABLE[[#This Row],[METRC]]="...","",LEFT(VLOOKUP(TABLE[[#This Row],[METRC]],METRC!A:B,2,FALSE),4)),"")</f>
        <v>HEAD</v>
      </c>
      <c r="K300" s="24" t="str">
        <f>IF(TABLE[[#This Row],[METRC]]="","",IF(TABLE[[#This Row],[METRC]]="...","",IF(TABLE[[#This Row],[bounce strain]]=LEFT(TABLE[[#This Row],[PhenoAbbv]],4),"match","MISMATCH")))</f>
        <v>match</v>
      </c>
      <c r="L300" s="18" t="str">
        <f ca="1">IF(TABLE[[#This Row],[Date]]="","",INDEX(nextcloneround[Clone Round],MATCH(TABLE[[#This Row],[Date]],nextcloneround[today],0)))</f>
        <v>C39</v>
      </c>
      <c r="M300" s="18" t="str">
        <f>_xlfn.IFNA(INDEX([2]!MOM[Generation],MATCH(TABLE[[#This Row],[METRC]],[2]!MOM[METRC 2],0)),"")</f>
        <v/>
      </c>
    </row>
    <row r="301" spans="1:13" x14ac:dyDescent="0.25">
      <c r="A301" s="47" t="str">
        <f>MID(TABLE[[#This Row],[LOC]],4,3)</f>
        <v>ML1</v>
      </c>
      <c r="B301" t="s">
        <v>8495</v>
      </c>
      <c r="C301" s="18" t="str">
        <f>_xlfn.IFNA(IF(TABLE[[#This Row],[CODE]]="","",IF(TABLE[[#This Row],[CODE]]="...","",_xlfn.CONCAT("1A4070000000065000",RIGHT(TABLE[[#This Row],[CODE]],6)))),"")</f>
        <v>1A4070000000065000098747</v>
      </c>
      <c r="D301" s="18" t="str">
        <f t="array" ref="D301">_xlfn.IFNA(IF(SUM(COUNTIF(TABLE[[#This Row],[CODE]],{"*.*"})),LEFT(TABLE[[#This Row],[CODE]],7),_xlfn.CONCAT(LEFT(TABLE[[#This Row],[CODE]],4),RIGHT(TABLE[[#This Row],[CODE]],3))),"")</f>
        <v>TNZN018</v>
      </c>
      <c r="E301" s="18" t="str">
        <f>IF(VLOOKUP(TABLE[[#This Row],[LOC]],ScanWorkbook[[Location]:[Clone Barcode]],2,FALSE)="...","",VLOOKUP(TABLE[[#This Row],[LOC]],ScanWorkbook[[Location]:[Clone Barcode]],2,FALSE))</f>
        <v>TNZN018.098747</v>
      </c>
      <c r="F301" s="21">
        <f ca="1">IF(TABLE[[#This Row],[METRC]]="","",TODAY())</f>
        <v>44179</v>
      </c>
      <c r="G301" s="80" t="str">
        <f>_xlfn.IFNA(IF(TABLE[[#This Row],[METRC]]="","",VLOOKUP(TABLE[[#This Row],[LOC]],ScanWorkbook[[Location]:[side]],3,FALSE)),"")</f>
        <v>4. east MINIMOM</v>
      </c>
      <c r="H301" s="18" t="str">
        <f>_xlfn.IFNA(IF(TABLE[[#This Row],[METRC]]="...","",VLOOKUP(TABLE[[#This Row],[METRC]],METRC!A:C,3,FALSE)),"")</f>
        <v>MINIMOM</v>
      </c>
      <c r="I30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01" s="18" t="str">
        <f>_xlfn.IFNA(IF(TABLE[[#This Row],[METRC]]="...","",LEFT(VLOOKUP(TABLE[[#This Row],[METRC]],METRC!A:B,2,FALSE),4)),"")</f>
        <v>TNZN</v>
      </c>
      <c r="K301" s="24" t="str">
        <f>IF(TABLE[[#This Row],[METRC]]="","",IF(TABLE[[#This Row],[METRC]]="...","",IF(TABLE[[#This Row],[bounce strain]]=LEFT(TABLE[[#This Row],[PhenoAbbv]],4),"match","MISMATCH")))</f>
        <v>match</v>
      </c>
      <c r="L301" s="18" t="str">
        <f ca="1">IF(TABLE[[#This Row],[Date]]="","",INDEX(nextcloneround[Clone Round],MATCH(TABLE[[#This Row],[Date]],nextcloneround[today],0)))</f>
        <v>C39</v>
      </c>
      <c r="M301" s="18" t="str">
        <f>_xlfn.IFNA(INDEX([2]!MOM[Generation],MATCH(TABLE[[#This Row],[METRC]],[2]!MOM[METRC 2],0)),"")</f>
        <v/>
      </c>
    </row>
    <row r="302" spans="1:13" x14ac:dyDescent="0.25">
      <c r="A302" s="47" t="str">
        <f>MID(TABLE[[#This Row],[LOC]],4,3)</f>
        <v>ML1</v>
      </c>
      <c r="B302" t="s">
        <v>8496</v>
      </c>
      <c r="C302" s="18" t="str">
        <f>_xlfn.IFNA(IF(TABLE[[#This Row],[CODE]]="","",IF(TABLE[[#This Row],[CODE]]="...","",_xlfn.CONCAT("1A4070000000065000",RIGHT(TABLE[[#This Row],[CODE]],6)))),"")</f>
        <v>1A4070000000065000098732</v>
      </c>
      <c r="D302" s="18" t="str">
        <f t="array" ref="D302">_xlfn.IFNA(IF(SUM(COUNTIF(TABLE[[#This Row],[CODE]],{"*.*"})),LEFT(TABLE[[#This Row],[CODE]],7),_xlfn.CONCAT(LEFT(TABLE[[#This Row],[CODE]],4),RIGHT(TABLE[[#This Row],[CODE]],3))),"")</f>
        <v>TNZN003</v>
      </c>
      <c r="E302" s="18" t="str">
        <f>IF(VLOOKUP(TABLE[[#This Row],[LOC]],ScanWorkbook[[Location]:[Clone Barcode]],2,FALSE)="...","",VLOOKUP(TABLE[[#This Row],[LOC]],ScanWorkbook[[Location]:[Clone Barcode]],2,FALSE))</f>
        <v>TNZN003.098732</v>
      </c>
      <c r="F302" s="21">
        <f ca="1">IF(TABLE[[#This Row],[METRC]]="","",TODAY())</f>
        <v>44179</v>
      </c>
      <c r="G302" s="80" t="str">
        <f>_xlfn.IFNA(IF(TABLE[[#This Row],[METRC]]="","",VLOOKUP(TABLE[[#This Row],[LOC]],ScanWorkbook[[Location]:[side]],3,FALSE)),"")</f>
        <v>4. east MINIMOM</v>
      </c>
      <c r="H302" s="18" t="str">
        <f>_xlfn.IFNA(IF(TABLE[[#This Row],[METRC]]="...","",VLOOKUP(TABLE[[#This Row],[METRC]],METRC!A:C,3,FALSE)),"")</f>
        <v>MINIMOM</v>
      </c>
      <c r="I30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02" s="18" t="str">
        <f>_xlfn.IFNA(IF(TABLE[[#This Row],[METRC]]="...","",LEFT(VLOOKUP(TABLE[[#This Row],[METRC]],METRC!A:B,2,FALSE),4)),"")</f>
        <v>TNZN</v>
      </c>
      <c r="K302" s="24" t="str">
        <f>IF(TABLE[[#This Row],[METRC]]="","",IF(TABLE[[#This Row],[METRC]]="...","",IF(TABLE[[#This Row],[bounce strain]]=LEFT(TABLE[[#This Row],[PhenoAbbv]],4),"match","MISMATCH")))</f>
        <v>match</v>
      </c>
      <c r="L302" s="18" t="str">
        <f ca="1">IF(TABLE[[#This Row],[Date]]="","",INDEX(nextcloneround[Clone Round],MATCH(TABLE[[#This Row],[Date]],nextcloneround[today],0)))</f>
        <v>C39</v>
      </c>
      <c r="M302" s="18" t="str">
        <f>_xlfn.IFNA(INDEX([2]!MOM[Generation],MATCH(TABLE[[#This Row],[METRC]],[2]!MOM[METRC 2],0)),"")</f>
        <v/>
      </c>
    </row>
    <row r="303" spans="1:13" x14ac:dyDescent="0.25">
      <c r="A303" s="47" t="str">
        <f>MID(TABLE[[#This Row],[LOC]],4,3)</f>
        <v>ML1</v>
      </c>
      <c r="B303" t="s">
        <v>8497</v>
      </c>
      <c r="C303" s="18" t="str">
        <f>_xlfn.IFNA(IF(TABLE[[#This Row],[CODE]]="","",IF(TABLE[[#This Row],[CODE]]="...","",_xlfn.CONCAT("1A4070000000065000",RIGHT(TABLE[[#This Row],[CODE]],6)))),"")</f>
        <v>1A4070000000065000090091</v>
      </c>
      <c r="D303" s="18" t="str">
        <f t="array" ref="D303">_xlfn.IFNA(IF(SUM(COUNTIF(TABLE[[#This Row],[CODE]],{"*.*"})),LEFT(TABLE[[#This Row],[CODE]],7),_xlfn.CONCAT(LEFT(TABLE[[#This Row],[CODE]],4),RIGHT(TABLE[[#This Row],[CODE]],3))),"")</f>
        <v>DOMO014</v>
      </c>
      <c r="E303" s="18" t="str">
        <f>IF(VLOOKUP(TABLE[[#This Row],[LOC]],ScanWorkbook[[Location]:[Clone Barcode]],2,FALSE)="...","",VLOOKUP(TABLE[[#This Row],[LOC]],ScanWorkbook[[Location]:[Clone Barcode]],2,FALSE))</f>
        <v>DOMO014.090091</v>
      </c>
      <c r="F303" s="21">
        <f ca="1">IF(TABLE[[#This Row],[METRC]]="","",TODAY())</f>
        <v>44179</v>
      </c>
      <c r="G303" s="80" t="str">
        <f>_xlfn.IFNA(IF(TABLE[[#This Row],[METRC]]="","",VLOOKUP(TABLE[[#This Row],[LOC]],ScanWorkbook[[Location]:[side]],3,FALSE)),"")</f>
        <v>4. east MINIMOM</v>
      </c>
      <c r="H303" s="18" t="str">
        <f>_xlfn.IFNA(IF(TABLE[[#This Row],[METRC]]="...","",VLOOKUP(TABLE[[#This Row],[METRC]],METRC!A:C,3,FALSE)),"")</f>
        <v>MINIMOM</v>
      </c>
      <c r="I30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03" s="18" t="str">
        <f>_xlfn.IFNA(IF(TABLE[[#This Row],[METRC]]="...","",LEFT(VLOOKUP(TABLE[[#This Row],[METRC]],METRC!A:B,2,FALSE),4)),"")</f>
        <v>DOMO</v>
      </c>
      <c r="K303" s="24" t="str">
        <f>IF(TABLE[[#This Row],[METRC]]="","",IF(TABLE[[#This Row],[METRC]]="...","",IF(TABLE[[#This Row],[bounce strain]]=LEFT(TABLE[[#This Row],[PhenoAbbv]],4),"match","MISMATCH")))</f>
        <v>match</v>
      </c>
      <c r="L303" s="18" t="str">
        <f ca="1">IF(TABLE[[#This Row],[Date]]="","",INDEX(nextcloneround[Clone Round],MATCH(TABLE[[#This Row],[Date]],nextcloneround[today],0)))</f>
        <v>C39</v>
      </c>
      <c r="M303" s="18" t="str">
        <f>_xlfn.IFNA(INDEX([2]!MOM[Generation],MATCH(TABLE[[#This Row],[METRC]],[2]!MOM[METRC 2],0)),"")</f>
        <v>S09</v>
      </c>
    </row>
    <row r="304" spans="1:13" x14ac:dyDescent="0.25">
      <c r="A304" s="47" t="str">
        <f>MID(TABLE[[#This Row],[LOC]],4,3)</f>
        <v>ML1</v>
      </c>
      <c r="B304" t="s">
        <v>8586</v>
      </c>
      <c r="C304" s="18" t="str">
        <f>_xlfn.IFNA(IF(TABLE[[#This Row],[CODE]]="","",IF(TABLE[[#This Row],[CODE]]="...","",_xlfn.CONCAT("1A4070000000065000",RIGHT(TABLE[[#This Row],[CODE]],6)))),"")</f>
        <v>1A4070000000065000098744</v>
      </c>
      <c r="D304" s="18" t="str">
        <f t="array" ref="D304">_xlfn.IFNA(IF(SUM(COUNTIF(TABLE[[#This Row],[CODE]],{"*.*"})),LEFT(TABLE[[#This Row],[CODE]],7),_xlfn.CONCAT(LEFT(TABLE[[#This Row],[CODE]],4),RIGHT(TABLE[[#This Row],[CODE]],3))),"")</f>
        <v>TNZN015</v>
      </c>
      <c r="E304" s="18" t="str">
        <f>IF(VLOOKUP(TABLE[[#This Row],[LOC]],ScanWorkbook[[Location]:[Clone Barcode]],2,FALSE)="...","",VLOOKUP(TABLE[[#This Row],[LOC]],ScanWorkbook[[Location]:[Clone Barcode]],2,FALSE))</f>
        <v>TNZN015.098744</v>
      </c>
      <c r="F304" s="21">
        <f ca="1">IF(TABLE[[#This Row],[METRC]]="","",TODAY())</f>
        <v>44179</v>
      </c>
      <c r="G304" s="80" t="str">
        <f>_xlfn.IFNA(IF(TABLE[[#This Row],[METRC]]="","",VLOOKUP(TABLE[[#This Row],[LOC]],ScanWorkbook[[Location]:[side]],3,FALSE)),"")</f>
        <v>4. east MINIMOM</v>
      </c>
      <c r="H304" s="18" t="str">
        <f>_xlfn.IFNA(IF(TABLE[[#This Row],[METRC]]="...","",VLOOKUP(TABLE[[#This Row],[METRC]],METRC!A:C,3,FALSE)),"")</f>
        <v>MINIMOM</v>
      </c>
      <c r="I30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04" s="18" t="str">
        <f>_xlfn.IFNA(IF(TABLE[[#This Row],[METRC]]="...","",LEFT(VLOOKUP(TABLE[[#This Row],[METRC]],METRC!A:B,2,FALSE),4)),"")</f>
        <v>TNZN</v>
      </c>
      <c r="K304" s="18" t="str">
        <f>IF(TABLE[[#This Row],[METRC]]="","",IF(TABLE[[#This Row],[METRC]]="...","",IF(TABLE[[#This Row],[bounce strain]]=LEFT(TABLE[[#This Row],[PhenoAbbv]],4),"match","MISMATCH")))</f>
        <v>match</v>
      </c>
      <c r="L304" s="18" t="str">
        <f ca="1">IF(TABLE[[#This Row],[Date]]="","",INDEX(nextcloneround[Clone Round],MATCH(TABLE[[#This Row],[Date]],nextcloneround[today],0)))</f>
        <v>C39</v>
      </c>
      <c r="M304" s="18" t="str">
        <f>_xlfn.IFNA(INDEX([2]!MOM[Generation],MATCH(TABLE[[#This Row],[METRC]],[2]!MOM[METRC 2],0)),"")</f>
        <v/>
      </c>
    </row>
    <row r="305" spans="1:13" x14ac:dyDescent="0.25">
      <c r="A305" s="47" t="str">
        <f>MID(TABLE[[#This Row],[LOC]],4,3)</f>
        <v>ML1</v>
      </c>
      <c r="B305" t="s">
        <v>8594</v>
      </c>
      <c r="C305" s="18" t="str">
        <f>_xlfn.IFNA(IF(TABLE[[#This Row],[CODE]]="","",IF(TABLE[[#This Row],[CODE]]="...","",_xlfn.CONCAT("1A4070000000065000",RIGHT(TABLE[[#This Row],[CODE]],6)))),"")</f>
        <v>1A4070000000065000098741</v>
      </c>
      <c r="D305" s="18" t="str">
        <f t="array" ref="D305">_xlfn.IFNA(IF(SUM(COUNTIF(TABLE[[#This Row],[CODE]],{"*.*"})),LEFT(TABLE[[#This Row],[CODE]],7),_xlfn.CONCAT(LEFT(TABLE[[#This Row],[CODE]],4),RIGHT(TABLE[[#This Row],[CODE]],3))),"")</f>
        <v>TNZN012</v>
      </c>
      <c r="E305" s="18" t="str">
        <f>IF(VLOOKUP(TABLE[[#This Row],[LOC]],ScanWorkbook[[Location]:[Clone Barcode]],2,FALSE)="...","",VLOOKUP(TABLE[[#This Row],[LOC]],ScanWorkbook[[Location]:[Clone Barcode]],2,FALSE))</f>
        <v>TNZN012.098741</v>
      </c>
      <c r="F305" s="21">
        <f ca="1">IF(TABLE[[#This Row],[METRC]]="","",TODAY())</f>
        <v>44179</v>
      </c>
      <c r="G305" s="80" t="str">
        <f>_xlfn.IFNA(IF(TABLE[[#This Row],[METRC]]="","",VLOOKUP(TABLE[[#This Row],[LOC]],ScanWorkbook[[Location]:[side]],3,FALSE)),"")</f>
        <v>4. east MINIMOM</v>
      </c>
      <c r="H305" s="18" t="str">
        <f>_xlfn.IFNA(IF(TABLE[[#This Row],[METRC]]="...","",VLOOKUP(TABLE[[#This Row],[METRC]],METRC!A:C,3,FALSE)),"")</f>
        <v>MINIMOM</v>
      </c>
      <c r="I30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05" s="18" t="str">
        <f>_xlfn.IFNA(IF(TABLE[[#This Row],[METRC]]="...","",LEFT(VLOOKUP(TABLE[[#This Row],[METRC]],METRC!A:B,2,FALSE),4)),"")</f>
        <v>TNZN</v>
      </c>
      <c r="K305" s="18" t="str">
        <f>IF(TABLE[[#This Row],[METRC]]="","",IF(TABLE[[#This Row],[METRC]]="...","",IF(TABLE[[#This Row],[bounce strain]]=LEFT(TABLE[[#This Row],[PhenoAbbv]],4),"match","MISMATCH")))</f>
        <v>match</v>
      </c>
      <c r="L305" s="18" t="str">
        <f ca="1">IF(TABLE[[#This Row],[Date]]="","",INDEX(nextcloneround[Clone Round],MATCH(TABLE[[#This Row],[Date]],nextcloneround[today],0)))</f>
        <v>C39</v>
      </c>
      <c r="M305" s="18" t="str">
        <f>_xlfn.IFNA(INDEX([2]!MOM[Generation],MATCH(TABLE[[#This Row],[METRC]],[2]!MOM[METRC 2],0)),"")</f>
        <v/>
      </c>
    </row>
    <row r="306" spans="1:13" x14ac:dyDescent="0.25">
      <c r="A306" s="47" t="str">
        <f>MID(TABLE[[#This Row],[LOC]],4,3)</f>
        <v>ML1</v>
      </c>
      <c r="B306" t="s">
        <v>8595</v>
      </c>
      <c r="C306" s="18" t="str">
        <f>_xlfn.IFNA(IF(TABLE[[#This Row],[CODE]]="","",IF(TABLE[[#This Row],[CODE]]="...","",_xlfn.CONCAT("1A4070000000065000",RIGHT(TABLE[[#This Row],[CODE]],6)))),"")</f>
        <v/>
      </c>
      <c r="D306" s="18" t="str">
        <f t="array" ref="D306">_xlfn.IFNA(IF(SUM(COUNTIF(TABLE[[#This Row],[CODE]],{"*.*"})),LEFT(TABLE[[#This Row],[CODE]],7),_xlfn.CONCAT(LEFT(TABLE[[#This Row],[CODE]],4),RIGHT(TABLE[[#This Row],[CODE]],3))),"")</f>
        <v/>
      </c>
      <c r="E306" s="18" t="str">
        <f>IF(VLOOKUP(TABLE[[#This Row],[LOC]],ScanWorkbook[[Location]:[Clone Barcode]],2,FALSE)="...","",VLOOKUP(TABLE[[#This Row],[LOC]],ScanWorkbook[[Location]:[Clone Barcode]],2,FALSE))</f>
        <v/>
      </c>
      <c r="F306" s="21" t="str">
        <f ca="1">IF(TABLE[[#This Row],[METRC]]="","",TODAY())</f>
        <v/>
      </c>
      <c r="G306" s="80" t="str">
        <f>_xlfn.IFNA(IF(TABLE[[#This Row],[METRC]]="","",VLOOKUP(TABLE[[#This Row],[LOC]],ScanWorkbook[[Location]:[side]],3,FALSE)),"")</f>
        <v/>
      </c>
      <c r="H306" s="18" t="str">
        <f>_xlfn.IFNA(IF(TABLE[[#This Row],[METRC]]="...","",VLOOKUP(TABLE[[#This Row],[METRC]],METRC!A:C,3,FALSE)),"")</f>
        <v/>
      </c>
      <c r="I30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06" s="18" t="str">
        <f>_xlfn.IFNA(IF(TABLE[[#This Row],[METRC]]="...","",LEFT(VLOOKUP(TABLE[[#This Row],[METRC]],METRC!A:B,2,FALSE),4)),"")</f>
        <v/>
      </c>
      <c r="K306" s="18" t="str">
        <f>IF(TABLE[[#This Row],[METRC]]="","",IF(TABLE[[#This Row],[METRC]]="...","",IF(TABLE[[#This Row],[bounce strain]]=LEFT(TABLE[[#This Row],[PhenoAbbv]],4),"match","MISMATCH")))</f>
        <v/>
      </c>
      <c r="L306" s="18" t="str">
        <f ca="1">IF(TABLE[[#This Row],[Date]]="","",INDEX(nextcloneround[Clone Round],MATCH(TABLE[[#This Row],[Date]],nextcloneround[today],0)))</f>
        <v/>
      </c>
      <c r="M306" s="18" t="str">
        <f>_xlfn.IFNA(INDEX([2]!MOM[Generation],MATCH(TABLE[[#This Row],[METRC]],[2]!MOM[METRC 2],0)),"")</f>
        <v/>
      </c>
    </row>
    <row r="307" spans="1:13" x14ac:dyDescent="0.25">
      <c r="A307" s="47" t="str">
        <f>MID(TABLE[[#This Row],[LOC]],4,3)</f>
        <v>ML1</v>
      </c>
      <c r="B307" t="s">
        <v>8596</v>
      </c>
      <c r="C307" s="18" t="str">
        <f>_xlfn.IFNA(IF(TABLE[[#This Row],[CODE]]="","",IF(TABLE[[#This Row],[CODE]]="...","",_xlfn.CONCAT("1A4070000000065000",RIGHT(TABLE[[#This Row],[CODE]],6)))),"")</f>
        <v/>
      </c>
      <c r="D307" s="18" t="str">
        <f t="array" ref="D307">_xlfn.IFNA(IF(SUM(COUNTIF(TABLE[[#This Row],[CODE]],{"*.*"})),LEFT(TABLE[[#This Row],[CODE]],7),_xlfn.CONCAT(LEFT(TABLE[[#This Row],[CODE]],4),RIGHT(TABLE[[#This Row],[CODE]],3))),"")</f>
        <v/>
      </c>
      <c r="E307" s="18" t="str">
        <f>IF(VLOOKUP(TABLE[[#This Row],[LOC]],ScanWorkbook[[Location]:[Clone Barcode]],2,FALSE)="...","",VLOOKUP(TABLE[[#This Row],[LOC]],ScanWorkbook[[Location]:[Clone Barcode]],2,FALSE))</f>
        <v/>
      </c>
      <c r="F307" s="21" t="str">
        <f ca="1">IF(TABLE[[#This Row],[METRC]]="","",TODAY())</f>
        <v/>
      </c>
      <c r="G307" s="80" t="str">
        <f>_xlfn.IFNA(IF(TABLE[[#This Row],[METRC]]="","",VLOOKUP(TABLE[[#This Row],[LOC]],ScanWorkbook[[Location]:[side]],3,FALSE)),"")</f>
        <v/>
      </c>
      <c r="H307" s="18" t="str">
        <f>_xlfn.IFNA(IF(TABLE[[#This Row],[METRC]]="...","",VLOOKUP(TABLE[[#This Row],[METRC]],METRC!A:C,3,FALSE)),"")</f>
        <v/>
      </c>
      <c r="I30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07" s="18" t="str">
        <f>_xlfn.IFNA(IF(TABLE[[#This Row],[METRC]]="...","",LEFT(VLOOKUP(TABLE[[#This Row],[METRC]],METRC!A:B,2,FALSE),4)),"")</f>
        <v/>
      </c>
      <c r="K307" s="18" t="str">
        <f>IF(TABLE[[#This Row],[METRC]]="","",IF(TABLE[[#This Row],[METRC]]="...","",IF(TABLE[[#This Row],[bounce strain]]=LEFT(TABLE[[#This Row],[PhenoAbbv]],4),"match","MISMATCH")))</f>
        <v/>
      </c>
      <c r="L307" s="18" t="str">
        <f ca="1">IF(TABLE[[#This Row],[Date]]="","",INDEX(nextcloneround[Clone Round],MATCH(TABLE[[#This Row],[Date]],nextcloneround[today],0)))</f>
        <v/>
      </c>
      <c r="M307" s="18" t="str">
        <f>_xlfn.IFNA(INDEX([2]!MOM[Generation],MATCH(TABLE[[#This Row],[METRC]],[2]!MOM[METRC 2],0)),"")</f>
        <v/>
      </c>
    </row>
    <row r="308" spans="1:13" x14ac:dyDescent="0.25">
      <c r="A308" s="47" t="str">
        <f>MID(TABLE[[#This Row],[LOC]],4,3)</f>
        <v>ML1</v>
      </c>
      <c r="B308" t="s">
        <v>8704</v>
      </c>
      <c r="C308" s="18" t="str">
        <f>_xlfn.IFNA(IF(TABLE[[#This Row],[CODE]]="","",IF(TABLE[[#This Row],[CODE]]="...","",_xlfn.CONCAT("1A4070000000065000",RIGHT(TABLE[[#This Row],[CODE]],6)))),"")</f>
        <v/>
      </c>
      <c r="D308" s="18" t="str">
        <f t="array" ref="D308">_xlfn.IFNA(IF(SUM(COUNTIF(TABLE[[#This Row],[CODE]],{"*.*"})),LEFT(TABLE[[#This Row],[CODE]],7),_xlfn.CONCAT(LEFT(TABLE[[#This Row],[CODE]],4),RIGHT(TABLE[[#This Row],[CODE]],3))),"")</f>
        <v/>
      </c>
      <c r="E308" s="18" t="str">
        <f>IF(VLOOKUP(TABLE[[#This Row],[LOC]],ScanWorkbook[[Location]:[Clone Barcode]],2,FALSE)="...","",VLOOKUP(TABLE[[#This Row],[LOC]],ScanWorkbook[[Location]:[Clone Barcode]],2,FALSE))</f>
        <v/>
      </c>
      <c r="F308" s="21" t="str">
        <f ca="1">IF(TABLE[[#This Row],[METRC]]="","",TODAY())</f>
        <v/>
      </c>
      <c r="G308" s="80" t="str">
        <f>_xlfn.IFNA(IF(TABLE[[#This Row],[METRC]]="","",VLOOKUP(TABLE[[#This Row],[LOC]],ScanWorkbook[[Location]:[side]],3,FALSE)),"")</f>
        <v/>
      </c>
      <c r="H308" s="18" t="str">
        <f>_xlfn.IFNA(IF(TABLE[[#This Row],[METRC]]="...","",VLOOKUP(TABLE[[#This Row],[METRC]],METRC!A:C,3,FALSE)),"")</f>
        <v/>
      </c>
      <c r="I30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08" s="18" t="str">
        <f>_xlfn.IFNA(IF(TABLE[[#This Row],[METRC]]="...","",LEFT(VLOOKUP(TABLE[[#This Row],[METRC]],METRC!A:B,2,FALSE),4)),"")</f>
        <v/>
      </c>
      <c r="K308" s="18" t="str">
        <f>IF(TABLE[[#This Row],[METRC]]="","",IF(TABLE[[#This Row],[METRC]]="...","",IF(TABLE[[#This Row],[bounce strain]]=LEFT(TABLE[[#This Row],[PhenoAbbv]],4),"match","MISMATCH")))</f>
        <v/>
      </c>
      <c r="L308" s="18" t="str">
        <f ca="1">IF(TABLE[[#This Row],[Date]]="","",INDEX(nextcloneround[Clone Round],MATCH(TABLE[[#This Row],[Date]],nextcloneround[today],0)))</f>
        <v/>
      </c>
      <c r="M308" s="18" t="str">
        <f>_xlfn.IFNA(INDEX([2]!MOM[Generation],MATCH(TABLE[[#This Row],[METRC]],[2]!MOM[METRC 2],0)),"")</f>
        <v/>
      </c>
    </row>
    <row r="309" spans="1:13" x14ac:dyDescent="0.25">
      <c r="A309" s="47" t="str">
        <f>MID(TABLE[[#This Row],[LOC]],4,3)</f>
        <v>ML1</v>
      </c>
      <c r="B309" t="s">
        <v>8705</v>
      </c>
      <c r="C309" s="18" t="str">
        <f>_xlfn.IFNA(IF(TABLE[[#This Row],[CODE]]="","",IF(TABLE[[#This Row],[CODE]]="...","",_xlfn.CONCAT("1A4070000000065000",RIGHT(TABLE[[#This Row],[CODE]],6)))),"")</f>
        <v/>
      </c>
      <c r="D309" s="18" t="str">
        <f t="array" ref="D309">_xlfn.IFNA(IF(SUM(COUNTIF(TABLE[[#This Row],[CODE]],{"*.*"})),LEFT(TABLE[[#This Row],[CODE]],7),_xlfn.CONCAT(LEFT(TABLE[[#This Row],[CODE]],4),RIGHT(TABLE[[#This Row],[CODE]],3))),"")</f>
        <v/>
      </c>
      <c r="E309" s="18" t="str">
        <f>IF(VLOOKUP(TABLE[[#This Row],[LOC]],ScanWorkbook[[Location]:[Clone Barcode]],2,FALSE)="...","",VLOOKUP(TABLE[[#This Row],[LOC]],ScanWorkbook[[Location]:[Clone Barcode]],2,FALSE))</f>
        <v/>
      </c>
      <c r="F309" s="21" t="str">
        <f ca="1">IF(TABLE[[#This Row],[METRC]]="","",TODAY())</f>
        <v/>
      </c>
      <c r="G309" s="80" t="str">
        <f>_xlfn.IFNA(IF(TABLE[[#This Row],[METRC]]="","",VLOOKUP(TABLE[[#This Row],[LOC]],ScanWorkbook[[Location]:[side]],3,FALSE)),"")</f>
        <v/>
      </c>
      <c r="H309" s="18" t="str">
        <f>_xlfn.IFNA(IF(TABLE[[#This Row],[METRC]]="...","",VLOOKUP(TABLE[[#This Row],[METRC]],METRC!A:C,3,FALSE)),"")</f>
        <v/>
      </c>
      <c r="I30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09" s="18" t="str">
        <f>_xlfn.IFNA(IF(TABLE[[#This Row],[METRC]]="...","",LEFT(VLOOKUP(TABLE[[#This Row],[METRC]],METRC!A:B,2,FALSE),4)),"")</f>
        <v/>
      </c>
      <c r="K309" s="18" t="str">
        <f>IF(TABLE[[#This Row],[METRC]]="","",IF(TABLE[[#This Row],[METRC]]="...","",IF(TABLE[[#This Row],[bounce strain]]=LEFT(TABLE[[#This Row],[PhenoAbbv]],4),"match","MISMATCH")))</f>
        <v/>
      </c>
      <c r="L309" s="18" t="str">
        <f ca="1">IF(TABLE[[#This Row],[Date]]="","",INDEX(nextcloneround[Clone Round],MATCH(TABLE[[#This Row],[Date]],nextcloneround[today],0)))</f>
        <v/>
      </c>
      <c r="M309" s="18" t="str">
        <f>_xlfn.IFNA(INDEX([2]!MOM[Generation],MATCH(TABLE[[#This Row],[METRC]],[2]!MOM[METRC 2],0)),"")</f>
        <v/>
      </c>
    </row>
    <row r="310" spans="1:13" x14ac:dyDescent="0.25">
      <c r="A310" s="47" t="str">
        <f>MID(TABLE[[#This Row],[LOC]],4,3)</f>
        <v>ML1</v>
      </c>
      <c r="B310" t="s">
        <v>8706</v>
      </c>
      <c r="C310" s="18" t="str">
        <f>_xlfn.IFNA(IF(TABLE[[#This Row],[CODE]]="","",IF(TABLE[[#This Row],[CODE]]="...","",_xlfn.CONCAT("1A4070000000065000",RIGHT(TABLE[[#This Row],[CODE]],6)))),"")</f>
        <v/>
      </c>
      <c r="D310" s="18" t="str">
        <f t="array" ref="D310">_xlfn.IFNA(IF(SUM(COUNTIF(TABLE[[#This Row],[CODE]],{"*.*"})),LEFT(TABLE[[#This Row],[CODE]],7),_xlfn.CONCAT(LEFT(TABLE[[#This Row],[CODE]],4),RIGHT(TABLE[[#This Row],[CODE]],3))),"")</f>
        <v/>
      </c>
      <c r="E310" s="18" t="str">
        <f>IF(VLOOKUP(TABLE[[#This Row],[LOC]],ScanWorkbook[[Location]:[Clone Barcode]],2,FALSE)="...","",VLOOKUP(TABLE[[#This Row],[LOC]],ScanWorkbook[[Location]:[Clone Barcode]],2,FALSE))</f>
        <v/>
      </c>
      <c r="F310" s="21" t="str">
        <f ca="1">IF(TABLE[[#This Row],[METRC]]="","",TODAY())</f>
        <v/>
      </c>
      <c r="G310" s="80" t="str">
        <f>_xlfn.IFNA(IF(TABLE[[#This Row],[METRC]]="","",VLOOKUP(TABLE[[#This Row],[LOC]],ScanWorkbook[[Location]:[side]],3,FALSE)),"")</f>
        <v/>
      </c>
      <c r="H310" s="18" t="str">
        <f>_xlfn.IFNA(IF(TABLE[[#This Row],[METRC]]="...","",VLOOKUP(TABLE[[#This Row],[METRC]],METRC!A:C,3,FALSE)),"")</f>
        <v/>
      </c>
      <c r="I31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10" s="18" t="str">
        <f>_xlfn.IFNA(IF(TABLE[[#This Row],[METRC]]="...","",LEFT(VLOOKUP(TABLE[[#This Row],[METRC]],METRC!A:B,2,FALSE),4)),"")</f>
        <v/>
      </c>
      <c r="K310" s="18" t="str">
        <f>IF(TABLE[[#This Row],[METRC]]="","",IF(TABLE[[#This Row],[METRC]]="...","",IF(TABLE[[#This Row],[bounce strain]]=LEFT(TABLE[[#This Row],[PhenoAbbv]],4),"match","MISMATCH")))</f>
        <v/>
      </c>
      <c r="L310" s="18" t="str">
        <f ca="1">IF(TABLE[[#This Row],[Date]]="","",INDEX(nextcloneround[Clone Round],MATCH(TABLE[[#This Row],[Date]],nextcloneround[today],0)))</f>
        <v/>
      </c>
      <c r="M310" s="18" t="str">
        <f>_xlfn.IFNA(INDEX([2]!MOM[Generation],MATCH(TABLE[[#This Row],[METRC]],[2]!MOM[METRC 2],0)),"")</f>
        <v/>
      </c>
    </row>
    <row r="311" spans="1:13" x14ac:dyDescent="0.25">
      <c r="A311" s="47" t="str">
        <f>MID(TABLE[[#This Row],[LOC]],4,3)</f>
        <v>ML1</v>
      </c>
      <c r="B311" t="s">
        <v>8707</v>
      </c>
      <c r="C311" s="18" t="str">
        <f>_xlfn.IFNA(IF(TABLE[[#This Row],[CODE]]="","",IF(TABLE[[#This Row],[CODE]]="...","",_xlfn.CONCAT("1A4070000000065000",RIGHT(TABLE[[#This Row],[CODE]],6)))),"")</f>
        <v/>
      </c>
      <c r="D311" s="18" t="str">
        <f t="array" ref="D311">_xlfn.IFNA(IF(SUM(COUNTIF(TABLE[[#This Row],[CODE]],{"*.*"})),LEFT(TABLE[[#This Row],[CODE]],7),_xlfn.CONCAT(LEFT(TABLE[[#This Row],[CODE]],4),RIGHT(TABLE[[#This Row],[CODE]],3))),"")</f>
        <v/>
      </c>
      <c r="E311" s="18" t="str">
        <f>IF(VLOOKUP(TABLE[[#This Row],[LOC]],ScanWorkbook[[Location]:[Clone Barcode]],2,FALSE)="...","",VLOOKUP(TABLE[[#This Row],[LOC]],ScanWorkbook[[Location]:[Clone Barcode]],2,FALSE))</f>
        <v/>
      </c>
      <c r="F311" s="21" t="str">
        <f ca="1">IF(TABLE[[#This Row],[METRC]]="","",TODAY())</f>
        <v/>
      </c>
      <c r="G311" s="80" t="str">
        <f>_xlfn.IFNA(IF(TABLE[[#This Row],[METRC]]="","",VLOOKUP(TABLE[[#This Row],[LOC]],ScanWorkbook[[Location]:[side]],3,FALSE)),"")</f>
        <v/>
      </c>
      <c r="H311" s="18" t="str">
        <f>_xlfn.IFNA(IF(TABLE[[#This Row],[METRC]]="...","",VLOOKUP(TABLE[[#This Row],[METRC]],METRC!A:C,3,FALSE)),"")</f>
        <v/>
      </c>
      <c r="I31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11" s="18" t="str">
        <f>_xlfn.IFNA(IF(TABLE[[#This Row],[METRC]]="...","",LEFT(VLOOKUP(TABLE[[#This Row],[METRC]],METRC!A:B,2,FALSE),4)),"")</f>
        <v/>
      </c>
      <c r="K311" s="18" t="str">
        <f>IF(TABLE[[#This Row],[METRC]]="","",IF(TABLE[[#This Row],[METRC]]="...","",IF(TABLE[[#This Row],[bounce strain]]=LEFT(TABLE[[#This Row],[PhenoAbbv]],4),"match","MISMATCH")))</f>
        <v/>
      </c>
      <c r="L311" s="18" t="str">
        <f ca="1">IF(TABLE[[#This Row],[Date]]="","",INDEX(nextcloneround[Clone Round],MATCH(TABLE[[#This Row],[Date]],nextcloneround[today],0)))</f>
        <v/>
      </c>
      <c r="M311" s="18" t="str">
        <f>_xlfn.IFNA(INDEX([2]!MOM[Generation],MATCH(TABLE[[#This Row],[METRC]],[2]!MOM[METRC 2],0)),"")</f>
        <v/>
      </c>
    </row>
    <row r="312" spans="1:13" x14ac:dyDescent="0.25">
      <c r="A312" s="47" t="str">
        <f>MID(TABLE[[#This Row],[LOC]],4,3)</f>
        <v>ML1</v>
      </c>
      <c r="B312" t="s">
        <v>8708</v>
      </c>
      <c r="C312" s="18" t="str">
        <f>_xlfn.IFNA(IF(TABLE[[#This Row],[CODE]]="","",IF(TABLE[[#This Row],[CODE]]="...","",_xlfn.CONCAT("1A4070000000065000",RIGHT(TABLE[[#This Row],[CODE]],6)))),"")</f>
        <v/>
      </c>
      <c r="D312" s="18" t="str">
        <f t="array" ref="D312">_xlfn.IFNA(IF(SUM(COUNTIF(TABLE[[#This Row],[CODE]],{"*.*"})),LEFT(TABLE[[#This Row],[CODE]],7),_xlfn.CONCAT(LEFT(TABLE[[#This Row],[CODE]],4),RIGHT(TABLE[[#This Row],[CODE]],3))),"")</f>
        <v/>
      </c>
      <c r="E312" s="18" t="str">
        <f>IF(VLOOKUP(TABLE[[#This Row],[LOC]],ScanWorkbook[[Location]:[Clone Barcode]],2,FALSE)="...","",VLOOKUP(TABLE[[#This Row],[LOC]],ScanWorkbook[[Location]:[Clone Barcode]],2,FALSE))</f>
        <v/>
      </c>
      <c r="F312" s="21" t="str">
        <f ca="1">IF(TABLE[[#This Row],[METRC]]="","",TODAY())</f>
        <v/>
      </c>
      <c r="G312" s="80" t="str">
        <f>_xlfn.IFNA(IF(TABLE[[#This Row],[METRC]]="","",VLOOKUP(TABLE[[#This Row],[LOC]],ScanWorkbook[[Location]:[side]],3,FALSE)),"")</f>
        <v/>
      </c>
      <c r="H312" s="18" t="str">
        <f>_xlfn.IFNA(IF(TABLE[[#This Row],[METRC]]="...","",VLOOKUP(TABLE[[#This Row],[METRC]],METRC!A:C,3,FALSE)),"")</f>
        <v/>
      </c>
      <c r="I31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12" s="18" t="str">
        <f>_xlfn.IFNA(IF(TABLE[[#This Row],[METRC]]="...","",LEFT(VLOOKUP(TABLE[[#This Row],[METRC]],METRC!A:B,2,FALSE),4)),"")</f>
        <v/>
      </c>
      <c r="K312" s="18" t="str">
        <f>IF(TABLE[[#This Row],[METRC]]="","",IF(TABLE[[#This Row],[METRC]]="...","",IF(TABLE[[#This Row],[bounce strain]]=LEFT(TABLE[[#This Row],[PhenoAbbv]],4),"match","MISMATCH")))</f>
        <v/>
      </c>
      <c r="L312" s="18" t="str">
        <f ca="1">IF(TABLE[[#This Row],[Date]]="","",INDEX(nextcloneround[Clone Round],MATCH(TABLE[[#This Row],[Date]],nextcloneround[today],0)))</f>
        <v/>
      </c>
      <c r="M312" s="18" t="str">
        <f>_xlfn.IFNA(INDEX([2]!MOM[Generation],MATCH(TABLE[[#This Row],[METRC]],[2]!MOM[METRC 2],0)),"")</f>
        <v/>
      </c>
    </row>
    <row r="313" spans="1:13" x14ac:dyDescent="0.25">
      <c r="A313" s="47" t="str">
        <f>MID(TABLE[[#This Row],[LOC]],4,3)</f>
        <v>ML1</v>
      </c>
      <c r="B313" t="s">
        <v>8709</v>
      </c>
      <c r="C313" s="18" t="str">
        <f>_xlfn.IFNA(IF(TABLE[[#This Row],[CODE]]="","",IF(TABLE[[#This Row],[CODE]]="...","",_xlfn.CONCAT("1A4070000000065000",RIGHT(TABLE[[#This Row],[CODE]],6)))),"")</f>
        <v/>
      </c>
      <c r="D313" s="18" t="str">
        <f t="array" ref="D313">_xlfn.IFNA(IF(SUM(COUNTIF(TABLE[[#This Row],[CODE]],{"*.*"})),LEFT(TABLE[[#This Row],[CODE]],7),_xlfn.CONCAT(LEFT(TABLE[[#This Row],[CODE]],4),RIGHT(TABLE[[#This Row],[CODE]],3))),"")</f>
        <v/>
      </c>
      <c r="E313" s="18" t="str">
        <f>IF(VLOOKUP(TABLE[[#This Row],[LOC]],ScanWorkbook[[Location]:[Clone Barcode]],2,FALSE)="...","",VLOOKUP(TABLE[[#This Row],[LOC]],ScanWorkbook[[Location]:[Clone Barcode]],2,FALSE))</f>
        <v/>
      </c>
      <c r="F313" s="21" t="str">
        <f ca="1">IF(TABLE[[#This Row],[METRC]]="","",TODAY())</f>
        <v/>
      </c>
      <c r="G313" s="80" t="str">
        <f>_xlfn.IFNA(IF(TABLE[[#This Row],[METRC]]="","",VLOOKUP(TABLE[[#This Row],[LOC]],ScanWorkbook[[Location]:[side]],3,FALSE)),"")</f>
        <v/>
      </c>
      <c r="H313" s="18" t="str">
        <f>_xlfn.IFNA(IF(TABLE[[#This Row],[METRC]]="...","",VLOOKUP(TABLE[[#This Row],[METRC]],METRC!A:C,3,FALSE)),"")</f>
        <v/>
      </c>
      <c r="I31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13" s="18" t="str">
        <f>_xlfn.IFNA(IF(TABLE[[#This Row],[METRC]]="...","",LEFT(VLOOKUP(TABLE[[#This Row],[METRC]],METRC!A:B,2,FALSE),4)),"")</f>
        <v/>
      </c>
      <c r="K313" s="18" t="str">
        <f>IF(TABLE[[#This Row],[METRC]]="","",IF(TABLE[[#This Row],[METRC]]="...","",IF(TABLE[[#This Row],[bounce strain]]=LEFT(TABLE[[#This Row],[PhenoAbbv]],4),"match","MISMATCH")))</f>
        <v/>
      </c>
      <c r="L313" s="18" t="str">
        <f ca="1">IF(TABLE[[#This Row],[Date]]="","",INDEX(nextcloneround[Clone Round],MATCH(TABLE[[#This Row],[Date]],nextcloneround[today],0)))</f>
        <v/>
      </c>
      <c r="M313" s="18" t="str">
        <f>_xlfn.IFNA(INDEX([2]!MOM[Generation],MATCH(TABLE[[#This Row],[METRC]],[2]!MOM[METRC 2],0)),"")</f>
        <v/>
      </c>
    </row>
    <row r="314" spans="1:13" x14ac:dyDescent="0.25">
      <c r="A314" s="47" t="str">
        <f>MID(TABLE[[#This Row],[LOC]],4,3)</f>
        <v>ML1</v>
      </c>
      <c r="B314" t="s">
        <v>8710</v>
      </c>
      <c r="C314" s="18" t="str">
        <f>_xlfn.IFNA(IF(TABLE[[#This Row],[CODE]]="","",IF(TABLE[[#This Row],[CODE]]="...","",_xlfn.CONCAT("1A4070000000065000",RIGHT(TABLE[[#This Row],[CODE]],6)))),"")</f>
        <v/>
      </c>
      <c r="D314" s="18" t="str">
        <f t="array" ref="D314">_xlfn.IFNA(IF(SUM(COUNTIF(TABLE[[#This Row],[CODE]],{"*.*"})),LEFT(TABLE[[#This Row],[CODE]],7),_xlfn.CONCAT(LEFT(TABLE[[#This Row],[CODE]],4),RIGHT(TABLE[[#This Row],[CODE]],3))),"")</f>
        <v/>
      </c>
      <c r="E314" s="18" t="str">
        <f>IF(VLOOKUP(TABLE[[#This Row],[LOC]],ScanWorkbook[[Location]:[Clone Barcode]],2,FALSE)="...","",VLOOKUP(TABLE[[#This Row],[LOC]],ScanWorkbook[[Location]:[Clone Barcode]],2,FALSE))</f>
        <v/>
      </c>
      <c r="F314" s="21" t="str">
        <f ca="1">IF(TABLE[[#This Row],[METRC]]="","",TODAY())</f>
        <v/>
      </c>
      <c r="G314" s="80" t="str">
        <f>_xlfn.IFNA(IF(TABLE[[#This Row],[METRC]]="","",VLOOKUP(TABLE[[#This Row],[LOC]],ScanWorkbook[[Location]:[side]],3,FALSE)),"")</f>
        <v/>
      </c>
      <c r="H314" s="18" t="str">
        <f>_xlfn.IFNA(IF(TABLE[[#This Row],[METRC]]="...","",VLOOKUP(TABLE[[#This Row],[METRC]],METRC!A:C,3,FALSE)),"")</f>
        <v/>
      </c>
      <c r="I31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14" s="18" t="str">
        <f>_xlfn.IFNA(IF(TABLE[[#This Row],[METRC]]="...","",LEFT(VLOOKUP(TABLE[[#This Row],[METRC]],METRC!A:B,2,FALSE),4)),"")</f>
        <v/>
      </c>
      <c r="K314" s="18" t="str">
        <f>IF(TABLE[[#This Row],[METRC]]="","",IF(TABLE[[#This Row],[METRC]]="...","",IF(TABLE[[#This Row],[bounce strain]]=LEFT(TABLE[[#This Row],[PhenoAbbv]],4),"match","MISMATCH")))</f>
        <v/>
      </c>
      <c r="L314" s="18" t="str">
        <f ca="1">IF(TABLE[[#This Row],[Date]]="","",INDEX(nextcloneround[Clone Round],MATCH(TABLE[[#This Row],[Date]],nextcloneround[today],0)))</f>
        <v/>
      </c>
      <c r="M314" s="18" t="str">
        <f>_xlfn.IFNA(INDEX([2]!MOM[Generation],MATCH(TABLE[[#This Row],[METRC]],[2]!MOM[METRC 2],0)),"")</f>
        <v/>
      </c>
    </row>
    <row r="315" spans="1:13" x14ac:dyDescent="0.25">
      <c r="A315" s="47" t="str">
        <f>MID(TABLE[[#This Row],[LOC]],4,3)</f>
        <v>ML1</v>
      </c>
      <c r="B315" t="s">
        <v>8711</v>
      </c>
      <c r="C315" s="18" t="str">
        <f>_xlfn.IFNA(IF(TABLE[[#This Row],[CODE]]="","",IF(TABLE[[#This Row],[CODE]]="...","",_xlfn.CONCAT("1A4070000000065000",RIGHT(TABLE[[#This Row],[CODE]],6)))),"")</f>
        <v/>
      </c>
      <c r="D315" s="18" t="str">
        <f t="array" ref="D315">_xlfn.IFNA(IF(SUM(COUNTIF(TABLE[[#This Row],[CODE]],{"*.*"})),LEFT(TABLE[[#This Row],[CODE]],7),_xlfn.CONCAT(LEFT(TABLE[[#This Row],[CODE]],4),RIGHT(TABLE[[#This Row],[CODE]],3))),"")</f>
        <v/>
      </c>
      <c r="E315" s="18" t="str">
        <f>IF(VLOOKUP(TABLE[[#This Row],[LOC]],ScanWorkbook[[Location]:[Clone Barcode]],2,FALSE)="...","",VLOOKUP(TABLE[[#This Row],[LOC]],ScanWorkbook[[Location]:[Clone Barcode]],2,FALSE))</f>
        <v/>
      </c>
      <c r="F315" s="21" t="str">
        <f ca="1">IF(TABLE[[#This Row],[METRC]]="","",TODAY())</f>
        <v/>
      </c>
      <c r="G315" s="80" t="str">
        <f>_xlfn.IFNA(IF(TABLE[[#This Row],[METRC]]="","",VLOOKUP(TABLE[[#This Row],[LOC]],ScanWorkbook[[Location]:[side]],3,FALSE)),"")</f>
        <v/>
      </c>
      <c r="H315" s="18" t="str">
        <f>_xlfn.IFNA(IF(TABLE[[#This Row],[METRC]]="...","",VLOOKUP(TABLE[[#This Row],[METRC]],METRC!A:C,3,FALSE)),"")</f>
        <v/>
      </c>
      <c r="I31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15" s="18" t="str">
        <f>_xlfn.IFNA(IF(TABLE[[#This Row],[METRC]]="...","",LEFT(VLOOKUP(TABLE[[#This Row],[METRC]],METRC!A:B,2,FALSE),4)),"")</f>
        <v/>
      </c>
      <c r="K315" s="18" t="str">
        <f>IF(TABLE[[#This Row],[METRC]]="","",IF(TABLE[[#This Row],[METRC]]="...","",IF(TABLE[[#This Row],[bounce strain]]=LEFT(TABLE[[#This Row],[PhenoAbbv]],4),"match","MISMATCH")))</f>
        <v/>
      </c>
      <c r="L315" s="18" t="str">
        <f ca="1">IF(TABLE[[#This Row],[Date]]="","",INDEX(nextcloneround[Clone Round],MATCH(TABLE[[#This Row],[Date]],nextcloneround[today],0)))</f>
        <v/>
      </c>
      <c r="M315" s="18" t="str">
        <f>_xlfn.IFNA(INDEX([2]!MOM[Generation],MATCH(TABLE[[#This Row],[METRC]],[2]!MOM[METRC 2],0)),"")</f>
        <v/>
      </c>
    </row>
    <row r="316" spans="1:13" x14ac:dyDescent="0.25">
      <c r="A316" s="47" t="str">
        <f>MID(TABLE[[#This Row],[LOC]],4,3)</f>
        <v>ML1</v>
      </c>
      <c r="B316" t="s">
        <v>8712</v>
      </c>
      <c r="C316" s="18" t="str">
        <f>_xlfn.IFNA(IF(TABLE[[#This Row],[CODE]]="","",IF(TABLE[[#This Row],[CODE]]="...","",_xlfn.CONCAT("1A4070000000065000",RIGHT(TABLE[[#This Row],[CODE]],6)))),"")</f>
        <v/>
      </c>
      <c r="D316" s="18" t="str">
        <f t="array" ref="D316">_xlfn.IFNA(IF(SUM(COUNTIF(TABLE[[#This Row],[CODE]],{"*.*"})),LEFT(TABLE[[#This Row],[CODE]],7),_xlfn.CONCAT(LEFT(TABLE[[#This Row],[CODE]],4),RIGHT(TABLE[[#This Row],[CODE]],3))),"")</f>
        <v/>
      </c>
      <c r="E316" s="18" t="str">
        <f>IF(VLOOKUP(TABLE[[#This Row],[LOC]],ScanWorkbook[[Location]:[Clone Barcode]],2,FALSE)="...","",VLOOKUP(TABLE[[#This Row],[LOC]],ScanWorkbook[[Location]:[Clone Barcode]],2,FALSE))</f>
        <v/>
      </c>
      <c r="F316" s="21" t="str">
        <f ca="1">IF(TABLE[[#This Row],[METRC]]="","",TODAY())</f>
        <v/>
      </c>
      <c r="G316" s="80" t="str">
        <f>_xlfn.IFNA(IF(TABLE[[#This Row],[METRC]]="","",VLOOKUP(TABLE[[#This Row],[LOC]],ScanWorkbook[[Location]:[side]],3,FALSE)),"")</f>
        <v/>
      </c>
      <c r="H316" s="18" t="str">
        <f>_xlfn.IFNA(IF(TABLE[[#This Row],[METRC]]="...","",VLOOKUP(TABLE[[#This Row],[METRC]],METRC!A:C,3,FALSE)),"")</f>
        <v/>
      </c>
      <c r="I31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16" s="18" t="str">
        <f>_xlfn.IFNA(IF(TABLE[[#This Row],[METRC]]="...","",LEFT(VLOOKUP(TABLE[[#This Row],[METRC]],METRC!A:B,2,FALSE),4)),"")</f>
        <v/>
      </c>
      <c r="K316" s="18" t="str">
        <f>IF(TABLE[[#This Row],[METRC]]="","",IF(TABLE[[#This Row],[METRC]]="...","",IF(TABLE[[#This Row],[bounce strain]]=LEFT(TABLE[[#This Row],[PhenoAbbv]],4),"match","MISMATCH")))</f>
        <v/>
      </c>
      <c r="L316" s="18" t="str">
        <f ca="1">IF(TABLE[[#This Row],[Date]]="","",INDEX(nextcloneround[Clone Round],MATCH(TABLE[[#This Row],[Date]],nextcloneround[today],0)))</f>
        <v/>
      </c>
      <c r="M316" s="18" t="str">
        <f>_xlfn.IFNA(INDEX([2]!MOM[Generation],MATCH(TABLE[[#This Row],[METRC]],[2]!MOM[METRC 2],0)),"")</f>
        <v/>
      </c>
    </row>
    <row r="317" spans="1:13" x14ac:dyDescent="0.25">
      <c r="A317" s="47" t="str">
        <f>MID(TABLE[[#This Row],[LOC]],4,3)</f>
        <v>ML1</v>
      </c>
      <c r="B317" t="s">
        <v>8713</v>
      </c>
      <c r="C317" s="18" t="str">
        <f>_xlfn.IFNA(IF(TABLE[[#This Row],[CODE]]="","",IF(TABLE[[#This Row],[CODE]]="...","",_xlfn.CONCAT("1A4070000000065000",RIGHT(TABLE[[#This Row],[CODE]],6)))),"")</f>
        <v/>
      </c>
      <c r="D317" s="18" t="str">
        <f t="array" ref="D317">_xlfn.IFNA(IF(SUM(COUNTIF(TABLE[[#This Row],[CODE]],{"*.*"})),LEFT(TABLE[[#This Row],[CODE]],7),_xlfn.CONCAT(LEFT(TABLE[[#This Row],[CODE]],4),RIGHT(TABLE[[#This Row],[CODE]],3))),"")</f>
        <v/>
      </c>
      <c r="E317" s="18" t="str">
        <f>IF(VLOOKUP(TABLE[[#This Row],[LOC]],ScanWorkbook[[Location]:[Clone Barcode]],2,FALSE)="...","",VLOOKUP(TABLE[[#This Row],[LOC]],ScanWorkbook[[Location]:[Clone Barcode]],2,FALSE))</f>
        <v/>
      </c>
      <c r="F317" s="21" t="str">
        <f ca="1">IF(TABLE[[#This Row],[METRC]]="","",TODAY())</f>
        <v/>
      </c>
      <c r="G317" s="80" t="str">
        <f>_xlfn.IFNA(IF(TABLE[[#This Row],[METRC]]="","",VLOOKUP(TABLE[[#This Row],[LOC]],ScanWorkbook[[Location]:[side]],3,FALSE)),"")</f>
        <v/>
      </c>
      <c r="H317" s="18" t="str">
        <f>_xlfn.IFNA(IF(TABLE[[#This Row],[METRC]]="...","",VLOOKUP(TABLE[[#This Row],[METRC]],METRC!A:C,3,FALSE)),"")</f>
        <v/>
      </c>
      <c r="I31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17" s="18" t="str">
        <f>_xlfn.IFNA(IF(TABLE[[#This Row],[METRC]]="...","",LEFT(VLOOKUP(TABLE[[#This Row],[METRC]],METRC!A:B,2,FALSE),4)),"")</f>
        <v/>
      </c>
      <c r="K317" s="18" t="str">
        <f>IF(TABLE[[#This Row],[METRC]]="","",IF(TABLE[[#This Row],[METRC]]="...","",IF(TABLE[[#This Row],[bounce strain]]=LEFT(TABLE[[#This Row],[PhenoAbbv]],4),"match","MISMATCH")))</f>
        <v/>
      </c>
      <c r="L317" s="18" t="str">
        <f ca="1">IF(TABLE[[#This Row],[Date]]="","",INDEX(nextcloneround[Clone Round],MATCH(TABLE[[#This Row],[Date]],nextcloneround[today],0)))</f>
        <v/>
      </c>
      <c r="M317" s="18" t="str">
        <f>_xlfn.IFNA(INDEX([2]!MOM[Generation],MATCH(TABLE[[#This Row],[METRC]],[2]!MOM[METRC 2],0)),"")</f>
        <v/>
      </c>
    </row>
    <row r="318" spans="1:13" x14ac:dyDescent="0.25">
      <c r="A318" s="47" t="str">
        <f>MID(TABLE[[#This Row],[LOC]],4,3)</f>
        <v>ML1</v>
      </c>
      <c r="B318" t="s">
        <v>8714</v>
      </c>
      <c r="C318" s="18" t="str">
        <f>_xlfn.IFNA(IF(TABLE[[#This Row],[CODE]]="","",IF(TABLE[[#This Row],[CODE]]="...","",_xlfn.CONCAT("1A4070000000065000",RIGHT(TABLE[[#This Row],[CODE]],6)))),"")</f>
        <v/>
      </c>
      <c r="D318" s="18" t="str">
        <f t="array" ref="D318">_xlfn.IFNA(IF(SUM(COUNTIF(TABLE[[#This Row],[CODE]],{"*.*"})),LEFT(TABLE[[#This Row],[CODE]],7),_xlfn.CONCAT(LEFT(TABLE[[#This Row],[CODE]],4),RIGHT(TABLE[[#This Row],[CODE]],3))),"")</f>
        <v/>
      </c>
      <c r="E318" s="18" t="str">
        <f>IF(VLOOKUP(TABLE[[#This Row],[LOC]],ScanWorkbook[[Location]:[Clone Barcode]],2,FALSE)="...","",VLOOKUP(TABLE[[#This Row],[LOC]],ScanWorkbook[[Location]:[Clone Barcode]],2,FALSE))</f>
        <v/>
      </c>
      <c r="F318" s="21" t="str">
        <f ca="1">IF(TABLE[[#This Row],[METRC]]="","",TODAY())</f>
        <v/>
      </c>
      <c r="G318" s="80" t="str">
        <f>_xlfn.IFNA(IF(TABLE[[#This Row],[METRC]]="","",VLOOKUP(TABLE[[#This Row],[LOC]],ScanWorkbook[[Location]:[side]],3,FALSE)),"")</f>
        <v/>
      </c>
      <c r="H318" s="18" t="str">
        <f>_xlfn.IFNA(IF(TABLE[[#This Row],[METRC]]="...","",VLOOKUP(TABLE[[#This Row],[METRC]],METRC!A:C,3,FALSE)),"")</f>
        <v/>
      </c>
      <c r="I31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18" s="18" t="str">
        <f>_xlfn.IFNA(IF(TABLE[[#This Row],[METRC]]="...","",LEFT(VLOOKUP(TABLE[[#This Row],[METRC]],METRC!A:B,2,FALSE),4)),"")</f>
        <v/>
      </c>
      <c r="K318" s="18" t="str">
        <f>IF(TABLE[[#This Row],[METRC]]="","",IF(TABLE[[#This Row],[METRC]]="...","",IF(TABLE[[#This Row],[bounce strain]]=LEFT(TABLE[[#This Row],[PhenoAbbv]],4),"match","MISMATCH")))</f>
        <v/>
      </c>
      <c r="L318" s="18" t="str">
        <f ca="1">IF(TABLE[[#This Row],[Date]]="","",INDEX(nextcloneround[Clone Round],MATCH(TABLE[[#This Row],[Date]],nextcloneround[today],0)))</f>
        <v/>
      </c>
      <c r="M318" s="18" t="str">
        <f>_xlfn.IFNA(INDEX([2]!MOM[Generation],MATCH(TABLE[[#This Row],[METRC]],[2]!MOM[METRC 2],0)),"")</f>
        <v/>
      </c>
    </row>
    <row r="319" spans="1:13" x14ac:dyDescent="0.25">
      <c r="A319" s="47" t="str">
        <f>MID(TABLE[[#This Row],[LOC]],4,3)</f>
        <v>ML1</v>
      </c>
      <c r="B319" t="s">
        <v>8715</v>
      </c>
      <c r="C319" s="18" t="str">
        <f>_xlfn.IFNA(IF(TABLE[[#This Row],[CODE]]="","",IF(TABLE[[#This Row],[CODE]]="...","",_xlfn.CONCAT("1A4070000000065000",RIGHT(TABLE[[#This Row],[CODE]],6)))),"")</f>
        <v/>
      </c>
      <c r="D319" s="18" t="str">
        <f t="array" ref="D319">_xlfn.IFNA(IF(SUM(COUNTIF(TABLE[[#This Row],[CODE]],{"*.*"})),LEFT(TABLE[[#This Row],[CODE]],7),_xlfn.CONCAT(LEFT(TABLE[[#This Row],[CODE]],4),RIGHT(TABLE[[#This Row],[CODE]],3))),"")</f>
        <v/>
      </c>
      <c r="E319" s="18" t="str">
        <f>IF(VLOOKUP(TABLE[[#This Row],[LOC]],ScanWorkbook[[Location]:[Clone Barcode]],2,FALSE)="...","",VLOOKUP(TABLE[[#This Row],[LOC]],ScanWorkbook[[Location]:[Clone Barcode]],2,FALSE))</f>
        <v/>
      </c>
      <c r="F319" s="21" t="str">
        <f ca="1">IF(TABLE[[#This Row],[METRC]]="","",TODAY())</f>
        <v/>
      </c>
      <c r="G319" s="80" t="str">
        <f>_xlfn.IFNA(IF(TABLE[[#This Row],[METRC]]="","",VLOOKUP(TABLE[[#This Row],[LOC]],ScanWorkbook[[Location]:[side]],3,FALSE)),"")</f>
        <v/>
      </c>
      <c r="H319" s="18" t="str">
        <f>_xlfn.IFNA(IF(TABLE[[#This Row],[METRC]]="...","",VLOOKUP(TABLE[[#This Row],[METRC]],METRC!A:C,3,FALSE)),"")</f>
        <v/>
      </c>
      <c r="I31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19" s="18" t="str">
        <f>_xlfn.IFNA(IF(TABLE[[#This Row],[METRC]]="...","",LEFT(VLOOKUP(TABLE[[#This Row],[METRC]],METRC!A:B,2,FALSE),4)),"")</f>
        <v/>
      </c>
      <c r="K319" s="18" t="str">
        <f>IF(TABLE[[#This Row],[METRC]]="","",IF(TABLE[[#This Row],[METRC]]="...","",IF(TABLE[[#This Row],[bounce strain]]=LEFT(TABLE[[#This Row],[PhenoAbbv]],4),"match","MISMATCH")))</f>
        <v/>
      </c>
      <c r="L319" s="18" t="str">
        <f ca="1">IF(TABLE[[#This Row],[Date]]="","",INDEX(nextcloneround[Clone Round],MATCH(TABLE[[#This Row],[Date]],nextcloneround[today],0)))</f>
        <v/>
      </c>
      <c r="M319" s="18" t="str">
        <f>_xlfn.IFNA(INDEX([2]!MOM[Generation],MATCH(TABLE[[#This Row],[METRC]],[2]!MOM[METRC 2],0)),"")</f>
        <v/>
      </c>
    </row>
    <row r="320" spans="1:13" x14ac:dyDescent="0.25">
      <c r="A320" s="47" t="str">
        <f>MID(TABLE[[#This Row],[LOC]],4,3)</f>
        <v>ML1</v>
      </c>
      <c r="B320" t="s">
        <v>8716</v>
      </c>
      <c r="C320" s="18" t="str">
        <f>_xlfn.IFNA(IF(TABLE[[#This Row],[CODE]]="","",IF(TABLE[[#This Row],[CODE]]="...","",_xlfn.CONCAT("1A4070000000065000",RIGHT(TABLE[[#This Row],[CODE]],6)))),"")</f>
        <v/>
      </c>
      <c r="D320" s="18" t="str">
        <f t="array" ref="D320">_xlfn.IFNA(IF(SUM(COUNTIF(TABLE[[#This Row],[CODE]],{"*.*"})),LEFT(TABLE[[#This Row],[CODE]],7),_xlfn.CONCAT(LEFT(TABLE[[#This Row],[CODE]],4),RIGHT(TABLE[[#This Row],[CODE]],3))),"")</f>
        <v/>
      </c>
      <c r="E320" s="18" t="str">
        <f>IF(VLOOKUP(TABLE[[#This Row],[LOC]],ScanWorkbook[[Location]:[Clone Barcode]],2,FALSE)="...","",VLOOKUP(TABLE[[#This Row],[LOC]],ScanWorkbook[[Location]:[Clone Barcode]],2,FALSE))</f>
        <v/>
      </c>
      <c r="F320" s="21" t="str">
        <f ca="1">IF(TABLE[[#This Row],[METRC]]="","",TODAY())</f>
        <v/>
      </c>
      <c r="G320" s="80" t="str">
        <f>_xlfn.IFNA(IF(TABLE[[#This Row],[METRC]]="","",VLOOKUP(TABLE[[#This Row],[LOC]],ScanWorkbook[[Location]:[side]],3,FALSE)),"")</f>
        <v/>
      </c>
      <c r="H320" s="18" t="str">
        <f>_xlfn.IFNA(IF(TABLE[[#This Row],[METRC]]="...","",VLOOKUP(TABLE[[#This Row],[METRC]],METRC!A:C,3,FALSE)),"")</f>
        <v/>
      </c>
      <c r="I32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20" s="18" t="str">
        <f>_xlfn.IFNA(IF(TABLE[[#This Row],[METRC]]="...","",LEFT(VLOOKUP(TABLE[[#This Row],[METRC]],METRC!A:B,2,FALSE),4)),"")</f>
        <v/>
      </c>
      <c r="K320" s="18" t="str">
        <f>IF(TABLE[[#This Row],[METRC]]="","",IF(TABLE[[#This Row],[METRC]]="...","",IF(TABLE[[#This Row],[bounce strain]]=LEFT(TABLE[[#This Row],[PhenoAbbv]],4),"match","MISMATCH")))</f>
        <v/>
      </c>
      <c r="L320" s="18" t="str">
        <f ca="1">IF(TABLE[[#This Row],[Date]]="","",INDEX(nextcloneround[Clone Round],MATCH(TABLE[[#This Row],[Date]],nextcloneround[today],0)))</f>
        <v/>
      </c>
      <c r="M320" s="18" t="str">
        <f>_xlfn.IFNA(INDEX([2]!MOM[Generation],MATCH(TABLE[[#This Row],[METRC]],[2]!MOM[METRC 2],0)),"")</f>
        <v/>
      </c>
    </row>
    <row r="321" spans="1:13" x14ac:dyDescent="0.25">
      <c r="A321" s="47" t="str">
        <f>MID(TABLE[[#This Row],[LOC]],4,3)</f>
        <v>ML1</v>
      </c>
      <c r="B321" t="s">
        <v>8717</v>
      </c>
      <c r="C321" s="18" t="str">
        <f>_xlfn.IFNA(IF(TABLE[[#This Row],[CODE]]="","",IF(TABLE[[#This Row],[CODE]]="...","",_xlfn.CONCAT("1A4070000000065000",RIGHT(TABLE[[#This Row],[CODE]],6)))),"")</f>
        <v/>
      </c>
      <c r="D321" s="18" t="str">
        <f t="array" ref="D321">_xlfn.IFNA(IF(SUM(COUNTIF(TABLE[[#This Row],[CODE]],{"*.*"})),LEFT(TABLE[[#This Row],[CODE]],7),_xlfn.CONCAT(LEFT(TABLE[[#This Row],[CODE]],4),RIGHT(TABLE[[#This Row],[CODE]],3))),"")</f>
        <v/>
      </c>
      <c r="E321" s="18" t="str">
        <f>IF(VLOOKUP(TABLE[[#This Row],[LOC]],ScanWorkbook[[Location]:[Clone Barcode]],2,FALSE)="...","",VLOOKUP(TABLE[[#This Row],[LOC]],ScanWorkbook[[Location]:[Clone Barcode]],2,FALSE))</f>
        <v/>
      </c>
      <c r="F321" s="21" t="str">
        <f ca="1">IF(TABLE[[#This Row],[METRC]]="","",TODAY())</f>
        <v/>
      </c>
      <c r="G321" s="80" t="str">
        <f>_xlfn.IFNA(IF(TABLE[[#This Row],[METRC]]="","",VLOOKUP(TABLE[[#This Row],[LOC]],ScanWorkbook[[Location]:[side]],3,FALSE)),"")</f>
        <v/>
      </c>
      <c r="H321" s="18" t="str">
        <f>_xlfn.IFNA(IF(TABLE[[#This Row],[METRC]]="...","",VLOOKUP(TABLE[[#This Row],[METRC]],METRC!A:C,3,FALSE)),"")</f>
        <v/>
      </c>
      <c r="I32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21" s="18" t="str">
        <f>_xlfn.IFNA(IF(TABLE[[#This Row],[METRC]]="...","",LEFT(VLOOKUP(TABLE[[#This Row],[METRC]],METRC!A:B,2,FALSE),4)),"")</f>
        <v/>
      </c>
      <c r="K321" s="18" t="str">
        <f>IF(TABLE[[#This Row],[METRC]]="","",IF(TABLE[[#This Row],[METRC]]="...","",IF(TABLE[[#This Row],[bounce strain]]=LEFT(TABLE[[#This Row],[PhenoAbbv]],4),"match","MISMATCH")))</f>
        <v/>
      </c>
      <c r="L321" s="18" t="str">
        <f ca="1">IF(TABLE[[#This Row],[Date]]="","",INDEX(nextcloneround[Clone Round],MATCH(TABLE[[#This Row],[Date]],nextcloneround[today],0)))</f>
        <v/>
      </c>
      <c r="M321" s="18" t="str">
        <f>_xlfn.IFNA(INDEX([2]!MOM[Generation],MATCH(TABLE[[#This Row],[METRC]],[2]!MOM[METRC 2],0)),"")</f>
        <v/>
      </c>
    </row>
    <row r="322" spans="1:13" x14ac:dyDescent="0.25">
      <c r="A322" s="47" t="str">
        <f>MID(TABLE[[#This Row],[LOC]],4,3)</f>
        <v>ML1</v>
      </c>
      <c r="B322" t="s">
        <v>8718</v>
      </c>
      <c r="C322" s="18" t="str">
        <f>_xlfn.IFNA(IF(TABLE[[#This Row],[CODE]]="","",IF(TABLE[[#This Row],[CODE]]="...","",_xlfn.CONCAT("1A4070000000065000",RIGHT(TABLE[[#This Row],[CODE]],6)))),"")</f>
        <v/>
      </c>
      <c r="D322" s="18" t="str">
        <f t="array" ref="D322">_xlfn.IFNA(IF(SUM(COUNTIF(TABLE[[#This Row],[CODE]],{"*.*"})),LEFT(TABLE[[#This Row],[CODE]],7),_xlfn.CONCAT(LEFT(TABLE[[#This Row],[CODE]],4),RIGHT(TABLE[[#This Row],[CODE]],3))),"")</f>
        <v/>
      </c>
      <c r="E322" s="18" t="str">
        <f>IF(VLOOKUP(TABLE[[#This Row],[LOC]],ScanWorkbook[[Location]:[Clone Barcode]],2,FALSE)="...","",VLOOKUP(TABLE[[#This Row],[LOC]],ScanWorkbook[[Location]:[Clone Barcode]],2,FALSE))</f>
        <v/>
      </c>
      <c r="F322" s="21" t="str">
        <f ca="1">IF(TABLE[[#This Row],[METRC]]="","",TODAY())</f>
        <v/>
      </c>
      <c r="G322" s="80" t="str">
        <f>_xlfn.IFNA(IF(TABLE[[#This Row],[METRC]]="","",VLOOKUP(TABLE[[#This Row],[LOC]],ScanWorkbook[[Location]:[side]],3,FALSE)),"")</f>
        <v/>
      </c>
      <c r="H322" s="18" t="str">
        <f>_xlfn.IFNA(IF(TABLE[[#This Row],[METRC]]="...","",VLOOKUP(TABLE[[#This Row],[METRC]],METRC!A:C,3,FALSE)),"")</f>
        <v/>
      </c>
      <c r="I32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22" s="18" t="str">
        <f>_xlfn.IFNA(IF(TABLE[[#This Row],[METRC]]="...","",LEFT(VLOOKUP(TABLE[[#This Row],[METRC]],METRC!A:B,2,FALSE),4)),"")</f>
        <v/>
      </c>
      <c r="K322" s="18" t="str">
        <f>IF(TABLE[[#This Row],[METRC]]="","",IF(TABLE[[#This Row],[METRC]]="...","",IF(TABLE[[#This Row],[bounce strain]]=LEFT(TABLE[[#This Row],[PhenoAbbv]],4),"match","MISMATCH")))</f>
        <v/>
      </c>
      <c r="L322" s="18" t="str">
        <f ca="1">IF(TABLE[[#This Row],[Date]]="","",INDEX(nextcloneround[Clone Round],MATCH(TABLE[[#This Row],[Date]],nextcloneround[today],0)))</f>
        <v/>
      </c>
      <c r="M322" s="18" t="str">
        <f>_xlfn.IFNA(INDEX([2]!MOM[Generation],MATCH(TABLE[[#This Row],[METRC]],[2]!MOM[METRC 2],0)),"")</f>
        <v/>
      </c>
    </row>
    <row r="323" spans="1:13" x14ac:dyDescent="0.25">
      <c r="A323" s="47" t="str">
        <f>MID(TABLE[[#This Row],[LOC]],4,3)</f>
        <v>ML1</v>
      </c>
      <c r="B323" t="s">
        <v>8719</v>
      </c>
      <c r="C323" s="18" t="str">
        <f>_xlfn.IFNA(IF(TABLE[[#This Row],[CODE]]="","",IF(TABLE[[#This Row],[CODE]]="...","",_xlfn.CONCAT("1A4070000000065000",RIGHT(TABLE[[#This Row],[CODE]],6)))),"")</f>
        <v/>
      </c>
      <c r="D323" s="18" t="str">
        <f t="array" ref="D323">_xlfn.IFNA(IF(SUM(COUNTIF(TABLE[[#This Row],[CODE]],{"*.*"})),LEFT(TABLE[[#This Row],[CODE]],7),_xlfn.CONCAT(LEFT(TABLE[[#This Row],[CODE]],4),RIGHT(TABLE[[#This Row],[CODE]],3))),"")</f>
        <v/>
      </c>
      <c r="E323" s="18" t="str">
        <f>IF(VLOOKUP(TABLE[[#This Row],[LOC]],ScanWorkbook[[Location]:[Clone Barcode]],2,FALSE)="...","",VLOOKUP(TABLE[[#This Row],[LOC]],ScanWorkbook[[Location]:[Clone Barcode]],2,FALSE))</f>
        <v/>
      </c>
      <c r="F323" s="21" t="str">
        <f ca="1">IF(TABLE[[#This Row],[METRC]]="","",TODAY())</f>
        <v/>
      </c>
      <c r="G323" s="80" t="str">
        <f>_xlfn.IFNA(IF(TABLE[[#This Row],[METRC]]="","",VLOOKUP(TABLE[[#This Row],[LOC]],ScanWorkbook[[Location]:[side]],3,FALSE)),"")</f>
        <v/>
      </c>
      <c r="H323" s="18" t="str">
        <f>_xlfn.IFNA(IF(TABLE[[#This Row],[METRC]]="...","",VLOOKUP(TABLE[[#This Row],[METRC]],METRC!A:C,3,FALSE)),"")</f>
        <v/>
      </c>
      <c r="I32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23" s="18" t="str">
        <f>_xlfn.IFNA(IF(TABLE[[#This Row],[METRC]]="...","",LEFT(VLOOKUP(TABLE[[#This Row],[METRC]],METRC!A:B,2,FALSE),4)),"")</f>
        <v/>
      </c>
      <c r="K323" s="18" t="str">
        <f>IF(TABLE[[#This Row],[METRC]]="","",IF(TABLE[[#This Row],[METRC]]="...","",IF(TABLE[[#This Row],[bounce strain]]=LEFT(TABLE[[#This Row],[PhenoAbbv]],4),"match","MISMATCH")))</f>
        <v/>
      </c>
      <c r="L323" s="18" t="str">
        <f ca="1">IF(TABLE[[#This Row],[Date]]="","",INDEX(nextcloneround[Clone Round],MATCH(TABLE[[#This Row],[Date]],nextcloneround[today],0)))</f>
        <v/>
      </c>
      <c r="M323" s="18" t="str">
        <f>_xlfn.IFNA(INDEX([2]!MOM[Generation],MATCH(TABLE[[#This Row],[METRC]],[2]!MOM[METRC 2],0)),"")</f>
        <v/>
      </c>
    </row>
    <row r="324" spans="1:13" x14ac:dyDescent="0.25">
      <c r="A324" s="47" t="str">
        <f>MID(TABLE[[#This Row],[LOC]],4,3)</f>
        <v>ML1</v>
      </c>
      <c r="B324" t="s">
        <v>8720</v>
      </c>
      <c r="C324" s="18" t="str">
        <f>_xlfn.IFNA(IF(TABLE[[#This Row],[CODE]]="","",IF(TABLE[[#This Row],[CODE]]="...","",_xlfn.CONCAT("1A4070000000065000",RIGHT(TABLE[[#This Row],[CODE]],6)))),"")</f>
        <v/>
      </c>
      <c r="D324" s="18" t="str">
        <f t="array" ref="D324">_xlfn.IFNA(IF(SUM(COUNTIF(TABLE[[#This Row],[CODE]],{"*.*"})),LEFT(TABLE[[#This Row],[CODE]],7),_xlfn.CONCAT(LEFT(TABLE[[#This Row],[CODE]],4),RIGHT(TABLE[[#This Row],[CODE]],3))),"")</f>
        <v/>
      </c>
      <c r="E324" s="18" t="str">
        <f>IF(VLOOKUP(TABLE[[#This Row],[LOC]],ScanWorkbook[[Location]:[Clone Barcode]],2,FALSE)="...","",VLOOKUP(TABLE[[#This Row],[LOC]],ScanWorkbook[[Location]:[Clone Barcode]],2,FALSE))</f>
        <v/>
      </c>
      <c r="F324" s="21" t="str">
        <f ca="1">IF(TABLE[[#This Row],[METRC]]="","",TODAY())</f>
        <v/>
      </c>
      <c r="G324" s="80" t="str">
        <f>_xlfn.IFNA(IF(TABLE[[#This Row],[METRC]]="","",VLOOKUP(TABLE[[#This Row],[LOC]],ScanWorkbook[[Location]:[side]],3,FALSE)),"")</f>
        <v/>
      </c>
      <c r="H324" s="18" t="str">
        <f>_xlfn.IFNA(IF(TABLE[[#This Row],[METRC]]="...","",VLOOKUP(TABLE[[#This Row],[METRC]],METRC!A:C,3,FALSE)),"")</f>
        <v/>
      </c>
      <c r="I32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24" s="18" t="str">
        <f>_xlfn.IFNA(IF(TABLE[[#This Row],[METRC]]="...","",LEFT(VLOOKUP(TABLE[[#This Row],[METRC]],METRC!A:B,2,FALSE),4)),"")</f>
        <v/>
      </c>
      <c r="K324" s="18" t="str">
        <f>IF(TABLE[[#This Row],[METRC]]="","",IF(TABLE[[#This Row],[METRC]]="...","",IF(TABLE[[#This Row],[bounce strain]]=LEFT(TABLE[[#This Row],[PhenoAbbv]],4),"match","MISMATCH")))</f>
        <v/>
      </c>
      <c r="L324" s="18" t="str">
        <f ca="1">IF(TABLE[[#This Row],[Date]]="","",INDEX(nextcloneround[Clone Round],MATCH(TABLE[[#This Row],[Date]],nextcloneround[today],0)))</f>
        <v/>
      </c>
      <c r="M324" s="18" t="str">
        <f>_xlfn.IFNA(INDEX([2]!MOM[Generation],MATCH(TABLE[[#This Row],[METRC]],[2]!MOM[METRC 2],0)),"")</f>
        <v/>
      </c>
    </row>
    <row r="325" spans="1:13" x14ac:dyDescent="0.25">
      <c r="A325" s="47" t="str">
        <f>MID(TABLE[[#This Row],[LOC]],4,3)</f>
        <v>ML1</v>
      </c>
      <c r="B325" t="s">
        <v>8721</v>
      </c>
      <c r="C325" s="18" t="str">
        <f>_xlfn.IFNA(IF(TABLE[[#This Row],[CODE]]="","",IF(TABLE[[#This Row],[CODE]]="...","",_xlfn.CONCAT("1A4070000000065000",RIGHT(TABLE[[#This Row],[CODE]],6)))),"")</f>
        <v/>
      </c>
      <c r="D325" s="18" t="str">
        <f t="array" ref="D325">_xlfn.IFNA(IF(SUM(COUNTIF(TABLE[[#This Row],[CODE]],{"*.*"})),LEFT(TABLE[[#This Row],[CODE]],7),_xlfn.CONCAT(LEFT(TABLE[[#This Row],[CODE]],4),RIGHT(TABLE[[#This Row],[CODE]],3))),"")</f>
        <v/>
      </c>
      <c r="E325" s="18" t="str">
        <f>IF(VLOOKUP(TABLE[[#This Row],[LOC]],ScanWorkbook[[Location]:[Clone Barcode]],2,FALSE)="...","",VLOOKUP(TABLE[[#This Row],[LOC]],ScanWorkbook[[Location]:[Clone Barcode]],2,FALSE))</f>
        <v/>
      </c>
      <c r="F325" s="21" t="str">
        <f ca="1">IF(TABLE[[#This Row],[METRC]]="","",TODAY())</f>
        <v/>
      </c>
      <c r="G325" s="80" t="str">
        <f>_xlfn.IFNA(IF(TABLE[[#This Row],[METRC]]="","",VLOOKUP(TABLE[[#This Row],[LOC]],ScanWorkbook[[Location]:[side]],3,FALSE)),"")</f>
        <v/>
      </c>
      <c r="H325" s="18" t="str">
        <f>_xlfn.IFNA(IF(TABLE[[#This Row],[METRC]]="...","",VLOOKUP(TABLE[[#This Row],[METRC]],METRC!A:C,3,FALSE)),"")</f>
        <v/>
      </c>
      <c r="I32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25" s="18" t="str">
        <f>_xlfn.IFNA(IF(TABLE[[#This Row],[METRC]]="...","",LEFT(VLOOKUP(TABLE[[#This Row],[METRC]],METRC!A:B,2,FALSE),4)),"")</f>
        <v/>
      </c>
      <c r="K325" s="18" t="str">
        <f>IF(TABLE[[#This Row],[METRC]]="","",IF(TABLE[[#This Row],[METRC]]="...","",IF(TABLE[[#This Row],[bounce strain]]=LEFT(TABLE[[#This Row],[PhenoAbbv]],4),"match","MISMATCH")))</f>
        <v/>
      </c>
      <c r="L325" s="18" t="str">
        <f ca="1">IF(TABLE[[#This Row],[Date]]="","",INDEX(nextcloneround[Clone Round],MATCH(TABLE[[#This Row],[Date]],nextcloneround[today],0)))</f>
        <v/>
      </c>
      <c r="M325" s="18" t="str">
        <f>_xlfn.IFNA(INDEX([2]!MOM[Generation],MATCH(TABLE[[#This Row],[METRC]],[2]!MOM[METRC 2],0)),"")</f>
        <v/>
      </c>
    </row>
    <row r="326" spans="1:13" x14ac:dyDescent="0.25">
      <c r="A326" s="47" t="str">
        <f>MID(TABLE[[#This Row],[LOC]],4,3)</f>
        <v>ML2</v>
      </c>
      <c r="B326" t="s">
        <v>8498</v>
      </c>
      <c r="C326" s="18" t="str">
        <f>_xlfn.IFNA(IF(TABLE[[#This Row],[CODE]]="","",IF(TABLE[[#This Row],[CODE]]="...","",_xlfn.CONCAT("1A4070000000065000",RIGHT(TABLE[[#This Row],[CODE]],6)))),"")</f>
        <v>1A4070000000065000098730</v>
      </c>
      <c r="D326" s="18" t="str">
        <f t="array" ref="D326">_xlfn.IFNA(IF(SUM(COUNTIF(TABLE[[#This Row],[CODE]],{"*.*"})),LEFT(TABLE[[#This Row],[CODE]],7),_xlfn.CONCAT(LEFT(TABLE[[#This Row],[CODE]],4),RIGHT(TABLE[[#This Row],[CODE]],3))),"")</f>
        <v>TNZN001</v>
      </c>
      <c r="E326" s="18" t="str">
        <f>IF(VLOOKUP(TABLE[[#This Row],[LOC]],ScanWorkbook[[Location]:[Clone Barcode]],2,FALSE)="...","",VLOOKUP(TABLE[[#This Row],[LOC]],ScanWorkbook[[Location]:[Clone Barcode]],2,FALSE))</f>
        <v>TNZN001.098730</v>
      </c>
      <c r="F326" s="21">
        <f ca="1">IF(TABLE[[#This Row],[METRC]]="","",TODAY())</f>
        <v>44179</v>
      </c>
      <c r="G326" s="80" t="str">
        <f>_xlfn.IFNA(IF(TABLE[[#This Row],[METRC]]="","",VLOOKUP(TABLE[[#This Row],[LOC]],ScanWorkbook[[Location]:[side]],3,FALSE)),"")</f>
        <v>4. east MINIMOM</v>
      </c>
      <c r="H326" s="18" t="str">
        <f>_xlfn.IFNA(IF(TABLE[[#This Row],[METRC]]="...","",VLOOKUP(TABLE[[#This Row],[METRC]],METRC!A:C,3,FALSE)),"")</f>
        <v>MINIMOM</v>
      </c>
      <c r="I32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26" s="18" t="str">
        <f>_xlfn.IFNA(IF(TABLE[[#This Row],[METRC]]="...","",LEFT(VLOOKUP(TABLE[[#This Row],[METRC]],METRC!A:B,2,FALSE),4)),"")</f>
        <v>TNZN</v>
      </c>
      <c r="K326" s="24" t="str">
        <f>IF(TABLE[[#This Row],[METRC]]="","",IF(TABLE[[#This Row],[METRC]]="...","",IF(TABLE[[#This Row],[bounce strain]]=LEFT(TABLE[[#This Row],[PhenoAbbv]],4),"match","MISMATCH")))</f>
        <v>match</v>
      </c>
      <c r="L326" s="18" t="str">
        <f ca="1">IF(TABLE[[#This Row],[Date]]="","",INDEX(nextcloneround[Clone Round],MATCH(TABLE[[#This Row],[Date]],nextcloneround[today],0)))</f>
        <v>C39</v>
      </c>
      <c r="M326" s="18" t="str">
        <f>_xlfn.IFNA(INDEX([2]!MOM[Generation],MATCH(TABLE[[#This Row],[METRC]],[2]!MOM[METRC 2],0)),"")</f>
        <v/>
      </c>
    </row>
    <row r="327" spans="1:13" x14ac:dyDescent="0.25">
      <c r="A327" s="47" t="str">
        <f>MID(TABLE[[#This Row],[LOC]],4,3)</f>
        <v>ML2</v>
      </c>
      <c r="B327" t="s">
        <v>8499</v>
      </c>
      <c r="C327" s="18" t="str">
        <f>_xlfn.IFNA(IF(TABLE[[#This Row],[CODE]]="","",IF(TABLE[[#This Row],[CODE]]="...","",_xlfn.CONCAT("1A4070000000065000",RIGHT(TABLE[[#This Row],[CODE]],6)))),"")</f>
        <v>1A4070000000065000098742</v>
      </c>
      <c r="D327" s="18" t="str">
        <f t="array" ref="D327">_xlfn.IFNA(IF(SUM(COUNTIF(TABLE[[#This Row],[CODE]],{"*.*"})),LEFT(TABLE[[#This Row],[CODE]],7),_xlfn.CONCAT(LEFT(TABLE[[#This Row],[CODE]],4),RIGHT(TABLE[[#This Row],[CODE]],3))),"")</f>
        <v>TNZN013</v>
      </c>
      <c r="E327" s="18" t="str">
        <f>IF(VLOOKUP(TABLE[[#This Row],[LOC]],ScanWorkbook[[Location]:[Clone Barcode]],2,FALSE)="...","",VLOOKUP(TABLE[[#This Row],[LOC]],ScanWorkbook[[Location]:[Clone Barcode]],2,FALSE))</f>
        <v>TNZN013.098742</v>
      </c>
      <c r="F327" s="21">
        <f ca="1">IF(TABLE[[#This Row],[METRC]]="","",TODAY())</f>
        <v>44179</v>
      </c>
      <c r="G327" s="80" t="str">
        <f>_xlfn.IFNA(IF(TABLE[[#This Row],[METRC]]="","",VLOOKUP(TABLE[[#This Row],[LOC]],ScanWorkbook[[Location]:[side]],3,FALSE)),"")</f>
        <v>4. east MINIMOM</v>
      </c>
      <c r="H327" s="18" t="str">
        <f>_xlfn.IFNA(IF(TABLE[[#This Row],[METRC]]="...","",VLOOKUP(TABLE[[#This Row],[METRC]],METRC!A:C,3,FALSE)),"")</f>
        <v>MINIMOM</v>
      </c>
      <c r="I32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27" s="18" t="str">
        <f>_xlfn.IFNA(IF(TABLE[[#This Row],[METRC]]="...","",LEFT(VLOOKUP(TABLE[[#This Row],[METRC]],METRC!A:B,2,FALSE),4)),"")</f>
        <v>TNZN</v>
      </c>
      <c r="K327" s="24" t="str">
        <f>IF(TABLE[[#This Row],[METRC]]="","",IF(TABLE[[#This Row],[METRC]]="...","",IF(TABLE[[#This Row],[bounce strain]]=LEFT(TABLE[[#This Row],[PhenoAbbv]],4),"match","MISMATCH")))</f>
        <v>match</v>
      </c>
      <c r="L327" s="18" t="str">
        <f ca="1">IF(TABLE[[#This Row],[Date]]="","",INDEX(nextcloneround[Clone Round],MATCH(TABLE[[#This Row],[Date]],nextcloneround[today],0)))</f>
        <v>C39</v>
      </c>
      <c r="M327" s="18" t="str">
        <f>_xlfn.IFNA(INDEX([2]!MOM[Generation],MATCH(TABLE[[#This Row],[METRC]],[2]!MOM[METRC 2],0)),"")</f>
        <v/>
      </c>
    </row>
    <row r="328" spans="1:13" x14ac:dyDescent="0.25">
      <c r="A328" s="47" t="str">
        <f>MID(TABLE[[#This Row],[LOC]],4,3)</f>
        <v>ML2</v>
      </c>
      <c r="B328" t="s">
        <v>8500</v>
      </c>
      <c r="C328" s="18" t="str">
        <f>_xlfn.IFNA(IF(TABLE[[#This Row],[CODE]]="","",IF(TABLE[[#This Row],[CODE]]="...","",_xlfn.CONCAT("1A4070000000065000",RIGHT(TABLE[[#This Row],[CODE]],6)))),"")</f>
        <v>1A4070000000065000098745</v>
      </c>
      <c r="D328" s="18" t="str">
        <f t="array" ref="D328">_xlfn.IFNA(IF(SUM(COUNTIF(TABLE[[#This Row],[CODE]],{"*.*"})),LEFT(TABLE[[#This Row],[CODE]],7),_xlfn.CONCAT(LEFT(TABLE[[#This Row],[CODE]],4),RIGHT(TABLE[[#This Row],[CODE]],3))),"")</f>
        <v>TNZN016</v>
      </c>
      <c r="E328" s="18" t="str">
        <f>IF(VLOOKUP(TABLE[[#This Row],[LOC]],ScanWorkbook[[Location]:[Clone Barcode]],2,FALSE)="...","",VLOOKUP(TABLE[[#This Row],[LOC]],ScanWorkbook[[Location]:[Clone Barcode]],2,FALSE))</f>
        <v>TNZN016.098745</v>
      </c>
      <c r="F328" s="21">
        <f ca="1">IF(TABLE[[#This Row],[METRC]]="","",TODAY())</f>
        <v>44179</v>
      </c>
      <c r="G328" s="80" t="str">
        <f>_xlfn.IFNA(IF(TABLE[[#This Row],[METRC]]="","",VLOOKUP(TABLE[[#This Row],[LOC]],ScanWorkbook[[Location]:[side]],3,FALSE)),"")</f>
        <v>4. east MINIMOM</v>
      </c>
      <c r="H328" s="18" t="str">
        <f>_xlfn.IFNA(IF(TABLE[[#This Row],[METRC]]="...","",VLOOKUP(TABLE[[#This Row],[METRC]],METRC!A:C,3,FALSE)),"")</f>
        <v>MINIMOM</v>
      </c>
      <c r="I32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28" s="18" t="str">
        <f>_xlfn.IFNA(IF(TABLE[[#This Row],[METRC]]="...","",LEFT(VLOOKUP(TABLE[[#This Row],[METRC]],METRC!A:B,2,FALSE),4)),"")</f>
        <v>TNZN</v>
      </c>
      <c r="K328" s="24" t="str">
        <f>IF(TABLE[[#This Row],[METRC]]="","",IF(TABLE[[#This Row],[METRC]]="...","",IF(TABLE[[#This Row],[bounce strain]]=LEFT(TABLE[[#This Row],[PhenoAbbv]],4),"match","MISMATCH")))</f>
        <v>match</v>
      </c>
      <c r="L328" s="18" t="str">
        <f ca="1">IF(TABLE[[#This Row],[Date]]="","",INDEX(nextcloneround[Clone Round],MATCH(TABLE[[#This Row],[Date]],nextcloneround[today],0)))</f>
        <v>C39</v>
      </c>
      <c r="M328" s="18" t="str">
        <f>_xlfn.IFNA(INDEX([2]!MOM[Generation],MATCH(TABLE[[#This Row],[METRC]],[2]!MOM[METRC 2],0)),"")</f>
        <v/>
      </c>
    </row>
    <row r="329" spans="1:13" x14ac:dyDescent="0.25">
      <c r="A329" s="47" t="str">
        <f>MID(TABLE[[#This Row],[LOC]],4,3)</f>
        <v>ML2</v>
      </c>
      <c r="B329" t="s">
        <v>8501</v>
      </c>
      <c r="C329" s="18" t="str">
        <f>_xlfn.IFNA(IF(TABLE[[#This Row],[CODE]]="","",IF(TABLE[[#This Row],[CODE]]="...","",_xlfn.CONCAT("1A4070000000065000",RIGHT(TABLE[[#This Row],[CODE]],6)))),"")</f>
        <v>1A4070000000065000098756</v>
      </c>
      <c r="D329" s="18" t="str">
        <f t="array" ref="D329">_xlfn.IFNA(IF(SUM(COUNTIF(TABLE[[#This Row],[CODE]],{"*.*"})),LEFT(TABLE[[#This Row],[CODE]],7),_xlfn.CONCAT(LEFT(TABLE[[#This Row],[CODE]],4),RIGHT(TABLE[[#This Row],[CODE]],3))),"")</f>
        <v>HEAD009</v>
      </c>
      <c r="E329" s="18" t="str">
        <f>IF(VLOOKUP(TABLE[[#This Row],[LOC]],ScanWorkbook[[Location]:[Clone Barcode]],2,FALSE)="...","",VLOOKUP(TABLE[[#This Row],[LOC]],ScanWorkbook[[Location]:[Clone Barcode]],2,FALSE))</f>
        <v>HEAD009.098756</v>
      </c>
      <c r="F329" s="21">
        <f ca="1">IF(TABLE[[#This Row],[METRC]]="","",TODAY())</f>
        <v>44179</v>
      </c>
      <c r="G329" s="80" t="str">
        <f>_xlfn.IFNA(IF(TABLE[[#This Row],[METRC]]="","",VLOOKUP(TABLE[[#This Row],[LOC]],ScanWorkbook[[Location]:[side]],3,FALSE)),"")</f>
        <v>4. east MINIMOM</v>
      </c>
      <c r="H329" s="18" t="str">
        <f>_xlfn.IFNA(IF(TABLE[[#This Row],[METRC]]="...","",VLOOKUP(TABLE[[#This Row],[METRC]],METRC!A:C,3,FALSE)),"")</f>
        <v>MINIMOM</v>
      </c>
      <c r="I32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29" s="18" t="str">
        <f>_xlfn.IFNA(IF(TABLE[[#This Row],[METRC]]="...","",LEFT(VLOOKUP(TABLE[[#This Row],[METRC]],METRC!A:B,2,FALSE),4)),"")</f>
        <v>HEAD</v>
      </c>
      <c r="K329" s="24" t="str">
        <f>IF(TABLE[[#This Row],[METRC]]="","",IF(TABLE[[#This Row],[METRC]]="...","",IF(TABLE[[#This Row],[bounce strain]]=LEFT(TABLE[[#This Row],[PhenoAbbv]],4),"match","MISMATCH")))</f>
        <v>match</v>
      </c>
      <c r="L329" s="18" t="str">
        <f ca="1">IF(TABLE[[#This Row],[Date]]="","",INDEX(nextcloneround[Clone Round],MATCH(TABLE[[#This Row],[Date]],nextcloneround[today],0)))</f>
        <v>C39</v>
      </c>
      <c r="M329" s="18" t="str">
        <f>_xlfn.IFNA(INDEX([2]!MOM[Generation],MATCH(TABLE[[#This Row],[METRC]],[2]!MOM[METRC 2],0)),"")</f>
        <v/>
      </c>
    </row>
    <row r="330" spans="1:13" x14ac:dyDescent="0.25">
      <c r="A330" s="47" t="str">
        <f>MID(TABLE[[#This Row],[LOC]],4,3)</f>
        <v>ML2</v>
      </c>
      <c r="B330" t="s">
        <v>8502</v>
      </c>
      <c r="C330" s="18" t="str">
        <f>_xlfn.IFNA(IF(TABLE[[#This Row],[CODE]]="","",IF(TABLE[[#This Row],[CODE]]="...","",_xlfn.CONCAT("1A4070000000065000",RIGHT(TABLE[[#This Row],[CODE]],6)))),"")</f>
        <v>1A4070000000065000098746</v>
      </c>
      <c r="D330" s="18" t="str">
        <f t="array" ref="D330">_xlfn.IFNA(IF(SUM(COUNTIF(TABLE[[#This Row],[CODE]],{"*.*"})),LEFT(TABLE[[#This Row],[CODE]],7),_xlfn.CONCAT(LEFT(TABLE[[#This Row],[CODE]],4),RIGHT(TABLE[[#This Row],[CODE]],3))),"")</f>
        <v>TNZN017</v>
      </c>
      <c r="E330" s="18" t="str">
        <f>IF(VLOOKUP(TABLE[[#This Row],[LOC]],ScanWorkbook[[Location]:[Clone Barcode]],2,FALSE)="...","",VLOOKUP(TABLE[[#This Row],[LOC]],ScanWorkbook[[Location]:[Clone Barcode]],2,FALSE))</f>
        <v>TNZN017.098746</v>
      </c>
      <c r="F330" s="21">
        <f ca="1">IF(TABLE[[#This Row],[METRC]]="","",TODAY())</f>
        <v>44179</v>
      </c>
      <c r="G330" s="80" t="str">
        <f>_xlfn.IFNA(IF(TABLE[[#This Row],[METRC]]="","",VLOOKUP(TABLE[[#This Row],[LOC]],ScanWorkbook[[Location]:[side]],3,FALSE)),"")</f>
        <v>4. east MINIMOM</v>
      </c>
      <c r="H330" s="18" t="str">
        <f>_xlfn.IFNA(IF(TABLE[[#This Row],[METRC]]="...","",VLOOKUP(TABLE[[#This Row],[METRC]],METRC!A:C,3,FALSE)),"")</f>
        <v>MINIMOM</v>
      </c>
      <c r="I33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30" s="18" t="str">
        <f>_xlfn.IFNA(IF(TABLE[[#This Row],[METRC]]="...","",LEFT(VLOOKUP(TABLE[[#This Row],[METRC]],METRC!A:B,2,FALSE),4)),"")</f>
        <v>TNZN</v>
      </c>
      <c r="K330" s="24" t="str">
        <f>IF(TABLE[[#This Row],[METRC]]="","",IF(TABLE[[#This Row],[METRC]]="...","",IF(TABLE[[#This Row],[bounce strain]]=LEFT(TABLE[[#This Row],[PhenoAbbv]],4),"match","MISMATCH")))</f>
        <v>match</v>
      </c>
      <c r="L330" s="18" t="str">
        <f ca="1">IF(TABLE[[#This Row],[Date]]="","",INDEX(nextcloneround[Clone Round],MATCH(TABLE[[#This Row],[Date]],nextcloneround[today],0)))</f>
        <v>C39</v>
      </c>
      <c r="M330" s="18" t="str">
        <f>_xlfn.IFNA(INDEX([2]!MOM[Generation],MATCH(TABLE[[#This Row],[METRC]],[2]!MOM[METRC 2],0)),"")</f>
        <v/>
      </c>
    </row>
    <row r="331" spans="1:13" x14ac:dyDescent="0.25">
      <c r="A331" s="47" t="str">
        <f>MID(TABLE[[#This Row],[LOC]],4,3)</f>
        <v>ML2</v>
      </c>
      <c r="B331" t="s">
        <v>8503</v>
      </c>
      <c r="C331" s="18" t="str">
        <f>_xlfn.IFNA(IF(TABLE[[#This Row],[CODE]]="","",IF(TABLE[[#This Row],[CODE]]="...","",_xlfn.CONCAT("1A4070000000065000",RIGHT(TABLE[[#This Row],[CODE]],6)))),"")</f>
        <v>1A4070000000065000098750</v>
      </c>
      <c r="D331" s="18" t="str">
        <f t="array" ref="D331">_xlfn.IFNA(IF(SUM(COUNTIF(TABLE[[#This Row],[CODE]],{"*.*"})),LEFT(TABLE[[#This Row],[CODE]],7),_xlfn.CONCAT(LEFT(TABLE[[#This Row],[CODE]],4),RIGHT(TABLE[[#This Row],[CODE]],3))),"")</f>
        <v>TNZN021</v>
      </c>
      <c r="E331" s="18" t="str">
        <f>IF(VLOOKUP(TABLE[[#This Row],[LOC]],ScanWorkbook[[Location]:[Clone Barcode]],2,FALSE)="...","",VLOOKUP(TABLE[[#This Row],[LOC]],ScanWorkbook[[Location]:[Clone Barcode]],2,FALSE))</f>
        <v>TNZN021.098750</v>
      </c>
      <c r="F331" s="21">
        <f ca="1">IF(TABLE[[#This Row],[METRC]]="","",TODAY())</f>
        <v>44179</v>
      </c>
      <c r="G331" s="80" t="str">
        <f>_xlfn.IFNA(IF(TABLE[[#This Row],[METRC]]="","",VLOOKUP(TABLE[[#This Row],[LOC]],ScanWorkbook[[Location]:[side]],3,FALSE)),"")</f>
        <v>4. east MINIMOM</v>
      </c>
      <c r="H331" s="18" t="str">
        <f>_xlfn.IFNA(IF(TABLE[[#This Row],[METRC]]="...","",VLOOKUP(TABLE[[#This Row],[METRC]],METRC!A:C,3,FALSE)),"")</f>
        <v>MINIMOM</v>
      </c>
      <c r="I33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31" s="18" t="str">
        <f>_xlfn.IFNA(IF(TABLE[[#This Row],[METRC]]="...","",LEFT(VLOOKUP(TABLE[[#This Row],[METRC]],METRC!A:B,2,FALSE),4)),"")</f>
        <v>TNZN</v>
      </c>
      <c r="K331" s="24" t="str">
        <f>IF(TABLE[[#This Row],[METRC]]="","",IF(TABLE[[#This Row],[METRC]]="...","",IF(TABLE[[#This Row],[bounce strain]]=LEFT(TABLE[[#This Row],[PhenoAbbv]],4),"match","MISMATCH")))</f>
        <v>match</v>
      </c>
      <c r="L331" s="18" t="str">
        <f ca="1">IF(TABLE[[#This Row],[Date]]="","",INDEX(nextcloneround[Clone Round],MATCH(TABLE[[#This Row],[Date]],nextcloneround[today],0)))</f>
        <v>C39</v>
      </c>
      <c r="M331" s="18" t="str">
        <f>_xlfn.IFNA(INDEX([2]!MOM[Generation],MATCH(TABLE[[#This Row],[METRC]],[2]!MOM[METRC 2],0)),"")</f>
        <v/>
      </c>
    </row>
    <row r="332" spans="1:13" x14ac:dyDescent="0.25">
      <c r="A332" s="47" t="str">
        <f>MID(TABLE[[#This Row],[LOC]],4,3)</f>
        <v>ML2</v>
      </c>
      <c r="B332" t="s">
        <v>8504</v>
      </c>
      <c r="C332" s="18" t="str">
        <f>_xlfn.IFNA(IF(TABLE[[#This Row],[CODE]]="","",IF(TABLE[[#This Row],[CODE]]="...","",_xlfn.CONCAT("1A4070000000065000",RIGHT(TABLE[[#This Row],[CODE]],6)))),"")</f>
        <v>1A4070000000065000098754</v>
      </c>
      <c r="D332" s="18" t="str">
        <f t="array" ref="D332">_xlfn.IFNA(IF(SUM(COUNTIF(TABLE[[#This Row],[CODE]],{"*.*"})),LEFT(TABLE[[#This Row],[CODE]],7),_xlfn.CONCAT(LEFT(TABLE[[#This Row],[CODE]],4),RIGHT(TABLE[[#This Row],[CODE]],3))),"")</f>
        <v>HEAD004</v>
      </c>
      <c r="E332" s="18" t="str">
        <f>IF(VLOOKUP(TABLE[[#This Row],[LOC]],ScanWorkbook[[Location]:[Clone Barcode]],2,FALSE)="...","",VLOOKUP(TABLE[[#This Row],[LOC]],ScanWorkbook[[Location]:[Clone Barcode]],2,FALSE))</f>
        <v>HEAD004.098754</v>
      </c>
      <c r="F332" s="21">
        <f ca="1">IF(TABLE[[#This Row],[METRC]]="","",TODAY())</f>
        <v>44179</v>
      </c>
      <c r="G332" s="80" t="str">
        <f>_xlfn.IFNA(IF(TABLE[[#This Row],[METRC]]="","",VLOOKUP(TABLE[[#This Row],[LOC]],ScanWorkbook[[Location]:[side]],3,FALSE)),"")</f>
        <v>4. east MINIMOM</v>
      </c>
      <c r="H332" s="18" t="str">
        <f>_xlfn.IFNA(IF(TABLE[[#This Row],[METRC]]="...","",VLOOKUP(TABLE[[#This Row],[METRC]],METRC!A:C,3,FALSE)),"")</f>
        <v>MINIMOM</v>
      </c>
      <c r="I33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32" s="18" t="str">
        <f>_xlfn.IFNA(IF(TABLE[[#This Row],[METRC]]="...","",LEFT(VLOOKUP(TABLE[[#This Row],[METRC]],METRC!A:B,2,FALSE),4)),"")</f>
        <v>HEAD</v>
      </c>
      <c r="K332" s="24" t="str">
        <f>IF(TABLE[[#This Row],[METRC]]="","",IF(TABLE[[#This Row],[METRC]]="...","",IF(TABLE[[#This Row],[bounce strain]]=LEFT(TABLE[[#This Row],[PhenoAbbv]],4),"match","MISMATCH")))</f>
        <v>match</v>
      </c>
      <c r="L332" s="18" t="str">
        <f ca="1">IF(TABLE[[#This Row],[Date]]="","",INDEX(nextcloneround[Clone Round],MATCH(TABLE[[#This Row],[Date]],nextcloneround[today],0)))</f>
        <v>C39</v>
      </c>
      <c r="M332" s="18" t="str">
        <f>_xlfn.IFNA(INDEX([2]!MOM[Generation],MATCH(TABLE[[#This Row],[METRC]],[2]!MOM[METRC 2],0)),"")</f>
        <v/>
      </c>
    </row>
    <row r="333" spans="1:13" x14ac:dyDescent="0.25">
      <c r="A333" s="47" t="str">
        <f>MID(TABLE[[#This Row],[LOC]],4,3)</f>
        <v>ML2</v>
      </c>
      <c r="B333" t="s">
        <v>8505</v>
      </c>
      <c r="C333" s="18" t="str">
        <f>_xlfn.IFNA(IF(TABLE[[#This Row],[CODE]]="","",IF(TABLE[[#This Row],[CODE]]="...","",_xlfn.CONCAT("1A4070000000065000",RIGHT(TABLE[[#This Row],[CODE]],6)))),"")</f>
        <v>1A4070000000065000098760</v>
      </c>
      <c r="D333" s="18" t="str">
        <f t="array" ref="D333">_xlfn.IFNA(IF(SUM(COUNTIF(TABLE[[#This Row],[CODE]],{"*.*"})),LEFT(TABLE[[#This Row],[CODE]],7),_xlfn.CONCAT(LEFT(TABLE[[#This Row],[CODE]],4),RIGHT(TABLE[[#This Row],[CODE]],3))),"")</f>
        <v>HEAD007</v>
      </c>
      <c r="E333" s="18" t="str">
        <f>IF(VLOOKUP(TABLE[[#This Row],[LOC]],ScanWorkbook[[Location]:[Clone Barcode]],2,FALSE)="...","",VLOOKUP(TABLE[[#This Row],[LOC]],ScanWorkbook[[Location]:[Clone Barcode]],2,FALSE))</f>
        <v>HEAD007.098760</v>
      </c>
      <c r="F333" s="21">
        <f ca="1">IF(TABLE[[#This Row],[METRC]]="","",TODAY())</f>
        <v>44179</v>
      </c>
      <c r="G333" s="80" t="str">
        <f>_xlfn.IFNA(IF(TABLE[[#This Row],[METRC]]="","",VLOOKUP(TABLE[[#This Row],[LOC]],ScanWorkbook[[Location]:[side]],3,FALSE)),"")</f>
        <v>4. east MINIMOM</v>
      </c>
      <c r="H333" s="18" t="str">
        <f>_xlfn.IFNA(IF(TABLE[[#This Row],[METRC]]="...","",VLOOKUP(TABLE[[#This Row],[METRC]],METRC!A:C,3,FALSE)),"")</f>
        <v>MINIMOM</v>
      </c>
      <c r="I33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33" s="18" t="str">
        <f>_xlfn.IFNA(IF(TABLE[[#This Row],[METRC]]="...","",LEFT(VLOOKUP(TABLE[[#This Row],[METRC]],METRC!A:B,2,FALSE),4)),"")</f>
        <v>HEAD</v>
      </c>
      <c r="K333" s="24" t="str">
        <f>IF(TABLE[[#This Row],[METRC]]="","",IF(TABLE[[#This Row],[METRC]]="...","",IF(TABLE[[#This Row],[bounce strain]]=LEFT(TABLE[[#This Row],[PhenoAbbv]],4),"match","MISMATCH")))</f>
        <v>match</v>
      </c>
      <c r="L333" s="18" t="str">
        <f ca="1">IF(TABLE[[#This Row],[Date]]="","",INDEX(nextcloneround[Clone Round],MATCH(TABLE[[#This Row],[Date]],nextcloneround[today],0)))</f>
        <v>C39</v>
      </c>
      <c r="M333" s="18" t="str">
        <f>_xlfn.IFNA(INDEX([2]!MOM[Generation],MATCH(TABLE[[#This Row],[METRC]],[2]!MOM[METRC 2],0)),"")</f>
        <v/>
      </c>
    </row>
    <row r="334" spans="1:13" x14ac:dyDescent="0.25">
      <c r="A334" s="47" t="str">
        <f>MID(TABLE[[#This Row],[LOC]],4,3)</f>
        <v>ML2</v>
      </c>
      <c r="B334" t="s">
        <v>8587</v>
      </c>
      <c r="C334" s="18" t="str">
        <f>_xlfn.IFNA(IF(TABLE[[#This Row],[CODE]]="","",IF(TABLE[[#This Row],[CODE]]="...","",_xlfn.CONCAT("1A4070000000065000",RIGHT(TABLE[[#This Row],[CODE]],6)))),"")</f>
        <v>1A4070000000065000090087</v>
      </c>
      <c r="D334" s="18" t="str">
        <f t="array" ref="D334">_xlfn.IFNA(IF(SUM(COUNTIF(TABLE[[#This Row],[CODE]],{"*.*"})),LEFT(TABLE[[#This Row],[CODE]],7),_xlfn.CONCAT(LEFT(TABLE[[#This Row],[CODE]],4),RIGHT(TABLE[[#This Row],[CODE]],3))),"")</f>
        <v>DOMO012</v>
      </c>
      <c r="E334" s="18" t="str">
        <f>IF(VLOOKUP(TABLE[[#This Row],[LOC]],ScanWorkbook[[Location]:[Clone Barcode]],2,FALSE)="...","",VLOOKUP(TABLE[[#This Row],[LOC]],ScanWorkbook[[Location]:[Clone Barcode]],2,FALSE))</f>
        <v>DOMO012.090087</v>
      </c>
      <c r="F334" s="21">
        <f ca="1">IF(TABLE[[#This Row],[METRC]]="","",TODAY())</f>
        <v>44179</v>
      </c>
      <c r="G334" s="80" t="str">
        <f>_xlfn.IFNA(IF(TABLE[[#This Row],[METRC]]="","",VLOOKUP(TABLE[[#This Row],[LOC]],ScanWorkbook[[Location]:[side]],3,FALSE)),"")</f>
        <v>4. east MINIMOM</v>
      </c>
      <c r="H334" s="18" t="str">
        <f>_xlfn.IFNA(IF(TABLE[[#This Row],[METRC]]="...","",VLOOKUP(TABLE[[#This Row],[METRC]],METRC!A:C,3,FALSE)),"")</f>
        <v>MINIMOM</v>
      </c>
      <c r="I33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34" s="18" t="str">
        <f>_xlfn.IFNA(IF(TABLE[[#This Row],[METRC]]="...","",LEFT(VLOOKUP(TABLE[[#This Row],[METRC]],METRC!A:B,2,FALSE),4)),"")</f>
        <v>DOMO</v>
      </c>
      <c r="K334" s="18" t="str">
        <f>IF(TABLE[[#This Row],[METRC]]="","",IF(TABLE[[#This Row],[METRC]]="...","",IF(TABLE[[#This Row],[bounce strain]]=LEFT(TABLE[[#This Row],[PhenoAbbv]],4),"match","MISMATCH")))</f>
        <v>match</v>
      </c>
      <c r="L334" s="18" t="str">
        <f ca="1">IF(TABLE[[#This Row],[Date]]="","",INDEX(nextcloneround[Clone Round],MATCH(TABLE[[#This Row],[Date]],nextcloneround[today],0)))</f>
        <v>C39</v>
      </c>
      <c r="M334" s="18" t="str">
        <f>_xlfn.IFNA(INDEX([2]!MOM[Generation],MATCH(TABLE[[#This Row],[METRC]],[2]!MOM[METRC 2],0)),"")</f>
        <v>S09</v>
      </c>
    </row>
    <row r="335" spans="1:13" x14ac:dyDescent="0.25">
      <c r="A335" s="47" t="str">
        <f>MID(TABLE[[#This Row],[LOC]],4,3)</f>
        <v>ML2</v>
      </c>
      <c r="B335" t="s">
        <v>8597</v>
      </c>
      <c r="C335" s="18" t="str">
        <f>_xlfn.IFNA(IF(TABLE[[#This Row],[CODE]]="","",IF(TABLE[[#This Row],[CODE]]="...","",_xlfn.CONCAT("1A4070000000065000",RIGHT(TABLE[[#This Row],[CODE]],6)))),"")</f>
        <v>1A4070000000065000098740</v>
      </c>
      <c r="D335" s="18" t="str">
        <f t="array" ref="D335">_xlfn.IFNA(IF(SUM(COUNTIF(TABLE[[#This Row],[CODE]],{"*.*"})),LEFT(TABLE[[#This Row],[CODE]],7),_xlfn.CONCAT(LEFT(TABLE[[#This Row],[CODE]],4),RIGHT(TABLE[[#This Row],[CODE]],3))),"")</f>
        <v>TNZN011</v>
      </c>
      <c r="E335" s="18" t="str">
        <f>IF(VLOOKUP(TABLE[[#This Row],[LOC]],ScanWorkbook[[Location]:[Clone Barcode]],2,FALSE)="...","",VLOOKUP(TABLE[[#This Row],[LOC]],ScanWorkbook[[Location]:[Clone Barcode]],2,FALSE))</f>
        <v>TNZN011.098740</v>
      </c>
      <c r="F335" s="21">
        <f ca="1">IF(TABLE[[#This Row],[METRC]]="","",TODAY())</f>
        <v>44179</v>
      </c>
      <c r="G335" s="80" t="str">
        <f>_xlfn.IFNA(IF(TABLE[[#This Row],[METRC]]="","",VLOOKUP(TABLE[[#This Row],[LOC]],ScanWorkbook[[Location]:[side]],3,FALSE)),"")</f>
        <v>4. east MINIMOM</v>
      </c>
      <c r="H335" s="18" t="str">
        <f>_xlfn.IFNA(IF(TABLE[[#This Row],[METRC]]="...","",VLOOKUP(TABLE[[#This Row],[METRC]],METRC!A:C,3,FALSE)),"")</f>
        <v>MINIMOM</v>
      </c>
      <c r="I33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35" s="18" t="str">
        <f>_xlfn.IFNA(IF(TABLE[[#This Row],[METRC]]="...","",LEFT(VLOOKUP(TABLE[[#This Row],[METRC]],METRC!A:B,2,FALSE),4)),"")</f>
        <v>TNZN</v>
      </c>
      <c r="K335" s="18" t="str">
        <f>IF(TABLE[[#This Row],[METRC]]="","",IF(TABLE[[#This Row],[METRC]]="...","",IF(TABLE[[#This Row],[bounce strain]]=LEFT(TABLE[[#This Row],[PhenoAbbv]],4),"match","MISMATCH")))</f>
        <v>match</v>
      </c>
      <c r="L335" s="18" t="str">
        <f ca="1">IF(TABLE[[#This Row],[Date]]="","",INDEX(nextcloneround[Clone Round],MATCH(TABLE[[#This Row],[Date]],nextcloneround[today],0)))</f>
        <v>C39</v>
      </c>
      <c r="M335" s="18" t="str">
        <f>_xlfn.IFNA(INDEX([2]!MOM[Generation],MATCH(TABLE[[#This Row],[METRC]],[2]!MOM[METRC 2],0)),"")</f>
        <v/>
      </c>
    </row>
    <row r="336" spans="1:13" x14ac:dyDescent="0.25">
      <c r="A336" s="47" t="str">
        <f>MID(TABLE[[#This Row],[LOC]],4,3)</f>
        <v>ML2</v>
      </c>
      <c r="B336" t="s">
        <v>8722</v>
      </c>
      <c r="C336" s="18" t="str">
        <f>_xlfn.IFNA(IF(TABLE[[#This Row],[CODE]]="","",IF(TABLE[[#This Row],[CODE]]="...","",_xlfn.CONCAT("1A4070000000065000",RIGHT(TABLE[[#This Row],[CODE]],6)))),"")</f>
        <v/>
      </c>
      <c r="D336" s="18" t="str">
        <f t="array" ref="D336">_xlfn.IFNA(IF(SUM(COUNTIF(TABLE[[#This Row],[CODE]],{"*.*"})),LEFT(TABLE[[#This Row],[CODE]],7),_xlfn.CONCAT(LEFT(TABLE[[#This Row],[CODE]],4),RIGHT(TABLE[[#This Row],[CODE]],3))),"")</f>
        <v/>
      </c>
      <c r="E336" s="18" t="str">
        <f>IF(VLOOKUP(TABLE[[#This Row],[LOC]],ScanWorkbook[[Location]:[Clone Barcode]],2,FALSE)="...","",VLOOKUP(TABLE[[#This Row],[LOC]],ScanWorkbook[[Location]:[Clone Barcode]],2,FALSE))</f>
        <v/>
      </c>
      <c r="F336" s="21" t="str">
        <f ca="1">IF(TABLE[[#This Row],[METRC]]="","",TODAY())</f>
        <v/>
      </c>
      <c r="G336" s="80" t="str">
        <f>_xlfn.IFNA(IF(TABLE[[#This Row],[METRC]]="","",VLOOKUP(TABLE[[#This Row],[LOC]],ScanWorkbook[[Location]:[side]],3,FALSE)),"")</f>
        <v/>
      </c>
      <c r="H336" s="18" t="str">
        <f>_xlfn.IFNA(IF(TABLE[[#This Row],[METRC]]="...","",VLOOKUP(TABLE[[#This Row],[METRC]],METRC!A:C,3,FALSE)),"")</f>
        <v/>
      </c>
      <c r="I33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36" s="18" t="str">
        <f>_xlfn.IFNA(IF(TABLE[[#This Row],[METRC]]="...","",LEFT(VLOOKUP(TABLE[[#This Row],[METRC]],METRC!A:B,2,FALSE),4)),"")</f>
        <v/>
      </c>
      <c r="K336" s="18" t="str">
        <f>IF(TABLE[[#This Row],[METRC]]="","",IF(TABLE[[#This Row],[METRC]]="...","",IF(TABLE[[#This Row],[bounce strain]]=LEFT(TABLE[[#This Row],[PhenoAbbv]],4),"match","MISMATCH")))</f>
        <v/>
      </c>
      <c r="L336" s="18" t="str">
        <f ca="1">IF(TABLE[[#This Row],[Date]]="","",INDEX(nextcloneround[Clone Round],MATCH(TABLE[[#This Row],[Date]],nextcloneround[today],0)))</f>
        <v/>
      </c>
      <c r="M336" s="18" t="str">
        <f>_xlfn.IFNA(INDEX([2]!MOM[Generation],MATCH(TABLE[[#This Row],[METRC]],[2]!MOM[METRC 2],0)),"")</f>
        <v/>
      </c>
    </row>
    <row r="337" spans="1:13" x14ac:dyDescent="0.25">
      <c r="A337" s="47" t="str">
        <f>MID(TABLE[[#This Row],[LOC]],4,3)</f>
        <v>ML2</v>
      </c>
      <c r="B337" t="s">
        <v>8723</v>
      </c>
      <c r="C337" s="18" t="str">
        <f>_xlfn.IFNA(IF(TABLE[[#This Row],[CODE]]="","",IF(TABLE[[#This Row],[CODE]]="...","",_xlfn.CONCAT("1A4070000000065000",RIGHT(TABLE[[#This Row],[CODE]],6)))),"")</f>
        <v/>
      </c>
      <c r="D337" s="18" t="str">
        <f t="array" ref="D337">_xlfn.IFNA(IF(SUM(COUNTIF(TABLE[[#This Row],[CODE]],{"*.*"})),LEFT(TABLE[[#This Row],[CODE]],7),_xlfn.CONCAT(LEFT(TABLE[[#This Row],[CODE]],4),RIGHT(TABLE[[#This Row],[CODE]],3))),"")</f>
        <v/>
      </c>
      <c r="E337" s="18" t="str">
        <f>IF(VLOOKUP(TABLE[[#This Row],[LOC]],ScanWorkbook[[Location]:[Clone Barcode]],2,FALSE)="...","",VLOOKUP(TABLE[[#This Row],[LOC]],ScanWorkbook[[Location]:[Clone Barcode]],2,FALSE))</f>
        <v/>
      </c>
      <c r="F337" s="21" t="str">
        <f ca="1">IF(TABLE[[#This Row],[METRC]]="","",TODAY())</f>
        <v/>
      </c>
      <c r="G337" s="80" t="str">
        <f>_xlfn.IFNA(IF(TABLE[[#This Row],[METRC]]="","",VLOOKUP(TABLE[[#This Row],[LOC]],ScanWorkbook[[Location]:[side]],3,FALSE)),"")</f>
        <v/>
      </c>
      <c r="H337" s="18" t="str">
        <f>_xlfn.IFNA(IF(TABLE[[#This Row],[METRC]]="...","",VLOOKUP(TABLE[[#This Row],[METRC]],METRC!A:C,3,FALSE)),"")</f>
        <v/>
      </c>
      <c r="I33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37" s="18" t="str">
        <f>_xlfn.IFNA(IF(TABLE[[#This Row],[METRC]]="...","",LEFT(VLOOKUP(TABLE[[#This Row],[METRC]],METRC!A:B,2,FALSE),4)),"")</f>
        <v/>
      </c>
      <c r="K337" s="18" t="str">
        <f>IF(TABLE[[#This Row],[METRC]]="","",IF(TABLE[[#This Row],[METRC]]="...","",IF(TABLE[[#This Row],[bounce strain]]=LEFT(TABLE[[#This Row],[PhenoAbbv]],4),"match","MISMATCH")))</f>
        <v/>
      </c>
      <c r="L337" s="18" t="str">
        <f ca="1">IF(TABLE[[#This Row],[Date]]="","",INDEX(nextcloneround[Clone Round],MATCH(TABLE[[#This Row],[Date]],nextcloneround[today],0)))</f>
        <v/>
      </c>
      <c r="M337" s="18" t="str">
        <f>_xlfn.IFNA(INDEX([2]!MOM[Generation],MATCH(TABLE[[#This Row],[METRC]],[2]!MOM[METRC 2],0)),"")</f>
        <v/>
      </c>
    </row>
    <row r="338" spans="1:13" x14ac:dyDescent="0.25">
      <c r="A338" s="47" t="str">
        <f>MID(TABLE[[#This Row],[LOC]],4,3)</f>
        <v>ML2</v>
      </c>
      <c r="B338" t="s">
        <v>8724</v>
      </c>
      <c r="C338" s="18" t="str">
        <f>_xlfn.IFNA(IF(TABLE[[#This Row],[CODE]]="","",IF(TABLE[[#This Row],[CODE]]="...","",_xlfn.CONCAT("1A4070000000065000",RIGHT(TABLE[[#This Row],[CODE]],6)))),"")</f>
        <v/>
      </c>
      <c r="D338" s="18" t="str">
        <f t="array" ref="D338">_xlfn.IFNA(IF(SUM(COUNTIF(TABLE[[#This Row],[CODE]],{"*.*"})),LEFT(TABLE[[#This Row],[CODE]],7),_xlfn.CONCAT(LEFT(TABLE[[#This Row],[CODE]],4),RIGHT(TABLE[[#This Row],[CODE]],3))),"")</f>
        <v/>
      </c>
      <c r="E338" s="18" t="str">
        <f>IF(VLOOKUP(TABLE[[#This Row],[LOC]],ScanWorkbook[[Location]:[Clone Barcode]],2,FALSE)="...","",VLOOKUP(TABLE[[#This Row],[LOC]],ScanWorkbook[[Location]:[Clone Barcode]],2,FALSE))</f>
        <v/>
      </c>
      <c r="F338" s="21" t="str">
        <f ca="1">IF(TABLE[[#This Row],[METRC]]="","",TODAY())</f>
        <v/>
      </c>
      <c r="G338" s="80" t="str">
        <f>_xlfn.IFNA(IF(TABLE[[#This Row],[METRC]]="","",VLOOKUP(TABLE[[#This Row],[LOC]],ScanWorkbook[[Location]:[side]],3,FALSE)),"")</f>
        <v/>
      </c>
      <c r="H338" s="18" t="str">
        <f>_xlfn.IFNA(IF(TABLE[[#This Row],[METRC]]="...","",VLOOKUP(TABLE[[#This Row],[METRC]],METRC!A:C,3,FALSE)),"")</f>
        <v/>
      </c>
      <c r="I33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38" s="18" t="str">
        <f>_xlfn.IFNA(IF(TABLE[[#This Row],[METRC]]="...","",LEFT(VLOOKUP(TABLE[[#This Row],[METRC]],METRC!A:B,2,FALSE),4)),"")</f>
        <v/>
      </c>
      <c r="K338" s="18" t="str">
        <f>IF(TABLE[[#This Row],[METRC]]="","",IF(TABLE[[#This Row],[METRC]]="...","",IF(TABLE[[#This Row],[bounce strain]]=LEFT(TABLE[[#This Row],[PhenoAbbv]],4),"match","MISMATCH")))</f>
        <v/>
      </c>
      <c r="L338" s="18" t="str">
        <f ca="1">IF(TABLE[[#This Row],[Date]]="","",INDEX(nextcloneround[Clone Round],MATCH(TABLE[[#This Row],[Date]],nextcloneround[today],0)))</f>
        <v/>
      </c>
      <c r="M338" s="18" t="str">
        <f>_xlfn.IFNA(INDEX([2]!MOM[Generation],MATCH(TABLE[[#This Row],[METRC]],[2]!MOM[METRC 2],0)),"")</f>
        <v/>
      </c>
    </row>
    <row r="339" spans="1:13" x14ac:dyDescent="0.25">
      <c r="A339" s="47" t="str">
        <f>MID(TABLE[[#This Row],[LOC]],4,3)</f>
        <v>ML2</v>
      </c>
      <c r="B339" t="s">
        <v>8725</v>
      </c>
      <c r="C339" s="18" t="str">
        <f>_xlfn.IFNA(IF(TABLE[[#This Row],[CODE]]="","",IF(TABLE[[#This Row],[CODE]]="...","",_xlfn.CONCAT("1A4070000000065000",RIGHT(TABLE[[#This Row],[CODE]],6)))),"")</f>
        <v/>
      </c>
      <c r="D339" s="18" t="str">
        <f t="array" ref="D339">_xlfn.IFNA(IF(SUM(COUNTIF(TABLE[[#This Row],[CODE]],{"*.*"})),LEFT(TABLE[[#This Row],[CODE]],7),_xlfn.CONCAT(LEFT(TABLE[[#This Row],[CODE]],4),RIGHT(TABLE[[#This Row],[CODE]],3))),"")</f>
        <v/>
      </c>
      <c r="E339" s="18" t="str">
        <f>IF(VLOOKUP(TABLE[[#This Row],[LOC]],ScanWorkbook[[Location]:[Clone Barcode]],2,FALSE)="...","",VLOOKUP(TABLE[[#This Row],[LOC]],ScanWorkbook[[Location]:[Clone Barcode]],2,FALSE))</f>
        <v/>
      </c>
      <c r="F339" s="21" t="str">
        <f ca="1">IF(TABLE[[#This Row],[METRC]]="","",TODAY())</f>
        <v/>
      </c>
      <c r="G339" s="80" t="str">
        <f>_xlfn.IFNA(IF(TABLE[[#This Row],[METRC]]="","",VLOOKUP(TABLE[[#This Row],[LOC]],ScanWorkbook[[Location]:[side]],3,FALSE)),"")</f>
        <v/>
      </c>
      <c r="H339" s="18" t="str">
        <f>_xlfn.IFNA(IF(TABLE[[#This Row],[METRC]]="...","",VLOOKUP(TABLE[[#This Row],[METRC]],METRC!A:C,3,FALSE)),"")</f>
        <v/>
      </c>
      <c r="I33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39" s="18" t="str">
        <f>_xlfn.IFNA(IF(TABLE[[#This Row],[METRC]]="...","",LEFT(VLOOKUP(TABLE[[#This Row],[METRC]],METRC!A:B,2,FALSE),4)),"")</f>
        <v/>
      </c>
      <c r="K339" s="18" t="str">
        <f>IF(TABLE[[#This Row],[METRC]]="","",IF(TABLE[[#This Row],[METRC]]="...","",IF(TABLE[[#This Row],[bounce strain]]=LEFT(TABLE[[#This Row],[PhenoAbbv]],4),"match","MISMATCH")))</f>
        <v/>
      </c>
      <c r="L339" s="18" t="str">
        <f ca="1">IF(TABLE[[#This Row],[Date]]="","",INDEX(nextcloneround[Clone Round],MATCH(TABLE[[#This Row],[Date]],nextcloneround[today],0)))</f>
        <v/>
      </c>
      <c r="M339" s="18" t="str">
        <f>_xlfn.IFNA(INDEX([2]!MOM[Generation],MATCH(TABLE[[#This Row],[METRC]],[2]!MOM[METRC 2],0)),"")</f>
        <v/>
      </c>
    </row>
    <row r="340" spans="1:13" x14ac:dyDescent="0.25">
      <c r="A340" s="47" t="str">
        <f>MID(TABLE[[#This Row],[LOC]],4,3)</f>
        <v>ML2</v>
      </c>
      <c r="B340" t="s">
        <v>8726</v>
      </c>
      <c r="C340" s="18" t="str">
        <f>_xlfn.IFNA(IF(TABLE[[#This Row],[CODE]]="","",IF(TABLE[[#This Row],[CODE]]="...","",_xlfn.CONCAT("1A4070000000065000",RIGHT(TABLE[[#This Row],[CODE]],6)))),"")</f>
        <v/>
      </c>
      <c r="D340" s="18" t="str">
        <f t="array" ref="D340">_xlfn.IFNA(IF(SUM(COUNTIF(TABLE[[#This Row],[CODE]],{"*.*"})),LEFT(TABLE[[#This Row],[CODE]],7),_xlfn.CONCAT(LEFT(TABLE[[#This Row],[CODE]],4),RIGHT(TABLE[[#This Row],[CODE]],3))),"")</f>
        <v/>
      </c>
      <c r="E340" s="18" t="str">
        <f>IF(VLOOKUP(TABLE[[#This Row],[LOC]],ScanWorkbook[[Location]:[Clone Barcode]],2,FALSE)="...","",VLOOKUP(TABLE[[#This Row],[LOC]],ScanWorkbook[[Location]:[Clone Barcode]],2,FALSE))</f>
        <v/>
      </c>
      <c r="F340" s="21" t="str">
        <f ca="1">IF(TABLE[[#This Row],[METRC]]="","",TODAY())</f>
        <v/>
      </c>
      <c r="G340" s="80" t="str">
        <f>_xlfn.IFNA(IF(TABLE[[#This Row],[METRC]]="","",VLOOKUP(TABLE[[#This Row],[LOC]],ScanWorkbook[[Location]:[side]],3,FALSE)),"")</f>
        <v/>
      </c>
      <c r="H340" s="18" t="str">
        <f>_xlfn.IFNA(IF(TABLE[[#This Row],[METRC]]="...","",VLOOKUP(TABLE[[#This Row],[METRC]],METRC!A:C,3,FALSE)),"")</f>
        <v/>
      </c>
      <c r="I34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40" s="18" t="str">
        <f>_xlfn.IFNA(IF(TABLE[[#This Row],[METRC]]="...","",LEFT(VLOOKUP(TABLE[[#This Row],[METRC]],METRC!A:B,2,FALSE),4)),"")</f>
        <v/>
      </c>
      <c r="K340" s="18" t="str">
        <f>IF(TABLE[[#This Row],[METRC]]="","",IF(TABLE[[#This Row],[METRC]]="...","",IF(TABLE[[#This Row],[bounce strain]]=LEFT(TABLE[[#This Row],[PhenoAbbv]],4),"match","MISMATCH")))</f>
        <v/>
      </c>
      <c r="L340" s="18" t="str">
        <f ca="1">IF(TABLE[[#This Row],[Date]]="","",INDEX(nextcloneround[Clone Round],MATCH(TABLE[[#This Row],[Date]],nextcloneround[today],0)))</f>
        <v/>
      </c>
      <c r="M340" s="18" t="str">
        <f>_xlfn.IFNA(INDEX([2]!MOM[Generation],MATCH(TABLE[[#This Row],[METRC]],[2]!MOM[METRC 2],0)),"")</f>
        <v/>
      </c>
    </row>
    <row r="341" spans="1:13" x14ac:dyDescent="0.25">
      <c r="A341" s="47" t="str">
        <f>MID(TABLE[[#This Row],[LOC]],4,3)</f>
        <v>ML2</v>
      </c>
      <c r="B341" t="s">
        <v>8727</v>
      </c>
      <c r="C341" s="18" t="str">
        <f>_xlfn.IFNA(IF(TABLE[[#This Row],[CODE]]="","",IF(TABLE[[#This Row],[CODE]]="...","",_xlfn.CONCAT("1A4070000000065000",RIGHT(TABLE[[#This Row],[CODE]],6)))),"")</f>
        <v/>
      </c>
      <c r="D341" s="18" t="str">
        <f t="array" ref="D341">_xlfn.IFNA(IF(SUM(COUNTIF(TABLE[[#This Row],[CODE]],{"*.*"})),LEFT(TABLE[[#This Row],[CODE]],7),_xlfn.CONCAT(LEFT(TABLE[[#This Row],[CODE]],4),RIGHT(TABLE[[#This Row],[CODE]],3))),"")</f>
        <v/>
      </c>
      <c r="E341" s="18" t="str">
        <f>IF(VLOOKUP(TABLE[[#This Row],[LOC]],ScanWorkbook[[Location]:[Clone Barcode]],2,FALSE)="...","",VLOOKUP(TABLE[[#This Row],[LOC]],ScanWorkbook[[Location]:[Clone Barcode]],2,FALSE))</f>
        <v/>
      </c>
      <c r="F341" s="21" t="str">
        <f ca="1">IF(TABLE[[#This Row],[METRC]]="","",TODAY())</f>
        <v/>
      </c>
      <c r="G341" s="80" t="str">
        <f>_xlfn.IFNA(IF(TABLE[[#This Row],[METRC]]="","",VLOOKUP(TABLE[[#This Row],[LOC]],ScanWorkbook[[Location]:[side]],3,FALSE)),"")</f>
        <v/>
      </c>
      <c r="H341" s="18" t="str">
        <f>_xlfn.IFNA(IF(TABLE[[#This Row],[METRC]]="...","",VLOOKUP(TABLE[[#This Row],[METRC]],METRC!A:C,3,FALSE)),"")</f>
        <v/>
      </c>
      <c r="I34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41" s="18" t="str">
        <f>_xlfn.IFNA(IF(TABLE[[#This Row],[METRC]]="...","",LEFT(VLOOKUP(TABLE[[#This Row],[METRC]],METRC!A:B,2,FALSE),4)),"")</f>
        <v/>
      </c>
      <c r="K341" s="18" t="str">
        <f>IF(TABLE[[#This Row],[METRC]]="","",IF(TABLE[[#This Row],[METRC]]="...","",IF(TABLE[[#This Row],[bounce strain]]=LEFT(TABLE[[#This Row],[PhenoAbbv]],4),"match","MISMATCH")))</f>
        <v/>
      </c>
      <c r="L341" s="18" t="str">
        <f ca="1">IF(TABLE[[#This Row],[Date]]="","",INDEX(nextcloneround[Clone Round],MATCH(TABLE[[#This Row],[Date]],nextcloneround[today],0)))</f>
        <v/>
      </c>
      <c r="M341" s="18" t="str">
        <f>_xlfn.IFNA(INDEX([2]!MOM[Generation],MATCH(TABLE[[#This Row],[METRC]],[2]!MOM[METRC 2],0)),"")</f>
        <v/>
      </c>
    </row>
    <row r="342" spans="1:13" x14ac:dyDescent="0.25">
      <c r="A342" s="47" t="str">
        <f>MID(TABLE[[#This Row],[LOC]],4,3)</f>
        <v>ML2</v>
      </c>
      <c r="B342" t="s">
        <v>8728</v>
      </c>
      <c r="C342" s="18" t="str">
        <f>_xlfn.IFNA(IF(TABLE[[#This Row],[CODE]]="","",IF(TABLE[[#This Row],[CODE]]="...","",_xlfn.CONCAT("1A4070000000065000",RIGHT(TABLE[[#This Row],[CODE]],6)))),"")</f>
        <v/>
      </c>
      <c r="D342" s="18" t="str">
        <f t="array" ref="D342">_xlfn.IFNA(IF(SUM(COUNTIF(TABLE[[#This Row],[CODE]],{"*.*"})),LEFT(TABLE[[#This Row],[CODE]],7),_xlfn.CONCAT(LEFT(TABLE[[#This Row],[CODE]],4),RIGHT(TABLE[[#This Row],[CODE]],3))),"")</f>
        <v/>
      </c>
      <c r="E342" s="18" t="str">
        <f>IF(VLOOKUP(TABLE[[#This Row],[LOC]],ScanWorkbook[[Location]:[Clone Barcode]],2,FALSE)="...","",VLOOKUP(TABLE[[#This Row],[LOC]],ScanWorkbook[[Location]:[Clone Barcode]],2,FALSE))</f>
        <v/>
      </c>
      <c r="F342" s="21" t="str">
        <f ca="1">IF(TABLE[[#This Row],[METRC]]="","",TODAY())</f>
        <v/>
      </c>
      <c r="G342" s="80" t="str">
        <f>_xlfn.IFNA(IF(TABLE[[#This Row],[METRC]]="","",VLOOKUP(TABLE[[#This Row],[LOC]],ScanWorkbook[[Location]:[side]],3,FALSE)),"")</f>
        <v/>
      </c>
      <c r="H342" s="18" t="str">
        <f>_xlfn.IFNA(IF(TABLE[[#This Row],[METRC]]="...","",VLOOKUP(TABLE[[#This Row],[METRC]],METRC!A:C,3,FALSE)),"")</f>
        <v/>
      </c>
      <c r="I34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42" s="18" t="str">
        <f>_xlfn.IFNA(IF(TABLE[[#This Row],[METRC]]="...","",LEFT(VLOOKUP(TABLE[[#This Row],[METRC]],METRC!A:B,2,FALSE),4)),"")</f>
        <v/>
      </c>
      <c r="K342" s="18" t="str">
        <f>IF(TABLE[[#This Row],[METRC]]="","",IF(TABLE[[#This Row],[METRC]]="...","",IF(TABLE[[#This Row],[bounce strain]]=LEFT(TABLE[[#This Row],[PhenoAbbv]],4),"match","MISMATCH")))</f>
        <v/>
      </c>
      <c r="L342" s="18" t="str">
        <f ca="1">IF(TABLE[[#This Row],[Date]]="","",INDEX(nextcloneround[Clone Round],MATCH(TABLE[[#This Row],[Date]],nextcloneround[today],0)))</f>
        <v/>
      </c>
      <c r="M342" s="18" t="str">
        <f>_xlfn.IFNA(INDEX([2]!MOM[Generation],MATCH(TABLE[[#This Row],[METRC]],[2]!MOM[METRC 2],0)),"")</f>
        <v/>
      </c>
    </row>
    <row r="343" spans="1:13" x14ac:dyDescent="0.25">
      <c r="A343" s="47" t="str">
        <f>MID(TABLE[[#This Row],[LOC]],4,3)</f>
        <v>ML2</v>
      </c>
      <c r="B343" t="s">
        <v>8729</v>
      </c>
      <c r="C343" s="18" t="str">
        <f>_xlfn.IFNA(IF(TABLE[[#This Row],[CODE]]="","",IF(TABLE[[#This Row],[CODE]]="...","",_xlfn.CONCAT("1A4070000000065000",RIGHT(TABLE[[#This Row],[CODE]],6)))),"")</f>
        <v/>
      </c>
      <c r="D343" s="18" t="str">
        <f t="array" ref="D343">_xlfn.IFNA(IF(SUM(COUNTIF(TABLE[[#This Row],[CODE]],{"*.*"})),LEFT(TABLE[[#This Row],[CODE]],7),_xlfn.CONCAT(LEFT(TABLE[[#This Row],[CODE]],4),RIGHT(TABLE[[#This Row],[CODE]],3))),"")</f>
        <v/>
      </c>
      <c r="E343" s="18" t="str">
        <f>IF(VLOOKUP(TABLE[[#This Row],[LOC]],ScanWorkbook[[Location]:[Clone Barcode]],2,FALSE)="...","",VLOOKUP(TABLE[[#This Row],[LOC]],ScanWorkbook[[Location]:[Clone Barcode]],2,FALSE))</f>
        <v/>
      </c>
      <c r="F343" s="21" t="str">
        <f ca="1">IF(TABLE[[#This Row],[METRC]]="","",TODAY())</f>
        <v/>
      </c>
      <c r="G343" s="80" t="str">
        <f>_xlfn.IFNA(IF(TABLE[[#This Row],[METRC]]="","",VLOOKUP(TABLE[[#This Row],[LOC]],ScanWorkbook[[Location]:[side]],3,FALSE)),"")</f>
        <v/>
      </c>
      <c r="H343" s="18" t="str">
        <f>_xlfn.IFNA(IF(TABLE[[#This Row],[METRC]]="...","",VLOOKUP(TABLE[[#This Row],[METRC]],METRC!A:C,3,FALSE)),"")</f>
        <v/>
      </c>
      <c r="I34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43" s="18" t="str">
        <f>_xlfn.IFNA(IF(TABLE[[#This Row],[METRC]]="...","",LEFT(VLOOKUP(TABLE[[#This Row],[METRC]],METRC!A:B,2,FALSE),4)),"")</f>
        <v/>
      </c>
      <c r="K343" s="18" t="str">
        <f>IF(TABLE[[#This Row],[METRC]]="","",IF(TABLE[[#This Row],[METRC]]="...","",IF(TABLE[[#This Row],[bounce strain]]=LEFT(TABLE[[#This Row],[PhenoAbbv]],4),"match","MISMATCH")))</f>
        <v/>
      </c>
      <c r="L343" s="18" t="str">
        <f ca="1">IF(TABLE[[#This Row],[Date]]="","",INDEX(nextcloneround[Clone Round],MATCH(TABLE[[#This Row],[Date]],nextcloneround[today],0)))</f>
        <v/>
      </c>
      <c r="M343" s="18" t="str">
        <f>_xlfn.IFNA(INDEX([2]!MOM[Generation],MATCH(TABLE[[#This Row],[METRC]],[2]!MOM[METRC 2],0)),"")</f>
        <v/>
      </c>
    </row>
    <row r="344" spans="1:13" x14ac:dyDescent="0.25">
      <c r="A344" s="47" t="str">
        <f>MID(TABLE[[#This Row],[LOC]],4,3)</f>
        <v>ML2</v>
      </c>
      <c r="B344" t="s">
        <v>8730</v>
      </c>
      <c r="C344" s="18" t="str">
        <f>_xlfn.IFNA(IF(TABLE[[#This Row],[CODE]]="","",IF(TABLE[[#This Row],[CODE]]="...","",_xlfn.CONCAT("1A4070000000065000",RIGHT(TABLE[[#This Row],[CODE]],6)))),"")</f>
        <v/>
      </c>
      <c r="D344" s="18" t="str">
        <f t="array" ref="D344">_xlfn.IFNA(IF(SUM(COUNTIF(TABLE[[#This Row],[CODE]],{"*.*"})),LEFT(TABLE[[#This Row],[CODE]],7),_xlfn.CONCAT(LEFT(TABLE[[#This Row],[CODE]],4),RIGHT(TABLE[[#This Row],[CODE]],3))),"")</f>
        <v/>
      </c>
      <c r="E344" s="18" t="str">
        <f>IF(VLOOKUP(TABLE[[#This Row],[LOC]],ScanWorkbook[[Location]:[Clone Barcode]],2,FALSE)="...","",VLOOKUP(TABLE[[#This Row],[LOC]],ScanWorkbook[[Location]:[Clone Barcode]],2,FALSE))</f>
        <v/>
      </c>
      <c r="F344" s="21" t="str">
        <f ca="1">IF(TABLE[[#This Row],[METRC]]="","",TODAY())</f>
        <v/>
      </c>
      <c r="G344" s="80" t="str">
        <f>_xlfn.IFNA(IF(TABLE[[#This Row],[METRC]]="","",VLOOKUP(TABLE[[#This Row],[LOC]],ScanWorkbook[[Location]:[side]],3,FALSE)),"")</f>
        <v/>
      </c>
      <c r="H344" s="18" t="str">
        <f>_xlfn.IFNA(IF(TABLE[[#This Row],[METRC]]="...","",VLOOKUP(TABLE[[#This Row],[METRC]],METRC!A:C,3,FALSE)),"")</f>
        <v/>
      </c>
      <c r="I34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44" s="18" t="str">
        <f>_xlfn.IFNA(IF(TABLE[[#This Row],[METRC]]="...","",LEFT(VLOOKUP(TABLE[[#This Row],[METRC]],METRC!A:B,2,FALSE),4)),"")</f>
        <v/>
      </c>
      <c r="K344" s="18" t="str">
        <f>IF(TABLE[[#This Row],[METRC]]="","",IF(TABLE[[#This Row],[METRC]]="...","",IF(TABLE[[#This Row],[bounce strain]]=LEFT(TABLE[[#This Row],[PhenoAbbv]],4),"match","MISMATCH")))</f>
        <v/>
      </c>
      <c r="L344" s="18" t="str">
        <f ca="1">IF(TABLE[[#This Row],[Date]]="","",INDEX(nextcloneround[Clone Round],MATCH(TABLE[[#This Row],[Date]],nextcloneround[today],0)))</f>
        <v/>
      </c>
      <c r="M344" s="18" t="str">
        <f>_xlfn.IFNA(INDEX([2]!MOM[Generation],MATCH(TABLE[[#This Row],[METRC]],[2]!MOM[METRC 2],0)),"")</f>
        <v/>
      </c>
    </row>
    <row r="345" spans="1:13" x14ac:dyDescent="0.25">
      <c r="A345" s="47" t="str">
        <f>MID(TABLE[[#This Row],[LOC]],4,3)</f>
        <v>ML2</v>
      </c>
      <c r="B345" t="s">
        <v>8731</v>
      </c>
      <c r="C345" s="18" t="str">
        <f>_xlfn.IFNA(IF(TABLE[[#This Row],[CODE]]="","",IF(TABLE[[#This Row],[CODE]]="...","",_xlfn.CONCAT("1A4070000000065000",RIGHT(TABLE[[#This Row],[CODE]],6)))),"")</f>
        <v/>
      </c>
      <c r="D345" s="18" t="str">
        <f t="array" ref="D345">_xlfn.IFNA(IF(SUM(COUNTIF(TABLE[[#This Row],[CODE]],{"*.*"})),LEFT(TABLE[[#This Row],[CODE]],7),_xlfn.CONCAT(LEFT(TABLE[[#This Row],[CODE]],4),RIGHT(TABLE[[#This Row],[CODE]],3))),"")</f>
        <v/>
      </c>
      <c r="E345" s="18" t="str">
        <f>IF(VLOOKUP(TABLE[[#This Row],[LOC]],ScanWorkbook[[Location]:[Clone Barcode]],2,FALSE)="...","",VLOOKUP(TABLE[[#This Row],[LOC]],ScanWorkbook[[Location]:[Clone Barcode]],2,FALSE))</f>
        <v/>
      </c>
      <c r="F345" s="21" t="str">
        <f ca="1">IF(TABLE[[#This Row],[METRC]]="","",TODAY())</f>
        <v/>
      </c>
      <c r="G345" s="80" t="str">
        <f>_xlfn.IFNA(IF(TABLE[[#This Row],[METRC]]="","",VLOOKUP(TABLE[[#This Row],[LOC]],ScanWorkbook[[Location]:[side]],3,FALSE)),"")</f>
        <v/>
      </c>
      <c r="H345" s="18" t="str">
        <f>_xlfn.IFNA(IF(TABLE[[#This Row],[METRC]]="...","",VLOOKUP(TABLE[[#This Row],[METRC]],METRC!A:C,3,FALSE)),"")</f>
        <v/>
      </c>
      <c r="I34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45" s="18" t="str">
        <f>_xlfn.IFNA(IF(TABLE[[#This Row],[METRC]]="...","",LEFT(VLOOKUP(TABLE[[#This Row],[METRC]],METRC!A:B,2,FALSE),4)),"")</f>
        <v/>
      </c>
      <c r="K345" s="18" t="str">
        <f>IF(TABLE[[#This Row],[METRC]]="","",IF(TABLE[[#This Row],[METRC]]="...","",IF(TABLE[[#This Row],[bounce strain]]=LEFT(TABLE[[#This Row],[PhenoAbbv]],4),"match","MISMATCH")))</f>
        <v/>
      </c>
      <c r="L345" s="18" t="str">
        <f ca="1">IF(TABLE[[#This Row],[Date]]="","",INDEX(nextcloneround[Clone Round],MATCH(TABLE[[#This Row],[Date]],nextcloneround[today],0)))</f>
        <v/>
      </c>
      <c r="M345" s="18" t="str">
        <f>_xlfn.IFNA(INDEX([2]!MOM[Generation],MATCH(TABLE[[#This Row],[METRC]],[2]!MOM[METRC 2],0)),"")</f>
        <v/>
      </c>
    </row>
    <row r="346" spans="1:13" x14ac:dyDescent="0.25">
      <c r="A346" s="47" t="str">
        <f>MID(TABLE[[#This Row],[LOC]],4,3)</f>
        <v>ML2</v>
      </c>
      <c r="B346" t="s">
        <v>8732</v>
      </c>
      <c r="C346" s="18" t="str">
        <f>_xlfn.IFNA(IF(TABLE[[#This Row],[CODE]]="","",IF(TABLE[[#This Row],[CODE]]="...","",_xlfn.CONCAT("1A4070000000065000",RIGHT(TABLE[[#This Row],[CODE]],6)))),"")</f>
        <v/>
      </c>
      <c r="D346" s="18" t="str">
        <f t="array" ref="D346">_xlfn.IFNA(IF(SUM(COUNTIF(TABLE[[#This Row],[CODE]],{"*.*"})),LEFT(TABLE[[#This Row],[CODE]],7),_xlfn.CONCAT(LEFT(TABLE[[#This Row],[CODE]],4),RIGHT(TABLE[[#This Row],[CODE]],3))),"")</f>
        <v/>
      </c>
      <c r="E346" s="18" t="str">
        <f>IF(VLOOKUP(TABLE[[#This Row],[LOC]],ScanWorkbook[[Location]:[Clone Barcode]],2,FALSE)="...","",VLOOKUP(TABLE[[#This Row],[LOC]],ScanWorkbook[[Location]:[Clone Barcode]],2,FALSE))</f>
        <v/>
      </c>
      <c r="F346" s="21" t="str">
        <f ca="1">IF(TABLE[[#This Row],[METRC]]="","",TODAY())</f>
        <v/>
      </c>
      <c r="G346" s="80" t="str">
        <f>_xlfn.IFNA(IF(TABLE[[#This Row],[METRC]]="","",VLOOKUP(TABLE[[#This Row],[LOC]],ScanWorkbook[[Location]:[side]],3,FALSE)),"")</f>
        <v/>
      </c>
      <c r="H346" s="18" t="str">
        <f>_xlfn.IFNA(IF(TABLE[[#This Row],[METRC]]="...","",VLOOKUP(TABLE[[#This Row],[METRC]],METRC!A:C,3,FALSE)),"")</f>
        <v/>
      </c>
      <c r="I34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46" s="18" t="str">
        <f>_xlfn.IFNA(IF(TABLE[[#This Row],[METRC]]="...","",LEFT(VLOOKUP(TABLE[[#This Row],[METRC]],METRC!A:B,2,FALSE),4)),"")</f>
        <v/>
      </c>
      <c r="K346" s="18" t="str">
        <f>IF(TABLE[[#This Row],[METRC]]="","",IF(TABLE[[#This Row],[METRC]]="...","",IF(TABLE[[#This Row],[bounce strain]]=LEFT(TABLE[[#This Row],[PhenoAbbv]],4),"match","MISMATCH")))</f>
        <v/>
      </c>
      <c r="L346" s="18" t="str">
        <f ca="1">IF(TABLE[[#This Row],[Date]]="","",INDEX(nextcloneround[Clone Round],MATCH(TABLE[[#This Row],[Date]],nextcloneround[today],0)))</f>
        <v/>
      </c>
      <c r="M346" s="18" t="str">
        <f>_xlfn.IFNA(INDEX([2]!MOM[Generation],MATCH(TABLE[[#This Row],[METRC]],[2]!MOM[METRC 2],0)),"")</f>
        <v/>
      </c>
    </row>
    <row r="347" spans="1:13" x14ac:dyDescent="0.25">
      <c r="A347" s="47" t="str">
        <f>MID(TABLE[[#This Row],[LOC]],4,3)</f>
        <v>ML2</v>
      </c>
      <c r="B347" t="s">
        <v>8733</v>
      </c>
      <c r="C347" s="18" t="str">
        <f>_xlfn.IFNA(IF(TABLE[[#This Row],[CODE]]="","",IF(TABLE[[#This Row],[CODE]]="...","",_xlfn.CONCAT("1A4070000000065000",RIGHT(TABLE[[#This Row],[CODE]],6)))),"")</f>
        <v/>
      </c>
      <c r="D347" s="18" t="str">
        <f t="array" ref="D347">_xlfn.IFNA(IF(SUM(COUNTIF(TABLE[[#This Row],[CODE]],{"*.*"})),LEFT(TABLE[[#This Row],[CODE]],7),_xlfn.CONCAT(LEFT(TABLE[[#This Row],[CODE]],4),RIGHT(TABLE[[#This Row],[CODE]],3))),"")</f>
        <v/>
      </c>
      <c r="E347" s="18" t="str">
        <f>IF(VLOOKUP(TABLE[[#This Row],[LOC]],ScanWorkbook[[Location]:[Clone Barcode]],2,FALSE)="...","",VLOOKUP(TABLE[[#This Row],[LOC]],ScanWorkbook[[Location]:[Clone Barcode]],2,FALSE))</f>
        <v/>
      </c>
      <c r="F347" s="21" t="str">
        <f ca="1">IF(TABLE[[#This Row],[METRC]]="","",TODAY())</f>
        <v/>
      </c>
      <c r="G347" s="80" t="str">
        <f>_xlfn.IFNA(IF(TABLE[[#This Row],[METRC]]="","",VLOOKUP(TABLE[[#This Row],[LOC]],ScanWorkbook[[Location]:[side]],3,FALSE)),"")</f>
        <v/>
      </c>
      <c r="H347" s="18" t="str">
        <f>_xlfn.IFNA(IF(TABLE[[#This Row],[METRC]]="...","",VLOOKUP(TABLE[[#This Row],[METRC]],METRC!A:C,3,FALSE)),"")</f>
        <v/>
      </c>
      <c r="I34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47" s="18" t="str">
        <f>_xlfn.IFNA(IF(TABLE[[#This Row],[METRC]]="...","",LEFT(VLOOKUP(TABLE[[#This Row],[METRC]],METRC!A:B,2,FALSE),4)),"")</f>
        <v/>
      </c>
      <c r="K347" s="18" t="str">
        <f>IF(TABLE[[#This Row],[METRC]]="","",IF(TABLE[[#This Row],[METRC]]="...","",IF(TABLE[[#This Row],[bounce strain]]=LEFT(TABLE[[#This Row],[PhenoAbbv]],4),"match","MISMATCH")))</f>
        <v/>
      </c>
      <c r="L347" s="18" t="str">
        <f ca="1">IF(TABLE[[#This Row],[Date]]="","",INDEX(nextcloneround[Clone Round],MATCH(TABLE[[#This Row],[Date]],nextcloneround[today],0)))</f>
        <v/>
      </c>
      <c r="M347" s="18" t="str">
        <f>_xlfn.IFNA(INDEX([2]!MOM[Generation],MATCH(TABLE[[#This Row],[METRC]],[2]!MOM[METRC 2],0)),"")</f>
        <v/>
      </c>
    </row>
    <row r="348" spans="1:13" x14ac:dyDescent="0.25">
      <c r="A348" s="47" t="str">
        <f>MID(TABLE[[#This Row],[LOC]],4,3)</f>
        <v>ML2</v>
      </c>
      <c r="B348" t="s">
        <v>8734</v>
      </c>
      <c r="C348" s="18" t="str">
        <f>_xlfn.IFNA(IF(TABLE[[#This Row],[CODE]]="","",IF(TABLE[[#This Row],[CODE]]="...","",_xlfn.CONCAT("1A4070000000065000",RIGHT(TABLE[[#This Row],[CODE]],6)))),"")</f>
        <v/>
      </c>
      <c r="D348" s="18" t="str">
        <f t="array" ref="D348">_xlfn.IFNA(IF(SUM(COUNTIF(TABLE[[#This Row],[CODE]],{"*.*"})),LEFT(TABLE[[#This Row],[CODE]],7),_xlfn.CONCAT(LEFT(TABLE[[#This Row],[CODE]],4),RIGHT(TABLE[[#This Row],[CODE]],3))),"")</f>
        <v/>
      </c>
      <c r="E348" s="18" t="str">
        <f>IF(VLOOKUP(TABLE[[#This Row],[LOC]],ScanWorkbook[[Location]:[Clone Barcode]],2,FALSE)="...","",VLOOKUP(TABLE[[#This Row],[LOC]],ScanWorkbook[[Location]:[Clone Barcode]],2,FALSE))</f>
        <v/>
      </c>
      <c r="F348" s="21" t="str">
        <f ca="1">IF(TABLE[[#This Row],[METRC]]="","",TODAY())</f>
        <v/>
      </c>
      <c r="G348" s="80" t="str">
        <f>_xlfn.IFNA(IF(TABLE[[#This Row],[METRC]]="","",VLOOKUP(TABLE[[#This Row],[LOC]],ScanWorkbook[[Location]:[side]],3,FALSE)),"")</f>
        <v/>
      </c>
      <c r="H348" s="18" t="str">
        <f>_xlfn.IFNA(IF(TABLE[[#This Row],[METRC]]="...","",VLOOKUP(TABLE[[#This Row],[METRC]],METRC!A:C,3,FALSE)),"")</f>
        <v/>
      </c>
      <c r="I34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48" s="18" t="str">
        <f>_xlfn.IFNA(IF(TABLE[[#This Row],[METRC]]="...","",LEFT(VLOOKUP(TABLE[[#This Row],[METRC]],METRC!A:B,2,FALSE),4)),"")</f>
        <v/>
      </c>
      <c r="K348" s="18" t="str">
        <f>IF(TABLE[[#This Row],[METRC]]="","",IF(TABLE[[#This Row],[METRC]]="...","",IF(TABLE[[#This Row],[bounce strain]]=LEFT(TABLE[[#This Row],[PhenoAbbv]],4),"match","MISMATCH")))</f>
        <v/>
      </c>
      <c r="L348" s="18" t="str">
        <f ca="1">IF(TABLE[[#This Row],[Date]]="","",INDEX(nextcloneround[Clone Round],MATCH(TABLE[[#This Row],[Date]],nextcloneround[today],0)))</f>
        <v/>
      </c>
      <c r="M348" s="18" t="str">
        <f>_xlfn.IFNA(INDEX([2]!MOM[Generation],MATCH(TABLE[[#This Row],[METRC]],[2]!MOM[METRC 2],0)),"")</f>
        <v/>
      </c>
    </row>
    <row r="349" spans="1:13" x14ac:dyDescent="0.25">
      <c r="A349" s="47" t="str">
        <f>MID(TABLE[[#This Row],[LOC]],4,3)</f>
        <v>ML2</v>
      </c>
      <c r="B349" t="s">
        <v>8735</v>
      </c>
      <c r="C349" s="18" t="str">
        <f>_xlfn.IFNA(IF(TABLE[[#This Row],[CODE]]="","",IF(TABLE[[#This Row],[CODE]]="...","",_xlfn.CONCAT("1A4070000000065000",RIGHT(TABLE[[#This Row],[CODE]],6)))),"")</f>
        <v/>
      </c>
      <c r="D349" s="18" t="str">
        <f t="array" ref="D349">_xlfn.IFNA(IF(SUM(COUNTIF(TABLE[[#This Row],[CODE]],{"*.*"})),LEFT(TABLE[[#This Row],[CODE]],7),_xlfn.CONCAT(LEFT(TABLE[[#This Row],[CODE]],4),RIGHT(TABLE[[#This Row],[CODE]],3))),"")</f>
        <v/>
      </c>
      <c r="E349" s="18" t="str">
        <f>IF(VLOOKUP(TABLE[[#This Row],[LOC]],ScanWorkbook[[Location]:[Clone Barcode]],2,FALSE)="...","",VLOOKUP(TABLE[[#This Row],[LOC]],ScanWorkbook[[Location]:[Clone Barcode]],2,FALSE))</f>
        <v/>
      </c>
      <c r="F349" s="21" t="str">
        <f ca="1">IF(TABLE[[#This Row],[METRC]]="","",TODAY())</f>
        <v/>
      </c>
      <c r="G349" s="80" t="str">
        <f>_xlfn.IFNA(IF(TABLE[[#This Row],[METRC]]="","",VLOOKUP(TABLE[[#This Row],[LOC]],ScanWorkbook[[Location]:[side]],3,FALSE)),"")</f>
        <v/>
      </c>
      <c r="H349" s="18" t="str">
        <f>_xlfn.IFNA(IF(TABLE[[#This Row],[METRC]]="...","",VLOOKUP(TABLE[[#This Row],[METRC]],METRC!A:C,3,FALSE)),"")</f>
        <v/>
      </c>
      <c r="I34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49" s="18" t="str">
        <f>_xlfn.IFNA(IF(TABLE[[#This Row],[METRC]]="...","",LEFT(VLOOKUP(TABLE[[#This Row],[METRC]],METRC!A:B,2,FALSE),4)),"")</f>
        <v/>
      </c>
      <c r="K349" s="18" t="str">
        <f>IF(TABLE[[#This Row],[METRC]]="","",IF(TABLE[[#This Row],[METRC]]="...","",IF(TABLE[[#This Row],[bounce strain]]=LEFT(TABLE[[#This Row],[PhenoAbbv]],4),"match","MISMATCH")))</f>
        <v/>
      </c>
      <c r="L349" s="18" t="str">
        <f ca="1">IF(TABLE[[#This Row],[Date]]="","",INDEX(nextcloneround[Clone Round],MATCH(TABLE[[#This Row],[Date]],nextcloneround[today],0)))</f>
        <v/>
      </c>
      <c r="M349" s="18" t="str">
        <f>_xlfn.IFNA(INDEX([2]!MOM[Generation],MATCH(TABLE[[#This Row],[METRC]],[2]!MOM[METRC 2],0)),"")</f>
        <v/>
      </c>
    </row>
    <row r="350" spans="1:13" x14ac:dyDescent="0.25">
      <c r="A350" s="47" t="str">
        <f>MID(TABLE[[#This Row],[LOC]],4,3)</f>
        <v>ML2</v>
      </c>
      <c r="B350" t="s">
        <v>8736</v>
      </c>
      <c r="C350" s="18" t="str">
        <f>_xlfn.IFNA(IF(TABLE[[#This Row],[CODE]]="","",IF(TABLE[[#This Row],[CODE]]="...","",_xlfn.CONCAT("1A4070000000065000",RIGHT(TABLE[[#This Row],[CODE]],6)))),"")</f>
        <v/>
      </c>
      <c r="D350" s="18" t="str">
        <f t="array" ref="D350">_xlfn.IFNA(IF(SUM(COUNTIF(TABLE[[#This Row],[CODE]],{"*.*"})),LEFT(TABLE[[#This Row],[CODE]],7),_xlfn.CONCAT(LEFT(TABLE[[#This Row],[CODE]],4),RIGHT(TABLE[[#This Row],[CODE]],3))),"")</f>
        <v/>
      </c>
      <c r="E350" s="18" t="str">
        <f>IF(VLOOKUP(TABLE[[#This Row],[LOC]],ScanWorkbook[[Location]:[Clone Barcode]],2,FALSE)="...","",VLOOKUP(TABLE[[#This Row],[LOC]],ScanWorkbook[[Location]:[Clone Barcode]],2,FALSE))</f>
        <v/>
      </c>
      <c r="F350" s="21" t="str">
        <f ca="1">IF(TABLE[[#This Row],[METRC]]="","",TODAY())</f>
        <v/>
      </c>
      <c r="G350" s="80" t="str">
        <f>_xlfn.IFNA(IF(TABLE[[#This Row],[METRC]]="","",VLOOKUP(TABLE[[#This Row],[LOC]],ScanWorkbook[[Location]:[side]],3,FALSE)),"")</f>
        <v/>
      </c>
      <c r="H350" s="18" t="str">
        <f>_xlfn.IFNA(IF(TABLE[[#This Row],[METRC]]="...","",VLOOKUP(TABLE[[#This Row],[METRC]],METRC!A:C,3,FALSE)),"")</f>
        <v/>
      </c>
      <c r="I35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50" s="18" t="str">
        <f>_xlfn.IFNA(IF(TABLE[[#This Row],[METRC]]="...","",LEFT(VLOOKUP(TABLE[[#This Row],[METRC]],METRC!A:B,2,FALSE),4)),"")</f>
        <v/>
      </c>
      <c r="K350" s="18" t="str">
        <f>IF(TABLE[[#This Row],[METRC]]="","",IF(TABLE[[#This Row],[METRC]]="...","",IF(TABLE[[#This Row],[bounce strain]]=LEFT(TABLE[[#This Row],[PhenoAbbv]],4),"match","MISMATCH")))</f>
        <v/>
      </c>
      <c r="L350" s="18" t="str">
        <f ca="1">IF(TABLE[[#This Row],[Date]]="","",INDEX(nextcloneround[Clone Round],MATCH(TABLE[[#This Row],[Date]],nextcloneround[today],0)))</f>
        <v/>
      </c>
      <c r="M350" s="18" t="str">
        <f>_xlfn.IFNA(INDEX([2]!MOM[Generation],MATCH(TABLE[[#This Row],[METRC]],[2]!MOM[METRC 2],0)),"")</f>
        <v/>
      </c>
    </row>
    <row r="351" spans="1:13" x14ac:dyDescent="0.25">
      <c r="A351" s="47" t="str">
        <f>MID(TABLE[[#This Row],[LOC]],4,3)</f>
        <v>ML2</v>
      </c>
      <c r="B351" t="s">
        <v>8737</v>
      </c>
      <c r="C351" s="18" t="str">
        <f>_xlfn.IFNA(IF(TABLE[[#This Row],[CODE]]="","",IF(TABLE[[#This Row],[CODE]]="...","",_xlfn.CONCAT("1A4070000000065000",RIGHT(TABLE[[#This Row],[CODE]],6)))),"")</f>
        <v/>
      </c>
      <c r="D351" s="18" t="str">
        <f t="array" ref="D351">_xlfn.IFNA(IF(SUM(COUNTIF(TABLE[[#This Row],[CODE]],{"*.*"})),LEFT(TABLE[[#This Row],[CODE]],7),_xlfn.CONCAT(LEFT(TABLE[[#This Row],[CODE]],4),RIGHT(TABLE[[#This Row],[CODE]],3))),"")</f>
        <v/>
      </c>
      <c r="E351" s="18" t="str">
        <f>IF(VLOOKUP(TABLE[[#This Row],[LOC]],ScanWorkbook[[Location]:[Clone Barcode]],2,FALSE)="...","",VLOOKUP(TABLE[[#This Row],[LOC]],ScanWorkbook[[Location]:[Clone Barcode]],2,FALSE))</f>
        <v/>
      </c>
      <c r="F351" s="21" t="str">
        <f ca="1">IF(TABLE[[#This Row],[METRC]]="","",TODAY())</f>
        <v/>
      </c>
      <c r="G351" s="80" t="str">
        <f>_xlfn.IFNA(IF(TABLE[[#This Row],[METRC]]="","",VLOOKUP(TABLE[[#This Row],[LOC]],ScanWorkbook[[Location]:[side]],3,FALSE)),"")</f>
        <v/>
      </c>
      <c r="H351" s="18" t="str">
        <f>_xlfn.IFNA(IF(TABLE[[#This Row],[METRC]]="...","",VLOOKUP(TABLE[[#This Row],[METRC]],METRC!A:C,3,FALSE)),"")</f>
        <v/>
      </c>
      <c r="I35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51" s="18" t="str">
        <f>_xlfn.IFNA(IF(TABLE[[#This Row],[METRC]]="...","",LEFT(VLOOKUP(TABLE[[#This Row],[METRC]],METRC!A:B,2,FALSE),4)),"")</f>
        <v/>
      </c>
      <c r="K351" s="18" t="str">
        <f>IF(TABLE[[#This Row],[METRC]]="","",IF(TABLE[[#This Row],[METRC]]="...","",IF(TABLE[[#This Row],[bounce strain]]=LEFT(TABLE[[#This Row],[PhenoAbbv]],4),"match","MISMATCH")))</f>
        <v/>
      </c>
      <c r="L351" s="18" t="str">
        <f ca="1">IF(TABLE[[#This Row],[Date]]="","",INDEX(nextcloneround[Clone Round],MATCH(TABLE[[#This Row],[Date]],nextcloneround[today],0)))</f>
        <v/>
      </c>
      <c r="M351" s="18" t="str">
        <f>_xlfn.IFNA(INDEX([2]!MOM[Generation],MATCH(TABLE[[#This Row],[METRC]],[2]!MOM[METRC 2],0)),"")</f>
        <v/>
      </c>
    </row>
    <row r="352" spans="1:13" x14ac:dyDescent="0.25">
      <c r="A352" s="47" t="str">
        <f>MID(TABLE[[#This Row],[LOC]],4,3)</f>
        <v>ML2</v>
      </c>
      <c r="B352" t="s">
        <v>8738</v>
      </c>
      <c r="C352" s="18" t="str">
        <f>_xlfn.IFNA(IF(TABLE[[#This Row],[CODE]]="","",IF(TABLE[[#This Row],[CODE]]="...","",_xlfn.CONCAT("1A4070000000065000",RIGHT(TABLE[[#This Row],[CODE]],6)))),"")</f>
        <v/>
      </c>
      <c r="D352" s="18" t="str">
        <f t="array" ref="D352">_xlfn.IFNA(IF(SUM(COUNTIF(TABLE[[#This Row],[CODE]],{"*.*"})),LEFT(TABLE[[#This Row],[CODE]],7),_xlfn.CONCAT(LEFT(TABLE[[#This Row],[CODE]],4),RIGHT(TABLE[[#This Row],[CODE]],3))),"")</f>
        <v/>
      </c>
      <c r="E352" s="18" t="str">
        <f>IF(VLOOKUP(TABLE[[#This Row],[LOC]],ScanWorkbook[[Location]:[Clone Barcode]],2,FALSE)="...","",VLOOKUP(TABLE[[#This Row],[LOC]],ScanWorkbook[[Location]:[Clone Barcode]],2,FALSE))</f>
        <v/>
      </c>
      <c r="F352" s="21" t="str">
        <f ca="1">IF(TABLE[[#This Row],[METRC]]="","",TODAY())</f>
        <v/>
      </c>
      <c r="G352" s="80" t="str">
        <f>_xlfn.IFNA(IF(TABLE[[#This Row],[METRC]]="","",VLOOKUP(TABLE[[#This Row],[LOC]],ScanWorkbook[[Location]:[side]],3,FALSE)),"")</f>
        <v/>
      </c>
      <c r="H352" s="18" t="str">
        <f>_xlfn.IFNA(IF(TABLE[[#This Row],[METRC]]="...","",VLOOKUP(TABLE[[#This Row],[METRC]],METRC!A:C,3,FALSE)),"")</f>
        <v/>
      </c>
      <c r="I35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52" s="18" t="str">
        <f>_xlfn.IFNA(IF(TABLE[[#This Row],[METRC]]="...","",LEFT(VLOOKUP(TABLE[[#This Row],[METRC]],METRC!A:B,2,FALSE),4)),"")</f>
        <v/>
      </c>
      <c r="K352" s="18" t="str">
        <f>IF(TABLE[[#This Row],[METRC]]="","",IF(TABLE[[#This Row],[METRC]]="...","",IF(TABLE[[#This Row],[bounce strain]]=LEFT(TABLE[[#This Row],[PhenoAbbv]],4),"match","MISMATCH")))</f>
        <v/>
      </c>
      <c r="L352" s="18" t="str">
        <f ca="1">IF(TABLE[[#This Row],[Date]]="","",INDEX(nextcloneround[Clone Round],MATCH(TABLE[[#This Row],[Date]],nextcloneround[today],0)))</f>
        <v/>
      </c>
      <c r="M352" s="18" t="str">
        <f>_xlfn.IFNA(INDEX([2]!MOM[Generation],MATCH(TABLE[[#This Row],[METRC]],[2]!MOM[METRC 2],0)),"")</f>
        <v/>
      </c>
    </row>
    <row r="353" spans="1:13" x14ac:dyDescent="0.25">
      <c r="A353" s="47" t="str">
        <f>MID(TABLE[[#This Row],[LOC]],4,3)</f>
        <v>ML2</v>
      </c>
      <c r="B353" t="s">
        <v>8739</v>
      </c>
      <c r="C353" s="18" t="str">
        <f>_xlfn.IFNA(IF(TABLE[[#This Row],[CODE]]="","",IF(TABLE[[#This Row],[CODE]]="...","",_xlfn.CONCAT("1A4070000000065000",RIGHT(TABLE[[#This Row],[CODE]],6)))),"")</f>
        <v/>
      </c>
      <c r="D353" s="18" t="str">
        <f t="array" ref="D353">_xlfn.IFNA(IF(SUM(COUNTIF(TABLE[[#This Row],[CODE]],{"*.*"})),LEFT(TABLE[[#This Row],[CODE]],7),_xlfn.CONCAT(LEFT(TABLE[[#This Row],[CODE]],4),RIGHT(TABLE[[#This Row],[CODE]],3))),"")</f>
        <v/>
      </c>
      <c r="E353" s="18" t="str">
        <f>IF(VLOOKUP(TABLE[[#This Row],[LOC]],ScanWorkbook[[Location]:[Clone Barcode]],2,FALSE)="...","",VLOOKUP(TABLE[[#This Row],[LOC]],ScanWorkbook[[Location]:[Clone Barcode]],2,FALSE))</f>
        <v/>
      </c>
      <c r="F353" s="21" t="str">
        <f ca="1">IF(TABLE[[#This Row],[METRC]]="","",TODAY())</f>
        <v/>
      </c>
      <c r="G353" s="80" t="str">
        <f>_xlfn.IFNA(IF(TABLE[[#This Row],[METRC]]="","",VLOOKUP(TABLE[[#This Row],[LOC]],ScanWorkbook[[Location]:[side]],3,FALSE)),"")</f>
        <v/>
      </c>
      <c r="H353" s="18" t="str">
        <f>_xlfn.IFNA(IF(TABLE[[#This Row],[METRC]]="...","",VLOOKUP(TABLE[[#This Row],[METRC]],METRC!A:C,3,FALSE)),"")</f>
        <v/>
      </c>
      <c r="I35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53" s="18" t="str">
        <f>_xlfn.IFNA(IF(TABLE[[#This Row],[METRC]]="...","",LEFT(VLOOKUP(TABLE[[#This Row],[METRC]],METRC!A:B,2,FALSE),4)),"")</f>
        <v/>
      </c>
      <c r="K353" s="18" t="str">
        <f>IF(TABLE[[#This Row],[METRC]]="","",IF(TABLE[[#This Row],[METRC]]="...","",IF(TABLE[[#This Row],[bounce strain]]=LEFT(TABLE[[#This Row],[PhenoAbbv]],4),"match","MISMATCH")))</f>
        <v/>
      </c>
      <c r="L353" s="18" t="str">
        <f ca="1">IF(TABLE[[#This Row],[Date]]="","",INDEX(nextcloneround[Clone Round],MATCH(TABLE[[#This Row],[Date]],nextcloneround[today],0)))</f>
        <v/>
      </c>
      <c r="M353" s="18" t="str">
        <f>_xlfn.IFNA(INDEX([2]!MOM[Generation],MATCH(TABLE[[#This Row],[METRC]],[2]!MOM[METRC 2],0)),"")</f>
        <v/>
      </c>
    </row>
    <row r="354" spans="1:13" x14ac:dyDescent="0.25">
      <c r="A354" s="47" t="str">
        <f>MID(TABLE[[#This Row],[LOC]],4,3)</f>
        <v>ML2</v>
      </c>
      <c r="B354" t="s">
        <v>8740</v>
      </c>
      <c r="C354" s="18" t="str">
        <f>_xlfn.IFNA(IF(TABLE[[#This Row],[CODE]]="","",IF(TABLE[[#This Row],[CODE]]="...","",_xlfn.CONCAT("1A4070000000065000",RIGHT(TABLE[[#This Row],[CODE]],6)))),"")</f>
        <v/>
      </c>
      <c r="D354" s="18" t="str">
        <f t="array" ref="D354">_xlfn.IFNA(IF(SUM(COUNTIF(TABLE[[#This Row],[CODE]],{"*.*"})),LEFT(TABLE[[#This Row],[CODE]],7),_xlfn.CONCAT(LEFT(TABLE[[#This Row],[CODE]],4),RIGHT(TABLE[[#This Row],[CODE]],3))),"")</f>
        <v/>
      </c>
      <c r="E354" s="18" t="str">
        <f>IF(VLOOKUP(TABLE[[#This Row],[LOC]],ScanWorkbook[[Location]:[Clone Barcode]],2,FALSE)="...","",VLOOKUP(TABLE[[#This Row],[LOC]],ScanWorkbook[[Location]:[Clone Barcode]],2,FALSE))</f>
        <v/>
      </c>
      <c r="F354" s="21" t="str">
        <f ca="1">IF(TABLE[[#This Row],[METRC]]="","",TODAY())</f>
        <v/>
      </c>
      <c r="G354" s="80" t="str">
        <f>_xlfn.IFNA(IF(TABLE[[#This Row],[METRC]]="","",VLOOKUP(TABLE[[#This Row],[LOC]],ScanWorkbook[[Location]:[side]],3,FALSE)),"")</f>
        <v/>
      </c>
      <c r="H354" s="18" t="str">
        <f>_xlfn.IFNA(IF(TABLE[[#This Row],[METRC]]="...","",VLOOKUP(TABLE[[#This Row],[METRC]],METRC!A:C,3,FALSE)),"")</f>
        <v/>
      </c>
      <c r="I35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54" s="18" t="str">
        <f>_xlfn.IFNA(IF(TABLE[[#This Row],[METRC]]="...","",LEFT(VLOOKUP(TABLE[[#This Row],[METRC]],METRC!A:B,2,FALSE),4)),"")</f>
        <v/>
      </c>
      <c r="K354" s="18" t="str">
        <f>IF(TABLE[[#This Row],[METRC]]="","",IF(TABLE[[#This Row],[METRC]]="...","",IF(TABLE[[#This Row],[bounce strain]]=LEFT(TABLE[[#This Row],[PhenoAbbv]],4),"match","MISMATCH")))</f>
        <v/>
      </c>
      <c r="L354" s="18" t="str">
        <f ca="1">IF(TABLE[[#This Row],[Date]]="","",INDEX(nextcloneround[Clone Round],MATCH(TABLE[[#This Row],[Date]],nextcloneround[today],0)))</f>
        <v/>
      </c>
      <c r="M354" s="18" t="str">
        <f>_xlfn.IFNA(INDEX([2]!MOM[Generation],MATCH(TABLE[[#This Row],[METRC]],[2]!MOM[METRC 2],0)),"")</f>
        <v/>
      </c>
    </row>
    <row r="355" spans="1:13" x14ac:dyDescent="0.25">
      <c r="A355" s="47" t="str">
        <f>MID(TABLE[[#This Row],[LOC]],4,3)</f>
        <v>ML2</v>
      </c>
      <c r="B355" t="s">
        <v>8741</v>
      </c>
      <c r="C355" s="18" t="str">
        <f>_xlfn.IFNA(IF(TABLE[[#This Row],[CODE]]="","",IF(TABLE[[#This Row],[CODE]]="...","",_xlfn.CONCAT("1A4070000000065000",RIGHT(TABLE[[#This Row],[CODE]],6)))),"")</f>
        <v/>
      </c>
      <c r="D355" s="18" t="str">
        <f t="array" ref="D355">_xlfn.IFNA(IF(SUM(COUNTIF(TABLE[[#This Row],[CODE]],{"*.*"})),LEFT(TABLE[[#This Row],[CODE]],7),_xlfn.CONCAT(LEFT(TABLE[[#This Row],[CODE]],4),RIGHT(TABLE[[#This Row],[CODE]],3))),"")</f>
        <v/>
      </c>
      <c r="E355" s="18" t="str">
        <f>IF(VLOOKUP(TABLE[[#This Row],[LOC]],ScanWorkbook[[Location]:[Clone Barcode]],2,FALSE)="...","",VLOOKUP(TABLE[[#This Row],[LOC]],ScanWorkbook[[Location]:[Clone Barcode]],2,FALSE))</f>
        <v/>
      </c>
      <c r="F355" s="21" t="str">
        <f ca="1">IF(TABLE[[#This Row],[METRC]]="","",TODAY())</f>
        <v/>
      </c>
      <c r="G355" s="80" t="str">
        <f>_xlfn.IFNA(IF(TABLE[[#This Row],[METRC]]="","",VLOOKUP(TABLE[[#This Row],[LOC]],ScanWorkbook[[Location]:[side]],3,FALSE)),"")</f>
        <v/>
      </c>
      <c r="H355" s="18" t="str">
        <f>_xlfn.IFNA(IF(TABLE[[#This Row],[METRC]]="...","",VLOOKUP(TABLE[[#This Row],[METRC]],METRC!A:C,3,FALSE)),"")</f>
        <v/>
      </c>
      <c r="I35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55" s="18" t="str">
        <f>_xlfn.IFNA(IF(TABLE[[#This Row],[METRC]]="...","",LEFT(VLOOKUP(TABLE[[#This Row],[METRC]],METRC!A:B,2,FALSE),4)),"")</f>
        <v/>
      </c>
      <c r="K355" s="18" t="str">
        <f>IF(TABLE[[#This Row],[METRC]]="","",IF(TABLE[[#This Row],[METRC]]="...","",IF(TABLE[[#This Row],[bounce strain]]=LEFT(TABLE[[#This Row],[PhenoAbbv]],4),"match","MISMATCH")))</f>
        <v/>
      </c>
      <c r="L355" s="18" t="str">
        <f ca="1">IF(TABLE[[#This Row],[Date]]="","",INDEX(nextcloneround[Clone Round],MATCH(TABLE[[#This Row],[Date]],nextcloneround[today],0)))</f>
        <v/>
      </c>
      <c r="M355" s="18" t="str">
        <f>_xlfn.IFNA(INDEX([2]!MOM[Generation],MATCH(TABLE[[#This Row],[METRC]],[2]!MOM[METRC 2],0)),"")</f>
        <v/>
      </c>
    </row>
    <row r="356" spans="1:13" x14ac:dyDescent="0.25">
      <c r="A356" s="47" t="str">
        <f>MID(TABLE[[#This Row],[LOC]],4,3)</f>
        <v>ML3</v>
      </c>
      <c r="B356" t="s">
        <v>8506</v>
      </c>
      <c r="C356" s="18" t="str">
        <f>_xlfn.IFNA(IF(TABLE[[#This Row],[CODE]]="","",IF(TABLE[[#This Row],[CODE]]="...","",_xlfn.CONCAT("1A4070000000065000",RIGHT(TABLE[[#This Row],[CODE]],6)))),"")</f>
        <v>1A4070000000065000094426</v>
      </c>
      <c r="D356" s="18" t="str">
        <f t="array" ref="D356">_xlfn.IFNA(IF(SUM(COUNTIF(TABLE[[#This Row],[CODE]],{"*.*"})),LEFT(TABLE[[#This Row],[CODE]],7),_xlfn.CONCAT(LEFT(TABLE[[#This Row],[CODE]],4),RIGHT(TABLE[[#This Row],[CODE]],3))),"")</f>
        <v>GFSD189</v>
      </c>
      <c r="E356" s="18" t="str">
        <f>IF(VLOOKUP(TABLE[[#This Row],[LOC]],ScanWorkbook[[Location]:[Clone Barcode]],2,FALSE)="...","",VLOOKUP(TABLE[[#This Row],[LOC]],ScanWorkbook[[Location]:[Clone Barcode]],2,FALSE))</f>
        <v>GFSD189.094426</v>
      </c>
      <c r="F356" s="21">
        <f ca="1">IF(TABLE[[#This Row],[METRC]]="","",TODAY())</f>
        <v>44179</v>
      </c>
      <c r="G356" s="80" t="str">
        <f>_xlfn.IFNA(IF(TABLE[[#This Row],[METRC]]="","",VLOOKUP(TABLE[[#This Row],[LOC]],ScanWorkbook[[Location]:[side]],3,FALSE)),"")</f>
        <v>4. east MINIMOM</v>
      </c>
      <c r="H356" s="18" t="str">
        <f>_xlfn.IFNA(IF(TABLE[[#This Row],[METRC]]="...","",VLOOKUP(TABLE[[#This Row],[METRC]],METRC!A:C,3,FALSE)),"")</f>
        <v>MINIMOM</v>
      </c>
      <c r="I35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56" s="18" t="str">
        <f>_xlfn.IFNA(IF(TABLE[[#This Row],[METRC]]="...","",LEFT(VLOOKUP(TABLE[[#This Row],[METRC]],METRC!A:B,2,FALSE),4)),"")</f>
        <v>GFSD</v>
      </c>
      <c r="K356" s="24" t="str">
        <f>IF(TABLE[[#This Row],[METRC]]="","",IF(TABLE[[#This Row],[METRC]]="...","",IF(TABLE[[#This Row],[bounce strain]]=LEFT(TABLE[[#This Row],[PhenoAbbv]],4),"match","MISMATCH")))</f>
        <v>match</v>
      </c>
      <c r="L356" s="18" t="str">
        <f ca="1">IF(TABLE[[#This Row],[Date]]="","",INDEX(nextcloneround[Clone Round],MATCH(TABLE[[#This Row],[Date]],nextcloneround[today],0)))</f>
        <v>C39</v>
      </c>
      <c r="M356" s="18" t="str">
        <f>_xlfn.IFNA(INDEX([2]!MOM[Generation],MATCH(TABLE[[#This Row],[METRC]],[2]!MOM[METRC 2],0)),"")</f>
        <v>C35</v>
      </c>
    </row>
    <row r="357" spans="1:13" x14ac:dyDescent="0.25">
      <c r="A357" s="47" t="str">
        <f>MID(TABLE[[#This Row],[LOC]],4,3)</f>
        <v>ML3</v>
      </c>
      <c r="B357" t="s">
        <v>8507</v>
      </c>
      <c r="C357" s="18" t="str">
        <f>_xlfn.IFNA(IF(TABLE[[#This Row],[CODE]]="","",IF(TABLE[[#This Row],[CODE]]="...","",_xlfn.CONCAT("1A4070000000065000",RIGHT(TABLE[[#This Row],[CODE]],6)))),"")</f>
        <v>1A4070000000065000094236</v>
      </c>
      <c r="D357" s="18" t="str">
        <f t="array" ref="D357">_xlfn.IFNA(IF(SUM(COUNTIF(TABLE[[#This Row],[CODE]],{"*.*"})),LEFT(TABLE[[#This Row],[CODE]],7),_xlfn.CONCAT(LEFT(TABLE[[#This Row],[CODE]],4),RIGHT(TABLE[[#This Row],[CODE]],3))),"")</f>
        <v>BLDS207</v>
      </c>
      <c r="E357" s="18" t="str">
        <f>IF(VLOOKUP(TABLE[[#This Row],[LOC]],ScanWorkbook[[Location]:[Clone Barcode]],2,FALSE)="...","",VLOOKUP(TABLE[[#This Row],[LOC]],ScanWorkbook[[Location]:[Clone Barcode]],2,FALSE))</f>
        <v>BLDS207.094236</v>
      </c>
      <c r="F357" s="21">
        <f ca="1">IF(TABLE[[#This Row],[METRC]]="","",TODAY())</f>
        <v>44179</v>
      </c>
      <c r="G357" s="80" t="str">
        <f>_xlfn.IFNA(IF(TABLE[[#This Row],[METRC]]="","",VLOOKUP(TABLE[[#This Row],[LOC]],ScanWorkbook[[Location]:[side]],3,FALSE)),"")</f>
        <v>4. east MINIMOM</v>
      </c>
      <c r="H357" s="18" t="str">
        <f>_xlfn.IFNA(IF(TABLE[[#This Row],[METRC]]="...","",VLOOKUP(TABLE[[#This Row],[METRC]],METRC!A:C,3,FALSE)),"")</f>
        <v>MINIMOM</v>
      </c>
      <c r="I35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57" s="18" t="str">
        <f>_xlfn.IFNA(IF(TABLE[[#This Row],[METRC]]="...","",LEFT(VLOOKUP(TABLE[[#This Row],[METRC]],METRC!A:B,2,FALSE),4)),"")</f>
        <v>BLDS</v>
      </c>
      <c r="K357" s="24" t="str">
        <f>IF(TABLE[[#This Row],[METRC]]="","",IF(TABLE[[#This Row],[METRC]]="...","",IF(TABLE[[#This Row],[bounce strain]]=LEFT(TABLE[[#This Row],[PhenoAbbv]],4),"match","MISMATCH")))</f>
        <v>match</v>
      </c>
      <c r="L357" s="18" t="str">
        <f ca="1">IF(TABLE[[#This Row],[Date]]="","",INDEX(nextcloneround[Clone Round],MATCH(TABLE[[#This Row],[Date]],nextcloneround[today],0)))</f>
        <v>C39</v>
      </c>
      <c r="M357" s="18" t="str">
        <f>_xlfn.IFNA(INDEX([2]!MOM[Generation],MATCH(TABLE[[#This Row],[METRC]],[2]!MOM[METRC 2],0)),"")</f>
        <v>C35</v>
      </c>
    </row>
    <row r="358" spans="1:13" x14ac:dyDescent="0.25">
      <c r="A358" s="47" t="str">
        <f>MID(TABLE[[#This Row],[LOC]],4,3)</f>
        <v>ML3</v>
      </c>
      <c r="B358" t="s">
        <v>8508</v>
      </c>
      <c r="C358" s="18" t="str">
        <f>_xlfn.IFNA(IF(TABLE[[#This Row],[CODE]]="","",IF(TABLE[[#This Row],[CODE]]="...","",_xlfn.CONCAT("1A4070000000065000",RIGHT(TABLE[[#This Row],[CODE]],6)))),"")</f>
        <v>1A4070000000065000090996</v>
      </c>
      <c r="D358" s="18" t="str">
        <f t="array" ref="D358">_xlfn.IFNA(IF(SUM(COUNTIF(TABLE[[#This Row],[CODE]],{"*.*"})),LEFT(TABLE[[#This Row],[CODE]],7),_xlfn.CONCAT(LEFT(TABLE[[#This Row],[CODE]],4),RIGHT(TABLE[[#This Row],[CODE]],3))),"")</f>
        <v>STR8014</v>
      </c>
      <c r="E358" s="18" t="str">
        <f>IF(VLOOKUP(TABLE[[#This Row],[LOC]],ScanWorkbook[[Location]:[Clone Barcode]],2,FALSE)="...","",VLOOKUP(TABLE[[#This Row],[LOC]],ScanWorkbook[[Location]:[Clone Barcode]],2,FALSE))</f>
        <v>STR8014.090996</v>
      </c>
      <c r="F358" s="21">
        <f ca="1">IF(TABLE[[#This Row],[METRC]]="","",TODAY())</f>
        <v>44179</v>
      </c>
      <c r="G358" s="80" t="str">
        <f>_xlfn.IFNA(IF(TABLE[[#This Row],[METRC]]="","",VLOOKUP(TABLE[[#This Row],[LOC]],ScanWorkbook[[Location]:[side]],3,FALSE)),"")</f>
        <v>4. east MINIMOM</v>
      </c>
      <c r="H358" s="18" t="str">
        <f>_xlfn.IFNA(IF(TABLE[[#This Row],[METRC]]="...","",VLOOKUP(TABLE[[#This Row],[METRC]],METRC!A:C,3,FALSE)),"")</f>
        <v>MINIMOM</v>
      </c>
      <c r="I35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58" s="18" t="str">
        <f>_xlfn.IFNA(IF(TABLE[[#This Row],[METRC]]="...","",LEFT(VLOOKUP(TABLE[[#This Row],[METRC]],METRC!A:B,2,FALSE),4)),"")</f>
        <v>STR8</v>
      </c>
      <c r="K358" s="24" t="str">
        <f>IF(TABLE[[#This Row],[METRC]]="","",IF(TABLE[[#This Row],[METRC]]="...","",IF(TABLE[[#This Row],[bounce strain]]=LEFT(TABLE[[#This Row],[PhenoAbbv]],4),"match","MISMATCH")))</f>
        <v>match</v>
      </c>
      <c r="L358" s="18" t="str">
        <f ca="1">IF(TABLE[[#This Row],[Date]]="","",INDEX(nextcloneround[Clone Round],MATCH(TABLE[[#This Row],[Date]],nextcloneround[today],0)))</f>
        <v>C39</v>
      </c>
      <c r="M358" s="18" t="str">
        <f>_xlfn.IFNA(INDEX([2]!MOM[Generation],MATCH(TABLE[[#This Row],[METRC]],[2]!MOM[METRC 2],0)),"")</f>
        <v>C34</v>
      </c>
    </row>
    <row r="359" spans="1:13" x14ac:dyDescent="0.25">
      <c r="A359" s="47" t="str">
        <f>MID(TABLE[[#This Row],[LOC]],4,3)</f>
        <v>ML3</v>
      </c>
      <c r="B359" t="s">
        <v>8509</v>
      </c>
      <c r="C359" s="18" t="str">
        <f>_xlfn.IFNA(IF(TABLE[[#This Row],[CODE]]="","",IF(TABLE[[#This Row],[CODE]]="...","",_xlfn.CONCAT("1A4070000000065000",RIGHT(TABLE[[#This Row],[CODE]],6)))),"")</f>
        <v>1A4070000000065000087213</v>
      </c>
      <c r="D359" s="18" t="str">
        <f t="array" ref="D359">_xlfn.IFNA(IF(SUM(COUNTIF(TABLE[[#This Row],[CODE]],{"*.*"})),LEFT(TABLE[[#This Row],[CODE]],7),_xlfn.CONCAT(LEFT(TABLE[[#This Row],[CODE]],4),RIGHT(TABLE[[#This Row],[CODE]],3))),"")</f>
        <v>DITO009</v>
      </c>
      <c r="E359" s="18" t="str">
        <f>IF(VLOOKUP(TABLE[[#This Row],[LOC]],ScanWorkbook[[Location]:[Clone Barcode]],2,FALSE)="...","",VLOOKUP(TABLE[[#This Row],[LOC]],ScanWorkbook[[Location]:[Clone Barcode]],2,FALSE))</f>
        <v>DITO009.087213</v>
      </c>
      <c r="F359" s="21">
        <f ca="1">IF(TABLE[[#This Row],[METRC]]="","",TODAY())</f>
        <v>44179</v>
      </c>
      <c r="G359" s="80" t="str">
        <f>_xlfn.IFNA(IF(TABLE[[#This Row],[METRC]]="","",VLOOKUP(TABLE[[#This Row],[LOC]],ScanWorkbook[[Location]:[side]],3,FALSE)),"")</f>
        <v>4. east MINIMOM</v>
      </c>
      <c r="H359" s="18" t="str">
        <f>_xlfn.IFNA(IF(TABLE[[#This Row],[METRC]]="...","",VLOOKUP(TABLE[[#This Row],[METRC]],METRC!A:C,3,FALSE)),"")</f>
        <v>MINIMOM</v>
      </c>
      <c r="I35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59" s="18" t="str">
        <f>_xlfn.IFNA(IF(TABLE[[#This Row],[METRC]]="...","",LEFT(VLOOKUP(TABLE[[#This Row],[METRC]],METRC!A:B,2,FALSE),4)),"")</f>
        <v>DITO</v>
      </c>
      <c r="K359" s="24" t="str">
        <f>IF(TABLE[[#This Row],[METRC]]="","",IF(TABLE[[#This Row],[METRC]]="...","",IF(TABLE[[#This Row],[bounce strain]]=LEFT(TABLE[[#This Row],[PhenoAbbv]],4),"match","MISMATCH")))</f>
        <v>match</v>
      </c>
      <c r="L359" s="18" t="str">
        <f ca="1">IF(TABLE[[#This Row],[Date]]="","",INDEX(nextcloneround[Clone Round],MATCH(TABLE[[#This Row],[Date]],nextcloneround[today],0)))</f>
        <v>C39</v>
      </c>
      <c r="M359" s="18" t="str">
        <f>_xlfn.IFNA(INDEX([2]!MOM[Generation],MATCH(TABLE[[#This Row],[METRC]],[2]!MOM[METRC 2],0)),"")</f>
        <v>C32</v>
      </c>
    </row>
    <row r="360" spans="1:13" x14ac:dyDescent="0.25">
      <c r="A360" s="47" t="str">
        <f>MID(TABLE[[#This Row],[LOC]],4,3)</f>
        <v>ML3</v>
      </c>
      <c r="B360" t="s">
        <v>8510</v>
      </c>
      <c r="C360" s="18" t="str">
        <f>_xlfn.IFNA(IF(TABLE[[#This Row],[CODE]]="","",IF(TABLE[[#This Row],[CODE]]="...","",_xlfn.CONCAT("1A4070000000065000",RIGHT(TABLE[[#This Row],[CODE]],6)))),"")</f>
        <v>1A4070000000065000090919</v>
      </c>
      <c r="D360" s="18" t="str">
        <f t="array" ref="D360">_xlfn.IFNA(IF(SUM(COUNTIF(TABLE[[#This Row],[CODE]],{"*.*"})),LEFT(TABLE[[#This Row],[CODE]],7),_xlfn.CONCAT(LEFT(TABLE[[#This Row],[CODE]],4),RIGHT(TABLE[[#This Row],[CODE]],3))),"")</f>
        <v>STR8014</v>
      </c>
      <c r="E360" s="18" t="str">
        <f>IF(VLOOKUP(TABLE[[#This Row],[LOC]],ScanWorkbook[[Location]:[Clone Barcode]],2,FALSE)="...","",VLOOKUP(TABLE[[#This Row],[LOC]],ScanWorkbook[[Location]:[Clone Barcode]],2,FALSE))</f>
        <v>STR8014.090919</v>
      </c>
      <c r="F360" s="21">
        <f ca="1">IF(TABLE[[#This Row],[METRC]]="","",TODAY())</f>
        <v>44179</v>
      </c>
      <c r="G360" s="80" t="str">
        <f>_xlfn.IFNA(IF(TABLE[[#This Row],[METRC]]="","",VLOOKUP(TABLE[[#This Row],[LOC]],ScanWorkbook[[Location]:[side]],3,FALSE)),"")</f>
        <v>4. east MINIMOM</v>
      </c>
      <c r="H360" s="18" t="str">
        <f>_xlfn.IFNA(IF(TABLE[[#This Row],[METRC]]="...","",VLOOKUP(TABLE[[#This Row],[METRC]],METRC!A:C,3,FALSE)),"")</f>
        <v>MINIMOM</v>
      </c>
      <c r="I36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60" s="18" t="str">
        <f>_xlfn.IFNA(IF(TABLE[[#This Row],[METRC]]="...","",LEFT(VLOOKUP(TABLE[[#This Row],[METRC]],METRC!A:B,2,FALSE),4)),"")</f>
        <v>STR8</v>
      </c>
      <c r="K360" s="24" t="str">
        <f>IF(TABLE[[#This Row],[METRC]]="","",IF(TABLE[[#This Row],[METRC]]="...","",IF(TABLE[[#This Row],[bounce strain]]=LEFT(TABLE[[#This Row],[PhenoAbbv]],4),"match","MISMATCH")))</f>
        <v>match</v>
      </c>
      <c r="L360" s="18" t="str">
        <f ca="1">IF(TABLE[[#This Row],[Date]]="","",INDEX(nextcloneround[Clone Round],MATCH(TABLE[[#This Row],[Date]],nextcloneround[today],0)))</f>
        <v>C39</v>
      </c>
      <c r="M360" s="18" t="str">
        <f>_xlfn.IFNA(INDEX([2]!MOM[Generation],MATCH(TABLE[[#This Row],[METRC]],[2]!MOM[METRC 2],0)),"")</f>
        <v>C34</v>
      </c>
    </row>
    <row r="361" spans="1:13" x14ac:dyDescent="0.25">
      <c r="A361" s="47" t="str">
        <f>MID(TABLE[[#This Row],[LOC]],4,3)</f>
        <v>ML3</v>
      </c>
      <c r="B361" t="s">
        <v>8511</v>
      </c>
      <c r="C361" s="18" t="str">
        <f>_xlfn.IFNA(IF(TABLE[[#This Row],[CODE]]="","",IF(TABLE[[#This Row],[CODE]]="...","",_xlfn.CONCAT("1A4070000000065000",RIGHT(TABLE[[#This Row],[CODE]],6)))),"")</f>
        <v>1A4070000000065000089999</v>
      </c>
      <c r="D361" s="18" t="str">
        <f t="array" ref="D361">_xlfn.IFNA(IF(SUM(COUNTIF(TABLE[[#This Row],[CODE]],{"*.*"})),LEFT(TABLE[[#This Row],[CODE]],7),_xlfn.CONCAT(LEFT(TABLE[[#This Row],[CODE]],4),RIGHT(TABLE[[#This Row],[CODE]],3))),"")</f>
        <v>JMAC002</v>
      </c>
      <c r="E361" s="18" t="str">
        <f>IF(VLOOKUP(TABLE[[#This Row],[LOC]],ScanWorkbook[[Location]:[Clone Barcode]],2,FALSE)="...","",VLOOKUP(TABLE[[#This Row],[LOC]],ScanWorkbook[[Location]:[Clone Barcode]],2,FALSE))</f>
        <v>JMAC002.089999</v>
      </c>
      <c r="F361" s="21">
        <f ca="1">IF(TABLE[[#This Row],[METRC]]="","",TODAY())</f>
        <v>44179</v>
      </c>
      <c r="G361" s="80" t="str">
        <f>_xlfn.IFNA(IF(TABLE[[#This Row],[METRC]]="","",VLOOKUP(TABLE[[#This Row],[LOC]],ScanWorkbook[[Location]:[side]],3,FALSE)),"")</f>
        <v>4. east MINIMOM</v>
      </c>
      <c r="H361" s="18" t="str">
        <f>_xlfn.IFNA(IF(TABLE[[#This Row],[METRC]]="...","",VLOOKUP(TABLE[[#This Row],[METRC]],METRC!A:C,3,FALSE)),"")</f>
        <v>MINIMOM</v>
      </c>
      <c r="I36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61" s="18" t="str">
        <f>_xlfn.IFNA(IF(TABLE[[#This Row],[METRC]]="...","",LEFT(VLOOKUP(TABLE[[#This Row],[METRC]],METRC!A:B,2,FALSE),4)),"")</f>
        <v>JMAC</v>
      </c>
      <c r="K361" s="24" t="str">
        <f>IF(TABLE[[#This Row],[METRC]]="","",IF(TABLE[[#This Row],[METRC]]="...","",IF(TABLE[[#This Row],[bounce strain]]=LEFT(TABLE[[#This Row],[PhenoAbbv]],4),"match","MISMATCH")))</f>
        <v>match</v>
      </c>
      <c r="L361" s="18" t="str">
        <f ca="1">IF(TABLE[[#This Row],[Date]]="","",INDEX(nextcloneround[Clone Round],MATCH(TABLE[[#This Row],[Date]],nextcloneround[today],0)))</f>
        <v>C39</v>
      </c>
      <c r="M361" s="18" t="str">
        <f>_xlfn.IFNA(INDEX([2]!MOM[Generation],MATCH(TABLE[[#This Row],[METRC]],[2]!MOM[METRC 2],0)),"")</f>
        <v>C33</v>
      </c>
    </row>
    <row r="362" spans="1:13" x14ac:dyDescent="0.25">
      <c r="A362" s="47" t="str">
        <f>MID(TABLE[[#This Row],[LOC]],4,3)</f>
        <v>ML3</v>
      </c>
      <c r="B362" t="s">
        <v>8512</v>
      </c>
      <c r="C362" s="18" t="str">
        <f>_xlfn.IFNA(IF(TABLE[[#This Row],[CODE]]="","",IF(TABLE[[#This Row],[CODE]]="...","",_xlfn.CONCAT("1A4070000000065000",RIGHT(TABLE[[#This Row],[CODE]],6)))),"")</f>
        <v>1A4070000000065000090082</v>
      </c>
      <c r="D362" s="18" t="str">
        <f t="array" ref="D362">_xlfn.IFNA(IF(SUM(COUNTIF(TABLE[[#This Row],[CODE]],{"*.*"})),LEFT(TABLE[[#This Row],[CODE]],7),_xlfn.CONCAT(LEFT(TABLE[[#This Row],[CODE]],4),RIGHT(TABLE[[#This Row],[CODE]],3))),"")</f>
        <v>DOMO003</v>
      </c>
      <c r="E362" s="18" t="str">
        <f>IF(VLOOKUP(TABLE[[#This Row],[LOC]],ScanWorkbook[[Location]:[Clone Barcode]],2,FALSE)="...","",VLOOKUP(TABLE[[#This Row],[LOC]],ScanWorkbook[[Location]:[Clone Barcode]],2,FALSE))</f>
        <v>DOMO003.090082</v>
      </c>
      <c r="F362" s="21">
        <f ca="1">IF(TABLE[[#This Row],[METRC]]="","",TODAY())</f>
        <v>44179</v>
      </c>
      <c r="G362" s="80" t="str">
        <f>_xlfn.IFNA(IF(TABLE[[#This Row],[METRC]]="","",VLOOKUP(TABLE[[#This Row],[LOC]],ScanWorkbook[[Location]:[side]],3,FALSE)),"")</f>
        <v>4. east MINIMOM</v>
      </c>
      <c r="H362" s="18" t="str">
        <f>_xlfn.IFNA(IF(TABLE[[#This Row],[METRC]]="...","",VLOOKUP(TABLE[[#This Row],[METRC]],METRC!A:C,3,FALSE)),"")</f>
        <v>MINIMOM</v>
      </c>
      <c r="I36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62" s="18" t="str">
        <f>_xlfn.IFNA(IF(TABLE[[#This Row],[METRC]]="...","",LEFT(VLOOKUP(TABLE[[#This Row],[METRC]],METRC!A:B,2,FALSE),4)),"")</f>
        <v>DOMO</v>
      </c>
      <c r="K362" s="24" t="str">
        <f>IF(TABLE[[#This Row],[METRC]]="","",IF(TABLE[[#This Row],[METRC]]="...","",IF(TABLE[[#This Row],[bounce strain]]=LEFT(TABLE[[#This Row],[PhenoAbbv]],4),"match","MISMATCH")))</f>
        <v>match</v>
      </c>
      <c r="L362" s="18" t="str">
        <f ca="1">IF(TABLE[[#This Row],[Date]]="","",INDEX(nextcloneround[Clone Round],MATCH(TABLE[[#This Row],[Date]],nextcloneround[today],0)))</f>
        <v>C39</v>
      </c>
      <c r="M362" s="18" t="str">
        <f>_xlfn.IFNA(INDEX([2]!MOM[Generation],MATCH(TABLE[[#This Row],[METRC]],[2]!MOM[METRC 2],0)),"")</f>
        <v>S09</v>
      </c>
    </row>
    <row r="363" spans="1:13" x14ac:dyDescent="0.25">
      <c r="A363" s="47" t="str">
        <f>MID(TABLE[[#This Row],[LOC]],4,3)</f>
        <v>ML3</v>
      </c>
      <c r="B363" t="s">
        <v>8513</v>
      </c>
      <c r="C363" s="18" t="str">
        <f>_xlfn.IFNA(IF(TABLE[[#This Row],[CODE]]="","",IF(TABLE[[#This Row],[CODE]]="...","",_xlfn.CONCAT("1A4070000000065000",RIGHT(TABLE[[#This Row],[CODE]],6)))),"")</f>
        <v>1A4070000000065000090583</v>
      </c>
      <c r="D363" s="18" t="str">
        <f t="array" ref="D363">_xlfn.IFNA(IF(SUM(COUNTIF(TABLE[[#This Row],[CODE]],{"*.*"})),LEFT(TABLE[[#This Row],[CODE]],7),_xlfn.CONCAT(LEFT(TABLE[[#This Row],[CODE]],4),RIGHT(TABLE[[#This Row],[CODE]],3))),"")</f>
        <v>GFSD207</v>
      </c>
      <c r="E363" s="18" t="str">
        <f>IF(VLOOKUP(TABLE[[#This Row],[LOC]],ScanWorkbook[[Location]:[Clone Barcode]],2,FALSE)="...","",VLOOKUP(TABLE[[#This Row],[LOC]],ScanWorkbook[[Location]:[Clone Barcode]],2,FALSE))</f>
        <v>GFSD207.090583</v>
      </c>
      <c r="F363" s="21">
        <f ca="1">IF(TABLE[[#This Row],[METRC]]="","",TODAY())</f>
        <v>44179</v>
      </c>
      <c r="G363" s="80" t="str">
        <f>_xlfn.IFNA(IF(TABLE[[#This Row],[METRC]]="","",VLOOKUP(TABLE[[#This Row],[LOC]],ScanWorkbook[[Location]:[side]],3,FALSE)),"")</f>
        <v>4. east MINIMOM</v>
      </c>
      <c r="H363" s="18" t="str">
        <f>_xlfn.IFNA(IF(TABLE[[#This Row],[METRC]]="...","",VLOOKUP(TABLE[[#This Row],[METRC]],METRC!A:C,3,FALSE)),"")</f>
        <v>MINIMOM</v>
      </c>
      <c r="I36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63" s="18" t="str">
        <f>_xlfn.IFNA(IF(TABLE[[#This Row],[METRC]]="...","",LEFT(VLOOKUP(TABLE[[#This Row],[METRC]],METRC!A:B,2,FALSE),4)),"")</f>
        <v>GFSD</v>
      </c>
      <c r="K363" s="24" t="str">
        <f>IF(TABLE[[#This Row],[METRC]]="","",IF(TABLE[[#This Row],[METRC]]="...","",IF(TABLE[[#This Row],[bounce strain]]=LEFT(TABLE[[#This Row],[PhenoAbbv]],4),"match","MISMATCH")))</f>
        <v>match</v>
      </c>
      <c r="L363" s="18" t="str">
        <f ca="1">IF(TABLE[[#This Row],[Date]]="","",INDEX(nextcloneround[Clone Round],MATCH(TABLE[[#This Row],[Date]],nextcloneround[today],0)))</f>
        <v>C39</v>
      </c>
      <c r="M363" s="18" t="str">
        <f>_xlfn.IFNA(INDEX([2]!MOM[Generation],MATCH(TABLE[[#This Row],[METRC]],[2]!MOM[METRC 2],0)),"")</f>
        <v>C34</v>
      </c>
    </row>
    <row r="364" spans="1:13" x14ac:dyDescent="0.25">
      <c r="A364" s="47" t="str">
        <f>MID(TABLE[[#This Row],[LOC]],4,3)</f>
        <v>ML3</v>
      </c>
      <c r="B364" t="s">
        <v>8588</v>
      </c>
      <c r="C364" s="18" t="str">
        <f>_xlfn.IFNA(IF(TABLE[[#This Row],[CODE]]="","",IF(TABLE[[#This Row],[CODE]]="...","",_xlfn.CONCAT("1A4070000000065000",RIGHT(TABLE[[#This Row],[CODE]],6)))),"")</f>
        <v/>
      </c>
      <c r="D364" s="18" t="str">
        <f t="array" ref="D364">_xlfn.IFNA(IF(SUM(COUNTIF(TABLE[[#This Row],[CODE]],{"*.*"})),LEFT(TABLE[[#This Row],[CODE]],7),_xlfn.CONCAT(LEFT(TABLE[[#This Row],[CODE]],4),RIGHT(TABLE[[#This Row],[CODE]],3))),"")</f>
        <v/>
      </c>
      <c r="E364" s="18" t="str">
        <f>IF(VLOOKUP(TABLE[[#This Row],[LOC]],ScanWorkbook[[Location]:[Clone Barcode]],2,FALSE)="...","",VLOOKUP(TABLE[[#This Row],[LOC]],ScanWorkbook[[Location]:[Clone Barcode]],2,FALSE))</f>
        <v/>
      </c>
      <c r="F364" s="21" t="str">
        <f ca="1">IF(TABLE[[#This Row],[METRC]]="","",TODAY())</f>
        <v/>
      </c>
      <c r="G364" s="80" t="str">
        <f>_xlfn.IFNA(IF(TABLE[[#This Row],[METRC]]="","",VLOOKUP(TABLE[[#This Row],[LOC]],ScanWorkbook[[Location]:[side]],3,FALSE)),"")</f>
        <v/>
      </c>
      <c r="H364" s="18" t="str">
        <f>_xlfn.IFNA(IF(TABLE[[#This Row],[METRC]]="...","",VLOOKUP(TABLE[[#This Row],[METRC]],METRC!A:C,3,FALSE)),"")</f>
        <v/>
      </c>
      <c r="I36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64" s="18" t="str">
        <f>_xlfn.IFNA(IF(TABLE[[#This Row],[METRC]]="...","",LEFT(VLOOKUP(TABLE[[#This Row],[METRC]],METRC!A:B,2,FALSE),4)),"")</f>
        <v/>
      </c>
      <c r="K364" s="18" t="str">
        <f>IF(TABLE[[#This Row],[METRC]]="","",IF(TABLE[[#This Row],[METRC]]="...","",IF(TABLE[[#This Row],[bounce strain]]=LEFT(TABLE[[#This Row],[PhenoAbbv]],4),"match","MISMATCH")))</f>
        <v/>
      </c>
      <c r="L364" s="18" t="str">
        <f ca="1">IF(TABLE[[#This Row],[Date]]="","",INDEX(nextcloneround[Clone Round],MATCH(TABLE[[#This Row],[Date]],nextcloneround[today],0)))</f>
        <v/>
      </c>
      <c r="M364" s="18" t="str">
        <f>_xlfn.IFNA(INDEX([2]!MOM[Generation],MATCH(TABLE[[#This Row],[METRC]],[2]!MOM[METRC 2],0)),"")</f>
        <v/>
      </c>
    </row>
    <row r="365" spans="1:13" x14ac:dyDescent="0.25">
      <c r="A365" s="47" t="str">
        <f>MID(TABLE[[#This Row],[LOC]],4,3)</f>
        <v>ML3</v>
      </c>
      <c r="B365" t="s">
        <v>8598</v>
      </c>
      <c r="C365" s="18" t="str">
        <f>_xlfn.IFNA(IF(TABLE[[#This Row],[CODE]]="","",IF(TABLE[[#This Row],[CODE]]="...","",_xlfn.CONCAT("1A4070000000065000",RIGHT(TABLE[[#This Row],[CODE]],6)))),"")</f>
        <v/>
      </c>
      <c r="D365" s="18" t="str">
        <f t="array" ref="D365">_xlfn.IFNA(IF(SUM(COUNTIF(TABLE[[#This Row],[CODE]],{"*.*"})),LEFT(TABLE[[#This Row],[CODE]],7),_xlfn.CONCAT(LEFT(TABLE[[#This Row],[CODE]],4),RIGHT(TABLE[[#This Row],[CODE]],3))),"")</f>
        <v/>
      </c>
      <c r="E365" s="18" t="str">
        <f>IF(VLOOKUP(TABLE[[#This Row],[LOC]],ScanWorkbook[[Location]:[Clone Barcode]],2,FALSE)="...","",VLOOKUP(TABLE[[#This Row],[LOC]],ScanWorkbook[[Location]:[Clone Barcode]],2,FALSE))</f>
        <v/>
      </c>
      <c r="F365" s="21" t="str">
        <f ca="1">IF(TABLE[[#This Row],[METRC]]="","",TODAY())</f>
        <v/>
      </c>
      <c r="G365" s="80" t="str">
        <f>_xlfn.IFNA(IF(TABLE[[#This Row],[METRC]]="","",VLOOKUP(TABLE[[#This Row],[LOC]],ScanWorkbook[[Location]:[side]],3,FALSE)),"")</f>
        <v/>
      </c>
      <c r="H365" s="18" t="str">
        <f>_xlfn.IFNA(IF(TABLE[[#This Row],[METRC]]="...","",VLOOKUP(TABLE[[#This Row],[METRC]],METRC!A:C,3,FALSE)),"")</f>
        <v/>
      </c>
      <c r="I36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65" s="18" t="str">
        <f>_xlfn.IFNA(IF(TABLE[[#This Row],[METRC]]="...","",LEFT(VLOOKUP(TABLE[[#This Row],[METRC]],METRC!A:B,2,FALSE),4)),"")</f>
        <v/>
      </c>
      <c r="K365" s="18" t="str">
        <f>IF(TABLE[[#This Row],[METRC]]="","",IF(TABLE[[#This Row],[METRC]]="...","",IF(TABLE[[#This Row],[bounce strain]]=LEFT(TABLE[[#This Row],[PhenoAbbv]],4),"match","MISMATCH")))</f>
        <v/>
      </c>
      <c r="L365" s="18" t="str">
        <f ca="1">IF(TABLE[[#This Row],[Date]]="","",INDEX(nextcloneround[Clone Round],MATCH(TABLE[[#This Row],[Date]],nextcloneround[today],0)))</f>
        <v/>
      </c>
      <c r="M365" s="18" t="str">
        <f>_xlfn.IFNA(INDEX([2]!MOM[Generation],MATCH(TABLE[[#This Row],[METRC]],[2]!MOM[METRC 2],0)),"")</f>
        <v/>
      </c>
    </row>
    <row r="366" spans="1:13" x14ac:dyDescent="0.25">
      <c r="A366" s="47" t="str">
        <f>MID(TABLE[[#This Row],[LOC]],4,3)</f>
        <v>ML3</v>
      </c>
      <c r="B366" t="s">
        <v>8742</v>
      </c>
      <c r="C366" s="18" t="str">
        <f>_xlfn.IFNA(IF(TABLE[[#This Row],[CODE]]="","",IF(TABLE[[#This Row],[CODE]]="...","",_xlfn.CONCAT("1A4070000000065000",RIGHT(TABLE[[#This Row],[CODE]],6)))),"")</f>
        <v/>
      </c>
      <c r="D366" s="18" t="str">
        <f t="array" ref="D366">_xlfn.IFNA(IF(SUM(COUNTIF(TABLE[[#This Row],[CODE]],{"*.*"})),LEFT(TABLE[[#This Row],[CODE]],7),_xlfn.CONCAT(LEFT(TABLE[[#This Row],[CODE]],4),RIGHT(TABLE[[#This Row],[CODE]],3))),"")</f>
        <v/>
      </c>
      <c r="E366" s="18" t="str">
        <f>IF(VLOOKUP(TABLE[[#This Row],[LOC]],ScanWorkbook[[Location]:[Clone Barcode]],2,FALSE)="...","",VLOOKUP(TABLE[[#This Row],[LOC]],ScanWorkbook[[Location]:[Clone Barcode]],2,FALSE))</f>
        <v/>
      </c>
      <c r="F366" s="21" t="str">
        <f ca="1">IF(TABLE[[#This Row],[METRC]]="","",TODAY())</f>
        <v/>
      </c>
      <c r="G366" s="80" t="str">
        <f>_xlfn.IFNA(IF(TABLE[[#This Row],[METRC]]="","",VLOOKUP(TABLE[[#This Row],[LOC]],ScanWorkbook[[Location]:[side]],3,FALSE)),"")</f>
        <v/>
      </c>
      <c r="H366" s="18" t="str">
        <f>_xlfn.IFNA(IF(TABLE[[#This Row],[METRC]]="...","",VLOOKUP(TABLE[[#This Row],[METRC]],METRC!A:C,3,FALSE)),"")</f>
        <v/>
      </c>
      <c r="I36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66" s="18" t="str">
        <f>_xlfn.IFNA(IF(TABLE[[#This Row],[METRC]]="...","",LEFT(VLOOKUP(TABLE[[#This Row],[METRC]],METRC!A:B,2,FALSE),4)),"")</f>
        <v/>
      </c>
      <c r="K366" s="18" t="str">
        <f>IF(TABLE[[#This Row],[METRC]]="","",IF(TABLE[[#This Row],[METRC]]="...","",IF(TABLE[[#This Row],[bounce strain]]=LEFT(TABLE[[#This Row],[PhenoAbbv]],4),"match","MISMATCH")))</f>
        <v/>
      </c>
      <c r="L366" s="18" t="str">
        <f ca="1">IF(TABLE[[#This Row],[Date]]="","",INDEX(nextcloneround[Clone Round],MATCH(TABLE[[#This Row],[Date]],nextcloneround[today],0)))</f>
        <v/>
      </c>
      <c r="M366" s="18" t="str">
        <f>_xlfn.IFNA(INDEX([2]!MOM[Generation],MATCH(TABLE[[#This Row],[METRC]],[2]!MOM[METRC 2],0)),"")</f>
        <v/>
      </c>
    </row>
    <row r="367" spans="1:13" x14ac:dyDescent="0.25">
      <c r="A367" s="47" t="str">
        <f>MID(TABLE[[#This Row],[LOC]],4,3)</f>
        <v>ML3</v>
      </c>
      <c r="B367" t="s">
        <v>8743</v>
      </c>
      <c r="C367" s="18" t="str">
        <f>_xlfn.IFNA(IF(TABLE[[#This Row],[CODE]]="","",IF(TABLE[[#This Row],[CODE]]="...","",_xlfn.CONCAT("1A4070000000065000",RIGHT(TABLE[[#This Row],[CODE]],6)))),"")</f>
        <v/>
      </c>
      <c r="D367" s="18" t="str">
        <f t="array" ref="D367">_xlfn.IFNA(IF(SUM(COUNTIF(TABLE[[#This Row],[CODE]],{"*.*"})),LEFT(TABLE[[#This Row],[CODE]],7),_xlfn.CONCAT(LEFT(TABLE[[#This Row],[CODE]],4),RIGHT(TABLE[[#This Row],[CODE]],3))),"")</f>
        <v/>
      </c>
      <c r="E367" s="18" t="str">
        <f>IF(VLOOKUP(TABLE[[#This Row],[LOC]],ScanWorkbook[[Location]:[Clone Barcode]],2,FALSE)="...","",VLOOKUP(TABLE[[#This Row],[LOC]],ScanWorkbook[[Location]:[Clone Barcode]],2,FALSE))</f>
        <v/>
      </c>
      <c r="F367" s="21" t="str">
        <f ca="1">IF(TABLE[[#This Row],[METRC]]="","",TODAY())</f>
        <v/>
      </c>
      <c r="G367" s="80" t="str">
        <f>_xlfn.IFNA(IF(TABLE[[#This Row],[METRC]]="","",VLOOKUP(TABLE[[#This Row],[LOC]],ScanWorkbook[[Location]:[side]],3,FALSE)),"")</f>
        <v/>
      </c>
      <c r="H367" s="18" t="str">
        <f>_xlfn.IFNA(IF(TABLE[[#This Row],[METRC]]="...","",VLOOKUP(TABLE[[#This Row],[METRC]],METRC!A:C,3,FALSE)),"")</f>
        <v/>
      </c>
      <c r="I36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67" s="18" t="str">
        <f>_xlfn.IFNA(IF(TABLE[[#This Row],[METRC]]="...","",LEFT(VLOOKUP(TABLE[[#This Row],[METRC]],METRC!A:B,2,FALSE),4)),"")</f>
        <v/>
      </c>
      <c r="K367" s="18" t="str">
        <f>IF(TABLE[[#This Row],[METRC]]="","",IF(TABLE[[#This Row],[METRC]]="...","",IF(TABLE[[#This Row],[bounce strain]]=LEFT(TABLE[[#This Row],[PhenoAbbv]],4),"match","MISMATCH")))</f>
        <v/>
      </c>
      <c r="L367" s="18" t="str">
        <f ca="1">IF(TABLE[[#This Row],[Date]]="","",INDEX(nextcloneround[Clone Round],MATCH(TABLE[[#This Row],[Date]],nextcloneround[today],0)))</f>
        <v/>
      </c>
      <c r="M367" s="18" t="str">
        <f>_xlfn.IFNA(INDEX([2]!MOM[Generation],MATCH(TABLE[[#This Row],[METRC]],[2]!MOM[METRC 2],0)),"")</f>
        <v/>
      </c>
    </row>
    <row r="368" spans="1:13" x14ac:dyDescent="0.25">
      <c r="A368" s="47" t="str">
        <f>MID(TABLE[[#This Row],[LOC]],4,3)</f>
        <v>ML3</v>
      </c>
      <c r="B368" t="s">
        <v>8744</v>
      </c>
      <c r="C368" s="18" t="str">
        <f>_xlfn.IFNA(IF(TABLE[[#This Row],[CODE]]="","",IF(TABLE[[#This Row],[CODE]]="...","",_xlfn.CONCAT("1A4070000000065000",RIGHT(TABLE[[#This Row],[CODE]],6)))),"")</f>
        <v/>
      </c>
      <c r="D368" s="18" t="str">
        <f t="array" ref="D368">_xlfn.IFNA(IF(SUM(COUNTIF(TABLE[[#This Row],[CODE]],{"*.*"})),LEFT(TABLE[[#This Row],[CODE]],7),_xlfn.CONCAT(LEFT(TABLE[[#This Row],[CODE]],4),RIGHT(TABLE[[#This Row],[CODE]],3))),"")</f>
        <v/>
      </c>
      <c r="E368" s="18" t="str">
        <f>IF(VLOOKUP(TABLE[[#This Row],[LOC]],ScanWorkbook[[Location]:[Clone Barcode]],2,FALSE)="...","",VLOOKUP(TABLE[[#This Row],[LOC]],ScanWorkbook[[Location]:[Clone Barcode]],2,FALSE))</f>
        <v/>
      </c>
      <c r="F368" s="21" t="str">
        <f ca="1">IF(TABLE[[#This Row],[METRC]]="","",TODAY())</f>
        <v/>
      </c>
      <c r="G368" s="80" t="str">
        <f>_xlfn.IFNA(IF(TABLE[[#This Row],[METRC]]="","",VLOOKUP(TABLE[[#This Row],[LOC]],ScanWorkbook[[Location]:[side]],3,FALSE)),"")</f>
        <v/>
      </c>
      <c r="H368" s="18" t="str">
        <f>_xlfn.IFNA(IF(TABLE[[#This Row],[METRC]]="...","",VLOOKUP(TABLE[[#This Row],[METRC]],METRC!A:C,3,FALSE)),"")</f>
        <v/>
      </c>
      <c r="I36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68" s="18" t="str">
        <f>_xlfn.IFNA(IF(TABLE[[#This Row],[METRC]]="...","",LEFT(VLOOKUP(TABLE[[#This Row],[METRC]],METRC!A:B,2,FALSE),4)),"")</f>
        <v/>
      </c>
      <c r="K368" s="18" t="str">
        <f>IF(TABLE[[#This Row],[METRC]]="","",IF(TABLE[[#This Row],[METRC]]="...","",IF(TABLE[[#This Row],[bounce strain]]=LEFT(TABLE[[#This Row],[PhenoAbbv]],4),"match","MISMATCH")))</f>
        <v/>
      </c>
      <c r="L368" s="18" t="str">
        <f ca="1">IF(TABLE[[#This Row],[Date]]="","",INDEX(nextcloneround[Clone Round],MATCH(TABLE[[#This Row],[Date]],nextcloneround[today],0)))</f>
        <v/>
      </c>
      <c r="M368" s="18" t="str">
        <f>_xlfn.IFNA(INDEX([2]!MOM[Generation],MATCH(TABLE[[#This Row],[METRC]],[2]!MOM[METRC 2],0)),"")</f>
        <v/>
      </c>
    </row>
    <row r="369" spans="1:13" x14ac:dyDescent="0.25">
      <c r="A369" s="47" t="str">
        <f>MID(TABLE[[#This Row],[LOC]],4,3)</f>
        <v>ML3</v>
      </c>
      <c r="B369" t="s">
        <v>8745</v>
      </c>
      <c r="C369" s="18" t="str">
        <f>_xlfn.IFNA(IF(TABLE[[#This Row],[CODE]]="","",IF(TABLE[[#This Row],[CODE]]="...","",_xlfn.CONCAT("1A4070000000065000",RIGHT(TABLE[[#This Row],[CODE]],6)))),"")</f>
        <v/>
      </c>
      <c r="D369" s="18" t="str">
        <f t="array" ref="D369">_xlfn.IFNA(IF(SUM(COUNTIF(TABLE[[#This Row],[CODE]],{"*.*"})),LEFT(TABLE[[#This Row],[CODE]],7),_xlfn.CONCAT(LEFT(TABLE[[#This Row],[CODE]],4),RIGHT(TABLE[[#This Row],[CODE]],3))),"")</f>
        <v/>
      </c>
      <c r="E369" s="18" t="str">
        <f>IF(VLOOKUP(TABLE[[#This Row],[LOC]],ScanWorkbook[[Location]:[Clone Barcode]],2,FALSE)="...","",VLOOKUP(TABLE[[#This Row],[LOC]],ScanWorkbook[[Location]:[Clone Barcode]],2,FALSE))</f>
        <v/>
      </c>
      <c r="F369" s="21" t="str">
        <f ca="1">IF(TABLE[[#This Row],[METRC]]="","",TODAY())</f>
        <v/>
      </c>
      <c r="G369" s="80" t="str">
        <f>_xlfn.IFNA(IF(TABLE[[#This Row],[METRC]]="","",VLOOKUP(TABLE[[#This Row],[LOC]],ScanWorkbook[[Location]:[side]],3,FALSE)),"")</f>
        <v/>
      </c>
      <c r="H369" s="18" t="str">
        <f>_xlfn.IFNA(IF(TABLE[[#This Row],[METRC]]="...","",VLOOKUP(TABLE[[#This Row],[METRC]],METRC!A:C,3,FALSE)),"")</f>
        <v/>
      </c>
      <c r="I36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69" s="18" t="str">
        <f>_xlfn.IFNA(IF(TABLE[[#This Row],[METRC]]="...","",LEFT(VLOOKUP(TABLE[[#This Row],[METRC]],METRC!A:B,2,FALSE),4)),"")</f>
        <v/>
      </c>
      <c r="K369" s="18" t="str">
        <f>IF(TABLE[[#This Row],[METRC]]="","",IF(TABLE[[#This Row],[METRC]]="...","",IF(TABLE[[#This Row],[bounce strain]]=LEFT(TABLE[[#This Row],[PhenoAbbv]],4),"match","MISMATCH")))</f>
        <v/>
      </c>
      <c r="L369" s="18" t="str">
        <f ca="1">IF(TABLE[[#This Row],[Date]]="","",INDEX(nextcloneround[Clone Round],MATCH(TABLE[[#This Row],[Date]],nextcloneround[today],0)))</f>
        <v/>
      </c>
      <c r="M369" s="18" t="str">
        <f>_xlfn.IFNA(INDEX([2]!MOM[Generation],MATCH(TABLE[[#This Row],[METRC]],[2]!MOM[METRC 2],0)),"")</f>
        <v/>
      </c>
    </row>
    <row r="370" spans="1:13" x14ac:dyDescent="0.25">
      <c r="A370" s="47" t="str">
        <f>MID(TABLE[[#This Row],[LOC]],4,3)</f>
        <v>ML3</v>
      </c>
      <c r="B370" t="s">
        <v>8746</v>
      </c>
      <c r="C370" s="18" t="str">
        <f>_xlfn.IFNA(IF(TABLE[[#This Row],[CODE]]="","",IF(TABLE[[#This Row],[CODE]]="...","",_xlfn.CONCAT("1A4070000000065000",RIGHT(TABLE[[#This Row],[CODE]],6)))),"")</f>
        <v/>
      </c>
      <c r="D370" s="18" t="str">
        <f t="array" ref="D370">_xlfn.IFNA(IF(SUM(COUNTIF(TABLE[[#This Row],[CODE]],{"*.*"})),LEFT(TABLE[[#This Row],[CODE]],7),_xlfn.CONCAT(LEFT(TABLE[[#This Row],[CODE]],4),RIGHT(TABLE[[#This Row],[CODE]],3))),"")</f>
        <v/>
      </c>
      <c r="E370" s="18" t="str">
        <f>IF(VLOOKUP(TABLE[[#This Row],[LOC]],ScanWorkbook[[Location]:[Clone Barcode]],2,FALSE)="...","",VLOOKUP(TABLE[[#This Row],[LOC]],ScanWorkbook[[Location]:[Clone Barcode]],2,FALSE))</f>
        <v/>
      </c>
      <c r="F370" s="21" t="str">
        <f ca="1">IF(TABLE[[#This Row],[METRC]]="","",TODAY())</f>
        <v/>
      </c>
      <c r="G370" s="80" t="str">
        <f>_xlfn.IFNA(IF(TABLE[[#This Row],[METRC]]="","",VLOOKUP(TABLE[[#This Row],[LOC]],ScanWorkbook[[Location]:[side]],3,FALSE)),"")</f>
        <v/>
      </c>
      <c r="H370" s="18" t="str">
        <f>_xlfn.IFNA(IF(TABLE[[#This Row],[METRC]]="...","",VLOOKUP(TABLE[[#This Row],[METRC]],METRC!A:C,3,FALSE)),"")</f>
        <v/>
      </c>
      <c r="I37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70" s="18" t="str">
        <f>_xlfn.IFNA(IF(TABLE[[#This Row],[METRC]]="...","",LEFT(VLOOKUP(TABLE[[#This Row],[METRC]],METRC!A:B,2,FALSE),4)),"")</f>
        <v/>
      </c>
      <c r="K370" s="18" t="str">
        <f>IF(TABLE[[#This Row],[METRC]]="","",IF(TABLE[[#This Row],[METRC]]="...","",IF(TABLE[[#This Row],[bounce strain]]=LEFT(TABLE[[#This Row],[PhenoAbbv]],4),"match","MISMATCH")))</f>
        <v/>
      </c>
      <c r="L370" s="18" t="str">
        <f ca="1">IF(TABLE[[#This Row],[Date]]="","",INDEX(nextcloneround[Clone Round],MATCH(TABLE[[#This Row],[Date]],nextcloneround[today],0)))</f>
        <v/>
      </c>
      <c r="M370" s="18" t="str">
        <f>_xlfn.IFNA(INDEX([2]!MOM[Generation],MATCH(TABLE[[#This Row],[METRC]],[2]!MOM[METRC 2],0)),"")</f>
        <v/>
      </c>
    </row>
    <row r="371" spans="1:13" x14ac:dyDescent="0.25">
      <c r="A371" s="47" t="str">
        <f>MID(TABLE[[#This Row],[LOC]],4,3)</f>
        <v>ML3</v>
      </c>
      <c r="B371" t="s">
        <v>8747</v>
      </c>
      <c r="C371" s="18" t="str">
        <f>_xlfn.IFNA(IF(TABLE[[#This Row],[CODE]]="","",IF(TABLE[[#This Row],[CODE]]="...","",_xlfn.CONCAT("1A4070000000065000",RIGHT(TABLE[[#This Row],[CODE]],6)))),"")</f>
        <v/>
      </c>
      <c r="D371" s="18" t="str">
        <f t="array" ref="D371">_xlfn.IFNA(IF(SUM(COUNTIF(TABLE[[#This Row],[CODE]],{"*.*"})),LEFT(TABLE[[#This Row],[CODE]],7),_xlfn.CONCAT(LEFT(TABLE[[#This Row],[CODE]],4),RIGHT(TABLE[[#This Row],[CODE]],3))),"")</f>
        <v/>
      </c>
      <c r="E371" s="18" t="str">
        <f>IF(VLOOKUP(TABLE[[#This Row],[LOC]],ScanWorkbook[[Location]:[Clone Barcode]],2,FALSE)="...","",VLOOKUP(TABLE[[#This Row],[LOC]],ScanWorkbook[[Location]:[Clone Barcode]],2,FALSE))</f>
        <v/>
      </c>
      <c r="F371" s="21" t="str">
        <f ca="1">IF(TABLE[[#This Row],[METRC]]="","",TODAY())</f>
        <v/>
      </c>
      <c r="G371" s="80" t="str">
        <f>_xlfn.IFNA(IF(TABLE[[#This Row],[METRC]]="","",VLOOKUP(TABLE[[#This Row],[LOC]],ScanWorkbook[[Location]:[side]],3,FALSE)),"")</f>
        <v/>
      </c>
      <c r="H371" s="18" t="str">
        <f>_xlfn.IFNA(IF(TABLE[[#This Row],[METRC]]="...","",VLOOKUP(TABLE[[#This Row],[METRC]],METRC!A:C,3,FALSE)),"")</f>
        <v/>
      </c>
      <c r="I37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71" s="18" t="str">
        <f>_xlfn.IFNA(IF(TABLE[[#This Row],[METRC]]="...","",LEFT(VLOOKUP(TABLE[[#This Row],[METRC]],METRC!A:B,2,FALSE),4)),"")</f>
        <v/>
      </c>
      <c r="K371" s="18" t="str">
        <f>IF(TABLE[[#This Row],[METRC]]="","",IF(TABLE[[#This Row],[METRC]]="...","",IF(TABLE[[#This Row],[bounce strain]]=LEFT(TABLE[[#This Row],[PhenoAbbv]],4),"match","MISMATCH")))</f>
        <v/>
      </c>
      <c r="L371" s="18" t="str">
        <f ca="1">IF(TABLE[[#This Row],[Date]]="","",INDEX(nextcloneround[Clone Round],MATCH(TABLE[[#This Row],[Date]],nextcloneround[today],0)))</f>
        <v/>
      </c>
      <c r="M371" s="18" t="str">
        <f>_xlfn.IFNA(INDEX([2]!MOM[Generation],MATCH(TABLE[[#This Row],[METRC]],[2]!MOM[METRC 2],0)),"")</f>
        <v/>
      </c>
    </row>
    <row r="372" spans="1:13" x14ac:dyDescent="0.25">
      <c r="A372" s="47" t="str">
        <f>MID(TABLE[[#This Row],[LOC]],4,3)</f>
        <v>ML3</v>
      </c>
      <c r="B372" t="s">
        <v>8748</v>
      </c>
      <c r="C372" s="18" t="str">
        <f>_xlfn.IFNA(IF(TABLE[[#This Row],[CODE]]="","",IF(TABLE[[#This Row],[CODE]]="...","",_xlfn.CONCAT("1A4070000000065000",RIGHT(TABLE[[#This Row],[CODE]],6)))),"")</f>
        <v/>
      </c>
      <c r="D372" s="18" t="str">
        <f t="array" ref="D372">_xlfn.IFNA(IF(SUM(COUNTIF(TABLE[[#This Row],[CODE]],{"*.*"})),LEFT(TABLE[[#This Row],[CODE]],7),_xlfn.CONCAT(LEFT(TABLE[[#This Row],[CODE]],4),RIGHT(TABLE[[#This Row],[CODE]],3))),"")</f>
        <v/>
      </c>
      <c r="E372" s="18" t="str">
        <f>IF(VLOOKUP(TABLE[[#This Row],[LOC]],ScanWorkbook[[Location]:[Clone Barcode]],2,FALSE)="...","",VLOOKUP(TABLE[[#This Row],[LOC]],ScanWorkbook[[Location]:[Clone Barcode]],2,FALSE))</f>
        <v/>
      </c>
      <c r="F372" s="21" t="str">
        <f ca="1">IF(TABLE[[#This Row],[METRC]]="","",TODAY())</f>
        <v/>
      </c>
      <c r="G372" s="80" t="str">
        <f>_xlfn.IFNA(IF(TABLE[[#This Row],[METRC]]="","",VLOOKUP(TABLE[[#This Row],[LOC]],ScanWorkbook[[Location]:[side]],3,FALSE)),"")</f>
        <v/>
      </c>
      <c r="H372" s="18" t="str">
        <f>_xlfn.IFNA(IF(TABLE[[#This Row],[METRC]]="...","",VLOOKUP(TABLE[[#This Row],[METRC]],METRC!A:C,3,FALSE)),"")</f>
        <v/>
      </c>
      <c r="I37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72" s="18" t="str">
        <f>_xlfn.IFNA(IF(TABLE[[#This Row],[METRC]]="...","",LEFT(VLOOKUP(TABLE[[#This Row],[METRC]],METRC!A:B,2,FALSE),4)),"")</f>
        <v/>
      </c>
      <c r="K372" s="18" t="str">
        <f>IF(TABLE[[#This Row],[METRC]]="","",IF(TABLE[[#This Row],[METRC]]="...","",IF(TABLE[[#This Row],[bounce strain]]=LEFT(TABLE[[#This Row],[PhenoAbbv]],4),"match","MISMATCH")))</f>
        <v/>
      </c>
      <c r="L372" s="18" t="str">
        <f ca="1">IF(TABLE[[#This Row],[Date]]="","",INDEX(nextcloneround[Clone Round],MATCH(TABLE[[#This Row],[Date]],nextcloneround[today],0)))</f>
        <v/>
      </c>
      <c r="M372" s="18" t="str">
        <f>_xlfn.IFNA(INDEX([2]!MOM[Generation],MATCH(TABLE[[#This Row],[METRC]],[2]!MOM[METRC 2],0)),"")</f>
        <v/>
      </c>
    </row>
    <row r="373" spans="1:13" x14ac:dyDescent="0.25">
      <c r="A373" s="47" t="str">
        <f>MID(TABLE[[#This Row],[LOC]],4,3)</f>
        <v>ML3</v>
      </c>
      <c r="B373" t="s">
        <v>8749</v>
      </c>
      <c r="C373" s="18" t="str">
        <f>_xlfn.IFNA(IF(TABLE[[#This Row],[CODE]]="","",IF(TABLE[[#This Row],[CODE]]="...","",_xlfn.CONCAT("1A4070000000065000",RIGHT(TABLE[[#This Row],[CODE]],6)))),"")</f>
        <v/>
      </c>
      <c r="D373" s="18" t="str">
        <f t="array" ref="D373">_xlfn.IFNA(IF(SUM(COUNTIF(TABLE[[#This Row],[CODE]],{"*.*"})),LEFT(TABLE[[#This Row],[CODE]],7),_xlfn.CONCAT(LEFT(TABLE[[#This Row],[CODE]],4),RIGHT(TABLE[[#This Row],[CODE]],3))),"")</f>
        <v/>
      </c>
      <c r="E373" s="18" t="str">
        <f>IF(VLOOKUP(TABLE[[#This Row],[LOC]],ScanWorkbook[[Location]:[Clone Barcode]],2,FALSE)="...","",VLOOKUP(TABLE[[#This Row],[LOC]],ScanWorkbook[[Location]:[Clone Barcode]],2,FALSE))</f>
        <v/>
      </c>
      <c r="F373" s="21" t="str">
        <f ca="1">IF(TABLE[[#This Row],[METRC]]="","",TODAY())</f>
        <v/>
      </c>
      <c r="G373" s="80" t="str">
        <f>_xlfn.IFNA(IF(TABLE[[#This Row],[METRC]]="","",VLOOKUP(TABLE[[#This Row],[LOC]],ScanWorkbook[[Location]:[side]],3,FALSE)),"")</f>
        <v/>
      </c>
      <c r="H373" s="18" t="str">
        <f>_xlfn.IFNA(IF(TABLE[[#This Row],[METRC]]="...","",VLOOKUP(TABLE[[#This Row],[METRC]],METRC!A:C,3,FALSE)),"")</f>
        <v/>
      </c>
      <c r="I37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73" s="18" t="str">
        <f>_xlfn.IFNA(IF(TABLE[[#This Row],[METRC]]="...","",LEFT(VLOOKUP(TABLE[[#This Row],[METRC]],METRC!A:B,2,FALSE),4)),"")</f>
        <v/>
      </c>
      <c r="K373" s="18" t="str">
        <f>IF(TABLE[[#This Row],[METRC]]="","",IF(TABLE[[#This Row],[METRC]]="...","",IF(TABLE[[#This Row],[bounce strain]]=LEFT(TABLE[[#This Row],[PhenoAbbv]],4),"match","MISMATCH")))</f>
        <v/>
      </c>
      <c r="L373" s="18" t="str">
        <f ca="1">IF(TABLE[[#This Row],[Date]]="","",INDEX(nextcloneround[Clone Round],MATCH(TABLE[[#This Row],[Date]],nextcloneround[today],0)))</f>
        <v/>
      </c>
      <c r="M373" s="18" t="str">
        <f>_xlfn.IFNA(INDEX([2]!MOM[Generation],MATCH(TABLE[[#This Row],[METRC]],[2]!MOM[METRC 2],0)),"")</f>
        <v/>
      </c>
    </row>
    <row r="374" spans="1:13" x14ac:dyDescent="0.25">
      <c r="A374" s="47" t="str">
        <f>MID(TABLE[[#This Row],[LOC]],4,3)</f>
        <v>ML3</v>
      </c>
      <c r="B374" t="s">
        <v>8750</v>
      </c>
      <c r="C374" s="18" t="str">
        <f>_xlfn.IFNA(IF(TABLE[[#This Row],[CODE]]="","",IF(TABLE[[#This Row],[CODE]]="...","",_xlfn.CONCAT("1A4070000000065000",RIGHT(TABLE[[#This Row],[CODE]],6)))),"")</f>
        <v/>
      </c>
      <c r="D374" s="18" t="str">
        <f t="array" ref="D374">_xlfn.IFNA(IF(SUM(COUNTIF(TABLE[[#This Row],[CODE]],{"*.*"})),LEFT(TABLE[[#This Row],[CODE]],7),_xlfn.CONCAT(LEFT(TABLE[[#This Row],[CODE]],4),RIGHT(TABLE[[#This Row],[CODE]],3))),"")</f>
        <v/>
      </c>
      <c r="E374" s="18" t="str">
        <f>IF(VLOOKUP(TABLE[[#This Row],[LOC]],ScanWorkbook[[Location]:[Clone Barcode]],2,FALSE)="...","",VLOOKUP(TABLE[[#This Row],[LOC]],ScanWorkbook[[Location]:[Clone Barcode]],2,FALSE))</f>
        <v/>
      </c>
      <c r="F374" s="21" t="str">
        <f ca="1">IF(TABLE[[#This Row],[METRC]]="","",TODAY())</f>
        <v/>
      </c>
      <c r="G374" s="80" t="str">
        <f>_xlfn.IFNA(IF(TABLE[[#This Row],[METRC]]="","",VLOOKUP(TABLE[[#This Row],[LOC]],ScanWorkbook[[Location]:[side]],3,FALSE)),"")</f>
        <v/>
      </c>
      <c r="H374" s="18" t="str">
        <f>_xlfn.IFNA(IF(TABLE[[#This Row],[METRC]]="...","",VLOOKUP(TABLE[[#This Row],[METRC]],METRC!A:C,3,FALSE)),"")</f>
        <v/>
      </c>
      <c r="I37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74" s="18" t="str">
        <f>_xlfn.IFNA(IF(TABLE[[#This Row],[METRC]]="...","",LEFT(VLOOKUP(TABLE[[#This Row],[METRC]],METRC!A:B,2,FALSE),4)),"")</f>
        <v/>
      </c>
      <c r="K374" s="18" t="str">
        <f>IF(TABLE[[#This Row],[METRC]]="","",IF(TABLE[[#This Row],[METRC]]="...","",IF(TABLE[[#This Row],[bounce strain]]=LEFT(TABLE[[#This Row],[PhenoAbbv]],4),"match","MISMATCH")))</f>
        <v/>
      </c>
      <c r="L374" s="18" t="str">
        <f ca="1">IF(TABLE[[#This Row],[Date]]="","",INDEX(nextcloneround[Clone Round],MATCH(TABLE[[#This Row],[Date]],nextcloneround[today],0)))</f>
        <v/>
      </c>
      <c r="M374" s="18" t="str">
        <f>_xlfn.IFNA(INDEX([2]!MOM[Generation],MATCH(TABLE[[#This Row],[METRC]],[2]!MOM[METRC 2],0)),"")</f>
        <v/>
      </c>
    </row>
    <row r="375" spans="1:13" x14ac:dyDescent="0.25">
      <c r="A375" s="47" t="str">
        <f>MID(TABLE[[#This Row],[LOC]],4,3)</f>
        <v>ML3</v>
      </c>
      <c r="B375" t="s">
        <v>8751</v>
      </c>
      <c r="C375" s="18" t="str">
        <f>_xlfn.IFNA(IF(TABLE[[#This Row],[CODE]]="","",IF(TABLE[[#This Row],[CODE]]="...","",_xlfn.CONCAT("1A4070000000065000",RIGHT(TABLE[[#This Row],[CODE]],6)))),"")</f>
        <v/>
      </c>
      <c r="D375" s="18" t="str">
        <f t="array" ref="D375">_xlfn.IFNA(IF(SUM(COUNTIF(TABLE[[#This Row],[CODE]],{"*.*"})),LEFT(TABLE[[#This Row],[CODE]],7),_xlfn.CONCAT(LEFT(TABLE[[#This Row],[CODE]],4),RIGHT(TABLE[[#This Row],[CODE]],3))),"")</f>
        <v/>
      </c>
      <c r="E375" s="18" t="str">
        <f>IF(VLOOKUP(TABLE[[#This Row],[LOC]],ScanWorkbook[[Location]:[Clone Barcode]],2,FALSE)="...","",VLOOKUP(TABLE[[#This Row],[LOC]],ScanWorkbook[[Location]:[Clone Barcode]],2,FALSE))</f>
        <v/>
      </c>
      <c r="F375" s="21" t="str">
        <f ca="1">IF(TABLE[[#This Row],[METRC]]="","",TODAY())</f>
        <v/>
      </c>
      <c r="G375" s="80" t="str">
        <f>_xlfn.IFNA(IF(TABLE[[#This Row],[METRC]]="","",VLOOKUP(TABLE[[#This Row],[LOC]],ScanWorkbook[[Location]:[side]],3,FALSE)),"")</f>
        <v/>
      </c>
      <c r="H375" s="18" t="str">
        <f>_xlfn.IFNA(IF(TABLE[[#This Row],[METRC]]="...","",VLOOKUP(TABLE[[#This Row],[METRC]],METRC!A:C,3,FALSE)),"")</f>
        <v/>
      </c>
      <c r="I37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75" s="18" t="str">
        <f>_xlfn.IFNA(IF(TABLE[[#This Row],[METRC]]="...","",LEFT(VLOOKUP(TABLE[[#This Row],[METRC]],METRC!A:B,2,FALSE),4)),"")</f>
        <v/>
      </c>
      <c r="K375" s="18" t="str">
        <f>IF(TABLE[[#This Row],[METRC]]="","",IF(TABLE[[#This Row],[METRC]]="...","",IF(TABLE[[#This Row],[bounce strain]]=LEFT(TABLE[[#This Row],[PhenoAbbv]],4),"match","MISMATCH")))</f>
        <v/>
      </c>
      <c r="L375" s="18" t="str">
        <f ca="1">IF(TABLE[[#This Row],[Date]]="","",INDEX(nextcloneround[Clone Round],MATCH(TABLE[[#This Row],[Date]],nextcloneround[today],0)))</f>
        <v/>
      </c>
      <c r="M375" s="18" t="str">
        <f>_xlfn.IFNA(INDEX([2]!MOM[Generation],MATCH(TABLE[[#This Row],[METRC]],[2]!MOM[METRC 2],0)),"")</f>
        <v/>
      </c>
    </row>
    <row r="376" spans="1:13" x14ac:dyDescent="0.25">
      <c r="A376" s="47" t="str">
        <f>MID(TABLE[[#This Row],[LOC]],4,3)</f>
        <v>ML3</v>
      </c>
      <c r="B376" t="s">
        <v>8752</v>
      </c>
      <c r="C376" s="18" t="str">
        <f>_xlfn.IFNA(IF(TABLE[[#This Row],[CODE]]="","",IF(TABLE[[#This Row],[CODE]]="...","",_xlfn.CONCAT("1A4070000000065000",RIGHT(TABLE[[#This Row],[CODE]],6)))),"")</f>
        <v/>
      </c>
      <c r="D376" s="18" t="str">
        <f t="array" ref="D376">_xlfn.IFNA(IF(SUM(COUNTIF(TABLE[[#This Row],[CODE]],{"*.*"})),LEFT(TABLE[[#This Row],[CODE]],7),_xlfn.CONCAT(LEFT(TABLE[[#This Row],[CODE]],4),RIGHT(TABLE[[#This Row],[CODE]],3))),"")</f>
        <v/>
      </c>
      <c r="E376" s="18" t="str">
        <f>IF(VLOOKUP(TABLE[[#This Row],[LOC]],ScanWorkbook[[Location]:[Clone Barcode]],2,FALSE)="...","",VLOOKUP(TABLE[[#This Row],[LOC]],ScanWorkbook[[Location]:[Clone Barcode]],2,FALSE))</f>
        <v/>
      </c>
      <c r="F376" s="21" t="str">
        <f ca="1">IF(TABLE[[#This Row],[METRC]]="","",TODAY())</f>
        <v/>
      </c>
      <c r="G376" s="80" t="str">
        <f>_xlfn.IFNA(IF(TABLE[[#This Row],[METRC]]="","",VLOOKUP(TABLE[[#This Row],[LOC]],ScanWorkbook[[Location]:[side]],3,FALSE)),"")</f>
        <v/>
      </c>
      <c r="H376" s="18" t="str">
        <f>_xlfn.IFNA(IF(TABLE[[#This Row],[METRC]]="...","",VLOOKUP(TABLE[[#This Row],[METRC]],METRC!A:C,3,FALSE)),"")</f>
        <v/>
      </c>
      <c r="I37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76" s="18" t="str">
        <f>_xlfn.IFNA(IF(TABLE[[#This Row],[METRC]]="...","",LEFT(VLOOKUP(TABLE[[#This Row],[METRC]],METRC!A:B,2,FALSE),4)),"")</f>
        <v/>
      </c>
      <c r="K376" s="18" t="str">
        <f>IF(TABLE[[#This Row],[METRC]]="","",IF(TABLE[[#This Row],[METRC]]="...","",IF(TABLE[[#This Row],[bounce strain]]=LEFT(TABLE[[#This Row],[PhenoAbbv]],4),"match","MISMATCH")))</f>
        <v/>
      </c>
      <c r="L376" s="18" t="str">
        <f ca="1">IF(TABLE[[#This Row],[Date]]="","",INDEX(nextcloneround[Clone Round],MATCH(TABLE[[#This Row],[Date]],nextcloneround[today],0)))</f>
        <v/>
      </c>
      <c r="M376" s="18" t="str">
        <f>_xlfn.IFNA(INDEX([2]!MOM[Generation],MATCH(TABLE[[#This Row],[METRC]],[2]!MOM[METRC 2],0)),"")</f>
        <v/>
      </c>
    </row>
    <row r="377" spans="1:13" x14ac:dyDescent="0.25">
      <c r="A377" s="47" t="str">
        <f>MID(TABLE[[#This Row],[LOC]],4,3)</f>
        <v>ML3</v>
      </c>
      <c r="B377" t="s">
        <v>8753</v>
      </c>
      <c r="C377" s="18" t="str">
        <f>_xlfn.IFNA(IF(TABLE[[#This Row],[CODE]]="","",IF(TABLE[[#This Row],[CODE]]="...","",_xlfn.CONCAT("1A4070000000065000",RIGHT(TABLE[[#This Row],[CODE]],6)))),"")</f>
        <v/>
      </c>
      <c r="D377" s="18" t="str">
        <f t="array" ref="D377">_xlfn.IFNA(IF(SUM(COUNTIF(TABLE[[#This Row],[CODE]],{"*.*"})),LEFT(TABLE[[#This Row],[CODE]],7),_xlfn.CONCAT(LEFT(TABLE[[#This Row],[CODE]],4),RIGHT(TABLE[[#This Row],[CODE]],3))),"")</f>
        <v/>
      </c>
      <c r="E377" s="18" t="str">
        <f>IF(VLOOKUP(TABLE[[#This Row],[LOC]],ScanWorkbook[[Location]:[Clone Barcode]],2,FALSE)="...","",VLOOKUP(TABLE[[#This Row],[LOC]],ScanWorkbook[[Location]:[Clone Barcode]],2,FALSE))</f>
        <v/>
      </c>
      <c r="F377" s="21" t="str">
        <f ca="1">IF(TABLE[[#This Row],[METRC]]="","",TODAY())</f>
        <v/>
      </c>
      <c r="G377" s="80" t="str">
        <f>_xlfn.IFNA(IF(TABLE[[#This Row],[METRC]]="","",VLOOKUP(TABLE[[#This Row],[LOC]],ScanWorkbook[[Location]:[side]],3,FALSE)),"")</f>
        <v/>
      </c>
      <c r="H377" s="18" t="str">
        <f>_xlfn.IFNA(IF(TABLE[[#This Row],[METRC]]="...","",VLOOKUP(TABLE[[#This Row],[METRC]],METRC!A:C,3,FALSE)),"")</f>
        <v/>
      </c>
      <c r="I37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77" s="18" t="str">
        <f>_xlfn.IFNA(IF(TABLE[[#This Row],[METRC]]="...","",LEFT(VLOOKUP(TABLE[[#This Row],[METRC]],METRC!A:B,2,FALSE),4)),"")</f>
        <v/>
      </c>
      <c r="K377" s="18" t="str">
        <f>IF(TABLE[[#This Row],[METRC]]="","",IF(TABLE[[#This Row],[METRC]]="...","",IF(TABLE[[#This Row],[bounce strain]]=LEFT(TABLE[[#This Row],[PhenoAbbv]],4),"match","MISMATCH")))</f>
        <v/>
      </c>
      <c r="L377" s="18" t="str">
        <f ca="1">IF(TABLE[[#This Row],[Date]]="","",INDEX(nextcloneround[Clone Round],MATCH(TABLE[[#This Row],[Date]],nextcloneround[today],0)))</f>
        <v/>
      </c>
      <c r="M377" s="18" t="str">
        <f>_xlfn.IFNA(INDEX([2]!MOM[Generation],MATCH(TABLE[[#This Row],[METRC]],[2]!MOM[METRC 2],0)),"")</f>
        <v/>
      </c>
    </row>
    <row r="378" spans="1:13" x14ac:dyDescent="0.25">
      <c r="A378" s="47" t="str">
        <f>MID(TABLE[[#This Row],[LOC]],4,3)</f>
        <v>ML3</v>
      </c>
      <c r="B378" t="s">
        <v>8754</v>
      </c>
      <c r="C378" s="18" t="str">
        <f>_xlfn.IFNA(IF(TABLE[[#This Row],[CODE]]="","",IF(TABLE[[#This Row],[CODE]]="...","",_xlfn.CONCAT("1A4070000000065000",RIGHT(TABLE[[#This Row],[CODE]],6)))),"")</f>
        <v/>
      </c>
      <c r="D378" s="18" t="str">
        <f t="array" ref="D378">_xlfn.IFNA(IF(SUM(COUNTIF(TABLE[[#This Row],[CODE]],{"*.*"})),LEFT(TABLE[[#This Row],[CODE]],7),_xlfn.CONCAT(LEFT(TABLE[[#This Row],[CODE]],4),RIGHT(TABLE[[#This Row],[CODE]],3))),"")</f>
        <v/>
      </c>
      <c r="E378" s="18" t="str">
        <f>IF(VLOOKUP(TABLE[[#This Row],[LOC]],ScanWorkbook[[Location]:[Clone Barcode]],2,FALSE)="...","",VLOOKUP(TABLE[[#This Row],[LOC]],ScanWorkbook[[Location]:[Clone Barcode]],2,FALSE))</f>
        <v/>
      </c>
      <c r="F378" s="21" t="str">
        <f ca="1">IF(TABLE[[#This Row],[METRC]]="","",TODAY())</f>
        <v/>
      </c>
      <c r="G378" s="80" t="str">
        <f>_xlfn.IFNA(IF(TABLE[[#This Row],[METRC]]="","",VLOOKUP(TABLE[[#This Row],[LOC]],ScanWorkbook[[Location]:[side]],3,FALSE)),"")</f>
        <v/>
      </c>
      <c r="H378" s="18" t="str">
        <f>_xlfn.IFNA(IF(TABLE[[#This Row],[METRC]]="...","",VLOOKUP(TABLE[[#This Row],[METRC]],METRC!A:C,3,FALSE)),"")</f>
        <v/>
      </c>
      <c r="I37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78" s="18" t="str">
        <f>_xlfn.IFNA(IF(TABLE[[#This Row],[METRC]]="...","",LEFT(VLOOKUP(TABLE[[#This Row],[METRC]],METRC!A:B,2,FALSE),4)),"")</f>
        <v/>
      </c>
      <c r="K378" s="18" t="str">
        <f>IF(TABLE[[#This Row],[METRC]]="","",IF(TABLE[[#This Row],[METRC]]="...","",IF(TABLE[[#This Row],[bounce strain]]=LEFT(TABLE[[#This Row],[PhenoAbbv]],4),"match","MISMATCH")))</f>
        <v/>
      </c>
      <c r="L378" s="18" t="str">
        <f ca="1">IF(TABLE[[#This Row],[Date]]="","",INDEX(nextcloneround[Clone Round],MATCH(TABLE[[#This Row],[Date]],nextcloneround[today],0)))</f>
        <v/>
      </c>
      <c r="M378" s="18" t="str">
        <f>_xlfn.IFNA(INDEX([2]!MOM[Generation],MATCH(TABLE[[#This Row],[METRC]],[2]!MOM[METRC 2],0)),"")</f>
        <v/>
      </c>
    </row>
    <row r="379" spans="1:13" x14ac:dyDescent="0.25">
      <c r="A379" s="47" t="str">
        <f>MID(TABLE[[#This Row],[LOC]],4,3)</f>
        <v>ML3</v>
      </c>
      <c r="B379" t="s">
        <v>8755</v>
      </c>
      <c r="C379" s="18" t="str">
        <f>_xlfn.IFNA(IF(TABLE[[#This Row],[CODE]]="","",IF(TABLE[[#This Row],[CODE]]="...","",_xlfn.CONCAT("1A4070000000065000",RIGHT(TABLE[[#This Row],[CODE]],6)))),"")</f>
        <v/>
      </c>
      <c r="D379" s="18" t="str">
        <f t="array" ref="D379">_xlfn.IFNA(IF(SUM(COUNTIF(TABLE[[#This Row],[CODE]],{"*.*"})),LEFT(TABLE[[#This Row],[CODE]],7),_xlfn.CONCAT(LEFT(TABLE[[#This Row],[CODE]],4),RIGHT(TABLE[[#This Row],[CODE]],3))),"")</f>
        <v/>
      </c>
      <c r="E379" s="18" t="str">
        <f>IF(VLOOKUP(TABLE[[#This Row],[LOC]],ScanWorkbook[[Location]:[Clone Barcode]],2,FALSE)="...","",VLOOKUP(TABLE[[#This Row],[LOC]],ScanWorkbook[[Location]:[Clone Barcode]],2,FALSE))</f>
        <v/>
      </c>
      <c r="F379" s="21" t="str">
        <f ca="1">IF(TABLE[[#This Row],[METRC]]="","",TODAY())</f>
        <v/>
      </c>
      <c r="G379" s="80" t="str">
        <f>_xlfn.IFNA(IF(TABLE[[#This Row],[METRC]]="","",VLOOKUP(TABLE[[#This Row],[LOC]],ScanWorkbook[[Location]:[side]],3,FALSE)),"")</f>
        <v/>
      </c>
      <c r="H379" s="18" t="str">
        <f>_xlfn.IFNA(IF(TABLE[[#This Row],[METRC]]="...","",VLOOKUP(TABLE[[#This Row],[METRC]],METRC!A:C,3,FALSE)),"")</f>
        <v/>
      </c>
      <c r="I37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79" s="18" t="str">
        <f>_xlfn.IFNA(IF(TABLE[[#This Row],[METRC]]="...","",LEFT(VLOOKUP(TABLE[[#This Row],[METRC]],METRC!A:B,2,FALSE),4)),"")</f>
        <v/>
      </c>
      <c r="K379" s="18" t="str">
        <f>IF(TABLE[[#This Row],[METRC]]="","",IF(TABLE[[#This Row],[METRC]]="...","",IF(TABLE[[#This Row],[bounce strain]]=LEFT(TABLE[[#This Row],[PhenoAbbv]],4),"match","MISMATCH")))</f>
        <v/>
      </c>
      <c r="L379" s="18" t="str">
        <f ca="1">IF(TABLE[[#This Row],[Date]]="","",INDEX(nextcloneround[Clone Round],MATCH(TABLE[[#This Row],[Date]],nextcloneround[today],0)))</f>
        <v/>
      </c>
      <c r="M379" s="18" t="str">
        <f>_xlfn.IFNA(INDEX([2]!MOM[Generation],MATCH(TABLE[[#This Row],[METRC]],[2]!MOM[METRC 2],0)),"")</f>
        <v/>
      </c>
    </row>
    <row r="380" spans="1:13" x14ac:dyDescent="0.25">
      <c r="A380" s="47" t="str">
        <f>MID(TABLE[[#This Row],[LOC]],4,3)</f>
        <v>ML3</v>
      </c>
      <c r="B380" t="s">
        <v>8756</v>
      </c>
      <c r="C380" s="18" t="str">
        <f>_xlfn.IFNA(IF(TABLE[[#This Row],[CODE]]="","",IF(TABLE[[#This Row],[CODE]]="...","",_xlfn.CONCAT("1A4070000000065000",RIGHT(TABLE[[#This Row],[CODE]],6)))),"")</f>
        <v/>
      </c>
      <c r="D380" s="18" t="str">
        <f t="array" ref="D380">_xlfn.IFNA(IF(SUM(COUNTIF(TABLE[[#This Row],[CODE]],{"*.*"})),LEFT(TABLE[[#This Row],[CODE]],7),_xlfn.CONCAT(LEFT(TABLE[[#This Row],[CODE]],4),RIGHT(TABLE[[#This Row],[CODE]],3))),"")</f>
        <v/>
      </c>
      <c r="E380" s="18" t="str">
        <f>IF(VLOOKUP(TABLE[[#This Row],[LOC]],ScanWorkbook[[Location]:[Clone Barcode]],2,FALSE)="...","",VLOOKUP(TABLE[[#This Row],[LOC]],ScanWorkbook[[Location]:[Clone Barcode]],2,FALSE))</f>
        <v/>
      </c>
      <c r="F380" s="21" t="str">
        <f ca="1">IF(TABLE[[#This Row],[METRC]]="","",TODAY())</f>
        <v/>
      </c>
      <c r="G380" s="80" t="str">
        <f>_xlfn.IFNA(IF(TABLE[[#This Row],[METRC]]="","",VLOOKUP(TABLE[[#This Row],[LOC]],ScanWorkbook[[Location]:[side]],3,FALSE)),"")</f>
        <v/>
      </c>
      <c r="H380" s="18" t="str">
        <f>_xlfn.IFNA(IF(TABLE[[#This Row],[METRC]]="...","",VLOOKUP(TABLE[[#This Row],[METRC]],METRC!A:C,3,FALSE)),"")</f>
        <v/>
      </c>
      <c r="I38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80" s="18" t="str">
        <f>_xlfn.IFNA(IF(TABLE[[#This Row],[METRC]]="...","",LEFT(VLOOKUP(TABLE[[#This Row],[METRC]],METRC!A:B,2,FALSE),4)),"")</f>
        <v/>
      </c>
      <c r="K380" s="18" t="str">
        <f>IF(TABLE[[#This Row],[METRC]]="","",IF(TABLE[[#This Row],[METRC]]="...","",IF(TABLE[[#This Row],[bounce strain]]=LEFT(TABLE[[#This Row],[PhenoAbbv]],4),"match","MISMATCH")))</f>
        <v/>
      </c>
      <c r="L380" s="18" t="str">
        <f ca="1">IF(TABLE[[#This Row],[Date]]="","",INDEX(nextcloneround[Clone Round],MATCH(TABLE[[#This Row],[Date]],nextcloneround[today],0)))</f>
        <v/>
      </c>
      <c r="M380" s="18" t="str">
        <f>_xlfn.IFNA(INDEX([2]!MOM[Generation],MATCH(TABLE[[#This Row],[METRC]],[2]!MOM[METRC 2],0)),"")</f>
        <v/>
      </c>
    </row>
    <row r="381" spans="1:13" x14ac:dyDescent="0.25">
      <c r="A381" s="47" t="str">
        <f>MID(TABLE[[#This Row],[LOC]],4,3)</f>
        <v>ML3</v>
      </c>
      <c r="B381" t="s">
        <v>8757</v>
      </c>
      <c r="C381" s="18" t="str">
        <f>_xlfn.IFNA(IF(TABLE[[#This Row],[CODE]]="","",IF(TABLE[[#This Row],[CODE]]="...","",_xlfn.CONCAT("1A4070000000065000",RIGHT(TABLE[[#This Row],[CODE]],6)))),"")</f>
        <v/>
      </c>
      <c r="D381" s="18" t="str">
        <f t="array" ref="D381">_xlfn.IFNA(IF(SUM(COUNTIF(TABLE[[#This Row],[CODE]],{"*.*"})),LEFT(TABLE[[#This Row],[CODE]],7),_xlfn.CONCAT(LEFT(TABLE[[#This Row],[CODE]],4),RIGHT(TABLE[[#This Row],[CODE]],3))),"")</f>
        <v/>
      </c>
      <c r="E381" s="18" t="str">
        <f>IF(VLOOKUP(TABLE[[#This Row],[LOC]],ScanWorkbook[[Location]:[Clone Barcode]],2,FALSE)="...","",VLOOKUP(TABLE[[#This Row],[LOC]],ScanWorkbook[[Location]:[Clone Barcode]],2,FALSE))</f>
        <v/>
      </c>
      <c r="F381" s="21" t="str">
        <f ca="1">IF(TABLE[[#This Row],[METRC]]="","",TODAY())</f>
        <v/>
      </c>
      <c r="G381" s="80" t="str">
        <f>_xlfn.IFNA(IF(TABLE[[#This Row],[METRC]]="","",VLOOKUP(TABLE[[#This Row],[LOC]],ScanWorkbook[[Location]:[side]],3,FALSE)),"")</f>
        <v/>
      </c>
      <c r="H381" s="18" t="str">
        <f>_xlfn.IFNA(IF(TABLE[[#This Row],[METRC]]="...","",VLOOKUP(TABLE[[#This Row],[METRC]],METRC!A:C,3,FALSE)),"")</f>
        <v/>
      </c>
      <c r="I38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81" s="18" t="str">
        <f>_xlfn.IFNA(IF(TABLE[[#This Row],[METRC]]="...","",LEFT(VLOOKUP(TABLE[[#This Row],[METRC]],METRC!A:B,2,FALSE),4)),"")</f>
        <v/>
      </c>
      <c r="K381" s="18" t="str">
        <f>IF(TABLE[[#This Row],[METRC]]="","",IF(TABLE[[#This Row],[METRC]]="...","",IF(TABLE[[#This Row],[bounce strain]]=LEFT(TABLE[[#This Row],[PhenoAbbv]],4),"match","MISMATCH")))</f>
        <v/>
      </c>
      <c r="L381" s="18" t="str">
        <f ca="1">IF(TABLE[[#This Row],[Date]]="","",INDEX(nextcloneround[Clone Round],MATCH(TABLE[[#This Row],[Date]],nextcloneround[today],0)))</f>
        <v/>
      </c>
      <c r="M381" s="18" t="str">
        <f>_xlfn.IFNA(INDEX([2]!MOM[Generation],MATCH(TABLE[[#This Row],[METRC]],[2]!MOM[METRC 2],0)),"")</f>
        <v/>
      </c>
    </row>
    <row r="382" spans="1:13" x14ac:dyDescent="0.25">
      <c r="A382" s="47" t="str">
        <f>MID(TABLE[[#This Row],[LOC]],4,3)</f>
        <v>ML3</v>
      </c>
      <c r="B382" t="s">
        <v>8758</v>
      </c>
      <c r="C382" s="18" t="str">
        <f>_xlfn.IFNA(IF(TABLE[[#This Row],[CODE]]="","",IF(TABLE[[#This Row],[CODE]]="...","",_xlfn.CONCAT("1A4070000000065000",RIGHT(TABLE[[#This Row],[CODE]],6)))),"")</f>
        <v/>
      </c>
      <c r="D382" s="18" t="str">
        <f t="array" ref="D382">_xlfn.IFNA(IF(SUM(COUNTIF(TABLE[[#This Row],[CODE]],{"*.*"})),LEFT(TABLE[[#This Row],[CODE]],7),_xlfn.CONCAT(LEFT(TABLE[[#This Row],[CODE]],4),RIGHT(TABLE[[#This Row],[CODE]],3))),"")</f>
        <v/>
      </c>
      <c r="E382" s="18" t="str">
        <f>IF(VLOOKUP(TABLE[[#This Row],[LOC]],ScanWorkbook[[Location]:[Clone Barcode]],2,FALSE)="...","",VLOOKUP(TABLE[[#This Row],[LOC]],ScanWorkbook[[Location]:[Clone Barcode]],2,FALSE))</f>
        <v/>
      </c>
      <c r="F382" s="21" t="str">
        <f ca="1">IF(TABLE[[#This Row],[METRC]]="","",TODAY())</f>
        <v/>
      </c>
      <c r="G382" s="80" t="str">
        <f>_xlfn.IFNA(IF(TABLE[[#This Row],[METRC]]="","",VLOOKUP(TABLE[[#This Row],[LOC]],ScanWorkbook[[Location]:[side]],3,FALSE)),"")</f>
        <v/>
      </c>
      <c r="H382" s="18" t="str">
        <f>_xlfn.IFNA(IF(TABLE[[#This Row],[METRC]]="...","",VLOOKUP(TABLE[[#This Row],[METRC]],METRC!A:C,3,FALSE)),"")</f>
        <v/>
      </c>
      <c r="I38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82" s="18" t="str">
        <f>_xlfn.IFNA(IF(TABLE[[#This Row],[METRC]]="...","",LEFT(VLOOKUP(TABLE[[#This Row],[METRC]],METRC!A:B,2,FALSE),4)),"")</f>
        <v/>
      </c>
      <c r="K382" s="18" t="str">
        <f>IF(TABLE[[#This Row],[METRC]]="","",IF(TABLE[[#This Row],[METRC]]="...","",IF(TABLE[[#This Row],[bounce strain]]=LEFT(TABLE[[#This Row],[PhenoAbbv]],4),"match","MISMATCH")))</f>
        <v/>
      </c>
      <c r="L382" s="18" t="str">
        <f ca="1">IF(TABLE[[#This Row],[Date]]="","",INDEX(nextcloneround[Clone Round],MATCH(TABLE[[#This Row],[Date]],nextcloneround[today],0)))</f>
        <v/>
      </c>
      <c r="M382" s="18" t="str">
        <f>_xlfn.IFNA(INDEX([2]!MOM[Generation],MATCH(TABLE[[#This Row],[METRC]],[2]!MOM[METRC 2],0)),"")</f>
        <v/>
      </c>
    </row>
    <row r="383" spans="1:13" x14ac:dyDescent="0.25">
      <c r="A383" s="47" t="str">
        <f>MID(TABLE[[#This Row],[LOC]],4,3)</f>
        <v>ML3</v>
      </c>
      <c r="B383" t="s">
        <v>8759</v>
      </c>
      <c r="C383" s="18" t="str">
        <f>_xlfn.IFNA(IF(TABLE[[#This Row],[CODE]]="","",IF(TABLE[[#This Row],[CODE]]="...","",_xlfn.CONCAT("1A4070000000065000",RIGHT(TABLE[[#This Row],[CODE]],6)))),"")</f>
        <v/>
      </c>
      <c r="D383" s="18" t="str">
        <f t="array" ref="D383">_xlfn.IFNA(IF(SUM(COUNTIF(TABLE[[#This Row],[CODE]],{"*.*"})),LEFT(TABLE[[#This Row],[CODE]],7),_xlfn.CONCAT(LEFT(TABLE[[#This Row],[CODE]],4),RIGHT(TABLE[[#This Row],[CODE]],3))),"")</f>
        <v/>
      </c>
      <c r="E383" s="18" t="str">
        <f>IF(VLOOKUP(TABLE[[#This Row],[LOC]],ScanWorkbook[[Location]:[Clone Barcode]],2,FALSE)="...","",VLOOKUP(TABLE[[#This Row],[LOC]],ScanWorkbook[[Location]:[Clone Barcode]],2,FALSE))</f>
        <v/>
      </c>
      <c r="F383" s="21" t="str">
        <f ca="1">IF(TABLE[[#This Row],[METRC]]="","",TODAY())</f>
        <v/>
      </c>
      <c r="G383" s="80" t="str">
        <f>_xlfn.IFNA(IF(TABLE[[#This Row],[METRC]]="","",VLOOKUP(TABLE[[#This Row],[LOC]],ScanWorkbook[[Location]:[side]],3,FALSE)),"")</f>
        <v/>
      </c>
      <c r="H383" s="18" t="str">
        <f>_xlfn.IFNA(IF(TABLE[[#This Row],[METRC]]="...","",VLOOKUP(TABLE[[#This Row],[METRC]],METRC!A:C,3,FALSE)),"")</f>
        <v/>
      </c>
      <c r="I38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83" s="18" t="str">
        <f>_xlfn.IFNA(IF(TABLE[[#This Row],[METRC]]="...","",LEFT(VLOOKUP(TABLE[[#This Row],[METRC]],METRC!A:B,2,FALSE),4)),"")</f>
        <v/>
      </c>
      <c r="K383" s="18" t="str">
        <f>IF(TABLE[[#This Row],[METRC]]="","",IF(TABLE[[#This Row],[METRC]]="...","",IF(TABLE[[#This Row],[bounce strain]]=LEFT(TABLE[[#This Row],[PhenoAbbv]],4),"match","MISMATCH")))</f>
        <v/>
      </c>
      <c r="L383" s="18" t="str">
        <f ca="1">IF(TABLE[[#This Row],[Date]]="","",INDEX(nextcloneround[Clone Round],MATCH(TABLE[[#This Row],[Date]],nextcloneround[today],0)))</f>
        <v/>
      </c>
      <c r="M383" s="18" t="str">
        <f>_xlfn.IFNA(INDEX([2]!MOM[Generation],MATCH(TABLE[[#This Row],[METRC]],[2]!MOM[METRC 2],0)),"")</f>
        <v/>
      </c>
    </row>
    <row r="384" spans="1:13" x14ac:dyDescent="0.25">
      <c r="A384" s="47" t="str">
        <f>MID(TABLE[[#This Row],[LOC]],4,3)</f>
        <v>ML3</v>
      </c>
      <c r="B384" t="s">
        <v>8760</v>
      </c>
      <c r="C384" s="18" t="str">
        <f>_xlfn.IFNA(IF(TABLE[[#This Row],[CODE]]="","",IF(TABLE[[#This Row],[CODE]]="...","",_xlfn.CONCAT("1A4070000000065000",RIGHT(TABLE[[#This Row],[CODE]],6)))),"")</f>
        <v/>
      </c>
      <c r="D384" s="18" t="str">
        <f t="array" ref="D384">_xlfn.IFNA(IF(SUM(COUNTIF(TABLE[[#This Row],[CODE]],{"*.*"})),LEFT(TABLE[[#This Row],[CODE]],7),_xlfn.CONCAT(LEFT(TABLE[[#This Row],[CODE]],4),RIGHT(TABLE[[#This Row],[CODE]],3))),"")</f>
        <v/>
      </c>
      <c r="E384" s="18" t="str">
        <f>IF(VLOOKUP(TABLE[[#This Row],[LOC]],ScanWorkbook[[Location]:[Clone Barcode]],2,FALSE)="...","",VLOOKUP(TABLE[[#This Row],[LOC]],ScanWorkbook[[Location]:[Clone Barcode]],2,FALSE))</f>
        <v/>
      </c>
      <c r="F384" s="21" t="str">
        <f ca="1">IF(TABLE[[#This Row],[METRC]]="","",TODAY())</f>
        <v/>
      </c>
      <c r="G384" s="80" t="str">
        <f>_xlfn.IFNA(IF(TABLE[[#This Row],[METRC]]="","",VLOOKUP(TABLE[[#This Row],[LOC]],ScanWorkbook[[Location]:[side]],3,FALSE)),"")</f>
        <v/>
      </c>
      <c r="H384" s="18" t="str">
        <f>_xlfn.IFNA(IF(TABLE[[#This Row],[METRC]]="...","",VLOOKUP(TABLE[[#This Row],[METRC]],METRC!A:C,3,FALSE)),"")</f>
        <v/>
      </c>
      <c r="I38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84" s="18" t="str">
        <f>_xlfn.IFNA(IF(TABLE[[#This Row],[METRC]]="...","",LEFT(VLOOKUP(TABLE[[#This Row],[METRC]],METRC!A:B,2,FALSE),4)),"")</f>
        <v/>
      </c>
      <c r="K384" s="18" t="str">
        <f>IF(TABLE[[#This Row],[METRC]]="","",IF(TABLE[[#This Row],[METRC]]="...","",IF(TABLE[[#This Row],[bounce strain]]=LEFT(TABLE[[#This Row],[PhenoAbbv]],4),"match","MISMATCH")))</f>
        <v/>
      </c>
      <c r="L384" s="18" t="str">
        <f ca="1">IF(TABLE[[#This Row],[Date]]="","",INDEX(nextcloneround[Clone Round],MATCH(TABLE[[#This Row],[Date]],nextcloneround[today],0)))</f>
        <v/>
      </c>
      <c r="M384" s="18" t="str">
        <f>_xlfn.IFNA(INDEX([2]!MOM[Generation],MATCH(TABLE[[#This Row],[METRC]],[2]!MOM[METRC 2],0)),"")</f>
        <v/>
      </c>
    </row>
    <row r="385" spans="1:13" x14ac:dyDescent="0.25">
      <c r="A385" s="47" t="str">
        <f>MID(TABLE[[#This Row],[LOC]],4,3)</f>
        <v>ML3</v>
      </c>
      <c r="B385" t="s">
        <v>8761</v>
      </c>
      <c r="C385" s="18" t="str">
        <f>_xlfn.IFNA(IF(TABLE[[#This Row],[CODE]]="","",IF(TABLE[[#This Row],[CODE]]="...","",_xlfn.CONCAT("1A4070000000065000",RIGHT(TABLE[[#This Row],[CODE]],6)))),"")</f>
        <v/>
      </c>
      <c r="D385" s="18" t="str">
        <f t="array" ref="D385">_xlfn.IFNA(IF(SUM(COUNTIF(TABLE[[#This Row],[CODE]],{"*.*"})),LEFT(TABLE[[#This Row],[CODE]],7),_xlfn.CONCAT(LEFT(TABLE[[#This Row],[CODE]],4),RIGHT(TABLE[[#This Row],[CODE]],3))),"")</f>
        <v/>
      </c>
      <c r="E385" s="18" t="str">
        <f>IF(VLOOKUP(TABLE[[#This Row],[LOC]],ScanWorkbook[[Location]:[Clone Barcode]],2,FALSE)="...","",VLOOKUP(TABLE[[#This Row],[LOC]],ScanWorkbook[[Location]:[Clone Barcode]],2,FALSE))</f>
        <v/>
      </c>
      <c r="F385" s="21" t="str">
        <f ca="1">IF(TABLE[[#This Row],[METRC]]="","",TODAY())</f>
        <v/>
      </c>
      <c r="G385" s="80" t="str">
        <f>_xlfn.IFNA(IF(TABLE[[#This Row],[METRC]]="","",VLOOKUP(TABLE[[#This Row],[LOC]],ScanWorkbook[[Location]:[side]],3,FALSE)),"")</f>
        <v/>
      </c>
      <c r="H385" s="18" t="str">
        <f>_xlfn.IFNA(IF(TABLE[[#This Row],[METRC]]="...","",VLOOKUP(TABLE[[#This Row],[METRC]],METRC!A:C,3,FALSE)),"")</f>
        <v/>
      </c>
      <c r="I38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85" s="18" t="str">
        <f>_xlfn.IFNA(IF(TABLE[[#This Row],[METRC]]="...","",LEFT(VLOOKUP(TABLE[[#This Row],[METRC]],METRC!A:B,2,FALSE),4)),"")</f>
        <v/>
      </c>
      <c r="K385" s="18" t="str">
        <f>IF(TABLE[[#This Row],[METRC]]="","",IF(TABLE[[#This Row],[METRC]]="...","",IF(TABLE[[#This Row],[bounce strain]]=LEFT(TABLE[[#This Row],[PhenoAbbv]],4),"match","MISMATCH")))</f>
        <v/>
      </c>
      <c r="L385" s="18" t="str">
        <f ca="1">IF(TABLE[[#This Row],[Date]]="","",INDEX(nextcloneround[Clone Round],MATCH(TABLE[[#This Row],[Date]],nextcloneround[today],0)))</f>
        <v/>
      </c>
      <c r="M385" s="18" t="str">
        <f>_xlfn.IFNA(INDEX([2]!MOM[Generation],MATCH(TABLE[[#This Row],[METRC]],[2]!MOM[METRC 2],0)),"")</f>
        <v/>
      </c>
    </row>
    <row r="386" spans="1:13" x14ac:dyDescent="0.25">
      <c r="A386" s="47" t="str">
        <f>MID(TABLE[[#This Row],[LOC]],4,3)</f>
        <v>ML4</v>
      </c>
      <c r="B386" t="s">
        <v>8514</v>
      </c>
      <c r="C386" s="18" t="str">
        <f>_xlfn.IFNA(IF(TABLE[[#This Row],[CODE]]="","",IF(TABLE[[#This Row],[CODE]]="...","",_xlfn.CONCAT("1A4070000000065000",RIGHT(TABLE[[#This Row],[CODE]],6)))),"")</f>
        <v>1A4070000000065000089939</v>
      </c>
      <c r="D386" s="18" t="str">
        <f t="array" ref="D386">_xlfn.IFNA(IF(SUM(COUNTIF(TABLE[[#This Row],[CODE]],{"*.*"})),LEFT(TABLE[[#This Row],[CODE]],7),_xlfn.CONCAT(LEFT(TABLE[[#This Row],[CODE]],4),RIGHT(TABLE[[#This Row],[CODE]],3))),"")</f>
        <v>DURP006</v>
      </c>
      <c r="E386" s="18" t="str">
        <f>IF(VLOOKUP(TABLE[[#This Row],[LOC]],ScanWorkbook[[Location]:[Clone Barcode]],2,FALSE)="...","",VLOOKUP(TABLE[[#This Row],[LOC]],ScanWorkbook[[Location]:[Clone Barcode]],2,FALSE))</f>
        <v>DURP006.089939</v>
      </c>
      <c r="F386" s="21">
        <f ca="1">IF(TABLE[[#This Row],[METRC]]="","",TODAY())</f>
        <v>44179</v>
      </c>
      <c r="G386" s="80" t="str">
        <f>_xlfn.IFNA(IF(TABLE[[#This Row],[METRC]]="","",VLOOKUP(TABLE[[#This Row],[LOC]],ScanWorkbook[[Location]:[side]],3,FALSE)),"")</f>
        <v>4. east MINIMOM</v>
      </c>
      <c r="H386" s="18" t="str">
        <f>_xlfn.IFNA(IF(TABLE[[#This Row],[METRC]]="...","",VLOOKUP(TABLE[[#This Row],[METRC]],METRC!A:C,3,FALSE)),"")</f>
        <v>MINIMOM</v>
      </c>
      <c r="I38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86" s="18" t="str">
        <f>_xlfn.IFNA(IF(TABLE[[#This Row],[METRC]]="...","",LEFT(VLOOKUP(TABLE[[#This Row],[METRC]],METRC!A:B,2,FALSE),4)),"")</f>
        <v>DURP</v>
      </c>
      <c r="K386" s="24" t="str">
        <f>IF(TABLE[[#This Row],[METRC]]="","",IF(TABLE[[#This Row],[METRC]]="...","",IF(TABLE[[#This Row],[bounce strain]]=LEFT(TABLE[[#This Row],[PhenoAbbv]],4),"match","MISMATCH")))</f>
        <v>match</v>
      </c>
      <c r="L386" s="18" t="str">
        <f ca="1">IF(TABLE[[#This Row],[Date]]="","",INDEX(nextcloneround[Clone Round],MATCH(TABLE[[#This Row],[Date]],nextcloneround[today],0)))</f>
        <v>C39</v>
      </c>
      <c r="M386" s="18" t="str">
        <f>_xlfn.IFNA(INDEX([2]!MOM[Generation],MATCH(TABLE[[#This Row],[METRC]],[2]!MOM[METRC 2],0)),"")</f>
        <v>C33</v>
      </c>
    </row>
    <row r="387" spans="1:13" x14ac:dyDescent="0.25">
      <c r="A387" s="47" t="str">
        <f>MID(TABLE[[#This Row],[LOC]],4,3)</f>
        <v>ML4</v>
      </c>
      <c r="B387" t="s">
        <v>8515</v>
      </c>
      <c r="C387" s="18" t="str">
        <f>_xlfn.IFNA(IF(TABLE[[#This Row],[CODE]]="","",IF(TABLE[[#This Row],[CODE]]="...","",_xlfn.CONCAT("1A4070000000065000",RIGHT(TABLE[[#This Row],[CODE]],6)))),"")</f>
        <v>1A4070000000065000090564</v>
      </c>
      <c r="D387" s="18" t="str">
        <f t="array" ref="D387">_xlfn.IFNA(IF(SUM(COUNTIF(TABLE[[#This Row],[CODE]],{"*.*"})),LEFT(TABLE[[#This Row],[CODE]],7),_xlfn.CONCAT(LEFT(TABLE[[#This Row],[CODE]],4),RIGHT(TABLE[[#This Row],[CODE]],3))),"")</f>
        <v>GFSD207</v>
      </c>
      <c r="E387" s="18" t="str">
        <f>IF(VLOOKUP(TABLE[[#This Row],[LOC]],ScanWorkbook[[Location]:[Clone Barcode]],2,FALSE)="...","",VLOOKUP(TABLE[[#This Row],[LOC]],ScanWorkbook[[Location]:[Clone Barcode]],2,FALSE))</f>
        <v>GFSD207.090564</v>
      </c>
      <c r="F387" s="21">
        <f ca="1">IF(TABLE[[#This Row],[METRC]]="","",TODAY())</f>
        <v>44179</v>
      </c>
      <c r="G387" s="80" t="str">
        <f>_xlfn.IFNA(IF(TABLE[[#This Row],[METRC]]="","",VLOOKUP(TABLE[[#This Row],[LOC]],ScanWorkbook[[Location]:[side]],3,FALSE)),"")</f>
        <v>4. east MINIMOM</v>
      </c>
      <c r="H387" s="18" t="str">
        <f>_xlfn.IFNA(IF(TABLE[[#This Row],[METRC]]="...","",VLOOKUP(TABLE[[#This Row],[METRC]],METRC!A:C,3,FALSE)),"")</f>
        <v>MINIMOM</v>
      </c>
      <c r="I38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87" s="18" t="str">
        <f>_xlfn.IFNA(IF(TABLE[[#This Row],[METRC]]="...","",LEFT(VLOOKUP(TABLE[[#This Row],[METRC]],METRC!A:B,2,FALSE),4)),"")</f>
        <v>GFSD</v>
      </c>
      <c r="K387" s="24" t="str">
        <f>IF(TABLE[[#This Row],[METRC]]="","",IF(TABLE[[#This Row],[METRC]]="...","",IF(TABLE[[#This Row],[bounce strain]]=LEFT(TABLE[[#This Row],[PhenoAbbv]],4),"match","MISMATCH")))</f>
        <v>match</v>
      </c>
      <c r="L387" s="18" t="str">
        <f ca="1">IF(TABLE[[#This Row],[Date]]="","",INDEX(nextcloneround[Clone Round],MATCH(TABLE[[#This Row],[Date]],nextcloneround[today],0)))</f>
        <v>C39</v>
      </c>
      <c r="M387" s="18" t="str">
        <f>_xlfn.IFNA(INDEX([2]!MOM[Generation],MATCH(TABLE[[#This Row],[METRC]],[2]!MOM[METRC 2],0)),"")</f>
        <v>C34</v>
      </c>
    </row>
    <row r="388" spans="1:13" x14ac:dyDescent="0.25">
      <c r="A388" s="47" t="str">
        <f>MID(TABLE[[#This Row],[LOC]],4,3)</f>
        <v>ML4</v>
      </c>
      <c r="B388" t="s">
        <v>8516</v>
      </c>
      <c r="C388" s="18" t="str">
        <f>_xlfn.IFNA(IF(TABLE[[#This Row],[CODE]]="","",IF(TABLE[[#This Row],[CODE]]="...","",_xlfn.CONCAT("1A4070000000065000",RIGHT(TABLE[[#This Row],[CODE]],6)))),"")</f>
        <v>1A4070000000065000089943</v>
      </c>
      <c r="D388" s="18" t="str">
        <f t="array" ref="D388">_xlfn.IFNA(IF(SUM(COUNTIF(TABLE[[#This Row],[CODE]],{"*.*"})),LEFT(TABLE[[#This Row],[CODE]],7),_xlfn.CONCAT(LEFT(TABLE[[#This Row],[CODE]],4),RIGHT(TABLE[[#This Row],[CODE]],3))),"")</f>
        <v>DURP006</v>
      </c>
      <c r="E388" s="18" t="str">
        <f>IF(VLOOKUP(TABLE[[#This Row],[LOC]],ScanWorkbook[[Location]:[Clone Barcode]],2,FALSE)="...","",VLOOKUP(TABLE[[#This Row],[LOC]],ScanWorkbook[[Location]:[Clone Barcode]],2,FALSE))</f>
        <v>DURP006.089943</v>
      </c>
      <c r="F388" s="21">
        <f ca="1">IF(TABLE[[#This Row],[METRC]]="","",TODAY())</f>
        <v>44179</v>
      </c>
      <c r="G388" s="80" t="str">
        <f>_xlfn.IFNA(IF(TABLE[[#This Row],[METRC]]="","",VLOOKUP(TABLE[[#This Row],[LOC]],ScanWorkbook[[Location]:[side]],3,FALSE)),"")</f>
        <v>4. east MINIMOM</v>
      </c>
      <c r="H388" s="18" t="str">
        <f>_xlfn.IFNA(IF(TABLE[[#This Row],[METRC]]="...","",VLOOKUP(TABLE[[#This Row],[METRC]],METRC!A:C,3,FALSE)),"")</f>
        <v>MINIMOM</v>
      </c>
      <c r="I38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88" s="18" t="str">
        <f>_xlfn.IFNA(IF(TABLE[[#This Row],[METRC]]="...","",LEFT(VLOOKUP(TABLE[[#This Row],[METRC]],METRC!A:B,2,FALSE),4)),"")</f>
        <v>DURP</v>
      </c>
      <c r="K388" s="24" t="str">
        <f>IF(TABLE[[#This Row],[METRC]]="","",IF(TABLE[[#This Row],[METRC]]="...","",IF(TABLE[[#This Row],[bounce strain]]=LEFT(TABLE[[#This Row],[PhenoAbbv]],4),"match","MISMATCH")))</f>
        <v>match</v>
      </c>
      <c r="L388" s="18" t="str">
        <f ca="1">IF(TABLE[[#This Row],[Date]]="","",INDEX(nextcloneround[Clone Round],MATCH(TABLE[[#This Row],[Date]],nextcloneround[today],0)))</f>
        <v>C39</v>
      </c>
      <c r="M388" s="18" t="str">
        <f>_xlfn.IFNA(INDEX([2]!MOM[Generation],MATCH(TABLE[[#This Row],[METRC]],[2]!MOM[METRC 2],0)),"")</f>
        <v>C33</v>
      </c>
    </row>
    <row r="389" spans="1:13" x14ac:dyDescent="0.25">
      <c r="A389" s="47" t="str">
        <f>MID(TABLE[[#This Row],[LOC]],4,3)</f>
        <v>ML4</v>
      </c>
      <c r="B389" t="s">
        <v>8517</v>
      </c>
      <c r="C389" s="18" t="str">
        <f>_xlfn.IFNA(IF(TABLE[[#This Row],[CODE]]="","",IF(TABLE[[#This Row],[CODE]]="...","",_xlfn.CONCAT("1A4070000000065000",RIGHT(TABLE[[#This Row],[CODE]],6)))),"")</f>
        <v>1A4070000000065000089944</v>
      </c>
      <c r="D389" s="18" t="str">
        <f t="array" ref="D389">_xlfn.IFNA(IF(SUM(COUNTIF(TABLE[[#This Row],[CODE]],{"*.*"})),LEFT(TABLE[[#This Row],[CODE]],7),_xlfn.CONCAT(LEFT(TABLE[[#This Row],[CODE]],4),RIGHT(TABLE[[#This Row],[CODE]],3))),"")</f>
        <v>DURP006</v>
      </c>
      <c r="E389" s="18" t="str">
        <f>IF(VLOOKUP(TABLE[[#This Row],[LOC]],ScanWorkbook[[Location]:[Clone Barcode]],2,FALSE)="...","",VLOOKUP(TABLE[[#This Row],[LOC]],ScanWorkbook[[Location]:[Clone Barcode]],2,FALSE))</f>
        <v>DURP006.089944</v>
      </c>
      <c r="F389" s="21">
        <f ca="1">IF(TABLE[[#This Row],[METRC]]="","",TODAY())</f>
        <v>44179</v>
      </c>
      <c r="G389" s="80" t="str">
        <f>_xlfn.IFNA(IF(TABLE[[#This Row],[METRC]]="","",VLOOKUP(TABLE[[#This Row],[LOC]],ScanWorkbook[[Location]:[side]],3,FALSE)),"")</f>
        <v>4. east MINIMOM</v>
      </c>
      <c r="H389" s="18" t="str">
        <f>_xlfn.IFNA(IF(TABLE[[#This Row],[METRC]]="...","",VLOOKUP(TABLE[[#This Row],[METRC]],METRC!A:C,3,FALSE)),"")</f>
        <v>MINIMOM</v>
      </c>
      <c r="I38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89" s="18" t="str">
        <f>_xlfn.IFNA(IF(TABLE[[#This Row],[METRC]]="...","",LEFT(VLOOKUP(TABLE[[#This Row],[METRC]],METRC!A:B,2,FALSE),4)),"")</f>
        <v>DURP</v>
      </c>
      <c r="K389" s="24" t="str">
        <f>IF(TABLE[[#This Row],[METRC]]="","",IF(TABLE[[#This Row],[METRC]]="...","",IF(TABLE[[#This Row],[bounce strain]]=LEFT(TABLE[[#This Row],[PhenoAbbv]],4),"match","MISMATCH")))</f>
        <v>match</v>
      </c>
      <c r="L389" s="18" t="str">
        <f ca="1">IF(TABLE[[#This Row],[Date]]="","",INDEX(nextcloneround[Clone Round],MATCH(TABLE[[#This Row],[Date]],nextcloneround[today],0)))</f>
        <v>C39</v>
      </c>
      <c r="M389" s="18" t="str">
        <f>_xlfn.IFNA(INDEX([2]!MOM[Generation],MATCH(TABLE[[#This Row],[METRC]],[2]!MOM[METRC 2],0)),"")</f>
        <v>C33</v>
      </c>
    </row>
    <row r="390" spans="1:13" x14ac:dyDescent="0.25">
      <c r="A390" s="47" t="str">
        <f>MID(TABLE[[#This Row],[LOC]],4,3)</f>
        <v>ML4</v>
      </c>
      <c r="B390" t="s">
        <v>8518</v>
      </c>
      <c r="C390" s="18" t="str">
        <f>_xlfn.IFNA(IF(TABLE[[#This Row],[CODE]]="","",IF(TABLE[[#This Row],[CODE]]="...","",_xlfn.CONCAT("1A4070000000065000",RIGHT(TABLE[[#This Row],[CODE]],6)))),"")</f>
        <v>1A4070000000065000089787</v>
      </c>
      <c r="D390" s="18" t="str">
        <f t="array" ref="D390">_xlfn.IFNA(IF(SUM(COUNTIF(TABLE[[#This Row],[CODE]],{"*.*"})),LEFT(TABLE[[#This Row],[CODE]],7),_xlfn.CONCAT(LEFT(TABLE[[#This Row],[CODE]],4),RIGHT(TABLE[[#This Row],[CODE]],3))),"")</f>
        <v>KING002</v>
      </c>
      <c r="E390" s="18" t="str">
        <f>IF(VLOOKUP(TABLE[[#This Row],[LOC]],ScanWorkbook[[Location]:[Clone Barcode]],2,FALSE)="...","",VLOOKUP(TABLE[[#This Row],[LOC]],ScanWorkbook[[Location]:[Clone Barcode]],2,FALSE))</f>
        <v>KING002.089787</v>
      </c>
      <c r="F390" s="21">
        <f ca="1">IF(TABLE[[#This Row],[METRC]]="","",TODAY())</f>
        <v>44179</v>
      </c>
      <c r="G390" s="80" t="str">
        <f>_xlfn.IFNA(IF(TABLE[[#This Row],[METRC]]="","",VLOOKUP(TABLE[[#This Row],[LOC]],ScanWorkbook[[Location]:[side]],3,FALSE)),"")</f>
        <v>4. east MINIMOM</v>
      </c>
      <c r="H390" s="18" t="str">
        <f>_xlfn.IFNA(IF(TABLE[[#This Row],[METRC]]="...","",VLOOKUP(TABLE[[#This Row],[METRC]],METRC!A:C,3,FALSE)),"")</f>
        <v>MINIMOM</v>
      </c>
      <c r="I39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90" s="18" t="str">
        <f>_xlfn.IFNA(IF(TABLE[[#This Row],[METRC]]="...","",LEFT(VLOOKUP(TABLE[[#This Row],[METRC]],METRC!A:B,2,FALSE),4)),"")</f>
        <v>KING</v>
      </c>
      <c r="K390" s="24" t="str">
        <f>IF(TABLE[[#This Row],[METRC]]="","",IF(TABLE[[#This Row],[METRC]]="...","",IF(TABLE[[#This Row],[bounce strain]]=LEFT(TABLE[[#This Row],[PhenoAbbv]],4),"match","MISMATCH")))</f>
        <v>match</v>
      </c>
      <c r="L390" s="18" t="str">
        <f ca="1">IF(TABLE[[#This Row],[Date]]="","",INDEX(nextcloneround[Clone Round],MATCH(TABLE[[#This Row],[Date]],nextcloneround[today],0)))</f>
        <v>C39</v>
      </c>
      <c r="M390" s="18" t="str">
        <f>_xlfn.IFNA(INDEX([2]!MOM[Generation],MATCH(TABLE[[#This Row],[METRC]],[2]!MOM[METRC 2],0)),"")</f>
        <v>C33</v>
      </c>
    </row>
    <row r="391" spans="1:13" x14ac:dyDescent="0.25">
      <c r="A391" s="47" t="str">
        <f>MID(TABLE[[#This Row],[LOC]],4,3)</f>
        <v>ML4</v>
      </c>
      <c r="B391" t="s">
        <v>8519</v>
      </c>
      <c r="C391" s="18" t="str">
        <f>_xlfn.IFNA(IF(TABLE[[#This Row],[CODE]]="","",IF(TABLE[[#This Row],[CODE]]="...","",_xlfn.CONCAT("1A4070000000065000",RIGHT(TABLE[[#This Row],[CODE]],6)))),"")</f>
        <v>1A4070000000065000089979</v>
      </c>
      <c r="D391" s="18" t="str">
        <f t="array" ref="D391">_xlfn.IFNA(IF(SUM(COUNTIF(TABLE[[#This Row],[CODE]],{"*.*"})),LEFT(TABLE[[#This Row],[CODE]],7),_xlfn.CONCAT(LEFT(TABLE[[#This Row],[CODE]],4),RIGHT(TABLE[[#This Row],[CODE]],3))),"")</f>
        <v>JMAC007</v>
      </c>
      <c r="E391" s="18" t="str">
        <f>IF(VLOOKUP(TABLE[[#This Row],[LOC]],ScanWorkbook[[Location]:[Clone Barcode]],2,FALSE)="...","",VLOOKUP(TABLE[[#This Row],[LOC]],ScanWorkbook[[Location]:[Clone Barcode]],2,FALSE))</f>
        <v>JMAC007.089979</v>
      </c>
      <c r="F391" s="21">
        <f ca="1">IF(TABLE[[#This Row],[METRC]]="","",TODAY())</f>
        <v>44179</v>
      </c>
      <c r="G391" s="80" t="str">
        <f>_xlfn.IFNA(IF(TABLE[[#This Row],[METRC]]="","",VLOOKUP(TABLE[[#This Row],[LOC]],ScanWorkbook[[Location]:[side]],3,FALSE)),"")</f>
        <v>4. east MINIMOM</v>
      </c>
      <c r="H391" s="18" t="str">
        <f>_xlfn.IFNA(IF(TABLE[[#This Row],[METRC]]="...","",VLOOKUP(TABLE[[#This Row],[METRC]],METRC!A:C,3,FALSE)),"")</f>
        <v>MINIMOM</v>
      </c>
      <c r="I39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91" s="18" t="str">
        <f>_xlfn.IFNA(IF(TABLE[[#This Row],[METRC]]="...","",LEFT(VLOOKUP(TABLE[[#This Row],[METRC]],METRC!A:B,2,FALSE),4)),"")</f>
        <v>JMAC</v>
      </c>
      <c r="K391" s="24" t="str">
        <f>IF(TABLE[[#This Row],[METRC]]="","",IF(TABLE[[#This Row],[METRC]]="...","",IF(TABLE[[#This Row],[bounce strain]]=LEFT(TABLE[[#This Row],[PhenoAbbv]],4),"match","MISMATCH")))</f>
        <v>match</v>
      </c>
      <c r="L391" s="18" t="str">
        <f ca="1">IF(TABLE[[#This Row],[Date]]="","",INDEX(nextcloneround[Clone Round],MATCH(TABLE[[#This Row],[Date]],nextcloneround[today],0)))</f>
        <v>C39</v>
      </c>
      <c r="M391" s="18" t="str">
        <f>_xlfn.IFNA(INDEX([2]!MOM[Generation],MATCH(TABLE[[#This Row],[METRC]],[2]!MOM[METRC 2],0)),"")</f>
        <v>C33</v>
      </c>
    </row>
    <row r="392" spans="1:13" x14ac:dyDescent="0.25">
      <c r="A392" s="47" t="str">
        <f>MID(TABLE[[#This Row],[LOC]],4,3)</f>
        <v>ML4</v>
      </c>
      <c r="B392" t="s">
        <v>8579</v>
      </c>
      <c r="C392" s="18" t="str">
        <f>_xlfn.IFNA(IF(TABLE[[#This Row],[CODE]]="","",IF(TABLE[[#This Row],[CODE]]="...","",_xlfn.CONCAT("1A4070000000065000",RIGHT(TABLE[[#This Row],[CODE]],6)))),"")</f>
        <v>1A4070000000065000086891</v>
      </c>
      <c r="D392" s="18" t="str">
        <f t="array" ref="D392">_xlfn.IFNA(IF(SUM(COUNTIF(TABLE[[#This Row],[CODE]],{"*.*"})),LEFT(TABLE[[#This Row],[CODE]],7),_xlfn.CONCAT(LEFT(TABLE[[#This Row],[CODE]],4),RIGHT(TABLE[[#This Row],[CODE]],3))),"")</f>
        <v>STR8014</v>
      </c>
      <c r="E392" s="18" t="str">
        <f>IF(VLOOKUP(TABLE[[#This Row],[LOC]],ScanWorkbook[[Location]:[Clone Barcode]],2,FALSE)="...","",VLOOKUP(TABLE[[#This Row],[LOC]],ScanWorkbook[[Location]:[Clone Barcode]],2,FALSE))</f>
        <v>STR8014.086891</v>
      </c>
      <c r="F392" s="21">
        <f ca="1">IF(TABLE[[#This Row],[METRC]]="","",TODAY())</f>
        <v>44179</v>
      </c>
      <c r="G392" s="80" t="str">
        <f>_xlfn.IFNA(IF(TABLE[[#This Row],[METRC]]="","",VLOOKUP(TABLE[[#This Row],[LOC]],ScanWorkbook[[Location]:[side]],3,FALSE)),"")</f>
        <v>4. east MINIMOM</v>
      </c>
      <c r="H392" s="18" t="str">
        <f>_xlfn.IFNA(IF(TABLE[[#This Row],[METRC]]="...","",VLOOKUP(TABLE[[#This Row],[METRC]],METRC!A:C,3,FALSE)),"")</f>
        <v>MINIMOM</v>
      </c>
      <c r="I39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92" s="18" t="str">
        <f>_xlfn.IFNA(IF(TABLE[[#This Row],[METRC]]="...","",LEFT(VLOOKUP(TABLE[[#This Row],[METRC]],METRC!A:B,2,FALSE),4)),"")</f>
        <v>STR8</v>
      </c>
      <c r="K392" s="18" t="str">
        <f>IF(TABLE[[#This Row],[METRC]]="","",IF(TABLE[[#This Row],[METRC]]="...","",IF(TABLE[[#This Row],[bounce strain]]=LEFT(TABLE[[#This Row],[PhenoAbbv]],4),"match","MISMATCH")))</f>
        <v>match</v>
      </c>
      <c r="L392" s="18" t="str">
        <f ca="1">IF(TABLE[[#This Row],[Date]]="","",INDEX(nextcloneround[Clone Round],MATCH(TABLE[[#This Row],[Date]],nextcloneround[today],0)))</f>
        <v>C39</v>
      </c>
      <c r="M392" s="18" t="str">
        <f>_xlfn.IFNA(INDEX([2]!MOM[Generation],MATCH(TABLE[[#This Row],[METRC]],[2]!MOM[METRC 2],0)),"")</f>
        <v>C32</v>
      </c>
    </row>
    <row r="393" spans="1:13" x14ac:dyDescent="0.25">
      <c r="A393" s="47" t="str">
        <f>MID(TABLE[[#This Row],[LOC]],4,3)</f>
        <v>ML4</v>
      </c>
      <c r="B393" t="s">
        <v>8589</v>
      </c>
      <c r="C393" s="18" t="str">
        <f>_xlfn.IFNA(IF(TABLE[[#This Row],[CODE]]="","",IF(TABLE[[#This Row],[CODE]]="...","",_xlfn.CONCAT("1A4070000000065000",RIGHT(TABLE[[#This Row],[CODE]],6)))),"")</f>
        <v>1A4070000000065000089671</v>
      </c>
      <c r="D393" s="18" t="str">
        <f t="array" ref="D393">_xlfn.IFNA(IF(SUM(COUNTIF(TABLE[[#This Row],[CODE]],{"*.*"})),LEFT(TABLE[[#This Row],[CODE]],7),_xlfn.CONCAT(LEFT(TABLE[[#This Row],[CODE]],4),RIGHT(TABLE[[#This Row],[CODE]],3))),"")</f>
        <v>GFSD189</v>
      </c>
      <c r="E393" s="18" t="str">
        <f>IF(VLOOKUP(TABLE[[#This Row],[LOC]],ScanWorkbook[[Location]:[Clone Barcode]],2,FALSE)="...","",VLOOKUP(TABLE[[#This Row],[LOC]],ScanWorkbook[[Location]:[Clone Barcode]],2,FALSE))</f>
        <v>GFSD189.089671</v>
      </c>
      <c r="F393" s="21">
        <f ca="1">IF(TABLE[[#This Row],[METRC]]="","",TODAY())</f>
        <v>44179</v>
      </c>
      <c r="G393" s="80" t="str">
        <f>_xlfn.IFNA(IF(TABLE[[#This Row],[METRC]]="","",VLOOKUP(TABLE[[#This Row],[LOC]],ScanWorkbook[[Location]:[side]],3,FALSE)),"")</f>
        <v>4. east MINIMOM</v>
      </c>
      <c r="H393" s="18" t="str">
        <f>_xlfn.IFNA(IF(TABLE[[#This Row],[METRC]]="...","",VLOOKUP(TABLE[[#This Row],[METRC]],METRC!A:C,3,FALSE)),"")</f>
        <v>MINIMOM</v>
      </c>
      <c r="I39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393" s="18" t="str">
        <f>_xlfn.IFNA(IF(TABLE[[#This Row],[METRC]]="...","",LEFT(VLOOKUP(TABLE[[#This Row],[METRC]],METRC!A:B,2,FALSE),4)),"")</f>
        <v>GFSD</v>
      </c>
      <c r="K393" s="18" t="str">
        <f>IF(TABLE[[#This Row],[METRC]]="","",IF(TABLE[[#This Row],[METRC]]="...","",IF(TABLE[[#This Row],[bounce strain]]=LEFT(TABLE[[#This Row],[PhenoAbbv]],4),"match","MISMATCH")))</f>
        <v>match</v>
      </c>
      <c r="L393" s="18" t="str">
        <f ca="1">IF(TABLE[[#This Row],[Date]]="","",INDEX(nextcloneround[Clone Round],MATCH(TABLE[[#This Row],[Date]],nextcloneround[today],0)))</f>
        <v>C39</v>
      </c>
      <c r="M393" s="18" t="str">
        <f>_xlfn.IFNA(INDEX([2]!MOM[Generation],MATCH(TABLE[[#This Row],[METRC]],[2]!MOM[METRC 2],0)),"")</f>
        <v>C33</v>
      </c>
    </row>
    <row r="394" spans="1:13" x14ac:dyDescent="0.25">
      <c r="A394" s="47" t="str">
        <f>MID(TABLE[[#This Row],[LOC]],4,3)</f>
        <v>ML4</v>
      </c>
      <c r="B394" t="s">
        <v>8590</v>
      </c>
      <c r="C394" s="18" t="str">
        <f>_xlfn.IFNA(IF(TABLE[[#This Row],[CODE]]="","",IF(TABLE[[#This Row],[CODE]]="...","",_xlfn.CONCAT("1A4070000000065000",RIGHT(TABLE[[#This Row],[CODE]],6)))),"")</f>
        <v/>
      </c>
      <c r="D394" s="18" t="str">
        <f t="array" ref="D394">_xlfn.IFNA(IF(SUM(COUNTIF(TABLE[[#This Row],[CODE]],{"*.*"})),LEFT(TABLE[[#This Row],[CODE]],7),_xlfn.CONCAT(LEFT(TABLE[[#This Row],[CODE]],4),RIGHT(TABLE[[#This Row],[CODE]],3))),"")</f>
        <v/>
      </c>
      <c r="E394" s="18" t="str">
        <f>IF(VLOOKUP(TABLE[[#This Row],[LOC]],ScanWorkbook[[Location]:[Clone Barcode]],2,FALSE)="...","",VLOOKUP(TABLE[[#This Row],[LOC]],ScanWorkbook[[Location]:[Clone Barcode]],2,FALSE))</f>
        <v/>
      </c>
      <c r="F394" s="21" t="str">
        <f ca="1">IF(TABLE[[#This Row],[METRC]]="","",TODAY())</f>
        <v/>
      </c>
      <c r="G394" s="80" t="str">
        <f>_xlfn.IFNA(IF(TABLE[[#This Row],[METRC]]="","",VLOOKUP(TABLE[[#This Row],[LOC]],ScanWorkbook[[Location]:[side]],3,FALSE)),"")</f>
        <v/>
      </c>
      <c r="H394" s="18" t="str">
        <f>_xlfn.IFNA(IF(TABLE[[#This Row],[METRC]]="...","",VLOOKUP(TABLE[[#This Row],[METRC]],METRC!A:C,3,FALSE)),"")</f>
        <v/>
      </c>
      <c r="I39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94" s="18" t="str">
        <f>_xlfn.IFNA(IF(TABLE[[#This Row],[METRC]]="...","",LEFT(VLOOKUP(TABLE[[#This Row],[METRC]],METRC!A:B,2,FALSE),4)),"")</f>
        <v/>
      </c>
      <c r="K394" s="18" t="str">
        <f>IF(TABLE[[#This Row],[METRC]]="","",IF(TABLE[[#This Row],[METRC]]="...","",IF(TABLE[[#This Row],[bounce strain]]=LEFT(TABLE[[#This Row],[PhenoAbbv]],4),"match","MISMATCH")))</f>
        <v/>
      </c>
      <c r="L394" s="18" t="str">
        <f ca="1">IF(TABLE[[#This Row],[Date]]="","",INDEX(nextcloneround[Clone Round],MATCH(TABLE[[#This Row],[Date]],nextcloneround[today],0)))</f>
        <v/>
      </c>
      <c r="M394" s="18" t="str">
        <f>_xlfn.IFNA(INDEX([2]!MOM[Generation],MATCH(TABLE[[#This Row],[METRC]],[2]!MOM[METRC 2],0)),"")</f>
        <v/>
      </c>
    </row>
    <row r="395" spans="1:13" x14ac:dyDescent="0.25">
      <c r="A395" s="47" t="str">
        <f>MID(TABLE[[#This Row],[LOC]],4,3)</f>
        <v>ML4</v>
      </c>
      <c r="B395" t="s">
        <v>8599</v>
      </c>
      <c r="C395" s="18" t="str">
        <f>_xlfn.IFNA(IF(TABLE[[#This Row],[CODE]]="","",IF(TABLE[[#This Row],[CODE]]="...","",_xlfn.CONCAT("1A4070000000065000",RIGHT(TABLE[[#This Row],[CODE]],6)))),"")</f>
        <v/>
      </c>
      <c r="D395" s="18" t="str">
        <f t="array" ref="D395">_xlfn.IFNA(IF(SUM(COUNTIF(TABLE[[#This Row],[CODE]],{"*.*"})),LEFT(TABLE[[#This Row],[CODE]],7),_xlfn.CONCAT(LEFT(TABLE[[#This Row],[CODE]],4),RIGHT(TABLE[[#This Row],[CODE]],3))),"")</f>
        <v/>
      </c>
      <c r="E395" s="18" t="str">
        <f>IF(VLOOKUP(TABLE[[#This Row],[LOC]],ScanWorkbook[[Location]:[Clone Barcode]],2,FALSE)="...","",VLOOKUP(TABLE[[#This Row],[LOC]],ScanWorkbook[[Location]:[Clone Barcode]],2,FALSE))</f>
        <v/>
      </c>
      <c r="F395" s="21" t="str">
        <f ca="1">IF(TABLE[[#This Row],[METRC]]="","",TODAY())</f>
        <v/>
      </c>
      <c r="G395" s="80" t="str">
        <f>_xlfn.IFNA(IF(TABLE[[#This Row],[METRC]]="","",VLOOKUP(TABLE[[#This Row],[LOC]],ScanWorkbook[[Location]:[side]],3,FALSE)),"")</f>
        <v/>
      </c>
      <c r="H395" s="18" t="str">
        <f>_xlfn.IFNA(IF(TABLE[[#This Row],[METRC]]="...","",VLOOKUP(TABLE[[#This Row],[METRC]],METRC!A:C,3,FALSE)),"")</f>
        <v/>
      </c>
      <c r="I39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95" s="18" t="str">
        <f>_xlfn.IFNA(IF(TABLE[[#This Row],[METRC]]="...","",LEFT(VLOOKUP(TABLE[[#This Row],[METRC]],METRC!A:B,2,FALSE),4)),"")</f>
        <v/>
      </c>
      <c r="K395" s="18" t="str">
        <f>IF(TABLE[[#This Row],[METRC]]="","",IF(TABLE[[#This Row],[METRC]]="...","",IF(TABLE[[#This Row],[bounce strain]]=LEFT(TABLE[[#This Row],[PhenoAbbv]],4),"match","MISMATCH")))</f>
        <v/>
      </c>
      <c r="L395" s="18" t="str">
        <f ca="1">IF(TABLE[[#This Row],[Date]]="","",INDEX(nextcloneround[Clone Round],MATCH(TABLE[[#This Row],[Date]],nextcloneround[today],0)))</f>
        <v/>
      </c>
      <c r="M395" s="18" t="str">
        <f>_xlfn.IFNA(INDEX([2]!MOM[Generation],MATCH(TABLE[[#This Row],[METRC]],[2]!MOM[METRC 2],0)),"")</f>
        <v/>
      </c>
    </row>
    <row r="396" spans="1:13" x14ac:dyDescent="0.25">
      <c r="A396" s="47" t="str">
        <f>MID(TABLE[[#This Row],[LOC]],4,3)</f>
        <v>ML4</v>
      </c>
      <c r="B396" t="s">
        <v>8762</v>
      </c>
      <c r="C396" s="18" t="str">
        <f>_xlfn.IFNA(IF(TABLE[[#This Row],[CODE]]="","",IF(TABLE[[#This Row],[CODE]]="...","",_xlfn.CONCAT("1A4070000000065000",RIGHT(TABLE[[#This Row],[CODE]],6)))),"")</f>
        <v/>
      </c>
      <c r="D396" s="18" t="str">
        <f t="array" ref="D396">_xlfn.IFNA(IF(SUM(COUNTIF(TABLE[[#This Row],[CODE]],{"*.*"})),LEFT(TABLE[[#This Row],[CODE]],7),_xlfn.CONCAT(LEFT(TABLE[[#This Row],[CODE]],4),RIGHT(TABLE[[#This Row],[CODE]],3))),"")</f>
        <v/>
      </c>
      <c r="E396" s="18" t="str">
        <f>IF(VLOOKUP(TABLE[[#This Row],[LOC]],ScanWorkbook[[Location]:[Clone Barcode]],2,FALSE)="...","",VLOOKUP(TABLE[[#This Row],[LOC]],ScanWorkbook[[Location]:[Clone Barcode]],2,FALSE))</f>
        <v/>
      </c>
      <c r="F396" s="21" t="str">
        <f ca="1">IF(TABLE[[#This Row],[METRC]]="","",TODAY())</f>
        <v/>
      </c>
      <c r="G396" s="80" t="str">
        <f>_xlfn.IFNA(IF(TABLE[[#This Row],[METRC]]="","",VLOOKUP(TABLE[[#This Row],[LOC]],ScanWorkbook[[Location]:[side]],3,FALSE)),"")</f>
        <v/>
      </c>
      <c r="H396" s="18" t="str">
        <f>_xlfn.IFNA(IF(TABLE[[#This Row],[METRC]]="...","",VLOOKUP(TABLE[[#This Row],[METRC]],METRC!A:C,3,FALSE)),"")</f>
        <v/>
      </c>
      <c r="I39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96" s="18" t="str">
        <f>_xlfn.IFNA(IF(TABLE[[#This Row],[METRC]]="...","",LEFT(VLOOKUP(TABLE[[#This Row],[METRC]],METRC!A:B,2,FALSE),4)),"")</f>
        <v/>
      </c>
      <c r="K396" s="18" t="str">
        <f>IF(TABLE[[#This Row],[METRC]]="","",IF(TABLE[[#This Row],[METRC]]="...","",IF(TABLE[[#This Row],[bounce strain]]=LEFT(TABLE[[#This Row],[PhenoAbbv]],4),"match","MISMATCH")))</f>
        <v/>
      </c>
      <c r="L396" s="18" t="str">
        <f ca="1">IF(TABLE[[#This Row],[Date]]="","",INDEX(nextcloneround[Clone Round],MATCH(TABLE[[#This Row],[Date]],nextcloneround[today],0)))</f>
        <v/>
      </c>
      <c r="M396" s="18" t="str">
        <f>_xlfn.IFNA(INDEX([2]!MOM[Generation],MATCH(TABLE[[#This Row],[METRC]],[2]!MOM[METRC 2],0)),"")</f>
        <v/>
      </c>
    </row>
    <row r="397" spans="1:13" x14ac:dyDescent="0.25">
      <c r="A397" s="47" t="str">
        <f>MID(TABLE[[#This Row],[LOC]],4,3)</f>
        <v>ML4</v>
      </c>
      <c r="B397" t="s">
        <v>8763</v>
      </c>
      <c r="C397" s="18" t="str">
        <f>_xlfn.IFNA(IF(TABLE[[#This Row],[CODE]]="","",IF(TABLE[[#This Row],[CODE]]="...","",_xlfn.CONCAT("1A4070000000065000",RIGHT(TABLE[[#This Row],[CODE]],6)))),"")</f>
        <v/>
      </c>
      <c r="D397" s="18" t="str">
        <f t="array" ref="D397">_xlfn.IFNA(IF(SUM(COUNTIF(TABLE[[#This Row],[CODE]],{"*.*"})),LEFT(TABLE[[#This Row],[CODE]],7),_xlfn.CONCAT(LEFT(TABLE[[#This Row],[CODE]],4),RIGHT(TABLE[[#This Row],[CODE]],3))),"")</f>
        <v/>
      </c>
      <c r="E397" s="18" t="str">
        <f>IF(VLOOKUP(TABLE[[#This Row],[LOC]],ScanWorkbook[[Location]:[Clone Barcode]],2,FALSE)="...","",VLOOKUP(TABLE[[#This Row],[LOC]],ScanWorkbook[[Location]:[Clone Barcode]],2,FALSE))</f>
        <v/>
      </c>
      <c r="F397" s="21" t="str">
        <f ca="1">IF(TABLE[[#This Row],[METRC]]="","",TODAY())</f>
        <v/>
      </c>
      <c r="G397" s="80" t="str">
        <f>_xlfn.IFNA(IF(TABLE[[#This Row],[METRC]]="","",VLOOKUP(TABLE[[#This Row],[LOC]],ScanWorkbook[[Location]:[side]],3,FALSE)),"")</f>
        <v/>
      </c>
      <c r="H397" s="18" t="str">
        <f>_xlfn.IFNA(IF(TABLE[[#This Row],[METRC]]="...","",VLOOKUP(TABLE[[#This Row],[METRC]],METRC!A:C,3,FALSE)),"")</f>
        <v/>
      </c>
      <c r="I39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97" s="18" t="str">
        <f>_xlfn.IFNA(IF(TABLE[[#This Row],[METRC]]="...","",LEFT(VLOOKUP(TABLE[[#This Row],[METRC]],METRC!A:B,2,FALSE),4)),"")</f>
        <v/>
      </c>
      <c r="K397" s="18" t="str">
        <f>IF(TABLE[[#This Row],[METRC]]="","",IF(TABLE[[#This Row],[METRC]]="...","",IF(TABLE[[#This Row],[bounce strain]]=LEFT(TABLE[[#This Row],[PhenoAbbv]],4),"match","MISMATCH")))</f>
        <v/>
      </c>
      <c r="L397" s="18" t="str">
        <f ca="1">IF(TABLE[[#This Row],[Date]]="","",INDEX(nextcloneround[Clone Round],MATCH(TABLE[[#This Row],[Date]],nextcloneround[today],0)))</f>
        <v/>
      </c>
      <c r="M397" s="18" t="str">
        <f>_xlfn.IFNA(INDEX([2]!MOM[Generation],MATCH(TABLE[[#This Row],[METRC]],[2]!MOM[METRC 2],0)),"")</f>
        <v/>
      </c>
    </row>
    <row r="398" spans="1:13" x14ac:dyDescent="0.25">
      <c r="A398" s="47" t="str">
        <f>MID(TABLE[[#This Row],[LOC]],4,3)</f>
        <v>ML4</v>
      </c>
      <c r="B398" t="s">
        <v>8764</v>
      </c>
      <c r="C398" s="18" t="str">
        <f>_xlfn.IFNA(IF(TABLE[[#This Row],[CODE]]="","",IF(TABLE[[#This Row],[CODE]]="...","",_xlfn.CONCAT("1A4070000000065000",RIGHT(TABLE[[#This Row],[CODE]],6)))),"")</f>
        <v/>
      </c>
      <c r="D398" s="18" t="str">
        <f t="array" ref="D398">_xlfn.IFNA(IF(SUM(COUNTIF(TABLE[[#This Row],[CODE]],{"*.*"})),LEFT(TABLE[[#This Row],[CODE]],7),_xlfn.CONCAT(LEFT(TABLE[[#This Row],[CODE]],4),RIGHT(TABLE[[#This Row],[CODE]],3))),"")</f>
        <v/>
      </c>
      <c r="E398" s="18" t="str">
        <f>IF(VLOOKUP(TABLE[[#This Row],[LOC]],ScanWorkbook[[Location]:[Clone Barcode]],2,FALSE)="...","",VLOOKUP(TABLE[[#This Row],[LOC]],ScanWorkbook[[Location]:[Clone Barcode]],2,FALSE))</f>
        <v/>
      </c>
      <c r="F398" s="21" t="str">
        <f ca="1">IF(TABLE[[#This Row],[METRC]]="","",TODAY())</f>
        <v/>
      </c>
      <c r="G398" s="80" t="str">
        <f>_xlfn.IFNA(IF(TABLE[[#This Row],[METRC]]="","",VLOOKUP(TABLE[[#This Row],[LOC]],ScanWorkbook[[Location]:[side]],3,FALSE)),"")</f>
        <v/>
      </c>
      <c r="H398" s="18" t="str">
        <f>_xlfn.IFNA(IF(TABLE[[#This Row],[METRC]]="...","",VLOOKUP(TABLE[[#This Row],[METRC]],METRC!A:C,3,FALSE)),"")</f>
        <v/>
      </c>
      <c r="I39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98" s="18" t="str">
        <f>_xlfn.IFNA(IF(TABLE[[#This Row],[METRC]]="...","",LEFT(VLOOKUP(TABLE[[#This Row],[METRC]],METRC!A:B,2,FALSE),4)),"")</f>
        <v/>
      </c>
      <c r="K398" s="18" t="str">
        <f>IF(TABLE[[#This Row],[METRC]]="","",IF(TABLE[[#This Row],[METRC]]="...","",IF(TABLE[[#This Row],[bounce strain]]=LEFT(TABLE[[#This Row],[PhenoAbbv]],4),"match","MISMATCH")))</f>
        <v/>
      </c>
      <c r="L398" s="18" t="str">
        <f ca="1">IF(TABLE[[#This Row],[Date]]="","",INDEX(nextcloneround[Clone Round],MATCH(TABLE[[#This Row],[Date]],nextcloneround[today],0)))</f>
        <v/>
      </c>
      <c r="M398" s="18" t="str">
        <f>_xlfn.IFNA(INDEX([2]!MOM[Generation],MATCH(TABLE[[#This Row],[METRC]],[2]!MOM[METRC 2],0)),"")</f>
        <v/>
      </c>
    </row>
    <row r="399" spans="1:13" x14ac:dyDescent="0.25">
      <c r="A399" s="47" t="str">
        <f>MID(TABLE[[#This Row],[LOC]],4,3)</f>
        <v>ML4</v>
      </c>
      <c r="B399" t="s">
        <v>8765</v>
      </c>
      <c r="C399" s="18" t="str">
        <f>_xlfn.IFNA(IF(TABLE[[#This Row],[CODE]]="","",IF(TABLE[[#This Row],[CODE]]="...","",_xlfn.CONCAT("1A4070000000065000",RIGHT(TABLE[[#This Row],[CODE]],6)))),"")</f>
        <v/>
      </c>
      <c r="D399" s="18" t="str">
        <f t="array" ref="D399">_xlfn.IFNA(IF(SUM(COUNTIF(TABLE[[#This Row],[CODE]],{"*.*"})),LEFT(TABLE[[#This Row],[CODE]],7),_xlfn.CONCAT(LEFT(TABLE[[#This Row],[CODE]],4),RIGHT(TABLE[[#This Row],[CODE]],3))),"")</f>
        <v/>
      </c>
      <c r="E399" s="18" t="str">
        <f>IF(VLOOKUP(TABLE[[#This Row],[LOC]],ScanWorkbook[[Location]:[Clone Barcode]],2,FALSE)="...","",VLOOKUP(TABLE[[#This Row],[LOC]],ScanWorkbook[[Location]:[Clone Barcode]],2,FALSE))</f>
        <v/>
      </c>
      <c r="F399" s="21" t="str">
        <f ca="1">IF(TABLE[[#This Row],[METRC]]="","",TODAY())</f>
        <v/>
      </c>
      <c r="G399" s="80" t="str">
        <f>_xlfn.IFNA(IF(TABLE[[#This Row],[METRC]]="","",VLOOKUP(TABLE[[#This Row],[LOC]],ScanWorkbook[[Location]:[side]],3,FALSE)),"")</f>
        <v/>
      </c>
      <c r="H399" s="18" t="str">
        <f>_xlfn.IFNA(IF(TABLE[[#This Row],[METRC]]="...","",VLOOKUP(TABLE[[#This Row],[METRC]],METRC!A:C,3,FALSE)),"")</f>
        <v/>
      </c>
      <c r="I39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399" s="18" t="str">
        <f>_xlfn.IFNA(IF(TABLE[[#This Row],[METRC]]="...","",LEFT(VLOOKUP(TABLE[[#This Row],[METRC]],METRC!A:B,2,FALSE),4)),"")</f>
        <v/>
      </c>
      <c r="K399" s="18" t="str">
        <f>IF(TABLE[[#This Row],[METRC]]="","",IF(TABLE[[#This Row],[METRC]]="...","",IF(TABLE[[#This Row],[bounce strain]]=LEFT(TABLE[[#This Row],[PhenoAbbv]],4),"match","MISMATCH")))</f>
        <v/>
      </c>
      <c r="L399" s="18" t="str">
        <f ca="1">IF(TABLE[[#This Row],[Date]]="","",INDEX(nextcloneround[Clone Round],MATCH(TABLE[[#This Row],[Date]],nextcloneround[today],0)))</f>
        <v/>
      </c>
      <c r="M399" s="18" t="str">
        <f>_xlfn.IFNA(INDEX([2]!MOM[Generation],MATCH(TABLE[[#This Row],[METRC]],[2]!MOM[METRC 2],0)),"")</f>
        <v/>
      </c>
    </row>
    <row r="400" spans="1:13" x14ac:dyDescent="0.25">
      <c r="A400" s="47" t="str">
        <f>MID(TABLE[[#This Row],[LOC]],4,3)</f>
        <v>ML4</v>
      </c>
      <c r="B400" t="s">
        <v>8766</v>
      </c>
      <c r="C400" s="18" t="str">
        <f>_xlfn.IFNA(IF(TABLE[[#This Row],[CODE]]="","",IF(TABLE[[#This Row],[CODE]]="...","",_xlfn.CONCAT("1A4070000000065000",RIGHT(TABLE[[#This Row],[CODE]],6)))),"")</f>
        <v/>
      </c>
      <c r="D400" s="18" t="str">
        <f t="array" ref="D400">_xlfn.IFNA(IF(SUM(COUNTIF(TABLE[[#This Row],[CODE]],{"*.*"})),LEFT(TABLE[[#This Row],[CODE]],7),_xlfn.CONCAT(LEFT(TABLE[[#This Row],[CODE]],4),RIGHT(TABLE[[#This Row],[CODE]],3))),"")</f>
        <v/>
      </c>
      <c r="E400" s="18" t="str">
        <f>IF(VLOOKUP(TABLE[[#This Row],[LOC]],ScanWorkbook[[Location]:[Clone Barcode]],2,FALSE)="...","",VLOOKUP(TABLE[[#This Row],[LOC]],ScanWorkbook[[Location]:[Clone Barcode]],2,FALSE))</f>
        <v/>
      </c>
      <c r="F400" s="21" t="str">
        <f ca="1">IF(TABLE[[#This Row],[METRC]]="","",TODAY())</f>
        <v/>
      </c>
      <c r="G400" s="80" t="str">
        <f>_xlfn.IFNA(IF(TABLE[[#This Row],[METRC]]="","",VLOOKUP(TABLE[[#This Row],[LOC]],ScanWorkbook[[Location]:[side]],3,FALSE)),"")</f>
        <v/>
      </c>
      <c r="H400" s="18" t="str">
        <f>_xlfn.IFNA(IF(TABLE[[#This Row],[METRC]]="...","",VLOOKUP(TABLE[[#This Row],[METRC]],METRC!A:C,3,FALSE)),"")</f>
        <v/>
      </c>
      <c r="I40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00" s="18" t="str">
        <f>_xlfn.IFNA(IF(TABLE[[#This Row],[METRC]]="...","",LEFT(VLOOKUP(TABLE[[#This Row],[METRC]],METRC!A:B,2,FALSE),4)),"")</f>
        <v/>
      </c>
      <c r="K400" s="18" t="str">
        <f>IF(TABLE[[#This Row],[METRC]]="","",IF(TABLE[[#This Row],[METRC]]="...","",IF(TABLE[[#This Row],[bounce strain]]=LEFT(TABLE[[#This Row],[PhenoAbbv]],4),"match","MISMATCH")))</f>
        <v/>
      </c>
      <c r="L400" s="18" t="str">
        <f ca="1">IF(TABLE[[#This Row],[Date]]="","",INDEX(nextcloneround[Clone Round],MATCH(TABLE[[#This Row],[Date]],nextcloneround[today],0)))</f>
        <v/>
      </c>
      <c r="M400" s="18" t="str">
        <f>_xlfn.IFNA(INDEX([2]!MOM[Generation],MATCH(TABLE[[#This Row],[METRC]],[2]!MOM[METRC 2],0)),"")</f>
        <v/>
      </c>
    </row>
    <row r="401" spans="1:13" x14ac:dyDescent="0.25">
      <c r="A401" s="47" t="str">
        <f>MID(TABLE[[#This Row],[LOC]],4,3)</f>
        <v>ML4</v>
      </c>
      <c r="B401" t="s">
        <v>8767</v>
      </c>
      <c r="C401" s="18" t="str">
        <f>_xlfn.IFNA(IF(TABLE[[#This Row],[CODE]]="","",IF(TABLE[[#This Row],[CODE]]="...","",_xlfn.CONCAT("1A4070000000065000",RIGHT(TABLE[[#This Row],[CODE]],6)))),"")</f>
        <v/>
      </c>
      <c r="D401" s="18" t="str">
        <f t="array" ref="D401">_xlfn.IFNA(IF(SUM(COUNTIF(TABLE[[#This Row],[CODE]],{"*.*"})),LEFT(TABLE[[#This Row],[CODE]],7),_xlfn.CONCAT(LEFT(TABLE[[#This Row],[CODE]],4),RIGHT(TABLE[[#This Row],[CODE]],3))),"")</f>
        <v/>
      </c>
      <c r="E401" s="18" t="str">
        <f>IF(VLOOKUP(TABLE[[#This Row],[LOC]],ScanWorkbook[[Location]:[Clone Barcode]],2,FALSE)="...","",VLOOKUP(TABLE[[#This Row],[LOC]],ScanWorkbook[[Location]:[Clone Barcode]],2,FALSE))</f>
        <v/>
      </c>
      <c r="F401" s="21" t="str">
        <f ca="1">IF(TABLE[[#This Row],[METRC]]="","",TODAY())</f>
        <v/>
      </c>
      <c r="G401" s="80" t="str">
        <f>_xlfn.IFNA(IF(TABLE[[#This Row],[METRC]]="","",VLOOKUP(TABLE[[#This Row],[LOC]],ScanWorkbook[[Location]:[side]],3,FALSE)),"")</f>
        <v/>
      </c>
      <c r="H401" s="18" t="str">
        <f>_xlfn.IFNA(IF(TABLE[[#This Row],[METRC]]="...","",VLOOKUP(TABLE[[#This Row],[METRC]],METRC!A:C,3,FALSE)),"")</f>
        <v/>
      </c>
      <c r="I40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01" s="18" t="str">
        <f>_xlfn.IFNA(IF(TABLE[[#This Row],[METRC]]="...","",LEFT(VLOOKUP(TABLE[[#This Row],[METRC]],METRC!A:B,2,FALSE),4)),"")</f>
        <v/>
      </c>
      <c r="K401" s="18" t="str">
        <f>IF(TABLE[[#This Row],[METRC]]="","",IF(TABLE[[#This Row],[METRC]]="...","",IF(TABLE[[#This Row],[bounce strain]]=LEFT(TABLE[[#This Row],[PhenoAbbv]],4),"match","MISMATCH")))</f>
        <v/>
      </c>
      <c r="L401" s="18" t="str">
        <f ca="1">IF(TABLE[[#This Row],[Date]]="","",INDEX(nextcloneround[Clone Round],MATCH(TABLE[[#This Row],[Date]],nextcloneround[today],0)))</f>
        <v/>
      </c>
      <c r="M401" s="18" t="str">
        <f>_xlfn.IFNA(INDEX([2]!MOM[Generation],MATCH(TABLE[[#This Row],[METRC]],[2]!MOM[METRC 2],0)),"")</f>
        <v/>
      </c>
    </row>
    <row r="402" spans="1:13" x14ac:dyDescent="0.25">
      <c r="A402" s="47" t="str">
        <f>MID(TABLE[[#This Row],[LOC]],4,3)</f>
        <v>ML4</v>
      </c>
      <c r="B402" t="s">
        <v>8768</v>
      </c>
      <c r="C402" s="18" t="str">
        <f>_xlfn.IFNA(IF(TABLE[[#This Row],[CODE]]="","",IF(TABLE[[#This Row],[CODE]]="...","",_xlfn.CONCAT("1A4070000000065000",RIGHT(TABLE[[#This Row],[CODE]],6)))),"")</f>
        <v/>
      </c>
      <c r="D402" s="18" t="str">
        <f t="array" ref="D402">_xlfn.IFNA(IF(SUM(COUNTIF(TABLE[[#This Row],[CODE]],{"*.*"})),LEFT(TABLE[[#This Row],[CODE]],7),_xlfn.CONCAT(LEFT(TABLE[[#This Row],[CODE]],4),RIGHT(TABLE[[#This Row],[CODE]],3))),"")</f>
        <v/>
      </c>
      <c r="E402" s="18" t="str">
        <f>IF(VLOOKUP(TABLE[[#This Row],[LOC]],ScanWorkbook[[Location]:[Clone Barcode]],2,FALSE)="...","",VLOOKUP(TABLE[[#This Row],[LOC]],ScanWorkbook[[Location]:[Clone Barcode]],2,FALSE))</f>
        <v/>
      </c>
      <c r="F402" s="21" t="str">
        <f ca="1">IF(TABLE[[#This Row],[METRC]]="","",TODAY())</f>
        <v/>
      </c>
      <c r="G402" s="80" t="str">
        <f>_xlfn.IFNA(IF(TABLE[[#This Row],[METRC]]="","",VLOOKUP(TABLE[[#This Row],[LOC]],ScanWorkbook[[Location]:[side]],3,FALSE)),"")</f>
        <v/>
      </c>
      <c r="H402" s="18" t="str">
        <f>_xlfn.IFNA(IF(TABLE[[#This Row],[METRC]]="...","",VLOOKUP(TABLE[[#This Row],[METRC]],METRC!A:C,3,FALSE)),"")</f>
        <v/>
      </c>
      <c r="I40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02" s="18" t="str">
        <f>_xlfn.IFNA(IF(TABLE[[#This Row],[METRC]]="...","",LEFT(VLOOKUP(TABLE[[#This Row],[METRC]],METRC!A:B,2,FALSE),4)),"")</f>
        <v/>
      </c>
      <c r="K402" s="18" t="str">
        <f>IF(TABLE[[#This Row],[METRC]]="","",IF(TABLE[[#This Row],[METRC]]="...","",IF(TABLE[[#This Row],[bounce strain]]=LEFT(TABLE[[#This Row],[PhenoAbbv]],4),"match","MISMATCH")))</f>
        <v/>
      </c>
      <c r="L402" s="18" t="str">
        <f ca="1">IF(TABLE[[#This Row],[Date]]="","",INDEX(nextcloneround[Clone Round],MATCH(TABLE[[#This Row],[Date]],nextcloneround[today],0)))</f>
        <v/>
      </c>
      <c r="M402" s="18" t="str">
        <f>_xlfn.IFNA(INDEX([2]!MOM[Generation],MATCH(TABLE[[#This Row],[METRC]],[2]!MOM[METRC 2],0)),"")</f>
        <v/>
      </c>
    </row>
    <row r="403" spans="1:13" x14ac:dyDescent="0.25">
      <c r="A403" s="47" t="str">
        <f>MID(TABLE[[#This Row],[LOC]],4,3)</f>
        <v>ML4</v>
      </c>
      <c r="B403" t="s">
        <v>8769</v>
      </c>
      <c r="C403" s="18" t="str">
        <f>_xlfn.IFNA(IF(TABLE[[#This Row],[CODE]]="","",IF(TABLE[[#This Row],[CODE]]="...","",_xlfn.CONCAT("1A4070000000065000",RIGHT(TABLE[[#This Row],[CODE]],6)))),"")</f>
        <v/>
      </c>
      <c r="D403" s="18" t="str">
        <f t="array" ref="D403">_xlfn.IFNA(IF(SUM(COUNTIF(TABLE[[#This Row],[CODE]],{"*.*"})),LEFT(TABLE[[#This Row],[CODE]],7),_xlfn.CONCAT(LEFT(TABLE[[#This Row],[CODE]],4),RIGHT(TABLE[[#This Row],[CODE]],3))),"")</f>
        <v/>
      </c>
      <c r="E403" s="18" t="str">
        <f>IF(VLOOKUP(TABLE[[#This Row],[LOC]],ScanWorkbook[[Location]:[Clone Barcode]],2,FALSE)="...","",VLOOKUP(TABLE[[#This Row],[LOC]],ScanWorkbook[[Location]:[Clone Barcode]],2,FALSE))</f>
        <v/>
      </c>
      <c r="F403" s="21" t="str">
        <f ca="1">IF(TABLE[[#This Row],[METRC]]="","",TODAY())</f>
        <v/>
      </c>
      <c r="G403" s="80" t="str">
        <f>_xlfn.IFNA(IF(TABLE[[#This Row],[METRC]]="","",VLOOKUP(TABLE[[#This Row],[LOC]],ScanWorkbook[[Location]:[side]],3,FALSE)),"")</f>
        <v/>
      </c>
      <c r="H403" s="18" t="str">
        <f>_xlfn.IFNA(IF(TABLE[[#This Row],[METRC]]="...","",VLOOKUP(TABLE[[#This Row],[METRC]],METRC!A:C,3,FALSE)),"")</f>
        <v/>
      </c>
      <c r="I40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03" s="18" t="str">
        <f>_xlfn.IFNA(IF(TABLE[[#This Row],[METRC]]="...","",LEFT(VLOOKUP(TABLE[[#This Row],[METRC]],METRC!A:B,2,FALSE),4)),"")</f>
        <v/>
      </c>
      <c r="K403" s="18" t="str">
        <f>IF(TABLE[[#This Row],[METRC]]="","",IF(TABLE[[#This Row],[METRC]]="...","",IF(TABLE[[#This Row],[bounce strain]]=LEFT(TABLE[[#This Row],[PhenoAbbv]],4),"match","MISMATCH")))</f>
        <v/>
      </c>
      <c r="L403" s="18" t="str">
        <f ca="1">IF(TABLE[[#This Row],[Date]]="","",INDEX(nextcloneround[Clone Round],MATCH(TABLE[[#This Row],[Date]],nextcloneround[today],0)))</f>
        <v/>
      </c>
      <c r="M403" s="18" t="str">
        <f>_xlfn.IFNA(INDEX([2]!MOM[Generation],MATCH(TABLE[[#This Row],[METRC]],[2]!MOM[METRC 2],0)),"")</f>
        <v/>
      </c>
    </row>
    <row r="404" spans="1:13" x14ac:dyDescent="0.25">
      <c r="A404" s="47" t="str">
        <f>MID(TABLE[[#This Row],[LOC]],4,3)</f>
        <v>ML4</v>
      </c>
      <c r="B404" t="s">
        <v>8770</v>
      </c>
      <c r="C404" s="18" t="str">
        <f>_xlfn.IFNA(IF(TABLE[[#This Row],[CODE]]="","",IF(TABLE[[#This Row],[CODE]]="...","",_xlfn.CONCAT("1A4070000000065000",RIGHT(TABLE[[#This Row],[CODE]],6)))),"")</f>
        <v/>
      </c>
      <c r="D404" s="18" t="str">
        <f t="array" ref="D404">_xlfn.IFNA(IF(SUM(COUNTIF(TABLE[[#This Row],[CODE]],{"*.*"})),LEFT(TABLE[[#This Row],[CODE]],7),_xlfn.CONCAT(LEFT(TABLE[[#This Row],[CODE]],4),RIGHT(TABLE[[#This Row],[CODE]],3))),"")</f>
        <v/>
      </c>
      <c r="E404" s="18" t="str">
        <f>IF(VLOOKUP(TABLE[[#This Row],[LOC]],ScanWorkbook[[Location]:[Clone Barcode]],2,FALSE)="...","",VLOOKUP(TABLE[[#This Row],[LOC]],ScanWorkbook[[Location]:[Clone Barcode]],2,FALSE))</f>
        <v/>
      </c>
      <c r="F404" s="21" t="str">
        <f ca="1">IF(TABLE[[#This Row],[METRC]]="","",TODAY())</f>
        <v/>
      </c>
      <c r="G404" s="80" t="str">
        <f>_xlfn.IFNA(IF(TABLE[[#This Row],[METRC]]="","",VLOOKUP(TABLE[[#This Row],[LOC]],ScanWorkbook[[Location]:[side]],3,FALSE)),"")</f>
        <v/>
      </c>
      <c r="H404" s="18" t="str">
        <f>_xlfn.IFNA(IF(TABLE[[#This Row],[METRC]]="...","",VLOOKUP(TABLE[[#This Row],[METRC]],METRC!A:C,3,FALSE)),"")</f>
        <v/>
      </c>
      <c r="I40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04" s="18" t="str">
        <f>_xlfn.IFNA(IF(TABLE[[#This Row],[METRC]]="...","",LEFT(VLOOKUP(TABLE[[#This Row],[METRC]],METRC!A:B,2,FALSE),4)),"")</f>
        <v/>
      </c>
      <c r="K404" s="18" t="str">
        <f>IF(TABLE[[#This Row],[METRC]]="","",IF(TABLE[[#This Row],[METRC]]="...","",IF(TABLE[[#This Row],[bounce strain]]=LEFT(TABLE[[#This Row],[PhenoAbbv]],4),"match","MISMATCH")))</f>
        <v/>
      </c>
      <c r="L404" s="18" t="str">
        <f ca="1">IF(TABLE[[#This Row],[Date]]="","",INDEX(nextcloneround[Clone Round],MATCH(TABLE[[#This Row],[Date]],nextcloneround[today],0)))</f>
        <v/>
      </c>
      <c r="M404" s="18" t="str">
        <f>_xlfn.IFNA(INDEX([2]!MOM[Generation],MATCH(TABLE[[#This Row],[METRC]],[2]!MOM[METRC 2],0)),"")</f>
        <v/>
      </c>
    </row>
    <row r="405" spans="1:13" x14ac:dyDescent="0.25">
      <c r="A405" s="47" t="str">
        <f>MID(TABLE[[#This Row],[LOC]],4,3)</f>
        <v>ML4</v>
      </c>
      <c r="B405" t="s">
        <v>8771</v>
      </c>
      <c r="C405" s="18" t="str">
        <f>_xlfn.IFNA(IF(TABLE[[#This Row],[CODE]]="","",IF(TABLE[[#This Row],[CODE]]="...","",_xlfn.CONCAT("1A4070000000065000",RIGHT(TABLE[[#This Row],[CODE]],6)))),"")</f>
        <v/>
      </c>
      <c r="D405" s="18" t="str">
        <f t="array" ref="D405">_xlfn.IFNA(IF(SUM(COUNTIF(TABLE[[#This Row],[CODE]],{"*.*"})),LEFT(TABLE[[#This Row],[CODE]],7),_xlfn.CONCAT(LEFT(TABLE[[#This Row],[CODE]],4),RIGHT(TABLE[[#This Row],[CODE]],3))),"")</f>
        <v/>
      </c>
      <c r="E405" s="18" t="str">
        <f>IF(VLOOKUP(TABLE[[#This Row],[LOC]],ScanWorkbook[[Location]:[Clone Barcode]],2,FALSE)="...","",VLOOKUP(TABLE[[#This Row],[LOC]],ScanWorkbook[[Location]:[Clone Barcode]],2,FALSE))</f>
        <v/>
      </c>
      <c r="F405" s="21" t="str">
        <f ca="1">IF(TABLE[[#This Row],[METRC]]="","",TODAY())</f>
        <v/>
      </c>
      <c r="G405" s="80" t="str">
        <f>_xlfn.IFNA(IF(TABLE[[#This Row],[METRC]]="","",VLOOKUP(TABLE[[#This Row],[LOC]],ScanWorkbook[[Location]:[side]],3,FALSE)),"")</f>
        <v/>
      </c>
      <c r="H405" s="18" t="str">
        <f>_xlfn.IFNA(IF(TABLE[[#This Row],[METRC]]="...","",VLOOKUP(TABLE[[#This Row],[METRC]],METRC!A:C,3,FALSE)),"")</f>
        <v/>
      </c>
      <c r="I40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05" s="18" t="str">
        <f>_xlfn.IFNA(IF(TABLE[[#This Row],[METRC]]="...","",LEFT(VLOOKUP(TABLE[[#This Row],[METRC]],METRC!A:B,2,FALSE),4)),"")</f>
        <v/>
      </c>
      <c r="K405" s="18" t="str">
        <f>IF(TABLE[[#This Row],[METRC]]="","",IF(TABLE[[#This Row],[METRC]]="...","",IF(TABLE[[#This Row],[bounce strain]]=LEFT(TABLE[[#This Row],[PhenoAbbv]],4),"match","MISMATCH")))</f>
        <v/>
      </c>
      <c r="L405" s="18" t="str">
        <f ca="1">IF(TABLE[[#This Row],[Date]]="","",INDEX(nextcloneround[Clone Round],MATCH(TABLE[[#This Row],[Date]],nextcloneround[today],0)))</f>
        <v/>
      </c>
      <c r="M405" s="18" t="str">
        <f>_xlfn.IFNA(INDEX([2]!MOM[Generation],MATCH(TABLE[[#This Row],[METRC]],[2]!MOM[METRC 2],0)),"")</f>
        <v/>
      </c>
    </row>
    <row r="406" spans="1:13" x14ac:dyDescent="0.25">
      <c r="A406" s="47" t="str">
        <f>MID(TABLE[[#This Row],[LOC]],4,3)</f>
        <v>ML4</v>
      </c>
      <c r="B406" t="s">
        <v>8772</v>
      </c>
      <c r="C406" s="18" t="str">
        <f>_xlfn.IFNA(IF(TABLE[[#This Row],[CODE]]="","",IF(TABLE[[#This Row],[CODE]]="...","",_xlfn.CONCAT("1A4070000000065000",RIGHT(TABLE[[#This Row],[CODE]],6)))),"")</f>
        <v/>
      </c>
      <c r="D406" s="18" t="str">
        <f t="array" ref="D406">_xlfn.IFNA(IF(SUM(COUNTIF(TABLE[[#This Row],[CODE]],{"*.*"})),LEFT(TABLE[[#This Row],[CODE]],7),_xlfn.CONCAT(LEFT(TABLE[[#This Row],[CODE]],4),RIGHT(TABLE[[#This Row],[CODE]],3))),"")</f>
        <v/>
      </c>
      <c r="E406" s="18" t="str">
        <f>IF(VLOOKUP(TABLE[[#This Row],[LOC]],ScanWorkbook[[Location]:[Clone Barcode]],2,FALSE)="...","",VLOOKUP(TABLE[[#This Row],[LOC]],ScanWorkbook[[Location]:[Clone Barcode]],2,FALSE))</f>
        <v/>
      </c>
      <c r="F406" s="21" t="str">
        <f ca="1">IF(TABLE[[#This Row],[METRC]]="","",TODAY())</f>
        <v/>
      </c>
      <c r="G406" s="80" t="str">
        <f>_xlfn.IFNA(IF(TABLE[[#This Row],[METRC]]="","",VLOOKUP(TABLE[[#This Row],[LOC]],ScanWorkbook[[Location]:[side]],3,FALSE)),"")</f>
        <v/>
      </c>
      <c r="H406" s="18" t="str">
        <f>_xlfn.IFNA(IF(TABLE[[#This Row],[METRC]]="...","",VLOOKUP(TABLE[[#This Row],[METRC]],METRC!A:C,3,FALSE)),"")</f>
        <v/>
      </c>
      <c r="I40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06" s="18" t="str">
        <f>_xlfn.IFNA(IF(TABLE[[#This Row],[METRC]]="...","",LEFT(VLOOKUP(TABLE[[#This Row],[METRC]],METRC!A:B,2,FALSE),4)),"")</f>
        <v/>
      </c>
      <c r="K406" s="18" t="str">
        <f>IF(TABLE[[#This Row],[METRC]]="","",IF(TABLE[[#This Row],[METRC]]="...","",IF(TABLE[[#This Row],[bounce strain]]=LEFT(TABLE[[#This Row],[PhenoAbbv]],4),"match","MISMATCH")))</f>
        <v/>
      </c>
      <c r="L406" s="18" t="str">
        <f ca="1">IF(TABLE[[#This Row],[Date]]="","",INDEX(nextcloneround[Clone Round],MATCH(TABLE[[#This Row],[Date]],nextcloneround[today],0)))</f>
        <v/>
      </c>
      <c r="M406" s="18" t="str">
        <f>_xlfn.IFNA(INDEX([2]!MOM[Generation],MATCH(TABLE[[#This Row],[METRC]],[2]!MOM[METRC 2],0)),"")</f>
        <v/>
      </c>
    </row>
    <row r="407" spans="1:13" x14ac:dyDescent="0.25">
      <c r="A407" s="47" t="str">
        <f>MID(TABLE[[#This Row],[LOC]],4,3)</f>
        <v>ML4</v>
      </c>
      <c r="B407" t="s">
        <v>8773</v>
      </c>
      <c r="C407" s="18" t="str">
        <f>_xlfn.IFNA(IF(TABLE[[#This Row],[CODE]]="","",IF(TABLE[[#This Row],[CODE]]="...","",_xlfn.CONCAT("1A4070000000065000",RIGHT(TABLE[[#This Row],[CODE]],6)))),"")</f>
        <v/>
      </c>
      <c r="D407" s="18" t="str">
        <f t="array" ref="D407">_xlfn.IFNA(IF(SUM(COUNTIF(TABLE[[#This Row],[CODE]],{"*.*"})),LEFT(TABLE[[#This Row],[CODE]],7),_xlfn.CONCAT(LEFT(TABLE[[#This Row],[CODE]],4),RIGHT(TABLE[[#This Row],[CODE]],3))),"")</f>
        <v/>
      </c>
      <c r="E407" s="18" t="str">
        <f>IF(VLOOKUP(TABLE[[#This Row],[LOC]],ScanWorkbook[[Location]:[Clone Barcode]],2,FALSE)="...","",VLOOKUP(TABLE[[#This Row],[LOC]],ScanWorkbook[[Location]:[Clone Barcode]],2,FALSE))</f>
        <v/>
      </c>
      <c r="F407" s="21" t="str">
        <f ca="1">IF(TABLE[[#This Row],[METRC]]="","",TODAY())</f>
        <v/>
      </c>
      <c r="G407" s="80" t="str">
        <f>_xlfn.IFNA(IF(TABLE[[#This Row],[METRC]]="","",VLOOKUP(TABLE[[#This Row],[LOC]],ScanWorkbook[[Location]:[side]],3,FALSE)),"")</f>
        <v/>
      </c>
      <c r="H407" s="18" t="str">
        <f>_xlfn.IFNA(IF(TABLE[[#This Row],[METRC]]="...","",VLOOKUP(TABLE[[#This Row],[METRC]],METRC!A:C,3,FALSE)),"")</f>
        <v/>
      </c>
      <c r="I40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07" s="18" t="str">
        <f>_xlfn.IFNA(IF(TABLE[[#This Row],[METRC]]="...","",LEFT(VLOOKUP(TABLE[[#This Row],[METRC]],METRC!A:B,2,FALSE),4)),"")</f>
        <v/>
      </c>
      <c r="K407" s="18" t="str">
        <f>IF(TABLE[[#This Row],[METRC]]="","",IF(TABLE[[#This Row],[METRC]]="...","",IF(TABLE[[#This Row],[bounce strain]]=LEFT(TABLE[[#This Row],[PhenoAbbv]],4),"match","MISMATCH")))</f>
        <v/>
      </c>
      <c r="L407" s="18" t="str">
        <f ca="1">IF(TABLE[[#This Row],[Date]]="","",INDEX(nextcloneround[Clone Round],MATCH(TABLE[[#This Row],[Date]],nextcloneround[today],0)))</f>
        <v/>
      </c>
      <c r="M407" s="18" t="str">
        <f>_xlfn.IFNA(INDEX([2]!MOM[Generation],MATCH(TABLE[[#This Row],[METRC]],[2]!MOM[METRC 2],0)),"")</f>
        <v/>
      </c>
    </row>
    <row r="408" spans="1:13" x14ac:dyDescent="0.25">
      <c r="A408" s="47" t="str">
        <f>MID(TABLE[[#This Row],[LOC]],4,3)</f>
        <v>ML4</v>
      </c>
      <c r="B408" t="s">
        <v>8774</v>
      </c>
      <c r="C408" s="18" t="str">
        <f>_xlfn.IFNA(IF(TABLE[[#This Row],[CODE]]="","",IF(TABLE[[#This Row],[CODE]]="...","",_xlfn.CONCAT("1A4070000000065000",RIGHT(TABLE[[#This Row],[CODE]],6)))),"")</f>
        <v/>
      </c>
      <c r="D408" s="18" t="str">
        <f t="array" ref="D408">_xlfn.IFNA(IF(SUM(COUNTIF(TABLE[[#This Row],[CODE]],{"*.*"})),LEFT(TABLE[[#This Row],[CODE]],7),_xlfn.CONCAT(LEFT(TABLE[[#This Row],[CODE]],4),RIGHT(TABLE[[#This Row],[CODE]],3))),"")</f>
        <v/>
      </c>
      <c r="E408" s="18" t="str">
        <f>IF(VLOOKUP(TABLE[[#This Row],[LOC]],ScanWorkbook[[Location]:[Clone Barcode]],2,FALSE)="...","",VLOOKUP(TABLE[[#This Row],[LOC]],ScanWorkbook[[Location]:[Clone Barcode]],2,FALSE))</f>
        <v/>
      </c>
      <c r="F408" s="21" t="str">
        <f ca="1">IF(TABLE[[#This Row],[METRC]]="","",TODAY())</f>
        <v/>
      </c>
      <c r="G408" s="80" t="str">
        <f>_xlfn.IFNA(IF(TABLE[[#This Row],[METRC]]="","",VLOOKUP(TABLE[[#This Row],[LOC]],ScanWorkbook[[Location]:[side]],3,FALSE)),"")</f>
        <v/>
      </c>
      <c r="H408" s="18" t="str">
        <f>_xlfn.IFNA(IF(TABLE[[#This Row],[METRC]]="...","",VLOOKUP(TABLE[[#This Row],[METRC]],METRC!A:C,3,FALSE)),"")</f>
        <v/>
      </c>
      <c r="I40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08" s="18" t="str">
        <f>_xlfn.IFNA(IF(TABLE[[#This Row],[METRC]]="...","",LEFT(VLOOKUP(TABLE[[#This Row],[METRC]],METRC!A:B,2,FALSE),4)),"")</f>
        <v/>
      </c>
      <c r="K408" s="18" t="str">
        <f>IF(TABLE[[#This Row],[METRC]]="","",IF(TABLE[[#This Row],[METRC]]="...","",IF(TABLE[[#This Row],[bounce strain]]=LEFT(TABLE[[#This Row],[PhenoAbbv]],4),"match","MISMATCH")))</f>
        <v/>
      </c>
      <c r="L408" s="18" t="str">
        <f ca="1">IF(TABLE[[#This Row],[Date]]="","",INDEX(nextcloneround[Clone Round],MATCH(TABLE[[#This Row],[Date]],nextcloneround[today],0)))</f>
        <v/>
      </c>
      <c r="M408" s="18" t="str">
        <f>_xlfn.IFNA(INDEX([2]!MOM[Generation],MATCH(TABLE[[#This Row],[METRC]],[2]!MOM[METRC 2],0)),"")</f>
        <v/>
      </c>
    </row>
    <row r="409" spans="1:13" x14ac:dyDescent="0.25">
      <c r="A409" s="47" t="str">
        <f>MID(TABLE[[#This Row],[LOC]],4,3)</f>
        <v>ML4</v>
      </c>
      <c r="B409" t="s">
        <v>8775</v>
      </c>
      <c r="C409" s="18" t="str">
        <f>_xlfn.IFNA(IF(TABLE[[#This Row],[CODE]]="","",IF(TABLE[[#This Row],[CODE]]="...","",_xlfn.CONCAT("1A4070000000065000",RIGHT(TABLE[[#This Row],[CODE]],6)))),"")</f>
        <v/>
      </c>
      <c r="D409" s="18" t="str">
        <f t="array" ref="D409">_xlfn.IFNA(IF(SUM(COUNTIF(TABLE[[#This Row],[CODE]],{"*.*"})),LEFT(TABLE[[#This Row],[CODE]],7),_xlfn.CONCAT(LEFT(TABLE[[#This Row],[CODE]],4),RIGHT(TABLE[[#This Row],[CODE]],3))),"")</f>
        <v/>
      </c>
      <c r="E409" s="18" t="str">
        <f>IF(VLOOKUP(TABLE[[#This Row],[LOC]],ScanWorkbook[[Location]:[Clone Barcode]],2,FALSE)="...","",VLOOKUP(TABLE[[#This Row],[LOC]],ScanWorkbook[[Location]:[Clone Barcode]],2,FALSE))</f>
        <v/>
      </c>
      <c r="F409" s="21" t="str">
        <f ca="1">IF(TABLE[[#This Row],[METRC]]="","",TODAY())</f>
        <v/>
      </c>
      <c r="G409" s="80" t="str">
        <f>_xlfn.IFNA(IF(TABLE[[#This Row],[METRC]]="","",VLOOKUP(TABLE[[#This Row],[LOC]],ScanWorkbook[[Location]:[side]],3,FALSE)),"")</f>
        <v/>
      </c>
      <c r="H409" s="18" t="str">
        <f>_xlfn.IFNA(IF(TABLE[[#This Row],[METRC]]="...","",VLOOKUP(TABLE[[#This Row],[METRC]],METRC!A:C,3,FALSE)),"")</f>
        <v/>
      </c>
      <c r="I40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09" s="18" t="str">
        <f>_xlfn.IFNA(IF(TABLE[[#This Row],[METRC]]="...","",LEFT(VLOOKUP(TABLE[[#This Row],[METRC]],METRC!A:B,2,FALSE),4)),"")</f>
        <v/>
      </c>
      <c r="K409" s="18" t="str">
        <f>IF(TABLE[[#This Row],[METRC]]="","",IF(TABLE[[#This Row],[METRC]]="...","",IF(TABLE[[#This Row],[bounce strain]]=LEFT(TABLE[[#This Row],[PhenoAbbv]],4),"match","MISMATCH")))</f>
        <v/>
      </c>
      <c r="L409" s="18" t="str">
        <f ca="1">IF(TABLE[[#This Row],[Date]]="","",INDEX(nextcloneround[Clone Round],MATCH(TABLE[[#This Row],[Date]],nextcloneround[today],0)))</f>
        <v/>
      </c>
      <c r="M409" s="18" t="str">
        <f>_xlfn.IFNA(INDEX([2]!MOM[Generation],MATCH(TABLE[[#This Row],[METRC]],[2]!MOM[METRC 2],0)),"")</f>
        <v/>
      </c>
    </row>
    <row r="410" spans="1:13" x14ac:dyDescent="0.25">
      <c r="A410" s="47" t="str">
        <f>MID(TABLE[[#This Row],[LOC]],4,3)</f>
        <v>ML4</v>
      </c>
      <c r="B410" t="s">
        <v>8776</v>
      </c>
      <c r="C410" s="18" t="str">
        <f>_xlfn.IFNA(IF(TABLE[[#This Row],[CODE]]="","",IF(TABLE[[#This Row],[CODE]]="...","",_xlfn.CONCAT("1A4070000000065000",RIGHT(TABLE[[#This Row],[CODE]],6)))),"")</f>
        <v/>
      </c>
      <c r="D410" s="18" t="str">
        <f t="array" ref="D410">_xlfn.IFNA(IF(SUM(COUNTIF(TABLE[[#This Row],[CODE]],{"*.*"})),LEFT(TABLE[[#This Row],[CODE]],7),_xlfn.CONCAT(LEFT(TABLE[[#This Row],[CODE]],4),RIGHT(TABLE[[#This Row],[CODE]],3))),"")</f>
        <v/>
      </c>
      <c r="E410" s="18" t="str">
        <f>IF(VLOOKUP(TABLE[[#This Row],[LOC]],ScanWorkbook[[Location]:[Clone Barcode]],2,FALSE)="...","",VLOOKUP(TABLE[[#This Row],[LOC]],ScanWorkbook[[Location]:[Clone Barcode]],2,FALSE))</f>
        <v/>
      </c>
      <c r="F410" s="21" t="str">
        <f ca="1">IF(TABLE[[#This Row],[METRC]]="","",TODAY())</f>
        <v/>
      </c>
      <c r="G410" s="80" t="str">
        <f>_xlfn.IFNA(IF(TABLE[[#This Row],[METRC]]="","",VLOOKUP(TABLE[[#This Row],[LOC]],ScanWorkbook[[Location]:[side]],3,FALSE)),"")</f>
        <v/>
      </c>
      <c r="H410" s="18" t="str">
        <f>_xlfn.IFNA(IF(TABLE[[#This Row],[METRC]]="...","",VLOOKUP(TABLE[[#This Row],[METRC]],METRC!A:C,3,FALSE)),"")</f>
        <v/>
      </c>
      <c r="I41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10" s="18" t="str">
        <f>_xlfn.IFNA(IF(TABLE[[#This Row],[METRC]]="...","",LEFT(VLOOKUP(TABLE[[#This Row],[METRC]],METRC!A:B,2,FALSE),4)),"")</f>
        <v/>
      </c>
      <c r="K410" s="18" t="str">
        <f>IF(TABLE[[#This Row],[METRC]]="","",IF(TABLE[[#This Row],[METRC]]="...","",IF(TABLE[[#This Row],[bounce strain]]=LEFT(TABLE[[#This Row],[PhenoAbbv]],4),"match","MISMATCH")))</f>
        <v/>
      </c>
      <c r="L410" s="18" t="str">
        <f ca="1">IF(TABLE[[#This Row],[Date]]="","",INDEX(nextcloneround[Clone Round],MATCH(TABLE[[#This Row],[Date]],nextcloneround[today],0)))</f>
        <v/>
      </c>
      <c r="M410" s="18" t="str">
        <f>_xlfn.IFNA(INDEX([2]!MOM[Generation],MATCH(TABLE[[#This Row],[METRC]],[2]!MOM[METRC 2],0)),"")</f>
        <v/>
      </c>
    </row>
    <row r="411" spans="1:13" x14ac:dyDescent="0.25">
      <c r="A411" s="47" t="str">
        <f>MID(TABLE[[#This Row],[LOC]],4,3)</f>
        <v>ML4</v>
      </c>
      <c r="B411" t="s">
        <v>8777</v>
      </c>
      <c r="C411" s="18" t="str">
        <f>_xlfn.IFNA(IF(TABLE[[#This Row],[CODE]]="","",IF(TABLE[[#This Row],[CODE]]="...","",_xlfn.CONCAT("1A4070000000065000",RIGHT(TABLE[[#This Row],[CODE]],6)))),"")</f>
        <v/>
      </c>
      <c r="D411" s="18" t="str">
        <f t="array" ref="D411">_xlfn.IFNA(IF(SUM(COUNTIF(TABLE[[#This Row],[CODE]],{"*.*"})),LEFT(TABLE[[#This Row],[CODE]],7),_xlfn.CONCAT(LEFT(TABLE[[#This Row],[CODE]],4),RIGHT(TABLE[[#This Row],[CODE]],3))),"")</f>
        <v/>
      </c>
      <c r="E411" s="18" t="str">
        <f>IF(VLOOKUP(TABLE[[#This Row],[LOC]],ScanWorkbook[[Location]:[Clone Barcode]],2,FALSE)="...","",VLOOKUP(TABLE[[#This Row],[LOC]],ScanWorkbook[[Location]:[Clone Barcode]],2,FALSE))</f>
        <v/>
      </c>
      <c r="F411" s="21" t="str">
        <f ca="1">IF(TABLE[[#This Row],[METRC]]="","",TODAY())</f>
        <v/>
      </c>
      <c r="G411" s="80" t="str">
        <f>_xlfn.IFNA(IF(TABLE[[#This Row],[METRC]]="","",VLOOKUP(TABLE[[#This Row],[LOC]],ScanWorkbook[[Location]:[side]],3,FALSE)),"")</f>
        <v/>
      </c>
      <c r="H411" s="18" t="str">
        <f>_xlfn.IFNA(IF(TABLE[[#This Row],[METRC]]="...","",VLOOKUP(TABLE[[#This Row],[METRC]],METRC!A:C,3,FALSE)),"")</f>
        <v/>
      </c>
      <c r="I41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11" s="18" t="str">
        <f>_xlfn.IFNA(IF(TABLE[[#This Row],[METRC]]="...","",LEFT(VLOOKUP(TABLE[[#This Row],[METRC]],METRC!A:B,2,FALSE),4)),"")</f>
        <v/>
      </c>
      <c r="K411" s="18" t="str">
        <f>IF(TABLE[[#This Row],[METRC]]="","",IF(TABLE[[#This Row],[METRC]]="...","",IF(TABLE[[#This Row],[bounce strain]]=LEFT(TABLE[[#This Row],[PhenoAbbv]],4),"match","MISMATCH")))</f>
        <v/>
      </c>
      <c r="L411" s="18" t="str">
        <f ca="1">IF(TABLE[[#This Row],[Date]]="","",INDEX(nextcloneround[Clone Round],MATCH(TABLE[[#This Row],[Date]],nextcloneround[today],0)))</f>
        <v/>
      </c>
      <c r="M411" s="18" t="str">
        <f>_xlfn.IFNA(INDEX([2]!MOM[Generation],MATCH(TABLE[[#This Row],[METRC]],[2]!MOM[METRC 2],0)),"")</f>
        <v/>
      </c>
    </row>
    <row r="412" spans="1:13" x14ac:dyDescent="0.25">
      <c r="A412" s="47" t="str">
        <f>MID(TABLE[[#This Row],[LOC]],4,3)</f>
        <v>ML4</v>
      </c>
      <c r="B412" t="s">
        <v>8778</v>
      </c>
      <c r="C412" s="18" t="str">
        <f>_xlfn.IFNA(IF(TABLE[[#This Row],[CODE]]="","",IF(TABLE[[#This Row],[CODE]]="...","",_xlfn.CONCAT("1A4070000000065000",RIGHT(TABLE[[#This Row],[CODE]],6)))),"")</f>
        <v/>
      </c>
      <c r="D412" s="18" t="str">
        <f t="array" ref="D412">_xlfn.IFNA(IF(SUM(COUNTIF(TABLE[[#This Row],[CODE]],{"*.*"})),LEFT(TABLE[[#This Row],[CODE]],7),_xlfn.CONCAT(LEFT(TABLE[[#This Row],[CODE]],4),RIGHT(TABLE[[#This Row],[CODE]],3))),"")</f>
        <v/>
      </c>
      <c r="E412" s="18" t="str">
        <f>IF(VLOOKUP(TABLE[[#This Row],[LOC]],ScanWorkbook[[Location]:[Clone Barcode]],2,FALSE)="...","",VLOOKUP(TABLE[[#This Row],[LOC]],ScanWorkbook[[Location]:[Clone Barcode]],2,FALSE))</f>
        <v/>
      </c>
      <c r="F412" s="21" t="str">
        <f ca="1">IF(TABLE[[#This Row],[METRC]]="","",TODAY())</f>
        <v/>
      </c>
      <c r="G412" s="80" t="str">
        <f>_xlfn.IFNA(IF(TABLE[[#This Row],[METRC]]="","",VLOOKUP(TABLE[[#This Row],[LOC]],ScanWorkbook[[Location]:[side]],3,FALSE)),"")</f>
        <v/>
      </c>
      <c r="H412" s="18" t="str">
        <f>_xlfn.IFNA(IF(TABLE[[#This Row],[METRC]]="...","",VLOOKUP(TABLE[[#This Row],[METRC]],METRC!A:C,3,FALSE)),"")</f>
        <v/>
      </c>
      <c r="I41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12" s="18" t="str">
        <f>_xlfn.IFNA(IF(TABLE[[#This Row],[METRC]]="...","",LEFT(VLOOKUP(TABLE[[#This Row],[METRC]],METRC!A:B,2,FALSE),4)),"")</f>
        <v/>
      </c>
      <c r="K412" s="18" t="str">
        <f>IF(TABLE[[#This Row],[METRC]]="","",IF(TABLE[[#This Row],[METRC]]="...","",IF(TABLE[[#This Row],[bounce strain]]=LEFT(TABLE[[#This Row],[PhenoAbbv]],4),"match","MISMATCH")))</f>
        <v/>
      </c>
      <c r="L412" s="18" t="str">
        <f ca="1">IF(TABLE[[#This Row],[Date]]="","",INDEX(nextcloneround[Clone Round],MATCH(TABLE[[#This Row],[Date]],nextcloneround[today],0)))</f>
        <v/>
      </c>
      <c r="M412" s="18" t="str">
        <f>_xlfn.IFNA(INDEX([2]!MOM[Generation],MATCH(TABLE[[#This Row],[METRC]],[2]!MOM[METRC 2],0)),"")</f>
        <v/>
      </c>
    </row>
    <row r="413" spans="1:13" x14ac:dyDescent="0.25">
      <c r="A413" s="47" t="str">
        <f>MID(TABLE[[#This Row],[LOC]],4,3)</f>
        <v>ML4</v>
      </c>
      <c r="B413" t="s">
        <v>8779</v>
      </c>
      <c r="C413" s="18" t="str">
        <f>_xlfn.IFNA(IF(TABLE[[#This Row],[CODE]]="","",IF(TABLE[[#This Row],[CODE]]="...","",_xlfn.CONCAT("1A4070000000065000",RIGHT(TABLE[[#This Row],[CODE]],6)))),"")</f>
        <v/>
      </c>
      <c r="D413" s="18" t="str">
        <f t="array" ref="D413">_xlfn.IFNA(IF(SUM(COUNTIF(TABLE[[#This Row],[CODE]],{"*.*"})),LEFT(TABLE[[#This Row],[CODE]],7),_xlfn.CONCAT(LEFT(TABLE[[#This Row],[CODE]],4),RIGHT(TABLE[[#This Row],[CODE]],3))),"")</f>
        <v/>
      </c>
      <c r="E413" s="18" t="str">
        <f>IF(VLOOKUP(TABLE[[#This Row],[LOC]],ScanWorkbook[[Location]:[Clone Barcode]],2,FALSE)="...","",VLOOKUP(TABLE[[#This Row],[LOC]],ScanWorkbook[[Location]:[Clone Barcode]],2,FALSE))</f>
        <v/>
      </c>
      <c r="F413" s="21" t="str">
        <f ca="1">IF(TABLE[[#This Row],[METRC]]="","",TODAY())</f>
        <v/>
      </c>
      <c r="G413" s="80" t="str">
        <f>_xlfn.IFNA(IF(TABLE[[#This Row],[METRC]]="","",VLOOKUP(TABLE[[#This Row],[LOC]],ScanWorkbook[[Location]:[side]],3,FALSE)),"")</f>
        <v/>
      </c>
      <c r="H413" s="18" t="str">
        <f>_xlfn.IFNA(IF(TABLE[[#This Row],[METRC]]="...","",VLOOKUP(TABLE[[#This Row],[METRC]],METRC!A:C,3,FALSE)),"")</f>
        <v/>
      </c>
      <c r="I41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13" s="18" t="str">
        <f>_xlfn.IFNA(IF(TABLE[[#This Row],[METRC]]="...","",LEFT(VLOOKUP(TABLE[[#This Row],[METRC]],METRC!A:B,2,FALSE),4)),"")</f>
        <v/>
      </c>
      <c r="K413" s="18" t="str">
        <f>IF(TABLE[[#This Row],[METRC]]="","",IF(TABLE[[#This Row],[METRC]]="...","",IF(TABLE[[#This Row],[bounce strain]]=LEFT(TABLE[[#This Row],[PhenoAbbv]],4),"match","MISMATCH")))</f>
        <v/>
      </c>
      <c r="L413" s="18" t="str">
        <f ca="1">IF(TABLE[[#This Row],[Date]]="","",INDEX(nextcloneround[Clone Round],MATCH(TABLE[[#This Row],[Date]],nextcloneround[today],0)))</f>
        <v/>
      </c>
      <c r="M413" s="18" t="str">
        <f>_xlfn.IFNA(INDEX([2]!MOM[Generation],MATCH(TABLE[[#This Row],[METRC]],[2]!MOM[METRC 2],0)),"")</f>
        <v/>
      </c>
    </row>
    <row r="414" spans="1:13" x14ac:dyDescent="0.25">
      <c r="A414" s="47" t="str">
        <f>MID(TABLE[[#This Row],[LOC]],4,3)</f>
        <v>ML4</v>
      </c>
      <c r="B414" t="s">
        <v>8780</v>
      </c>
      <c r="C414" s="18" t="str">
        <f>_xlfn.IFNA(IF(TABLE[[#This Row],[CODE]]="","",IF(TABLE[[#This Row],[CODE]]="...","",_xlfn.CONCAT("1A4070000000065000",RIGHT(TABLE[[#This Row],[CODE]],6)))),"")</f>
        <v/>
      </c>
      <c r="D414" s="18" t="str">
        <f t="array" ref="D414">_xlfn.IFNA(IF(SUM(COUNTIF(TABLE[[#This Row],[CODE]],{"*.*"})),LEFT(TABLE[[#This Row],[CODE]],7),_xlfn.CONCAT(LEFT(TABLE[[#This Row],[CODE]],4),RIGHT(TABLE[[#This Row],[CODE]],3))),"")</f>
        <v/>
      </c>
      <c r="E414" s="18" t="str">
        <f>IF(VLOOKUP(TABLE[[#This Row],[LOC]],ScanWorkbook[[Location]:[Clone Barcode]],2,FALSE)="...","",VLOOKUP(TABLE[[#This Row],[LOC]],ScanWorkbook[[Location]:[Clone Barcode]],2,FALSE))</f>
        <v/>
      </c>
      <c r="F414" s="21" t="str">
        <f ca="1">IF(TABLE[[#This Row],[METRC]]="","",TODAY())</f>
        <v/>
      </c>
      <c r="G414" s="80" t="str">
        <f>_xlfn.IFNA(IF(TABLE[[#This Row],[METRC]]="","",VLOOKUP(TABLE[[#This Row],[LOC]],ScanWorkbook[[Location]:[side]],3,FALSE)),"")</f>
        <v/>
      </c>
      <c r="H414" s="18" t="str">
        <f>_xlfn.IFNA(IF(TABLE[[#This Row],[METRC]]="...","",VLOOKUP(TABLE[[#This Row],[METRC]],METRC!A:C,3,FALSE)),"")</f>
        <v/>
      </c>
      <c r="I41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14" s="18" t="str">
        <f>_xlfn.IFNA(IF(TABLE[[#This Row],[METRC]]="...","",LEFT(VLOOKUP(TABLE[[#This Row],[METRC]],METRC!A:B,2,FALSE),4)),"")</f>
        <v/>
      </c>
      <c r="K414" s="18" t="str">
        <f>IF(TABLE[[#This Row],[METRC]]="","",IF(TABLE[[#This Row],[METRC]]="...","",IF(TABLE[[#This Row],[bounce strain]]=LEFT(TABLE[[#This Row],[PhenoAbbv]],4),"match","MISMATCH")))</f>
        <v/>
      </c>
      <c r="L414" s="18" t="str">
        <f ca="1">IF(TABLE[[#This Row],[Date]]="","",INDEX(nextcloneround[Clone Round],MATCH(TABLE[[#This Row],[Date]],nextcloneround[today],0)))</f>
        <v/>
      </c>
      <c r="M414" s="18" t="str">
        <f>_xlfn.IFNA(INDEX([2]!MOM[Generation],MATCH(TABLE[[#This Row],[METRC]],[2]!MOM[METRC 2],0)),"")</f>
        <v/>
      </c>
    </row>
    <row r="415" spans="1:13" x14ac:dyDescent="0.25">
      <c r="A415" s="47" t="str">
        <f>MID(TABLE[[#This Row],[LOC]],4,3)</f>
        <v>ML4</v>
      </c>
      <c r="B415" t="s">
        <v>8781</v>
      </c>
      <c r="C415" s="18" t="str">
        <f>_xlfn.IFNA(IF(TABLE[[#This Row],[CODE]]="","",IF(TABLE[[#This Row],[CODE]]="...","",_xlfn.CONCAT("1A4070000000065000",RIGHT(TABLE[[#This Row],[CODE]],6)))),"")</f>
        <v/>
      </c>
      <c r="D415" s="18" t="str">
        <f t="array" ref="D415">_xlfn.IFNA(IF(SUM(COUNTIF(TABLE[[#This Row],[CODE]],{"*.*"})),LEFT(TABLE[[#This Row],[CODE]],7),_xlfn.CONCAT(LEFT(TABLE[[#This Row],[CODE]],4),RIGHT(TABLE[[#This Row],[CODE]],3))),"")</f>
        <v/>
      </c>
      <c r="E415" s="18" t="str">
        <f>IF(VLOOKUP(TABLE[[#This Row],[LOC]],ScanWorkbook[[Location]:[Clone Barcode]],2,FALSE)="...","",VLOOKUP(TABLE[[#This Row],[LOC]],ScanWorkbook[[Location]:[Clone Barcode]],2,FALSE))</f>
        <v/>
      </c>
      <c r="F415" s="21" t="str">
        <f ca="1">IF(TABLE[[#This Row],[METRC]]="","",TODAY())</f>
        <v/>
      </c>
      <c r="G415" s="80" t="str">
        <f>_xlfn.IFNA(IF(TABLE[[#This Row],[METRC]]="","",VLOOKUP(TABLE[[#This Row],[LOC]],ScanWorkbook[[Location]:[side]],3,FALSE)),"")</f>
        <v/>
      </c>
      <c r="H415" s="18" t="str">
        <f>_xlfn.IFNA(IF(TABLE[[#This Row],[METRC]]="...","",VLOOKUP(TABLE[[#This Row],[METRC]],METRC!A:C,3,FALSE)),"")</f>
        <v/>
      </c>
      <c r="I41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15" s="18" t="str">
        <f>_xlfn.IFNA(IF(TABLE[[#This Row],[METRC]]="...","",LEFT(VLOOKUP(TABLE[[#This Row],[METRC]],METRC!A:B,2,FALSE),4)),"")</f>
        <v/>
      </c>
      <c r="K415" s="18" t="str">
        <f>IF(TABLE[[#This Row],[METRC]]="","",IF(TABLE[[#This Row],[METRC]]="...","",IF(TABLE[[#This Row],[bounce strain]]=LEFT(TABLE[[#This Row],[PhenoAbbv]],4),"match","MISMATCH")))</f>
        <v/>
      </c>
      <c r="L415" s="18" t="str">
        <f ca="1">IF(TABLE[[#This Row],[Date]]="","",INDEX(nextcloneround[Clone Round],MATCH(TABLE[[#This Row],[Date]],nextcloneround[today],0)))</f>
        <v/>
      </c>
      <c r="M415" s="18" t="str">
        <f>_xlfn.IFNA(INDEX([2]!MOM[Generation],MATCH(TABLE[[#This Row],[METRC]],[2]!MOM[METRC 2],0)),"")</f>
        <v/>
      </c>
    </row>
    <row r="416" spans="1:13" x14ac:dyDescent="0.25">
      <c r="A416" s="47" t="str">
        <f>MID(TABLE[[#This Row],[LOC]],4,3)</f>
        <v>ML5</v>
      </c>
      <c r="B416" t="s">
        <v>8520</v>
      </c>
      <c r="C416" s="18" t="str">
        <f>_xlfn.IFNA(IF(TABLE[[#This Row],[CODE]]="","",IF(TABLE[[#This Row],[CODE]]="...","",_xlfn.CONCAT("1A4070000000065000",RIGHT(TABLE[[#This Row],[CODE]],6)))),"")</f>
        <v>1A4070000000065000090694</v>
      </c>
      <c r="D416" s="18" t="str">
        <f t="array" ref="D416">_xlfn.IFNA(IF(SUM(COUNTIF(TABLE[[#This Row],[CODE]],{"*.*"})),LEFT(TABLE[[#This Row],[CODE]],7),_xlfn.CONCAT(LEFT(TABLE[[#This Row],[CODE]],4),RIGHT(TABLE[[#This Row],[CODE]],3))),"")</f>
        <v>GFSD207</v>
      </c>
      <c r="E416" s="18" t="str">
        <f>IF(VLOOKUP(TABLE[[#This Row],[LOC]],ScanWorkbook[[Location]:[Clone Barcode]],2,FALSE)="...","",VLOOKUP(TABLE[[#This Row],[LOC]],ScanWorkbook[[Location]:[Clone Barcode]],2,FALSE))</f>
        <v>GFSD207.090694</v>
      </c>
      <c r="F416" s="21">
        <f ca="1">IF(TABLE[[#This Row],[METRC]]="","",TODAY())</f>
        <v>44179</v>
      </c>
      <c r="G416" s="80" t="str">
        <f>_xlfn.IFNA(IF(TABLE[[#This Row],[METRC]]="","",VLOOKUP(TABLE[[#This Row],[LOC]],ScanWorkbook[[Location]:[side]],3,FALSE)),"")</f>
        <v>4. east MINIMOM</v>
      </c>
      <c r="H416" s="18" t="str">
        <f>_xlfn.IFNA(IF(TABLE[[#This Row],[METRC]]="...","",VLOOKUP(TABLE[[#This Row],[METRC]],METRC!A:C,3,FALSE)),"")</f>
        <v>MINIMOM</v>
      </c>
      <c r="I41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16" s="18" t="str">
        <f>_xlfn.IFNA(IF(TABLE[[#This Row],[METRC]]="...","",LEFT(VLOOKUP(TABLE[[#This Row],[METRC]],METRC!A:B,2,FALSE),4)),"")</f>
        <v>GFSD</v>
      </c>
      <c r="K416" s="24" t="str">
        <f>IF(TABLE[[#This Row],[METRC]]="","",IF(TABLE[[#This Row],[METRC]]="...","",IF(TABLE[[#This Row],[bounce strain]]=LEFT(TABLE[[#This Row],[PhenoAbbv]],4),"match","MISMATCH")))</f>
        <v>match</v>
      </c>
      <c r="L416" s="18" t="str">
        <f ca="1">IF(TABLE[[#This Row],[Date]]="","",INDEX(nextcloneround[Clone Round],MATCH(TABLE[[#This Row],[Date]],nextcloneround[today],0)))</f>
        <v>C39</v>
      </c>
      <c r="M416" s="18" t="str">
        <f>_xlfn.IFNA(INDEX([2]!MOM[Generation],MATCH(TABLE[[#This Row],[METRC]],[2]!MOM[METRC 2],0)),"")</f>
        <v>C34</v>
      </c>
    </row>
    <row r="417" spans="1:13" x14ac:dyDescent="0.25">
      <c r="A417" s="47" t="str">
        <f>MID(TABLE[[#This Row],[LOC]],4,3)</f>
        <v>ML5</v>
      </c>
      <c r="B417" t="s">
        <v>8521</v>
      </c>
      <c r="C417" s="18" t="str">
        <f>_xlfn.IFNA(IF(TABLE[[#This Row],[CODE]]="","",IF(TABLE[[#This Row],[CODE]]="...","",_xlfn.CONCAT("1A4070000000065000",RIGHT(TABLE[[#This Row],[CODE]],6)))),"")</f>
        <v>1A4070000000065000090092</v>
      </c>
      <c r="D417" s="18" t="str">
        <f t="array" ref="D417">_xlfn.IFNA(IF(SUM(COUNTIF(TABLE[[#This Row],[CODE]],{"*.*"})),LEFT(TABLE[[#This Row],[CODE]],7),_xlfn.CONCAT(LEFT(TABLE[[#This Row],[CODE]],4),RIGHT(TABLE[[#This Row],[CODE]],3))),"")</f>
        <v>DOMO004</v>
      </c>
      <c r="E417" s="18" t="str">
        <f>IF(VLOOKUP(TABLE[[#This Row],[LOC]],ScanWorkbook[[Location]:[Clone Barcode]],2,FALSE)="...","",VLOOKUP(TABLE[[#This Row],[LOC]],ScanWorkbook[[Location]:[Clone Barcode]],2,FALSE))</f>
        <v>DOMO004.090092</v>
      </c>
      <c r="F417" s="21">
        <f ca="1">IF(TABLE[[#This Row],[METRC]]="","",TODAY())</f>
        <v>44179</v>
      </c>
      <c r="G417" s="80" t="str">
        <f>_xlfn.IFNA(IF(TABLE[[#This Row],[METRC]]="","",VLOOKUP(TABLE[[#This Row],[LOC]],ScanWorkbook[[Location]:[side]],3,FALSE)),"")</f>
        <v>4. east MINIMOM</v>
      </c>
      <c r="H417" s="18" t="str">
        <f>_xlfn.IFNA(IF(TABLE[[#This Row],[METRC]]="...","",VLOOKUP(TABLE[[#This Row],[METRC]],METRC!A:C,3,FALSE)),"")</f>
        <v>MINIMOM</v>
      </c>
      <c r="I41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17" s="18" t="str">
        <f>_xlfn.IFNA(IF(TABLE[[#This Row],[METRC]]="...","",LEFT(VLOOKUP(TABLE[[#This Row],[METRC]],METRC!A:B,2,FALSE),4)),"")</f>
        <v>DOMO</v>
      </c>
      <c r="K417" s="24" t="str">
        <f>IF(TABLE[[#This Row],[METRC]]="","",IF(TABLE[[#This Row],[METRC]]="...","",IF(TABLE[[#This Row],[bounce strain]]=LEFT(TABLE[[#This Row],[PhenoAbbv]],4),"match","MISMATCH")))</f>
        <v>match</v>
      </c>
      <c r="L417" s="18" t="str">
        <f ca="1">IF(TABLE[[#This Row],[Date]]="","",INDEX(nextcloneround[Clone Round],MATCH(TABLE[[#This Row],[Date]],nextcloneround[today],0)))</f>
        <v>C39</v>
      </c>
      <c r="M417" s="18" t="str">
        <f>_xlfn.IFNA(INDEX([2]!MOM[Generation],MATCH(TABLE[[#This Row],[METRC]],[2]!MOM[METRC 2],0)),"")</f>
        <v>S09</v>
      </c>
    </row>
    <row r="418" spans="1:13" x14ac:dyDescent="0.25">
      <c r="A418" s="47" t="str">
        <f>MID(TABLE[[#This Row],[LOC]],4,3)</f>
        <v>ML5</v>
      </c>
      <c r="B418" t="s">
        <v>8522</v>
      </c>
      <c r="C418" s="18" t="str">
        <f>_xlfn.IFNA(IF(TABLE[[#This Row],[CODE]]="","",IF(TABLE[[#This Row],[CODE]]="...","",_xlfn.CONCAT("1A4070000000065000",RIGHT(TABLE[[#This Row],[CODE]],6)))),"")</f>
        <v>1A4070000000065000090083</v>
      </c>
      <c r="D418" s="18" t="str">
        <f t="array" ref="D418">_xlfn.IFNA(IF(SUM(COUNTIF(TABLE[[#This Row],[CODE]],{"*.*"})),LEFT(TABLE[[#This Row],[CODE]],7),_xlfn.CONCAT(LEFT(TABLE[[#This Row],[CODE]],4),RIGHT(TABLE[[#This Row],[CODE]],3))),"")</f>
        <v>DOMO006</v>
      </c>
      <c r="E418" s="18" t="str">
        <f>IF(VLOOKUP(TABLE[[#This Row],[LOC]],ScanWorkbook[[Location]:[Clone Barcode]],2,FALSE)="...","",VLOOKUP(TABLE[[#This Row],[LOC]],ScanWorkbook[[Location]:[Clone Barcode]],2,FALSE))</f>
        <v>DOMO006.090083</v>
      </c>
      <c r="F418" s="21">
        <f ca="1">IF(TABLE[[#This Row],[METRC]]="","",TODAY())</f>
        <v>44179</v>
      </c>
      <c r="G418" s="80" t="str">
        <f>_xlfn.IFNA(IF(TABLE[[#This Row],[METRC]]="","",VLOOKUP(TABLE[[#This Row],[LOC]],ScanWorkbook[[Location]:[side]],3,FALSE)),"")</f>
        <v>4. east MINIMOM</v>
      </c>
      <c r="H418" s="18" t="str">
        <f>_xlfn.IFNA(IF(TABLE[[#This Row],[METRC]]="...","",VLOOKUP(TABLE[[#This Row],[METRC]],METRC!A:C,3,FALSE)),"")</f>
        <v>MINIMOM</v>
      </c>
      <c r="I41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18" s="18" t="str">
        <f>_xlfn.IFNA(IF(TABLE[[#This Row],[METRC]]="...","",LEFT(VLOOKUP(TABLE[[#This Row],[METRC]],METRC!A:B,2,FALSE),4)),"")</f>
        <v>DOMO</v>
      </c>
      <c r="K418" s="24" t="str">
        <f>IF(TABLE[[#This Row],[METRC]]="","",IF(TABLE[[#This Row],[METRC]]="...","",IF(TABLE[[#This Row],[bounce strain]]=LEFT(TABLE[[#This Row],[PhenoAbbv]],4),"match","MISMATCH")))</f>
        <v>match</v>
      </c>
      <c r="L418" s="18" t="str">
        <f ca="1">IF(TABLE[[#This Row],[Date]]="","",INDEX(nextcloneround[Clone Round],MATCH(TABLE[[#This Row],[Date]],nextcloneround[today],0)))</f>
        <v>C39</v>
      </c>
      <c r="M418" s="18" t="str">
        <f>_xlfn.IFNA(INDEX([2]!MOM[Generation],MATCH(TABLE[[#This Row],[METRC]],[2]!MOM[METRC 2],0)),"")</f>
        <v>S09</v>
      </c>
    </row>
    <row r="419" spans="1:13" x14ac:dyDescent="0.25">
      <c r="A419" s="47" t="str">
        <f>MID(TABLE[[#This Row],[LOC]],4,3)</f>
        <v>ML5</v>
      </c>
      <c r="B419" t="s">
        <v>8523</v>
      </c>
      <c r="C419" s="18" t="str">
        <f>_xlfn.IFNA(IF(TABLE[[#This Row],[CODE]]="","",IF(TABLE[[#This Row],[CODE]]="...","",_xlfn.CONCAT("1A4070000000065000",RIGHT(TABLE[[#This Row],[CODE]],6)))),"")</f>
        <v>1A4070000000065000086114</v>
      </c>
      <c r="D419" s="18" t="str">
        <f t="array" ref="D419">_xlfn.IFNA(IF(SUM(COUNTIF(TABLE[[#This Row],[CODE]],{"*.*"})),LEFT(TABLE[[#This Row],[CODE]],7),_xlfn.CONCAT(LEFT(TABLE[[#This Row],[CODE]],4),RIGHT(TABLE[[#This Row],[CODE]],3))),"")</f>
        <v>KING002</v>
      </c>
      <c r="E419" s="18" t="str">
        <f>IF(VLOOKUP(TABLE[[#This Row],[LOC]],ScanWorkbook[[Location]:[Clone Barcode]],2,FALSE)="...","",VLOOKUP(TABLE[[#This Row],[LOC]],ScanWorkbook[[Location]:[Clone Barcode]],2,FALSE))</f>
        <v>KING002.086114</v>
      </c>
      <c r="F419" s="21">
        <f ca="1">IF(TABLE[[#This Row],[METRC]]="","",TODAY())</f>
        <v>44179</v>
      </c>
      <c r="G419" s="80" t="str">
        <f>_xlfn.IFNA(IF(TABLE[[#This Row],[METRC]]="","",VLOOKUP(TABLE[[#This Row],[LOC]],ScanWorkbook[[Location]:[side]],3,FALSE)),"")</f>
        <v>4. east MINIMOM</v>
      </c>
      <c r="H419" s="18" t="str">
        <f>_xlfn.IFNA(IF(TABLE[[#This Row],[METRC]]="...","",VLOOKUP(TABLE[[#This Row],[METRC]],METRC!A:C,3,FALSE)),"")</f>
        <v>MINIMOM</v>
      </c>
      <c r="I41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19" s="18" t="str">
        <f>_xlfn.IFNA(IF(TABLE[[#This Row],[METRC]]="...","",LEFT(VLOOKUP(TABLE[[#This Row],[METRC]],METRC!A:B,2,FALSE),4)),"")</f>
        <v>KING</v>
      </c>
      <c r="K419" s="24" t="str">
        <f>IF(TABLE[[#This Row],[METRC]]="","",IF(TABLE[[#This Row],[METRC]]="...","",IF(TABLE[[#This Row],[bounce strain]]=LEFT(TABLE[[#This Row],[PhenoAbbv]],4),"match","MISMATCH")))</f>
        <v>match</v>
      </c>
      <c r="L419" s="18" t="str">
        <f ca="1">IF(TABLE[[#This Row],[Date]]="","",INDEX(nextcloneround[Clone Round],MATCH(TABLE[[#This Row],[Date]],nextcloneround[today],0)))</f>
        <v>C39</v>
      </c>
      <c r="M419" s="18" t="str">
        <f>_xlfn.IFNA(INDEX([2]!MOM[Generation],MATCH(TABLE[[#This Row],[METRC]],[2]!MOM[METRC 2],0)),"")</f>
        <v>C32</v>
      </c>
    </row>
    <row r="420" spans="1:13" x14ac:dyDescent="0.25">
      <c r="A420" s="47" t="str">
        <f>MID(TABLE[[#This Row],[LOC]],4,3)</f>
        <v>ML5</v>
      </c>
      <c r="B420" t="s">
        <v>8524</v>
      </c>
      <c r="C420" s="18" t="str">
        <f>_xlfn.IFNA(IF(TABLE[[#This Row],[CODE]]="","",IF(TABLE[[#This Row],[CODE]]="...","",_xlfn.CONCAT("1A4070000000065000",RIGHT(TABLE[[#This Row],[CODE]],6)))),"")</f>
        <v>1A4070000000065000086152</v>
      </c>
      <c r="D420" s="18" t="str">
        <f t="array" ref="D420">_xlfn.IFNA(IF(SUM(COUNTIF(TABLE[[#This Row],[CODE]],{"*.*"})),LEFT(TABLE[[#This Row],[CODE]],7),_xlfn.CONCAT(LEFT(TABLE[[#This Row],[CODE]],4),RIGHT(TABLE[[#This Row],[CODE]],3))),"")</f>
        <v>KING002</v>
      </c>
      <c r="E420" s="18" t="str">
        <f>IF(VLOOKUP(TABLE[[#This Row],[LOC]],ScanWorkbook[[Location]:[Clone Barcode]],2,FALSE)="...","",VLOOKUP(TABLE[[#This Row],[LOC]],ScanWorkbook[[Location]:[Clone Barcode]],2,FALSE))</f>
        <v>KING002.086152</v>
      </c>
      <c r="F420" s="21">
        <f ca="1">IF(TABLE[[#This Row],[METRC]]="","",TODAY())</f>
        <v>44179</v>
      </c>
      <c r="G420" s="80" t="str">
        <f>_xlfn.IFNA(IF(TABLE[[#This Row],[METRC]]="","",VLOOKUP(TABLE[[#This Row],[LOC]],ScanWorkbook[[Location]:[side]],3,FALSE)),"")</f>
        <v>4. east MINIMOM</v>
      </c>
      <c r="H420" s="18" t="str">
        <f>_xlfn.IFNA(IF(TABLE[[#This Row],[METRC]]="...","",VLOOKUP(TABLE[[#This Row],[METRC]],METRC!A:C,3,FALSE)),"")</f>
        <v>MINIMOM</v>
      </c>
      <c r="I42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20" s="18" t="str">
        <f>_xlfn.IFNA(IF(TABLE[[#This Row],[METRC]]="...","",LEFT(VLOOKUP(TABLE[[#This Row],[METRC]],METRC!A:B,2,FALSE),4)),"")</f>
        <v>KING</v>
      </c>
      <c r="K420" s="24" t="str">
        <f>IF(TABLE[[#This Row],[METRC]]="","",IF(TABLE[[#This Row],[METRC]]="...","",IF(TABLE[[#This Row],[bounce strain]]=LEFT(TABLE[[#This Row],[PhenoAbbv]],4),"match","MISMATCH")))</f>
        <v>match</v>
      </c>
      <c r="L420" s="18" t="str">
        <f ca="1">IF(TABLE[[#This Row],[Date]]="","",INDEX(nextcloneround[Clone Round],MATCH(TABLE[[#This Row],[Date]],nextcloneround[today],0)))</f>
        <v>C39</v>
      </c>
      <c r="M420" s="18" t="str">
        <f>_xlfn.IFNA(INDEX([2]!MOM[Generation],MATCH(TABLE[[#This Row],[METRC]],[2]!MOM[METRC 2],0)),"")</f>
        <v>C32</v>
      </c>
    </row>
    <row r="421" spans="1:13" x14ac:dyDescent="0.25">
      <c r="A421" s="47" t="str">
        <f>MID(TABLE[[#This Row],[LOC]],4,3)</f>
        <v>ML5</v>
      </c>
      <c r="B421" t="s">
        <v>8525</v>
      </c>
      <c r="C421" s="18" t="str">
        <f>_xlfn.IFNA(IF(TABLE[[#This Row],[CODE]]="","",IF(TABLE[[#This Row],[CODE]]="...","",_xlfn.CONCAT("1A4070000000065000",RIGHT(TABLE[[#This Row],[CODE]],6)))),"")</f>
        <v>1A4070000000065000090133</v>
      </c>
      <c r="D421" s="18" t="str">
        <f t="array" ref="D421">_xlfn.IFNA(IF(SUM(COUNTIF(TABLE[[#This Row],[CODE]],{"*.*"})),LEFT(TABLE[[#This Row],[CODE]],7),_xlfn.CONCAT(LEFT(TABLE[[#This Row],[CODE]],4),RIGHT(TABLE[[#This Row],[CODE]],3))),"")</f>
        <v>DITO007</v>
      </c>
      <c r="E421" s="18" t="str">
        <f>IF(VLOOKUP(TABLE[[#This Row],[LOC]],ScanWorkbook[[Location]:[Clone Barcode]],2,FALSE)="...","",VLOOKUP(TABLE[[#This Row],[LOC]],ScanWorkbook[[Location]:[Clone Barcode]],2,FALSE))</f>
        <v>DITO007.090133</v>
      </c>
      <c r="F421" s="21">
        <f ca="1">IF(TABLE[[#This Row],[METRC]]="","",TODAY())</f>
        <v>44179</v>
      </c>
      <c r="G421" s="80" t="str">
        <f>_xlfn.IFNA(IF(TABLE[[#This Row],[METRC]]="","",VLOOKUP(TABLE[[#This Row],[LOC]],ScanWorkbook[[Location]:[side]],3,FALSE)),"")</f>
        <v>4. east MINIMOM</v>
      </c>
      <c r="H421" s="18" t="str">
        <f>_xlfn.IFNA(IF(TABLE[[#This Row],[METRC]]="...","",VLOOKUP(TABLE[[#This Row],[METRC]],METRC!A:C,3,FALSE)),"")</f>
        <v>MINIMOM</v>
      </c>
      <c r="I42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21" s="18" t="str">
        <f>_xlfn.IFNA(IF(TABLE[[#This Row],[METRC]]="...","",LEFT(VLOOKUP(TABLE[[#This Row],[METRC]],METRC!A:B,2,FALSE),4)),"")</f>
        <v>DITO</v>
      </c>
      <c r="K421" s="24" t="str">
        <f>IF(TABLE[[#This Row],[METRC]]="","",IF(TABLE[[#This Row],[METRC]]="...","",IF(TABLE[[#This Row],[bounce strain]]=LEFT(TABLE[[#This Row],[PhenoAbbv]],4),"match","MISMATCH")))</f>
        <v>match</v>
      </c>
      <c r="L421" s="18" t="str">
        <f ca="1">IF(TABLE[[#This Row],[Date]]="","",INDEX(nextcloneround[Clone Round],MATCH(TABLE[[#This Row],[Date]],nextcloneround[today],0)))</f>
        <v>C39</v>
      </c>
      <c r="M421" s="18" t="str">
        <f>_xlfn.IFNA(INDEX([2]!MOM[Generation],MATCH(TABLE[[#This Row],[METRC]],[2]!MOM[METRC 2],0)),"")</f>
        <v>C34</v>
      </c>
    </row>
    <row r="422" spans="1:13" x14ac:dyDescent="0.25">
      <c r="A422" s="47" t="str">
        <f>MID(TABLE[[#This Row],[LOC]],4,3)</f>
        <v>ML5</v>
      </c>
      <c r="B422" t="s">
        <v>8580</v>
      </c>
      <c r="C422" s="18" t="str">
        <f>_xlfn.IFNA(IF(TABLE[[#This Row],[CODE]]="","",IF(TABLE[[#This Row],[CODE]]="...","",_xlfn.CONCAT("1A4070000000065000",RIGHT(TABLE[[#This Row],[CODE]],6)))),"")</f>
        <v/>
      </c>
      <c r="D422" s="18" t="str">
        <f t="array" ref="D422">_xlfn.IFNA(IF(SUM(COUNTIF(TABLE[[#This Row],[CODE]],{"*.*"})),LEFT(TABLE[[#This Row],[CODE]],7),_xlfn.CONCAT(LEFT(TABLE[[#This Row],[CODE]],4),RIGHT(TABLE[[#This Row],[CODE]],3))),"")</f>
        <v/>
      </c>
      <c r="E422" s="18" t="str">
        <f>IF(VLOOKUP(TABLE[[#This Row],[LOC]],ScanWorkbook[[Location]:[Clone Barcode]],2,FALSE)="...","",VLOOKUP(TABLE[[#This Row],[LOC]],ScanWorkbook[[Location]:[Clone Barcode]],2,FALSE))</f>
        <v/>
      </c>
      <c r="F422" s="21" t="str">
        <f ca="1">IF(TABLE[[#This Row],[METRC]]="","",TODAY())</f>
        <v/>
      </c>
      <c r="G422" s="80" t="str">
        <f>_xlfn.IFNA(IF(TABLE[[#This Row],[METRC]]="","",VLOOKUP(TABLE[[#This Row],[LOC]],ScanWorkbook[[Location]:[side]],3,FALSE)),"")</f>
        <v/>
      </c>
      <c r="H422" s="18" t="str">
        <f>_xlfn.IFNA(IF(TABLE[[#This Row],[METRC]]="...","",VLOOKUP(TABLE[[#This Row],[METRC]],METRC!A:C,3,FALSE)),"")</f>
        <v/>
      </c>
      <c r="I42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22" s="18" t="str">
        <f>_xlfn.IFNA(IF(TABLE[[#This Row],[METRC]]="...","",LEFT(VLOOKUP(TABLE[[#This Row],[METRC]],METRC!A:B,2,FALSE),4)),"")</f>
        <v/>
      </c>
      <c r="K422" s="18" t="str">
        <f>IF(TABLE[[#This Row],[METRC]]="","",IF(TABLE[[#This Row],[METRC]]="...","",IF(TABLE[[#This Row],[bounce strain]]=LEFT(TABLE[[#This Row],[PhenoAbbv]],4),"match","MISMATCH")))</f>
        <v/>
      </c>
      <c r="L422" s="18" t="str">
        <f ca="1">IF(TABLE[[#This Row],[Date]]="","",INDEX(nextcloneround[Clone Round],MATCH(TABLE[[#This Row],[Date]],nextcloneround[today],0)))</f>
        <v/>
      </c>
      <c r="M422" s="18" t="str">
        <f>_xlfn.IFNA(INDEX([2]!MOM[Generation],MATCH(TABLE[[#This Row],[METRC]],[2]!MOM[METRC 2],0)),"")</f>
        <v/>
      </c>
    </row>
    <row r="423" spans="1:13" x14ac:dyDescent="0.25">
      <c r="A423" s="47" t="str">
        <f>MID(TABLE[[#This Row],[LOC]],4,3)</f>
        <v>ML5</v>
      </c>
      <c r="B423" t="s">
        <v>8581</v>
      </c>
      <c r="C423" s="18" t="str">
        <f>_xlfn.IFNA(IF(TABLE[[#This Row],[CODE]]="","",IF(TABLE[[#This Row],[CODE]]="...","",_xlfn.CONCAT("1A4070000000065000",RIGHT(TABLE[[#This Row],[CODE]],6)))),"")</f>
        <v/>
      </c>
      <c r="D423" s="18" t="str">
        <f t="array" ref="D423">_xlfn.IFNA(IF(SUM(COUNTIF(TABLE[[#This Row],[CODE]],{"*.*"})),LEFT(TABLE[[#This Row],[CODE]],7),_xlfn.CONCAT(LEFT(TABLE[[#This Row],[CODE]],4),RIGHT(TABLE[[#This Row],[CODE]],3))),"")</f>
        <v/>
      </c>
      <c r="E423" s="18" t="str">
        <f>IF(VLOOKUP(TABLE[[#This Row],[LOC]],ScanWorkbook[[Location]:[Clone Barcode]],2,FALSE)="...","",VLOOKUP(TABLE[[#This Row],[LOC]],ScanWorkbook[[Location]:[Clone Barcode]],2,FALSE))</f>
        <v/>
      </c>
      <c r="F423" s="21" t="str">
        <f ca="1">IF(TABLE[[#This Row],[METRC]]="","",TODAY())</f>
        <v/>
      </c>
      <c r="G423" s="80" t="str">
        <f>_xlfn.IFNA(IF(TABLE[[#This Row],[METRC]]="","",VLOOKUP(TABLE[[#This Row],[LOC]],ScanWorkbook[[Location]:[side]],3,FALSE)),"")</f>
        <v/>
      </c>
      <c r="H423" s="18" t="str">
        <f>_xlfn.IFNA(IF(TABLE[[#This Row],[METRC]]="...","",VLOOKUP(TABLE[[#This Row],[METRC]],METRC!A:C,3,FALSE)),"")</f>
        <v/>
      </c>
      <c r="I42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23" s="18" t="str">
        <f>_xlfn.IFNA(IF(TABLE[[#This Row],[METRC]]="...","",LEFT(VLOOKUP(TABLE[[#This Row],[METRC]],METRC!A:B,2,FALSE),4)),"")</f>
        <v/>
      </c>
      <c r="K423" s="18" t="str">
        <f>IF(TABLE[[#This Row],[METRC]]="","",IF(TABLE[[#This Row],[METRC]]="...","",IF(TABLE[[#This Row],[bounce strain]]=LEFT(TABLE[[#This Row],[PhenoAbbv]],4),"match","MISMATCH")))</f>
        <v/>
      </c>
      <c r="L423" s="18" t="str">
        <f ca="1">IF(TABLE[[#This Row],[Date]]="","",INDEX(nextcloneround[Clone Round],MATCH(TABLE[[#This Row],[Date]],nextcloneround[today],0)))</f>
        <v/>
      </c>
      <c r="M423" s="18" t="str">
        <f>_xlfn.IFNA(INDEX([2]!MOM[Generation],MATCH(TABLE[[#This Row],[METRC]],[2]!MOM[METRC 2],0)),"")</f>
        <v/>
      </c>
    </row>
    <row r="424" spans="1:13" x14ac:dyDescent="0.25">
      <c r="A424" s="47" t="str">
        <f>MID(TABLE[[#This Row],[LOC]],4,3)</f>
        <v>ML5</v>
      </c>
      <c r="B424" t="s">
        <v>8782</v>
      </c>
      <c r="C424" s="18" t="str">
        <f>_xlfn.IFNA(IF(TABLE[[#This Row],[CODE]]="","",IF(TABLE[[#This Row],[CODE]]="...","",_xlfn.CONCAT("1A4070000000065000",RIGHT(TABLE[[#This Row],[CODE]],6)))),"")</f>
        <v/>
      </c>
      <c r="D424" s="18" t="str">
        <f t="array" ref="D424">_xlfn.IFNA(IF(SUM(COUNTIF(TABLE[[#This Row],[CODE]],{"*.*"})),LEFT(TABLE[[#This Row],[CODE]],7),_xlfn.CONCAT(LEFT(TABLE[[#This Row],[CODE]],4),RIGHT(TABLE[[#This Row],[CODE]],3))),"")</f>
        <v/>
      </c>
      <c r="E424" s="18" t="str">
        <f>IF(VLOOKUP(TABLE[[#This Row],[LOC]],ScanWorkbook[[Location]:[Clone Barcode]],2,FALSE)="...","",VLOOKUP(TABLE[[#This Row],[LOC]],ScanWorkbook[[Location]:[Clone Barcode]],2,FALSE))</f>
        <v/>
      </c>
      <c r="F424" s="21" t="str">
        <f ca="1">IF(TABLE[[#This Row],[METRC]]="","",TODAY())</f>
        <v/>
      </c>
      <c r="G424" s="80" t="str">
        <f>_xlfn.IFNA(IF(TABLE[[#This Row],[METRC]]="","",VLOOKUP(TABLE[[#This Row],[LOC]],ScanWorkbook[[Location]:[side]],3,FALSE)),"")</f>
        <v/>
      </c>
      <c r="H424" s="18" t="str">
        <f>_xlfn.IFNA(IF(TABLE[[#This Row],[METRC]]="...","",VLOOKUP(TABLE[[#This Row],[METRC]],METRC!A:C,3,FALSE)),"")</f>
        <v/>
      </c>
      <c r="I42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24" s="18" t="str">
        <f>_xlfn.IFNA(IF(TABLE[[#This Row],[METRC]]="...","",LEFT(VLOOKUP(TABLE[[#This Row],[METRC]],METRC!A:B,2,FALSE),4)),"")</f>
        <v/>
      </c>
      <c r="K424" s="18" t="str">
        <f>IF(TABLE[[#This Row],[METRC]]="","",IF(TABLE[[#This Row],[METRC]]="...","",IF(TABLE[[#This Row],[bounce strain]]=LEFT(TABLE[[#This Row],[PhenoAbbv]],4),"match","MISMATCH")))</f>
        <v/>
      </c>
      <c r="L424" s="18" t="str">
        <f ca="1">IF(TABLE[[#This Row],[Date]]="","",INDEX(nextcloneround[Clone Round],MATCH(TABLE[[#This Row],[Date]],nextcloneround[today],0)))</f>
        <v/>
      </c>
      <c r="M424" s="18" t="str">
        <f>_xlfn.IFNA(INDEX([2]!MOM[Generation],MATCH(TABLE[[#This Row],[METRC]],[2]!MOM[METRC 2],0)),"")</f>
        <v/>
      </c>
    </row>
    <row r="425" spans="1:13" x14ac:dyDescent="0.25">
      <c r="A425" s="47" t="str">
        <f>MID(TABLE[[#This Row],[LOC]],4,3)</f>
        <v>ML5</v>
      </c>
      <c r="B425" t="s">
        <v>8600</v>
      </c>
      <c r="C425" s="18" t="str">
        <f>_xlfn.IFNA(IF(TABLE[[#This Row],[CODE]]="","",IF(TABLE[[#This Row],[CODE]]="...","",_xlfn.CONCAT("1A4070000000065000",RIGHT(TABLE[[#This Row],[CODE]],6)))),"")</f>
        <v/>
      </c>
      <c r="D425" s="18" t="str">
        <f t="array" ref="D425">_xlfn.IFNA(IF(SUM(COUNTIF(TABLE[[#This Row],[CODE]],{"*.*"})),LEFT(TABLE[[#This Row],[CODE]],7),_xlfn.CONCAT(LEFT(TABLE[[#This Row],[CODE]],4),RIGHT(TABLE[[#This Row],[CODE]],3))),"")</f>
        <v/>
      </c>
      <c r="E425" s="18" t="str">
        <f>IF(VLOOKUP(TABLE[[#This Row],[LOC]],ScanWorkbook[[Location]:[Clone Barcode]],2,FALSE)="...","",VLOOKUP(TABLE[[#This Row],[LOC]],ScanWorkbook[[Location]:[Clone Barcode]],2,FALSE))</f>
        <v/>
      </c>
      <c r="F425" s="21" t="str">
        <f ca="1">IF(TABLE[[#This Row],[METRC]]="","",TODAY())</f>
        <v/>
      </c>
      <c r="G425" s="80" t="str">
        <f>_xlfn.IFNA(IF(TABLE[[#This Row],[METRC]]="","",VLOOKUP(TABLE[[#This Row],[LOC]],ScanWorkbook[[Location]:[side]],3,FALSE)),"")</f>
        <v/>
      </c>
      <c r="H425" s="18" t="str">
        <f>_xlfn.IFNA(IF(TABLE[[#This Row],[METRC]]="...","",VLOOKUP(TABLE[[#This Row],[METRC]],METRC!A:C,3,FALSE)),"")</f>
        <v/>
      </c>
      <c r="I42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25" s="18" t="str">
        <f>_xlfn.IFNA(IF(TABLE[[#This Row],[METRC]]="...","",LEFT(VLOOKUP(TABLE[[#This Row],[METRC]],METRC!A:B,2,FALSE),4)),"")</f>
        <v/>
      </c>
      <c r="K425" s="18" t="str">
        <f>IF(TABLE[[#This Row],[METRC]]="","",IF(TABLE[[#This Row],[METRC]]="...","",IF(TABLE[[#This Row],[bounce strain]]=LEFT(TABLE[[#This Row],[PhenoAbbv]],4),"match","MISMATCH")))</f>
        <v/>
      </c>
      <c r="L425" s="18" t="str">
        <f ca="1">IF(TABLE[[#This Row],[Date]]="","",INDEX(nextcloneround[Clone Round],MATCH(TABLE[[#This Row],[Date]],nextcloneround[today],0)))</f>
        <v/>
      </c>
      <c r="M425" s="18" t="str">
        <f>_xlfn.IFNA(INDEX([2]!MOM[Generation],MATCH(TABLE[[#This Row],[METRC]],[2]!MOM[METRC 2],0)),"")</f>
        <v/>
      </c>
    </row>
    <row r="426" spans="1:13" x14ac:dyDescent="0.25">
      <c r="A426" s="47" t="str">
        <f>MID(TABLE[[#This Row],[LOC]],4,3)</f>
        <v>ML5</v>
      </c>
      <c r="B426" t="s">
        <v>8783</v>
      </c>
      <c r="C426" s="18" t="str">
        <f>_xlfn.IFNA(IF(TABLE[[#This Row],[CODE]]="","",IF(TABLE[[#This Row],[CODE]]="...","",_xlfn.CONCAT("1A4070000000065000",RIGHT(TABLE[[#This Row],[CODE]],6)))),"")</f>
        <v/>
      </c>
      <c r="D426" s="18" t="str">
        <f t="array" ref="D426">_xlfn.IFNA(IF(SUM(COUNTIF(TABLE[[#This Row],[CODE]],{"*.*"})),LEFT(TABLE[[#This Row],[CODE]],7),_xlfn.CONCAT(LEFT(TABLE[[#This Row],[CODE]],4),RIGHT(TABLE[[#This Row],[CODE]],3))),"")</f>
        <v/>
      </c>
      <c r="E426" s="18" t="str">
        <f>IF(VLOOKUP(TABLE[[#This Row],[LOC]],ScanWorkbook[[Location]:[Clone Barcode]],2,FALSE)="...","",VLOOKUP(TABLE[[#This Row],[LOC]],ScanWorkbook[[Location]:[Clone Barcode]],2,FALSE))</f>
        <v/>
      </c>
      <c r="F426" s="21" t="str">
        <f ca="1">IF(TABLE[[#This Row],[METRC]]="","",TODAY())</f>
        <v/>
      </c>
      <c r="G426" s="80" t="str">
        <f>_xlfn.IFNA(IF(TABLE[[#This Row],[METRC]]="","",VLOOKUP(TABLE[[#This Row],[LOC]],ScanWorkbook[[Location]:[side]],3,FALSE)),"")</f>
        <v/>
      </c>
      <c r="H426" s="18" t="str">
        <f>_xlfn.IFNA(IF(TABLE[[#This Row],[METRC]]="...","",VLOOKUP(TABLE[[#This Row],[METRC]],METRC!A:C,3,FALSE)),"")</f>
        <v/>
      </c>
      <c r="I42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26" s="18" t="str">
        <f>_xlfn.IFNA(IF(TABLE[[#This Row],[METRC]]="...","",LEFT(VLOOKUP(TABLE[[#This Row],[METRC]],METRC!A:B,2,FALSE),4)),"")</f>
        <v/>
      </c>
      <c r="K426" s="18" t="str">
        <f>IF(TABLE[[#This Row],[METRC]]="","",IF(TABLE[[#This Row],[METRC]]="...","",IF(TABLE[[#This Row],[bounce strain]]=LEFT(TABLE[[#This Row],[PhenoAbbv]],4),"match","MISMATCH")))</f>
        <v/>
      </c>
      <c r="L426" s="18" t="str">
        <f ca="1">IF(TABLE[[#This Row],[Date]]="","",INDEX(nextcloneround[Clone Round],MATCH(TABLE[[#This Row],[Date]],nextcloneround[today],0)))</f>
        <v/>
      </c>
      <c r="M426" s="18" t="str">
        <f>_xlfn.IFNA(INDEX([2]!MOM[Generation],MATCH(TABLE[[#This Row],[METRC]],[2]!MOM[METRC 2],0)),"")</f>
        <v/>
      </c>
    </row>
    <row r="427" spans="1:13" x14ac:dyDescent="0.25">
      <c r="A427" s="47" t="str">
        <f>MID(TABLE[[#This Row],[LOC]],4,3)</f>
        <v>ML5</v>
      </c>
      <c r="B427" t="s">
        <v>8784</v>
      </c>
      <c r="C427" s="18" t="str">
        <f>_xlfn.IFNA(IF(TABLE[[#This Row],[CODE]]="","",IF(TABLE[[#This Row],[CODE]]="...","",_xlfn.CONCAT("1A4070000000065000",RIGHT(TABLE[[#This Row],[CODE]],6)))),"")</f>
        <v/>
      </c>
      <c r="D427" s="18" t="str">
        <f t="array" ref="D427">_xlfn.IFNA(IF(SUM(COUNTIF(TABLE[[#This Row],[CODE]],{"*.*"})),LEFT(TABLE[[#This Row],[CODE]],7),_xlfn.CONCAT(LEFT(TABLE[[#This Row],[CODE]],4),RIGHT(TABLE[[#This Row],[CODE]],3))),"")</f>
        <v/>
      </c>
      <c r="E427" s="18" t="str">
        <f>IF(VLOOKUP(TABLE[[#This Row],[LOC]],ScanWorkbook[[Location]:[Clone Barcode]],2,FALSE)="...","",VLOOKUP(TABLE[[#This Row],[LOC]],ScanWorkbook[[Location]:[Clone Barcode]],2,FALSE))</f>
        <v/>
      </c>
      <c r="F427" s="21" t="str">
        <f ca="1">IF(TABLE[[#This Row],[METRC]]="","",TODAY())</f>
        <v/>
      </c>
      <c r="G427" s="80" t="str">
        <f>_xlfn.IFNA(IF(TABLE[[#This Row],[METRC]]="","",VLOOKUP(TABLE[[#This Row],[LOC]],ScanWorkbook[[Location]:[side]],3,FALSE)),"")</f>
        <v/>
      </c>
      <c r="H427" s="18" t="str">
        <f>_xlfn.IFNA(IF(TABLE[[#This Row],[METRC]]="...","",VLOOKUP(TABLE[[#This Row],[METRC]],METRC!A:C,3,FALSE)),"")</f>
        <v/>
      </c>
      <c r="I42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27" s="18" t="str">
        <f>_xlfn.IFNA(IF(TABLE[[#This Row],[METRC]]="...","",LEFT(VLOOKUP(TABLE[[#This Row],[METRC]],METRC!A:B,2,FALSE),4)),"")</f>
        <v/>
      </c>
      <c r="K427" s="18" t="str">
        <f>IF(TABLE[[#This Row],[METRC]]="","",IF(TABLE[[#This Row],[METRC]]="...","",IF(TABLE[[#This Row],[bounce strain]]=LEFT(TABLE[[#This Row],[PhenoAbbv]],4),"match","MISMATCH")))</f>
        <v/>
      </c>
      <c r="L427" s="18" t="str">
        <f ca="1">IF(TABLE[[#This Row],[Date]]="","",INDEX(nextcloneround[Clone Round],MATCH(TABLE[[#This Row],[Date]],nextcloneround[today],0)))</f>
        <v/>
      </c>
      <c r="M427" s="18" t="str">
        <f>_xlfn.IFNA(INDEX([2]!MOM[Generation],MATCH(TABLE[[#This Row],[METRC]],[2]!MOM[METRC 2],0)),"")</f>
        <v/>
      </c>
    </row>
    <row r="428" spans="1:13" x14ac:dyDescent="0.25">
      <c r="A428" s="47" t="str">
        <f>MID(TABLE[[#This Row],[LOC]],4,3)</f>
        <v>ML5</v>
      </c>
      <c r="B428" t="s">
        <v>8785</v>
      </c>
      <c r="C428" s="18" t="str">
        <f>_xlfn.IFNA(IF(TABLE[[#This Row],[CODE]]="","",IF(TABLE[[#This Row],[CODE]]="...","",_xlfn.CONCAT("1A4070000000065000",RIGHT(TABLE[[#This Row],[CODE]],6)))),"")</f>
        <v/>
      </c>
      <c r="D428" s="18" t="str">
        <f t="array" ref="D428">_xlfn.IFNA(IF(SUM(COUNTIF(TABLE[[#This Row],[CODE]],{"*.*"})),LEFT(TABLE[[#This Row],[CODE]],7),_xlfn.CONCAT(LEFT(TABLE[[#This Row],[CODE]],4),RIGHT(TABLE[[#This Row],[CODE]],3))),"")</f>
        <v/>
      </c>
      <c r="E428" s="18" t="str">
        <f>IF(VLOOKUP(TABLE[[#This Row],[LOC]],ScanWorkbook[[Location]:[Clone Barcode]],2,FALSE)="...","",VLOOKUP(TABLE[[#This Row],[LOC]],ScanWorkbook[[Location]:[Clone Barcode]],2,FALSE))</f>
        <v/>
      </c>
      <c r="F428" s="21" t="str">
        <f ca="1">IF(TABLE[[#This Row],[METRC]]="","",TODAY())</f>
        <v/>
      </c>
      <c r="G428" s="80" t="str">
        <f>_xlfn.IFNA(IF(TABLE[[#This Row],[METRC]]="","",VLOOKUP(TABLE[[#This Row],[LOC]],ScanWorkbook[[Location]:[side]],3,FALSE)),"")</f>
        <v/>
      </c>
      <c r="H428" s="18" t="str">
        <f>_xlfn.IFNA(IF(TABLE[[#This Row],[METRC]]="...","",VLOOKUP(TABLE[[#This Row],[METRC]],METRC!A:C,3,FALSE)),"")</f>
        <v/>
      </c>
      <c r="I42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28" s="18" t="str">
        <f>_xlfn.IFNA(IF(TABLE[[#This Row],[METRC]]="...","",LEFT(VLOOKUP(TABLE[[#This Row],[METRC]],METRC!A:B,2,FALSE),4)),"")</f>
        <v/>
      </c>
      <c r="K428" s="18" t="str">
        <f>IF(TABLE[[#This Row],[METRC]]="","",IF(TABLE[[#This Row],[METRC]]="...","",IF(TABLE[[#This Row],[bounce strain]]=LEFT(TABLE[[#This Row],[PhenoAbbv]],4),"match","MISMATCH")))</f>
        <v/>
      </c>
      <c r="L428" s="18" t="str">
        <f ca="1">IF(TABLE[[#This Row],[Date]]="","",INDEX(nextcloneround[Clone Round],MATCH(TABLE[[#This Row],[Date]],nextcloneround[today],0)))</f>
        <v/>
      </c>
      <c r="M428" s="18" t="str">
        <f>_xlfn.IFNA(INDEX([2]!MOM[Generation],MATCH(TABLE[[#This Row],[METRC]],[2]!MOM[METRC 2],0)),"")</f>
        <v/>
      </c>
    </row>
    <row r="429" spans="1:13" x14ac:dyDescent="0.25">
      <c r="A429" s="47" t="str">
        <f>MID(TABLE[[#This Row],[LOC]],4,3)</f>
        <v>ML5</v>
      </c>
      <c r="B429" t="s">
        <v>8786</v>
      </c>
      <c r="C429" s="18" t="str">
        <f>_xlfn.IFNA(IF(TABLE[[#This Row],[CODE]]="","",IF(TABLE[[#This Row],[CODE]]="...","",_xlfn.CONCAT("1A4070000000065000",RIGHT(TABLE[[#This Row],[CODE]],6)))),"")</f>
        <v/>
      </c>
      <c r="D429" s="18" t="str">
        <f t="array" ref="D429">_xlfn.IFNA(IF(SUM(COUNTIF(TABLE[[#This Row],[CODE]],{"*.*"})),LEFT(TABLE[[#This Row],[CODE]],7),_xlfn.CONCAT(LEFT(TABLE[[#This Row],[CODE]],4),RIGHT(TABLE[[#This Row],[CODE]],3))),"")</f>
        <v/>
      </c>
      <c r="E429" s="18" t="str">
        <f>IF(VLOOKUP(TABLE[[#This Row],[LOC]],ScanWorkbook[[Location]:[Clone Barcode]],2,FALSE)="...","",VLOOKUP(TABLE[[#This Row],[LOC]],ScanWorkbook[[Location]:[Clone Barcode]],2,FALSE))</f>
        <v/>
      </c>
      <c r="F429" s="21" t="str">
        <f ca="1">IF(TABLE[[#This Row],[METRC]]="","",TODAY())</f>
        <v/>
      </c>
      <c r="G429" s="80" t="str">
        <f>_xlfn.IFNA(IF(TABLE[[#This Row],[METRC]]="","",VLOOKUP(TABLE[[#This Row],[LOC]],ScanWorkbook[[Location]:[side]],3,FALSE)),"")</f>
        <v/>
      </c>
      <c r="H429" s="18" t="str">
        <f>_xlfn.IFNA(IF(TABLE[[#This Row],[METRC]]="...","",VLOOKUP(TABLE[[#This Row],[METRC]],METRC!A:C,3,FALSE)),"")</f>
        <v/>
      </c>
      <c r="I42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29" s="18" t="str">
        <f>_xlfn.IFNA(IF(TABLE[[#This Row],[METRC]]="...","",LEFT(VLOOKUP(TABLE[[#This Row],[METRC]],METRC!A:B,2,FALSE),4)),"")</f>
        <v/>
      </c>
      <c r="K429" s="18" t="str">
        <f>IF(TABLE[[#This Row],[METRC]]="","",IF(TABLE[[#This Row],[METRC]]="...","",IF(TABLE[[#This Row],[bounce strain]]=LEFT(TABLE[[#This Row],[PhenoAbbv]],4),"match","MISMATCH")))</f>
        <v/>
      </c>
      <c r="L429" s="18" t="str">
        <f ca="1">IF(TABLE[[#This Row],[Date]]="","",INDEX(nextcloneround[Clone Round],MATCH(TABLE[[#This Row],[Date]],nextcloneround[today],0)))</f>
        <v/>
      </c>
      <c r="M429" s="18" t="str">
        <f>_xlfn.IFNA(INDEX([2]!MOM[Generation],MATCH(TABLE[[#This Row],[METRC]],[2]!MOM[METRC 2],0)),"")</f>
        <v/>
      </c>
    </row>
    <row r="430" spans="1:13" x14ac:dyDescent="0.25">
      <c r="A430" s="47" t="str">
        <f>MID(TABLE[[#This Row],[LOC]],4,3)</f>
        <v>ML5</v>
      </c>
      <c r="B430" t="s">
        <v>8787</v>
      </c>
      <c r="C430" s="18" t="str">
        <f>_xlfn.IFNA(IF(TABLE[[#This Row],[CODE]]="","",IF(TABLE[[#This Row],[CODE]]="...","",_xlfn.CONCAT("1A4070000000065000",RIGHT(TABLE[[#This Row],[CODE]],6)))),"")</f>
        <v/>
      </c>
      <c r="D430" s="18" t="str">
        <f t="array" ref="D430">_xlfn.IFNA(IF(SUM(COUNTIF(TABLE[[#This Row],[CODE]],{"*.*"})),LEFT(TABLE[[#This Row],[CODE]],7),_xlfn.CONCAT(LEFT(TABLE[[#This Row],[CODE]],4),RIGHT(TABLE[[#This Row],[CODE]],3))),"")</f>
        <v/>
      </c>
      <c r="E430" s="18" t="str">
        <f>IF(VLOOKUP(TABLE[[#This Row],[LOC]],ScanWorkbook[[Location]:[Clone Barcode]],2,FALSE)="...","",VLOOKUP(TABLE[[#This Row],[LOC]],ScanWorkbook[[Location]:[Clone Barcode]],2,FALSE))</f>
        <v/>
      </c>
      <c r="F430" s="21" t="str">
        <f ca="1">IF(TABLE[[#This Row],[METRC]]="","",TODAY())</f>
        <v/>
      </c>
      <c r="G430" s="80" t="str">
        <f>_xlfn.IFNA(IF(TABLE[[#This Row],[METRC]]="","",VLOOKUP(TABLE[[#This Row],[LOC]],ScanWorkbook[[Location]:[side]],3,FALSE)),"")</f>
        <v/>
      </c>
      <c r="H430" s="18" t="str">
        <f>_xlfn.IFNA(IF(TABLE[[#This Row],[METRC]]="...","",VLOOKUP(TABLE[[#This Row],[METRC]],METRC!A:C,3,FALSE)),"")</f>
        <v/>
      </c>
      <c r="I43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30" s="18" t="str">
        <f>_xlfn.IFNA(IF(TABLE[[#This Row],[METRC]]="...","",LEFT(VLOOKUP(TABLE[[#This Row],[METRC]],METRC!A:B,2,FALSE),4)),"")</f>
        <v/>
      </c>
      <c r="K430" s="18" t="str">
        <f>IF(TABLE[[#This Row],[METRC]]="","",IF(TABLE[[#This Row],[METRC]]="...","",IF(TABLE[[#This Row],[bounce strain]]=LEFT(TABLE[[#This Row],[PhenoAbbv]],4),"match","MISMATCH")))</f>
        <v/>
      </c>
      <c r="L430" s="18" t="str">
        <f ca="1">IF(TABLE[[#This Row],[Date]]="","",INDEX(nextcloneround[Clone Round],MATCH(TABLE[[#This Row],[Date]],nextcloneround[today],0)))</f>
        <v/>
      </c>
      <c r="M430" s="18" t="str">
        <f>_xlfn.IFNA(INDEX([2]!MOM[Generation],MATCH(TABLE[[#This Row],[METRC]],[2]!MOM[METRC 2],0)),"")</f>
        <v/>
      </c>
    </row>
    <row r="431" spans="1:13" x14ac:dyDescent="0.25">
      <c r="A431" s="47" t="str">
        <f>MID(TABLE[[#This Row],[LOC]],4,3)</f>
        <v>ML5</v>
      </c>
      <c r="B431" t="s">
        <v>8788</v>
      </c>
      <c r="C431" s="18" t="str">
        <f>_xlfn.IFNA(IF(TABLE[[#This Row],[CODE]]="","",IF(TABLE[[#This Row],[CODE]]="...","",_xlfn.CONCAT("1A4070000000065000",RIGHT(TABLE[[#This Row],[CODE]],6)))),"")</f>
        <v/>
      </c>
      <c r="D431" s="18" t="str">
        <f t="array" ref="D431">_xlfn.IFNA(IF(SUM(COUNTIF(TABLE[[#This Row],[CODE]],{"*.*"})),LEFT(TABLE[[#This Row],[CODE]],7),_xlfn.CONCAT(LEFT(TABLE[[#This Row],[CODE]],4),RIGHT(TABLE[[#This Row],[CODE]],3))),"")</f>
        <v/>
      </c>
      <c r="E431" s="18" t="str">
        <f>IF(VLOOKUP(TABLE[[#This Row],[LOC]],ScanWorkbook[[Location]:[Clone Barcode]],2,FALSE)="...","",VLOOKUP(TABLE[[#This Row],[LOC]],ScanWorkbook[[Location]:[Clone Barcode]],2,FALSE))</f>
        <v/>
      </c>
      <c r="F431" s="21" t="str">
        <f ca="1">IF(TABLE[[#This Row],[METRC]]="","",TODAY())</f>
        <v/>
      </c>
      <c r="G431" s="80" t="str">
        <f>_xlfn.IFNA(IF(TABLE[[#This Row],[METRC]]="","",VLOOKUP(TABLE[[#This Row],[LOC]],ScanWorkbook[[Location]:[side]],3,FALSE)),"")</f>
        <v/>
      </c>
      <c r="H431" s="18" t="str">
        <f>_xlfn.IFNA(IF(TABLE[[#This Row],[METRC]]="...","",VLOOKUP(TABLE[[#This Row],[METRC]],METRC!A:C,3,FALSE)),"")</f>
        <v/>
      </c>
      <c r="I43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31" s="18" t="str">
        <f>_xlfn.IFNA(IF(TABLE[[#This Row],[METRC]]="...","",LEFT(VLOOKUP(TABLE[[#This Row],[METRC]],METRC!A:B,2,FALSE),4)),"")</f>
        <v/>
      </c>
      <c r="K431" s="18" t="str">
        <f>IF(TABLE[[#This Row],[METRC]]="","",IF(TABLE[[#This Row],[METRC]]="...","",IF(TABLE[[#This Row],[bounce strain]]=LEFT(TABLE[[#This Row],[PhenoAbbv]],4),"match","MISMATCH")))</f>
        <v/>
      </c>
      <c r="L431" s="18" t="str">
        <f ca="1">IF(TABLE[[#This Row],[Date]]="","",INDEX(nextcloneround[Clone Round],MATCH(TABLE[[#This Row],[Date]],nextcloneround[today],0)))</f>
        <v/>
      </c>
      <c r="M431" s="18" t="str">
        <f>_xlfn.IFNA(INDEX([2]!MOM[Generation],MATCH(TABLE[[#This Row],[METRC]],[2]!MOM[METRC 2],0)),"")</f>
        <v/>
      </c>
    </row>
    <row r="432" spans="1:13" x14ac:dyDescent="0.25">
      <c r="A432" s="47" t="str">
        <f>MID(TABLE[[#This Row],[LOC]],4,3)</f>
        <v>ML5</v>
      </c>
      <c r="B432" t="s">
        <v>8789</v>
      </c>
      <c r="C432" s="18" t="str">
        <f>_xlfn.IFNA(IF(TABLE[[#This Row],[CODE]]="","",IF(TABLE[[#This Row],[CODE]]="...","",_xlfn.CONCAT("1A4070000000065000",RIGHT(TABLE[[#This Row],[CODE]],6)))),"")</f>
        <v/>
      </c>
      <c r="D432" s="18" t="str">
        <f t="array" ref="D432">_xlfn.IFNA(IF(SUM(COUNTIF(TABLE[[#This Row],[CODE]],{"*.*"})),LEFT(TABLE[[#This Row],[CODE]],7),_xlfn.CONCAT(LEFT(TABLE[[#This Row],[CODE]],4),RIGHT(TABLE[[#This Row],[CODE]],3))),"")</f>
        <v/>
      </c>
      <c r="E432" s="18" t="str">
        <f>IF(VLOOKUP(TABLE[[#This Row],[LOC]],ScanWorkbook[[Location]:[Clone Barcode]],2,FALSE)="...","",VLOOKUP(TABLE[[#This Row],[LOC]],ScanWorkbook[[Location]:[Clone Barcode]],2,FALSE))</f>
        <v/>
      </c>
      <c r="F432" s="21" t="str">
        <f ca="1">IF(TABLE[[#This Row],[METRC]]="","",TODAY())</f>
        <v/>
      </c>
      <c r="G432" s="80" t="str">
        <f>_xlfn.IFNA(IF(TABLE[[#This Row],[METRC]]="","",VLOOKUP(TABLE[[#This Row],[LOC]],ScanWorkbook[[Location]:[side]],3,FALSE)),"")</f>
        <v/>
      </c>
      <c r="H432" s="18" t="str">
        <f>_xlfn.IFNA(IF(TABLE[[#This Row],[METRC]]="...","",VLOOKUP(TABLE[[#This Row],[METRC]],METRC!A:C,3,FALSE)),"")</f>
        <v/>
      </c>
      <c r="I43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32" s="18" t="str">
        <f>_xlfn.IFNA(IF(TABLE[[#This Row],[METRC]]="...","",LEFT(VLOOKUP(TABLE[[#This Row],[METRC]],METRC!A:B,2,FALSE),4)),"")</f>
        <v/>
      </c>
      <c r="K432" s="18" t="str">
        <f>IF(TABLE[[#This Row],[METRC]]="","",IF(TABLE[[#This Row],[METRC]]="...","",IF(TABLE[[#This Row],[bounce strain]]=LEFT(TABLE[[#This Row],[PhenoAbbv]],4),"match","MISMATCH")))</f>
        <v/>
      </c>
      <c r="L432" s="18" t="str">
        <f ca="1">IF(TABLE[[#This Row],[Date]]="","",INDEX(nextcloneround[Clone Round],MATCH(TABLE[[#This Row],[Date]],nextcloneround[today],0)))</f>
        <v/>
      </c>
      <c r="M432" s="18" t="str">
        <f>_xlfn.IFNA(INDEX([2]!MOM[Generation],MATCH(TABLE[[#This Row],[METRC]],[2]!MOM[METRC 2],0)),"")</f>
        <v/>
      </c>
    </row>
    <row r="433" spans="1:13" x14ac:dyDescent="0.25">
      <c r="A433" s="47" t="str">
        <f>MID(TABLE[[#This Row],[LOC]],4,3)</f>
        <v>ML5</v>
      </c>
      <c r="B433" t="s">
        <v>8790</v>
      </c>
      <c r="C433" s="18" t="str">
        <f>_xlfn.IFNA(IF(TABLE[[#This Row],[CODE]]="","",IF(TABLE[[#This Row],[CODE]]="...","",_xlfn.CONCAT("1A4070000000065000",RIGHT(TABLE[[#This Row],[CODE]],6)))),"")</f>
        <v/>
      </c>
      <c r="D433" s="18" t="str">
        <f t="array" ref="D433">_xlfn.IFNA(IF(SUM(COUNTIF(TABLE[[#This Row],[CODE]],{"*.*"})),LEFT(TABLE[[#This Row],[CODE]],7),_xlfn.CONCAT(LEFT(TABLE[[#This Row],[CODE]],4),RIGHT(TABLE[[#This Row],[CODE]],3))),"")</f>
        <v/>
      </c>
      <c r="E433" s="18" t="str">
        <f>IF(VLOOKUP(TABLE[[#This Row],[LOC]],ScanWorkbook[[Location]:[Clone Barcode]],2,FALSE)="...","",VLOOKUP(TABLE[[#This Row],[LOC]],ScanWorkbook[[Location]:[Clone Barcode]],2,FALSE))</f>
        <v/>
      </c>
      <c r="F433" s="21" t="str">
        <f ca="1">IF(TABLE[[#This Row],[METRC]]="","",TODAY())</f>
        <v/>
      </c>
      <c r="G433" s="80" t="str">
        <f>_xlfn.IFNA(IF(TABLE[[#This Row],[METRC]]="","",VLOOKUP(TABLE[[#This Row],[LOC]],ScanWorkbook[[Location]:[side]],3,FALSE)),"")</f>
        <v/>
      </c>
      <c r="H433" s="18" t="str">
        <f>_xlfn.IFNA(IF(TABLE[[#This Row],[METRC]]="...","",VLOOKUP(TABLE[[#This Row],[METRC]],METRC!A:C,3,FALSE)),"")</f>
        <v/>
      </c>
      <c r="I43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33" s="18" t="str">
        <f>_xlfn.IFNA(IF(TABLE[[#This Row],[METRC]]="...","",LEFT(VLOOKUP(TABLE[[#This Row],[METRC]],METRC!A:B,2,FALSE),4)),"")</f>
        <v/>
      </c>
      <c r="K433" s="18" t="str">
        <f>IF(TABLE[[#This Row],[METRC]]="","",IF(TABLE[[#This Row],[METRC]]="...","",IF(TABLE[[#This Row],[bounce strain]]=LEFT(TABLE[[#This Row],[PhenoAbbv]],4),"match","MISMATCH")))</f>
        <v/>
      </c>
      <c r="L433" s="18" t="str">
        <f ca="1">IF(TABLE[[#This Row],[Date]]="","",INDEX(nextcloneround[Clone Round],MATCH(TABLE[[#This Row],[Date]],nextcloneround[today],0)))</f>
        <v/>
      </c>
      <c r="M433" s="18" t="str">
        <f>_xlfn.IFNA(INDEX([2]!MOM[Generation],MATCH(TABLE[[#This Row],[METRC]],[2]!MOM[METRC 2],0)),"")</f>
        <v/>
      </c>
    </row>
    <row r="434" spans="1:13" x14ac:dyDescent="0.25">
      <c r="A434" s="47" t="str">
        <f>MID(TABLE[[#This Row],[LOC]],4,3)</f>
        <v>ML5</v>
      </c>
      <c r="B434" t="s">
        <v>8791</v>
      </c>
      <c r="C434" s="18" t="str">
        <f>_xlfn.IFNA(IF(TABLE[[#This Row],[CODE]]="","",IF(TABLE[[#This Row],[CODE]]="...","",_xlfn.CONCAT("1A4070000000065000",RIGHT(TABLE[[#This Row],[CODE]],6)))),"")</f>
        <v/>
      </c>
      <c r="D434" s="18" t="str">
        <f t="array" ref="D434">_xlfn.IFNA(IF(SUM(COUNTIF(TABLE[[#This Row],[CODE]],{"*.*"})),LEFT(TABLE[[#This Row],[CODE]],7),_xlfn.CONCAT(LEFT(TABLE[[#This Row],[CODE]],4),RIGHT(TABLE[[#This Row],[CODE]],3))),"")</f>
        <v/>
      </c>
      <c r="E434" s="18" t="str">
        <f>IF(VLOOKUP(TABLE[[#This Row],[LOC]],ScanWorkbook[[Location]:[Clone Barcode]],2,FALSE)="...","",VLOOKUP(TABLE[[#This Row],[LOC]],ScanWorkbook[[Location]:[Clone Barcode]],2,FALSE))</f>
        <v/>
      </c>
      <c r="F434" s="21" t="str">
        <f ca="1">IF(TABLE[[#This Row],[METRC]]="","",TODAY())</f>
        <v/>
      </c>
      <c r="G434" s="80" t="str">
        <f>_xlfn.IFNA(IF(TABLE[[#This Row],[METRC]]="","",VLOOKUP(TABLE[[#This Row],[LOC]],ScanWorkbook[[Location]:[side]],3,FALSE)),"")</f>
        <v/>
      </c>
      <c r="H434" s="18" t="str">
        <f>_xlfn.IFNA(IF(TABLE[[#This Row],[METRC]]="...","",VLOOKUP(TABLE[[#This Row],[METRC]],METRC!A:C,3,FALSE)),"")</f>
        <v/>
      </c>
      <c r="I43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34" s="18" t="str">
        <f>_xlfn.IFNA(IF(TABLE[[#This Row],[METRC]]="...","",LEFT(VLOOKUP(TABLE[[#This Row],[METRC]],METRC!A:B,2,FALSE),4)),"")</f>
        <v/>
      </c>
      <c r="K434" s="18" t="str">
        <f>IF(TABLE[[#This Row],[METRC]]="","",IF(TABLE[[#This Row],[METRC]]="...","",IF(TABLE[[#This Row],[bounce strain]]=LEFT(TABLE[[#This Row],[PhenoAbbv]],4),"match","MISMATCH")))</f>
        <v/>
      </c>
      <c r="L434" s="18" t="str">
        <f ca="1">IF(TABLE[[#This Row],[Date]]="","",INDEX(nextcloneround[Clone Round],MATCH(TABLE[[#This Row],[Date]],nextcloneround[today],0)))</f>
        <v/>
      </c>
      <c r="M434" s="18" t="str">
        <f>_xlfn.IFNA(INDEX([2]!MOM[Generation],MATCH(TABLE[[#This Row],[METRC]],[2]!MOM[METRC 2],0)),"")</f>
        <v/>
      </c>
    </row>
    <row r="435" spans="1:13" x14ac:dyDescent="0.25">
      <c r="A435" s="47" t="str">
        <f>MID(TABLE[[#This Row],[LOC]],4,3)</f>
        <v>ML5</v>
      </c>
      <c r="B435" t="s">
        <v>8792</v>
      </c>
      <c r="C435" s="18" t="str">
        <f>_xlfn.IFNA(IF(TABLE[[#This Row],[CODE]]="","",IF(TABLE[[#This Row],[CODE]]="...","",_xlfn.CONCAT("1A4070000000065000",RIGHT(TABLE[[#This Row],[CODE]],6)))),"")</f>
        <v/>
      </c>
      <c r="D435" s="18" t="str">
        <f t="array" ref="D435">_xlfn.IFNA(IF(SUM(COUNTIF(TABLE[[#This Row],[CODE]],{"*.*"})),LEFT(TABLE[[#This Row],[CODE]],7),_xlfn.CONCAT(LEFT(TABLE[[#This Row],[CODE]],4),RIGHT(TABLE[[#This Row],[CODE]],3))),"")</f>
        <v/>
      </c>
      <c r="E435" s="18" t="str">
        <f>IF(VLOOKUP(TABLE[[#This Row],[LOC]],ScanWorkbook[[Location]:[Clone Barcode]],2,FALSE)="...","",VLOOKUP(TABLE[[#This Row],[LOC]],ScanWorkbook[[Location]:[Clone Barcode]],2,FALSE))</f>
        <v/>
      </c>
      <c r="F435" s="21" t="str">
        <f ca="1">IF(TABLE[[#This Row],[METRC]]="","",TODAY())</f>
        <v/>
      </c>
      <c r="G435" s="80" t="str">
        <f>_xlfn.IFNA(IF(TABLE[[#This Row],[METRC]]="","",VLOOKUP(TABLE[[#This Row],[LOC]],ScanWorkbook[[Location]:[side]],3,FALSE)),"")</f>
        <v/>
      </c>
      <c r="H435" s="18" t="str">
        <f>_xlfn.IFNA(IF(TABLE[[#This Row],[METRC]]="...","",VLOOKUP(TABLE[[#This Row],[METRC]],METRC!A:C,3,FALSE)),"")</f>
        <v/>
      </c>
      <c r="I43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35" s="18" t="str">
        <f>_xlfn.IFNA(IF(TABLE[[#This Row],[METRC]]="...","",LEFT(VLOOKUP(TABLE[[#This Row],[METRC]],METRC!A:B,2,FALSE),4)),"")</f>
        <v/>
      </c>
      <c r="K435" s="18" t="str">
        <f>IF(TABLE[[#This Row],[METRC]]="","",IF(TABLE[[#This Row],[METRC]]="...","",IF(TABLE[[#This Row],[bounce strain]]=LEFT(TABLE[[#This Row],[PhenoAbbv]],4),"match","MISMATCH")))</f>
        <v/>
      </c>
      <c r="L435" s="18" t="str">
        <f ca="1">IF(TABLE[[#This Row],[Date]]="","",INDEX(nextcloneround[Clone Round],MATCH(TABLE[[#This Row],[Date]],nextcloneround[today],0)))</f>
        <v/>
      </c>
      <c r="M435" s="18" t="str">
        <f>_xlfn.IFNA(INDEX([2]!MOM[Generation],MATCH(TABLE[[#This Row],[METRC]],[2]!MOM[METRC 2],0)),"")</f>
        <v/>
      </c>
    </row>
    <row r="436" spans="1:13" x14ac:dyDescent="0.25">
      <c r="A436" s="47" t="str">
        <f>MID(TABLE[[#This Row],[LOC]],4,3)</f>
        <v>ML5</v>
      </c>
      <c r="B436" t="s">
        <v>8793</v>
      </c>
      <c r="C436" s="18" t="str">
        <f>_xlfn.IFNA(IF(TABLE[[#This Row],[CODE]]="","",IF(TABLE[[#This Row],[CODE]]="...","",_xlfn.CONCAT("1A4070000000065000",RIGHT(TABLE[[#This Row],[CODE]],6)))),"")</f>
        <v/>
      </c>
      <c r="D436" s="18" t="str">
        <f t="array" ref="D436">_xlfn.IFNA(IF(SUM(COUNTIF(TABLE[[#This Row],[CODE]],{"*.*"})),LEFT(TABLE[[#This Row],[CODE]],7),_xlfn.CONCAT(LEFT(TABLE[[#This Row],[CODE]],4),RIGHT(TABLE[[#This Row],[CODE]],3))),"")</f>
        <v/>
      </c>
      <c r="E436" s="18" t="str">
        <f>IF(VLOOKUP(TABLE[[#This Row],[LOC]],ScanWorkbook[[Location]:[Clone Barcode]],2,FALSE)="...","",VLOOKUP(TABLE[[#This Row],[LOC]],ScanWorkbook[[Location]:[Clone Barcode]],2,FALSE))</f>
        <v/>
      </c>
      <c r="F436" s="21" t="str">
        <f ca="1">IF(TABLE[[#This Row],[METRC]]="","",TODAY())</f>
        <v/>
      </c>
      <c r="G436" s="80" t="str">
        <f>_xlfn.IFNA(IF(TABLE[[#This Row],[METRC]]="","",VLOOKUP(TABLE[[#This Row],[LOC]],ScanWorkbook[[Location]:[side]],3,FALSE)),"")</f>
        <v/>
      </c>
      <c r="H436" s="18" t="str">
        <f>_xlfn.IFNA(IF(TABLE[[#This Row],[METRC]]="...","",VLOOKUP(TABLE[[#This Row],[METRC]],METRC!A:C,3,FALSE)),"")</f>
        <v/>
      </c>
      <c r="I43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36" s="18" t="str">
        <f>_xlfn.IFNA(IF(TABLE[[#This Row],[METRC]]="...","",LEFT(VLOOKUP(TABLE[[#This Row],[METRC]],METRC!A:B,2,FALSE),4)),"")</f>
        <v/>
      </c>
      <c r="K436" s="18" t="str">
        <f>IF(TABLE[[#This Row],[METRC]]="","",IF(TABLE[[#This Row],[METRC]]="...","",IF(TABLE[[#This Row],[bounce strain]]=LEFT(TABLE[[#This Row],[PhenoAbbv]],4),"match","MISMATCH")))</f>
        <v/>
      </c>
      <c r="L436" s="18" t="str">
        <f ca="1">IF(TABLE[[#This Row],[Date]]="","",INDEX(nextcloneround[Clone Round],MATCH(TABLE[[#This Row],[Date]],nextcloneround[today],0)))</f>
        <v/>
      </c>
      <c r="M436" s="18" t="str">
        <f>_xlfn.IFNA(INDEX([2]!MOM[Generation],MATCH(TABLE[[#This Row],[METRC]],[2]!MOM[METRC 2],0)),"")</f>
        <v/>
      </c>
    </row>
    <row r="437" spans="1:13" x14ac:dyDescent="0.25">
      <c r="A437" s="47" t="str">
        <f>MID(TABLE[[#This Row],[LOC]],4,3)</f>
        <v>ML5</v>
      </c>
      <c r="B437" t="s">
        <v>8794</v>
      </c>
      <c r="C437" s="18" t="str">
        <f>_xlfn.IFNA(IF(TABLE[[#This Row],[CODE]]="","",IF(TABLE[[#This Row],[CODE]]="...","",_xlfn.CONCAT("1A4070000000065000",RIGHT(TABLE[[#This Row],[CODE]],6)))),"")</f>
        <v/>
      </c>
      <c r="D437" s="18" t="str">
        <f t="array" ref="D437">_xlfn.IFNA(IF(SUM(COUNTIF(TABLE[[#This Row],[CODE]],{"*.*"})),LEFT(TABLE[[#This Row],[CODE]],7),_xlfn.CONCAT(LEFT(TABLE[[#This Row],[CODE]],4),RIGHT(TABLE[[#This Row],[CODE]],3))),"")</f>
        <v/>
      </c>
      <c r="E437" s="18" t="str">
        <f>IF(VLOOKUP(TABLE[[#This Row],[LOC]],ScanWorkbook[[Location]:[Clone Barcode]],2,FALSE)="...","",VLOOKUP(TABLE[[#This Row],[LOC]],ScanWorkbook[[Location]:[Clone Barcode]],2,FALSE))</f>
        <v/>
      </c>
      <c r="F437" s="21" t="str">
        <f ca="1">IF(TABLE[[#This Row],[METRC]]="","",TODAY())</f>
        <v/>
      </c>
      <c r="G437" s="80" t="str">
        <f>_xlfn.IFNA(IF(TABLE[[#This Row],[METRC]]="","",VLOOKUP(TABLE[[#This Row],[LOC]],ScanWorkbook[[Location]:[side]],3,FALSE)),"")</f>
        <v/>
      </c>
      <c r="H437" s="18" t="str">
        <f>_xlfn.IFNA(IF(TABLE[[#This Row],[METRC]]="...","",VLOOKUP(TABLE[[#This Row],[METRC]],METRC!A:C,3,FALSE)),"")</f>
        <v/>
      </c>
      <c r="I43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37" s="18" t="str">
        <f>_xlfn.IFNA(IF(TABLE[[#This Row],[METRC]]="...","",LEFT(VLOOKUP(TABLE[[#This Row],[METRC]],METRC!A:B,2,FALSE),4)),"")</f>
        <v/>
      </c>
      <c r="K437" s="18" t="str">
        <f>IF(TABLE[[#This Row],[METRC]]="","",IF(TABLE[[#This Row],[METRC]]="...","",IF(TABLE[[#This Row],[bounce strain]]=LEFT(TABLE[[#This Row],[PhenoAbbv]],4),"match","MISMATCH")))</f>
        <v/>
      </c>
      <c r="L437" s="18" t="str">
        <f ca="1">IF(TABLE[[#This Row],[Date]]="","",INDEX(nextcloneround[Clone Round],MATCH(TABLE[[#This Row],[Date]],nextcloneround[today],0)))</f>
        <v/>
      </c>
      <c r="M437" s="18" t="str">
        <f>_xlfn.IFNA(INDEX([2]!MOM[Generation],MATCH(TABLE[[#This Row],[METRC]],[2]!MOM[METRC 2],0)),"")</f>
        <v/>
      </c>
    </row>
    <row r="438" spans="1:13" x14ac:dyDescent="0.25">
      <c r="A438" s="47" t="str">
        <f>MID(TABLE[[#This Row],[LOC]],4,3)</f>
        <v>ML5</v>
      </c>
      <c r="B438" t="s">
        <v>8795</v>
      </c>
      <c r="C438" s="18" t="str">
        <f>_xlfn.IFNA(IF(TABLE[[#This Row],[CODE]]="","",IF(TABLE[[#This Row],[CODE]]="...","",_xlfn.CONCAT("1A4070000000065000",RIGHT(TABLE[[#This Row],[CODE]],6)))),"")</f>
        <v/>
      </c>
      <c r="D438" s="18" t="str">
        <f t="array" ref="D438">_xlfn.IFNA(IF(SUM(COUNTIF(TABLE[[#This Row],[CODE]],{"*.*"})),LEFT(TABLE[[#This Row],[CODE]],7),_xlfn.CONCAT(LEFT(TABLE[[#This Row],[CODE]],4),RIGHT(TABLE[[#This Row],[CODE]],3))),"")</f>
        <v/>
      </c>
      <c r="E438" s="18" t="str">
        <f>IF(VLOOKUP(TABLE[[#This Row],[LOC]],ScanWorkbook[[Location]:[Clone Barcode]],2,FALSE)="...","",VLOOKUP(TABLE[[#This Row],[LOC]],ScanWorkbook[[Location]:[Clone Barcode]],2,FALSE))</f>
        <v/>
      </c>
      <c r="F438" s="21" t="str">
        <f ca="1">IF(TABLE[[#This Row],[METRC]]="","",TODAY())</f>
        <v/>
      </c>
      <c r="G438" s="80" t="str">
        <f>_xlfn.IFNA(IF(TABLE[[#This Row],[METRC]]="","",VLOOKUP(TABLE[[#This Row],[LOC]],ScanWorkbook[[Location]:[side]],3,FALSE)),"")</f>
        <v/>
      </c>
      <c r="H438" s="18" t="str">
        <f>_xlfn.IFNA(IF(TABLE[[#This Row],[METRC]]="...","",VLOOKUP(TABLE[[#This Row],[METRC]],METRC!A:C,3,FALSE)),"")</f>
        <v/>
      </c>
      <c r="I43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38" s="18" t="str">
        <f>_xlfn.IFNA(IF(TABLE[[#This Row],[METRC]]="...","",LEFT(VLOOKUP(TABLE[[#This Row],[METRC]],METRC!A:B,2,FALSE),4)),"")</f>
        <v/>
      </c>
      <c r="K438" s="18" t="str">
        <f>IF(TABLE[[#This Row],[METRC]]="","",IF(TABLE[[#This Row],[METRC]]="...","",IF(TABLE[[#This Row],[bounce strain]]=LEFT(TABLE[[#This Row],[PhenoAbbv]],4),"match","MISMATCH")))</f>
        <v/>
      </c>
      <c r="L438" s="18" t="str">
        <f ca="1">IF(TABLE[[#This Row],[Date]]="","",INDEX(nextcloneround[Clone Round],MATCH(TABLE[[#This Row],[Date]],nextcloneround[today],0)))</f>
        <v/>
      </c>
      <c r="M438" s="18" t="str">
        <f>_xlfn.IFNA(INDEX([2]!MOM[Generation],MATCH(TABLE[[#This Row],[METRC]],[2]!MOM[METRC 2],0)),"")</f>
        <v/>
      </c>
    </row>
    <row r="439" spans="1:13" x14ac:dyDescent="0.25">
      <c r="A439" s="47" t="str">
        <f>MID(TABLE[[#This Row],[LOC]],4,3)</f>
        <v>ML5</v>
      </c>
      <c r="B439" t="s">
        <v>8796</v>
      </c>
      <c r="C439" s="18" t="str">
        <f>_xlfn.IFNA(IF(TABLE[[#This Row],[CODE]]="","",IF(TABLE[[#This Row],[CODE]]="...","",_xlfn.CONCAT("1A4070000000065000",RIGHT(TABLE[[#This Row],[CODE]],6)))),"")</f>
        <v/>
      </c>
      <c r="D439" s="18" t="str">
        <f t="array" ref="D439">_xlfn.IFNA(IF(SUM(COUNTIF(TABLE[[#This Row],[CODE]],{"*.*"})),LEFT(TABLE[[#This Row],[CODE]],7),_xlfn.CONCAT(LEFT(TABLE[[#This Row],[CODE]],4),RIGHT(TABLE[[#This Row],[CODE]],3))),"")</f>
        <v/>
      </c>
      <c r="E439" s="18" t="str">
        <f>IF(VLOOKUP(TABLE[[#This Row],[LOC]],ScanWorkbook[[Location]:[Clone Barcode]],2,FALSE)="...","",VLOOKUP(TABLE[[#This Row],[LOC]],ScanWorkbook[[Location]:[Clone Barcode]],2,FALSE))</f>
        <v/>
      </c>
      <c r="F439" s="21" t="str">
        <f ca="1">IF(TABLE[[#This Row],[METRC]]="","",TODAY())</f>
        <v/>
      </c>
      <c r="G439" s="80" t="str">
        <f>_xlfn.IFNA(IF(TABLE[[#This Row],[METRC]]="","",VLOOKUP(TABLE[[#This Row],[LOC]],ScanWorkbook[[Location]:[side]],3,FALSE)),"")</f>
        <v/>
      </c>
      <c r="H439" s="18" t="str">
        <f>_xlfn.IFNA(IF(TABLE[[#This Row],[METRC]]="...","",VLOOKUP(TABLE[[#This Row],[METRC]],METRC!A:C,3,FALSE)),"")</f>
        <v/>
      </c>
      <c r="I43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39" s="18" t="str">
        <f>_xlfn.IFNA(IF(TABLE[[#This Row],[METRC]]="...","",LEFT(VLOOKUP(TABLE[[#This Row],[METRC]],METRC!A:B,2,FALSE),4)),"")</f>
        <v/>
      </c>
      <c r="K439" s="18" t="str">
        <f>IF(TABLE[[#This Row],[METRC]]="","",IF(TABLE[[#This Row],[METRC]]="...","",IF(TABLE[[#This Row],[bounce strain]]=LEFT(TABLE[[#This Row],[PhenoAbbv]],4),"match","MISMATCH")))</f>
        <v/>
      </c>
      <c r="L439" s="18" t="str">
        <f ca="1">IF(TABLE[[#This Row],[Date]]="","",INDEX(nextcloneround[Clone Round],MATCH(TABLE[[#This Row],[Date]],nextcloneround[today],0)))</f>
        <v/>
      </c>
      <c r="M439" s="18" t="str">
        <f>_xlfn.IFNA(INDEX([2]!MOM[Generation],MATCH(TABLE[[#This Row],[METRC]],[2]!MOM[METRC 2],0)),"")</f>
        <v/>
      </c>
    </row>
    <row r="440" spans="1:13" x14ac:dyDescent="0.25">
      <c r="A440" s="47" t="str">
        <f>MID(TABLE[[#This Row],[LOC]],4,3)</f>
        <v>ML5</v>
      </c>
      <c r="B440" t="s">
        <v>8797</v>
      </c>
      <c r="C440" s="18" t="str">
        <f>_xlfn.IFNA(IF(TABLE[[#This Row],[CODE]]="","",IF(TABLE[[#This Row],[CODE]]="...","",_xlfn.CONCAT("1A4070000000065000",RIGHT(TABLE[[#This Row],[CODE]],6)))),"")</f>
        <v/>
      </c>
      <c r="D440" s="18" t="str">
        <f t="array" ref="D440">_xlfn.IFNA(IF(SUM(COUNTIF(TABLE[[#This Row],[CODE]],{"*.*"})),LEFT(TABLE[[#This Row],[CODE]],7),_xlfn.CONCAT(LEFT(TABLE[[#This Row],[CODE]],4),RIGHT(TABLE[[#This Row],[CODE]],3))),"")</f>
        <v/>
      </c>
      <c r="E440" s="18" t="str">
        <f>IF(VLOOKUP(TABLE[[#This Row],[LOC]],ScanWorkbook[[Location]:[Clone Barcode]],2,FALSE)="...","",VLOOKUP(TABLE[[#This Row],[LOC]],ScanWorkbook[[Location]:[Clone Barcode]],2,FALSE))</f>
        <v/>
      </c>
      <c r="F440" s="21" t="str">
        <f ca="1">IF(TABLE[[#This Row],[METRC]]="","",TODAY())</f>
        <v/>
      </c>
      <c r="G440" s="80" t="str">
        <f>_xlfn.IFNA(IF(TABLE[[#This Row],[METRC]]="","",VLOOKUP(TABLE[[#This Row],[LOC]],ScanWorkbook[[Location]:[side]],3,FALSE)),"")</f>
        <v/>
      </c>
      <c r="H440" s="18" t="str">
        <f>_xlfn.IFNA(IF(TABLE[[#This Row],[METRC]]="...","",VLOOKUP(TABLE[[#This Row],[METRC]],METRC!A:C,3,FALSE)),"")</f>
        <v/>
      </c>
      <c r="I44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40" s="18" t="str">
        <f>_xlfn.IFNA(IF(TABLE[[#This Row],[METRC]]="...","",LEFT(VLOOKUP(TABLE[[#This Row],[METRC]],METRC!A:B,2,FALSE),4)),"")</f>
        <v/>
      </c>
      <c r="K440" s="18" t="str">
        <f>IF(TABLE[[#This Row],[METRC]]="","",IF(TABLE[[#This Row],[METRC]]="...","",IF(TABLE[[#This Row],[bounce strain]]=LEFT(TABLE[[#This Row],[PhenoAbbv]],4),"match","MISMATCH")))</f>
        <v/>
      </c>
      <c r="L440" s="18" t="str">
        <f ca="1">IF(TABLE[[#This Row],[Date]]="","",INDEX(nextcloneround[Clone Round],MATCH(TABLE[[#This Row],[Date]],nextcloneround[today],0)))</f>
        <v/>
      </c>
      <c r="M440" s="18" t="str">
        <f>_xlfn.IFNA(INDEX([2]!MOM[Generation],MATCH(TABLE[[#This Row],[METRC]],[2]!MOM[METRC 2],0)),"")</f>
        <v/>
      </c>
    </row>
    <row r="441" spans="1:13" x14ac:dyDescent="0.25">
      <c r="A441" s="47" t="str">
        <f>MID(TABLE[[#This Row],[LOC]],4,3)</f>
        <v>ML5</v>
      </c>
      <c r="B441" t="s">
        <v>8798</v>
      </c>
      <c r="C441" s="18" t="str">
        <f>_xlfn.IFNA(IF(TABLE[[#This Row],[CODE]]="","",IF(TABLE[[#This Row],[CODE]]="...","",_xlfn.CONCAT("1A4070000000065000",RIGHT(TABLE[[#This Row],[CODE]],6)))),"")</f>
        <v/>
      </c>
      <c r="D441" s="18" t="str">
        <f t="array" ref="D441">_xlfn.IFNA(IF(SUM(COUNTIF(TABLE[[#This Row],[CODE]],{"*.*"})),LEFT(TABLE[[#This Row],[CODE]],7),_xlfn.CONCAT(LEFT(TABLE[[#This Row],[CODE]],4),RIGHT(TABLE[[#This Row],[CODE]],3))),"")</f>
        <v/>
      </c>
      <c r="E441" s="18" t="str">
        <f>IF(VLOOKUP(TABLE[[#This Row],[LOC]],ScanWorkbook[[Location]:[Clone Barcode]],2,FALSE)="...","",VLOOKUP(TABLE[[#This Row],[LOC]],ScanWorkbook[[Location]:[Clone Barcode]],2,FALSE))</f>
        <v/>
      </c>
      <c r="F441" s="21" t="str">
        <f ca="1">IF(TABLE[[#This Row],[METRC]]="","",TODAY())</f>
        <v/>
      </c>
      <c r="G441" s="80" t="str">
        <f>_xlfn.IFNA(IF(TABLE[[#This Row],[METRC]]="","",VLOOKUP(TABLE[[#This Row],[LOC]],ScanWorkbook[[Location]:[side]],3,FALSE)),"")</f>
        <v/>
      </c>
      <c r="H441" s="18" t="str">
        <f>_xlfn.IFNA(IF(TABLE[[#This Row],[METRC]]="...","",VLOOKUP(TABLE[[#This Row],[METRC]],METRC!A:C,3,FALSE)),"")</f>
        <v/>
      </c>
      <c r="I44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41" s="18" t="str">
        <f>_xlfn.IFNA(IF(TABLE[[#This Row],[METRC]]="...","",LEFT(VLOOKUP(TABLE[[#This Row],[METRC]],METRC!A:B,2,FALSE),4)),"")</f>
        <v/>
      </c>
      <c r="K441" s="18" t="str">
        <f>IF(TABLE[[#This Row],[METRC]]="","",IF(TABLE[[#This Row],[METRC]]="...","",IF(TABLE[[#This Row],[bounce strain]]=LEFT(TABLE[[#This Row],[PhenoAbbv]],4),"match","MISMATCH")))</f>
        <v/>
      </c>
      <c r="L441" s="18" t="str">
        <f ca="1">IF(TABLE[[#This Row],[Date]]="","",INDEX(nextcloneround[Clone Round],MATCH(TABLE[[#This Row],[Date]],nextcloneround[today],0)))</f>
        <v/>
      </c>
      <c r="M441" s="18" t="str">
        <f>_xlfn.IFNA(INDEX([2]!MOM[Generation],MATCH(TABLE[[#This Row],[METRC]],[2]!MOM[METRC 2],0)),"")</f>
        <v/>
      </c>
    </row>
    <row r="442" spans="1:13" x14ac:dyDescent="0.25">
      <c r="A442" s="47" t="str">
        <f>MID(TABLE[[#This Row],[LOC]],4,3)</f>
        <v>ML5</v>
      </c>
      <c r="B442" t="s">
        <v>8799</v>
      </c>
      <c r="C442" s="18" t="str">
        <f>_xlfn.IFNA(IF(TABLE[[#This Row],[CODE]]="","",IF(TABLE[[#This Row],[CODE]]="...","",_xlfn.CONCAT("1A4070000000065000",RIGHT(TABLE[[#This Row],[CODE]],6)))),"")</f>
        <v/>
      </c>
      <c r="D442" s="18" t="str">
        <f t="array" ref="D442">_xlfn.IFNA(IF(SUM(COUNTIF(TABLE[[#This Row],[CODE]],{"*.*"})),LEFT(TABLE[[#This Row],[CODE]],7),_xlfn.CONCAT(LEFT(TABLE[[#This Row],[CODE]],4),RIGHT(TABLE[[#This Row],[CODE]],3))),"")</f>
        <v/>
      </c>
      <c r="E442" s="18" t="str">
        <f>IF(VLOOKUP(TABLE[[#This Row],[LOC]],ScanWorkbook[[Location]:[Clone Barcode]],2,FALSE)="...","",VLOOKUP(TABLE[[#This Row],[LOC]],ScanWorkbook[[Location]:[Clone Barcode]],2,FALSE))</f>
        <v/>
      </c>
      <c r="F442" s="21" t="str">
        <f ca="1">IF(TABLE[[#This Row],[METRC]]="","",TODAY())</f>
        <v/>
      </c>
      <c r="G442" s="80" t="str">
        <f>_xlfn.IFNA(IF(TABLE[[#This Row],[METRC]]="","",VLOOKUP(TABLE[[#This Row],[LOC]],ScanWorkbook[[Location]:[side]],3,FALSE)),"")</f>
        <v/>
      </c>
      <c r="H442" s="18" t="str">
        <f>_xlfn.IFNA(IF(TABLE[[#This Row],[METRC]]="...","",VLOOKUP(TABLE[[#This Row],[METRC]],METRC!A:C,3,FALSE)),"")</f>
        <v/>
      </c>
      <c r="I44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42" s="18" t="str">
        <f>_xlfn.IFNA(IF(TABLE[[#This Row],[METRC]]="...","",LEFT(VLOOKUP(TABLE[[#This Row],[METRC]],METRC!A:B,2,FALSE),4)),"")</f>
        <v/>
      </c>
      <c r="K442" s="18" t="str">
        <f>IF(TABLE[[#This Row],[METRC]]="","",IF(TABLE[[#This Row],[METRC]]="...","",IF(TABLE[[#This Row],[bounce strain]]=LEFT(TABLE[[#This Row],[PhenoAbbv]],4),"match","MISMATCH")))</f>
        <v/>
      </c>
      <c r="L442" s="18" t="str">
        <f ca="1">IF(TABLE[[#This Row],[Date]]="","",INDEX(nextcloneround[Clone Round],MATCH(TABLE[[#This Row],[Date]],nextcloneround[today],0)))</f>
        <v/>
      </c>
      <c r="M442" s="18" t="str">
        <f>_xlfn.IFNA(INDEX([2]!MOM[Generation],MATCH(TABLE[[#This Row],[METRC]],[2]!MOM[METRC 2],0)),"")</f>
        <v/>
      </c>
    </row>
    <row r="443" spans="1:13" x14ac:dyDescent="0.25">
      <c r="A443" s="47" t="str">
        <f>MID(TABLE[[#This Row],[LOC]],4,3)</f>
        <v>ML5</v>
      </c>
      <c r="B443" t="s">
        <v>8800</v>
      </c>
      <c r="C443" s="18" t="str">
        <f>_xlfn.IFNA(IF(TABLE[[#This Row],[CODE]]="","",IF(TABLE[[#This Row],[CODE]]="...","",_xlfn.CONCAT("1A4070000000065000",RIGHT(TABLE[[#This Row],[CODE]],6)))),"")</f>
        <v/>
      </c>
      <c r="D443" s="18" t="str">
        <f t="array" ref="D443">_xlfn.IFNA(IF(SUM(COUNTIF(TABLE[[#This Row],[CODE]],{"*.*"})),LEFT(TABLE[[#This Row],[CODE]],7),_xlfn.CONCAT(LEFT(TABLE[[#This Row],[CODE]],4),RIGHT(TABLE[[#This Row],[CODE]],3))),"")</f>
        <v/>
      </c>
      <c r="E443" s="18" t="str">
        <f>IF(VLOOKUP(TABLE[[#This Row],[LOC]],ScanWorkbook[[Location]:[Clone Barcode]],2,FALSE)="...","",VLOOKUP(TABLE[[#This Row],[LOC]],ScanWorkbook[[Location]:[Clone Barcode]],2,FALSE))</f>
        <v/>
      </c>
      <c r="F443" s="21" t="str">
        <f ca="1">IF(TABLE[[#This Row],[METRC]]="","",TODAY())</f>
        <v/>
      </c>
      <c r="G443" s="80" t="str">
        <f>_xlfn.IFNA(IF(TABLE[[#This Row],[METRC]]="","",VLOOKUP(TABLE[[#This Row],[LOC]],ScanWorkbook[[Location]:[side]],3,FALSE)),"")</f>
        <v/>
      </c>
      <c r="H443" s="18" t="str">
        <f>_xlfn.IFNA(IF(TABLE[[#This Row],[METRC]]="...","",VLOOKUP(TABLE[[#This Row],[METRC]],METRC!A:C,3,FALSE)),"")</f>
        <v/>
      </c>
      <c r="I44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43" s="18" t="str">
        <f>_xlfn.IFNA(IF(TABLE[[#This Row],[METRC]]="...","",LEFT(VLOOKUP(TABLE[[#This Row],[METRC]],METRC!A:B,2,FALSE),4)),"")</f>
        <v/>
      </c>
      <c r="K443" s="18" t="str">
        <f>IF(TABLE[[#This Row],[METRC]]="","",IF(TABLE[[#This Row],[METRC]]="...","",IF(TABLE[[#This Row],[bounce strain]]=LEFT(TABLE[[#This Row],[PhenoAbbv]],4),"match","MISMATCH")))</f>
        <v/>
      </c>
      <c r="L443" s="18" t="str">
        <f ca="1">IF(TABLE[[#This Row],[Date]]="","",INDEX(nextcloneround[Clone Round],MATCH(TABLE[[#This Row],[Date]],nextcloneround[today],0)))</f>
        <v/>
      </c>
      <c r="M443" s="18" t="str">
        <f>_xlfn.IFNA(INDEX([2]!MOM[Generation],MATCH(TABLE[[#This Row],[METRC]],[2]!MOM[METRC 2],0)),"")</f>
        <v/>
      </c>
    </row>
    <row r="444" spans="1:13" x14ac:dyDescent="0.25">
      <c r="A444" s="47" t="str">
        <f>MID(TABLE[[#This Row],[LOC]],4,3)</f>
        <v>ML5</v>
      </c>
      <c r="B444" t="s">
        <v>8801</v>
      </c>
      <c r="C444" s="18" t="str">
        <f>_xlfn.IFNA(IF(TABLE[[#This Row],[CODE]]="","",IF(TABLE[[#This Row],[CODE]]="...","",_xlfn.CONCAT("1A4070000000065000",RIGHT(TABLE[[#This Row],[CODE]],6)))),"")</f>
        <v/>
      </c>
      <c r="D444" s="18" t="str">
        <f t="array" ref="D444">_xlfn.IFNA(IF(SUM(COUNTIF(TABLE[[#This Row],[CODE]],{"*.*"})),LEFT(TABLE[[#This Row],[CODE]],7),_xlfn.CONCAT(LEFT(TABLE[[#This Row],[CODE]],4),RIGHT(TABLE[[#This Row],[CODE]],3))),"")</f>
        <v/>
      </c>
      <c r="E444" s="18" t="str">
        <f>IF(VLOOKUP(TABLE[[#This Row],[LOC]],ScanWorkbook[[Location]:[Clone Barcode]],2,FALSE)="...","",VLOOKUP(TABLE[[#This Row],[LOC]],ScanWorkbook[[Location]:[Clone Barcode]],2,FALSE))</f>
        <v/>
      </c>
      <c r="F444" s="21" t="str">
        <f ca="1">IF(TABLE[[#This Row],[METRC]]="","",TODAY())</f>
        <v/>
      </c>
      <c r="G444" s="80" t="str">
        <f>_xlfn.IFNA(IF(TABLE[[#This Row],[METRC]]="","",VLOOKUP(TABLE[[#This Row],[LOC]],ScanWorkbook[[Location]:[side]],3,FALSE)),"")</f>
        <v/>
      </c>
      <c r="H444" s="18" t="str">
        <f>_xlfn.IFNA(IF(TABLE[[#This Row],[METRC]]="...","",VLOOKUP(TABLE[[#This Row],[METRC]],METRC!A:C,3,FALSE)),"")</f>
        <v/>
      </c>
      <c r="I44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44" s="18" t="str">
        <f>_xlfn.IFNA(IF(TABLE[[#This Row],[METRC]]="...","",LEFT(VLOOKUP(TABLE[[#This Row],[METRC]],METRC!A:B,2,FALSE),4)),"")</f>
        <v/>
      </c>
      <c r="K444" s="18" t="str">
        <f>IF(TABLE[[#This Row],[METRC]]="","",IF(TABLE[[#This Row],[METRC]]="...","",IF(TABLE[[#This Row],[bounce strain]]=LEFT(TABLE[[#This Row],[PhenoAbbv]],4),"match","MISMATCH")))</f>
        <v/>
      </c>
      <c r="L444" s="18" t="str">
        <f ca="1">IF(TABLE[[#This Row],[Date]]="","",INDEX(nextcloneround[Clone Round],MATCH(TABLE[[#This Row],[Date]],nextcloneround[today],0)))</f>
        <v/>
      </c>
      <c r="M444" s="18" t="str">
        <f>_xlfn.IFNA(INDEX([2]!MOM[Generation],MATCH(TABLE[[#This Row],[METRC]],[2]!MOM[METRC 2],0)),"")</f>
        <v/>
      </c>
    </row>
    <row r="445" spans="1:13" x14ac:dyDescent="0.25">
      <c r="A445" s="47" t="str">
        <f>MID(TABLE[[#This Row],[LOC]],4,3)</f>
        <v>ML5</v>
      </c>
      <c r="B445" t="s">
        <v>8802</v>
      </c>
      <c r="C445" s="18" t="str">
        <f>_xlfn.IFNA(IF(TABLE[[#This Row],[CODE]]="","",IF(TABLE[[#This Row],[CODE]]="...","",_xlfn.CONCAT("1A4070000000065000",RIGHT(TABLE[[#This Row],[CODE]],6)))),"")</f>
        <v/>
      </c>
      <c r="D445" s="18" t="str">
        <f t="array" ref="D445">_xlfn.IFNA(IF(SUM(COUNTIF(TABLE[[#This Row],[CODE]],{"*.*"})),LEFT(TABLE[[#This Row],[CODE]],7),_xlfn.CONCAT(LEFT(TABLE[[#This Row],[CODE]],4),RIGHT(TABLE[[#This Row],[CODE]],3))),"")</f>
        <v/>
      </c>
      <c r="E445" s="18" t="str">
        <f>IF(VLOOKUP(TABLE[[#This Row],[LOC]],ScanWorkbook[[Location]:[Clone Barcode]],2,FALSE)="...","",VLOOKUP(TABLE[[#This Row],[LOC]],ScanWorkbook[[Location]:[Clone Barcode]],2,FALSE))</f>
        <v/>
      </c>
      <c r="F445" s="21" t="str">
        <f ca="1">IF(TABLE[[#This Row],[METRC]]="","",TODAY())</f>
        <v/>
      </c>
      <c r="G445" s="80" t="str">
        <f>_xlfn.IFNA(IF(TABLE[[#This Row],[METRC]]="","",VLOOKUP(TABLE[[#This Row],[LOC]],ScanWorkbook[[Location]:[side]],3,FALSE)),"")</f>
        <v/>
      </c>
      <c r="H445" s="18" t="str">
        <f>_xlfn.IFNA(IF(TABLE[[#This Row],[METRC]]="...","",VLOOKUP(TABLE[[#This Row],[METRC]],METRC!A:C,3,FALSE)),"")</f>
        <v/>
      </c>
      <c r="I44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45" s="18" t="str">
        <f>_xlfn.IFNA(IF(TABLE[[#This Row],[METRC]]="...","",LEFT(VLOOKUP(TABLE[[#This Row],[METRC]],METRC!A:B,2,FALSE),4)),"")</f>
        <v/>
      </c>
      <c r="K445" s="18" t="str">
        <f>IF(TABLE[[#This Row],[METRC]]="","",IF(TABLE[[#This Row],[METRC]]="...","",IF(TABLE[[#This Row],[bounce strain]]=LEFT(TABLE[[#This Row],[PhenoAbbv]],4),"match","MISMATCH")))</f>
        <v/>
      </c>
      <c r="L445" s="18" t="str">
        <f ca="1">IF(TABLE[[#This Row],[Date]]="","",INDEX(nextcloneround[Clone Round],MATCH(TABLE[[#This Row],[Date]],nextcloneround[today],0)))</f>
        <v/>
      </c>
      <c r="M445" s="18" t="str">
        <f>_xlfn.IFNA(INDEX([2]!MOM[Generation],MATCH(TABLE[[#This Row],[METRC]],[2]!MOM[METRC 2],0)),"")</f>
        <v/>
      </c>
    </row>
    <row r="446" spans="1:13" x14ac:dyDescent="0.25">
      <c r="A446" s="47" t="str">
        <f>MID(TABLE[[#This Row],[LOC]],4,3)</f>
        <v>NL1</v>
      </c>
      <c r="B446" t="s">
        <v>8526</v>
      </c>
      <c r="C446" s="18" t="str">
        <f>_xlfn.IFNA(IF(TABLE[[#This Row],[CODE]]="","",IF(TABLE[[#This Row],[CODE]]="...","",_xlfn.CONCAT("1A4070000000065000",RIGHT(TABLE[[#This Row],[CODE]],6)))),"")</f>
        <v>1A4070000000065000094309</v>
      </c>
      <c r="D446" s="18" t="str">
        <f t="array" ref="D446">_xlfn.IFNA(IF(SUM(COUNTIF(TABLE[[#This Row],[CODE]],{"*.*"})),LEFT(TABLE[[#This Row],[CODE]],7),_xlfn.CONCAT(LEFT(TABLE[[#This Row],[CODE]],4),RIGHT(TABLE[[#This Row],[CODE]],3))),"")</f>
        <v>BLDS207</v>
      </c>
      <c r="E446" s="18" t="str">
        <f>IF(VLOOKUP(TABLE[[#This Row],[LOC]],ScanWorkbook[[Location]:[Clone Barcode]],2,FALSE)="...","",VLOOKUP(TABLE[[#This Row],[LOC]],ScanWorkbook[[Location]:[Clone Barcode]],2,FALSE))</f>
        <v>BLDS207.094309</v>
      </c>
      <c r="F446" s="21">
        <f ca="1">IF(TABLE[[#This Row],[METRC]]="","",TODAY())</f>
        <v>44179</v>
      </c>
      <c r="G446" s="80" t="str">
        <f>_xlfn.IFNA(IF(TABLE[[#This Row],[METRC]]="","",VLOOKUP(TABLE[[#This Row],[LOC]],ScanWorkbook[[Location]:[side]],3,FALSE)),"")</f>
        <v>4. east MINIMOM</v>
      </c>
      <c r="H446" s="18" t="str">
        <f>_xlfn.IFNA(IF(TABLE[[#This Row],[METRC]]="...","",VLOOKUP(TABLE[[#This Row],[METRC]],METRC!A:C,3,FALSE)),"")</f>
        <v>MINIMOM</v>
      </c>
      <c r="I44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46" s="18" t="str">
        <f>_xlfn.IFNA(IF(TABLE[[#This Row],[METRC]]="...","",LEFT(VLOOKUP(TABLE[[#This Row],[METRC]],METRC!A:B,2,FALSE),4)),"")</f>
        <v>BLDS</v>
      </c>
      <c r="K446" s="24" t="str">
        <f>IF(TABLE[[#This Row],[METRC]]="","",IF(TABLE[[#This Row],[METRC]]="...","",IF(TABLE[[#This Row],[bounce strain]]=LEFT(TABLE[[#This Row],[PhenoAbbv]],4),"match","MISMATCH")))</f>
        <v>match</v>
      </c>
      <c r="L446" s="18" t="str">
        <f ca="1">IF(TABLE[[#This Row],[Date]]="","",INDEX(nextcloneround[Clone Round],MATCH(TABLE[[#This Row],[Date]],nextcloneround[today],0)))</f>
        <v>C39</v>
      </c>
      <c r="M446" s="18" t="str">
        <f>_xlfn.IFNA(INDEX([2]!MOM[Generation],MATCH(TABLE[[#This Row],[METRC]],[2]!MOM[METRC 2],0)),"")</f>
        <v>C35</v>
      </c>
    </row>
    <row r="447" spans="1:13" x14ac:dyDescent="0.25">
      <c r="A447" s="47" t="str">
        <f>MID(TABLE[[#This Row],[LOC]],4,3)</f>
        <v>NL1</v>
      </c>
      <c r="B447" t="s">
        <v>8527</v>
      </c>
      <c r="C447" s="18" t="str">
        <f>_xlfn.IFNA(IF(TABLE[[#This Row],[CODE]]="","",IF(TABLE[[#This Row],[CODE]]="...","",_xlfn.CONCAT("1A4070000000065000",RIGHT(TABLE[[#This Row],[CODE]],6)))),"")</f>
        <v>1A4070000000065000094589</v>
      </c>
      <c r="D447" s="18" t="str">
        <f t="array" ref="D447">_xlfn.IFNA(IF(SUM(COUNTIF(TABLE[[#This Row],[CODE]],{"*.*"})),LEFT(TABLE[[#This Row],[CODE]],7),_xlfn.CONCAT(LEFT(TABLE[[#This Row],[CODE]],4),RIGHT(TABLE[[#This Row],[CODE]],3))),"")</f>
        <v>SHRM014</v>
      </c>
      <c r="E447" s="18" t="str">
        <f>IF(VLOOKUP(TABLE[[#This Row],[LOC]],ScanWorkbook[[Location]:[Clone Barcode]],2,FALSE)="...","",VLOOKUP(TABLE[[#This Row],[LOC]],ScanWorkbook[[Location]:[Clone Barcode]],2,FALSE))</f>
        <v>SHRM014.094589</v>
      </c>
      <c r="F447" s="21">
        <f ca="1">IF(TABLE[[#This Row],[METRC]]="","",TODAY())</f>
        <v>44179</v>
      </c>
      <c r="G447" s="80" t="str">
        <f>_xlfn.IFNA(IF(TABLE[[#This Row],[METRC]]="","",VLOOKUP(TABLE[[#This Row],[LOC]],ScanWorkbook[[Location]:[side]],3,FALSE)),"")</f>
        <v>4. east MINIMOM</v>
      </c>
      <c r="H447" s="18" t="str">
        <f>_xlfn.IFNA(IF(TABLE[[#This Row],[METRC]]="...","",VLOOKUP(TABLE[[#This Row],[METRC]],METRC!A:C,3,FALSE)),"")</f>
        <v>MINIMOM</v>
      </c>
      <c r="I44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47" s="18" t="str">
        <f>_xlfn.IFNA(IF(TABLE[[#This Row],[METRC]]="...","",LEFT(VLOOKUP(TABLE[[#This Row],[METRC]],METRC!A:B,2,FALSE),4)),"")</f>
        <v>SHRM</v>
      </c>
      <c r="K447" s="24" t="str">
        <f>IF(TABLE[[#This Row],[METRC]]="","",IF(TABLE[[#This Row],[METRC]]="...","",IF(TABLE[[#This Row],[bounce strain]]=LEFT(TABLE[[#This Row],[PhenoAbbv]],4),"match","MISMATCH")))</f>
        <v>match</v>
      </c>
      <c r="L447" s="18" t="str">
        <f ca="1">IF(TABLE[[#This Row],[Date]]="","",INDEX(nextcloneround[Clone Round],MATCH(TABLE[[#This Row],[Date]],nextcloneround[today],0)))</f>
        <v>C39</v>
      </c>
      <c r="M447" s="18" t="str">
        <f>_xlfn.IFNA(INDEX([2]!MOM[Generation],MATCH(TABLE[[#This Row],[METRC]],[2]!MOM[METRC 2],0)),"")</f>
        <v>C35</v>
      </c>
    </row>
    <row r="448" spans="1:13" x14ac:dyDescent="0.25">
      <c r="A448" s="47" t="str">
        <f>MID(TABLE[[#This Row],[LOC]],4,3)</f>
        <v>NL1</v>
      </c>
      <c r="B448" t="s">
        <v>8528</v>
      </c>
      <c r="C448" s="18" t="str">
        <f>_xlfn.IFNA(IF(TABLE[[#This Row],[CODE]]="","",IF(TABLE[[#This Row],[CODE]]="...","",_xlfn.CONCAT("1A4070000000065000",RIGHT(TABLE[[#This Row],[CODE]],6)))),"")</f>
        <v>1A4070000000065000094286</v>
      </c>
      <c r="D448" s="18" t="str">
        <f t="array" ref="D448">_xlfn.IFNA(IF(SUM(COUNTIF(TABLE[[#This Row],[CODE]],{"*.*"})),LEFT(TABLE[[#This Row],[CODE]],7),_xlfn.CONCAT(LEFT(TABLE[[#This Row],[CODE]],4),RIGHT(TABLE[[#This Row],[CODE]],3))),"")</f>
        <v>BLDS207</v>
      </c>
      <c r="E448" s="18" t="str">
        <f>IF(VLOOKUP(TABLE[[#This Row],[LOC]],ScanWorkbook[[Location]:[Clone Barcode]],2,FALSE)="...","",VLOOKUP(TABLE[[#This Row],[LOC]],ScanWorkbook[[Location]:[Clone Barcode]],2,FALSE))</f>
        <v>BLDS207.094286</v>
      </c>
      <c r="F448" s="21">
        <f ca="1">IF(TABLE[[#This Row],[METRC]]="","",TODAY())</f>
        <v>44179</v>
      </c>
      <c r="G448" s="80" t="str">
        <f>_xlfn.IFNA(IF(TABLE[[#This Row],[METRC]]="","",VLOOKUP(TABLE[[#This Row],[LOC]],ScanWorkbook[[Location]:[side]],3,FALSE)),"")</f>
        <v>4. east MINIMOM</v>
      </c>
      <c r="H448" s="18" t="str">
        <f>_xlfn.IFNA(IF(TABLE[[#This Row],[METRC]]="...","",VLOOKUP(TABLE[[#This Row],[METRC]],METRC!A:C,3,FALSE)),"")</f>
        <v>MINIMOM</v>
      </c>
      <c r="I44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48" s="18" t="str">
        <f>_xlfn.IFNA(IF(TABLE[[#This Row],[METRC]]="...","",LEFT(VLOOKUP(TABLE[[#This Row],[METRC]],METRC!A:B,2,FALSE),4)),"")</f>
        <v>BLDS</v>
      </c>
      <c r="K448" s="24" t="str">
        <f>IF(TABLE[[#This Row],[METRC]]="","",IF(TABLE[[#This Row],[METRC]]="...","",IF(TABLE[[#This Row],[bounce strain]]=LEFT(TABLE[[#This Row],[PhenoAbbv]],4),"match","MISMATCH")))</f>
        <v>match</v>
      </c>
      <c r="L448" s="18" t="str">
        <f ca="1">IF(TABLE[[#This Row],[Date]]="","",INDEX(nextcloneround[Clone Round],MATCH(TABLE[[#This Row],[Date]],nextcloneround[today],0)))</f>
        <v>C39</v>
      </c>
      <c r="M448" s="18" t="str">
        <f>_xlfn.IFNA(INDEX([2]!MOM[Generation],MATCH(TABLE[[#This Row],[METRC]],[2]!MOM[METRC 2],0)),"")</f>
        <v>C35</v>
      </c>
    </row>
    <row r="449" spans="1:13" x14ac:dyDescent="0.25">
      <c r="A449" s="47" t="str">
        <f>MID(TABLE[[#This Row],[LOC]],4,3)</f>
        <v>NL1</v>
      </c>
      <c r="B449" t="s">
        <v>8529</v>
      </c>
      <c r="C449" s="18" t="str">
        <f>_xlfn.IFNA(IF(TABLE[[#This Row],[CODE]]="","",IF(TABLE[[#This Row],[CODE]]="...","",_xlfn.CONCAT("1A4070000000065000",RIGHT(TABLE[[#This Row],[CODE]],6)))),"")</f>
        <v>1A4070000000065000094117</v>
      </c>
      <c r="D449" s="18" t="str">
        <f t="array" ref="D449">_xlfn.IFNA(IF(SUM(COUNTIF(TABLE[[#This Row],[CODE]],{"*.*"})),LEFT(TABLE[[#This Row],[CODE]],7),_xlfn.CONCAT(LEFT(TABLE[[#This Row],[CODE]],4),RIGHT(TABLE[[#This Row],[CODE]],3))),"")</f>
        <v>SOUR011</v>
      </c>
      <c r="E449" s="18" t="str">
        <f>IF(VLOOKUP(TABLE[[#This Row],[LOC]],ScanWorkbook[[Location]:[Clone Barcode]],2,FALSE)="...","",VLOOKUP(TABLE[[#This Row],[LOC]],ScanWorkbook[[Location]:[Clone Barcode]],2,FALSE))</f>
        <v>SOUR011.094117</v>
      </c>
      <c r="F449" s="21">
        <f ca="1">IF(TABLE[[#This Row],[METRC]]="","",TODAY())</f>
        <v>44179</v>
      </c>
      <c r="G449" s="80" t="str">
        <f>_xlfn.IFNA(IF(TABLE[[#This Row],[METRC]]="","",VLOOKUP(TABLE[[#This Row],[LOC]],ScanWorkbook[[Location]:[side]],3,FALSE)),"")</f>
        <v>4. east MINIMOM</v>
      </c>
      <c r="H449" s="18" t="str">
        <f>_xlfn.IFNA(IF(TABLE[[#This Row],[METRC]]="...","",VLOOKUP(TABLE[[#This Row],[METRC]],METRC!A:C,3,FALSE)),"")</f>
        <v>MINIMOM</v>
      </c>
      <c r="I44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49" s="18" t="str">
        <f>_xlfn.IFNA(IF(TABLE[[#This Row],[METRC]]="...","",LEFT(VLOOKUP(TABLE[[#This Row],[METRC]],METRC!A:B,2,FALSE),4)),"")</f>
        <v>SOUR</v>
      </c>
      <c r="K449" s="24" t="str">
        <f>IF(TABLE[[#This Row],[METRC]]="","",IF(TABLE[[#This Row],[METRC]]="...","",IF(TABLE[[#This Row],[bounce strain]]=LEFT(TABLE[[#This Row],[PhenoAbbv]],4),"match","MISMATCH")))</f>
        <v>match</v>
      </c>
      <c r="L449" s="18" t="str">
        <f ca="1">IF(TABLE[[#This Row],[Date]]="","",INDEX(nextcloneround[Clone Round],MATCH(TABLE[[#This Row],[Date]],nextcloneround[today],0)))</f>
        <v>C39</v>
      </c>
      <c r="M449" s="18" t="str">
        <f>_xlfn.IFNA(INDEX([2]!MOM[Generation],MATCH(TABLE[[#This Row],[METRC]],[2]!MOM[METRC 2],0)),"")</f>
        <v>C35</v>
      </c>
    </row>
    <row r="450" spans="1:13" x14ac:dyDescent="0.25">
      <c r="A450" s="47" t="str">
        <f>MID(TABLE[[#This Row],[LOC]],4,3)</f>
        <v>NL1</v>
      </c>
      <c r="B450" t="s">
        <v>8530</v>
      </c>
      <c r="C450" s="18" t="str">
        <f>_xlfn.IFNA(IF(TABLE[[#This Row],[CODE]]="","",IF(TABLE[[#This Row],[CODE]]="...","",_xlfn.CONCAT("1A4070000000065000",RIGHT(TABLE[[#This Row],[CODE]],6)))),"")</f>
        <v>1A4070000000065000090244</v>
      </c>
      <c r="D450" s="18" t="str">
        <f t="array" ref="D450">_xlfn.IFNA(IF(SUM(COUNTIF(TABLE[[#This Row],[CODE]],{"*.*"})),LEFT(TABLE[[#This Row],[CODE]],7),_xlfn.CONCAT(LEFT(TABLE[[#This Row],[CODE]],4),RIGHT(TABLE[[#This Row],[CODE]],3))),"")</f>
        <v>DURP006</v>
      </c>
      <c r="E450" s="18" t="str">
        <f>IF(VLOOKUP(TABLE[[#This Row],[LOC]],ScanWorkbook[[Location]:[Clone Barcode]],2,FALSE)="...","",VLOOKUP(TABLE[[#This Row],[LOC]],ScanWorkbook[[Location]:[Clone Barcode]],2,FALSE))</f>
        <v>DURP006.090244</v>
      </c>
      <c r="F450" s="21">
        <f ca="1">IF(TABLE[[#This Row],[METRC]]="","",TODAY())</f>
        <v>44179</v>
      </c>
      <c r="G450" s="80" t="str">
        <f>_xlfn.IFNA(IF(TABLE[[#This Row],[METRC]]="","",VLOOKUP(TABLE[[#This Row],[LOC]],ScanWorkbook[[Location]:[side]],3,FALSE)),"")</f>
        <v>4. east MINIMOM</v>
      </c>
      <c r="H450" s="18" t="str">
        <f>_xlfn.IFNA(IF(TABLE[[#This Row],[METRC]]="...","",VLOOKUP(TABLE[[#This Row],[METRC]],METRC!A:C,3,FALSE)),"")</f>
        <v>MINIMOM</v>
      </c>
      <c r="I45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50" s="18" t="str">
        <f>_xlfn.IFNA(IF(TABLE[[#This Row],[METRC]]="...","",LEFT(VLOOKUP(TABLE[[#This Row],[METRC]],METRC!A:B,2,FALSE),4)),"")</f>
        <v>DURP</v>
      </c>
      <c r="K450" s="24" t="str">
        <f>IF(TABLE[[#This Row],[METRC]]="","",IF(TABLE[[#This Row],[METRC]]="...","",IF(TABLE[[#This Row],[bounce strain]]=LEFT(TABLE[[#This Row],[PhenoAbbv]],4),"match","MISMATCH")))</f>
        <v>match</v>
      </c>
      <c r="L450" s="18" t="str">
        <f ca="1">IF(TABLE[[#This Row],[Date]]="","",INDEX(nextcloneround[Clone Round],MATCH(TABLE[[#This Row],[Date]],nextcloneround[today],0)))</f>
        <v>C39</v>
      </c>
      <c r="M450" s="18" t="str">
        <f>_xlfn.IFNA(INDEX([2]!MOM[Generation],MATCH(TABLE[[#This Row],[METRC]],[2]!MOM[METRC 2],0)),"")</f>
        <v>C34</v>
      </c>
    </row>
    <row r="451" spans="1:13" x14ac:dyDescent="0.25">
      <c r="A451" s="47" t="str">
        <f>MID(TABLE[[#This Row],[LOC]],4,3)</f>
        <v>NL1</v>
      </c>
      <c r="B451" t="s">
        <v>8531</v>
      </c>
      <c r="C451" s="18" t="str">
        <f>_xlfn.IFNA(IF(TABLE[[#This Row],[CODE]]="","",IF(TABLE[[#This Row],[CODE]]="...","",_xlfn.CONCAT("1A4070000000065000",RIGHT(TABLE[[#This Row],[CODE]],6)))),"")</f>
        <v>1A4070000000065000094615</v>
      </c>
      <c r="D451" s="18" t="str">
        <f t="array" ref="D451">_xlfn.IFNA(IF(SUM(COUNTIF(TABLE[[#This Row],[CODE]],{"*.*"})),LEFT(TABLE[[#This Row],[CODE]],7),_xlfn.CONCAT(LEFT(TABLE[[#This Row],[CODE]],4),RIGHT(TABLE[[#This Row],[CODE]],3))),"")</f>
        <v>SHRM014</v>
      </c>
      <c r="E451" s="18" t="str">
        <f>IF(VLOOKUP(TABLE[[#This Row],[LOC]],ScanWorkbook[[Location]:[Clone Barcode]],2,FALSE)="...","",VLOOKUP(TABLE[[#This Row],[LOC]],ScanWorkbook[[Location]:[Clone Barcode]],2,FALSE))</f>
        <v>SHRM014.094615</v>
      </c>
      <c r="F451" s="21">
        <f ca="1">IF(TABLE[[#This Row],[METRC]]="","",TODAY())</f>
        <v>44179</v>
      </c>
      <c r="G451" s="80" t="str">
        <f>_xlfn.IFNA(IF(TABLE[[#This Row],[METRC]]="","",VLOOKUP(TABLE[[#This Row],[LOC]],ScanWorkbook[[Location]:[side]],3,FALSE)),"")</f>
        <v>4. east MINIMOM</v>
      </c>
      <c r="H451" s="18" t="str">
        <f>_xlfn.IFNA(IF(TABLE[[#This Row],[METRC]]="...","",VLOOKUP(TABLE[[#This Row],[METRC]],METRC!A:C,3,FALSE)),"")</f>
        <v>MINIMOM</v>
      </c>
      <c r="I45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51" s="18" t="str">
        <f>_xlfn.IFNA(IF(TABLE[[#This Row],[METRC]]="...","",LEFT(VLOOKUP(TABLE[[#This Row],[METRC]],METRC!A:B,2,FALSE),4)),"")</f>
        <v>SHRM</v>
      </c>
      <c r="K451" s="24" t="str">
        <f>IF(TABLE[[#This Row],[METRC]]="","",IF(TABLE[[#This Row],[METRC]]="...","",IF(TABLE[[#This Row],[bounce strain]]=LEFT(TABLE[[#This Row],[PhenoAbbv]],4),"match","MISMATCH")))</f>
        <v>match</v>
      </c>
      <c r="L451" s="18" t="str">
        <f ca="1">IF(TABLE[[#This Row],[Date]]="","",INDEX(nextcloneround[Clone Round],MATCH(TABLE[[#This Row],[Date]],nextcloneround[today],0)))</f>
        <v>C39</v>
      </c>
      <c r="M451" s="18" t="str">
        <f>_xlfn.IFNA(INDEX([2]!MOM[Generation],MATCH(TABLE[[#This Row],[METRC]],[2]!MOM[METRC 2],0)),"")</f>
        <v>C35</v>
      </c>
    </row>
    <row r="452" spans="1:13" x14ac:dyDescent="0.25">
      <c r="A452" s="47" t="str">
        <f>MID(TABLE[[#This Row],[LOC]],4,3)</f>
        <v>NL1</v>
      </c>
      <c r="B452" t="s">
        <v>8532</v>
      </c>
      <c r="C452" s="18" t="str">
        <f>_xlfn.IFNA(IF(TABLE[[#This Row],[CODE]]="","",IF(TABLE[[#This Row],[CODE]]="...","",_xlfn.CONCAT("1A4070000000065000",RIGHT(TABLE[[#This Row],[CODE]],6)))),"")</f>
        <v>1A4070000000065000094307</v>
      </c>
      <c r="D452" s="18" t="str">
        <f t="array" ref="D452">_xlfn.IFNA(IF(SUM(COUNTIF(TABLE[[#This Row],[CODE]],{"*.*"})),LEFT(TABLE[[#This Row],[CODE]],7),_xlfn.CONCAT(LEFT(TABLE[[#This Row],[CODE]],4),RIGHT(TABLE[[#This Row],[CODE]],3))),"")</f>
        <v>BLDS207</v>
      </c>
      <c r="E452" s="18" t="str">
        <f>IF(VLOOKUP(TABLE[[#This Row],[LOC]],ScanWorkbook[[Location]:[Clone Barcode]],2,FALSE)="...","",VLOOKUP(TABLE[[#This Row],[LOC]],ScanWorkbook[[Location]:[Clone Barcode]],2,FALSE))</f>
        <v>BLDS207.094307</v>
      </c>
      <c r="F452" s="21">
        <f ca="1">IF(TABLE[[#This Row],[METRC]]="","",TODAY())</f>
        <v>44179</v>
      </c>
      <c r="G452" s="80" t="str">
        <f>_xlfn.IFNA(IF(TABLE[[#This Row],[METRC]]="","",VLOOKUP(TABLE[[#This Row],[LOC]],ScanWorkbook[[Location]:[side]],3,FALSE)),"")</f>
        <v>4. east MINIMOM</v>
      </c>
      <c r="H452" s="18" t="str">
        <f>_xlfn.IFNA(IF(TABLE[[#This Row],[METRC]]="...","",VLOOKUP(TABLE[[#This Row],[METRC]],METRC!A:C,3,FALSE)),"")</f>
        <v>MINIMOM</v>
      </c>
      <c r="I45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52" s="18" t="str">
        <f>_xlfn.IFNA(IF(TABLE[[#This Row],[METRC]]="...","",LEFT(VLOOKUP(TABLE[[#This Row],[METRC]],METRC!A:B,2,FALSE),4)),"")</f>
        <v>BLDS</v>
      </c>
      <c r="K452" s="24" t="str">
        <f>IF(TABLE[[#This Row],[METRC]]="","",IF(TABLE[[#This Row],[METRC]]="...","",IF(TABLE[[#This Row],[bounce strain]]=LEFT(TABLE[[#This Row],[PhenoAbbv]],4),"match","MISMATCH")))</f>
        <v>match</v>
      </c>
      <c r="L452" s="18" t="str">
        <f ca="1">IF(TABLE[[#This Row],[Date]]="","",INDEX(nextcloneround[Clone Round],MATCH(TABLE[[#This Row],[Date]],nextcloneround[today],0)))</f>
        <v>C39</v>
      </c>
      <c r="M452" s="18" t="str">
        <f>_xlfn.IFNA(INDEX([2]!MOM[Generation],MATCH(TABLE[[#This Row],[METRC]],[2]!MOM[METRC 2],0)),"")</f>
        <v>C35</v>
      </c>
    </row>
    <row r="453" spans="1:13" x14ac:dyDescent="0.25">
      <c r="A453" s="47" t="str">
        <f>MID(TABLE[[#This Row],[LOC]],4,3)</f>
        <v>NL1</v>
      </c>
      <c r="B453" t="s">
        <v>8533</v>
      </c>
      <c r="C453" s="18" t="str">
        <f>_xlfn.IFNA(IF(TABLE[[#This Row],[CODE]]="","",IF(TABLE[[#This Row],[CODE]]="...","",_xlfn.CONCAT("1A4070000000065000",RIGHT(TABLE[[#This Row],[CODE]],6)))),"")</f>
        <v>1A4070000000065000090232</v>
      </c>
      <c r="D453" s="18" t="str">
        <f t="array" ref="D453">_xlfn.IFNA(IF(SUM(COUNTIF(TABLE[[#This Row],[CODE]],{"*.*"})),LEFT(TABLE[[#This Row],[CODE]],7),_xlfn.CONCAT(LEFT(TABLE[[#This Row],[CODE]],4),RIGHT(TABLE[[#This Row],[CODE]],3))),"")</f>
        <v>DURP006</v>
      </c>
      <c r="E453" s="18" t="str">
        <f>IF(VLOOKUP(TABLE[[#This Row],[LOC]],ScanWorkbook[[Location]:[Clone Barcode]],2,FALSE)="...","",VLOOKUP(TABLE[[#This Row],[LOC]],ScanWorkbook[[Location]:[Clone Barcode]],2,FALSE))</f>
        <v>DURP006.090232</v>
      </c>
      <c r="F453" s="21">
        <f ca="1">IF(TABLE[[#This Row],[METRC]]="","",TODAY())</f>
        <v>44179</v>
      </c>
      <c r="G453" s="80" t="str">
        <f>_xlfn.IFNA(IF(TABLE[[#This Row],[METRC]]="","",VLOOKUP(TABLE[[#This Row],[LOC]],ScanWorkbook[[Location]:[side]],3,FALSE)),"")</f>
        <v>4. east MINIMOM</v>
      </c>
      <c r="H453" s="18" t="str">
        <f>_xlfn.IFNA(IF(TABLE[[#This Row],[METRC]]="...","",VLOOKUP(TABLE[[#This Row],[METRC]],METRC!A:C,3,FALSE)),"")</f>
        <v>MINIMOM</v>
      </c>
      <c r="I45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53" s="18" t="str">
        <f>_xlfn.IFNA(IF(TABLE[[#This Row],[METRC]]="...","",LEFT(VLOOKUP(TABLE[[#This Row],[METRC]],METRC!A:B,2,FALSE),4)),"")</f>
        <v>DURP</v>
      </c>
      <c r="K453" s="24" t="str">
        <f>IF(TABLE[[#This Row],[METRC]]="","",IF(TABLE[[#This Row],[METRC]]="...","",IF(TABLE[[#This Row],[bounce strain]]=LEFT(TABLE[[#This Row],[PhenoAbbv]],4),"match","MISMATCH")))</f>
        <v>match</v>
      </c>
      <c r="L453" s="18" t="str">
        <f ca="1">IF(TABLE[[#This Row],[Date]]="","",INDEX(nextcloneround[Clone Round],MATCH(TABLE[[#This Row],[Date]],nextcloneround[today],0)))</f>
        <v>C39</v>
      </c>
      <c r="M453" s="18" t="str">
        <f>_xlfn.IFNA(INDEX([2]!MOM[Generation],MATCH(TABLE[[#This Row],[METRC]],[2]!MOM[METRC 2],0)),"")</f>
        <v>C34</v>
      </c>
    </row>
    <row r="454" spans="1:13" x14ac:dyDescent="0.25">
      <c r="A454" s="47" t="str">
        <f>MID(TABLE[[#This Row],[LOC]],4,3)</f>
        <v>NL1</v>
      </c>
      <c r="B454" t="s">
        <v>8534</v>
      </c>
      <c r="C454" s="18" t="str">
        <f>_xlfn.IFNA(IF(TABLE[[#This Row],[CODE]]="","",IF(TABLE[[#This Row],[CODE]]="...","",_xlfn.CONCAT("1A4070000000065000",RIGHT(TABLE[[#This Row],[CODE]],6)))),"")</f>
        <v>1A4070000000065000090086</v>
      </c>
      <c r="D454" s="18" t="str">
        <f t="array" ref="D454">_xlfn.IFNA(IF(SUM(COUNTIF(TABLE[[#This Row],[CODE]],{"*.*"})),LEFT(TABLE[[#This Row],[CODE]],7),_xlfn.CONCAT(LEFT(TABLE[[#This Row],[CODE]],4),RIGHT(TABLE[[#This Row],[CODE]],3))),"")</f>
        <v>DOMO011</v>
      </c>
      <c r="E454" s="18" t="str">
        <f>IF(VLOOKUP(TABLE[[#This Row],[LOC]],ScanWorkbook[[Location]:[Clone Barcode]],2,FALSE)="...","",VLOOKUP(TABLE[[#This Row],[LOC]],ScanWorkbook[[Location]:[Clone Barcode]],2,FALSE))</f>
        <v>DOMO011.090086</v>
      </c>
      <c r="F454" s="21">
        <f ca="1">IF(TABLE[[#This Row],[METRC]]="","",TODAY())</f>
        <v>44179</v>
      </c>
      <c r="G454" s="80" t="str">
        <f>_xlfn.IFNA(IF(TABLE[[#This Row],[METRC]]="","",VLOOKUP(TABLE[[#This Row],[LOC]],ScanWorkbook[[Location]:[side]],3,FALSE)),"")</f>
        <v>4. east MINIMOM</v>
      </c>
      <c r="H454" s="18" t="str">
        <f>_xlfn.IFNA(IF(TABLE[[#This Row],[METRC]]="...","",VLOOKUP(TABLE[[#This Row],[METRC]],METRC!A:C,3,FALSE)),"")</f>
        <v>MINIMOM</v>
      </c>
      <c r="I45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54" s="18" t="str">
        <f>_xlfn.IFNA(IF(TABLE[[#This Row],[METRC]]="...","",LEFT(VLOOKUP(TABLE[[#This Row],[METRC]],METRC!A:B,2,FALSE),4)),"")</f>
        <v>DOMO</v>
      </c>
      <c r="K454" s="24" t="str">
        <f>IF(TABLE[[#This Row],[METRC]]="","",IF(TABLE[[#This Row],[METRC]]="...","",IF(TABLE[[#This Row],[bounce strain]]=LEFT(TABLE[[#This Row],[PhenoAbbv]],4),"match","MISMATCH")))</f>
        <v>match</v>
      </c>
      <c r="L454" s="18" t="str">
        <f ca="1">IF(TABLE[[#This Row],[Date]]="","",INDEX(nextcloneround[Clone Round],MATCH(TABLE[[#This Row],[Date]],nextcloneround[today],0)))</f>
        <v>C39</v>
      </c>
      <c r="M454" s="18" t="str">
        <f>_xlfn.IFNA(INDEX([2]!MOM[Generation],MATCH(TABLE[[#This Row],[METRC]],[2]!MOM[METRC 2],0)),"")</f>
        <v>S09</v>
      </c>
    </row>
    <row r="455" spans="1:13" x14ac:dyDescent="0.25">
      <c r="A455" s="47" t="str">
        <f>MID(TABLE[[#This Row],[LOC]],4,3)</f>
        <v>NL1</v>
      </c>
      <c r="B455" t="s">
        <v>8803</v>
      </c>
      <c r="C455" s="18" t="str">
        <f>_xlfn.IFNA(IF(TABLE[[#This Row],[CODE]]="","",IF(TABLE[[#This Row],[CODE]]="...","",_xlfn.CONCAT("1A4070000000065000",RIGHT(TABLE[[#This Row],[CODE]],6)))),"")</f>
        <v>1A4070000000065000094837</v>
      </c>
      <c r="D455" s="18" t="str">
        <f t="array" ref="D455">_xlfn.IFNA(IF(SUM(COUNTIF(TABLE[[#This Row],[CODE]],{"*.*"})),LEFT(TABLE[[#This Row],[CODE]],7),_xlfn.CONCAT(LEFT(TABLE[[#This Row],[CODE]],4),RIGHT(TABLE[[#This Row],[CODE]],3))),"")</f>
        <v>SUNL006</v>
      </c>
      <c r="E455" s="18" t="str">
        <f>IF(VLOOKUP(TABLE[[#This Row],[LOC]],ScanWorkbook[[Location]:[Clone Barcode]],2,FALSE)="...","",VLOOKUP(TABLE[[#This Row],[LOC]],ScanWorkbook[[Location]:[Clone Barcode]],2,FALSE))</f>
        <v>SUNL006.094837</v>
      </c>
      <c r="F455" s="21">
        <f ca="1">IF(TABLE[[#This Row],[METRC]]="","",TODAY())</f>
        <v>44179</v>
      </c>
      <c r="G455" s="80" t="str">
        <f>_xlfn.IFNA(IF(TABLE[[#This Row],[METRC]]="","",VLOOKUP(TABLE[[#This Row],[LOC]],ScanWorkbook[[Location]:[side]],3,FALSE)),"")</f>
        <v>4. east MINIMOM</v>
      </c>
      <c r="H455" s="18" t="str">
        <f>_xlfn.IFNA(IF(TABLE[[#This Row],[METRC]]="...","",VLOOKUP(TABLE[[#This Row],[METRC]],METRC!A:C,3,FALSE)),"")</f>
        <v>MINIMOM</v>
      </c>
      <c r="I45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55" s="18" t="str">
        <f>_xlfn.IFNA(IF(TABLE[[#This Row],[METRC]]="...","",LEFT(VLOOKUP(TABLE[[#This Row],[METRC]],METRC!A:B,2,FALSE),4)),"")</f>
        <v>SUNL</v>
      </c>
      <c r="K455" s="18" t="str">
        <f>IF(TABLE[[#This Row],[METRC]]="","",IF(TABLE[[#This Row],[METRC]]="...","",IF(TABLE[[#This Row],[bounce strain]]=LEFT(TABLE[[#This Row],[PhenoAbbv]],4),"match","MISMATCH")))</f>
        <v>match</v>
      </c>
      <c r="L455" s="18" t="str">
        <f ca="1">IF(TABLE[[#This Row],[Date]]="","",INDEX(nextcloneround[Clone Round],MATCH(TABLE[[#This Row],[Date]],nextcloneround[today],0)))</f>
        <v>C39</v>
      </c>
      <c r="M455" s="18" t="str">
        <f>_xlfn.IFNA(INDEX([2]!MOM[Generation],MATCH(TABLE[[#This Row],[METRC]],[2]!MOM[METRC 2],0)),"")</f>
        <v>C35</v>
      </c>
    </row>
    <row r="456" spans="1:13" x14ac:dyDescent="0.25">
      <c r="A456" s="47" t="str">
        <f>MID(TABLE[[#This Row],[LOC]],4,3)</f>
        <v>NL1</v>
      </c>
      <c r="B456" t="s">
        <v>8804</v>
      </c>
      <c r="C456" s="18" t="str">
        <f>_xlfn.IFNA(IF(TABLE[[#This Row],[CODE]]="","",IF(TABLE[[#This Row],[CODE]]="...","",_xlfn.CONCAT("1A4070000000065000",RIGHT(TABLE[[#This Row],[CODE]],6)))),"")</f>
        <v/>
      </c>
      <c r="D456" s="18" t="str">
        <f t="array" ref="D456">_xlfn.IFNA(IF(SUM(COUNTIF(TABLE[[#This Row],[CODE]],{"*.*"})),LEFT(TABLE[[#This Row],[CODE]],7),_xlfn.CONCAT(LEFT(TABLE[[#This Row],[CODE]],4),RIGHT(TABLE[[#This Row],[CODE]],3))),"")</f>
        <v/>
      </c>
      <c r="E456" s="18" t="str">
        <f>IF(VLOOKUP(TABLE[[#This Row],[LOC]],ScanWorkbook[[Location]:[Clone Barcode]],2,FALSE)="...","",VLOOKUP(TABLE[[#This Row],[LOC]],ScanWorkbook[[Location]:[Clone Barcode]],2,FALSE))</f>
        <v/>
      </c>
      <c r="F456" s="21" t="str">
        <f ca="1">IF(TABLE[[#This Row],[METRC]]="","",TODAY())</f>
        <v/>
      </c>
      <c r="G456" s="80" t="str">
        <f>_xlfn.IFNA(IF(TABLE[[#This Row],[METRC]]="","",VLOOKUP(TABLE[[#This Row],[LOC]],ScanWorkbook[[Location]:[side]],3,FALSE)),"")</f>
        <v/>
      </c>
      <c r="H456" s="18" t="str">
        <f>_xlfn.IFNA(IF(TABLE[[#This Row],[METRC]]="...","",VLOOKUP(TABLE[[#This Row],[METRC]],METRC!A:C,3,FALSE)),"")</f>
        <v/>
      </c>
      <c r="I45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56" s="18" t="str">
        <f>_xlfn.IFNA(IF(TABLE[[#This Row],[METRC]]="...","",LEFT(VLOOKUP(TABLE[[#This Row],[METRC]],METRC!A:B,2,FALSE),4)),"")</f>
        <v/>
      </c>
      <c r="K456" s="18" t="str">
        <f>IF(TABLE[[#This Row],[METRC]]="","",IF(TABLE[[#This Row],[METRC]]="...","",IF(TABLE[[#This Row],[bounce strain]]=LEFT(TABLE[[#This Row],[PhenoAbbv]],4),"match","MISMATCH")))</f>
        <v/>
      </c>
      <c r="L456" s="18" t="str">
        <f ca="1">IF(TABLE[[#This Row],[Date]]="","",INDEX(nextcloneround[Clone Round],MATCH(TABLE[[#This Row],[Date]],nextcloneround[today],0)))</f>
        <v/>
      </c>
      <c r="M456" s="18" t="str">
        <f>_xlfn.IFNA(INDEX([2]!MOM[Generation],MATCH(TABLE[[#This Row],[METRC]],[2]!MOM[METRC 2],0)),"")</f>
        <v/>
      </c>
    </row>
    <row r="457" spans="1:13" x14ac:dyDescent="0.25">
      <c r="A457" s="47" t="str">
        <f>MID(TABLE[[#This Row],[LOC]],4,3)</f>
        <v>NL1</v>
      </c>
      <c r="B457" t="s">
        <v>8805</v>
      </c>
      <c r="C457" s="18" t="str">
        <f>_xlfn.IFNA(IF(TABLE[[#This Row],[CODE]]="","",IF(TABLE[[#This Row],[CODE]]="...","",_xlfn.CONCAT("1A4070000000065000",RIGHT(TABLE[[#This Row],[CODE]],6)))),"")</f>
        <v/>
      </c>
      <c r="D457" s="18" t="str">
        <f t="array" ref="D457">_xlfn.IFNA(IF(SUM(COUNTIF(TABLE[[#This Row],[CODE]],{"*.*"})),LEFT(TABLE[[#This Row],[CODE]],7),_xlfn.CONCAT(LEFT(TABLE[[#This Row],[CODE]],4),RIGHT(TABLE[[#This Row],[CODE]],3))),"")</f>
        <v/>
      </c>
      <c r="E457" s="18" t="str">
        <f>IF(VLOOKUP(TABLE[[#This Row],[LOC]],ScanWorkbook[[Location]:[Clone Barcode]],2,FALSE)="...","",VLOOKUP(TABLE[[#This Row],[LOC]],ScanWorkbook[[Location]:[Clone Barcode]],2,FALSE))</f>
        <v/>
      </c>
      <c r="F457" s="21" t="str">
        <f ca="1">IF(TABLE[[#This Row],[METRC]]="","",TODAY())</f>
        <v/>
      </c>
      <c r="G457" s="80" t="str">
        <f>_xlfn.IFNA(IF(TABLE[[#This Row],[METRC]]="","",VLOOKUP(TABLE[[#This Row],[LOC]],ScanWorkbook[[Location]:[side]],3,FALSE)),"")</f>
        <v/>
      </c>
      <c r="H457" s="18" t="str">
        <f>_xlfn.IFNA(IF(TABLE[[#This Row],[METRC]]="...","",VLOOKUP(TABLE[[#This Row],[METRC]],METRC!A:C,3,FALSE)),"")</f>
        <v/>
      </c>
      <c r="I45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57" s="18" t="str">
        <f>_xlfn.IFNA(IF(TABLE[[#This Row],[METRC]]="...","",LEFT(VLOOKUP(TABLE[[#This Row],[METRC]],METRC!A:B,2,FALSE),4)),"")</f>
        <v/>
      </c>
      <c r="K457" s="18" t="str">
        <f>IF(TABLE[[#This Row],[METRC]]="","",IF(TABLE[[#This Row],[METRC]]="...","",IF(TABLE[[#This Row],[bounce strain]]=LEFT(TABLE[[#This Row],[PhenoAbbv]],4),"match","MISMATCH")))</f>
        <v/>
      </c>
      <c r="L457" s="18" t="str">
        <f ca="1">IF(TABLE[[#This Row],[Date]]="","",INDEX(nextcloneround[Clone Round],MATCH(TABLE[[#This Row],[Date]],nextcloneround[today],0)))</f>
        <v/>
      </c>
      <c r="M457" s="18" t="str">
        <f>_xlfn.IFNA(INDEX([2]!MOM[Generation],MATCH(TABLE[[#This Row],[METRC]],[2]!MOM[METRC 2],0)),"")</f>
        <v/>
      </c>
    </row>
    <row r="458" spans="1:13" x14ac:dyDescent="0.25">
      <c r="A458" s="47" t="str">
        <f>MID(TABLE[[#This Row],[LOC]],4,3)</f>
        <v>NL1</v>
      </c>
      <c r="B458" t="s">
        <v>8806</v>
      </c>
      <c r="C458" s="18" t="str">
        <f>_xlfn.IFNA(IF(TABLE[[#This Row],[CODE]]="","",IF(TABLE[[#This Row],[CODE]]="...","",_xlfn.CONCAT("1A4070000000065000",RIGHT(TABLE[[#This Row],[CODE]],6)))),"")</f>
        <v/>
      </c>
      <c r="D458" s="18" t="str">
        <f t="array" ref="D458">_xlfn.IFNA(IF(SUM(COUNTIF(TABLE[[#This Row],[CODE]],{"*.*"})),LEFT(TABLE[[#This Row],[CODE]],7),_xlfn.CONCAT(LEFT(TABLE[[#This Row],[CODE]],4),RIGHT(TABLE[[#This Row],[CODE]],3))),"")</f>
        <v/>
      </c>
      <c r="E458" s="18" t="str">
        <f>IF(VLOOKUP(TABLE[[#This Row],[LOC]],ScanWorkbook[[Location]:[Clone Barcode]],2,FALSE)="...","",VLOOKUP(TABLE[[#This Row],[LOC]],ScanWorkbook[[Location]:[Clone Barcode]],2,FALSE))</f>
        <v/>
      </c>
      <c r="F458" s="21" t="str">
        <f ca="1">IF(TABLE[[#This Row],[METRC]]="","",TODAY())</f>
        <v/>
      </c>
      <c r="G458" s="80" t="str">
        <f>_xlfn.IFNA(IF(TABLE[[#This Row],[METRC]]="","",VLOOKUP(TABLE[[#This Row],[LOC]],ScanWorkbook[[Location]:[side]],3,FALSE)),"")</f>
        <v/>
      </c>
      <c r="H458" s="18" t="str">
        <f>_xlfn.IFNA(IF(TABLE[[#This Row],[METRC]]="...","",VLOOKUP(TABLE[[#This Row],[METRC]],METRC!A:C,3,FALSE)),"")</f>
        <v/>
      </c>
      <c r="I45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58" s="18" t="str">
        <f>_xlfn.IFNA(IF(TABLE[[#This Row],[METRC]]="...","",LEFT(VLOOKUP(TABLE[[#This Row],[METRC]],METRC!A:B,2,FALSE),4)),"")</f>
        <v/>
      </c>
      <c r="K458" s="18" t="str">
        <f>IF(TABLE[[#This Row],[METRC]]="","",IF(TABLE[[#This Row],[METRC]]="...","",IF(TABLE[[#This Row],[bounce strain]]=LEFT(TABLE[[#This Row],[PhenoAbbv]],4),"match","MISMATCH")))</f>
        <v/>
      </c>
      <c r="L458" s="18" t="str">
        <f ca="1">IF(TABLE[[#This Row],[Date]]="","",INDEX(nextcloneround[Clone Round],MATCH(TABLE[[#This Row],[Date]],nextcloneround[today],0)))</f>
        <v/>
      </c>
      <c r="M458" s="18" t="str">
        <f>_xlfn.IFNA(INDEX([2]!MOM[Generation],MATCH(TABLE[[#This Row],[METRC]],[2]!MOM[METRC 2],0)),"")</f>
        <v/>
      </c>
    </row>
    <row r="459" spans="1:13" x14ac:dyDescent="0.25">
      <c r="A459" s="47" t="str">
        <f>MID(TABLE[[#This Row],[LOC]],4,3)</f>
        <v>NL1</v>
      </c>
      <c r="B459" t="s">
        <v>8807</v>
      </c>
      <c r="C459" s="18" t="str">
        <f>_xlfn.IFNA(IF(TABLE[[#This Row],[CODE]]="","",IF(TABLE[[#This Row],[CODE]]="...","",_xlfn.CONCAT("1A4070000000065000",RIGHT(TABLE[[#This Row],[CODE]],6)))),"")</f>
        <v/>
      </c>
      <c r="D459" s="18" t="str">
        <f t="array" ref="D459">_xlfn.IFNA(IF(SUM(COUNTIF(TABLE[[#This Row],[CODE]],{"*.*"})),LEFT(TABLE[[#This Row],[CODE]],7),_xlfn.CONCAT(LEFT(TABLE[[#This Row],[CODE]],4),RIGHT(TABLE[[#This Row],[CODE]],3))),"")</f>
        <v/>
      </c>
      <c r="E459" s="18" t="str">
        <f>IF(VLOOKUP(TABLE[[#This Row],[LOC]],ScanWorkbook[[Location]:[Clone Barcode]],2,FALSE)="...","",VLOOKUP(TABLE[[#This Row],[LOC]],ScanWorkbook[[Location]:[Clone Barcode]],2,FALSE))</f>
        <v/>
      </c>
      <c r="F459" s="21" t="str">
        <f ca="1">IF(TABLE[[#This Row],[METRC]]="","",TODAY())</f>
        <v/>
      </c>
      <c r="G459" s="80" t="str">
        <f>_xlfn.IFNA(IF(TABLE[[#This Row],[METRC]]="","",VLOOKUP(TABLE[[#This Row],[LOC]],ScanWorkbook[[Location]:[side]],3,FALSE)),"")</f>
        <v/>
      </c>
      <c r="H459" s="18" t="str">
        <f>_xlfn.IFNA(IF(TABLE[[#This Row],[METRC]]="...","",VLOOKUP(TABLE[[#This Row],[METRC]],METRC!A:C,3,FALSE)),"")</f>
        <v/>
      </c>
      <c r="I45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59" s="18" t="str">
        <f>_xlfn.IFNA(IF(TABLE[[#This Row],[METRC]]="...","",LEFT(VLOOKUP(TABLE[[#This Row],[METRC]],METRC!A:B,2,FALSE),4)),"")</f>
        <v/>
      </c>
      <c r="K459" s="18" t="str">
        <f>IF(TABLE[[#This Row],[METRC]]="","",IF(TABLE[[#This Row],[METRC]]="...","",IF(TABLE[[#This Row],[bounce strain]]=LEFT(TABLE[[#This Row],[PhenoAbbv]],4),"match","MISMATCH")))</f>
        <v/>
      </c>
      <c r="L459" s="18" t="str">
        <f ca="1">IF(TABLE[[#This Row],[Date]]="","",INDEX(nextcloneround[Clone Round],MATCH(TABLE[[#This Row],[Date]],nextcloneround[today],0)))</f>
        <v/>
      </c>
      <c r="M459" s="18" t="str">
        <f>_xlfn.IFNA(INDEX([2]!MOM[Generation],MATCH(TABLE[[#This Row],[METRC]],[2]!MOM[METRC 2],0)),"")</f>
        <v/>
      </c>
    </row>
    <row r="460" spans="1:13" x14ac:dyDescent="0.25">
      <c r="A460" s="47" t="str">
        <f>MID(TABLE[[#This Row],[LOC]],4,3)</f>
        <v>NL1</v>
      </c>
      <c r="B460" t="s">
        <v>8808</v>
      </c>
      <c r="C460" s="18" t="str">
        <f>_xlfn.IFNA(IF(TABLE[[#This Row],[CODE]]="","",IF(TABLE[[#This Row],[CODE]]="...","",_xlfn.CONCAT("1A4070000000065000",RIGHT(TABLE[[#This Row],[CODE]],6)))),"")</f>
        <v/>
      </c>
      <c r="D460" s="18" t="str">
        <f t="array" ref="D460">_xlfn.IFNA(IF(SUM(COUNTIF(TABLE[[#This Row],[CODE]],{"*.*"})),LEFT(TABLE[[#This Row],[CODE]],7),_xlfn.CONCAT(LEFT(TABLE[[#This Row],[CODE]],4),RIGHT(TABLE[[#This Row],[CODE]],3))),"")</f>
        <v/>
      </c>
      <c r="E460" s="18" t="str">
        <f>IF(VLOOKUP(TABLE[[#This Row],[LOC]],ScanWorkbook[[Location]:[Clone Barcode]],2,FALSE)="...","",VLOOKUP(TABLE[[#This Row],[LOC]],ScanWorkbook[[Location]:[Clone Barcode]],2,FALSE))</f>
        <v/>
      </c>
      <c r="F460" s="21" t="str">
        <f ca="1">IF(TABLE[[#This Row],[METRC]]="","",TODAY())</f>
        <v/>
      </c>
      <c r="G460" s="80" t="str">
        <f>_xlfn.IFNA(IF(TABLE[[#This Row],[METRC]]="","",VLOOKUP(TABLE[[#This Row],[LOC]],ScanWorkbook[[Location]:[side]],3,FALSE)),"")</f>
        <v/>
      </c>
      <c r="H460" s="18" t="str">
        <f>_xlfn.IFNA(IF(TABLE[[#This Row],[METRC]]="...","",VLOOKUP(TABLE[[#This Row],[METRC]],METRC!A:C,3,FALSE)),"")</f>
        <v/>
      </c>
      <c r="I46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60" s="18" t="str">
        <f>_xlfn.IFNA(IF(TABLE[[#This Row],[METRC]]="...","",LEFT(VLOOKUP(TABLE[[#This Row],[METRC]],METRC!A:B,2,FALSE),4)),"")</f>
        <v/>
      </c>
      <c r="K460" s="18" t="str">
        <f>IF(TABLE[[#This Row],[METRC]]="","",IF(TABLE[[#This Row],[METRC]]="...","",IF(TABLE[[#This Row],[bounce strain]]=LEFT(TABLE[[#This Row],[PhenoAbbv]],4),"match","MISMATCH")))</f>
        <v/>
      </c>
      <c r="L460" s="18" t="str">
        <f ca="1">IF(TABLE[[#This Row],[Date]]="","",INDEX(nextcloneround[Clone Round],MATCH(TABLE[[#This Row],[Date]],nextcloneround[today],0)))</f>
        <v/>
      </c>
      <c r="M460" s="18" t="str">
        <f>_xlfn.IFNA(INDEX([2]!MOM[Generation],MATCH(TABLE[[#This Row],[METRC]],[2]!MOM[METRC 2],0)),"")</f>
        <v/>
      </c>
    </row>
    <row r="461" spans="1:13" x14ac:dyDescent="0.25">
      <c r="A461" s="47" t="str">
        <f>MID(TABLE[[#This Row],[LOC]],4,3)</f>
        <v>NL1</v>
      </c>
      <c r="B461" t="s">
        <v>8809</v>
      </c>
      <c r="C461" s="18" t="str">
        <f>_xlfn.IFNA(IF(TABLE[[#This Row],[CODE]]="","",IF(TABLE[[#This Row],[CODE]]="...","",_xlfn.CONCAT("1A4070000000065000",RIGHT(TABLE[[#This Row],[CODE]],6)))),"")</f>
        <v/>
      </c>
      <c r="D461" s="18" t="str">
        <f t="array" ref="D461">_xlfn.IFNA(IF(SUM(COUNTIF(TABLE[[#This Row],[CODE]],{"*.*"})),LEFT(TABLE[[#This Row],[CODE]],7),_xlfn.CONCAT(LEFT(TABLE[[#This Row],[CODE]],4),RIGHT(TABLE[[#This Row],[CODE]],3))),"")</f>
        <v/>
      </c>
      <c r="E461" s="18" t="str">
        <f>IF(VLOOKUP(TABLE[[#This Row],[LOC]],ScanWorkbook[[Location]:[Clone Barcode]],2,FALSE)="...","",VLOOKUP(TABLE[[#This Row],[LOC]],ScanWorkbook[[Location]:[Clone Barcode]],2,FALSE))</f>
        <v/>
      </c>
      <c r="F461" s="21" t="str">
        <f ca="1">IF(TABLE[[#This Row],[METRC]]="","",TODAY())</f>
        <v/>
      </c>
      <c r="G461" s="80" t="str">
        <f>_xlfn.IFNA(IF(TABLE[[#This Row],[METRC]]="","",VLOOKUP(TABLE[[#This Row],[LOC]],ScanWorkbook[[Location]:[side]],3,FALSE)),"")</f>
        <v/>
      </c>
      <c r="H461" s="18" t="str">
        <f>_xlfn.IFNA(IF(TABLE[[#This Row],[METRC]]="...","",VLOOKUP(TABLE[[#This Row],[METRC]],METRC!A:C,3,FALSE)),"")</f>
        <v/>
      </c>
      <c r="I46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61" s="18" t="str">
        <f>_xlfn.IFNA(IF(TABLE[[#This Row],[METRC]]="...","",LEFT(VLOOKUP(TABLE[[#This Row],[METRC]],METRC!A:B,2,FALSE),4)),"")</f>
        <v/>
      </c>
      <c r="K461" s="18" t="str">
        <f>IF(TABLE[[#This Row],[METRC]]="","",IF(TABLE[[#This Row],[METRC]]="...","",IF(TABLE[[#This Row],[bounce strain]]=LEFT(TABLE[[#This Row],[PhenoAbbv]],4),"match","MISMATCH")))</f>
        <v/>
      </c>
      <c r="L461" s="18" t="str">
        <f ca="1">IF(TABLE[[#This Row],[Date]]="","",INDEX(nextcloneround[Clone Round],MATCH(TABLE[[#This Row],[Date]],nextcloneround[today],0)))</f>
        <v/>
      </c>
      <c r="M461" s="18" t="str">
        <f>_xlfn.IFNA(INDEX([2]!MOM[Generation],MATCH(TABLE[[#This Row],[METRC]],[2]!MOM[METRC 2],0)),"")</f>
        <v/>
      </c>
    </row>
    <row r="462" spans="1:13" x14ac:dyDescent="0.25">
      <c r="A462" s="47" t="str">
        <f>MID(TABLE[[#This Row],[LOC]],4,3)</f>
        <v>NL1</v>
      </c>
      <c r="B462" t="s">
        <v>8810</v>
      </c>
      <c r="C462" s="18" t="str">
        <f>_xlfn.IFNA(IF(TABLE[[#This Row],[CODE]]="","",IF(TABLE[[#This Row],[CODE]]="...","",_xlfn.CONCAT("1A4070000000065000",RIGHT(TABLE[[#This Row],[CODE]],6)))),"")</f>
        <v/>
      </c>
      <c r="D462" s="18" t="str">
        <f t="array" ref="D462">_xlfn.IFNA(IF(SUM(COUNTIF(TABLE[[#This Row],[CODE]],{"*.*"})),LEFT(TABLE[[#This Row],[CODE]],7),_xlfn.CONCAT(LEFT(TABLE[[#This Row],[CODE]],4),RIGHT(TABLE[[#This Row],[CODE]],3))),"")</f>
        <v/>
      </c>
      <c r="E462" s="18" t="str">
        <f>IF(VLOOKUP(TABLE[[#This Row],[LOC]],ScanWorkbook[[Location]:[Clone Barcode]],2,FALSE)="...","",VLOOKUP(TABLE[[#This Row],[LOC]],ScanWorkbook[[Location]:[Clone Barcode]],2,FALSE))</f>
        <v/>
      </c>
      <c r="F462" s="21" t="str">
        <f ca="1">IF(TABLE[[#This Row],[METRC]]="","",TODAY())</f>
        <v/>
      </c>
      <c r="G462" s="80" t="str">
        <f>_xlfn.IFNA(IF(TABLE[[#This Row],[METRC]]="","",VLOOKUP(TABLE[[#This Row],[LOC]],ScanWorkbook[[Location]:[side]],3,FALSE)),"")</f>
        <v/>
      </c>
      <c r="H462" s="18" t="str">
        <f>_xlfn.IFNA(IF(TABLE[[#This Row],[METRC]]="...","",VLOOKUP(TABLE[[#This Row],[METRC]],METRC!A:C,3,FALSE)),"")</f>
        <v/>
      </c>
      <c r="I46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62" s="18" t="str">
        <f>_xlfn.IFNA(IF(TABLE[[#This Row],[METRC]]="...","",LEFT(VLOOKUP(TABLE[[#This Row],[METRC]],METRC!A:B,2,FALSE),4)),"")</f>
        <v/>
      </c>
      <c r="K462" s="18" t="str">
        <f>IF(TABLE[[#This Row],[METRC]]="","",IF(TABLE[[#This Row],[METRC]]="...","",IF(TABLE[[#This Row],[bounce strain]]=LEFT(TABLE[[#This Row],[PhenoAbbv]],4),"match","MISMATCH")))</f>
        <v/>
      </c>
      <c r="L462" s="18" t="str">
        <f ca="1">IF(TABLE[[#This Row],[Date]]="","",INDEX(nextcloneround[Clone Round],MATCH(TABLE[[#This Row],[Date]],nextcloneround[today],0)))</f>
        <v/>
      </c>
      <c r="M462" s="18" t="str">
        <f>_xlfn.IFNA(INDEX([2]!MOM[Generation],MATCH(TABLE[[#This Row],[METRC]],[2]!MOM[METRC 2],0)),"")</f>
        <v/>
      </c>
    </row>
    <row r="463" spans="1:13" x14ac:dyDescent="0.25">
      <c r="A463" s="47" t="str">
        <f>MID(TABLE[[#This Row],[LOC]],4,3)</f>
        <v>NL1</v>
      </c>
      <c r="B463" t="s">
        <v>8811</v>
      </c>
      <c r="C463" s="18" t="str">
        <f>_xlfn.IFNA(IF(TABLE[[#This Row],[CODE]]="","",IF(TABLE[[#This Row],[CODE]]="...","",_xlfn.CONCAT("1A4070000000065000",RIGHT(TABLE[[#This Row],[CODE]],6)))),"")</f>
        <v/>
      </c>
      <c r="D463" s="18" t="str">
        <f t="array" ref="D463">_xlfn.IFNA(IF(SUM(COUNTIF(TABLE[[#This Row],[CODE]],{"*.*"})),LEFT(TABLE[[#This Row],[CODE]],7),_xlfn.CONCAT(LEFT(TABLE[[#This Row],[CODE]],4),RIGHT(TABLE[[#This Row],[CODE]],3))),"")</f>
        <v/>
      </c>
      <c r="E463" s="18" t="str">
        <f>IF(VLOOKUP(TABLE[[#This Row],[LOC]],ScanWorkbook[[Location]:[Clone Barcode]],2,FALSE)="...","",VLOOKUP(TABLE[[#This Row],[LOC]],ScanWorkbook[[Location]:[Clone Barcode]],2,FALSE))</f>
        <v/>
      </c>
      <c r="F463" s="21" t="str">
        <f ca="1">IF(TABLE[[#This Row],[METRC]]="","",TODAY())</f>
        <v/>
      </c>
      <c r="G463" s="80" t="str">
        <f>_xlfn.IFNA(IF(TABLE[[#This Row],[METRC]]="","",VLOOKUP(TABLE[[#This Row],[LOC]],ScanWorkbook[[Location]:[side]],3,FALSE)),"")</f>
        <v/>
      </c>
      <c r="H463" s="18" t="str">
        <f>_xlfn.IFNA(IF(TABLE[[#This Row],[METRC]]="...","",VLOOKUP(TABLE[[#This Row],[METRC]],METRC!A:C,3,FALSE)),"")</f>
        <v/>
      </c>
      <c r="I46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63" s="18" t="str">
        <f>_xlfn.IFNA(IF(TABLE[[#This Row],[METRC]]="...","",LEFT(VLOOKUP(TABLE[[#This Row],[METRC]],METRC!A:B,2,FALSE),4)),"")</f>
        <v/>
      </c>
      <c r="K463" s="18" t="str">
        <f>IF(TABLE[[#This Row],[METRC]]="","",IF(TABLE[[#This Row],[METRC]]="...","",IF(TABLE[[#This Row],[bounce strain]]=LEFT(TABLE[[#This Row],[PhenoAbbv]],4),"match","MISMATCH")))</f>
        <v/>
      </c>
      <c r="L463" s="18" t="str">
        <f ca="1">IF(TABLE[[#This Row],[Date]]="","",INDEX(nextcloneround[Clone Round],MATCH(TABLE[[#This Row],[Date]],nextcloneround[today],0)))</f>
        <v/>
      </c>
      <c r="M463" s="18" t="str">
        <f>_xlfn.IFNA(INDEX([2]!MOM[Generation],MATCH(TABLE[[#This Row],[METRC]],[2]!MOM[METRC 2],0)),"")</f>
        <v/>
      </c>
    </row>
    <row r="464" spans="1:13" x14ac:dyDescent="0.25">
      <c r="A464" s="47" t="str">
        <f>MID(TABLE[[#This Row],[LOC]],4,3)</f>
        <v>NL1</v>
      </c>
      <c r="B464" t="s">
        <v>8812</v>
      </c>
      <c r="C464" s="18" t="str">
        <f>_xlfn.IFNA(IF(TABLE[[#This Row],[CODE]]="","",IF(TABLE[[#This Row],[CODE]]="...","",_xlfn.CONCAT("1A4070000000065000",RIGHT(TABLE[[#This Row],[CODE]],6)))),"")</f>
        <v/>
      </c>
      <c r="D464" s="18" t="str">
        <f t="array" ref="D464">_xlfn.IFNA(IF(SUM(COUNTIF(TABLE[[#This Row],[CODE]],{"*.*"})),LEFT(TABLE[[#This Row],[CODE]],7),_xlfn.CONCAT(LEFT(TABLE[[#This Row],[CODE]],4),RIGHT(TABLE[[#This Row],[CODE]],3))),"")</f>
        <v/>
      </c>
      <c r="E464" s="18" t="str">
        <f>IF(VLOOKUP(TABLE[[#This Row],[LOC]],ScanWorkbook[[Location]:[Clone Barcode]],2,FALSE)="...","",VLOOKUP(TABLE[[#This Row],[LOC]],ScanWorkbook[[Location]:[Clone Barcode]],2,FALSE))</f>
        <v/>
      </c>
      <c r="F464" s="21" t="str">
        <f ca="1">IF(TABLE[[#This Row],[METRC]]="","",TODAY())</f>
        <v/>
      </c>
      <c r="G464" s="80" t="str">
        <f>_xlfn.IFNA(IF(TABLE[[#This Row],[METRC]]="","",VLOOKUP(TABLE[[#This Row],[LOC]],ScanWorkbook[[Location]:[side]],3,FALSE)),"")</f>
        <v/>
      </c>
      <c r="H464" s="18" t="str">
        <f>_xlfn.IFNA(IF(TABLE[[#This Row],[METRC]]="...","",VLOOKUP(TABLE[[#This Row],[METRC]],METRC!A:C,3,FALSE)),"")</f>
        <v/>
      </c>
      <c r="I46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64" s="18" t="str">
        <f>_xlfn.IFNA(IF(TABLE[[#This Row],[METRC]]="...","",LEFT(VLOOKUP(TABLE[[#This Row],[METRC]],METRC!A:B,2,FALSE),4)),"")</f>
        <v/>
      </c>
      <c r="K464" s="18" t="str">
        <f>IF(TABLE[[#This Row],[METRC]]="","",IF(TABLE[[#This Row],[METRC]]="...","",IF(TABLE[[#This Row],[bounce strain]]=LEFT(TABLE[[#This Row],[PhenoAbbv]],4),"match","MISMATCH")))</f>
        <v/>
      </c>
      <c r="L464" s="18" t="str">
        <f ca="1">IF(TABLE[[#This Row],[Date]]="","",INDEX(nextcloneround[Clone Round],MATCH(TABLE[[#This Row],[Date]],nextcloneround[today],0)))</f>
        <v/>
      </c>
      <c r="M464" s="18" t="str">
        <f>_xlfn.IFNA(INDEX([2]!MOM[Generation],MATCH(TABLE[[#This Row],[METRC]],[2]!MOM[METRC 2],0)),"")</f>
        <v/>
      </c>
    </row>
    <row r="465" spans="1:13" x14ac:dyDescent="0.25">
      <c r="A465" s="47" t="str">
        <f>MID(TABLE[[#This Row],[LOC]],4,3)</f>
        <v>NL1</v>
      </c>
      <c r="B465" t="s">
        <v>8813</v>
      </c>
      <c r="C465" s="18" t="str">
        <f>_xlfn.IFNA(IF(TABLE[[#This Row],[CODE]]="","",IF(TABLE[[#This Row],[CODE]]="...","",_xlfn.CONCAT("1A4070000000065000",RIGHT(TABLE[[#This Row],[CODE]],6)))),"")</f>
        <v/>
      </c>
      <c r="D465" s="18" t="str">
        <f t="array" ref="D465">_xlfn.IFNA(IF(SUM(COUNTIF(TABLE[[#This Row],[CODE]],{"*.*"})),LEFT(TABLE[[#This Row],[CODE]],7),_xlfn.CONCAT(LEFT(TABLE[[#This Row],[CODE]],4),RIGHT(TABLE[[#This Row],[CODE]],3))),"")</f>
        <v/>
      </c>
      <c r="E465" s="18" t="str">
        <f>IF(VLOOKUP(TABLE[[#This Row],[LOC]],ScanWorkbook[[Location]:[Clone Barcode]],2,FALSE)="...","",VLOOKUP(TABLE[[#This Row],[LOC]],ScanWorkbook[[Location]:[Clone Barcode]],2,FALSE))</f>
        <v/>
      </c>
      <c r="F465" s="21" t="str">
        <f ca="1">IF(TABLE[[#This Row],[METRC]]="","",TODAY())</f>
        <v/>
      </c>
      <c r="G465" s="80" t="str">
        <f>_xlfn.IFNA(IF(TABLE[[#This Row],[METRC]]="","",VLOOKUP(TABLE[[#This Row],[LOC]],ScanWorkbook[[Location]:[side]],3,FALSE)),"")</f>
        <v/>
      </c>
      <c r="H465" s="18" t="str">
        <f>_xlfn.IFNA(IF(TABLE[[#This Row],[METRC]]="...","",VLOOKUP(TABLE[[#This Row],[METRC]],METRC!A:C,3,FALSE)),"")</f>
        <v/>
      </c>
      <c r="I46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65" s="18" t="str">
        <f>_xlfn.IFNA(IF(TABLE[[#This Row],[METRC]]="...","",LEFT(VLOOKUP(TABLE[[#This Row],[METRC]],METRC!A:B,2,FALSE),4)),"")</f>
        <v/>
      </c>
      <c r="K465" s="18" t="str">
        <f>IF(TABLE[[#This Row],[METRC]]="","",IF(TABLE[[#This Row],[METRC]]="...","",IF(TABLE[[#This Row],[bounce strain]]=LEFT(TABLE[[#This Row],[PhenoAbbv]],4),"match","MISMATCH")))</f>
        <v/>
      </c>
      <c r="L465" s="18" t="str">
        <f ca="1">IF(TABLE[[#This Row],[Date]]="","",INDEX(nextcloneround[Clone Round],MATCH(TABLE[[#This Row],[Date]],nextcloneround[today],0)))</f>
        <v/>
      </c>
      <c r="M465" s="18" t="str">
        <f>_xlfn.IFNA(INDEX([2]!MOM[Generation],MATCH(TABLE[[#This Row],[METRC]],[2]!MOM[METRC 2],0)),"")</f>
        <v/>
      </c>
    </row>
    <row r="466" spans="1:13" x14ac:dyDescent="0.25">
      <c r="A466" s="47" t="str">
        <f>MID(TABLE[[#This Row],[LOC]],4,3)</f>
        <v>NL1</v>
      </c>
      <c r="B466" t="s">
        <v>8814</v>
      </c>
      <c r="C466" s="18" t="str">
        <f>_xlfn.IFNA(IF(TABLE[[#This Row],[CODE]]="","",IF(TABLE[[#This Row],[CODE]]="...","",_xlfn.CONCAT("1A4070000000065000",RIGHT(TABLE[[#This Row],[CODE]],6)))),"")</f>
        <v/>
      </c>
      <c r="D466" s="18" t="str">
        <f t="array" ref="D466">_xlfn.IFNA(IF(SUM(COUNTIF(TABLE[[#This Row],[CODE]],{"*.*"})),LEFT(TABLE[[#This Row],[CODE]],7),_xlfn.CONCAT(LEFT(TABLE[[#This Row],[CODE]],4),RIGHT(TABLE[[#This Row],[CODE]],3))),"")</f>
        <v/>
      </c>
      <c r="E466" s="18" t="str">
        <f>IF(VLOOKUP(TABLE[[#This Row],[LOC]],ScanWorkbook[[Location]:[Clone Barcode]],2,FALSE)="...","",VLOOKUP(TABLE[[#This Row],[LOC]],ScanWorkbook[[Location]:[Clone Barcode]],2,FALSE))</f>
        <v/>
      </c>
      <c r="F466" s="21" t="str">
        <f ca="1">IF(TABLE[[#This Row],[METRC]]="","",TODAY())</f>
        <v/>
      </c>
      <c r="G466" s="80" t="str">
        <f>_xlfn.IFNA(IF(TABLE[[#This Row],[METRC]]="","",VLOOKUP(TABLE[[#This Row],[LOC]],ScanWorkbook[[Location]:[side]],3,FALSE)),"")</f>
        <v/>
      </c>
      <c r="H466" s="18" t="str">
        <f>_xlfn.IFNA(IF(TABLE[[#This Row],[METRC]]="...","",VLOOKUP(TABLE[[#This Row],[METRC]],METRC!A:C,3,FALSE)),"")</f>
        <v/>
      </c>
      <c r="I46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66" s="18" t="str">
        <f>_xlfn.IFNA(IF(TABLE[[#This Row],[METRC]]="...","",LEFT(VLOOKUP(TABLE[[#This Row],[METRC]],METRC!A:B,2,FALSE),4)),"")</f>
        <v/>
      </c>
      <c r="K466" s="18" t="str">
        <f>IF(TABLE[[#This Row],[METRC]]="","",IF(TABLE[[#This Row],[METRC]]="...","",IF(TABLE[[#This Row],[bounce strain]]=LEFT(TABLE[[#This Row],[PhenoAbbv]],4),"match","MISMATCH")))</f>
        <v/>
      </c>
      <c r="L466" s="18" t="str">
        <f ca="1">IF(TABLE[[#This Row],[Date]]="","",INDEX(nextcloneround[Clone Round],MATCH(TABLE[[#This Row],[Date]],nextcloneround[today],0)))</f>
        <v/>
      </c>
      <c r="M466" s="18" t="str">
        <f>_xlfn.IFNA(INDEX([2]!MOM[Generation],MATCH(TABLE[[#This Row],[METRC]],[2]!MOM[METRC 2],0)),"")</f>
        <v/>
      </c>
    </row>
    <row r="467" spans="1:13" x14ac:dyDescent="0.25">
      <c r="A467" s="47" t="str">
        <f>MID(TABLE[[#This Row],[LOC]],4,3)</f>
        <v>NL1</v>
      </c>
      <c r="B467" t="s">
        <v>8815</v>
      </c>
      <c r="C467" s="18" t="str">
        <f>_xlfn.IFNA(IF(TABLE[[#This Row],[CODE]]="","",IF(TABLE[[#This Row],[CODE]]="...","",_xlfn.CONCAT("1A4070000000065000",RIGHT(TABLE[[#This Row],[CODE]],6)))),"")</f>
        <v/>
      </c>
      <c r="D467" s="18" t="str">
        <f t="array" ref="D467">_xlfn.IFNA(IF(SUM(COUNTIF(TABLE[[#This Row],[CODE]],{"*.*"})),LEFT(TABLE[[#This Row],[CODE]],7),_xlfn.CONCAT(LEFT(TABLE[[#This Row],[CODE]],4),RIGHT(TABLE[[#This Row],[CODE]],3))),"")</f>
        <v/>
      </c>
      <c r="E467" s="18" t="str">
        <f>IF(VLOOKUP(TABLE[[#This Row],[LOC]],ScanWorkbook[[Location]:[Clone Barcode]],2,FALSE)="...","",VLOOKUP(TABLE[[#This Row],[LOC]],ScanWorkbook[[Location]:[Clone Barcode]],2,FALSE))</f>
        <v/>
      </c>
      <c r="F467" s="21" t="str">
        <f ca="1">IF(TABLE[[#This Row],[METRC]]="","",TODAY())</f>
        <v/>
      </c>
      <c r="G467" s="80" t="str">
        <f>_xlfn.IFNA(IF(TABLE[[#This Row],[METRC]]="","",VLOOKUP(TABLE[[#This Row],[LOC]],ScanWorkbook[[Location]:[side]],3,FALSE)),"")</f>
        <v/>
      </c>
      <c r="H467" s="18" t="str">
        <f>_xlfn.IFNA(IF(TABLE[[#This Row],[METRC]]="...","",VLOOKUP(TABLE[[#This Row],[METRC]],METRC!A:C,3,FALSE)),"")</f>
        <v/>
      </c>
      <c r="I46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67" s="18" t="str">
        <f>_xlfn.IFNA(IF(TABLE[[#This Row],[METRC]]="...","",LEFT(VLOOKUP(TABLE[[#This Row],[METRC]],METRC!A:B,2,FALSE),4)),"")</f>
        <v/>
      </c>
      <c r="K467" s="18" t="str">
        <f>IF(TABLE[[#This Row],[METRC]]="","",IF(TABLE[[#This Row],[METRC]]="...","",IF(TABLE[[#This Row],[bounce strain]]=LEFT(TABLE[[#This Row],[PhenoAbbv]],4),"match","MISMATCH")))</f>
        <v/>
      </c>
      <c r="L467" s="18" t="str">
        <f ca="1">IF(TABLE[[#This Row],[Date]]="","",INDEX(nextcloneround[Clone Round],MATCH(TABLE[[#This Row],[Date]],nextcloneround[today],0)))</f>
        <v/>
      </c>
      <c r="M467" s="18" t="str">
        <f>_xlfn.IFNA(INDEX([2]!MOM[Generation],MATCH(TABLE[[#This Row],[METRC]],[2]!MOM[METRC 2],0)),"")</f>
        <v/>
      </c>
    </row>
    <row r="468" spans="1:13" x14ac:dyDescent="0.25">
      <c r="A468" s="47" t="str">
        <f>MID(TABLE[[#This Row],[LOC]],4,3)</f>
        <v>NL1</v>
      </c>
      <c r="B468" t="s">
        <v>8816</v>
      </c>
      <c r="C468" s="18" t="str">
        <f>_xlfn.IFNA(IF(TABLE[[#This Row],[CODE]]="","",IF(TABLE[[#This Row],[CODE]]="...","",_xlfn.CONCAT("1A4070000000065000",RIGHT(TABLE[[#This Row],[CODE]],6)))),"")</f>
        <v/>
      </c>
      <c r="D468" s="18" t="str">
        <f t="array" ref="D468">_xlfn.IFNA(IF(SUM(COUNTIF(TABLE[[#This Row],[CODE]],{"*.*"})),LEFT(TABLE[[#This Row],[CODE]],7),_xlfn.CONCAT(LEFT(TABLE[[#This Row],[CODE]],4),RIGHT(TABLE[[#This Row],[CODE]],3))),"")</f>
        <v/>
      </c>
      <c r="E468" s="18" t="str">
        <f>IF(VLOOKUP(TABLE[[#This Row],[LOC]],ScanWorkbook[[Location]:[Clone Barcode]],2,FALSE)="...","",VLOOKUP(TABLE[[#This Row],[LOC]],ScanWorkbook[[Location]:[Clone Barcode]],2,FALSE))</f>
        <v/>
      </c>
      <c r="F468" s="21" t="str">
        <f ca="1">IF(TABLE[[#This Row],[METRC]]="","",TODAY())</f>
        <v/>
      </c>
      <c r="G468" s="80" t="str">
        <f>_xlfn.IFNA(IF(TABLE[[#This Row],[METRC]]="","",VLOOKUP(TABLE[[#This Row],[LOC]],ScanWorkbook[[Location]:[side]],3,FALSE)),"")</f>
        <v/>
      </c>
      <c r="H468" s="18" t="str">
        <f>_xlfn.IFNA(IF(TABLE[[#This Row],[METRC]]="...","",VLOOKUP(TABLE[[#This Row],[METRC]],METRC!A:C,3,FALSE)),"")</f>
        <v/>
      </c>
      <c r="I46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68" s="18" t="str">
        <f>_xlfn.IFNA(IF(TABLE[[#This Row],[METRC]]="...","",LEFT(VLOOKUP(TABLE[[#This Row],[METRC]],METRC!A:B,2,FALSE),4)),"")</f>
        <v/>
      </c>
      <c r="K468" s="18" t="str">
        <f>IF(TABLE[[#This Row],[METRC]]="","",IF(TABLE[[#This Row],[METRC]]="...","",IF(TABLE[[#This Row],[bounce strain]]=LEFT(TABLE[[#This Row],[PhenoAbbv]],4),"match","MISMATCH")))</f>
        <v/>
      </c>
      <c r="L468" s="18" t="str">
        <f ca="1">IF(TABLE[[#This Row],[Date]]="","",INDEX(nextcloneround[Clone Round],MATCH(TABLE[[#This Row],[Date]],nextcloneround[today],0)))</f>
        <v/>
      </c>
      <c r="M468" s="18" t="str">
        <f>_xlfn.IFNA(INDEX([2]!MOM[Generation],MATCH(TABLE[[#This Row],[METRC]],[2]!MOM[METRC 2],0)),"")</f>
        <v/>
      </c>
    </row>
    <row r="469" spans="1:13" x14ac:dyDescent="0.25">
      <c r="A469" s="47" t="str">
        <f>MID(TABLE[[#This Row],[LOC]],4,3)</f>
        <v>NL1</v>
      </c>
      <c r="B469" t="s">
        <v>8817</v>
      </c>
      <c r="C469" s="18" t="str">
        <f>_xlfn.IFNA(IF(TABLE[[#This Row],[CODE]]="","",IF(TABLE[[#This Row],[CODE]]="...","",_xlfn.CONCAT("1A4070000000065000",RIGHT(TABLE[[#This Row],[CODE]],6)))),"")</f>
        <v/>
      </c>
      <c r="D469" s="18" t="str">
        <f t="array" ref="D469">_xlfn.IFNA(IF(SUM(COUNTIF(TABLE[[#This Row],[CODE]],{"*.*"})),LEFT(TABLE[[#This Row],[CODE]],7),_xlfn.CONCAT(LEFT(TABLE[[#This Row],[CODE]],4),RIGHT(TABLE[[#This Row],[CODE]],3))),"")</f>
        <v/>
      </c>
      <c r="E469" s="18" t="str">
        <f>IF(VLOOKUP(TABLE[[#This Row],[LOC]],ScanWorkbook[[Location]:[Clone Barcode]],2,FALSE)="...","",VLOOKUP(TABLE[[#This Row],[LOC]],ScanWorkbook[[Location]:[Clone Barcode]],2,FALSE))</f>
        <v/>
      </c>
      <c r="F469" s="21" t="str">
        <f ca="1">IF(TABLE[[#This Row],[METRC]]="","",TODAY())</f>
        <v/>
      </c>
      <c r="G469" s="80" t="str">
        <f>_xlfn.IFNA(IF(TABLE[[#This Row],[METRC]]="","",VLOOKUP(TABLE[[#This Row],[LOC]],ScanWorkbook[[Location]:[side]],3,FALSE)),"")</f>
        <v/>
      </c>
      <c r="H469" s="18" t="str">
        <f>_xlfn.IFNA(IF(TABLE[[#This Row],[METRC]]="...","",VLOOKUP(TABLE[[#This Row],[METRC]],METRC!A:C,3,FALSE)),"")</f>
        <v/>
      </c>
      <c r="I46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69" s="18" t="str">
        <f>_xlfn.IFNA(IF(TABLE[[#This Row],[METRC]]="...","",LEFT(VLOOKUP(TABLE[[#This Row],[METRC]],METRC!A:B,2,FALSE),4)),"")</f>
        <v/>
      </c>
      <c r="K469" s="18" t="str">
        <f>IF(TABLE[[#This Row],[METRC]]="","",IF(TABLE[[#This Row],[METRC]]="...","",IF(TABLE[[#This Row],[bounce strain]]=LEFT(TABLE[[#This Row],[PhenoAbbv]],4),"match","MISMATCH")))</f>
        <v/>
      </c>
      <c r="L469" s="18" t="str">
        <f ca="1">IF(TABLE[[#This Row],[Date]]="","",INDEX(nextcloneround[Clone Round],MATCH(TABLE[[#This Row],[Date]],nextcloneround[today],0)))</f>
        <v/>
      </c>
      <c r="M469" s="18" t="str">
        <f>_xlfn.IFNA(INDEX([2]!MOM[Generation],MATCH(TABLE[[#This Row],[METRC]],[2]!MOM[METRC 2],0)),"")</f>
        <v/>
      </c>
    </row>
    <row r="470" spans="1:13" x14ac:dyDescent="0.25">
      <c r="A470" s="47" t="str">
        <f>MID(TABLE[[#This Row],[LOC]],4,3)</f>
        <v>NL1</v>
      </c>
      <c r="B470" t="s">
        <v>8818</v>
      </c>
      <c r="C470" s="18" t="str">
        <f>_xlfn.IFNA(IF(TABLE[[#This Row],[CODE]]="","",IF(TABLE[[#This Row],[CODE]]="...","",_xlfn.CONCAT("1A4070000000065000",RIGHT(TABLE[[#This Row],[CODE]],6)))),"")</f>
        <v/>
      </c>
      <c r="D470" s="18" t="str">
        <f t="array" ref="D470">_xlfn.IFNA(IF(SUM(COUNTIF(TABLE[[#This Row],[CODE]],{"*.*"})),LEFT(TABLE[[#This Row],[CODE]],7),_xlfn.CONCAT(LEFT(TABLE[[#This Row],[CODE]],4),RIGHT(TABLE[[#This Row],[CODE]],3))),"")</f>
        <v/>
      </c>
      <c r="E470" s="18" t="str">
        <f>IF(VLOOKUP(TABLE[[#This Row],[LOC]],ScanWorkbook[[Location]:[Clone Barcode]],2,FALSE)="...","",VLOOKUP(TABLE[[#This Row],[LOC]],ScanWorkbook[[Location]:[Clone Barcode]],2,FALSE))</f>
        <v/>
      </c>
      <c r="F470" s="21" t="str">
        <f ca="1">IF(TABLE[[#This Row],[METRC]]="","",TODAY())</f>
        <v/>
      </c>
      <c r="G470" s="80" t="str">
        <f>_xlfn.IFNA(IF(TABLE[[#This Row],[METRC]]="","",VLOOKUP(TABLE[[#This Row],[LOC]],ScanWorkbook[[Location]:[side]],3,FALSE)),"")</f>
        <v/>
      </c>
      <c r="H470" s="18" t="str">
        <f>_xlfn.IFNA(IF(TABLE[[#This Row],[METRC]]="...","",VLOOKUP(TABLE[[#This Row],[METRC]],METRC!A:C,3,FALSE)),"")</f>
        <v/>
      </c>
      <c r="I47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70" s="18" t="str">
        <f>_xlfn.IFNA(IF(TABLE[[#This Row],[METRC]]="...","",LEFT(VLOOKUP(TABLE[[#This Row],[METRC]],METRC!A:B,2,FALSE),4)),"")</f>
        <v/>
      </c>
      <c r="K470" s="18" t="str">
        <f>IF(TABLE[[#This Row],[METRC]]="","",IF(TABLE[[#This Row],[METRC]]="...","",IF(TABLE[[#This Row],[bounce strain]]=LEFT(TABLE[[#This Row],[PhenoAbbv]],4),"match","MISMATCH")))</f>
        <v/>
      </c>
      <c r="L470" s="18" t="str">
        <f ca="1">IF(TABLE[[#This Row],[Date]]="","",INDEX(nextcloneround[Clone Round],MATCH(TABLE[[#This Row],[Date]],nextcloneround[today],0)))</f>
        <v/>
      </c>
      <c r="M470" s="18" t="str">
        <f>_xlfn.IFNA(INDEX([2]!MOM[Generation],MATCH(TABLE[[#This Row],[METRC]],[2]!MOM[METRC 2],0)),"")</f>
        <v/>
      </c>
    </row>
    <row r="471" spans="1:13" x14ac:dyDescent="0.25">
      <c r="A471" s="47" t="str">
        <f>MID(TABLE[[#This Row],[LOC]],4,3)</f>
        <v>NL1</v>
      </c>
      <c r="B471" t="s">
        <v>8819</v>
      </c>
      <c r="C471" s="18" t="str">
        <f>_xlfn.IFNA(IF(TABLE[[#This Row],[CODE]]="","",IF(TABLE[[#This Row],[CODE]]="...","",_xlfn.CONCAT("1A4070000000065000",RIGHT(TABLE[[#This Row],[CODE]],6)))),"")</f>
        <v/>
      </c>
      <c r="D471" s="18" t="str">
        <f t="array" ref="D471">_xlfn.IFNA(IF(SUM(COUNTIF(TABLE[[#This Row],[CODE]],{"*.*"})),LEFT(TABLE[[#This Row],[CODE]],7),_xlfn.CONCAT(LEFT(TABLE[[#This Row],[CODE]],4),RIGHT(TABLE[[#This Row],[CODE]],3))),"")</f>
        <v/>
      </c>
      <c r="E471" s="18" t="str">
        <f>IF(VLOOKUP(TABLE[[#This Row],[LOC]],ScanWorkbook[[Location]:[Clone Barcode]],2,FALSE)="...","",VLOOKUP(TABLE[[#This Row],[LOC]],ScanWorkbook[[Location]:[Clone Barcode]],2,FALSE))</f>
        <v/>
      </c>
      <c r="F471" s="21" t="str">
        <f ca="1">IF(TABLE[[#This Row],[METRC]]="","",TODAY())</f>
        <v/>
      </c>
      <c r="G471" s="80" t="str">
        <f>_xlfn.IFNA(IF(TABLE[[#This Row],[METRC]]="","",VLOOKUP(TABLE[[#This Row],[LOC]],ScanWorkbook[[Location]:[side]],3,FALSE)),"")</f>
        <v/>
      </c>
      <c r="H471" s="18" t="str">
        <f>_xlfn.IFNA(IF(TABLE[[#This Row],[METRC]]="...","",VLOOKUP(TABLE[[#This Row],[METRC]],METRC!A:C,3,FALSE)),"")</f>
        <v/>
      </c>
      <c r="I47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71" s="18" t="str">
        <f>_xlfn.IFNA(IF(TABLE[[#This Row],[METRC]]="...","",LEFT(VLOOKUP(TABLE[[#This Row],[METRC]],METRC!A:B,2,FALSE),4)),"")</f>
        <v/>
      </c>
      <c r="K471" s="18" t="str">
        <f>IF(TABLE[[#This Row],[METRC]]="","",IF(TABLE[[#This Row],[METRC]]="...","",IF(TABLE[[#This Row],[bounce strain]]=LEFT(TABLE[[#This Row],[PhenoAbbv]],4),"match","MISMATCH")))</f>
        <v/>
      </c>
      <c r="L471" s="18" t="str">
        <f ca="1">IF(TABLE[[#This Row],[Date]]="","",INDEX(nextcloneround[Clone Round],MATCH(TABLE[[#This Row],[Date]],nextcloneround[today],0)))</f>
        <v/>
      </c>
      <c r="M471" s="18" t="str">
        <f>_xlfn.IFNA(INDEX([2]!MOM[Generation],MATCH(TABLE[[#This Row],[METRC]],[2]!MOM[METRC 2],0)),"")</f>
        <v/>
      </c>
    </row>
    <row r="472" spans="1:13" x14ac:dyDescent="0.25">
      <c r="A472" s="47" t="str">
        <f>MID(TABLE[[#This Row],[LOC]],4,3)</f>
        <v>NL1</v>
      </c>
      <c r="B472" t="s">
        <v>8820</v>
      </c>
      <c r="C472" s="18" t="str">
        <f>_xlfn.IFNA(IF(TABLE[[#This Row],[CODE]]="","",IF(TABLE[[#This Row],[CODE]]="...","",_xlfn.CONCAT("1A4070000000065000",RIGHT(TABLE[[#This Row],[CODE]],6)))),"")</f>
        <v/>
      </c>
      <c r="D472" s="18" t="str">
        <f t="array" ref="D472">_xlfn.IFNA(IF(SUM(COUNTIF(TABLE[[#This Row],[CODE]],{"*.*"})),LEFT(TABLE[[#This Row],[CODE]],7),_xlfn.CONCAT(LEFT(TABLE[[#This Row],[CODE]],4),RIGHT(TABLE[[#This Row],[CODE]],3))),"")</f>
        <v/>
      </c>
      <c r="E472" s="18" t="str">
        <f>IF(VLOOKUP(TABLE[[#This Row],[LOC]],ScanWorkbook[[Location]:[Clone Barcode]],2,FALSE)="...","",VLOOKUP(TABLE[[#This Row],[LOC]],ScanWorkbook[[Location]:[Clone Barcode]],2,FALSE))</f>
        <v/>
      </c>
      <c r="F472" s="21" t="str">
        <f ca="1">IF(TABLE[[#This Row],[METRC]]="","",TODAY())</f>
        <v/>
      </c>
      <c r="G472" s="80" t="str">
        <f>_xlfn.IFNA(IF(TABLE[[#This Row],[METRC]]="","",VLOOKUP(TABLE[[#This Row],[LOC]],ScanWorkbook[[Location]:[side]],3,FALSE)),"")</f>
        <v/>
      </c>
      <c r="H472" s="18" t="str">
        <f>_xlfn.IFNA(IF(TABLE[[#This Row],[METRC]]="...","",VLOOKUP(TABLE[[#This Row],[METRC]],METRC!A:C,3,FALSE)),"")</f>
        <v/>
      </c>
      <c r="I47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72" s="18" t="str">
        <f>_xlfn.IFNA(IF(TABLE[[#This Row],[METRC]]="...","",LEFT(VLOOKUP(TABLE[[#This Row],[METRC]],METRC!A:B,2,FALSE),4)),"")</f>
        <v/>
      </c>
      <c r="K472" s="18" t="str">
        <f>IF(TABLE[[#This Row],[METRC]]="","",IF(TABLE[[#This Row],[METRC]]="...","",IF(TABLE[[#This Row],[bounce strain]]=LEFT(TABLE[[#This Row],[PhenoAbbv]],4),"match","MISMATCH")))</f>
        <v/>
      </c>
      <c r="L472" s="18" t="str">
        <f ca="1">IF(TABLE[[#This Row],[Date]]="","",INDEX(nextcloneround[Clone Round],MATCH(TABLE[[#This Row],[Date]],nextcloneround[today],0)))</f>
        <v/>
      </c>
      <c r="M472" s="18" t="str">
        <f>_xlfn.IFNA(INDEX([2]!MOM[Generation],MATCH(TABLE[[#This Row],[METRC]],[2]!MOM[METRC 2],0)),"")</f>
        <v/>
      </c>
    </row>
    <row r="473" spans="1:13" x14ac:dyDescent="0.25">
      <c r="A473" s="47" t="str">
        <f>MID(TABLE[[#This Row],[LOC]],4,3)</f>
        <v>NL1</v>
      </c>
      <c r="B473" t="s">
        <v>8821</v>
      </c>
      <c r="C473" s="18" t="str">
        <f>_xlfn.IFNA(IF(TABLE[[#This Row],[CODE]]="","",IF(TABLE[[#This Row],[CODE]]="...","",_xlfn.CONCAT("1A4070000000065000",RIGHT(TABLE[[#This Row],[CODE]],6)))),"")</f>
        <v/>
      </c>
      <c r="D473" s="18" t="str">
        <f t="array" ref="D473">_xlfn.IFNA(IF(SUM(COUNTIF(TABLE[[#This Row],[CODE]],{"*.*"})),LEFT(TABLE[[#This Row],[CODE]],7),_xlfn.CONCAT(LEFT(TABLE[[#This Row],[CODE]],4),RIGHT(TABLE[[#This Row],[CODE]],3))),"")</f>
        <v/>
      </c>
      <c r="E473" s="18" t="str">
        <f>IF(VLOOKUP(TABLE[[#This Row],[LOC]],ScanWorkbook[[Location]:[Clone Barcode]],2,FALSE)="...","",VLOOKUP(TABLE[[#This Row],[LOC]],ScanWorkbook[[Location]:[Clone Barcode]],2,FALSE))</f>
        <v/>
      </c>
      <c r="F473" s="21" t="str">
        <f ca="1">IF(TABLE[[#This Row],[METRC]]="","",TODAY())</f>
        <v/>
      </c>
      <c r="G473" s="80" t="str">
        <f>_xlfn.IFNA(IF(TABLE[[#This Row],[METRC]]="","",VLOOKUP(TABLE[[#This Row],[LOC]],ScanWorkbook[[Location]:[side]],3,FALSE)),"")</f>
        <v/>
      </c>
      <c r="H473" s="18" t="str">
        <f>_xlfn.IFNA(IF(TABLE[[#This Row],[METRC]]="...","",VLOOKUP(TABLE[[#This Row],[METRC]],METRC!A:C,3,FALSE)),"")</f>
        <v/>
      </c>
      <c r="I47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73" s="18" t="str">
        <f>_xlfn.IFNA(IF(TABLE[[#This Row],[METRC]]="...","",LEFT(VLOOKUP(TABLE[[#This Row],[METRC]],METRC!A:B,2,FALSE),4)),"")</f>
        <v/>
      </c>
      <c r="K473" s="18" t="str">
        <f>IF(TABLE[[#This Row],[METRC]]="","",IF(TABLE[[#This Row],[METRC]]="...","",IF(TABLE[[#This Row],[bounce strain]]=LEFT(TABLE[[#This Row],[PhenoAbbv]],4),"match","MISMATCH")))</f>
        <v/>
      </c>
      <c r="L473" s="18" t="str">
        <f ca="1">IF(TABLE[[#This Row],[Date]]="","",INDEX(nextcloneround[Clone Round],MATCH(TABLE[[#This Row],[Date]],nextcloneround[today],0)))</f>
        <v/>
      </c>
      <c r="M473" s="18" t="str">
        <f>_xlfn.IFNA(INDEX([2]!MOM[Generation],MATCH(TABLE[[#This Row],[METRC]],[2]!MOM[METRC 2],0)),"")</f>
        <v/>
      </c>
    </row>
    <row r="474" spans="1:13" x14ac:dyDescent="0.25">
      <c r="A474" s="47" t="str">
        <f>MID(TABLE[[#This Row],[LOC]],4,3)</f>
        <v>NL1</v>
      </c>
      <c r="B474" t="s">
        <v>8822</v>
      </c>
      <c r="C474" s="18" t="str">
        <f>_xlfn.IFNA(IF(TABLE[[#This Row],[CODE]]="","",IF(TABLE[[#This Row],[CODE]]="...","",_xlfn.CONCAT("1A4070000000065000",RIGHT(TABLE[[#This Row],[CODE]],6)))),"")</f>
        <v/>
      </c>
      <c r="D474" s="18" t="str">
        <f t="array" ref="D474">_xlfn.IFNA(IF(SUM(COUNTIF(TABLE[[#This Row],[CODE]],{"*.*"})),LEFT(TABLE[[#This Row],[CODE]],7),_xlfn.CONCAT(LEFT(TABLE[[#This Row],[CODE]],4),RIGHT(TABLE[[#This Row],[CODE]],3))),"")</f>
        <v/>
      </c>
      <c r="E474" s="18" t="str">
        <f>IF(VLOOKUP(TABLE[[#This Row],[LOC]],ScanWorkbook[[Location]:[Clone Barcode]],2,FALSE)="...","",VLOOKUP(TABLE[[#This Row],[LOC]],ScanWorkbook[[Location]:[Clone Barcode]],2,FALSE))</f>
        <v/>
      </c>
      <c r="F474" s="21" t="str">
        <f ca="1">IF(TABLE[[#This Row],[METRC]]="","",TODAY())</f>
        <v/>
      </c>
      <c r="G474" s="80" t="str">
        <f>_xlfn.IFNA(IF(TABLE[[#This Row],[METRC]]="","",VLOOKUP(TABLE[[#This Row],[LOC]],ScanWorkbook[[Location]:[side]],3,FALSE)),"")</f>
        <v/>
      </c>
      <c r="H474" s="18" t="str">
        <f>_xlfn.IFNA(IF(TABLE[[#This Row],[METRC]]="...","",VLOOKUP(TABLE[[#This Row],[METRC]],METRC!A:C,3,FALSE)),"")</f>
        <v/>
      </c>
      <c r="I47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74" s="18" t="str">
        <f>_xlfn.IFNA(IF(TABLE[[#This Row],[METRC]]="...","",LEFT(VLOOKUP(TABLE[[#This Row],[METRC]],METRC!A:B,2,FALSE),4)),"")</f>
        <v/>
      </c>
      <c r="K474" s="18" t="str">
        <f>IF(TABLE[[#This Row],[METRC]]="","",IF(TABLE[[#This Row],[METRC]]="...","",IF(TABLE[[#This Row],[bounce strain]]=LEFT(TABLE[[#This Row],[PhenoAbbv]],4),"match","MISMATCH")))</f>
        <v/>
      </c>
      <c r="L474" s="18" t="str">
        <f ca="1">IF(TABLE[[#This Row],[Date]]="","",INDEX(nextcloneround[Clone Round],MATCH(TABLE[[#This Row],[Date]],nextcloneround[today],0)))</f>
        <v/>
      </c>
      <c r="M474" s="18" t="str">
        <f>_xlfn.IFNA(INDEX([2]!MOM[Generation],MATCH(TABLE[[#This Row],[METRC]],[2]!MOM[METRC 2],0)),"")</f>
        <v/>
      </c>
    </row>
    <row r="475" spans="1:13" x14ac:dyDescent="0.25">
      <c r="A475" s="47" t="str">
        <f>MID(TABLE[[#This Row],[LOC]],4,3)</f>
        <v>NL1</v>
      </c>
      <c r="B475" t="s">
        <v>8823</v>
      </c>
      <c r="C475" s="18" t="str">
        <f>_xlfn.IFNA(IF(TABLE[[#This Row],[CODE]]="","",IF(TABLE[[#This Row],[CODE]]="...","",_xlfn.CONCAT("1A4070000000065000",RIGHT(TABLE[[#This Row],[CODE]],6)))),"")</f>
        <v/>
      </c>
      <c r="D475" s="18" t="str">
        <f t="array" ref="D475">_xlfn.IFNA(IF(SUM(COUNTIF(TABLE[[#This Row],[CODE]],{"*.*"})),LEFT(TABLE[[#This Row],[CODE]],7),_xlfn.CONCAT(LEFT(TABLE[[#This Row],[CODE]],4),RIGHT(TABLE[[#This Row],[CODE]],3))),"")</f>
        <v/>
      </c>
      <c r="E475" s="18" t="str">
        <f>IF(VLOOKUP(TABLE[[#This Row],[LOC]],ScanWorkbook[[Location]:[Clone Barcode]],2,FALSE)="...","",VLOOKUP(TABLE[[#This Row],[LOC]],ScanWorkbook[[Location]:[Clone Barcode]],2,FALSE))</f>
        <v/>
      </c>
      <c r="F475" s="21" t="str">
        <f ca="1">IF(TABLE[[#This Row],[METRC]]="","",TODAY())</f>
        <v/>
      </c>
      <c r="G475" s="80" t="str">
        <f>_xlfn.IFNA(IF(TABLE[[#This Row],[METRC]]="","",VLOOKUP(TABLE[[#This Row],[LOC]],ScanWorkbook[[Location]:[side]],3,FALSE)),"")</f>
        <v/>
      </c>
      <c r="H475" s="18" t="str">
        <f>_xlfn.IFNA(IF(TABLE[[#This Row],[METRC]]="...","",VLOOKUP(TABLE[[#This Row],[METRC]],METRC!A:C,3,FALSE)),"")</f>
        <v/>
      </c>
      <c r="I47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75" s="18" t="str">
        <f>_xlfn.IFNA(IF(TABLE[[#This Row],[METRC]]="...","",LEFT(VLOOKUP(TABLE[[#This Row],[METRC]],METRC!A:B,2,FALSE),4)),"")</f>
        <v/>
      </c>
      <c r="K475" s="18" t="str">
        <f>IF(TABLE[[#This Row],[METRC]]="","",IF(TABLE[[#This Row],[METRC]]="...","",IF(TABLE[[#This Row],[bounce strain]]=LEFT(TABLE[[#This Row],[PhenoAbbv]],4),"match","MISMATCH")))</f>
        <v/>
      </c>
      <c r="L475" s="18" t="str">
        <f ca="1">IF(TABLE[[#This Row],[Date]]="","",INDEX(nextcloneround[Clone Round],MATCH(TABLE[[#This Row],[Date]],nextcloneround[today],0)))</f>
        <v/>
      </c>
      <c r="M475" s="18" t="str">
        <f>_xlfn.IFNA(INDEX([2]!MOM[Generation],MATCH(TABLE[[#This Row],[METRC]],[2]!MOM[METRC 2],0)),"")</f>
        <v/>
      </c>
    </row>
    <row r="476" spans="1:13" x14ac:dyDescent="0.25">
      <c r="A476" s="47" t="str">
        <f>MID(TABLE[[#This Row],[LOC]],4,3)</f>
        <v>NL2</v>
      </c>
      <c r="B476" t="s">
        <v>8535</v>
      </c>
      <c r="C476" s="18" t="str">
        <f>_xlfn.IFNA(IF(TABLE[[#This Row],[CODE]]="","",IF(TABLE[[#This Row],[CODE]]="...","",_xlfn.CONCAT("1A4070000000065000",RIGHT(TABLE[[#This Row],[CODE]],6)))),"")</f>
        <v>1A4070000000065000090220</v>
      </c>
      <c r="D476" s="18" t="str">
        <f t="array" ref="D476">_xlfn.IFNA(IF(SUM(COUNTIF(TABLE[[#This Row],[CODE]],{"*.*"})),LEFT(TABLE[[#This Row],[CODE]],7),_xlfn.CONCAT(LEFT(TABLE[[#This Row],[CODE]],4),RIGHT(TABLE[[#This Row],[CODE]],3))),"")</f>
        <v>RAIN005</v>
      </c>
      <c r="E476" s="18" t="str">
        <f>IF(VLOOKUP(TABLE[[#This Row],[LOC]],ScanWorkbook[[Location]:[Clone Barcode]],2,FALSE)="...","",VLOOKUP(TABLE[[#This Row],[LOC]],ScanWorkbook[[Location]:[Clone Barcode]],2,FALSE))</f>
        <v>RAIN005.090220</v>
      </c>
      <c r="F476" s="21">
        <f ca="1">IF(TABLE[[#This Row],[METRC]]="","",TODAY())</f>
        <v>44179</v>
      </c>
      <c r="G476" s="80" t="str">
        <f>_xlfn.IFNA(IF(TABLE[[#This Row],[METRC]]="","",VLOOKUP(TABLE[[#This Row],[LOC]],ScanWorkbook[[Location]:[side]],3,FALSE)),"")</f>
        <v>4. east MINIMOM</v>
      </c>
      <c r="H476" s="18" t="str">
        <f>_xlfn.IFNA(IF(TABLE[[#This Row],[METRC]]="...","",VLOOKUP(TABLE[[#This Row],[METRC]],METRC!A:C,3,FALSE)),"")</f>
        <v>MINIMOM</v>
      </c>
      <c r="I47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76" s="18" t="str">
        <f>_xlfn.IFNA(IF(TABLE[[#This Row],[METRC]]="...","",LEFT(VLOOKUP(TABLE[[#This Row],[METRC]],METRC!A:B,2,FALSE),4)),"")</f>
        <v>RAIN</v>
      </c>
      <c r="K476" s="24" t="str">
        <f>IF(TABLE[[#This Row],[METRC]]="","",IF(TABLE[[#This Row],[METRC]]="...","",IF(TABLE[[#This Row],[bounce strain]]=LEFT(TABLE[[#This Row],[PhenoAbbv]],4),"match","MISMATCH")))</f>
        <v>match</v>
      </c>
      <c r="L476" s="18" t="str">
        <f ca="1">IF(TABLE[[#This Row],[Date]]="","",INDEX(nextcloneround[Clone Round],MATCH(TABLE[[#This Row],[Date]],nextcloneround[today],0)))</f>
        <v>C39</v>
      </c>
      <c r="M476" s="18" t="str">
        <f>_xlfn.IFNA(INDEX([2]!MOM[Generation],MATCH(TABLE[[#This Row],[METRC]],[2]!MOM[METRC 2],0)),"")</f>
        <v>C34</v>
      </c>
    </row>
    <row r="477" spans="1:13" x14ac:dyDescent="0.25">
      <c r="A477" s="47" t="str">
        <f>MID(TABLE[[#This Row],[LOC]],4,3)</f>
        <v>NL2</v>
      </c>
      <c r="B477" t="s">
        <v>8536</v>
      </c>
      <c r="C477" s="18" t="str">
        <f>_xlfn.IFNA(IF(TABLE[[#This Row],[CODE]]="","",IF(TABLE[[#This Row],[CODE]]="...","",_xlfn.CONCAT("1A4070000000065000",RIGHT(TABLE[[#This Row],[CODE]],6)))),"")</f>
        <v>1A4070000000065000090084</v>
      </c>
      <c r="D477" s="18" t="str">
        <f t="array" ref="D477">_xlfn.IFNA(IF(SUM(COUNTIF(TABLE[[#This Row],[CODE]],{"*.*"})),LEFT(TABLE[[#This Row],[CODE]],7),_xlfn.CONCAT(LEFT(TABLE[[#This Row],[CODE]],4),RIGHT(TABLE[[#This Row],[CODE]],3))),"")</f>
        <v>DOMO007</v>
      </c>
      <c r="E477" s="18" t="str">
        <f>IF(VLOOKUP(TABLE[[#This Row],[LOC]],ScanWorkbook[[Location]:[Clone Barcode]],2,FALSE)="...","",VLOOKUP(TABLE[[#This Row],[LOC]],ScanWorkbook[[Location]:[Clone Barcode]],2,FALSE))</f>
        <v>DOMO007.090084</v>
      </c>
      <c r="F477" s="21">
        <f ca="1">IF(TABLE[[#This Row],[METRC]]="","",TODAY())</f>
        <v>44179</v>
      </c>
      <c r="G477" s="80" t="str">
        <f>_xlfn.IFNA(IF(TABLE[[#This Row],[METRC]]="","",VLOOKUP(TABLE[[#This Row],[LOC]],ScanWorkbook[[Location]:[side]],3,FALSE)),"")</f>
        <v>4. east MINIMOM</v>
      </c>
      <c r="H477" s="18" t="str">
        <f>_xlfn.IFNA(IF(TABLE[[#This Row],[METRC]]="...","",VLOOKUP(TABLE[[#This Row],[METRC]],METRC!A:C,3,FALSE)),"")</f>
        <v>MINIMOM</v>
      </c>
      <c r="I47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77" s="18" t="str">
        <f>_xlfn.IFNA(IF(TABLE[[#This Row],[METRC]]="...","",LEFT(VLOOKUP(TABLE[[#This Row],[METRC]],METRC!A:B,2,FALSE),4)),"")</f>
        <v>DOMO</v>
      </c>
      <c r="K477" s="24" t="str">
        <f>IF(TABLE[[#This Row],[METRC]]="","",IF(TABLE[[#This Row],[METRC]]="...","",IF(TABLE[[#This Row],[bounce strain]]=LEFT(TABLE[[#This Row],[PhenoAbbv]],4),"match","MISMATCH")))</f>
        <v>match</v>
      </c>
      <c r="L477" s="18" t="str">
        <f ca="1">IF(TABLE[[#This Row],[Date]]="","",INDEX(nextcloneround[Clone Round],MATCH(TABLE[[#This Row],[Date]],nextcloneround[today],0)))</f>
        <v>C39</v>
      </c>
      <c r="M477" s="18" t="str">
        <f>_xlfn.IFNA(INDEX([2]!MOM[Generation],MATCH(TABLE[[#This Row],[METRC]],[2]!MOM[METRC 2],0)),"")</f>
        <v>S09</v>
      </c>
    </row>
    <row r="478" spans="1:13" x14ac:dyDescent="0.25">
      <c r="A478" s="47" t="str">
        <f>MID(TABLE[[#This Row],[LOC]],4,3)</f>
        <v>NL2</v>
      </c>
      <c r="B478" t="s">
        <v>8537</v>
      </c>
      <c r="C478" s="18" t="str">
        <f>_xlfn.IFNA(IF(TABLE[[#This Row],[CODE]]="","",IF(TABLE[[#This Row],[CODE]]="...","",_xlfn.CONCAT("1A4070000000065000",RIGHT(TABLE[[#This Row],[CODE]],6)))),"")</f>
        <v>1A4070000000065000094932</v>
      </c>
      <c r="D478" s="18" t="str">
        <f t="array" ref="D478">_xlfn.IFNA(IF(SUM(COUNTIF(TABLE[[#This Row],[CODE]],{"*.*"})),LEFT(TABLE[[#This Row],[CODE]],7),_xlfn.CONCAT(LEFT(TABLE[[#This Row],[CODE]],4),RIGHT(TABLE[[#This Row],[CODE]],3))),"")</f>
        <v>SUNL006</v>
      </c>
      <c r="E478" s="18" t="str">
        <f>IF(VLOOKUP(TABLE[[#This Row],[LOC]],ScanWorkbook[[Location]:[Clone Barcode]],2,FALSE)="...","",VLOOKUP(TABLE[[#This Row],[LOC]],ScanWorkbook[[Location]:[Clone Barcode]],2,FALSE))</f>
        <v>SUNL006.094932</v>
      </c>
      <c r="F478" s="21">
        <f ca="1">IF(TABLE[[#This Row],[METRC]]="","",TODAY())</f>
        <v>44179</v>
      </c>
      <c r="G478" s="80" t="str">
        <f>_xlfn.IFNA(IF(TABLE[[#This Row],[METRC]]="","",VLOOKUP(TABLE[[#This Row],[LOC]],ScanWorkbook[[Location]:[side]],3,FALSE)),"")</f>
        <v>4. east MINIMOM</v>
      </c>
      <c r="H478" s="18" t="str">
        <f>_xlfn.IFNA(IF(TABLE[[#This Row],[METRC]]="...","",VLOOKUP(TABLE[[#This Row],[METRC]],METRC!A:C,3,FALSE)),"")</f>
        <v>MINIMOM</v>
      </c>
      <c r="I47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78" s="18" t="str">
        <f>_xlfn.IFNA(IF(TABLE[[#This Row],[METRC]]="...","",LEFT(VLOOKUP(TABLE[[#This Row],[METRC]],METRC!A:B,2,FALSE),4)),"")</f>
        <v>SUNL</v>
      </c>
      <c r="K478" s="24" t="str">
        <f>IF(TABLE[[#This Row],[METRC]]="","",IF(TABLE[[#This Row],[METRC]]="...","",IF(TABLE[[#This Row],[bounce strain]]=LEFT(TABLE[[#This Row],[PhenoAbbv]],4),"match","MISMATCH")))</f>
        <v>match</v>
      </c>
      <c r="L478" s="18" t="str">
        <f ca="1">IF(TABLE[[#This Row],[Date]]="","",INDEX(nextcloneround[Clone Round],MATCH(TABLE[[#This Row],[Date]],nextcloneround[today],0)))</f>
        <v>C39</v>
      </c>
      <c r="M478" s="18" t="str">
        <f>_xlfn.IFNA(INDEX([2]!MOM[Generation],MATCH(TABLE[[#This Row],[METRC]],[2]!MOM[METRC 2],0)),"")</f>
        <v>C35</v>
      </c>
    </row>
    <row r="479" spans="1:13" x14ac:dyDescent="0.25">
      <c r="A479" s="47" t="str">
        <f>MID(TABLE[[#This Row],[LOC]],4,3)</f>
        <v>NL2</v>
      </c>
      <c r="B479" t="s">
        <v>8538</v>
      </c>
      <c r="C479" s="18" t="str">
        <f>_xlfn.IFNA(IF(TABLE[[#This Row],[CODE]]="","",IF(TABLE[[#This Row],[CODE]]="...","",_xlfn.CONCAT("1A4070000000065000",RIGHT(TABLE[[#This Row],[CODE]],6)))),"")</f>
        <v>1A4070000000065000094496</v>
      </c>
      <c r="D479" s="18" t="str">
        <f t="array" ref="D479">_xlfn.IFNA(IF(SUM(COUNTIF(TABLE[[#This Row],[CODE]],{"*.*"})),LEFT(TABLE[[#This Row],[CODE]],7),_xlfn.CONCAT(LEFT(TABLE[[#This Row],[CODE]],4),RIGHT(TABLE[[#This Row],[CODE]],3))),"")</f>
        <v>PLAN008</v>
      </c>
      <c r="E479" s="18" t="str">
        <f>IF(VLOOKUP(TABLE[[#This Row],[LOC]],ScanWorkbook[[Location]:[Clone Barcode]],2,FALSE)="...","",VLOOKUP(TABLE[[#This Row],[LOC]],ScanWorkbook[[Location]:[Clone Barcode]],2,FALSE))</f>
        <v>PLAN008.094496</v>
      </c>
      <c r="F479" s="21">
        <f ca="1">IF(TABLE[[#This Row],[METRC]]="","",TODAY())</f>
        <v>44179</v>
      </c>
      <c r="G479" s="80" t="str">
        <f>_xlfn.IFNA(IF(TABLE[[#This Row],[METRC]]="","",VLOOKUP(TABLE[[#This Row],[LOC]],ScanWorkbook[[Location]:[side]],3,FALSE)),"")</f>
        <v>4. east MINIMOM</v>
      </c>
      <c r="H479" s="18" t="str">
        <f>_xlfn.IFNA(IF(TABLE[[#This Row],[METRC]]="...","",VLOOKUP(TABLE[[#This Row],[METRC]],METRC!A:C,3,FALSE)),"")</f>
        <v>MINIMOM</v>
      </c>
      <c r="I47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79" s="18" t="str">
        <f>_xlfn.IFNA(IF(TABLE[[#This Row],[METRC]]="...","",LEFT(VLOOKUP(TABLE[[#This Row],[METRC]],METRC!A:B,2,FALSE),4)),"")</f>
        <v>PLAN</v>
      </c>
      <c r="K479" s="24" t="str">
        <f>IF(TABLE[[#This Row],[METRC]]="","",IF(TABLE[[#This Row],[METRC]]="...","",IF(TABLE[[#This Row],[bounce strain]]=LEFT(TABLE[[#This Row],[PhenoAbbv]],4),"match","MISMATCH")))</f>
        <v>match</v>
      </c>
      <c r="L479" s="18" t="str">
        <f ca="1">IF(TABLE[[#This Row],[Date]]="","",INDEX(nextcloneround[Clone Round],MATCH(TABLE[[#This Row],[Date]],nextcloneround[today],0)))</f>
        <v>C39</v>
      </c>
      <c r="M479" s="18" t="str">
        <f>_xlfn.IFNA(INDEX([2]!MOM[Generation],MATCH(TABLE[[#This Row],[METRC]],[2]!MOM[METRC 2],0)),"")</f>
        <v>C35</v>
      </c>
    </row>
    <row r="480" spans="1:13" x14ac:dyDescent="0.25">
      <c r="A480" s="47" t="str">
        <f>MID(TABLE[[#This Row],[LOC]],4,3)</f>
        <v>NL2</v>
      </c>
      <c r="B480" t="s">
        <v>8539</v>
      </c>
      <c r="C480" s="18" t="str">
        <f>_xlfn.IFNA(IF(TABLE[[#This Row],[CODE]]="","",IF(TABLE[[#This Row],[CODE]]="...","",_xlfn.CONCAT("1A4070000000065000",RIGHT(TABLE[[#This Row],[CODE]],6)))),"")</f>
        <v>1A4070000000065000094833</v>
      </c>
      <c r="D480" s="18" t="str">
        <f t="array" ref="D480">_xlfn.IFNA(IF(SUM(COUNTIF(TABLE[[#This Row],[CODE]],{"*.*"})),LEFT(TABLE[[#This Row],[CODE]],7),_xlfn.CONCAT(LEFT(TABLE[[#This Row],[CODE]],4),RIGHT(TABLE[[#This Row],[CODE]],3))),"")</f>
        <v>SUNL006</v>
      </c>
      <c r="E480" s="18" t="str">
        <f>IF(VLOOKUP(TABLE[[#This Row],[LOC]],ScanWorkbook[[Location]:[Clone Barcode]],2,FALSE)="...","",VLOOKUP(TABLE[[#This Row],[LOC]],ScanWorkbook[[Location]:[Clone Barcode]],2,FALSE))</f>
        <v>SUNL006.094833</v>
      </c>
      <c r="F480" s="21">
        <f ca="1">IF(TABLE[[#This Row],[METRC]]="","",TODAY())</f>
        <v>44179</v>
      </c>
      <c r="G480" s="80" t="str">
        <f>_xlfn.IFNA(IF(TABLE[[#This Row],[METRC]]="","",VLOOKUP(TABLE[[#This Row],[LOC]],ScanWorkbook[[Location]:[side]],3,FALSE)),"")</f>
        <v>4. east MINIMOM</v>
      </c>
      <c r="H480" s="18" t="str">
        <f>_xlfn.IFNA(IF(TABLE[[#This Row],[METRC]]="...","",VLOOKUP(TABLE[[#This Row],[METRC]],METRC!A:C,3,FALSE)),"")</f>
        <v>MINIMOM</v>
      </c>
      <c r="I48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80" s="18" t="str">
        <f>_xlfn.IFNA(IF(TABLE[[#This Row],[METRC]]="...","",LEFT(VLOOKUP(TABLE[[#This Row],[METRC]],METRC!A:B,2,FALSE),4)),"")</f>
        <v>SUNL</v>
      </c>
      <c r="K480" s="24" t="str">
        <f>IF(TABLE[[#This Row],[METRC]]="","",IF(TABLE[[#This Row],[METRC]]="...","",IF(TABLE[[#This Row],[bounce strain]]=LEFT(TABLE[[#This Row],[PhenoAbbv]],4),"match","MISMATCH")))</f>
        <v>match</v>
      </c>
      <c r="L480" s="18" t="str">
        <f ca="1">IF(TABLE[[#This Row],[Date]]="","",INDEX(nextcloneround[Clone Round],MATCH(TABLE[[#This Row],[Date]],nextcloneround[today],0)))</f>
        <v>C39</v>
      </c>
      <c r="M480" s="18" t="str">
        <f>_xlfn.IFNA(INDEX([2]!MOM[Generation],MATCH(TABLE[[#This Row],[METRC]],[2]!MOM[METRC 2],0)),"")</f>
        <v>C35</v>
      </c>
    </row>
    <row r="481" spans="1:13" x14ac:dyDescent="0.25">
      <c r="A481" s="47" t="str">
        <f>MID(TABLE[[#This Row],[LOC]],4,3)</f>
        <v>NL2</v>
      </c>
      <c r="B481" t="s">
        <v>8540</v>
      </c>
      <c r="C481" s="18" t="str">
        <f>_xlfn.IFNA(IF(TABLE[[#This Row],[CODE]]="","",IF(TABLE[[#This Row],[CODE]]="...","",_xlfn.CONCAT("1A4070000000065000",RIGHT(TABLE[[#This Row],[CODE]],6)))),"")</f>
        <v>1A4070000000065000091161</v>
      </c>
      <c r="D481" s="18" t="str">
        <f t="array" ref="D481">_xlfn.IFNA(IF(SUM(COUNTIF(TABLE[[#This Row],[CODE]],{"*.*"})),LEFT(TABLE[[#This Row],[CODE]],7),_xlfn.CONCAT(LEFT(TABLE[[#This Row],[CODE]],4),RIGHT(TABLE[[#This Row],[CODE]],3))),"")</f>
        <v>SOUR011</v>
      </c>
      <c r="E481" s="18" t="str">
        <f>IF(VLOOKUP(TABLE[[#This Row],[LOC]],ScanWorkbook[[Location]:[Clone Barcode]],2,FALSE)="...","",VLOOKUP(TABLE[[#This Row],[LOC]],ScanWorkbook[[Location]:[Clone Barcode]],2,FALSE))</f>
        <v>SOUR011.091161</v>
      </c>
      <c r="F481" s="21">
        <f ca="1">IF(TABLE[[#This Row],[METRC]]="","",TODAY())</f>
        <v>44179</v>
      </c>
      <c r="G481" s="80" t="str">
        <f>_xlfn.IFNA(IF(TABLE[[#This Row],[METRC]]="","",VLOOKUP(TABLE[[#This Row],[LOC]],ScanWorkbook[[Location]:[side]],3,FALSE)),"")</f>
        <v>4. east MINIMOM</v>
      </c>
      <c r="H481" s="18" t="str">
        <f>_xlfn.IFNA(IF(TABLE[[#This Row],[METRC]]="...","",VLOOKUP(TABLE[[#This Row],[METRC]],METRC!A:C,3,FALSE)),"")</f>
        <v>MINIMOM</v>
      </c>
      <c r="I48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81" s="18" t="str">
        <f>_xlfn.IFNA(IF(TABLE[[#This Row],[METRC]]="...","",LEFT(VLOOKUP(TABLE[[#This Row],[METRC]],METRC!A:B,2,FALSE),4)),"")</f>
        <v>SOUR</v>
      </c>
      <c r="K481" s="24" t="str">
        <f>IF(TABLE[[#This Row],[METRC]]="","",IF(TABLE[[#This Row],[METRC]]="...","",IF(TABLE[[#This Row],[bounce strain]]=LEFT(TABLE[[#This Row],[PhenoAbbv]],4),"match","MISMATCH")))</f>
        <v>match</v>
      </c>
      <c r="L481" s="18" t="str">
        <f ca="1">IF(TABLE[[#This Row],[Date]]="","",INDEX(nextcloneround[Clone Round],MATCH(TABLE[[#This Row],[Date]],nextcloneround[today],0)))</f>
        <v>C39</v>
      </c>
      <c r="M481" s="18" t="str">
        <f>_xlfn.IFNA(INDEX([2]!MOM[Generation],MATCH(TABLE[[#This Row],[METRC]],[2]!MOM[METRC 2],0)),"")</f>
        <v>C34</v>
      </c>
    </row>
    <row r="482" spans="1:13" x14ac:dyDescent="0.25">
      <c r="A482" s="47" t="str">
        <f>MID(TABLE[[#This Row],[LOC]],4,3)</f>
        <v>NL2</v>
      </c>
      <c r="B482" t="s">
        <v>8541</v>
      </c>
      <c r="C482" s="18" t="str">
        <f>_xlfn.IFNA(IF(TABLE[[#This Row],[CODE]]="","",IF(TABLE[[#This Row],[CODE]]="...","",_xlfn.CONCAT("1A4070000000065000",RIGHT(TABLE[[#This Row],[CODE]],6)))),"")</f>
        <v>1A4070000000065000094878</v>
      </c>
      <c r="D482" s="18" t="str">
        <f t="array" ref="D482">_xlfn.IFNA(IF(SUM(COUNTIF(TABLE[[#This Row],[CODE]],{"*.*"})),LEFT(TABLE[[#This Row],[CODE]],7),_xlfn.CONCAT(LEFT(TABLE[[#This Row],[CODE]],4),RIGHT(TABLE[[#This Row],[CODE]],3))),"")</f>
        <v>SUNL006</v>
      </c>
      <c r="E482" s="18" t="str">
        <f>IF(VLOOKUP(TABLE[[#This Row],[LOC]],ScanWorkbook[[Location]:[Clone Barcode]],2,FALSE)="...","",VLOOKUP(TABLE[[#This Row],[LOC]],ScanWorkbook[[Location]:[Clone Barcode]],2,FALSE))</f>
        <v>SUNL006.094878</v>
      </c>
      <c r="F482" s="21">
        <f ca="1">IF(TABLE[[#This Row],[METRC]]="","",TODAY())</f>
        <v>44179</v>
      </c>
      <c r="G482" s="80" t="str">
        <f>_xlfn.IFNA(IF(TABLE[[#This Row],[METRC]]="","",VLOOKUP(TABLE[[#This Row],[LOC]],ScanWorkbook[[Location]:[side]],3,FALSE)),"")</f>
        <v>4. east MINIMOM</v>
      </c>
      <c r="H482" s="18" t="str">
        <f>_xlfn.IFNA(IF(TABLE[[#This Row],[METRC]]="...","",VLOOKUP(TABLE[[#This Row],[METRC]],METRC!A:C,3,FALSE)),"")</f>
        <v>MINIMOM</v>
      </c>
      <c r="I48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82" s="18" t="str">
        <f>_xlfn.IFNA(IF(TABLE[[#This Row],[METRC]]="...","",LEFT(VLOOKUP(TABLE[[#This Row],[METRC]],METRC!A:B,2,FALSE),4)),"")</f>
        <v>SUNL</v>
      </c>
      <c r="K482" s="24" t="str">
        <f>IF(TABLE[[#This Row],[METRC]]="","",IF(TABLE[[#This Row],[METRC]]="...","",IF(TABLE[[#This Row],[bounce strain]]=LEFT(TABLE[[#This Row],[PhenoAbbv]],4),"match","MISMATCH")))</f>
        <v>match</v>
      </c>
      <c r="L482" s="18" t="str">
        <f ca="1">IF(TABLE[[#This Row],[Date]]="","",INDEX(nextcloneround[Clone Round],MATCH(TABLE[[#This Row],[Date]],nextcloneround[today],0)))</f>
        <v>C39</v>
      </c>
      <c r="M482" s="18" t="str">
        <f>_xlfn.IFNA(INDEX([2]!MOM[Generation],MATCH(TABLE[[#This Row],[METRC]],[2]!MOM[METRC 2],0)),"")</f>
        <v>C35</v>
      </c>
    </row>
    <row r="483" spans="1:13" x14ac:dyDescent="0.25">
      <c r="A483" s="47" t="str">
        <f>MID(TABLE[[#This Row],[LOC]],4,3)</f>
        <v>NL2</v>
      </c>
      <c r="B483" t="s">
        <v>8542</v>
      </c>
      <c r="C483" s="18" t="str">
        <f>_xlfn.IFNA(IF(TABLE[[#This Row],[CODE]]="","",IF(TABLE[[#This Row],[CODE]]="...","",_xlfn.CONCAT("1A4070000000065000",RIGHT(TABLE[[#This Row],[CODE]],6)))),"")</f>
        <v>1A4070000000065000094717</v>
      </c>
      <c r="D483" s="18" t="str">
        <f t="array" ref="D483">_xlfn.IFNA(IF(SUM(COUNTIF(TABLE[[#This Row],[CODE]],{"*.*"})),LEFT(TABLE[[#This Row],[CODE]],7),_xlfn.CONCAT(LEFT(TABLE[[#This Row],[CODE]],4),RIGHT(TABLE[[#This Row],[CODE]],3))),"")</f>
        <v>PINE001</v>
      </c>
      <c r="E483" s="18" t="str">
        <f>IF(VLOOKUP(TABLE[[#This Row],[LOC]],ScanWorkbook[[Location]:[Clone Barcode]],2,FALSE)="...","",VLOOKUP(TABLE[[#This Row],[LOC]],ScanWorkbook[[Location]:[Clone Barcode]],2,FALSE))</f>
        <v>PINE001.094717</v>
      </c>
      <c r="F483" s="21">
        <f ca="1">IF(TABLE[[#This Row],[METRC]]="","",TODAY())</f>
        <v>44179</v>
      </c>
      <c r="G483" s="80" t="str">
        <f>_xlfn.IFNA(IF(TABLE[[#This Row],[METRC]]="","",VLOOKUP(TABLE[[#This Row],[LOC]],ScanWorkbook[[Location]:[side]],3,FALSE)),"")</f>
        <v>4. east MINIMOM</v>
      </c>
      <c r="H483" s="18" t="str">
        <f>_xlfn.IFNA(IF(TABLE[[#This Row],[METRC]]="...","",VLOOKUP(TABLE[[#This Row],[METRC]],METRC!A:C,3,FALSE)),"")</f>
        <v>MINIMOM</v>
      </c>
      <c r="I48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483" s="18" t="str">
        <f>_xlfn.IFNA(IF(TABLE[[#This Row],[METRC]]="...","",LEFT(VLOOKUP(TABLE[[#This Row],[METRC]],METRC!A:B,2,FALSE),4)),"")</f>
        <v>PINE</v>
      </c>
      <c r="K483" s="24" t="str">
        <f>IF(TABLE[[#This Row],[METRC]]="","",IF(TABLE[[#This Row],[METRC]]="...","",IF(TABLE[[#This Row],[bounce strain]]=LEFT(TABLE[[#This Row],[PhenoAbbv]],4),"match","MISMATCH")))</f>
        <v>match</v>
      </c>
      <c r="L483" s="18" t="str">
        <f ca="1">IF(TABLE[[#This Row],[Date]]="","",INDEX(nextcloneround[Clone Round],MATCH(TABLE[[#This Row],[Date]],nextcloneround[today],0)))</f>
        <v>C39</v>
      </c>
      <c r="M483" s="18" t="str">
        <f>_xlfn.IFNA(INDEX([2]!MOM[Generation],MATCH(TABLE[[#This Row],[METRC]],[2]!MOM[METRC 2],0)),"")</f>
        <v>C35</v>
      </c>
    </row>
    <row r="484" spans="1:13" x14ac:dyDescent="0.25">
      <c r="A484" s="47" t="str">
        <f>MID(TABLE[[#This Row],[LOC]],4,3)</f>
        <v>NL2</v>
      </c>
      <c r="B484" t="s">
        <v>8582</v>
      </c>
      <c r="C484" s="18" t="str">
        <f>_xlfn.IFNA(IF(TABLE[[#This Row],[CODE]]="","",IF(TABLE[[#This Row],[CODE]]="...","",_xlfn.CONCAT("1A4070000000065000",RIGHT(TABLE[[#This Row],[CODE]],6)))),"")</f>
        <v/>
      </c>
      <c r="D484" s="18" t="str">
        <f t="array" ref="D484">_xlfn.IFNA(IF(SUM(COUNTIF(TABLE[[#This Row],[CODE]],{"*.*"})),LEFT(TABLE[[#This Row],[CODE]],7),_xlfn.CONCAT(LEFT(TABLE[[#This Row],[CODE]],4),RIGHT(TABLE[[#This Row],[CODE]],3))),"")</f>
        <v/>
      </c>
      <c r="E484" s="18" t="str">
        <f>IF(VLOOKUP(TABLE[[#This Row],[LOC]],ScanWorkbook[[Location]:[Clone Barcode]],2,FALSE)="...","",VLOOKUP(TABLE[[#This Row],[LOC]],ScanWorkbook[[Location]:[Clone Barcode]],2,FALSE))</f>
        <v/>
      </c>
      <c r="F484" s="21" t="str">
        <f ca="1">IF(TABLE[[#This Row],[METRC]]="","",TODAY())</f>
        <v/>
      </c>
      <c r="G484" s="80" t="str">
        <f>_xlfn.IFNA(IF(TABLE[[#This Row],[METRC]]="","",VLOOKUP(TABLE[[#This Row],[LOC]],ScanWorkbook[[Location]:[side]],3,FALSE)),"")</f>
        <v/>
      </c>
      <c r="H484" s="18" t="str">
        <f>_xlfn.IFNA(IF(TABLE[[#This Row],[METRC]]="...","",VLOOKUP(TABLE[[#This Row],[METRC]],METRC!A:C,3,FALSE)),"")</f>
        <v/>
      </c>
      <c r="I48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84" s="18" t="str">
        <f>_xlfn.IFNA(IF(TABLE[[#This Row],[METRC]]="...","",LEFT(VLOOKUP(TABLE[[#This Row],[METRC]],METRC!A:B,2,FALSE),4)),"")</f>
        <v/>
      </c>
      <c r="K484" s="18" t="str">
        <f>IF(TABLE[[#This Row],[METRC]]="","",IF(TABLE[[#This Row],[METRC]]="...","",IF(TABLE[[#This Row],[bounce strain]]=LEFT(TABLE[[#This Row],[PhenoAbbv]],4),"match","MISMATCH")))</f>
        <v/>
      </c>
      <c r="L484" s="18" t="str">
        <f ca="1">IF(TABLE[[#This Row],[Date]]="","",INDEX(nextcloneround[Clone Round],MATCH(TABLE[[#This Row],[Date]],nextcloneround[today],0)))</f>
        <v/>
      </c>
      <c r="M484" s="18" t="str">
        <f>_xlfn.IFNA(INDEX([2]!MOM[Generation],MATCH(TABLE[[#This Row],[METRC]],[2]!MOM[METRC 2],0)),"")</f>
        <v/>
      </c>
    </row>
    <row r="485" spans="1:13" x14ac:dyDescent="0.25">
      <c r="A485" s="47" t="str">
        <f>MID(TABLE[[#This Row],[LOC]],4,3)</f>
        <v>NL2</v>
      </c>
      <c r="B485" t="s">
        <v>8824</v>
      </c>
      <c r="C485" s="18" t="str">
        <f>_xlfn.IFNA(IF(TABLE[[#This Row],[CODE]]="","",IF(TABLE[[#This Row],[CODE]]="...","",_xlfn.CONCAT("1A4070000000065000",RIGHT(TABLE[[#This Row],[CODE]],6)))),"")</f>
        <v/>
      </c>
      <c r="D485" s="18" t="str">
        <f t="array" ref="D485">_xlfn.IFNA(IF(SUM(COUNTIF(TABLE[[#This Row],[CODE]],{"*.*"})),LEFT(TABLE[[#This Row],[CODE]],7),_xlfn.CONCAT(LEFT(TABLE[[#This Row],[CODE]],4),RIGHT(TABLE[[#This Row],[CODE]],3))),"")</f>
        <v/>
      </c>
      <c r="E485" s="18" t="str">
        <f>IF(VLOOKUP(TABLE[[#This Row],[LOC]],ScanWorkbook[[Location]:[Clone Barcode]],2,FALSE)="...","",VLOOKUP(TABLE[[#This Row],[LOC]],ScanWorkbook[[Location]:[Clone Barcode]],2,FALSE))</f>
        <v/>
      </c>
      <c r="F485" s="21" t="str">
        <f ca="1">IF(TABLE[[#This Row],[METRC]]="","",TODAY())</f>
        <v/>
      </c>
      <c r="G485" s="80" t="str">
        <f>_xlfn.IFNA(IF(TABLE[[#This Row],[METRC]]="","",VLOOKUP(TABLE[[#This Row],[LOC]],ScanWorkbook[[Location]:[side]],3,FALSE)),"")</f>
        <v/>
      </c>
      <c r="H485" s="18" t="str">
        <f>_xlfn.IFNA(IF(TABLE[[#This Row],[METRC]]="...","",VLOOKUP(TABLE[[#This Row],[METRC]],METRC!A:C,3,FALSE)),"")</f>
        <v/>
      </c>
      <c r="I48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85" s="18" t="str">
        <f>_xlfn.IFNA(IF(TABLE[[#This Row],[METRC]]="...","",LEFT(VLOOKUP(TABLE[[#This Row],[METRC]],METRC!A:B,2,FALSE),4)),"")</f>
        <v/>
      </c>
      <c r="K485" s="18" t="str">
        <f>IF(TABLE[[#This Row],[METRC]]="","",IF(TABLE[[#This Row],[METRC]]="...","",IF(TABLE[[#This Row],[bounce strain]]=LEFT(TABLE[[#This Row],[PhenoAbbv]],4),"match","MISMATCH")))</f>
        <v/>
      </c>
      <c r="L485" s="18" t="str">
        <f ca="1">IF(TABLE[[#This Row],[Date]]="","",INDEX(nextcloneround[Clone Round],MATCH(TABLE[[#This Row],[Date]],nextcloneround[today],0)))</f>
        <v/>
      </c>
      <c r="M485" s="18" t="str">
        <f>_xlfn.IFNA(INDEX([2]!MOM[Generation],MATCH(TABLE[[#This Row],[METRC]],[2]!MOM[METRC 2],0)),"")</f>
        <v/>
      </c>
    </row>
    <row r="486" spans="1:13" x14ac:dyDescent="0.25">
      <c r="A486" s="47" t="str">
        <f>MID(TABLE[[#This Row],[LOC]],4,3)</f>
        <v>NL2</v>
      </c>
      <c r="B486" t="s">
        <v>8825</v>
      </c>
      <c r="C486" s="18" t="str">
        <f>_xlfn.IFNA(IF(TABLE[[#This Row],[CODE]]="","",IF(TABLE[[#This Row],[CODE]]="...","",_xlfn.CONCAT("1A4070000000065000",RIGHT(TABLE[[#This Row],[CODE]],6)))),"")</f>
        <v/>
      </c>
      <c r="D486" s="18" t="str">
        <f t="array" ref="D486">_xlfn.IFNA(IF(SUM(COUNTIF(TABLE[[#This Row],[CODE]],{"*.*"})),LEFT(TABLE[[#This Row],[CODE]],7),_xlfn.CONCAT(LEFT(TABLE[[#This Row],[CODE]],4),RIGHT(TABLE[[#This Row],[CODE]],3))),"")</f>
        <v/>
      </c>
      <c r="E486" s="18" t="str">
        <f>IF(VLOOKUP(TABLE[[#This Row],[LOC]],ScanWorkbook[[Location]:[Clone Barcode]],2,FALSE)="...","",VLOOKUP(TABLE[[#This Row],[LOC]],ScanWorkbook[[Location]:[Clone Barcode]],2,FALSE))</f>
        <v/>
      </c>
      <c r="F486" s="21" t="str">
        <f ca="1">IF(TABLE[[#This Row],[METRC]]="","",TODAY())</f>
        <v/>
      </c>
      <c r="G486" s="80" t="str">
        <f>_xlfn.IFNA(IF(TABLE[[#This Row],[METRC]]="","",VLOOKUP(TABLE[[#This Row],[LOC]],ScanWorkbook[[Location]:[side]],3,FALSE)),"")</f>
        <v/>
      </c>
      <c r="H486" s="18" t="str">
        <f>_xlfn.IFNA(IF(TABLE[[#This Row],[METRC]]="...","",VLOOKUP(TABLE[[#This Row],[METRC]],METRC!A:C,3,FALSE)),"")</f>
        <v/>
      </c>
      <c r="I48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86" s="18" t="str">
        <f>_xlfn.IFNA(IF(TABLE[[#This Row],[METRC]]="...","",LEFT(VLOOKUP(TABLE[[#This Row],[METRC]],METRC!A:B,2,FALSE),4)),"")</f>
        <v/>
      </c>
      <c r="K486" s="18" t="str">
        <f>IF(TABLE[[#This Row],[METRC]]="","",IF(TABLE[[#This Row],[METRC]]="...","",IF(TABLE[[#This Row],[bounce strain]]=LEFT(TABLE[[#This Row],[PhenoAbbv]],4),"match","MISMATCH")))</f>
        <v/>
      </c>
      <c r="L486" s="18" t="str">
        <f ca="1">IF(TABLE[[#This Row],[Date]]="","",INDEX(nextcloneround[Clone Round],MATCH(TABLE[[#This Row],[Date]],nextcloneround[today],0)))</f>
        <v/>
      </c>
      <c r="M486" s="18" t="str">
        <f>_xlfn.IFNA(INDEX([2]!MOM[Generation],MATCH(TABLE[[#This Row],[METRC]],[2]!MOM[METRC 2],0)),"")</f>
        <v/>
      </c>
    </row>
    <row r="487" spans="1:13" x14ac:dyDescent="0.25">
      <c r="A487" s="47" t="str">
        <f>MID(TABLE[[#This Row],[LOC]],4,3)</f>
        <v>NL2</v>
      </c>
      <c r="B487" t="s">
        <v>8826</v>
      </c>
      <c r="C487" s="18" t="str">
        <f>_xlfn.IFNA(IF(TABLE[[#This Row],[CODE]]="","",IF(TABLE[[#This Row],[CODE]]="...","",_xlfn.CONCAT("1A4070000000065000",RIGHT(TABLE[[#This Row],[CODE]],6)))),"")</f>
        <v/>
      </c>
      <c r="D487" s="18" t="str">
        <f t="array" ref="D487">_xlfn.IFNA(IF(SUM(COUNTIF(TABLE[[#This Row],[CODE]],{"*.*"})),LEFT(TABLE[[#This Row],[CODE]],7),_xlfn.CONCAT(LEFT(TABLE[[#This Row],[CODE]],4),RIGHT(TABLE[[#This Row],[CODE]],3))),"")</f>
        <v/>
      </c>
      <c r="E487" s="18" t="str">
        <f>IF(VLOOKUP(TABLE[[#This Row],[LOC]],ScanWorkbook[[Location]:[Clone Barcode]],2,FALSE)="...","",VLOOKUP(TABLE[[#This Row],[LOC]],ScanWorkbook[[Location]:[Clone Barcode]],2,FALSE))</f>
        <v/>
      </c>
      <c r="F487" s="21" t="str">
        <f ca="1">IF(TABLE[[#This Row],[METRC]]="","",TODAY())</f>
        <v/>
      </c>
      <c r="G487" s="80" t="str">
        <f>_xlfn.IFNA(IF(TABLE[[#This Row],[METRC]]="","",VLOOKUP(TABLE[[#This Row],[LOC]],ScanWorkbook[[Location]:[side]],3,FALSE)),"")</f>
        <v/>
      </c>
      <c r="H487" s="18" t="str">
        <f>_xlfn.IFNA(IF(TABLE[[#This Row],[METRC]]="...","",VLOOKUP(TABLE[[#This Row],[METRC]],METRC!A:C,3,FALSE)),"")</f>
        <v/>
      </c>
      <c r="I48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87" s="18" t="str">
        <f>_xlfn.IFNA(IF(TABLE[[#This Row],[METRC]]="...","",LEFT(VLOOKUP(TABLE[[#This Row],[METRC]],METRC!A:B,2,FALSE),4)),"")</f>
        <v/>
      </c>
      <c r="K487" s="18" t="str">
        <f>IF(TABLE[[#This Row],[METRC]]="","",IF(TABLE[[#This Row],[METRC]]="...","",IF(TABLE[[#This Row],[bounce strain]]=LEFT(TABLE[[#This Row],[PhenoAbbv]],4),"match","MISMATCH")))</f>
        <v/>
      </c>
      <c r="L487" s="18" t="str">
        <f ca="1">IF(TABLE[[#This Row],[Date]]="","",INDEX(nextcloneround[Clone Round],MATCH(TABLE[[#This Row],[Date]],nextcloneround[today],0)))</f>
        <v/>
      </c>
      <c r="M487" s="18" t="str">
        <f>_xlfn.IFNA(INDEX([2]!MOM[Generation],MATCH(TABLE[[#This Row],[METRC]],[2]!MOM[METRC 2],0)),"")</f>
        <v/>
      </c>
    </row>
    <row r="488" spans="1:13" x14ac:dyDescent="0.25">
      <c r="A488" s="47" t="str">
        <f>MID(TABLE[[#This Row],[LOC]],4,3)</f>
        <v>NL2</v>
      </c>
      <c r="B488" t="s">
        <v>8827</v>
      </c>
      <c r="C488" s="18" t="str">
        <f>_xlfn.IFNA(IF(TABLE[[#This Row],[CODE]]="","",IF(TABLE[[#This Row],[CODE]]="...","",_xlfn.CONCAT("1A4070000000065000",RIGHT(TABLE[[#This Row],[CODE]],6)))),"")</f>
        <v/>
      </c>
      <c r="D488" s="18" t="str">
        <f t="array" ref="D488">_xlfn.IFNA(IF(SUM(COUNTIF(TABLE[[#This Row],[CODE]],{"*.*"})),LEFT(TABLE[[#This Row],[CODE]],7),_xlfn.CONCAT(LEFT(TABLE[[#This Row],[CODE]],4),RIGHT(TABLE[[#This Row],[CODE]],3))),"")</f>
        <v/>
      </c>
      <c r="E488" s="18" t="str">
        <f>IF(VLOOKUP(TABLE[[#This Row],[LOC]],ScanWorkbook[[Location]:[Clone Barcode]],2,FALSE)="...","",VLOOKUP(TABLE[[#This Row],[LOC]],ScanWorkbook[[Location]:[Clone Barcode]],2,FALSE))</f>
        <v/>
      </c>
      <c r="F488" s="21" t="str">
        <f ca="1">IF(TABLE[[#This Row],[METRC]]="","",TODAY())</f>
        <v/>
      </c>
      <c r="G488" s="80" t="str">
        <f>_xlfn.IFNA(IF(TABLE[[#This Row],[METRC]]="","",VLOOKUP(TABLE[[#This Row],[LOC]],ScanWorkbook[[Location]:[side]],3,FALSE)),"")</f>
        <v/>
      </c>
      <c r="H488" s="18" t="str">
        <f>_xlfn.IFNA(IF(TABLE[[#This Row],[METRC]]="...","",VLOOKUP(TABLE[[#This Row],[METRC]],METRC!A:C,3,FALSE)),"")</f>
        <v/>
      </c>
      <c r="I48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88" s="18" t="str">
        <f>_xlfn.IFNA(IF(TABLE[[#This Row],[METRC]]="...","",LEFT(VLOOKUP(TABLE[[#This Row],[METRC]],METRC!A:B,2,FALSE),4)),"")</f>
        <v/>
      </c>
      <c r="K488" s="18" t="str">
        <f>IF(TABLE[[#This Row],[METRC]]="","",IF(TABLE[[#This Row],[METRC]]="...","",IF(TABLE[[#This Row],[bounce strain]]=LEFT(TABLE[[#This Row],[PhenoAbbv]],4),"match","MISMATCH")))</f>
        <v/>
      </c>
      <c r="L488" s="18" t="str">
        <f ca="1">IF(TABLE[[#This Row],[Date]]="","",INDEX(nextcloneround[Clone Round],MATCH(TABLE[[#This Row],[Date]],nextcloneround[today],0)))</f>
        <v/>
      </c>
      <c r="M488" s="18" t="str">
        <f>_xlfn.IFNA(INDEX([2]!MOM[Generation],MATCH(TABLE[[#This Row],[METRC]],[2]!MOM[METRC 2],0)),"")</f>
        <v/>
      </c>
    </row>
    <row r="489" spans="1:13" x14ac:dyDescent="0.25">
      <c r="A489" s="47" t="str">
        <f>MID(TABLE[[#This Row],[LOC]],4,3)</f>
        <v>NL2</v>
      </c>
      <c r="B489" t="s">
        <v>8828</v>
      </c>
      <c r="C489" s="18" t="str">
        <f>_xlfn.IFNA(IF(TABLE[[#This Row],[CODE]]="","",IF(TABLE[[#This Row],[CODE]]="...","",_xlfn.CONCAT("1A4070000000065000",RIGHT(TABLE[[#This Row],[CODE]],6)))),"")</f>
        <v/>
      </c>
      <c r="D489" s="18" t="str">
        <f t="array" ref="D489">_xlfn.IFNA(IF(SUM(COUNTIF(TABLE[[#This Row],[CODE]],{"*.*"})),LEFT(TABLE[[#This Row],[CODE]],7),_xlfn.CONCAT(LEFT(TABLE[[#This Row],[CODE]],4),RIGHT(TABLE[[#This Row],[CODE]],3))),"")</f>
        <v/>
      </c>
      <c r="E489" s="18" t="str">
        <f>IF(VLOOKUP(TABLE[[#This Row],[LOC]],ScanWorkbook[[Location]:[Clone Barcode]],2,FALSE)="...","",VLOOKUP(TABLE[[#This Row],[LOC]],ScanWorkbook[[Location]:[Clone Barcode]],2,FALSE))</f>
        <v/>
      </c>
      <c r="F489" s="21" t="str">
        <f ca="1">IF(TABLE[[#This Row],[METRC]]="","",TODAY())</f>
        <v/>
      </c>
      <c r="G489" s="80" t="str">
        <f>_xlfn.IFNA(IF(TABLE[[#This Row],[METRC]]="","",VLOOKUP(TABLE[[#This Row],[LOC]],ScanWorkbook[[Location]:[side]],3,FALSE)),"")</f>
        <v/>
      </c>
      <c r="H489" s="18" t="str">
        <f>_xlfn.IFNA(IF(TABLE[[#This Row],[METRC]]="...","",VLOOKUP(TABLE[[#This Row],[METRC]],METRC!A:C,3,FALSE)),"")</f>
        <v/>
      </c>
      <c r="I48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89" s="18" t="str">
        <f>_xlfn.IFNA(IF(TABLE[[#This Row],[METRC]]="...","",LEFT(VLOOKUP(TABLE[[#This Row],[METRC]],METRC!A:B,2,FALSE),4)),"")</f>
        <v/>
      </c>
      <c r="K489" s="18" t="str">
        <f>IF(TABLE[[#This Row],[METRC]]="","",IF(TABLE[[#This Row],[METRC]]="...","",IF(TABLE[[#This Row],[bounce strain]]=LEFT(TABLE[[#This Row],[PhenoAbbv]],4),"match","MISMATCH")))</f>
        <v/>
      </c>
      <c r="L489" s="18" t="str">
        <f ca="1">IF(TABLE[[#This Row],[Date]]="","",INDEX(nextcloneround[Clone Round],MATCH(TABLE[[#This Row],[Date]],nextcloneround[today],0)))</f>
        <v/>
      </c>
      <c r="M489" s="18" t="str">
        <f>_xlfn.IFNA(INDEX([2]!MOM[Generation],MATCH(TABLE[[#This Row],[METRC]],[2]!MOM[METRC 2],0)),"")</f>
        <v/>
      </c>
    </row>
    <row r="490" spans="1:13" x14ac:dyDescent="0.25">
      <c r="A490" s="47" t="str">
        <f>MID(TABLE[[#This Row],[LOC]],4,3)</f>
        <v>NL2</v>
      </c>
      <c r="B490" t="s">
        <v>8829</v>
      </c>
      <c r="C490" s="18" t="str">
        <f>_xlfn.IFNA(IF(TABLE[[#This Row],[CODE]]="","",IF(TABLE[[#This Row],[CODE]]="...","",_xlfn.CONCAT("1A4070000000065000",RIGHT(TABLE[[#This Row],[CODE]],6)))),"")</f>
        <v/>
      </c>
      <c r="D490" s="18" t="str">
        <f t="array" ref="D490">_xlfn.IFNA(IF(SUM(COUNTIF(TABLE[[#This Row],[CODE]],{"*.*"})),LEFT(TABLE[[#This Row],[CODE]],7),_xlfn.CONCAT(LEFT(TABLE[[#This Row],[CODE]],4),RIGHT(TABLE[[#This Row],[CODE]],3))),"")</f>
        <v/>
      </c>
      <c r="E490" s="18" t="str">
        <f>IF(VLOOKUP(TABLE[[#This Row],[LOC]],ScanWorkbook[[Location]:[Clone Barcode]],2,FALSE)="...","",VLOOKUP(TABLE[[#This Row],[LOC]],ScanWorkbook[[Location]:[Clone Barcode]],2,FALSE))</f>
        <v/>
      </c>
      <c r="F490" s="21" t="str">
        <f ca="1">IF(TABLE[[#This Row],[METRC]]="","",TODAY())</f>
        <v/>
      </c>
      <c r="G490" s="80" t="str">
        <f>_xlfn.IFNA(IF(TABLE[[#This Row],[METRC]]="","",VLOOKUP(TABLE[[#This Row],[LOC]],ScanWorkbook[[Location]:[side]],3,FALSE)),"")</f>
        <v/>
      </c>
      <c r="H490" s="18" t="str">
        <f>_xlfn.IFNA(IF(TABLE[[#This Row],[METRC]]="...","",VLOOKUP(TABLE[[#This Row],[METRC]],METRC!A:C,3,FALSE)),"")</f>
        <v/>
      </c>
      <c r="I49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90" s="18" t="str">
        <f>_xlfn.IFNA(IF(TABLE[[#This Row],[METRC]]="...","",LEFT(VLOOKUP(TABLE[[#This Row],[METRC]],METRC!A:B,2,FALSE),4)),"")</f>
        <v/>
      </c>
      <c r="K490" s="18" t="str">
        <f>IF(TABLE[[#This Row],[METRC]]="","",IF(TABLE[[#This Row],[METRC]]="...","",IF(TABLE[[#This Row],[bounce strain]]=LEFT(TABLE[[#This Row],[PhenoAbbv]],4),"match","MISMATCH")))</f>
        <v/>
      </c>
      <c r="L490" s="18" t="str">
        <f ca="1">IF(TABLE[[#This Row],[Date]]="","",INDEX(nextcloneround[Clone Round],MATCH(TABLE[[#This Row],[Date]],nextcloneround[today],0)))</f>
        <v/>
      </c>
      <c r="M490" s="18" t="str">
        <f>_xlfn.IFNA(INDEX([2]!MOM[Generation],MATCH(TABLE[[#This Row],[METRC]],[2]!MOM[METRC 2],0)),"")</f>
        <v/>
      </c>
    </row>
    <row r="491" spans="1:13" x14ac:dyDescent="0.25">
      <c r="A491" s="47" t="str">
        <f>MID(TABLE[[#This Row],[LOC]],4,3)</f>
        <v>NL2</v>
      </c>
      <c r="B491" t="s">
        <v>8830</v>
      </c>
      <c r="C491" s="18" t="str">
        <f>_xlfn.IFNA(IF(TABLE[[#This Row],[CODE]]="","",IF(TABLE[[#This Row],[CODE]]="...","",_xlfn.CONCAT("1A4070000000065000",RIGHT(TABLE[[#This Row],[CODE]],6)))),"")</f>
        <v/>
      </c>
      <c r="D491" s="18" t="str">
        <f t="array" ref="D491">_xlfn.IFNA(IF(SUM(COUNTIF(TABLE[[#This Row],[CODE]],{"*.*"})),LEFT(TABLE[[#This Row],[CODE]],7),_xlfn.CONCAT(LEFT(TABLE[[#This Row],[CODE]],4),RIGHT(TABLE[[#This Row],[CODE]],3))),"")</f>
        <v/>
      </c>
      <c r="E491" s="18" t="str">
        <f>IF(VLOOKUP(TABLE[[#This Row],[LOC]],ScanWorkbook[[Location]:[Clone Barcode]],2,FALSE)="...","",VLOOKUP(TABLE[[#This Row],[LOC]],ScanWorkbook[[Location]:[Clone Barcode]],2,FALSE))</f>
        <v/>
      </c>
      <c r="F491" s="21" t="str">
        <f ca="1">IF(TABLE[[#This Row],[METRC]]="","",TODAY())</f>
        <v/>
      </c>
      <c r="G491" s="80" t="str">
        <f>_xlfn.IFNA(IF(TABLE[[#This Row],[METRC]]="","",VLOOKUP(TABLE[[#This Row],[LOC]],ScanWorkbook[[Location]:[side]],3,FALSE)),"")</f>
        <v/>
      </c>
      <c r="H491" s="18" t="str">
        <f>_xlfn.IFNA(IF(TABLE[[#This Row],[METRC]]="...","",VLOOKUP(TABLE[[#This Row],[METRC]],METRC!A:C,3,FALSE)),"")</f>
        <v/>
      </c>
      <c r="I49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91" s="18" t="str">
        <f>_xlfn.IFNA(IF(TABLE[[#This Row],[METRC]]="...","",LEFT(VLOOKUP(TABLE[[#This Row],[METRC]],METRC!A:B,2,FALSE),4)),"")</f>
        <v/>
      </c>
      <c r="K491" s="18" t="str">
        <f>IF(TABLE[[#This Row],[METRC]]="","",IF(TABLE[[#This Row],[METRC]]="...","",IF(TABLE[[#This Row],[bounce strain]]=LEFT(TABLE[[#This Row],[PhenoAbbv]],4),"match","MISMATCH")))</f>
        <v/>
      </c>
      <c r="L491" s="18" t="str">
        <f ca="1">IF(TABLE[[#This Row],[Date]]="","",INDEX(nextcloneround[Clone Round],MATCH(TABLE[[#This Row],[Date]],nextcloneround[today],0)))</f>
        <v/>
      </c>
      <c r="M491" s="18" t="str">
        <f>_xlfn.IFNA(INDEX([2]!MOM[Generation],MATCH(TABLE[[#This Row],[METRC]],[2]!MOM[METRC 2],0)),"")</f>
        <v/>
      </c>
    </row>
    <row r="492" spans="1:13" x14ac:dyDescent="0.25">
      <c r="A492" s="47" t="str">
        <f>MID(TABLE[[#This Row],[LOC]],4,3)</f>
        <v>NL2</v>
      </c>
      <c r="B492" t="s">
        <v>8831</v>
      </c>
      <c r="C492" s="18" t="str">
        <f>_xlfn.IFNA(IF(TABLE[[#This Row],[CODE]]="","",IF(TABLE[[#This Row],[CODE]]="...","",_xlfn.CONCAT("1A4070000000065000",RIGHT(TABLE[[#This Row],[CODE]],6)))),"")</f>
        <v/>
      </c>
      <c r="D492" s="18" t="str">
        <f t="array" ref="D492">_xlfn.IFNA(IF(SUM(COUNTIF(TABLE[[#This Row],[CODE]],{"*.*"})),LEFT(TABLE[[#This Row],[CODE]],7),_xlfn.CONCAT(LEFT(TABLE[[#This Row],[CODE]],4),RIGHT(TABLE[[#This Row],[CODE]],3))),"")</f>
        <v/>
      </c>
      <c r="E492" s="18" t="str">
        <f>IF(VLOOKUP(TABLE[[#This Row],[LOC]],ScanWorkbook[[Location]:[Clone Barcode]],2,FALSE)="...","",VLOOKUP(TABLE[[#This Row],[LOC]],ScanWorkbook[[Location]:[Clone Barcode]],2,FALSE))</f>
        <v/>
      </c>
      <c r="F492" s="21" t="str">
        <f ca="1">IF(TABLE[[#This Row],[METRC]]="","",TODAY())</f>
        <v/>
      </c>
      <c r="G492" s="80" t="str">
        <f>_xlfn.IFNA(IF(TABLE[[#This Row],[METRC]]="","",VLOOKUP(TABLE[[#This Row],[LOC]],ScanWorkbook[[Location]:[side]],3,FALSE)),"")</f>
        <v/>
      </c>
      <c r="H492" s="18" t="str">
        <f>_xlfn.IFNA(IF(TABLE[[#This Row],[METRC]]="...","",VLOOKUP(TABLE[[#This Row],[METRC]],METRC!A:C,3,FALSE)),"")</f>
        <v/>
      </c>
      <c r="I49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92" s="18" t="str">
        <f>_xlfn.IFNA(IF(TABLE[[#This Row],[METRC]]="...","",LEFT(VLOOKUP(TABLE[[#This Row],[METRC]],METRC!A:B,2,FALSE),4)),"")</f>
        <v/>
      </c>
      <c r="K492" s="18" t="str">
        <f>IF(TABLE[[#This Row],[METRC]]="","",IF(TABLE[[#This Row],[METRC]]="...","",IF(TABLE[[#This Row],[bounce strain]]=LEFT(TABLE[[#This Row],[PhenoAbbv]],4),"match","MISMATCH")))</f>
        <v/>
      </c>
      <c r="L492" s="18" t="str">
        <f ca="1">IF(TABLE[[#This Row],[Date]]="","",INDEX(nextcloneround[Clone Round],MATCH(TABLE[[#This Row],[Date]],nextcloneround[today],0)))</f>
        <v/>
      </c>
      <c r="M492" s="18" t="str">
        <f>_xlfn.IFNA(INDEX([2]!MOM[Generation],MATCH(TABLE[[#This Row],[METRC]],[2]!MOM[METRC 2],0)),"")</f>
        <v/>
      </c>
    </row>
    <row r="493" spans="1:13" x14ac:dyDescent="0.25">
      <c r="A493" s="47" t="str">
        <f>MID(TABLE[[#This Row],[LOC]],4,3)</f>
        <v>NL2</v>
      </c>
      <c r="B493" t="s">
        <v>8832</v>
      </c>
      <c r="C493" s="18" t="str">
        <f>_xlfn.IFNA(IF(TABLE[[#This Row],[CODE]]="","",IF(TABLE[[#This Row],[CODE]]="...","",_xlfn.CONCAT("1A4070000000065000",RIGHT(TABLE[[#This Row],[CODE]],6)))),"")</f>
        <v/>
      </c>
      <c r="D493" s="18" t="str">
        <f t="array" ref="D493">_xlfn.IFNA(IF(SUM(COUNTIF(TABLE[[#This Row],[CODE]],{"*.*"})),LEFT(TABLE[[#This Row],[CODE]],7),_xlfn.CONCAT(LEFT(TABLE[[#This Row],[CODE]],4),RIGHT(TABLE[[#This Row],[CODE]],3))),"")</f>
        <v/>
      </c>
      <c r="E493" s="18" t="str">
        <f>IF(VLOOKUP(TABLE[[#This Row],[LOC]],ScanWorkbook[[Location]:[Clone Barcode]],2,FALSE)="...","",VLOOKUP(TABLE[[#This Row],[LOC]],ScanWorkbook[[Location]:[Clone Barcode]],2,FALSE))</f>
        <v/>
      </c>
      <c r="F493" s="21" t="str">
        <f ca="1">IF(TABLE[[#This Row],[METRC]]="","",TODAY())</f>
        <v/>
      </c>
      <c r="G493" s="80" t="str">
        <f>_xlfn.IFNA(IF(TABLE[[#This Row],[METRC]]="","",VLOOKUP(TABLE[[#This Row],[LOC]],ScanWorkbook[[Location]:[side]],3,FALSE)),"")</f>
        <v/>
      </c>
      <c r="H493" s="18" t="str">
        <f>_xlfn.IFNA(IF(TABLE[[#This Row],[METRC]]="...","",VLOOKUP(TABLE[[#This Row],[METRC]],METRC!A:C,3,FALSE)),"")</f>
        <v/>
      </c>
      <c r="I49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93" s="18" t="str">
        <f>_xlfn.IFNA(IF(TABLE[[#This Row],[METRC]]="...","",LEFT(VLOOKUP(TABLE[[#This Row],[METRC]],METRC!A:B,2,FALSE),4)),"")</f>
        <v/>
      </c>
      <c r="K493" s="18" t="str">
        <f>IF(TABLE[[#This Row],[METRC]]="","",IF(TABLE[[#This Row],[METRC]]="...","",IF(TABLE[[#This Row],[bounce strain]]=LEFT(TABLE[[#This Row],[PhenoAbbv]],4),"match","MISMATCH")))</f>
        <v/>
      </c>
      <c r="L493" s="18" t="str">
        <f ca="1">IF(TABLE[[#This Row],[Date]]="","",INDEX(nextcloneround[Clone Round],MATCH(TABLE[[#This Row],[Date]],nextcloneround[today],0)))</f>
        <v/>
      </c>
      <c r="M493" s="18" t="str">
        <f>_xlfn.IFNA(INDEX([2]!MOM[Generation],MATCH(TABLE[[#This Row],[METRC]],[2]!MOM[METRC 2],0)),"")</f>
        <v/>
      </c>
    </row>
    <row r="494" spans="1:13" x14ac:dyDescent="0.25">
      <c r="A494" s="47" t="str">
        <f>MID(TABLE[[#This Row],[LOC]],4,3)</f>
        <v>NL2</v>
      </c>
      <c r="B494" t="s">
        <v>8833</v>
      </c>
      <c r="C494" s="18" t="str">
        <f>_xlfn.IFNA(IF(TABLE[[#This Row],[CODE]]="","",IF(TABLE[[#This Row],[CODE]]="...","",_xlfn.CONCAT("1A4070000000065000",RIGHT(TABLE[[#This Row],[CODE]],6)))),"")</f>
        <v/>
      </c>
      <c r="D494" s="18" t="str">
        <f t="array" ref="D494">_xlfn.IFNA(IF(SUM(COUNTIF(TABLE[[#This Row],[CODE]],{"*.*"})),LEFT(TABLE[[#This Row],[CODE]],7),_xlfn.CONCAT(LEFT(TABLE[[#This Row],[CODE]],4),RIGHT(TABLE[[#This Row],[CODE]],3))),"")</f>
        <v/>
      </c>
      <c r="E494" s="18" t="str">
        <f>IF(VLOOKUP(TABLE[[#This Row],[LOC]],ScanWorkbook[[Location]:[Clone Barcode]],2,FALSE)="...","",VLOOKUP(TABLE[[#This Row],[LOC]],ScanWorkbook[[Location]:[Clone Barcode]],2,FALSE))</f>
        <v/>
      </c>
      <c r="F494" s="21" t="str">
        <f ca="1">IF(TABLE[[#This Row],[METRC]]="","",TODAY())</f>
        <v/>
      </c>
      <c r="G494" s="80" t="str">
        <f>_xlfn.IFNA(IF(TABLE[[#This Row],[METRC]]="","",VLOOKUP(TABLE[[#This Row],[LOC]],ScanWorkbook[[Location]:[side]],3,FALSE)),"")</f>
        <v/>
      </c>
      <c r="H494" s="18" t="str">
        <f>_xlfn.IFNA(IF(TABLE[[#This Row],[METRC]]="...","",VLOOKUP(TABLE[[#This Row],[METRC]],METRC!A:C,3,FALSE)),"")</f>
        <v/>
      </c>
      <c r="I49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94" s="18" t="str">
        <f>_xlfn.IFNA(IF(TABLE[[#This Row],[METRC]]="...","",LEFT(VLOOKUP(TABLE[[#This Row],[METRC]],METRC!A:B,2,FALSE),4)),"")</f>
        <v/>
      </c>
      <c r="K494" s="18" t="str">
        <f>IF(TABLE[[#This Row],[METRC]]="","",IF(TABLE[[#This Row],[METRC]]="...","",IF(TABLE[[#This Row],[bounce strain]]=LEFT(TABLE[[#This Row],[PhenoAbbv]],4),"match","MISMATCH")))</f>
        <v/>
      </c>
      <c r="L494" s="18" t="str">
        <f ca="1">IF(TABLE[[#This Row],[Date]]="","",INDEX(nextcloneround[Clone Round],MATCH(TABLE[[#This Row],[Date]],nextcloneround[today],0)))</f>
        <v/>
      </c>
      <c r="M494" s="18" t="str">
        <f>_xlfn.IFNA(INDEX([2]!MOM[Generation],MATCH(TABLE[[#This Row],[METRC]],[2]!MOM[METRC 2],0)),"")</f>
        <v/>
      </c>
    </row>
    <row r="495" spans="1:13" x14ac:dyDescent="0.25">
      <c r="A495" s="47" t="str">
        <f>MID(TABLE[[#This Row],[LOC]],4,3)</f>
        <v>NL2</v>
      </c>
      <c r="B495" t="s">
        <v>8834</v>
      </c>
      <c r="C495" s="18" t="str">
        <f>_xlfn.IFNA(IF(TABLE[[#This Row],[CODE]]="","",IF(TABLE[[#This Row],[CODE]]="...","",_xlfn.CONCAT("1A4070000000065000",RIGHT(TABLE[[#This Row],[CODE]],6)))),"")</f>
        <v/>
      </c>
      <c r="D495" s="18" t="str">
        <f t="array" ref="D495">_xlfn.IFNA(IF(SUM(COUNTIF(TABLE[[#This Row],[CODE]],{"*.*"})),LEFT(TABLE[[#This Row],[CODE]],7),_xlfn.CONCAT(LEFT(TABLE[[#This Row],[CODE]],4),RIGHT(TABLE[[#This Row],[CODE]],3))),"")</f>
        <v/>
      </c>
      <c r="E495" s="18" t="str">
        <f>IF(VLOOKUP(TABLE[[#This Row],[LOC]],ScanWorkbook[[Location]:[Clone Barcode]],2,FALSE)="...","",VLOOKUP(TABLE[[#This Row],[LOC]],ScanWorkbook[[Location]:[Clone Barcode]],2,FALSE))</f>
        <v/>
      </c>
      <c r="F495" s="21" t="str">
        <f ca="1">IF(TABLE[[#This Row],[METRC]]="","",TODAY())</f>
        <v/>
      </c>
      <c r="G495" s="80" t="str">
        <f>_xlfn.IFNA(IF(TABLE[[#This Row],[METRC]]="","",VLOOKUP(TABLE[[#This Row],[LOC]],ScanWorkbook[[Location]:[side]],3,FALSE)),"")</f>
        <v/>
      </c>
      <c r="H495" s="18" t="str">
        <f>_xlfn.IFNA(IF(TABLE[[#This Row],[METRC]]="...","",VLOOKUP(TABLE[[#This Row],[METRC]],METRC!A:C,3,FALSE)),"")</f>
        <v/>
      </c>
      <c r="I49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95" s="18" t="str">
        <f>_xlfn.IFNA(IF(TABLE[[#This Row],[METRC]]="...","",LEFT(VLOOKUP(TABLE[[#This Row],[METRC]],METRC!A:B,2,FALSE),4)),"")</f>
        <v/>
      </c>
      <c r="K495" s="18" t="str">
        <f>IF(TABLE[[#This Row],[METRC]]="","",IF(TABLE[[#This Row],[METRC]]="...","",IF(TABLE[[#This Row],[bounce strain]]=LEFT(TABLE[[#This Row],[PhenoAbbv]],4),"match","MISMATCH")))</f>
        <v/>
      </c>
      <c r="L495" s="18" t="str">
        <f ca="1">IF(TABLE[[#This Row],[Date]]="","",INDEX(nextcloneround[Clone Round],MATCH(TABLE[[#This Row],[Date]],nextcloneround[today],0)))</f>
        <v/>
      </c>
      <c r="M495" s="18" t="str">
        <f>_xlfn.IFNA(INDEX([2]!MOM[Generation],MATCH(TABLE[[#This Row],[METRC]],[2]!MOM[METRC 2],0)),"")</f>
        <v/>
      </c>
    </row>
    <row r="496" spans="1:13" x14ac:dyDescent="0.25">
      <c r="A496" s="47" t="str">
        <f>MID(TABLE[[#This Row],[LOC]],4,3)</f>
        <v>NL2</v>
      </c>
      <c r="B496" t="s">
        <v>8835</v>
      </c>
      <c r="C496" s="18" t="str">
        <f>_xlfn.IFNA(IF(TABLE[[#This Row],[CODE]]="","",IF(TABLE[[#This Row],[CODE]]="...","",_xlfn.CONCAT("1A4070000000065000",RIGHT(TABLE[[#This Row],[CODE]],6)))),"")</f>
        <v/>
      </c>
      <c r="D496" s="18" t="str">
        <f t="array" ref="D496">_xlfn.IFNA(IF(SUM(COUNTIF(TABLE[[#This Row],[CODE]],{"*.*"})),LEFT(TABLE[[#This Row],[CODE]],7),_xlfn.CONCAT(LEFT(TABLE[[#This Row],[CODE]],4),RIGHT(TABLE[[#This Row],[CODE]],3))),"")</f>
        <v/>
      </c>
      <c r="E496" s="18" t="str">
        <f>IF(VLOOKUP(TABLE[[#This Row],[LOC]],ScanWorkbook[[Location]:[Clone Barcode]],2,FALSE)="...","",VLOOKUP(TABLE[[#This Row],[LOC]],ScanWorkbook[[Location]:[Clone Barcode]],2,FALSE))</f>
        <v/>
      </c>
      <c r="F496" s="21" t="str">
        <f ca="1">IF(TABLE[[#This Row],[METRC]]="","",TODAY())</f>
        <v/>
      </c>
      <c r="G496" s="80" t="str">
        <f>_xlfn.IFNA(IF(TABLE[[#This Row],[METRC]]="","",VLOOKUP(TABLE[[#This Row],[LOC]],ScanWorkbook[[Location]:[side]],3,FALSE)),"")</f>
        <v/>
      </c>
      <c r="H496" s="18" t="str">
        <f>_xlfn.IFNA(IF(TABLE[[#This Row],[METRC]]="...","",VLOOKUP(TABLE[[#This Row],[METRC]],METRC!A:C,3,FALSE)),"")</f>
        <v/>
      </c>
      <c r="I49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96" s="18" t="str">
        <f>_xlfn.IFNA(IF(TABLE[[#This Row],[METRC]]="...","",LEFT(VLOOKUP(TABLE[[#This Row],[METRC]],METRC!A:B,2,FALSE),4)),"")</f>
        <v/>
      </c>
      <c r="K496" s="18" t="str">
        <f>IF(TABLE[[#This Row],[METRC]]="","",IF(TABLE[[#This Row],[METRC]]="...","",IF(TABLE[[#This Row],[bounce strain]]=LEFT(TABLE[[#This Row],[PhenoAbbv]],4),"match","MISMATCH")))</f>
        <v/>
      </c>
      <c r="L496" s="18" t="str">
        <f ca="1">IF(TABLE[[#This Row],[Date]]="","",INDEX(nextcloneround[Clone Round],MATCH(TABLE[[#This Row],[Date]],nextcloneround[today],0)))</f>
        <v/>
      </c>
      <c r="M496" s="18" t="str">
        <f>_xlfn.IFNA(INDEX([2]!MOM[Generation],MATCH(TABLE[[#This Row],[METRC]],[2]!MOM[METRC 2],0)),"")</f>
        <v/>
      </c>
    </row>
    <row r="497" spans="1:13" x14ac:dyDescent="0.25">
      <c r="A497" s="47" t="str">
        <f>MID(TABLE[[#This Row],[LOC]],4,3)</f>
        <v>NL2</v>
      </c>
      <c r="B497" t="s">
        <v>8836</v>
      </c>
      <c r="C497" s="18" t="str">
        <f>_xlfn.IFNA(IF(TABLE[[#This Row],[CODE]]="","",IF(TABLE[[#This Row],[CODE]]="...","",_xlfn.CONCAT("1A4070000000065000",RIGHT(TABLE[[#This Row],[CODE]],6)))),"")</f>
        <v/>
      </c>
      <c r="D497" s="18" t="str">
        <f t="array" ref="D497">_xlfn.IFNA(IF(SUM(COUNTIF(TABLE[[#This Row],[CODE]],{"*.*"})),LEFT(TABLE[[#This Row],[CODE]],7),_xlfn.CONCAT(LEFT(TABLE[[#This Row],[CODE]],4),RIGHT(TABLE[[#This Row],[CODE]],3))),"")</f>
        <v/>
      </c>
      <c r="E497" s="18" t="str">
        <f>IF(VLOOKUP(TABLE[[#This Row],[LOC]],ScanWorkbook[[Location]:[Clone Barcode]],2,FALSE)="...","",VLOOKUP(TABLE[[#This Row],[LOC]],ScanWorkbook[[Location]:[Clone Barcode]],2,FALSE))</f>
        <v/>
      </c>
      <c r="F497" s="21" t="str">
        <f ca="1">IF(TABLE[[#This Row],[METRC]]="","",TODAY())</f>
        <v/>
      </c>
      <c r="G497" s="80" t="str">
        <f>_xlfn.IFNA(IF(TABLE[[#This Row],[METRC]]="","",VLOOKUP(TABLE[[#This Row],[LOC]],ScanWorkbook[[Location]:[side]],3,FALSE)),"")</f>
        <v/>
      </c>
      <c r="H497" s="18" t="str">
        <f>_xlfn.IFNA(IF(TABLE[[#This Row],[METRC]]="...","",VLOOKUP(TABLE[[#This Row],[METRC]],METRC!A:C,3,FALSE)),"")</f>
        <v/>
      </c>
      <c r="I49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97" s="18" t="str">
        <f>_xlfn.IFNA(IF(TABLE[[#This Row],[METRC]]="...","",LEFT(VLOOKUP(TABLE[[#This Row],[METRC]],METRC!A:B,2,FALSE),4)),"")</f>
        <v/>
      </c>
      <c r="K497" s="18" t="str">
        <f>IF(TABLE[[#This Row],[METRC]]="","",IF(TABLE[[#This Row],[METRC]]="...","",IF(TABLE[[#This Row],[bounce strain]]=LEFT(TABLE[[#This Row],[PhenoAbbv]],4),"match","MISMATCH")))</f>
        <v/>
      </c>
      <c r="L497" s="18" t="str">
        <f ca="1">IF(TABLE[[#This Row],[Date]]="","",INDEX(nextcloneround[Clone Round],MATCH(TABLE[[#This Row],[Date]],nextcloneround[today],0)))</f>
        <v/>
      </c>
      <c r="M497" s="18" t="str">
        <f>_xlfn.IFNA(INDEX([2]!MOM[Generation],MATCH(TABLE[[#This Row],[METRC]],[2]!MOM[METRC 2],0)),"")</f>
        <v/>
      </c>
    </row>
    <row r="498" spans="1:13" x14ac:dyDescent="0.25">
      <c r="A498" s="47" t="str">
        <f>MID(TABLE[[#This Row],[LOC]],4,3)</f>
        <v>NL2</v>
      </c>
      <c r="B498" t="s">
        <v>8837</v>
      </c>
      <c r="C498" s="18" t="str">
        <f>_xlfn.IFNA(IF(TABLE[[#This Row],[CODE]]="","",IF(TABLE[[#This Row],[CODE]]="...","",_xlfn.CONCAT("1A4070000000065000",RIGHT(TABLE[[#This Row],[CODE]],6)))),"")</f>
        <v/>
      </c>
      <c r="D498" s="18" t="str">
        <f t="array" ref="D498">_xlfn.IFNA(IF(SUM(COUNTIF(TABLE[[#This Row],[CODE]],{"*.*"})),LEFT(TABLE[[#This Row],[CODE]],7),_xlfn.CONCAT(LEFT(TABLE[[#This Row],[CODE]],4),RIGHT(TABLE[[#This Row],[CODE]],3))),"")</f>
        <v/>
      </c>
      <c r="E498" s="18" t="str">
        <f>IF(VLOOKUP(TABLE[[#This Row],[LOC]],ScanWorkbook[[Location]:[Clone Barcode]],2,FALSE)="...","",VLOOKUP(TABLE[[#This Row],[LOC]],ScanWorkbook[[Location]:[Clone Barcode]],2,FALSE))</f>
        <v/>
      </c>
      <c r="F498" s="21" t="str">
        <f ca="1">IF(TABLE[[#This Row],[METRC]]="","",TODAY())</f>
        <v/>
      </c>
      <c r="G498" s="80" t="str">
        <f>_xlfn.IFNA(IF(TABLE[[#This Row],[METRC]]="","",VLOOKUP(TABLE[[#This Row],[LOC]],ScanWorkbook[[Location]:[side]],3,FALSE)),"")</f>
        <v/>
      </c>
      <c r="H498" s="18" t="str">
        <f>_xlfn.IFNA(IF(TABLE[[#This Row],[METRC]]="...","",VLOOKUP(TABLE[[#This Row],[METRC]],METRC!A:C,3,FALSE)),"")</f>
        <v/>
      </c>
      <c r="I49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98" s="18" t="str">
        <f>_xlfn.IFNA(IF(TABLE[[#This Row],[METRC]]="...","",LEFT(VLOOKUP(TABLE[[#This Row],[METRC]],METRC!A:B,2,FALSE),4)),"")</f>
        <v/>
      </c>
      <c r="K498" s="18" t="str">
        <f>IF(TABLE[[#This Row],[METRC]]="","",IF(TABLE[[#This Row],[METRC]]="...","",IF(TABLE[[#This Row],[bounce strain]]=LEFT(TABLE[[#This Row],[PhenoAbbv]],4),"match","MISMATCH")))</f>
        <v/>
      </c>
      <c r="L498" s="18" t="str">
        <f ca="1">IF(TABLE[[#This Row],[Date]]="","",INDEX(nextcloneround[Clone Round],MATCH(TABLE[[#This Row],[Date]],nextcloneround[today],0)))</f>
        <v/>
      </c>
      <c r="M498" s="18" t="str">
        <f>_xlfn.IFNA(INDEX([2]!MOM[Generation],MATCH(TABLE[[#This Row],[METRC]],[2]!MOM[METRC 2],0)),"")</f>
        <v/>
      </c>
    </row>
    <row r="499" spans="1:13" x14ac:dyDescent="0.25">
      <c r="A499" s="47" t="str">
        <f>MID(TABLE[[#This Row],[LOC]],4,3)</f>
        <v>NL2</v>
      </c>
      <c r="B499" t="s">
        <v>8838</v>
      </c>
      <c r="C499" s="18" t="str">
        <f>_xlfn.IFNA(IF(TABLE[[#This Row],[CODE]]="","",IF(TABLE[[#This Row],[CODE]]="...","",_xlfn.CONCAT("1A4070000000065000",RIGHT(TABLE[[#This Row],[CODE]],6)))),"")</f>
        <v/>
      </c>
      <c r="D499" s="18" t="str">
        <f t="array" ref="D499">_xlfn.IFNA(IF(SUM(COUNTIF(TABLE[[#This Row],[CODE]],{"*.*"})),LEFT(TABLE[[#This Row],[CODE]],7),_xlfn.CONCAT(LEFT(TABLE[[#This Row],[CODE]],4),RIGHT(TABLE[[#This Row],[CODE]],3))),"")</f>
        <v/>
      </c>
      <c r="E499" s="18" t="str">
        <f>IF(VLOOKUP(TABLE[[#This Row],[LOC]],ScanWorkbook[[Location]:[Clone Barcode]],2,FALSE)="...","",VLOOKUP(TABLE[[#This Row],[LOC]],ScanWorkbook[[Location]:[Clone Barcode]],2,FALSE))</f>
        <v/>
      </c>
      <c r="F499" s="21" t="str">
        <f ca="1">IF(TABLE[[#This Row],[METRC]]="","",TODAY())</f>
        <v/>
      </c>
      <c r="G499" s="80" t="str">
        <f>_xlfn.IFNA(IF(TABLE[[#This Row],[METRC]]="","",VLOOKUP(TABLE[[#This Row],[LOC]],ScanWorkbook[[Location]:[side]],3,FALSE)),"")</f>
        <v/>
      </c>
      <c r="H499" s="18" t="str">
        <f>_xlfn.IFNA(IF(TABLE[[#This Row],[METRC]]="...","",VLOOKUP(TABLE[[#This Row],[METRC]],METRC!A:C,3,FALSE)),"")</f>
        <v/>
      </c>
      <c r="I49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499" s="18" t="str">
        <f>_xlfn.IFNA(IF(TABLE[[#This Row],[METRC]]="...","",LEFT(VLOOKUP(TABLE[[#This Row],[METRC]],METRC!A:B,2,FALSE),4)),"")</f>
        <v/>
      </c>
      <c r="K499" s="18" t="str">
        <f>IF(TABLE[[#This Row],[METRC]]="","",IF(TABLE[[#This Row],[METRC]]="...","",IF(TABLE[[#This Row],[bounce strain]]=LEFT(TABLE[[#This Row],[PhenoAbbv]],4),"match","MISMATCH")))</f>
        <v/>
      </c>
      <c r="L499" s="18" t="str">
        <f ca="1">IF(TABLE[[#This Row],[Date]]="","",INDEX(nextcloneround[Clone Round],MATCH(TABLE[[#This Row],[Date]],nextcloneround[today],0)))</f>
        <v/>
      </c>
      <c r="M499" s="18" t="str">
        <f>_xlfn.IFNA(INDEX([2]!MOM[Generation],MATCH(TABLE[[#This Row],[METRC]],[2]!MOM[METRC 2],0)),"")</f>
        <v/>
      </c>
    </row>
    <row r="500" spans="1:13" x14ac:dyDescent="0.25">
      <c r="A500" s="47" t="str">
        <f>MID(TABLE[[#This Row],[LOC]],4,3)</f>
        <v>NL2</v>
      </c>
      <c r="B500" t="s">
        <v>8839</v>
      </c>
      <c r="C500" s="18" t="str">
        <f>_xlfn.IFNA(IF(TABLE[[#This Row],[CODE]]="","",IF(TABLE[[#This Row],[CODE]]="...","",_xlfn.CONCAT("1A4070000000065000",RIGHT(TABLE[[#This Row],[CODE]],6)))),"")</f>
        <v/>
      </c>
      <c r="D500" s="18" t="str">
        <f t="array" ref="D500">_xlfn.IFNA(IF(SUM(COUNTIF(TABLE[[#This Row],[CODE]],{"*.*"})),LEFT(TABLE[[#This Row],[CODE]],7),_xlfn.CONCAT(LEFT(TABLE[[#This Row],[CODE]],4),RIGHT(TABLE[[#This Row],[CODE]],3))),"")</f>
        <v/>
      </c>
      <c r="E500" s="18" t="str">
        <f>IF(VLOOKUP(TABLE[[#This Row],[LOC]],ScanWorkbook[[Location]:[Clone Barcode]],2,FALSE)="...","",VLOOKUP(TABLE[[#This Row],[LOC]],ScanWorkbook[[Location]:[Clone Barcode]],2,FALSE))</f>
        <v/>
      </c>
      <c r="F500" s="21" t="str">
        <f ca="1">IF(TABLE[[#This Row],[METRC]]="","",TODAY())</f>
        <v/>
      </c>
      <c r="G500" s="80" t="str">
        <f>_xlfn.IFNA(IF(TABLE[[#This Row],[METRC]]="","",VLOOKUP(TABLE[[#This Row],[LOC]],ScanWorkbook[[Location]:[side]],3,FALSE)),"")</f>
        <v/>
      </c>
      <c r="H500" s="18" t="str">
        <f>_xlfn.IFNA(IF(TABLE[[#This Row],[METRC]]="...","",VLOOKUP(TABLE[[#This Row],[METRC]],METRC!A:C,3,FALSE)),"")</f>
        <v/>
      </c>
      <c r="I50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00" s="18" t="str">
        <f>_xlfn.IFNA(IF(TABLE[[#This Row],[METRC]]="...","",LEFT(VLOOKUP(TABLE[[#This Row],[METRC]],METRC!A:B,2,FALSE),4)),"")</f>
        <v/>
      </c>
      <c r="K500" s="18" t="str">
        <f>IF(TABLE[[#This Row],[METRC]]="","",IF(TABLE[[#This Row],[METRC]]="...","",IF(TABLE[[#This Row],[bounce strain]]=LEFT(TABLE[[#This Row],[PhenoAbbv]],4),"match","MISMATCH")))</f>
        <v/>
      </c>
      <c r="L500" s="18" t="str">
        <f ca="1">IF(TABLE[[#This Row],[Date]]="","",INDEX(nextcloneround[Clone Round],MATCH(TABLE[[#This Row],[Date]],nextcloneround[today],0)))</f>
        <v/>
      </c>
      <c r="M500" s="18" t="str">
        <f>_xlfn.IFNA(INDEX([2]!MOM[Generation],MATCH(TABLE[[#This Row],[METRC]],[2]!MOM[METRC 2],0)),"")</f>
        <v/>
      </c>
    </row>
    <row r="501" spans="1:13" x14ac:dyDescent="0.25">
      <c r="A501" s="47" t="str">
        <f>MID(TABLE[[#This Row],[LOC]],4,3)</f>
        <v>NL2</v>
      </c>
      <c r="B501" t="s">
        <v>8840</v>
      </c>
      <c r="C501" s="18" t="str">
        <f>_xlfn.IFNA(IF(TABLE[[#This Row],[CODE]]="","",IF(TABLE[[#This Row],[CODE]]="...","",_xlfn.CONCAT("1A4070000000065000",RIGHT(TABLE[[#This Row],[CODE]],6)))),"")</f>
        <v/>
      </c>
      <c r="D501" s="18" t="str">
        <f t="array" ref="D501">_xlfn.IFNA(IF(SUM(COUNTIF(TABLE[[#This Row],[CODE]],{"*.*"})),LEFT(TABLE[[#This Row],[CODE]],7),_xlfn.CONCAT(LEFT(TABLE[[#This Row],[CODE]],4),RIGHT(TABLE[[#This Row],[CODE]],3))),"")</f>
        <v/>
      </c>
      <c r="E501" s="18" t="str">
        <f>IF(VLOOKUP(TABLE[[#This Row],[LOC]],ScanWorkbook[[Location]:[Clone Barcode]],2,FALSE)="...","",VLOOKUP(TABLE[[#This Row],[LOC]],ScanWorkbook[[Location]:[Clone Barcode]],2,FALSE))</f>
        <v/>
      </c>
      <c r="F501" s="21" t="str">
        <f ca="1">IF(TABLE[[#This Row],[METRC]]="","",TODAY())</f>
        <v/>
      </c>
      <c r="G501" s="80" t="str">
        <f>_xlfn.IFNA(IF(TABLE[[#This Row],[METRC]]="","",VLOOKUP(TABLE[[#This Row],[LOC]],ScanWorkbook[[Location]:[side]],3,FALSE)),"")</f>
        <v/>
      </c>
      <c r="H501" s="18" t="str">
        <f>_xlfn.IFNA(IF(TABLE[[#This Row],[METRC]]="...","",VLOOKUP(TABLE[[#This Row],[METRC]],METRC!A:C,3,FALSE)),"")</f>
        <v/>
      </c>
      <c r="I50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01" s="18" t="str">
        <f>_xlfn.IFNA(IF(TABLE[[#This Row],[METRC]]="...","",LEFT(VLOOKUP(TABLE[[#This Row],[METRC]],METRC!A:B,2,FALSE),4)),"")</f>
        <v/>
      </c>
      <c r="K501" s="18" t="str">
        <f>IF(TABLE[[#This Row],[METRC]]="","",IF(TABLE[[#This Row],[METRC]]="...","",IF(TABLE[[#This Row],[bounce strain]]=LEFT(TABLE[[#This Row],[PhenoAbbv]],4),"match","MISMATCH")))</f>
        <v/>
      </c>
      <c r="L501" s="18" t="str">
        <f ca="1">IF(TABLE[[#This Row],[Date]]="","",INDEX(nextcloneround[Clone Round],MATCH(TABLE[[#This Row],[Date]],nextcloneround[today],0)))</f>
        <v/>
      </c>
      <c r="M501" s="18" t="str">
        <f>_xlfn.IFNA(INDEX([2]!MOM[Generation],MATCH(TABLE[[#This Row],[METRC]],[2]!MOM[METRC 2],0)),"")</f>
        <v/>
      </c>
    </row>
    <row r="502" spans="1:13" x14ac:dyDescent="0.25">
      <c r="A502" s="47" t="str">
        <f>MID(TABLE[[#This Row],[LOC]],4,3)</f>
        <v>NL2</v>
      </c>
      <c r="B502" t="s">
        <v>8841</v>
      </c>
      <c r="C502" s="18" t="str">
        <f>_xlfn.IFNA(IF(TABLE[[#This Row],[CODE]]="","",IF(TABLE[[#This Row],[CODE]]="...","",_xlfn.CONCAT("1A4070000000065000",RIGHT(TABLE[[#This Row],[CODE]],6)))),"")</f>
        <v/>
      </c>
      <c r="D502" s="18" t="str">
        <f t="array" ref="D502">_xlfn.IFNA(IF(SUM(COUNTIF(TABLE[[#This Row],[CODE]],{"*.*"})),LEFT(TABLE[[#This Row],[CODE]],7),_xlfn.CONCAT(LEFT(TABLE[[#This Row],[CODE]],4),RIGHT(TABLE[[#This Row],[CODE]],3))),"")</f>
        <v/>
      </c>
      <c r="E502" s="18" t="str">
        <f>IF(VLOOKUP(TABLE[[#This Row],[LOC]],ScanWorkbook[[Location]:[Clone Barcode]],2,FALSE)="...","",VLOOKUP(TABLE[[#This Row],[LOC]],ScanWorkbook[[Location]:[Clone Barcode]],2,FALSE))</f>
        <v/>
      </c>
      <c r="F502" s="21" t="str">
        <f ca="1">IF(TABLE[[#This Row],[METRC]]="","",TODAY())</f>
        <v/>
      </c>
      <c r="G502" s="80" t="str">
        <f>_xlfn.IFNA(IF(TABLE[[#This Row],[METRC]]="","",VLOOKUP(TABLE[[#This Row],[LOC]],ScanWorkbook[[Location]:[side]],3,FALSE)),"")</f>
        <v/>
      </c>
      <c r="H502" s="18" t="str">
        <f>_xlfn.IFNA(IF(TABLE[[#This Row],[METRC]]="...","",VLOOKUP(TABLE[[#This Row],[METRC]],METRC!A:C,3,FALSE)),"")</f>
        <v/>
      </c>
      <c r="I50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02" s="18" t="str">
        <f>_xlfn.IFNA(IF(TABLE[[#This Row],[METRC]]="...","",LEFT(VLOOKUP(TABLE[[#This Row],[METRC]],METRC!A:B,2,FALSE),4)),"")</f>
        <v/>
      </c>
      <c r="K502" s="18" t="str">
        <f>IF(TABLE[[#This Row],[METRC]]="","",IF(TABLE[[#This Row],[METRC]]="...","",IF(TABLE[[#This Row],[bounce strain]]=LEFT(TABLE[[#This Row],[PhenoAbbv]],4),"match","MISMATCH")))</f>
        <v/>
      </c>
      <c r="L502" s="18" t="str">
        <f ca="1">IF(TABLE[[#This Row],[Date]]="","",INDEX(nextcloneround[Clone Round],MATCH(TABLE[[#This Row],[Date]],nextcloneround[today],0)))</f>
        <v/>
      </c>
      <c r="M502" s="18" t="str">
        <f>_xlfn.IFNA(INDEX([2]!MOM[Generation],MATCH(TABLE[[#This Row],[METRC]],[2]!MOM[METRC 2],0)),"")</f>
        <v/>
      </c>
    </row>
    <row r="503" spans="1:13" x14ac:dyDescent="0.25">
      <c r="A503" s="47" t="str">
        <f>MID(TABLE[[#This Row],[LOC]],4,3)</f>
        <v>NL2</v>
      </c>
      <c r="B503" t="s">
        <v>8842</v>
      </c>
      <c r="C503" s="18" t="str">
        <f>_xlfn.IFNA(IF(TABLE[[#This Row],[CODE]]="","",IF(TABLE[[#This Row],[CODE]]="...","",_xlfn.CONCAT("1A4070000000065000",RIGHT(TABLE[[#This Row],[CODE]],6)))),"")</f>
        <v/>
      </c>
      <c r="D503" s="18" t="str">
        <f t="array" ref="D503">_xlfn.IFNA(IF(SUM(COUNTIF(TABLE[[#This Row],[CODE]],{"*.*"})),LEFT(TABLE[[#This Row],[CODE]],7),_xlfn.CONCAT(LEFT(TABLE[[#This Row],[CODE]],4),RIGHT(TABLE[[#This Row],[CODE]],3))),"")</f>
        <v/>
      </c>
      <c r="E503" s="18" t="str">
        <f>IF(VLOOKUP(TABLE[[#This Row],[LOC]],ScanWorkbook[[Location]:[Clone Barcode]],2,FALSE)="...","",VLOOKUP(TABLE[[#This Row],[LOC]],ScanWorkbook[[Location]:[Clone Barcode]],2,FALSE))</f>
        <v/>
      </c>
      <c r="F503" s="21" t="str">
        <f ca="1">IF(TABLE[[#This Row],[METRC]]="","",TODAY())</f>
        <v/>
      </c>
      <c r="G503" s="80" t="str">
        <f>_xlfn.IFNA(IF(TABLE[[#This Row],[METRC]]="","",VLOOKUP(TABLE[[#This Row],[LOC]],ScanWorkbook[[Location]:[side]],3,FALSE)),"")</f>
        <v/>
      </c>
      <c r="H503" s="18" t="str">
        <f>_xlfn.IFNA(IF(TABLE[[#This Row],[METRC]]="...","",VLOOKUP(TABLE[[#This Row],[METRC]],METRC!A:C,3,FALSE)),"")</f>
        <v/>
      </c>
      <c r="I50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03" s="18" t="str">
        <f>_xlfn.IFNA(IF(TABLE[[#This Row],[METRC]]="...","",LEFT(VLOOKUP(TABLE[[#This Row],[METRC]],METRC!A:B,2,FALSE),4)),"")</f>
        <v/>
      </c>
      <c r="K503" s="18" t="str">
        <f>IF(TABLE[[#This Row],[METRC]]="","",IF(TABLE[[#This Row],[METRC]]="...","",IF(TABLE[[#This Row],[bounce strain]]=LEFT(TABLE[[#This Row],[PhenoAbbv]],4),"match","MISMATCH")))</f>
        <v/>
      </c>
      <c r="L503" s="18" t="str">
        <f ca="1">IF(TABLE[[#This Row],[Date]]="","",INDEX(nextcloneround[Clone Round],MATCH(TABLE[[#This Row],[Date]],nextcloneround[today],0)))</f>
        <v/>
      </c>
      <c r="M503" s="18" t="str">
        <f>_xlfn.IFNA(INDEX([2]!MOM[Generation],MATCH(TABLE[[#This Row],[METRC]],[2]!MOM[METRC 2],0)),"")</f>
        <v/>
      </c>
    </row>
    <row r="504" spans="1:13" x14ac:dyDescent="0.25">
      <c r="A504" s="47" t="str">
        <f>MID(TABLE[[#This Row],[LOC]],4,3)</f>
        <v>NL2</v>
      </c>
      <c r="B504" t="s">
        <v>8843</v>
      </c>
      <c r="C504" s="18" t="str">
        <f>_xlfn.IFNA(IF(TABLE[[#This Row],[CODE]]="","",IF(TABLE[[#This Row],[CODE]]="...","",_xlfn.CONCAT("1A4070000000065000",RIGHT(TABLE[[#This Row],[CODE]],6)))),"")</f>
        <v/>
      </c>
      <c r="D504" s="18" t="str">
        <f t="array" ref="D504">_xlfn.IFNA(IF(SUM(COUNTIF(TABLE[[#This Row],[CODE]],{"*.*"})),LEFT(TABLE[[#This Row],[CODE]],7),_xlfn.CONCAT(LEFT(TABLE[[#This Row],[CODE]],4),RIGHT(TABLE[[#This Row],[CODE]],3))),"")</f>
        <v/>
      </c>
      <c r="E504" s="18" t="str">
        <f>IF(VLOOKUP(TABLE[[#This Row],[LOC]],ScanWorkbook[[Location]:[Clone Barcode]],2,FALSE)="...","",VLOOKUP(TABLE[[#This Row],[LOC]],ScanWorkbook[[Location]:[Clone Barcode]],2,FALSE))</f>
        <v/>
      </c>
      <c r="F504" s="21" t="str">
        <f ca="1">IF(TABLE[[#This Row],[METRC]]="","",TODAY())</f>
        <v/>
      </c>
      <c r="G504" s="80" t="str">
        <f>_xlfn.IFNA(IF(TABLE[[#This Row],[METRC]]="","",VLOOKUP(TABLE[[#This Row],[LOC]],ScanWorkbook[[Location]:[side]],3,FALSE)),"")</f>
        <v/>
      </c>
      <c r="H504" s="18" t="str">
        <f>_xlfn.IFNA(IF(TABLE[[#This Row],[METRC]]="...","",VLOOKUP(TABLE[[#This Row],[METRC]],METRC!A:C,3,FALSE)),"")</f>
        <v/>
      </c>
      <c r="I50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04" s="18" t="str">
        <f>_xlfn.IFNA(IF(TABLE[[#This Row],[METRC]]="...","",LEFT(VLOOKUP(TABLE[[#This Row],[METRC]],METRC!A:B,2,FALSE),4)),"")</f>
        <v/>
      </c>
      <c r="K504" s="18" t="str">
        <f>IF(TABLE[[#This Row],[METRC]]="","",IF(TABLE[[#This Row],[METRC]]="...","",IF(TABLE[[#This Row],[bounce strain]]=LEFT(TABLE[[#This Row],[PhenoAbbv]],4),"match","MISMATCH")))</f>
        <v/>
      </c>
      <c r="L504" s="18" t="str">
        <f ca="1">IF(TABLE[[#This Row],[Date]]="","",INDEX(nextcloneround[Clone Round],MATCH(TABLE[[#This Row],[Date]],nextcloneround[today],0)))</f>
        <v/>
      </c>
      <c r="M504" s="18" t="str">
        <f>_xlfn.IFNA(INDEX([2]!MOM[Generation],MATCH(TABLE[[#This Row],[METRC]],[2]!MOM[METRC 2],0)),"")</f>
        <v/>
      </c>
    </row>
    <row r="505" spans="1:13" x14ac:dyDescent="0.25">
      <c r="A505" s="47" t="str">
        <f>MID(TABLE[[#This Row],[LOC]],4,3)</f>
        <v>NL2</v>
      </c>
      <c r="B505" t="s">
        <v>8844</v>
      </c>
      <c r="C505" s="18" t="str">
        <f>_xlfn.IFNA(IF(TABLE[[#This Row],[CODE]]="","",IF(TABLE[[#This Row],[CODE]]="...","",_xlfn.CONCAT("1A4070000000065000",RIGHT(TABLE[[#This Row],[CODE]],6)))),"")</f>
        <v/>
      </c>
      <c r="D505" s="18" t="str">
        <f t="array" ref="D505">_xlfn.IFNA(IF(SUM(COUNTIF(TABLE[[#This Row],[CODE]],{"*.*"})),LEFT(TABLE[[#This Row],[CODE]],7),_xlfn.CONCAT(LEFT(TABLE[[#This Row],[CODE]],4),RIGHT(TABLE[[#This Row],[CODE]],3))),"")</f>
        <v/>
      </c>
      <c r="E505" s="18" t="str">
        <f>IF(VLOOKUP(TABLE[[#This Row],[LOC]],ScanWorkbook[[Location]:[Clone Barcode]],2,FALSE)="...","",VLOOKUP(TABLE[[#This Row],[LOC]],ScanWorkbook[[Location]:[Clone Barcode]],2,FALSE))</f>
        <v/>
      </c>
      <c r="F505" s="21" t="str">
        <f ca="1">IF(TABLE[[#This Row],[METRC]]="","",TODAY())</f>
        <v/>
      </c>
      <c r="G505" s="80" t="str">
        <f>_xlfn.IFNA(IF(TABLE[[#This Row],[METRC]]="","",VLOOKUP(TABLE[[#This Row],[LOC]],ScanWorkbook[[Location]:[side]],3,FALSE)),"")</f>
        <v/>
      </c>
      <c r="H505" s="18" t="str">
        <f>_xlfn.IFNA(IF(TABLE[[#This Row],[METRC]]="...","",VLOOKUP(TABLE[[#This Row],[METRC]],METRC!A:C,3,FALSE)),"")</f>
        <v/>
      </c>
      <c r="I50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05" s="18" t="str">
        <f>_xlfn.IFNA(IF(TABLE[[#This Row],[METRC]]="...","",LEFT(VLOOKUP(TABLE[[#This Row],[METRC]],METRC!A:B,2,FALSE),4)),"")</f>
        <v/>
      </c>
      <c r="K505" s="18" t="str">
        <f>IF(TABLE[[#This Row],[METRC]]="","",IF(TABLE[[#This Row],[METRC]]="...","",IF(TABLE[[#This Row],[bounce strain]]=LEFT(TABLE[[#This Row],[PhenoAbbv]],4),"match","MISMATCH")))</f>
        <v/>
      </c>
      <c r="L505" s="18" t="str">
        <f ca="1">IF(TABLE[[#This Row],[Date]]="","",INDEX(nextcloneround[Clone Round],MATCH(TABLE[[#This Row],[Date]],nextcloneround[today],0)))</f>
        <v/>
      </c>
      <c r="M505" s="18" t="str">
        <f>_xlfn.IFNA(INDEX([2]!MOM[Generation],MATCH(TABLE[[#This Row],[METRC]],[2]!MOM[METRC 2],0)),"")</f>
        <v/>
      </c>
    </row>
    <row r="506" spans="1:13" x14ac:dyDescent="0.25">
      <c r="A506" s="47" t="str">
        <f>MID(TABLE[[#This Row],[LOC]],4,3)</f>
        <v>NL3</v>
      </c>
      <c r="B506" t="s">
        <v>8543</v>
      </c>
      <c r="C506" s="18" t="str">
        <f>_xlfn.IFNA(IF(TABLE[[#This Row],[CODE]]="","",IF(TABLE[[#This Row],[CODE]]="...","",_xlfn.CONCAT("1A4070000000065000",RIGHT(TABLE[[#This Row],[CODE]],6)))),"")</f>
        <v>1A4070000000065000090167</v>
      </c>
      <c r="D506" s="18" t="str">
        <f t="array" ref="D506">_xlfn.IFNA(IF(SUM(COUNTIF(TABLE[[#This Row],[CODE]],{"*.*"})),LEFT(TABLE[[#This Row],[CODE]],7),_xlfn.CONCAT(LEFT(TABLE[[#This Row],[CODE]],4),RIGHT(TABLE[[#This Row],[CODE]],3))),"")</f>
        <v>FIRE007</v>
      </c>
      <c r="E506" s="18" t="str">
        <f>IF(VLOOKUP(TABLE[[#This Row],[LOC]],ScanWorkbook[[Location]:[Clone Barcode]],2,FALSE)="...","",VLOOKUP(TABLE[[#This Row],[LOC]],ScanWorkbook[[Location]:[Clone Barcode]],2,FALSE))</f>
        <v>FIRE007.090167</v>
      </c>
      <c r="F506" s="21">
        <f ca="1">IF(TABLE[[#This Row],[METRC]]="","",TODAY())</f>
        <v>44179</v>
      </c>
      <c r="G506" s="80" t="str">
        <f>_xlfn.IFNA(IF(TABLE[[#This Row],[METRC]]="","",VLOOKUP(TABLE[[#This Row],[LOC]],ScanWorkbook[[Location]:[side]],3,FALSE)),"")</f>
        <v>4. east MINIMOM</v>
      </c>
      <c r="H506" s="18" t="str">
        <f>_xlfn.IFNA(IF(TABLE[[#This Row],[METRC]]="...","",VLOOKUP(TABLE[[#This Row],[METRC]],METRC!A:C,3,FALSE)),"")</f>
        <v>MINIMOM</v>
      </c>
      <c r="I50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06" s="18" t="str">
        <f>_xlfn.IFNA(IF(TABLE[[#This Row],[METRC]]="...","",LEFT(VLOOKUP(TABLE[[#This Row],[METRC]],METRC!A:B,2,FALSE),4)),"")</f>
        <v>FIRE</v>
      </c>
      <c r="K506" s="24" t="str">
        <f>IF(TABLE[[#This Row],[METRC]]="","",IF(TABLE[[#This Row],[METRC]]="...","",IF(TABLE[[#This Row],[bounce strain]]=LEFT(TABLE[[#This Row],[PhenoAbbv]],4),"match","MISMATCH")))</f>
        <v>match</v>
      </c>
      <c r="L506" s="18" t="str">
        <f ca="1">IF(TABLE[[#This Row],[Date]]="","",INDEX(nextcloneround[Clone Round],MATCH(TABLE[[#This Row],[Date]],nextcloneround[today],0)))</f>
        <v>C39</v>
      </c>
      <c r="M506" s="18" t="str">
        <f>_xlfn.IFNA(INDEX([2]!MOM[Generation],MATCH(TABLE[[#This Row],[METRC]],[2]!MOM[METRC 2],0)),"")</f>
        <v>C34</v>
      </c>
    </row>
    <row r="507" spans="1:13" x14ac:dyDescent="0.25">
      <c r="A507" s="47" t="str">
        <f>MID(TABLE[[#This Row],[LOC]],4,3)</f>
        <v>NL3</v>
      </c>
      <c r="B507" t="s">
        <v>8544</v>
      </c>
      <c r="C507" s="18" t="str">
        <f>_xlfn.IFNA(IF(TABLE[[#This Row],[CODE]]="","",IF(TABLE[[#This Row],[CODE]]="...","",_xlfn.CONCAT("1A4070000000065000",RIGHT(TABLE[[#This Row],[CODE]],6)))),"")</f>
        <v>1A4070000000065000094733</v>
      </c>
      <c r="D507" s="18" t="str">
        <f t="array" ref="D507">_xlfn.IFNA(IF(SUM(COUNTIF(TABLE[[#This Row],[CODE]],{"*.*"})),LEFT(TABLE[[#This Row],[CODE]],7),_xlfn.CONCAT(LEFT(TABLE[[#This Row],[CODE]],4),RIGHT(TABLE[[#This Row],[CODE]],3))),"")</f>
        <v>PINE001</v>
      </c>
      <c r="E507" s="18" t="str">
        <f>IF(VLOOKUP(TABLE[[#This Row],[LOC]],ScanWorkbook[[Location]:[Clone Barcode]],2,FALSE)="...","",VLOOKUP(TABLE[[#This Row],[LOC]],ScanWorkbook[[Location]:[Clone Barcode]],2,FALSE))</f>
        <v>PINE001.094733</v>
      </c>
      <c r="F507" s="21">
        <f ca="1">IF(TABLE[[#This Row],[METRC]]="","",TODAY())</f>
        <v>44179</v>
      </c>
      <c r="G507" s="80" t="str">
        <f>_xlfn.IFNA(IF(TABLE[[#This Row],[METRC]]="","",VLOOKUP(TABLE[[#This Row],[LOC]],ScanWorkbook[[Location]:[side]],3,FALSE)),"")</f>
        <v>4. east MINIMOM</v>
      </c>
      <c r="H507" s="18" t="str">
        <f>_xlfn.IFNA(IF(TABLE[[#This Row],[METRC]]="...","",VLOOKUP(TABLE[[#This Row],[METRC]],METRC!A:C,3,FALSE)),"")</f>
        <v>MINIMOM</v>
      </c>
      <c r="I50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07" s="18" t="str">
        <f>_xlfn.IFNA(IF(TABLE[[#This Row],[METRC]]="...","",LEFT(VLOOKUP(TABLE[[#This Row],[METRC]],METRC!A:B,2,FALSE),4)),"")</f>
        <v>PINE</v>
      </c>
      <c r="K507" s="24" t="str">
        <f>IF(TABLE[[#This Row],[METRC]]="","",IF(TABLE[[#This Row],[METRC]]="...","",IF(TABLE[[#This Row],[bounce strain]]=LEFT(TABLE[[#This Row],[PhenoAbbv]],4),"match","MISMATCH")))</f>
        <v>match</v>
      </c>
      <c r="L507" s="18" t="str">
        <f ca="1">IF(TABLE[[#This Row],[Date]]="","",INDEX(nextcloneround[Clone Round],MATCH(TABLE[[#This Row],[Date]],nextcloneround[today],0)))</f>
        <v>C39</v>
      </c>
      <c r="M507" s="18" t="str">
        <f>_xlfn.IFNA(INDEX([2]!MOM[Generation],MATCH(TABLE[[#This Row],[METRC]],[2]!MOM[METRC 2],0)),"")</f>
        <v>C35</v>
      </c>
    </row>
    <row r="508" spans="1:13" x14ac:dyDescent="0.25">
      <c r="A508" s="47" t="str">
        <f>MID(TABLE[[#This Row],[LOC]],4,3)</f>
        <v>NL3</v>
      </c>
      <c r="B508" t="s">
        <v>8545</v>
      </c>
      <c r="C508" s="18" t="str">
        <f>_xlfn.IFNA(IF(TABLE[[#This Row],[CODE]]="","",IF(TABLE[[#This Row],[CODE]]="...","",_xlfn.CONCAT("1A4070000000065000",RIGHT(TABLE[[#This Row],[CODE]],6)))),"")</f>
        <v>1A4070000000065000093426</v>
      </c>
      <c r="D508" s="18" t="str">
        <f t="array" ref="D508">_xlfn.IFNA(IF(SUM(COUNTIF(TABLE[[#This Row],[CODE]],{"*.*"})),LEFT(TABLE[[#This Row],[CODE]],7),_xlfn.CONCAT(LEFT(TABLE[[#This Row],[CODE]],4),RIGHT(TABLE[[#This Row],[CODE]],3))),"")</f>
        <v>LDOS040</v>
      </c>
      <c r="E508" s="18" t="str">
        <f>IF(VLOOKUP(TABLE[[#This Row],[LOC]],ScanWorkbook[[Location]:[Clone Barcode]],2,FALSE)="...","",VLOOKUP(TABLE[[#This Row],[LOC]],ScanWorkbook[[Location]:[Clone Barcode]],2,FALSE))</f>
        <v>LDOS040.093426</v>
      </c>
      <c r="F508" s="21">
        <f ca="1">IF(TABLE[[#This Row],[METRC]]="","",TODAY())</f>
        <v>44179</v>
      </c>
      <c r="G508" s="80" t="str">
        <f>_xlfn.IFNA(IF(TABLE[[#This Row],[METRC]]="","",VLOOKUP(TABLE[[#This Row],[LOC]],ScanWorkbook[[Location]:[side]],3,FALSE)),"")</f>
        <v>4. east MINIMOM</v>
      </c>
      <c r="H508" s="18" t="str">
        <f>_xlfn.IFNA(IF(TABLE[[#This Row],[METRC]]="...","",VLOOKUP(TABLE[[#This Row],[METRC]],METRC!A:C,3,FALSE)),"")</f>
        <v>MINIMOM</v>
      </c>
      <c r="I50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08" s="18" t="str">
        <f>_xlfn.IFNA(IF(TABLE[[#This Row],[METRC]]="...","",LEFT(VLOOKUP(TABLE[[#This Row],[METRC]],METRC!A:B,2,FALSE),4)),"")</f>
        <v>LDOS</v>
      </c>
      <c r="K508" s="24" t="str">
        <f>IF(TABLE[[#This Row],[METRC]]="","",IF(TABLE[[#This Row],[METRC]]="...","",IF(TABLE[[#This Row],[bounce strain]]=LEFT(TABLE[[#This Row],[PhenoAbbv]],4),"match","MISMATCH")))</f>
        <v>match</v>
      </c>
      <c r="L508" s="18" t="str">
        <f ca="1">IF(TABLE[[#This Row],[Date]]="","",INDEX(nextcloneround[Clone Round],MATCH(TABLE[[#This Row],[Date]],nextcloneround[today],0)))</f>
        <v>C39</v>
      </c>
      <c r="M508" s="18" t="str">
        <f>_xlfn.IFNA(INDEX([2]!MOM[Generation],MATCH(TABLE[[#This Row],[METRC]],[2]!MOM[METRC 2],0)),"")</f>
        <v>C35</v>
      </c>
    </row>
    <row r="509" spans="1:13" x14ac:dyDescent="0.25">
      <c r="A509" s="47" t="str">
        <f>MID(TABLE[[#This Row],[LOC]],4,3)</f>
        <v>NL3</v>
      </c>
      <c r="B509" t="s">
        <v>8546</v>
      </c>
      <c r="C509" s="18" t="str">
        <f>_xlfn.IFNA(IF(TABLE[[#This Row],[CODE]]="","",IF(TABLE[[#This Row],[CODE]]="...","",_xlfn.CONCAT("1A4070000000065000",RIGHT(TABLE[[#This Row],[CODE]],6)))),"")</f>
        <v>1A4070000000065000090191</v>
      </c>
      <c r="D509" s="18" t="str">
        <f t="array" ref="D509">_xlfn.IFNA(IF(SUM(COUNTIF(TABLE[[#This Row],[CODE]],{"*.*"})),LEFT(TABLE[[#This Row],[CODE]],7),_xlfn.CONCAT(LEFT(TABLE[[#This Row],[CODE]],4),RIGHT(TABLE[[#This Row],[CODE]],3))),"")</f>
        <v>RAIN001</v>
      </c>
      <c r="E509" s="18" t="str">
        <f>IF(VLOOKUP(TABLE[[#This Row],[LOC]],ScanWorkbook[[Location]:[Clone Barcode]],2,FALSE)="...","",VLOOKUP(TABLE[[#This Row],[LOC]],ScanWorkbook[[Location]:[Clone Barcode]],2,FALSE))</f>
        <v>RAIN001.090191</v>
      </c>
      <c r="F509" s="21">
        <f ca="1">IF(TABLE[[#This Row],[METRC]]="","",TODAY())</f>
        <v>44179</v>
      </c>
      <c r="G509" s="80" t="str">
        <f>_xlfn.IFNA(IF(TABLE[[#This Row],[METRC]]="","",VLOOKUP(TABLE[[#This Row],[LOC]],ScanWorkbook[[Location]:[side]],3,FALSE)),"")</f>
        <v>4. east MINIMOM</v>
      </c>
      <c r="H509" s="18" t="str">
        <f>_xlfn.IFNA(IF(TABLE[[#This Row],[METRC]]="...","",VLOOKUP(TABLE[[#This Row],[METRC]],METRC!A:C,3,FALSE)),"")</f>
        <v>MINIMOM</v>
      </c>
      <c r="I50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09" s="18" t="str">
        <f>_xlfn.IFNA(IF(TABLE[[#This Row],[METRC]]="...","",LEFT(VLOOKUP(TABLE[[#This Row],[METRC]],METRC!A:B,2,FALSE),4)),"")</f>
        <v>RAIN</v>
      </c>
      <c r="K509" s="24" t="str">
        <f>IF(TABLE[[#This Row],[METRC]]="","",IF(TABLE[[#This Row],[METRC]]="...","",IF(TABLE[[#This Row],[bounce strain]]=LEFT(TABLE[[#This Row],[PhenoAbbv]],4),"match","MISMATCH")))</f>
        <v>match</v>
      </c>
      <c r="L509" s="18" t="str">
        <f ca="1">IF(TABLE[[#This Row],[Date]]="","",INDEX(nextcloneround[Clone Round],MATCH(TABLE[[#This Row],[Date]],nextcloneround[today],0)))</f>
        <v>C39</v>
      </c>
      <c r="M509" s="18" t="str">
        <f>_xlfn.IFNA(INDEX([2]!MOM[Generation],MATCH(TABLE[[#This Row],[METRC]],[2]!MOM[METRC 2],0)),"")</f>
        <v>C34</v>
      </c>
    </row>
    <row r="510" spans="1:13" x14ac:dyDescent="0.25">
      <c r="A510" s="47" t="str">
        <f>MID(TABLE[[#This Row],[LOC]],4,3)</f>
        <v>NL3</v>
      </c>
      <c r="B510" t="s">
        <v>8547</v>
      </c>
      <c r="C510" s="18" t="str">
        <f>_xlfn.IFNA(IF(TABLE[[#This Row],[CODE]]="","",IF(TABLE[[#This Row],[CODE]]="...","",_xlfn.CONCAT("1A4070000000065000",RIGHT(TABLE[[#This Row],[CODE]],6)))),"")</f>
        <v>1A4070000000065000088753</v>
      </c>
      <c r="D510" s="18" t="str">
        <f t="array" ref="D510">_xlfn.IFNA(IF(SUM(COUNTIF(TABLE[[#This Row],[CODE]],{"*.*"})),LEFT(TABLE[[#This Row],[CODE]],7),_xlfn.CONCAT(LEFT(TABLE[[#This Row],[CODE]],4),RIGHT(TABLE[[#This Row],[CODE]],3))),"")</f>
        <v>NYFL014</v>
      </c>
      <c r="E510" s="18" t="str">
        <f>IF(VLOOKUP(TABLE[[#This Row],[LOC]],ScanWorkbook[[Location]:[Clone Barcode]],2,FALSE)="...","",VLOOKUP(TABLE[[#This Row],[LOC]],ScanWorkbook[[Location]:[Clone Barcode]],2,FALSE))</f>
        <v>NYFL014.088753</v>
      </c>
      <c r="F510" s="21">
        <f ca="1">IF(TABLE[[#This Row],[METRC]]="","",TODAY())</f>
        <v>44179</v>
      </c>
      <c r="G510" s="80" t="str">
        <f>_xlfn.IFNA(IF(TABLE[[#This Row],[METRC]]="","",VLOOKUP(TABLE[[#This Row],[LOC]],ScanWorkbook[[Location]:[side]],3,FALSE)),"")</f>
        <v>4. east MINIMOM</v>
      </c>
      <c r="H510" s="18" t="str">
        <f>_xlfn.IFNA(IF(TABLE[[#This Row],[METRC]]="...","",VLOOKUP(TABLE[[#This Row],[METRC]],METRC!A:C,3,FALSE)),"")</f>
        <v>MINIMOM</v>
      </c>
      <c r="I51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10" s="18" t="str">
        <f>_xlfn.IFNA(IF(TABLE[[#This Row],[METRC]]="...","",LEFT(VLOOKUP(TABLE[[#This Row],[METRC]],METRC!A:B,2,FALSE),4)),"")</f>
        <v>NYFL</v>
      </c>
      <c r="K510" s="24" t="str">
        <f>IF(TABLE[[#This Row],[METRC]]="","",IF(TABLE[[#This Row],[METRC]]="...","",IF(TABLE[[#This Row],[bounce strain]]=LEFT(TABLE[[#This Row],[PhenoAbbv]],4),"match","MISMATCH")))</f>
        <v>match</v>
      </c>
      <c r="L510" s="18" t="str">
        <f ca="1">IF(TABLE[[#This Row],[Date]]="","",INDEX(nextcloneround[Clone Round],MATCH(TABLE[[#This Row],[Date]],nextcloneround[today],0)))</f>
        <v>C39</v>
      </c>
      <c r="M510" s="18" t="str">
        <f>_xlfn.IFNA(INDEX([2]!MOM[Generation],MATCH(TABLE[[#This Row],[METRC]],[2]!MOM[METRC 2],0)),"")</f>
        <v>C33</v>
      </c>
    </row>
    <row r="511" spans="1:13" x14ac:dyDescent="0.25">
      <c r="A511" s="47" t="str">
        <f>MID(TABLE[[#This Row],[LOC]],4,3)</f>
        <v>NL3</v>
      </c>
      <c r="B511" t="s">
        <v>8548</v>
      </c>
      <c r="C511" s="18" t="str">
        <f>_xlfn.IFNA(IF(TABLE[[#This Row],[CODE]]="","",IF(TABLE[[#This Row],[CODE]]="...","",_xlfn.CONCAT("1A4070000000065000",RIGHT(TABLE[[#This Row],[CODE]],6)))),"")</f>
        <v>1A4070000000065000093577</v>
      </c>
      <c r="D511" s="18" t="str">
        <f t="array" ref="D511">_xlfn.IFNA(IF(SUM(COUNTIF(TABLE[[#This Row],[CODE]],{"*.*"})),LEFT(TABLE[[#This Row],[CODE]],7),_xlfn.CONCAT(LEFT(TABLE[[#This Row],[CODE]],4),RIGHT(TABLE[[#This Row],[CODE]],3))),"")</f>
        <v>NYFL014</v>
      </c>
      <c r="E511" s="18" t="str">
        <f>IF(VLOOKUP(TABLE[[#This Row],[LOC]],ScanWorkbook[[Location]:[Clone Barcode]],2,FALSE)="...","",VLOOKUP(TABLE[[#This Row],[LOC]],ScanWorkbook[[Location]:[Clone Barcode]],2,FALSE))</f>
        <v>NYFL014.093577</v>
      </c>
      <c r="F511" s="21">
        <f ca="1">IF(TABLE[[#This Row],[METRC]]="","",TODAY())</f>
        <v>44179</v>
      </c>
      <c r="G511" s="80" t="str">
        <f>_xlfn.IFNA(IF(TABLE[[#This Row],[METRC]]="","",VLOOKUP(TABLE[[#This Row],[LOC]],ScanWorkbook[[Location]:[side]],3,FALSE)),"")</f>
        <v>4. east MINIMOM</v>
      </c>
      <c r="H511" s="18" t="str">
        <f>_xlfn.IFNA(IF(TABLE[[#This Row],[METRC]]="...","",VLOOKUP(TABLE[[#This Row],[METRC]],METRC!A:C,3,FALSE)),"")</f>
        <v>MINIMOM</v>
      </c>
      <c r="I51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11" s="18" t="str">
        <f>_xlfn.IFNA(IF(TABLE[[#This Row],[METRC]]="...","",LEFT(VLOOKUP(TABLE[[#This Row],[METRC]],METRC!A:B,2,FALSE),4)),"")</f>
        <v>NYFL</v>
      </c>
      <c r="K511" s="24" t="str">
        <f>IF(TABLE[[#This Row],[METRC]]="","",IF(TABLE[[#This Row],[METRC]]="...","",IF(TABLE[[#This Row],[bounce strain]]=LEFT(TABLE[[#This Row],[PhenoAbbv]],4),"match","MISMATCH")))</f>
        <v>match</v>
      </c>
      <c r="L511" s="18" t="str">
        <f ca="1">IF(TABLE[[#This Row],[Date]]="","",INDEX(nextcloneround[Clone Round],MATCH(TABLE[[#This Row],[Date]],nextcloneround[today],0)))</f>
        <v>C39</v>
      </c>
      <c r="M511" s="18" t="str">
        <f>_xlfn.IFNA(INDEX([2]!MOM[Generation],MATCH(TABLE[[#This Row],[METRC]],[2]!MOM[METRC 2],0)),"")</f>
        <v>C35</v>
      </c>
    </row>
    <row r="512" spans="1:13" x14ac:dyDescent="0.25">
      <c r="A512" s="47" t="str">
        <f>MID(TABLE[[#This Row],[LOC]],4,3)</f>
        <v>NL3</v>
      </c>
      <c r="B512" t="s">
        <v>8549</v>
      </c>
      <c r="C512" s="18" t="str">
        <f>_xlfn.IFNA(IF(TABLE[[#This Row],[CODE]]="","",IF(TABLE[[#This Row],[CODE]]="...","",_xlfn.CONCAT("1A4070000000065000",RIGHT(TABLE[[#This Row],[CODE]],6)))),"")</f>
        <v>1A4070000000065000090102</v>
      </c>
      <c r="D512" s="18" t="str">
        <f t="array" ref="D512">_xlfn.IFNA(IF(SUM(COUNTIF(TABLE[[#This Row],[CODE]],{"*.*"})),LEFT(TABLE[[#This Row],[CODE]],7),_xlfn.CONCAT(LEFT(TABLE[[#This Row],[CODE]],4),RIGHT(TABLE[[#This Row],[CODE]],3))),"")</f>
        <v>SCRM002</v>
      </c>
      <c r="E512" s="18" t="str">
        <f>IF(VLOOKUP(TABLE[[#This Row],[LOC]],ScanWorkbook[[Location]:[Clone Barcode]],2,FALSE)="...","",VLOOKUP(TABLE[[#This Row],[LOC]],ScanWorkbook[[Location]:[Clone Barcode]],2,FALSE))</f>
        <v>SCRM002.090102</v>
      </c>
      <c r="F512" s="21">
        <f ca="1">IF(TABLE[[#This Row],[METRC]]="","",TODAY())</f>
        <v>44179</v>
      </c>
      <c r="G512" s="80" t="str">
        <f>_xlfn.IFNA(IF(TABLE[[#This Row],[METRC]]="","",VLOOKUP(TABLE[[#This Row],[LOC]],ScanWorkbook[[Location]:[side]],3,FALSE)),"")</f>
        <v>4. east MINIMOM</v>
      </c>
      <c r="H512" s="18" t="str">
        <f>_xlfn.IFNA(IF(TABLE[[#This Row],[METRC]]="...","",VLOOKUP(TABLE[[#This Row],[METRC]],METRC!A:C,3,FALSE)),"")</f>
        <v>MINIMOM</v>
      </c>
      <c r="I51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12" s="18" t="str">
        <f>_xlfn.IFNA(IF(TABLE[[#This Row],[METRC]]="...","",LEFT(VLOOKUP(TABLE[[#This Row],[METRC]],METRC!A:B,2,FALSE),4)),"")</f>
        <v>SCRM</v>
      </c>
      <c r="K512" s="24" t="str">
        <f>IF(TABLE[[#This Row],[METRC]]="","",IF(TABLE[[#This Row],[METRC]]="...","",IF(TABLE[[#This Row],[bounce strain]]=LEFT(TABLE[[#This Row],[PhenoAbbv]],4),"match","MISMATCH")))</f>
        <v>match</v>
      </c>
      <c r="L512" s="18" t="str">
        <f ca="1">IF(TABLE[[#This Row],[Date]]="","",INDEX(nextcloneround[Clone Round],MATCH(TABLE[[#This Row],[Date]],nextcloneround[today],0)))</f>
        <v>C39</v>
      </c>
      <c r="M512" s="18" t="str">
        <f>_xlfn.IFNA(INDEX([2]!MOM[Generation],MATCH(TABLE[[#This Row],[METRC]],[2]!MOM[METRC 2],0)),"")</f>
        <v>S09</v>
      </c>
    </row>
    <row r="513" spans="1:13" x14ac:dyDescent="0.25">
      <c r="A513" s="47" t="str">
        <f>MID(TABLE[[#This Row],[LOC]],4,3)</f>
        <v>NL3</v>
      </c>
      <c r="B513" t="s">
        <v>8550</v>
      </c>
      <c r="C513" s="18" t="str">
        <f>_xlfn.IFNA(IF(TABLE[[#This Row],[CODE]]="","",IF(TABLE[[#This Row],[CODE]]="...","",_xlfn.CONCAT("1A4070000000065000",RIGHT(TABLE[[#This Row],[CODE]],6)))),"")</f>
        <v>1A4070000000065000093627</v>
      </c>
      <c r="D513" s="18" t="str">
        <f t="array" ref="D513">_xlfn.IFNA(IF(SUM(COUNTIF(TABLE[[#This Row],[CODE]],{"*.*"})),LEFT(TABLE[[#This Row],[CODE]],7),_xlfn.CONCAT(LEFT(TABLE[[#This Row],[CODE]],4),RIGHT(TABLE[[#This Row],[CODE]],3))),"")</f>
        <v>NYFL014</v>
      </c>
      <c r="E513" s="18" t="str">
        <f>IF(VLOOKUP(TABLE[[#This Row],[LOC]],ScanWorkbook[[Location]:[Clone Barcode]],2,FALSE)="...","",VLOOKUP(TABLE[[#This Row],[LOC]],ScanWorkbook[[Location]:[Clone Barcode]],2,FALSE))</f>
        <v>NYFL014.093627</v>
      </c>
      <c r="F513" s="21">
        <f ca="1">IF(TABLE[[#This Row],[METRC]]="","",TODAY())</f>
        <v>44179</v>
      </c>
      <c r="G513" s="80" t="str">
        <f>_xlfn.IFNA(IF(TABLE[[#This Row],[METRC]]="","",VLOOKUP(TABLE[[#This Row],[LOC]],ScanWorkbook[[Location]:[side]],3,FALSE)),"")</f>
        <v>4. east MINIMOM</v>
      </c>
      <c r="H513" s="18" t="str">
        <f>_xlfn.IFNA(IF(TABLE[[#This Row],[METRC]]="...","",VLOOKUP(TABLE[[#This Row],[METRC]],METRC!A:C,3,FALSE)),"")</f>
        <v>MINIMOM</v>
      </c>
      <c r="I51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13" s="18" t="str">
        <f>_xlfn.IFNA(IF(TABLE[[#This Row],[METRC]]="...","",LEFT(VLOOKUP(TABLE[[#This Row],[METRC]],METRC!A:B,2,FALSE),4)),"")</f>
        <v>NYFL</v>
      </c>
      <c r="K513" s="24" t="str">
        <f>IF(TABLE[[#This Row],[METRC]]="","",IF(TABLE[[#This Row],[METRC]]="...","",IF(TABLE[[#This Row],[bounce strain]]=LEFT(TABLE[[#This Row],[PhenoAbbv]],4),"match","MISMATCH")))</f>
        <v>match</v>
      </c>
      <c r="L513" s="18" t="str">
        <f ca="1">IF(TABLE[[#This Row],[Date]]="","",INDEX(nextcloneround[Clone Round],MATCH(TABLE[[#This Row],[Date]],nextcloneround[today],0)))</f>
        <v>C39</v>
      </c>
      <c r="M513" s="18" t="str">
        <f>_xlfn.IFNA(INDEX([2]!MOM[Generation],MATCH(TABLE[[#This Row],[METRC]],[2]!MOM[METRC 2],0)),"")</f>
        <v>C35</v>
      </c>
    </row>
    <row r="514" spans="1:13" x14ac:dyDescent="0.25">
      <c r="A514" s="47" t="str">
        <f>MID(TABLE[[#This Row],[LOC]],4,3)</f>
        <v>NL3</v>
      </c>
      <c r="B514" t="s">
        <v>8583</v>
      </c>
      <c r="C514" s="18" t="str">
        <f>_xlfn.IFNA(IF(TABLE[[#This Row],[CODE]]="","",IF(TABLE[[#This Row],[CODE]]="...","",_xlfn.CONCAT("1A4070000000065000",RIGHT(TABLE[[#This Row],[CODE]],6)))),"")</f>
        <v/>
      </c>
      <c r="D514" s="18" t="str">
        <f t="array" ref="D514">_xlfn.IFNA(IF(SUM(COUNTIF(TABLE[[#This Row],[CODE]],{"*.*"})),LEFT(TABLE[[#This Row],[CODE]],7),_xlfn.CONCAT(LEFT(TABLE[[#This Row],[CODE]],4),RIGHT(TABLE[[#This Row],[CODE]],3))),"")</f>
        <v/>
      </c>
      <c r="E514" s="18" t="str">
        <f>IF(VLOOKUP(TABLE[[#This Row],[LOC]],ScanWorkbook[[Location]:[Clone Barcode]],2,FALSE)="...","",VLOOKUP(TABLE[[#This Row],[LOC]],ScanWorkbook[[Location]:[Clone Barcode]],2,FALSE))</f>
        <v/>
      </c>
      <c r="F514" s="21" t="str">
        <f ca="1">IF(TABLE[[#This Row],[METRC]]="","",TODAY())</f>
        <v/>
      </c>
      <c r="G514" s="80" t="str">
        <f>_xlfn.IFNA(IF(TABLE[[#This Row],[METRC]]="","",VLOOKUP(TABLE[[#This Row],[LOC]],ScanWorkbook[[Location]:[side]],3,FALSE)),"")</f>
        <v/>
      </c>
      <c r="H514" s="18" t="str">
        <f>_xlfn.IFNA(IF(TABLE[[#This Row],[METRC]]="...","",VLOOKUP(TABLE[[#This Row],[METRC]],METRC!A:C,3,FALSE)),"")</f>
        <v/>
      </c>
      <c r="I51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14" s="18" t="str">
        <f>_xlfn.IFNA(IF(TABLE[[#This Row],[METRC]]="...","",LEFT(VLOOKUP(TABLE[[#This Row],[METRC]],METRC!A:B,2,FALSE),4)),"")</f>
        <v/>
      </c>
      <c r="K514" s="18" t="str">
        <f>IF(TABLE[[#This Row],[METRC]]="","",IF(TABLE[[#This Row],[METRC]]="...","",IF(TABLE[[#This Row],[bounce strain]]=LEFT(TABLE[[#This Row],[PhenoAbbv]],4),"match","MISMATCH")))</f>
        <v/>
      </c>
      <c r="L514" s="18" t="str">
        <f ca="1">IF(TABLE[[#This Row],[Date]]="","",INDEX(nextcloneround[Clone Round],MATCH(TABLE[[#This Row],[Date]],nextcloneround[today],0)))</f>
        <v/>
      </c>
      <c r="M514" s="18" t="str">
        <f>_xlfn.IFNA(INDEX([2]!MOM[Generation],MATCH(TABLE[[#This Row],[METRC]],[2]!MOM[METRC 2],0)),"")</f>
        <v/>
      </c>
    </row>
    <row r="515" spans="1:13" x14ac:dyDescent="0.25">
      <c r="A515" s="47" t="str">
        <f>MID(TABLE[[#This Row],[LOC]],4,3)</f>
        <v>NL3</v>
      </c>
      <c r="B515" t="s">
        <v>8845</v>
      </c>
      <c r="C515" s="18" t="str">
        <f>_xlfn.IFNA(IF(TABLE[[#This Row],[CODE]]="","",IF(TABLE[[#This Row],[CODE]]="...","",_xlfn.CONCAT("1A4070000000065000",RIGHT(TABLE[[#This Row],[CODE]],6)))),"")</f>
        <v/>
      </c>
      <c r="D515" s="18" t="str">
        <f t="array" ref="D515">_xlfn.IFNA(IF(SUM(COUNTIF(TABLE[[#This Row],[CODE]],{"*.*"})),LEFT(TABLE[[#This Row],[CODE]],7),_xlfn.CONCAT(LEFT(TABLE[[#This Row],[CODE]],4),RIGHT(TABLE[[#This Row],[CODE]],3))),"")</f>
        <v/>
      </c>
      <c r="E515" s="18" t="str">
        <f>IF(VLOOKUP(TABLE[[#This Row],[LOC]],ScanWorkbook[[Location]:[Clone Barcode]],2,FALSE)="...","",VLOOKUP(TABLE[[#This Row],[LOC]],ScanWorkbook[[Location]:[Clone Barcode]],2,FALSE))</f>
        <v/>
      </c>
      <c r="F515" s="21" t="str">
        <f ca="1">IF(TABLE[[#This Row],[METRC]]="","",TODAY())</f>
        <v/>
      </c>
      <c r="G515" s="80" t="str">
        <f>_xlfn.IFNA(IF(TABLE[[#This Row],[METRC]]="","",VLOOKUP(TABLE[[#This Row],[LOC]],ScanWorkbook[[Location]:[side]],3,FALSE)),"")</f>
        <v/>
      </c>
      <c r="H515" s="18" t="str">
        <f>_xlfn.IFNA(IF(TABLE[[#This Row],[METRC]]="...","",VLOOKUP(TABLE[[#This Row],[METRC]],METRC!A:C,3,FALSE)),"")</f>
        <v/>
      </c>
      <c r="I51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15" s="18" t="str">
        <f>_xlfn.IFNA(IF(TABLE[[#This Row],[METRC]]="...","",LEFT(VLOOKUP(TABLE[[#This Row],[METRC]],METRC!A:B,2,FALSE),4)),"")</f>
        <v/>
      </c>
      <c r="K515" s="18" t="str">
        <f>IF(TABLE[[#This Row],[METRC]]="","",IF(TABLE[[#This Row],[METRC]]="...","",IF(TABLE[[#This Row],[bounce strain]]=LEFT(TABLE[[#This Row],[PhenoAbbv]],4),"match","MISMATCH")))</f>
        <v/>
      </c>
      <c r="L515" s="18" t="str">
        <f ca="1">IF(TABLE[[#This Row],[Date]]="","",INDEX(nextcloneround[Clone Round],MATCH(TABLE[[#This Row],[Date]],nextcloneround[today],0)))</f>
        <v/>
      </c>
      <c r="M515" s="18" t="str">
        <f>_xlfn.IFNA(INDEX([2]!MOM[Generation],MATCH(TABLE[[#This Row],[METRC]],[2]!MOM[METRC 2],0)),"")</f>
        <v/>
      </c>
    </row>
    <row r="516" spans="1:13" x14ac:dyDescent="0.25">
      <c r="A516" s="47" t="str">
        <f>MID(TABLE[[#This Row],[LOC]],4,3)</f>
        <v>NL3</v>
      </c>
      <c r="B516" t="s">
        <v>8846</v>
      </c>
      <c r="C516" s="18" t="str">
        <f>_xlfn.IFNA(IF(TABLE[[#This Row],[CODE]]="","",IF(TABLE[[#This Row],[CODE]]="...","",_xlfn.CONCAT("1A4070000000065000",RIGHT(TABLE[[#This Row],[CODE]],6)))),"")</f>
        <v/>
      </c>
      <c r="D516" s="18" t="str">
        <f t="array" ref="D516">_xlfn.IFNA(IF(SUM(COUNTIF(TABLE[[#This Row],[CODE]],{"*.*"})),LEFT(TABLE[[#This Row],[CODE]],7),_xlfn.CONCAT(LEFT(TABLE[[#This Row],[CODE]],4),RIGHT(TABLE[[#This Row],[CODE]],3))),"")</f>
        <v/>
      </c>
      <c r="E516" s="18" t="str">
        <f>IF(VLOOKUP(TABLE[[#This Row],[LOC]],ScanWorkbook[[Location]:[Clone Barcode]],2,FALSE)="...","",VLOOKUP(TABLE[[#This Row],[LOC]],ScanWorkbook[[Location]:[Clone Barcode]],2,FALSE))</f>
        <v/>
      </c>
      <c r="F516" s="21" t="str">
        <f ca="1">IF(TABLE[[#This Row],[METRC]]="","",TODAY())</f>
        <v/>
      </c>
      <c r="G516" s="80" t="str">
        <f>_xlfn.IFNA(IF(TABLE[[#This Row],[METRC]]="","",VLOOKUP(TABLE[[#This Row],[LOC]],ScanWorkbook[[Location]:[side]],3,FALSE)),"")</f>
        <v/>
      </c>
      <c r="H516" s="18" t="str">
        <f>_xlfn.IFNA(IF(TABLE[[#This Row],[METRC]]="...","",VLOOKUP(TABLE[[#This Row],[METRC]],METRC!A:C,3,FALSE)),"")</f>
        <v/>
      </c>
      <c r="I51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16" s="18" t="str">
        <f>_xlfn.IFNA(IF(TABLE[[#This Row],[METRC]]="...","",LEFT(VLOOKUP(TABLE[[#This Row],[METRC]],METRC!A:B,2,FALSE),4)),"")</f>
        <v/>
      </c>
      <c r="K516" s="18" t="str">
        <f>IF(TABLE[[#This Row],[METRC]]="","",IF(TABLE[[#This Row],[METRC]]="...","",IF(TABLE[[#This Row],[bounce strain]]=LEFT(TABLE[[#This Row],[PhenoAbbv]],4),"match","MISMATCH")))</f>
        <v/>
      </c>
      <c r="L516" s="18" t="str">
        <f ca="1">IF(TABLE[[#This Row],[Date]]="","",INDEX(nextcloneround[Clone Round],MATCH(TABLE[[#This Row],[Date]],nextcloneround[today],0)))</f>
        <v/>
      </c>
      <c r="M516" s="18" t="str">
        <f>_xlfn.IFNA(INDEX([2]!MOM[Generation],MATCH(TABLE[[#This Row],[METRC]],[2]!MOM[METRC 2],0)),"")</f>
        <v/>
      </c>
    </row>
    <row r="517" spans="1:13" x14ac:dyDescent="0.25">
      <c r="A517" s="47" t="str">
        <f>MID(TABLE[[#This Row],[LOC]],4,3)</f>
        <v>NL3</v>
      </c>
      <c r="B517" t="s">
        <v>8847</v>
      </c>
      <c r="C517" s="18" t="str">
        <f>_xlfn.IFNA(IF(TABLE[[#This Row],[CODE]]="","",IF(TABLE[[#This Row],[CODE]]="...","",_xlfn.CONCAT("1A4070000000065000",RIGHT(TABLE[[#This Row],[CODE]],6)))),"")</f>
        <v/>
      </c>
      <c r="D517" s="18" t="str">
        <f t="array" ref="D517">_xlfn.IFNA(IF(SUM(COUNTIF(TABLE[[#This Row],[CODE]],{"*.*"})),LEFT(TABLE[[#This Row],[CODE]],7),_xlfn.CONCAT(LEFT(TABLE[[#This Row],[CODE]],4),RIGHT(TABLE[[#This Row],[CODE]],3))),"")</f>
        <v/>
      </c>
      <c r="E517" s="18" t="str">
        <f>IF(VLOOKUP(TABLE[[#This Row],[LOC]],ScanWorkbook[[Location]:[Clone Barcode]],2,FALSE)="...","",VLOOKUP(TABLE[[#This Row],[LOC]],ScanWorkbook[[Location]:[Clone Barcode]],2,FALSE))</f>
        <v/>
      </c>
      <c r="F517" s="21" t="str">
        <f ca="1">IF(TABLE[[#This Row],[METRC]]="","",TODAY())</f>
        <v/>
      </c>
      <c r="G517" s="80" t="str">
        <f>_xlfn.IFNA(IF(TABLE[[#This Row],[METRC]]="","",VLOOKUP(TABLE[[#This Row],[LOC]],ScanWorkbook[[Location]:[side]],3,FALSE)),"")</f>
        <v/>
      </c>
      <c r="H517" s="18" t="str">
        <f>_xlfn.IFNA(IF(TABLE[[#This Row],[METRC]]="...","",VLOOKUP(TABLE[[#This Row],[METRC]],METRC!A:C,3,FALSE)),"")</f>
        <v/>
      </c>
      <c r="I51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17" s="18" t="str">
        <f>_xlfn.IFNA(IF(TABLE[[#This Row],[METRC]]="...","",LEFT(VLOOKUP(TABLE[[#This Row],[METRC]],METRC!A:B,2,FALSE),4)),"")</f>
        <v/>
      </c>
      <c r="K517" s="18" t="str">
        <f>IF(TABLE[[#This Row],[METRC]]="","",IF(TABLE[[#This Row],[METRC]]="...","",IF(TABLE[[#This Row],[bounce strain]]=LEFT(TABLE[[#This Row],[PhenoAbbv]],4),"match","MISMATCH")))</f>
        <v/>
      </c>
      <c r="L517" s="18" t="str">
        <f ca="1">IF(TABLE[[#This Row],[Date]]="","",INDEX(nextcloneround[Clone Round],MATCH(TABLE[[#This Row],[Date]],nextcloneround[today],0)))</f>
        <v/>
      </c>
      <c r="M517" s="18" t="str">
        <f>_xlfn.IFNA(INDEX([2]!MOM[Generation],MATCH(TABLE[[#This Row],[METRC]],[2]!MOM[METRC 2],0)),"")</f>
        <v/>
      </c>
    </row>
    <row r="518" spans="1:13" x14ac:dyDescent="0.25">
      <c r="A518" s="47" t="str">
        <f>MID(TABLE[[#This Row],[LOC]],4,3)</f>
        <v>NL3</v>
      </c>
      <c r="B518" t="s">
        <v>8848</v>
      </c>
      <c r="C518" s="18" t="str">
        <f>_xlfn.IFNA(IF(TABLE[[#This Row],[CODE]]="","",IF(TABLE[[#This Row],[CODE]]="...","",_xlfn.CONCAT("1A4070000000065000",RIGHT(TABLE[[#This Row],[CODE]],6)))),"")</f>
        <v/>
      </c>
      <c r="D518" s="18" t="str">
        <f t="array" ref="D518">_xlfn.IFNA(IF(SUM(COUNTIF(TABLE[[#This Row],[CODE]],{"*.*"})),LEFT(TABLE[[#This Row],[CODE]],7),_xlfn.CONCAT(LEFT(TABLE[[#This Row],[CODE]],4),RIGHT(TABLE[[#This Row],[CODE]],3))),"")</f>
        <v/>
      </c>
      <c r="E518" s="18" t="str">
        <f>IF(VLOOKUP(TABLE[[#This Row],[LOC]],ScanWorkbook[[Location]:[Clone Barcode]],2,FALSE)="...","",VLOOKUP(TABLE[[#This Row],[LOC]],ScanWorkbook[[Location]:[Clone Barcode]],2,FALSE))</f>
        <v/>
      </c>
      <c r="F518" s="21" t="str">
        <f ca="1">IF(TABLE[[#This Row],[METRC]]="","",TODAY())</f>
        <v/>
      </c>
      <c r="G518" s="80" t="str">
        <f>_xlfn.IFNA(IF(TABLE[[#This Row],[METRC]]="","",VLOOKUP(TABLE[[#This Row],[LOC]],ScanWorkbook[[Location]:[side]],3,FALSE)),"")</f>
        <v/>
      </c>
      <c r="H518" s="18" t="str">
        <f>_xlfn.IFNA(IF(TABLE[[#This Row],[METRC]]="...","",VLOOKUP(TABLE[[#This Row],[METRC]],METRC!A:C,3,FALSE)),"")</f>
        <v/>
      </c>
      <c r="I51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18" s="18" t="str">
        <f>_xlfn.IFNA(IF(TABLE[[#This Row],[METRC]]="...","",LEFT(VLOOKUP(TABLE[[#This Row],[METRC]],METRC!A:B,2,FALSE),4)),"")</f>
        <v/>
      </c>
      <c r="K518" s="18" t="str">
        <f>IF(TABLE[[#This Row],[METRC]]="","",IF(TABLE[[#This Row],[METRC]]="...","",IF(TABLE[[#This Row],[bounce strain]]=LEFT(TABLE[[#This Row],[PhenoAbbv]],4),"match","MISMATCH")))</f>
        <v/>
      </c>
      <c r="L518" s="18" t="str">
        <f ca="1">IF(TABLE[[#This Row],[Date]]="","",INDEX(nextcloneround[Clone Round],MATCH(TABLE[[#This Row],[Date]],nextcloneround[today],0)))</f>
        <v/>
      </c>
      <c r="M518" s="18" t="str">
        <f>_xlfn.IFNA(INDEX([2]!MOM[Generation],MATCH(TABLE[[#This Row],[METRC]],[2]!MOM[METRC 2],0)),"")</f>
        <v/>
      </c>
    </row>
    <row r="519" spans="1:13" x14ac:dyDescent="0.25">
      <c r="A519" s="47" t="str">
        <f>MID(TABLE[[#This Row],[LOC]],4,3)</f>
        <v>NL3</v>
      </c>
      <c r="B519" t="s">
        <v>8849</v>
      </c>
      <c r="C519" s="18" t="str">
        <f>_xlfn.IFNA(IF(TABLE[[#This Row],[CODE]]="","",IF(TABLE[[#This Row],[CODE]]="...","",_xlfn.CONCAT("1A4070000000065000",RIGHT(TABLE[[#This Row],[CODE]],6)))),"")</f>
        <v/>
      </c>
      <c r="D519" s="18" t="str">
        <f t="array" ref="D519">_xlfn.IFNA(IF(SUM(COUNTIF(TABLE[[#This Row],[CODE]],{"*.*"})),LEFT(TABLE[[#This Row],[CODE]],7),_xlfn.CONCAT(LEFT(TABLE[[#This Row],[CODE]],4),RIGHT(TABLE[[#This Row],[CODE]],3))),"")</f>
        <v/>
      </c>
      <c r="E519" s="18" t="str">
        <f>IF(VLOOKUP(TABLE[[#This Row],[LOC]],ScanWorkbook[[Location]:[Clone Barcode]],2,FALSE)="...","",VLOOKUP(TABLE[[#This Row],[LOC]],ScanWorkbook[[Location]:[Clone Barcode]],2,FALSE))</f>
        <v/>
      </c>
      <c r="F519" s="21" t="str">
        <f ca="1">IF(TABLE[[#This Row],[METRC]]="","",TODAY())</f>
        <v/>
      </c>
      <c r="G519" s="80" t="str">
        <f>_xlfn.IFNA(IF(TABLE[[#This Row],[METRC]]="","",VLOOKUP(TABLE[[#This Row],[LOC]],ScanWorkbook[[Location]:[side]],3,FALSE)),"")</f>
        <v/>
      </c>
      <c r="H519" s="18" t="str">
        <f>_xlfn.IFNA(IF(TABLE[[#This Row],[METRC]]="...","",VLOOKUP(TABLE[[#This Row],[METRC]],METRC!A:C,3,FALSE)),"")</f>
        <v/>
      </c>
      <c r="I51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19" s="18" t="str">
        <f>_xlfn.IFNA(IF(TABLE[[#This Row],[METRC]]="...","",LEFT(VLOOKUP(TABLE[[#This Row],[METRC]],METRC!A:B,2,FALSE),4)),"")</f>
        <v/>
      </c>
      <c r="K519" s="18" t="str">
        <f>IF(TABLE[[#This Row],[METRC]]="","",IF(TABLE[[#This Row],[METRC]]="...","",IF(TABLE[[#This Row],[bounce strain]]=LEFT(TABLE[[#This Row],[PhenoAbbv]],4),"match","MISMATCH")))</f>
        <v/>
      </c>
      <c r="L519" s="18" t="str">
        <f ca="1">IF(TABLE[[#This Row],[Date]]="","",INDEX(nextcloneround[Clone Round],MATCH(TABLE[[#This Row],[Date]],nextcloneround[today],0)))</f>
        <v/>
      </c>
      <c r="M519" s="18" t="str">
        <f>_xlfn.IFNA(INDEX([2]!MOM[Generation],MATCH(TABLE[[#This Row],[METRC]],[2]!MOM[METRC 2],0)),"")</f>
        <v/>
      </c>
    </row>
    <row r="520" spans="1:13" x14ac:dyDescent="0.25">
      <c r="A520" s="47" t="str">
        <f>MID(TABLE[[#This Row],[LOC]],4,3)</f>
        <v>NL3</v>
      </c>
      <c r="B520" t="s">
        <v>8850</v>
      </c>
      <c r="C520" s="18" t="str">
        <f>_xlfn.IFNA(IF(TABLE[[#This Row],[CODE]]="","",IF(TABLE[[#This Row],[CODE]]="...","",_xlfn.CONCAT("1A4070000000065000",RIGHT(TABLE[[#This Row],[CODE]],6)))),"")</f>
        <v/>
      </c>
      <c r="D520" s="18" t="str">
        <f t="array" ref="D520">_xlfn.IFNA(IF(SUM(COUNTIF(TABLE[[#This Row],[CODE]],{"*.*"})),LEFT(TABLE[[#This Row],[CODE]],7),_xlfn.CONCAT(LEFT(TABLE[[#This Row],[CODE]],4),RIGHT(TABLE[[#This Row],[CODE]],3))),"")</f>
        <v/>
      </c>
      <c r="E520" s="18" t="str">
        <f>IF(VLOOKUP(TABLE[[#This Row],[LOC]],ScanWorkbook[[Location]:[Clone Barcode]],2,FALSE)="...","",VLOOKUP(TABLE[[#This Row],[LOC]],ScanWorkbook[[Location]:[Clone Barcode]],2,FALSE))</f>
        <v/>
      </c>
      <c r="F520" s="21" t="str">
        <f ca="1">IF(TABLE[[#This Row],[METRC]]="","",TODAY())</f>
        <v/>
      </c>
      <c r="G520" s="80" t="str">
        <f>_xlfn.IFNA(IF(TABLE[[#This Row],[METRC]]="","",VLOOKUP(TABLE[[#This Row],[LOC]],ScanWorkbook[[Location]:[side]],3,FALSE)),"")</f>
        <v/>
      </c>
      <c r="H520" s="18" t="str">
        <f>_xlfn.IFNA(IF(TABLE[[#This Row],[METRC]]="...","",VLOOKUP(TABLE[[#This Row],[METRC]],METRC!A:C,3,FALSE)),"")</f>
        <v/>
      </c>
      <c r="I52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20" s="18" t="str">
        <f>_xlfn.IFNA(IF(TABLE[[#This Row],[METRC]]="...","",LEFT(VLOOKUP(TABLE[[#This Row],[METRC]],METRC!A:B,2,FALSE),4)),"")</f>
        <v/>
      </c>
      <c r="K520" s="18" t="str">
        <f>IF(TABLE[[#This Row],[METRC]]="","",IF(TABLE[[#This Row],[METRC]]="...","",IF(TABLE[[#This Row],[bounce strain]]=LEFT(TABLE[[#This Row],[PhenoAbbv]],4),"match","MISMATCH")))</f>
        <v/>
      </c>
      <c r="L520" s="18" t="str">
        <f ca="1">IF(TABLE[[#This Row],[Date]]="","",INDEX(nextcloneround[Clone Round],MATCH(TABLE[[#This Row],[Date]],nextcloneround[today],0)))</f>
        <v/>
      </c>
      <c r="M520" s="18" t="str">
        <f>_xlfn.IFNA(INDEX([2]!MOM[Generation],MATCH(TABLE[[#This Row],[METRC]],[2]!MOM[METRC 2],0)),"")</f>
        <v/>
      </c>
    </row>
    <row r="521" spans="1:13" x14ac:dyDescent="0.25">
      <c r="A521" s="47" t="str">
        <f>MID(TABLE[[#This Row],[LOC]],4,3)</f>
        <v>NL3</v>
      </c>
      <c r="B521" t="s">
        <v>8851</v>
      </c>
      <c r="C521" s="18" t="str">
        <f>_xlfn.IFNA(IF(TABLE[[#This Row],[CODE]]="","",IF(TABLE[[#This Row],[CODE]]="...","",_xlfn.CONCAT("1A4070000000065000",RIGHT(TABLE[[#This Row],[CODE]],6)))),"")</f>
        <v/>
      </c>
      <c r="D521" s="18" t="str">
        <f t="array" ref="D521">_xlfn.IFNA(IF(SUM(COUNTIF(TABLE[[#This Row],[CODE]],{"*.*"})),LEFT(TABLE[[#This Row],[CODE]],7),_xlfn.CONCAT(LEFT(TABLE[[#This Row],[CODE]],4),RIGHT(TABLE[[#This Row],[CODE]],3))),"")</f>
        <v/>
      </c>
      <c r="E521" s="18" t="str">
        <f>IF(VLOOKUP(TABLE[[#This Row],[LOC]],ScanWorkbook[[Location]:[Clone Barcode]],2,FALSE)="...","",VLOOKUP(TABLE[[#This Row],[LOC]],ScanWorkbook[[Location]:[Clone Barcode]],2,FALSE))</f>
        <v/>
      </c>
      <c r="F521" s="21" t="str">
        <f ca="1">IF(TABLE[[#This Row],[METRC]]="","",TODAY())</f>
        <v/>
      </c>
      <c r="G521" s="80" t="str">
        <f>_xlfn.IFNA(IF(TABLE[[#This Row],[METRC]]="","",VLOOKUP(TABLE[[#This Row],[LOC]],ScanWorkbook[[Location]:[side]],3,FALSE)),"")</f>
        <v/>
      </c>
      <c r="H521" s="18" t="str">
        <f>_xlfn.IFNA(IF(TABLE[[#This Row],[METRC]]="...","",VLOOKUP(TABLE[[#This Row],[METRC]],METRC!A:C,3,FALSE)),"")</f>
        <v/>
      </c>
      <c r="I52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21" s="18" t="str">
        <f>_xlfn.IFNA(IF(TABLE[[#This Row],[METRC]]="...","",LEFT(VLOOKUP(TABLE[[#This Row],[METRC]],METRC!A:B,2,FALSE),4)),"")</f>
        <v/>
      </c>
      <c r="K521" s="18" t="str">
        <f>IF(TABLE[[#This Row],[METRC]]="","",IF(TABLE[[#This Row],[METRC]]="...","",IF(TABLE[[#This Row],[bounce strain]]=LEFT(TABLE[[#This Row],[PhenoAbbv]],4),"match","MISMATCH")))</f>
        <v/>
      </c>
      <c r="L521" s="18" t="str">
        <f ca="1">IF(TABLE[[#This Row],[Date]]="","",INDEX(nextcloneround[Clone Round],MATCH(TABLE[[#This Row],[Date]],nextcloneround[today],0)))</f>
        <v/>
      </c>
      <c r="M521" s="18" t="str">
        <f>_xlfn.IFNA(INDEX([2]!MOM[Generation],MATCH(TABLE[[#This Row],[METRC]],[2]!MOM[METRC 2],0)),"")</f>
        <v/>
      </c>
    </row>
    <row r="522" spans="1:13" x14ac:dyDescent="0.25">
      <c r="A522" s="47" t="str">
        <f>MID(TABLE[[#This Row],[LOC]],4,3)</f>
        <v>NL3</v>
      </c>
      <c r="B522" t="s">
        <v>8852</v>
      </c>
      <c r="C522" s="18" t="str">
        <f>_xlfn.IFNA(IF(TABLE[[#This Row],[CODE]]="","",IF(TABLE[[#This Row],[CODE]]="...","",_xlfn.CONCAT("1A4070000000065000",RIGHT(TABLE[[#This Row],[CODE]],6)))),"")</f>
        <v/>
      </c>
      <c r="D522" s="18" t="str">
        <f t="array" ref="D522">_xlfn.IFNA(IF(SUM(COUNTIF(TABLE[[#This Row],[CODE]],{"*.*"})),LEFT(TABLE[[#This Row],[CODE]],7),_xlfn.CONCAT(LEFT(TABLE[[#This Row],[CODE]],4),RIGHT(TABLE[[#This Row],[CODE]],3))),"")</f>
        <v/>
      </c>
      <c r="E522" s="18" t="str">
        <f>IF(VLOOKUP(TABLE[[#This Row],[LOC]],ScanWorkbook[[Location]:[Clone Barcode]],2,FALSE)="...","",VLOOKUP(TABLE[[#This Row],[LOC]],ScanWorkbook[[Location]:[Clone Barcode]],2,FALSE))</f>
        <v/>
      </c>
      <c r="F522" s="21" t="str">
        <f ca="1">IF(TABLE[[#This Row],[METRC]]="","",TODAY())</f>
        <v/>
      </c>
      <c r="G522" s="80" t="str">
        <f>_xlfn.IFNA(IF(TABLE[[#This Row],[METRC]]="","",VLOOKUP(TABLE[[#This Row],[LOC]],ScanWorkbook[[Location]:[side]],3,FALSE)),"")</f>
        <v/>
      </c>
      <c r="H522" s="18" t="str">
        <f>_xlfn.IFNA(IF(TABLE[[#This Row],[METRC]]="...","",VLOOKUP(TABLE[[#This Row],[METRC]],METRC!A:C,3,FALSE)),"")</f>
        <v/>
      </c>
      <c r="I52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22" s="18" t="str">
        <f>_xlfn.IFNA(IF(TABLE[[#This Row],[METRC]]="...","",LEFT(VLOOKUP(TABLE[[#This Row],[METRC]],METRC!A:B,2,FALSE),4)),"")</f>
        <v/>
      </c>
      <c r="K522" s="18" t="str">
        <f>IF(TABLE[[#This Row],[METRC]]="","",IF(TABLE[[#This Row],[METRC]]="...","",IF(TABLE[[#This Row],[bounce strain]]=LEFT(TABLE[[#This Row],[PhenoAbbv]],4),"match","MISMATCH")))</f>
        <v/>
      </c>
      <c r="L522" s="18" t="str">
        <f ca="1">IF(TABLE[[#This Row],[Date]]="","",INDEX(nextcloneround[Clone Round],MATCH(TABLE[[#This Row],[Date]],nextcloneround[today],0)))</f>
        <v/>
      </c>
      <c r="M522" s="18" t="str">
        <f>_xlfn.IFNA(INDEX([2]!MOM[Generation],MATCH(TABLE[[#This Row],[METRC]],[2]!MOM[METRC 2],0)),"")</f>
        <v/>
      </c>
    </row>
    <row r="523" spans="1:13" x14ac:dyDescent="0.25">
      <c r="A523" s="47" t="str">
        <f>MID(TABLE[[#This Row],[LOC]],4,3)</f>
        <v>NL3</v>
      </c>
      <c r="B523" t="s">
        <v>8853</v>
      </c>
      <c r="C523" s="18" t="str">
        <f>_xlfn.IFNA(IF(TABLE[[#This Row],[CODE]]="","",IF(TABLE[[#This Row],[CODE]]="...","",_xlfn.CONCAT("1A4070000000065000",RIGHT(TABLE[[#This Row],[CODE]],6)))),"")</f>
        <v/>
      </c>
      <c r="D523" s="18" t="str">
        <f t="array" ref="D523">_xlfn.IFNA(IF(SUM(COUNTIF(TABLE[[#This Row],[CODE]],{"*.*"})),LEFT(TABLE[[#This Row],[CODE]],7),_xlfn.CONCAT(LEFT(TABLE[[#This Row],[CODE]],4),RIGHT(TABLE[[#This Row],[CODE]],3))),"")</f>
        <v/>
      </c>
      <c r="E523" s="18" t="str">
        <f>IF(VLOOKUP(TABLE[[#This Row],[LOC]],ScanWorkbook[[Location]:[Clone Barcode]],2,FALSE)="...","",VLOOKUP(TABLE[[#This Row],[LOC]],ScanWorkbook[[Location]:[Clone Barcode]],2,FALSE))</f>
        <v/>
      </c>
      <c r="F523" s="21" t="str">
        <f ca="1">IF(TABLE[[#This Row],[METRC]]="","",TODAY())</f>
        <v/>
      </c>
      <c r="G523" s="80" t="str">
        <f>_xlfn.IFNA(IF(TABLE[[#This Row],[METRC]]="","",VLOOKUP(TABLE[[#This Row],[LOC]],ScanWorkbook[[Location]:[side]],3,FALSE)),"")</f>
        <v/>
      </c>
      <c r="H523" s="18" t="str">
        <f>_xlfn.IFNA(IF(TABLE[[#This Row],[METRC]]="...","",VLOOKUP(TABLE[[#This Row],[METRC]],METRC!A:C,3,FALSE)),"")</f>
        <v/>
      </c>
      <c r="I52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23" s="18" t="str">
        <f>_xlfn.IFNA(IF(TABLE[[#This Row],[METRC]]="...","",LEFT(VLOOKUP(TABLE[[#This Row],[METRC]],METRC!A:B,2,FALSE),4)),"")</f>
        <v/>
      </c>
      <c r="K523" s="18" t="str">
        <f>IF(TABLE[[#This Row],[METRC]]="","",IF(TABLE[[#This Row],[METRC]]="...","",IF(TABLE[[#This Row],[bounce strain]]=LEFT(TABLE[[#This Row],[PhenoAbbv]],4),"match","MISMATCH")))</f>
        <v/>
      </c>
      <c r="L523" s="18" t="str">
        <f ca="1">IF(TABLE[[#This Row],[Date]]="","",INDEX(nextcloneround[Clone Round],MATCH(TABLE[[#This Row],[Date]],nextcloneround[today],0)))</f>
        <v/>
      </c>
      <c r="M523" s="18" t="str">
        <f>_xlfn.IFNA(INDEX([2]!MOM[Generation],MATCH(TABLE[[#This Row],[METRC]],[2]!MOM[METRC 2],0)),"")</f>
        <v/>
      </c>
    </row>
    <row r="524" spans="1:13" x14ac:dyDescent="0.25">
      <c r="A524" s="47" t="str">
        <f>MID(TABLE[[#This Row],[LOC]],4,3)</f>
        <v>NL3</v>
      </c>
      <c r="B524" t="s">
        <v>8854</v>
      </c>
      <c r="C524" s="18" t="str">
        <f>_xlfn.IFNA(IF(TABLE[[#This Row],[CODE]]="","",IF(TABLE[[#This Row],[CODE]]="...","",_xlfn.CONCAT("1A4070000000065000",RIGHT(TABLE[[#This Row],[CODE]],6)))),"")</f>
        <v/>
      </c>
      <c r="D524" s="18" t="str">
        <f t="array" ref="D524">_xlfn.IFNA(IF(SUM(COUNTIF(TABLE[[#This Row],[CODE]],{"*.*"})),LEFT(TABLE[[#This Row],[CODE]],7),_xlfn.CONCAT(LEFT(TABLE[[#This Row],[CODE]],4),RIGHT(TABLE[[#This Row],[CODE]],3))),"")</f>
        <v/>
      </c>
      <c r="E524" s="18" t="str">
        <f>IF(VLOOKUP(TABLE[[#This Row],[LOC]],ScanWorkbook[[Location]:[Clone Barcode]],2,FALSE)="...","",VLOOKUP(TABLE[[#This Row],[LOC]],ScanWorkbook[[Location]:[Clone Barcode]],2,FALSE))</f>
        <v/>
      </c>
      <c r="F524" s="21" t="str">
        <f ca="1">IF(TABLE[[#This Row],[METRC]]="","",TODAY())</f>
        <v/>
      </c>
      <c r="G524" s="80" t="str">
        <f>_xlfn.IFNA(IF(TABLE[[#This Row],[METRC]]="","",VLOOKUP(TABLE[[#This Row],[LOC]],ScanWorkbook[[Location]:[side]],3,FALSE)),"")</f>
        <v/>
      </c>
      <c r="H524" s="18" t="str">
        <f>_xlfn.IFNA(IF(TABLE[[#This Row],[METRC]]="...","",VLOOKUP(TABLE[[#This Row],[METRC]],METRC!A:C,3,FALSE)),"")</f>
        <v/>
      </c>
      <c r="I52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24" s="18" t="str">
        <f>_xlfn.IFNA(IF(TABLE[[#This Row],[METRC]]="...","",LEFT(VLOOKUP(TABLE[[#This Row],[METRC]],METRC!A:B,2,FALSE),4)),"")</f>
        <v/>
      </c>
      <c r="K524" s="18" t="str">
        <f>IF(TABLE[[#This Row],[METRC]]="","",IF(TABLE[[#This Row],[METRC]]="...","",IF(TABLE[[#This Row],[bounce strain]]=LEFT(TABLE[[#This Row],[PhenoAbbv]],4),"match","MISMATCH")))</f>
        <v/>
      </c>
      <c r="L524" s="18" t="str">
        <f ca="1">IF(TABLE[[#This Row],[Date]]="","",INDEX(nextcloneround[Clone Round],MATCH(TABLE[[#This Row],[Date]],nextcloneround[today],0)))</f>
        <v/>
      </c>
      <c r="M524" s="18" t="str">
        <f>_xlfn.IFNA(INDEX([2]!MOM[Generation],MATCH(TABLE[[#This Row],[METRC]],[2]!MOM[METRC 2],0)),"")</f>
        <v/>
      </c>
    </row>
    <row r="525" spans="1:13" x14ac:dyDescent="0.25">
      <c r="A525" s="47" t="str">
        <f>MID(TABLE[[#This Row],[LOC]],4,3)</f>
        <v>NL3</v>
      </c>
      <c r="B525" t="s">
        <v>8855</v>
      </c>
      <c r="C525" s="18" t="str">
        <f>_xlfn.IFNA(IF(TABLE[[#This Row],[CODE]]="","",IF(TABLE[[#This Row],[CODE]]="...","",_xlfn.CONCAT("1A4070000000065000",RIGHT(TABLE[[#This Row],[CODE]],6)))),"")</f>
        <v/>
      </c>
      <c r="D525" s="18" t="str">
        <f t="array" ref="D525">_xlfn.IFNA(IF(SUM(COUNTIF(TABLE[[#This Row],[CODE]],{"*.*"})),LEFT(TABLE[[#This Row],[CODE]],7),_xlfn.CONCAT(LEFT(TABLE[[#This Row],[CODE]],4),RIGHT(TABLE[[#This Row],[CODE]],3))),"")</f>
        <v/>
      </c>
      <c r="E525" s="18" t="str">
        <f>IF(VLOOKUP(TABLE[[#This Row],[LOC]],ScanWorkbook[[Location]:[Clone Barcode]],2,FALSE)="...","",VLOOKUP(TABLE[[#This Row],[LOC]],ScanWorkbook[[Location]:[Clone Barcode]],2,FALSE))</f>
        <v/>
      </c>
      <c r="F525" s="21" t="str">
        <f ca="1">IF(TABLE[[#This Row],[METRC]]="","",TODAY())</f>
        <v/>
      </c>
      <c r="G525" s="80" t="str">
        <f>_xlfn.IFNA(IF(TABLE[[#This Row],[METRC]]="","",VLOOKUP(TABLE[[#This Row],[LOC]],ScanWorkbook[[Location]:[side]],3,FALSE)),"")</f>
        <v/>
      </c>
      <c r="H525" s="18" t="str">
        <f>_xlfn.IFNA(IF(TABLE[[#This Row],[METRC]]="...","",VLOOKUP(TABLE[[#This Row],[METRC]],METRC!A:C,3,FALSE)),"")</f>
        <v/>
      </c>
      <c r="I52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25" s="18" t="str">
        <f>_xlfn.IFNA(IF(TABLE[[#This Row],[METRC]]="...","",LEFT(VLOOKUP(TABLE[[#This Row],[METRC]],METRC!A:B,2,FALSE),4)),"")</f>
        <v/>
      </c>
      <c r="K525" s="18" t="str">
        <f>IF(TABLE[[#This Row],[METRC]]="","",IF(TABLE[[#This Row],[METRC]]="...","",IF(TABLE[[#This Row],[bounce strain]]=LEFT(TABLE[[#This Row],[PhenoAbbv]],4),"match","MISMATCH")))</f>
        <v/>
      </c>
      <c r="L525" s="18" t="str">
        <f ca="1">IF(TABLE[[#This Row],[Date]]="","",INDEX(nextcloneround[Clone Round],MATCH(TABLE[[#This Row],[Date]],nextcloneround[today],0)))</f>
        <v/>
      </c>
      <c r="M525" s="18" t="str">
        <f>_xlfn.IFNA(INDEX([2]!MOM[Generation],MATCH(TABLE[[#This Row],[METRC]],[2]!MOM[METRC 2],0)),"")</f>
        <v/>
      </c>
    </row>
    <row r="526" spans="1:13" x14ac:dyDescent="0.25">
      <c r="A526" s="47" t="str">
        <f>MID(TABLE[[#This Row],[LOC]],4,3)</f>
        <v>NL3</v>
      </c>
      <c r="B526" t="s">
        <v>8856</v>
      </c>
      <c r="C526" s="18" t="str">
        <f>_xlfn.IFNA(IF(TABLE[[#This Row],[CODE]]="","",IF(TABLE[[#This Row],[CODE]]="...","",_xlfn.CONCAT("1A4070000000065000",RIGHT(TABLE[[#This Row],[CODE]],6)))),"")</f>
        <v/>
      </c>
      <c r="D526" s="18" t="str">
        <f t="array" ref="D526">_xlfn.IFNA(IF(SUM(COUNTIF(TABLE[[#This Row],[CODE]],{"*.*"})),LEFT(TABLE[[#This Row],[CODE]],7),_xlfn.CONCAT(LEFT(TABLE[[#This Row],[CODE]],4),RIGHT(TABLE[[#This Row],[CODE]],3))),"")</f>
        <v/>
      </c>
      <c r="E526" s="18" t="str">
        <f>IF(VLOOKUP(TABLE[[#This Row],[LOC]],ScanWorkbook[[Location]:[Clone Barcode]],2,FALSE)="...","",VLOOKUP(TABLE[[#This Row],[LOC]],ScanWorkbook[[Location]:[Clone Barcode]],2,FALSE))</f>
        <v/>
      </c>
      <c r="F526" s="21" t="str">
        <f ca="1">IF(TABLE[[#This Row],[METRC]]="","",TODAY())</f>
        <v/>
      </c>
      <c r="G526" s="80" t="str">
        <f>_xlfn.IFNA(IF(TABLE[[#This Row],[METRC]]="","",VLOOKUP(TABLE[[#This Row],[LOC]],ScanWorkbook[[Location]:[side]],3,FALSE)),"")</f>
        <v/>
      </c>
      <c r="H526" s="18" t="str">
        <f>_xlfn.IFNA(IF(TABLE[[#This Row],[METRC]]="...","",VLOOKUP(TABLE[[#This Row],[METRC]],METRC!A:C,3,FALSE)),"")</f>
        <v/>
      </c>
      <c r="I52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26" s="18" t="str">
        <f>_xlfn.IFNA(IF(TABLE[[#This Row],[METRC]]="...","",LEFT(VLOOKUP(TABLE[[#This Row],[METRC]],METRC!A:B,2,FALSE),4)),"")</f>
        <v/>
      </c>
      <c r="K526" s="18" t="str">
        <f>IF(TABLE[[#This Row],[METRC]]="","",IF(TABLE[[#This Row],[METRC]]="...","",IF(TABLE[[#This Row],[bounce strain]]=LEFT(TABLE[[#This Row],[PhenoAbbv]],4),"match","MISMATCH")))</f>
        <v/>
      </c>
      <c r="L526" s="18" t="str">
        <f ca="1">IF(TABLE[[#This Row],[Date]]="","",INDEX(nextcloneround[Clone Round],MATCH(TABLE[[#This Row],[Date]],nextcloneround[today],0)))</f>
        <v/>
      </c>
      <c r="M526" s="18" t="str">
        <f>_xlfn.IFNA(INDEX([2]!MOM[Generation],MATCH(TABLE[[#This Row],[METRC]],[2]!MOM[METRC 2],0)),"")</f>
        <v/>
      </c>
    </row>
    <row r="527" spans="1:13" x14ac:dyDescent="0.25">
      <c r="A527" s="47" t="str">
        <f>MID(TABLE[[#This Row],[LOC]],4,3)</f>
        <v>NL3</v>
      </c>
      <c r="B527" t="s">
        <v>8857</v>
      </c>
      <c r="C527" s="18" t="str">
        <f>_xlfn.IFNA(IF(TABLE[[#This Row],[CODE]]="","",IF(TABLE[[#This Row],[CODE]]="...","",_xlfn.CONCAT("1A4070000000065000",RIGHT(TABLE[[#This Row],[CODE]],6)))),"")</f>
        <v/>
      </c>
      <c r="D527" s="18" t="str">
        <f t="array" ref="D527">_xlfn.IFNA(IF(SUM(COUNTIF(TABLE[[#This Row],[CODE]],{"*.*"})),LEFT(TABLE[[#This Row],[CODE]],7),_xlfn.CONCAT(LEFT(TABLE[[#This Row],[CODE]],4),RIGHT(TABLE[[#This Row],[CODE]],3))),"")</f>
        <v/>
      </c>
      <c r="E527" s="18" t="str">
        <f>IF(VLOOKUP(TABLE[[#This Row],[LOC]],ScanWorkbook[[Location]:[Clone Barcode]],2,FALSE)="...","",VLOOKUP(TABLE[[#This Row],[LOC]],ScanWorkbook[[Location]:[Clone Barcode]],2,FALSE))</f>
        <v/>
      </c>
      <c r="F527" s="21" t="str">
        <f ca="1">IF(TABLE[[#This Row],[METRC]]="","",TODAY())</f>
        <v/>
      </c>
      <c r="G527" s="80" t="str">
        <f>_xlfn.IFNA(IF(TABLE[[#This Row],[METRC]]="","",VLOOKUP(TABLE[[#This Row],[LOC]],ScanWorkbook[[Location]:[side]],3,FALSE)),"")</f>
        <v/>
      </c>
      <c r="H527" s="18" t="str">
        <f>_xlfn.IFNA(IF(TABLE[[#This Row],[METRC]]="...","",VLOOKUP(TABLE[[#This Row],[METRC]],METRC!A:C,3,FALSE)),"")</f>
        <v/>
      </c>
      <c r="I52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27" s="18" t="str">
        <f>_xlfn.IFNA(IF(TABLE[[#This Row],[METRC]]="...","",LEFT(VLOOKUP(TABLE[[#This Row],[METRC]],METRC!A:B,2,FALSE),4)),"")</f>
        <v/>
      </c>
      <c r="K527" s="18" t="str">
        <f>IF(TABLE[[#This Row],[METRC]]="","",IF(TABLE[[#This Row],[METRC]]="...","",IF(TABLE[[#This Row],[bounce strain]]=LEFT(TABLE[[#This Row],[PhenoAbbv]],4),"match","MISMATCH")))</f>
        <v/>
      </c>
      <c r="L527" s="18" t="str">
        <f ca="1">IF(TABLE[[#This Row],[Date]]="","",INDEX(nextcloneround[Clone Round],MATCH(TABLE[[#This Row],[Date]],nextcloneround[today],0)))</f>
        <v/>
      </c>
      <c r="M527" s="18" t="str">
        <f>_xlfn.IFNA(INDEX([2]!MOM[Generation],MATCH(TABLE[[#This Row],[METRC]],[2]!MOM[METRC 2],0)),"")</f>
        <v/>
      </c>
    </row>
    <row r="528" spans="1:13" x14ac:dyDescent="0.25">
      <c r="A528" s="47" t="str">
        <f>MID(TABLE[[#This Row],[LOC]],4,3)</f>
        <v>NL3</v>
      </c>
      <c r="B528" t="s">
        <v>8858</v>
      </c>
      <c r="C528" s="18" t="str">
        <f>_xlfn.IFNA(IF(TABLE[[#This Row],[CODE]]="","",IF(TABLE[[#This Row],[CODE]]="...","",_xlfn.CONCAT("1A4070000000065000",RIGHT(TABLE[[#This Row],[CODE]],6)))),"")</f>
        <v/>
      </c>
      <c r="D528" s="18" t="str">
        <f t="array" ref="D528">_xlfn.IFNA(IF(SUM(COUNTIF(TABLE[[#This Row],[CODE]],{"*.*"})),LEFT(TABLE[[#This Row],[CODE]],7),_xlfn.CONCAT(LEFT(TABLE[[#This Row],[CODE]],4),RIGHT(TABLE[[#This Row],[CODE]],3))),"")</f>
        <v/>
      </c>
      <c r="E528" s="18" t="str">
        <f>IF(VLOOKUP(TABLE[[#This Row],[LOC]],ScanWorkbook[[Location]:[Clone Barcode]],2,FALSE)="...","",VLOOKUP(TABLE[[#This Row],[LOC]],ScanWorkbook[[Location]:[Clone Barcode]],2,FALSE))</f>
        <v/>
      </c>
      <c r="F528" s="21" t="str">
        <f ca="1">IF(TABLE[[#This Row],[METRC]]="","",TODAY())</f>
        <v/>
      </c>
      <c r="G528" s="80" t="str">
        <f>_xlfn.IFNA(IF(TABLE[[#This Row],[METRC]]="","",VLOOKUP(TABLE[[#This Row],[LOC]],ScanWorkbook[[Location]:[side]],3,FALSE)),"")</f>
        <v/>
      </c>
      <c r="H528" s="18" t="str">
        <f>_xlfn.IFNA(IF(TABLE[[#This Row],[METRC]]="...","",VLOOKUP(TABLE[[#This Row],[METRC]],METRC!A:C,3,FALSE)),"")</f>
        <v/>
      </c>
      <c r="I52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28" s="18" t="str">
        <f>_xlfn.IFNA(IF(TABLE[[#This Row],[METRC]]="...","",LEFT(VLOOKUP(TABLE[[#This Row],[METRC]],METRC!A:B,2,FALSE),4)),"")</f>
        <v/>
      </c>
      <c r="K528" s="18" t="str">
        <f>IF(TABLE[[#This Row],[METRC]]="","",IF(TABLE[[#This Row],[METRC]]="...","",IF(TABLE[[#This Row],[bounce strain]]=LEFT(TABLE[[#This Row],[PhenoAbbv]],4),"match","MISMATCH")))</f>
        <v/>
      </c>
      <c r="L528" s="18" t="str">
        <f ca="1">IF(TABLE[[#This Row],[Date]]="","",INDEX(nextcloneround[Clone Round],MATCH(TABLE[[#This Row],[Date]],nextcloneround[today],0)))</f>
        <v/>
      </c>
      <c r="M528" s="18" t="str">
        <f>_xlfn.IFNA(INDEX([2]!MOM[Generation],MATCH(TABLE[[#This Row],[METRC]],[2]!MOM[METRC 2],0)),"")</f>
        <v/>
      </c>
    </row>
    <row r="529" spans="1:13" x14ac:dyDescent="0.25">
      <c r="A529" s="47" t="str">
        <f>MID(TABLE[[#This Row],[LOC]],4,3)</f>
        <v>NL3</v>
      </c>
      <c r="B529" t="s">
        <v>8859</v>
      </c>
      <c r="C529" s="18" t="str">
        <f>_xlfn.IFNA(IF(TABLE[[#This Row],[CODE]]="","",IF(TABLE[[#This Row],[CODE]]="...","",_xlfn.CONCAT("1A4070000000065000",RIGHT(TABLE[[#This Row],[CODE]],6)))),"")</f>
        <v/>
      </c>
      <c r="D529" s="18" t="str">
        <f t="array" ref="D529">_xlfn.IFNA(IF(SUM(COUNTIF(TABLE[[#This Row],[CODE]],{"*.*"})),LEFT(TABLE[[#This Row],[CODE]],7),_xlfn.CONCAT(LEFT(TABLE[[#This Row],[CODE]],4),RIGHT(TABLE[[#This Row],[CODE]],3))),"")</f>
        <v/>
      </c>
      <c r="E529" s="18" t="str">
        <f>IF(VLOOKUP(TABLE[[#This Row],[LOC]],ScanWorkbook[[Location]:[Clone Barcode]],2,FALSE)="...","",VLOOKUP(TABLE[[#This Row],[LOC]],ScanWorkbook[[Location]:[Clone Barcode]],2,FALSE))</f>
        <v/>
      </c>
      <c r="F529" s="21" t="str">
        <f ca="1">IF(TABLE[[#This Row],[METRC]]="","",TODAY())</f>
        <v/>
      </c>
      <c r="G529" s="80" t="str">
        <f>_xlfn.IFNA(IF(TABLE[[#This Row],[METRC]]="","",VLOOKUP(TABLE[[#This Row],[LOC]],ScanWorkbook[[Location]:[side]],3,FALSE)),"")</f>
        <v/>
      </c>
      <c r="H529" s="18" t="str">
        <f>_xlfn.IFNA(IF(TABLE[[#This Row],[METRC]]="...","",VLOOKUP(TABLE[[#This Row],[METRC]],METRC!A:C,3,FALSE)),"")</f>
        <v/>
      </c>
      <c r="I52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29" s="18" t="str">
        <f>_xlfn.IFNA(IF(TABLE[[#This Row],[METRC]]="...","",LEFT(VLOOKUP(TABLE[[#This Row],[METRC]],METRC!A:B,2,FALSE),4)),"")</f>
        <v/>
      </c>
      <c r="K529" s="18" t="str">
        <f>IF(TABLE[[#This Row],[METRC]]="","",IF(TABLE[[#This Row],[METRC]]="...","",IF(TABLE[[#This Row],[bounce strain]]=LEFT(TABLE[[#This Row],[PhenoAbbv]],4),"match","MISMATCH")))</f>
        <v/>
      </c>
      <c r="L529" s="18" t="str">
        <f ca="1">IF(TABLE[[#This Row],[Date]]="","",INDEX(nextcloneround[Clone Round],MATCH(TABLE[[#This Row],[Date]],nextcloneround[today],0)))</f>
        <v/>
      </c>
      <c r="M529" s="18" t="str">
        <f>_xlfn.IFNA(INDEX([2]!MOM[Generation],MATCH(TABLE[[#This Row],[METRC]],[2]!MOM[METRC 2],0)),"")</f>
        <v/>
      </c>
    </row>
    <row r="530" spans="1:13" x14ac:dyDescent="0.25">
      <c r="A530" s="47" t="str">
        <f>MID(TABLE[[#This Row],[LOC]],4,3)</f>
        <v>NL3</v>
      </c>
      <c r="B530" t="s">
        <v>8860</v>
      </c>
      <c r="C530" s="18" t="str">
        <f>_xlfn.IFNA(IF(TABLE[[#This Row],[CODE]]="","",IF(TABLE[[#This Row],[CODE]]="...","",_xlfn.CONCAT("1A4070000000065000",RIGHT(TABLE[[#This Row],[CODE]],6)))),"")</f>
        <v/>
      </c>
      <c r="D530" s="18" t="str">
        <f t="array" ref="D530">_xlfn.IFNA(IF(SUM(COUNTIF(TABLE[[#This Row],[CODE]],{"*.*"})),LEFT(TABLE[[#This Row],[CODE]],7),_xlfn.CONCAT(LEFT(TABLE[[#This Row],[CODE]],4),RIGHT(TABLE[[#This Row],[CODE]],3))),"")</f>
        <v/>
      </c>
      <c r="E530" s="18" t="str">
        <f>IF(VLOOKUP(TABLE[[#This Row],[LOC]],ScanWorkbook[[Location]:[Clone Barcode]],2,FALSE)="...","",VLOOKUP(TABLE[[#This Row],[LOC]],ScanWorkbook[[Location]:[Clone Barcode]],2,FALSE))</f>
        <v/>
      </c>
      <c r="F530" s="21" t="str">
        <f ca="1">IF(TABLE[[#This Row],[METRC]]="","",TODAY())</f>
        <v/>
      </c>
      <c r="G530" s="80" t="str">
        <f>_xlfn.IFNA(IF(TABLE[[#This Row],[METRC]]="","",VLOOKUP(TABLE[[#This Row],[LOC]],ScanWorkbook[[Location]:[side]],3,FALSE)),"")</f>
        <v/>
      </c>
      <c r="H530" s="18" t="str">
        <f>_xlfn.IFNA(IF(TABLE[[#This Row],[METRC]]="...","",VLOOKUP(TABLE[[#This Row],[METRC]],METRC!A:C,3,FALSE)),"")</f>
        <v/>
      </c>
      <c r="I53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30" s="18" t="str">
        <f>_xlfn.IFNA(IF(TABLE[[#This Row],[METRC]]="...","",LEFT(VLOOKUP(TABLE[[#This Row],[METRC]],METRC!A:B,2,FALSE),4)),"")</f>
        <v/>
      </c>
      <c r="K530" s="18" t="str">
        <f>IF(TABLE[[#This Row],[METRC]]="","",IF(TABLE[[#This Row],[METRC]]="...","",IF(TABLE[[#This Row],[bounce strain]]=LEFT(TABLE[[#This Row],[PhenoAbbv]],4),"match","MISMATCH")))</f>
        <v/>
      </c>
      <c r="L530" s="18" t="str">
        <f ca="1">IF(TABLE[[#This Row],[Date]]="","",INDEX(nextcloneround[Clone Round],MATCH(TABLE[[#This Row],[Date]],nextcloneround[today],0)))</f>
        <v/>
      </c>
      <c r="M530" s="18" t="str">
        <f>_xlfn.IFNA(INDEX([2]!MOM[Generation],MATCH(TABLE[[#This Row],[METRC]],[2]!MOM[METRC 2],0)),"")</f>
        <v/>
      </c>
    </row>
    <row r="531" spans="1:13" x14ac:dyDescent="0.25">
      <c r="A531" s="47" t="str">
        <f>MID(TABLE[[#This Row],[LOC]],4,3)</f>
        <v>NL3</v>
      </c>
      <c r="B531" t="s">
        <v>8861</v>
      </c>
      <c r="C531" s="18" t="str">
        <f>_xlfn.IFNA(IF(TABLE[[#This Row],[CODE]]="","",IF(TABLE[[#This Row],[CODE]]="...","",_xlfn.CONCAT("1A4070000000065000",RIGHT(TABLE[[#This Row],[CODE]],6)))),"")</f>
        <v/>
      </c>
      <c r="D531" s="18" t="str">
        <f t="array" ref="D531">_xlfn.IFNA(IF(SUM(COUNTIF(TABLE[[#This Row],[CODE]],{"*.*"})),LEFT(TABLE[[#This Row],[CODE]],7),_xlfn.CONCAT(LEFT(TABLE[[#This Row],[CODE]],4),RIGHT(TABLE[[#This Row],[CODE]],3))),"")</f>
        <v/>
      </c>
      <c r="E531" s="18" t="str">
        <f>IF(VLOOKUP(TABLE[[#This Row],[LOC]],ScanWorkbook[[Location]:[Clone Barcode]],2,FALSE)="...","",VLOOKUP(TABLE[[#This Row],[LOC]],ScanWorkbook[[Location]:[Clone Barcode]],2,FALSE))</f>
        <v/>
      </c>
      <c r="F531" s="21" t="str">
        <f ca="1">IF(TABLE[[#This Row],[METRC]]="","",TODAY())</f>
        <v/>
      </c>
      <c r="G531" s="80" t="str">
        <f>_xlfn.IFNA(IF(TABLE[[#This Row],[METRC]]="","",VLOOKUP(TABLE[[#This Row],[LOC]],ScanWorkbook[[Location]:[side]],3,FALSE)),"")</f>
        <v/>
      </c>
      <c r="H531" s="18" t="str">
        <f>_xlfn.IFNA(IF(TABLE[[#This Row],[METRC]]="...","",VLOOKUP(TABLE[[#This Row],[METRC]],METRC!A:C,3,FALSE)),"")</f>
        <v/>
      </c>
      <c r="I53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31" s="18" t="str">
        <f>_xlfn.IFNA(IF(TABLE[[#This Row],[METRC]]="...","",LEFT(VLOOKUP(TABLE[[#This Row],[METRC]],METRC!A:B,2,FALSE),4)),"")</f>
        <v/>
      </c>
      <c r="K531" s="18" t="str">
        <f>IF(TABLE[[#This Row],[METRC]]="","",IF(TABLE[[#This Row],[METRC]]="...","",IF(TABLE[[#This Row],[bounce strain]]=LEFT(TABLE[[#This Row],[PhenoAbbv]],4),"match","MISMATCH")))</f>
        <v/>
      </c>
      <c r="L531" s="18" t="str">
        <f ca="1">IF(TABLE[[#This Row],[Date]]="","",INDEX(nextcloneround[Clone Round],MATCH(TABLE[[#This Row],[Date]],nextcloneround[today],0)))</f>
        <v/>
      </c>
      <c r="M531" s="18" t="str">
        <f>_xlfn.IFNA(INDEX([2]!MOM[Generation],MATCH(TABLE[[#This Row],[METRC]],[2]!MOM[METRC 2],0)),"")</f>
        <v/>
      </c>
    </row>
    <row r="532" spans="1:13" x14ac:dyDescent="0.25">
      <c r="A532" s="47" t="str">
        <f>MID(TABLE[[#This Row],[LOC]],4,3)</f>
        <v>NL3</v>
      </c>
      <c r="B532" t="s">
        <v>8862</v>
      </c>
      <c r="C532" s="18" t="str">
        <f>_xlfn.IFNA(IF(TABLE[[#This Row],[CODE]]="","",IF(TABLE[[#This Row],[CODE]]="...","",_xlfn.CONCAT("1A4070000000065000",RIGHT(TABLE[[#This Row],[CODE]],6)))),"")</f>
        <v/>
      </c>
      <c r="D532" s="18" t="str">
        <f t="array" ref="D532">_xlfn.IFNA(IF(SUM(COUNTIF(TABLE[[#This Row],[CODE]],{"*.*"})),LEFT(TABLE[[#This Row],[CODE]],7),_xlfn.CONCAT(LEFT(TABLE[[#This Row],[CODE]],4),RIGHT(TABLE[[#This Row],[CODE]],3))),"")</f>
        <v/>
      </c>
      <c r="E532" s="18" t="str">
        <f>IF(VLOOKUP(TABLE[[#This Row],[LOC]],ScanWorkbook[[Location]:[Clone Barcode]],2,FALSE)="...","",VLOOKUP(TABLE[[#This Row],[LOC]],ScanWorkbook[[Location]:[Clone Barcode]],2,FALSE))</f>
        <v/>
      </c>
      <c r="F532" s="21" t="str">
        <f ca="1">IF(TABLE[[#This Row],[METRC]]="","",TODAY())</f>
        <v/>
      </c>
      <c r="G532" s="80" t="str">
        <f>_xlfn.IFNA(IF(TABLE[[#This Row],[METRC]]="","",VLOOKUP(TABLE[[#This Row],[LOC]],ScanWorkbook[[Location]:[side]],3,FALSE)),"")</f>
        <v/>
      </c>
      <c r="H532" s="18" t="str">
        <f>_xlfn.IFNA(IF(TABLE[[#This Row],[METRC]]="...","",VLOOKUP(TABLE[[#This Row],[METRC]],METRC!A:C,3,FALSE)),"")</f>
        <v/>
      </c>
      <c r="I53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32" s="18" t="str">
        <f>_xlfn.IFNA(IF(TABLE[[#This Row],[METRC]]="...","",LEFT(VLOOKUP(TABLE[[#This Row],[METRC]],METRC!A:B,2,FALSE),4)),"")</f>
        <v/>
      </c>
      <c r="K532" s="18" t="str">
        <f>IF(TABLE[[#This Row],[METRC]]="","",IF(TABLE[[#This Row],[METRC]]="...","",IF(TABLE[[#This Row],[bounce strain]]=LEFT(TABLE[[#This Row],[PhenoAbbv]],4),"match","MISMATCH")))</f>
        <v/>
      </c>
      <c r="L532" s="18" t="str">
        <f ca="1">IF(TABLE[[#This Row],[Date]]="","",INDEX(nextcloneround[Clone Round],MATCH(TABLE[[#This Row],[Date]],nextcloneround[today],0)))</f>
        <v/>
      </c>
      <c r="M532" s="18" t="str">
        <f>_xlfn.IFNA(INDEX([2]!MOM[Generation],MATCH(TABLE[[#This Row],[METRC]],[2]!MOM[METRC 2],0)),"")</f>
        <v/>
      </c>
    </row>
    <row r="533" spans="1:13" x14ac:dyDescent="0.25">
      <c r="A533" s="47" t="str">
        <f>MID(TABLE[[#This Row],[LOC]],4,3)</f>
        <v>NL3</v>
      </c>
      <c r="B533" t="s">
        <v>8863</v>
      </c>
      <c r="C533" s="18" t="str">
        <f>_xlfn.IFNA(IF(TABLE[[#This Row],[CODE]]="","",IF(TABLE[[#This Row],[CODE]]="...","",_xlfn.CONCAT("1A4070000000065000",RIGHT(TABLE[[#This Row],[CODE]],6)))),"")</f>
        <v/>
      </c>
      <c r="D533" s="18" t="str">
        <f t="array" ref="D533">_xlfn.IFNA(IF(SUM(COUNTIF(TABLE[[#This Row],[CODE]],{"*.*"})),LEFT(TABLE[[#This Row],[CODE]],7),_xlfn.CONCAT(LEFT(TABLE[[#This Row],[CODE]],4),RIGHT(TABLE[[#This Row],[CODE]],3))),"")</f>
        <v/>
      </c>
      <c r="E533" s="18" t="str">
        <f>IF(VLOOKUP(TABLE[[#This Row],[LOC]],ScanWorkbook[[Location]:[Clone Barcode]],2,FALSE)="...","",VLOOKUP(TABLE[[#This Row],[LOC]],ScanWorkbook[[Location]:[Clone Barcode]],2,FALSE))</f>
        <v/>
      </c>
      <c r="F533" s="21" t="str">
        <f ca="1">IF(TABLE[[#This Row],[METRC]]="","",TODAY())</f>
        <v/>
      </c>
      <c r="G533" s="80" t="str">
        <f>_xlfn.IFNA(IF(TABLE[[#This Row],[METRC]]="","",VLOOKUP(TABLE[[#This Row],[LOC]],ScanWorkbook[[Location]:[side]],3,FALSE)),"")</f>
        <v/>
      </c>
      <c r="H533" s="18" t="str">
        <f>_xlfn.IFNA(IF(TABLE[[#This Row],[METRC]]="...","",VLOOKUP(TABLE[[#This Row],[METRC]],METRC!A:C,3,FALSE)),"")</f>
        <v/>
      </c>
      <c r="I53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33" s="18" t="str">
        <f>_xlfn.IFNA(IF(TABLE[[#This Row],[METRC]]="...","",LEFT(VLOOKUP(TABLE[[#This Row],[METRC]],METRC!A:B,2,FALSE),4)),"")</f>
        <v/>
      </c>
      <c r="K533" s="18" t="str">
        <f>IF(TABLE[[#This Row],[METRC]]="","",IF(TABLE[[#This Row],[METRC]]="...","",IF(TABLE[[#This Row],[bounce strain]]=LEFT(TABLE[[#This Row],[PhenoAbbv]],4),"match","MISMATCH")))</f>
        <v/>
      </c>
      <c r="L533" s="18" t="str">
        <f ca="1">IF(TABLE[[#This Row],[Date]]="","",INDEX(nextcloneround[Clone Round],MATCH(TABLE[[#This Row],[Date]],nextcloneround[today],0)))</f>
        <v/>
      </c>
      <c r="M533" s="18" t="str">
        <f>_xlfn.IFNA(INDEX([2]!MOM[Generation],MATCH(TABLE[[#This Row],[METRC]],[2]!MOM[METRC 2],0)),"")</f>
        <v/>
      </c>
    </row>
    <row r="534" spans="1:13" x14ac:dyDescent="0.25">
      <c r="A534" s="47" t="str">
        <f>MID(TABLE[[#This Row],[LOC]],4,3)</f>
        <v>NL3</v>
      </c>
      <c r="B534" t="s">
        <v>8864</v>
      </c>
      <c r="C534" s="18" t="str">
        <f>_xlfn.IFNA(IF(TABLE[[#This Row],[CODE]]="","",IF(TABLE[[#This Row],[CODE]]="...","",_xlfn.CONCAT("1A4070000000065000",RIGHT(TABLE[[#This Row],[CODE]],6)))),"")</f>
        <v/>
      </c>
      <c r="D534" s="18" t="str">
        <f t="array" ref="D534">_xlfn.IFNA(IF(SUM(COUNTIF(TABLE[[#This Row],[CODE]],{"*.*"})),LEFT(TABLE[[#This Row],[CODE]],7),_xlfn.CONCAT(LEFT(TABLE[[#This Row],[CODE]],4),RIGHT(TABLE[[#This Row],[CODE]],3))),"")</f>
        <v/>
      </c>
      <c r="E534" s="18" t="str">
        <f>IF(VLOOKUP(TABLE[[#This Row],[LOC]],ScanWorkbook[[Location]:[Clone Barcode]],2,FALSE)="...","",VLOOKUP(TABLE[[#This Row],[LOC]],ScanWorkbook[[Location]:[Clone Barcode]],2,FALSE))</f>
        <v/>
      </c>
      <c r="F534" s="21" t="str">
        <f ca="1">IF(TABLE[[#This Row],[METRC]]="","",TODAY())</f>
        <v/>
      </c>
      <c r="G534" s="80" t="str">
        <f>_xlfn.IFNA(IF(TABLE[[#This Row],[METRC]]="","",VLOOKUP(TABLE[[#This Row],[LOC]],ScanWorkbook[[Location]:[side]],3,FALSE)),"")</f>
        <v/>
      </c>
      <c r="H534" s="18" t="str">
        <f>_xlfn.IFNA(IF(TABLE[[#This Row],[METRC]]="...","",VLOOKUP(TABLE[[#This Row],[METRC]],METRC!A:C,3,FALSE)),"")</f>
        <v/>
      </c>
      <c r="I53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34" s="18" t="str">
        <f>_xlfn.IFNA(IF(TABLE[[#This Row],[METRC]]="...","",LEFT(VLOOKUP(TABLE[[#This Row],[METRC]],METRC!A:B,2,FALSE),4)),"")</f>
        <v/>
      </c>
      <c r="K534" s="18" t="str">
        <f>IF(TABLE[[#This Row],[METRC]]="","",IF(TABLE[[#This Row],[METRC]]="...","",IF(TABLE[[#This Row],[bounce strain]]=LEFT(TABLE[[#This Row],[PhenoAbbv]],4),"match","MISMATCH")))</f>
        <v/>
      </c>
      <c r="L534" s="18" t="str">
        <f ca="1">IF(TABLE[[#This Row],[Date]]="","",INDEX(nextcloneround[Clone Round],MATCH(TABLE[[#This Row],[Date]],nextcloneround[today],0)))</f>
        <v/>
      </c>
      <c r="M534" s="18" t="str">
        <f>_xlfn.IFNA(INDEX([2]!MOM[Generation],MATCH(TABLE[[#This Row],[METRC]],[2]!MOM[METRC 2],0)),"")</f>
        <v/>
      </c>
    </row>
    <row r="535" spans="1:13" x14ac:dyDescent="0.25">
      <c r="A535" s="47" t="str">
        <f>MID(TABLE[[#This Row],[LOC]],4,3)</f>
        <v>NL3</v>
      </c>
      <c r="B535" t="s">
        <v>8865</v>
      </c>
      <c r="C535" s="18" t="str">
        <f>_xlfn.IFNA(IF(TABLE[[#This Row],[CODE]]="","",IF(TABLE[[#This Row],[CODE]]="...","",_xlfn.CONCAT("1A4070000000065000",RIGHT(TABLE[[#This Row],[CODE]],6)))),"")</f>
        <v/>
      </c>
      <c r="D535" s="18" t="str">
        <f t="array" ref="D535">_xlfn.IFNA(IF(SUM(COUNTIF(TABLE[[#This Row],[CODE]],{"*.*"})),LEFT(TABLE[[#This Row],[CODE]],7),_xlfn.CONCAT(LEFT(TABLE[[#This Row],[CODE]],4),RIGHT(TABLE[[#This Row],[CODE]],3))),"")</f>
        <v/>
      </c>
      <c r="E535" s="18" t="str">
        <f>IF(VLOOKUP(TABLE[[#This Row],[LOC]],ScanWorkbook[[Location]:[Clone Barcode]],2,FALSE)="...","",VLOOKUP(TABLE[[#This Row],[LOC]],ScanWorkbook[[Location]:[Clone Barcode]],2,FALSE))</f>
        <v/>
      </c>
      <c r="F535" s="21" t="str">
        <f ca="1">IF(TABLE[[#This Row],[METRC]]="","",TODAY())</f>
        <v/>
      </c>
      <c r="G535" s="80" t="str">
        <f>_xlfn.IFNA(IF(TABLE[[#This Row],[METRC]]="","",VLOOKUP(TABLE[[#This Row],[LOC]],ScanWorkbook[[Location]:[side]],3,FALSE)),"")</f>
        <v/>
      </c>
      <c r="H535" s="18" t="str">
        <f>_xlfn.IFNA(IF(TABLE[[#This Row],[METRC]]="...","",VLOOKUP(TABLE[[#This Row],[METRC]],METRC!A:C,3,FALSE)),"")</f>
        <v/>
      </c>
      <c r="I53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35" s="18" t="str">
        <f>_xlfn.IFNA(IF(TABLE[[#This Row],[METRC]]="...","",LEFT(VLOOKUP(TABLE[[#This Row],[METRC]],METRC!A:B,2,FALSE),4)),"")</f>
        <v/>
      </c>
      <c r="K535" s="18" t="str">
        <f>IF(TABLE[[#This Row],[METRC]]="","",IF(TABLE[[#This Row],[METRC]]="...","",IF(TABLE[[#This Row],[bounce strain]]=LEFT(TABLE[[#This Row],[PhenoAbbv]],4),"match","MISMATCH")))</f>
        <v/>
      </c>
      <c r="L535" s="18" t="str">
        <f ca="1">IF(TABLE[[#This Row],[Date]]="","",INDEX(nextcloneround[Clone Round],MATCH(TABLE[[#This Row],[Date]],nextcloneround[today],0)))</f>
        <v/>
      </c>
      <c r="M535" s="18" t="str">
        <f>_xlfn.IFNA(INDEX([2]!MOM[Generation],MATCH(TABLE[[#This Row],[METRC]],[2]!MOM[METRC 2],0)),"")</f>
        <v/>
      </c>
    </row>
    <row r="536" spans="1:13" x14ac:dyDescent="0.25">
      <c r="A536" s="47" t="str">
        <f>MID(TABLE[[#This Row],[LOC]],4,3)</f>
        <v>NL4</v>
      </c>
      <c r="B536" t="s">
        <v>8551</v>
      </c>
      <c r="C536" s="18" t="str">
        <f>_xlfn.IFNA(IF(TABLE[[#This Row],[CODE]]="","",IF(TABLE[[#This Row],[CODE]]="...","",_xlfn.CONCAT("1A4070000000065000",RIGHT(TABLE[[#This Row],[CODE]],6)))),"")</f>
        <v>1A4070000000065000094527</v>
      </c>
      <c r="D536" s="18" t="str">
        <f t="array" ref="D536">_xlfn.IFNA(IF(SUM(COUNTIF(TABLE[[#This Row],[CODE]],{"*.*"})),LEFT(TABLE[[#This Row],[CODE]],7),_xlfn.CONCAT(LEFT(TABLE[[#This Row],[CODE]],4),RIGHT(TABLE[[#This Row],[CODE]],3))),"")</f>
        <v>PLAN008</v>
      </c>
      <c r="E536" s="18" t="str">
        <f>IF(VLOOKUP(TABLE[[#This Row],[LOC]],ScanWorkbook[[Location]:[Clone Barcode]],2,FALSE)="...","",VLOOKUP(TABLE[[#This Row],[LOC]],ScanWorkbook[[Location]:[Clone Barcode]],2,FALSE))</f>
        <v>PLAN008.094527</v>
      </c>
      <c r="F536" s="21">
        <f ca="1">IF(TABLE[[#This Row],[METRC]]="","",TODAY())</f>
        <v>44179</v>
      </c>
      <c r="G536" s="80" t="str">
        <f>_xlfn.IFNA(IF(TABLE[[#This Row],[METRC]]="","",VLOOKUP(TABLE[[#This Row],[LOC]],ScanWorkbook[[Location]:[side]],3,FALSE)),"")</f>
        <v>4. east MINIMOM</v>
      </c>
      <c r="H536" s="18" t="str">
        <f>_xlfn.IFNA(IF(TABLE[[#This Row],[METRC]]="...","",VLOOKUP(TABLE[[#This Row],[METRC]],METRC!A:C,3,FALSE)),"")</f>
        <v>MINIMOM</v>
      </c>
      <c r="I53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36" s="18" t="str">
        <f>_xlfn.IFNA(IF(TABLE[[#This Row],[METRC]]="...","",LEFT(VLOOKUP(TABLE[[#This Row],[METRC]],METRC!A:B,2,FALSE),4)),"")</f>
        <v>PLAN</v>
      </c>
      <c r="K536" s="24" t="str">
        <f>IF(TABLE[[#This Row],[METRC]]="","",IF(TABLE[[#This Row],[METRC]]="...","",IF(TABLE[[#This Row],[bounce strain]]=LEFT(TABLE[[#This Row],[PhenoAbbv]],4),"match","MISMATCH")))</f>
        <v>match</v>
      </c>
      <c r="L536" s="18" t="str">
        <f ca="1">IF(TABLE[[#This Row],[Date]]="","",INDEX(nextcloneround[Clone Round],MATCH(TABLE[[#This Row],[Date]],nextcloneround[today],0)))</f>
        <v>C39</v>
      </c>
      <c r="M536" s="18" t="str">
        <f>_xlfn.IFNA(INDEX([2]!MOM[Generation],MATCH(TABLE[[#This Row],[METRC]],[2]!MOM[METRC 2],0)),"")</f>
        <v>C35</v>
      </c>
    </row>
    <row r="537" spans="1:13" x14ac:dyDescent="0.25">
      <c r="A537" s="47" t="str">
        <f>MID(TABLE[[#This Row],[LOC]],4,3)</f>
        <v>NL4</v>
      </c>
      <c r="B537" t="s">
        <v>8552</v>
      </c>
      <c r="C537" s="18" t="str">
        <f>_xlfn.IFNA(IF(TABLE[[#This Row],[CODE]]="","",IF(TABLE[[#This Row],[CODE]]="...","",_xlfn.CONCAT("1A4070000000065000",RIGHT(TABLE[[#This Row],[CODE]],6)))),"")</f>
        <v>1A4070000000065000093533</v>
      </c>
      <c r="D537" s="18" t="str">
        <f t="array" ref="D537">_xlfn.IFNA(IF(SUM(COUNTIF(TABLE[[#This Row],[CODE]],{"*.*"})),LEFT(TABLE[[#This Row],[CODE]],7),_xlfn.CONCAT(LEFT(TABLE[[#This Row],[CODE]],4),RIGHT(TABLE[[#This Row],[CODE]],3))),"")</f>
        <v>LDOS040</v>
      </c>
      <c r="E537" s="18" t="str">
        <f>IF(VLOOKUP(TABLE[[#This Row],[LOC]],ScanWorkbook[[Location]:[Clone Barcode]],2,FALSE)="...","",VLOOKUP(TABLE[[#This Row],[LOC]],ScanWorkbook[[Location]:[Clone Barcode]],2,FALSE))</f>
        <v>LDOS040.093533</v>
      </c>
      <c r="F537" s="21">
        <f ca="1">IF(TABLE[[#This Row],[METRC]]="","",TODAY())</f>
        <v>44179</v>
      </c>
      <c r="G537" s="80" t="str">
        <f>_xlfn.IFNA(IF(TABLE[[#This Row],[METRC]]="","",VLOOKUP(TABLE[[#This Row],[LOC]],ScanWorkbook[[Location]:[side]],3,FALSE)),"")</f>
        <v>4. east MINIMOM</v>
      </c>
      <c r="H537" s="18" t="str">
        <f>_xlfn.IFNA(IF(TABLE[[#This Row],[METRC]]="...","",VLOOKUP(TABLE[[#This Row],[METRC]],METRC!A:C,3,FALSE)),"")</f>
        <v>MINIMOM</v>
      </c>
      <c r="I53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37" s="18" t="str">
        <f>_xlfn.IFNA(IF(TABLE[[#This Row],[METRC]]="...","",LEFT(VLOOKUP(TABLE[[#This Row],[METRC]],METRC!A:B,2,FALSE),4)),"")</f>
        <v>LDOS</v>
      </c>
      <c r="K537" s="24" t="str">
        <f>IF(TABLE[[#This Row],[METRC]]="","",IF(TABLE[[#This Row],[METRC]]="...","",IF(TABLE[[#This Row],[bounce strain]]=LEFT(TABLE[[#This Row],[PhenoAbbv]],4),"match","MISMATCH")))</f>
        <v>match</v>
      </c>
      <c r="L537" s="18" t="str">
        <f ca="1">IF(TABLE[[#This Row],[Date]]="","",INDEX(nextcloneround[Clone Round],MATCH(TABLE[[#This Row],[Date]],nextcloneround[today],0)))</f>
        <v>C39</v>
      </c>
      <c r="M537" s="18" t="str">
        <f>_xlfn.IFNA(INDEX([2]!MOM[Generation],MATCH(TABLE[[#This Row],[METRC]],[2]!MOM[METRC 2],0)),"")</f>
        <v>C35</v>
      </c>
    </row>
    <row r="538" spans="1:13" x14ac:dyDescent="0.25">
      <c r="A538" s="47" t="str">
        <f>MID(TABLE[[#This Row],[LOC]],4,3)</f>
        <v>NL4</v>
      </c>
      <c r="B538" t="s">
        <v>8553</v>
      </c>
      <c r="C538" s="18" t="str">
        <f>_xlfn.IFNA(IF(TABLE[[#This Row],[CODE]]="","",IF(TABLE[[#This Row],[CODE]]="...","",_xlfn.CONCAT("1A4070000000065000",RIGHT(TABLE[[#This Row],[CODE]],6)))),"")</f>
        <v>1A4070000000065000090276</v>
      </c>
      <c r="D538" s="18" t="str">
        <f t="array" ref="D538">_xlfn.IFNA(IF(SUM(COUNTIF(TABLE[[#This Row],[CODE]],{"*.*"})),LEFT(TABLE[[#This Row],[CODE]],7),_xlfn.CONCAT(LEFT(TABLE[[#This Row],[CODE]],4),RIGHT(TABLE[[#This Row],[CODE]],3))),"")</f>
        <v>PINE001</v>
      </c>
      <c r="E538" s="18" t="str">
        <f>IF(VLOOKUP(TABLE[[#This Row],[LOC]],ScanWorkbook[[Location]:[Clone Barcode]],2,FALSE)="...","",VLOOKUP(TABLE[[#This Row],[LOC]],ScanWorkbook[[Location]:[Clone Barcode]],2,FALSE))</f>
        <v>PINE001.090276</v>
      </c>
      <c r="F538" s="21">
        <f ca="1">IF(TABLE[[#This Row],[METRC]]="","",TODAY())</f>
        <v>44179</v>
      </c>
      <c r="G538" s="80" t="str">
        <f>_xlfn.IFNA(IF(TABLE[[#This Row],[METRC]]="","",VLOOKUP(TABLE[[#This Row],[LOC]],ScanWorkbook[[Location]:[side]],3,FALSE)),"")</f>
        <v>4. east MINIMOM</v>
      </c>
      <c r="H538" s="18" t="str">
        <f>_xlfn.IFNA(IF(TABLE[[#This Row],[METRC]]="...","",VLOOKUP(TABLE[[#This Row],[METRC]],METRC!A:C,3,FALSE)),"")</f>
        <v>MINIMOM</v>
      </c>
      <c r="I53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38" s="18" t="str">
        <f>_xlfn.IFNA(IF(TABLE[[#This Row],[METRC]]="...","",LEFT(VLOOKUP(TABLE[[#This Row],[METRC]],METRC!A:B,2,FALSE),4)),"")</f>
        <v>PINE</v>
      </c>
      <c r="K538" s="24" t="str">
        <f>IF(TABLE[[#This Row],[METRC]]="","",IF(TABLE[[#This Row],[METRC]]="...","",IF(TABLE[[#This Row],[bounce strain]]=LEFT(TABLE[[#This Row],[PhenoAbbv]],4),"match","MISMATCH")))</f>
        <v>match</v>
      </c>
      <c r="L538" s="18" t="str">
        <f ca="1">IF(TABLE[[#This Row],[Date]]="","",INDEX(nextcloneround[Clone Round],MATCH(TABLE[[#This Row],[Date]],nextcloneround[today],0)))</f>
        <v>C39</v>
      </c>
      <c r="M538" s="18" t="str">
        <f>_xlfn.IFNA(INDEX([2]!MOM[Generation],MATCH(TABLE[[#This Row],[METRC]],[2]!MOM[METRC 2],0)),"")</f>
        <v>C34</v>
      </c>
    </row>
    <row r="539" spans="1:13" x14ac:dyDescent="0.25">
      <c r="A539" s="47" t="str">
        <f>MID(TABLE[[#This Row],[LOC]],4,3)</f>
        <v>NL4</v>
      </c>
      <c r="B539" t="s">
        <v>8554</v>
      </c>
      <c r="C539" s="18" t="str">
        <f>_xlfn.IFNA(IF(TABLE[[#This Row],[CODE]]="","",IF(TABLE[[#This Row],[CODE]]="...","",_xlfn.CONCAT("1A4070000000065000",RIGHT(TABLE[[#This Row],[CODE]],6)))),"")</f>
        <v>1A4070000000065000091335</v>
      </c>
      <c r="D539" s="18" t="str">
        <f t="array" ref="D539">_xlfn.IFNA(IF(SUM(COUNTIF(TABLE[[#This Row],[CODE]],{"*.*"})),LEFT(TABLE[[#This Row],[CODE]],7),_xlfn.CONCAT(LEFT(TABLE[[#This Row],[CODE]],4),RIGHT(TABLE[[#This Row],[CODE]],3))),"")</f>
        <v>NYFL014</v>
      </c>
      <c r="E539" s="18" t="str">
        <f>IF(VLOOKUP(TABLE[[#This Row],[LOC]],ScanWorkbook[[Location]:[Clone Barcode]],2,FALSE)="...","",VLOOKUP(TABLE[[#This Row],[LOC]],ScanWorkbook[[Location]:[Clone Barcode]],2,FALSE))</f>
        <v>NYFL014.091335</v>
      </c>
      <c r="F539" s="21">
        <f ca="1">IF(TABLE[[#This Row],[METRC]]="","",TODAY())</f>
        <v>44179</v>
      </c>
      <c r="G539" s="80" t="str">
        <f>_xlfn.IFNA(IF(TABLE[[#This Row],[METRC]]="","",VLOOKUP(TABLE[[#This Row],[LOC]],ScanWorkbook[[Location]:[side]],3,FALSE)),"")</f>
        <v>4. east MINIMOM</v>
      </c>
      <c r="H539" s="18" t="str">
        <f>_xlfn.IFNA(IF(TABLE[[#This Row],[METRC]]="...","",VLOOKUP(TABLE[[#This Row],[METRC]],METRC!A:C,3,FALSE)),"")</f>
        <v>MINIMOM</v>
      </c>
      <c r="I53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39" s="18" t="str">
        <f>_xlfn.IFNA(IF(TABLE[[#This Row],[METRC]]="...","",LEFT(VLOOKUP(TABLE[[#This Row],[METRC]],METRC!A:B,2,FALSE),4)),"")</f>
        <v>NYFL</v>
      </c>
      <c r="K539" s="24" t="str">
        <f>IF(TABLE[[#This Row],[METRC]]="","",IF(TABLE[[#This Row],[METRC]]="...","",IF(TABLE[[#This Row],[bounce strain]]=LEFT(TABLE[[#This Row],[PhenoAbbv]],4),"match","MISMATCH")))</f>
        <v>match</v>
      </c>
      <c r="L539" s="18" t="str">
        <f ca="1">IF(TABLE[[#This Row],[Date]]="","",INDEX(nextcloneround[Clone Round],MATCH(TABLE[[#This Row],[Date]],nextcloneround[today],0)))</f>
        <v>C39</v>
      </c>
      <c r="M539" s="18" t="str">
        <f>_xlfn.IFNA(INDEX([2]!MOM[Generation],MATCH(TABLE[[#This Row],[METRC]],[2]!MOM[METRC 2],0)),"")</f>
        <v>C34</v>
      </c>
    </row>
    <row r="540" spans="1:13" x14ac:dyDescent="0.25">
      <c r="A540" s="47" t="str">
        <f>MID(TABLE[[#This Row],[LOC]],4,3)</f>
        <v>NL4</v>
      </c>
      <c r="B540" t="s">
        <v>8555</v>
      </c>
      <c r="C540" s="18" t="str">
        <f>_xlfn.IFNA(IF(TABLE[[#This Row],[CODE]]="","",IF(TABLE[[#This Row],[CODE]]="...","",_xlfn.CONCAT("1A4070000000065000",RIGHT(TABLE[[#This Row],[CODE]],6)))),"")</f>
        <v>1A4070000000065000093306</v>
      </c>
      <c r="D540" s="18" t="str">
        <f t="array" ref="D540">_xlfn.IFNA(IF(SUM(COUNTIF(TABLE[[#This Row],[CODE]],{"*.*"})),LEFT(TABLE[[#This Row],[CODE]],7),_xlfn.CONCAT(LEFT(TABLE[[#This Row],[CODE]],4),RIGHT(TABLE[[#This Row],[CODE]],3))),"")</f>
        <v>KOKO011</v>
      </c>
      <c r="E540" s="18" t="str">
        <f>IF(VLOOKUP(TABLE[[#This Row],[LOC]],ScanWorkbook[[Location]:[Clone Barcode]],2,FALSE)="...","",VLOOKUP(TABLE[[#This Row],[LOC]],ScanWorkbook[[Location]:[Clone Barcode]],2,FALSE))</f>
        <v>KOKO011.093306</v>
      </c>
      <c r="F540" s="21">
        <f ca="1">IF(TABLE[[#This Row],[METRC]]="","",TODAY())</f>
        <v>44179</v>
      </c>
      <c r="G540" s="80" t="str">
        <f>_xlfn.IFNA(IF(TABLE[[#This Row],[METRC]]="","",VLOOKUP(TABLE[[#This Row],[LOC]],ScanWorkbook[[Location]:[side]],3,FALSE)),"")</f>
        <v>4. east MINIMOM</v>
      </c>
      <c r="H540" s="18" t="str">
        <f>_xlfn.IFNA(IF(TABLE[[#This Row],[METRC]]="...","",VLOOKUP(TABLE[[#This Row],[METRC]],METRC!A:C,3,FALSE)),"")</f>
        <v>MINIMOM</v>
      </c>
      <c r="I54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40" s="18" t="str">
        <f>_xlfn.IFNA(IF(TABLE[[#This Row],[METRC]]="...","",LEFT(VLOOKUP(TABLE[[#This Row],[METRC]],METRC!A:B,2,FALSE),4)),"")</f>
        <v>KOKO</v>
      </c>
      <c r="K540" s="24" t="str">
        <f>IF(TABLE[[#This Row],[METRC]]="","",IF(TABLE[[#This Row],[METRC]]="...","",IF(TABLE[[#This Row],[bounce strain]]=LEFT(TABLE[[#This Row],[PhenoAbbv]],4),"match","MISMATCH")))</f>
        <v>match</v>
      </c>
      <c r="L540" s="18" t="str">
        <f ca="1">IF(TABLE[[#This Row],[Date]]="","",INDEX(nextcloneround[Clone Round],MATCH(TABLE[[#This Row],[Date]],nextcloneround[today],0)))</f>
        <v>C39</v>
      </c>
      <c r="M540" s="18" t="str">
        <f>_xlfn.IFNA(INDEX([2]!MOM[Generation],MATCH(TABLE[[#This Row],[METRC]],[2]!MOM[METRC 2],0)),"")</f>
        <v>C35</v>
      </c>
    </row>
    <row r="541" spans="1:13" x14ac:dyDescent="0.25">
      <c r="A541" s="47" t="str">
        <f>MID(TABLE[[#This Row],[LOC]],4,3)</f>
        <v>NL4</v>
      </c>
      <c r="B541" t="s">
        <v>8556</v>
      </c>
      <c r="C541" s="18" t="str">
        <f>_xlfn.IFNA(IF(TABLE[[#This Row],[CODE]]="","",IF(TABLE[[#This Row],[CODE]]="...","",_xlfn.CONCAT("1A4070000000065000",RIGHT(TABLE[[#This Row],[CODE]],6)))),"")</f>
        <v>1A4070000000065000087046</v>
      </c>
      <c r="D541" s="18" t="str">
        <f t="array" ref="D541">_xlfn.IFNA(IF(SUM(COUNTIF(TABLE[[#This Row],[CODE]],{"*.*"})),LEFT(TABLE[[#This Row],[CODE]],7),_xlfn.CONCAT(LEFT(TABLE[[#This Row],[CODE]],4),RIGHT(TABLE[[#This Row],[CODE]],3))),"")</f>
        <v>SUNL006</v>
      </c>
      <c r="E541" s="18" t="str">
        <f>IF(VLOOKUP(TABLE[[#This Row],[LOC]],ScanWorkbook[[Location]:[Clone Barcode]],2,FALSE)="...","",VLOOKUP(TABLE[[#This Row],[LOC]],ScanWorkbook[[Location]:[Clone Barcode]],2,FALSE))</f>
        <v>SUNL006.087046</v>
      </c>
      <c r="F541" s="21">
        <f ca="1">IF(TABLE[[#This Row],[METRC]]="","",TODAY())</f>
        <v>44179</v>
      </c>
      <c r="G541" s="80" t="str">
        <f>_xlfn.IFNA(IF(TABLE[[#This Row],[METRC]]="","",VLOOKUP(TABLE[[#This Row],[LOC]],ScanWorkbook[[Location]:[side]],3,FALSE)),"")</f>
        <v>4. east MINIMOM</v>
      </c>
      <c r="H541" s="18" t="str">
        <f>_xlfn.IFNA(IF(TABLE[[#This Row],[METRC]]="...","",VLOOKUP(TABLE[[#This Row],[METRC]],METRC!A:C,3,FALSE)),"")</f>
        <v>MINIMOM</v>
      </c>
      <c r="I54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41" s="18" t="str">
        <f>_xlfn.IFNA(IF(TABLE[[#This Row],[METRC]]="...","",LEFT(VLOOKUP(TABLE[[#This Row],[METRC]],METRC!A:B,2,FALSE),4)),"")</f>
        <v>SUNL</v>
      </c>
      <c r="K541" s="24" t="str">
        <f>IF(TABLE[[#This Row],[METRC]]="","",IF(TABLE[[#This Row],[METRC]]="...","",IF(TABLE[[#This Row],[bounce strain]]=LEFT(TABLE[[#This Row],[PhenoAbbv]],4),"match","MISMATCH")))</f>
        <v>match</v>
      </c>
      <c r="L541" s="18" t="str">
        <f ca="1">IF(TABLE[[#This Row],[Date]]="","",INDEX(nextcloneround[Clone Round],MATCH(TABLE[[#This Row],[Date]],nextcloneround[today],0)))</f>
        <v>C39</v>
      </c>
      <c r="M541" s="18" t="str">
        <f>_xlfn.IFNA(INDEX([2]!MOM[Generation],MATCH(TABLE[[#This Row],[METRC]],[2]!MOM[METRC 2],0)),"")</f>
        <v>C32</v>
      </c>
    </row>
    <row r="542" spans="1:13" x14ac:dyDescent="0.25">
      <c r="A542" s="47" t="str">
        <f>MID(TABLE[[#This Row],[LOC]],4,3)</f>
        <v>NL4</v>
      </c>
      <c r="B542" t="s">
        <v>8584</v>
      </c>
      <c r="C542" s="18" t="str">
        <f>_xlfn.IFNA(IF(TABLE[[#This Row],[CODE]]="","",IF(TABLE[[#This Row],[CODE]]="...","",_xlfn.CONCAT("1A4070000000065000",RIGHT(TABLE[[#This Row],[CODE]],6)))),"")</f>
        <v>1A4070000000065000093986</v>
      </c>
      <c r="D542" s="18" t="str">
        <f t="array" ref="D542">_xlfn.IFNA(IF(SUM(COUNTIF(TABLE[[#This Row],[CODE]],{"*.*"})),LEFT(TABLE[[#This Row],[CODE]],7),_xlfn.CONCAT(LEFT(TABLE[[#This Row],[CODE]],4),RIGHT(TABLE[[#This Row],[CODE]],3))),"")</f>
        <v>STR8017</v>
      </c>
      <c r="E542" s="18" t="str">
        <f>IF(VLOOKUP(TABLE[[#This Row],[LOC]],ScanWorkbook[[Location]:[Clone Barcode]],2,FALSE)="...","",VLOOKUP(TABLE[[#This Row],[LOC]],ScanWorkbook[[Location]:[Clone Barcode]],2,FALSE))</f>
        <v>STR8017.093986</v>
      </c>
      <c r="F542" s="21">
        <f ca="1">IF(TABLE[[#This Row],[METRC]]="","",TODAY())</f>
        <v>44179</v>
      </c>
      <c r="G542" s="80" t="str">
        <f>_xlfn.IFNA(IF(TABLE[[#This Row],[METRC]]="","",VLOOKUP(TABLE[[#This Row],[LOC]],ScanWorkbook[[Location]:[side]],3,FALSE)),"")</f>
        <v>4. east MINIMOM</v>
      </c>
      <c r="H542" s="18" t="str">
        <f>_xlfn.IFNA(IF(TABLE[[#This Row],[METRC]]="...","",VLOOKUP(TABLE[[#This Row],[METRC]],METRC!A:C,3,FALSE)),"")</f>
        <v>MINIMOM</v>
      </c>
      <c r="I54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42" s="18" t="str">
        <f>_xlfn.IFNA(IF(TABLE[[#This Row],[METRC]]="...","",LEFT(VLOOKUP(TABLE[[#This Row],[METRC]],METRC!A:B,2,FALSE),4)),"")</f>
        <v>STR8</v>
      </c>
      <c r="K542" s="18" t="str">
        <f>IF(TABLE[[#This Row],[METRC]]="","",IF(TABLE[[#This Row],[METRC]]="...","",IF(TABLE[[#This Row],[bounce strain]]=LEFT(TABLE[[#This Row],[PhenoAbbv]],4),"match","MISMATCH")))</f>
        <v>match</v>
      </c>
      <c r="L542" s="18" t="str">
        <f ca="1">IF(TABLE[[#This Row],[Date]]="","",INDEX(nextcloneround[Clone Round],MATCH(TABLE[[#This Row],[Date]],nextcloneround[today],0)))</f>
        <v>C39</v>
      </c>
      <c r="M542" s="18" t="str">
        <f>_xlfn.IFNA(INDEX([2]!MOM[Generation],MATCH(TABLE[[#This Row],[METRC]],[2]!MOM[METRC 2],0)),"")</f>
        <v>C35</v>
      </c>
    </row>
    <row r="543" spans="1:13" x14ac:dyDescent="0.25">
      <c r="A543" s="47" t="str">
        <f>MID(TABLE[[#This Row],[LOC]],4,3)</f>
        <v>NL4</v>
      </c>
      <c r="B543" t="s">
        <v>8585</v>
      </c>
      <c r="C543" s="18" t="str">
        <f>_xlfn.IFNA(IF(TABLE[[#This Row],[CODE]]="","",IF(TABLE[[#This Row],[CODE]]="...","",_xlfn.CONCAT("1A4070000000065000",RIGHT(TABLE[[#This Row],[CODE]],6)))),"")</f>
        <v/>
      </c>
      <c r="D543" s="18" t="str">
        <f t="array" ref="D543">_xlfn.IFNA(IF(SUM(COUNTIF(TABLE[[#This Row],[CODE]],{"*.*"})),LEFT(TABLE[[#This Row],[CODE]],7),_xlfn.CONCAT(LEFT(TABLE[[#This Row],[CODE]],4),RIGHT(TABLE[[#This Row],[CODE]],3))),"")</f>
        <v/>
      </c>
      <c r="E543" s="18" t="str">
        <f>IF(VLOOKUP(TABLE[[#This Row],[LOC]],ScanWorkbook[[Location]:[Clone Barcode]],2,FALSE)="...","",VLOOKUP(TABLE[[#This Row],[LOC]],ScanWorkbook[[Location]:[Clone Barcode]],2,FALSE))</f>
        <v/>
      </c>
      <c r="F543" s="21" t="str">
        <f ca="1">IF(TABLE[[#This Row],[METRC]]="","",TODAY())</f>
        <v/>
      </c>
      <c r="G543" s="80" t="str">
        <f>_xlfn.IFNA(IF(TABLE[[#This Row],[METRC]]="","",VLOOKUP(TABLE[[#This Row],[LOC]],ScanWorkbook[[Location]:[side]],3,FALSE)),"")</f>
        <v/>
      </c>
      <c r="H543" s="18" t="str">
        <f>_xlfn.IFNA(IF(TABLE[[#This Row],[METRC]]="...","",VLOOKUP(TABLE[[#This Row],[METRC]],METRC!A:C,3,FALSE)),"")</f>
        <v/>
      </c>
      <c r="I54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43" s="18" t="str">
        <f>_xlfn.IFNA(IF(TABLE[[#This Row],[METRC]]="...","",LEFT(VLOOKUP(TABLE[[#This Row],[METRC]],METRC!A:B,2,FALSE),4)),"")</f>
        <v/>
      </c>
      <c r="K543" s="18" t="str">
        <f>IF(TABLE[[#This Row],[METRC]]="","",IF(TABLE[[#This Row],[METRC]]="...","",IF(TABLE[[#This Row],[bounce strain]]=LEFT(TABLE[[#This Row],[PhenoAbbv]],4),"match","MISMATCH")))</f>
        <v/>
      </c>
      <c r="L543" s="18" t="str">
        <f ca="1">IF(TABLE[[#This Row],[Date]]="","",INDEX(nextcloneround[Clone Round],MATCH(TABLE[[#This Row],[Date]],nextcloneround[today],0)))</f>
        <v/>
      </c>
      <c r="M543" s="18" t="str">
        <f>_xlfn.IFNA(INDEX([2]!MOM[Generation],MATCH(TABLE[[#This Row],[METRC]],[2]!MOM[METRC 2],0)),"")</f>
        <v/>
      </c>
    </row>
    <row r="544" spans="1:13" x14ac:dyDescent="0.25">
      <c r="A544" s="47" t="str">
        <f>MID(TABLE[[#This Row],[LOC]],4,3)</f>
        <v>NL4</v>
      </c>
      <c r="B544" t="s">
        <v>8866</v>
      </c>
      <c r="C544" s="18" t="str">
        <f>_xlfn.IFNA(IF(TABLE[[#This Row],[CODE]]="","",IF(TABLE[[#This Row],[CODE]]="...","",_xlfn.CONCAT("1A4070000000065000",RIGHT(TABLE[[#This Row],[CODE]],6)))),"")</f>
        <v/>
      </c>
      <c r="D544" s="18" t="str">
        <f t="array" ref="D544">_xlfn.IFNA(IF(SUM(COUNTIF(TABLE[[#This Row],[CODE]],{"*.*"})),LEFT(TABLE[[#This Row],[CODE]],7),_xlfn.CONCAT(LEFT(TABLE[[#This Row],[CODE]],4),RIGHT(TABLE[[#This Row],[CODE]],3))),"")</f>
        <v/>
      </c>
      <c r="E544" s="18" t="str">
        <f>IF(VLOOKUP(TABLE[[#This Row],[LOC]],ScanWorkbook[[Location]:[Clone Barcode]],2,FALSE)="...","",VLOOKUP(TABLE[[#This Row],[LOC]],ScanWorkbook[[Location]:[Clone Barcode]],2,FALSE))</f>
        <v/>
      </c>
      <c r="F544" s="21" t="str">
        <f ca="1">IF(TABLE[[#This Row],[METRC]]="","",TODAY())</f>
        <v/>
      </c>
      <c r="G544" s="80" t="str">
        <f>_xlfn.IFNA(IF(TABLE[[#This Row],[METRC]]="","",VLOOKUP(TABLE[[#This Row],[LOC]],ScanWorkbook[[Location]:[side]],3,FALSE)),"")</f>
        <v/>
      </c>
      <c r="H544" s="18" t="str">
        <f>_xlfn.IFNA(IF(TABLE[[#This Row],[METRC]]="...","",VLOOKUP(TABLE[[#This Row],[METRC]],METRC!A:C,3,FALSE)),"")</f>
        <v/>
      </c>
      <c r="I54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44" s="18" t="str">
        <f>_xlfn.IFNA(IF(TABLE[[#This Row],[METRC]]="...","",LEFT(VLOOKUP(TABLE[[#This Row],[METRC]],METRC!A:B,2,FALSE),4)),"")</f>
        <v/>
      </c>
      <c r="K544" s="18" t="str">
        <f>IF(TABLE[[#This Row],[METRC]]="","",IF(TABLE[[#This Row],[METRC]]="...","",IF(TABLE[[#This Row],[bounce strain]]=LEFT(TABLE[[#This Row],[PhenoAbbv]],4),"match","MISMATCH")))</f>
        <v/>
      </c>
      <c r="L544" s="18" t="str">
        <f ca="1">IF(TABLE[[#This Row],[Date]]="","",INDEX(nextcloneround[Clone Round],MATCH(TABLE[[#This Row],[Date]],nextcloneround[today],0)))</f>
        <v/>
      </c>
      <c r="M544" s="18" t="str">
        <f>_xlfn.IFNA(INDEX([2]!MOM[Generation],MATCH(TABLE[[#This Row],[METRC]],[2]!MOM[METRC 2],0)),"")</f>
        <v/>
      </c>
    </row>
    <row r="545" spans="1:13" x14ac:dyDescent="0.25">
      <c r="A545" s="47" t="str">
        <f>MID(TABLE[[#This Row],[LOC]],4,3)</f>
        <v>NL4</v>
      </c>
      <c r="B545" t="s">
        <v>8867</v>
      </c>
      <c r="C545" s="18" t="str">
        <f>_xlfn.IFNA(IF(TABLE[[#This Row],[CODE]]="","",IF(TABLE[[#This Row],[CODE]]="...","",_xlfn.CONCAT("1A4070000000065000",RIGHT(TABLE[[#This Row],[CODE]],6)))),"")</f>
        <v/>
      </c>
      <c r="D545" s="18" t="str">
        <f t="array" ref="D545">_xlfn.IFNA(IF(SUM(COUNTIF(TABLE[[#This Row],[CODE]],{"*.*"})),LEFT(TABLE[[#This Row],[CODE]],7),_xlfn.CONCAT(LEFT(TABLE[[#This Row],[CODE]],4),RIGHT(TABLE[[#This Row],[CODE]],3))),"")</f>
        <v/>
      </c>
      <c r="E545" s="18" t="str">
        <f>IF(VLOOKUP(TABLE[[#This Row],[LOC]],ScanWorkbook[[Location]:[Clone Barcode]],2,FALSE)="...","",VLOOKUP(TABLE[[#This Row],[LOC]],ScanWorkbook[[Location]:[Clone Barcode]],2,FALSE))</f>
        <v/>
      </c>
      <c r="F545" s="21" t="str">
        <f ca="1">IF(TABLE[[#This Row],[METRC]]="","",TODAY())</f>
        <v/>
      </c>
      <c r="G545" s="80" t="str">
        <f>_xlfn.IFNA(IF(TABLE[[#This Row],[METRC]]="","",VLOOKUP(TABLE[[#This Row],[LOC]],ScanWorkbook[[Location]:[side]],3,FALSE)),"")</f>
        <v/>
      </c>
      <c r="H545" s="18" t="str">
        <f>_xlfn.IFNA(IF(TABLE[[#This Row],[METRC]]="...","",VLOOKUP(TABLE[[#This Row],[METRC]],METRC!A:C,3,FALSE)),"")</f>
        <v/>
      </c>
      <c r="I54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45" s="18" t="str">
        <f>_xlfn.IFNA(IF(TABLE[[#This Row],[METRC]]="...","",LEFT(VLOOKUP(TABLE[[#This Row],[METRC]],METRC!A:B,2,FALSE),4)),"")</f>
        <v/>
      </c>
      <c r="K545" s="18" t="str">
        <f>IF(TABLE[[#This Row],[METRC]]="","",IF(TABLE[[#This Row],[METRC]]="...","",IF(TABLE[[#This Row],[bounce strain]]=LEFT(TABLE[[#This Row],[PhenoAbbv]],4),"match","MISMATCH")))</f>
        <v/>
      </c>
      <c r="L545" s="18" t="str">
        <f ca="1">IF(TABLE[[#This Row],[Date]]="","",INDEX(nextcloneround[Clone Round],MATCH(TABLE[[#This Row],[Date]],nextcloneround[today],0)))</f>
        <v/>
      </c>
      <c r="M545" s="18" t="str">
        <f>_xlfn.IFNA(INDEX([2]!MOM[Generation],MATCH(TABLE[[#This Row],[METRC]],[2]!MOM[METRC 2],0)),"")</f>
        <v/>
      </c>
    </row>
    <row r="546" spans="1:13" x14ac:dyDescent="0.25">
      <c r="A546" s="47" t="str">
        <f>MID(TABLE[[#This Row],[LOC]],4,3)</f>
        <v>NL4</v>
      </c>
      <c r="B546" t="s">
        <v>8868</v>
      </c>
      <c r="C546" s="18" t="str">
        <f>_xlfn.IFNA(IF(TABLE[[#This Row],[CODE]]="","",IF(TABLE[[#This Row],[CODE]]="...","",_xlfn.CONCAT("1A4070000000065000",RIGHT(TABLE[[#This Row],[CODE]],6)))),"")</f>
        <v/>
      </c>
      <c r="D546" s="18" t="str">
        <f t="array" ref="D546">_xlfn.IFNA(IF(SUM(COUNTIF(TABLE[[#This Row],[CODE]],{"*.*"})),LEFT(TABLE[[#This Row],[CODE]],7),_xlfn.CONCAT(LEFT(TABLE[[#This Row],[CODE]],4),RIGHT(TABLE[[#This Row],[CODE]],3))),"")</f>
        <v/>
      </c>
      <c r="E546" s="18" t="str">
        <f>IF(VLOOKUP(TABLE[[#This Row],[LOC]],ScanWorkbook[[Location]:[Clone Barcode]],2,FALSE)="...","",VLOOKUP(TABLE[[#This Row],[LOC]],ScanWorkbook[[Location]:[Clone Barcode]],2,FALSE))</f>
        <v/>
      </c>
      <c r="F546" s="21" t="str">
        <f ca="1">IF(TABLE[[#This Row],[METRC]]="","",TODAY())</f>
        <v/>
      </c>
      <c r="G546" s="80" t="str">
        <f>_xlfn.IFNA(IF(TABLE[[#This Row],[METRC]]="","",VLOOKUP(TABLE[[#This Row],[LOC]],ScanWorkbook[[Location]:[side]],3,FALSE)),"")</f>
        <v/>
      </c>
      <c r="H546" s="18" t="str">
        <f>_xlfn.IFNA(IF(TABLE[[#This Row],[METRC]]="...","",VLOOKUP(TABLE[[#This Row],[METRC]],METRC!A:C,3,FALSE)),"")</f>
        <v/>
      </c>
      <c r="I54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46" s="18" t="str">
        <f>_xlfn.IFNA(IF(TABLE[[#This Row],[METRC]]="...","",LEFT(VLOOKUP(TABLE[[#This Row],[METRC]],METRC!A:B,2,FALSE),4)),"")</f>
        <v/>
      </c>
      <c r="K546" s="18" t="str">
        <f>IF(TABLE[[#This Row],[METRC]]="","",IF(TABLE[[#This Row],[METRC]]="...","",IF(TABLE[[#This Row],[bounce strain]]=LEFT(TABLE[[#This Row],[PhenoAbbv]],4),"match","MISMATCH")))</f>
        <v/>
      </c>
      <c r="L546" s="18" t="str">
        <f ca="1">IF(TABLE[[#This Row],[Date]]="","",INDEX(nextcloneround[Clone Round],MATCH(TABLE[[#This Row],[Date]],nextcloneround[today],0)))</f>
        <v/>
      </c>
      <c r="M546" s="18" t="str">
        <f>_xlfn.IFNA(INDEX([2]!MOM[Generation],MATCH(TABLE[[#This Row],[METRC]],[2]!MOM[METRC 2],0)),"")</f>
        <v/>
      </c>
    </row>
    <row r="547" spans="1:13" x14ac:dyDescent="0.25">
      <c r="A547" s="47" t="str">
        <f>MID(TABLE[[#This Row],[LOC]],4,3)</f>
        <v>NL4</v>
      </c>
      <c r="B547" t="s">
        <v>8869</v>
      </c>
      <c r="C547" s="18" t="str">
        <f>_xlfn.IFNA(IF(TABLE[[#This Row],[CODE]]="","",IF(TABLE[[#This Row],[CODE]]="...","",_xlfn.CONCAT("1A4070000000065000",RIGHT(TABLE[[#This Row],[CODE]],6)))),"")</f>
        <v/>
      </c>
      <c r="D547" s="18" t="str">
        <f t="array" ref="D547">_xlfn.IFNA(IF(SUM(COUNTIF(TABLE[[#This Row],[CODE]],{"*.*"})),LEFT(TABLE[[#This Row],[CODE]],7),_xlfn.CONCAT(LEFT(TABLE[[#This Row],[CODE]],4),RIGHT(TABLE[[#This Row],[CODE]],3))),"")</f>
        <v/>
      </c>
      <c r="E547" s="18" t="str">
        <f>IF(VLOOKUP(TABLE[[#This Row],[LOC]],ScanWorkbook[[Location]:[Clone Barcode]],2,FALSE)="...","",VLOOKUP(TABLE[[#This Row],[LOC]],ScanWorkbook[[Location]:[Clone Barcode]],2,FALSE))</f>
        <v/>
      </c>
      <c r="F547" s="21" t="str">
        <f ca="1">IF(TABLE[[#This Row],[METRC]]="","",TODAY())</f>
        <v/>
      </c>
      <c r="G547" s="80" t="str">
        <f>_xlfn.IFNA(IF(TABLE[[#This Row],[METRC]]="","",VLOOKUP(TABLE[[#This Row],[LOC]],ScanWorkbook[[Location]:[side]],3,FALSE)),"")</f>
        <v/>
      </c>
      <c r="H547" s="18" t="str">
        <f>_xlfn.IFNA(IF(TABLE[[#This Row],[METRC]]="...","",VLOOKUP(TABLE[[#This Row],[METRC]],METRC!A:C,3,FALSE)),"")</f>
        <v/>
      </c>
      <c r="I54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47" s="18" t="str">
        <f>_xlfn.IFNA(IF(TABLE[[#This Row],[METRC]]="...","",LEFT(VLOOKUP(TABLE[[#This Row],[METRC]],METRC!A:B,2,FALSE),4)),"")</f>
        <v/>
      </c>
      <c r="K547" s="18" t="str">
        <f>IF(TABLE[[#This Row],[METRC]]="","",IF(TABLE[[#This Row],[METRC]]="...","",IF(TABLE[[#This Row],[bounce strain]]=LEFT(TABLE[[#This Row],[PhenoAbbv]],4),"match","MISMATCH")))</f>
        <v/>
      </c>
      <c r="L547" s="18" t="str">
        <f ca="1">IF(TABLE[[#This Row],[Date]]="","",INDEX(nextcloneround[Clone Round],MATCH(TABLE[[#This Row],[Date]],nextcloneround[today],0)))</f>
        <v/>
      </c>
      <c r="M547" s="18" t="str">
        <f>_xlfn.IFNA(INDEX([2]!MOM[Generation],MATCH(TABLE[[#This Row],[METRC]],[2]!MOM[METRC 2],0)),"")</f>
        <v/>
      </c>
    </row>
    <row r="548" spans="1:13" x14ac:dyDescent="0.25">
      <c r="A548" s="47" t="str">
        <f>MID(TABLE[[#This Row],[LOC]],4,3)</f>
        <v>NL4</v>
      </c>
      <c r="B548" t="s">
        <v>8870</v>
      </c>
      <c r="C548" s="18" t="str">
        <f>_xlfn.IFNA(IF(TABLE[[#This Row],[CODE]]="","",IF(TABLE[[#This Row],[CODE]]="...","",_xlfn.CONCAT("1A4070000000065000",RIGHT(TABLE[[#This Row],[CODE]],6)))),"")</f>
        <v/>
      </c>
      <c r="D548" s="18" t="str">
        <f t="array" ref="D548">_xlfn.IFNA(IF(SUM(COUNTIF(TABLE[[#This Row],[CODE]],{"*.*"})),LEFT(TABLE[[#This Row],[CODE]],7),_xlfn.CONCAT(LEFT(TABLE[[#This Row],[CODE]],4),RIGHT(TABLE[[#This Row],[CODE]],3))),"")</f>
        <v/>
      </c>
      <c r="E548" s="18" t="str">
        <f>IF(VLOOKUP(TABLE[[#This Row],[LOC]],ScanWorkbook[[Location]:[Clone Barcode]],2,FALSE)="...","",VLOOKUP(TABLE[[#This Row],[LOC]],ScanWorkbook[[Location]:[Clone Barcode]],2,FALSE))</f>
        <v/>
      </c>
      <c r="F548" s="21" t="str">
        <f ca="1">IF(TABLE[[#This Row],[METRC]]="","",TODAY())</f>
        <v/>
      </c>
      <c r="G548" s="80" t="str">
        <f>_xlfn.IFNA(IF(TABLE[[#This Row],[METRC]]="","",VLOOKUP(TABLE[[#This Row],[LOC]],ScanWorkbook[[Location]:[side]],3,FALSE)),"")</f>
        <v/>
      </c>
      <c r="H548" s="18" t="str">
        <f>_xlfn.IFNA(IF(TABLE[[#This Row],[METRC]]="...","",VLOOKUP(TABLE[[#This Row],[METRC]],METRC!A:C,3,FALSE)),"")</f>
        <v/>
      </c>
      <c r="I54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48" s="18" t="str">
        <f>_xlfn.IFNA(IF(TABLE[[#This Row],[METRC]]="...","",LEFT(VLOOKUP(TABLE[[#This Row],[METRC]],METRC!A:B,2,FALSE),4)),"")</f>
        <v/>
      </c>
      <c r="K548" s="18" t="str">
        <f>IF(TABLE[[#This Row],[METRC]]="","",IF(TABLE[[#This Row],[METRC]]="...","",IF(TABLE[[#This Row],[bounce strain]]=LEFT(TABLE[[#This Row],[PhenoAbbv]],4),"match","MISMATCH")))</f>
        <v/>
      </c>
      <c r="L548" s="18" t="str">
        <f ca="1">IF(TABLE[[#This Row],[Date]]="","",INDEX(nextcloneround[Clone Round],MATCH(TABLE[[#This Row],[Date]],nextcloneround[today],0)))</f>
        <v/>
      </c>
      <c r="M548" s="18" t="str">
        <f>_xlfn.IFNA(INDEX([2]!MOM[Generation],MATCH(TABLE[[#This Row],[METRC]],[2]!MOM[METRC 2],0)),"")</f>
        <v/>
      </c>
    </row>
    <row r="549" spans="1:13" x14ac:dyDescent="0.25">
      <c r="A549" s="47" t="str">
        <f>MID(TABLE[[#This Row],[LOC]],4,3)</f>
        <v>NL4</v>
      </c>
      <c r="B549" t="s">
        <v>8871</v>
      </c>
      <c r="C549" s="18" t="str">
        <f>_xlfn.IFNA(IF(TABLE[[#This Row],[CODE]]="","",IF(TABLE[[#This Row],[CODE]]="...","",_xlfn.CONCAT("1A4070000000065000",RIGHT(TABLE[[#This Row],[CODE]],6)))),"")</f>
        <v/>
      </c>
      <c r="D549" s="18" t="str">
        <f t="array" ref="D549">_xlfn.IFNA(IF(SUM(COUNTIF(TABLE[[#This Row],[CODE]],{"*.*"})),LEFT(TABLE[[#This Row],[CODE]],7),_xlfn.CONCAT(LEFT(TABLE[[#This Row],[CODE]],4),RIGHT(TABLE[[#This Row],[CODE]],3))),"")</f>
        <v/>
      </c>
      <c r="E549" s="18" t="str">
        <f>IF(VLOOKUP(TABLE[[#This Row],[LOC]],ScanWorkbook[[Location]:[Clone Barcode]],2,FALSE)="...","",VLOOKUP(TABLE[[#This Row],[LOC]],ScanWorkbook[[Location]:[Clone Barcode]],2,FALSE))</f>
        <v/>
      </c>
      <c r="F549" s="21" t="str">
        <f ca="1">IF(TABLE[[#This Row],[METRC]]="","",TODAY())</f>
        <v/>
      </c>
      <c r="G549" s="80" t="str">
        <f>_xlfn.IFNA(IF(TABLE[[#This Row],[METRC]]="","",VLOOKUP(TABLE[[#This Row],[LOC]],ScanWorkbook[[Location]:[side]],3,FALSE)),"")</f>
        <v/>
      </c>
      <c r="H549" s="18" t="str">
        <f>_xlfn.IFNA(IF(TABLE[[#This Row],[METRC]]="...","",VLOOKUP(TABLE[[#This Row],[METRC]],METRC!A:C,3,FALSE)),"")</f>
        <v/>
      </c>
      <c r="I54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49" s="18" t="str">
        <f>_xlfn.IFNA(IF(TABLE[[#This Row],[METRC]]="...","",LEFT(VLOOKUP(TABLE[[#This Row],[METRC]],METRC!A:B,2,FALSE),4)),"")</f>
        <v/>
      </c>
      <c r="K549" s="18" t="str">
        <f>IF(TABLE[[#This Row],[METRC]]="","",IF(TABLE[[#This Row],[METRC]]="...","",IF(TABLE[[#This Row],[bounce strain]]=LEFT(TABLE[[#This Row],[PhenoAbbv]],4),"match","MISMATCH")))</f>
        <v/>
      </c>
      <c r="L549" s="18" t="str">
        <f ca="1">IF(TABLE[[#This Row],[Date]]="","",INDEX(nextcloneround[Clone Round],MATCH(TABLE[[#This Row],[Date]],nextcloneround[today],0)))</f>
        <v/>
      </c>
      <c r="M549" s="18" t="str">
        <f>_xlfn.IFNA(INDEX([2]!MOM[Generation],MATCH(TABLE[[#This Row],[METRC]],[2]!MOM[METRC 2],0)),"")</f>
        <v/>
      </c>
    </row>
    <row r="550" spans="1:13" x14ac:dyDescent="0.25">
      <c r="A550" s="47" t="str">
        <f>MID(TABLE[[#This Row],[LOC]],4,3)</f>
        <v>NL4</v>
      </c>
      <c r="B550" t="s">
        <v>8872</v>
      </c>
      <c r="C550" s="18" t="str">
        <f>_xlfn.IFNA(IF(TABLE[[#This Row],[CODE]]="","",IF(TABLE[[#This Row],[CODE]]="...","",_xlfn.CONCAT("1A4070000000065000",RIGHT(TABLE[[#This Row],[CODE]],6)))),"")</f>
        <v/>
      </c>
      <c r="D550" s="18" t="str">
        <f t="array" ref="D550">_xlfn.IFNA(IF(SUM(COUNTIF(TABLE[[#This Row],[CODE]],{"*.*"})),LEFT(TABLE[[#This Row],[CODE]],7),_xlfn.CONCAT(LEFT(TABLE[[#This Row],[CODE]],4),RIGHT(TABLE[[#This Row],[CODE]],3))),"")</f>
        <v/>
      </c>
      <c r="E550" s="18" t="str">
        <f>IF(VLOOKUP(TABLE[[#This Row],[LOC]],ScanWorkbook[[Location]:[Clone Barcode]],2,FALSE)="...","",VLOOKUP(TABLE[[#This Row],[LOC]],ScanWorkbook[[Location]:[Clone Barcode]],2,FALSE))</f>
        <v/>
      </c>
      <c r="F550" s="21" t="str">
        <f ca="1">IF(TABLE[[#This Row],[METRC]]="","",TODAY())</f>
        <v/>
      </c>
      <c r="G550" s="80" t="str">
        <f>_xlfn.IFNA(IF(TABLE[[#This Row],[METRC]]="","",VLOOKUP(TABLE[[#This Row],[LOC]],ScanWorkbook[[Location]:[side]],3,FALSE)),"")</f>
        <v/>
      </c>
      <c r="H550" s="18" t="str">
        <f>_xlfn.IFNA(IF(TABLE[[#This Row],[METRC]]="...","",VLOOKUP(TABLE[[#This Row],[METRC]],METRC!A:C,3,FALSE)),"")</f>
        <v/>
      </c>
      <c r="I55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50" s="18" t="str">
        <f>_xlfn.IFNA(IF(TABLE[[#This Row],[METRC]]="...","",LEFT(VLOOKUP(TABLE[[#This Row],[METRC]],METRC!A:B,2,FALSE),4)),"")</f>
        <v/>
      </c>
      <c r="K550" s="18" t="str">
        <f>IF(TABLE[[#This Row],[METRC]]="","",IF(TABLE[[#This Row],[METRC]]="...","",IF(TABLE[[#This Row],[bounce strain]]=LEFT(TABLE[[#This Row],[PhenoAbbv]],4),"match","MISMATCH")))</f>
        <v/>
      </c>
      <c r="L550" s="18" t="str">
        <f ca="1">IF(TABLE[[#This Row],[Date]]="","",INDEX(nextcloneround[Clone Round],MATCH(TABLE[[#This Row],[Date]],nextcloneround[today],0)))</f>
        <v/>
      </c>
      <c r="M550" s="18" t="str">
        <f>_xlfn.IFNA(INDEX([2]!MOM[Generation],MATCH(TABLE[[#This Row],[METRC]],[2]!MOM[METRC 2],0)),"")</f>
        <v/>
      </c>
    </row>
    <row r="551" spans="1:13" x14ac:dyDescent="0.25">
      <c r="A551" s="47" t="str">
        <f>MID(TABLE[[#This Row],[LOC]],4,3)</f>
        <v>NL4</v>
      </c>
      <c r="B551" t="s">
        <v>8873</v>
      </c>
      <c r="C551" s="18" t="str">
        <f>_xlfn.IFNA(IF(TABLE[[#This Row],[CODE]]="","",IF(TABLE[[#This Row],[CODE]]="...","",_xlfn.CONCAT("1A4070000000065000",RIGHT(TABLE[[#This Row],[CODE]],6)))),"")</f>
        <v/>
      </c>
      <c r="D551" s="18" t="str">
        <f t="array" ref="D551">_xlfn.IFNA(IF(SUM(COUNTIF(TABLE[[#This Row],[CODE]],{"*.*"})),LEFT(TABLE[[#This Row],[CODE]],7),_xlfn.CONCAT(LEFT(TABLE[[#This Row],[CODE]],4),RIGHT(TABLE[[#This Row],[CODE]],3))),"")</f>
        <v/>
      </c>
      <c r="E551" s="18" t="str">
        <f>IF(VLOOKUP(TABLE[[#This Row],[LOC]],ScanWorkbook[[Location]:[Clone Barcode]],2,FALSE)="...","",VLOOKUP(TABLE[[#This Row],[LOC]],ScanWorkbook[[Location]:[Clone Barcode]],2,FALSE))</f>
        <v/>
      </c>
      <c r="F551" s="21" t="str">
        <f ca="1">IF(TABLE[[#This Row],[METRC]]="","",TODAY())</f>
        <v/>
      </c>
      <c r="G551" s="80" t="str">
        <f>_xlfn.IFNA(IF(TABLE[[#This Row],[METRC]]="","",VLOOKUP(TABLE[[#This Row],[LOC]],ScanWorkbook[[Location]:[side]],3,FALSE)),"")</f>
        <v/>
      </c>
      <c r="H551" s="18" t="str">
        <f>_xlfn.IFNA(IF(TABLE[[#This Row],[METRC]]="...","",VLOOKUP(TABLE[[#This Row],[METRC]],METRC!A:C,3,FALSE)),"")</f>
        <v/>
      </c>
      <c r="I55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51" s="18" t="str">
        <f>_xlfn.IFNA(IF(TABLE[[#This Row],[METRC]]="...","",LEFT(VLOOKUP(TABLE[[#This Row],[METRC]],METRC!A:B,2,FALSE),4)),"")</f>
        <v/>
      </c>
      <c r="K551" s="18" t="str">
        <f>IF(TABLE[[#This Row],[METRC]]="","",IF(TABLE[[#This Row],[METRC]]="...","",IF(TABLE[[#This Row],[bounce strain]]=LEFT(TABLE[[#This Row],[PhenoAbbv]],4),"match","MISMATCH")))</f>
        <v/>
      </c>
      <c r="L551" s="18" t="str">
        <f ca="1">IF(TABLE[[#This Row],[Date]]="","",INDEX(nextcloneround[Clone Round],MATCH(TABLE[[#This Row],[Date]],nextcloneround[today],0)))</f>
        <v/>
      </c>
      <c r="M551" s="18" t="str">
        <f>_xlfn.IFNA(INDEX([2]!MOM[Generation],MATCH(TABLE[[#This Row],[METRC]],[2]!MOM[METRC 2],0)),"")</f>
        <v/>
      </c>
    </row>
    <row r="552" spans="1:13" x14ac:dyDescent="0.25">
      <c r="A552" s="47" t="str">
        <f>MID(TABLE[[#This Row],[LOC]],4,3)</f>
        <v>NL4</v>
      </c>
      <c r="B552" t="s">
        <v>8874</v>
      </c>
      <c r="C552" s="18" t="str">
        <f>_xlfn.IFNA(IF(TABLE[[#This Row],[CODE]]="","",IF(TABLE[[#This Row],[CODE]]="...","",_xlfn.CONCAT("1A4070000000065000",RIGHT(TABLE[[#This Row],[CODE]],6)))),"")</f>
        <v/>
      </c>
      <c r="D552" s="18" t="str">
        <f t="array" ref="D552">_xlfn.IFNA(IF(SUM(COUNTIF(TABLE[[#This Row],[CODE]],{"*.*"})),LEFT(TABLE[[#This Row],[CODE]],7),_xlfn.CONCAT(LEFT(TABLE[[#This Row],[CODE]],4),RIGHT(TABLE[[#This Row],[CODE]],3))),"")</f>
        <v/>
      </c>
      <c r="E552" s="18" t="str">
        <f>IF(VLOOKUP(TABLE[[#This Row],[LOC]],ScanWorkbook[[Location]:[Clone Barcode]],2,FALSE)="...","",VLOOKUP(TABLE[[#This Row],[LOC]],ScanWorkbook[[Location]:[Clone Barcode]],2,FALSE))</f>
        <v/>
      </c>
      <c r="F552" s="21" t="str">
        <f ca="1">IF(TABLE[[#This Row],[METRC]]="","",TODAY())</f>
        <v/>
      </c>
      <c r="G552" s="80" t="str">
        <f>_xlfn.IFNA(IF(TABLE[[#This Row],[METRC]]="","",VLOOKUP(TABLE[[#This Row],[LOC]],ScanWorkbook[[Location]:[side]],3,FALSE)),"")</f>
        <v/>
      </c>
      <c r="H552" s="18" t="str">
        <f>_xlfn.IFNA(IF(TABLE[[#This Row],[METRC]]="...","",VLOOKUP(TABLE[[#This Row],[METRC]],METRC!A:C,3,FALSE)),"")</f>
        <v/>
      </c>
      <c r="I55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52" s="18" t="str">
        <f>_xlfn.IFNA(IF(TABLE[[#This Row],[METRC]]="...","",LEFT(VLOOKUP(TABLE[[#This Row],[METRC]],METRC!A:B,2,FALSE),4)),"")</f>
        <v/>
      </c>
      <c r="K552" s="18" t="str">
        <f>IF(TABLE[[#This Row],[METRC]]="","",IF(TABLE[[#This Row],[METRC]]="...","",IF(TABLE[[#This Row],[bounce strain]]=LEFT(TABLE[[#This Row],[PhenoAbbv]],4),"match","MISMATCH")))</f>
        <v/>
      </c>
      <c r="L552" s="18" t="str">
        <f ca="1">IF(TABLE[[#This Row],[Date]]="","",INDEX(nextcloneround[Clone Round],MATCH(TABLE[[#This Row],[Date]],nextcloneround[today],0)))</f>
        <v/>
      </c>
      <c r="M552" s="18" t="str">
        <f>_xlfn.IFNA(INDEX([2]!MOM[Generation],MATCH(TABLE[[#This Row],[METRC]],[2]!MOM[METRC 2],0)),"")</f>
        <v/>
      </c>
    </row>
    <row r="553" spans="1:13" x14ac:dyDescent="0.25">
      <c r="A553" s="47" t="str">
        <f>MID(TABLE[[#This Row],[LOC]],4,3)</f>
        <v>NL4</v>
      </c>
      <c r="B553" t="s">
        <v>8875</v>
      </c>
      <c r="C553" s="18" t="str">
        <f>_xlfn.IFNA(IF(TABLE[[#This Row],[CODE]]="","",IF(TABLE[[#This Row],[CODE]]="...","",_xlfn.CONCAT("1A4070000000065000",RIGHT(TABLE[[#This Row],[CODE]],6)))),"")</f>
        <v/>
      </c>
      <c r="D553" s="18" t="str">
        <f t="array" ref="D553">_xlfn.IFNA(IF(SUM(COUNTIF(TABLE[[#This Row],[CODE]],{"*.*"})),LEFT(TABLE[[#This Row],[CODE]],7),_xlfn.CONCAT(LEFT(TABLE[[#This Row],[CODE]],4),RIGHT(TABLE[[#This Row],[CODE]],3))),"")</f>
        <v/>
      </c>
      <c r="E553" s="18" t="str">
        <f>IF(VLOOKUP(TABLE[[#This Row],[LOC]],ScanWorkbook[[Location]:[Clone Barcode]],2,FALSE)="...","",VLOOKUP(TABLE[[#This Row],[LOC]],ScanWorkbook[[Location]:[Clone Barcode]],2,FALSE))</f>
        <v/>
      </c>
      <c r="F553" s="21" t="str">
        <f ca="1">IF(TABLE[[#This Row],[METRC]]="","",TODAY())</f>
        <v/>
      </c>
      <c r="G553" s="80" t="str">
        <f>_xlfn.IFNA(IF(TABLE[[#This Row],[METRC]]="","",VLOOKUP(TABLE[[#This Row],[LOC]],ScanWorkbook[[Location]:[side]],3,FALSE)),"")</f>
        <v/>
      </c>
      <c r="H553" s="18" t="str">
        <f>_xlfn.IFNA(IF(TABLE[[#This Row],[METRC]]="...","",VLOOKUP(TABLE[[#This Row],[METRC]],METRC!A:C,3,FALSE)),"")</f>
        <v/>
      </c>
      <c r="I55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53" s="18" t="str">
        <f>_xlfn.IFNA(IF(TABLE[[#This Row],[METRC]]="...","",LEFT(VLOOKUP(TABLE[[#This Row],[METRC]],METRC!A:B,2,FALSE),4)),"")</f>
        <v/>
      </c>
      <c r="K553" s="18" t="str">
        <f>IF(TABLE[[#This Row],[METRC]]="","",IF(TABLE[[#This Row],[METRC]]="...","",IF(TABLE[[#This Row],[bounce strain]]=LEFT(TABLE[[#This Row],[PhenoAbbv]],4),"match","MISMATCH")))</f>
        <v/>
      </c>
      <c r="L553" s="18" t="str">
        <f ca="1">IF(TABLE[[#This Row],[Date]]="","",INDEX(nextcloneround[Clone Round],MATCH(TABLE[[#This Row],[Date]],nextcloneround[today],0)))</f>
        <v/>
      </c>
      <c r="M553" s="18" t="str">
        <f>_xlfn.IFNA(INDEX([2]!MOM[Generation],MATCH(TABLE[[#This Row],[METRC]],[2]!MOM[METRC 2],0)),"")</f>
        <v/>
      </c>
    </row>
    <row r="554" spans="1:13" x14ac:dyDescent="0.25">
      <c r="A554" s="47" t="str">
        <f>MID(TABLE[[#This Row],[LOC]],4,3)</f>
        <v>NL4</v>
      </c>
      <c r="B554" t="s">
        <v>8876</v>
      </c>
      <c r="C554" s="18" t="str">
        <f>_xlfn.IFNA(IF(TABLE[[#This Row],[CODE]]="","",IF(TABLE[[#This Row],[CODE]]="...","",_xlfn.CONCAT("1A4070000000065000",RIGHT(TABLE[[#This Row],[CODE]],6)))),"")</f>
        <v/>
      </c>
      <c r="D554" s="18" t="str">
        <f t="array" ref="D554">_xlfn.IFNA(IF(SUM(COUNTIF(TABLE[[#This Row],[CODE]],{"*.*"})),LEFT(TABLE[[#This Row],[CODE]],7),_xlfn.CONCAT(LEFT(TABLE[[#This Row],[CODE]],4),RIGHT(TABLE[[#This Row],[CODE]],3))),"")</f>
        <v/>
      </c>
      <c r="E554" s="18" t="str">
        <f>IF(VLOOKUP(TABLE[[#This Row],[LOC]],ScanWorkbook[[Location]:[Clone Barcode]],2,FALSE)="...","",VLOOKUP(TABLE[[#This Row],[LOC]],ScanWorkbook[[Location]:[Clone Barcode]],2,FALSE))</f>
        <v/>
      </c>
      <c r="F554" s="21" t="str">
        <f ca="1">IF(TABLE[[#This Row],[METRC]]="","",TODAY())</f>
        <v/>
      </c>
      <c r="G554" s="80" t="str">
        <f>_xlfn.IFNA(IF(TABLE[[#This Row],[METRC]]="","",VLOOKUP(TABLE[[#This Row],[LOC]],ScanWorkbook[[Location]:[side]],3,FALSE)),"")</f>
        <v/>
      </c>
      <c r="H554" s="18" t="str">
        <f>_xlfn.IFNA(IF(TABLE[[#This Row],[METRC]]="...","",VLOOKUP(TABLE[[#This Row],[METRC]],METRC!A:C,3,FALSE)),"")</f>
        <v/>
      </c>
      <c r="I55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54" s="18" t="str">
        <f>_xlfn.IFNA(IF(TABLE[[#This Row],[METRC]]="...","",LEFT(VLOOKUP(TABLE[[#This Row],[METRC]],METRC!A:B,2,FALSE),4)),"")</f>
        <v/>
      </c>
      <c r="K554" s="18" t="str">
        <f>IF(TABLE[[#This Row],[METRC]]="","",IF(TABLE[[#This Row],[METRC]]="...","",IF(TABLE[[#This Row],[bounce strain]]=LEFT(TABLE[[#This Row],[PhenoAbbv]],4),"match","MISMATCH")))</f>
        <v/>
      </c>
      <c r="L554" s="18" t="str">
        <f ca="1">IF(TABLE[[#This Row],[Date]]="","",INDEX(nextcloneround[Clone Round],MATCH(TABLE[[#This Row],[Date]],nextcloneround[today],0)))</f>
        <v/>
      </c>
      <c r="M554" s="18" t="str">
        <f>_xlfn.IFNA(INDEX([2]!MOM[Generation],MATCH(TABLE[[#This Row],[METRC]],[2]!MOM[METRC 2],0)),"")</f>
        <v/>
      </c>
    </row>
    <row r="555" spans="1:13" x14ac:dyDescent="0.25">
      <c r="A555" s="47" t="str">
        <f>MID(TABLE[[#This Row],[LOC]],4,3)</f>
        <v>NL4</v>
      </c>
      <c r="B555" t="s">
        <v>8877</v>
      </c>
      <c r="C555" s="18" t="str">
        <f>_xlfn.IFNA(IF(TABLE[[#This Row],[CODE]]="","",IF(TABLE[[#This Row],[CODE]]="...","",_xlfn.CONCAT("1A4070000000065000",RIGHT(TABLE[[#This Row],[CODE]],6)))),"")</f>
        <v/>
      </c>
      <c r="D555" s="18" t="str">
        <f t="array" ref="D555">_xlfn.IFNA(IF(SUM(COUNTIF(TABLE[[#This Row],[CODE]],{"*.*"})),LEFT(TABLE[[#This Row],[CODE]],7),_xlfn.CONCAT(LEFT(TABLE[[#This Row],[CODE]],4),RIGHT(TABLE[[#This Row],[CODE]],3))),"")</f>
        <v/>
      </c>
      <c r="E555" s="18" t="str">
        <f>IF(VLOOKUP(TABLE[[#This Row],[LOC]],ScanWorkbook[[Location]:[Clone Barcode]],2,FALSE)="...","",VLOOKUP(TABLE[[#This Row],[LOC]],ScanWorkbook[[Location]:[Clone Barcode]],2,FALSE))</f>
        <v/>
      </c>
      <c r="F555" s="21" t="str">
        <f ca="1">IF(TABLE[[#This Row],[METRC]]="","",TODAY())</f>
        <v/>
      </c>
      <c r="G555" s="80" t="str">
        <f>_xlfn.IFNA(IF(TABLE[[#This Row],[METRC]]="","",VLOOKUP(TABLE[[#This Row],[LOC]],ScanWorkbook[[Location]:[side]],3,FALSE)),"")</f>
        <v/>
      </c>
      <c r="H555" s="18" t="str">
        <f>_xlfn.IFNA(IF(TABLE[[#This Row],[METRC]]="...","",VLOOKUP(TABLE[[#This Row],[METRC]],METRC!A:C,3,FALSE)),"")</f>
        <v/>
      </c>
      <c r="I55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55" s="18" t="str">
        <f>_xlfn.IFNA(IF(TABLE[[#This Row],[METRC]]="...","",LEFT(VLOOKUP(TABLE[[#This Row],[METRC]],METRC!A:B,2,FALSE),4)),"")</f>
        <v/>
      </c>
      <c r="K555" s="18" t="str">
        <f>IF(TABLE[[#This Row],[METRC]]="","",IF(TABLE[[#This Row],[METRC]]="...","",IF(TABLE[[#This Row],[bounce strain]]=LEFT(TABLE[[#This Row],[PhenoAbbv]],4),"match","MISMATCH")))</f>
        <v/>
      </c>
      <c r="L555" s="18" t="str">
        <f ca="1">IF(TABLE[[#This Row],[Date]]="","",INDEX(nextcloneround[Clone Round],MATCH(TABLE[[#This Row],[Date]],nextcloneround[today],0)))</f>
        <v/>
      </c>
      <c r="M555" s="18" t="str">
        <f>_xlfn.IFNA(INDEX([2]!MOM[Generation],MATCH(TABLE[[#This Row],[METRC]],[2]!MOM[METRC 2],0)),"")</f>
        <v/>
      </c>
    </row>
    <row r="556" spans="1:13" x14ac:dyDescent="0.25">
      <c r="A556" s="47" t="str">
        <f>MID(TABLE[[#This Row],[LOC]],4,3)</f>
        <v>NL4</v>
      </c>
      <c r="B556" t="s">
        <v>8878</v>
      </c>
      <c r="C556" s="18" t="str">
        <f>_xlfn.IFNA(IF(TABLE[[#This Row],[CODE]]="","",IF(TABLE[[#This Row],[CODE]]="...","",_xlfn.CONCAT("1A4070000000065000",RIGHT(TABLE[[#This Row],[CODE]],6)))),"")</f>
        <v/>
      </c>
      <c r="D556" s="18" t="str">
        <f t="array" ref="D556">_xlfn.IFNA(IF(SUM(COUNTIF(TABLE[[#This Row],[CODE]],{"*.*"})),LEFT(TABLE[[#This Row],[CODE]],7),_xlfn.CONCAT(LEFT(TABLE[[#This Row],[CODE]],4),RIGHT(TABLE[[#This Row],[CODE]],3))),"")</f>
        <v/>
      </c>
      <c r="E556" s="18" t="str">
        <f>IF(VLOOKUP(TABLE[[#This Row],[LOC]],ScanWorkbook[[Location]:[Clone Barcode]],2,FALSE)="...","",VLOOKUP(TABLE[[#This Row],[LOC]],ScanWorkbook[[Location]:[Clone Barcode]],2,FALSE))</f>
        <v/>
      </c>
      <c r="F556" s="21" t="str">
        <f ca="1">IF(TABLE[[#This Row],[METRC]]="","",TODAY())</f>
        <v/>
      </c>
      <c r="G556" s="80" t="str">
        <f>_xlfn.IFNA(IF(TABLE[[#This Row],[METRC]]="","",VLOOKUP(TABLE[[#This Row],[LOC]],ScanWorkbook[[Location]:[side]],3,FALSE)),"")</f>
        <v/>
      </c>
      <c r="H556" s="18" t="str">
        <f>_xlfn.IFNA(IF(TABLE[[#This Row],[METRC]]="...","",VLOOKUP(TABLE[[#This Row],[METRC]],METRC!A:C,3,FALSE)),"")</f>
        <v/>
      </c>
      <c r="I55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56" s="18" t="str">
        <f>_xlfn.IFNA(IF(TABLE[[#This Row],[METRC]]="...","",LEFT(VLOOKUP(TABLE[[#This Row],[METRC]],METRC!A:B,2,FALSE),4)),"")</f>
        <v/>
      </c>
      <c r="K556" s="18" t="str">
        <f>IF(TABLE[[#This Row],[METRC]]="","",IF(TABLE[[#This Row],[METRC]]="...","",IF(TABLE[[#This Row],[bounce strain]]=LEFT(TABLE[[#This Row],[PhenoAbbv]],4),"match","MISMATCH")))</f>
        <v/>
      </c>
      <c r="L556" s="18" t="str">
        <f ca="1">IF(TABLE[[#This Row],[Date]]="","",INDEX(nextcloneround[Clone Round],MATCH(TABLE[[#This Row],[Date]],nextcloneround[today],0)))</f>
        <v/>
      </c>
      <c r="M556" s="18" t="str">
        <f>_xlfn.IFNA(INDEX([2]!MOM[Generation],MATCH(TABLE[[#This Row],[METRC]],[2]!MOM[METRC 2],0)),"")</f>
        <v/>
      </c>
    </row>
    <row r="557" spans="1:13" x14ac:dyDescent="0.25">
      <c r="A557" s="47" t="str">
        <f>MID(TABLE[[#This Row],[LOC]],4,3)</f>
        <v>NL4</v>
      </c>
      <c r="B557" t="s">
        <v>8879</v>
      </c>
      <c r="C557" s="18" t="str">
        <f>_xlfn.IFNA(IF(TABLE[[#This Row],[CODE]]="","",IF(TABLE[[#This Row],[CODE]]="...","",_xlfn.CONCAT("1A4070000000065000",RIGHT(TABLE[[#This Row],[CODE]],6)))),"")</f>
        <v/>
      </c>
      <c r="D557" s="18" t="str">
        <f t="array" ref="D557">_xlfn.IFNA(IF(SUM(COUNTIF(TABLE[[#This Row],[CODE]],{"*.*"})),LEFT(TABLE[[#This Row],[CODE]],7),_xlfn.CONCAT(LEFT(TABLE[[#This Row],[CODE]],4),RIGHT(TABLE[[#This Row],[CODE]],3))),"")</f>
        <v/>
      </c>
      <c r="E557" s="18" t="str">
        <f>IF(VLOOKUP(TABLE[[#This Row],[LOC]],ScanWorkbook[[Location]:[Clone Barcode]],2,FALSE)="...","",VLOOKUP(TABLE[[#This Row],[LOC]],ScanWorkbook[[Location]:[Clone Barcode]],2,FALSE))</f>
        <v/>
      </c>
      <c r="F557" s="21" t="str">
        <f ca="1">IF(TABLE[[#This Row],[METRC]]="","",TODAY())</f>
        <v/>
      </c>
      <c r="G557" s="80" t="str">
        <f>_xlfn.IFNA(IF(TABLE[[#This Row],[METRC]]="","",VLOOKUP(TABLE[[#This Row],[LOC]],ScanWorkbook[[Location]:[side]],3,FALSE)),"")</f>
        <v/>
      </c>
      <c r="H557" s="18" t="str">
        <f>_xlfn.IFNA(IF(TABLE[[#This Row],[METRC]]="...","",VLOOKUP(TABLE[[#This Row],[METRC]],METRC!A:C,3,FALSE)),"")</f>
        <v/>
      </c>
      <c r="I55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57" s="18" t="str">
        <f>_xlfn.IFNA(IF(TABLE[[#This Row],[METRC]]="...","",LEFT(VLOOKUP(TABLE[[#This Row],[METRC]],METRC!A:B,2,FALSE),4)),"")</f>
        <v/>
      </c>
      <c r="K557" s="18" t="str">
        <f>IF(TABLE[[#This Row],[METRC]]="","",IF(TABLE[[#This Row],[METRC]]="...","",IF(TABLE[[#This Row],[bounce strain]]=LEFT(TABLE[[#This Row],[PhenoAbbv]],4),"match","MISMATCH")))</f>
        <v/>
      </c>
      <c r="L557" s="18" t="str">
        <f ca="1">IF(TABLE[[#This Row],[Date]]="","",INDEX(nextcloneround[Clone Round],MATCH(TABLE[[#This Row],[Date]],nextcloneround[today],0)))</f>
        <v/>
      </c>
      <c r="M557" s="18" t="str">
        <f>_xlfn.IFNA(INDEX([2]!MOM[Generation],MATCH(TABLE[[#This Row],[METRC]],[2]!MOM[METRC 2],0)),"")</f>
        <v/>
      </c>
    </row>
    <row r="558" spans="1:13" x14ac:dyDescent="0.25">
      <c r="A558" s="47" t="str">
        <f>MID(TABLE[[#This Row],[LOC]],4,3)</f>
        <v>NL4</v>
      </c>
      <c r="B558" t="s">
        <v>8880</v>
      </c>
      <c r="C558" s="18" t="str">
        <f>_xlfn.IFNA(IF(TABLE[[#This Row],[CODE]]="","",IF(TABLE[[#This Row],[CODE]]="...","",_xlfn.CONCAT("1A4070000000065000",RIGHT(TABLE[[#This Row],[CODE]],6)))),"")</f>
        <v/>
      </c>
      <c r="D558" s="18" t="str">
        <f t="array" ref="D558">_xlfn.IFNA(IF(SUM(COUNTIF(TABLE[[#This Row],[CODE]],{"*.*"})),LEFT(TABLE[[#This Row],[CODE]],7),_xlfn.CONCAT(LEFT(TABLE[[#This Row],[CODE]],4),RIGHT(TABLE[[#This Row],[CODE]],3))),"")</f>
        <v/>
      </c>
      <c r="E558" s="18" t="str">
        <f>IF(VLOOKUP(TABLE[[#This Row],[LOC]],ScanWorkbook[[Location]:[Clone Barcode]],2,FALSE)="...","",VLOOKUP(TABLE[[#This Row],[LOC]],ScanWorkbook[[Location]:[Clone Barcode]],2,FALSE))</f>
        <v/>
      </c>
      <c r="F558" s="21" t="str">
        <f ca="1">IF(TABLE[[#This Row],[METRC]]="","",TODAY())</f>
        <v/>
      </c>
      <c r="G558" s="80" t="str">
        <f>_xlfn.IFNA(IF(TABLE[[#This Row],[METRC]]="","",VLOOKUP(TABLE[[#This Row],[LOC]],ScanWorkbook[[Location]:[side]],3,FALSE)),"")</f>
        <v/>
      </c>
      <c r="H558" s="18" t="str">
        <f>_xlfn.IFNA(IF(TABLE[[#This Row],[METRC]]="...","",VLOOKUP(TABLE[[#This Row],[METRC]],METRC!A:C,3,FALSE)),"")</f>
        <v/>
      </c>
      <c r="I55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58" s="18" t="str">
        <f>_xlfn.IFNA(IF(TABLE[[#This Row],[METRC]]="...","",LEFT(VLOOKUP(TABLE[[#This Row],[METRC]],METRC!A:B,2,FALSE),4)),"")</f>
        <v/>
      </c>
      <c r="K558" s="18" t="str">
        <f>IF(TABLE[[#This Row],[METRC]]="","",IF(TABLE[[#This Row],[METRC]]="...","",IF(TABLE[[#This Row],[bounce strain]]=LEFT(TABLE[[#This Row],[PhenoAbbv]],4),"match","MISMATCH")))</f>
        <v/>
      </c>
      <c r="L558" s="18" t="str">
        <f ca="1">IF(TABLE[[#This Row],[Date]]="","",INDEX(nextcloneround[Clone Round],MATCH(TABLE[[#This Row],[Date]],nextcloneround[today],0)))</f>
        <v/>
      </c>
      <c r="M558" s="18" t="str">
        <f>_xlfn.IFNA(INDEX([2]!MOM[Generation],MATCH(TABLE[[#This Row],[METRC]],[2]!MOM[METRC 2],0)),"")</f>
        <v/>
      </c>
    </row>
    <row r="559" spans="1:13" x14ac:dyDescent="0.25">
      <c r="A559" s="47" t="str">
        <f>MID(TABLE[[#This Row],[LOC]],4,3)</f>
        <v>NL4</v>
      </c>
      <c r="B559" t="s">
        <v>8881</v>
      </c>
      <c r="C559" s="18" t="str">
        <f>_xlfn.IFNA(IF(TABLE[[#This Row],[CODE]]="","",IF(TABLE[[#This Row],[CODE]]="...","",_xlfn.CONCAT("1A4070000000065000",RIGHT(TABLE[[#This Row],[CODE]],6)))),"")</f>
        <v/>
      </c>
      <c r="D559" s="18" t="str">
        <f t="array" ref="D559">_xlfn.IFNA(IF(SUM(COUNTIF(TABLE[[#This Row],[CODE]],{"*.*"})),LEFT(TABLE[[#This Row],[CODE]],7),_xlfn.CONCAT(LEFT(TABLE[[#This Row],[CODE]],4),RIGHT(TABLE[[#This Row],[CODE]],3))),"")</f>
        <v/>
      </c>
      <c r="E559" s="18" t="str">
        <f>IF(VLOOKUP(TABLE[[#This Row],[LOC]],ScanWorkbook[[Location]:[Clone Barcode]],2,FALSE)="...","",VLOOKUP(TABLE[[#This Row],[LOC]],ScanWorkbook[[Location]:[Clone Barcode]],2,FALSE))</f>
        <v/>
      </c>
      <c r="F559" s="21" t="str">
        <f ca="1">IF(TABLE[[#This Row],[METRC]]="","",TODAY())</f>
        <v/>
      </c>
      <c r="G559" s="80" t="str">
        <f>_xlfn.IFNA(IF(TABLE[[#This Row],[METRC]]="","",VLOOKUP(TABLE[[#This Row],[LOC]],ScanWorkbook[[Location]:[side]],3,FALSE)),"")</f>
        <v/>
      </c>
      <c r="H559" s="18" t="str">
        <f>_xlfn.IFNA(IF(TABLE[[#This Row],[METRC]]="...","",VLOOKUP(TABLE[[#This Row],[METRC]],METRC!A:C,3,FALSE)),"")</f>
        <v/>
      </c>
      <c r="I55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59" s="18" t="str">
        <f>_xlfn.IFNA(IF(TABLE[[#This Row],[METRC]]="...","",LEFT(VLOOKUP(TABLE[[#This Row],[METRC]],METRC!A:B,2,FALSE),4)),"")</f>
        <v/>
      </c>
      <c r="K559" s="18" t="str">
        <f>IF(TABLE[[#This Row],[METRC]]="","",IF(TABLE[[#This Row],[METRC]]="...","",IF(TABLE[[#This Row],[bounce strain]]=LEFT(TABLE[[#This Row],[PhenoAbbv]],4),"match","MISMATCH")))</f>
        <v/>
      </c>
      <c r="L559" s="18" t="str">
        <f ca="1">IF(TABLE[[#This Row],[Date]]="","",INDEX(nextcloneround[Clone Round],MATCH(TABLE[[#This Row],[Date]],nextcloneround[today],0)))</f>
        <v/>
      </c>
      <c r="M559" s="18" t="str">
        <f>_xlfn.IFNA(INDEX([2]!MOM[Generation],MATCH(TABLE[[#This Row],[METRC]],[2]!MOM[METRC 2],0)),"")</f>
        <v/>
      </c>
    </row>
    <row r="560" spans="1:13" x14ac:dyDescent="0.25">
      <c r="A560" s="47" t="str">
        <f>MID(TABLE[[#This Row],[LOC]],4,3)</f>
        <v>NL4</v>
      </c>
      <c r="B560" t="s">
        <v>8882</v>
      </c>
      <c r="C560" s="18" t="str">
        <f>_xlfn.IFNA(IF(TABLE[[#This Row],[CODE]]="","",IF(TABLE[[#This Row],[CODE]]="...","",_xlfn.CONCAT("1A4070000000065000",RIGHT(TABLE[[#This Row],[CODE]],6)))),"")</f>
        <v/>
      </c>
      <c r="D560" s="18" t="str">
        <f t="array" ref="D560">_xlfn.IFNA(IF(SUM(COUNTIF(TABLE[[#This Row],[CODE]],{"*.*"})),LEFT(TABLE[[#This Row],[CODE]],7),_xlfn.CONCAT(LEFT(TABLE[[#This Row],[CODE]],4),RIGHT(TABLE[[#This Row],[CODE]],3))),"")</f>
        <v/>
      </c>
      <c r="E560" s="18" t="str">
        <f>IF(VLOOKUP(TABLE[[#This Row],[LOC]],ScanWorkbook[[Location]:[Clone Barcode]],2,FALSE)="...","",VLOOKUP(TABLE[[#This Row],[LOC]],ScanWorkbook[[Location]:[Clone Barcode]],2,FALSE))</f>
        <v/>
      </c>
      <c r="F560" s="21" t="str">
        <f ca="1">IF(TABLE[[#This Row],[METRC]]="","",TODAY())</f>
        <v/>
      </c>
      <c r="G560" s="80" t="str">
        <f>_xlfn.IFNA(IF(TABLE[[#This Row],[METRC]]="","",VLOOKUP(TABLE[[#This Row],[LOC]],ScanWorkbook[[Location]:[side]],3,FALSE)),"")</f>
        <v/>
      </c>
      <c r="H560" s="18" t="str">
        <f>_xlfn.IFNA(IF(TABLE[[#This Row],[METRC]]="...","",VLOOKUP(TABLE[[#This Row],[METRC]],METRC!A:C,3,FALSE)),"")</f>
        <v/>
      </c>
      <c r="I56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60" s="18" t="str">
        <f>_xlfn.IFNA(IF(TABLE[[#This Row],[METRC]]="...","",LEFT(VLOOKUP(TABLE[[#This Row],[METRC]],METRC!A:B,2,FALSE),4)),"")</f>
        <v/>
      </c>
      <c r="K560" s="18" t="str">
        <f>IF(TABLE[[#This Row],[METRC]]="","",IF(TABLE[[#This Row],[METRC]]="...","",IF(TABLE[[#This Row],[bounce strain]]=LEFT(TABLE[[#This Row],[PhenoAbbv]],4),"match","MISMATCH")))</f>
        <v/>
      </c>
      <c r="L560" s="18" t="str">
        <f ca="1">IF(TABLE[[#This Row],[Date]]="","",INDEX(nextcloneround[Clone Round],MATCH(TABLE[[#This Row],[Date]],nextcloneround[today],0)))</f>
        <v/>
      </c>
      <c r="M560" s="18" t="str">
        <f>_xlfn.IFNA(INDEX([2]!MOM[Generation],MATCH(TABLE[[#This Row],[METRC]],[2]!MOM[METRC 2],0)),"")</f>
        <v/>
      </c>
    </row>
    <row r="561" spans="1:13" x14ac:dyDescent="0.25">
      <c r="A561" s="47" t="str">
        <f>MID(TABLE[[#This Row],[LOC]],4,3)</f>
        <v>NL4</v>
      </c>
      <c r="B561" t="s">
        <v>8883</v>
      </c>
      <c r="C561" s="18" t="str">
        <f>_xlfn.IFNA(IF(TABLE[[#This Row],[CODE]]="","",IF(TABLE[[#This Row],[CODE]]="...","",_xlfn.CONCAT("1A4070000000065000",RIGHT(TABLE[[#This Row],[CODE]],6)))),"")</f>
        <v/>
      </c>
      <c r="D561" s="18" t="str">
        <f t="array" ref="D561">_xlfn.IFNA(IF(SUM(COUNTIF(TABLE[[#This Row],[CODE]],{"*.*"})),LEFT(TABLE[[#This Row],[CODE]],7),_xlfn.CONCAT(LEFT(TABLE[[#This Row],[CODE]],4),RIGHT(TABLE[[#This Row],[CODE]],3))),"")</f>
        <v/>
      </c>
      <c r="E561" s="18" t="str">
        <f>IF(VLOOKUP(TABLE[[#This Row],[LOC]],ScanWorkbook[[Location]:[Clone Barcode]],2,FALSE)="...","",VLOOKUP(TABLE[[#This Row],[LOC]],ScanWorkbook[[Location]:[Clone Barcode]],2,FALSE))</f>
        <v/>
      </c>
      <c r="F561" s="21" t="str">
        <f ca="1">IF(TABLE[[#This Row],[METRC]]="","",TODAY())</f>
        <v/>
      </c>
      <c r="G561" s="80" t="str">
        <f>_xlfn.IFNA(IF(TABLE[[#This Row],[METRC]]="","",VLOOKUP(TABLE[[#This Row],[LOC]],ScanWorkbook[[Location]:[side]],3,FALSE)),"")</f>
        <v/>
      </c>
      <c r="H561" s="18" t="str">
        <f>_xlfn.IFNA(IF(TABLE[[#This Row],[METRC]]="...","",VLOOKUP(TABLE[[#This Row],[METRC]],METRC!A:C,3,FALSE)),"")</f>
        <v/>
      </c>
      <c r="I56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61" s="18" t="str">
        <f>_xlfn.IFNA(IF(TABLE[[#This Row],[METRC]]="...","",LEFT(VLOOKUP(TABLE[[#This Row],[METRC]],METRC!A:B,2,FALSE),4)),"")</f>
        <v/>
      </c>
      <c r="K561" s="18" t="str">
        <f>IF(TABLE[[#This Row],[METRC]]="","",IF(TABLE[[#This Row],[METRC]]="...","",IF(TABLE[[#This Row],[bounce strain]]=LEFT(TABLE[[#This Row],[PhenoAbbv]],4),"match","MISMATCH")))</f>
        <v/>
      </c>
      <c r="L561" s="18" t="str">
        <f ca="1">IF(TABLE[[#This Row],[Date]]="","",INDEX(nextcloneround[Clone Round],MATCH(TABLE[[#This Row],[Date]],nextcloneround[today],0)))</f>
        <v/>
      </c>
      <c r="M561" s="18" t="str">
        <f>_xlfn.IFNA(INDEX([2]!MOM[Generation],MATCH(TABLE[[#This Row],[METRC]],[2]!MOM[METRC 2],0)),"")</f>
        <v/>
      </c>
    </row>
    <row r="562" spans="1:13" x14ac:dyDescent="0.25">
      <c r="A562" s="47" t="str">
        <f>MID(TABLE[[#This Row],[LOC]],4,3)</f>
        <v>NL4</v>
      </c>
      <c r="B562" t="s">
        <v>8884</v>
      </c>
      <c r="C562" s="18" t="str">
        <f>_xlfn.IFNA(IF(TABLE[[#This Row],[CODE]]="","",IF(TABLE[[#This Row],[CODE]]="...","",_xlfn.CONCAT("1A4070000000065000",RIGHT(TABLE[[#This Row],[CODE]],6)))),"")</f>
        <v/>
      </c>
      <c r="D562" s="18" t="str">
        <f t="array" ref="D562">_xlfn.IFNA(IF(SUM(COUNTIF(TABLE[[#This Row],[CODE]],{"*.*"})),LEFT(TABLE[[#This Row],[CODE]],7),_xlfn.CONCAT(LEFT(TABLE[[#This Row],[CODE]],4),RIGHT(TABLE[[#This Row],[CODE]],3))),"")</f>
        <v/>
      </c>
      <c r="E562" s="18" t="str">
        <f>IF(VLOOKUP(TABLE[[#This Row],[LOC]],ScanWorkbook[[Location]:[Clone Barcode]],2,FALSE)="...","",VLOOKUP(TABLE[[#This Row],[LOC]],ScanWorkbook[[Location]:[Clone Barcode]],2,FALSE))</f>
        <v/>
      </c>
      <c r="F562" s="21" t="str">
        <f ca="1">IF(TABLE[[#This Row],[METRC]]="","",TODAY())</f>
        <v/>
      </c>
      <c r="G562" s="80" t="str">
        <f>_xlfn.IFNA(IF(TABLE[[#This Row],[METRC]]="","",VLOOKUP(TABLE[[#This Row],[LOC]],ScanWorkbook[[Location]:[side]],3,FALSE)),"")</f>
        <v/>
      </c>
      <c r="H562" s="18" t="str">
        <f>_xlfn.IFNA(IF(TABLE[[#This Row],[METRC]]="...","",VLOOKUP(TABLE[[#This Row],[METRC]],METRC!A:C,3,FALSE)),"")</f>
        <v/>
      </c>
      <c r="I56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62" s="18" t="str">
        <f>_xlfn.IFNA(IF(TABLE[[#This Row],[METRC]]="...","",LEFT(VLOOKUP(TABLE[[#This Row],[METRC]],METRC!A:B,2,FALSE),4)),"")</f>
        <v/>
      </c>
      <c r="K562" s="18" t="str">
        <f>IF(TABLE[[#This Row],[METRC]]="","",IF(TABLE[[#This Row],[METRC]]="...","",IF(TABLE[[#This Row],[bounce strain]]=LEFT(TABLE[[#This Row],[PhenoAbbv]],4),"match","MISMATCH")))</f>
        <v/>
      </c>
      <c r="L562" s="18" t="str">
        <f ca="1">IF(TABLE[[#This Row],[Date]]="","",INDEX(nextcloneround[Clone Round],MATCH(TABLE[[#This Row],[Date]],nextcloneround[today],0)))</f>
        <v/>
      </c>
      <c r="M562" s="18" t="str">
        <f>_xlfn.IFNA(INDEX([2]!MOM[Generation],MATCH(TABLE[[#This Row],[METRC]],[2]!MOM[METRC 2],0)),"")</f>
        <v/>
      </c>
    </row>
    <row r="563" spans="1:13" x14ac:dyDescent="0.25">
      <c r="A563" s="47" t="str">
        <f>MID(TABLE[[#This Row],[LOC]],4,3)</f>
        <v>NL4</v>
      </c>
      <c r="B563" t="s">
        <v>8885</v>
      </c>
      <c r="C563" s="18" t="str">
        <f>_xlfn.IFNA(IF(TABLE[[#This Row],[CODE]]="","",IF(TABLE[[#This Row],[CODE]]="...","",_xlfn.CONCAT("1A4070000000065000",RIGHT(TABLE[[#This Row],[CODE]],6)))),"")</f>
        <v/>
      </c>
      <c r="D563" s="18" t="str">
        <f t="array" ref="D563">_xlfn.IFNA(IF(SUM(COUNTIF(TABLE[[#This Row],[CODE]],{"*.*"})),LEFT(TABLE[[#This Row],[CODE]],7),_xlfn.CONCAT(LEFT(TABLE[[#This Row],[CODE]],4),RIGHT(TABLE[[#This Row],[CODE]],3))),"")</f>
        <v/>
      </c>
      <c r="E563" s="18" t="str">
        <f>IF(VLOOKUP(TABLE[[#This Row],[LOC]],ScanWorkbook[[Location]:[Clone Barcode]],2,FALSE)="...","",VLOOKUP(TABLE[[#This Row],[LOC]],ScanWorkbook[[Location]:[Clone Barcode]],2,FALSE))</f>
        <v/>
      </c>
      <c r="F563" s="21" t="str">
        <f ca="1">IF(TABLE[[#This Row],[METRC]]="","",TODAY())</f>
        <v/>
      </c>
      <c r="G563" s="80" t="str">
        <f>_xlfn.IFNA(IF(TABLE[[#This Row],[METRC]]="","",VLOOKUP(TABLE[[#This Row],[LOC]],ScanWorkbook[[Location]:[side]],3,FALSE)),"")</f>
        <v/>
      </c>
      <c r="H563" s="18" t="str">
        <f>_xlfn.IFNA(IF(TABLE[[#This Row],[METRC]]="...","",VLOOKUP(TABLE[[#This Row],[METRC]],METRC!A:C,3,FALSE)),"")</f>
        <v/>
      </c>
      <c r="I56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63" s="18" t="str">
        <f>_xlfn.IFNA(IF(TABLE[[#This Row],[METRC]]="...","",LEFT(VLOOKUP(TABLE[[#This Row],[METRC]],METRC!A:B,2,FALSE),4)),"")</f>
        <v/>
      </c>
      <c r="K563" s="18" t="str">
        <f>IF(TABLE[[#This Row],[METRC]]="","",IF(TABLE[[#This Row],[METRC]]="...","",IF(TABLE[[#This Row],[bounce strain]]=LEFT(TABLE[[#This Row],[PhenoAbbv]],4),"match","MISMATCH")))</f>
        <v/>
      </c>
      <c r="L563" s="18" t="str">
        <f ca="1">IF(TABLE[[#This Row],[Date]]="","",INDEX(nextcloneround[Clone Round],MATCH(TABLE[[#This Row],[Date]],nextcloneround[today],0)))</f>
        <v/>
      </c>
      <c r="M563" s="18" t="str">
        <f>_xlfn.IFNA(INDEX([2]!MOM[Generation],MATCH(TABLE[[#This Row],[METRC]],[2]!MOM[METRC 2],0)),"")</f>
        <v/>
      </c>
    </row>
    <row r="564" spans="1:13" x14ac:dyDescent="0.25">
      <c r="A564" s="47" t="str">
        <f>MID(TABLE[[#This Row],[LOC]],4,3)</f>
        <v>NL4</v>
      </c>
      <c r="B564" t="s">
        <v>8886</v>
      </c>
      <c r="C564" s="18" t="str">
        <f>_xlfn.IFNA(IF(TABLE[[#This Row],[CODE]]="","",IF(TABLE[[#This Row],[CODE]]="...","",_xlfn.CONCAT("1A4070000000065000",RIGHT(TABLE[[#This Row],[CODE]],6)))),"")</f>
        <v/>
      </c>
      <c r="D564" s="18" t="str">
        <f t="array" ref="D564">_xlfn.IFNA(IF(SUM(COUNTIF(TABLE[[#This Row],[CODE]],{"*.*"})),LEFT(TABLE[[#This Row],[CODE]],7),_xlfn.CONCAT(LEFT(TABLE[[#This Row],[CODE]],4),RIGHT(TABLE[[#This Row],[CODE]],3))),"")</f>
        <v/>
      </c>
      <c r="E564" s="18" t="str">
        <f>IF(VLOOKUP(TABLE[[#This Row],[LOC]],ScanWorkbook[[Location]:[Clone Barcode]],2,FALSE)="...","",VLOOKUP(TABLE[[#This Row],[LOC]],ScanWorkbook[[Location]:[Clone Barcode]],2,FALSE))</f>
        <v/>
      </c>
      <c r="F564" s="21" t="str">
        <f ca="1">IF(TABLE[[#This Row],[METRC]]="","",TODAY())</f>
        <v/>
      </c>
      <c r="G564" s="80" t="str">
        <f>_xlfn.IFNA(IF(TABLE[[#This Row],[METRC]]="","",VLOOKUP(TABLE[[#This Row],[LOC]],ScanWorkbook[[Location]:[side]],3,FALSE)),"")</f>
        <v/>
      </c>
      <c r="H564" s="18" t="str">
        <f>_xlfn.IFNA(IF(TABLE[[#This Row],[METRC]]="...","",VLOOKUP(TABLE[[#This Row],[METRC]],METRC!A:C,3,FALSE)),"")</f>
        <v/>
      </c>
      <c r="I56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64" s="18" t="str">
        <f>_xlfn.IFNA(IF(TABLE[[#This Row],[METRC]]="...","",LEFT(VLOOKUP(TABLE[[#This Row],[METRC]],METRC!A:B,2,FALSE),4)),"")</f>
        <v/>
      </c>
      <c r="K564" s="18" t="str">
        <f>IF(TABLE[[#This Row],[METRC]]="","",IF(TABLE[[#This Row],[METRC]]="...","",IF(TABLE[[#This Row],[bounce strain]]=LEFT(TABLE[[#This Row],[PhenoAbbv]],4),"match","MISMATCH")))</f>
        <v/>
      </c>
      <c r="L564" s="18" t="str">
        <f ca="1">IF(TABLE[[#This Row],[Date]]="","",INDEX(nextcloneround[Clone Round],MATCH(TABLE[[#This Row],[Date]],nextcloneround[today],0)))</f>
        <v/>
      </c>
      <c r="M564" s="18" t="str">
        <f>_xlfn.IFNA(INDEX([2]!MOM[Generation],MATCH(TABLE[[#This Row],[METRC]],[2]!MOM[METRC 2],0)),"")</f>
        <v/>
      </c>
    </row>
    <row r="565" spans="1:13" x14ac:dyDescent="0.25">
      <c r="A565" s="47" t="str">
        <f>MID(TABLE[[#This Row],[LOC]],4,3)</f>
        <v>NL4</v>
      </c>
      <c r="B565" t="s">
        <v>8887</v>
      </c>
      <c r="C565" s="18" t="str">
        <f>_xlfn.IFNA(IF(TABLE[[#This Row],[CODE]]="","",IF(TABLE[[#This Row],[CODE]]="...","",_xlfn.CONCAT("1A4070000000065000",RIGHT(TABLE[[#This Row],[CODE]],6)))),"")</f>
        <v/>
      </c>
      <c r="D565" s="18" t="str">
        <f t="array" ref="D565">_xlfn.IFNA(IF(SUM(COUNTIF(TABLE[[#This Row],[CODE]],{"*.*"})),LEFT(TABLE[[#This Row],[CODE]],7),_xlfn.CONCAT(LEFT(TABLE[[#This Row],[CODE]],4),RIGHT(TABLE[[#This Row],[CODE]],3))),"")</f>
        <v/>
      </c>
      <c r="E565" s="18" t="str">
        <f>IF(VLOOKUP(TABLE[[#This Row],[LOC]],ScanWorkbook[[Location]:[Clone Barcode]],2,FALSE)="...","",VLOOKUP(TABLE[[#This Row],[LOC]],ScanWorkbook[[Location]:[Clone Barcode]],2,FALSE))</f>
        <v/>
      </c>
      <c r="F565" s="21" t="str">
        <f ca="1">IF(TABLE[[#This Row],[METRC]]="","",TODAY())</f>
        <v/>
      </c>
      <c r="G565" s="80" t="str">
        <f>_xlfn.IFNA(IF(TABLE[[#This Row],[METRC]]="","",VLOOKUP(TABLE[[#This Row],[LOC]],ScanWorkbook[[Location]:[side]],3,FALSE)),"")</f>
        <v/>
      </c>
      <c r="H565" s="18" t="str">
        <f>_xlfn.IFNA(IF(TABLE[[#This Row],[METRC]]="...","",VLOOKUP(TABLE[[#This Row],[METRC]],METRC!A:C,3,FALSE)),"")</f>
        <v/>
      </c>
      <c r="I56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65" s="18" t="str">
        <f>_xlfn.IFNA(IF(TABLE[[#This Row],[METRC]]="...","",LEFT(VLOOKUP(TABLE[[#This Row],[METRC]],METRC!A:B,2,FALSE),4)),"")</f>
        <v/>
      </c>
      <c r="K565" s="18" t="str">
        <f>IF(TABLE[[#This Row],[METRC]]="","",IF(TABLE[[#This Row],[METRC]]="...","",IF(TABLE[[#This Row],[bounce strain]]=LEFT(TABLE[[#This Row],[PhenoAbbv]],4),"match","MISMATCH")))</f>
        <v/>
      </c>
      <c r="L565" s="18" t="str">
        <f ca="1">IF(TABLE[[#This Row],[Date]]="","",INDEX(nextcloneround[Clone Round],MATCH(TABLE[[#This Row],[Date]],nextcloneround[today],0)))</f>
        <v/>
      </c>
      <c r="M565" s="18" t="str">
        <f>_xlfn.IFNA(INDEX([2]!MOM[Generation],MATCH(TABLE[[#This Row],[METRC]],[2]!MOM[METRC 2],0)),"")</f>
        <v/>
      </c>
    </row>
    <row r="566" spans="1:13" x14ac:dyDescent="0.25">
      <c r="A566" s="47" t="str">
        <f>MID(TABLE[[#This Row],[LOC]],4,3)</f>
        <v>NL5</v>
      </c>
      <c r="B566" t="s">
        <v>8557</v>
      </c>
      <c r="C566" s="18" t="str">
        <f>_xlfn.IFNA(IF(TABLE[[#This Row],[CODE]]="","",IF(TABLE[[#This Row],[CODE]]="...","",_xlfn.CONCAT("1A4070000000065000",RIGHT(TABLE[[#This Row],[CODE]],6)))),"")</f>
        <v>1A4070000000065000092840</v>
      </c>
      <c r="D566" s="18" t="str">
        <f t="array" ref="D566">_xlfn.IFNA(IF(SUM(COUNTIF(TABLE[[#This Row],[CODE]],{"*.*"})),LEFT(TABLE[[#This Row],[CODE]],7),_xlfn.CONCAT(LEFT(TABLE[[#This Row],[CODE]],4),RIGHT(TABLE[[#This Row],[CODE]],3))),"")</f>
        <v>92CK119</v>
      </c>
      <c r="E566" s="18" t="str">
        <f>IF(VLOOKUP(TABLE[[#This Row],[LOC]],ScanWorkbook[[Location]:[Clone Barcode]],2,FALSE)="...","",VLOOKUP(TABLE[[#This Row],[LOC]],ScanWorkbook[[Location]:[Clone Barcode]],2,FALSE))</f>
        <v>92CK119.092840</v>
      </c>
      <c r="F566" s="21">
        <f ca="1">IF(TABLE[[#This Row],[METRC]]="","",TODAY())</f>
        <v>44179</v>
      </c>
      <c r="G566" s="80" t="str">
        <f>_xlfn.IFNA(IF(TABLE[[#This Row],[METRC]]="","",VLOOKUP(TABLE[[#This Row],[LOC]],ScanWorkbook[[Location]:[side]],3,FALSE)),"")</f>
        <v>4. east MINIMOM</v>
      </c>
      <c r="H566" s="18" t="str">
        <f>_xlfn.IFNA(IF(TABLE[[#This Row],[METRC]]="...","",VLOOKUP(TABLE[[#This Row],[METRC]],METRC!A:C,3,FALSE)),"")</f>
        <v>MINIMOM</v>
      </c>
      <c r="I56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66" s="18" t="str">
        <f>_xlfn.IFNA(IF(TABLE[[#This Row],[METRC]]="...","",LEFT(VLOOKUP(TABLE[[#This Row],[METRC]],METRC!A:B,2,FALSE),4)),"")</f>
        <v>92CK</v>
      </c>
      <c r="K566" s="24" t="str">
        <f>IF(TABLE[[#This Row],[METRC]]="","",IF(TABLE[[#This Row],[METRC]]="...","",IF(TABLE[[#This Row],[bounce strain]]=LEFT(TABLE[[#This Row],[PhenoAbbv]],4),"match","MISMATCH")))</f>
        <v>match</v>
      </c>
      <c r="L566" s="18" t="str">
        <f ca="1">IF(TABLE[[#This Row],[Date]]="","",INDEX(nextcloneround[Clone Round],MATCH(TABLE[[#This Row],[Date]],nextcloneround[today],0)))</f>
        <v>C39</v>
      </c>
      <c r="M566" s="18" t="str">
        <f>_xlfn.IFNA(INDEX([2]!MOM[Generation],MATCH(TABLE[[#This Row],[METRC]],[2]!MOM[METRC 2],0)),"")</f>
        <v>C35</v>
      </c>
    </row>
    <row r="567" spans="1:13" x14ac:dyDescent="0.25">
      <c r="A567" s="47" t="str">
        <f>MID(TABLE[[#This Row],[LOC]],4,3)</f>
        <v>NL5</v>
      </c>
      <c r="B567" t="s">
        <v>8558</v>
      </c>
      <c r="C567" s="18" t="str">
        <f>_xlfn.IFNA(IF(TABLE[[#This Row],[CODE]]="","",IF(TABLE[[#This Row],[CODE]]="...","",_xlfn.CONCAT("1A4070000000065000",RIGHT(TABLE[[#This Row],[CODE]],6)))),"")</f>
        <v>1A4070000000065000093035</v>
      </c>
      <c r="D567" s="18" t="str">
        <f t="array" ref="D567">_xlfn.IFNA(IF(SUM(COUNTIF(TABLE[[#This Row],[CODE]],{"*.*"})),LEFT(TABLE[[#This Row],[CODE]],7),_xlfn.CONCAT(LEFT(TABLE[[#This Row],[CODE]],4),RIGHT(TABLE[[#This Row],[CODE]],3))),"")</f>
        <v>92CK119</v>
      </c>
      <c r="E567" s="18" t="str">
        <f>IF(VLOOKUP(TABLE[[#This Row],[LOC]],ScanWorkbook[[Location]:[Clone Barcode]],2,FALSE)="...","",VLOOKUP(TABLE[[#This Row],[LOC]],ScanWorkbook[[Location]:[Clone Barcode]],2,FALSE))</f>
        <v>92CK119.093035</v>
      </c>
      <c r="F567" s="21">
        <f ca="1">IF(TABLE[[#This Row],[METRC]]="","",TODAY())</f>
        <v>44179</v>
      </c>
      <c r="G567" s="80" t="str">
        <f>_xlfn.IFNA(IF(TABLE[[#This Row],[METRC]]="","",VLOOKUP(TABLE[[#This Row],[LOC]],ScanWorkbook[[Location]:[side]],3,FALSE)),"")</f>
        <v>4. east MINIMOM</v>
      </c>
      <c r="H567" s="18" t="str">
        <f>_xlfn.IFNA(IF(TABLE[[#This Row],[METRC]]="...","",VLOOKUP(TABLE[[#This Row],[METRC]],METRC!A:C,3,FALSE)),"")</f>
        <v>MINIMOM</v>
      </c>
      <c r="I56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67" s="18" t="str">
        <f>_xlfn.IFNA(IF(TABLE[[#This Row],[METRC]]="...","",LEFT(VLOOKUP(TABLE[[#This Row],[METRC]],METRC!A:B,2,FALSE),4)),"")</f>
        <v>92CK</v>
      </c>
      <c r="K567" s="24" t="str">
        <f>IF(TABLE[[#This Row],[METRC]]="","",IF(TABLE[[#This Row],[METRC]]="...","",IF(TABLE[[#This Row],[bounce strain]]=LEFT(TABLE[[#This Row],[PhenoAbbv]],4),"match","MISMATCH")))</f>
        <v>match</v>
      </c>
      <c r="L567" s="18" t="str">
        <f ca="1">IF(TABLE[[#This Row],[Date]]="","",INDEX(nextcloneround[Clone Round],MATCH(TABLE[[#This Row],[Date]],nextcloneround[today],0)))</f>
        <v>C39</v>
      </c>
      <c r="M567" s="18" t="str">
        <f>_xlfn.IFNA(INDEX([2]!MOM[Generation],MATCH(TABLE[[#This Row],[METRC]],[2]!MOM[METRC 2],0)),"")</f>
        <v>C35</v>
      </c>
    </row>
    <row r="568" spans="1:13" x14ac:dyDescent="0.25">
      <c r="A568" s="47" t="str">
        <f>MID(TABLE[[#This Row],[LOC]],4,3)</f>
        <v>NL5</v>
      </c>
      <c r="B568" t="s">
        <v>8559</v>
      </c>
      <c r="C568" s="18" t="str">
        <f>_xlfn.IFNA(IF(TABLE[[#This Row],[CODE]]="","",IF(TABLE[[#This Row],[CODE]]="...","",_xlfn.CONCAT("1A4070000000065000",RIGHT(TABLE[[#This Row],[CODE]],6)))),"")</f>
        <v>1A4070000000065000089858</v>
      </c>
      <c r="D568" s="18" t="str">
        <f t="array" ref="D568">_xlfn.IFNA(IF(SUM(COUNTIF(TABLE[[#This Row],[CODE]],{"*.*"})),LEFT(TABLE[[#This Row],[CODE]],7),_xlfn.CONCAT(LEFT(TABLE[[#This Row],[CODE]],4),RIGHT(TABLE[[#This Row],[CODE]],3))),"")</f>
        <v>PINE001</v>
      </c>
      <c r="E568" s="18" t="str">
        <f>IF(VLOOKUP(TABLE[[#This Row],[LOC]],ScanWorkbook[[Location]:[Clone Barcode]],2,FALSE)="...","",VLOOKUP(TABLE[[#This Row],[LOC]],ScanWorkbook[[Location]:[Clone Barcode]],2,FALSE))</f>
        <v>PINE001.089858</v>
      </c>
      <c r="F568" s="21">
        <f ca="1">IF(TABLE[[#This Row],[METRC]]="","",TODAY())</f>
        <v>44179</v>
      </c>
      <c r="G568" s="80" t="str">
        <f>_xlfn.IFNA(IF(TABLE[[#This Row],[METRC]]="","",VLOOKUP(TABLE[[#This Row],[LOC]],ScanWorkbook[[Location]:[side]],3,FALSE)),"")</f>
        <v>4. east MINIMOM</v>
      </c>
      <c r="H568" s="18" t="str">
        <f>_xlfn.IFNA(IF(TABLE[[#This Row],[METRC]]="...","",VLOOKUP(TABLE[[#This Row],[METRC]],METRC!A:C,3,FALSE)),"")</f>
        <v>MINIMOM</v>
      </c>
      <c r="I56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68" s="18" t="str">
        <f>_xlfn.IFNA(IF(TABLE[[#This Row],[METRC]]="...","",LEFT(VLOOKUP(TABLE[[#This Row],[METRC]],METRC!A:B,2,FALSE),4)),"")</f>
        <v>PINE</v>
      </c>
      <c r="K568" s="24" t="str">
        <f>IF(TABLE[[#This Row],[METRC]]="","",IF(TABLE[[#This Row],[METRC]]="...","",IF(TABLE[[#This Row],[bounce strain]]=LEFT(TABLE[[#This Row],[PhenoAbbv]],4),"match","MISMATCH")))</f>
        <v>match</v>
      </c>
      <c r="L568" s="18" t="str">
        <f ca="1">IF(TABLE[[#This Row],[Date]]="","",INDEX(nextcloneround[Clone Round],MATCH(TABLE[[#This Row],[Date]],nextcloneround[today],0)))</f>
        <v>C39</v>
      </c>
      <c r="M568" s="18" t="str">
        <f>_xlfn.IFNA(INDEX([2]!MOM[Generation],MATCH(TABLE[[#This Row],[METRC]],[2]!MOM[METRC 2],0)),"")</f>
        <v>C33</v>
      </c>
    </row>
    <row r="569" spans="1:13" x14ac:dyDescent="0.25">
      <c r="A569" s="47" t="str">
        <f>MID(TABLE[[#This Row],[LOC]],4,3)</f>
        <v>NL5</v>
      </c>
      <c r="B569" t="s">
        <v>8560</v>
      </c>
      <c r="C569" s="18" t="str">
        <f>_xlfn.IFNA(IF(TABLE[[#This Row],[CODE]]="","",IF(TABLE[[#This Row],[CODE]]="...","",_xlfn.CONCAT("1A4070000000065000",RIGHT(TABLE[[#This Row],[CODE]],6)))),"")</f>
        <v>1A4070000000065000091342</v>
      </c>
      <c r="D569" s="18" t="str">
        <f t="array" ref="D569">_xlfn.IFNA(IF(SUM(COUNTIF(TABLE[[#This Row],[CODE]],{"*.*"})),LEFT(TABLE[[#This Row],[CODE]],7),_xlfn.CONCAT(LEFT(TABLE[[#This Row],[CODE]],4),RIGHT(TABLE[[#This Row],[CODE]],3))),"")</f>
        <v>NYFL014</v>
      </c>
      <c r="E569" s="18" t="str">
        <f>IF(VLOOKUP(TABLE[[#This Row],[LOC]],ScanWorkbook[[Location]:[Clone Barcode]],2,FALSE)="...","",VLOOKUP(TABLE[[#This Row],[LOC]],ScanWorkbook[[Location]:[Clone Barcode]],2,FALSE))</f>
        <v>NYFL014.091342</v>
      </c>
      <c r="F569" s="21">
        <f ca="1">IF(TABLE[[#This Row],[METRC]]="","",TODAY())</f>
        <v>44179</v>
      </c>
      <c r="G569" s="80" t="str">
        <f>_xlfn.IFNA(IF(TABLE[[#This Row],[METRC]]="","",VLOOKUP(TABLE[[#This Row],[LOC]],ScanWorkbook[[Location]:[side]],3,FALSE)),"")</f>
        <v>4. east MINIMOM</v>
      </c>
      <c r="H569" s="18" t="str">
        <f>_xlfn.IFNA(IF(TABLE[[#This Row],[METRC]]="...","",VLOOKUP(TABLE[[#This Row],[METRC]],METRC!A:C,3,FALSE)),"")</f>
        <v>MINIMOM</v>
      </c>
      <c r="I56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69" s="18" t="str">
        <f>_xlfn.IFNA(IF(TABLE[[#This Row],[METRC]]="...","",LEFT(VLOOKUP(TABLE[[#This Row],[METRC]],METRC!A:B,2,FALSE),4)),"")</f>
        <v>NYFL</v>
      </c>
      <c r="K569" s="24" t="str">
        <f>IF(TABLE[[#This Row],[METRC]]="","",IF(TABLE[[#This Row],[METRC]]="...","",IF(TABLE[[#This Row],[bounce strain]]=LEFT(TABLE[[#This Row],[PhenoAbbv]],4),"match","MISMATCH")))</f>
        <v>match</v>
      </c>
      <c r="L569" s="18" t="str">
        <f ca="1">IF(TABLE[[#This Row],[Date]]="","",INDEX(nextcloneround[Clone Round],MATCH(TABLE[[#This Row],[Date]],nextcloneround[today],0)))</f>
        <v>C39</v>
      </c>
      <c r="M569" s="18" t="str">
        <f>_xlfn.IFNA(INDEX([2]!MOM[Generation],MATCH(TABLE[[#This Row],[METRC]],[2]!MOM[METRC 2],0)),"")</f>
        <v>C34</v>
      </c>
    </row>
    <row r="570" spans="1:13" x14ac:dyDescent="0.25">
      <c r="A570" s="47" t="str">
        <f>MID(TABLE[[#This Row],[LOC]],4,3)</f>
        <v>NL5</v>
      </c>
      <c r="B570" t="s">
        <v>8561</v>
      </c>
      <c r="C570" s="18" t="str">
        <f>_xlfn.IFNA(IF(TABLE[[#This Row],[CODE]]="","",IF(TABLE[[#This Row],[CODE]]="...","",_xlfn.CONCAT("1A4070000000065000",RIGHT(TABLE[[#This Row],[CODE]],6)))),"")</f>
        <v>1A4070000000065000088699</v>
      </c>
      <c r="D570" s="18" t="str">
        <f t="array" ref="D570">_xlfn.IFNA(IF(SUM(COUNTIF(TABLE[[#This Row],[CODE]],{"*.*"})),LEFT(TABLE[[#This Row],[CODE]],7),_xlfn.CONCAT(LEFT(TABLE[[#This Row],[CODE]],4),RIGHT(TABLE[[#This Row],[CODE]],3))),"")</f>
        <v>NYFL014</v>
      </c>
      <c r="E570" s="18" t="str">
        <f>IF(VLOOKUP(TABLE[[#This Row],[LOC]],ScanWorkbook[[Location]:[Clone Barcode]],2,FALSE)="...","",VLOOKUP(TABLE[[#This Row],[LOC]],ScanWorkbook[[Location]:[Clone Barcode]],2,FALSE))</f>
        <v>NYFL014.088699</v>
      </c>
      <c r="F570" s="21">
        <f ca="1">IF(TABLE[[#This Row],[METRC]]="","",TODAY())</f>
        <v>44179</v>
      </c>
      <c r="G570" s="80" t="str">
        <f>_xlfn.IFNA(IF(TABLE[[#This Row],[METRC]]="","",VLOOKUP(TABLE[[#This Row],[LOC]],ScanWorkbook[[Location]:[side]],3,FALSE)),"")</f>
        <v>4. east MINIMOM</v>
      </c>
      <c r="H570" s="18" t="str">
        <f>_xlfn.IFNA(IF(TABLE[[#This Row],[METRC]]="...","",VLOOKUP(TABLE[[#This Row],[METRC]],METRC!A:C,3,FALSE)),"")</f>
        <v>MINIMOM</v>
      </c>
      <c r="I57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70" s="18" t="str">
        <f>_xlfn.IFNA(IF(TABLE[[#This Row],[METRC]]="...","",LEFT(VLOOKUP(TABLE[[#This Row],[METRC]],METRC!A:B,2,FALSE),4)),"")</f>
        <v>NYFL</v>
      </c>
      <c r="K570" s="24" t="str">
        <f>IF(TABLE[[#This Row],[METRC]]="","",IF(TABLE[[#This Row],[METRC]]="...","",IF(TABLE[[#This Row],[bounce strain]]=LEFT(TABLE[[#This Row],[PhenoAbbv]],4),"match","MISMATCH")))</f>
        <v>match</v>
      </c>
      <c r="L570" s="18" t="str">
        <f ca="1">IF(TABLE[[#This Row],[Date]]="","",INDEX(nextcloneround[Clone Round],MATCH(TABLE[[#This Row],[Date]],nextcloneround[today],0)))</f>
        <v>C39</v>
      </c>
      <c r="M570" s="18" t="str">
        <f>_xlfn.IFNA(INDEX([2]!MOM[Generation],MATCH(TABLE[[#This Row],[METRC]],[2]!MOM[METRC 2],0)),"")</f>
        <v>C33</v>
      </c>
    </row>
    <row r="571" spans="1:13" x14ac:dyDescent="0.25">
      <c r="A571" s="47" t="str">
        <f>MID(TABLE[[#This Row],[LOC]],4,3)</f>
        <v>NL5</v>
      </c>
      <c r="B571" t="s">
        <v>8562</v>
      </c>
      <c r="C571" s="18" t="str">
        <f>_xlfn.IFNA(IF(TABLE[[#This Row],[CODE]]="","",IF(TABLE[[#This Row],[CODE]]="...","",_xlfn.CONCAT("1A4070000000065000",RIGHT(TABLE[[#This Row],[CODE]],6)))),"")</f>
        <v>1A4070000000065000090307</v>
      </c>
      <c r="D571" s="18" t="str">
        <f t="array" ref="D571">_xlfn.IFNA(IF(SUM(COUNTIF(TABLE[[#This Row],[CODE]],{"*.*"})),LEFT(TABLE[[#This Row],[CODE]],7),_xlfn.CONCAT(LEFT(TABLE[[#This Row],[CODE]],4),RIGHT(TABLE[[#This Row],[CODE]],3))),"")</f>
        <v>PLAN008</v>
      </c>
      <c r="E571" s="18" t="str">
        <f>IF(VLOOKUP(TABLE[[#This Row],[LOC]],ScanWorkbook[[Location]:[Clone Barcode]],2,FALSE)="...","",VLOOKUP(TABLE[[#This Row],[LOC]],ScanWorkbook[[Location]:[Clone Barcode]],2,FALSE))</f>
        <v>PLAN008.090307</v>
      </c>
      <c r="F571" s="21">
        <f ca="1">IF(TABLE[[#This Row],[METRC]]="","",TODAY())</f>
        <v>44179</v>
      </c>
      <c r="G571" s="80" t="str">
        <f>_xlfn.IFNA(IF(TABLE[[#This Row],[METRC]]="","",VLOOKUP(TABLE[[#This Row],[LOC]],ScanWorkbook[[Location]:[side]],3,FALSE)),"")</f>
        <v>4. east MINIMOM</v>
      </c>
      <c r="H571" s="18" t="str">
        <f>_xlfn.IFNA(IF(TABLE[[#This Row],[METRC]]="...","",VLOOKUP(TABLE[[#This Row],[METRC]],METRC!A:C,3,FALSE)),"")</f>
        <v>MINIMOM</v>
      </c>
      <c r="I57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match</v>
      </c>
      <c r="J571" s="18" t="str">
        <f>_xlfn.IFNA(IF(TABLE[[#This Row],[METRC]]="...","",LEFT(VLOOKUP(TABLE[[#This Row],[METRC]],METRC!A:B,2,FALSE),4)),"")</f>
        <v>PLAN</v>
      </c>
      <c r="K571" s="24" t="str">
        <f>IF(TABLE[[#This Row],[METRC]]="","",IF(TABLE[[#This Row],[METRC]]="...","",IF(TABLE[[#This Row],[bounce strain]]=LEFT(TABLE[[#This Row],[PhenoAbbv]],4),"match","MISMATCH")))</f>
        <v>match</v>
      </c>
      <c r="L571" s="18" t="str">
        <f ca="1">IF(TABLE[[#This Row],[Date]]="","",INDEX(nextcloneround[Clone Round],MATCH(TABLE[[#This Row],[Date]],nextcloneround[today],0)))</f>
        <v>C39</v>
      </c>
      <c r="M571" s="18" t="str">
        <f>_xlfn.IFNA(INDEX([2]!MOM[Generation],MATCH(TABLE[[#This Row],[METRC]],[2]!MOM[METRC 2],0)),"")</f>
        <v>C34</v>
      </c>
    </row>
    <row r="572" spans="1:13" x14ac:dyDescent="0.25">
      <c r="A572" s="47" t="str">
        <f>MID(TABLE[[#This Row],[LOC]],4,3)</f>
        <v>NL5</v>
      </c>
      <c r="B572" t="s">
        <v>8592</v>
      </c>
      <c r="C572" s="18" t="str">
        <f>_xlfn.IFNA(IF(TABLE[[#This Row],[CODE]]="","",IF(TABLE[[#This Row],[CODE]]="...","",_xlfn.CONCAT("1A4070000000065000",RIGHT(TABLE[[#This Row],[CODE]],6)))),"")</f>
        <v/>
      </c>
      <c r="D572" s="18" t="str">
        <f t="array" ref="D572">_xlfn.IFNA(IF(SUM(COUNTIF(TABLE[[#This Row],[CODE]],{"*.*"})),LEFT(TABLE[[#This Row],[CODE]],7),_xlfn.CONCAT(LEFT(TABLE[[#This Row],[CODE]],4),RIGHT(TABLE[[#This Row],[CODE]],3))),"")</f>
        <v/>
      </c>
      <c r="E572" s="18" t="str">
        <f>IF(VLOOKUP(TABLE[[#This Row],[LOC]],ScanWorkbook[[Location]:[Clone Barcode]],2,FALSE)="...","",VLOOKUP(TABLE[[#This Row],[LOC]],ScanWorkbook[[Location]:[Clone Barcode]],2,FALSE))</f>
        <v/>
      </c>
      <c r="F572" s="21" t="str">
        <f ca="1">IF(TABLE[[#This Row],[METRC]]="","",TODAY())</f>
        <v/>
      </c>
      <c r="G572" s="80" t="str">
        <f>_xlfn.IFNA(IF(TABLE[[#This Row],[METRC]]="","",VLOOKUP(TABLE[[#This Row],[LOC]],ScanWorkbook[[Location]:[side]],3,FALSE)),"")</f>
        <v/>
      </c>
      <c r="H572" s="18" t="str">
        <f>_xlfn.IFNA(IF(TABLE[[#This Row],[METRC]]="...","",VLOOKUP(TABLE[[#This Row],[METRC]],METRC!A:C,3,FALSE)),"")</f>
        <v/>
      </c>
      <c r="I57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72" s="18" t="str">
        <f>_xlfn.IFNA(IF(TABLE[[#This Row],[METRC]]="...","",LEFT(VLOOKUP(TABLE[[#This Row],[METRC]],METRC!A:B,2,FALSE),4)),"")</f>
        <v/>
      </c>
      <c r="K572" s="18" t="str">
        <f>IF(TABLE[[#This Row],[METRC]]="","",IF(TABLE[[#This Row],[METRC]]="...","",IF(TABLE[[#This Row],[bounce strain]]=LEFT(TABLE[[#This Row],[PhenoAbbv]],4),"match","MISMATCH")))</f>
        <v/>
      </c>
      <c r="L572" s="18" t="str">
        <f ca="1">IF(TABLE[[#This Row],[Date]]="","",INDEX(nextcloneround[Clone Round],MATCH(TABLE[[#This Row],[Date]],nextcloneround[today],0)))</f>
        <v/>
      </c>
      <c r="M572" s="18" t="str">
        <f>_xlfn.IFNA(INDEX([2]!MOM[Generation],MATCH(TABLE[[#This Row],[METRC]],[2]!MOM[METRC 2],0)),"")</f>
        <v/>
      </c>
    </row>
    <row r="573" spans="1:13" x14ac:dyDescent="0.25">
      <c r="A573" s="47" t="str">
        <f>MID(TABLE[[#This Row],[LOC]],4,3)</f>
        <v>NL5</v>
      </c>
      <c r="B573" t="s">
        <v>8593</v>
      </c>
      <c r="C573" s="18" t="str">
        <f>_xlfn.IFNA(IF(TABLE[[#This Row],[CODE]]="","",IF(TABLE[[#This Row],[CODE]]="...","",_xlfn.CONCAT("1A4070000000065000",RIGHT(TABLE[[#This Row],[CODE]],6)))),"")</f>
        <v/>
      </c>
      <c r="D573" s="18" t="str">
        <f t="array" ref="D573">_xlfn.IFNA(IF(SUM(COUNTIF(TABLE[[#This Row],[CODE]],{"*.*"})),LEFT(TABLE[[#This Row],[CODE]],7),_xlfn.CONCAT(LEFT(TABLE[[#This Row],[CODE]],4),RIGHT(TABLE[[#This Row],[CODE]],3))),"")</f>
        <v/>
      </c>
      <c r="E573" s="18" t="str">
        <f>IF(VLOOKUP(TABLE[[#This Row],[LOC]],ScanWorkbook[[Location]:[Clone Barcode]],2,FALSE)="...","",VLOOKUP(TABLE[[#This Row],[LOC]],ScanWorkbook[[Location]:[Clone Barcode]],2,FALSE))</f>
        <v/>
      </c>
      <c r="F573" s="21" t="str">
        <f ca="1">IF(TABLE[[#This Row],[METRC]]="","",TODAY())</f>
        <v/>
      </c>
      <c r="G573" s="80" t="str">
        <f>_xlfn.IFNA(IF(TABLE[[#This Row],[METRC]]="","",VLOOKUP(TABLE[[#This Row],[LOC]],ScanWorkbook[[Location]:[side]],3,FALSE)),"")</f>
        <v/>
      </c>
      <c r="H573" s="18" t="str">
        <f>_xlfn.IFNA(IF(TABLE[[#This Row],[METRC]]="...","",VLOOKUP(TABLE[[#This Row],[METRC]],METRC!A:C,3,FALSE)),"")</f>
        <v/>
      </c>
      <c r="I57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73" s="18" t="str">
        <f>_xlfn.IFNA(IF(TABLE[[#This Row],[METRC]]="...","",LEFT(VLOOKUP(TABLE[[#This Row],[METRC]],METRC!A:B,2,FALSE),4)),"")</f>
        <v/>
      </c>
      <c r="K573" s="18" t="str">
        <f>IF(TABLE[[#This Row],[METRC]]="","",IF(TABLE[[#This Row],[METRC]]="...","",IF(TABLE[[#This Row],[bounce strain]]=LEFT(TABLE[[#This Row],[PhenoAbbv]],4),"match","MISMATCH")))</f>
        <v/>
      </c>
      <c r="L573" s="18" t="str">
        <f ca="1">IF(TABLE[[#This Row],[Date]]="","",INDEX(nextcloneround[Clone Round],MATCH(TABLE[[#This Row],[Date]],nextcloneround[today],0)))</f>
        <v/>
      </c>
      <c r="M573" s="18" t="str">
        <f>_xlfn.IFNA(INDEX([2]!MOM[Generation],MATCH(TABLE[[#This Row],[METRC]],[2]!MOM[METRC 2],0)),"")</f>
        <v/>
      </c>
    </row>
    <row r="574" spans="1:13" x14ac:dyDescent="0.25">
      <c r="A574" s="47" t="str">
        <f>MID(TABLE[[#This Row],[LOC]],4,3)</f>
        <v>NL5</v>
      </c>
      <c r="B574" t="s">
        <v>8888</v>
      </c>
      <c r="C574" s="18" t="str">
        <f>_xlfn.IFNA(IF(TABLE[[#This Row],[CODE]]="","",IF(TABLE[[#This Row],[CODE]]="...","",_xlfn.CONCAT("1A4070000000065000",RIGHT(TABLE[[#This Row],[CODE]],6)))),"")</f>
        <v/>
      </c>
      <c r="D574" s="18" t="str">
        <f t="array" ref="D574">_xlfn.IFNA(IF(SUM(COUNTIF(TABLE[[#This Row],[CODE]],{"*.*"})),LEFT(TABLE[[#This Row],[CODE]],7),_xlfn.CONCAT(LEFT(TABLE[[#This Row],[CODE]],4),RIGHT(TABLE[[#This Row],[CODE]],3))),"")</f>
        <v/>
      </c>
      <c r="E574" s="18" t="str">
        <f>IF(VLOOKUP(TABLE[[#This Row],[LOC]],ScanWorkbook[[Location]:[Clone Barcode]],2,FALSE)="...","",VLOOKUP(TABLE[[#This Row],[LOC]],ScanWorkbook[[Location]:[Clone Barcode]],2,FALSE))</f>
        <v/>
      </c>
      <c r="F574" s="21" t="str">
        <f ca="1">IF(TABLE[[#This Row],[METRC]]="","",TODAY())</f>
        <v/>
      </c>
      <c r="G574" s="80" t="str">
        <f>_xlfn.IFNA(IF(TABLE[[#This Row],[METRC]]="","",VLOOKUP(TABLE[[#This Row],[LOC]],ScanWorkbook[[Location]:[side]],3,FALSE)),"")</f>
        <v/>
      </c>
      <c r="H574" s="18" t="str">
        <f>_xlfn.IFNA(IF(TABLE[[#This Row],[METRC]]="...","",VLOOKUP(TABLE[[#This Row],[METRC]],METRC!A:C,3,FALSE)),"")</f>
        <v/>
      </c>
      <c r="I57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74" s="18" t="str">
        <f>_xlfn.IFNA(IF(TABLE[[#This Row],[METRC]]="...","",LEFT(VLOOKUP(TABLE[[#This Row],[METRC]],METRC!A:B,2,FALSE),4)),"")</f>
        <v/>
      </c>
      <c r="K574" s="18" t="str">
        <f>IF(TABLE[[#This Row],[METRC]]="","",IF(TABLE[[#This Row],[METRC]]="...","",IF(TABLE[[#This Row],[bounce strain]]=LEFT(TABLE[[#This Row],[PhenoAbbv]],4),"match","MISMATCH")))</f>
        <v/>
      </c>
      <c r="L574" s="18" t="str">
        <f ca="1">IF(TABLE[[#This Row],[Date]]="","",INDEX(nextcloneround[Clone Round],MATCH(TABLE[[#This Row],[Date]],nextcloneround[today],0)))</f>
        <v/>
      </c>
      <c r="M574" s="18" t="str">
        <f>_xlfn.IFNA(INDEX([2]!MOM[Generation],MATCH(TABLE[[#This Row],[METRC]],[2]!MOM[METRC 2],0)),"")</f>
        <v/>
      </c>
    </row>
    <row r="575" spans="1:13" x14ac:dyDescent="0.25">
      <c r="A575" s="47" t="str">
        <f>MID(TABLE[[#This Row],[LOC]],4,3)</f>
        <v>NL5</v>
      </c>
      <c r="B575" t="s">
        <v>8889</v>
      </c>
      <c r="C575" s="18" t="str">
        <f>_xlfn.IFNA(IF(TABLE[[#This Row],[CODE]]="","",IF(TABLE[[#This Row],[CODE]]="...","",_xlfn.CONCAT("1A4070000000065000",RIGHT(TABLE[[#This Row],[CODE]],6)))),"")</f>
        <v/>
      </c>
      <c r="D575" s="18" t="str">
        <f t="array" ref="D575">_xlfn.IFNA(IF(SUM(COUNTIF(TABLE[[#This Row],[CODE]],{"*.*"})),LEFT(TABLE[[#This Row],[CODE]],7),_xlfn.CONCAT(LEFT(TABLE[[#This Row],[CODE]],4),RIGHT(TABLE[[#This Row],[CODE]],3))),"")</f>
        <v/>
      </c>
      <c r="E575" s="18" t="str">
        <f>IF(VLOOKUP(TABLE[[#This Row],[LOC]],ScanWorkbook[[Location]:[Clone Barcode]],2,FALSE)="...","",VLOOKUP(TABLE[[#This Row],[LOC]],ScanWorkbook[[Location]:[Clone Barcode]],2,FALSE))</f>
        <v/>
      </c>
      <c r="F575" s="21" t="str">
        <f ca="1">IF(TABLE[[#This Row],[METRC]]="","",TODAY())</f>
        <v/>
      </c>
      <c r="G575" s="80" t="str">
        <f>_xlfn.IFNA(IF(TABLE[[#This Row],[METRC]]="","",VLOOKUP(TABLE[[#This Row],[LOC]],ScanWorkbook[[Location]:[side]],3,FALSE)),"")</f>
        <v/>
      </c>
      <c r="H575" s="18" t="str">
        <f>_xlfn.IFNA(IF(TABLE[[#This Row],[METRC]]="...","",VLOOKUP(TABLE[[#This Row],[METRC]],METRC!A:C,3,FALSE)),"")</f>
        <v/>
      </c>
      <c r="I57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75" s="18" t="str">
        <f>_xlfn.IFNA(IF(TABLE[[#This Row],[METRC]]="...","",LEFT(VLOOKUP(TABLE[[#This Row],[METRC]],METRC!A:B,2,FALSE),4)),"")</f>
        <v/>
      </c>
      <c r="K575" s="18" t="str">
        <f>IF(TABLE[[#This Row],[METRC]]="","",IF(TABLE[[#This Row],[METRC]]="...","",IF(TABLE[[#This Row],[bounce strain]]=LEFT(TABLE[[#This Row],[PhenoAbbv]],4),"match","MISMATCH")))</f>
        <v/>
      </c>
      <c r="L575" s="18" t="str">
        <f ca="1">IF(TABLE[[#This Row],[Date]]="","",INDEX(nextcloneround[Clone Round],MATCH(TABLE[[#This Row],[Date]],nextcloneround[today],0)))</f>
        <v/>
      </c>
      <c r="M575" s="18" t="str">
        <f>_xlfn.IFNA(INDEX([2]!MOM[Generation],MATCH(TABLE[[#This Row],[METRC]],[2]!MOM[METRC 2],0)),"")</f>
        <v/>
      </c>
    </row>
    <row r="576" spans="1:13" x14ac:dyDescent="0.25">
      <c r="A576" s="47" t="str">
        <f>MID(TABLE[[#This Row],[LOC]],4,3)</f>
        <v>NL5</v>
      </c>
      <c r="B576" t="s">
        <v>8890</v>
      </c>
      <c r="C576" s="18" t="str">
        <f>_xlfn.IFNA(IF(TABLE[[#This Row],[CODE]]="","",IF(TABLE[[#This Row],[CODE]]="...","",_xlfn.CONCAT("1A4070000000065000",RIGHT(TABLE[[#This Row],[CODE]],6)))),"")</f>
        <v/>
      </c>
      <c r="D576" s="18" t="str">
        <f t="array" ref="D576">_xlfn.IFNA(IF(SUM(COUNTIF(TABLE[[#This Row],[CODE]],{"*.*"})),LEFT(TABLE[[#This Row],[CODE]],7),_xlfn.CONCAT(LEFT(TABLE[[#This Row],[CODE]],4),RIGHT(TABLE[[#This Row],[CODE]],3))),"")</f>
        <v/>
      </c>
      <c r="E576" s="18" t="str">
        <f>IF(VLOOKUP(TABLE[[#This Row],[LOC]],ScanWorkbook[[Location]:[Clone Barcode]],2,FALSE)="...","",VLOOKUP(TABLE[[#This Row],[LOC]],ScanWorkbook[[Location]:[Clone Barcode]],2,FALSE))</f>
        <v/>
      </c>
      <c r="F576" s="21" t="str">
        <f ca="1">IF(TABLE[[#This Row],[METRC]]="","",TODAY())</f>
        <v/>
      </c>
      <c r="G576" s="80" t="str">
        <f>_xlfn.IFNA(IF(TABLE[[#This Row],[METRC]]="","",VLOOKUP(TABLE[[#This Row],[LOC]],ScanWorkbook[[Location]:[side]],3,FALSE)),"")</f>
        <v/>
      </c>
      <c r="H576" s="18" t="str">
        <f>_xlfn.IFNA(IF(TABLE[[#This Row],[METRC]]="...","",VLOOKUP(TABLE[[#This Row],[METRC]],METRC!A:C,3,FALSE)),"")</f>
        <v/>
      </c>
      <c r="I57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76" s="18" t="str">
        <f>_xlfn.IFNA(IF(TABLE[[#This Row],[METRC]]="...","",LEFT(VLOOKUP(TABLE[[#This Row],[METRC]],METRC!A:B,2,FALSE),4)),"")</f>
        <v/>
      </c>
      <c r="K576" s="18" t="str">
        <f>IF(TABLE[[#This Row],[METRC]]="","",IF(TABLE[[#This Row],[METRC]]="...","",IF(TABLE[[#This Row],[bounce strain]]=LEFT(TABLE[[#This Row],[PhenoAbbv]],4),"match","MISMATCH")))</f>
        <v/>
      </c>
      <c r="L576" s="18" t="str">
        <f ca="1">IF(TABLE[[#This Row],[Date]]="","",INDEX(nextcloneround[Clone Round],MATCH(TABLE[[#This Row],[Date]],nextcloneround[today],0)))</f>
        <v/>
      </c>
      <c r="M576" s="18" t="str">
        <f>_xlfn.IFNA(INDEX([2]!MOM[Generation],MATCH(TABLE[[#This Row],[METRC]],[2]!MOM[METRC 2],0)),"")</f>
        <v/>
      </c>
    </row>
    <row r="577" spans="1:13" x14ac:dyDescent="0.25">
      <c r="A577" s="47" t="str">
        <f>MID(TABLE[[#This Row],[LOC]],4,3)</f>
        <v>NL5</v>
      </c>
      <c r="B577" t="s">
        <v>8891</v>
      </c>
      <c r="C577" s="18" t="str">
        <f>_xlfn.IFNA(IF(TABLE[[#This Row],[CODE]]="","",IF(TABLE[[#This Row],[CODE]]="...","",_xlfn.CONCAT("1A4070000000065000",RIGHT(TABLE[[#This Row],[CODE]],6)))),"")</f>
        <v/>
      </c>
      <c r="D577" s="18" t="str">
        <f t="array" ref="D577">_xlfn.IFNA(IF(SUM(COUNTIF(TABLE[[#This Row],[CODE]],{"*.*"})),LEFT(TABLE[[#This Row],[CODE]],7),_xlfn.CONCAT(LEFT(TABLE[[#This Row],[CODE]],4),RIGHT(TABLE[[#This Row],[CODE]],3))),"")</f>
        <v/>
      </c>
      <c r="E577" s="18" t="str">
        <f>IF(VLOOKUP(TABLE[[#This Row],[LOC]],ScanWorkbook[[Location]:[Clone Barcode]],2,FALSE)="...","",VLOOKUP(TABLE[[#This Row],[LOC]],ScanWorkbook[[Location]:[Clone Barcode]],2,FALSE))</f>
        <v/>
      </c>
      <c r="F577" s="21" t="str">
        <f ca="1">IF(TABLE[[#This Row],[METRC]]="","",TODAY())</f>
        <v/>
      </c>
      <c r="G577" s="80" t="str">
        <f>_xlfn.IFNA(IF(TABLE[[#This Row],[METRC]]="","",VLOOKUP(TABLE[[#This Row],[LOC]],ScanWorkbook[[Location]:[side]],3,FALSE)),"")</f>
        <v/>
      </c>
      <c r="H577" s="18" t="str">
        <f>_xlfn.IFNA(IF(TABLE[[#This Row],[METRC]]="...","",VLOOKUP(TABLE[[#This Row],[METRC]],METRC!A:C,3,FALSE)),"")</f>
        <v/>
      </c>
      <c r="I57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77" s="18" t="str">
        <f>_xlfn.IFNA(IF(TABLE[[#This Row],[METRC]]="...","",LEFT(VLOOKUP(TABLE[[#This Row],[METRC]],METRC!A:B,2,FALSE),4)),"")</f>
        <v/>
      </c>
      <c r="K577" s="18" t="str">
        <f>IF(TABLE[[#This Row],[METRC]]="","",IF(TABLE[[#This Row],[METRC]]="...","",IF(TABLE[[#This Row],[bounce strain]]=LEFT(TABLE[[#This Row],[PhenoAbbv]],4),"match","MISMATCH")))</f>
        <v/>
      </c>
      <c r="L577" s="18" t="str">
        <f ca="1">IF(TABLE[[#This Row],[Date]]="","",INDEX(nextcloneround[Clone Round],MATCH(TABLE[[#This Row],[Date]],nextcloneround[today],0)))</f>
        <v/>
      </c>
      <c r="M577" s="18" t="str">
        <f>_xlfn.IFNA(INDEX([2]!MOM[Generation],MATCH(TABLE[[#This Row],[METRC]],[2]!MOM[METRC 2],0)),"")</f>
        <v/>
      </c>
    </row>
    <row r="578" spans="1:13" x14ac:dyDescent="0.25">
      <c r="A578" s="47" t="str">
        <f>MID(TABLE[[#This Row],[LOC]],4,3)</f>
        <v>NL5</v>
      </c>
      <c r="B578" t="s">
        <v>8892</v>
      </c>
      <c r="C578" s="18" t="str">
        <f>_xlfn.IFNA(IF(TABLE[[#This Row],[CODE]]="","",IF(TABLE[[#This Row],[CODE]]="...","",_xlfn.CONCAT("1A4070000000065000",RIGHT(TABLE[[#This Row],[CODE]],6)))),"")</f>
        <v/>
      </c>
      <c r="D578" s="18" t="str">
        <f t="array" ref="D578">_xlfn.IFNA(IF(SUM(COUNTIF(TABLE[[#This Row],[CODE]],{"*.*"})),LEFT(TABLE[[#This Row],[CODE]],7),_xlfn.CONCAT(LEFT(TABLE[[#This Row],[CODE]],4),RIGHT(TABLE[[#This Row],[CODE]],3))),"")</f>
        <v/>
      </c>
      <c r="E578" s="18" t="str">
        <f>IF(VLOOKUP(TABLE[[#This Row],[LOC]],ScanWorkbook[[Location]:[Clone Barcode]],2,FALSE)="...","",VLOOKUP(TABLE[[#This Row],[LOC]],ScanWorkbook[[Location]:[Clone Barcode]],2,FALSE))</f>
        <v/>
      </c>
      <c r="F578" s="21" t="str">
        <f ca="1">IF(TABLE[[#This Row],[METRC]]="","",TODAY())</f>
        <v/>
      </c>
      <c r="G578" s="80" t="str">
        <f>_xlfn.IFNA(IF(TABLE[[#This Row],[METRC]]="","",VLOOKUP(TABLE[[#This Row],[LOC]],ScanWorkbook[[Location]:[side]],3,FALSE)),"")</f>
        <v/>
      </c>
      <c r="H578" s="18" t="str">
        <f>_xlfn.IFNA(IF(TABLE[[#This Row],[METRC]]="...","",VLOOKUP(TABLE[[#This Row],[METRC]],METRC!A:C,3,FALSE)),"")</f>
        <v/>
      </c>
      <c r="I57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78" s="18" t="str">
        <f>_xlfn.IFNA(IF(TABLE[[#This Row],[METRC]]="...","",LEFT(VLOOKUP(TABLE[[#This Row],[METRC]],METRC!A:B,2,FALSE),4)),"")</f>
        <v/>
      </c>
      <c r="K578" s="18" t="str">
        <f>IF(TABLE[[#This Row],[METRC]]="","",IF(TABLE[[#This Row],[METRC]]="...","",IF(TABLE[[#This Row],[bounce strain]]=LEFT(TABLE[[#This Row],[PhenoAbbv]],4),"match","MISMATCH")))</f>
        <v/>
      </c>
      <c r="L578" s="18" t="str">
        <f ca="1">IF(TABLE[[#This Row],[Date]]="","",INDEX(nextcloneround[Clone Round],MATCH(TABLE[[#This Row],[Date]],nextcloneround[today],0)))</f>
        <v/>
      </c>
      <c r="M578" s="18" t="str">
        <f>_xlfn.IFNA(INDEX([2]!MOM[Generation],MATCH(TABLE[[#This Row],[METRC]],[2]!MOM[METRC 2],0)),"")</f>
        <v/>
      </c>
    </row>
    <row r="579" spans="1:13" x14ac:dyDescent="0.25">
      <c r="A579" s="47" t="str">
        <f>MID(TABLE[[#This Row],[LOC]],4,3)</f>
        <v>NL5</v>
      </c>
      <c r="B579" t="s">
        <v>8893</v>
      </c>
      <c r="C579" s="18" t="str">
        <f>_xlfn.IFNA(IF(TABLE[[#This Row],[CODE]]="","",IF(TABLE[[#This Row],[CODE]]="...","",_xlfn.CONCAT("1A4070000000065000",RIGHT(TABLE[[#This Row],[CODE]],6)))),"")</f>
        <v/>
      </c>
      <c r="D579" s="18" t="str">
        <f t="array" ref="D579">_xlfn.IFNA(IF(SUM(COUNTIF(TABLE[[#This Row],[CODE]],{"*.*"})),LEFT(TABLE[[#This Row],[CODE]],7),_xlfn.CONCAT(LEFT(TABLE[[#This Row],[CODE]],4),RIGHT(TABLE[[#This Row],[CODE]],3))),"")</f>
        <v/>
      </c>
      <c r="E579" s="18" t="str">
        <f>IF(VLOOKUP(TABLE[[#This Row],[LOC]],ScanWorkbook[[Location]:[Clone Barcode]],2,FALSE)="...","",VLOOKUP(TABLE[[#This Row],[LOC]],ScanWorkbook[[Location]:[Clone Barcode]],2,FALSE))</f>
        <v/>
      </c>
      <c r="F579" s="21" t="str">
        <f ca="1">IF(TABLE[[#This Row],[METRC]]="","",TODAY())</f>
        <v/>
      </c>
      <c r="G579" s="80" t="str">
        <f>_xlfn.IFNA(IF(TABLE[[#This Row],[METRC]]="","",VLOOKUP(TABLE[[#This Row],[LOC]],ScanWorkbook[[Location]:[side]],3,FALSE)),"")</f>
        <v/>
      </c>
      <c r="H579" s="18" t="str">
        <f>_xlfn.IFNA(IF(TABLE[[#This Row],[METRC]]="...","",VLOOKUP(TABLE[[#This Row],[METRC]],METRC!A:C,3,FALSE)),"")</f>
        <v/>
      </c>
      <c r="I57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79" s="18" t="str">
        <f>_xlfn.IFNA(IF(TABLE[[#This Row],[METRC]]="...","",LEFT(VLOOKUP(TABLE[[#This Row],[METRC]],METRC!A:B,2,FALSE),4)),"")</f>
        <v/>
      </c>
      <c r="K579" s="18" t="str">
        <f>IF(TABLE[[#This Row],[METRC]]="","",IF(TABLE[[#This Row],[METRC]]="...","",IF(TABLE[[#This Row],[bounce strain]]=LEFT(TABLE[[#This Row],[PhenoAbbv]],4),"match","MISMATCH")))</f>
        <v/>
      </c>
      <c r="L579" s="18" t="str">
        <f ca="1">IF(TABLE[[#This Row],[Date]]="","",INDEX(nextcloneround[Clone Round],MATCH(TABLE[[#This Row],[Date]],nextcloneround[today],0)))</f>
        <v/>
      </c>
      <c r="M579" s="18" t="str">
        <f>_xlfn.IFNA(INDEX([2]!MOM[Generation],MATCH(TABLE[[#This Row],[METRC]],[2]!MOM[METRC 2],0)),"")</f>
        <v/>
      </c>
    </row>
    <row r="580" spans="1:13" x14ac:dyDescent="0.25">
      <c r="A580" s="47" t="str">
        <f>MID(TABLE[[#This Row],[LOC]],4,3)</f>
        <v>NL5</v>
      </c>
      <c r="B580" t="s">
        <v>8894</v>
      </c>
      <c r="C580" s="18" t="str">
        <f>_xlfn.IFNA(IF(TABLE[[#This Row],[CODE]]="","",IF(TABLE[[#This Row],[CODE]]="...","",_xlfn.CONCAT("1A4070000000065000",RIGHT(TABLE[[#This Row],[CODE]],6)))),"")</f>
        <v/>
      </c>
      <c r="D580" s="18" t="str">
        <f t="array" ref="D580">_xlfn.IFNA(IF(SUM(COUNTIF(TABLE[[#This Row],[CODE]],{"*.*"})),LEFT(TABLE[[#This Row],[CODE]],7),_xlfn.CONCAT(LEFT(TABLE[[#This Row],[CODE]],4),RIGHT(TABLE[[#This Row],[CODE]],3))),"")</f>
        <v/>
      </c>
      <c r="E580" s="18" t="str">
        <f>IF(VLOOKUP(TABLE[[#This Row],[LOC]],ScanWorkbook[[Location]:[Clone Barcode]],2,FALSE)="...","",VLOOKUP(TABLE[[#This Row],[LOC]],ScanWorkbook[[Location]:[Clone Barcode]],2,FALSE))</f>
        <v/>
      </c>
      <c r="F580" s="21" t="str">
        <f ca="1">IF(TABLE[[#This Row],[METRC]]="","",TODAY())</f>
        <v/>
      </c>
      <c r="G580" s="80" t="str">
        <f>_xlfn.IFNA(IF(TABLE[[#This Row],[METRC]]="","",VLOOKUP(TABLE[[#This Row],[LOC]],ScanWorkbook[[Location]:[side]],3,FALSE)),"")</f>
        <v/>
      </c>
      <c r="H580" s="18" t="str">
        <f>_xlfn.IFNA(IF(TABLE[[#This Row],[METRC]]="...","",VLOOKUP(TABLE[[#This Row],[METRC]],METRC!A:C,3,FALSE)),"")</f>
        <v/>
      </c>
      <c r="I58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80" s="18" t="str">
        <f>_xlfn.IFNA(IF(TABLE[[#This Row],[METRC]]="...","",LEFT(VLOOKUP(TABLE[[#This Row],[METRC]],METRC!A:B,2,FALSE),4)),"")</f>
        <v/>
      </c>
      <c r="K580" s="18" t="str">
        <f>IF(TABLE[[#This Row],[METRC]]="","",IF(TABLE[[#This Row],[METRC]]="...","",IF(TABLE[[#This Row],[bounce strain]]=LEFT(TABLE[[#This Row],[PhenoAbbv]],4),"match","MISMATCH")))</f>
        <v/>
      </c>
      <c r="L580" s="18" t="str">
        <f ca="1">IF(TABLE[[#This Row],[Date]]="","",INDEX(nextcloneround[Clone Round],MATCH(TABLE[[#This Row],[Date]],nextcloneround[today],0)))</f>
        <v/>
      </c>
      <c r="M580" s="18" t="str">
        <f>_xlfn.IFNA(INDEX([2]!MOM[Generation],MATCH(TABLE[[#This Row],[METRC]],[2]!MOM[METRC 2],0)),"")</f>
        <v/>
      </c>
    </row>
    <row r="581" spans="1:13" x14ac:dyDescent="0.25">
      <c r="A581" s="47" t="str">
        <f>MID(TABLE[[#This Row],[LOC]],4,3)</f>
        <v>NL5</v>
      </c>
      <c r="B581" t="s">
        <v>8895</v>
      </c>
      <c r="C581" s="18" t="str">
        <f>_xlfn.IFNA(IF(TABLE[[#This Row],[CODE]]="","",IF(TABLE[[#This Row],[CODE]]="...","",_xlfn.CONCAT("1A4070000000065000",RIGHT(TABLE[[#This Row],[CODE]],6)))),"")</f>
        <v/>
      </c>
      <c r="D581" s="18" t="str">
        <f t="array" ref="D581">_xlfn.IFNA(IF(SUM(COUNTIF(TABLE[[#This Row],[CODE]],{"*.*"})),LEFT(TABLE[[#This Row],[CODE]],7),_xlfn.CONCAT(LEFT(TABLE[[#This Row],[CODE]],4),RIGHT(TABLE[[#This Row],[CODE]],3))),"")</f>
        <v/>
      </c>
      <c r="E581" s="18" t="str">
        <f>IF(VLOOKUP(TABLE[[#This Row],[LOC]],ScanWorkbook[[Location]:[Clone Barcode]],2,FALSE)="...","",VLOOKUP(TABLE[[#This Row],[LOC]],ScanWorkbook[[Location]:[Clone Barcode]],2,FALSE))</f>
        <v/>
      </c>
      <c r="F581" s="21" t="str">
        <f ca="1">IF(TABLE[[#This Row],[METRC]]="","",TODAY())</f>
        <v/>
      </c>
      <c r="G581" s="80" t="str">
        <f>_xlfn.IFNA(IF(TABLE[[#This Row],[METRC]]="","",VLOOKUP(TABLE[[#This Row],[LOC]],ScanWorkbook[[Location]:[side]],3,FALSE)),"")</f>
        <v/>
      </c>
      <c r="H581" s="18" t="str">
        <f>_xlfn.IFNA(IF(TABLE[[#This Row],[METRC]]="...","",VLOOKUP(TABLE[[#This Row],[METRC]],METRC!A:C,3,FALSE)),"")</f>
        <v/>
      </c>
      <c r="I58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81" s="18" t="str">
        <f>_xlfn.IFNA(IF(TABLE[[#This Row],[METRC]]="...","",LEFT(VLOOKUP(TABLE[[#This Row],[METRC]],METRC!A:B,2,FALSE),4)),"")</f>
        <v/>
      </c>
      <c r="K581" s="18" t="str">
        <f>IF(TABLE[[#This Row],[METRC]]="","",IF(TABLE[[#This Row],[METRC]]="...","",IF(TABLE[[#This Row],[bounce strain]]=LEFT(TABLE[[#This Row],[PhenoAbbv]],4),"match","MISMATCH")))</f>
        <v/>
      </c>
      <c r="L581" s="18" t="str">
        <f ca="1">IF(TABLE[[#This Row],[Date]]="","",INDEX(nextcloneround[Clone Round],MATCH(TABLE[[#This Row],[Date]],nextcloneround[today],0)))</f>
        <v/>
      </c>
      <c r="M581" s="18" t="str">
        <f>_xlfn.IFNA(INDEX([2]!MOM[Generation],MATCH(TABLE[[#This Row],[METRC]],[2]!MOM[METRC 2],0)),"")</f>
        <v/>
      </c>
    </row>
    <row r="582" spans="1:13" x14ac:dyDescent="0.25">
      <c r="A582" s="47" t="str">
        <f>MID(TABLE[[#This Row],[LOC]],4,3)</f>
        <v>NL5</v>
      </c>
      <c r="B582" t="s">
        <v>8896</v>
      </c>
      <c r="C582" s="18" t="str">
        <f>_xlfn.IFNA(IF(TABLE[[#This Row],[CODE]]="","",IF(TABLE[[#This Row],[CODE]]="...","",_xlfn.CONCAT("1A4070000000065000",RIGHT(TABLE[[#This Row],[CODE]],6)))),"")</f>
        <v/>
      </c>
      <c r="D582" s="18" t="str">
        <f t="array" ref="D582">_xlfn.IFNA(IF(SUM(COUNTIF(TABLE[[#This Row],[CODE]],{"*.*"})),LEFT(TABLE[[#This Row],[CODE]],7),_xlfn.CONCAT(LEFT(TABLE[[#This Row],[CODE]],4),RIGHT(TABLE[[#This Row],[CODE]],3))),"")</f>
        <v/>
      </c>
      <c r="E582" s="18" t="str">
        <f>IF(VLOOKUP(TABLE[[#This Row],[LOC]],ScanWorkbook[[Location]:[Clone Barcode]],2,FALSE)="...","",VLOOKUP(TABLE[[#This Row],[LOC]],ScanWorkbook[[Location]:[Clone Barcode]],2,FALSE))</f>
        <v/>
      </c>
      <c r="F582" s="21" t="str">
        <f ca="1">IF(TABLE[[#This Row],[METRC]]="","",TODAY())</f>
        <v/>
      </c>
      <c r="G582" s="80" t="str">
        <f>_xlfn.IFNA(IF(TABLE[[#This Row],[METRC]]="","",VLOOKUP(TABLE[[#This Row],[LOC]],ScanWorkbook[[Location]:[side]],3,FALSE)),"")</f>
        <v/>
      </c>
      <c r="H582" s="18" t="str">
        <f>_xlfn.IFNA(IF(TABLE[[#This Row],[METRC]]="...","",VLOOKUP(TABLE[[#This Row],[METRC]],METRC!A:C,3,FALSE)),"")</f>
        <v/>
      </c>
      <c r="I58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82" s="18" t="str">
        <f>_xlfn.IFNA(IF(TABLE[[#This Row],[METRC]]="...","",LEFT(VLOOKUP(TABLE[[#This Row],[METRC]],METRC!A:B,2,FALSE),4)),"")</f>
        <v/>
      </c>
      <c r="K582" s="18" t="str">
        <f>IF(TABLE[[#This Row],[METRC]]="","",IF(TABLE[[#This Row],[METRC]]="...","",IF(TABLE[[#This Row],[bounce strain]]=LEFT(TABLE[[#This Row],[PhenoAbbv]],4),"match","MISMATCH")))</f>
        <v/>
      </c>
      <c r="L582" s="18" t="str">
        <f ca="1">IF(TABLE[[#This Row],[Date]]="","",INDEX(nextcloneround[Clone Round],MATCH(TABLE[[#This Row],[Date]],nextcloneround[today],0)))</f>
        <v/>
      </c>
      <c r="M582" s="18" t="str">
        <f>_xlfn.IFNA(INDEX([2]!MOM[Generation],MATCH(TABLE[[#This Row],[METRC]],[2]!MOM[METRC 2],0)),"")</f>
        <v/>
      </c>
    </row>
    <row r="583" spans="1:13" x14ac:dyDescent="0.25">
      <c r="A583" s="47" t="str">
        <f>MID(TABLE[[#This Row],[LOC]],4,3)</f>
        <v>NL5</v>
      </c>
      <c r="B583" t="s">
        <v>8897</v>
      </c>
      <c r="C583" s="18" t="str">
        <f>_xlfn.IFNA(IF(TABLE[[#This Row],[CODE]]="","",IF(TABLE[[#This Row],[CODE]]="...","",_xlfn.CONCAT("1A4070000000065000",RIGHT(TABLE[[#This Row],[CODE]],6)))),"")</f>
        <v/>
      </c>
      <c r="D583" s="18" t="str">
        <f t="array" ref="D583">_xlfn.IFNA(IF(SUM(COUNTIF(TABLE[[#This Row],[CODE]],{"*.*"})),LEFT(TABLE[[#This Row],[CODE]],7),_xlfn.CONCAT(LEFT(TABLE[[#This Row],[CODE]],4),RIGHT(TABLE[[#This Row],[CODE]],3))),"")</f>
        <v/>
      </c>
      <c r="E583" s="18" t="str">
        <f>IF(VLOOKUP(TABLE[[#This Row],[LOC]],ScanWorkbook[[Location]:[Clone Barcode]],2,FALSE)="...","",VLOOKUP(TABLE[[#This Row],[LOC]],ScanWorkbook[[Location]:[Clone Barcode]],2,FALSE))</f>
        <v/>
      </c>
      <c r="F583" s="21" t="str">
        <f ca="1">IF(TABLE[[#This Row],[METRC]]="","",TODAY())</f>
        <v/>
      </c>
      <c r="G583" s="80" t="str">
        <f>_xlfn.IFNA(IF(TABLE[[#This Row],[METRC]]="","",VLOOKUP(TABLE[[#This Row],[LOC]],ScanWorkbook[[Location]:[side]],3,FALSE)),"")</f>
        <v/>
      </c>
      <c r="H583" s="18" t="str">
        <f>_xlfn.IFNA(IF(TABLE[[#This Row],[METRC]]="...","",VLOOKUP(TABLE[[#This Row],[METRC]],METRC!A:C,3,FALSE)),"")</f>
        <v/>
      </c>
      <c r="I58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83" s="18" t="str">
        <f>_xlfn.IFNA(IF(TABLE[[#This Row],[METRC]]="...","",LEFT(VLOOKUP(TABLE[[#This Row],[METRC]],METRC!A:B,2,FALSE),4)),"")</f>
        <v/>
      </c>
      <c r="K583" s="18" t="str">
        <f>IF(TABLE[[#This Row],[METRC]]="","",IF(TABLE[[#This Row],[METRC]]="...","",IF(TABLE[[#This Row],[bounce strain]]=LEFT(TABLE[[#This Row],[PhenoAbbv]],4),"match","MISMATCH")))</f>
        <v/>
      </c>
      <c r="L583" s="18" t="str">
        <f ca="1">IF(TABLE[[#This Row],[Date]]="","",INDEX(nextcloneround[Clone Round],MATCH(TABLE[[#This Row],[Date]],nextcloneround[today],0)))</f>
        <v/>
      </c>
      <c r="M583" s="18" t="str">
        <f>_xlfn.IFNA(INDEX([2]!MOM[Generation],MATCH(TABLE[[#This Row],[METRC]],[2]!MOM[METRC 2],0)),"")</f>
        <v/>
      </c>
    </row>
    <row r="584" spans="1:13" x14ac:dyDescent="0.25">
      <c r="A584" s="47" t="str">
        <f>MID(TABLE[[#This Row],[LOC]],4,3)</f>
        <v>NL5</v>
      </c>
      <c r="B584" t="s">
        <v>8898</v>
      </c>
      <c r="C584" s="18" t="str">
        <f>_xlfn.IFNA(IF(TABLE[[#This Row],[CODE]]="","",IF(TABLE[[#This Row],[CODE]]="...","",_xlfn.CONCAT("1A4070000000065000",RIGHT(TABLE[[#This Row],[CODE]],6)))),"")</f>
        <v/>
      </c>
      <c r="D584" s="18" t="str">
        <f t="array" ref="D584">_xlfn.IFNA(IF(SUM(COUNTIF(TABLE[[#This Row],[CODE]],{"*.*"})),LEFT(TABLE[[#This Row],[CODE]],7),_xlfn.CONCAT(LEFT(TABLE[[#This Row],[CODE]],4),RIGHT(TABLE[[#This Row],[CODE]],3))),"")</f>
        <v/>
      </c>
      <c r="E584" s="18" t="str">
        <f>IF(VLOOKUP(TABLE[[#This Row],[LOC]],ScanWorkbook[[Location]:[Clone Barcode]],2,FALSE)="...","",VLOOKUP(TABLE[[#This Row],[LOC]],ScanWorkbook[[Location]:[Clone Barcode]],2,FALSE))</f>
        <v/>
      </c>
      <c r="F584" s="21" t="str">
        <f ca="1">IF(TABLE[[#This Row],[METRC]]="","",TODAY())</f>
        <v/>
      </c>
      <c r="G584" s="80" t="str">
        <f>_xlfn.IFNA(IF(TABLE[[#This Row],[METRC]]="","",VLOOKUP(TABLE[[#This Row],[LOC]],ScanWorkbook[[Location]:[side]],3,FALSE)),"")</f>
        <v/>
      </c>
      <c r="H584" s="18" t="str">
        <f>_xlfn.IFNA(IF(TABLE[[#This Row],[METRC]]="...","",VLOOKUP(TABLE[[#This Row],[METRC]],METRC!A:C,3,FALSE)),"")</f>
        <v/>
      </c>
      <c r="I58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84" s="18" t="str">
        <f>_xlfn.IFNA(IF(TABLE[[#This Row],[METRC]]="...","",LEFT(VLOOKUP(TABLE[[#This Row],[METRC]],METRC!A:B,2,FALSE),4)),"")</f>
        <v/>
      </c>
      <c r="K584" s="18" t="str">
        <f>IF(TABLE[[#This Row],[METRC]]="","",IF(TABLE[[#This Row],[METRC]]="...","",IF(TABLE[[#This Row],[bounce strain]]=LEFT(TABLE[[#This Row],[PhenoAbbv]],4),"match","MISMATCH")))</f>
        <v/>
      </c>
      <c r="L584" s="18" t="str">
        <f ca="1">IF(TABLE[[#This Row],[Date]]="","",INDEX(nextcloneround[Clone Round],MATCH(TABLE[[#This Row],[Date]],nextcloneround[today],0)))</f>
        <v/>
      </c>
      <c r="M584" s="18" t="str">
        <f>_xlfn.IFNA(INDEX([2]!MOM[Generation],MATCH(TABLE[[#This Row],[METRC]],[2]!MOM[METRC 2],0)),"")</f>
        <v/>
      </c>
    </row>
    <row r="585" spans="1:13" x14ac:dyDescent="0.25">
      <c r="A585" s="47" t="str">
        <f>MID(TABLE[[#This Row],[LOC]],4,3)</f>
        <v>NL5</v>
      </c>
      <c r="B585" t="s">
        <v>8899</v>
      </c>
      <c r="C585" s="18" t="str">
        <f>_xlfn.IFNA(IF(TABLE[[#This Row],[CODE]]="","",IF(TABLE[[#This Row],[CODE]]="...","",_xlfn.CONCAT("1A4070000000065000",RIGHT(TABLE[[#This Row],[CODE]],6)))),"")</f>
        <v/>
      </c>
      <c r="D585" s="18" t="str">
        <f t="array" ref="D585">_xlfn.IFNA(IF(SUM(COUNTIF(TABLE[[#This Row],[CODE]],{"*.*"})),LEFT(TABLE[[#This Row],[CODE]],7),_xlfn.CONCAT(LEFT(TABLE[[#This Row],[CODE]],4),RIGHT(TABLE[[#This Row],[CODE]],3))),"")</f>
        <v/>
      </c>
      <c r="E585" s="18" t="str">
        <f>IF(VLOOKUP(TABLE[[#This Row],[LOC]],ScanWorkbook[[Location]:[Clone Barcode]],2,FALSE)="...","",VLOOKUP(TABLE[[#This Row],[LOC]],ScanWorkbook[[Location]:[Clone Barcode]],2,FALSE))</f>
        <v/>
      </c>
      <c r="F585" s="21" t="str">
        <f ca="1">IF(TABLE[[#This Row],[METRC]]="","",TODAY())</f>
        <v/>
      </c>
      <c r="G585" s="80" t="str">
        <f>_xlfn.IFNA(IF(TABLE[[#This Row],[METRC]]="","",VLOOKUP(TABLE[[#This Row],[LOC]],ScanWorkbook[[Location]:[side]],3,FALSE)),"")</f>
        <v/>
      </c>
      <c r="H585" s="18" t="str">
        <f>_xlfn.IFNA(IF(TABLE[[#This Row],[METRC]]="...","",VLOOKUP(TABLE[[#This Row],[METRC]],METRC!A:C,3,FALSE)),"")</f>
        <v/>
      </c>
      <c r="I58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85" s="18" t="str">
        <f>_xlfn.IFNA(IF(TABLE[[#This Row],[METRC]]="...","",LEFT(VLOOKUP(TABLE[[#This Row],[METRC]],METRC!A:B,2,FALSE),4)),"")</f>
        <v/>
      </c>
      <c r="K585" s="18" t="str">
        <f>IF(TABLE[[#This Row],[METRC]]="","",IF(TABLE[[#This Row],[METRC]]="...","",IF(TABLE[[#This Row],[bounce strain]]=LEFT(TABLE[[#This Row],[PhenoAbbv]],4),"match","MISMATCH")))</f>
        <v/>
      </c>
      <c r="L585" s="18" t="str">
        <f ca="1">IF(TABLE[[#This Row],[Date]]="","",INDEX(nextcloneround[Clone Round],MATCH(TABLE[[#This Row],[Date]],nextcloneround[today],0)))</f>
        <v/>
      </c>
      <c r="M585" s="18" t="str">
        <f>_xlfn.IFNA(INDEX([2]!MOM[Generation],MATCH(TABLE[[#This Row],[METRC]],[2]!MOM[METRC 2],0)),"")</f>
        <v/>
      </c>
    </row>
    <row r="586" spans="1:13" x14ac:dyDescent="0.25">
      <c r="A586" s="47" t="str">
        <f>MID(TABLE[[#This Row],[LOC]],4,3)</f>
        <v>NL5</v>
      </c>
      <c r="B586" t="s">
        <v>8900</v>
      </c>
      <c r="C586" s="18" t="str">
        <f>_xlfn.IFNA(IF(TABLE[[#This Row],[CODE]]="","",IF(TABLE[[#This Row],[CODE]]="...","",_xlfn.CONCAT("1A4070000000065000",RIGHT(TABLE[[#This Row],[CODE]],6)))),"")</f>
        <v/>
      </c>
      <c r="D586" s="18" t="str">
        <f t="array" ref="D586">_xlfn.IFNA(IF(SUM(COUNTIF(TABLE[[#This Row],[CODE]],{"*.*"})),LEFT(TABLE[[#This Row],[CODE]],7),_xlfn.CONCAT(LEFT(TABLE[[#This Row],[CODE]],4),RIGHT(TABLE[[#This Row],[CODE]],3))),"")</f>
        <v/>
      </c>
      <c r="E586" s="18" t="str">
        <f>IF(VLOOKUP(TABLE[[#This Row],[LOC]],ScanWorkbook[[Location]:[Clone Barcode]],2,FALSE)="...","",VLOOKUP(TABLE[[#This Row],[LOC]],ScanWorkbook[[Location]:[Clone Barcode]],2,FALSE))</f>
        <v/>
      </c>
      <c r="F586" s="21" t="str">
        <f ca="1">IF(TABLE[[#This Row],[METRC]]="","",TODAY())</f>
        <v/>
      </c>
      <c r="G586" s="80" t="str">
        <f>_xlfn.IFNA(IF(TABLE[[#This Row],[METRC]]="","",VLOOKUP(TABLE[[#This Row],[LOC]],ScanWorkbook[[Location]:[side]],3,FALSE)),"")</f>
        <v/>
      </c>
      <c r="H586" s="18" t="str">
        <f>_xlfn.IFNA(IF(TABLE[[#This Row],[METRC]]="...","",VLOOKUP(TABLE[[#This Row],[METRC]],METRC!A:C,3,FALSE)),"")</f>
        <v/>
      </c>
      <c r="I58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86" s="18" t="str">
        <f>_xlfn.IFNA(IF(TABLE[[#This Row],[METRC]]="...","",LEFT(VLOOKUP(TABLE[[#This Row],[METRC]],METRC!A:B,2,FALSE),4)),"")</f>
        <v/>
      </c>
      <c r="K586" s="18" t="str">
        <f>IF(TABLE[[#This Row],[METRC]]="","",IF(TABLE[[#This Row],[METRC]]="...","",IF(TABLE[[#This Row],[bounce strain]]=LEFT(TABLE[[#This Row],[PhenoAbbv]],4),"match","MISMATCH")))</f>
        <v/>
      </c>
      <c r="L586" s="18" t="str">
        <f ca="1">IF(TABLE[[#This Row],[Date]]="","",INDEX(nextcloneround[Clone Round],MATCH(TABLE[[#This Row],[Date]],nextcloneround[today],0)))</f>
        <v/>
      </c>
      <c r="M586" s="18" t="str">
        <f>_xlfn.IFNA(INDEX([2]!MOM[Generation],MATCH(TABLE[[#This Row],[METRC]],[2]!MOM[METRC 2],0)),"")</f>
        <v/>
      </c>
    </row>
    <row r="587" spans="1:13" x14ac:dyDescent="0.25">
      <c r="A587" s="47" t="str">
        <f>MID(TABLE[[#This Row],[LOC]],4,3)</f>
        <v>NL5</v>
      </c>
      <c r="B587" t="s">
        <v>8901</v>
      </c>
      <c r="C587" s="18" t="str">
        <f>_xlfn.IFNA(IF(TABLE[[#This Row],[CODE]]="","",IF(TABLE[[#This Row],[CODE]]="...","",_xlfn.CONCAT("1A4070000000065000",RIGHT(TABLE[[#This Row],[CODE]],6)))),"")</f>
        <v/>
      </c>
      <c r="D587" s="18" t="str">
        <f t="array" ref="D587">_xlfn.IFNA(IF(SUM(COUNTIF(TABLE[[#This Row],[CODE]],{"*.*"})),LEFT(TABLE[[#This Row],[CODE]],7),_xlfn.CONCAT(LEFT(TABLE[[#This Row],[CODE]],4),RIGHT(TABLE[[#This Row],[CODE]],3))),"")</f>
        <v/>
      </c>
      <c r="E587" s="18" t="str">
        <f>IF(VLOOKUP(TABLE[[#This Row],[LOC]],ScanWorkbook[[Location]:[Clone Barcode]],2,FALSE)="...","",VLOOKUP(TABLE[[#This Row],[LOC]],ScanWorkbook[[Location]:[Clone Barcode]],2,FALSE))</f>
        <v/>
      </c>
      <c r="F587" s="21" t="str">
        <f ca="1">IF(TABLE[[#This Row],[METRC]]="","",TODAY())</f>
        <v/>
      </c>
      <c r="G587" s="80" t="str">
        <f>_xlfn.IFNA(IF(TABLE[[#This Row],[METRC]]="","",VLOOKUP(TABLE[[#This Row],[LOC]],ScanWorkbook[[Location]:[side]],3,FALSE)),"")</f>
        <v/>
      </c>
      <c r="H587" s="18" t="str">
        <f>_xlfn.IFNA(IF(TABLE[[#This Row],[METRC]]="...","",VLOOKUP(TABLE[[#This Row],[METRC]],METRC!A:C,3,FALSE)),"")</f>
        <v/>
      </c>
      <c r="I58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87" s="18" t="str">
        <f>_xlfn.IFNA(IF(TABLE[[#This Row],[METRC]]="...","",LEFT(VLOOKUP(TABLE[[#This Row],[METRC]],METRC!A:B,2,FALSE),4)),"")</f>
        <v/>
      </c>
      <c r="K587" s="18" t="str">
        <f>IF(TABLE[[#This Row],[METRC]]="","",IF(TABLE[[#This Row],[METRC]]="...","",IF(TABLE[[#This Row],[bounce strain]]=LEFT(TABLE[[#This Row],[PhenoAbbv]],4),"match","MISMATCH")))</f>
        <v/>
      </c>
      <c r="L587" s="18" t="str">
        <f ca="1">IF(TABLE[[#This Row],[Date]]="","",INDEX(nextcloneround[Clone Round],MATCH(TABLE[[#This Row],[Date]],nextcloneround[today],0)))</f>
        <v/>
      </c>
      <c r="M587" s="18" t="str">
        <f>_xlfn.IFNA(INDEX([2]!MOM[Generation],MATCH(TABLE[[#This Row],[METRC]],[2]!MOM[METRC 2],0)),"")</f>
        <v/>
      </c>
    </row>
    <row r="588" spans="1:13" x14ac:dyDescent="0.25">
      <c r="A588" s="47" t="str">
        <f>MID(TABLE[[#This Row],[LOC]],4,3)</f>
        <v>NL5</v>
      </c>
      <c r="B588" t="s">
        <v>8902</v>
      </c>
      <c r="C588" s="18" t="str">
        <f>_xlfn.IFNA(IF(TABLE[[#This Row],[CODE]]="","",IF(TABLE[[#This Row],[CODE]]="...","",_xlfn.CONCAT("1A4070000000065000",RIGHT(TABLE[[#This Row],[CODE]],6)))),"")</f>
        <v/>
      </c>
      <c r="D588" s="18" t="str">
        <f t="array" ref="D588">_xlfn.IFNA(IF(SUM(COUNTIF(TABLE[[#This Row],[CODE]],{"*.*"})),LEFT(TABLE[[#This Row],[CODE]],7),_xlfn.CONCAT(LEFT(TABLE[[#This Row],[CODE]],4),RIGHT(TABLE[[#This Row],[CODE]],3))),"")</f>
        <v/>
      </c>
      <c r="E588" s="18" t="str">
        <f>IF(VLOOKUP(TABLE[[#This Row],[LOC]],ScanWorkbook[[Location]:[Clone Barcode]],2,FALSE)="...","",VLOOKUP(TABLE[[#This Row],[LOC]],ScanWorkbook[[Location]:[Clone Barcode]],2,FALSE))</f>
        <v/>
      </c>
      <c r="F588" s="21" t="str">
        <f ca="1">IF(TABLE[[#This Row],[METRC]]="","",TODAY())</f>
        <v/>
      </c>
      <c r="G588" s="80" t="str">
        <f>_xlfn.IFNA(IF(TABLE[[#This Row],[METRC]]="","",VLOOKUP(TABLE[[#This Row],[LOC]],ScanWorkbook[[Location]:[side]],3,FALSE)),"")</f>
        <v/>
      </c>
      <c r="H588" s="18" t="str">
        <f>_xlfn.IFNA(IF(TABLE[[#This Row],[METRC]]="...","",VLOOKUP(TABLE[[#This Row],[METRC]],METRC!A:C,3,FALSE)),"")</f>
        <v/>
      </c>
      <c r="I58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88" s="18" t="str">
        <f>_xlfn.IFNA(IF(TABLE[[#This Row],[METRC]]="...","",LEFT(VLOOKUP(TABLE[[#This Row],[METRC]],METRC!A:B,2,FALSE),4)),"")</f>
        <v/>
      </c>
      <c r="K588" s="18" t="str">
        <f>IF(TABLE[[#This Row],[METRC]]="","",IF(TABLE[[#This Row],[METRC]]="...","",IF(TABLE[[#This Row],[bounce strain]]=LEFT(TABLE[[#This Row],[PhenoAbbv]],4),"match","MISMATCH")))</f>
        <v/>
      </c>
      <c r="L588" s="18" t="str">
        <f ca="1">IF(TABLE[[#This Row],[Date]]="","",INDEX(nextcloneround[Clone Round],MATCH(TABLE[[#This Row],[Date]],nextcloneround[today],0)))</f>
        <v/>
      </c>
      <c r="M588" s="18" t="str">
        <f>_xlfn.IFNA(INDEX([2]!MOM[Generation],MATCH(TABLE[[#This Row],[METRC]],[2]!MOM[METRC 2],0)),"")</f>
        <v/>
      </c>
    </row>
    <row r="589" spans="1:13" x14ac:dyDescent="0.25">
      <c r="A589" s="47" t="str">
        <f>MID(TABLE[[#This Row],[LOC]],4,3)</f>
        <v>NL5</v>
      </c>
      <c r="B589" t="s">
        <v>8903</v>
      </c>
      <c r="C589" s="18" t="str">
        <f>_xlfn.IFNA(IF(TABLE[[#This Row],[CODE]]="","",IF(TABLE[[#This Row],[CODE]]="...","",_xlfn.CONCAT("1A4070000000065000",RIGHT(TABLE[[#This Row],[CODE]],6)))),"")</f>
        <v/>
      </c>
      <c r="D589" s="18" t="str">
        <f t="array" ref="D589">_xlfn.IFNA(IF(SUM(COUNTIF(TABLE[[#This Row],[CODE]],{"*.*"})),LEFT(TABLE[[#This Row],[CODE]],7),_xlfn.CONCAT(LEFT(TABLE[[#This Row],[CODE]],4),RIGHT(TABLE[[#This Row],[CODE]],3))),"")</f>
        <v/>
      </c>
      <c r="E589" s="18" t="str">
        <f>IF(VLOOKUP(TABLE[[#This Row],[LOC]],ScanWorkbook[[Location]:[Clone Barcode]],2,FALSE)="...","",VLOOKUP(TABLE[[#This Row],[LOC]],ScanWorkbook[[Location]:[Clone Barcode]],2,FALSE))</f>
        <v/>
      </c>
      <c r="F589" s="21" t="str">
        <f ca="1">IF(TABLE[[#This Row],[METRC]]="","",TODAY())</f>
        <v/>
      </c>
      <c r="G589" s="80" t="str">
        <f>_xlfn.IFNA(IF(TABLE[[#This Row],[METRC]]="","",VLOOKUP(TABLE[[#This Row],[LOC]],ScanWorkbook[[Location]:[side]],3,FALSE)),"")</f>
        <v/>
      </c>
      <c r="H589" s="18" t="str">
        <f>_xlfn.IFNA(IF(TABLE[[#This Row],[METRC]]="...","",VLOOKUP(TABLE[[#This Row],[METRC]],METRC!A:C,3,FALSE)),"")</f>
        <v/>
      </c>
      <c r="I58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89" s="18" t="str">
        <f>_xlfn.IFNA(IF(TABLE[[#This Row],[METRC]]="...","",LEFT(VLOOKUP(TABLE[[#This Row],[METRC]],METRC!A:B,2,FALSE),4)),"")</f>
        <v/>
      </c>
      <c r="K589" s="18" t="str">
        <f>IF(TABLE[[#This Row],[METRC]]="","",IF(TABLE[[#This Row],[METRC]]="...","",IF(TABLE[[#This Row],[bounce strain]]=LEFT(TABLE[[#This Row],[PhenoAbbv]],4),"match","MISMATCH")))</f>
        <v/>
      </c>
      <c r="L589" s="18" t="str">
        <f ca="1">IF(TABLE[[#This Row],[Date]]="","",INDEX(nextcloneround[Clone Round],MATCH(TABLE[[#This Row],[Date]],nextcloneround[today],0)))</f>
        <v/>
      </c>
      <c r="M589" s="18" t="str">
        <f>_xlfn.IFNA(INDEX([2]!MOM[Generation],MATCH(TABLE[[#This Row],[METRC]],[2]!MOM[METRC 2],0)),"")</f>
        <v/>
      </c>
    </row>
    <row r="590" spans="1:13" x14ac:dyDescent="0.25">
      <c r="A590" s="47" t="str">
        <f>MID(TABLE[[#This Row],[LOC]],4,3)</f>
        <v>NL5</v>
      </c>
      <c r="B590" t="s">
        <v>8904</v>
      </c>
      <c r="C590" s="18" t="str">
        <f>_xlfn.IFNA(IF(TABLE[[#This Row],[CODE]]="","",IF(TABLE[[#This Row],[CODE]]="...","",_xlfn.CONCAT("1A4070000000065000",RIGHT(TABLE[[#This Row],[CODE]],6)))),"")</f>
        <v/>
      </c>
      <c r="D590" s="18" t="str">
        <f t="array" ref="D590">_xlfn.IFNA(IF(SUM(COUNTIF(TABLE[[#This Row],[CODE]],{"*.*"})),LEFT(TABLE[[#This Row],[CODE]],7),_xlfn.CONCAT(LEFT(TABLE[[#This Row],[CODE]],4),RIGHT(TABLE[[#This Row],[CODE]],3))),"")</f>
        <v/>
      </c>
      <c r="E590" s="18" t="str">
        <f>IF(VLOOKUP(TABLE[[#This Row],[LOC]],ScanWorkbook[[Location]:[Clone Barcode]],2,FALSE)="...","",VLOOKUP(TABLE[[#This Row],[LOC]],ScanWorkbook[[Location]:[Clone Barcode]],2,FALSE))</f>
        <v/>
      </c>
      <c r="F590" s="21" t="str">
        <f ca="1">IF(TABLE[[#This Row],[METRC]]="","",TODAY())</f>
        <v/>
      </c>
      <c r="G590" s="80" t="str">
        <f>_xlfn.IFNA(IF(TABLE[[#This Row],[METRC]]="","",VLOOKUP(TABLE[[#This Row],[LOC]],ScanWorkbook[[Location]:[side]],3,FALSE)),"")</f>
        <v/>
      </c>
      <c r="H590" s="18" t="str">
        <f>_xlfn.IFNA(IF(TABLE[[#This Row],[METRC]]="...","",VLOOKUP(TABLE[[#This Row],[METRC]],METRC!A:C,3,FALSE)),"")</f>
        <v/>
      </c>
      <c r="I59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90" s="18" t="str">
        <f>_xlfn.IFNA(IF(TABLE[[#This Row],[METRC]]="...","",LEFT(VLOOKUP(TABLE[[#This Row],[METRC]],METRC!A:B,2,FALSE),4)),"")</f>
        <v/>
      </c>
      <c r="K590" s="18" t="str">
        <f>IF(TABLE[[#This Row],[METRC]]="","",IF(TABLE[[#This Row],[METRC]]="...","",IF(TABLE[[#This Row],[bounce strain]]=LEFT(TABLE[[#This Row],[PhenoAbbv]],4),"match","MISMATCH")))</f>
        <v/>
      </c>
      <c r="L590" s="18" t="str">
        <f ca="1">IF(TABLE[[#This Row],[Date]]="","",INDEX(nextcloneround[Clone Round],MATCH(TABLE[[#This Row],[Date]],nextcloneround[today],0)))</f>
        <v/>
      </c>
      <c r="M590" s="18" t="str">
        <f>_xlfn.IFNA(INDEX([2]!MOM[Generation],MATCH(TABLE[[#This Row],[METRC]],[2]!MOM[METRC 2],0)),"")</f>
        <v/>
      </c>
    </row>
    <row r="591" spans="1:13" x14ac:dyDescent="0.25">
      <c r="A591" s="47" t="str">
        <f>MID(TABLE[[#This Row],[LOC]],4,3)</f>
        <v>NL5</v>
      </c>
      <c r="B591" t="s">
        <v>8905</v>
      </c>
      <c r="C591" s="18" t="str">
        <f>_xlfn.IFNA(IF(TABLE[[#This Row],[CODE]]="","",IF(TABLE[[#This Row],[CODE]]="...","",_xlfn.CONCAT("1A4070000000065000",RIGHT(TABLE[[#This Row],[CODE]],6)))),"")</f>
        <v/>
      </c>
      <c r="D591" s="18" t="str">
        <f t="array" ref="D591">_xlfn.IFNA(IF(SUM(COUNTIF(TABLE[[#This Row],[CODE]],{"*.*"})),LEFT(TABLE[[#This Row],[CODE]],7),_xlfn.CONCAT(LEFT(TABLE[[#This Row],[CODE]],4),RIGHT(TABLE[[#This Row],[CODE]],3))),"")</f>
        <v/>
      </c>
      <c r="E591" s="18" t="str">
        <f>IF(VLOOKUP(TABLE[[#This Row],[LOC]],ScanWorkbook[[Location]:[Clone Barcode]],2,FALSE)="...","",VLOOKUP(TABLE[[#This Row],[LOC]],ScanWorkbook[[Location]:[Clone Barcode]],2,FALSE))</f>
        <v/>
      </c>
      <c r="F591" s="21" t="str">
        <f ca="1">IF(TABLE[[#This Row],[METRC]]="","",TODAY())</f>
        <v/>
      </c>
      <c r="G591" s="80" t="str">
        <f>_xlfn.IFNA(IF(TABLE[[#This Row],[METRC]]="","",VLOOKUP(TABLE[[#This Row],[LOC]],ScanWorkbook[[Location]:[side]],3,FALSE)),"")</f>
        <v/>
      </c>
      <c r="H591" s="18" t="str">
        <f>_xlfn.IFNA(IF(TABLE[[#This Row],[METRC]]="...","",VLOOKUP(TABLE[[#This Row],[METRC]],METRC!A:C,3,FALSE)),"")</f>
        <v/>
      </c>
      <c r="I59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91" s="18" t="str">
        <f>_xlfn.IFNA(IF(TABLE[[#This Row],[METRC]]="...","",LEFT(VLOOKUP(TABLE[[#This Row],[METRC]],METRC!A:B,2,FALSE),4)),"")</f>
        <v/>
      </c>
      <c r="K591" s="18" t="str">
        <f>IF(TABLE[[#This Row],[METRC]]="","",IF(TABLE[[#This Row],[METRC]]="...","",IF(TABLE[[#This Row],[bounce strain]]=LEFT(TABLE[[#This Row],[PhenoAbbv]],4),"match","MISMATCH")))</f>
        <v/>
      </c>
      <c r="L591" s="18" t="str">
        <f ca="1">IF(TABLE[[#This Row],[Date]]="","",INDEX(nextcloneround[Clone Round],MATCH(TABLE[[#This Row],[Date]],nextcloneround[today],0)))</f>
        <v/>
      </c>
      <c r="M591" s="18" t="str">
        <f>_xlfn.IFNA(INDEX([2]!MOM[Generation],MATCH(TABLE[[#This Row],[METRC]],[2]!MOM[METRC 2],0)),"")</f>
        <v/>
      </c>
    </row>
    <row r="592" spans="1:13" x14ac:dyDescent="0.25">
      <c r="A592" s="47" t="str">
        <f>MID(TABLE[[#This Row],[LOC]],4,3)</f>
        <v>NL5</v>
      </c>
      <c r="B592" t="s">
        <v>8906</v>
      </c>
      <c r="C592" s="18" t="str">
        <f>_xlfn.IFNA(IF(TABLE[[#This Row],[CODE]]="","",IF(TABLE[[#This Row],[CODE]]="...","",_xlfn.CONCAT("1A4070000000065000",RIGHT(TABLE[[#This Row],[CODE]],6)))),"")</f>
        <v/>
      </c>
      <c r="D592" s="18" t="str">
        <f t="array" ref="D592">_xlfn.IFNA(IF(SUM(COUNTIF(TABLE[[#This Row],[CODE]],{"*.*"})),LEFT(TABLE[[#This Row],[CODE]],7),_xlfn.CONCAT(LEFT(TABLE[[#This Row],[CODE]],4),RIGHT(TABLE[[#This Row],[CODE]],3))),"")</f>
        <v/>
      </c>
      <c r="E592" s="18" t="str">
        <f>IF(VLOOKUP(TABLE[[#This Row],[LOC]],ScanWorkbook[[Location]:[Clone Barcode]],2,FALSE)="...","",VLOOKUP(TABLE[[#This Row],[LOC]],ScanWorkbook[[Location]:[Clone Barcode]],2,FALSE))</f>
        <v/>
      </c>
      <c r="F592" s="21" t="str">
        <f ca="1">IF(TABLE[[#This Row],[METRC]]="","",TODAY())</f>
        <v/>
      </c>
      <c r="G592" s="80" t="str">
        <f>_xlfn.IFNA(IF(TABLE[[#This Row],[METRC]]="","",VLOOKUP(TABLE[[#This Row],[LOC]],ScanWorkbook[[Location]:[side]],3,FALSE)),"")</f>
        <v/>
      </c>
      <c r="H592" s="18" t="str">
        <f>_xlfn.IFNA(IF(TABLE[[#This Row],[METRC]]="...","",VLOOKUP(TABLE[[#This Row],[METRC]],METRC!A:C,3,FALSE)),"")</f>
        <v/>
      </c>
      <c r="I59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92" s="18" t="str">
        <f>_xlfn.IFNA(IF(TABLE[[#This Row],[METRC]]="...","",LEFT(VLOOKUP(TABLE[[#This Row],[METRC]],METRC!A:B,2,FALSE),4)),"")</f>
        <v/>
      </c>
      <c r="K592" s="18" t="str">
        <f>IF(TABLE[[#This Row],[METRC]]="","",IF(TABLE[[#This Row],[METRC]]="...","",IF(TABLE[[#This Row],[bounce strain]]=LEFT(TABLE[[#This Row],[PhenoAbbv]],4),"match","MISMATCH")))</f>
        <v/>
      </c>
      <c r="L592" s="18" t="str">
        <f ca="1">IF(TABLE[[#This Row],[Date]]="","",INDEX(nextcloneround[Clone Round],MATCH(TABLE[[#This Row],[Date]],nextcloneround[today],0)))</f>
        <v/>
      </c>
      <c r="M592" s="18" t="str">
        <f>_xlfn.IFNA(INDEX([2]!MOM[Generation],MATCH(TABLE[[#This Row],[METRC]],[2]!MOM[METRC 2],0)),"")</f>
        <v/>
      </c>
    </row>
    <row r="593" spans="1:13" x14ac:dyDescent="0.25">
      <c r="A593" s="47" t="str">
        <f>MID(TABLE[[#This Row],[LOC]],4,3)</f>
        <v>NL5</v>
      </c>
      <c r="B593" t="s">
        <v>8907</v>
      </c>
      <c r="C593" s="18" t="str">
        <f>_xlfn.IFNA(IF(TABLE[[#This Row],[CODE]]="","",IF(TABLE[[#This Row],[CODE]]="...","",_xlfn.CONCAT("1A4070000000065000",RIGHT(TABLE[[#This Row],[CODE]],6)))),"")</f>
        <v/>
      </c>
      <c r="D593" s="18" t="str">
        <f t="array" ref="D593">_xlfn.IFNA(IF(SUM(COUNTIF(TABLE[[#This Row],[CODE]],{"*.*"})),LEFT(TABLE[[#This Row],[CODE]],7),_xlfn.CONCAT(LEFT(TABLE[[#This Row],[CODE]],4),RIGHT(TABLE[[#This Row],[CODE]],3))),"")</f>
        <v/>
      </c>
      <c r="E593" s="18" t="str">
        <f>IF(VLOOKUP(TABLE[[#This Row],[LOC]],ScanWorkbook[[Location]:[Clone Barcode]],2,FALSE)="...","",VLOOKUP(TABLE[[#This Row],[LOC]],ScanWorkbook[[Location]:[Clone Barcode]],2,FALSE))</f>
        <v/>
      </c>
      <c r="F593" s="21" t="str">
        <f ca="1">IF(TABLE[[#This Row],[METRC]]="","",TODAY())</f>
        <v/>
      </c>
      <c r="G593" s="80" t="str">
        <f>_xlfn.IFNA(IF(TABLE[[#This Row],[METRC]]="","",VLOOKUP(TABLE[[#This Row],[LOC]],ScanWorkbook[[Location]:[side]],3,FALSE)),"")</f>
        <v/>
      </c>
      <c r="H593" s="18" t="str">
        <f>_xlfn.IFNA(IF(TABLE[[#This Row],[METRC]]="...","",VLOOKUP(TABLE[[#This Row],[METRC]],METRC!A:C,3,FALSE)),"")</f>
        <v/>
      </c>
      <c r="I59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93" s="18" t="str">
        <f>_xlfn.IFNA(IF(TABLE[[#This Row],[METRC]]="...","",LEFT(VLOOKUP(TABLE[[#This Row],[METRC]],METRC!A:B,2,FALSE),4)),"")</f>
        <v/>
      </c>
      <c r="K593" s="18" t="str">
        <f>IF(TABLE[[#This Row],[METRC]]="","",IF(TABLE[[#This Row],[METRC]]="...","",IF(TABLE[[#This Row],[bounce strain]]=LEFT(TABLE[[#This Row],[PhenoAbbv]],4),"match","MISMATCH")))</f>
        <v/>
      </c>
      <c r="L593" s="18" t="str">
        <f ca="1">IF(TABLE[[#This Row],[Date]]="","",INDEX(nextcloneround[Clone Round],MATCH(TABLE[[#This Row],[Date]],nextcloneround[today],0)))</f>
        <v/>
      </c>
      <c r="M593" s="18" t="str">
        <f>_xlfn.IFNA(INDEX([2]!MOM[Generation],MATCH(TABLE[[#This Row],[METRC]],[2]!MOM[METRC 2],0)),"")</f>
        <v/>
      </c>
    </row>
    <row r="594" spans="1:13" x14ac:dyDescent="0.25">
      <c r="A594" s="47" t="str">
        <f>MID(TABLE[[#This Row],[LOC]],4,3)</f>
        <v>NL5</v>
      </c>
      <c r="B594" t="s">
        <v>8908</v>
      </c>
      <c r="C594" s="18" t="str">
        <f>_xlfn.IFNA(IF(TABLE[[#This Row],[CODE]]="","",IF(TABLE[[#This Row],[CODE]]="...","",_xlfn.CONCAT("1A4070000000065000",RIGHT(TABLE[[#This Row],[CODE]],6)))),"")</f>
        <v/>
      </c>
      <c r="D594" s="18" t="str">
        <f t="array" ref="D594">_xlfn.IFNA(IF(SUM(COUNTIF(TABLE[[#This Row],[CODE]],{"*.*"})),LEFT(TABLE[[#This Row],[CODE]],7),_xlfn.CONCAT(LEFT(TABLE[[#This Row],[CODE]],4),RIGHT(TABLE[[#This Row],[CODE]],3))),"")</f>
        <v/>
      </c>
      <c r="E594" s="18" t="str">
        <f>IF(VLOOKUP(TABLE[[#This Row],[LOC]],ScanWorkbook[[Location]:[Clone Barcode]],2,FALSE)="...","",VLOOKUP(TABLE[[#This Row],[LOC]],ScanWorkbook[[Location]:[Clone Barcode]],2,FALSE))</f>
        <v/>
      </c>
      <c r="F594" s="21" t="str">
        <f ca="1">IF(TABLE[[#This Row],[METRC]]="","",TODAY())</f>
        <v/>
      </c>
      <c r="G594" s="80" t="str">
        <f>_xlfn.IFNA(IF(TABLE[[#This Row],[METRC]]="","",VLOOKUP(TABLE[[#This Row],[LOC]],ScanWorkbook[[Location]:[side]],3,FALSE)),"")</f>
        <v/>
      </c>
      <c r="H594" s="18" t="str">
        <f>_xlfn.IFNA(IF(TABLE[[#This Row],[METRC]]="...","",VLOOKUP(TABLE[[#This Row],[METRC]],METRC!A:C,3,FALSE)),"")</f>
        <v/>
      </c>
      <c r="I59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94" s="18" t="str">
        <f>_xlfn.IFNA(IF(TABLE[[#This Row],[METRC]]="...","",LEFT(VLOOKUP(TABLE[[#This Row],[METRC]],METRC!A:B,2,FALSE),4)),"")</f>
        <v/>
      </c>
      <c r="K594" s="18" t="str">
        <f>IF(TABLE[[#This Row],[METRC]]="","",IF(TABLE[[#This Row],[METRC]]="...","",IF(TABLE[[#This Row],[bounce strain]]=LEFT(TABLE[[#This Row],[PhenoAbbv]],4),"match","MISMATCH")))</f>
        <v/>
      </c>
      <c r="L594" s="18" t="str">
        <f ca="1">IF(TABLE[[#This Row],[Date]]="","",INDEX(nextcloneround[Clone Round],MATCH(TABLE[[#This Row],[Date]],nextcloneround[today],0)))</f>
        <v/>
      </c>
      <c r="M594" s="18" t="str">
        <f>_xlfn.IFNA(INDEX([2]!MOM[Generation],MATCH(TABLE[[#This Row],[METRC]],[2]!MOM[METRC 2],0)),"")</f>
        <v/>
      </c>
    </row>
    <row r="595" spans="1:13" x14ac:dyDescent="0.25">
      <c r="A595" s="47" t="str">
        <f>MID(TABLE[[#This Row],[LOC]],4,3)</f>
        <v>NL5</v>
      </c>
      <c r="B595" t="s">
        <v>8909</v>
      </c>
      <c r="C595" s="18" t="str">
        <f>_xlfn.IFNA(IF(TABLE[[#This Row],[CODE]]="","",IF(TABLE[[#This Row],[CODE]]="...","",_xlfn.CONCAT("1A4070000000065000",RIGHT(TABLE[[#This Row],[CODE]],6)))),"")</f>
        <v/>
      </c>
      <c r="D595" s="18" t="str">
        <f t="array" ref="D595">_xlfn.IFNA(IF(SUM(COUNTIF(TABLE[[#This Row],[CODE]],{"*.*"})),LEFT(TABLE[[#This Row],[CODE]],7),_xlfn.CONCAT(LEFT(TABLE[[#This Row],[CODE]],4),RIGHT(TABLE[[#This Row],[CODE]],3))),"")</f>
        <v/>
      </c>
      <c r="E595" s="18" t="str">
        <f>IF(VLOOKUP(TABLE[[#This Row],[LOC]],ScanWorkbook[[Location]:[Clone Barcode]],2,FALSE)="...","",VLOOKUP(TABLE[[#This Row],[LOC]],ScanWorkbook[[Location]:[Clone Barcode]],2,FALSE))</f>
        <v/>
      </c>
      <c r="F595" s="21" t="str">
        <f ca="1">IF(TABLE[[#This Row],[METRC]]="","",TODAY())</f>
        <v/>
      </c>
      <c r="G595" s="80" t="str">
        <f>_xlfn.IFNA(IF(TABLE[[#This Row],[METRC]]="","",VLOOKUP(TABLE[[#This Row],[LOC]],ScanWorkbook[[Location]:[side]],3,FALSE)),"")</f>
        <v/>
      </c>
      <c r="H595" s="18" t="str">
        <f>_xlfn.IFNA(IF(TABLE[[#This Row],[METRC]]="...","",VLOOKUP(TABLE[[#This Row],[METRC]],METRC!A:C,3,FALSE)),"")</f>
        <v/>
      </c>
      <c r="I59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95" s="18" t="str">
        <f>_xlfn.IFNA(IF(TABLE[[#This Row],[METRC]]="...","",LEFT(VLOOKUP(TABLE[[#This Row],[METRC]],METRC!A:B,2,FALSE),4)),"")</f>
        <v/>
      </c>
      <c r="K595" s="18" t="str">
        <f>IF(TABLE[[#This Row],[METRC]]="","",IF(TABLE[[#This Row],[METRC]]="...","",IF(TABLE[[#This Row],[bounce strain]]=LEFT(TABLE[[#This Row],[PhenoAbbv]],4),"match","MISMATCH")))</f>
        <v/>
      </c>
      <c r="L595" s="18" t="str">
        <f ca="1">IF(TABLE[[#This Row],[Date]]="","",INDEX(nextcloneround[Clone Round],MATCH(TABLE[[#This Row],[Date]],nextcloneround[today],0)))</f>
        <v/>
      </c>
      <c r="M595" s="18" t="str">
        <f>_xlfn.IFNA(INDEX([2]!MOM[Generation],MATCH(TABLE[[#This Row],[METRC]],[2]!MOM[METRC 2],0)),"")</f>
        <v/>
      </c>
    </row>
    <row r="596" spans="1:13" x14ac:dyDescent="0.25">
      <c r="A596" s="47" t="str">
        <f>MID(TABLE[[#This Row],[LOC]],4,3)</f>
        <v>OL1</v>
      </c>
      <c r="B596" t="s">
        <v>8910</v>
      </c>
      <c r="C596" s="18" t="str">
        <f>_xlfn.IFNA(IF(TABLE[[#This Row],[CODE]]="","",IF(TABLE[[#This Row],[CODE]]="...","",_xlfn.CONCAT("1A4070000000065000",RIGHT(TABLE[[#This Row],[CODE]],6)))),"")</f>
        <v/>
      </c>
      <c r="D596" s="18" t="str">
        <f t="array" ref="D596">_xlfn.IFNA(IF(SUM(COUNTIF(TABLE[[#This Row],[CODE]],{"*.*"})),LEFT(TABLE[[#This Row],[CODE]],7),_xlfn.CONCAT(LEFT(TABLE[[#This Row],[CODE]],4),RIGHT(TABLE[[#This Row],[CODE]],3))),"")</f>
        <v/>
      </c>
      <c r="E596" s="18" t="str">
        <f>IF(VLOOKUP(TABLE[[#This Row],[LOC]],ScanWorkbook[[Location]:[Clone Barcode]],2,FALSE)="...","",VLOOKUP(TABLE[[#This Row],[LOC]],ScanWorkbook[[Location]:[Clone Barcode]],2,FALSE))</f>
        <v/>
      </c>
      <c r="F596" s="21" t="str">
        <f ca="1">IF(TABLE[[#This Row],[METRC]]="","",TODAY())</f>
        <v/>
      </c>
      <c r="G596" s="80" t="str">
        <f>_xlfn.IFNA(IF(TABLE[[#This Row],[METRC]]="","",VLOOKUP(TABLE[[#This Row],[LOC]],ScanWorkbook[[Location]:[side]],3,FALSE)),"")</f>
        <v/>
      </c>
      <c r="H596" s="18" t="str">
        <f>_xlfn.IFNA(IF(TABLE[[#This Row],[METRC]]="...","",VLOOKUP(TABLE[[#This Row],[METRC]],METRC!A:C,3,FALSE)),"")</f>
        <v/>
      </c>
      <c r="I59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96" s="18" t="str">
        <f>_xlfn.IFNA(IF(TABLE[[#This Row],[METRC]]="...","",LEFT(VLOOKUP(TABLE[[#This Row],[METRC]],METRC!A:B,2,FALSE),4)),"")</f>
        <v/>
      </c>
      <c r="K596" s="18" t="str">
        <f>IF(TABLE[[#This Row],[METRC]]="","",IF(TABLE[[#This Row],[METRC]]="...","",IF(TABLE[[#This Row],[bounce strain]]=LEFT(TABLE[[#This Row],[PhenoAbbv]],4),"match","MISMATCH")))</f>
        <v/>
      </c>
      <c r="L596" s="18" t="str">
        <f ca="1">IF(TABLE[[#This Row],[Date]]="","",INDEX(nextcloneround[Clone Round],MATCH(TABLE[[#This Row],[Date]],nextcloneround[today],0)))</f>
        <v/>
      </c>
      <c r="M596" s="18" t="str">
        <f>_xlfn.IFNA(INDEX([2]!MOM[Generation],MATCH(TABLE[[#This Row],[METRC]],[2]!MOM[METRC 2],0)),"")</f>
        <v/>
      </c>
    </row>
    <row r="597" spans="1:13" x14ac:dyDescent="0.25">
      <c r="A597" s="47" t="str">
        <f>MID(TABLE[[#This Row],[LOC]],4,3)</f>
        <v>OL1</v>
      </c>
      <c r="B597" t="s">
        <v>8911</v>
      </c>
      <c r="C597" s="18" t="str">
        <f>_xlfn.IFNA(IF(TABLE[[#This Row],[CODE]]="","",IF(TABLE[[#This Row],[CODE]]="...","",_xlfn.CONCAT("1A4070000000065000",RIGHT(TABLE[[#This Row],[CODE]],6)))),"")</f>
        <v/>
      </c>
      <c r="D597" s="18" t="str">
        <f t="array" ref="D597">_xlfn.IFNA(IF(SUM(COUNTIF(TABLE[[#This Row],[CODE]],{"*.*"})),LEFT(TABLE[[#This Row],[CODE]],7),_xlfn.CONCAT(LEFT(TABLE[[#This Row],[CODE]],4),RIGHT(TABLE[[#This Row],[CODE]],3))),"")</f>
        <v/>
      </c>
      <c r="E597" s="18" t="str">
        <f>IF(VLOOKUP(TABLE[[#This Row],[LOC]],ScanWorkbook[[Location]:[Clone Barcode]],2,FALSE)="...","",VLOOKUP(TABLE[[#This Row],[LOC]],ScanWorkbook[[Location]:[Clone Barcode]],2,FALSE))</f>
        <v/>
      </c>
      <c r="F597" s="21" t="str">
        <f ca="1">IF(TABLE[[#This Row],[METRC]]="","",TODAY())</f>
        <v/>
      </c>
      <c r="G597" s="80" t="str">
        <f>_xlfn.IFNA(IF(TABLE[[#This Row],[METRC]]="","",VLOOKUP(TABLE[[#This Row],[LOC]],ScanWorkbook[[Location]:[side]],3,FALSE)),"")</f>
        <v/>
      </c>
      <c r="H597" s="18" t="str">
        <f>_xlfn.IFNA(IF(TABLE[[#This Row],[METRC]]="...","",VLOOKUP(TABLE[[#This Row],[METRC]],METRC!A:C,3,FALSE)),"")</f>
        <v/>
      </c>
      <c r="I59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97" s="18" t="str">
        <f>_xlfn.IFNA(IF(TABLE[[#This Row],[METRC]]="...","",LEFT(VLOOKUP(TABLE[[#This Row],[METRC]],METRC!A:B,2,FALSE),4)),"")</f>
        <v/>
      </c>
      <c r="K597" s="18" t="str">
        <f>IF(TABLE[[#This Row],[METRC]]="","",IF(TABLE[[#This Row],[METRC]]="...","",IF(TABLE[[#This Row],[bounce strain]]=LEFT(TABLE[[#This Row],[PhenoAbbv]],4),"match","MISMATCH")))</f>
        <v/>
      </c>
      <c r="L597" s="18" t="str">
        <f ca="1">IF(TABLE[[#This Row],[Date]]="","",INDEX(nextcloneround[Clone Round],MATCH(TABLE[[#This Row],[Date]],nextcloneround[today],0)))</f>
        <v/>
      </c>
      <c r="M597" s="18" t="str">
        <f>_xlfn.IFNA(INDEX([2]!MOM[Generation],MATCH(TABLE[[#This Row],[METRC]],[2]!MOM[METRC 2],0)),"")</f>
        <v/>
      </c>
    </row>
    <row r="598" spans="1:13" x14ac:dyDescent="0.25">
      <c r="A598" s="47" t="str">
        <f>MID(TABLE[[#This Row],[LOC]],4,3)</f>
        <v>OL1</v>
      </c>
      <c r="B598" t="s">
        <v>8912</v>
      </c>
      <c r="C598" s="18" t="str">
        <f>_xlfn.IFNA(IF(TABLE[[#This Row],[CODE]]="","",IF(TABLE[[#This Row],[CODE]]="...","",_xlfn.CONCAT("1A4070000000065000",RIGHT(TABLE[[#This Row],[CODE]],6)))),"")</f>
        <v/>
      </c>
      <c r="D598" s="18" t="str">
        <f t="array" ref="D598">_xlfn.IFNA(IF(SUM(COUNTIF(TABLE[[#This Row],[CODE]],{"*.*"})),LEFT(TABLE[[#This Row],[CODE]],7),_xlfn.CONCAT(LEFT(TABLE[[#This Row],[CODE]],4),RIGHT(TABLE[[#This Row],[CODE]],3))),"")</f>
        <v/>
      </c>
      <c r="E598" s="18" t="str">
        <f>IF(VLOOKUP(TABLE[[#This Row],[LOC]],ScanWorkbook[[Location]:[Clone Barcode]],2,FALSE)="...","",VLOOKUP(TABLE[[#This Row],[LOC]],ScanWorkbook[[Location]:[Clone Barcode]],2,FALSE))</f>
        <v/>
      </c>
      <c r="F598" s="21" t="str">
        <f ca="1">IF(TABLE[[#This Row],[METRC]]="","",TODAY())</f>
        <v/>
      </c>
      <c r="G598" s="80" t="str">
        <f>_xlfn.IFNA(IF(TABLE[[#This Row],[METRC]]="","",VLOOKUP(TABLE[[#This Row],[LOC]],ScanWorkbook[[Location]:[side]],3,FALSE)),"")</f>
        <v/>
      </c>
      <c r="H598" s="18" t="str">
        <f>_xlfn.IFNA(IF(TABLE[[#This Row],[METRC]]="...","",VLOOKUP(TABLE[[#This Row],[METRC]],METRC!A:C,3,FALSE)),"")</f>
        <v/>
      </c>
      <c r="I59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98" s="18" t="str">
        <f>_xlfn.IFNA(IF(TABLE[[#This Row],[METRC]]="...","",LEFT(VLOOKUP(TABLE[[#This Row],[METRC]],METRC!A:B,2,FALSE),4)),"")</f>
        <v/>
      </c>
      <c r="K598" s="18" t="str">
        <f>IF(TABLE[[#This Row],[METRC]]="","",IF(TABLE[[#This Row],[METRC]]="...","",IF(TABLE[[#This Row],[bounce strain]]=LEFT(TABLE[[#This Row],[PhenoAbbv]],4),"match","MISMATCH")))</f>
        <v/>
      </c>
      <c r="L598" s="18" t="str">
        <f ca="1">IF(TABLE[[#This Row],[Date]]="","",INDEX(nextcloneround[Clone Round],MATCH(TABLE[[#This Row],[Date]],nextcloneround[today],0)))</f>
        <v/>
      </c>
      <c r="M598" s="18" t="str">
        <f>_xlfn.IFNA(INDEX([2]!MOM[Generation],MATCH(TABLE[[#This Row],[METRC]],[2]!MOM[METRC 2],0)),"")</f>
        <v/>
      </c>
    </row>
    <row r="599" spans="1:13" x14ac:dyDescent="0.25">
      <c r="A599" s="47" t="str">
        <f>MID(TABLE[[#This Row],[LOC]],4,3)</f>
        <v>OL1</v>
      </c>
      <c r="B599" t="s">
        <v>8913</v>
      </c>
      <c r="C599" s="18" t="str">
        <f>_xlfn.IFNA(IF(TABLE[[#This Row],[CODE]]="","",IF(TABLE[[#This Row],[CODE]]="...","",_xlfn.CONCAT("1A4070000000065000",RIGHT(TABLE[[#This Row],[CODE]],6)))),"")</f>
        <v/>
      </c>
      <c r="D599" s="18" t="str">
        <f t="array" ref="D599">_xlfn.IFNA(IF(SUM(COUNTIF(TABLE[[#This Row],[CODE]],{"*.*"})),LEFT(TABLE[[#This Row],[CODE]],7),_xlfn.CONCAT(LEFT(TABLE[[#This Row],[CODE]],4),RIGHT(TABLE[[#This Row],[CODE]],3))),"")</f>
        <v/>
      </c>
      <c r="E599" s="18" t="str">
        <f>IF(VLOOKUP(TABLE[[#This Row],[LOC]],ScanWorkbook[[Location]:[Clone Barcode]],2,FALSE)="...","",VLOOKUP(TABLE[[#This Row],[LOC]],ScanWorkbook[[Location]:[Clone Barcode]],2,FALSE))</f>
        <v/>
      </c>
      <c r="F599" s="21" t="str">
        <f ca="1">IF(TABLE[[#This Row],[METRC]]="","",TODAY())</f>
        <v/>
      </c>
      <c r="G599" s="80" t="str">
        <f>_xlfn.IFNA(IF(TABLE[[#This Row],[METRC]]="","",VLOOKUP(TABLE[[#This Row],[LOC]],ScanWorkbook[[Location]:[side]],3,FALSE)),"")</f>
        <v/>
      </c>
      <c r="H599" s="18" t="str">
        <f>_xlfn.IFNA(IF(TABLE[[#This Row],[METRC]]="...","",VLOOKUP(TABLE[[#This Row],[METRC]],METRC!A:C,3,FALSE)),"")</f>
        <v/>
      </c>
      <c r="I59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599" s="18" t="str">
        <f>_xlfn.IFNA(IF(TABLE[[#This Row],[METRC]]="...","",LEFT(VLOOKUP(TABLE[[#This Row],[METRC]],METRC!A:B,2,FALSE),4)),"")</f>
        <v/>
      </c>
      <c r="K599" s="18" t="str">
        <f>IF(TABLE[[#This Row],[METRC]]="","",IF(TABLE[[#This Row],[METRC]]="...","",IF(TABLE[[#This Row],[bounce strain]]=LEFT(TABLE[[#This Row],[PhenoAbbv]],4),"match","MISMATCH")))</f>
        <v/>
      </c>
      <c r="L599" s="18" t="str">
        <f ca="1">IF(TABLE[[#This Row],[Date]]="","",INDEX(nextcloneround[Clone Round],MATCH(TABLE[[#This Row],[Date]],nextcloneround[today],0)))</f>
        <v/>
      </c>
      <c r="M599" s="18" t="str">
        <f>_xlfn.IFNA(INDEX([2]!MOM[Generation],MATCH(TABLE[[#This Row],[METRC]],[2]!MOM[METRC 2],0)),"")</f>
        <v/>
      </c>
    </row>
    <row r="600" spans="1:13" x14ac:dyDescent="0.25">
      <c r="A600" s="47" t="str">
        <f>MID(TABLE[[#This Row],[LOC]],4,3)</f>
        <v>OL1</v>
      </c>
      <c r="B600" t="s">
        <v>8914</v>
      </c>
      <c r="C600" s="18" t="str">
        <f>_xlfn.IFNA(IF(TABLE[[#This Row],[CODE]]="","",IF(TABLE[[#This Row],[CODE]]="...","",_xlfn.CONCAT("1A4070000000065000",RIGHT(TABLE[[#This Row],[CODE]],6)))),"")</f>
        <v/>
      </c>
      <c r="D600" s="18" t="str">
        <f t="array" ref="D600">_xlfn.IFNA(IF(SUM(COUNTIF(TABLE[[#This Row],[CODE]],{"*.*"})),LEFT(TABLE[[#This Row],[CODE]],7),_xlfn.CONCAT(LEFT(TABLE[[#This Row],[CODE]],4),RIGHT(TABLE[[#This Row],[CODE]],3))),"")</f>
        <v/>
      </c>
      <c r="E600" s="18" t="str">
        <f>IF(VLOOKUP(TABLE[[#This Row],[LOC]],ScanWorkbook[[Location]:[Clone Barcode]],2,FALSE)="...","",VLOOKUP(TABLE[[#This Row],[LOC]],ScanWorkbook[[Location]:[Clone Barcode]],2,FALSE))</f>
        <v/>
      </c>
      <c r="F600" s="21" t="str">
        <f ca="1">IF(TABLE[[#This Row],[METRC]]="","",TODAY())</f>
        <v/>
      </c>
      <c r="G600" s="80" t="str">
        <f>_xlfn.IFNA(IF(TABLE[[#This Row],[METRC]]="","",VLOOKUP(TABLE[[#This Row],[LOC]],ScanWorkbook[[Location]:[side]],3,FALSE)),"")</f>
        <v/>
      </c>
      <c r="H600" s="18" t="str">
        <f>_xlfn.IFNA(IF(TABLE[[#This Row],[METRC]]="...","",VLOOKUP(TABLE[[#This Row],[METRC]],METRC!A:C,3,FALSE)),"")</f>
        <v/>
      </c>
      <c r="I60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00" s="18" t="str">
        <f>_xlfn.IFNA(IF(TABLE[[#This Row],[METRC]]="...","",LEFT(VLOOKUP(TABLE[[#This Row],[METRC]],METRC!A:B,2,FALSE),4)),"")</f>
        <v/>
      </c>
      <c r="K600" s="18" t="str">
        <f>IF(TABLE[[#This Row],[METRC]]="","",IF(TABLE[[#This Row],[METRC]]="...","",IF(TABLE[[#This Row],[bounce strain]]=LEFT(TABLE[[#This Row],[PhenoAbbv]],4),"match","MISMATCH")))</f>
        <v/>
      </c>
      <c r="L600" s="18" t="str">
        <f ca="1">IF(TABLE[[#This Row],[Date]]="","",INDEX(nextcloneround[Clone Round],MATCH(TABLE[[#This Row],[Date]],nextcloneround[today],0)))</f>
        <v/>
      </c>
      <c r="M600" s="18" t="str">
        <f>_xlfn.IFNA(INDEX([2]!MOM[Generation],MATCH(TABLE[[#This Row],[METRC]],[2]!MOM[METRC 2],0)),"")</f>
        <v/>
      </c>
    </row>
    <row r="601" spans="1:13" x14ac:dyDescent="0.25">
      <c r="A601" s="47" t="str">
        <f>MID(TABLE[[#This Row],[LOC]],4,3)</f>
        <v>OL1</v>
      </c>
      <c r="B601" t="s">
        <v>8915</v>
      </c>
      <c r="C601" s="18" t="str">
        <f>_xlfn.IFNA(IF(TABLE[[#This Row],[CODE]]="","",IF(TABLE[[#This Row],[CODE]]="...","",_xlfn.CONCAT("1A4070000000065000",RIGHT(TABLE[[#This Row],[CODE]],6)))),"")</f>
        <v/>
      </c>
      <c r="D601" s="18" t="str">
        <f t="array" ref="D601">_xlfn.IFNA(IF(SUM(COUNTIF(TABLE[[#This Row],[CODE]],{"*.*"})),LEFT(TABLE[[#This Row],[CODE]],7),_xlfn.CONCAT(LEFT(TABLE[[#This Row],[CODE]],4),RIGHT(TABLE[[#This Row],[CODE]],3))),"")</f>
        <v/>
      </c>
      <c r="E601" s="18" t="str">
        <f>IF(VLOOKUP(TABLE[[#This Row],[LOC]],ScanWorkbook[[Location]:[Clone Barcode]],2,FALSE)="...","",VLOOKUP(TABLE[[#This Row],[LOC]],ScanWorkbook[[Location]:[Clone Barcode]],2,FALSE))</f>
        <v/>
      </c>
      <c r="F601" s="21" t="str">
        <f ca="1">IF(TABLE[[#This Row],[METRC]]="","",TODAY())</f>
        <v/>
      </c>
      <c r="G601" s="80" t="str">
        <f>_xlfn.IFNA(IF(TABLE[[#This Row],[METRC]]="","",VLOOKUP(TABLE[[#This Row],[LOC]],ScanWorkbook[[Location]:[side]],3,FALSE)),"")</f>
        <v/>
      </c>
      <c r="H601" s="18" t="str">
        <f>_xlfn.IFNA(IF(TABLE[[#This Row],[METRC]]="...","",VLOOKUP(TABLE[[#This Row],[METRC]],METRC!A:C,3,FALSE)),"")</f>
        <v/>
      </c>
      <c r="I60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01" s="18" t="str">
        <f>_xlfn.IFNA(IF(TABLE[[#This Row],[METRC]]="...","",LEFT(VLOOKUP(TABLE[[#This Row],[METRC]],METRC!A:B,2,FALSE),4)),"")</f>
        <v/>
      </c>
      <c r="K601" s="18" t="str">
        <f>IF(TABLE[[#This Row],[METRC]]="","",IF(TABLE[[#This Row],[METRC]]="...","",IF(TABLE[[#This Row],[bounce strain]]=LEFT(TABLE[[#This Row],[PhenoAbbv]],4),"match","MISMATCH")))</f>
        <v/>
      </c>
      <c r="L601" s="18" t="str">
        <f ca="1">IF(TABLE[[#This Row],[Date]]="","",INDEX(nextcloneround[Clone Round],MATCH(TABLE[[#This Row],[Date]],nextcloneround[today],0)))</f>
        <v/>
      </c>
      <c r="M601" s="18" t="str">
        <f>_xlfn.IFNA(INDEX([2]!MOM[Generation],MATCH(TABLE[[#This Row],[METRC]],[2]!MOM[METRC 2],0)),"")</f>
        <v/>
      </c>
    </row>
    <row r="602" spans="1:13" x14ac:dyDescent="0.25">
      <c r="A602" s="47" t="str">
        <f>MID(TABLE[[#This Row],[LOC]],4,3)</f>
        <v>OL1</v>
      </c>
      <c r="B602" t="s">
        <v>8916</v>
      </c>
      <c r="C602" s="18" t="str">
        <f>_xlfn.IFNA(IF(TABLE[[#This Row],[CODE]]="","",IF(TABLE[[#This Row],[CODE]]="...","",_xlfn.CONCAT("1A4070000000065000",RIGHT(TABLE[[#This Row],[CODE]],6)))),"")</f>
        <v/>
      </c>
      <c r="D602" s="18" t="str">
        <f t="array" ref="D602">_xlfn.IFNA(IF(SUM(COUNTIF(TABLE[[#This Row],[CODE]],{"*.*"})),LEFT(TABLE[[#This Row],[CODE]],7),_xlfn.CONCAT(LEFT(TABLE[[#This Row],[CODE]],4),RIGHT(TABLE[[#This Row],[CODE]],3))),"")</f>
        <v/>
      </c>
      <c r="E602" s="18" t="str">
        <f>IF(VLOOKUP(TABLE[[#This Row],[LOC]],ScanWorkbook[[Location]:[Clone Barcode]],2,FALSE)="...","",VLOOKUP(TABLE[[#This Row],[LOC]],ScanWorkbook[[Location]:[Clone Barcode]],2,FALSE))</f>
        <v/>
      </c>
      <c r="F602" s="21" t="str">
        <f ca="1">IF(TABLE[[#This Row],[METRC]]="","",TODAY())</f>
        <v/>
      </c>
      <c r="G602" s="80" t="str">
        <f>_xlfn.IFNA(IF(TABLE[[#This Row],[METRC]]="","",VLOOKUP(TABLE[[#This Row],[LOC]],ScanWorkbook[[Location]:[side]],3,FALSE)),"")</f>
        <v/>
      </c>
      <c r="H602" s="18" t="str">
        <f>_xlfn.IFNA(IF(TABLE[[#This Row],[METRC]]="...","",VLOOKUP(TABLE[[#This Row],[METRC]],METRC!A:C,3,FALSE)),"")</f>
        <v/>
      </c>
      <c r="I60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02" s="18" t="str">
        <f>_xlfn.IFNA(IF(TABLE[[#This Row],[METRC]]="...","",LEFT(VLOOKUP(TABLE[[#This Row],[METRC]],METRC!A:B,2,FALSE),4)),"")</f>
        <v/>
      </c>
      <c r="K602" s="18" t="str">
        <f>IF(TABLE[[#This Row],[METRC]]="","",IF(TABLE[[#This Row],[METRC]]="...","",IF(TABLE[[#This Row],[bounce strain]]=LEFT(TABLE[[#This Row],[PhenoAbbv]],4),"match","MISMATCH")))</f>
        <v/>
      </c>
      <c r="L602" s="18" t="str">
        <f ca="1">IF(TABLE[[#This Row],[Date]]="","",INDEX(nextcloneround[Clone Round],MATCH(TABLE[[#This Row],[Date]],nextcloneround[today],0)))</f>
        <v/>
      </c>
      <c r="M602" s="18" t="str">
        <f>_xlfn.IFNA(INDEX([2]!MOM[Generation],MATCH(TABLE[[#This Row],[METRC]],[2]!MOM[METRC 2],0)),"")</f>
        <v/>
      </c>
    </row>
    <row r="603" spans="1:13" x14ac:dyDescent="0.25">
      <c r="A603" s="47" t="str">
        <f>MID(TABLE[[#This Row],[LOC]],4,3)</f>
        <v>OL1</v>
      </c>
      <c r="B603" t="s">
        <v>8917</v>
      </c>
      <c r="C603" s="18" t="str">
        <f>_xlfn.IFNA(IF(TABLE[[#This Row],[CODE]]="","",IF(TABLE[[#This Row],[CODE]]="...","",_xlfn.CONCAT("1A4070000000065000",RIGHT(TABLE[[#This Row],[CODE]],6)))),"")</f>
        <v/>
      </c>
      <c r="D603" s="18" t="str">
        <f t="array" ref="D603">_xlfn.IFNA(IF(SUM(COUNTIF(TABLE[[#This Row],[CODE]],{"*.*"})),LEFT(TABLE[[#This Row],[CODE]],7),_xlfn.CONCAT(LEFT(TABLE[[#This Row],[CODE]],4),RIGHT(TABLE[[#This Row],[CODE]],3))),"")</f>
        <v/>
      </c>
      <c r="E603" s="18" t="str">
        <f>IF(VLOOKUP(TABLE[[#This Row],[LOC]],ScanWorkbook[[Location]:[Clone Barcode]],2,FALSE)="...","",VLOOKUP(TABLE[[#This Row],[LOC]],ScanWorkbook[[Location]:[Clone Barcode]],2,FALSE))</f>
        <v/>
      </c>
      <c r="F603" s="21" t="str">
        <f ca="1">IF(TABLE[[#This Row],[METRC]]="","",TODAY())</f>
        <v/>
      </c>
      <c r="G603" s="80" t="str">
        <f>_xlfn.IFNA(IF(TABLE[[#This Row],[METRC]]="","",VLOOKUP(TABLE[[#This Row],[LOC]],ScanWorkbook[[Location]:[side]],3,FALSE)),"")</f>
        <v/>
      </c>
      <c r="H603" s="18" t="str">
        <f>_xlfn.IFNA(IF(TABLE[[#This Row],[METRC]]="...","",VLOOKUP(TABLE[[#This Row],[METRC]],METRC!A:C,3,FALSE)),"")</f>
        <v/>
      </c>
      <c r="I60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03" s="18" t="str">
        <f>_xlfn.IFNA(IF(TABLE[[#This Row],[METRC]]="...","",LEFT(VLOOKUP(TABLE[[#This Row],[METRC]],METRC!A:B,2,FALSE),4)),"")</f>
        <v/>
      </c>
      <c r="K603" s="18" t="str">
        <f>IF(TABLE[[#This Row],[METRC]]="","",IF(TABLE[[#This Row],[METRC]]="...","",IF(TABLE[[#This Row],[bounce strain]]=LEFT(TABLE[[#This Row],[PhenoAbbv]],4),"match","MISMATCH")))</f>
        <v/>
      </c>
      <c r="L603" s="18" t="str">
        <f ca="1">IF(TABLE[[#This Row],[Date]]="","",INDEX(nextcloneround[Clone Round],MATCH(TABLE[[#This Row],[Date]],nextcloneround[today],0)))</f>
        <v/>
      </c>
      <c r="M603" s="18" t="str">
        <f>_xlfn.IFNA(INDEX([2]!MOM[Generation],MATCH(TABLE[[#This Row],[METRC]],[2]!MOM[METRC 2],0)),"")</f>
        <v/>
      </c>
    </row>
    <row r="604" spans="1:13" x14ac:dyDescent="0.25">
      <c r="A604" s="47" t="str">
        <f>MID(TABLE[[#This Row],[LOC]],4,3)</f>
        <v>OL1</v>
      </c>
      <c r="B604" t="s">
        <v>8918</v>
      </c>
      <c r="C604" s="18" t="str">
        <f>_xlfn.IFNA(IF(TABLE[[#This Row],[CODE]]="","",IF(TABLE[[#This Row],[CODE]]="...","",_xlfn.CONCAT("1A4070000000065000",RIGHT(TABLE[[#This Row],[CODE]],6)))),"")</f>
        <v/>
      </c>
      <c r="D604" s="18" t="str">
        <f t="array" ref="D604">_xlfn.IFNA(IF(SUM(COUNTIF(TABLE[[#This Row],[CODE]],{"*.*"})),LEFT(TABLE[[#This Row],[CODE]],7),_xlfn.CONCAT(LEFT(TABLE[[#This Row],[CODE]],4),RIGHT(TABLE[[#This Row],[CODE]],3))),"")</f>
        <v/>
      </c>
      <c r="E604" s="18" t="str">
        <f>IF(VLOOKUP(TABLE[[#This Row],[LOC]],ScanWorkbook[[Location]:[Clone Barcode]],2,FALSE)="...","",VLOOKUP(TABLE[[#This Row],[LOC]],ScanWorkbook[[Location]:[Clone Barcode]],2,FALSE))</f>
        <v/>
      </c>
      <c r="F604" s="21" t="str">
        <f ca="1">IF(TABLE[[#This Row],[METRC]]="","",TODAY())</f>
        <v/>
      </c>
      <c r="G604" s="80" t="str">
        <f>_xlfn.IFNA(IF(TABLE[[#This Row],[METRC]]="","",VLOOKUP(TABLE[[#This Row],[LOC]],ScanWorkbook[[Location]:[side]],3,FALSE)),"")</f>
        <v/>
      </c>
      <c r="H604" s="18" t="str">
        <f>_xlfn.IFNA(IF(TABLE[[#This Row],[METRC]]="...","",VLOOKUP(TABLE[[#This Row],[METRC]],METRC!A:C,3,FALSE)),"")</f>
        <v/>
      </c>
      <c r="I60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04" s="18" t="str">
        <f>_xlfn.IFNA(IF(TABLE[[#This Row],[METRC]]="...","",LEFT(VLOOKUP(TABLE[[#This Row],[METRC]],METRC!A:B,2,FALSE),4)),"")</f>
        <v/>
      </c>
      <c r="K604" s="18" t="str">
        <f>IF(TABLE[[#This Row],[METRC]]="","",IF(TABLE[[#This Row],[METRC]]="...","",IF(TABLE[[#This Row],[bounce strain]]=LEFT(TABLE[[#This Row],[PhenoAbbv]],4),"match","MISMATCH")))</f>
        <v/>
      </c>
      <c r="L604" s="18" t="str">
        <f ca="1">IF(TABLE[[#This Row],[Date]]="","",INDEX(nextcloneround[Clone Round],MATCH(TABLE[[#This Row],[Date]],nextcloneround[today],0)))</f>
        <v/>
      </c>
      <c r="M604" s="18" t="str">
        <f>_xlfn.IFNA(INDEX([2]!MOM[Generation],MATCH(TABLE[[#This Row],[METRC]],[2]!MOM[METRC 2],0)),"")</f>
        <v/>
      </c>
    </row>
    <row r="605" spans="1:13" x14ac:dyDescent="0.25">
      <c r="A605" s="47" t="str">
        <f>MID(TABLE[[#This Row],[LOC]],4,3)</f>
        <v>OL1</v>
      </c>
      <c r="B605" t="s">
        <v>8919</v>
      </c>
      <c r="C605" s="18" t="str">
        <f>_xlfn.IFNA(IF(TABLE[[#This Row],[CODE]]="","",IF(TABLE[[#This Row],[CODE]]="...","",_xlfn.CONCAT("1A4070000000065000",RIGHT(TABLE[[#This Row],[CODE]],6)))),"")</f>
        <v/>
      </c>
      <c r="D605" s="18" t="str">
        <f t="array" ref="D605">_xlfn.IFNA(IF(SUM(COUNTIF(TABLE[[#This Row],[CODE]],{"*.*"})),LEFT(TABLE[[#This Row],[CODE]],7),_xlfn.CONCAT(LEFT(TABLE[[#This Row],[CODE]],4),RIGHT(TABLE[[#This Row],[CODE]],3))),"")</f>
        <v/>
      </c>
      <c r="E605" s="18" t="str">
        <f>IF(VLOOKUP(TABLE[[#This Row],[LOC]],ScanWorkbook[[Location]:[Clone Barcode]],2,FALSE)="...","",VLOOKUP(TABLE[[#This Row],[LOC]],ScanWorkbook[[Location]:[Clone Barcode]],2,FALSE))</f>
        <v/>
      </c>
      <c r="F605" s="21" t="str">
        <f ca="1">IF(TABLE[[#This Row],[METRC]]="","",TODAY())</f>
        <v/>
      </c>
      <c r="G605" s="80" t="str">
        <f>_xlfn.IFNA(IF(TABLE[[#This Row],[METRC]]="","",VLOOKUP(TABLE[[#This Row],[LOC]],ScanWorkbook[[Location]:[side]],3,FALSE)),"")</f>
        <v/>
      </c>
      <c r="H605" s="18" t="str">
        <f>_xlfn.IFNA(IF(TABLE[[#This Row],[METRC]]="...","",VLOOKUP(TABLE[[#This Row],[METRC]],METRC!A:C,3,FALSE)),"")</f>
        <v/>
      </c>
      <c r="I60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05" s="18" t="str">
        <f>_xlfn.IFNA(IF(TABLE[[#This Row],[METRC]]="...","",LEFT(VLOOKUP(TABLE[[#This Row],[METRC]],METRC!A:B,2,FALSE),4)),"")</f>
        <v/>
      </c>
      <c r="K605" s="18" t="str">
        <f>IF(TABLE[[#This Row],[METRC]]="","",IF(TABLE[[#This Row],[METRC]]="...","",IF(TABLE[[#This Row],[bounce strain]]=LEFT(TABLE[[#This Row],[PhenoAbbv]],4),"match","MISMATCH")))</f>
        <v/>
      </c>
      <c r="L605" s="18" t="str">
        <f ca="1">IF(TABLE[[#This Row],[Date]]="","",INDEX(nextcloneround[Clone Round],MATCH(TABLE[[#This Row],[Date]],nextcloneround[today],0)))</f>
        <v/>
      </c>
      <c r="M605" s="18" t="str">
        <f>_xlfn.IFNA(INDEX([2]!MOM[Generation],MATCH(TABLE[[#This Row],[METRC]],[2]!MOM[METRC 2],0)),"")</f>
        <v/>
      </c>
    </row>
    <row r="606" spans="1:13" x14ac:dyDescent="0.25">
      <c r="A606" s="47" t="str">
        <f>MID(TABLE[[#This Row],[LOC]],4,3)</f>
        <v>OL1</v>
      </c>
      <c r="B606" t="s">
        <v>8920</v>
      </c>
      <c r="C606" s="18" t="str">
        <f>_xlfn.IFNA(IF(TABLE[[#This Row],[CODE]]="","",IF(TABLE[[#This Row],[CODE]]="...","",_xlfn.CONCAT("1A4070000000065000",RIGHT(TABLE[[#This Row],[CODE]],6)))),"")</f>
        <v/>
      </c>
      <c r="D606" s="18" t="str">
        <f t="array" ref="D606">_xlfn.IFNA(IF(SUM(COUNTIF(TABLE[[#This Row],[CODE]],{"*.*"})),LEFT(TABLE[[#This Row],[CODE]],7),_xlfn.CONCAT(LEFT(TABLE[[#This Row],[CODE]],4),RIGHT(TABLE[[#This Row],[CODE]],3))),"")</f>
        <v/>
      </c>
      <c r="E606" s="18" t="str">
        <f>IF(VLOOKUP(TABLE[[#This Row],[LOC]],ScanWorkbook[[Location]:[Clone Barcode]],2,FALSE)="...","",VLOOKUP(TABLE[[#This Row],[LOC]],ScanWorkbook[[Location]:[Clone Barcode]],2,FALSE))</f>
        <v/>
      </c>
      <c r="F606" s="21" t="str">
        <f ca="1">IF(TABLE[[#This Row],[METRC]]="","",TODAY())</f>
        <v/>
      </c>
      <c r="G606" s="80" t="str">
        <f>_xlfn.IFNA(IF(TABLE[[#This Row],[METRC]]="","",VLOOKUP(TABLE[[#This Row],[LOC]],ScanWorkbook[[Location]:[side]],3,FALSE)),"")</f>
        <v/>
      </c>
      <c r="H606" s="18" t="str">
        <f>_xlfn.IFNA(IF(TABLE[[#This Row],[METRC]]="...","",VLOOKUP(TABLE[[#This Row],[METRC]],METRC!A:C,3,FALSE)),"")</f>
        <v/>
      </c>
      <c r="I60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06" s="18" t="str">
        <f>_xlfn.IFNA(IF(TABLE[[#This Row],[METRC]]="...","",LEFT(VLOOKUP(TABLE[[#This Row],[METRC]],METRC!A:B,2,FALSE),4)),"")</f>
        <v/>
      </c>
      <c r="K606" s="18" t="str">
        <f>IF(TABLE[[#This Row],[METRC]]="","",IF(TABLE[[#This Row],[METRC]]="...","",IF(TABLE[[#This Row],[bounce strain]]=LEFT(TABLE[[#This Row],[PhenoAbbv]],4),"match","MISMATCH")))</f>
        <v/>
      </c>
      <c r="L606" s="18" t="str">
        <f ca="1">IF(TABLE[[#This Row],[Date]]="","",INDEX(nextcloneround[Clone Round],MATCH(TABLE[[#This Row],[Date]],nextcloneround[today],0)))</f>
        <v/>
      </c>
      <c r="M606" s="18" t="str">
        <f>_xlfn.IFNA(INDEX([2]!MOM[Generation],MATCH(TABLE[[#This Row],[METRC]],[2]!MOM[METRC 2],0)),"")</f>
        <v/>
      </c>
    </row>
    <row r="607" spans="1:13" x14ac:dyDescent="0.25">
      <c r="A607" s="47" t="str">
        <f>MID(TABLE[[#This Row],[LOC]],4,3)</f>
        <v>OL1</v>
      </c>
      <c r="B607" t="s">
        <v>8921</v>
      </c>
      <c r="C607" s="18" t="str">
        <f>_xlfn.IFNA(IF(TABLE[[#This Row],[CODE]]="","",IF(TABLE[[#This Row],[CODE]]="...","",_xlfn.CONCAT("1A4070000000065000",RIGHT(TABLE[[#This Row],[CODE]],6)))),"")</f>
        <v/>
      </c>
      <c r="D607" s="18" t="str">
        <f t="array" ref="D607">_xlfn.IFNA(IF(SUM(COUNTIF(TABLE[[#This Row],[CODE]],{"*.*"})),LEFT(TABLE[[#This Row],[CODE]],7),_xlfn.CONCAT(LEFT(TABLE[[#This Row],[CODE]],4),RIGHT(TABLE[[#This Row],[CODE]],3))),"")</f>
        <v/>
      </c>
      <c r="E607" s="18" t="str">
        <f>IF(VLOOKUP(TABLE[[#This Row],[LOC]],ScanWorkbook[[Location]:[Clone Barcode]],2,FALSE)="...","",VLOOKUP(TABLE[[#This Row],[LOC]],ScanWorkbook[[Location]:[Clone Barcode]],2,FALSE))</f>
        <v/>
      </c>
      <c r="F607" s="21" t="str">
        <f ca="1">IF(TABLE[[#This Row],[METRC]]="","",TODAY())</f>
        <v/>
      </c>
      <c r="G607" s="80" t="str">
        <f>_xlfn.IFNA(IF(TABLE[[#This Row],[METRC]]="","",VLOOKUP(TABLE[[#This Row],[LOC]],ScanWorkbook[[Location]:[side]],3,FALSE)),"")</f>
        <v/>
      </c>
      <c r="H607" s="18" t="str">
        <f>_xlfn.IFNA(IF(TABLE[[#This Row],[METRC]]="...","",VLOOKUP(TABLE[[#This Row],[METRC]],METRC!A:C,3,FALSE)),"")</f>
        <v/>
      </c>
      <c r="I60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07" s="18" t="str">
        <f>_xlfn.IFNA(IF(TABLE[[#This Row],[METRC]]="...","",LEFT(VLOOKUP(TABLE[[#This Row],[METRC]],METRC!A:B,2,FALSE),4)),"")</f>
        <v/>
      </c>
      <c r="K607" s="18" t="str">
        <f>IF(TABLE[[#This Row],[METRC]]="","",IF(TABLE[[#This Row],[METRC]]="...","",IF(TABLE[[#This Row],[bounce strain]]=LEFT(TABLE[[#This Row],[PhenoAbbv]],4),"match","MISMATCH")))</f>
        <v/>
      </c>
      <c r="L607" s="18" t="str">
        <f ca="1">IF(TABLE[[#This Row],[Date]]="","",INDEX(nextcloneround[Clone Round],MATCH(TABLE[[#This Row],[Date]],nextcloneround[today],0)))</f>
        <v/>
      </c>
      <c r="M607" s="18" t="str">
        <f>_xlfn.IFNA(INDEX([2]!MOM[Generation],MATCH(TABLE[[#This Row],[METRC]],[2]!MOM[METRC 2],0)),"")</f>
        <v/>
      </c>
    </row>
    <row r="608" spans="1:13" x14ac:dyDescent="0.25">
      <c r="A608" s="47" t="str">
        <f>MID(TABLE[[#This Row],[LOC]],4,3)</f>
        <v>OL1</v>
      </c>
      <c r="B608" t="s">
        <v>8922</v>
      </c>
      <c r="C608" s="18" t="str">
        <f>_xlfn.IFNA(IF(TABLE[[#This Row],[CODE]]="","",IF(TABLE[[#This Row],[CODE]]="...","",_xlfn.CONCAT("1A4070000000065000",RIGHT(TABLE[[#This Row],[CODE]],6)))),"")</f>
        <v/>
      </c>
      <c r="D608" s="18" t="str">
        <f t="array" ref="D608">_xlfn.IFNA(IF(SUM(COUNTIF(TABLE[[#This Row],[CODE]],{"*.*"})),LEFT(TABLE[[#This Row],[CODE]],7),_xlfn.CONCAT(LEFT(TABLE[[#This Row],[CODE]],4),RIGHT(TABLE[[#This Row],[CODE]],3))),"")</f>
        <v/>
      </c>
      <c r="E608" s="18" t="str">
        <f>IF(VLOOKUP(TABLE[[#This Row],[LOC]],ScanWorkbook[[Location]:[Clone Barcode]],2,FALSE)="...","",VLOOKUP(TABLE[[#This Row],[LOC]],ScanWorkbook[[Location]:[Clone Barcode]],2,FALSE))</f>
        <v/>
      </c>
      <c r="F608" s="21" t="str">
        <f ca="1">IF(TABLE[[#This Row],[METRC]]="","",TODAY())</f>
        <v/>
      </c>
      <c r="G608" s="80" t="str">
        <f>_xlfn.IFNA(IF(TABLE[[#This Row],[METRC]]="","",VLOOKUP(TABLE[[#This Row],[LOC]],ScanWorkbook[[Location]:[side]],3,FALSE)),"")</f>
        <v/>
      </c>
      <c r="H608" s="18" t="str">
        <f>_xlfn.IFNA(IF(TABLE[[#This Row],[METRC]]="...","",VLOOKUP(TABLE[[#This Row],[METRC]],METRC!A:C,3,FALSE)),"")</f>
        <v/>
      </c>
      <c r="I60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08" s="18" t="str">
        <f>_xlfn.IFNA(IF(TABLE[[#This Row],[METRC]]="...","",LEFT(VLOOKUP(TABLE[[#This Row],[METRC]],METRC!A:B,2,FALSE),4)),"")</f>
        <v/>
      </c>
      <c r="K608" s="18" t="str">
        <f>IF(TABLE[[#This Row],[METRC]]="","",IF(TABLE[[#This Row],[METRC]]="...","",IF(TABLE[[#This Row],[bounce strain]]=LEFT(TABLE[[#This Row],[PhenoAbbv]],4),"match","MISMATCH")))</f>
        <v/>
      </c>
      <c r="L608" s="18" t="str">
        <f ca="1">IF(TABLE[[#This Row],[Date]]="","",INDEX(nextcloneround[Clone Round],MATCH(TABLE[[#This Row],[Date]],nextcloneround[today],0)))</f>
        <v/>
      </c>
      <c r="M608" s="18" t="str">
        <f>_xlfn.IFNA(INDEX([2]!MOM[Generation],MATCH(TABLE[[#This Row],[METRC]],[2]!MOM[METRC 2],0)),"")</f>
        <v/>
      </c>
    </row>
    <row r="609" spans="1:13" x14ac:dyDescent="0.25">
      <c r="A609" s="47" t="str">
        <f>MID(TABLE[[#This Row],[LOC]],4,3)</f>
        <v>OL1</v>
      </c>
      <c r="B609" t="s">
        <v>8923</v>
      </c>
      <c r="C609" s="18" t="str">
        <f>_xlfn.IFNA(IF(TABLE[[#This Row],[CODE]]="","",IF(TABLE[[#This Row],[CODE]]="...","",_xlfn.CONCAT("1A4070000000065000",RIGHT(TABLE[[#This Row],[CODE]],6)))),"")</f>
        <v/>
      </c>
      <c r="D609" s="18" t="str">
        <f t="array" ref="D609">_xlfn.IFNA(IF(SUM(COUNTIF(TABLE[[#This Row],[CODE]],{"*.*"})),LEFT(TABLE[[#This Row],[CODE]],7),_xlfn.CONCAT(LEFT(TABLE[[#This Row],[CODE]],4),RIGHT(TABLE[[#This Row],[CODE]],3))),"")</f>
        <v/>
      </c>
      <c r="E609" s="18" t="str">
        <f>IF(VLOOKUP(TABLE[[#This Row],[LOC]],ScanWorkbook[[Location]:[Clone Barcode]],2,FALSE)="...","",VLOOKUP(TABLE[[#This Row],[LOC]],ScanWorkbook[[Location]:[Clone Barcode]],2,FALSE))</f>
        <v/>
      </c>
      <c r="F609" s="21" t="str">
        <f ca="1">IF(TABLE[[#This Row],[METRC]]="","",TODAY())</f>
        <v/>
      </c>
      <c r="G609" s="80" t="str">
        <f>_xlfn.IFNA(IF(TABLE[[#This Row],[METRC]]="","",VLOOKUP(TABLE[[#This Row],[LOC]],ScanWorkbook[[Location]:[side]],3,FALSE)),"")</f>
        <v/>
      </c>
      <c r="H609" s="18" t="str">
        <f>_xlfn.IFNA(IF(TABLE[[#This Row],[METRC]]="...","",VLOOKUP(TABLE[[#This Row],[METRC]],METRC!A:C,3,FALSE)),"")</f>
        <v/>
      </c>
      <c r="I60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09" s="18" t="str">
        <f>_xlfn.IFNA(IF(TABLE[[#This Row],[METRC]]="...","",LEFT(VLOOKUP(TABLE[[#This Row],[METRC]],METRC!A:B,2,FALSE),4)),"")</f>
        <v/>
      </c>
      <c r="K609" s="18" t="str">
        <f>IF(TABLE[[#This Row],[METRC]]="","",IF(TABLE[[#This Row],[METRC]]="...","",IF(TABLE[[#This Row],[bounce strain]]=LEFT(TABLE[[#This Row],[PhenoAbbv]],4),"match","MISMATCH")))</f>
        <v/>
      </c>
      <c r="L609" s="18" t="str">
        <f ca="1">IF(TABLE[[#This Row],[Date]]="","",INDEX(nextcloneround[Clone Round],MATCH(TABLE[[#This Row],[Date]],nextcloneround[today],0)))</f>
        <v/>
      </c>
      <c r="M609" s="18" t="str">
        <f>_xlfn.IFNA(INDEX([2]!MOM[Generation],MATCH(TABLE[[#This Row],[METRC]],[2]!MOM[METRC 2],0)),"")</f>
        <v/>
      </c>
    </row>
    <row r="610" spans="1:13" x14ac:dyDescent="0.25">
      <c r="A610" s="47" t="str">
        <f>MID(TABLE[[#This Row],[LOC]],4,3)</f>
        <v>OL1</v>
      </c>
      <c r="B610" t="s">
        <v>8924</v>
      </c>
      <c r="C610" s="18" t="str">
        <f>_xlfn.IFNA(IF(TABLE[[#This Row],[CODE]]="","",IF(TABLE[[#This Row],[CODE]]="...","",_xlfn.CONCAT("1A4070000000065000",RIGHT(TABLE[[#This Row],[CODE]],6)))),"")</f>
        <v/>
      </c>
      <c r="D610" s="18" t="str">
        <f t="array" ref="D610">_xlfn.IFNA(IF(SUM(COUNTIF(TABLE[[#This Row],[CODE]],{"*.*"})),LEFT(TABLE[[#This Row],[CODE]],7),_xlfn.CONCAT(LEFT(TABLE[[#This Row],[CODE]],4),RIGHT(TABLE[[#This Row],[CODE]],3))),"")</f>
        <v/>
      </c>
      <c r="E610" s="18" t="str">
        <f>IF(VLOOKUP(TABLE[[#This Row],[LOC]],ScanWorkbook[[Location]:[Clone Barcode]],2,FALSE)="...","",VLOOKUP(TABLE[[#This Row],[LOC]],ScanWorkbook[[Location]:[Clone Barcode]],2,FALSE))</f>
        <v/>
      </c>
      <c r="F610" s="21" t="str">
        <f ca="1">IF(TABLE[[#This Row],[METRC]]="","",TODAY())</f>
        <v/>
      </c>
      <c r="G610" s="80" t="str">
        <f>_xlfn.IFNA(IF(TABLE[[#This Row],[METRC]]="","",VLOOKUP(TABLE[[#This Row],[LOC]],ScanWorkbook[[Location]:[side]],3,FALSE)),"")</f>
        <v/>
      </c>
      <c r="H610" s="18" t="str">
        <f>_xlfn.IFNA(IF(TABLE[[#This Row],[METRC]]="...","",VLOOKUP(TABLE[[#This Row],[METRC]],METRC!A:C,3,FALSE)),"")</f>
        <v/>
      </c>
      <c r="I61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10" s="18" t="str">
        <f>_xlfn.IFNA(IF(TABLE[[#This Row],[METRC]]="...","",LEFT(VLOOKUP(TABLE[[#This Row],[METRC]],METRC!A:B,2,FALSE),4)),"")</f>
        <v/>
      </c>
      <c r="K610" s="18" t="str">
        <f>IF(TABLE[[#This Row],[METRC]]="","",IF(TABLE[[#This Row],[METRC]]="...","",IF(TABLE[[#This Row],[bounce strain]]=LEFT(TABLE[[#This Row],[PhenoAbbv]],4),"match","MISMATCH")))</f>
        <v/>
      </c>
      <c r="L610" s="18" t="str">
        <f ca="1">IF(TABLE[[#This Row],[Date]]="","",INDEX(nextcloneround[Clone Round],MATCH(TABLE[[#This Row],[Date]],nextcloneround[today],0)))</f>
        <v/>
      </c>
      <c r="M610" s="18" t="str">
        <f>_xlfn.IFNA(INDEX([2]!MOM[Generation],MATCH(TABLE[[#This Row],[METRC]],[2]!MOM[METRC 2],0)),"")</f>
        <v/>
      </c>
    </row>
    <row r="611" spans="1:13" x14ac:dyDescent="0.25">
      <c r="A611" s="47" t="str">
        <f>MID(TABLE[[#This Row],[LOC]],4,3)</f>
        <v>OL1</v>
      </c>
      <c r="B611" t="s">
        <v>8925</v>
      </c>
      <c r="C611" s="18" t="str">
        <f>_xlfn.IFNA(IF(TABLE[[#This Row],[CODE]]="","",IF(TABLE[[#This Row],[CODE]]="...","",_xlfn.CONCAT("1A4070000000065000",RIGHT(TABLE[[#This Row],[CODE]],6)))),"")</f>
        <v/>
      </c>
      <c r="D611" s="18" t="str">
        <f t="array" ref="D611">_xlfn.IFNA(IF(SUM(COUNTIF(TABLE[[#This Row],[CODE]],{"*.*"})),LEFT(TABLE[[#This Row],[CODE]],7),_xlfn.CONCAT(LEFT(TABLE[[#This Row],[CODE]],4),RIGHT(TABLE[[#This Row],[CODE]],3))),"")</f>
        <v/>
      </c>
      <c r="E611" s="18" t="str">
        <f>IF(VLOOKUP(TABLE[[#This Row],[LOC]],ScanWorkbook[[Location]:[Clone Barcode]],2,FALSE)="...","",VLOOKUP(TABLE[[#This Row],[LOC]],ScanWorkbook[[Location]:[Clone Barcode]],2,FALSE))</f>
        <v/>
      </c>
      <c r="F611" s="21" t="str">
        <f ca="1">IF(TABLE[[#This Row],[METRC]]="","",TODAY())</f>
        <v/>
      </c>
      <c r="G611" s="80" t="str">
        <f>_xlfn.IFNA(IF(TABLE[[#This Row],[METRC]]="","",VLOOKUP(TABLE[[#This Row],[LOC]],ScanWorkbook[[Location]:[side]],3,FALSE)),"")</f>
        <v/>
      </c>
      <c r="H611" s="18" t="str">
        <f>_xlfn.IFNA(IF(TABLE[[#This Row],[METRC]]="...","",VLOOKUP(TABLE[[#This Row],[METRC]],METRC!A:C,3,FALSE)),"")</f>
        <v/>
      </c>
      <c r="I61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11" s="18" t="str">
        <f>_xlfn.IFNA(IF(TABLE[[#This Row],[METRC]]="...","",LEFT(VLOOKUP(TABLE[[#This Row],[METRC]],METRC!A:B,2,FALSE),4)),"")</f>
        <v/>
      </c>
      <c r="K611" s="18" t="str">
        <f>IF(TABLE[[#This Row],[METRC]]="","",IF(TABLE[[#This Row],[METRC]]="...","",IF(TABLE[[#This Row],[bounce strain]]=LEFT(TABLE[[#This Row],[PhenoAbbv]],4),"match","MISMATCH")))</f>
        <v/>
      </c>
      <c r="L611" s="18" t="str">
        <f ca="1">IF(TABLE[[#This Row],[Date]]="","",INDEX(nextcloneround[Clone Round],MATCH(TABLE[[#This Row],[Date]],nextcloneround[today],0)))</f>
        <v/>
      </c>
      <c r="M611" s="18" t="str">
        <f>_xlfn.IFNA(INDEX([2]!MOM[Generation],MATCH(TABLE[[#This Row],[METRC]],[2]!MOM[METRC 2],0)),"")</f>
        <v/>
      </c>
    </row>
    <row r="612" spans="1:13" x14ac:dyDescent="0.25">
      <c r="A612" s="47" t="str">
        <f>MID(TABLE[[#This Row],[LOC]],4,3)</f>
        <v>OL1</v>
      </c>
      <c r="B612" t="s">
        <v>8926</v>
      </c>
      <c r="C612" s="18" t="str">
        <f>_xlfn.IFNA(IF(TABLE[[#This Row],[CODE]]="","",IF(TABLE[[#This Row],[CODE]]="...","",_xlfn.CONCAT("1A4070000000065000",RIGHT(TABLE[[#This Row],[CODE]],6)))),"")</f>
        <v/>
      </c>
      <c r="D612" s="18" t="str">
        <f t="array" ref="D612">_xlfn.IFNA(IF(SUM(COUNTIF(TABLE[[#This Row],[CODE]],{"*.*"})),LEFT(TABLE[[#This Row],[CODE]],7),_xlfn.CONCAT(LEFT(TABLE[[#This Row],[CODE]],4),RIGHT(TABLE[[#This Row],[CODE]],3))),"")</f>
        <v/>
      </c>
      <c r="E612" s="18" t="str">
        <f>IF(VLOOKUP(TABLE[[#This Row],[LOC]],ScanWorkbook[[Location]:[Clone Barcode]],2,FALSE)="...","",VLOOKUP(TABLE[[#This Row],[LOC]],ScanWorkbook[[Location]:[Clone Barcode]],2,FALSE))</f>
        <v/>
      </c>
      <c r="F612" s="21" t="str">
        <f ca="1">IF(TABLE[[#This Row],[METRC]]="","",TODAY())</f>
        <v/>
      </c>
      <c r="G612" s="80" t="str">
        <f>_xlfn.IFNA(IF(TABLE[[#This Row],[METRC]]="","",VLOOKUP(TABLE[[#This Row],[LOC]],ScanWorkbook[[Location]:[side]],3,FALSE)),"")</f>
        <v/>
      </c>
      <c r="H612" s="18" t="str">
        <f>_xlfn.IFNA(IF(TABLE[[#This Row],[METRC]]="...","",VLOOKUP(TABLE[[#This Row],[METRC]],METRC!A:C,3,FALSE)),"")</f>
        <v/>
      </c>
      <c r="I61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12" s="18" t="str">
        <f>_xlfn.IFNA(IF(TABLE[[#This Row],[METRC]]="...","",LEFT(VLOOKUP(TABLE[[#This Row],[METRC]],METRC!A:B,2,FALSE),4)),"")</f>
        <v/>
      </c>
      <c r="K612" s="18" t="str">
        <f>IF(TABLE[[#This Row],[METRC]]="","",IF(TABLE[[#This Row],[METRC]]="...","",IF(TABLE[[#This Row],[bounce strain]]=LEFT(TABLE[[#This Row],[PhenoAbbv]],4),"match","MISMATCH")))</f>
        <v/>
      </c>
      <c r="L612" s="18" t="str">
        <f ca="1">IF(TABLE[[#This Row],[Date]]="","",INDEX(nextcloneround[Clone Round],MATCH(TABLE[[#This Row],[Date]],nextcloneround[today],0)))</f>
        <v/>
      </c>
      <c r="M612" s="18" t="str">
        <f>_xlfn.IFNA(INDEX([2]!MOM[Generation],MATCH(TABLE[[#This Row],[METRC]],[2]!MOM[METRC 2],0)),"")</f>
        <v/>
      </c>
    </row>
    <row r="613" spans="1:13" x14ac:dyDescent="0.25">
      <c r="A613" s="47" t="str">
        <f>MID(TABLE[[#This Row],[LOC]],4,3)</f>
        <v>OL1</v>
      </c>
      <c r="B613" t="s">
        <v>8927</v>
      </c>
      <c r="C613" s="18" t="str">
        <f>_xlfn.IFNA(IF(TABLE[[#This Row],[CODE]]="","",IF(TABLE[[#This Row],[CODE]]="...","",_xlfn.CONCAT("1A4070000000065000",RIGHT(TABLE[[#This Row],[CODE]],6)))),"")</f>
        <v/>
      </c>
      <c r="D613" s="18" t="str">
        <f t="array" ref="D613">_xlfn.IFNA(IF(SUM(COUNTIF(TABLE[[#This Row],[CODE]],{"*.*"})),LEFT(TABLE[[#This Row],[CODE]],7),_xlfn.CONCAT(LEFT(TABLE[[#This Row],[CODE]],4),RIGHT(TABLE[[#This Row],[CODE]],3))),"")</f>
        <v/>
      </c>
      <c r="E613" s="18" t="str">
        <f>IF(VLOOKUP(TABLE[[#This Row],[LOC]],ScanWorkbook[[Location]:[Clone Barcode]],2,FALSE)="...","",VLOOKUP(TABLE[[#This Row],[LOC]],ScanWorkbook[[Location]:[Clone Barcode]],2,FALSE))</f>
        <v/>
      </c>
      <c r="F613" s="21" t="str">
        <f ca="1">IF(TABLE[[#This Row],[METRC]]="","",TODAY())</f>
        <v/>
      </c>
      <c r="G613" s="80" t="str">
        <f>_xlfn.IFNA(IF(TABLE[[#This Row],[METRC]]="","",VLOOKUP(TABLE[[#This Row],[LOC]],ScanWorkbook[[Location]:[side]],3,FALSE)),"")</f>
        <v/>
      </c>
      <c r="H613" s="18" t="str">
        <f>_xlfn.IFNA(IF(TABLE[[#This Row],[METRC]]="...","",VLOOKUP(TABLE[[#This Row],[METRC]],METRC!A:C,3,FALSE)),"")</f>
        <v/>
      </c>
      <c r="I61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13" s="18" t="str">
        <f>_xlfn.IFNA(IF(TABLE[[#This Row],[METRC]]="...","",LEFT(VLOOKUP(TABLE[[#This Row],[METRC]],METRC!A:B,2,FALSE),4)),"")</f>
        <v/>
      </c>
      <c r="K613" s="18" t="str">
        <f>IF(TABLE[[#This Row],[METRC]]="","",IF(TABLE[[#This Row],[METRC]]="...","",IF(TABLE[[#This Row],[bounce strain]]=LEFT(TABLE[[#This Row],[PhenoAbbv]],4),"match","MISMATCH")))</f>
        <v/>
      </c>
      <c r="L613" s="18" t="str">
        <f ca="1">IF(TABLE[[#This Row],[Date]]="","",INDEX(nextcloneround[Clone Round],MATCH(TABLE[[#This Row],[Date]],nextcloneround[today],0)))</f>
        <v/>
      </c>
      <c r="M613" s="18" t="str">
        <f>_xlfn.IFNA(INDEX([2]!MOM[Generation],MATCH(TABLE[[#This Row],[METRC]],[2]!MOM[METRC 2],0)),"")</f>
        <v/>
      </c>
    </row>
    <row r="614" spans="1:13" x14ac:dyDescent="0.25">
      <c r="A614" s="47" t="str">
        <f>MID(TABLE[[#This Row],[LOC]],4,3)</f>
        <v>OL1</v>
      </c>
      <c r="B614" t="s">
        <v>8928</v>
      </c>
      <c r="C614" s="18" t="str">
        <f>_xlfn.IFNA(IF(TABLE[[#This Row],[CODE]]="","",IF(TABLE[[#This Row],[CODE]]="...","",_xlfn.CONCAT("1A4070000000065000",RIGHT(TABLE[[#This Row],[CODE]],6)))),"")</f>
        <v/>
      </c>
      <c r="D614" s="18" t="str">
        <f t="array" ref="D614">_xlfn.IFNA(IF(SUM(COUNTIF(TABLE[[#This Row],[CODE]],{"*.*"})),LEFT(TABLE[[#This Row],[CODE]],7),_xlfn.CONCAT(LEFT(TABLE[[#This Row],[CODE]],4),RIGHT(TABLE[[#This Row],[CODE]],3))),"")</f>
        <v/>
      </c>
      <c r="E614" s="18" t="str">
        <f>IF(VLOOKUP(TABLE[[#This Row],[LOC]],ScanWorkbook[[Location]:[Clone Barcode]],2,FALSE)="...","",VLOOKUP(TABLE[[#This Row],[LOC]],ScanWorkbook[[Location]:[Clone Barcode]],2,FALSE))</f>
        <v/>
      </c>
      <c r="F614" s="21" t="str">
        <f ca="1">IF(TABLE[[#This Row],[METRC]]="","",TODAY())</f>
        <v/>
      </c>
      <c r="G614" s="80" t="str">
        <f>_xlfn.IFNA(IF(TABLE[[#This Row],[METRC]]="","",VLOOKUP(TABLE[[#This Row],[LOC]],ScanWorkbook[[Location]:[side]],3,FALSE)),"")</f>
        <v/>
      </c>
      <c r="H614" s="18" t="str">
        <f>_xlfn.IFNA(IF(TABLE[[#This Row],[METRC]]="...","",VLOOKUP(TABLE[[#This Row],[METRC]],METRC!A:C,3,FALSE)),"")</f>
        <v/>
      </c>
      <c r="I61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14" s="18" t="str">
        <f>_xlfn.IFNA(IF(TABLE[[#This Row],[METRC]]="...","",LEFT(VLOOKUP(TABLE[[#This Row],[METRC]],METRC!A:B,2,FALSE),4)),"")</f>
        <v/>
      </c>
      <c r="K614" s="18" t="str">
        <f>IF(TABLE[[#This Row],[METRC]]="","",IF(TABLE[[#This Row],[METRC]]="...","",IF(TABLE[[#This Row],[bounce strain]]=LEFT(TABLE[[#This Row],[PhenoAbbv]],4),"match","MISMATCH")))</f>
        <v/>
      </c>
      <c r="L614" s="18" t="str">
        <f ca="1">IF(TABLE[[#This Row],[Date]]="","",INDEX(nextcloneround[Clone Round],MATCH(TABLE[[#This Row],[Date]],nextcloneround[today],0)))</f>
        <v/>
      </c>
      <c r="M614" s="18" t="str">
        <f>_xlfn.IFNA(INDEX([2]!MOM[Generation],MATCH(TABLE[[#This Row],[METRC]],[2]!MOM[METRC 2],0)),"")</f>
        <v/>
      </c>
    </row>
    <row r="615" spans="1:13" x14ac:dyDescent="0.25">
      <c r="A615" s="47" t="str">
        <f>MID(TABLE[[#This Row],[LOC]],4,3)</f>
        <v>OL1</v>
      </c>
      <c r="B615" t="s">
        <v>8929</v>
      </c>
      <c r="C615" s="18" t="str">
        <f>_xlfn.IFNA(IF(TABLE[[#This Row],[CODE]]="","",IF(TABLE[[#This Row],[CODE]]="...","",_xlfn.CONCAT("1A4070000000065000",RIGHT(TABLE[[#This Row],[CODE]],6)))),"")</f>
        <v/>
      </c>
      <c r="D615" s="18" t="str">
        <f t="array" ref="D615">_xlfn.IFNA(IF(SUM(COUNTIF(TABLE[[#This Row],[CODE]],{"*.*"})),LEFT(TABLE[[#This Row],[CODE]],7),_xlfn.CONCAT(LEFT(TABLE[[#This Row],[CODE]],4),RIGHT(TABLE[[#This Row],[CODE]],3))),"")</f>
        <v/>
      </c>
      <c r="E615" s="18" t="str">
        <f>IF(VLOOKUP(TABLE[[#This Row],[LOC]],ScanWorkbook[[Location]:[Clone Barcode]],2,FALSE)="...","",VLOOKUP(TABLE[[#This Row],[LOC]],ScanWorkbook[[Location]:[Clone Barcode]],2,FALSE))</f>
        <v/>
      </c>
      <c r="F615" s="21" t="str">
        <f ca="1">IF(TABLE[[#This Row],[METRC]]="","",TODAY())</f>
        <v/>
      </c>
      <c r="G615" s="80" t="str">
        <f>_xlfn.IFNA(IF(TABLE[[#This Row],[METRC]]="","",VLOOKUP(TABLE[[#This Row],[LOC]],ScanWorkbook[[Location]:[side]],3,FALSE)),"")</f>
        <v/>
      </c>
      <c r="H615" s="18" t="str">
        <f>_xlfn.IFNA(IF(TABLE[[#This Row],[METRC]]="...","",VLOOKUP(TABLE[[#This Row],[METRC]],METRC!A:C,3,FALSE)),"")</f>
        <v/>
      </c>
      <c r="I61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15" s="18" t="str">
        <f>_xlfn.IFNA(IF(TABLE[[#This Row],[METRC]]="...","",LEFT(VLOOKUP(TABLE[[#This Row],[METRC]],METRC!A:B,2,FALSE),4)),"")</f>
        <v/>
      </c>
      <c r="K615" s="18" t="str">
        <f>IF(TABLE[[#This Row],[METRC]]="","",IF(TABLE[[#This Row],[METRC]]="...","",IF(TABLE[[#This Row],[bounce strain]]=LEFT(TABLE[[#This Row],[PhenoAbbv]],4),"match","MISMATCH")))</f>
        <v/>
      </c>
      <c r="L615" s="18" t="str">
        <f ca="1">IF(TABLE[[#This Row],[Date]]="","",INDEX(nextcloneround[Clone Round],MATCH(TABLE[[#This Row],[Date]],nextcloneround[today],0)))</f>
        <v/>
      </c>
      <c r="M615" s="18" t="str">
        <f>_xlfn.IFNA(INDEX([2]!MOM[Generation],MATCH(TABLE[[#This Row],[METRC]],[2]!MOM[METRC 2],0)),"")</f>
        <v/>
      </c>
    </row>
    <row r="616" spans="1:13" x14ac:dyDescent="0.25">
      <c r="A616" s="47" t="str">
        <f>MID(TABLE[[#This Row],[LOC]],4,3)</f>
        <v>OL1</v>
      </c>
      <c r="B616" t="s">
        <v>8930</v>
      </c>
      <c r="C616" s="18" t="str">
        <f>_xlfn.IFNA(IF(TABLE[[#This Row],[CODE]]="","",IF(TABLE[[#This Row],[CODE]]="...","",_xlfn.CONCAT("1A4070000000065000",RIGHT(TABLE[[#This Row],[CODE]],6)))),"")</f>
        <v/>
      </c>
      <c r="D616" s="18" t="str">
        <f t="array" ref="D616">_xlfn.IFNA(IF(SUM(COUNTIF(TABLE[[#This Row],[CODE]],{"*.*"})),LEFT(TABLE[[#This Row],[CODE]],7),_xlfn.CONCAT(LEFT(TABLE[[#This Row],[CODE]],4),RIGHT(TABLE[[#This Row],[CODE]],3))),"")</f>
        <v/>
      </c>
      <c r="E616" s="18" t="str">
        <f>IF(VLOOKUP(TABLE[[#This Row],[LOC]],ScanWorkbook[[Location]:[Clone Barcode]],2,FALSE)="...","",VLOOKUP(TABLE[[#This Row],[LOC]],ScanWorkbook[[Location]:[Clone Barcode]],2,FALSE))</f>
        <v/>
      </c>
      <c r="F616" s="21" t="str">
        <f ca="1">IF(TABLE[[#This Row],[METRC]]="","",TODAY())</f>
        <v/>
      </c>
      <c r="G616" s="80" t="str">
        <f>_xlfn.IFNA(IF(TABLE[[#This Row],[METRC]]="","",VLOOKUP(TABLE[[#This Row],[LOC]],ScanWorkbook[[Location]:[side]],3,FALSE)),"")</f>
        <v/>
      </c>
      <c r="H616" s="18" t="str">
        <f>_xlfn.IFNA(IF(TABLE[[#This Row],[METRC]]="...","",VLOOKUP(TABLE[[#This Row],[METRC]],METRC!A:C,3,FALSE)),"")</f>
        <v/>
      </c>
      <c r="I61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16" s="18" t="str">
        <f>_xlfn.IFNA(IF(TABLE[[#This Row],[METRC]]="...","",LEFT(VLOOKUP(TABLE[[#This Row],[METRC]],METRC!A:B,2,FALSE),4)),"")</f>
        <v/>
      </c>
      <c r="K616" s="18" t="str">
        <f>IF(TABLE[[#This Row],[METRC]]="","",IF(TABLE[[#This Row],[METRC]]="...","",IF(TABLE[[#This Row],[bounce strain]]=LEFT(TABLE[[#This Row],[PhenoAbbv]],4),"match","MISMATCH")))</f>
        <v/>
      </c>
      <c r="L616" s="18" t="str">
        <f ca="1">IF(TABLE[[#This Row],[Date]]="","",INDEX(nextcloneround[Clone Round],MATCH(TABLE[[#This Row],[Date]],nextcloneround[today],0)))</f>
        <v/>
      </c>
      <c r="M616" s="18" t="str">
        <f>_xlfn.IFNA(INDEX([2]!MOM[Generation],MATCH(TABLE[[#This Row],[METRC]],[2]!MOM[METRC 2],0)),"")</f>
        <v/>
      </c>
    </row>
    <row r="617" spans="1:13" x14ac:dyDescent="0.25">
      <c r="A617" s="47" t="str">
        <f>MID(TABLE[[#This Row],[LOC]],4,3)</f>
        <v>OL1</v>
      </c>
      <c r="B617" t="s">
        <v>8931</v>
      </c>
      <c r="C617" s="18" t="str">
        <f>_xlfn.IFNA(IF(TABLE[[#This Row],[CODE]]="","",IF(TABLE[[#This Row],[CODE]]="...","",_xlfn.CONCAT("1A4070000000065000",RIGHT(TABLE[[#This Row],[CODE]],6)))),"")</f>
        <v/>
      </c>
      <c r="D617" s="18" t="str">
        <f t="array" ref="D617">_xlfn.IFNA(IF(SUM(COUNTIF(TABLE[[#This Row],[CODE]],{"*.*"})),LEFT(TABLE[[#This Row],[CODE]],7),_xlfn.CONCAT(LEFT(TABLE[[#This Row],[CODE]],4),RIGHT(TABLE[[#This Row],[CODE]],3))),"")</f>
        <v/>
      </c>
      <c r="E617" s="18" t="str">
        <f>IF(VLOOKUP(TABLE[[#This Row],[LOC]],ScanWorkbook[[Location]:[Clone Barcode]],2,FALSE)="...","",VLOOKUP(TABLE[[#This Row],[LOC]],ScanWorkbook[[Location]:[Clone Barcode]],2,FALSE))</f>
        <v/>
      </c>
      <c r="F617" s="21" t="str">
        <f ca="1">IF(TABLE[[#This Row],[METRC]]="","",TODAY())</f>
        <v/>
      </c>
      <c r="G617" s="80" t="str">
        <f>_xlfn.IFNA(IF(TABLE[[#This Row],[METRC]]="","",VLOOKUP(TABLE[[#This Row],[LOC]],ScanWorkbook[[Location]:[side]],3,FALSE)),"")</f>
        <v/>
      </c>
      <c r="H617" s="18" t="str">
        <f>_xlfn.IFNA(IF(TABLE[[#This Row],[METRC]]="...","",VLOOKUP(TABLE[[#This Row],[METRC]],METRC!A:C,3,FALSE)),"")</f>
        <v/>
      </c>
      <c r="I61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17" s="18" t="str">
        <f>_xlfn.IFNA(IF(TABLE[[#This Row],[METRC]]="...","",LEFT(VLOOKUP(TABLE[[#This Row],[METRC]],METRC!A:B,2,FALSE),4)),"")</f>
        <v/>
      </c>
      <c r="K617" s="18" t="str">
        <f>IF(TABLE[[#This Row],[METRC]]="","",IF(TABLE[[#This Row],[METRC]]="...","",IF(TABLE[[#This Row],[bounce strain]]=LEFT(TABLE[[#This Row],[PhenoAbbv]],4),"match","MISMATCH")))</f>
        <v/>
      </c>
      <c r="L617" s="18" t="str">
        <f ca="1">IF(TABLE[[#This Row],[Date]]="","",INDEX(nextcloneround[Clone Round],MATCH(TABLE[[#This Row],[Date]],nextcloneround[today],0)))</f>
        <v/>
      </c>
      <c r="M617" s="18" t="str">
        <f>_xlfn.IFNA(INDEX([2]!MOM[Generation],MATCH(TABLE[[#This Row],[METRC]],[2]!MOM[METRC 2],0)),"")</f>
        <v/>
      </c>
    </row>
    <row r="618" spans="1:13" x14ac:dyDescent="0.25">
      <c r="A618" s="47" t="str">
        <f>MID(TABLE[[#This Row],[LOC]],4,3)</f>
        <v>OL1</v>
      </c>
      <c r="B618" t="s">
        <v>8932</v>
      </c>
      <c r="C618" s="18" t="str">
        <f>_xlfn.IFNA(IF(TABLE[[#This Row],[CODE]]="","",IF(TABLE[[#This Row],[CODE]]="...","",_xlfn.CONCAT("1A4070000000065000",RIGHT(TABLE[[#This Row],[CODE]],6)))),"")</f>
        <v/>
      </c>
      <c r="D618" s="18" t="str">
        <f t="array" ref="D618">_xlfn.IFNA(IF(SUM(COUNTIF(TABLE[[#This Row],[CODE]],{"*.*"})),LEFT(TABLE[[#This Row],[CODE]],7),_xlfn.CONCAT(LEFT(TABLE[[#This Row],[CODE]],4),RIGHT(TABLE[[#This Row],[CODE]],3))),"")</f>
        <v/>
      </c>
      <c r="E618" s="18" t="str">
        <f>IF(VLOOKUP(TABLE[[#This Row],[LOC]],ScanWorkbook[[Location]:[Clone Barcode]],2,FALSE)="...","",VLOOKUP(TABLE[[#This Row],[LOC]],ScanWorkbook[[Location]:[Clone Barcode]],2,FALSE))</f>
        <v/>
      </c>
      <c r="F618" s="21" t="str">
        <f ca="1">IF(TABLE[[#This Row],[METRC]]="","",TODAY())</f>
        <v/>
      </c>
      <c r="G618" s="80" t="str">
        <f>_xlfn.IFNA(IF(TABLE[[#This Row],[METRC]]="","",VLOOKUP(TABLE[[#This Row],[LOC]],ScanWorkbook[[Location]:[side]],3,FALSE)),"")</f>
        <v/>
      </c>
      <c r="H618" s="18" t="str">
        <f>_xlfn.IFNA(IF(TABLE[[#This Row],[METRC]]="...","",VLOOKUP(TABLE[[#This Row],[METRC]],METRC!A:C,3,FALSE)),"")</f>
        <v/>
      </c>
      <c r="I61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18" s="18" t="str">
        <f>_xlfn.IFNA(IF(TABLE[[#This Row],[METRC]]="...","",LEFT(VLOOKUP(TABLE[[#This Row],[METRC]],METRC!A:B,2,FALSE),4)),"")</f>
        <v/>
      </c>
      <c r="K618" s="18" t="str">
        <f>IF(TABLE[[#This Row],[METRC]]="","",IF(TABLE[[#This Row],[METRC]]="...","",IF(TABLE[[#This Row],[bounce strain]]=LEFT(TABLE[[#This Row],[PhenoAbbv]],4),"match","MISMATCH")))</f>
        <v/>
      </c>
      <c r="L618" s="18" t="str">
        <f ca="1">IF(TABLE[[#This Row],[Date]]="","",INDEX(nextcloneround[Clone Round],MATCH(TABLE[[#This Row],[Date]],nextcloneround[today],0)))</f>
        <v/>
      </c>
      <c r="M618" s="18" t="str">
        <f>_xlfn.IFNA(INDEX([2]!MOM[Generation],MATCH(TABLE[[#This Row],[METRC]],[2]!MOM[METRC 2],0)),"")</f>
        <v/>
      </c>
    </row>
    <row r="619" spans="1:13" x14ac:dyDescent="0.25">
      <c r="A619" s="47" t="str">
        <f>MID(TABLE[[#This Row],[LOC]],4,3)</f>
        <v>OL1</v>
      </c>
      <c r="B619" t="s">
        <v>8933</v>
      </c>
      <c r="C619" s="18" t="str">
        <f>_xlfn.IFNA(IF(TABLE[[#This Row],[CODE]]="","",IF(TABLE[[#This Row],[CODE]]="...","",_xlfn.CONCAT("1A4070000000065000",RIGHT(TABLE[[#This Row],[CODE]],6)))),"")</f>
        <v/>
      </c>
      <c r="D619" s="18" t="str">
        <f t="array" ref="D619">_xlfn.IFNA(IF(SUM(COUNTIF(TABLE[[#This Row],[CODE]],{"*.*"})),LEFT(TABLE[[#This Row],[CODE]],7),_xlfn.CONCAT(LEFT(TABLE[[#This Row],[CODE]],4),RIGHT(TABLE[[#This Row],[CODE]],3))),"")</f>
        <v/>
      </c>
      <c r="E619" s="18" t="str">
        <f>IF(VLOOKUP(TABLE[[#This Row],[LOC]],ScanWorkbook[[Location]:[Clone Barcode]],2,FALSE)="...","",VLOOKUP(TABLE[[#This Row],[LOC]],ScanWorkbook[[Location]:[Clone Barcode]],2,FALSE))</f>
        <v/>
      </c>
      <c r="F619" s="21" t="str">
        <f ca="1">IF(TABLE[[#This Row],[METRC]]="","",TODAY())</f>
        <v/>
      </c>
      <c r="G619" s="80" t="str">
        <f>_xlfn.IFNA(IF(TABLE[[#This Row],[METRC]]="","",VLOOKUP(TABLE[[#This Row],[LOC]],ScanWorkbook[[Location]:[side]],3,FALSE)),"")</f>
        <v/>
      </c>
      <c r="H619" s="18" t="str">
        <f>_xlfn.IFNA(IF(TABLE[[#This Row],[METRC]]="...","",VLOOKUP(TABLE[[#This Row],[METRC]],METRC!A:C,3,FALSE)),"")</f>
        <v/>
      </c>
      <c r="I61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19" s="18" t="str">
        <f>_xlfn.IFNA(IF(TABLE[[#This Row],[METRC]]="...","",LEFT(VLOOKUP(TABLE[[#This Row],[METRC]],METRC!A:B,2,FALSE),4)),"")</f>
        <v/>
      </c>
      <c r="K619" s="18" t="str">
        <f>IF(TABLE[[#This Row],[METRC]]="","",IF(TABLE[[#This Row],[METRC]]="...","",IF(TABLE[[#This Row],[bounce strain]]=LEFT(TABLE[[#This Row],[PhenoAbbv]],4),"match","MISMATCH")))</f>
        <v/>
      </c>
      <c r="L619" s="18" t="str">
        <f ca="1">IF(TABLE[[#This Row],[Date]]="","",INDEX(nextcloneround[Clone Round],MATCH(TABLE[[#This Row],[Date]],nextcloneround[today],0)))</f>
        <v/>
      </c>
      <c r="M619" s="18" t="str">
        <f>_xlfn.IFNA(INDEX([2]!MOM[Generation],MATCH(TABLE[[#This Row],[METRC]],[2]!MOM[METRC 2],0)),"")</f>
        <v/>
      </c>
    </row>
    <row r="620" spans="1:13" x14ac:dyDescent="0.25">
      <c r="A620" s="47" t="str">
        <f>MID(TABLE[[#This Row],[LOC]],4,3)</f>
        <v>OL2</v>
      </c>
      <c r="B620" t="s">
        <v>8934</v>
      </c>
      <c r="C620" s="18" t="str">
        <f>_xlfn.IFNA(IF(TABLE[[#This Row],[CODE]]="","",IF(TABLE[[#This Row],[CODE]]="...","",_xlfn.CONCAT("1A4070000000065000",RIGHT(TABLE[[#This Row],[CODE]],6)))),"")</f>
        <v/>
      </c>
      <c r="D620" s="18" t="str">
        <f t="array" ref="D620">_xlfn.IFNA(IF(SUM(COUNTIF(TABLE[[#This Row],[CODE]],{"*.*"})),LEFT(TABLE[[#This Row],[CODE]],7),_xlfn.CONCAT(LEFT(TABLE[[#This Row],[CODE]],4),RIGHT(TABLE[[#This Row],[CODE]],3))),"")</f>
        <v/>
      </c>
      <c r="E620" s="18" t="str">
        <f>IF(VLOOKUP(TABLE[[#This Row],[LOC]],ScanWorkbook[[Location]:[Clone Barcode]],2,FALSE)="...","",VLOOKUP(TABLE[[#This Row],[LOC]],ScanWorkbook[[Location]:[Clone Barcode]],2,FALSE))</f>
        <v/>
      </c>
      <c r="F620" s="21" t="str">
        <f ca="1">IF(TABLE[[#This Row],[METRC]]="","",TODAY())</f>
        <v/>
      </c>
      <c r="G620" s="80" t="str">
        <f>_xlfn.IFNA(IF(TABLE[[#This Row],[METRC]]="","",VLOOKUP(TABLE[[#This Row],[LOC]],ScanWorkbook[[Location]:[side]],3,FALSE)),"")</f>
        <v/>
      </c>
      <c r="H620" s="18" t="str">
        <f>_xlfn.IFNA(IF(TABLE[[#This Row],[METRC]]="...","",VLOOKUP(TABLE[[#This Row],[METRC]],METRC!A:C,3,FALSE)),"")</f>
        <v/>
      </c>
      <c r="I62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20" s="18" t="str">
        <f>_xlfn.IFNA(IF(TABLE[[#This Row],[METRC]]="...","",LEFT(VLOOKUP(TABLE[[#This Row],[METRC]],METRC!A:B,2,FALSE),4)),"")</f>
        <v/>
      </c>
      <c r="K620" s="18" t="str">
        <f>IF(TABLE[[#This Row],[METRC]]="","",IF(TABLE[[#This Row],[METRC]]="...","",IF(TABLE[[#This Row],[bounce strain]]=LEFT(TABLE[[#This Row],[PhenoAbbv]],4),"match","MISMATCH")))</f>
        <v/>
      </c>
      <c r="L620" s="18" t="str">
        <f ca="1">IF(TABLE[[#This Row],[Date]]="","",INDEX(nextcloneround[Clone Round],MATCH(TABLE[[#This Row],[Date]],nextcloneround[today],0)))</f>
        <v/>
      </c>
      <c r="M620" s="18" t="str">
        <f>_xlfn.IFNA(INDEX([2]!MOM[Generation],MATCH(TABLE[[#This Row],[METRC]],[2]!MOM[METRC 2],0)),"")</f>
        <v/>
      </c>
    </row>
    <row r="621" spans="1:13" x14ac:dyDescent="0.25">
      <c r="A621" s="47" t="str">
        <f>MID(TABLE[[#This Row],[LOC]],4,3)</f>
        <v>OL2</v>
      </c>
      <c r="B621" t="s">
        <v>8935</v>
      </c>
      <c r="C621" s="18" t="str">
        <f>_xlfn.IFNA(IF(TABLE[[#This Row],[CODE]]="","",IF(TABLE[[#This Row],[CODE]]="...","",_xlfn.CONCAT("1A4070000000065000",RIGHT(TABLE[[#This Row],[CODE]],6)))),"")</f>
        <v/>
      </c>
      <c r="D621" s="18" t="str">
        <f t="array" ref="D621">_xlfn.IFNA(IF(SUM(COUNTIF(TABLE[[#This Row],[CODE]],{"*.*"})),LEFT(TABLE[[#This Row],[CODE]],7),_xlfn.CONCAT(LEFT(TABLE[[#This Row],[CODE]],4),RIGHT(TABLE[[#This Row],[CODE]],3))),"")</f>
        <v/>
      </c>
      <c r="E621" s="18" t="str">
        <f>IF(VLOOKUP(TABLE[[#This Row],[LOC]],ScanWorkbook[[Location]:[Clone Barcode]],2,FALSE)="...","",VLOOKUP(TABLE[[#This Row],[LOC]],ScanWorkbook[[Location]:[Clone Barcode]],2,FALSE))</f>
        <v/>
      </c>
      <c r="F621" s="21" t="str">
        <f ca="1">IF(TABLE[[#This Row],[METRC]]="","",TODAY())</f>
        <v/>
      </c>
      <c r="G621" s="80" t="str">
        <f>_xlfn.IFNA(IF(TABLE[[#This Row],[METRC]]="","",VLOOKUP(TABLE[[#This Row],[LOC]],ScanWorkbook[[Location]:[side]],3,FALSE)),"")</f>
        <v/>
      </c>
      <c r="H621" s="18" t="str">
        <f>_xlfn.IFNA(IF(TABLE[[#This Row],[METRC]]="...","",VLOOKUP(TABLE[[#This Row],[METRC]],METRC!A:C,3,FALSE)),"")</f>
        <v/>
      </c>
      <c r="I62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21" s="18" t="str">
        <f>_xlfn.IFNA(IF(TABLE[[#This Row],[METRC]]="...","",LEFT(VLOOKUP(TABLE[[#This Row],[METRC]],METRC!A:B,2,FALSE),4)),"")</f>
        <v/>
      </c>
      <c r="K621" s="18" t="str">
        <f>IF(TABLE[[#This Row],[METRC]]="","",IF(TABLE[[#This Row],[METRC]]="...","",IF(TABLE[[#This Row],[bounce strain]]=LEFT(TABLE[[#This Row],[PhenoAbbv]],4),"match","MISMATCH")))</f>
        <v/>
      </c>
      <c r="L621" s="18" t="str">
        <f ca="1">IF(TABLE[[#This Row],[Date]]="","",INDEX(nextcloneround[Clone Round],MATCH(TABLE[[#This Row],[Date]],nextcloneround[today],0)))</f>
        <v/>
      </c>
      <c r="M621" s="18" t="str">
        <f>_xlfn.IFNA(INDEX([2]!MOM[Generation],MATCH(TABLE[[#This Row],[METRC]],[2]!MOM[METRC 2],0)),"")</f>
        <v/>
      </c>
    </row>
    <row r="622" spans="1:13" x14ac:dyDescent="0.25">
      <c r="A622" s="47" t="str">
        <f>MID(TABLE[[#This Row],[LOC]],4,3)</f>
        <v>OL2</v>
      </c>
      <c r="B622" t="s">
        <v>8936</v>
      </c>
      <c r="C622" s="18" t="str">
        <f>_xlfn.IFNA(IF(TABLE[[#This Row],[CODE]]="","",IF(TABLE[[#This Row],[CODE]]="...","",_xlfn.CONCAT("1A4070000000065000",RIGHT(TABLE[[#This Row],[CODE]],6)))),"")</f>
        <v/>
      </c>
      <c r="D622" s="18" t="str">
        <f t="array" ref="D622">_xlfn.IFNA(IF(SUM(COUNTIF(TABLE[[#This Row],[CODE]],{"*.*"})),LEFT(TABLE[[#This Row],[CODE]],7),_xlfn.CONCAT(LEFT(TABLE[[#This Row],[CODE]],4),RIGHT(TABLE[[#This Row],[CODE]],3))),"")</f>
        <v/>
      </c>
      <c r="E622" s="18" t="str">
        <f>IF(VLOOKUP(TABLE[[#This Row],[LOC]],ScanWorkbook[[Location]:[Clone Barcode]],2,FALSE)="...","",VLOOKUP(TABLE[[#This Row],[LOC]],ScanWorkbook[[Location]:[Clone Barcode]],2,FALSE))</f>
        <v/>
      </c>
      <c r="F622" s="21" t="str">
        <f ca="1">IF(TABLE[[#This Row],[METRC]]="","",TODAY())</f>
        <v/>
      </c>
      <c r="G622" s="80" t="str">
        <f>_xlfn.IFNA(IF(TABLE[[#This Row],[METRC]]="","",VLOOKUP(TABLE[[#This Row],[LOC]],ScanWorkbook[[Location]:[side]],3,FALSE)),"")</f>
        <v/>
      </c>
      <c r="H622" s="18" t="str">
        <f>_xlfn.IFNA(IF(TABLE[[#This Row],[METRC]]="...","",VLOOKUP(TABLE[[#This Row],[METRC]],METRC!A:C,3,FALSE)),"")</f>
        <v/>
      </c>
      <c r="I62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22" s="18" t="str">
        <f>_xlfn.IFNA(IF(TABLE[[#This Row],[METRC]]="...","",LEFT(VLOOKUP(TABLE[[#This Row],[METRC]],METRC!A:B,2,FALSE),4)),"")</f>
        <v/>
      </c>
      <c r="K622" s="18" t="str">
        <f>IF(TABLE[[#This Row],[METRC]]="","",IF(TABLE[[#This Row],[METRC]]="...","",IF(TABLE[[#This Row],[bounce strain]]=LEFT(TABLE[[#This Row],[PhenoAbbv]],4),"match","MISMATCH")))</f>
        <v/>
      </c>
      <c r="L622" s="18" t="str">
        <f ca="1">IF(TABLE[[#This Row],[Date]]="","",INDEX(nextcloneround[Clone Round],MATCH(TABLE[[#This Row],[Date]],nextcloneround[today],0)))</f>
        <v/>
      </c>
      <c r="M622" s="18" t="str">
        <f>_xlfn.IFNA(INDEX([2]!MOM[Generation],MATCH(TABLE[[#This Row],[METRC]],[2]!MOM[METRC 2],0)),"")</f>
        <v/>
      </c>
    </row>
    <row r="623" spans="1:13" x14ac:dyDescent="0.25">
      <c r="A623" s="47" t="str">
        <f>MID(TABLE[[#This Row],[LOC]],4,3)</f>
        <v>OL2</v>
      </c>
      <c r="B623" t="s">
        <v>8937</v>
      </c>
      <c r="C623" s="18" t="str">
        <f>_xlfn.IFNA(IF(TABLE[[#This Row],[CODE]]="","",IF(TABLE[[#This Row],[CODE]]="...","",_xlfn.CONCAT("1A4070000000065000",RIGHT(TABLE[[#This Row],[CODE]],6)))),"")</f>
        <v/>
      </c>
      <c r="D623" s="18" t="str">
        <f t="array" ref="D623">_xlfn.IFNA(IF(SUM(COUNTIF(TABLE[[#This Row],[CODE]],{"*.*"})),LEFT(TABLE[[#This Row],[CODE]],7),_xlfn.CONCAT(LEFT(TABLE[[#This Row],[CODE]],4),RIGHT(TABLE[[#This Row],[CODE]],3))),"")</f>
        <v/>
      </c>
      <c r="E623" s="18" t="str">
        <f>IF(VLOOKUP(TABLE[[#This Row],[LOC]],ScanWorkbook[[Location]:[Clone Barcode]],2,FALSE)="...","",VLOOKUP(TABLE[[#This Row],[LOC]],ScanWorkbook[[Location]:[Clone Barcode]],2,FALSE))</f>
        <v/>
      </c>
      <c r="F623" s="21" t="str">
        <f ca="1">IF(TABLE[[#This Row],[METRC]]="","",TODAY())</f>
        <v/>
      </c>
      <c r="G623" s="80" t="str">
        <f>_xlfn.IFNA(IF(TABLE[[#This Row],[METRC]]="","",VLOOKUP(TABLE[[#This Row],[LOC]],ScanWorkbook[[Location]:[side]],3,FALSE)),"")</f>
        <v/>
      </c>
      <c r="H623" s="18" t="str">
        <f>_xlfn.IFNA(IF(TABLE[[#This Row],[METRC]]="...","",VLOOKUP(TABLE[[#This Row],[METRC]],METRC!A:C,3,FALSE)),"")</f>
        <v/>
      </c>
      <c r="I62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23" s="18" t="str">
        <f>_xlfn.IFNA(IF(TABLE[[#This Row],[METRC]]="...","",LEFT(VLOOKUP(TABLE[[#This Row],[METRC]],METRC!A:B,2,FALSE),4)),"")</f>
        <v/>
      </c>
      <c r="K623" s="18" t="str">
        <f>IF(TABLE[[#This Row],[METRC]]="","",IF(TABLE[[#This Row],[METRC]]="...","",IF(TABLE[[#This Row],[bounce strain]]=LEFT(TABLE[[#This Row],[PhenoAbbv]],4),"match","MISMATCH")))</f>
        <v/>
      </c>
      <c r="L623" s="18" t="str">
        <f ca="1">IF(TABLE[[#This Row],[Date]]="","",INDEX(nextcloneround[Clone Round],MATCH(TABLE[[#This Row],[Date]],nextcloneround[today],0)))</f>
        <v/>
      </c>
      <c r="M623" s="18" t="str">
        <f>_xlfn.IFNA(INDEX([2]!MOM[Generation],MATCH(TABLE[[#This Row],[METRC]],[2]!MOM[METRC 2],0)),"")</f>
        <v/>
      </c>
    </row>
    <row r="624" spans="1:13" x14ac:dyDescent="0.25">
      <c r="A624" s="47" t="str">
        <f>MID(TABLE[[#This Row],[LOC]],4,3)</f>
        <v>OL2</v>
      </c>
      <c r="B624" t="s">
        <v>8938</v>
      </c>
      <c r="C624" s="18" t="str">
        <f>_xlfn.IFNA(IF(TABLE[[#This Row],[CODE]]="","",IF(TABLE[[#This Row],[CODE]]="...","",_xlfn.CONCAT("1A4070000000065000",RIGHT(TABLE[[#This Row],[CODE]],6)))),"")</f>
        <v/>
      </c>
      <c r="D624" s="18" t="str">
        <f t="array" ref="D624">_xlfn.IFNA(IF(SUM(COUNTIF(TABLE[[#This Row],[CODE]],{"*.*"})),LEFT(TABLE[[#This Row],[CODE]],7),_xlfn.CONCAT(LEFT(TABLE[[#This Row],[CODE]],4),RIGHT(TABLE[[#This Row],[CODE]],3))),"")</f>
        <v/>
      </c>
      <c r="E624" s="18" t="str">
        <f>IF(VLOOKUP(TABLE[[#This Row],[LOC]],ScanWorkbook[[Location]:[Clone Barcode]],2,FALSE)="...","",VLOOKUP(TABLE[[#This Row],[LOC]],ScanWorkbook[[Location]:[Clone Barcode]],2,FALSE))</f>
        <v/>
      </c>
      <c r="F624" s="21" t="str">
        <f ca="1">IF(TABLE[[#This Row],[METRC]]="","",TODAY())</f>
        <v/>
      </c>
      <c r="G624" s="80" t="str">
        <f>_xlfn.IFNA(IF(TABLE[[#This Row],[METRC]]="","",VLOOKUP(TABLE[[#This Row],[LOC]],ScanWorkbook[[Location]:[side]],3,FALSE)),"")</f>
        <v/>
      </c>
      <c r="H624" s="18" t="str">
        <f>_xlfn.IFNA(IF(TABLE[[#This Row],[METRC]]="...","",VLOOKUP(TABLE[[#This Row],[METRC]],METRC!A:C,3,FALSE)),"")</f>
        <v/>
      </c>
      <c r="I62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24" s="18" t="str">
        <f>_xlfn.IFNA(IF(TABLE[[#This Row],[METRC]]="...","",LEFT(VLOOKUP(TABLE[[#This Row],[METRC]],METRC!A:B,2,FALSE),4)),"")</f>
        <v/>
      </c>
      <c r="K624" s="18" t="str">
        <f>IF(TABLE[[#This Row],[METRC]]="","",IF(TABLE[[#This Row],[METRC]]="...","",IF(TABLE[[#This Row],[bounce strain]]=LEFT(TABLE[[#This Row],[PhenoAbbv]],4),"match","MISMATCH")))</f>
        <v/>
      </c>
      <c r="L624" s="18" t="str">
        <f ca="1">IF(TABLE[[#This Row],[Date]]="","",INDEX(nextcloneround[Clone Round],MATCH(TABLE[[#This Row],[Date]],nextcloneround[today],0)))</f>
        <v/>
      </c>
      <c r="M624" s="18" t="str">
        <f>_xlfn.IFNA(INDEX([2]!MOM[Generation],MATCH(TABLE[[#This Row],[METRC]],[2]!MOM[METRC 2],0)),"")</f>
        <v/>
      </c>
    </row>
    <row r="625" spans="1:13" x14ac:dyDescent="0.25">
      <c r="A625" s="47" t="str">
        <f>MID(TABLE[[#This Row],[LOC]],4,3)</f>
        <v>OL2</v>
      </c>
      <c r="B625" t="s">
        <v>8939</v>
      </c>
      <c r="C625" s="18" t="str">
        <f>_xlfn.IFNA(IF(TABLE[[#This Row],[CODE]]="","",IF(TABLE[[#This Row],[CODE]]="...","",_xlfn.CONCAT("1A4070000000065000",RIGHT(TABLE[[#This Row],[CODE]],6)))),"")</f>
        <v/>
      </c>
      <c r="D625" s="18" t="str">
        <f t="array" ref="D625">_xlfn.IFNA(IF(SUM(COUNTIF(TABLE[[#This Row],[CODE]],{"*.*"})),LEFT(TABLE[[#This Row],[CODE]],7),_xlfn.CONCAT(LEFT(TABLE[[#This Row],[CODE]],4),RIGHT(TABLE[[#This Row],[CODE]],3))),"")</f>
        <v/>
      </c>
      <c r="E625" s="18" t="str">
        <f>IF(VLOOKUP(TABLE[[#This Row],[LOC]],ScanWorkbook[[Location]:[Clone Barcode]],2,FALSE)="...","",VLOOKUP(TABLE[[#This Row],[LOC]],ScanWorkbook[[Location]:[Clone Barcode]],2,FALSE))</f>
        <v/>
      </c>
      <c r="F625" s="21" t="str">
        <f ca="1">IF(TABLE[[#This Row],[METRC]]="","",TODAY())</f>
        <v/>
      </c>
      <c r="G625" s="80" t="str">
        <f>_xlfn.IFNA(IF(TABLE[[#This Row],[METRC]]="","",VLOOKUP(TABLE[[#This Row],[LOC]],ScanWorkbook[[Location]:[side]],3,FALSE)),"")</f>
        <v/>
      </c>
      <c r="H625" s="18" t="str">
        <f>_xlfn.IFNA(IF(TABLE[[#This Row],[METRC]]="...","",VLOOKUP(TABLE[[#This Row],[METRC]],METRC!A:C,3,FALSE)),"")</f>
        <v/>
      </c>
      <c r="I62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25" s="18" t="str">
        <f>_xlfn.IFNA(IF(TABLE[[#This Row],[METRC]]="...","",LEFT(VLOOKUP(TABLE[[#This Row],[METRC]],METRC!A:B,2,FALSE),4)),"")</f>
        <v/>
      </c>
      <c r="K625" s="18" t="str">
        <f>IF(TABLE[[#This Row],[METRC]]="","",IF(TABLE[[#This Row],[METRC]]="...","",IF(TABLE[[#This Row],[bounce strain]]=LEFT(TABLE[[#This Row],[PhenoAbbv]],4),"match","MISMATCH")))</f>
        <v/>
      </c>
      <c r="L625" s="18" t="str">
        <f ca="1">IF(TABLE[[#This Row],[Date]]="","",INDEX(nextcloneround[Clone Round],MATCH(TABLE[[#This Row],[Date]],nextcloneround[today],0)))</f>
        <v/>
      </c>
      <c r="M625" s="18" t="str">
        <f>_xlfn.IFNA(INDEX([2]!MOM[Generation],MATCH(TABLE[[#This Row],[METRC]],[2]!MOM[METRC 2],0)),"")</f>
        <v/>
      </c>
    </row>
    <row r="626" spans="1:13" x14ac:dyDescent="0.25">
      <c r="A626" s="47" t="str">
        <f>MID(TABLE[[#This Row],[LOC]],4,3)</f>
        <v>OL2</v>
      </c>
      <c r="B626" t="s">
        <v>8940</v>
      </c>
      <c r="C626" s="18" t="str">
        <f>_xlfn.IFNA(IF(TABLE[[#This Row],[CODE]]="","",IF(TABLE[[#This Row],[CODE]]="...","",_xlfn.CONCAT("1A4070000000065000",RIGHT(TABLE[[#This Row],[CODE]],6)))),"")</f>
        <v/>
      </c>
      <c r="D626" s="18" t="str">
        <f t="array" ref="D626">_xlfn.IFNA(IF(SUM(COUNTIF(TABLE[[#This Row],[CODE]],{"*.*"})),LEFT(TABLE[[#This Row],[CODE]],7),_xlfn.CONCAT(LEFT(TABLE[[#This Row],[CODE]],4),RIGHT(TABLE[[#This Row],[CODE]],3))),"")</f>
        <v/>
      </c>
      <c r="E626" s="18" t="str">
        <f>IF(VLOOKUP(TABLE[[#This Row],[LOC]],ScanWorkbook[[Location]:[Clone Barcode]],2,FALSE)="...","",VLOOKUP(TABLE[[#This Row],[LOC]],ScanWorkbook[[Location]:[Clone Barcode]],2,FALSE))</f>
        <v/>
      </c>
      <c r="F626" s="21" t="str">
        <f ca="1">IF(TABLE[[#This Row],[METRC]]="","",TODAY())</f>
        <v/>
      </c>
      <c r="G626" s="80" t="str">
        <f>_xlfn.IFNA(IF(TABLE[[#This Row],[METRC]]="","",VLOOKUP(TABLE[[#This Row],[LOC]],ScanWorkbook[[Location]:[side]],3,FALSE)),"")</f>
        <v/>
      </c>
      <c r="H626" s="18" t="str">
        <f>_xlfn.IFNA(IF(TABLE[[#This Row],[METRC]]="...","",VLOOKUP(TABLE[[#This Row],[METRC]],METRC!A:C,3,FALSE)),"")</f>
        <v/>
      </c>
      <c r="I62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26" s="18" t="str">
        <f>_xlfn.IFNA(IF(TABLE[[#This Row],[METRC]]="...","",LEFT(VLOOKUP(TABLE[[#This Row],[METRC]],METRC!A:B,2,FALSE),4)),"")</f>
        <v/>
      </c>
      <c r="K626" s="18" t="str">
        <f>IF(TABLE[[#This Row],[METRC]]="","",IF(TABLE[[#This Row],[METRC]]="...","",IF(TABLE[[#This Row],[bounce strain]]=LEFT(TABLE[[#This Row],[PhenoAbbv]],4),"match","MISMATCH")))</f>
        <v/>
      </c>
      <c r="L626" s="18" t="str">
        <f ca="1">IF(TABLE[[#This Row],[Date]]="","",INDEX(nextcloneround[Clone Round],MATCH(TABLE[[#This Row],[Date]],nextcloneround[today],0)))</f>
        <v/>
      </c>
      <c r="M626" s="18" t="str">
        <f>_xlfn.IFNA(INDEX([2]!MOM[Generation],MATCH(TABLE[[#This Row],[METRC]],[2]!MOM[METRC 2],0)),"")</f>
        <v/>
      </c>
    </row>
    <row r="627" spans="1:13" x14ac:dyDescent="0.25">
      <c r="A627" s="47" t="str">
        <f>MID(TABLE[[#This Row],[LOC]],4,3)</f>
        <v>OL2</v>
      </c>
      <c r="B627" t="s">
        <v>8941</v>
      </c>
      <c r="C627" s="18" t="str">
        <f>_xlfn.IFNA(IF(TABLE[[#This Row],[CODE]]="","",IF(TABLE[[#This Row],[CODE]]="...","",_xlfn.CONCAT("1A4070000000065000",RIGHT(TABLE[[#This Row],[CODE]],6)))),"")</f>
        <v/>
      </c>
      <c r="D627" s="18" t="str">
        <f t="array" ref="D627">_xlfn.IFNA(IF(SUM(COUNTIF(TABLE[[#This Row],[CODE]],{"*.*"})),LEFT(TABLE[[#This Row],[CODE]],7),_xlfn.CONCAT(LEFT(TABLE[[#This Row],[CODE]],4),RIGHT(TABLE[[#This Row],[CODE]],3))),"")</f>
        <v/>
      </c>
      <c r="E627" s="18" t="str">
        <f>IF(VLOOKUP(TABLE[[#This Row],[LOC]],ScanWorkbook[[Location]:[Clone Barcode]],2,FALSE)="...","",VLOOKUP(TABLE[[#This Row],[LOC]],ScanWorkbook[[Location]:[Clone Barcode]],2,FALSE))</f>
        <v/>
      </c>
      <c r="F627" s="21" t="str">
        <f ca="1">IF(TABLE[[#This Row],[METRC]]="","",TODAY())</f>
        <v/>
      </c>
      <c r="G627" s="80" t="str">
        <f>_xlfn.IFNA(IF(TABLE[[#This Row],[METRC]]="","",VLOOKUP(TABLE[[#This Row],[LOC]],ScanWorkbook[[Location]:[side]],3,FALSE)),"")</f>
        <v/>
      </c>
      <c r="H627" s="18" t="str">
        <f>_xlfn.IFNA(IF(TABLE[[#This Row],[METRC]]="...","",VLOOKUP(TABLE[[#This Row],[METRC]],METRC!A:C,3,FALSE)),"")</f>
        <v/>
      </c>
      <c r="I62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27" s="18" t="str">
        <f>_xlfn.IFNA(IF(TABLE[[#This Row],[METRC]]="...","",LEFT(VLOOKUP(TABLE[[#This Row],[METRC]],METRC!A:B,2,FALSE),4)),"")</f>
        <v/>
      </c>
      <c r="K627" s="18" t="str">
        <f>IF(TABLE[[#This Row],[METRC]]="","",IF(TABLE[[#This Row],[METRC]]="...","",IF(TABLE[[#This Row],[bounce strain]]=LEFT(TABLE[[#This Row],[PhenoAbbv]],4),"match","MISMATCH")))</f>
        <v/>
      </c>
      <c r="L627" s="18" t="str">
        <f ca="1">IF(TABLE[[#This Row],[Date]]="","",INDEX(nextcloneround[Clone Round],MATCH(TABLE[[#This Row],[Date]],nextcloneround[today],0)))</f>
        <v/>
      </c>
      <c r="M627" s="18" t="str">
        <f>_xlfn.IFNA(INDEX([2]!MOM[Generation],MATCH(TABLE[[#This Row],[METRC]],[2]!MOM[METRC 2],0)),"")</f>
        <v/>
      </c>
    </row>
    <row r="628" spans="1:13" x14ac:dyDescent="0.25">
      <c r="A628" s="47" t="str">
        <f>MID(TABLE[[#This Row],[LOC]],4,3)</f>
        <v>OL2</v>
      </c>
      <c r="B628" t="s">
        <v>8942</v>
      </c>
      <c r="C628" s="18" t="str">
        <f>_xlfn.IFNA(IF(TABLE[[#This Row],[CODE]]="","",IF(TABLE[[#This Row],[CODE]]="...","",_xlfn.CONCAT("1A4070000000065000",RIGHT(TABLE[[#This Row],[CODE]],6)))),"")</f>
        <v/>
      </c>
      <c r="D628" s="18" t="str">
        <f t="array" ref="D628">_xlfn.IFNA(IF(SUM(COUNTIF(TABLE[[#This Row],[CODE]],{"*.*"})),LEFT(TABLE[[#This Row],[CODE]],7),_xlfn.CONCAT(LEFT(TABLE[[#This Row],[CODE]],4),RIGHT(TABLE[[#This Row],[CODE]],3))),"")</f>
        <v/>
      </c>
      <c r="E628" s="18" t="str">
        <f>IF(VLOOKUP(TABLE[[#This Row],[LOC]],ScanWorkbook[[Location]:[Clone Barcode]],2,FALSE)="...","",VLOOKUP(TABLE[[#This Row],[LOC]],ScanWorkbook[[Location]:[Clone Barcode]],2,FALSE))</f>
        <v/>
      </c>
      <c r="F628" s="21" t="str">
        <f ca="1">IF(TABLE[[#This Row],[METRC]]="","",TODAY())</f>
        <v/>
      </c>
      <c r="G628" s="80" t="str">
        <f>_xlfn.IFNA(IF(TABLE[[#This Row],[METRC]]="","",VLOOKUP(TABLE[[#This Row],[LOC]],ScanWorkbook[[Location]:[side]],3,FALSE)),"")</f>
        <v/>
      </c>
      <c r="H628" s="18" t="str">
        <f>_xlfn.IFNA(IF(TABLE[[#This Row],[METRC]]="...","",VLOOKUP(TABLE[[#This Row],[METRC]],METRC!A:C,3,FALSE)),"")</f>
        <v/>
      </c>
      <c r="I62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28" s="18" t="str">
        <f>_xlfn.IFNA(IF(TABLE[[#This Row],[METRC]]="...","",LEFT(VLOOKUP(TABLE[[#This Row],[METRC]],METRC!A:B,2,FALSE),4)),"")</f>
        <v/>
      </c>
      <c r="K628" s="18" t="str">
        <f>IF(TABLE[[#This Row],[METRC]]="","",IF(TABLE[[#This Row],[METRC]]="...","",IF(TABLE[[#This Row],[bounce strain]]=LEFT(TABLE[[#This Row],[PhenoAbbv]],4),"match","MISMATCH")))</f>
        <v/>
      </c>
      <c r="L628" s="18" t="str">
        <f ca="1">IF(TABLE[[#This Row],[Date]]="","",INDEX(nextcloneround[Clone Round],MATCH(TABLE[[#This Row],[Date]],nextcloneround[today],0)))</f>
        <v/>
      </c>
      <c r="M628" s="18" t="str">
        <f>_xlfn.IFNA(INDEX([2]!MOM[Generation],MATCH(TABLE[[#This Row],[METRC]],[2]!MOM[METRC 2],0)),"")</f>
        <v/>
      </c>
    </row>
    <row r="629" spans="1:13" x14ac:dyDescent="0.25">
      <c r="A629" s="47" t="str">
        <f>MID(TABLE[[#This Row],[LOC]],4,3)</f>
        <v>OL2</v>
      </c>
      <c r="B629" t="s">
        <v>8943</v>
      </c>
      <c r="C629" s="18" t="str">
        <f>_xlfn.IFNA(IF(TABLE[[#This Row],[CODE]]="","",IF(TABLE[[#This Row],[CODE]]="...","",_xlfn.CONCAT("1A4070000000065000",RIGHT(TABLE[[#This Row],[CODE]],6)))),"")</f>
        <v/>
      </c>
      <c r="D629" s="18" t="str">
        <f t="array" ref="D629">_xlfn.IFNA(IF(SUM(COUNTIF(TABLE[[#This Row],[CODE]],{"*.*"})),LEFT(TABLE[[#This Row],[CODE]],7),_xlfn.CONCAT(LEFT(TABLE[[#This Row],[CODE]],4),RIGHT(TABLE[[#This Row],[CODE]],3))),"")</f>
        <v/>
      </c>
      <c r="E629" s="18" t="str">
        <f>IF(VLOOKUP(TABLE[[#This Row],[LOC]],ScanWorkbook[[Location]:[Clone Barcode]],2,FALSE)="...","",VLOOKUP(TABLE[[#This Row],[LOC]],ScanWorkbook[[Location]:[Clone Barcode]],2,FALSE))</f>
        <v/>
      </c>
      <c r="F629" s="21" t="str">
        <f ca="1">IF(TABLE[[#This Row],[METRC]]="","",TODAY())</f>
        <v/>
      </c>
      <c r="G629" s="80" t="str">
        <f>_xlfn.IFNA(IF(TABLE[[#This Row],[METRC]]="","",VLOOKUP(TABLE[[#This Row],[LOC]],ScanWorkbook[[Location]:[side]],3,FALSE)),"")</f>
        <v/>
      </c>
      <c r="H629" s="18" t="str">
        <f>_xlfn.IFNA(IF(TABLE[[#This Row],[METRC]]="...","",VLOOKUP(TABLE[[#This Row],[METRC]],METRC!A:C,3,FALSE)),"")</f>
        <v/>
      </c>
      <c r="I62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29" s="18" t="str">
        <f>_xlfn.IFNA(IF(TABLE[[#This Row],[METRC]]="...","",LEFT(VLOOKUP(TABLE[[#This Row],[METRC]],METRC!A:B,2,FALSE),4)),"")</f>
        <v/>
      </c>
      <c r="K629" s="18" t="str">
        <f>IF(TABLE[[#This Row],[METRC]]="","",IF(TABLE[[#This Row],[METRC]]="...","",IF(TABLE[[#This Row],[bounce strain]]=LEFT(TABLE[[#This Row],[PhenoAbbv]],4),"match","MISMATCH")))</f>
        <v/>
      </c>
      <c r="L629" s="18" t="str">
        <f ca="1">IF(TABLE[[#This Row],[Date]]="","",INDEX(nextcloneround[Clone Round],MATCH(TABLE[[#This Row],[Date]],nextcloneround[today],0)))</f>
        <v/>
      </c>
      <c r="M629" s="18" t="str">
        <f>_xlfn.IFNA(INDEX([2]!MOM[Generation],MATCH(TABLE[[#This Row],[METRC]],[2]!MOM[METRC 2],0)),"")</f>
        <v/>
      </c>
    </row>
    <row r="630" spans="1:13" x14ac:dyDescent="0.25">
      <c r="A630" s="47" t="str">
        <f>MID(TABLE[[#This Row],[LOC]],4,3)</f>
        <v>OL2</v>
      </c>
      <c r="B630" t="s">
        <v>8944</v>
      </c>
      <c r="C630" s="18" t="str">
        <f>_xlfn.IFNA(IF(TABLE[[#This Row],[CODE]]="","",IF(TABLE[[#This Row],[CODE]]="...","",_xlfn.CONCAT("1A4070000000065000",RIGHT(TABLE[[#This Row],[CODE]],6)))),"")</f>
        <v/>
      </c>
      <c r="D630" s="18" t="str">
        <f t="array" ref="D630">_xlfn.IFNA(IF(SUM(COUNTIF(TABLE[[#This Row],[CODE]],{"*.*"})),LEFT(TABLE[[#This Row],[CODE]],7),_xlfn.CONCAT(LEFT(TABLE[[#This Row],[CODE]],4),RIGHT(TABLE[[#This Row],[CODE]],3))),"")</f>
        <v/>
      </c>
      <c r="E630" s="18" t="str">
        <f>IF(VLOOKUP(TABLE[[#This Row],[LOC]],ScanWorkbook[[Location]:[Clone Barcode]],2,FALSE)="...","",VLOOKUP(TABLE[[#This Row],[LOC]],ScanWorkbook[[Location]:[Clone Barcode]],2,FALSE))</f>
        <v/>
      </c>
      <c r="F630" s="21" t="str">
        <f ca="1">IF(TABLE[[#This Row],[METRC]]="","",TODAY())</f>
        <v/>
      </c>
      <c r="G630" s="80" t="str">
        <f>_xlfn.IFNA(IF(TABLE[[#This Row],[METRC]]="","",VLOOKUP(TABLE[[#This Row],[LOC]],ScanWorkbook[[Location]:[side]],3,FALSE)),"")</f>
        <v/>
      </c>
      <c r="H630" s="18" t="str">
        <f>_xlfn.IFNA(IF(TABLE[[#This Row],[METRC]]="...","",VLOOKUP(TABLE[[#This Row],[METRC]],METRC!A:C,3,FALSE)),"")</f>
        <v/>
      </c>
      <c r="I63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30" s="18" t="str">
        <f>_xlfn.IFNA(IF(TABLE[[#This Row],[METRC]]="...","",LEFT(VLOOKUP(TABLE[[#This Row],[METRC]],METRC!A:B,2,FALSE),4)),"")</f>
        <v/>
      </c>
      <c r="K630" s="18" t="str">
        <f>IF(TABLE[[#This Row],[METRC]]="","",IF(TABLE[[#This Row],[METRC]]="...","",IF(TABLE[[#This Row],[bounce strain]]=LEFT(TABLE[[#This Row],[PhenoAbbv]],4),"match","MISMATCH")))</f>
        <v/>
      </c>
      <c r="L630" s="18" t="str">
        <f ca="1">IF(TABLE[[#This Row],[Date]]="","",INDEX(nextcloneround[Clone Round],MATCH(TABLE[[#This Row],[Date]],nextcloneround[today],0)))</f>
        <v/>
      </c>
      <c r="M630" s="18" t="str">
        <f>_xlfn.IFNA(INDEX([2]!MOM[Generation],MATCH(TABLE[[#This Row],[METRC]],[2]!MOM[METRC 2],0)),"")</f>
        <v/>
      </c>
    </row>
    <row r="631" spans="1:13" x14ac:dyDescent="0.25">
      <c r="A631" s="47" t="str">
        <f>MID(TABLE[[#This Row],[LOC]],4,3)</f>
        <v>OL2</v>
      </c>
      <c r="B631" t="s">
        <v>8945</v>
      </c>
      <c r="C631" s="18" t="str">
        <f>_xlfn.IFNA(IF(TABLE[[#This Row],[CODE]]="","",IF(TABLE[[#This Row],[CODE]]="...","",_xlfn.CONCAT("1A4070000000065000",RIGHT(TABLE[[#This Row],[CODE]],6)))),"")</f>
        <v/>
      </c>
      <c r="D631" s="18" t="str">
        <f t="array" ref="D631">_xlfn.IFNA(IF(SUM(COUNTIF(TABLE[[#This Row],[CODE]],{"*.*"})),LEFT(TABLE[[#This Row],[CODE]],7),_xlfn.CONCAT(LEFT(TABLE[[#This Row],[CODE]],4),RIGHT(TABLE[[#This Row],[CODE]],3))),"")</f>
        <v/>
      </c>
      <c r="E631" s="18" t="str">
        <f>IF(VLOOKUP(TABLE[[#This Row],[LOC]],ScanWorkbook[[Location]:[Clone Barcode]],2,FALSE)="...","",VLOOKUP(TABLE[[#This Row],[LOC]],ScanWorkbook[[Location]:[Clone Barcode]],2,FALSE))</f>
        <v/>
      </c>
      <c r="F631" s="21" t="str">
        <f ca="1">IF(TABLE[[#This Row],[METRC]]="","",TODAY())</f>
        <v/>
      </c>
      <c r="G631" s="80" t="str">
        <f>_xlfn.IFNA(IF(TABLE[[#This Row],[METRC]]="","",VLOOKUP(TABLE[[#This Row],[LOC]],ScanWorkbook[[Location]:[side]],3,FALSE)),"")</f>
        <v/>
      </c>
      <c r="H631" s="18" t="str">
        <f>_xlfn.IFNA(IF(TABLE[[#This Row],[METRC]]="...","",VLOOKUP(TABLE[[#This Row],[METRC]],METRC!A:C,3,FALSE)),"")</f>
        <v/>
      </c>
      <c r="I63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31" s="18" t="str">
        <f>_xlfn.IFNA(IF(TABLE[[#This Row],[METRC]]="...","",LEFT(VLOOKUP(TABLE[[#This Row],[METRC]],METRC!A:B,2,FALSE),4)),"")</f>
        <v/>
      </c>
      <c r="K631" s="18" t="str">
        <f>IF(TABLE[[#This Row],[METRC]]="","",IF(TABLE[[#This Row],[METRC]]="...","",IF(TABLE[[#This Row],[bounce strain]]=LEFT(TABLE[[#This Row],[PhenoAbbv]],4),"match","MISMATCH")))</f>
        <v/>
      </c>
      <c r="L631" s="18" t="str">
        <f ca="1">IF(TABLE[[#This Row],[Date]]="","",INDEX(nextcloneround[Clone Round],MATCH(TABLE[[#This Row],[Date]],nextcloneround[today],0)))</f>
        <v/>
      </c>
      <c r="M631" s="18" t="str">
        <f>_xlfn.IFNA(INDEX([2]!MOM[Generation],MATCH(TABLE[[#This Row],[METRC]],[2]!MOM[METRC 2],0)),"")</f>
        <v/>
      </c>
    </row>
    <row r="632" spans="1:13" x14ac:dyDescent="0.25">
      <c r="A632" s="47" t="str">
        <f>MID(TABLE[[#This Row],[LOC]],4,3)</f>
        <v>OL2</v>
      </c>
      <c r="B632" t="s">
        <v>8946</v>
      </c>
      <c r="C632" s="18" t="str">
        <f>_xlfn.IFNA(IF(TABLE[[#This Row],[CODE]]="","",IF(TABLE[[#This Row],[CODE]]="...","",_xlfn.CONCAT("1A4070000000065000",RIGHT(TABLE[[#This Row],[CODE]],6)))),"")</f>
        <v/>
      </c>
      <c r="D632" s="18" t="str">
        <f t="array" ref="D632">_xlfn.IFNA(IF(SUM(COUNTIF(TABLE[[#This Row],[CODE]],{"*.*"})),LEFT(TABLE[[#This Row],[CODE]],7),_xlfn.CONCAT(LEFT(TABLE[[#This Row],[CODE]],4),RIGHT(TABLE[[#This Row],[CODE]],3))),"")</f>
        <v/>
      </c>
      <c r="E632" s="18" t="str">
        <f>IF(VLOOKUP(TABLE[[#This Row],[LOC]],ScanWorkbook[[Location]:[Clone Barcode]],2,FALSE)="...","",VLOOKUP(TABLE[[#This Row],[LOC]],ScanWorkbook[[Location]:[Clone Barcode]],2,FALSE))</f>
        <v/>
      </c>
      <c r="F632" s="21" t="str">
        <f ca="1">IF(TABLE[[#This Row],[METRC]]="","",TODAY())</f>
        <v/>
      </c>
      <c r="G632" s="80" t="str">
        <f>_xlfn.IFNA(IF(TABLE[[#This Row],[METRC]]="","",VLOOKUP(TABLE[[#This Row],[LOC]],ScanWorkbook[[Location]:[side]],3,FALSE)),"")</f>
        <v/>
      </c>
      <c r="H632" s="18" t="str">
        <f>_xlfn.IFNA(IF(TABLE[[#This Row],[METRC]]="...","",VLOOKUP(TABLE[[#This Row],[METRC]],METRC!A:C,3,FALSE)),"")</f>
        <v/>
      </c>
      <c r="I63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32" s="18" t="str">
        <f>_xlfn.IFNA(IF(TABLE[[#This Row],[METRC]]="...","",LEFT(VLOOKUP(TABLE[[#This Row],[METRC]],METRC!A:B,2,FALSE),4)),"")</f>
        <v/>
      </c>
      <c r="K632" s="18" t="str">
        <f>IF(TABLE[[#This Row],[METRC]]="","",IF(TABLE[[#This Row],[METRC]]="...","",IF(TABLE[[#This Row],[bounce strain]]=LEFT(TABLE[[#This Row],[PhenoAbbv]],4),"match","MISMATCH")))</f>
        <v/>
      </c>
      <c r="L632" s="18" t="str">
        <f ca="1">IF(TABLE[[#This Row],[Date]]="","",INDEX(nextcloneround[Clone Round],MATCH(TABLE[[#This Row],[Date]],nextcloneround[today],0)))</f>
        <v/>
      </c>
      <c r="M632" s="18" t="str">
        <f>_xlfn.IFNA(INDEX([2]!MOM[Generation],MATCH(TABLE[[#This Row],[METRC]],[2]!MOM[METRC 2],0)),"")</f>
        <v/>
      </c>
    </row>
    <row r="633" spans="1:13" x14ac:dyDescent="0.25">
      <c r="A633" s="47" t="str">
        <f>MID(TABLE[[#This Row],[LOC]],4,3)</f>
        <v>OL2</v>
      </c>
      <c r="B633" t="s">
        <v>8947</v>
      </c>
      <c r="C633" s="18" t="str">
        <f>_xlfn.IFNA(IF(TABLE[[#This Row],[CODE]]="","",IF(TABLE[[#This Row],[CODE]]="...","",_xlfn.CONCAT("1A4070000000065000",RIGHT(TABLE[[#This Row],[CODE]],6)))),"")</f>
        <v/>
      </c>
      <c r="D633" s="18" t="str">
        <f t="array" ref="D633">_xlfn.IFNA(IF(SUM(COUNTIF(TABLE[[#This Row],[CODE]],{"*.*"})),LEFT(TABLE[[#This Row],[CODE]],7),_xlfn.CONCAT(LEFT(TABLE[[#This Row],[CODE]],4),RIGHT(TABLE[[#This Row],[CODE]],3))),"")</f>
        <v/>
      </c>
      <c r="E633" s="18" t="str">
        <f>IF(VLOOKUP(TABLE[[#This Row],[LOC]],ScanWorkbook[[Location]:[Clone Barcode]],2,FALSE)="...","",VLOOKUP(TABLE[[#This Row],[LOC]],ScanWorkbook[[Location]:[Clone Barcode]],2,FALSE))</f>
        <v/>
      </c>
      <c r="F633" s="21" t="str">
        <f ca="1">IF(TABLE[[#This Row],[METRC]]="","",TODAY())</f>
        <v/>
      </c>
      <c r="G633" s="80" t="str">
        <f>_xlfn.IFNA(IF(TABLE[[#This Row],[METRC]]="","",VLOOKUP(TABLE[[#This Row],[LOC]],ScanWorkbook[[Location]:[side]],3,FALSE)),"")</f>
        <v/>
      </c>
      <c r="H633" s="18" t="str">
        <f>_xlfn.IFNA(IF(TABLE[[#This Row],[METRC]]="...","",VLOOKUP(TABLE[[#This Row],[METRC]],METRC!A:C,3,FALSE)),"")</f>
        <v/>
      </c>
      <c r="I63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33" s="18" t="str">
        <f>_xlfn.IFNA(IF(TABLE[[#This Row],[METRC]]="...","",LEFT(VLOOKUP(TABLE[[#This Row],[METRC]],METRC!A:B,2,FALSE),4)),"")</f>
        <v/>
      </c>
      <c r="K633" s="18" t="str">
        <f>IF(TABLE[[#This Row],[METRC]]="","",IF(TABLE[[#This Row],[METRC]]="...","",IF(TABLE[[#This Row],[bounce strain]]=LEFT(TABLE[[#This Row],[PhenoAbbv]],4),"match","MISMATCH")))</f>
        <v/>
      </c>
      <c r="L633" s="18" t="str">
        <f ca="1">IF(TABLE[[#This Row],[Date]]="","",INDEX(nextcloneround[Clone Round],MATCH(TABLE[[#This Row],[Date]],nextcloneround[today],0)))</f>
        <v/>
      </c>
      <c r="M633" s="18" t="str">
        <f>_xlfn.IFNA(INDEX([2]!MOM[Generation],MATCH(TABLE[[#This Row],[METRC]],[2]!MOM[METRC 2],0)),"")</f>
        <v/>
      </c>
    </row>
    <row r="634" spans="1:13" x14ac:dyDescent="0.25">
      <c r="A634" s="47" t="str">
        <f>MID(TABLE[[#This Row],[LOC]],4,3)</f>
        <v>OL2</v>
      </c>
      <c r="B634" t="s">
        <v>8948</v>
      </c>
      <c r="C634" s="18" t="str">
        <f>_xlfn.IFNA(IF(TABLE[[#This Row],[CODE]]="","",IF(TABLE[[#This Row],[CODE]]="...","",_xlfn.CONCAT("1A4070000000065000",RIGHT(TABLE[[#This Row],[CODE]],6)))),"")</f>
        <v/>
      </c>
      <c r="D634" s="18" t="str">
        <f t="array" ref="D634">_xlfn.IFNA(IF(SUM(COUNTIF(TABLE[[#This Row],[CODE]],{"*.*"})),LEFT(TABLE[[#This Row],[CODE]],7),_xlfn.CONCAT(LEFT(TABLE[[#This Row],[CODE]],4),RIGHT(TABLE[[#This Row],[CODE]],3))),"")</f>
        <v/>
      </c>
      <c r="E634" s="18" t="str">
        <f>IF(VLOOKUP(TABLE[[#This Row],[LOC]],ScanWorkbook[[Location]:[Clone Barcode]],2,FALSE)="...","",VLOOKUP(TABLE[[#This Row],[LOC]],ScanWorkbook[[Location]:[Clone Barcode]],2,FALSE))</f>
        <v/>
      </c>
      <c r="F634" s="21" t="str">
        <f ca="1">IF(TABLE[[#This Row],[METRC]]="","",TODAY())</f>
        <v/>
      </c>
      <c r="G634" s="80" t="str">
        <f>_xlfn.IFNA(IF(TABLE[[#This Row],[METRC]]="","",VLOOKUP(TABLE[[#This Row],[LOC]],ScanWorkbook[[Location]:[side]],3,FALSE)),"")</f>
        <v/>
      </c>
      <c r="H634" s="18" t="str">
        <f>_xlfn.IFNA(IF(TABLE[[#This Row],[METRC]]="...","",VLOOKUP(TABLE[[#This Row],[METRC]],METRC!A:C,3,FALSE)),"")</f>
        <v/>
      </c>
      <c r="I63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34" s="18" t="str">
        <f>_xlfn.IFNA(IF(TABLE[[#This Row],[METRC]]="...","",LEFT(VLOOKUP(TABLE[[#This Row],[METRC]],METRC!A:B,2,FALSE),4)),"")</f>
        <v/>
      </c>
      <c r="K634" s="18" t="str">
        <f>IF(TABLE[[#This Row],[METRC]]="","",IF(TABLE[[#This Row],[METRC]]="...","",IF(TABLE[[#This Row],[bounce strain]]=LEFT(TABLE[[#This Row],[PhenoAbbv]],4),"match","MISMATCH")))</f>
        <v/>
      </c>
      <c r="L634" s="18" t="str">
        <f ca="1">IF(TABLE[[#This Row],[Date]]="","",INDEX(nextcloneround[Clone Round],MATCH(TABLE[[#This Row],[Date]],nextcloneround[today],0)))</f>
        <v/>
      </c>
      <c r="M634" s="18" t="str">
        <f>_xlfn.IFNA(INDEX([2]!MOM[Generation],MATCH(TABLE[[#This Row],[METRC]],[2]!MOM[METRC 2],0)),"")</f>
        <v/>
      </c>
    </row>
    <row r="635" spans="1:13" x14ac:dyDescent="0.25">
      <c r="A635" s="47" t="str">
        <f>MID(TABLE[[#This Row],[LOC]],4,3)</f>
        <v>OL2</v>
      </c>
      <c r="B635" t="s">
        <v>8949</v>
      </c>
      <c r="C635" s="18" t="str">
        <f>_xlfn.IFNA(IF(TABLE[[#This Row],[CODE]]="","",IF(TABLE[[#This Row],[CODE]]="...","",_xlfn.CONCAT("1A4070000000065000",RIGHT(TABLE[[#This Row],[CODE]],6)))),"")</f>
        <v/>
      </c>
      <c r="D635" s="18" t="str">
        <f t="array" ref="D635">_xlfn.IFNA(IF(SUM(COUNTIF(TABLE[[#This Row],[CODE]],{"*.*"})),LEFT(TABLE[[#This Row],[CODE]],7),_xlfn.CONCAT(LEFT(TABLE[[#This Row],[CODE]],4),RIGHT(TABLE[[#This Row],[CODE]],3))),"")</f>
        <v/>
      </c>
      <c r="E635" s="18" t="str">
        <f>IF(VLOOKUP(TABLE[[#This Row],[LOC]],ScanWorkbook[[Location]:[Clone Barcode]],2,FALSE)="...","",VLOOKUP(TABLE[[#This Row],[LOC]],ScanWorkbook[[Location]:[Clone Barcode]],2,FALSE))</f>
        <v/>
      </c>
      <c r="F635" s="21" t="str">
        <f ca="1">IF(TABLE[[#This Row],[METRC]]="","",TODAY())</f>
        <v/>
      </c>
      <c r="G635" s="80" t="str">
        <f>_xlfn.IFNA(IF(TABLE[[#This Row],[METRC]]="","",VLOOKUP(TABLE[[#This Row],[LOC]],ScanWorkbook[[Location]:[side]],3,FALSE)),"")</f>
        <v/>
      </c>
      <c r="H635" s="18" t="str">
        <f>_xlfn.IFNA(IF(TABLE[[#This Row],[METRC]]="...","",VLOOKUP(TABLE[[#This Row],[METRC]],METRC!A:C,3,FALSE)),"")</f>
        <v/>
      </c>
      <c r="I63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35" s="18" t="str">
        <f>_xlfn.IFNA(IF(TABLE[[#This Row],[METRC]]="...","",LEFT(VLOOKUP(TABLE[[#This Row],[METRC]],METRC!A:B,2,FALSE),4)),"")</f>
        <v/>
      </c>
      <c r="K635" s="18" t="str">
        <f>IF(TABLE[[#This Row],[METRC]]="","",IF(TABLE[[#This Row],[METRC]]="...","",IF(TABLE[[#This Row],[bounce strain]]=LEFT(TABLE[[#This Row],[PhenoAbbv]],4),"match","MISMATCH")))</f>
        <v/>
      </c>
      <c r="L635" s="18" t="str">
        <f ca="1">IF(TABLE[[#This Row],[Date]]="","",INDEX(nextcloneround[Clone Round],MATCH(TABLE[[#This Row],[Date]],nextcloneround[today],0)))</f>
        <v/>
      </c>
      <c r="M635" s="18" t="str">
        <f>_xlfn.IFNA(INDEX([2]!MOM[Generation],MATCH(TABLE[[#This Row],[METRC]],[2]!MOM[METRC 2],0)),"")</f>
        <v/>
      </c>
    </row>
    <row r="636" spans="1:13" x14ac:dyDescent="0.25">
      <c r="A636" s="47" t="str">
        <f>MID(TABLE[[#This Row],[LOC]],4,3)</f>
        <v>OL2</v>
      </c>
      <c r="B636" t="s">
        <v>8950</v>
      </c>
      <c r="C636" s="18" t="str">
        <f>_xlfn.IFNA(IF(TABLE[[#This Row],[CODE]]="","",IF(TABLE[[#This Row],[CODE]]="...","",_xlfn.CONCAT("1A4070000000065000",RIGHT(TABLE[[#This Row],[CODE]],6)))),"")</f>
        <v/>
      </c>
      <c r="D636" s="18" t="str">
        <f t="array" ref="D636">_xlfn.IFNA(IF(SUM(COUNTIF(TABLE[[#This Row],[CODE]],{"*.*"})),LEFT(TABLE[[#This Row],[CODE]],7),_xlfn.CONCAT(LEFT(TABLE[[#This Row],[CODE]],4),RIGHT(TABLE[[#This Row],[CODE]],3))),"")</f>
        <v/>
      </c>
      <c r="E636" s="18" t="str">
        <f>IF(VLOOKUP(TABLE[[#This Row],[LOC]],ScanWorkbook[[Location]:[Clone Barcode]],2,FALSE)="...","",VLOOKUP(TABLE[[#This Row],[LOC]],ScanWorkbook[[Location]:[Clone Barcode]],2,FALSE))</f>
        <v/>
      </c>
      <c r="F636" s="21" t="str">
        <f ca="1">IF(TABLE[[#This Row],[METRC]]="","",TODAY())</f>
        <v/>
      </c>
      <c r="G636" s="80" t="str">
        <f>_xlfn.IFNA(IF(TABLE[[#This Row],[METRC]]="","",VLOOKUP(TABLE[[#This Row],[LOC]],ScanWorkbook[[Location]:[side]],3,FALSE)),"")</f>
        <v/>
      </c>
      <c r="H636" s="18" t="str">
        <f>_xlfn.IFNA(IF(TABLE[[#This Row],[METRC]]="...","",VLOOKUP(TABLE[[#This Row],[METRC]],METRC!A:C,3,FALSE)),"")</f>
        <v/>
      </c>
      <c r="I63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36" s="18" t="str">
        <f>_xlfn.IFNA(IF(TABLE[[#This Row],[METRC]]="...","",LEFT(VLOOKUP(TABLE[[#This Row],[METRC]],METRC!A:B,2,FALSE),4)),"")</f>
        <v/>
      </c>
      <c r="K636" s="18" t="str">
        <f>IF(TABLE[[#This Row],[METRC]]="","",IF(TABLE[[#This Row],[METRC]]="...","",IF(TABLE[[#This Row],[bounce strain]]=LEFT(TABLE[[#This Row],[PhenoAbbv]],4),"match","MISMATCH")))</f>
        <v/>
      </c>
      <c r="L636" s="18" t="str">
        <f ca="1">IF(TABLE[[#This Row],[Date]]="","",INDEX(nextcloneround[Clone Round],MATCH(TABLE[[#This Row],[Date]],nextcloneround[today],0)))</f>
        <v/>
      </c>
      <c r="M636" s="18" t="str">
        <f>_xlfn.IFNA(INDEX([2]!MOM[Generation],MATCH(TABLE[[#This Row],[METRC]],[2]!MOM[METRC 2],0)),"")</f>
        <v/>
      </c>
    </row>
    <row r="637" spans="1:13" x14ac:dyDescent="0.25">
      <c r="A637" s="47" t="str">
        <f>MID(TABLE[[#This Row],[LOC]],4,3)</f>
        <v>OL2</v>
      </c>
      <c r="B637" t="s">
        <v>8951</v>
      </c>
      <c r="C637" s="18" t="str">
        <f>_xlfn.IFNA(IF(TABLE[[#This Row],[CODE]]="","",IF(TABLE[[#This Row],[CODE]]="...","",_xlfn.CONCAT("1A4070000000065000",RIGHT(TABLE[[#This Row],[CODE]],6)))),"")</f>
        <v/>
      </c>
      <c r="D637" s="18" t="str">
        <f t="array" ref="D637">_xlfn.IFNA(IF(SUM(COUNTIF(TABLE[[#This Row],[CODE]],{"*.*"})),LEFT(TABLE[[#This Row],[CODE]],7),_xlfn.CONCAT(LEFT(TABLE[[#This Row],[CODE]],4),RIGHT(TABLE[[#This Row],[CODE]],3))),"")</f>
        <v/>
      </c>
      <c r="E637" s="18" t="str">
        <f>IF(VLOOKUP(TABLE[[#This Row],[LOC]],ScanWorkbook[[Location]:[Clone Barcode]],2,FALSE)="...","",VLOOKUP(TABLE[[#This Row],[LOC]],ScanWorkbook[[Location]:[Clone Barcode]],2,FALSE))</f>
        <v/>
      </c>
      <c r="F637" s="21" t="str">
        <f ca="1">IF(TABLE[[#This Row],[METRC]]="","",TODAY())</f>
        <v/>
      </c>
      <c r="G637" s="80" t="str">
        <f>_xlfn.IFNA(IF(TABLE[[#This Row],[METRC]]="","",VLOOKUP(TABLE[[#This Row],[LOC]],ScanWorkbook[[Location]:[side]],3,FALSE)),"")</f>
        <v/>
      </c>
      <c r="H637" s="18" t="str">
        <f>_xlfn.IFNA(IF(TABLE[[#This Row],[METRC]]="...","",VLOOKUP(TABLE[[#This Row],[METRC]],METRC!A:C,3,FALSE)),"")</f>
        <v/>
      </c>
      <c r="I63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37" s="18" t="str">
        <f>_xlfn.IFNA(IF(TABLE[[#This Row],[METRC]]="...","",LEFT(VLOOKUP(TABLE[[#This Row],[METRC]],METRC!A:B,2,FALSE),4)),"")</f>
        <v/>
      </c>
      <c r="K637" s="18" t="str">
        <f>IF(TABLE[[#This Row],[METRC]]="","",IF(TABLE[[#This Row],[METRC]]="...","",IF(TABLE[[#This Row],[bounce strain]]=LEFT(TABLE[[#This Row],[PhenoAbbv]],4),"match","MISMATCH")))</f>
        <v/>
      </c>
      <c r="L637" s="18" t="str">
        <f ca="1">IF(TABLE[[#This Row],[Date]]="","",INDEX(nextcloneround[Clone Round],MATCH(TABLE[[#This Row],[Date]],nextcloneround[today],0)))</f>
        <v/>
      </c>
      <c r="M637" s="18" t="str">
        <f>_xlfn.IFNA(INDEX([2]!MOM[Generation],MATCH(TABLE[[#This Row],[METRC]],[2]!MOM[METRC 2],0)),"")</f>
        <v/>
      </c>
    </row>
    <row r="638" spans="1:13" x14ac:dyDescent="0.25">
      <c r="A638" s="47" t="str">
        <f>MID(TABLE[[#This Row],[LOC]],4,3)</f>
        <v>OL2</v>
      </c>
      <c r="B638" t="s">
        <v>8952</v>
      </c>
      <c r="C638" s="18" t="str">
        <f>_xlfn.IFNA(IF(TABLE[[#This Row],[CODE]]="","",IF(TABLE[[#This Row],[CODE]]="...","",_xlfn.CONCAT("1A4070000000065000",RIGHT(TABLE[[#This Row],[CODE]],6)))),"")</f>
        <v/>
      </c>
      <c r="D638" s="18" t="str">
        <f t="array" ref="D638">_xlfn.IFNA(IF(SUM(COUNTIF(TABLE[[#This Row],[CODE]],{"*.*"})),LEFT(TABLE[[#This Row],[CODE]],7),_xlfn.CONCAT(LEFT(TABLE[[#This Row],[CODE]],4),RIGHT(TABLE[[#This Row],[CODE]],3))),"")</f>
        <v/>
      </c>
      <c r="E638" s="18" t="str">
        <f>IF(VLOOKUP(TABLE[[#This Row],[LOC]],ScanWorkbook[[Location]:[Clone Barcode]],2,FALSE)="...","",VLOOKUP(TABLE[[#This Row],[LOC]],ScanWorkbook[[Location]:[Clone Barcode]],2,FALSE))</f>
        <v/>
      </c>
      <c r="F638" s="21" t="str">
        <f ca="1">IF(TABLE[[#This Row],[METRC]]="","",TODAY())</f>
        <v/>
      </c>
      <c r="G638" s="80" t="str">
        <f>_xlfn.IFNA(IF(TABLE[[#This Row],[METRC]]="","",VLOOKUP(TABLE[[#This Row],[LOC]],ScanWorkbook[[Location]:[side]],3,FALSE)),"")</f>
        <v/>
      </c>
      <c r="H638" s="18" t="str">
        <f>_xlfn.IFNA(IF(TABLE[[#This Row],[METRC]]="...","",VLOOKUP(TABLE[[#This Row],[METRC]],METRC!A:C,3,FALSE)),"")</f>
        <v/>
      </c>
      <c r="I63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38" s="18" t="str">
        <f>_xlfn.IFNA(IF(TABLE[[#This Row],[METRC]]="...","",LEFT(VLOOKUP(TABLE[[#This Row],[METRC]],METRC!A:B,2,FALSE),4)),"")</f>
        <v/>
      </c>
      <c r="K638" s="18" t="str">
        <f>IF(TABLE[[#This Row],[METRC]]="","",IF(TABLE[[#This Row],[METRC]]="...","",IF(TABLE[[#This Row],[bounce strain]]=LEFT(TABLE[[#This Row],[PhenoAbbv]],4),"match","MISMATCH")))</f>
        <v/>
      </c>
      <c r="L638" s="18" t="str">
        <f ca="1">IF(TABLE[[#This Row],[Date]]="","",INDEX(nextcloneround[Clone Round],MATCH(TABLE[[#This Row],[Date]],nextcloneround[today],0)))</f>
        <v/>
      </c>
      <c r="M638" s="18" t="str">
        <f>_xlfn.IFNA(INDEX([2]!MOM[Generation],MATCH(TABLE[[#This Row],[METRC]],[2]!MOM[METRC 2],0)),"")</f>
        <v/>
      </c>
    </row>
    <row r="639" spans="1:13" x14ac:dyDescent="0.25">
      <c r="A639" s="47" t="str">
        <f>MID(TABLE[[#This Row],[LOC]],4,3)</f>
        <v>OL2</v>
      </c>
      <c r="B639" t="s">
        <v>8953</v>
      </c>
      <c r="C639" s="18" t="str">
        <f>_xlfn.IFNA(IF(TABLE[[#This Row],[CODE]]="","",IF(TABLE[[#This Row],[CODE]]="...","",_xlfn.CONCAT("1A4070000000065000",RIGHT(TABLE[[#This Row],[CODE]],6)))),"")</f>
        <v/>
      </c>
      <c r="D639" s="18" t="str">
        <f t="array" ref="D639">_xlfn.IFNA(IF(SUM(COUNTIF(TABLE[[#This Row],[CODE]],{"*.*"})),LEFT(TABLE[[#This Row],[CODE]],7),_xlfn.CONCAT(LEFT(TABLE[[#This Row],[CODE]],4),RIGHT(TABLE[[#This Row],[CODE]],3))),"")</f>
        <v/>
      </c>
      <c r="E639" s="18" t="str">
        <f>IF(VLOOKUP(TABLE[[#This Row],[LOC]],ScanWorkbook[[Location]:[Clone Barcode]],2,FALSE)="...","",VLOOKUP(TABLE[[#This Row],[LOC]],ScanWorkbook[[Location]:[Clone Barcode]],2,FALSE))</f>
        <v/>
      </c>
      <c r="F639" s="21" t="str">
        <f ca="1">IF(TABLE[[#This Row],[METRC]]="","",TODAY())</f>
        <v/>
      </c>
      <c r="G639" s="80" t="str">
        <f>_xlfn.IFNA(IF(TABLE[[#This Row],[METRC]]="","",VLOOKUP(TABLE[[#This Row],[LOC]],ScanWorkbook[[Location]:[side]],3,FALSE)),"")</f>
        <v/>
      </c>
      <c r="H639" s="18" t="str">
        <f>_xlfn.IFNA(IF(TABLE[[#This Row],[METRC]]="...","",VLOOKUP(TABLE[[#This Row],[METRC]],METRC!A:C,3,FALSE)),"")</f>
        <v/>
      </c>
      <c r="I63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39" s="18" t="str">
        <f>_xlfn.IFNA(IF(TABLE[[#This Row],[METRC]]="...","",LEFT(VLOOKUP(TABLE[[#This Row],[METRC]],METRC!A:B,2,FALSE),4)),"")</f>
        <v/>
      </c>
      <c r="K639" s="18" t="str">
        <f>IF(TABLE[[#This Row],[METRC]]="","",IF(TABLE[[#This Row],[METRC]]="...","",IF(TABLE[[#This Row],[bounce strain]]=LEFT(TABLE[[#This Row],[PhenoAbbv]],4),"match","MISMATCH")))</f>
        <v/>
      </c>
      <c r="L639" s="18" t="str">
        <f ca="1">IF(TABLE[[#This Row],[Date]]="","",INDEX(nextcloneround[Clone Round],MATCH(TABLE[[#This Row],[Date]],nextcloneround[today],0)))</f>
        <v/>
      </c>
      <c r="M639" s="18" t="str">
        <f>_xlfn.IFNA(INDEX([2]!MOM[Generation],MATCH(TABLE[[#This Row],[METRC]],[2]!MOM[METRC 2],0)),"")</f>
        <v/>
      </c>
    </row>
    <row r="640" spans="1:13" x14ac:dyDescent="0.25">
      <c r="A640" s="47" t="str">
        <f>MID(TABLE[[#This Row],[LOC]],4,3)</f>
        <v>OL2</v>
      </c>
      <c r="B640" t="s">
        <v>8954</v>
      </c>
      <c r="C640" s="18" t="str">
        <f>_xlfn.IFNA(IF(TABLE[[#This Row],[CODE]]="","",IF(TABLE[[#This Row],[CODE]]="...","",_xlfn.CONCAT("1A4070000000065000",RIGHT(TABLE[[#This Row],[CODE]],6)))),"")</f>
        <v/>
      </c>
      <c r="D640" s="18" t="str">
        <f t="array" ref="D640">_xlfn.IFNA(IF(SUM(COUNTIF(TABLE[[#This Row],[CODE]],{"*.*"})),LEFT(TABLE[[#This Row],[CODE]],7),_xlfn.CONCAT(LEFT(TABLE[[#This Row],[CODE]],4),RIGHT(TABLE[[#This Row],[CODE]],3))),"")</f>
        <v/>
      </c>
      <c r="E640" s="18" t="str">
        <f>IF(VLOOKUP(TABLE[[#This Row],[LOC]],ScanWorkbook[[Location]:[Clone Barcode]],2,FALSE)="...","",VLOOKUP(TABLE[[#This Row],[LOC]],ScanWorkbook[[Location]:[Clone Barcode]],2,FALSE))</f>
        <v/>
      </c>
      <c r="F640" s="21" t="str">
        <f ca="1">IF(TABLE[[#This Row],[METRC]]="","",TODAY())</f>
        <v/>
      </c>
      <c r="G640" s="80" t="str">
        <f>_xlfn.IFNA(IF(TABLE[[#This Row],[METRC]]="","",VLOOKUP(TABLE[[#This Row],[LOC]],ScanWorkbook[[Location]:[side]],3,FALSE)),"")</f>
        <v/>
      </c>
      <c r="H640" s="18" t="str">
        <f>_xlfn.IFNA(IF(TABLE[[#This Row],[METRC]]="...","",VLOOKUP(TABLE[[#This Row],[METRC]],METRC!A:C,3,FALSE)),"")</f>
        <v/>
      </c>
      <c r="I64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40" s="18" t="str">
        <f>_xlfn.IFNA(IF(TABLE[[#This Row],[METRC]]="...","",LEFT(VLOOKUP(TABLE[[#This Row],[METRC]],METRC!A:B,2,FALSE),4)),"")</f>
        <v/>
      </c>
      <c r="K640" s="18" t="str">
        <f>IF(TABLE[[#This Row],[METRC]]="","",IF(TABLE[[#This Row],[METRC]]="...","",IF(TABLE[[#This Row],[bounce strain]]=LEFT(TABLE[[#This Row],[PhenoAbbv]],4),"match","MISMATCH")))</f>
        <v/>
      </c>
      <c r="L640" s="18" t="str">
        <f ca="1">IF(TABLE[[#This Row],[Date]]="","",INDEX(nextcloneround[Clone Round],MATCH(TABLE[[#This Row],[Date]],nextcloneround[today],0)))</f>
        <v/>
      </c>
      <c r="M640" s="18" t="str">
        <f>_xlfn.IFNA(INDEX([2]!MOM[Generation],MATCH(TABLE[[#This Row],[METRC]],[2]!MOM[METRC 2],0)),"")</f>
        <v/>
      </c>
    </row>
    <row r="641" spans="1:13" x14ac:dyDescent="0.25">
      <c r="A641" s="47" t="str">
        <f>MID(TABLE[[#This Row],[LOC]],4,3)</f>
        <v>OL2</v>
      </c>
      <c r="B641" t="s">
        <v>8955</v>
      </c>
      <c r="C641" s="18" t="str">
        <f>_xlfn.IFNA(IF(TABLE[[#This Row],[CODE]]="","",IF(TABLE[[#This Row],[CODE]]="...","",_xlfn.CONCAT("1A4070000000065000",RIGHT(TABLE[[#This Row],[CODE]],6)))),"")</f>
        <v/>
      </c>
      <c r="D641" s="18" t="str">
        <f t="array" ref="D641">_xlfn.IFNA(IF(SUM(COUNTIF(TABLE[[#This Row],[CODE]],{"*.*"})),LEFT(TABLE[[#This Row],[CODE]],7),_xlfn.CONCAT(LEFT(TABLE[[#This Row],[CODE]],4),RIGHT(TABLE[[#This Row],[CODE]],3))),"")</f>
        <v/>
      </c>
      <c r="E641" s="18" t="str">
        <f>IF(VLOOKUP(TABLE[[#This Row],[LOC]],ScanWorkbook[[Location]:[Clone Barcode]],2,FALSE)="...","",VLOOKUP(TABLE[[#This Row],[LOC]],ScanWorkbook[[Location]:[Clone Barcode]],2,FALSE))</f>
        <v/>
      </c>
      <c r="F641" s="21" t="str">
        <f ca="1">IF(TABLE[[#This Row],[METRC]]="","",TODAY())</f>
        <v/>
      </c>
      <c r="G641" s="80" t="str">
        <f>_xlfn.IFNA(IF(TABLE[[#This Row],[METRC]]="","",VLOOKUP(TABLE[[#This Row],[LOC]],ScanWorkbook[[Location]:[side]],3,FALSE)),"")</f>
        <v/>
      </c>
      <c r="H641" s="18" t="str">
        <f>_xlfn.IFNA(IF(TABLE[[#This Row],[METRC]]="...","",VLOOKUP(TABLE[[#This Row],[METRC]],METRC!A:C,3,FALSE)),"")</f>
        <v/>
      </c>
      <c r="I64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41" s="18" t="str">
        <f>_xlfn.IFNA(IF(TABLE[[#This Row],[METRC]]="...","",LEFT(VLOOKUP(TABLE[[#This Row],[METRC]],METRC!A:B,2,FALSE),4)),"")</f>
        <v/>
      </c>
      <c r="K641" s="18" t="str">
        <f>IF(TABLE[[#This Row],[METRC]]="","",IF(TABLE[[#This Row],[METRC]]="...","",IF(TABLE[[#This Row],[bounce strain]]=LEFT(TABLE[[#This Row],[PhenoAbbv]],4),"match","MISMATCH")))</f>
        <v/>
      </c>
      <c r="L641" s="18" t="str">
        <f ca="1">IF(TABLE[[#This Row],[Date]]="","",INDEX(nextcloneround[Clone Round],MATCH(TABLE[[#This Row],[Date]],nextcloneround[today],0)))</f>
        <v/>
      </c>
      <c r="M641" s="18" t="str">
        <f>_xlfn.IFNA(INDEX([2]!MOM[Generation],MATCH(TABLE[[#This Row],[METRC]],[2]!MOM[METRC 2],0)),"")</f>
        <v/>
      </c>
    </row>
    <row r="642" spans="1:13" x14ac:dyDescent="0.25">
      <c r="A642" s="47" t="str">
        <f>MID(TABLE[[#This Row],[LOC]],4,3)</f>
        <v>OL2</v>
      </c>
      <c r="B642" t="s">
        <v>8956</v>
      </c>
      <c r="C642" s="18" t="str">
        <f>_xlfn.IFNA(IF(TABLE[[#This Row],[CODE]]="","",IF(TABLE[[#This Row],[CODE]]="...","",_xlfn.CONCAT("1A4070000000065000",RIGHT(TABLE[[#This Row],[CODE]],6)))),"")</f>
        <v/>
      </c>
      <c r="D642" s="18" t="str">
        <f t="array" ref="D642">_xlfn.IFNA(IF(SUM(COUNTIF(TABLE[[#This Row],[CODE]],{"*.*"})),LEFT(TABLE[[#This Row],[CODE]],7),_xlfn.CONCAT(LEFT(TABLE[[#This Row],[CODE]],4),RIGHT(TABLE[[#This Row],[CODE]],3))),"")</f>
        <v/>
      </c>
      <c r="E642" s="18" t="str">
        <f>IF(VLOOKUP(TABLE[[#This Row],[LOC]],ScanWorkbook[[Location]:[Clone Barcode]],2,FALSE)="...","",VLOOKUP(TABLE[[#This Row],[LOC]],ScanWorkbook[[Location]:[Clone Barcode]],2,FALSE))</f>
        <v/>
      </c>
      <c r="F642" s="21" t="str">
        <f ca="1">IF(TABLE[[#This Row],[METRC]]="","",TODAY())</f>
        <v/>
      </c>
      <c r="G642" s="80" t="str">
        <f>_xlfn.IFNA(IF(TABLE[[#This Row],[METRC]]="","",VLOOKUP(TABLE[[#This Row],[LOC]],ScanWorkbook[[Location]:[side]],3,FALSE)),"")</f>
        <v/>
      </c>
      <c r="H642" s="18" t="str">
        <f>_xlfn.IFNA(IF(TABLE[[#This Row],[METRC]]="...","",VLOOKUP(TABLE[[#This Row],[METRC]],METRC!A:C,3,FALSE)),"")</f>
        <v/>
      </c>
      <c r="I64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42" s="18" t="str">
        <f>_xlfn.IFNA(IF(TABLE[[#This Row],[METRC]]="...","",LEFT(VLOOKUP(TABLE[[#This Row],[METRC]],METRC!A:B,2,FALSE),4)),"")</f>
        <v/>
      </c>
      <c r="K642" s="18" t="str">
        <f>IF(TABLE[[#This Row],[METRC]]="","",IF(TABLE[[#This Row],[METRC]]="...","",IF(TABLE[[#This Row],[bounce strain]]=LEFT(TABLE[[#This Row],[PhenoAbbv]],4),"match","MISMATCH")))</f>
        <v/>
      </c>
      <c r="L642" s="18" t="str">
        <f ca="1">IF(TABLE[[#This Row],[Date]]="","",INDEX(nextcloneround[Clone Round],MATCH(TABLE[[#This Row],[Date]],nextcloneround[today],0)))</f>
        <v/>
      </c>
      <c r="M642" s="18" t="str">
        <f>_xlfn.IFNA(INDEX([2]!MOM[Generation],MATCH(TABLE[[#This Row],[METRC]],[2]!MOM[METRC 2],0)),"")</f>
        <v/>
      </c>
    </row>
    <row r="643" spans="1:13" x14ac:dyDescent="0.25">
      <c r="A643" s="47" t="str">
        <f>MID(TABLE[[#This Row],[LOC]],4,3)</f>
        <v>OL2</v>
      </c>
      <c r="B643" t="s">
        <v>8957</v>
      </c>
      <c r="C643" s="18" t="str">
        <f>_xlfn.IFNA(IF(TABLE[[#This Row],[CODE]]="","",IF(TABLE[[#This Row],[CODE]]="...","",_xlfn.CONCAT("1A4070000000065000",RIGHT(TABLE[[#This Row],[CODE]],6)))),"")</f>
        <v/>
      </c>
      <c r="D643" s="18" t="str">
        <f t="array" ref="D643">_xlfn.IFNA(IF(SUM(COUNTIF(TABLE[[#This Row],[CODE]],{"*.*"})),LEFT(TABLE[[#This Row],[CODE]],7),_xlfn.CONCAT(LEFT(TABLE[[#This Row],[CODE]],4),RIGHT(TABLE[[#This Row],[CODE]],3))),"")</f>
        <v/>
      </c>
      <c r="E643" s="18" t="str">
        <f>IF(VLOOKUP(TABLE[[#This Row],[LOC]],ScanWorkbook[[Location]:[Clone Barcode]],2,FALSE)="...","",VLOOKUP(TABLE[[#This Row],[LOC]],ScanWorkbook[[Location]:[Clone Barcode]],2,FALSE))</f>
        <v/>
      </c>
      <c r="F643" s="21" t="str">
        <f ca="1">IF(TABLE[[#This Row],[METRC]]="","",TODAY())</f>
        <v/>
      </c>
      <c r="G643" s="80" t="str">
        <f>_xlfn.IFNA(IF(TABLE[[#This Row],[METRC]]="","",VLOOKUP(TABLE[[#This Row],[LOC]],ScanWorkbook[[Location]:[side]],3,FALSE)),"")</f>
        <v/>
      </c>
      <c r="H643" s="18" t="str">
        <f>_xlfn.IFNA(IF(TABLE[[#This Row],[METRC]]="...","",VLOOKUP(TABLE[[#This Row],[METRC]],METRC!A:C,3,FALSE)),"")</f>
        <v/>
      </c>
      <c r="I64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43" s="18" t="str">
        <f>_xlfn.IFNA(IF(TABLE[[#This Row],[METRC]]="...","",LEFT(VLOOKUP(TABLE[[#This Row],[METRC]],METRC!A:B,2,FALSE),4)),"")</f>
        <v/>
      </c>
      <c r="K643" s="18" t="str">
        <f>IF(TABLE[[#This Row],[METRC]]="","",IF(TABLE[[#This Row],[METRC]]="...","",IF(TABLE[[#This Row],[bounce strain]]=LEFT(TABLE[[#This Row],[PhenoAbbv]],4),"match","MISMATCH")))</f>
        <v/>
      </c>
      <c r="L643" s="18" t="str">
        <f ca="1">IF(TABLE[[#This Row],[Date]]="","",INDEX(nextcloneround[Clone Round],MATCH(TABLE[[#This Row],[Date]],nextcloneround[today],0)))</f>
        <v/>
      </c>
      <c r="M643" s="18" t="str">
        <f>_xlfn.IFNA(INDEX([2]!MOM[Generation],MATCH(TABLE[[#This Row],[METRC]],[2]!MOM[METRC 2],0)),"")</f>
        <v/>
      </c>
    </row>
    <row r="644" spans="1:13" x14ac:dyDescent="0.25">
      <c r="A644" s="47" t="str">
        <f>MID(TABLE[[#This Row],[LOC]],4,3)</f>
        <v>OL3</v>
      </c>
      <c r="B644" t="s">
        <v>8958</v>
      </c>
      <c r="C644" s="18" t="str">
        <f>_xlfn.IFNA(IF(TABLE[[#This Row],[CODE]]="","",IF(TABLE[[#This Row],[CODE]]="...","",_xlfn.CONCAT("1A4070000000065000",RIGHT(TABLE[[#This Row],[CODE]],6)))),"")</f>
        <v/>
      </c>
      <c r="D644" s="18" t="str">
        <f t="array" ref="D644">_xlfn.IFNA(IF(SUM(COUNTIF(TABLE[[#This Row],[CODE]],{"*.*"})),LEFT(TABLE[[#This Row],[CODE]],7),_xlfn.CONCAT(LEFT(TABLE[[#This Row],[CODE]],4),RIGHT(TABLE[[#This Row],[CODE]],3))),"")</f>
        <v/>
      </c>
      <c r="E644" s="18" t="str">
        <f>IF(VLOOKUP(TABLE[[#This Row],[LOC]],ScanWorkbook[[Location]:[Clone Barcode]],2,FALSE)="...","",VLOOKUP(TABLE[[#This Row],[LOC]],ScanWorkbook[[Location]:[Clone Barcode]],2,FALSE))</f>
        <v/>
      </c>
      <c r="F644" s="21" t="str">
        <f ca="1">IF(TABLE[[#This Row],[METRC]]="","",TODAY())</f>
        <v/>
      </c>
      <c r="G644" s="80" t="str">
        <f>_xlfn.IFNA(IF(TABLE[[#This Row],[METRC]]="","",VLOOKUP(TABLE[[#This Row],[LOC]],ScanWorkbook[[Location]:[side]],3,FALSE)),"")</f>
        <v/>
      </c>
      <c r="H644" s="18" t="str">
        <f>_xlfn.IFNA(IF(TABLE[[#This Row],[METRC]]="...","",VLOOKUP(TABLE[[#This Row],[METRC]],METRC!A:C,3,FALSE)),"")</f>
        <v/>
      </c>
      <c r="I64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44" s="18" t="str">
        <f>_xlfn.IFNA(IF(TABLE[[#This Row],[METRC]]="...","",LEFT(VLOOKUP(TABLE[[#This Row],[METRC]],METRC!A:B,2,FALSE),4)),"")</f>
        <v/>
      </c>
      <c r="K644" s="18" t="str">
        <f>IF(TABLE[[#This Row],[METRC]]="","",IF(TABLE[[#This Row],[METRC]]="...","",IF(TABLE[[#This Row],[bounce strain]]=LEFT(TABLE[[#This Row],[PhenoAbbv]],4),"match","MISMATCH")))</f>
        <v/>
      </c>
      <c r="L644" s="18" t="str">
        <f ca="1">IF(TABLE[[#This Row],[Date]]="","",INDEX(nextcloneround[Clone Round],MATCH(TABLE[[#This Row],[Date]],nextcloneround[today],0)))</f>
        <v/>
      </c>
      <c r="M644" s="18" t="str">
        <f>_xlfn.IFNA(INDEX([2]!MOM[Generation],MATCH(TABLE[[#This Row],[METRC]],[2]!MOM[METRC 2],0)),"")</f>
        <v/>
      </c>
    </row>
    <row r="645" spans="1:13" x14ac:dyDescent="0.25">
      <c r="A645" s="47" t="str">
        <f>MID(TABLE[[#This Row],[LOC]],4,3)</f>
        <v>OL3</v>
      </c>
      <c r="B645" t="s">
        <v>8959</v>
      </c>
      <c r="C645" s="18" t="str">
        <f>_xlfn.IFNA(IF(TABLE[[#This Row],[CODE]]="","",IF(TABLE[[#This Row],[CODE]]="...","",_xlfn.CONCAT("1A4070000000065000",RIGHT(TABLE[[#This Row],[CODE]],6)))),"")</f>
        <v/>
      </c>
      <c r="D645" s="18" t="str">
        <f t="array" ref="D645">_xlfn.IFNA(IF(SUM(COUNTIF(TABLE[[#This Row],[CODE]],{"*.*"})),LEFT(TABLE[[#This Row],[CODE]],7),_xlfn.CONCAT(LEFT(TABLE[[#This Row],[CODE]],4),RIGHT(TABLE[[#This Row],[CODE]],3))),"")</f>
        <v/>
      </c>
      <c r="E645" s="18" t="str">
        <f>IF(VLOOKUP(TABLE[[#This Row],[LOC]],ScanWorkbook[[Location]:[Clone Barcode]],2,FALSE)="...","",VLOOKUP(TABLE[[#This Row],[LOC]],ScanWorkbook[[Location]:[Clone Barcode]],2,FALSE))</f>
        <v/>
      </c>
      <c r="F645" s="21" t="str">
        <f ca="1">IF(TABLE[[#This Row],[METRC]]="","",TODAY())</f>
        <v/>
      </c>
      <c r="G645" s="80" t="str">
        <f>_xlfn.IFNA(IF(TABLE[[#This Row],[METRC]]="","",VLOOKUP(TABLE[[#This Row],[LOC]],ScanWorkbook[[Location]:[side]],3,FALSE)),"")</f>
        <v/>
      </c>
      <c r="H645" s="18" t="str">
        <f>_xlfn.IFNA(IF(TABLE[[#This Row],[METRC]]="...","",VLOOKUP(TABLE[[#This Row],[METRC]],METRC!A:C,3,FALSE)),"")</f>
        <v/>
      </c>
      <c r="I64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45" s="18" t="str">
        <f>_xlfn.IFNA(IF(TABLE[[#This Row],[METRC]]="...","",LEFT(VLOOKUP(TABLE[[#This Row],[METRC]],METRC!A:B,2,FALSE),4)),"")</f>
        <v/>
      </c>
      <c r="K645" s="18" t="str">
        <f>IF(TABLE[[#This Row],[METRC]]="","",IF(TABLE[[#This Row],[METRC]]="...","",IF(TABLE[[#This Row],[bounce strain]]=LEFT(TABLE[[#This Row],[PhenoAbbv]],4),"match","MISMATCH")))</f>
        <v/>
      </c>
      <c r="L645" s="18" t="str">
        <f ca="1">IF(TABLE[[#This Row],[Date]]="","",INDEX(nextcloneround[Clone Round],MATCH(TABLE[[#This Row],[Date]],nextcloneround[today],0)))</f>
        <v/>
      </c>
      <c r="M645" s="18" t="str">
        <f>_xlfn.IFNA(INDEX([2]!MOM[Generation],MATCH(TABLE[[#This Row],[METRC]],[2]!MOM[METRC 2],0)),"")</f>
        <v/>
      </c>
    </row>
    <row r="646" spans="1:13" x14ac:dyDescent="0.25">
      <c r="A646" s="47" t="str">
        <f>MID(TABLE[[#This Row],[LOC]],4,3)</f>
        <v>OL3</v>
      </c>
      <c r="B646" t="s">
        <v>8960</v>
      </c>
      <c r="C646" s="18" t="str">
        <f>_xlfn.IFNA(IF(TABLE[[#This Row],[CODE]]="","",IF(TABLE[[#This Row],[CODE]]="...","",_xlfn.CONCAT("1A4070000000065000",RIGHT(TABLE[[#This Row],[CODE]],6)))),"")</f>
        <v/>
      </c>
      <c r="D646" s="18" t="str">
        <f t="array" ref="D646">_xlfn.IFNA(IF(SUM(COUNTIF(TABLE[[#This Row],[CODE]],{"*.*"})),LEFT(TABLE[[#This Row],[CODE]],7),_xlfn.CONCAT(LEFT(TABLE[[#This Row],[CODE]],4),RIGHT(TABLE[[#This Row],[CODE]],3))),"")</f>
        <v/>
      </c>
      <c r="E646" s="18" t="str">
        <f>IF(VLOOKUP(TABLE[[#This Row],[LOC]],ScanWorkbook[[Location]:[Clone Barcode]],2,FALSE)="...","",VLOOKUP(TABLE[[#This Row],[LOC]],ScanWorkbook[[Location]:[Clone Barcode]],2,FALSE))</f>
        <v/>
      </c>
      <c r="F646" s="21" t="str">
        <f ca="1">IF(TABLE[[#This Row],[METRC]]="","",TODAY())</f>
        <v/>
      </c>
      <c r="G646" s="80" t="str">
        <f>_xlfn.IFNA(IF(TABLE[[#This Row],[METRC]]="","",VLOOKUP(TABLE[[#This Row],[LOC]],ScanWorkbook[[Location]:[side]],3,FALSE)),"")</f>
        <v/>
      </c>
      <c r="H646" s="18" t="str">
        <f>_xlfn.IFNA(IF(TABLE[[#This Row],[METRC]]="...","",VLOOKUP(TABLE[[#This Row],[METRC]],METRC!A:C,3,FALSE)),"")</f>
        <v/>
      </c>
      <c r="I64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46" s="18" t="str">
        <f>_xlfn.IFNA(IF(TABLE[[#This Row],[METRC]]="...","",LEFT(VLOOKUP(TABLE[[#This Row],[METRC]],METRC!A:B,2,FALSE),4)),"")</f>
        <v/>
      </c>
      <c r="K646" s="18" t="str">
        <f>IF(TABLE[[#This Row],[METRC]]="","",IF(TABLE[[#This Row],[METRC]]="...","",IF(TABLE[[#This Row],[bounce strain]]=LEFT(TABLE[[#This Row],[PhenoAbbv]],4),"match","MISMATCH")))</f>
        <v/>
      </c>
      <c r="L646" s="18" t="str">
        <f ca="1">IF(TABLE[[#This Row],[Date]]="","",INDEX(nextcloneround[Clone Round],MATCH(TABLE[[#This Row],[Date]],nextcloneround[today],0)))</f>
        <v/>
      </c>
      <c r="M646" s="18" t="str">
        <f>_xlfn.IFNA(INDEX([2]!MOM[Generation],MATCH(TABLE[[#This Row],[METRC]],[2]!MOM[METRC 2],0)),"")</f>
        <v/>
      </c>
    </row>
    <row r="647" spans="1:13" x14ac:dyDescent="0.25">
      <c r="A647" s="47" t="str">
        <f>MID(TABLE[[#This Row],[LOC]],4,3)</f>
        <v>OL3</v>
      </c>
      <c r="B647" t="s">
        <v>8961</v>
      </c>
      <c r="C647" s="18" t="str">
        <f>_xlfn.IFNA(IF(TABLE[[#This Row],[CODE]]="","",IF(TABLE[[#This Row],[CODE]]="...","",_xlfn.CONCAT("1A4070000000065000",RIGHT(TABLE[[#This Row],[CODE]],6)))),"")</f>
        <v/>
      </c>
      <c r="D647" s="18" t="str">
        <f t="array" ref="D647">_xlfn.IFNA(IF(SUM(COUNTIF(TABLE[[#This Row],[CODE]],{"*.*"})),LEFT(TABLE[[#This Row],[CODE]],7),_xlfn.CONCAT(LEFT(TABLE[[#This Row],[CODE]],4),RIGHT(TABLE[[#This Row],[CODE]],3))),"")</f>
        <v/>
      </c>
      <c r="E647" s="18" t="str">
        <f>IF(VLOOKUP(TABLE[[#This Row],[LOC]],ScanWorkbook[[Location]:[Clone Barcode]],2,FALSE)="...","",VLOOKUP(TABLE[[#This Row],[LOC]],ScanWorkbook[[Location]:[Clone Barcode]],2,FALSE))</f>
        <v/>
      </c>
      <c r="F647" s="21" t="str">
        <f ca="1">IF(TABLE[[#This Row],[METRC]]="","",TODAY())</f>
        <v/>
      </c>
      <c r="G647" s="80" t="str">
        <f>_xlfn.IFNA(IF(TABLE[[#This Row],[METRC]]="","",VLOOKUP(TABLE[[#This Row],[LOC]],ScanWorkbook[[Location]:[side]],3,FALSE)),"")</f>
        <v/>
      </c>
      <c r="H647" s="18" t="str">
        <f>_xlfn.IFNA(IF(TABLE[[#This Row],[METRC]]="...","",VLOOKUP(TABLE[[#This Row],[METRC]],METRC!A:C,3,FALSE)),"")</f>
        <v/>
      </c>
      <c r="I64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47" s="18" t="str">
        <f>_xlfn.IFNA(IF(TABLE[[#This Row],[METRC]]="...","",LEFT(VLOOKUP(TABLE[[#This Row],[METRC]],METRC!A:B,2,FALSE),4)),"")</f>
        <v/>
      </c>
      <c r="K647" s="18" t="str">
        <f>IF(TABLE[[#This Row],[METRC]]="","",IF(TABLE[[#This Row],[METRC]]="...","",IF(TABLE[[#This Row],[bounce strain]]=LEFT(TABLE[[#This Row],[PhenoAbbv]],4),"match","MISMATCH")))</f>
        <v/>
      </c>
      <c r="L647" s="18" t="str">
        <f ca="1">IF(TABLE[[#This Row],[Date]]="","",INDEX(nextcloneround[Clone Round],MATCH(TABLE[[#This Row],[Date]],nextcloneround[today],0)))</f>
        <v/>
      </c>
      <c r="M647" s="18" t="str">
        <f>_xlfn.IFNA(INDEX([2]!MOM[Generation],MATCH(TABLE[[#This Row],[METRC]],[2]!MOM[METRC 2],0)),"")</f>
        <v/>
      </c>
    </row>
    <row r="648" spans="1:13" x14ac:dyDescent="0.25">
      <c r="A648" s="47" t="str">
        <f>MID(TABLE[[#This Row],[LOC]],4,3)</f>
        <v>OL3</v>
      </c>
      <c r="B648" t="s">
        <v>8962</v>
      </c>
      <c r="C648" s="18" t="str">
        <f>_xlfn.IFNA(IF(TABLE[[#This Row],[CODE]]="","",IF(TABLE[[#This Row],[CODE]]="...","",_xlfn.CONCAT("1A4070000000065000",RIGHT(TABLE[[#This Row],[CODE]],6)))),"")</f>
        <v/>
      </c>
      <c r="D648" s="18" t="str">
        <f t="array" ref="D648">_xlfn.IFNA(IF(SUM(COUNTIF(TABLE[[#This Row],[CODE]],{"*.*"})),LEFT(TABLE[[#This Row],[CODE]],7),_xlfn.CONCAT(LEFT(TABLE[[#This Row],[CODE]],4),RIGHT(TABLE[[#This Row],[CODE]],3))),"")</f>
        <v/>
      </c>
      <c r="E648" s="18" t="str">
        <f>IF(VLOOKUP(TABLE[[#This Row],[LOC]],ScanWorkbook[[Location]:[Clone Barcode]],2,FALSE)="...","",VLOOKUP(TABLE[[#This Row],[LOC]],ScanWorkbook[[Location]:[Clone Barcode]],2,FALSE))</f>
        <v/>
      </c>
      <c r="F648" s="21" t="str">
        <f ca="1">IF(TABLE[[#This Row],[METRC]]="","",TODAY())</f>
        <v/>
      </c>
      <c r="G648" s="80" t="str">
        <f>_xlfn.IFNA(IF(TABLE[[#This Row],[METRC]]="","",VLOOKUP(TABLE[[#This Row],[LOC]],ScanWorkbook[[Location]:[side]],3,FALSE)),"")</f>
        <v/>
      </c>
      <c r="H648" s="18" t="str">
        <f>_xlfn.IFNA(IF(TABLE[[#This Row],[METRC]]="...","",VLOOKUP(TABLE[[#This Row],[METRC]],METRC!A:C,3,FALSE)),"")</f>
        <v/>
      </c>
      <c r="I64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48" s="18" t="str">
        <f>_xlfn.IFNA(IF(TABLE[[#This Row],[METRC]]="...","",LEFT(VLOOKUP(TABLE[[#This Row],[METRC]],METRC!A:B,2,FALSE),4)),"")</f>
        <v/>
      </c>
      <c r="K648" s="18" t="str">
        <f>IF(TABLE[[#This Row],[METRC]]="","",IF(TABLE[[#This Row],[METRC]]="...","",IF(TABLE[[#This Row],[bounce strain]]=LEFT(TABLE[[#This Row],[PhenoAbbv]],4),"match","MISMATCH")))</f>
        <v/>
      </c>
      <c r="L648" s="18" t="str">
        <f ca="1">IF(TABLE[[#This Row],[Date]]="","",INDEX(nextcloneround[Clone Round],MATCH(TABLE[[#This Row],[Date]],nextcloneround[today],0)))</f>
        <v/>
      </c>
      <c r="M648" s="18" t="str">
        <f>_xlfn.IFNA(INDEX([2]!MOM[Generation],MATCH(TABLE[[#This Row],[METRC]],[2]!MOM[METRC 2],0)),"")</f>
        <v/>
      </c>
    </row>
    <row r="649" spans="1:13" x14ac:dyDescent="0.25">
      <c r="A649" s="47" t="str">
        <f>MID(TABLE[[#This Row],[LOC]],4,3)</f>
        <v>OL3</v>
      </c>
      <c r="B649" t="s">
        <v>8963</v>
      </c>
      <c r="C649" s="18" t="str">
        <f>_xlfn.IFNA(IF(TABLE[[#This Row],[CODE]]="","",IF(TABLE[[#This Row],[CODE]]="...","",_xlfn.CONCAT("1A4070000000065000",RIGHT(TABLE[[#This Row],[CODE]],6)))),"")</f>
        <v/>
      </c>
      <c r="D649" s="18" t="str">
        <f t="array" ref="D649">_xlfn.IFNA(IF(SUM(COUNTIF(TABLE[[#This Row],[CODE]],{"*.*"})),LEFT(TABLE[[#This Row],[CODE]],7),_xlfn.CONCAT(LEFT(TABLE[[#This Row],[CODE]],4),RIGHT(TABLE[[#This Row],[CODE]],3))),"")</f>
        <v/>
      </c>
      <c r="E649" s="18" t="str">
        <f>IF(VLOOKUP(TABLE[[#This Row],[LOC]],ScanWorkbook[[Location]:[Clone Barcode]],2,FALSE)="...","",VLOOKUP(TABLE[[#This Row],[LOC]],ScanWorkbook[[Location]:[Clone Barcode]],2,FALSE))</f>
        <v/>
      </c>
      <c r="F649" s="21" t="str">
        <f ca="1">IF(TABLE[[#This Row],[METRC]]="","",TODAY())</f>
        <v/>
      </c>
      <c r="G649" s="80" t="str">
        <f>_xlfn.IFNA(IF(TABLE[[#This Row],[METRC]]="","",VLOOKUP(TABLE[[#This Row],[LOC]],ScanWorkbook[[Location]:[side]],3,FALSE)),"")</f>
        <v/>
      </c>
      <c r="H649" s="18" t="str">
        <f>_xlfn.IFNA(IF(TABLE[[#This Row],[METRC]]="...","",VLOOKUP(TABLE[[#This Row],[METRC]],METRC!A:C,3,FALSE)),"")</f>
        <v/>
      </c>
      <c r="I64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49" s="18" t="str">
        <f>_xlfn.IFNA(IF(TABLE[[#This Row],[METRC]]="...","",LEFT(VLOOKUP(TABLE[[#This Row],[METRC]],METRC!A:B,2,FALSE),4)),"")</f>
        <v/>
      </c>
      <c r="K649" s="18" t="str">
        <f>IF(TABLE[[#This Row],[METRC]]="","",IF(TABLE[[#This Row],[METRC]]="...","",IF(TABLE[[#This Row],[bounce strain]]=LEFT(TABLE[[#This Row],[PhenoAbbv]],4),"match","MISMATCH")))</f>
        <v/>
      </c>
      <c r="L649" s="18" t="str">
        <f ca="1">IF(TABLE[[#This Row],[Date]]="","",INDEX(nextcloneround[Clone Round],MATCH(TABLE[[#This Row],[Date]],nextcloneround[today],0)))</f>
        <v/>
      </c>
      <c r="M649" s="18" t="str">
        <f>_xlfn.IFNA(INDEX([2]!MOM[Generation],MATCH(TABLE[[#This Row],[METRC]],[2]!MOM[METRC 2],0)),"")</f>
        <v/>
      </c>
    </row>
    <row r="650" spans="1:13" x14ac:dyDescent="0.25">
      <c r="A650" s="47" t="str">
        <f>MID(TABLE[[#This Row],[LOC]],4,3)</f>
        <v>OL3</v>
      </c>
      <c r="B650" t="s">
        <v>8964</v>
      </c>
      <c r="C650" s="18" t="str">
        <f>_xlfn.IFNA(IF(TABLE[[#This Row],[CODE]]="","",IF(TABLE[[#This Row],[CODE]]="...","",_xlfn.CONCAT("1A4070000000065000",RIGHT(TABLE[[#This Row],[CODE]],6)))),"")</f>
        <v/>
      </c>
      <c r="D650" s="18" t="str">
        <f t="array" ref="D650">_xlfn.IFNA(IF(SUM(COUNTIF(TABLE[[#This Row],[CODE]],{"*.*"})),LEFT(TABLE[[#This Row],[CODE]],7),_xlfn.CONCAT(LEFT(TABLE[[#This Row],[CODE]],4),RIGHT(TABLE[[#This Row],[CODE]],3))),"")</f>
        <v/>
      </c>
      <c r="E650" s="18" t="str">
        <f>IF(VLOOKUP(TABLE[[#This Row],[LOC]],ScanWorkbook[[Location]:[Clone Barcode]],2,FALSE)="...","",VLOOKUP(TABLE[[#This Row],[LOC]],ScanWorkbook[[Location]:[Clone Barcode]],2,FALSE))</f>
        <v/>
      </c>
      <c r="F650" s="21" t="str">
        <f ca="1">IF(TABLE[[#This Row],[METRC]]="","",TODAY())</f>
        <v/>
      </c>
      <c r="G650" s="80" t="str">
        <f>_xlfn.IFNA(IF(TABLE[[#This Row],[METRC]]="","",VLOOKUP(TABLE[[#This Row],[LOC]],ScanWorkbook[[Location]:[side]],3,FALSE)),"")</f>
        <v/>
      </c>
      <c r="H650" s="18" t="str">
        <f>_xlfn.IFNA(IF(TABLE[[#This Row],[METRC]]="...","",VLOOKUP(TABLE[[#This Row],[METRC]],METRC!A:C,3,FALSE)),"")</f>
        <v/>
      </c>
      <c r="I65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50" s="18" t="str">
        <f>_xlfn.IFNA(IF(TABLE[[#This Row],[METRC]]="...","",LEFT(VLOOKUP(TABLE[[#This Row],[METRC]],METRC!A:B,2,FALSE),4)),"")</f>
        <v/>
      </c>
      <c r="K650" s="18" t="str">
        <f>IF(TABLE[[#This Row],[METRC]]="","",IF(TABLE[[#This Row],[METRC]]="...","",IF(TABLE[[#This Row],[bounce strain]]=LEFT(TABLE[[#This Row],[PhenoAbbv]],4),"match","MISMATCH")))</f>
        <v/>
      </c>
      <c r="L650" s="18" t="str">
        <f ca="1">IF(TABLE[[#This Row],[Date]]="","",INDEX(nextcloneround[Clone Round],MATCH(TABLE[[#This Row],[Date]],nextcloneround[today],0)))</f>
        <v/>
      </c>
      <c r="M650" s="18" t="str">
        <f>_xlfn.IFNA(INDEX([2]!MOM[Generation],MATCH(TABLE[[#This Row],[METRC]],[2]!MOM[METRC 2],0)),"")</f>
        <v/>
      </c>
    </row>
    <row r="651" spans="1:13" x14ac:dyDescent="0.25">
      <c r="A651" s="47" t="str">
        <f>MID(TABLE[[#This Row],[LOC]],4,3)</f>
        <v>OL3</v>
      </c>
      <c r="B651" t="s">
        <v>8965</v>
      </c>
      <c r="C651" s="18" t="str">
        <f>_xlfn.IFNA(IF(TABLE[[#This Row],[CODE]]="","",IF(TABLE[[#This Row],[CODE]]="...","",_xlfn.CONCAT("1A4070000000065000",RIGHT(TABLE[[#This Row],[CODE]],6)))),"")</f>
        <v/>
      </c>
      <c r="D651" s="18" t="str">
        <f t="array" ref="D651">_xlfn.IFNA(IF(SUM(COUNTIF(TABLE[[#This Row],[CODE]],{"*.*"})),LEFT(TABLE[[#This Row],[CODE]],7),_xlfn.CONCAT(LEFT(TABLE[[#This Row],[CODE]],4),RIGHT(TABLE[[#This Row],[CODE]],3))),"")</f>
        <v/>
      </c>
      <c r="E651" s="18" t="str">
        <f>IF(VLOOKUP(TABLE[[#This Row],[LOC]],ScanWorkbook[[Location]:[Clone Barcode]],2,FALSE)="...","",VLOOKUP(TABLE[[#This Row],[LOC]],ScanWorkbook[[Location]:[Clone Barcode]],2,FALSE))</f>
        <v/>
      </c>
      <c r="F651" s="21" t="str">
        <f ca="1">IF(TABLE[[#This Row],[METRC]]="","",TODAY())</f>
        <v/>
      </c>
      <c r="G651" s="80" t="str">
        <f>_xlfn.IFNA(IF(TABLE[[#This Row],[METRC]]="","",VLOOKUP(TABLE[[#This Row],[LOC]],ScanWorkbook[[Location]:[side]],3,FALSE)),"")</f>
        <v/>
      </c>
      <c r="H651" s="18" t="str">
        <f>_xlfn.IFNA(IF(TABLE[[#This Row],[METRC]]="...","",VLOOKUP(TABLE[[#This Row],[METRC]],METRC!A:C,3,FALSE)),"")</f>
        <v/>
      </c>
      <c r="I65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51" s="18" t="str">
        <f>_xlfn.IFNA(IF(TABLE[[#This Row],[METRC]]="...","",LEFT(VLOOKUP(TABLE[[#This Row],[METRC]],METRC!A:B,2,FALSE),4)),"")</f>
        <v/>
      </c>
      <c r="K651" s="18" t="str">
        <f>IF(TABLE[[#This Row],[METRC]]="","",IF(TABLE[[#This Row],[METRC]]="...","",IF(TABLE[[#This Row],[bounce strain]]=LEFT(TABLE[[#This Row],[PhenoAbbv]],4),"match","MISMATCH")))</f>
        <v/>
      </c>
      <c r="L651" s="18" t="str">
        <f ca="1">IF(TABLE[[#This Row],[Date]]="","",INDEX(nextcloneround[Clone Round],MATCH(TABLE[[#This Row],[Date]],nextcloneround[today],0)))</f>
        <v/>
      </c>
      <c r="M651" s="18" t="str">
        <f>_xlfn.IFNA(INDEX([2]!MOM[Generation],MATCH(TABLE[[#This Row],[METRC]],[2]!MOM[METRC 2],0)),"")</f>
        <v/>
      </c>
    </row>
    <row r="652" spans="1:13" x14ac:dyDescent="0.25">
      <c r="A652" s="47" t="str">
        <f>MID(TABLE[[#This Row],[LOC]],4,3)</f>
        <v>OL3</v>
      </c>
      <c r="B652" t="s">
        <v>8966</v>
      </c>
      <c r="C652" s="18" t="str">
        <f>_xlfn.IFNA(IF(TABLE[[#This Row],[CODE]]="","",IF(TABLE[[#This Row],[CODE]]="...","",_xlfn.CONCAT("1A4070000000065000",RIGHT(TABLE[[#This Row],[CODE]],6)))),"")</f>
        <v/>
      </c>
      <c r="D652" s="18" t="str">
        <f t="array" ref="D652">_xlfn.IFNA(IF(SUM(COUNTIF(TABLE[[#This Row],[CODE]],{"*.*"})),LEFT(TABLE[[#This Row],[CODE]],7),_xlfn.CONCAT(LEFT(TABLE[[#This Row],[CODE]],4),RIGHT(TABLE[[#This Row],[CODE]],3))),"")</f>
        <v/>
      </c>
      <c r="E652" s="18" t="str">
        <f>IF(VLOOKUP(TABLE[[#This Row],[LOC]],ScanWorkbook[[Location]:[Clone Barcode]],2,FALSE)="...","",VLOOKUP(TABLE[[#This Row],[LOC]],ScanWorkbook[[Location]:[Clone Barcode]],2,FALSE))</f>
        <v/>
      </c>
      <c r="F652" s="21" t="str">
        <f ca="1">IF(TABLE[[#This Row],[METRC]]="","",TODAY())</f>
        <v/>
      </c>
      <c r="G652" s="80" t="str">
        <f>_xlfn.IFNA(IF(TABLE[[#This Row],[METRC]]="","",VLOOKUP(TABLE[[#This Row],[LOC]],ScanWorkbook[[Location]:[side]],3,FALSE)),"")</f>
        <v/>
      </c>
      <c r="H652" s="18" t="str">
        <f>_xlfn.IFNA(IF(TABLE[[#This Row],[METRC]]="...","",VLOOKUP(TABLE[[#This Row],[METRC]],METRC!A:C,3,FALSE)),"")</f>
        <v/>
      </c>
      <c r="I65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52" s="18" t="str">
        <f>_xlfn.IFNA(IF(TABLE[[#This Row],[METRC]]="...","",LEFT(VLOOKUP(TABLE[[#This Row],[METRC]],METRC!A:B,2,FALSE),4)),"")</f>
        <v/>
      </c>
      <c r="K652" s="18" t="str">
        <f>IF(TABLE[[#This Row],[METRC]]="","",IF(TABLE[[#This Row],[METRC]]="...","",IF(TABLE[[#This Row],[bounce strain]]=LEFT(TABLE[[#This Row],[PhenoAbbv]],4),"match","MISMATCH")))</f>
        <v/>
      </c>
      <c r="L652" s="18" t="str">
        <f ca="1">IF(TABLE[[#This Row],[Date]]="","",INDEX(nextcloneround[Clone Round],MATCH(TABLE[[#This Row],[Date]],nextcloneround[today],0)))</f>
        <v/>
      </c>
      <c r="M652" s="18" t="str">
        <f>_xlfn.IFNA(INDEX([2]!MOM[Generation],MATCH(TABLE[[#This Row],[METRC]],[2]!MOM[METRC 2],0)),"")</f>
        <v/>
      </c>
    </row>
    <row r="653" spans="1:13" x14ac:dyDescent="0.25">
      <c r="A653" s="47" t="str">
        <f>MID(TABLE[[#This Row],[LOC]],4,3)</f>
        <v>OL3</v>
      </c>
      <c r="B653" t="s">
        <v>8967</v>
      </c>
      <c r="C653" s="18" t="str">
        <f>_xlfn.IFNA(IF(TABLE[[#This Row],[CODE]]="","",IF(TABLE[[#This Row],[CODE]]="...","",_xlfn.CONCAT("1A4070000000065000",RIGHT(TABLE[[#This Row],[CODE]],6)))),"")</f>
        <v/>
      </c>
      <c r="D653" s="18" t="str">
        <f t="array" ref="D653">_xlfn.IFNA(IF(SUM(COUNTIF(TABLE[[#This Row],[CODE]],{"*.*"})),LEFT(TABLE[[#This Row],[CODE]],7),_xlfn.CONCAT(LEFT(TABLE[[#This Row],[CODE]],4),RIGHT(TABLE[[#This Row],[CODE]],3))),"")</f>
        <v/>
      </c>
      <c r="E653" s="18" t="str">
        <f>IF(VLOOKUP(TABLE[[#This Row],[LOC]],ScanWorkbook[[Location]:[Clone Barcode]],2,FALSE)="...","",VLOOKUP(TABLE[[#This Row],[LOC]],ScanWorkbook[[Location]:[Clone Barcode]],2,FALSE))</f>
        <v/>
      </c>
      <c r="F653" s="21" t="str">
        <f ca="1">IF(TABLE[[#This Row],[METRC]]="","",TODAY())</f>
        <v/>
      </c>
      <c r="G653" s="80" t="str">
        <f>_xlfn.IFNA(IF(TABLE[[#This Row],[METRC]]="","",VLOOKUP(TABLE[[#This Row],[LOC]],ScanWorkbook[[Location]:[side]],3,FALSE)),"")</f>
        <v/>
      </c>
      <c r="H653" s="18" t="str">
        <f>_xlfn.IFNA(IF(TABLE[[#This Row],[METRC]]="...","",VLOOKUP(TABLE[[#This Row],[METRC]],METRC!A:C,3,FALSE)),"")</f>
        <v/>
      </c>
      <c r="I65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53" s="18" t="str">
        <f>_xlfn.IFNA(IF(TABLE[[#This Row],[METRC]]="...","",LEFT(VLOOKUP(TABLE[[#This Row],[METRC]],METRC!A:B,2,FALSE),4)),"")</f>
        <v/>
      </c>
      <c r="K653" s="18" t="str">
        <f>IF(TABLE[[#This Row],[METRC]]="","",IF(TABLE[[#This Row],[METRC]]="...","",IF(TABLE[[#This Row],[bounce strain]]=LEFT(TABLE[[#This Row],[PhenoAbbv]],4),"match","MISMATCH")))</f>
        <v/>
      </c>
      <c r="L653" s="18" t="str">
        <f ca="1">IF(TABLE[[#This Row],[Date]]="","",INDEX(nextcloneround[Clone Round],MATCH(TABLE[[#This Row],[Date]],nextcloneround[today],0)))</f>
        <v/>
      </c>
      <c r="M653" s="18" t="str">
        <f>_xlfn.IFNA(INDEX([2]!MOM[Generation],MATCH(TABLE[[#This Row],[METRC]],[2]!MOM[METRC 2],0)),"")</f>
        <v/>
      </c>
    </row>
    <row r="654" spans="1:13" x14ac:dyDescent="0.25">
      <c r="A654" s="47" t="str">
        <f>MID(TABLE[[#This Row],[LOC]],4,3)</f>
        <v>OL3</v>
      </c>
      <c r="B654" t="s">
        <v>8968</v>
      </c>
      <c r="C654" s="18" t="str">
        <f>_xlfn.IFNA(IF(TABLE[[#This Row],[CODE]]="","",IF(TABLE[[#This Row],[CODE]]="...","",_xlfn.CONCAT("1A4070000000065000",RIGHT(TABLE[[#This Row],[CODE]],6)))),"")</f>
        <v/>
      </c>
      <c r="D654" s="18" t="str">
        <f t="array" ref="D654">_xlfn.IFNA(IF(SUM(COUNTIF(TABLE[[#This Row],[CODE]],{"*.*"})),LEFT(TABLE[[#This Row],[CODE]],7),_xlfn.CONCAT(LEFT(TABLE[[#This Row],[CODE]],4),RIGHT(TABLE[[#This Row],[CODE]],3))),"")</f>
        <v/>
      </c>
      <c r="E654" s="18" t="str">
        <f>IF(VLOOKUP(TABLE[[#This Row],[LOC]],ScanWorkbook[[Location]:[Clone Barcode]],2,FALSE)="...","",VLOOKUP(TABLE[[#This Row],[LOC]],ScanWorkbook[[Location]:[Clone Barcode]],2,FALSE))</f>
        <v/>
      </c>
      <c r="F654" s="21" t="str">
        <f ca="1">IF(TABLE[[#This Row],[METRC]]="","",TODAY())</f>
        <v/>
      </c>
      <c r="G654" s="80" t="str">
        <f>_xlfn.IFNA(IF(TABLE[[#This Row],[METRC]]="","",VLOOKUP(TABLE[[#This Row],[LOC]],ScanWorkbook[[Location]:[side]],3,FALSE)),"")</f>
        <v/>
      </c>
      <c r="H654" s="18" t="str">
        <f>_xlfn.IFNA(IF(TABLE[[#This Row],[METRC]]="...","",VLOOKUP(TABLE[[#This Row],[METRC]],METRC!A:C,3,FALSE)),"")</f>
        <v/>
      </c>
      <c r="I65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54" s="18" t="str">
        <f>_xlfn.IFNA(IF(TABLE[[#This Row],[METRC]]="...","",LEFT(VLOOKUP(TABLE[[#This Row],[METRC]],METRC!A:B,2,FALSE),4)),"")</f>
        <v/>
      </c>
      <c r="K654" s="18" t="str">
        <f>IF(TABLE[[#This Row],[METRC]]="","",IF(TABLE[[#This Row],[METRC]]="...","",IF(TABLE[[#This Row],[bounce strain]]=LEFT(TABLE[[#This Row],[PhenoAbbv]],4),"match","MISMATCH")))</f>
        <v/>
      </c>
      <c r="L654" s="18" t="str">
        <f ca="1">IF(TABLE[[#This Row],[Date]]="","",INDEX(nextcloneround[Clone Round],MATCH(TABLE[[#This Row],[Date]],nextcloneround[today],0)))</f>
        <v/>
      </c>
      <c r="M654" s="18" t="str">
        <f>_xlfn.IFNA(INDEX([2]!MOM[Generation],MATCH(TABLE[[#This Row],[METRC]],[2]!MOM[METRC 2],0)),"")</f>
        <v/>
      </c>
    </row>
    <row r="655" spans="1:13" x14ac:dyDescent="0.25">
      <c r="A655" s="47" t="str">
        <f>MID(TABLE[[#This Row],[LOC]],4,3)</f>
        <v>OL3</v>
      </c>
      <c r="B655" t="s">
        <v>8969</v>
      </c>
      <c r="C655" s="18" t="str">
        <f>_xlfn.IFNA(IF(TABLE[[#This Row],[CODE]]="","",IF(TABLE[[#This Row],[CODE]]="...","",_xlfn.CONCAT("1A4070000000065000",RIGHT(TABLE[[#This Row],[CODE]],6)))),"")</f>
        <v/>
      </c>
      <c r="D655" s="18" t="str">
        <f t="array" ref="D655">_xlfn.IFNA(IF(SUM(COUNTIF(TABLE[[#This Row],[CODE]],{"*.*"})),LEFT(TABLE[[#This Row],[CODE]],7),_xlfn.CONCAT(LEFT(TABLE[[#This Row],[CODE]],4),RIGHT(TABLE[[#This Row],[CODE]],3))),"")</f>
        <v/>
      </c>
      <c r="E655" s="18" t="str">
        <f>IF(VLOOKUP(TABLE[[#This Row],[LOC]],ScanWorkbook[[Location]:[Clone Barcode]],2,FALSE)="...","",VLOOKUP(TABLE[[#This Row],[LOC]],ScanWorkbook[[Location]:[Clone Barcode]],2,FALSE))</f>
        <v/>
      </c>
      <c r="F655" s="21" t="str">
        <f ca="1">IF(TABLE[[#This Row],[METRC]]="","",TODAY())</f>
        <v/>
      </c>
      <c r="G655" s="80" t="str">
        <f>_xlfn.IFNA(IF(TABLE[[#This Row],[METRC]]="","",VLOOKUP(TABLE[[#This Row],[LOC]],ScanWorkbook[[Location]:[side]],3,FALSE)),"")</f>
        <v/>
      </c>
      <c r="H655" s="18" t="str">
        <f>_xlfn.IFNA(IF(TABLE[[#This Row],[METRC]]="...","",VLOOKUP(TABLE[[#This Row],[METRC]],METRC!A:C,3,FALSE)),"")</f>
        <v/>
      </c>
      <c r="I65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55" s="18" t="str">
        <f>_xlfn.IFNA(IF(TABLE[[#This Row],[METRC]]="...","",LEFT(VLOOKUP(TABLE[[#This Row],[METRC]],METRC!A:B,2,FALSE),4)),"")</f>
        <v/>
      </c>
      <c r="K655" s="18" t="str">
        <f>IF(TABLE[[#This Row],[METRC]]="","",IF(TABLE[[#This Row],[METRC]]="...","",IF(TABLE[[#This Row],[bounce strain]]=LEFT(TABLE[[#This Row],[PhenoAbbv]],4),"match","MISMATCH")))</f>
        <v/>
      </c>
      <c r="L655" s="18" t="str">
        <f ca="1">IF(TABLE[[#This Row],[Date]]="","",INDEX(nextcloneround[Clone Round],MATCH(TABLE[[#This Row],[Date]],nextcloneround[today],0)))</f>
        <v/>
      </c>
      <c r="M655" s="18" t="str">
        <f>_xlfn.IFNA(INDEX([2]!MOM[Generation],MATCH(TABLE[[#This Row],[METRC]],[2]!MOM[METRC 2],0)),"")</f>
        <v/>
      </c>
    </row>
    <row r="656" spans="1:13" x14ac:dyDescent="0.25">
      <c r="A656" s="47" t="str">
        <f>MID(TABLE[[#This Row],[LOC]],4,3)</f>
        <v>OL3</v>
      </c>
      <c r="B656" t="s">
        <v>8970</v>
      </c>
      <c r="C656" s="18" t="str">
        <f>_xlfn.IFNA(IF(TABLE[[#This Row],[CODE]]="","",IF(TABLE[[#This Row],[CODE]]="...","",_xlfn.CONCAT("1A4070000000065000",RIGHT(TABLE[[#This Row],[CODE]],6)))),"")</f>
        <v/>
      </c>
      <c r="D656" s="18" t="str">
        <f t="array" ref="D656">_xlfn.IFNA(IF(SUM(COUNTIF(TABLE[[#This Row],[CODE]],{"*.*"})),LEFT(TABLE[[#This Row],[CODE]],7),_xlfn.CONCAT(LEFT(TABLE[[#This Row],[CODE]],4),RIGHT(TABLE[[#This Row],[CODE]],3))),"")</f>
        <v/>
      </c>
      <c r="E656" s="18" t="str">
        <f>IF(VLOOKUP(TABLE[[#This Row],[LOC]],ScanWorkbook[[Location]:[Clone Barcode]],2,FALSE)="...","",VLOOKUP(TABLE[[#This Row],[LOC]],ScanWorkbook[[Location]:[Clone Barcode]],2,FALSE))</f>
        <v/>
      </c>
      <c r="F656" s="21" t="str">
        <f ca="1">IF(TABLE[[#This Row],[METRC]]="","",TODAY())</f>
        <v/>
      </c>
      <c r="G656" s="80" t="str">
        <f>_xlfn.IFNA(IF(TABLE[[#This Row],[METRC]]="","",VLOOKUP(TABLE[[#This Row],[LOC]],ScanWorkbook[[Location]:[side]],3,FALSE)),"")</f>
        <v/>
      </c>
      <c r="H656" s="18" t="str">
        <f>_xlfn.IFNA(IF(TABLE[[#This Row],[METRC]]="...","",VLOOKUP(TABLE[[#This Row],[METRC]],METRC!A:C,3,FALSE)),"")</f>
        <v/>
      </c>
      <c r="I65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56" s="18" t="str">
        <f>_xlfn.IFNA(IF(TABLE[[#This Row],[METRC]]="...","",LEFT(VLOOKUP(TABLE[[#This Row],[METRC]],METRC!A:B,2,FALSE),4)),"")</f>
        <v/>
      </c>
      <c r="K656" s="18" t="str">
        <f>IF(TABLE[[#This Row],[METRC]]="","",IF(TABLE[[#This Row],[METRC]]="...","",IF(TABLE[[#This Row],[bounce strain]]=LEFT(TABLE[[#This Row],[PhenoAbbv]],4),"match","MISMATCH")))</f>
        <v/>
      </c>
      <c r="L656" s="18" t="str">
        <f ca="1">IF(TABLE[[#This Row],[Date]]="","",INDEX(nextcloneround[Clone Round],MATCH(TABLE[[#This Row],[Date]],nextcloneround[today],0)))</f>
        <v/>
      </c>
      <c r="M656" s="18" t="str">
        <f>_xlfn.IFNA(INDEX([2]!MOM[Generation],MATCH(TABLE[[#This Row],[METRC]],[2]!MOM[METRC 2],0)),"")</f>
        <v/>
      </c>
    </row>
    <row r="657" spans="1:13" x14ac:dyDescent="0.25">
      <c r="A657" s="47" t="str">
        <f>MID(TABLE[[#This Row],[LOC]],4,3)</f>
        <v>OL3</v>
      </c>
      <c r="B657" t="s">
        <v>8971</v>
      </c>
      <c r="C657" s="18" t="str">
        <f>_xlfn.IFNA(IF(TABLE[[#This Row],[CODE]]="","",IF(TABLE[[#This Row],[CODE]]="...","",_xlfn.CONCAT("1A4070000000065000",RIGHT(TABLE[[#This Row],[CODE]],6)))),"")</f>
        <v/>
      </c>
      <c r="D657" s="18" t="str">
        <f t="array" ref="D657">_xlfn.IFNA(IF(SUM(COUNTIF(TABLE[[#This Row],[CODE]],{"*.*"})),LEFT(TABLE[[#This Row],[CODE]],7),_xlfn.CONCAT(LEFT(TABLE[[#This Row],[CODE]],4),RIGHT(TABLE[[#This Row],[CODE]],3))),"")</f>
        <v/>
      </c>
      <c r="E657" s="18" t="str">
        <f>IF(VLOOKUP(TABLE[[#This Row],[LOC]],ScanWorkbook[[Location]:[Clone Barcode]],2,FALSE)="...","",VLOOKUP(TABLE[[#This Row],[LOC]],ScanWorkbook[[Location]:[Clone Barcode]],2,FALSE))</f>
        <v/>
      </c>
      <c r="F657" s="21" t="str">
        <f ca="1">IF(TABLE[[#This Row],[METRC]]="","",TODAY())</f>
        <v/>
      </c>
      <c r="G657" s="80" t="str">
        <f>_xlfn.IFNA(IF(TABLE[[#This Row],[METRC]]="","",VLOOKUP(TABLE[[#This Row],[LOC]],ScanWorkbook[[Location]:[side]],3,FALSE)),"")</f>
        <v/>
      </c>
      <c r="H657" s="18" t="str">
        <f>_xlfn.IFNA(IF(TABLE[[#This Row],[METRC]]="...","",VLOOKUP(TABLE[[#This Row],[METRC]],METRC!A:C,3,FALSE)),"")</f>
        <v/>
      </c>
      <c r="I65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57" s="18" t="str">
        <f>_xlfn.IFNA(IF(TABLE[[#This Row],[METRC]]="...","",LEFT(VLOOKUP(TABLE[[#This Row],[METRC]],METRC!A:B,2,FALSE),4)),"")</f>
        <v/>
      </c>
      <c r="K657" s="18" t="str">
        <f>IF(TABLE[[#This Row],[METRC]]="","",IF(TABLE[[#This Row],[METRC]]="...","",IF(TABLE[[#This Row],[bounce strain]]=LEFT(TABLE[[#This Row],[PhenoAbbv]],4),"match","MISMATCH")))</f>
        <v/>
      </c>
      <c r="L657" s="18" t="str">
        <f ca="1">IF(TABLE[[#This Row],[Date]]="","",INDEX(nextcloneround[Clone Round],MATCH(TABLE[[#This Row],[Date]],nextcloneround[today],0)))</f>
        <v/>
      </c>
      <c r="M657" s="18" t="str">
        <f>_xlfn.IFNA(INDEX([2]!MOM[Generation],MATCH(TABLE[[#This Row],[METRC]],[2]!MOM[METRC 2],0)),"")</f>
        <v/>
      </c>
    </row>
    <row r="658" spans="1:13" x14ac:dyDescent="0.25">
      <c r="A658" s="47" t="str">
        <f>MID(TABLE[[#This Row],[LOC]],4,3)</f>
        <v>OL3</v>
      </c>
      <c r="B658" t="s">
        <v>8972</v>
      </c>
      <c r="C658" s="18" t="str">
        <f>_xlfn.IFNA(IF(TABLE[[#This Row],[CODE]]="","",IF(TABLE[[#This Row],[CODE]]="...","",_xlfn.CONCAT("1A4070000000065000",RIGHT(TABLE[[#This Row],[CODE]],6)))),"")</f>
        <v/>
      </c>
      <c r="D658" s="18" t="str">
        <f t="array" ref="D658">_xlfn.IFNA(IF(SUM(COUNTIF(TABLE[[#This Row],[CODE]],{"*.*"})),LEFT(TABLE[[#This Row],[CODE]],7),_xlfn.CONCAT(LEFT(TABLE[[#This Row],[CODE]],4),RIGHT(TABLE[[#This Row],[CODE]],3))),"")</f>
        <v/>
      </c>
      <c r="E658" s="18" t="str">
        <f>IF(VLOOKUP(TABLE[[#This Row],[LOC]],ScanWorkbook[[Location]:[Clone Barcode]],2,FALSE)="...","",VLOOKUP(TABLE[[#This Row],[LOC]],ScanWorkbook[[Location]:[Clone Barcode]],2,FALSE))</f>
        <v/>
      </c>
      <c r="F658" s="21" t="str">
        <f ca="1">IF(TABLE[[#This Row],[METRC]]="","",TODAY())</f>
        <v/>
      </c>
      <c r="G658" s="80" t="str">
        <f>_xlfn.IFNA(IF(TABLE[[#This Row],[METRC]]="","",VLOOKUP(TABLE[[#This Row],[LOC]],ScanWorkbook[[Location]:[side]],3,FALSE)),"")</f>
        <v/>
      </c>
      <c r="H658" s="18" t="str">
        <f>_xlfn.IFNA(IF(TABLE[[#This Row],[METRC]]="...","",VLOOKUP(TABLE[[#This Row],[METRC]],METRC!A:C,3,FALSE)),"")</f>
        <v/>
      </c>
      <c r="I65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58" s="18" t="str">
        <f>_xlfn.IFNA(IF(TABLE[[#This Row],[METRC]]="...","",LEFT(VLOOKUP(TABLE[[#This Row],[METRC]],METRC!A:B,2,FALSE),4)),"")</f>
        <v/>
      </c>
      <c r="K658" s="18" t="str">
        <f>IF(TABLE[[#This Row],[METRC]]="","",IF(TABLE[[#This Row],[METRC]]="...","",IF(TABLE[[#This Row],[bounce strain]]=LEFT(TABLE[[#This Row],[PhenoAbbv]],4),"match","MISMATCH")))</f>
        <v/>
      </c>
      <c r="L658" s="18" t="str">
        <f ca="1">IF(TABLE[[#This Row],[Date]]="","",INDEX(nextcloneround[Clone Round],MATCH(TABLE[[#This Row],[Date]],nextcloneround[today],0)))</f>
        <v/>
      </c>
      <c r="M658" s="18" t="str">
        <f>_xlfn.IFNA(INDEX([2]!MOM[Generation],MATCH(TABLE[[#This Row],[METRC]],[2]!MOM[METRC 2],0)),"")</f>
        <v/>
      </c>
    </row>
    <row r="659" spans="1:13" x14ac:dyDescent="0.25">
      <c r="A659" s="47" t="str">
        <f>MID(TABLE[[#This Row],[LOC]],4,3)</f>
        <v>OL3</v>
      </c>
      <c r="B659" t="s">
        <v>8973</v>
      </c>
      <c r="C659" s="18" t="str">
        <f>_xlfn.IFNA(IF(TABLE[[#This Row],[CODE]]="","",IF(TABLE[[#This Row],[CODE]]="...","",_xlfn.CONCAT("1A4070000000065000",RIGHT(TABLE[[#This Row],[CODE]],6)))),"")</f>
        <v/>
      </c>
      <c r="D659" s="18" t="str">
        <f t="array" ref="D659">_xlfn.IFNA(IF(SUM(COUNTIF(TABLE[[#This Row],[CODE]],{"*.*"})),LEFT(TABLE[[#This Row],[CODE]],7),_xlfn.CONCAT(LEFT(TABLE[[#This Row],[CODE]],4),RIGHT(TABLE[[#This Row],[CODE]],3))),"")</f>
        <v/>
      </c>
      <c r="E659" s="18" t="str">
        <f>IF(VLOOKUP(TABLE[[#This Row],[LOC]],ScanWorkbook[[Location]:[Clone Barcode]],2,FALSE)="...","",VLOOKUP(TABLE[[#This Row],[LOC]],ScanWorkbook[[Location]:[Clone Barcode]],2,FALSE))</f>
        <v/>
      </c>
      <c r="F659" s="21" t="str">
        <f ca="1">IF(TABLE[[#This Row],[METRC]]="","",TODAY())</f>
        <v/>
      </c>
      <c r="G659" s="80" t="str">
        <f>_xlfn.IFNA(IF(TABLE[[#This Row],[METRC]]="","",VLOOKUP(TABLE[[#This Row],[LOC]],ScanWorkbook[[Location]:[side]],3,FALSE)),"")</f>
        <v/>
      </c>
      <c r="H659" s="18" t="str">
        <f>_xlfn.IFNA(IF(TABLE[[#This Row],[METRC]]="...","",VLOOKUP(TABLE[[#This Row],[METRC]],METRC!A:C,3,FALSE)),"")</f>
        <v/>
      </c>
      <c r="I65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59" s="18" t="str">
        <f>_xlfn.IFNA(IF(TABLE[[#This Row],[METRC]]="...","",LEFT(VLOOKUP(TABLE[[#This Row],[METRC]],METRC!A:B,2,FALSE),4)),"")</f>
        <v/>
      </c>
      <c r="K659" s="18" t="str">
        <f>IF(TABLE[[#This Row],[METRC]]="","",IF(TABLE[[#This Row],[METRC]]="...","",IF(TABLE[[#This Row],[bounce strain]]=LEFT(TABLE[[#This Row],[PhenoAbbv]],4),"match","MISMATCH")))</f>
        <v/>
      </c>
      <c r="L659" s="18" t="str">
        <f ca="1">IF(TABLE[[#This Row],[Date]]="","",INDEX(nextcloneround[Clone Round],MATCH(TABLE[[#This Row],[Date]],nextcloneround[today],0)))</f>
        <v/>
      </c>
      <c r="M659" s="18" t="str">
        <f>_xlfn.IFNA(INDEX([2]!MOM[Generation],MATCH(TABLE[[#This Row],[METRC]],[2]!MOM[METRC 2],0)),"")</f>
        <v/>
      </c>
    </row>
    <row r="660" spans="1:13" x14ac:dyDescent="0.25">
      <c r="A660" s="47" t="str">
        <f>MID(TABLE[[#This Row],[LOC]],4,3)</f>
        <v>OL3</v>
      </c>
      <c r="B660" t="s">
        <v>8974</v>
      </c>
      <c r="C660" s="18" t="str">
        <f>_xlfn.IFNA(IF(TABLE[[#This Row],[CODE]]="","",IF(TABLE[[#This Row],[CODE]]="...","",_xlfn.CONCAT("1A4070000000065000",RIGHT(TABLE[[#This Row],[CODE]],6)))),"")</f>
        <v/>
      </c>
      <c r="D660" s="18" t="str">
        <f t="array" ref="D660">_xlfn.IFNA(IF(SUM(COUNTIF(TABLE[[#This Row],[CODE]],{"*.*"})),LEFT(TABLE[[#This Row],[CODE]],7),_xlfn.CONCAT(LEFT(TABLE[[#This Row],[CODE]],4),RIGHT(TABLE[[#This Row],[CODE]],3))),"")</f>
        <v/>
      </c>
      <c r="E660" s="18" t="str">
        <f>IF(VLOOKUP(TABLE[[#This Row],[LOC]],ScanWorkbook[[Location]:[Clone Barcode]],2,FALSE)="...","",VLOOKUP(TABLE[[#This Row],[LOC]],ScanWorkbook[[Location]:[Clone Barcode]],2,FALSE))</f>
        <v/>
      </c>
      <c r="F660" s="21" t="str">
        <f ca="1">IF(TABLE[[#This Row],[METRC]]="","",TODAY())</f>
        <v/>
      </c>
      <c r="G660" s="80" t="str">
        <f>_xlfn.IFNA(IF(TABLE[[#This Row],[METRC]]="","",VLOOKUP(TABLE[[#This Row],[LOC]],ScanWorkbook[[Location]:[side]],3,FALSE)),"")</f>
        <v/>
      </c>
      <c r="H660" s="18" t="str">
        <f>_xlfn.IFNA(IF(TABLE[[#This Row],[METRC]]="...","",VLOOKUP(TABLE[[#This Row],[METRC]],METRC!A:C,3,FALSE)),"")</f>
        <v/>
      </c>
      <c r="I66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60" s="18" t="str">
        <f>_xlfn.IFNA(IF(TABLE[[#This Row],[METRC]]="...","",LEFT(VLOOKUP(TABLE[[#This Row],[METRC]],METRC!A:B,2,FALSE),4)),"")</f>
        <v/>
      </c>
      <c r="K660" s="18" t="str">
        <f>IF(TABLE[[#This Row],[METRC]]="","",IF(TABLE[[#This Row],[METRC]]="...","",IF(TABLE[[#This Row],[bounce strain]]=LEFT(TABLE[[#This Row],[PhenoAbbv]],4),"match","MISMATCH")))</f>
        <v/>
      </c>
      <c r="L660" s="18" t="str">
        <f ca="1">IF(TABLE[[#This Row],[Date]]="","",INDEX(nextcloneround[Clone Round],MATCH(TABLE[[#This Row],[Date]],nextcloneround[today],0)))</f>
        <v/>
      </c>
      <c r="M660" s="18" t="str">
        <f>_xlfn.IFNA(INDEX([2]!MOM[Generation],MATCH(TABLE[[#This Row],[METRC]],[2]!MOM[METRC 2],0)),"")</f>
        <v/>
      </c>
    </row>
    <row r="661" spans="1:13" x14ac:dyDescent="0.25">
      <c r="A661" s="47" t="str">
        <f>MID(TABLE[[#This Row],[LOC]],4,3)</f>
        <v>OL3</v>
      </c>
      <c r="B661" t="s">
        <v>8975</v>
      </c>
      <c r="C661" s="18" t="str">
        <f>_xlfn.IFNA(IF(TABLE[[#This Row],[CODE]]="","",IF(TABLE[[#This Row],[CODE]]="...","",_xlfn.CONCAT("1A4070000000065000",RIGHT(TABLE[[#This Row],[CODE]],6)))),"")</f>
        <v/>
      </c>
      <c r="D661" s="18" t="str">
        <f t="array" ref="D661">_xlfn.IFNA(IF(SUM(COUNTIF(TABLE[[#This Row],[CODE]],{"*.*"})),LEFT(TABLE[[#This Row],[CODE]],7),_xlfn.CONCAT(LEFT(TABLE[[#This Row],[CODE]],4),RIGHT(TABLE[[#This Row],[CODE]],3))),"")</f>
        <v/>
      </c>
      <c r="E661" s="18" t="str">
        <f>IF(VLOOKUP(TABLE[[#This Row],[LOC]],ScanWorkbook[[Location]:[Clone Barcode]],2,FALSE)="...","",VLOOKUP(TABLE[[#This Row],[LOC]],ScanWorkbook[[Location]:[Clone Barcode]],2,FALSE))</f>
        <v/>
      </c>
      <c r="F661" s="21" t="str">
        <f ca="1">IF(TABLE[[#This Row],[METRC]]="","",TODAY())</f>
        <v/>
      </c>
      <c r="G661" s="80" t="str">
        <f>_xlfn.IFNA(IF(TABLE[[#This Row],[METRC]]="","",VLOOKUP(TABLE[[#This Row],[LOC]],ScanWorkbook[[Location]:[side]],3,FALSE)),"")</f>
        <v/>
      </c>
      <c r="H661" s="18" t="str">
        <f>_xlfn.IFNA(IF(TABLE[[#This Row],[METRC]]="...","",VLOOKUP(TABLE[[#This Row],[METRC]],METRC!A:C,3,FALSE)),"")</f>
        <v/>
      </c>
      <c r="I66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61" s="18" t="str">
        <f>_xlfn.IFNA(IF(TABLE[[#This Row],[METRC]]="...","",LEFT(VLOOKUP(TABLE[[#This Row],[METRC]],METRC!A:B,2,FALSE),4)),"")</f>
        <v/>
      </c>
      <c r="K661" s="18" t="str">
        <f>IF(TABLE[[#This Row],[METRC]]="","",IF(TABLE[[#This Row],[METRC]]="...","",IF(TABLE[[#This Row],[bounce strain]]=LEFT(TABLE[[#This Row],[PhenoAbbv]],4),"match","MISMATCH")))</f>
        <v/>
      </c>
      <c r="L661" s="18" t="str">
        <f ca="1">IF(TABLE[[#This Row],[Date]]="","",INDEX(nextcloneround[Clone Round],MATCH(TABLE[[#This Row],[Date]],nextcloneround[today],0)))</f>
        <v/>
      </c>
      <c r="M661" s="18" t="str">
        <f>_xlfn.IFNA(INDEX([2]!MOM[Generation],MATCH(TABLE[[#This Row],[METRC]],[2]!MOM[METRC 2],0)),"")</f>
        <v/>
      </c>
    </row>
    <row r="662" spans="1:13" x14ac:dyDescent="0.25">
      <c r="A662" s="47" t="str">
        <f>MID(TABLE[[#This Row],[LOC]],4,3)</f>
        <v>OL3</v>
      </c>
      <c r="B662" t="s">
        <v>8976</v>
      </c>
      <c r="C662" s="18" t="str">
        <f>_xlfn.IFNA(IF(TABLE[[#This Row],[CODE]]="","",IF(TABLE[[#This Row],[CODE]]="...","",_xlfn.CONCAT("1A4070000000065000",RIGHT(TABLE[[#This Row],[CODE]],6)))),"")</f>
        <v/>
      </c>
      <c r="D662" s="18" t="str">
        <f t="array" ref="D662">_xlfn.IFNA(IF(SUM(COUNTIF(TABLE[[#This Row],[CODE]],{"*.*"})),LEFT(TABLE[[#This Row],[CODE]],7),_xlfn.CONCAT(LEFT(TABLE[[#This Row],[CODE]],4),RIGHT(TABLE[[#This Row],[CODE]],3))),"")</f>
        <v/>
      </c>
      <c r="E662" s="18" t="str">
        <f>IF(VLOOKUP(TABLE[[#This Row],[LOC]],ScanWorkbook[[Location]:[Clone Barcode]],2,FALSE)="...","",VLOOKUP(TABLE[[#This Row],[LOC]],ScanWorkbook[[Location]:[Clone Barcode]],2,FALSE))</f>
        <v/>
      </c>
      <c r="F662" s="21" t="str">
        <f ca="1">IF(TABLE[[#This Row],[METRC]]="","",TODAY())</f>
        <v/>
      </c>
      <c r="G662" s="80" t="str">
        <f>_xlfn.IFNA(IF(TABLE[[#This Row],[METRC]]="","",VLOOKUP(TABLE[[#This Row],[LOC]],ScanWorkbook[[Location]:[side]],3,FALSE)),"")</f>
        <v/>
      </c>
      <c r="H662" s="18" t="str">
        <f>_xlfn.IFNA(IF(TABLE[[#This Row],[METRC]]="...","",VLOOKUP(TABLE[[#This Row],[METRC]],METRC!A:C,3,FALSE)),"")</f>
        <v/>
      </c>
      <c r="I66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62" s="18" t="str">
        <f>_xlfn.IFNA(IF(TABLE[[#This Row],[METRC]]="...","",LEFT(VLOOKUP(TABLE[[#This Row],[METRC]],METRC!A:B,2,FALSE),4)),"")</f>
        <v/>
      </c>
      <c r="K662" s="18" t="str">
        <f>IF(TABLE[[#This Row],[METRC]]="","",IF(TABLE[[#This Row],[METRC]]="...","",IF(TABLE[[#This Row],[bounce strain]]=LEFT(TABLE[[#This Row],[PhenoAbbv]],4),"match","MISMATCH")))</f>
        <v/>
      </c>
      <c r="L662" s="18" t="str">
        <f ca="1">IF(TABLE[[#This Row],[Date]]="","",INDEX(nextcloneround[Clone Round],MATCH(TABLE[[#This Row],[Date]],nextcloneround[today],0)))</f>
        <v/>
      </c>
      <c r="M662" s="18" t="str">
        <f>_xlfn.IFNA(INDEX([2]!MOM[Generation],MATCH(TABLE[[#This Row],[METRC]],[2]!MOM[METRC 2],0)),"")</f>
        <v/>
      </c>
    </row>
    <row r="663" spans="1:13" x14ac:dyDescent="0.25">
      <c r="A663" s="47" t="str">
        <f>MID(TABLE[[#This Row],[LOC]],4,3)</f>
        <v>OL3</v>
      </c>
      <c r="B663" t="s">
        <v>8977</v>
      </c>
      <c r="C663" s="18" t="str">
        <f>_xlfn.IFNA(IF(TABLE[[#This Row],[CODE]]="","",IF(TABLE[[#This Row],[CODE]]="...","",_xlfn.CONCAT("1A4070000000065000",RIGHT(TABLE[[#This Row],[CODE]],6)))),"")</f>
        <v/>
      </c>
      <c r="D663" s="18" t="str">
        <f t="array" ref="D663">_xlfn.IFNA(IF(SUM(COUNTIF(TABLE[[#This Row],[CODE]],{"*.*"})),LEFT(TABLE[[#This Row],[CODE]],7),_xlfn.CONCAT(LEFT(TABLE[[#This Row],[CODE]],4),RIGHT(TABLE[[#This Row],[CODE]],3))),"")</f>
        <v/>
      </c>
      <c r="E663" s="18" t="str">
        <f>IF(VLOOKUP(TABLE[[#This Row],[LOC]],ScanWorkbook[[Location]:[Clone Barcode]],2,FALSE)="...","",VLOOKUP(TABLE[[#This Row],[LOC]],ScanWorkbook[[Location]:[Clone Barcode]],2,FALSE))</f>
        <v/>
      </c>
      <c r="F663" s="21" t="str">
        <f ca="1">IF(TABLE[[#This Row],[METRC]]="","",TODAY())</f>
        <v/>
      </c>
      <c r="G663" s="80" t="str">
        <f>_xlfn.IFNA(IF(TABLE[[#This Row],[METRC]]="","",VLOOKUP(TABLE[[#This Row],[LOC]],ScanWorkbook[[Location]:[side]],3,FALSE)),"")</f>
        <v/>
      </c>
      <c r="H663" s="18" t="str">
        <f>_xlfn.IFNA(IF(TABLE[[#This Row],[METRC]]="...","",VLOOKUP(TABLE[[#This Row],[METRC]],METRC!A:C,3,FALSE)),"")</f>
        <v/>
      </c>
      <c r="I66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63" s="18" t="str">
        <f>_xlfn.IFNA(IF(TABLE[[#This Row],[METRC]]="...","",LEFT(VLOOKUP(TABLE[[#This Row],[METRC]],METRC!A:B,2,FALSE),4)),"")</f>
        <v/>
      </c>
      <c r="K663" s="18" t="str">
        <f>IF(TABLE[[#This Row],[METRC]]="","",IF(TABLE[[#This Row],[METRC]]="...","",IF(TABLE[[#This Row],[bounce strain]]=LEFT(TABLE[[#This Row],[PhenoAbbv]],4),"match","MISMATCH")))</f>
        <v/>
      </c>
      <c r="L663" s="18" t="str">
        <f ca="1">IF(TABLE[[#This Row],[Date]]="","",INDEX(nextcloneround[Clone Round],MATCH(TABLE[[#This Row],[Date]],nextcloneround[today],0)))</f>
        <v/>
      </c>
      <c r="M663" s="18" t="str">
        <f>_xlfn.IFNA(INDEX([2]!MOM[Generation],MATCH(TABLE[[#This Row],[METRC]],[2]!MOM[METRC 2],0)),"")</f>
        <v/>
      </c>
    </row>
    <row r="664" spans="1:13" x14ac:dyDescent="0.25">
      <c r="A664" s="47" t="str">
        <f>MID(TABLE[[#This Row],[LOC]],4,3)</f>
        <v>OL3</v>
      </c>
      <c r="B664" t="s">
        <v>8978</v>
      </c>
      <c r="C664" s="18" t="str">
        <f>_xlfn.IFNA(IF(TABLE[[#This Row],[CODE]]="","",IF(TABLE[[#This Row],[CODE]]="...","",_xlfn.CONCAT("1A4070000000065000",RIGHT(TABLE[[#This Row],[CODE]],6)))),"")</f>
        <v/>
      </c>
      <c r="D664" s="18" t="str">
        <f t="array" ref="D664">_xlfn.IFNA(IF(SUM(COUNTIF(TABLE[[#This Row],[CODE]],{"*.*"})),LEFT(TABLE[[#This Row],[CODE]],7),_xlfn.CONCAT(LEFT(TABLE[[#This Row],[CODE]],4),RIGHT(TABLE[[#This Row],[CODE]],3))),"")</f>
        <v/>
      </c>
      <c r="E664" s="18" t="str">
        <f>IF(VLOOKUP(TABLE[[#This Row],[LOC]],ScanWorkbook[[Location]:[Clone Barcode]],2,FALSE)="...","",VLOOKUP(TABLE[[#This Row],[LOC]],ScanWorkbook[[Location]:[Clone Barcode]],2,FALSE))</f>
        <v/>
      </c>
      <c r="F664" s="21" t="str">
        <f ca="1">IF(TABLE[[#This Row],[METRC]]="","",TODAY())</f>
        <v/>
      </c>
      <c r="G664" s="80" t="str">
        <f>_xlfn.IFNA(IF(TABLE[[#This Row],[METRC]]="","",VLOOKUP(TABLE[[#This Row],[LOC]],ScanWorkbook[[Location]:[side]],3,FALSE)),"")</f>
        <v/>
      </c>
      <c r="H664" s="18" t="str">
        <f>_xlfn.IFNA(IF(TABLE[[#This Row],[METRC]]="...","",VLOOKUP(TABLE[[#This Row],[METRC]],METRC!A:C,3,FALSE)),"")</f>
        <v/>
      </c>
      <c r="I66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64" s="18" t="str">
        <f>_xlfn.IFNA(IF(TABLE[[#This Row],[METRC]]="...","",LEFT(VLOOKUP(TABLE[[#This Row],[METRC]],METRC!A:B,2,FALSE),4)),"")</f>
        <v/>
      </c>
      <c r="K664" s="18" t="str">
        <f>IF(TABLE[[#This Row],[METRC]]="","",IF(TABLE[[#This Row],[METRC]]="...","",IF(TABLE[[#This Row],[bounce strain]]=LEFT(TABLE[[#This Row],[PhenoAbbv]],4),"match","MISMATCH")))</f>
        <v/>
      </c>
      <c r="L664" s="18" t="str">
        <f ca="1">IF(TABLE[[#This Row],[Date]]="","",INDEX(nextcloneround[Clone Round],MATCH(TABLE[[#This Row],[Date]],nextcloneround[today],0)))</f>
        <v/>
      </c>
      <c r="M664" s="18" t="str">
        <f>_xlfn.IFNA(INDEX([2]!MOM[Generation],MATCH(TABLE[[#This Row],[METRC]],[2]!MOM[METRC 2],0)),"")</f>
        <v/>
      </c>
    </row>
    <row r="665" spans="1:13" x14ac:dyDescent="0.25">
      <c r="A665" s="47" t="str">
        <f>MID(TABLE[[#This Row],[LOC]],4,3)</f>
        <v>OL3</v>
      </c>
      <c r="B665" t="s">
        <v>8979</v>
      </c>
      <c r="C665" s="18" t="str">
        <f>_xlfn.IFNA(IF(TABLE[[#This Row],[CODE]]="","",IF(TABLE[[#This Row],[CODE]]="...","",_xlfn.CONCAT("1A4070000000065000",RIGHT(TABLE[[#This Row],[CODE]],6)))),"")</f>
        <v/>
      </c>
      <c r="D665" s="18" t="str">
        <f t="array" ref="D665">_xlfn.IFNA(IF(SUM(COUNTIF(TABLE[[#This Row],[CODE]],{"*.*"})),LEFT(TABLE[[#This Row],[CODE]],7),_xlfn.CONCAT(LEFT(TABLE[[#This Row],[CODE]],4),RIGHT(TABLE[[#This Row],[CODE]],3))),"")</f>
        <v/>
      </c>
      <c r="E665" s="18" t="str">
        <f>IF(VLOOKUP(TABLE[[#This Row],[LOC]],ScanWorkbook[[Location]:[Clone Barcode]],2,FALSE)="...","",VLOOKUP(TABLE[[#This Row],[LOC]],ScanWorkbook[[Location]:[Clone Barcode]],2,FALSE))</f>
        <v/>
      </c>
      <c r="F665" s="21" t="str">
        <f ca="1">IF(TABLE[[#This Row],[METRC]]="","",TODAY())</f>
        <v/>
      </c>
      <c r="G665" s="80" t="str">
        <f>_xlfn.IFNA(IF(TABLE[[#This Row],[METRC]]="","",VLOOKUP(TABLE[[#This Row],[LOC]],ScanWorkbook[[Location]:[side]],3,FALSE)),"")</f>
        <v/>
      </c>
      <c r="H665" s="18" t="str">
        <f>_xlfn.IFNA(IF(TABLE[[#This Row],[METRC]]="...","",VLOOKUP(TABLE[[#This Row],[METRC]],METRC!A:C,3,FALSE)),"")</f>
        <v/>
      </c>
      <c r="I66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65" s="18" t="str">
        <f>_xlfn.IFNA(IF(TABLE[[#This Row],[METRC]]="...","",LEFT(VLOOKUP(TABLE[[#This Row],[METRC]],METRC!A:B,2,FALSE),4)),"")</f>
        <v/>
      </c>
      <c r="K665" s="18" t="str">
        <f>IF(TABLE[[#This Row],[METRC]]="","",IF(TABLE[[#This Row],[METRC]]="...","",IF(TABLE[[#This Row],[bounce strain]]=LEFT(TABLE[[#This Row],[PhenoAbbv]],4),"match","MISMATCH")))</f>
        <v/>
      </c>
      <c r="L665" s="18" t="str">
        <f ca="1">IF(TABLE[[#This Row],[Date]]="","",INDEX(nextcloneround[Clone Round],MATCH(TABLE[[#This Row],[Date]],nextcloneround[today],0)))</f>
        <v/>
      </c>
      <c r="M665" s="18" t="str">
        <f>_xlfn.IFNA(INDEX([2]!MOM[Generation],MATCH(TABLE[[#This Row],[METRC]],[2]!MOM[METRC 2],0)),"")</f>
        <v/>
      </c>
    </row>
    <row r="666" spans="1:13" x14ac:dyDescent="0.25">
      <c r="A666" s="47" t="str">
        <f>MID(TABLE[[#This Row],[LOC]],4,3)</f>
        <v>OL3</v>
      </c>
      <c r="B666" t="s">
        <v>8980</v>
      </c>
      <c r="C666" s="18" t="str">
        <f>_xlfn.IFNA(IF(TABLE[[#This Row],[CODE]]="","",IF(TABLE[[#This Row],[CODE]]="...","",_xlfn.CONCAT("1A4070000000065000",RIGHT(TABLE[[#This Row],[CODE]],6)))),"")</f>
        <v/>
      </c>
      <c r="D666" s="18" t="str">
        <f t="array" ref="D666">_xlfn.IFNA(IF(SUM(COUNTIF(TABLE[[#This Row],[CODE]],{"*.*"})),LEFT(TABLE[[#This Row],[CODE]],7),_xlfn.CONCAT(LEFT(TABLE[[#This Row],[CODE]],4),RIGHT(TABLE[[#This Row],[CODE]],3))),"")</f>
        <v/>
      </c>
      <c r="E666" s="18" t="str">
        <f>IF(VLOOKUP(TABLE[[#This Row],[LOC]],ScanWorkbook[[Location]:[Clone Barcode]],2,FALSE)="...","",VLOOKUP(TABLE[[#This Row],[LOC]],ScanWorkbook[[Location]:[Clone Barcode]],2,FALSE))</f>
        <v/>
      </c>
      <c r="F666" s="21" t="str">
        <f ca="1">IF(TABLE[[#This Row],[METRC]]="","",TODAY())</f>
        <v/>
      </c>
      <c r="G666" s="80" t="str">
        <f>_xlfn.IFNA(IF(TABLE[[#This Row],[METRC]]="","",VLOOKUP(TABLE[[#This Row],[LOC]],ScanWorkbook[[Location]:[side]],3,FALSE)),"")</f>
        <v/>
      </c>
      <c r="H666" s="18" t="str">
        <f>_xlfn.IFNA(IF(TABLE[[#This Row],[METRC]]="...","",VLOOKUP(TABLE[[#This Row],[METRC]],METRC!A:C,3,FALSE)),"")</f>
        <v/>
      </c>
      <c r="I66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66" s="18" t="str">
        <f>_xlfn.IFNA(IF(TABLE[[#This Row],[METRC]]="...","",LEFT(VLOOKUP(TABLE[[#This Row],[METRC]],METRC!A:B,2,FALSE),4)),"")</f>
        <v/>
      </c>
      <c r="K666" s="18" t="str">
        <f>IF(TABLE[[#This Row],[METRC]]="","",IF(TABLE[[#This Row],[METRC]]="...","",IF(TABLE[[#This Row],[bounce strain]]=LEFT(TABLE[[#This Row],[PhenoAbbv]],4),"match","MISMATCH")))</f>
        <v/>
      </c>
      <c r="L666" s="18" t="str">
        <f ca="1">IF(TABLE[[#This Row],[Date]]="","",INDEX(nextcloneround[Clone Round],MATCH(TABLE[[#This Row],[Date]],nextcloneround[today],0)))</f>
        <v/>
      </c>
      <c r="M666" s="18" t="str">
        <f>_xlfn.IFNA(INDEX([2]!MOM[Generation],MATCH(TABLE[[#This Row],[METRC]],[2]!MOM[METRC 2],0)),"")</f>
        <v/>
      </c>
    </row>
    <row r="667" spans="1:13" x14ac:dyDescent="0.25">
      <c r="A667" s="47" t="str">
        <f>MID(TABLE[[#This Row],[LOC]],4,3)</f>
        <v>OL3</v>
      </c>
      <c r="B667" t="s">
        <v>8981</v>
      </c>
      <c r="C667" s="18" t="str">
        <f>_xlfn.IFNA(IF(TABLE[[#This Row],[CODE]]="","",IF(TABLE[[#This Row],[CODE]]="...","",_xlfn.CONCAT("1A4070000000065000",RIGHT(TABLE[[#This Row],[CODE]],6)))),"")</f>
        <v/>
      </c>
      <c r="D667" s="18" t="str">
        <f t="array" ref="D667">_xlfn.IFNA(IF(SUM(COUNTIF(TABLE[[#This Row],[CODE]],{"*.*"})),LEFT(TABLE[[#This Row],[CODE]],7),_xlfn.CONCAT(LEFT(TABLE[[#This Row],[CODE]],4),RIGHT(TABLE[[#This Row],[CODE]],3))),"")</f>
        <v/>
      </c>
      <c r="E667" s="18" t="str">
        <f>IF(VLOOKUP(TABLE[[#This Row],[LOC]],ScanWorkbook[[Location]:[Clone Barcode]],2,FALSE)="...","",VLOOKUP(TABLE[[#This Row],[LOC]],ScanWorkbook[[Location]:[Clone Barcode]],2,FALSE))</f>
        <v/>
      </c>
      <c r="F667" s="21" t="str">
        <f ca="1">IF(TABLE[[#This Row],[METRC]]="","",TODAY())</f>
        <v/>
      </c>
      <c r="G667" s="80" t="str">
        <f>_xlfn.IFNA(IF(TABLE[[#This Row],[METRC]]="","",VLOOKUP(TABLE[[#This Row],[LOC]],ScanWorkbook[[Location]:[side]],3,FALSE)),"")</f>
        <v/>
      </c>
      <c r="H667" s="18" t="str">
        <f>_xlfn.IFNA(IF(TABLE[[#This Row],[METRC]]="...","",VLOOKUP(TABLE[[#This Row],[METRC]],METRC!A:C,3,FALSE)),"")</f>
        <v/>
      </c>
      <c r="I66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67" s="18" t="str">
        <f>_xlfn.IFNA(IF(TABLE[[#This Row],[METRC]]="...","",LEFT(VLOOKUP(TABLE[[#This Row],[METRC]],METRC!A:B,2,FALSE),4)),"")</f>
        <v/>
      </c>
      <c r="K667" s="18" t="str">
        <f>IF(TABLE[[#This Row],[METRC]]="","",IF(TABLE[[#This Row],[METRC]]="...","",IF(TABLE[[#This Row],[bounce strain]]=LEFT(TABLE[[#This Row],[PhenoAbbv]],4),"match","MISMATCH")))</f>
        <v/>
      </c>
      <c r="L667" s="18" t="str">
        <f ca="1">IF(TABLE[[#This Row],[Date]]="","",INDEX(nextcloneround[Clone Round],MATCH(TABLE[[#This Row],[Date]],nextcloneround[today],0)))</f>
        <v/>
      </c>
      <c r="M667" s="18" t="str">
        <f>_xlfn.IFNA(INDEX([2]!MOM[Generation],MATCH(TABLE[[#This Row],[METRC]],[2]!MOM[METRC 2],0)),"")</f>
        <v/>
      </c>
    </row>
    <row r="668" spans="1:13" x14ac:dyDescent="0.25">
      <c r="A668" s="47" t="str">
        <f>MID(TABLE[[#This Row],[LOC]],4,3)</f>
        <v>OL4</v>
      </c>
      <c r="B668" t="s">
        <v>8982</v>
      </c>
      <c r="C668" s="18" t="str">
        <f>_xlfn.IFNA(IF(TABLE[[#This Row],[CODE]]="","",IF(TABLE[[#This Row],[CODE]]="...","",_xlfn.CONCAT("1A4070000000065000",RIGHT(TABLE[[#This Row],[CODE]],6)))),"")</f>
        <v/>
      </c>
      <c r="D668" s="18" t="str">
        <f t="array" ref="D668">_xlfn.IFNA(IF(SUM(COUNTIF(TABLE[[#This Row],[CODE]],{"*.*"})),LEFT(TABLE[[#This Row],[CODE]],7),_xlfn.CONCAT(LEFT(TABLE[[#This Row],[CODE]],4),RIGHT(TABLE[[#This Row],[CODE]],3))),"")</f>
        <v/>
      </c>
      <c r="E668" s="18" t="str">
        <f>IF(VLOOKUP(TABLE[[#This Row],[LOC]],ScanWorkbook[[Location]:[Clone Barcode]],2,FALSE)="...","",VLOOKUP(TABLE[[#This Row],[LOC]],ScanWorkbook[[Location]:[Clone Barcode]],2,FALSE))</f>
        <v/>
      </c>
      <c r="F668" s="21" t="str">
        <f ca="1">IF(TABLE[[#This Row],[METRC]]="","",TODAY())</f>
        <v/>
      </c>
      <c r="G668" s="80" t="str">
        <f>_xlfn.IFNA(IF(TABLE[[#This Row],[METRC]]="","",VLOOKUP(TABLE[[#This Row],[LOC]],ScanWorkbook[[Location]:[side]],3,FALSE)),"")</f>
        <v/>
      </c>
      <c r="H668" s="18" t="str">
        <f>_xlfn.IFNA(IF(TABLE[[#This Row],[METRC]]="...","",VLOOKUP(TABLE[[#This Row],[METRC]],METRC!A:C,3,FALSE)),"")</f>
        <v/>
      </c>
      <c r="I66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68" s="18" t="str">
        <f>_xlfn.IFNA(IF(TABLE[[#This Row],[METRC]]="...","",LEFT(VLOOKUP(TABLE[[#This Row],[METRC]],METRC!A:B,2,FALSE),4)),"")</f>
        <v/>
      </c>
      <c r="K668" s="18" t="str">
        <f>IF(TABLE[[#This Row],[METRC]]="","",IF(TABLE[[#This Row],[METRC]]="...","",IF(TABLE[[#This Row],[bounce strain]]=LEFT(TABLE[[#This Row],[PhenoAbbv]],4),"match","MISMATCH")))</f>
        <v/>
      </c>
      <c r="L668" s="18" t="str">
        <f ca="1">IF(TABLE[[#This Row],[Date]]="","",INDEX(nextcloneround[Clone Round],MATCH(TABLE[[#This Row],[Date]],nextcloneround[today],0)))</f>
        <v/>
      </c>
      <c r="M668" s="18" t="str">
        <f>_xlfn.IFNA(INDEX([2]!MOM[Generation],MATCH(TABLE[[#This Row],[METRC]],[2]!MOM[METRC 2],0)),"")</f>
        <v/>
      </c>
    </row>
    <row r="669" spans="1:13" x14ac:dyDescent="0.25">
      <c r="A669" s="47" t="str">
        <f>MID(TABLE[[#This Row],[LOC]],4,3)</f>
        <v>OL4</v>
      </c>
      <c r="B669" t="s">
        <v>8983</v>
      </c>
      <c r="C669" s="18" t="str">
        <f>_xlfn.IFNA(IF(TABLE[[#This Row],[CODE]]="","",IF(TABLE[[#This Row],[CODE]]="...","",_xlfn.CONCAT("1A4070000000065000",RIGHT(TABLE[[#This Row],[CODE]],6)))),"")</f>
        <v/>
      </c>
      <c r="D669" s="18" t="str">
        <f t="array" ref="D669">_xlfn.IFNA(IF(SUM(COUNTIF(TABLE[[#This Row],[CODE]],{"*.*"})),LEFT(TABLE[[#This Row],[CODE]],7),_xlfn.CONCAT(LEFT(TABLE[[#This Row],[CODE]],4),RIGHT(TABLE[[#This Row],[CODE]],3))),"")</f>
        <v/>
      </c>
      <c r="E669" s="18" t="str">
        <f>IF(VLOOKUP(TABLE[[#This Row],[LOC]],ScanWorkbook[[Location]:[Clone Barcode]],2,FALSE)="...","",VLOOKUP(TABLE[[#This Row],[LOC]],ScanWorkbook[[Location]:[Clone Barcode]],2,FALSE))</f>
        <v/>
      </c>
      <c r="F669" s="21" t="str">
        <f ca="1">IF(TABLE[[#This Row],[METRC]]="","",TODAY())</f>
        <v/>
      </c>
      <c r="G669" s="80" t="str">
        <f>_xlfn.IFNA(IF(TABLE[[#This Row],[METRC]]="","",VLOOKUP(TABLE[[#This Row],[LOC]],ScanWorkbook[[Location]:[side]],3,FALSE)),"")</f>
        <v/>
      </c>
      <c r="H669" s="18" t="str">
        <f>_xlfn.IFNA(IF(TABLE[[#This Row],[METRC]]="...","",VLOOKUP(TABLE[[#This Row],[METRC]],METRC!A:C,3,FALSE)),"")</f>
        <v/>
      </c>
      <c r="I66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69" s="18" t="str">
        <f>_xlfn.IFNA(IF(TABLE[[#This Row],[METRC]]="...","",LEFT(VLOOKUP(TABLE[[#This Row],[METRC]],METRC!A:B,2,FALSE),4)),"")</f>
        <v/>
      </c>
      <c r="K669" s="18" t="str">
        <f>IF(TABLE[[#This Row],[METRC]]="","",IF(TABLE[[#This Row],[METRC]]="...","",IF(TABLE[[#This Row],[bounce strain]]=LEFT(TABLE[[#This Row],[PhenoAbbv]],4),"match","MISMATCH")))</f>
        <v/>
      </c>
      <c r="L669" s="18" t="str">
        <f ca="1">IF(TABLE[[#This Row],[Date]]="","",INDEX(nextcloneround[Clone Round],MATCH(TABLE[[#This Row],[Date]],nextcloneround[today],0)))</f>
        <v/>
      </c>
      <c r="M669" s="18" t="str">
        <f>_xlfn.IFNA(INDEX([2]!MOM[Generation],MATCH(TABLE[[#This Row],[METRC]],[2]!MOM[METRC 2],0)),"")</f>
        <v/>
      </c>
    </row>
    <row r="670" spans="1:13" x14ac:dyDescent="0.25">
      <c r="A670" s="47" t="str">
        <f>MID(TABLE[[#This Row],[LOC]],4,3)</f>
        <v>OL4</v>
      </c>
      <c r="B670" t="s">
        <v>8984</v>
      </c>
      <c r="C670" s="18" t="str">
        <f>_xlfn.IFNA(IF(TABLE[[#This Row],[CODE]]="","",IF(TABLE[[#This Row],[CODE]]="...","",_xlfn.CONCAT("1A4070000000065000",RIGHT(TABLE[[#This Row],[CODE]],6)))),"")</f>
        <v/>
      </c>
      <c r="D670" s="18" t="str">
        <f t="array" ref="D670">_xlfn.IFNA(IF(SUM(COUNTIF(TABLE[[#This Row],[CODE]],{"*.*"})),LEFT(TABLE[[#This Row],[CODE]],7),_xlfn.CONCAT(LEFT(TABLE[[#This Row],[CODE]],4),RIGHT(TABLE[[#This Row],[CODE]],3))),"")</f>
        <v/>
      </c>
      <c r="E670" s="18" t="str">
        <f>IF(VLOOKUP(TABLE[[#This Row],[LOC]],ScanWorkbook[[Location]:[Clone Barcode]],2,FALSE)="...","",VLOOKUP(TABLE[[#This Row],[LOC]],ScanWorkbook[[Location]:[Clone Barcode]],2,FALSE))</f>
        <v/>
      </c>
      <c r="F670" s="21" t="str">
        <f ca="1">IF(TABLE[[#This Row],[METRC]]="","",TODAY())</f>
        <v/>
      </c>
      <c r="G670" s="80" t="str">
        <f>_xlfn.IFNA(IF(TABLE[[#This Row],[METRC]]="","",VLOOKUP(TABLE[[#This Row],[LOC]],ScanWorkbook[[Location]:[side]],3,FALSE)),"")</f>
        <v/>
      </c>
      <c r="H670" s="18" t="str">
        <f>_xlfn.IFNA(IF(TABLE[[#This Row],[METRC]]="...","",VLOOKUP(TABLE[[#This Row],[METRC]],METRC!A:C,3,FALSE)),"")</f>
        <v/>
      </c>
      <c r="I67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70" s="18" t="str">
        <f>_xlfn.IFNA(IF(TABLE[[#This Row],[METRC]]="...","",LEFT(VLOOKUP(TABLE[[#This Row],[METRC]],METRC!A:B,2,FALSE),4)),"")</f>
        <v/>
      </c>
      <c r="K670" s="18" t="str">
        <f>IF(TABLE[[#This Row],[METRC]]="","",IF(TABLE[[#This Row],[METRC]]="...","",IF(TABLE[[#This Row],[bounce strain]]=LEFT(TABLE[[#This Row],[PhenoAbbv]],4),"match","MISMATCH")))</f>
        <v/>
      </c>
      <c r="L670" s="18" t="str">
        <f ca="1">IF(TABLE[[#This Row],[Date]]="","",INDEX(nextcloneround[Clone Round],MATCH(TABLE[[#This Row],[Date]],nextcloneround[today],0)))</f>
        <v/>
      </c>
      <c r="M670" s="18" t="str">
        <f>_xlfn.IFNA(INDEX([2]!MOM[Generation],MATCH(TABLE[[#This Row],[METRC]],[2]!MOM[METRC 2],0)),"")</f>
        <v/>
      </c>
    </row>
    <row r="671" spans="1:13" x14ac:dyDescent="0.25">
      <c r="A671" s="47" t="str">
        <f>MID(TABLE[[#This Row],[LOC]],4,3)</f>
        <v>OL4</v>
      </c>
      <c r="B671" t="s">
        <v>8985</v>
      </c>
      <c r="C671" s="18" t="str">
        <f>_xlfn.IFNA(IF(TABLE[[#This Row],[CODE]]="","",IF(TABLE[[#This Row],[CODE]]="...","",_xlfn.CONCAT("1A4070000000065000",RIGHT(TABLE[[#This Row],[CODE]],6)))),"")</f>
        <v/>
      </c>
      <c r="D671" s="18" t="str">
        <f t="array" ref="D671">_xlfn.IFNA(IF(SUM(COUNTIF(TABLE[[#This Row],[CODE]],{"*.*"})),LEFT(TABLE[[#This Row],[CODE]],7),_xlfn.CONCAT(LEFT(TABLE[[#This Row],[CODE]],4),RIGHT(TABLE[[#This Row],[CODE]],3))),"")</f>
        <v/>
      </c>
      <c r="E671" s="18" t="str">
        <f>IF(VLOOKUP(TABLE[[#This Row],[LOC]],ScanWorkbook[[Location]:[Clone Barcode]],2,FALSE)="...","",VLOOKUP(TABLE[[#This Row],[LOC]],ScanWorkbook[[Location]:[Clone Barcode]],2,FALSE))</f>
        <v/>
      </c>
      <c r="F671" s="21" t="str">
        <f ca="1">IF(TABLE[[#This Row],[METRC]]="","",TODAY())</f>
        <v/>
      </c>
      <c r="G671" s="80" t="str">
        <f>_xlfn.IFNA(IF(TABLE[[#This Row],[METRC]]="","",VLOOKUP(TABLE[[#This Row],[LOC]],ScanWorkbook[[Location]:[side]],3,FALSE)),"")</f>
        <v/>
      </c>
      <c r="H671" s="18" t="str">
        <f>_xlfn.IFNA(IF(TABLE[[#This Row],[METRC]]="...","",VLOOKUP(TABLE[[#This Row],[METRC]],METRC!A:C,3,FALSE)),"")</f>
        <v/>
      </c>
      <c r="I67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71" s="18" t="str">
        <f>_xlfn.IFNA(IF(TABLE[[#This Row],[METRC]]="...","",LEFT(VLOOKUP(TABLE[[#This Row],[METRC]],METRC!A:B,2,FALSE),4)),"")</f>
        <v/>
      </c>
      <c r="K671" s="18" t="str">
        <f>IF(TABLE[[#This Row],[METRC]]="","",IF(TABLE[[#This Row],[METRC]]="...","",IF(TABLE[[#This Row],[bounce strain]]=LEFT(TABLE[[#This Row],[PhenoAbbv]],4),"match","MISMATCH")))</f>
        <v/>
      </c>
      <c r="L671" s="18" t="str">
        <f ca="1">IF(TABLE[[#This Row],[Date]]="","",INDEX(nextcloneround[Clone Round],MATCH(TABLE[[#This Row],[Date]],nextcloneround[today],0)))</f>
        <v/>
      </c>
      <c r="M671" s="18" t="str">
        <f>_xlfn.IFNA(INDEX([2]!MOM[Generation],MATCH(TABLE[[#This Row],[METRC]],[2]!MOM[METRC 2],0)),"")</f>
        <v/>
      </c>
    </row>
    <row r="672" spans="1:13" x14ac:dyDescent="0.25">
      <c r="A672" s="47" t="str">
        <f>MID(TABLE[[#This Row],[LOC]],4,3)</f>
        <v>OL4</v>
      </c>
      <c r="B672" t="s">
        <v>8986</v>
      </c>
      <c r="C672" s="18" t="str">
        <f>_xlfn.IFNA(IF(TABLE[[#This Row],[CODE]]="","",IF(TABLE[[#This Row],[CODE]]="...","",_xlfn.CONCAT("1A4070000000065000",RIGHT(TABLE[[#This Row],[CODE]],6)))),"")</f>
        <v/>
      </c>
      <c r="D672" s="18" t="str">
        <f t="array" ref="D672">_xlfn.IFNA(IF(SUM(COUNTIF(TABLE[[#This Row],[CODE]],{"*.*"})),LEFT(TABLE[[#This Row],[CODE]],7),_xlfn.CONCAT(LEFT(TABLE[[#This Row],[CODE]],4),RIGHT(TABLE[[#This Row],[CODE]],3))),"")</f>
        <v/>
      </c>
      <c r="E672" s="18" t="str">
        <f>IF(VLOOKUP(TABLE[[#This Row],[LOC]],ScanWorkbook[[Location]:[Clone Barcode]],2,FALSE)="...","",VLOOKUP(TABLE[[#This Row],[LOC]],ScanWorkbook[[Location]:[Clone Barcode]],2,FALSE))</f>
        <v/>
      </c>
      <c r="F672" s="21" t="str">
        <f ca="1">IF(TABLE[[#This Row],[METRC]]="","",TODAY())</f>
        <v/>
      </c>
      <c r="G672" s="80" t="str">
        <f>_xlfn.IFNA(IF(TABLE[[#This Row],[METRC]]="","",VLOOKUP(TABLE[[#This Row],[LOC]],ScanWorkbook[[Location]:[side]],3,FALSE)),"")</f>
        <v/>
      </c>
      <c r="H672" s="18" t="str">
        <f>_xlfn.IFNA(IF(TABLE[[#This Row],[METRC]]="...","",VLOOKUP(TABLE[[#This Row],[METRC]],METRC!A:C,3,FALSE)),"")</f>
        <v/>
      </c>
      <c r="I67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72" s="18" t="str">
        <f>_xlfn.IFNA(IF(TABLE[[#This Row],[METRC]]="...","",LEFT(VLOOKUP(TABLE[[#This Row],[METRC]],METRC!A:B,2,FALSE),4)),"")</f>
        <v/>
      </c>
      <c r="K672" s="18" t="str">
        <f>IF(TABLE[[#This Row],[METRC]]="","",IF(TABLE[[#This Row],[METRC]]="...","",IF(TABLE[[#This Row],[bounce strain]]=LEFT(TABLE[[#This Row],[PhenoAbbv]],4),"match","MISMATCH")))</f>
        <v/>
      </c>
      <c r="L672" s="18" t="str">
        <f ca="1">IF(TABLE[[#This Row],[Date]]="","",INDEX(nextcloneround[Clone Round],MATCH(TABLE[[#This Row],[Date]],nextcloneround[today],0)))</f>
        <v/>
      </c>
      <c r="M672" s="18" t="str">
        <f>_xlfn.IFNA(INDEX([2]!MOM[Generation],MATCH(TABLE[[#This Row],[METRC]],[2]!MOM[METRC 2],0)),"")</f>
        <v/>
      </c>
    </row>
    <row r="673" spans="1:13" x14ac:dyDescent="0.25">
      <c r="A673" s="47" t="str">
        <f>MID(TABLE[[#This Row],[LOC]],4,3)</f>
        <v>OL4</v>
      </c>
      <c r="B673" t="s">
        <v>8987</v>
      </c>
      <c r="C673" s="18" t="str">
        <f>_xlfn.IFNA(IF(TABLE[[#This Row],[CODE]]="","",IF(TABLE[[#This Row],[CODE]]="...","",_xlfn.CONCAT("1A4070000000065000",RIGHT(TABLE[[#This Row],[CODE]],6)))),"")</f>
        <v/>
      </c>
      <c r="D673" s="18" t="str">
        <f t="array" ref="D673">_xlfn.IFNA(IF(SUM(COUNTIF(TABLE[[#This Row],[CODE]],{"*.*"})),LEFT(TABLE[[#This Row],[CODE]],7),_xlfn.CONCAT(LEFT(TABLE[[#This Row],[CODE]],4),RIGHT(TABLE[[#This Row],[CODE]],3))),"")</f>
        <v/>
      </c>
      <c r="E673" s="18" t="str">
        <f>IF(VLOOKUP(TABLE[[#This Row],[LOC]],ScanWorkbook[[Location]:[Clone Barcode]],2,FALSE)="...","",VLOOKUP(TABLE[[#This Row],[LOC]],ScanWorkbook[[Location]:[Clone Barcode]],2,FALSE))</f>
        <v/>
      </c>
      <c r="F673" s="21" t="str">
        <f ca="1">IF(TABLE[[#This Row],[METRC]]="","",TODAY())</f>
        <v/>
      </c>
      <c r="G673" s="80" t="str">
        <f>_xlfn.IFNA(IF(TABLE[[#This Row],[METRC]]="","",VLOOKUP(TABLE[[#This Row],[LOC]],ScanWorkbook[[Location]:[side]],3,FALSE)),"")</f>
        <v/>
      </c>
      <c r="H673" s="18" t="str">
        <f>_xlfn.IFNA(IF(TABLE[[#This Row],[METRC]]="...","",VLOOKUP(TABLE[[#This Row],[METRC]],METRC!A:C,3,FALSE)),"")</f>
        <v/>
      </c>
      <c r="I67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73" s="18" t="str">
        <f>_xlfn.IFNA(IF(TABLE[[#This Row],[METRC]]="...","",LEFT(VLOOKUP(TABLE[[#This Row],[METRC]],METRC!A:B,2,FALSE),4)),"")</f>
        <v/>
      </c>
      <c r="K673" s="18" t="str">
        <f>IF(TABLE[[#This Row],[METRC]]="","",IF(TABLE[[#This Row],[METRC]]="...","",IF(TABLE[[#This Row],[bounce strain]]=LEFT(TABLE[[#This Row],[PhenoAbbv]],4),"match","MISMATCH")))</f>
        <v/>
      </c>
      <c r="L673" s="18" t="str">
        <f ca="1">IF(TABLE[[#This Row],[Date]]="","",INDEX(nextcloneround[Clone Round],MATCH(TABLE[[#This Row],[Date]],nextcloneround[today],0)))</f>
        <v/>
      </c>
      <c r="M673" s="18" t="str">
        <f>_xlfn.IFNA(INDEX([2]!MOM[Generation],MATCH(TABLE[[#This Row],[METRC]],[2]!MOM[METRC 2],0)),"")</f>
        <v/>
      </c>
    </row>
    <row r="674" spans="1:13" x14ac:dyDescent="0.25">
      <c r="A674" s="47" t="str">
        <f>MID(TABLE[[#This Row],[LOC]],4,3)</f>
        <v>OL4</v>
      </c>
      <c r="B674" t="s">
        <v>8988</v>
      </c>
      <c r="C674" s="18" t="str">
        <f>_xlfn.IFNA(IF(TABLE[[#This Row],[CODE]]="","",IF(TABLE[[#This Row],[CODE]]="...","",_xlfn.CONCAT("1A4070000000065000",RIGHT(TABLE[[#This Row],[CODE]],6)))),"")</f>
        <v/>
      </c>
      <c r="D674" s="18" t="str">
        <f t="array" ref="D674">_xlfn.IFNA(IF(SUM(COUNTIF(TABLE[[#This Row],[CODE]],{"*.*"})),LEFT(TABLE[[#This Row],[CODE]],7),_xlfn.CONCAT(LEFT(TABLE[[#This Row],[CODE]],4),RIGHT(TABLE[[#This Row],[CODE]],3))),"")</f>
        <v/>
      </c>
      <c r="E674" s="18" t="str">
        <f>IF(VLOOKUP(TABLE[[#This Row],[LOC]],ScanWorkbook[[Location]:[Clone Barcode]],2,FALSE)="...","",VLOOKUP(TABLE[[#This Row],[LOC]],ScanWorkbook[[Location]:[Clone Barcode]],2,FALSE))</f>
        <v/>
      </c>
      <c r="F674" s="21" t="str">
        <f ca="1">IF(TABLE[[#This Row],[METRC]]="","",TODAY())</f>
        <v/>
      </c>
      <c r="G674" s="80" t="str">
        <f>_xlfn.IFNA(IF(TABLE[[#This Row],[METRC]]="","",VLOOKUP(TABLE[[#This Row],[LOC]],ScanWorkbook[[Location]:[side]],3,FALSE)),"")</f>
        <v/>
      </c>
      <c r="H674" s="18" t="str">
        <f>_xlfn.IFNA(IF(TABLE[[#This Row],[METRC]]="...","",VLOOKUP(TABLE[[#This Row],[METRC]],METRC!A:C,3,FALSE)),"")</f>
        <v/>
      </c>
      <c r="I67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74" s="18" t="str">
        <f>_xlfn.IFNA(IF(TABLE[[#This Row],[METRC]]="...","",LEFT(VLOOKUP(TABLE[[#This Row],[METRC]],METRC!A:B,2,FALSE),4)),"")</f>
        <v/>
      </c>
      <c r="K674" s="18" t="str">
        <f>IF(TABLE[[#This Row],[METRC]]="","",IF(TABLE[[#This Row],[METRC]]="...","",IF(TABLE[[#This Row],[bounce strain]]=LEFT(TABLE[[#This Row],[PhenoAbbv]],4),"match","MISMATCH")))</f>
        <v/>
      </c>
      <c r="L674" s="18" t="str">
        <f ca="1">IF(TABLE[[#This Row],[Date]]="","",INDEX(nextcloneround[Clone Round],MATCH(TABLE[[#This Row],[Date]],nextcloneround[today],0)))</f>
        <v/>
      </c>
      <c r="M674" s="18" t="str">
        <f>_xlfn.IFNA(INDEX([2]!MOM[Generation],MATCH(TABLE[[#This Row],[METRC]],[2]!MOM[METRC 2],0)),"")</f>
        <v/>
      </c>
    </row>
    <row r="675" spans="1:13" x14ac:dyDescent="0.25">
      <c r="A675" s="47" t="str">
        <f>MID(TABLE[[#This Row],[LOC]],4,3)</f>
        <v>OL4</v>
      </c>
      <c r="B675" t="s">
        <v>8989</v>
      </c>
      <c r="C675" s="18" t="str">
        <f>_xlfn.IFNA(IF(TABLE[[#This Row],[CODE]]="","",IF(TABLE[[#This Row],[CODE]]="...","",_xlfn.CONCAT("1A4070000000065000",RIGHT(TABLE[[#This Row],[CODE]],6)))),"")</f>
        <v/>
      </c>
      <c r="D675" s="18" t="str">
        <f t="array" ref="D675">_xlfn.IFNA(IF(SUM(COUNTIF(TABLE[[#This Row],[CODE]],{"*.*"})),LEFT(TABLE[[#This Row],[CODE]],7),_xlfn.CONCAT(LEFT(TABLE[[#This Row],[CODE]],4),RIGHT(TABLE[[#This Row],[CODE]],3))),"")</f>
        <v/>
      </c>
      <c r="E675" s="18" t="str">
        <f>IF(VLOOKUP(TABLE[[#This Row],[LOC]],ScanWorkbook[[Location]:[Clone Barcode]],2,FALSE)="...","",VLOOKUP(TABLE[[#This Row],[LOC]],ScanWorkbook[[Location]:[Clone Barcode]],2,FALSE))</f>
        <v/>
      </c>
      <c r="F675" s="21" t="str">
        <f ca="1">IF(TABLE[[#This Row],[METRC]]="","",TODAY())</f>
        <v/>
      </c>
      <c r="G675" s="80" t="str">
        <f>_xlfn.IFNA(IF(TABLE[[#This Row],[METRC]]="","",VLOOKUP(TABLE[[#This Row],[LOC]],ScanWorkbook[[Location]:[side]],3,FALSE)),"")</f>
        <v/>
      </c>
      <c r="H675" s="18" t="str">
        <f>_xlfn.IFNA(IF(TABLE[[#This Row],[METRC]]="...","",VLOOKUP(TABLE[[#This Row],[METRC]],METRC!A:C,3,FALSE)),"")</f>
        <v/>
      </c>
      <c r="I67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75" s="18" t="str">
        <f>_xlfn.IFNA(IF(TABLE[[#This Row],[METRC]]="...","",LEFT(VLOOKUP(TABLE[[#This Row],[METRC]],METRC!A:B,2,FALSE),4)),"")</f>
        <v/>
      </c>
      <c r="K675" s="18" t="str">
        <f>IF(TABLE[[#This Row],[METRC]]="","",IF(TABLE[[#This Row],[METRC]]="...","",IF(TABLE[[#This Row],[bounce strain]]=LEFT(TABLE[[#This Row],[PhenoAbbv]],4),"match","MISMATCH")))</f>
        <v/>
      </c>
      <c r="L675" s="18" t="str">
        <f ca="1">IF(TABLE[[#This Row],[Date]]="","",INDEX(nextcloneround[Clone Round],MATCH(TABLE[[#This Row],[Date]],nextcloneround[today],0)))</f>
        <v/>
      </c>
      <c r="M675" s="18" t="str">
        <f>_xlfn.IFNA(INDEX([2]!MOM[Generation],MATCH(TABLE[[#This Row],[METRC]],[2]!MOM[METRC 2],0)),"")</f>
        <v/>
      </c>
    </row>
    <row r="676" spans="1:13" x14ac:dyDescent="0.25">
      <c r="A676" s="47" t="str">
        <f>MID(TABLE[[#This Row],[LOC]],4,3)</f>
        <v>OL4</v>
      </c>
      <c r="B676" t="s">
        <v>8990</v>
      </c>
      <c r="C676" s="18" t="str">
        <f>_xlfn.IFNA(IF(TABLE[[#This Row],[CODE]]="","",IF(TABLE[[#This Row],[CODE]]="...","",_xlfn.CONCAT("1A4070000000065000",RIGHT(TABLE[[#This Row],[CODE]],6)))),"")</f>
        <v/>
      </c>
      <c r="D676" s="18" t="str">
        <f t="array" ref="D676">_xlfn.IFNA(IF(SUM(COUNTIF(TABLE[[#This Row],[CODE]],{"*.*"})),LEFT(TABLE[[#This Row],[CODE]],7),_xlfn.CONCAT(LEFT(TABLE[[#This Row],[CODE]],4),RIGHT(TABLE[[#This Row],[CODE]],3))),"")</f>
        <v/>
      </c>
      <c r="E676" s="18" t="str">
        <f>IF(VLOOKUP(TABLE[[#This Row],[LOC]],ScanWorkbook[[Location]:[Clone Barcode]],2,FALSE)="...","",VLOOKUP(TABLE[[#This Row],[LOC]],ScanWorkbook[[Location]:[Clone Barcode]],2,FALSE))</f>
        <v/>
      </c>
      <c r="F676" s="21" t="str">
        <f ca="1">IF(TABLE[[#This Row],[METRC]]="","",TODAY())</f>
        <v/>
      </c>
      <c r="G676" s="80" t="str">
        <f>_xlfn.IFNA(IF(TABLE[[#This Row],[METRC]]="","",VLOOKUP(TABLE[[#This Row],[LOC]],ScanWorkbook[[Location]:[side]],3,FALSE)),"")</f>
        <v/>
      </c>
      <c r="H676" s="18" t="str">
        <f>_xlfn.IFNA(IF(TABLE[[#This Row],[METRC]]="...","",VLOOKUP(TABLE[[#This Row],[METRC]],METRC!A:C,3,FALSE)),"")</f>
        <v/>
      </c>
      <c r="I67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76" s="18" t="str">
        <f>_xlfn.IFNA(IF(TABLE[[#This Row],[METRC]]="...","",LEFT(VLOOKUP(TABLE[[#This Row],[METRC]],METRC!A:B,2,FALSE),4)),"")</f>
        <v/>
      </c>
      <c r="K676" s="18" t="str">
        <f>IF(TABLE[[#This Row],[METRC]]="","",IF(TABLE[[#This Row],[METRC]]="...","",IF(TABLE[[#This Row],[bounce strain]]=LEFT(TABLE[[#This Row],[PhenoAbbv]],4),"match","MISMATCH")))</f>
        <v/>
      </c>
      <c r="L676" s="18" t="str">
        <f ca="1">IF(TABLE[[#This Row],[Date]]="","",INDEX(nextcloneround[Clone Round],MATCH(TABLE[[#This Row],[Date]],nextcloneround[today],0)))</f>
        <v/>
      </c>
      <c r="M676" s="18" t="str">
        <f>_xlfn.IFNA(INDEX([2]!MOM[Generation],MATCH(TABLE[[#This Row],[METRC]],[2]!MOM[METRC 2],0)),"")</f>
        <v/>
      </c>
    </row>
    <row r="677" spans="1:13" x14ac:dyDescent="0.25">
      <c r="A677" s="47" t="str">
        <f>MID(TABLE[[#This Row],[LOC]],4,3)</f>
        <v>OL4</v>
      </c>
      <c r="B677" t="s">
        <v>8991</v>
      </c>
      <c r="C677" s="18" t="str">
        <f>_xlfn.IFNA(IF(TABLE[[#This Row],[CODE]]="","",IF(TABLE[[#This Row],[CODE]]="...","",_xlfn.CONCAT("1A4070000000065000",RIGHT(TABLE[[#This Row],[CODE]],6)))),"")</f>
        <v/>
      </c>
      <c r="D677" s="18" t="str">
        <f t="array" ref="D677">_xlfn.IFNA(IF(SUM(COUNTIF(TABLE[[#This Row],[CODE]],{"*.*"})),LEFT(TABLE[[#This Row],[CODE]],7),_xlfn.CONCAT(LEFT(TABLE[[#This Row],[CODE]],4),RIGHT(TABLE[[#This Row],[CODE]],3))),"")</f>
        <v/>
      </c>
      <c r="E677" s="18" t="str">
        <f>IF(VLOOKUP(TABLE[[#This Row],[LOC]],ScanWorkbook[[Location]:[Clone Barcode]],2,FALSE)="...","",VLOOKUP(TABLE[[#This Row],[LOC]],ScanWorkbook[[Location]:[Clone Barcode]],2,FALSE))</f>
        <v/>
      </c>
      <c r="F677" s="21" t="str">
        <f ca="1">IF(TABLE[[#This Row],[METRC]]="","",TODAY())</f>
        <v/>
      </c>
      <c r="G677" s="80" t="str">
        <f>_xlfn.IFNA(IF(TABLE[[#This Row],[METRC]]="","",VLOOKUP(TABLE[[#This Row],[LOC]],ScanWorkbook[[Location]:[side]],3,FALSE)),"")</f>
        <v/>
      </c>
      <c r="H677" s="18" t="str">
        <f>_xlfn.IFNA(IF(TABLE[[#This Row],[METRC]]="...","",VLOOKUP(TABLE[[#This Row],[METRC]],METRC!A:C,3,FALSE)),"")</f>
        <v/>
      </c>
      <c r="I67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77" s="18" t="str">
        <f>_xlfn.IFNA(IF(TABLE[[#This Row],[METRC]]="...","",LEFT(VLOOKUP(TABLE[[#This Row],[METRC]],METRC!A:B,2,FALSE),4)),"")</f>
        <v/>
      </c>
      <c r="K677" s="18" t="str">
        <f>IF(TABLE[[#This Row],[METRC]]="","",IF(TABLE[[#This Row],[METRC]]="...","",IF(TABLE[[#This Row],[bounce strain]]=LEFT(TABLE[[#This Row],[PhenoAbbv]],4),"match","MISMATCH")))</f>
        <v/>
      </c>
      <c r="L677" s="18" t="str">
        <f ca="1">IF(TABLE[[#This Row],[Date]]="","",INDEX(nextcloneround[Clone Round],MATCH(TABLE[[#This Row],[Date]],nextcloneround[today],0)))</f>
        <v/>
      </c>
      <c r="M677" s="18" t="str">
        <f>_xlfn.IFNA(INDEX([2]!MOM[Generation],MATCH(TABLE[[#This Row],[METRC]],[2]!MOM[METRC 2],0)),"")</f>
        <v/>
      </c>
    </row>
    <row r="678" spans="1:13" x14ac:dyDescent="0.25">
      <c r="A678" s="47" t="str">
        <f>MID(TABLE[[#This Row],[LOC]],4,3)</f>
        <v>OL4</v>
      </c>
      <c r="B678" t="s">
        <v>8992</v>
      </c>
      <c r="C678" s="18" t="str">
        <f>_xlfn.IFNA(IF(TABLE[[#This Row],[CODE]]="","",IF(TABLE[[#This Row],[CODE]]="...","",_xlfn.CONCAT("1A4070000000065000",RIGHT(TABLE[[#This Row],[CODE]],6)))),"")</f>
        <v/>
      </c>
      <c r="D678" s="18" t="str">
        <f t="array" ref="D678">_xlfn.IFNA(IF(SUM(COUNTIF(TABLE[[#This Row],[CODE]],{"*.*"})),LEFT(TABLE[[#This Row],[CODE]],7),_xlfn.CONCAT(LEFT(TABLE[[#This Row],[CODE]],4),RIGHT(TABLE[[#This Row],[CODE]],3))),"")</f>
        <v/>
      </c>
      <c r="E678" s="18" t="str">
        <f>IF(VLOOKUP(TABLE[[#This Row],[LOC]],ScanWorkbook[[Location]:[Clone Barcode]],2,FALSE)="...","",VLOOKUP(TABLE[[#This Row],[LOC]],ScanWorkbook[[Location]:[Clone Barcode]],2,FALSE))</f>
        <v/>
      </c>
      <c r="F678" s="21" t="str">
        <f ca="1">IF(TABLE[[#This Row],[METRC]]="","",TODAY())</f>
        <v/>
      </c>
      <c r="G678" s="80" t="str">
        <f>_xlfn.IFNA(IF(TABLE[[#This Row],[METRC]]="","",VLOOKUP(TABLE[[#This Row],[LOC]],ScanWorkbook[[Location]:[side]],3,FALSE)),"")</f>
        <v/>
      </c>
      <c r="H678" s="18" t="str">
        <f>_xlfn.IFNA(IF(TABLE[[#This Row],[METRC]]="...","",VLOOKUP(TABLE[[#This Row],[METRC]],METRC!A:C,3,FALSE)),"")</f>
        <v/>
      </c>
      <c r="I67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78" s="18" t="str">
        <f>_xlfn.IFNA(IF(TABLE[[#This Row],[METRC]]="...","",LEFT(VLOOKUP(TABLE[[#This Row],[METRC]],METRC!A:B,2,FALSE),4)),"")</f>
        <v/>
      </c>
      <c r="K678" s="18" t="str">
        <f>IF(TABLE[[#This Row],[METRC]]="","",IF(TABLE[[#This Row],[METRC]]="...","",IF(TABLE[[#This Row],[bounce strain]]=LEFT(TABLE[[#This Row],[PhenoAbbv]],4),"match","MISMATCH")))</f>
        <v/>
      </c>
      <c r="L678" s="18" t="str">
        <f ca="1">IF(TABLE[[#This Row],[Date]]="","",INDEX(nextcloneround[Clone Round],MATCH(TABLE[[#This Row],[Date]],nextcloneround[today],0)))</f>
        <v/>
      </c>
      <c r="M678" s="18" t="str">
        <f>_xlfn.IFNA(INDEX([2]!MOM[Generation],MATCH(TABLE[[#This Row],[METRC]],[2]!MOM[METRC 2],0)),"")</f>
        <v/>
      </c>
    </row>
    <row r="679" spans="1:13" x14ac:dyDescent="0.25">
      <c r="A679" s="47" t="str">
        <f>MID(TABLE[[#This Row],[LOC]],4,3)</f>
        <v>OL4</v>
      </c>
      <c r="B679" t="s">
        <v>8993</v>
      </c>
      <c r="C679" s="18" t="str">
        <f>_xlfn.IFNA(IF(TABLE[[#This Row],[CODE]]="","",IF(TABLE[[#This Row],[CODE]]="...","",_xlfn.CONCAT("1A4070000000065000",RIGHT(TABLE[[#This Row],[CODE]],6)))),"")</f>
        <v/>
      </c>
      <c r="D679" s="18" t="str">
        <f t="array" ref="D679">_xlfn.IFNA(IF(SUM(COUNTIF(TABLE[[#This Row],[CODE]],{"*.*"})),LEFT(TABLE[[#This Row],[CODE]],7),_xlfn.CONCAT(LEFT(TABLE[[#This Row],[CODE]],4),RIGHT(TABLE[[#This Row],[CODE]],3))),"")</f>
        <v/>
      </c>
      <c r="E679" s="18" t="str">
        <f>IF(VLOOKUP(TABLE[[#This Row],[LOC]],ScanWorkbook[[Location]:[Clone Barcode]],2,FALSE)="...","",VLOOKUP(TABLE[[#This Row],[LOC]],ScanWorkbook[[Location]:[Clone Barcode]],2,FALSE))</f>
        <v/>
      </c>
      <c r="F679" s="21" t="str">
        <f ca="1">IF(TABLE[[#This Row],[METRC]]="","",TODAY())</f>
        <v/>
      </c>
      <c r="G679" s="80" t="str">
        <f>_xlfn.IFNA(IF(TABLE[[#This Row],[METRC]]="","",VLOOKUP(TABLE[[#This Row],[LOC]],ScanWorkbook[[Location]:[side]],3,FALSE)),"")</f>
        <v/>
      </c>
      <c r="H679" s="18" t="str">
        <f>_xlfn.IFNA(IF(TABLE[[#This Row],[METRC]]="...","",VLOOKUP(TABLE[[#This Row],[METRC]],METRC!A:C,3,FALSE)),"")</f>
        <v/>
      </c>
      <c r="I67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79" s="18" t="str">
        <f>_xlfn.IFNA(IF(TABLE[[#This Row],[METRC]]="...","",LEFT(VLOOKUP(TABLE[[#This Row],[METRC]],METRC!A:B,2,FALSE),4)),"")</f>
        <v/>
      </c>
      <c r="K679" s="18" t="str">
        <f>IF(TABLE[[#This Row],[METRC]]="","",IF(TABLE[[#This Row],[METRC]]="...","",IF(TABLE[[#This Row],[bounce strain]]=LEFT(TABLE[[#This Row],[PhenoAbbv]],4),"match","MISMATCH")))</f>
        <v/>
      </c>
      <c r="L679" s="18" t="str">
        <f ca="1">IF(TABLE[[#This Row],[Date]]="","",INDEX(nextcloneround[Clone Round],MATCH(TABLE[[#This Row],[Date]],nextcloneround[today],0)))</f>
        <v/>
      </c>
      <c r="M679" s="18" t="str">
        <f>_xlfn.IFNA(INDEX([2]!MOM[Generation],MATCH(TABLE[[#This Row],[METRC]],[2]!MOM[METRC 2],0)),"")</f>
        <v/>
      </c>
    </row>
    <row r="680" spans="1:13" x14ac:dyDescent="0.25">
      <c r="A680" s="47" t="str">
        <f>MID(TABLE[[#This Row],[LOC]],4,3)</f>
        <v>OL4</v>
      </c>
      <c r="B680" t="s">
        <v>8994</v>
      </c>
      <c r="C680" s="18" t="str">
        <f>_xlfn.IFNA(IF(TABLE[[#This Row],[CODE]]="","",IF(TABLE[[#This Row],[CODE]]="...","",_xlfn.CONCAT("1A4070000000065000",RIGHT(TABLE[[#This Row],[CODE]],6)))),"")</f>
        <v/>
      </c>
      <c r="D680" s="18" t="str">
        <f t="array" ref="D680">_xlfn.IFNA(IF(SUM(COUNTIF(TABLE[[#This Row],[CODE]],{"*.*"})),LEFT(TABLE[[#This Row],[CODE]],7),_xlfn.CONCAT(LEFT(TABLE[[#This Row],[CODE]],4),RIGHT(TABLE[[#This Row],[CODE]],3))),"")</f>
        <v/>
      </c>
      <c r="E680" s="18" t="str">
        <f>IF(VLOOKUP(TABLE[[#This Row],[LOC]],ScanWorkbook[[Location]:[Clone Barcode]],2,FALSE)="...","",VLOOKUP(TABLE[[#This Row],[LOC]],ScanWorkbook[[Location]:[Clone Barcode]],2,FALSE))</f>
        <v/>
      </c>
      <c r="F680" s="21" t="str">
        <f ca="1">IF(TABLE[[#This Row],[METRC]]="","",TODAY())</f>
        <v/>
      </c>
      <c r="G680" s="80" t="str">
        <f>_xlfn.IFNA(IF(TABLE[[#This Row],[METRC]]="","",VLOOKUP(TABLE[[#This Row],[LOC]],ScanWorkbook[[Location]:[side]],3,FALSE)),"")</f>
        <v/>
      </c>
      <c r="H680" s="18" t="str">
        <f>_xlfn.IFNA(IF(TABLE[[#This Row],[METRC]]="...","",VLOOKUP(TABLE[[#This Row],[METRC]],METRC!A:C,3,FALSE)),"")</f>
        <v/>
      </c>
      <c r="I68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80" s="18" t="str">
        <f>_xlfn.IFNA(IF(TABLE[[#This Row],[METRC]]="...","",LEFT(VLOOKUP(TABLE[[#This Row],[METRC]],METRC!A:B,2,FALSE),4)),"")</f>
        <v/>
      </c>
      <c r="K680" s="18" t="str">
        <f>IF(TABLE[[#This Row],[METRC]]="","",IF(TABLE[[#This Row],[METRC]]="...","",IF(TABLE[[#This Row],[bounce strain]]=LEFT(TABLE[[#This Row],[PhenoAbbv]],4),"match","MISMATCH")))</f>
        <v/>
      </c>
      <c r="L680" s="18" t="str">
        <f ca="1">IF(TABLE[[#This Row],[Date]]="","",INDEX(nextcloneround[Clone Round],MATCH(TABLE[[#This Row],[Date]],nextcloneround[today],0)))</f>
        <v/>
      </c>
      <c r="M680" s="18" t="str">
        <f>_xlfn.IFNA(INDEX([2]!MOM[Generation],MATCH(TABLE[[#This Row],[METRC]],[2]!MOM[METRC 2],0)),"")</f>
        <v/>
      </c>
    </row>
    <row r="681" spans="1:13" x14ac:dyDescent="0.25">
      <c r="A681" s="47" t="str">
        <f>MID(TABLE[[#This Row],[LOC]],4,3)</f>
        <v>OL4</v>
      </c>
      <c r="B681" t="s">
        <v>8995</v>
      </c>
      <c r="C681" s="18" t="str">
        <f>_xlfn.IFNA(IF(TABLE[[#This Row],[CODE]]="","",IF(TABLE[[#This Row],[CODE]]="...","",_xlfn.CONCAT("1A4070000000065000",RIGHT(TABLE[[#This Row],[CODE]],6)))),"")</f>
        <v/>
      </c>
      <c r="D681" s="18" t="str">
        <f t="array" ref="D681">_xlfn.IFNA(IF(SUM(COUNTIF(TABLE[[#This Row],[CODE]],{"*.*"})),LEFT(TABLE[[#This Row],[CODE]],7),_xlfn.CONCAT(LEFT(TABLE[[#This Row],[CODE]],4),RIGHT(TABLE[[#This Row],[CODE]],3))),"")</f>
        <v/>
      </c>
      <c r="E681" s="18" t="str">
        <f>IF(VLOOKUP(TABLE[[#This Row],[LOC]],ScanWorkbook[[Location]:[Clone Barcode]],2,FALSE)="...","",VLOOKUP(TABLE[[#This Row],[LOC]],ScanWorkbook[[Location]:[Clone Barcode]],2,FALSE))</f>
        <v/>
      </c>
      <c r="F681" s="21" t="str">
        <f ca="1">IF(TABLE[[#This Row],[METRC]]="","",TODAY())</f>
        <v/>
      </c>
      <c r="G681" s="80" t="str">
        <f>_xlfn.IFNA(IF(TABLE[[#This Row],[METRC]]="","",VLOOKUP(TABLE[[#This Row],[LOC]],ScanWorkbook[[Location]:[side]],3,FALSE)),"")</f>
        <v/>
      </c>
      <c r="H681" s="18" t="str">
        <f>_xlfn.IFNA(IF(TABLE[[#This Row],[METRC]]="...","",VLOOKUP(TABLE[[#This Row],[METRC]],METRC!A:C,3,FALSE)),"")</f>
        <v/>
      </c>
      <c r="I68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81" s="18" t="str">
        <f>_xlfn.IFNA(IF(TABLE[[#This Row],[METRC]]="...","",LEFT(VLOOKUP(TABLE[[#This Row],[METRC]],METRC!A:B,2,FALSE),4)),"")</f>
        <v/>
      </c>
      <c r="K681" s="18" t="str">
        <f>IF(TABLE[[#This Row],[METRC]]="","",IF(TABLE[[#This Row],[METRC]]="...","",IF(TABLE[[#This Row],[bounce strain]]=LEFT(TABLE[[#This Row],[PhenoAbbv]],4),"match","MISMATCH")))</f>
        <v/>
      </c>
      <c r="L681" s="18" t="str">
        <f ca="1">IF(TABLE[[#This Row],[Date]]="","",INDEX(nextcloneround[Clone Round],MATCH(TABLE[[#This Row],[Date]],nextcloneround[today],0)))</f>
        <v/>
      </c>
      <c r="M681" s="18" t="str">
        <f>_xlfn.IFNA(INDEX([2]!MOM[Generation],MATCH(TABLE[[#This Row],[METRC]],[2]!MOM[METRC 2],0)),"")</f>
        <v/>
      </c>
    </row>
    <row r="682" spans="1:13" x14ac:dyDescent="0.25">
      <c r="A682" s="47" t="str">
        <f>MID(TABLE[[#This Row],[LOC]],4,3)</f>
        <v>OL4</v>
      </c>
      <c r="B682" t="s">
        <v>8996</v>
      </c>
      <c r="C682" s="18" t="str">
        <f>_xlfn.IFNA(IF(TABLE[[#This Row],[CODE]]="","",IF(TABLE[[#This Row],[CODE]]="...","",_xlfn.CONCAT("1A4070000000065000",RIGHT(TABLE[[#This Row],[CODE]],6)))),"")</f>
        <v/>
      </c>
      <c r="D682" s="18" t="str">
        <f t="array" ref="D682">_xlfn.IFNA(IF(SUM(COUNTIF(TABLE[[#This Row],[CODE]],{"*.*"})),LEFT(TABLE[[#This Row],[CODE]],7),_xlfn.CONCAT(LEFT(TABLE[[#This Row],[CODE]],4),RIGHT(TABLE[[#This Row],[CODE]],3))),"")</f>
        <v/>
      </c>
      <c r="E682" s="18" t="str">
        <f>IF(VLOOKUP(TABLE[[#This Row],[LOC]],ScanWorkbook[[Location]:[Clone Barcode]],2,FALSE)="...","",VLOOKUP(TABLE[[#This Row],[LOC]],ScanWorkbook[[Location]:[Clone Barcode]],2,FALSE))</f>
        <v/>
      </c>
      <c r="F682" s="21" t="str">
        <f ca="1">IF(TABLE[[#This Row],[METRC]]="","",TODAY())</f>
        <v/>
      </c>
      <c r="G682" s="80" t="str">
        <f>_xlfn.IFNA(IF(TABLE[[#This Row],[METRC]]="","",VLOOKUP(TABLE[[#This Row],[LOC]],ScanWorkbook[[Location]:[side]],3,FALSE)),"")</f>
        <v/>
      </c>
      <c r="H682" s="18" t="str">
        <f>_xlfn.IFNA(IF(TABLE[[#This Row],[METRC]]="...","",VLOOKUP(TABLE[[#This Row],[METRC]],METRC!A:C,3,FALSE)),"")</f>
        <v/>
      </c>
      <c r="I68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82" s="18" t="str">
        <f>_xlfn.IFNA(IF(TABLE[[#This Row],[METRC]]="...","",LEFT(VLOOKUP(TABLE[[#This Row],[METRC]],METRC!A:B,2,FALSE),4)),"")</f>
        <v/>
      </c>
      <c r="K682" s="18" t="str">
        <f>IF(TABLE[[#This Row],[METRC]]="","",IF(TABLE[[#This Row],[METRC]]="...","",IF(TABLE[[#This Row],[bounce strain]]=LEFT(TABLE[[#This Row],[PhenoAbbv]],4),"match","MISMATCH")))</f>
        <v/>
      </c>
      <c r="L682" s="18" t="str">
        <f ca="1">IF(TABLE[[#This Row],[Date]]="","",INDEX(nextcloneround[Clone Round],MATCH(TABLE[[#This Row],[Date]],nextcloneround[today],0)))</f>
        <v/>
      </c>
      <c r="M682" s="18" t="str">
        <f>_xlfn.IFNA(INDEX([2]!MOM[Generation],MATCH(TABLE[[#This Row],[METRC]],[2]!MOM[METRC 2],0)),"")</f>
        <v/>
      </c>
    </row>
    <row r="683" spans="1:13" x14ac:dyDescent="0.25">
      <c r="A683" s="47" t="str">
        <f>MID(TABLE[[#This Row],[LOC]],4,3)</f>
        <v>OL4</v>
      </c>
      <c r="B683" t="s">
        <v>8997</v>
      </c>
      <c r="C683" s="18" t="str">
        <f>_xlfn.IFNA(IF(TABLE[[#This Row],[CODE]]="","",IF(TABLE[[#This Row],[CODE]]="...","",_xlfn.CONCAT("1A4070000000065000",RIGHT(TABLE[[#This Row],[CODE]],6)))),"")</f>
        <v/>
      </c>
      <c r="D683" s="18" t="str">
        <f t="array" ref="D683">_xlfn.IFNA(IF(SUM(COUNTIF(TABLE[[#This Row],[CODE]],{"*.*"})),LEFT(TABLE[[#This Row],[CODE]],7),_xlfn.CONCAT(LEFT(TABLE[[#This Row],[CODE]],4),RIGHT(TABLE[[#This Row],[CODE]],3))),"")</f>
        <v/>
      </c>
      <c r="E683" s="18" t="str">
        <f>IF(VLOOKUP(TABLE[[#This Row],[LOC]],ScanWorkbook[[Location]:[Clone Barcode]],2,FALSE)="...","",VLOOKUP(TABLE[[#This Row],[LOC]],ScanWorkbook[[Location]:[Clone Barcode]],2,FALSE))</f>
        <v/>
      </c>
      <c r="F683" s="21" t="str">
        <f ca="1">IF(TABLE[[#This Row],[METRC]]="","",TODAY())</f>
        <v/>
      </c>
      <c r="G683" s="80" t="str">
        <f>_xlfn.IFNA(IF(TABLE[[#This Row],[METRC]]="","",VLOOKUP(TABLE[[#This Row],[LOC]],ScanWorkbook[[Location]:[side]],3,FALSE)),"")</f>
        <v/>
      </c>
      <c r="H683" s="18" t="str">
        <f>_xlfn.IFNA(IF(TABLE[[#This Row],[METRC]]="...","",VLOOKUP(TABLE[[#This Row],[METRC]],METRC!A:C,3,FALSE)),"")</f>
        <v/>
      </c>
      <c r="I68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83" s="18" t="str">
        <f>_xlfn.IFNA(IF(TABLE[[#This Row],[METRC]]="...","",LEFT(VLOOKUP(TABLE[[#This Row],[METRC]],METRC!A:B,2,FALSE),4)),"")</f>
        <v/>
      </c>
      <c r="K683" s="18" t="str">
        <f>IF(TABLE[[#This Row],[METRC]]="","",IF(TABLE[[#This Row],[METRC]]="...","",IF(TABLE[[#This Row],[bounce strain]]=LEFT(TABLE[[#This Row],[PhenoAbbv]],4),"match","MISMATCH")))</f>
        <v/>
      </c>
      <c r="L683" s="18" t="str">
        <f ca="1">IF(TABLE[[#This Row],[Date]]="","",INDEX(nextcloneround[Clone Round],MATCH(TABLE[[#This Row],[Date]],nextcloneround[today],0)))</f>
        <v/>
      </c>
      <c r="M683" s="18" t="str">
        <f>_xlfn.IFNA(INDEX([2]!MOM[Generation],MATCH(TABLE[[#This Row],[METRC]],[2]!MOM[METRC 2],0)),"")</f>
        <v/>
      </c>
    </row>
    <row r="684" spans="1:13" x14ac:dyDescent="0.25">
      <c r="A684" s="47" t="str">
        <f>MID(TABLE[[#This Row],[LOC]],4,3)</f>
        <v>OL4</v>
      </c>
      <c r="B684" t="s">
        <v>8998</v>
      </c>
      <c r="C684" s="18" t="str">
        <f>_xlfn.IFNA(IF(TABLE[[#This Row],[CODE]]="","",IF(TABLE[[#This Row],[CODE]]="...","",_xlfn.CONCAT("1A4070000000065000",RIGHT(TABLE[[#This Row],[CODE]],6)))),"")</f>
        <v/>
      </c>
      <c r="D684" s="18" t="str">
        <f t="array" ref="D684">_xlfn.IFNA(IF(SUM(COUNTIF(TABLE[[#This Row],[CODE]],{"*.*"})),LEFT(TABLE[[#This Row],[CODE]],7),_xlfn.CONCAT(LEFT(TABLE[[#This Row],[CODE]],4),RIGHT(TABLE[[#This Row],[CODE]],3))),"")</f>
        <v/>
      </c>
      <c r="E684" s="18" t="str">
        <f>IF(VLOOKUP(TABLE[[#This Row],[LOC]],ScanWorkbook[[Location]:[Clone Barcode]],2,FALSE)="...","",VLOOKUP(TABLE[[#This Row],[LOC]],ScanWorkbook[[Location]:[Clone Barcode]],2,FALSE))</f>
        <v/>
      </c>
      <c r="F684" s="21" t="str">
        <f ca="1">IF(TABLE[[#This Row],[METRC]]="","",TODAY())</f>
        <v/>
      </c>
      <c r="G684" s="80" t="str">
        <f>_xlfn.IFNA(IF(TABLE[[#This Row],[METRC]]="","",VLOOKUP(TABLE[[#This Row],[LOC]],ScanWorkbook[[Location]:[side]],3,FALSE)),"")</f>
        <v/>
      </c>
      <c r="H684" s="18" t="str">
        <f>_xlfn.IFNA(IF(TABLE[[#This Row],[METRC]]="...","",VLOOKUP(TABLE[[#This Row],[METRC]],METRC!A:C,3,FALSE)),"")</f>
        <v/>
      </c>
      <c r="I68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84" s="18" t="str">
        <f>_xlfn.IFNA(IF(TABLE[[#This Row],[METRC]]="...","",LEFT(VLOOKUP(TABLE[[#This Row],[METRC]],METRC!A:B,2,FALSE),4)),"")</f>
        <v/>
      </c>
      <c r="K684" s="18" t="str">
        <f>IF(TABLE[[#This Row],[METRC]]="","",IF(TABLE[[#This Row],[METRC]]="...","",IF(TABLE[[#This Row],[bounce strain]]=LEFT(TABLE[[#This Row],[PhenoAbbv]],4),"match","MISMATCH")))</f>
        <v/>
      </c>
      <c r="L684" s="18" t="str">
        <f ca="1">IF(TABLE[[#This Row],[Date]]="","",INDEX(nextcloneround[Clone Round],MATCH(TABLE[[#This Row],[Date]],nextcloneround[today],0)))</f>
        <v/>
      </c>
      <c r="M684" s="18" t="str">
        <f>_xlfn.IFNA(INDEX([2]!MOM[Generation],MATCH(TABLE[[#This Row],[METRC]],[2]!MOM[METRC 2],0)),"")</f>
        <v/>
      </c>
    </row>
    <row r="685" spans="1:13" x14ac:dyDescent="0.25">
      <c r="A685" s="47" t="str">
        <f>MID(TABLE[[#This Row],[LOC]],4,3)</f>
        <v>OL4</v>
      </c>
      <c r="B685" t="s">
        <v>8999</v>
      </c>
      <c r="C685" s="18" t="str">
        <f>_xlfn.IFNA(IF(TABLE[[#This Row],[CODE]]="","",IF(TABLE[[#This Row],[CODE]]="...","",_xlfn.CONCAT("1A4070000000065000",RIGHT(TABLE[[#This Row],[CODE]],6)))),"")</f>
        <v/>
      </c>
      <c r="D685" s="18" t="str">
        <f t="array" ref="D685">_xlfn.IFNA(IF(SUM(COUNTIF(TABLE[[#This Row],[CODE]],{"*.*"})),LEFT(TABLE[[#This Row],[CODE]],7),_xlfn.CONCAT(LEFT(TABLE[[#This Row],[CODE]],4),RIGHT(TABLE[[#This Row],[CODE]],3))),"")</f>
        <v/>
      </c>
      <c r="E685" s="18" t="str">
        <f>IF(VLOOKUP(TABLE[[#This Row],[LOC]],ScanWorkbook[[Location]:[Clone Barcode]],2,FALSE)="...","",VLOOKUP(TABLE[[#This Row],[LOC]],ScanWorkbook[[Location]:[Clone Barcode]],2,FALSE))</f>
        <v/>
      </c>
      <c r="F685" s="21" t="str">
        <f ca="1">IF(TABLE[[#This Row],[METRC]]="","",TODAY())</f>
        <v/>
      </c>
      <c r="G685" s="80" t="str">
        <f>_xlfn.IFNA(IF(TABLE[[#This Row],[METRC]]="","",VLOOKUP(TABLE[[#This Row],[LOC]],ScanWorkbook[[Location]:[side]],3,FALSE)),"")</f>
        <v/>
      </c>
      <c r="H685" s="18" t="str">
        <f>_xlfn.IFNA(IF(TABLE[[#This Row],[METRC]]="...","",VLOOKUP(TABLE[[#This Row],[METRC]],METRC!A:C,3,FALSE)),"")</f>
        <v/>
      </c>
      <c r="I68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85" s="18" t="str">
        <f>_xlfn.IFNA(IF(TABLE[[#This Row],[METRC]]="...","",LEFT(VLOOKUP(TABLE[[#This Row],[METRC]],METRC!A:B,2,FALSE),4)),"")</f>
        <v/>
      </c>
      <c r="K685" s="18" t="str">
        <f>IF(TABLE[[#This Row],[METRC]]="","",IF(TABLE[[#This Row],[METRC]]="...","",IF(TABLE[[#This Row],[bounce strain]]=LEFT(TABLE[[#This Row],[PhenoAbbv]],4),"match","MISMATCH")))</f>
        <v/>
      </c>
      <c r="L685" s="18" t="str">
        <f ca="1">IF(TABLE[[#This Row],[Date]]="","",INDEX(nextcloneround[Clone Round],MATCH(TABLE[[#This Row],[Date]],nextcloneround[today],0)))</f>
        <v/>
      </c>
      <c r="M685" s="18" t="str">
        <f>_xlfn.IFNA(INDEX([2]!MOM[Generation],MATCH(TABLE[[#This Row],[METRC]],[2]!MOM[METRC 2],0)),"")</f>
        <v/>
      </c>
    </row>
    <row r="686" spans="1:13" x14ac:dyDescent="0.25">
      <c r="A686" s="47" t="str">
        <f>MID(TABLE[[#This Row],[LOC]],4,3)</f>
        <v>OL4</v>
      </c>
      <c r="B686" t="s">
        <v>9000</v>
      </c>
      <c r="C686" s="18" t="str">
        <f>_xlfn.IFNA(IF(TABLE[[#This Row],[CODE]]="","",IF(TABLE[[#This Row],[CODE]]="...","",_xlfn.CONCAT("1A4070000000065000",RIGHT(TABLE[[#This Row],[CODE]],6)))),"")</f>
        <v/>
      </c>
      <c r="D686" s="18" t="str">
        <f t="array" ref="D686">_xlfn.IFNA(IF(SUM(COUNTIF(TABLE[[#This Row],[CODE]],{"*.*"})),LEFT(TABLE[[#This Row],[CODE]],7),_xlfn.CONCAT(LEFT(TABLE[[#This Row],[CODE]],4),RIGHT(TABLE[[#This Row],[CODE]],3))),"")</f>
        <v/>
      </c>
      <c r="E686" s="18" t="str">
        <f>IF(VLOOKUP(TABLE[[#This Row],[LOC]],ScanWorkbook[[Location]:[Clone Barcode]],2,FALSE)="...","",VLOOKUP(TABLE[[#This Row],[LOC]],ScanWorkbook[[Location]:[Clone Barcode]],2,FALSE))</f>
        <v/>
      </c>
      <c r="F686" s="21" t="str">
        <f ca="1">IF(TABLE[[#This Row],[METRC]]="","",TODAY())</f>
        <v/>
      </c>
      <c r="G686" s="80" t="str">
        <f>_xlfn.IFNA(IF(TABLE[[#This Row],[METRC]]="","",VLOOKUP(TABLE[[#This Row],[LOC]],ScanWorkbook[[Location]:[side]],3,FALSE)),"")</f>
        <v/>
      </c>
      <c r="H686" s="18" t="str">
        <f>_xlfn.IFNA(IF(TABLE[[#This Row],[METRC]]="...","",VLOOKUP(TABLE[[#This Row],[METRC]],METRC!A:C,3,FALSE)),"")</f>
        <v/>
      </c>
      <c r="I68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86" s="18" t="str">
        <f>_xlfn.IFNA(IF(TABLE[[#This Row],[METRC]]="...","",LEFT(VLOOKUP(TABLE[[#This Row],[METRC]],METRC!A:B,2,FALSE),4)),"")</f>
        <v/>
      </c>
      <c r="K686" s="18" t="str">
        <f>IF(TABLE[[#This Row],[METRC]]="","",IF(TABLE[[#This Row],[METRC]]="...","",IF(TABLE[[#This Row],[bounce strain]]=LEFT(TABLE[[#This Row],[PhenoAbbv]],4),"match","MISMATCH")))</f>
        <v/>
      </c>
      <c r="L686" s="18" t="str">
        <f ca="1">IF(TABLE[[#This Row],[Date]]="","",INDEX(nextcloneround[Clone Round],MATCH(TABLE[[#This Row],[Date]],nextcloneround[today],0)))</f>
        <v/>
      </c>
      <c r="M686" s="18" t="str">
        <f>_xlfn.IFNA(INDEX([2]!MOM[Generation],MATCH(TABLE[[#This Row],[METRC]],[2]!MOM[METRC 2],0)),"")</f>
        <v/>
      </c>
    </row>
    <row r="687" spans="1:13" x14ac:dyDescent="0.25">
      <c r="A687" s="47" t="str">
        <f>MID(TABLE[[#This Row],[LOC]],4,3)</f>
        <v>OL4</v>
      </c>
      <c r="B687" t="s">
        <v>9001</v>
      </c>
      <c r="C687" s="18" t="str">
        <f>_xlfn.IFNA(IF(TABLE[[#This Row],[CODE]]="","",IF(TABLE[[#This Row],[CODE]]="...","",_xlfn.CONCAT("1A4070000000065000",RIGHT(TABLE[[#This Row],[CODE]],6)))),"")</f>
        <v/>
      </c>
      <c r="D687" s="18" t="str">
        <f t="array" ref="D687">_xlfn.IFNA(IF(SUM(COUNTIF(TABLE[[#This Row],[CODE]],{"*.*"})),LEFT(TABLE[[#This Row],[CODE]],7),_xlfn.CONCAT(LEFT(TABLE[[#This Row],[CODE]],4),RIGHT(TABLE[[#This Row],[CODE]],3))),"")</f>
        <v/>
      </c>
      <c r="E687" s="18" t="str">
        <f>IF(VLOOKUP(TABLE[[#This Row],[LOC]],ScanWorkbook[[Location]:[Clone Barcode]],2,FALSE)="...","",VLOOKUP(TABLE[[#This Row],[LOC]],ScanWorkbook[[Location]:[Clone Barcode]],2,FALSE))</f>
        <v/>
      </c>
      <c r="F687" s="21" t="str">
        <f ca="1">IF(TABLE[[#This Row],[METRC]]="","",TODAY())</f>
        <v/>
      </c>
      <c r="G687" s="80" t="str">
        <f>_xlfn.IFNA(IF(TABLE[[#This Row],[METRC]]="","",VLOOKUP(TABLE[[#This Row],[LOC]],ScanWorkbook[[Location]:[side]],3,FALSE)),"")</f>
        <v/>
      </c>
      <c r="H687" s="18" t="str">
        <f>_xlfn.IFNA(IF(TABLE[[#This Row],[METRC]]="...","",VLOOKUP(TABLE[[#This Row],[METRC]],METRC!A:C,3,FALSE)),"")</f>
        <v/>
      </c>
      <c r="I68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87" s="18" t="str">
        <f>_xlfn.IFNA(IF(TABLE[[#This Row],[METRC]]="...","",LEFT(VLOOKUP(TABLE[[#This Row],[METRC]],METRC!A:B,2,FALSE),4)),"")</f>
        <v/>
      </c>
      <c r="K687" s="18" t="str">
        <f>IF(TABLE[[#This Row],[METRC]]="","",IF(TABLE[[#This Row],[METRC]]="...","",IF(TABLE[[#This Row],[bounce strain]]=LEFT(TABLE[[#This Row],[PhenoAbbv]],4),"match","MISMATCH")))</f>
        <v/>
      </c>
      <c r="L687" s="18" t="str">
        <f ca="1">IF(TABLE[[#This Row],[Date]]="","",INDEX(nextcloneround[Clone Round],MATCH(TABLE[[#This Row],[Date]],nextcloneround[today],0)))</f>
        <v/>
      </c>
      <c r="M687" s="18" t="str">
        <f>_xlfn.IFNA(INDEX([2]!MOM[Generation],MATCH(TABLE[[#This Row],[METRC]],[2]!MOM[METRC 2],0)),"")</f>
        <v/>
      </c>
    </row>
    <row r="688" spans="1:13" x14ac:dyDescent="0.25">
      <c r="A688" s="47" t="str">
        <f>MID(TABLE[[#This Row],[LOC]],4,3)</f>
        <v>OL4</v>
      </c>
      <c r="B688" t="s">
        <v>9002</v>
      </c>
      <c r="C688" s="18" t="str">
        <f>_xlfn.IFNA(IF(TABLE[[#This Row],[CODE]]="","",IF(TABLE[[#This Row],[CODE]]="...","",_xlfn.CONCAT("1A4070000000065000",RIGHT(TABLE[[#This Row],[CODE]],6)))),"")</f>
        <v/>
      </c>
      <c r="D688" s="18" t="str">
        <f t="array" ref="D688">_xlfn.IFNA(IF(SUM(COUNTIF(TABLE[[#This Row],[CODE]],{"*.*"})),LEFT(TABLE[[#This Row],[CODE]],7),_xlfn.CONCAT(LEFT(TABLE[[#This Row],[CODE]],4),RIGHT(TABLE[[#This Row],[CODE]],3))),"")</f>
        <v/>
      </c>
      <c r="E688" s="18" t="str">
        <f>IF(VLOOKUP(TABLE[[#This Row],[LOC]],ScanWorkbook[[Location]:[Clone Barcode]],2,FALSE)="...","",VLOOKUP(TABLE[[#This Row],[LOC]],ScanWorkbook[[Location]:[Clone Barcode]],2,FALSE))</f>
        <v/>
      </c>
      <c r="F688" s="21" t="str">
        <f ca="1">IF(TABLE[[#This Row],[METRC]]="","",TODAY())</f>
        <v/>
      </c>
      <c r="G688" s="80" t="str">
        <f>_xlfn.IFNA(IF(TABLE[[#This Row],[METRC]]="","",VLOOKUP(TABLE[[#This Row],[LOC]],ScanWorkbook[[Location]:[side]],3,FALSE)),"")</f>
        <v/>
      </c>
      <c r="H688" s="18" t="str">
        <f>_xlfn.IFNA(IF(TABLE[[#This Row],[METRC]]="...","",VLOOKUP(TABLE[[#This Row],[METRC]],METRC!A:C,3,FALSE)),"")</f>
        <v/>
      </c>
      <c r="I68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88" s="18" t="str">
        <f>_xlfn.IFNA(IF(TABLE[[#This Row],[METRC]]="...","",LEFT(VLOOKUP(TABLE[[#This Row],[METRC]],METRC!A:B,2,FALSE),4)),"")</f>
        <v/>
      </c>
      <c r="K688" s="18" t="str">
        <f>IF(TABLE[[#This Row],[METRC]]="","",IF(TABLE[[#This Row],[METRC]]="...","",IF(TABLE[[#This Row],[bounce strain]]=LEFT(TABLE[[#This Row],[PhenoAbbv]],4),"match","MISMATCH")))</f>
        <v/>
      </c>
      <c r="L688" s="18" t="str">
        <f ca="1">IF(TABLE[[#This Row],[Date]]="","",INDEX(nextcloneround[Clone Round],MATCH(TABLE[[#This Row],[Date]],nextcloneround[today],0)))</f>
        <v/>
      </c>
      <c r="M688" s="18" t="str">
        <f>_xlfn.IFNA(INDEX([2]!MOM[Generation],MATCH(TABLE[[#This Row],[METRC]],[2]!MOM[METRC 2],0)),"")</f>
        <v/>
      </c>
    </row>
    <row r="689" spans="1:13" x14ac:dyDescent="0.25">
      <c r="A689" s="47" t="str">
        <f>MID(TABLE[[#This Row],[LOC]],4,3)</f>
        <v>OL4</v>
      </c>
      <c r="B689" t="s">
        <v>9003</v>
      </c>
      <c r="C689" s="18" t="str">
        <f>_xlfn.IFNA(IF(TABLE[[#This Row],[CODE]]="","",IF(TABLE[[#This Row],[CODE]]="...","",_xlfn.CONCAT("1A4070000000065000",RIGHT(TABLE[[#This Row],[CODE]],6)))),"")</f>
        <v/>
      </c>
      <c r="D689" s="18" t="str">
        <f t="array" ref="D689">_xlfn.IFNA(IF(SUM(COUNTIF(TABLE[[#This Row],[CODE]],{"*.*"})),LEFT(TABLE[[#This Row],[CODE]],7),_xlfn.CONCAT(LEFT(TABLE[[#This Row],[CODE]],4),RIGHT(TABLE[[#This Row],[CODE]],3))),"")</f>
        <v/>
      </c>
      <c r="E689" s="18" t="str">
        <f>IF(VLOOKUP(TABLE[[#This Row],[LOC]],ScanWorkbook[[Location]:[Clone Barcode]],2,FALSE)="...","",VLOOKUP(TABLE[[#This Row],[LOC]],ScanWorkbook[[Location]:[Clone Barcode]],2,FALSE))</f>
        <v/>
      </c>
      <c r="F689" s="21" t="str">
        <f ca="1">IF(TABLE[[#This Row],[METRC]]="","",TODAY())</f>
        <v/>
      </c>
      <c r="G689" s="80" t="str">
        <f>_xlfn.IFNA(IF(TABLE[[#This Row],[METRC]]="","",VLOOKUP(TABLE[[#This Row],[LOC]],ScanWorkbook[[Location]:[side]],3,FALSE)),"")</f>
        <v/>
      </c>
      <c r="H689" s="18" t="str">
        <f>_xlfn.IFNA(IF(TABLE[[#This Row],[METRC]]="...","",VLOOKUP(TABLE[[#This Row],[METRC]],METRC!A:C,3,FALSE)),"")</f>
        <v/>
      </c>
      <c r="I68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89" s="18" t="str">
        <f>_xlfn.IFNA(IF(TABLE[[#This Row],[METRC]]="...","",LEFT(VLOOKUP(TABLE[[#This Row],[METRC]],METRC!A:B,2,FALSE),4)),"")</f>
        <v/>
      </c>
      <c r="K689" s="18" t="str">
        <f>IF(TABLE[[#This Row],[METRC]]="","",IF(TABLE[[#This Row],[METRC]]="...","",IF(TABLE[[#This Row],[bounce strain]]=LEFT(TABLE[[#This Row],[PhenoAbbv]],4),"match","MISMATCH")))</f>
        <v/>
      </c>
      <c r="L689" s="18" t="str">
        <f ca="1">IF(TABLE[[#This Row],[Date]]="","",INDEX(nextcloneround[Clone Round],MATCH(TABLE[[#This Row],[Date]],nextcloneround[today],0)))</f>
        <v/>
      </c>
      <c r="M689" s="18" t="str">
        <f>_xlfn.IFNA(INDEX([2]!MOM[Generation],MATCH(TABLE[[#This Row],[METRC]],[2]!MOM[METRC 2],0)),"")</f>
        <v/>
      </c>
    </row>
    <row r="690" spans="1:13" x14ac:dyDescent="0.25">
      <c r="A690" s="47" t="str">
        <f>MID(TABLE[[#This Row],[LOC]],4,3)</f>
        <v>OL4</v>
      </c>
      <c r="B690" t="s">
        <v>9004</v>
      </c>
      <c r="C690" s="18" t="str">
        <f>_xlfn.IFNA(IF(TABLE[[#This Row],[CODE]]="","",IF(TABLE[[#This Row],[CODE]]="...","",_xlfn.CONCAT("1A4070000000065000",RIGHT(TABLE[[#This Row],[CODE]],6)))),"")</f>
        <v/>
      </c>
      <c r="D690" s="18" t="str">
        <f t="array" ref="D690">_xlfn.IFNA(IF(SUM(COUNTIF(TABLE[[#This Row],[CODE]],{"*.*"})),LEFT(TABLE[[#This Row],[CODE]],7),_xlfn.CONCAT(LEFT(TABLE[[#This Row],[CODE]],4),RIGHT(TABLE[[#This Row],[CODE]],3))),"")</f>
        <v/>
      </c>
      <c r="E690" s="18" t="str">
        <f>IF(VLOOKUP(TABLE[[#This Row],[LOC]],ScanWorkbook[[Location]:[Clone Barcode]],2,FALSE)="...","",VLOOKUP(TABLE[[#This Row],[LOC]],ScanWorkbook[[Location]:[Clone Barcode]],2,FALSE))</f>
        <v/>
      </c>
      <c r="F690" s="21" t="str">
        <f ca="1">IF(TABLE[[#This Row],[METRC]]="","",TODAY())</f>
        <v/>
      </c>
      <c r="G690" s="80" t="str">
        <f>_xlfn.IFNA(IF(TABLE[[#This Row],[METRC]]="","",VLOOKUP(TABLE[[#This Row],[LOC]],ScanWorkbook[[Location]:[side]],3,FALSE)),"")</f>
        <v/>
      </c>
      <c r="H690" s="18" t="str">
        <f>_xlfn.IFNA(IF(TABLE[[#This Row],[METRC]]="...","",VLOOKUP(TABLE[[#This Row],[METRC]],METRC!A:C,3,FALSE)),"")</f>
        <v/>
      </c>
      <c r="I69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90" s="18" t="str">
        <f>_xlfn.IFNA(IF(TABLE[[#This Row],[METRC]]="...","",LEFT(VLOOKUP(TABLE[[#This Row],[METRC]],METRC!A:B,2,FALSE),4)),"")</f>
        <v/>
      </c>
      <c r="K690" s="18" t="str">
        <f>IF(TABLE[[#This Row],[METRC]]="","",IF(TABLE[[#This Row],[METRC]]="...","",IF(TABLE[[#This Row],[bounce strain]]=LEFT(TABLE[[#This Row],[PhenoAbbv]],4),"match","MISMATCH")))</f>
        <v/>
      </c>
      <c r="L690" s="18" t="str">
        <f ca="1">IF(TABLE[[#This Row],[Date]]="","",INDEX(nextcloneround[Clone Round],MATCH(TABLE[[#This Row],[Date]],nextcloneround[today],0)))</f>
        <v/>
      </c>
      <c r="M690" s="18" t="str">
        <f>_xlfn.IFNA(INDEX([2]!MOM[Generation],MATCH(TABLE[[#This Row],[METRC]],[2]!MOM[METRC 2],0)),"")</f>
        <v/>
      </c>
    </row>
    <row r="691" spans="1:13" x14ac:dyDescent="0.25">
      <c r="A691" s="47" t="str">
        <f>MID(TABLE[[#This Row],[LOC]],4,3)</f>
        <v>OL4</v>
      </c>
      <c r="B691" t="s">
        <v>9005</v>
      </c>
      <c r="C691" s="18" t="str">
        <f>_xlfn.IFNA(IF(TABLE[[#This Row],[CODE]]="","",IF(TABLE[[#This Row],[CODE]]="...","",_xlfn.CONCAT("1A4070000000065000",RIGHT(TABLE[[#This Row],[CODE]],6)))),"")</f>
        <v/>
      </c>
      <c r="D691" s="18" t="str">
        <f t="array" ref="D691">_xlfn.IFNA(IF(SUM(COUNTIF(TABLE[[#This Row],[CODE]],{"*.*"})),LEFT(TABLE[[#This Row],[CODE]],7),_xlfn.CONCAT(LEFT(TABLE[[#This Row],[CODE]],4),RIGHT(TABLE[[#This Row],[CODE]],3))),"")</f>
        <v/>
      </c>
      <c r="E691" s="18" t="str">
        <f>IF(VLOOKUP(TABLE[[#This Row],[LOC]],ScanWorkbook[[Location]:[Clone Barcode]],2,FALSE)="...","",VLOOKUP(TABLE[[#This Row],[LOC]],ScanWorkbook[[Location]:[Clone Barcode]],2,FALSE))</f>
        <v/>
      </c>
      <c r="F691" s="21" t="str">
        <f ca="1">IF(TABLE[[#This Row],[METRC]]="","",TODAY())</f>
        <v/>
      </c>
      <c r="G691" s="80" t="str">
        <f>_xlfn.IFNA(IF(TABLE[[#This Row],[METRC]]="","",VLOOKUP(TABLE[[#This Row],[LOC]],ScanWorkbook[[Location]:[side]],3,FALSE)),"")</f>
        <v/>
      </c>
      <c r="H691" s="18" t="str">
        <f>_xlfn.IFNA(IF(TABLE[[#This Row],[METRC]]="...","",VLOOKUP(TABLE[[#This Row],[METRC]],METRC!A:C,3,FALSE)),"")</f>
        <v/>
      </c>
      <c r="I69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91" s="18" t="str">
        <f>_xlfn.IFNA(IF(TABLE[[#This Row],[METRC]]="...","",LEFT(VLOOKUP(TABLE[[#This Row],[METRC]],METRC!A:B,2,FALSE),4)),"")</f>
        <v/>
      </c>
      <c r="K691" s="18" t="str">
        <f>IF(TABLE[[#This Row],[METRC]]="","",IF(TABLE[[#This Row],[METRC]]="...","",IF(TABLE[[#This Row],[bounce strain]]=LEFT(TABLE[[#This Row],[PhenoAbbv]],4),"match","MISMATCH")))</f>
        <v/>
      </c>
      <c r="L691" s="18" t="str">
        <f ca="1">IF(TABLE[[#This Row],[Date]]="","",INDEX(nextcloneround[Clone Round],MATCH(TABLE[[#This Row],[Date]],nextcloneround[today],0)))</f>
        <v/>
      </c>
      <c r="M691" s="18" t="str">
        <f>_xlfn.IFNA(INDEX([2]!MOM[Generation],MATCH(TABLE[[#This Row],[METRC]],[2]!MOM[METRC 2],0)),"")</f>
        <v/>
      </c>
    </row>
    <row r="692" spans="1:13" x14ac:dyDescent="0.25">
      <c r="A692" s="47" t="str">
        <f>MID(TABLE[[#This Row],[LOC]],4,3)</f>
        <v>OL5</v>
      </c>
      <c r="B692" t="s">
        <v>9006</v>
      </c>
      <c r="C692" s="18" t="str">
        <f>_xlfn.IFNA(IF(TABLE[[#This Row],[CODE]]="","",IF(TABLE[[#This Row],[CODE]]="...","",_xlfn.CONCAT("1A4070000000065000",RIGHT(TABLE[[#This Row],[CODE]],6)))),"")</f>
        <v/>
      </c>
      <c r="D692" s="18" t="str">
        <f t="array" ref="D692">_xlfn.IFNA(IF(SUM(COUNTIF(TABLE[[#This Row],[CODE]],{"*.*"})),LEFT(TABLE[[#This Row],[CODE]],7),_xlfn.CONCAT(LEFT(TABLE[[#This Row],[CODE]],4),RIGHT(TABLE[[#This Row],[CODE]],3))),"")</f>
        <v/>
      </c>
      <c r="E692" s="18" t="str">
        <f>IF(VLOOKUP(TABLE[[#This Row],[LOC]],ScanWorkbook[[Location]:[Clone Barcode]],2,FALSE)="...","",VLOOKUP(TABLE[[#This Row],[LOC]],ScanWorkbook[[Location]:[Clone Barcode]],2,FALSE))</f>
        <v/>
      </c>
      <c r="F692" s="21" t="str">
        <f ca="1">IF(TABLE[[#This Row],[METRC]]="","",TODAY())</f>
        <v/>
      </c>
      <c r="G692" s="80" t="str">
        <f>_xlfn.IFNA(IF(TABLE[[#This Row],[METRC]]="","",VLOOKUP(TABLE[[#This Row],[LOC]],ScanWorkbook[[Location]:[side]],3,FALSE)),"")</f>
        <v/>
      </c>
      <c r="H692" s="18" t="str">
        <f>_xlfn.IFNA(IF(TABLE[[#This Row],[METRC]]="...","",VLOOKUP(TABLE[[#This Row],[METRC]],METRC!A:C,3,FALSE)),"")</f>
        <v/>
      </c>
      <c r="I69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92" s="18" t="str">
        <f>_xlfn.IFNA(IF(TABLE[[#This Row],[METRC]]="...","",LEFT(VLOOKUP(TABLE[[#This Row],[METRC]],METRC!A:B,2,FALSE),4)),"")</f>
        <v/>
      </c>
      <c r="K692" s="18" t="str">
        <f>IF(TABLE[[#This Row],[METRC]]="","",IF(TABLE[[#This Row],[METRC]]="...","",IF(TABLE[[#This Row],[bounce strain]]=LEFT(TABLE[[#This Row],[PhenoAbbv]],4),"match","MISMATCH")))</f>
        <v/>
      </c>
      <c r="L692" s="18" t="str">
        <f ca="1">IF(TABLE[[#This Row],[Date]]="","",INDEX(nextcloneround[Clone Round],MATCH(TABLE[[#This Row],[Date]],nextcloneround[today],0)))</f>
        <v/>
      </c>
      <c r="M692" s="18" t="str">
        <f>_xlfn.IFNA(INDEX([2]!MOM[Generation],MATCH(TABLE[[#This Row],[METRC]],[2]!MOM[METRC 2],0)),"")</f>
        <v/>
      </c>
    </row>
    <row r="693" spans="1:13" x14ac:dyDescent="0.25">
      <c r="A693" s="47" t="str">
        <f>MID(TABLE[[#This Row],[LOC]],4,3)</f>
        <v>OL5</v>
      </c>
      <c r="B693" t="s">
        <v>9007</v>
      </c>
      <c r="C693" s="18" t="str">
        <f>_xlfn.IFNA(IF(TABLE[[#This Row],[CODE]]="","",IF(TABLE[[#This Row],[CODE]]="...","",_xlfn.CONCAT("1A4070000000065000",RIGHT(TABLE[[#This Row],[CODE]],6)))),"")</f>
        <v/>
      </c>
      <c r="D693" s="18" t="str">
        <f t="array" ref="D693">_xlfn.IFNA(IF(SUM(COUNTIF(TABLE[[#This Row],[CODE]],{"*.*"})),LEFT(TABLE[[#This Row],[CODE]],7),_xlfn.CONCAT(LEFT(TABLE[[#This Row],[CODE]],4),RIGHT(TABLE[[#This Row],[CODE]],3))),"")</f>
        <v/>
      </c>
      <c r="E693" s="18" t="str">
        <f>IF(VLOOKUP(TABLE[[#This Row],[LOC]],ScanWorkbook[[Location]:[Clone Barcode]],2,FALSE)="...","",VLOOKUP(TABLE[[#This Row],[LOC]],ScanWorkbook[[Location]:[Clone Barcode]],2,FALSE))</f>
        <v/>
      </c>
      <c r="F693" s="21" t="str">
        <f ca="1">IF(TABLE[[#This Row],[METRC]]="","",TODAY())</f>
        <v/>
      </c>
      <c r="G693" s="80" t="str">
        <f>_xlfn.IFNA(IF(TABLE[[#This Row],[METRC]]="","",VLOOKUP(TABLE[[#This Row],[LOC]],ScanWorkbook[[Location]:[side]],3,FALSE)),"")</f>
        <v/>
      </c>
      <c r="H693" s="18" t="str">
        <f>_xlfn.IFNA(IF(TABLE[[#This Row],[METRC]]="...","",VLOOKUP(TABLE[[#This Row],[METRC]],METRC!A:C,3,FALSE)),"")</f>
        <v/>
      </c>
      <c r="I69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93" s="18" t="str">
        <f>_xlfn.IFNA(IF(TABLE[[#This Row],[METRC]]="...","",LEFT(VLOOKUP(TABLE[[#This Row],[METRC]],METRC!A:B,2,FALSE),4)),"")</f>
        <v/>
      </c>
      <c r="K693" s="18" t="str">
        <f>IF(TABLE[[#This Row],[METRC]]="","",IF(TABLE[[#This Row],[METRC]]="...","",IF(TABLE[[#This Row],[bounce strain]]=LEFT(TABLE[[#This Row],[PhenoAbbv]],4),"match","MISMATCH")))</f>
        <v/>
      </c>
      <c r="L693" s="18" t="str">
        <f ca="1">IF(TABLE[[#This Row],[Date]]="","",INDEX(nextcloneround[Clone Round],MATCH(TABLE[[#This Row],[Date]],nextcloneround[today],0)))</f>
        <v/>
      </c>
      <c r="M693" s="18" t="str">
        <f>_xlfn.IFNA(INDEX([2]!MOM[Generation],MATCH(TABLE[[#This Row],[METRC]],[2]!MOM[METRC 2],0)),"")</f>
        <v/>
      </c>
    </row>
    <row r="694" spans="1:13" x14ac:dyDescent="0.25">
      <c r="A694" s="47" t="str">
        <f>MID(TABLE[[#This Row],[LOC]],4,3)</f>
        <v>OL5</v>
      </c>
      <c r="B694" t="s">
        <v>9008</v>
      </c>
      <c r="C694" s="18" t="str">
        <f>_xlfn.IFNA(IF(TABLE[[#This Row],[CODE]]="","",IF(TABLE[[#This Row],[CODE]]="...","",_xlfn.CONCAT("1A4070000000065000",RIGHT(TABLE[[#This Row],[CODE]],6)))),"")</f>
        <v/>
      </c>
      <c r="D694" s="18" t="str">
        <f t="array" ref="D694">_xlfn.IFNA(IF(SUM(COUNTIF(TABLE[[#This Row],[CODE]],{"*.*"})),LEFT(TABLE[[#This Row],[CODE]],7),_xlfn.CONCAT(LEFT(TABLE[[#This Row],[CODE]],4),RIGHT(TABLE[[#This Row],[CODE]],3))),"")</f>
        <v/>
      </c>
      <c r="E694" s="18" t="str">
        <f>IF(VLOOKUP(TABLE[[#This Row],[LOC]],ScanWorkbook[[Location]:[Clone Barcode]],2,FALSE)="...","",VLOOKUP(TABLE[[#This Row],[LOC]],ScanWorkbook[[Location]:[Clone Barcode]],2,FALSE))</f>
        <v/>
      </c>
      <c r="F694" s="21" t="str">
        <f ca="1">IF(TABLE[[#This Row],[METRC]]="","",TODAY())</f>
        <v/>
      </c>
      <c r="G694" s="80" t="str">
        <f>_xlfn.IFNA(IF(TABLE[[#This Row],[METRC]]="","",VLOOKUP(TABLE[[#This Row],[LOC]],ScanWorkbook[[Location]:[side]],3,FALSE)),"")</f>
        <v/>
      </c>
      <c r="H694" s="18" t="str">
        <f>_xlfn.IFNA(IF(TABLE[[#This Row],[METRC]]="...","",VLOOKUP(TABLE[[#This Row],[METRC]],METRC!A:C,3,FALSE)),"")</f>
        <v/>
      </c>
      <c r="I69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94" s="18" t="str">
        <f>_xlfn.IFNA(IF(TABLE[[#This Row],[METRC]]="...","",LEFT(VLOOKUP(TABLE[[#This Row],[METRC]],METRC!A:B,2,FALSE),4)),"")</f>
        <v/>
      </c>
      <c r="K694" s="18" t="str">
        <f>IF(TABLE[[#This Row],[METRC]]="","",IF(TABLE[[#This Row],[METRC]]="...","",IF(TABLE[[#This Row],[bounce strain]]=LEFT(TABLE[[#This Row],[PhenoAbbv]],4),"match","MISMATCH")))</f>
        <v/>
      </c>
      <c r="L694" s="18" t="str">
        <f ca="1">IF(TABLE[[#This Row],[Date]]="","",INDEX(nextcloneround[Clone Round],MATCH(TABLE[[#This Row],[Date]],nextcloneround[today],0)))</f>
        <v/>
      </c>
      <c r="M694" s="18" t="str">
        <f>_xlfn.IFNA(INDEX([2]!MOM[Generation],MATCH(TABLE[[#This Row],[METRC]],[2]!MOM[METRC 2],0)),"")</f>
        <v/>
      </c>
    </row>
    <row r="695" spans="1:13" x14ac:dyDescent="0.25">
      <c r="A695" s="47" t="str">
        <f>MID(TABLE[[#This Row],[LOC]],4,3)</f>
        <v>OL5</v>
      </c>
      <c r="B695" t="s">
        <v>9009</v>
      </c>
      <c r="C695" s="18" t="str">
        <f>_xlfn.IFNA(IF(TABLE[[#This Row],[CODE]]="","",IF(TABLE[[#This Row],[CODE]]="...","",_xlfn.CONCAT("1A4070000000065000",RIGHT(TABLE[[#This Row],[CODE]],6)))),"")</f>
        <v/>
      </c>
      <c r="D695" s="18" t="str">
        <f t="array" ref="D695">_xlfn.IFNA(IF(SUM(COUNTIF(TABLE[[#This Row],[CODE]],{"*.*"})),LEFT(TABLE[[#This Row],[CODE]],7),_xlfn.CONCAT(LEFT(TABLE[[#This Row],[CODE]],4),RIGHT(TABLE[[#This Row],[CODE]],3))),"")</f>
        <v/>
      </c>
      <c r="E695" s="18" t="str">
        <f>IF(VLOOKUP(TABLE[[#This Row],[LOC]],ScanWorkbook[[Location]:[Clone Barcode]],2,FALSE)="...","",VLOOKUP(TABLE[[#This Row],[LOC]],ScanWorkbook[[Location]:[Clone Barcode]],2,FALSE))</f>
        <v/>
      </c>
      <c r="F695" s="21" t="str">
        <f ca="1">IF(TABLE[[#This Row],[METRC]]="","",TODAY())</f>
        <v/>
      </c>
      <c r="G695" s="80" t="str">
        <f>_xlfn.IFNA(IF(TABLE[[#This Row],[METRC]]="","",VLOOKUP(TABLE[[#This Row],[LOC]],ScanWorkbook[[Location]:[side]],3,FALSE)),"")</f>
        <v/>
      </c>
      <c r="H695" s="18" t="str">
        <f>_xlfn.IFNA(IF(TABLE[[#This Row],[METRC]]="...","",VLOOKUP(TABLE[[#This Row],[METRC]],METRC!A:C,3,FALSE)),"")</f>
        <v/>
      </c>
      <c r="I69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95" s="18" t="str">
        <f>_xlfn.IFNA(IF(TABLE[[#This Row],[METRC]]="...","",LEFT(VLOOKUP(TABLE[[#This Row],[METRC]],METRC!A:B,2,FALSE),4)),"")</f>
        <v/>
      </c>
      <c r="K695" s="18" t="str">
        <f>IF(TABLE[[#This Row],[METRC]]="","",IF(TABLE[[#This Row],[METRC]]="...","",IF(TABLE[[#This Row],[bounce strain]]=LEFT(TABLE[[#This Row],[PhenoAbbv]],4),"match","MISMATCH")))</f>
        <v/>
      </c>
      <c r="L695" s="18" t="str">
        <f ca="1">IF(TABLE[[#This Row],[Date]]="","",INDEX(nextcloneround[Clone Round],MATCH(TABLE[[#This Row],[Date]],nextcloneround[today],0)))</f>
        <v/>
      </c>
      <c r="M695" s="18" t="str">
        <f>_xlfn.IFNA(INDEX([2]!MOM[Generation],MATCH(TABLE[[#This Row],[METRC]],[2]!MOM[METRC 2],0)),"")</f>
        <v/>
      </c>
    </row>
    <row r="696" spans="1:13" x14ac:dyDescent="0.25">
      <c r="A696" s="47" t="str">
        <f>MID(TABLE[[#This Row],[LOC]],4,3)</f>
        <v>OL5</v>
      </c>
      <c r="B696" t="s">
        <v>9010</v>
      </c>
      <c r="C696" s="18" t="str">
        <f>_xlfn.IFNA(IF(TABLE[[#This Row],[CODE]]="","",IF(TABLE[[#This Row],[CODE]]="...","",_xlfn.CONCAT("1A4070000000065000",RIGHT(TABLE[[#This Row],[CODE]],6)))),"")</f>
        <v/>
      </c>
      <c r="D696" s="18" t="str">
        <f t="array" ref="D696">_xlfn.IFNA(IF(SUM(COUNTIF(TABLE[[#This Row],[CODE]],{"*.*"})),LEFT(TABLE[[#This Row],[CODE]],7),_xlfn.CONCAT(LEFT(TABLE[[#This Row],[CODE]],4),RIGHT(TABLE[[#This Row],[CODE]],3))),"")</f>
        <v/>
      </c>
      <c r="E696" s="18" t="str">
        <f>IF(VLOOKUP(TABLE[[#This Row],[LOC]],ScanWorkbook[[Location]:[Clone Barcode]],2,FALSE)="...","",VLOOKUP(TABLE[[#This Row],[LOC]],ScanWorkbook[[Location]:[Clone Barcode]],2,FALSE))</f>
        <v/>
      </c>
      <c r="F696" s="21" t="str">
        <f ca="1">IF(TABLE[[#This Row],[METRC]]="","",TODAY())</f>
        <v/>
      </c>
      <c r="G696" s="80" t="str">
        <f>_xlfn.IFNA(IF(TABLE[[#This Row],[METRC]]="","",VLOOKUP(TABLE[[#This Row],[LOC]],ScanWorkbook[[Location]:[side]],3,FALSE)),"")</f>
        <v/>
      </c>
      <c r="H696" s="18" t="str">
        <f>_xlfn.IFNA(IF(TABLE[[#This Row],[METRC]]="...","",VLOOKUP(TABLE[[#This Row],[METRC]],METRC!A:C,3,FALSE)),"")</f>
        <v/>
      </c>
      <c r="I69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96" s="18" t="str">
        <f>_xlfn.IFNA(IF(TABLE[[#This Row],[METRC]]="...","",LEFT(VLOOKUP(TABLE[[#This Row],[METRC]],METRC!A:B,2,FALSE),4)),"")</f>
        <v/>
      </c>
      <c r="K696" s="18" t="str">
        <f>IF(TABLE[[#This Row],[METRC]]="","",IF(TABLE[[#This Row],[METRC]]="...","",IF(TABLE[[#This Row],[bounce strain]]=LEFT(TABLE[[#This Row],[PhenoAbbv]],4),"match","MISMATCH")))</f>
        <v/>
      </c>
      <c r="L696" s="18" t="str">
        <f ca="1">IF(TABLE[[#This Row],[Date]]="","",INDEX(nextcloneround[Clone Round],MATCH(TABLE[[#This Row],[Date]],nextcloneround[today],0)))</f>
        <v/>
      </c>
      <c r="M696" s="18" t="str">
        <f>_xlfn.IFNA(INDEX([2]!MOM[Generation],MATCH(TABLE[[#This Row],[METRC]],[2]!MOM[METRC 2],0)),"")</f>
        <v/>
      </c>
    </row>
    <row r="697" spans="1:13" x14ac:dyDescent="0.25">
      <c r="A697" s="47" t="str">
        <f>MID(TABLE[[#This Row],[LOC]],4,3)</f>
        <v>OL5</v>
      </c>
      <c r="B697" t="s">
        <v>9011</v>
      </c>
      <c r="C697" s="18" t="str">
        <f>_xlfn.IFNA(IF(TABLE[[#This Row],[CODE]]="","",IF(TABLE[[#This Row],[CODE]]="...","",_xlfn.CONCAT("1A4070000000065000",RIGHT(TABLE[[#This Row],[CODE]],6)))),"")</f>
        <v/>
      </c>
      <c r="D697" s="18" t="str">
        <f t="array" ref="D697">_xlfn.IFNA(IF(SUM(COUNTIF(TABLE[[#This Row],[CODE]],{"*.*"})),LEFT(TABLE[[#This Row],[CODE]],7),_xlfn.CONCAT(LEFT(TABLE[[#This Row],[CODE]],4),RIGHT(TABLE[[#This Row],[CODE]],3))),"")</f>
        <v/>
      </c>
      <c r="E697" s="18" t="str">
        <f>IF(VLOOKUP(TABLE[[#This Row],[LOC]],ScanWorkbook[[Location]:[Clone Barcode]],2,FALSE)="...","",VLOOKUP(TABLE[[#This Row],[LOC]],ScanWorkbook[[Location]:[Clone Barcode]],2,FALSE))</f>
        <v/>
      </c>
      <c r="F697" s="21" t="str">
        <f ca="1">IF(TABLE[[#This Row],[METRC]]="","",TODAY())</f>
        <v/>
      </c>
      <c r="G697" s="80" t="str">
        <f>_xlfn.IFNA(IF(TABLE[[#This Row],[METRC]]="","",VLOOKUP(TABLE[[#This Row],[LOC]],ScanWorkbook[[Location]:[side]],3,FALSE)),"")</f>
        <v/>
      </c>
      <c r="H697" s="18" t="str">
        <f>_xlfn.IFNA(IF(TABLE[[#This Row],[METRC]]="...","",VLOOKUP(TABLE[[#This Row],[METRC]],METRC!A:C,3,FALSE)),"")</f>
        <v/>
      </c>
      <c r="I69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97" s="18" t="str">
        <f>_xlfn.IFNA(IF(TABLE[[#This Row],[METRC]]="...","",LEFT(VLOOKUP(TABLE[[#This Row],[METRC]],METRC!A:B,2,FALSE),4)),"")</f>
        <v/>
      </c>
      <c r="K697" s="18" t="str">
        <f>IF(TABLE[[#This Row],[METRC]]="","",IF(TABLE[[#This Row],[METRC]]="...","",IF(TABLE[[#This Row],[bounce strain]]=LEFT(TABLE[[#This Row],[PhenoAbbv]],4),"match","MISMATCH")))</f>
        <v/>
      </c>
      <c r="L697" s="18" t="str">
        <f ca="1">IF(TABLE[[#This Row],[Date]]="","",INDEX(nextcloneround[Clone Round],MATCH(TABLE[[#This Row],[Date]],nextcloneround[today],0)))</f>
        <v/>
      </c>
      <c r="M697" s="18" t="str">
        <f>_xlfn.IFNA(INDEX([2]!MOM[Generation],MATCH(TABLE[[#This Row],[METRC]],[2]!MOM[METRC 2],0)),"")</f>
        <v/>
      </c>
    </row>
    <row r="698" spans="1:13" x14ac:dyDescent="0.25">
      <c r="A698" s="47" t="str">
        <f>MID(TABLE[[#This Row],[LOC]],4,3)</f>
        <v>OL5</v>
      </c>
      <c r="B698" t="s">
        <v>9012</v>
      </c>
      <c r="C698" s="18" t="str">
        <f>_xlfn.IFNA(IF(TABLE[[#This Row],[CODE]]="","",IF(TABLE[[#This Row],[CODE]]="...","",_xlfn.CONCAT("1A4070000000065000",RIGHT(TABLE[[#This Row],[CODE]],6)))),"")</f>
        <v/>
      </c>
      <c r="D698" s="18" t="str">
        <f t="array" ref="D698">_xlfn.IFNA(IF(SUM(COUNTIF(TABLE[[#This Row],[CODE]],{"*.*"})),LEFT(TABLE[[#This Row],[CODE]],7),_xlfn.CONCAT(LEFT(TABLE[[#This Row],[CODE]],4),RIGHT(TABLE[[#This Row],[CODE]],3))),"")</f>
        <v/>
      </c>
      <c r="E698" s="18" t="str">
        <f>IF(VLOOKUP(TABLE[[#This Row],[LOC]],ScanWorkbook[[Location]:[Clone Barcode]],2,FALSE)="...","",VLOOKUP(TABLE[[#This Row],[LOC]],ScanWorkbook[[Location]:[Clone Barcode]],2,FALSE))</f>
        <v/>
      </c>
      <c r="F698" s="21" t="str">
        <f ca="1">IF(TABLE[[#This Row],[METRC]]="","",TODAY())</f>
        <v/>
      </c>
      <c r="G698" s="80" t="str">
        <f>_xlfn.IFNA(IF(TABLE[[#This Row],[METRC]]="","",VLOOKUP(TABLE[[#This Row],[LOC]],ScanWorkbook[[Location]:[side]],3,FALSE)),"")</f>
        <v/>
      </c>
      <c r="H698" s="18" t="str">
        <f>_xlfn.IFNA(IF(TABLE[[#This Row],[METRC]]="...","",VLOOKUP(TABLE[[#This Row],[METRC]],METRC!A:C,3,FALSE)),"")</f>
        <v/>
      </c>
      <c r="I69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98" s="18" t="str">
        <f>_xlfn.IFNA(IF(TABLE[[#This Row],[METRC]]="...","",LEFT(VLOOKUP(TABLE[[#This Row],[METRC]],METRC!A:B,2,FALSE),4)),"")</f>
        <v/>
      </c>
      <c r="K698" s="18" t="str">
        <f>IF(TABLE[[#This Row],[METRC]]="","",IF(TABLE[[#This Row],[METRC]]="...","",IF(TABLE[[#This Row],[bounce strain]]=LEFT(TABLE[[#This Row],[PhenoAbbv]],4),"match","MISMATCH")))</f>
        <v/>
      </c>
      <c r="L698" s="18" t="str">
        <f ca="1">IF(TABLE[[#This Row],[Date]]="","",INDEX(nextcloneround[Clone Round],MATCH(TABLE[[#This Row],[Date]],nextcloneround[today],0)))</f>
        <v/>
      </c>
      <c r="M698" s="18" t="str">
        <f>_xlfn.IFNA(INDEX([2]!MOM[Generation],MATCH(TABLE[[#This Row],[METRC]],[2]!MOM[METRC 2],0)),"")</f>
        <v/>
      </c>
    </row>
    <row r="699" spans="1:13" x14ac:dyDescent="0.25">
      <c r="A699" s="47" t="str">
        <f>MID(TABLE[[#This Row],[LOC]],4,3)</f>
        <v>OL5</v>
      </c>
      <c r="B699" t="s">
        <v>9013</v>
      </c>
      <c r="C699" s="18" t="str">
        <f>_xlfn.IFNA(IF(TABLE[[#This Row],[CODE]]="","",IF(TABLE[[#This Row],[CODE]]="...","",_xlfn.CONCAT("1A4070000000065000",RIGHT(TABLE[[#This Row],[CODE]],6)))),"")</f>
        <v/>
      </c>
      <c r="D699" s="18" t="str">
        <f t="array" ref="D699">_xlfn.IFNA(IF(SUM(COUNTIF(TABLE[[#This Row],[CODE]],{"*.*"})),LEFT(TABLE[[#This Row],[CODE]],7),_xlfn.CONCAT(LEFT(TABLE[[#This Row],[CODE]],4),RIGHT(TABLE[[#This Row],[CODE]],3))),"")</f>
        <v/>
      </c>
      <c r="E699" s="18" t="str">
        <f>IF(VLOOKUP(TABLE[[#This Row],[LOC]],ScanWorkbook[[Location]:[Clone Barcode]],2,FALSE)="...","",VLOOKUP(TABLE[[#This Row],[LOC]],ScanWorkbook[[Location]:[Clone Barcode]],2,FALSE))</f>
        <v/>
      </c>
      <c r="F699" s="21" t="str">
        <f ca="1">IF(TABLE[[#This Row],[METRC]]="","",TODAY())</f>
        <v/>
      </c>
      <c r="G699" s="80" t="str">
        <f>_xlfn.IFNA(IF(TABLE[[#This Row],[METRC]]="","",VLOOKUP(TABLE[[#This Row],[LOC]],ScanWorkbook[[Location]:[side]],3,FALSE)),"")</f>
        <v/>
      </c>
      <c r="H699" s="18" t="str">
        <f>_xlfn.IFNA(IF(TABLE[[#This Row],[METRC]]="...","",VLOOKUP(TABLE[[#This Row],[METRC]],METRC!A:C,3,FALSE)),"")</f>
        <v/>
      </c>
      <c r="I69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699" s="18" t="str">
        <f>_xlfn.IFNA(IF(TABLE[[#This Row],[METRC]]="...","",LEFT(VLOOKUP(TABLE[[#This Row],[METRC]],METRC!A:B,2,FALSE),4)),"")</f>
        <v/>
      </c>
      <c r="K699" s="18" t="str">
        <f>IF(TABLE[[#This Row],[METRC]]="","",IF(TABLE[[#This Row],[METRC]]="...","",IF(TABLE[[#This Row],[bounce strain]]=LEFT(TABLE[[#This Row],[PhenoAbbv]],4),"match","MISMATCH")))</f>
        <v/>
      </c>
      <c r="L699" s="18" t="str">
        <f ca="1">IF(TABLE[[#This Row],[Date]]="","",INDEX(nextcloneround[Clone Round],MATCH(TABLE[[#This Row],[Date]],nextcloneround[today],0)))</f>
        <v/>
      </c>
      <c r="M699" s="18" t="str">
        <f>_xlfn.IFNA(INDEX([2]!MOM[Generation],MATCH(TABLE[[#This Row],[METRC]],[2]!MOM[METRC 2],0)),"")</f>
        <v/>
      </c>
    </row>
    <row r="700" spans="1:13" x14ac:dyDescent="0.25">
      <c r="A700" s="47" t="str">
        <f>MID(TABLE[[#This Row],[LOC]],4,3)</f>
        <v>OL5</v>
      </c>
      <c r="B700" t="s">
        <v>9014</v>
      </c>
      <c r="C700" s="18" t="str">
        <f>_xlfn.IFNA(IF(TABLE[[#This Row],[CODE]]="","",IF(TABLE[[#This Row],[CODE]]="...","",_xlfn.CONCAT("1A4070000000065000",RIGHT(TABLE[[#This Row],[CODE]],6)))),"")</f>
        <v/>
      </c>
      <c r="D700" s="18" t="str">
        <f t="array" ref="D700">_xlfn.IFNA(IF(SUM(COUNTIF(TABLE[[#This Row],[CODE]],{"*.*"})),LEFT(TABLE[[#This Row],[CODE]],7),_xlfn.CONCAT(LEFT(TABLE[[#This Row],[CODE]],4),RIGHT(TABLE[[#This Row],[CODE]],3))),"")</f>
        <v/>
      </c>
      <c r="E700" s="18" t="str">
        <f>IF(VLOOKUP(TABLE[[#This Row],[LOC]],ScanWorkbook[[Location]:[Clone Barcode]],2,FALSE)="...","",VLOOKUP(TABLE[[#This Row],[LOC]],ScanWorkbook[[Location]:[Clone Barcode]],2,FALSE))</f>
        <v/>
      </c>
      <c r="F700" s="21" t="str">
        <f ca="1">IF(TABLE[[#This Row],[METRC]]="","",TODAY())</f>
        <v/>
      </c>
      <c r="G700" s="80" t="str">
        <f>_xlfn.IFNA(IF(TABLE[[#This Row],[METRC]]="","",VLOOKUP(TABLE[[#This Row],[LOC]],ScanWorkbook[[Location]:[side]],3,FALSE)),"")</f>
        <v/>
      </c>
      <c r="H700" s="18" t="str">
        <f>_xlfn.IFNA(IF(TABLE[[#This Row],[METRC]]="...","",VLOOKUP(TABLE[[#This Row],[METRC]],METRC!A:C,3,FALSE)),"")</f>
        <v/>
      </c>
      <c r="I70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700" s="18" t="str">
        <f>_xlfn.IFNA(IF(TABLE[[#This Row],[METRC]]="...","",LEFT(VLOOKUP(TABLE[[#This Row],[METRC]],METRC!A:B,2,FALSE),4)),"")</f>
        <v/>
      </c>
      <c r="K700" s="18" t="str">
        <f>IF(TABLE[[#This Row],[METRC]]="","",IF(TABLE[[#This Row],[METRC]]="...","",IF(TABLE[[#This Row],[bounce strain]]=LEFT(TABLE[[#This Row],[PhenoAbbv]],4),"match","MISMATCH")))</f>
        <v/>
      </c>
      <c r="L700" s="18" t="str">
        <f ca="1">IF(TABLE[[#This Row],[Date]]="","",INDEX(nextcloneround[Clone Round],MATCH(TABLE[[#This Row],[Date]],nextcloneround[today],0)))</f>
        <v/>
      </c>
      <c r="M700" s="18" t="str">
        <f>_xlfn.IFNA(INDEX([2]!MOM[Generation],MATCH(TABLE[[#This Row],[METRC]],[2]!MOM[METRC 2],0)),"")</f>
        <v/>
      </c>
    </row>
    <row r="701" spans="1:13" x14ac:dyDescent="0.25">
      <c r="A701" s="47" t="str">
        <f>MID(TABLE[[#This Row],[LOC]],4,3)</f>
        <v>OL5</v>
      </c>
      <c r="B701" t="s">
        <v>9015</v>
      </c>
      <c r="C701" s="18" t="str">
        <f>_xlfn.IFNA(IF(TABLE[[#This Row],[CODE]]="","",IF(TABLE[[#This Row],[CODE]]="...","",_xlfn.CONCAT("1A4070000000065000",RIGHT(TABLE[[#This Row],[CODE]],6)))),"")</f>
        <v/>
      </c>
      <c r="D701" s="18" t="str">
        <f t="array" ref="D701">_xlfn.IFNA(IF(SUM(COUNTIF(TABLE[[#This Row],[CODE]],{"*.*"})),LEFT(TABLE[[#This Row],[CODE]],7),_xlfn.CONCAT(LEFT(TABLE[[#This Row],[CODE]],4),RIGHT(TABLE[[#This Row],[CODE]],3))),"")</f>
        <v/>
      </c>
      <c r="E701" s="18" t="str">
        <f>IF(VLOOKUP(TABLE[[#This Row],[LOC]],ScanWorkbook[[Location]:[Clone Barcode]],2,FALSE)="...","",VLOOKUP(TABLE[[#This Row],[LOC]],ScanWorkbook[[Location]:[Clone Barcode]],2,FALSE))</f>
        <v/>
      </c>
      <c r="F701" s="21" t="str">
        <f ca="1">IF(TABLE[[#This Row],[METRC]]="","",TODAY())</f>
        <v/>
      </c>
      <c r="G701" s="80" t="str">
        <f>_xlfn.IFNA(IF(TABLE[[#This Row],[METRC]]="","",VLOOKUP(TABLE[[#This Row],[LOC]],ScanWorkbook[[Location]:[side]],3,FALSE)),"")</f>
        <v/>
      </c>
      <c r="H701" s="18" t="str">
        <f>_xlfn.IFNA(IF(TABLE[[#This Row],[METRC]]="...","",VLOOKUP(TABLE[[#This Row],[METRC]],METRC!A:C,3,FALSE)),"")</f>
        <v/>
      </c>
      <c r="I70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701" s="18" t="str">
        <f>_xlfn.IFNA(IF(TABLE[[#This Row],[METRC]]="...","",LEFT(VLOOKUP(TABLE[[#This Row],[METRC]],METRC!A:B,2,FALSE),4)),"")</f>
        <v/>
      </c>
      <c r="K701" s="18" t="str">
        <f>IF(TABLE[[#This Row],[METRC]]="","",IF(TABLE[[#This Row],[METRC]]="...","",IF(TABLE[[#This Row],[bounce strain]]=LEFT(TABLE[[#This Row],[PhenoAbbv]],4),"match","MISMATCH")))</f>
        <v/>
      </c>
      <c r="L701" s="18" t="str">
        <f ca="1">IF(TABLE[[#This Row],[Date]]="","",INDEX(nextcloneround[Clone Round],MATCH(TABLE[[#This Row],[Date]],nextcloneround[today],0)))</f>
        <v/>
      </c>
      <c r="M701" s="18" t="str">
        <f>_xlfn.IFNA(INDEX([2]!MOM[Generation],MATCH(TABLE[[#This Row],[METRC]],[2]!MOM[METRC 2],0)),"")</f>
        <v/>
      </c>
    </row>
    <row r="702" spans="1:13" x14ac:dyDescent="0.25">
      <c r="A702" s="47" t="str">
        <f>MID(TABLE[[#This Row],[LOC]],4,3)</f>
        <v>OL5</v>
      </c>
      <c r="B702" t="s">
        <v>9016</v>
      </c>
      <c r="C702" s="18" t="str">
        <f>_xlfn.IFNA(IF(TABLE[[#This Row],[CODE]]="","",IF(TABLE[[#This Row],[CODE]]="...","",_xlfn.CONCAT("1A4070000000065000",RIGHT(TABLE[[#This Row],[CODE]],6)))),"")</f>
        <v/>
      </c>
      <c r="D702" s="18" t="str">
        <f t="array" ref="D702">_xlfn.IFNA(IF(SUM(COUNTIF(TABLE[[#This Row],[CODE]],{"*.*"})),LEFT(TABLE[[#This Row],[CODE]],7),_xlfn.CONCAT(LEFT(TABLE[[#This Row],[CODE]],4),RIGHT(TABLE[[#This Row],[CODE]],3))),"")</f>
        <v/>
      </c>
      <c r="E702" s="18" t="str">
        <f>IF(VLOOKUP(TABLE[[#This Row],[LOC]],ScanWorkbook[[Location]:[Clone Barcode]],2,FALSE)="...","",VLOOKUP(TABLE[[#This Row],[LOC]],ScanWorkbook[[Location]:[Clone Barcode]],2,FALSE))</f>
        <v/>
      </c>
      <c r="F702" s="21" t="str">
        <f ca="1">IF(TABLE[[#This Row],[METRC]]="","",TODAY())</f>
        <v/>
      </c>
      <c r="G702" s="80" t="str">
        <f>_xlfn.IFNA(IF(TABLE[[#This Row],[METRC]]="","",VLOOKUP(TABLE[[#This Row],[LOC]],ScanWorkbook[[Location]:[side]],3,FALSE)),"")</f>
        <v/>
      </c>
      <c r="H702" s="18" t="str">
        <f>_xlfn.IFNA(IF(TABLE[[#This Row],[METRC]]="...","",VLOOKUP(TABLE[[#This Row],[METRC]],METRC!A:C,3,FALSE)),"")</f>
        <v/>
      </c>
      <c r="I70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702" s="18" t="str">
        <f>_xlfn.IFNA(IF(TABLE[[#This Row],[METRC]]="...","",LEFT(VLOOKUP(TABLE[[#This Row],[METRC]],METRC!A:B,2,FALSE),4)),"")</f>
        <v/>
      </c>
      <c r="K702" s="18" t="str">
        <f>IF(TABLE[[#This Row],[METRC]]="","",IF(TABLE[[#This Row],[METRC]]="...","",IF(TABLE[[#This Row],[bounce strain]]=LEFT(TABLE[[#This Row],[PhenoAbbv]],4),"match","MISMATCH")))</f>
        <v/>
      </c>
      <c r="L702" s="18" t="str">
        <f ca="1">IF(TABLE[[#This Row],[Date]]="","",INDEX(nextcloneround[Clone Round],MATCH(TABLE[[#This Row],[Date]],nextcloneround[today],0)))</f>
        <v/>
      </c>
      <c r="M702" s="18" t="str">
        <f>_xlfn.IFNA(INDEX([2]!MOM[Generation],MATCH(TABLE[[#This Row],[METRC]],[2]!MOM[METRC 2],0)),"")</f>
        <v/>
      </c>
    </row>
    <row r="703" spans="1:13" x14ac:dyDescent="0.25">
      <c r="A703" s="47" t="str">
        <f>MID(TABLE[[#This Row],[LOC]],4,3)</f>
        <v>OL5</v>
      </c>
      <c r="B703" t="s">
        <v>9017</v>
      </c>
      <c r="C703" s="18" t="str">
        <f>_xlfn.IFNA(IF(TABLE[[#This Row],[CODE]]="","",IF(TABLE[[#This Row],[CODE]]="...","",_xlfn.CONCAT("1A4070000000065000",RIGHT(TABLE[[#This Row],[CODE]],6)))),"")</f>
        <v/>
      </c>
      <c r="D703" s="18" t="str">
        <f t="array" ref="D703">_xlfn.IFNA(IF(SUM(COUNTIF(TABLE[[#This Row],[CODE]],{"*.*"})),LEFT(TABLE[[#This Row],[CODE]],7),_xlfn.CONCAT(LEFT(TABLE[[#This Row],[CODE]],4),RIGHT(TABLE[[#This Row],[CODE]],3))),"")</f>
        <v/>
      </c>
      <c r="E703" s="18" t="str">
        <f>IF(VLOOKUP(TABLE[[#This Row],[LOC]],ScanWorkbook[[Location]:[Clone Barcode]],2,FALSE)="...","",VLOOKUP(TABLE[[#This Row],[LOC]],ScanWorkbook[[Location]:[Clone Barcode]],2,FALSE))</f>
        <v/>
      </c>
      <c r="F703" s="21" t="str">
        <f ca="1">IF(TABLE[[#This Row],[METRC]]="","",TODAY())</f>
        <v/>
      </c>
      <c r="G703" s="80" t="str">
        <f>_xlfn.IFNA(IF(TABLE[[#This Row],[METRC]]="","",VLOOKUP(TABLE[[#This Row],[LOC]],ScanWorkbook[[Location]:[side]],3,FALSE)),"")</f>
        <v/>
      </c>
      <c r="H703" s="18" t="str">
        <f>_xlfn.IFNA(IF(TABLE[[#This Row],[METRC]]="...","",VLOOKUP(TABLE[[#This Row],[METRC]],METRC!A:C,3,FALSE)),"")</f>
        <v/>
      </c>
      <c r="I70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703" s="18" t="str">
        <f>_xlfn.IFNA(IF(TABLE[[#This Row],[METRC]]="...","",LEFT(VLOOKUP(TABLE[[#This Row],[METRC]],METRC!A:B,2,FALSE),4)),"")</f>
        <v/>
      </c>
      <c r="K703" s="18" t="str">
        <f>IF(TABLE[[#This Row],[METRC]]="","",IF(TABLE[[#This Row],[METRC]]="...","",IF(TABLE[[#This Row],[bounce strain]]=LEFT(TABLE[[#This Row],[PhenoAbbv]],4),"match","MISMATCH")))</f>
        <v/>
      </c>
      <c r="L703" s="18" t="str">
        <f ca="1">IF(TABLE[[#This Row],[Date]]="","",INDEX(nextcloneround[Clone Round],MATCH(TABLE[[#This Row],[Date]],nextcloneround[today],0)))</f>
        <v/>
      </c>
      <c r="M703" s="18" t="str">
        <f>_xlfn.IFNA(INDEX([2]!MOM[Generation],MATCH(TABLE[[#This Row],[METRC]],[2]!MOM[METRC 2],0)),"")</f>
        <v/>
      </c>
    </row>
    <row r="704" spans="1:13" x14ac:dyDescent="0.25">
      <c r="A704" s="47" t="str">
        <f>MID(TABLE[[#This Row],[LOC]],4,3)</f>
        <v>OL5</v>
      </c>
      <c r="B704" t="s">
        <v>9018</v>
      </c>
      <c r="C704" s="18" t="str">
        <f>_xlfn.IFNA(IF(TABLE[[#This Row],[CODE]]="","",IF(TABLE[[#This Row],[CODE]]="...","",_xlfn.CONCAT("1A4070000000065000",RIGHT(TABLE[[#This Row],[CODE]],6)))),"")</f>
        <v/>
      </c>
      <c r="D704" s="18" t="str">
        <f t="array" ref="D704">_xlfn.IFNA(IF(SUM(COUNTIF(TABLE[[#This Row],[CODE]],{"*.*"})),LEFT(TABLE[[#This Row],[CODE]],7),_xlfn.CONCAT(LEFT(TABLE[[#This Row],[CODE]],4),RIGHT(TABLE[[#This Row],[CODE]],3))),"")</f>
        <v/>
      </c>
      <c r="E704" s="18" t="str">
        <f>IF(VLOOKUP(TABLE[[#This Row],[LOC]],ScanWorkbook[[Location]:[Clone Barcode]],2,FALSE)="...","",VLOOKUP(TABLE[[#This Row],[LOC]],ScanWorkbook[[Location]:[Clone Barcode]],2,FALSE))</f>
        <v/>
      </c>
      <c r="F704" s="21" t="str">
        <f ca="1">IF(TABLE[[#This Row],[METRC]]="","",TODAY())</f>
        <v/>
      </c>
      <c r="G704" s="80" t="str">
        <f>_xlfn.IFNA(IF(TABLE[[#This Row],[METRC]]="","",VLOOKUP(TABLE[[#This Row],[LOC]],ScanWorkbook[[Location]:[side]],3,FALSE)),"")</f>
        <v/>
      </c>
      <c r="H704" s="18" t="str">
        <f>_xlfn.IFNA(IF(TABLE[[#This Row],[METRC]]="...","",VLOOKUP(TABLE[[#This Row],[METRC]],METRC!A:C,3,FALSE)),"")</f>
        <v/>
      </c>
      <c r="I70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704" s="18" t="str">
        <f>_xlfn.IFNA(IF(TABLE[[#This Row],[METRC]]="...","",LEFT(VLOOKUP(TABLE[[#This Row],[METRC]],METRC!A:B,2,FALSE),4)),"")</f>
        <v/>
      </c>
      <c r="K704" s="18" t="str">
        <f>IF(TABLE[[#This Row],[METRC]]="","",IF(TABLE[[#This Row],[METRC]]="...","",IF(TABLE[[#This Row],[bounce strain]]=LEFT(TABLE[[#This Row],[PhenoAbbv]],4),"match","MISMATCH")))</f>
        <v/>
      </c>
      <c r="L704" s="18" t="str">
        <f ca="1">IF(TABLE[[#This Row],[Date]]="","",INDEX(nextcloneround[Clone Round],MATCH(TABLE[[#This Row],[Date]],nextcloneround[today],0)))</f>
        <v/>
      </c>
      <c r="M704" s="18" t="str">
        <f>_xlfn.IFNA(INDEX([2]!MOM[Generation],MATCH(TABLE[[#This Row],[METRC]],[2]!MOM[METRC 2],0)),"")</f>
        <v/>
      </c>
    </row>
    <row r="705" spans="1:13" x14ac:dyDescent="0.25">
      <c r="A705" s="47" t="str">
        <f>MID(TABLE[[#This Row],[LOC]],4,3)</f>
        <v>OL5</v>
      </c>
      <c r="B705" t="s">
        <v>9019</v>
      </c>
      <c r="C705" s="18" t="str">
        <f>_xlfn.IFNA(IF(TABLE[[#This Row],[CODE]]="","",IF(TABLE[[#This Row],[CODE]]="...","",_xlfn.CONCAT("1A4070000000065000",RIGHT(TABLE[[#This Row],[CODE]],6)))),"")</f>
        <v/>
      </c>
      <c r="D705" s="18" t="str">
        <f t="array" ref="D705">_xlfn.IFNA(IF(SUM(COUNTIF(TABLE[[#This Row],[CODE]],{"*.*"})),LEFT(TABLE[[#This Row],[CODE]],7),_xlfn.CONCAT(LEFT(TABLE[[#This Row],[CODE]],4),RIGHT(TABLE[[#This Row],[CODE]],3))),"")</f>
        <v/>
      </c>
      <c r="E705" s="18" t="str">
        <f>IF(VLOOKUP(TABLE[[#This Row],[LOC]],ScanWorkbook[[Location]:[Clone Barcode]],2,FALSE)="...","",VLOOKUP(TABLE[[#This Row],[LOC]],ScanWorkbook[[Location]:[Clone Barcode]],2,FALSE))</f>
        <v/>
      </c>
      <c r="F705" s="21" t="str">
        <f ca="1">IF(TABLE[[#This Row],[METRC]]="","",TODAY())</f>
        <v/>
      </c>
      <c r="G705" s="80" t="str">
        <f>_xlfn.IFNA(IF(TABLE[[#This Row],[METRC]]="","",VLOOKUP(TABLE[[#This Row],[LOC]],ScanWorkbook[[Location]:[side]],3,FALSE)),"")</f>
        <v/>
      </c>
      <c r="H705" s="18" t="str">
        <f>_xlfn.IFNA(IF(TABLE[[#This Row],[METRC]]="...","",VLOOKUP(TABLE[[#This Row],[METRC]],METRC!A:C,3,FALSE)),"")</f>
        <v/>
      </c>
      <c r="I70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705" s="18" t="str">
        <f>_xlfn.IFNA(IF(TABLE[[#This Row],[METRC]]="...","",LEFT(VLOOKUP(TABLE[[#This Row],[METRC]],METRC!A:B,2,FALSE),4)),"")</f>
        <v/>
      </c>
      <c r="K705" s="18" t="str">
        <f>IF(TABLE[[#This Row],[METRC]]="","",IF(TABLE[[#This Row],[METRC]]="...","",IF(TABLE[[#This Row],[bounce strain]]=LEFT(TABLE[[#This Row],[PhenoAbbv]],4),"match","MISMATCH")))</f>
        <v/>
      </c>
      <c r="L705" s="18" t="str">
        <f ca="1">IF(TABLE[[#This Row],[Date]]="","",INDEX(nextcloneround[Clone Round],MATCH(TABLE[[#This Row],[Date]],nextcloneround[today],0)))</f>
        <v/>
      </c>
      <c r="M705" s="18" t="str">
        <f>_xlfn.IFNA(INDEX([2]!MOM[Generation],MATCH(TABLE[[#This Row],[METRC]],[2]!MOM[METRC 2],0)),"")</f>
        <v/>
      </c>
    </row>
    <row r="706" spans="1:13" x14ac:dyDescent="0.25">
      <c r="A706" s="47" t="str">
        <f>MID(TABLE[[#This Row],[LOC]],4,3)</f>
        <v>OL5</v>
      </c>
      <c r="B706" t="s">
        <v>9020</v>
      </c>
      <c r="C706" s="18" t="str">
        <f>_xlfn.IFNA(IF(TABLE[[#This Row],[CODE]]="","",IF(TABLE[[#This Row],[CODE]]="...","",_xlfn.CONCAT("1A4070000000065000",RIGHT(TABLE[[#This Row],[CODE]],6)))),"")</f>
        <v/>
      </c>
      <c r="D706" s="18" t="str">
        <f t="array" ref="D706">_xlfn.IFNA(IF(SUM(COUNTIF(TABLE[[#This Row],[CODE]],{"*.*"})),LEFT(TABLE[[#This Row],[CODE]],7),_xlfn.CONCAT(LEFT(TABLE[[#This Row],[CODE]],4),RIGHT(TABLE[[#This Row],[CODE]],3))),"")</f>
        <v/>
      </c>
      <c r="E706" s="18" t="str">
        <f>IF(VLOOKUP(TABLE[[#This Row],[LOC]],ScanWorkbook[[Location]:[Clone Barcode]],2,FALSE)="...","",VLOOKUP(TABLE[[#This Row],[LOC]],ScanWorkbook[[Location]:[Clone Barcode]],2,FALSE))</f>
        <v/>
      </c>
      <c r="F706" s="21" t="str">
        <f ca="1">IF(TABLE[[#This Row],[METRC]]="","",TODAY())</f>
        <v/>
      </c>
      <c r="G706" s="80" t="str">
        <f>_xlfn.IFNA(IF(TABLE[[#This Row],[METRC]]="","",VLOOKUP(TABLE[[#This Row],[LOC]],ScanWorkbook[[Location]:[side]],3,FALSE)),"")</f>
        <v/>
      </c>
      <c r="H706" s="18" t="str">
        <f>_xlfn.IFNA(IF(TABLE[[#This Row],[METRC]]="...","",VLOOKUP(TABLE[[#This Row],[METRC]],METRC!A:C,3,FALSE)),"")</f>
        <v/>
      </c>
      <c r="I706"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706" s="18" t="str">
        <f>_xlfn.IFNA(IF(TABLE[[#This Row],[METRC]]="...","",LEFT(VLOOKUP(TABLE[[#This Row],[METRC]],METRC!A:B,2,FALSE),4)),"")</f>
        <v/>
      </c>
      <c r="K706" s="18" t="str">
        <f>IF(TABLE[[#This Row],[METRC]]="","",IF(TABLE[[#This Row],[METRC]]="...","",IF(TABLE[[#This Row],[bounce strain]]=LEFT(TABLE[[#This Row],[PhenoAbbv]],4),"match","MISMATCH")))</f>
        <v/>
      </c>
      <c r="L706" s="18" t="str">
        <f ca="1">IF(TABLE[[#This Row],[Date]]="","",INDEX(nextcloneround[Clone Round],MATCH(TABLE[[#This Row],[Date]],nextcloneround[today],0)))</f>
        <v/>
      </c>
      <c r="M706" s="18" t="str">
        <f>_xlfn.IFNA(INDEX([2]!MOM[Generation],MATCH(TABLE[[#This Row],[METRC]],[2]!MOM[METRC 2],0)),"")</f>
        <v/>
      </c>
    </row>
    <row r="707" spans="1:13" x14ac:dyDescent="0.25">
      <c r="A707" s="47" t="str">
        <f>MID(TABLE[[#This Row],[LOC]],4,3)</f>
        <v>OL5</v>
      </c>
      <c r="B707" t="s">
        <v>9021</v>
      </c>
      <c r="C707" s="18" t="str">
        <f>_xlfn.IFNA(IF(TABLE[[#This Row],[CODE]]="","",IF(TABLE[[#This Row],[CODE]]="...","",_xlfn.CONCAT("1A4070000000065000",RIGHT(TABLE[[#This Row],[CODE]],6)))),"")</f>
        <v/>
      </c>
      <c r="D707" s="18" t="str">
        <f t="array" ref="D707">_xlfn.IFNA(IF(SUM(COUNTIF(TABLE[[#This Row],[CODE]],{"*.*"})),LEFT(TABLE[[#This Row],[CODE]],7),_xlfn.CONCAT(LEFT(TABLE[[#This Row],[CODE]],4),RIGHT(TABLE[[#This Row],[CODE]],3))),"")</f>
        <v/>
      </c>
      <c r="E707" s="18" t="str">
        <f>IF(VLOOKUP(TABLE[[#This Row],[LOC]],ScanWorkbook[[Location]:[Clone Barcode]],2,FALSE)="...","",VLOOKUP(TABLE[[#This Row],[LOC]],ScanWorkbook[[Location]:[Clone Barcode]],2,FALSE))</f>
        <v/>
      </c>
      <c r="F707" s="21" t="str">
        <f ca="1">IF(TABLE[[#This Row],[METRC]]="","",TODAY())</f>
        <v/>
      </c>
      <c r="G707" s="80" t="str">
        <f>_xlfn.IFNA(IF(TABLE[[#This Row],[METRC]]="","",VLOOKUP(TABLE[[#This Row],[LOC]],ScanWorkbook[[Location]:[side]],3,FALSE)),"")</f>
        <v/>
      </c>
      <c r="H707" s="18" t="str">
        <f>_xlfn.IFNA(IF(TABLE[[#This Row],[METRC]]="...","",VLOOKUP(TABLE[[#This Row],[METRC]],METRC!A:C,3,FALSE)),"")</f>
        <v/>
      </c>
      <c r="I707"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707" s="18" t="str">
        <f>_xlfn.IFNA(IF(TABLE[[#This Row],[METRC]]="...","",LEFT(VLOOKUP(TABLE[[#This Row],[METRC]],METRC!A:B,2,FALSE),4)),"")</f>
        <v/>
      </c>
      <c r="K707" s="18" t="str">
        <f>IF(TABLE[[#This Row],[METRC]]="","",IF(TABLE[[#This Row],[METRC]]="...","",IF(TABLE[[#This Row],[bounce strain]]=LEFT(TABLE[[#This Row],[PhenoAbbv]],4),"match","MISMATCH")))</f>
        <v/>
      </c>
      <c r="L707" s="18" t="str">
        <f ca="1">IF(TABLE[[#This Row],[Date]]="","",INDEX(nextcloneround[Clone Round],MATCH(TABLE[[#This Row],[Date]],nextcloneround[today],0)))</f>
        <v/>
      </c>
      <c r="M707" s="18" t="str">
        <f>_xlfn.IFNA(INDEX([2]!MOM[Generation],MATCH(TABLE[[#This Row],[METRC]],[2]!MOM[METRC 2],0)),"")</f>
        <v/>
      </c>
    </row>
    <row r="708" spans="1:13" x14ac:dyDescent="0.25">
      <c r="A708" s="47" t="str">
        <f>MID(TABLE[[#This Row],[LOC]],4,3)</f>
        <v>OL5</v>
      </c>
      <c r="B708" t="s">
        <v>9022</v>
      </c>
      <c r="C708" s="18" t="str">
        <f>_xlfn.IFNA(IF(TABLE[[#This Row],[CODE]]="","",IF(TABLE[[#This Row],[CODE]]="...","",_xlfn.CONCAT("1A4070000000065000",RIGHT(TABLE[[#This Row],[CODE]],6)))),"")</f>
        <v/>
      </c>
      <c r="D708" s="18" t="str">
        <f t="array" ref="D708">_xlfn.IFNA(IF(SUM(COUNTIF(TABLE[[#This Row],[CODE]],{"*.*"})),LEFT(TABLE[[#This Row],[CODE]],7),_xlfn.CONCAT(LEFT(TABLE[[#This Row],[CODE]],4),RIGHT(TABLE[[#This Row],[CODE]],3))),"")</f>
        <v/>
      </c>
      <c r="E708" s="18" t="str">
        <f>IF(VLOOKUP(TABLE[[#This Row],[LOC]],ScanWorkbook[[Location]:[Clone Barcode]],2,FALSE)="...","",VLOOKUP(TABLE[[#This Row],[LOC]],ScanWorkbook[[Location]:[Clone Barcode]],2,FALSE))</f>
        <v/>
      </c>
      <c r="F708" s="21" t="str">
        <f ca="1">IF(TABLE[[#This Row],[METRC]]="","",TODAY())</f>
        <v/>
      </c>
      <c r="G708" s="80" t="str">
        <f>_xlfn.IFNA(IF(TABLE[[#This Row],[METRC]]="","",VLOOKUP(TABLE[[#This Row],[LOC]],ScanWorkbook[[Location]:[side]],3,FALSE)),"")</f>
        <v/>
      </c>
      <c r="H708" s="18" t="str">
        <f>_xlfn.IFNA(IF(TABLE[[#This Row],[METRC]]="...","",VLOOKUP(TABLE[[#This Row],[METRC]],METRC!A:C,3,FALSE)),"")</f>
        <v/>
      </c>
      <c r="I708"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708" s="18" t="str">
        <f>_xlfn.IFNA(IF(TABLE[[#This Row],[METRC]]="...","",LEFT(VLOOKUP(TABLE[[#This Row],[METRC]],METRC!A:B,2,FALSE),4)),"")</f>
        <v/>
      </c>
      <c r="K708" s="18" t="str">
        <f>IF(TABLE[[#This Row],[METRC]]="","",IF(TABLE[[#This Row],[METRC]]="...","",IF(TABLE[[#This Row],[bounce strain]]=LEFT(TABLE[[#This Row],[PhenoAbbv]],4),"match","MISMATCH")))</f>
        <v/>
      </c>
      <c r="L708" s="18" t="str">
        <f ca="1">IF(TABLE[[#This Row],[Date]]="","",INDEX(nextcloneround[Clone Round],MATCH(TABLE[[#This Row],[Date]],nextcloneround[today],0)))</f>
        <v/>
      </c>
      <c r="M708" s="18" t="str">
        <f>_xlfn.IFNA(INDEX([2]!MOM[Generation],MATCH(TABLE[[#This Row],[METRC]],[2]!MOM[METRC 2],0)),"")</f>
        <v/>
      </c>
    </row>
    <row r="709" spans="1:13" x14ac:dyDescent="0.25">
      <c r="A709" s="47" t="str">
        <f>MID(TABLE[[#This Row],[LOC]],4,3)</f>
        <v>OL5</v>
      </c>
      <c r="B709" t="s">
        <v>9023</v>
      </c>
      <c r="C709" s="18" t="str">
        <f>_xlfn.IFNA(IF(TABLE[[#This Row],[CODE]]="","",IF(TABLE[[#This Row],[CODE]]="...","",_xlfn.CONCAT("1A4070000000065000",RIGHT(TABLE[[#This Row],[CODE]],6)))),"")</f>
        <v/>
      </c>
      <c r="D709" s="18" t="str">
        <f t="array" ref="D709">_xlfn.IFNA(IF(SUM(COUNTIF(TABLE[[#This Row],[CODE]],{"*.*"})),LEFT(TABLE[[#This Row],[CODE]],7),_xlfn.CONCAT(LEFT(TABLE[[#This Row],[CODE]],4),RIGHT(TABLE[[#This Row],[CODE]],3))),"")</f>
        <v/>
      </c>
      <c r="E709" s="18" t="str">
        <f>IF(VLOOKUP(TABLE[[#This Row],[LOC]],ScanWorkbook[[Location]:[Clone Barcode]],2,FALSE)="...","",VLOOKUP(TABLE[[#This Row],[LOC]],ScanWorkbook[[Location]:[Clone Barcode]],2,FALSE))</f>
        <v/>
      </c>
      <c r="F709" s="21" t="str">
        <f ca="1">IF(TABLE[[#This Row],[METRC]]="","",TODAY())</f>
        <v/>
      </c>
      <c r="G709" s="80" t="str">
        <f>_xlfn.IFNA(IF(TABLE[[#This Row],[METRC]]="","",VLOOKUP(TABLE[[#This Row],[LOC]],ScanWorkbook[[Location]:[side]],3,FALSE)),"")</f>
        <v/>
      </c>
      <c r="H709" s="18" t="str">
        <f>_xlfn.IFNA(IF(TABLE[[#This Row],[METRC]]="...","",VLOOKUP(TABLE[[#This Row],[METRC]],METRC!A:C,3,FALSE)),"")</f>
        <v/>
      </c>
      <c r="I709"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709" s="18" t="str">
        <f>_xlfn.IFNA(IF(TABLE[[#This Row],[METRC]]="...","",LEFT(VLOOKUP(TABLE[[#This Row],[METRC]],METRC!A:B,2,FALSE),4)),"")</f>
        <v/>
      </c>
      <c r="K709" s="18" t="str">
        <f>IF(TABLE[[#This Row],[METRC]]="","",IF(TABLE[[#This Row],[METRC]]="...","",IF(TABLE[[#This Row],[bounce strain]]=LEFT(TABLE[[#This Row],[PhenoAbbv]],4),"match","MISMATCH")))</f>
        <v/>
      </c>
      <c r="L709" s="18" t="str">
        <f ca="1">IF(TABLE[[#This Row],[Date]]="","",INDEX(nextcloneround[Clone Round],MATCH(TABLE[[#This Row],[Date]],nextcloneround[today],0)))</f>
        <v/>
      </c>
      <c r="M709" s="18" t="str">
        <f>_xlfn.IFNA(INDEX([2]!MOM[Generation],MATCH(TABLE[[#This Row],[METRC]],[2]!MOM[METRC 2],0)),"")</f>
        <v/>
      </c>
    </row>
    <row r="710" spans="1:13" x14ac:dyDescent="0.25">
      <c r="A710" s="47" t="str">
        <f>MID(TABLE[[#This Row],[LOC]],4,3)</f>
        <v>OL5</v>
      </c>
      <c r="B710" t="s">
        <v>9024</v>
      </c>
      <c r="C710" s="18" t="str">
        <f>_xlfn.IFNA(IF(TABLE[[#This Row],[CODE]]="","",IF(TABLE[[#This Row],[CODE]]="...","",_xlfn.CONCAT("1A4070000000065000",RIGHT(TABLE[[#This Row],[CODE]],6)))),"")</f>
        <v/>
      </c>
      <c r="D710" s="18" t="str">
        <f t="array" ref="D710">_xlfn.IFNA(IF(SUM(COUNTIF(TABLE[[#This Row],[CODE]],{"*.*"})),LEFT(TABLE[[#This Row],[CODE]],7),_xlfn.CONCAT(LEFT(TABLE[[#This Row],[CODE]],4),RIGHT(TABLE[[#This Row],[CODE]],3))),"")</f>
        <v/>
      </c>
      <c r="E710" s="18" t="str">
        <f>IF(VLOOKUP(TABLE[[#This Row],[LOC]],ScanWorkbook[[Location]:[Clone Barcode]],2,FALSE)="...","",VLOOKUP(TABLE[[#This Row],[LOC]],ScanWorkbook[[Location]:[Clone Barcode]],2,FALSE))</f>
        <v/>
      </c>
      <c r="F710" s="21" t="str">
        <f ca="1">IF(TABLE[[#This Row],[METRC]]="","",TODAY())</f>
        <v/>
      </c>
      <c r="G710" s="80" t="str">
        <f>_xlfn.IFNA(IF(TABLE[[#This Row],[METRC]]="","",VLOOKUP(TABLE[[#This Row],[LOC]],ScanWorkbook[[Location]:[side]],3,FALSE)),"")</f>
        <v/>
      </c>
      <c r="H710" s="18" t="str">
        <f>_xlfn.IFNA(IF(TABLE[[#This Row],[METRC]]="...","",VLOOKUP(TABLE[[#This Row],[METRC]],METRC!A:C,3,FALSE)),"")</f>
        <v/>
      </c>
      <c r="I710"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710" s="18" t="str">
        <f>_xlfn.IFNA(IF(TABLE[[#This Row],[METRC]]="...","",LEFT(VLOOKUP(TABLE[[#This Row],[METRC]],METRC!A:B,2,FALSE),4)),"")</f>
        <v/>
      </c>
      <c r="K710" s="18" t="str">
        <f>IF(TABLE[[#This Row],[METRC]]="","",IF(TABLE[[#This Row],[METRC]]="...","",IF(TABLE[[#This Row],[bounce strain]]=LEFT(TABLE[[#This Row],[PhenoAbbv]],4),"match","MISMATCH")))</f>
        <v/>
      </c>
      <c r="L710" s="18" t="str">
        <f ca="1">IF(TABLE[[#This Row],[Date]]="","",INDEX(nextcloneround[Clone Round],MATCH(TABLE[[#This Row],[Date]],nextcloneround[today],0)))</f>
        <v/>
      </c>
      <c r="M710" s="18" t="str">
        <f>_xlfn.IFNA(INDEX([2]!MOM[Generation],MATCH(TABLE[[#This Row],[METRC]],[2]!MOM[METRC 2],0)),"")</f>
        <v/>
      </c>
    </row>
    <row r="711" spans="1:13" x14ac:dyDescent="0.25">
      <c r="A711" s="47" t="str">
        <f>MID(TABLE[[#This Row],[LOC]],4,3)</f>
        <v>OL5</v>
      </c>
      <c r="B711" t="s">
        <v>9025</v>
      </c>
      <c r="C711" s="18" t="str">
        <f>_xlfn.IFNA(IF(TABLE[[#This Row],[CODE]]="","",IF(TABLE[[#This Row],[CODE]]="...","",_xlfn.CONCAT("1A4070000000065000",RIGHT(TABLE[[#This Row],[CODE]],6)))),"")</f>
        <v/>
      </c>
      <c r="D711" s="18" t="str">
        <f t="array" ref="D711">_xlfn.IFNA(IF(SUM(COUNTIF(TABLE[[#This Row],[CODE]],{"*.*"})),LEFT(TABLE[[#This Row],[CODE]],7),_xlfn.CONCAT(LEFT(TABLE[[#This Row],[CODE]],4),RIGHT(TABLE[[#This Row],[CODE]],3))),"")</f>
        <v/>
      </c>
      <c r="E711" s="18" t="str">
        <f>IF(VLOOKUP(TABLE[[#This Row],[LOC]],ScanWorkbook[[Location]:[Clone Barcode]],2,FALSE)="...","",VLOOKUP(TABLE[[#This Row],[LOC]],ScanWorkbook[[Location]:[Clone Barcode]],2,FALSE))</f>
        <v/>
      </c>
      <c r="F711" s="21" t="str">
        <f ca="1">IF(TABLE[[#This Row],[METRC]]="","",TODAY())</f>
        <v/>
      </c>
      <c r="G711" s="80" t="str">
        <f>_xlfn.IFNA(IF(TABLE[[#This Row],[METRC]]="","",VLOOKUP(TABLE[[#This Row],[LOC]],ScanWorkbook[[Location]:[side]],3,FALSE)),"")</f>
        <v/>
      </c>
      <c r="H711" s="18" t="str">
        <f>_xlfn.IFNA(IF(TABLE[[#This Row],[METRC]]="...","",VLOOKUP(TABLE[[#This Row],[METRC]],METRC!A:C,3,FALSE)),"")</f>
        <v/>
      </c>
      <c r="I711"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711" s="18" t="str">
        <f>_xlfn.IFNA(IF(TABLE[[#This Row],[METRC]]="...","",LEFT(VLOOKUP(TABLE[[#This Row],[METRC]],METRC!A:B,2,FALSE),4)),"")</f>
        <v/>
      </c>
      <c r="K711" s="18" t="str">
        <f>IF(TABLE[[#This Row],[METRC]]="","",IF(TABLE[[#This Row],[METRC]]="...","",IF(TABLE[[#This Row],[bounce strain]]=LEFT(TABLE[[#This Row],[PhenoAbbv]],4),"match","MISMATCH")))</f>
        <v/>
      </c>
      <c r="L711" s="18" t="str">
        <f ca="1">IF(TABLE[[#This Row],[Date]]="","",INDEX(nextcloneround[Clone Round],MATCH(TABLE[[#This Row],[Date]],nextcloneround[today],0)))</f>
        <v/>
      </c>
      <c r="M711" s="18" t="str">
        <f>_xlfn.IFNA(INDEX([2]!MOM[Generation],MATCH(TABLE[[#This Row],[METRC]],[2]!MOM[METRC 2],0)),"")</f>
        <v/>
      </c>
    </row>
    <row r="712" spans="1:13" x14ac:dyDescent="0.25">
      <c r="A712" s="47" t="str">
        <f>MID(TABLE[[#This Row],[LOC]],4,3)</f>
        <v>OL5</v>
      </c>
      <c r="B712" t="s">
        <v>9026</v>
      </c>
      <c r="C712" s="18" t="str">
        <f>_xlfn.IFNA(IF(TABLE[[#This Row],[CODE]]="","",IF(TABLE[[#This Row],[CODE]]="...","",_xlfn.CONCAT("1A4070000000065000",RIGHT(TABLE[[#This Row],[CODE]],6)))),"")</f>
        <v/>
      </c>
      <c r="D712" s="18" t="str">
        <f t="array" ref="D712">_xlfn.IFNA(IF(SUM(COUNTIF(TABLE[[#This Row],[CODE]],{"*.*"})),LEFT(TABLE[[#This Row],[CODE]],7),_xlfn.CONCAT(LEFT(TABLE[[#This Row],[CODE]],4),RIGHT(TABLE[[#This Row],[CODE]],3))),"")</f>
        <v/>
      </c>
      <c r="E712" s="18" t="str">
        <f>IF(VLOOKUP(TABLE[[#This Row],[LOC]],ScanWorkbook[[Location]:[Clone Barcode]],2,FALSE)="...","",VLOOKUP(TABLE[[#This Row],[LOC]],ScanWorkbook[[Location]:[Clone Barcode]],2,FALSE))</f>
        <v/>
      </c>
      <c r="F712" s="21" t="str">
        <f ca="1">IF(TABLE[[#This Row],[METRC]]="","",TODAY())</f>
        <v/>
      </c>
      <c r="G712" s="80" t="str">
        <f>_xlfn.IFNA(IF(TABLE[[#This Row],[METRC]]="","",VLOOKUP(TABLE[[#This Row],[LOC]],ScanWorkbook[[Location]:[side]],3,FALSE)),"")</f>
        <v/>
      </c>
      <c r="H712" s="18" t="str">
        <f>_xlfn.IFNA(IF(TABLE[[#This Row],[METRC]]="...","",VLOOKUP(TABLE[[#This Row],[METRC]],METRC!A:C,3,FALSE)),"")</f>
        <v/>
      </c>
      <c r="I712"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712" s="18" t="str">
        <f>_xlfn.IFNA(IF(TABLE[[#This Row],[METRC]]="...","",LEFT(VLOOKUP(TABLE[[#This Row],[METRC]],METRC!A:B,2,FALSE),4)),"")</f>
        <v/>
      </c>
      <c r="K712" s="18" t="str">
        <f>IF(TABLE[[#This Row],[METRC]]="","",IF(TABLE[[#This Row],[METRC]]="...","",IF(TABLE[[#This Row],[bounce strain]]=LEFT(TABLE[[#This Row],[PhenoAbbv]],4),"match","MISMATCH")))</f>
        <v/>
      </c>
      <c r="L712" s="18" t="str">
        <f ca="1">IF(TABLE[[#This Row],[Date]]="","",INDEX(nextcloneround[Clone Round],MATCH(TABLE[[#This Row],[Date]],nextcloneround[today],0)))</f>
        <v/>
      </c>
      <c r="M712" s="18" t="str">
        <f>_xlfn.IFNA(INDEX([2]!MOM[Generation],MATCH(TABLE[[#This Row],[METRC]],[2]!MOM[METRC 2],0)),"")</f>
        <v/>
      </c>
    </row>
    <row r="713" spans="1:13" x14ac:dyDescent="0.25">
      <c r="A713" s="47" t="str">
        <f>MID(TABLE[[#This Row],[LOC]],4,3)</f>
        <v>OL5</v>
      </c>
      <c r="B713" t="s">
        <v>9027</v>
      </c>
      <c r="C713" s="18" t="str">
        <f>_xlfn.IFNA(IF(TABLE[[#This Row],[CODE]]="","",IF(TABLE[[#This Row],[CODE]]="...","",_xlfn.CONCAT("1A4070000000065000",RIGHT(TABLE[[#This Row],[CODE]],6)))),"")</f>
        <v/>
      </c>
      <c r="D713" s="18" t="str">
        <f t="array" ref="D713">_xlfn.IFNA(IF(SUM(COUNTIF(TABLE[[#This Row],[CODE]],{"*.*"})),LEFT(TABLE[[#This Row],[CODE]],7),_xlfn.CONCAT(LEFT(TABLE[[#This Row],[CODE]],4),RIGHT(TABLE[[#This Row],[CODE]],3))),"")</f>
        <v/>
      </c>
      <c r="E713" s="18" t="str">
        <f>IF(VLOOKUP(TABLE[[#This Row],[LOC]],ScanWorkbook[[Location]:[Clone Barcode]],2,FALSE)="...","",VLOOKUP(TABLE[[#This Row],[LOC]],ScanWorkbook[[Location]:[Clone Barcode]],2,FALSE))</f>
        <v/>
      </c>
      <c r="F713" s="21" t="str">
        <f ca="1">IF(TABLE[[#This Row],[METRC]]="","",TODAY())</f>
        <v/>
      </c>
      <c r="G713" s="80" t="str">
        <f>_xlfn.IFNA(IF(TABLE[[#This Row],[METRC]]="","",VLOOKUP(TABLE[[#This Row],[LOC]],ScanWorkbook[[Location]:[side]],3,FALSE)),"")</f>
        <v/>
      </c>
      <c r="H713" s="18" t="str">
        <f>_xlfn.IFNA(IF(TABLE[[#This Row],[METRC]]="...","",VLOOKUP(TABLE[[#This Row],[METRC]],METRC!A:C,3,FALSE)),"")</f>
        <v/>
      </c>
      <c r="I713"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713" s="18" t="str">
        <f>_xlfn.IFNA(IF(TABLE[[#This Row],[METRC]]="...","",LEFT(VLOOKUP(TABLE[[#This Row],[METRC]],METRC!A:B,2,FALSE),4)),"")</f>
        <v/>
      </c>
      <c r="K713" s="18" t="str">
        <f>IF(TABLE[[#This Row],[METRC]]="","",IF(TABLE[[#This Row],[METRC]]="...","",IF(TABLE[[#This Row],[bounce strain]]=LEFT(TABLE[[#This Row],[PhenoAbbv]],4),"match","MISMATCH")))</f>
        <v/>
      </c>
      <c r="L713" s="18" t="str">
        <f ca="1">IF(TABLE[[#This Row],[Date]]="","",INDEX(nextcloneround[Clone Round],MATCH(TABLE[[#This Row],[Date]],nextcloneround[today],0)))</f>
        <v/>
      </c>
      <c r="M713" s="18" t="str">
        <f>_xlfn.IFNA(INDEX([2]!MOM[Generation],MATCH(TABLE[[#This Row],[METRC]],[2]!MOM[METRC 2],0)),"")</f>
        <v/>
      </c>
    </row>
    <row r="714" spans="1:13" x14ac:dyDescent="0.25">
      <c r="A714" s="47" t="str">
        <f>MID(TABLE[[#This Row],[LOC]],4,3)</f>
        <v>OL5</v>
      </c>
      <c r="B714" t="s">
        <v>9028</v>
      </c>
      <c r="C714" s="18" t="str">
        <f>_xlfn.IFNA(IF(TABLE[[#This Row],[CODE]]="","",IF(TABLE[[#This Row],[CODE]]="...","",_xlfn.CONCAT("1A4070000000065000",RIGHT(TABLE[[#This Row],[CODE]],6)))),"")</f>
        <v/>
      </c>
      <c r="D714" s="18" t="str">
        <f t="array" ref="D714">_xlfn.IFNA(IF(SUM(COUNTIF(TABLE[[#This Row],[CODE]],{"*.*"})),LEFT(TABLE[[#This Row],[CODE]],7),_xlfn.CONCAT(LEFT(TABLE[[#This Row],[CODE]],4),RIGHT(TABLE[[#This Row],[CODE]],3))),"")</f>
        <v/>
      </c>
      <c r="E714" s="18" t="str">
        <f>IF(VLOOKUP(TABLE[[#This Row],[LOC]],ScanWorkbook[[Location]:[Clone Barcode]],2,FALSE)="...","",VLOOKUP(TABLE[[#This Row],[LOC]],ScanWorkbook[[Location]:[Clone Barcode]],2,FALSE))</f>
        <v/>
      </c>
      <c r="F714" s="21" t="str">
        <f ca="1">IF(TABLE[[#This Row],[METRC]]="","",TODAY())</f>
        <v/>
      </c>
      <c r="G714" s="80" t="str">
        <f>_xlfn.IFNA(IF(TABLE[[#This Row],[METRC]]="","",VLOOKUP(TABLE[[#This Row],[LOC]],ScanWorkbook[[Location]:[side]],3,FALSE)),"")</f>
        <v/>
      </c>
      <c r="H714" s="18" t="str">
        <f>_xlfn.IFNA(IF(TABLE[[#This Row],[METRC]]="...","",VLOOKUP(TABLE[[#This Row],[METRC]],METRC!A:C,3,FALSE)),"")</f>
        <v/>
      </c>
      <c r="I714"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714" s="18" t="str">
        <f>_xlfn.IFNA(IF(TABLE[[#This Row],[METRC]]="...","",LEFT(VLOOKUP(TABLE[[#This Row],[METRC]],METRC!A:B,2,FALSE),4)),"")</f>
        <v/>
      </c>
      <c r="K714" s="18" t="str">
        <f>IF(TABLE[[#This Row],[METRC]]="","",IF(TABLE[[#This Row],[METRC]]="...","",IF(TABLE[[#This Row],[bounce strain]]=LEFT(TABLE[[#This Row],[PhenoAbbv]],4),"match","MISMATCH")))</f>
        <v/>
      </c>
      <c r="L714" s="18" t="str">
        <f ca="1">IF(TABLE[[#This Row],[Date]]="","",INDEX(nextcloneround[Clone Round],MATCH(TABLE[[#This Row],[Date]],nextcloneround[today],0)))</f>
        <v/>
      </c>
      <c r="M714" s="18" t="str">
        <f>_xlfn.IFNA(INDEX([2]!MOM[Generation],MATCH(TABLE[[#This Row],[METRC]],[2]!MOM[METRC 2],0)),"")</f>
        <v/>
      </c>
    </row>
    <row r="715" spans="1:13" x14ac:dyDescent="0.25">
      <c r="A715" s="47" t="str">
        <f>MID(TABLE[[#This Row],[LOC]],4,3)</f>
        <v>OL5</v>
      </c>
      <c r="B715" t="s">
        <v>9029</v>
      </c>
      <c r="C715" s="18" t="str">
        <f>_xlfn.IFNA(IF(TABLE[[#This Row],[CODE]]="","",IF(TABLE[[#This Row],[CODE]]="...","",_xlfn.CONCAT("1A4070000000065000",RIGHT(TABLE[[#This Row],[CODE]],6)))),"")</f>
        <v/>
      </c>
      <c r="D715" s="18" t="str">
        <f t="array" ref="D715">_xlfn.IFNA(IF(SUM(COUNTIF(TABLE[[#This Row],[CODE]],{"*.*"})),LEFT(TABLE[[#This Row],[CODE]],7),_xlfn.CONCAT(LEFT(TABLE[[#This Row],[CODE]],4),RIGHT(TABLE[[#This Row],[CODE]],3))),"")</f>
        <v/>
      </c>
      <c r="E715" s="18" t="str">
        <f>IF(VLOOKUP(TABLE[[#This Row],[LOC]],ScanWorkbook[[Location]:[Clone Barcode]],2,FALSE)="...","",VLOOKUP(TABLE[[#This Row],[LOC]],ScanWorkbook[[Location]:[Clone Barcode]],2,FALSE))</f>
        <v/>
      </c>
      <c r="F715" s="21" t="str">
        <f ca="1">IF(TABLE[[#This Row],[METRC]]="","",TODAY())</f>
        <v/>
      </c>
      <c r="G715" s="80" t="str">
        <f>_xlfn.IFNA(IF(TABLE[[#This Row],[METRC]]="","",VLOOKUP(TABLE[[#This Row],[LOC]],ScanWorkbook[[Location]:[side]],3,FALSE)),"")</f>
        <v/>
      </c>
      <c r="H715" s="18" t="str">
        <f>_xlfn.IFNA(IF(TABLE[[#This Row],[METRC]]="...","",VLOOKUP(TABLE[[#This Row],[METRC]],METRC!A:C,3,FALSE)),"")</f>
        <v/>
      </c>
      <c r="I715" s="24" t="str">
        <f>IF(TABLE[[#This Row],[METRC]]="","",IF(TABLE[[#This Row],[METRC]]="...","",(IF(_xlfn.NUMBERVALUE(LEFT(TABLE[[#This Row],[ROOM]],1))&lt;=2,IF(RIGHT(TABLE[[#This Row],[ROOM]],6)=TABLE[[#This Row],[bounce location]],"match","MISMATCH"),IF(_xlfn.NUMBERVALUE(LEFT(TABLE[[#This Row],[ROOM]],1))&gt;2, IF(RIGHT(TABLE[[#This Row],[ROOM]],7)=TABLE[[#This Row],[bounce location]],"match","MISMATCH"),"MISMATCH")))))</f>
        <v/>
      </c>
      <c r="J715" s="18" t="str">
        <f>_xlfn.IFNA(IF(TABLE[[#This Row],[METRC]]="...","",LEFT(VLOOKUP(TABLE[[#This Row],[METRC]],METRC!A:B,2,FALSE),4)),"")</f>
        <v/>
      </c>
      <c r="K715" s="18" t="str">
        <f>IF(TABLE[[#This Row],[METRC]]="","",IF(TABLE[[#This Row],[METRC]]="...","",IF(TABLE[[#This Row],[bounce strain]]=LEFT(TABLE[[#This Row],[PhenoAbbv]],4),"match","MISMATCH")))</f>
        <v/>
      </c>
      <c r="L715" s="18" t="str">
        <f ca="1">IF(TABLE[[#This Row],[Date]]="","",INDEX(nextcloneround[Clone Round],MATCH(TABLE[[#This Row],[Date]],nextcloneround[today],0)))</f>
        <v/>
      </c>
      <c r="M715" s="18" t="str">
        <f>_xlfn.IFNA(INDEX([2]!MOM[Generation],MATCH(TABLE[[#This Row],[METRC]],[2]!MOM[METRC 2],0)),"")</f>
        <v/>
      </c>
    </row>
  </sheetData>
  <conditionalFormatting sqref="I2:I715 K2:K715">
    <cfRule type="containsText" dxfId="338" priority="1" operator="containsText" text="MISMATCH">
      <formula>NOT(ISERROR(SEARCH("MISMATCH",I2)))</formula>
    </cfRule>
  </conditionalFormatting>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9D25E-1BC8-4B01-89F4-995B657A9C37}">
  <dimension ref="A1:F75"/>
  <sheetViews>
    <sheetView workbookViewId="0">
      <selection activeCell="E70" sqref="E70"/>
    </sheetView>
  </sheetViews>
  <sheetFormatPr defaultRowHeight="15" x14ac:dyDescent="0.25"/>
  <cols>
    <col min="1" max="1" width="14.42578125" customWidth="1"/>
    <col min="2" max="2" width="14.7109375" customWidth="1"/>
    <col min="3" max="3" width="12.85546875" customWidth="1"/>
    <col min="4" max="4" width="15.5703125" customWidth="1"/>
    <col min="5" max="5" width="15.85546875" customWidth="1"/>
    <col min="6" max="6" width="10.7109375" bestFit="1" customWidth="1"/>
  </cols>
  <sheetData>
    <row r="1" spans="1:6" x14ac:dyDescent="0.25">
      <c r="A1" t="s">
        <v>8254</v>
      </c>
      <c r="B1" t="s">
        <v>8255</v>
      </c>
      <c r="C1" t="s">
        <v>8256</v>
      </c>
      <c r="D1" s="18" t="s">
        <v>8295</v>
      </c>
      <c r="E1" t="s">
        <v>8257</v>
      </c>
      <c r="F1" t="s">
        <v>8296</v>
      </c>
    </row>
    <row r="2" spans="1:6" x14ac:dyDescent="0.25">
      <c r="A2" t="s">
        <v>8234</v>
      </c>
      <c r="B2">
        <v>20084</v>
      </c>
      <c r="C2" s="92">
        <v>43914</v>
      </c>
      <c r="D2" s="18">
        <f ca="1">_xlfn.NUMBERVALUE((TEXT(TODAY(),"yy")&amp;TEXT((TODAY()-DATEVALUE("1/1/"&amp;TEXT(TODAY(),"yy"))+1),"000"))-nextcloneround[[#This Row],[Julian Code]])</f>
        <v>265</v>
      </c>
      <c r="E2" s="18" t="str">
        <f ca="1">IF(AND(-21&lt;_xlfn.NUMBERVALUE((TEXT(TODAY(),"yy")&amp;TEXT((TODAY()-DATEVALUE("1/1/"&amp;TEXT(TODAY(),"yy"))+1),"000"))-nextcloneround[[#This Row],[Julian Code]]),_xlfn.NUMBERVALUE((TEXT(TODAY(),"yy")&amp;TEXT((TODAY()-DATEVALUE("1/1/"&amp;TEXT(TODAY(),"yy"))+1),"000"))-nextcloneround[[#This Row],[Julian Code]])&lt;0),"next clone round","")</f>
        <v/>
      </c>
      <c r="F2" s="92" t="str">
        <f ca="1">IF(nextcloneround[[#This Row],[ref]]="","",TODAY())</f>
        <v/>
      </c>
    </row>
    <row r="3" spans="1:6" x14ac:dyDescent="0.25">
      <c r="A3" t="s">
        <v>8235</v>
      </c>
      <c r="B3">
        <v>20105</v>
      </c>
      <c r="C3" s="92">
        <v>43935</v>
      </c>
      <c r="D3" s="18">
        <f ca="1">_xlfn.NUMBERVALUE((TEXT(TODAY(),"yy")&amp;TEXT((TODAY()-DATEVALUE("1/1/"&amp;TEXT(TODAY(),"yy"))+1),"000"))-nextcloneround[[#This Row],[Julian Code]])</f>
        <v>244</v>
      </c>
      <c r="E3" s="18" t="str">
        <f ca="1">IF(AND(-21&lt;_xlfn.NUMBERVALUE((TEXT(TODAY(),"yy")&amp;TEXT((TODAY()-DATEVALUE("1/1/"&amp;TEXT(TODAY(),"yy"))+1),"000"))-nextcloneround[[#This Row],[Julian Code]]),_xlfn.NUMBERVALUE((TEXT(TODAY(),"yy")&amp;TEXT((TODAY()-DATEVALUE("1/1/"&amp;TEXT(TODAY(),"yy"))+1),"000"))-nextcloneround[[#This Row],[Julian Code]])&lt;0),"next clone round","")</f>
        <v/>
      </c>
      <c r="F3" s="92" t="str">
        <f ca="1">IF(nextcloneround[[#This Row],[ref]]="","",TODAY())</f>
        <v/>
      </c>
    </row>
    <row r="4" spans="1:6" x14ac:dyDescent="0.25">
      <c r="A4" t="s">
        <v>8236</v>
      </c>
      <c r="B4">
        <v>20126</v>
      </c>
      <c r="C4" s="92">
        <v>43956</v>
      </c>
      <c r="D4" s="18">
        <f ca="1">_xlfn.NUMBERVALUE((TEXT(TODAY(),"yy")&amp;TEXT((TODAY()-DATEVALUE("1/1/"&amp;TEXT(TODAY(),"yy"))+1),"000"))-nextcloneround[[#This Row],[Julian Code]])</f>
        <v>223</v>
      </c>
      <c r="E4" s="18" t="str">
        <f ca="1">IF(AND(-21&lt;_xlfn.NUMBERVALUE((TEXT(TODAY(),"yy")&amp;TEXT((TODAY()-DATEVALUE("1/1/"&amp;TEXT(TODAY(),"yy"))+1),"000"))-nextcloneround[[#This Row],[Julian Code]]),_xlfn.NUMBERVALUE((TEXT(TODAY(),"yy")&amp;TEXT((TODAY()-DATEVALUE("1/1/"&amp;TEXT(TODAY(),"yy"))+1),"000"))-nextcloneround[[#This Row],[Julian Code]])&lt;0),"next clone round","")</f>
        <v/>
      </c>
      <c r="F4" s="92" t="str">
        <f ca="1">IF(nextcloneround[[#This Row],[ref]]="","",TODAY())</f>
        <v/>
      </c>
    </row>
    <row r="5" spans="1:6" x14ac:dyDescent="0.25">
      <c r="A5" t="s">
        <v>8237</v>
      </c>
      <c r="B5">
        <v>20147</v>
      </c>
      <c r="C5" s="92">
        <v>43977</v>
      </c>
      <c r="D5" s="18">
        <f ca="1">_xlfn.NUMBERVALUE((TEXT(TODAY(),"yy")&amp;TEXT((TODAY()-DATEVALUE("1/1/"&amp;TEXT(TODAY(),"yy"))+1),"000"))-nextcloneround[[#This Row],[Julian Code]])</f>
        <v>202</v>
      </c>
      <c r="E5" s="18" t="str">
        <f ca="1">IF(AND(-21&lt;_xlfn.NUMBERVALUE((TEXT(TODAY(),"yy")&amp;TEXT((TODAY()-DATEVALUE("1/1/"&amp;TEXT(TODAY(),"yy"))+1),"000"))-nextcloneround[[#This Row],[Julian Code]]),_xlfn.NUMBERVALUE((TEXT(TODAY(),"yy")&amp;TEXT((TODAY()-DATEVALUE("1/1/"&amp;TEXT(TODAY(),"yy"))+1),"000"))-nextcloneround[[#This Row],[Julian Code]])&lt;0),"next clone round","")</f>
        <v/>
      </c>
      <c r="F5" s="92" t="str">
        <f ca="1">IF(nextcloneround[[#This Row],[ref]]="","",TODAY())</f>
        <v/>
      </c>
    </row>
    <row r="6" spans="1:6" x14ac:dyDescent="0.25">
      <c r="A6" t="s">
        <v>8238</v>
      </c>
      <c r="B6">
        <v>20168</v>
      </c>
      <c r="C6" s="92">
        <v>43998</v>
      </c>
      <c r="D6" s="18">
        <f ca="1">_xlfn.NUMBERVALUE((TEXT(TODAY(),"yy")&amp;TEXT((TODAY()-DATEVALUE("1/1/"&amp;TEXT(TODAY(),"yy"))+1),"000"))-nextcloneround[[#This Row],[Julian Code]])</f>
        <v>181</v>
      </c>
      <c r="E6" s="18" t="str">
        <f ca="1">IF(AND(-21&lt;_xlfn.NUMBERVALUE((TEXT(TODAY(),"yy")&amp;TEXT((TODAY()-DATEVALUE("1/1/"&amp;TEXT(TODAY(),"yy"))+1),"000"))-nextcloneround[[#This Row],[Julian Code]]),_xlfn.NUMBERVALUE((TEXT(TODAY(),"yy")&amp;TEXT((TODAY()-DATEVALUE("1/1/"&amp;TEXT(TODAY(),"yy"))+1),"000"))-nextcloneround[[#This Row],[Julian Code]])&lt;0),"next clone round","")</f>
        <v/>
      </c>
      <c r="F6" s="92" t="str">
        <f ca="1">IF(nextcloneround[[#This Row],[ref]]="","",TODAY())</f>
        <v/>
      </c>
    </row>
    <row r="7" spans="1:6" x14ac:dyDescent="0.25">
      <c r="A7" t="s">
        <v>8239</v>
      </c>
      <c r="B7">
        <v>20189</v>
      </c>
      <c r="C7" s="92">
        <v>44019</v>
      </c>
      <c r="D7" s="18">
        <f ca="1">_xlfn.NUMBERVALUE((TEXT(TODAY(),"yy")&amp;TEXT((TODAY()-DATEVALUE("1/1/"&amp;TEXT(TODAY(),"yy"))+1),"000"))-nextcloneround[[#This Row],[Julian Code]])</f>
        <v>160</v>
      </c>
      <c r="E7" s="18" t="str">
        <f ca="1">IF(AND(-21&lt;_xlfn.NUMBERVALUE((TEXT(TODAY(),"yy")&amp;TEXT((TODAY()-DATEVALUE("1/1/"&amp;TEXT(TODAY(),"yy"))+1),"000"))-nextcloneround[[#This Row],[Julian Code]]),_xlfn.NUMBERVALUE((TEXT(TODAY(),"yy")&amp;TEXT((TODAY()-DATEVALUE("1/1/"&amp;TEXT(TODAY(),"yy"))+1),"000"))-nextcloneround[[#This Row],[Julian Code]])&lt;0),"next clone round","")</f>
        <v/>
      </c>
      <c r="F7" s="92" t="str">
        <f ca="1">IF(nextcloneround[[#This Row],[ref]]="","",TODAY())</f>
        <v/>
      </c>
    </row>
    <row r="8" spans="1:6" x14ac:dyDescent="0.25">
      <c r="A8" t="s">
        <v>8240</v>
      </c>
      <c r="B8">
        <v>20210</v>
      </c>
      <c r="C8" s="92">
        <v>44040</v>
      </c>
      <c r="D8" s="18">
        <f ca="1">_xlfn.NUMBERVALUE((TEXT(TODAY(),"yy")&amp;TEXT((TODAY()-DATEVALUE("1/1/"&amp;TEXT(TODAY(),"yy"))+1),"000"))-nextcloneround[[#This Row],[Julian Code]])</f>
        <v>139</v>
      </c>
      <c r="E8" s="18" t="str">
        <f ca="1">IF(AND(-21&lt;_xlfn.NUMBERVALUE((TEXT(TODAY(),"yy")&amp;TEXT((TODAY()-DATEVALUE("1/1/"&amp;TEXT(TODAY(),"yy"))+1),"000"))-nextcloneround[[#This Row],[Julian Code]]),_xlfn.NUMBERVALUE((TEXT(TODAY(),"yy")&amp;TEXT((TODAY()-DATEVALUE("1/1/"&amp;TEXT(TODAY(),"yy"))+1),"000"))-nextcloneround[[#This Row],[Julian Code]])&lt;0),"next clone round","")</f>
        <v/>
      </c>
      <c r="F8" s="92" t="str">
        <f ca="1">IF(nextcloneround[[#This Row],[ref]]="","",TODAY())</f>
        <v/>
      </c>
    </row>
    <row r="9" spans="1:6" x14ac:dyDescent="0.25">
      <c r="A9" t="s">
        <v>8241</v>
      </c>
      <c r="B9">
        <v>20231</v>
      </c>
      <c r="C9" s="92">
        <v>44061</v>
      </c>
      <c r="D9" s="18">
        <f ca="1">_xlfn.NUMBERVALUE((TEXT(TODAY(),"yy")&amp;TEXT((TODAY()-DATEVALUE("1/1/"&amp;TEXT(TODAY(),"yy"))+1),"000"))-nextcloneround[[#This Row],[Julian Code]])</f>
        <v>118</v>
      </c>
      <c r="E9" s="18" t="str">
        <f ca="1">IF(AND(-21&lt;_xlfn.NUMBERVALUE((TEXT(TODAY(),"yy")&amp;TEXT((TODAY()-DATEVALUE("1/1/"&amp;TEXT(TODAY(),"yy"))+1),"000"))-nextcloneround[[#This Row],[Julian Code]]),_xlfn.NUMBERVALUE((TEXT(TODAY(),"yy")&amp;TEXT((TODAY()-DATEVALUE("1/1/"&amp;TEXT(TODAY(),"yy"))+1),"000"))-nextcloneround[[#This Row],[Julian Code]])&lt;0),"next clone round","")</f>
        <v/>
      </c>
      <c r="F9" s="92" t="str">
        <f ca="1">IF(nextcloneround[[#This Row],[ref]]="","",TODAY())</f>
        <v/>
      </c>
    </row>
    <row r="10" spans="1:6" x14ac:dyDescent="0.25">
      <c r="A10" t="s">
        <v>8242</v>
      </c>
      <c r="B10">
        <v>20252</v>
      </c>
      <c r="C10" s="92">
        <v>44082</v>
      </c>
      <c r="D10" s="18">
        <f ca="1">_xlfn.NUMBERVALUE((TEXT(TODAY(),"yy")&amp;TEXT((TODAY()-DATEVALUE("1/1/"&amp;TEXT(TODAY(),"yy"))+1),"000"))-nextcloneround[[#This Row],[Julian Code]])</f>
        <v>97</v>
      </c>
      <c r="E10" s="18" t="str">
        <f ca="1">IF(AND(-21&lt;_xlfn.NUMBERVALUE((TEXT(TODAY(),"yy")&amp;TEXT((TODAY()-DATEVALUE("1/1/"&amp;TEXT(TODAY(),"yy"))+1),"000"))-nextcloneround[[#This Row],[Julian Code]]),_xlfn.NUMBERVALUE((TEXT(TODAY(),"yy")&amp;TEXT((TODAY()-DATEVALUE("1/1/"&amp;TEXT(TODAY(),"yy"))+1),"000"))-nextcloneround[[#This Row],[Julian Code]])&lt;0),"next clone round","")</f>
        <v/>
      </c>
      <c r="F10" s="92" t="str">
        <f ca="1">IF(nextcloneround[[#This Row],[ref]]="","",TODAY())</f>
        <v/>
      </c>
    </row>
    <row r="11" spans="1:6" x14ac:dyDescent="0.25">
      <c r="A11" t="s">
        <v>8243</v>
      </c>
      <c r="B11">
        <v>20273</v>
      </c>
      <c r="C11" s="92">
        <v>44103</v>
      </c>
      <c r="D11" s="18">
        <f ca="1">_xlfn.NUMBERVALUE((TEXT(TODAY(),"yy")&amp;TEXT((TODAY()-DATEVALUE("1/1/"&amp;TEXT(TODAY(),"yy"))+1),"000"))-nextcloneround[[#This Row],[Julian Code]])</f>
        <v>76</v>
      </c>
      <c r="E11" s="18" t="str">
        <f ca="1">IF(AND(-21&lt;_xlfn.NUMBERVALUE((TEXT(TODAY(),"yy")&amp;TEXT((TODAY()-DATEVALUE("1/1/"&amp;TEXT(TODAY(),"yy"))+1),"000"))-nextcloneround[[#This Row],[Julian Code]]),_xlfn.NUMBERVALUE((TEXT(TODAY(),"yy")&amp;TEXT((TODAY()-DATEVALUE("1/1/"&amp;TEXT(TODAY(),"yy"))+1),"000"))-nextcloneround[[#This Row],[Julian Code]])&lt;0),"next clone round","")</f>
        <v/>
      </c>
      <c r="F11" s="92" t="str">
        <f ca="1">IF(nextcloneround[[#This Row],[ref]]="","",TODAY())</f>
        <v/>
      </c>
    </row>
    <row r="12" spans="1:6" x14ac:dyDescent="0.25">
      <c r="A12" t="s">
        <v>8244</v>
      </c>
      <c r="B12">
        <v>20294</v>
      </c>
      <c r="C12" s="92">
        <v>44124</v>
      </c>
      <c r="D12" s="18">
        <f ca="1">_xlfn.NUMBERVALUE((TEXT(TODAY(),"yy")&amp;TEXT((TODAY()-DATEVALUE("1/1/"&amp;TEXT(TODAY(),"yy"))+1),"000"))-nextcloneround[[#This Row],[Julian Code]])</f>
        <v>55</v>
      </c>
      <c r="E12" s="18" t="str">
        <f ca="1">IF(AND(-21&lt;_xlfn.NUMBERVALUE((TEXT(TODAY(),"yy")&amp;TEXT((TODAY()-DATEVALUE("1/1/"&amp;TEXT(TODAY(),"yy"))+1),"000"))-nextcloneround[[#This Row],[Julian Code]]),_xlfn.NUMBERVALUE((TEXT(TODAY(),"yy")&amp;TEXT((TODAY()-DATEVALUE("1/1/"&amp;TEXT(TODAY(),"yy"))+1),"000"))-nextcloneround[[#This Row],[Julian Code]])&lt;0),"next clone round","")</f>
        <v/>
      </c>
      <c r="F12" s="92" t="str">
        <f ca="1">IF(nextcloneround[[#This Row],[ref]]="","",TODAY())</f>
        <v/>
      </c>
    </row>
    <row r="13" spans="1:6" x14ac:dyDescent="0.25">
      <c r="A13" t="s">
        <v>8245</v>
      </c>
      <c r="B13">
        <v>20315</v>
      </c>
      <c r="C13" s="92">
        <v>44145</v>
      </c>
      <c r="D13" s="18">
        <f ca="1">_xlfn.NUMBERVALUE((TEXT(TODAY(),"yy")&amp;TEXT((TODAY()-DATEVALUE("1/1/"&amp;TEXT(TODAY(),"yy"))+1),"000"))-nextcloneround[[#This Row],[Julian Code]])</f>
        <v>34</v>
      </c>
      <c r="E13" s="18" t="str">
        <f ca="1">IF(AND(-21&lt;_xlfn.NUMBERVALUE((TEXT(TODAY(),"yy")&amp;TEXT((TODAY()-DATEVALUE("1/1/"&amp;TEXT(TODAY(),"yy"))+1),"000"))-nextcloneround[[#This Row],[Julian Code]]),_xlfn.NUMBERVALUE((TEXT(TODAY(),"yy")&amp;TEXT((TODAY()-DATEVALUE("1/1/"&amp;TEXT(TODAY(),"yy"))+1),"000"))-nextcloneround[[#This Row],[Julian Code]])&lt;0),"next clone round","")</f>
        <v/>
      </c>
      <c r="F13" s="92" t="str">
        <f ca="1">IF(nextcloneround[[#This Row],[ref]]="","",TODAY())</f>
        <v/>
      </c>
    </row>
    <row r="14" spans="1:6" x14ac:dyDescent="0.25">
      <c r="A14" t="s">
        <v>8246</v>
      </c>
      <c r="B14">
        <v>20336</v>
      </c>
      <c r="C14" s="92">
        <v>44166</v>
      </c>
      <c r="D14" s="18">
        <f ca="1">_xlfn.NUMBERVALUE((TEXT(TODAY(),"yy")&amp;TEXT((TODAY()-DATEVALUE("1/1/"&amp;TEXT(TODAY(),"yy"))+1),"000"))-nextcloneround[[#This Row],[Julian Code]])</f>
        <v>13</v>
      </c>
      <c r="E14" s="18" t="str">
        <f ca="1">IF(AND(-21&lt;_xlfn.NUMBERVALUE((TEXT(TODAY(),"yy")&amp;TEXT((TODAY()-DATEVALUE("1/1/"&amp;TEXT(TODAY(),"yy"))+1),"000"))-nextcloneround[[#This Row],[Julian Code]]),_xlfn.NUMBERVALUE((TEXT(TODAY(),"yy")&amp;TEXT((TODAY()-DATEVALUE("1/1/"&amp;TEXT(TODAY(),"yy"))+1),"000"))-nextcloneround[[#This Row],[Julian Code]])&lt;0),"next clone round","")</f>
        <v/>
      </c>
      <c r="F14" s="92" t="str">
        <f ca="1">IF(nextcloneround[[#This Row],[ref]]="","",TODAY())</f>
        <v/>
      </c>
    </row>
    <row r="15" spans="1:6" x14ac:dyDescent="0.25">
      <c r="A15" t="s">
        <v>8247</v>
      </c>
      <c r="B15">
        <v>20357</v>
      </c>
      <c r="C15" s="92">
        <v>44187</v>
      </c>
      <c r="D15" s="18">
        <f ca="1">_xlfn.NUMBERVALUE((TEXT(TODAY(),"yy")&amp;TEXT((TODAY()-DATEVALUE("1/1/"&amp;TEXT(TODAY(),"yy"))+1),"000"))-nextcloneround[[#This Row],[Julian Code]])</f>
        <v>-8</v>
      </c>
      <c r="E15" s="18" t="str">
        <f ca="1">IF(AND(-21&lt;_xlfn.NUMBERVALUE((TEXT(TODAY(),"yy")&amp;TEXT((TODAY()-DATEVALUE("1/1/"&amp;TEXT(TODAY(),"yy"))+1),"000"))-nextcloneround[[#This Row],[Julian Code]]),_xlfn.NUMBERVALUE((TEXT(TODAY(),"yy")&amp;TEXT((TODAY()-DATEVALUE("1/1/"&amp;TEXT(TODAY(),"yy"))+1),"000"))-nextcloneround[[#This Row],[Julian Code]])&lt;0),"next clone round","")</f>
        <v>next clone round</v>
      </c>
      <c r="F15" s="92">
        <f ca="1">IF(nextcloneround[[#This Row],[ref]]="","",TODAY())</f>
        <v>44179</v>
      </c>
    </row>
    <row r="16" spans="1:6" x14ac:dyDescent="0.25">
      <c r="A16" t="s">
        <v>8248</v>
      </c>
      <c r="B16">
        <v>20378</v>
      </c>
      <c r="C16" s="92">
        <v>44208</v>
      </c>
      <c r="D16" s="18">
        <f ca="1">_xlfn.NUMBERVALUE((TEXT(TODAY(),"yy")&amp;TEXT((TODAY()-DATEVALUE("1/1/"&amp;TEXT(TODAY(),"yy"))+1),"000"))-nextcloneround[[#This Row],[Julian Code]])</f>
        <v>-29</v>
      </c>
      <c r="E16" s="18" t="str">
        <f ca="1">IF(AND(-21&lt;_xlfn.NUMBERVALUE((TEXT(TODAY(),"yy")&amp;TEXT((TODAY()-DATEVALUE("1/1/"&amp;TEXT(TODAY(),"yy"))+1),"000"))-nextcloneround[[#This Row],[Julian Code]]),_xlfn.NUMBERVALUE((TEXT(TODAY(),"yy")&amp;TEXT((TODAY()-DATEVALUE("1/1/"&amp;TEXT(TODAY(),"yy"))+1),"000"))-nextcloneround[[#This Row],[Julian Code]])&lt;0),"next clone round","")</f>
        <v/>
      </c>
      <c r="F16" s="92" t="str">
        <f ca="1">IF(nextcloneround[[#This Row],[ref]]="","",TODAY())</f>
        <v/>
      </c>
    </row>
    <row r="17" spans="1:6" x14ac:dyDescent="0.25">
      <c r="A17" t="s">
        <v>8249</v>
      </c>
      <c r="B17">
        <v>20399</v>
      </c>
      <c r="C17" s="92">
        <v>44229</v>
      </c>
      <c r="D17" s="18">
        <f ca="1">_xlfn.NUMBERVALUE((TEXT(TODAY(),"yy")&amp;TEXT((TODAY()-DATEVALUE("1/1/"&amp;TEXT(TODAY(),"yy"))+1),"000"))-nextcloneround[[#This Row],[Julian Code]])</f>
        <v>-50</v>
      </c>
      <c r="E17" s="18" t="str">
        <f ca="1">IF(AND(-21&lt;_xlfn.NUMBERVALUE((TEXT(TODAY(),"yy")&amp;TEXT((TODAY()-DATEVALUE("1/1/"&amp;TEXT(TODAY(),"yy"))+1),"000"))-nextcloneround[[#This Row],[Julian Code]]),_xlfn.NUMBERVALUE((TEXT(TODAY(),"yy")&amp;TEXT((TODAY()-DATEVALUE("1/1/"&amp;TEXT(TODAY(),"yy"))+1),"000"))-nextcloneround[[#This Row],[Julian Code]])&lt;0),"next clone round","")</f>
        <v/>
      </c>
      <c r="F17" s="92" t="str">
        <f ca="1">IF(nextcloneround[[#This Row],[ref]]="","",TODAY())</f>
        <v/>
      </c>
    </row>
    <row r="18" spans="1:6" x14ac:dyDescent="0.25">
      <c r="A18" t="s">
        <v>8250</v>
      </c>
      <c r="B18">
        <v>20420</v>
      </c>
      <c r="C18" s="92">
        <v>44250</v>
      </c>
      <c r="D18" s="18">
        <f ca="1">_xlfn.NUMBERVALUE((TEXT(TODAY(),"yy")&amp;TEXT((TODAY()-DATEVALUE("1/1/"&amp;TEXT(TODAY(),"yy"))+1),"000"))-nextcloneround[[#This Row],[Julian Code]])</f>
        <v>-71</v>
      </c>
      <c r="E18" s="18" t="str">
        <f ca="1">IF(AND(-21&lt;_xlfn.NUMBERVALUE((TEXT(TODAY(),"yy")&amp;TEXT((TODAY()-DATEVALUE("1/1/"&amp;TEXT(TODAY(),"yy"))+1),"000"))-nextcloneround[[#This Row],[Julian Code]]),_xlfn.NUMBERVALUE((TEXT(TODAY(),"yy")&amp;TEXT((TODAY()-DATEVALUE("1/1/"&amp;TEXT(TODAY(),"yy"))+1),"000"))-nextcloneround[[#This Row],[Julian Code]])&lt;0),"next clone round","")</f>
        <v/>
      </c>
      <c r="F18" s="92" t="str">
        <f ca="1">IF(nextcloneround[[#This Row],[ref]]="","",TODAY())</f>
        <v/>
      </c>
    </row>
    <row r="19" spans="1:6" x14ac:dyDescent="0.25">
      <c r="A19" t="s">
        <v>8251</v>
      </c>
      <c r="B19">
        <v>20441</v>
      </c>
      <c r="C19" s="92">
        <v>44271</v>
      </c>
      <c r="D19" s="18">
        <f ca="1">_xlfn.NUMBERVALUE((TEXT(TODAY(),"yy")&amp;TEXT((TODAY()-DATEVALUE("1/1/"&amp;TEXT(TODAY(),"yy"))+1),"000"))-nextcloneround[[#This Row],[Julian Code]])</f>
        <v>-92</v>
      </c>
      <c r="E19" s="18" t="str">
        <f ca="1">IF(AND(-21&lt;_xlfn.NUMBERVALUE((TEXT(TODAY(),"yy")&amp;TEXT((TODAY()-DATEVALUE("1/1/"&amp;TEXT(TODAY(),"yy"))+1),"000"))-nextcloneround[[#This Row],[Julian Code]]),_xlfn.NUMBERVALUE((TEXT(TODAY(),"yy")&amp;TEXT((TODAY()-DATEVALUE("1/1/"&amp;TEXT(TODAY(),"yy"))+1),"000"))-nextcloneround[[#This Row],[Julian Code]])&lt;0),"next clone round","")</f>
        <v/>
      </c>
      <c r="F19" s="92" t="str">
        <f ca="1">IF(nextcloneround[[#This Row],[ref]]="","",TODAY())</f>
        <v/>
      </c>
    </row>
    <row r="20" spans="1:6" x14ac:dyDescent="0.25">
      <c r="A20" t="s">
        <v>8252</v>
      </c>
      <c r="B20">
        <v>20462</v>
      </c>
      <c r="C20" s="92">
        <v>44292</v>
      </c>
      <c r="D20" s="18">
        <f ca="1">_xlfn.NUMBERVALUE((TEXT(TODAY(),"yy")&amp;TEXT((TODAY()-DATEVALUE("1/1/"&amp;TEXT(TODAY(),"yy"))+1),"000"))-nextcloneround[[#This Row],[Julian Code]])</f>
        <v>-113</v>
      </c>
      <c r="E20" s="18" t="str">
        <f ca="1">IF(AND(-21&lt;_xlfn.NUMBERVALUE((TEXT(TODAY(),"yy")&amp;TEXT((TODAY()-DATEVALUE("1/1/"&amp;TEXT(TODAY(),"yy"))+1),"000"))-nextcloneround[[#This Row],[Julian Code]]),_xlfn.NUMBERVALUE((TEXT(TODAY(),"yy")&amp;TEXT((TODAY()-DATEVALUE("1/1/"&amp;TEXT(TODAY(),"yy"))+1),"000"))-nextcloneround[[#This Row],[Julian Code]])&lt;0),"next clone round","")</f>
        <v/>
      </c>
      <c r="F20" s="92" t="str">
        <f ca="1">IF(nextcloneround[[#This Row],[ref]]="","",TODAY())</f>
        <v/>
      </c>
    </row>
    <row r="21" spans="1:6" x14ac:dyDescent="0.25">
      <c r="A21" t="s">
        <v>8253</v>
      </c>
      <c r="B21">
        <v>20483</v>
      </c>
      <c r="C21" s="92">
        <v>44313</v>
      </c>
      <c r="D21" s="18">
        <f ca="1">_xlfn.NUMBERVALUE((TEXT(TODAY(),"yy")&amp;TEXT((TODAY()-DATEVALUE("1/1/"&amp;TEXT(TODAY(),"yy"))+1),"000"))-nextcloneround[[#This Row],[Julian Code]])</f>
        <v>-134</v>
      </c>
      <c r="E21" s="18" t="str">
        <f ca="1">IF(AND(-21&lt;_xlfn.NUMBERVALUE((TEXT(TODAY(),"yy")&amp;TEXT((TODAY()-DATEVALUE("1/1/"&amp;TEXT(TODAY(),"yy"))+1),"000"))-nextcloneround[[#This Row],[Julian Code]]),_xlfn.NUMBERVALUE((TEXT(TODAY(),"yy")&amp;TEXT((TODAY()-DATEVALUE("1/1/"&amp;TEXT(TODAY(),"yy"))+1),"000"))-nextcloneround[[#This Row],[Julian Code]])&lt;0),"next clone round","")</f>
        <v/>
      </c>
      <c r="F21" s="92" t="str">
        <f ca="1">IF(nextcloneround[[#This Row],[ref]]="","",TODAY())</f>
        <v/>
      </c>
    </row>
    <row r="22" spans="1:6" x14ac:dyDescent="0.25">
      <c r="A22" s="91" t="s">
        <v>8258</v>
      </c>
      <c r="B22" s="91">
        <v>20504</v>
      </c>
      <c r="C22" s="92">
        <v>44334</v>
      </c>
      <c r="D22" s="18">
        <f ca="1">_xlfn.NUMBERVALUE((TEXT(TODAY(),"yy")&amp;TEXT((TODAY()-DATEVALUE("1/1/"&amp;TEXT(TODAY(),"yy"))+1),"000"))-nextcloneround[[#This Row],[Julian Code]])</f>
        <v>-155</v>
      </c>
      <c r="E22" s="18" t="str">
        <f ca="1">IF(AND(-21&lt;_xlfn.NUMBERVALUE((TEXT(TODAY(),"yy")&amp;TEXT((TODAY()-DATEVALUE("1/1/"&amp;TEXT(TODAY(),"yy"))+1),"000"))-nextcloneround[[#This Row],[Julian Code]]),_xlfn.NUMBERVALUE((TEXT(TODAY(),"yy")&amp;TEXT((TODAY()-DATEVALUE("1/1/"&amp;TEXT(TODAY(),"yy"))+1),"000"))-nextcloneround[[#This Row],[Julian Code]])&lt;0),"next clone round","")</f>
        <v/>
      </c>
      <c r="F22" s="92" t="str">
        <f ca="1">IF(nextcloneround[[#This Row],[ref]]="","",TODAY())</f>
        <v/>
      </c>
    </row>
    <row r="23" spans="1:6" x14ac:dyDescent="0.25">
      <c r="A23" s="91" t="s">
        <v>8259</v>
      </c>
      <c r="B23" s="91">
        <v>20525</v>
      </c>
      <c r="C23" s="92">
        <v>44355</v>
      </c>
      <c r="D23" s="18">
        <f ca="1">_xlfn.NUMBERVALUE((TEXT(TODAY(),"yy")&amp;TEXT((TODAY()-DATEVALUE("1/1/"&amp;TEXT(TODAY(),"yy"))+1),"000"))-nextcloneround[[#This Row],[Julian Code]])</f>
        <v>-176</v>
      </c>
      <c r="E23" s="18" t="str">
        <f ca="1">IF(AND(-21&lt;_xlfn.NUMBERVALUE((TEXT(TODAY(),"yy")&amp;TEXT((TODAY()-DATEVALUE("1/1/"&amp;TEXT(TODAY(),"yy"))+1),"000"))-nextcloneround[[#This Row],[Julian Code]]),_xlfn.NUMBERVALUE((TEXT(TODAY(),"yy")&amp;TEXT((TODAY()-DATEVALUE("1/1/"&amp;TEXT(TODAY(),"yy"))+1),"000"))-nextcloneround[[#This Row],[Julian Code]])&lt;0),"next clone round","")</f>
        <v/>
      </c>
      <c r="F23" s="92" t="str">
        <f ca="1">IF(nextcloneround[[#This Row],[ref]]="","",TODAY())</f>
        <v/>
      </c>
    </row>
    <row r="24" spans="1:6" x14ac:dyDescent="0.25">
      <c r="A24" s="91" t="s">
        <v>8260</v>
      </c>
      <c r="B24" s="91">
        <v>20546</v>
      </c>
      <c r="C24" s="92">
        <v>44376</v>
      </c>
      <c r="D24" s="18">
        <f ca="1">_xlfn.NUMBERVALUE((TEXT(TODAY(),"yy")&amp;TEXT((TODAY()-DATEVALUE("1/1/"&amp;TEXT(TODAY(),"yy"))+1),"000"))-nextcloneround[[#This Row],[Julian Code]])</f>
        <v>-197</v>
      </c>
      <c r="E24" s="18" t="str">
        <f ca="1">IF(AND(-21&lt;_xlfn.NUMBERVALUE((TEXT(TODAY(),"yy")&amp;TEXT((TODAY()-DATEVALUE("1/1/"&amp;TEXT(TODAY(),"yy"))+1),"000"))-nextcloneround[[#This Row],[Julian Code]]),_xlfn.NUMBERVALUE((TEXT(TODAY(),"yy")&amp;TEXT((TODAY()-DATEVALUE("1/1/"&amp;TEXT(TODAY(),"yy"))+1),"000"))-nextcloneround[[#This Row],[Julian Code]])&lt;0),"next clone round","")</f>
        <v/>
      </c>
      <c r="F24" s="92" t="str">
        <f ca="1">IF(nextcloneround[[#This Row],[ref]]="","",TODAY())</f>
        <v/>
      </c>
    </row>
    <row r="25" spans="1:6" x14ac:dyDescent="0.25">
      <c r="A25" s="91" t="s">
        <v>8261</v>
      </c>
      <c r="B25" s="91">
        <v>20567</v>
      </c>
      <c r="C25" s="92">
        <v>44397</v>
      </c>
      <c r="D25" s="18">
        <f ca="1">_xlfn.NUMBERVALUE((TEXT(TODAY(),"yy")&amp;TEXT((TODAY()-DATEVALUE("1/1/"&amp;TEXT(TODAY(),"yy"))+1),"000"))-nextcloneround[[#This Row],[Julian Code]])</f>
        <v>-218</v>
      </c>
      <c r="E25" s="18" t="str">
        <f ca="1">IF(AND(-21&lt;_xlfn.NUMBERVALUE((TEXT(TODAY(),"yy")&amp;TEXT((TODAY()-DATEVALUE("1/1/"&amp;TEXT(TODAY(),"yy"))+1),"000"))-nextcloneround[[#This Row],[Julian Code]]),_xlfn.NUMBERVALUE((TEXT(TODAY(),"yy")&amp;TEXT((TODAY()-DATEVALUE("1/1/"&amp;TEXT(TODAY(),"yy"))+1),"000"))-nextcloneround[[#This Row],[Julian Code]])&lt;0),"next clone round","")</f>
        <v/>
      </c>
      <c r="F25" s="92" t="str">
        <f ca="1">IF(nextcloneround[[#This Row],[ref]]="","",TODAY())</f>
        <v/>
      </c>
    </row>
    <row r="26" spans="1:6" x14ac:dyDescent="0.25">
      <c r="A26" s="91" t="s">
        <v>8262</v>
      </c>
      <c r="B26" s="91">
        <v>20588</v>
      </c>
      <c r="C26" s="92">
        <v>44418</v>
      </c>
      <c r="D26" s="18">
        <f ca="1">_xlfn.NUMBERVALUE((TEXT(TODAY(),"yy")&amp;TEXT((TODAY()-DATEVALUE("1/1/"&amp;TEXT(TODAY(),"yy"))+1),"000"))-nextcloneround[[#This Row],[Julian Code]])</f>
        <v>-239</v>
      </c>
      <c r="E26" s="18" t="str">
        <f ca="1">IF(AND(-21&lt;_xlfn.NUMBERVALUE((TEXT(TODAY(),"yy")&amp;TEXT((TODAY()-DATEVALUE("1/1/"&amp;TEXT(TODAY(),"yy"))+1),"000"))-nextcloneround[[#This Row],[Julian Code]]),_xlfn.NUMBERVALUE((TEXT(TODAY(),"yy")&amp;TEXT((TODAY()-DATEVALUE("1/1/"&amp;TEXT(TODAY(),"yy"))+1),"000"))-nextcloneround[[#This Row],[Julian Code]])&lt;0),"next clone round","")</f>
        <v/>
      </c>
      <c r="F26" s="92" t="str">
        <f ca="1">IF(nextcloneround[[#This Row],[ref]]="","",TODAY())</f>
        <v/>
      </c>
    </row>
    <row r="27" spans="1:6" x14ac:dyDescent="0.25">
      <c r="A27" s="91" t="s">
        <v>8263</v>
      </c>
      <c r="B27" s="91">
        <v>20609</v>
      </c>
      <c r="C27" s="92">
        <v>44439</v>
      </c>
      <c r="D27" s="18">
        <f ca="1">_xlfn.NUMBERVALUE((TEXT(TODAY(),"yy")&amp;TEXT((TODAY()-DATEVALUE("1/1/"&amp;TEXT(TODAY(),"yy"))+1),"000"))-nextcloneround[[#This Row],[Julian Code]])</f>
        <v>-260</v>
      </c>
      <c r="E27" s="18" t="str">
        <f ca="1">IF(AND(-21&lt;_xlfn.NUMBERVALUE((TEXT(TODAY(),"yy")&amp;TEXT((TODAY()-DATEVALUE("1/1/"&amp;TEXT(TODAY(),"yy"))+1),"000"))-nextcloneround[[#This Row],[Julian Code]]),_xlfn.NUMBERVALUE((TEXT(TODAY(),"yy")&amp;TEXT((TODAY()-DATEVALUE("1/1/"&amp;TEXT(TODAY(),"yy"))+1),"000"))-nextcloneround[[#This Row],[Julian Code]])&lt;0),"next clone round","")</f>
        <v/>
      </c>
      <c r="F27" s="92" t="str">
        <f ca="1">IF(nextcloneround[[#This Row],[ref]]="","",TODAY())</f>
        <v/>
      </c>
    </row>
    <row r="28" spans="1:6" x14ac:dyDescent="0.25">
      <c r="A28" s="91" t="s">
        <v>8264</v>
      </c>
      <c r="B28" s="91">
        <v>20630</v>
      </c>
      <c r="C28" s="92">
        <v>44460</v>
      </c>
      <c r="D28" s="18">
        <f ca="1">_xlfn.NUMBERVALUE((TEXT(TODAY(),"yy")&amp;TEXT((TODAY()-DATEVALUE("1/1/"&amp;TEXT(TODAY(),"yy"))+1),"000"))-nextcloneround[[#This Row],[Julian Code]])</f>
        <v>-281</v>
      </c>
      <c r="E28" s="18" t="str">
        <f ca="1">IF(AND(-21&lt;_xlfn.NUMBERVALUE((TEXT(TODAY(),"yy")&amp;TEXT((TODAY()-DATEVALUE("1/1/"&amp;TEXT(TODAY(),"yy"))+1),"000"))-nextcloneround[[#This Row],[Julian Code]]),_xlfn.NUMBERVALUE((TEXT(TODAY(),"yy")&amp;TEXT((TODAY()-DATEVALUE("1/1/"&amp;TEXT(TODAY(),"yy"))+1),"000"))-nextcloneround[[#This Row],[Julian Code]])&lt;0),"next clone round","")</f>
        <v/>
      </c>
      <c r="F28" s="92" t="str">
        <f ca="1">IF(nextcloneround[[#This Row],[ref]]="","",TODAY())</f>
        <v/>
      </c>
    </row>
    <row r="29" spans="1:6" x14ac:dyDescent="0.25">
      <c r="A29" s="91" t="s">
        <v>8265</v>
      </c>
      <c r="B29" s="91">
        <v>20651</v>
      </c>
      <c r="C29" s="92">
        <v>44481</v>
      </c>
      <c r="D29" s="18">
        <f ca="1">_xlfn.NUMBERVALUE((TEXT(TODAY(),"yy")&amp;TEXT((TODAY()-DATEVALUE("1/1/"&amp;TEXT(TODAY(),"yy"))+1),"000"))-nextcloneround[[#This Row],[Julian Code]])</f>
        <v>-302</v>
      </c>
      <c r="E29" s="18" t="str">
        <f ca="1">IF(AND(-21&lt;_xlfn.NUMBERVALUE((TEXT(TODAY(),"yy")&amp;TEXT((TODAY()-DATEVALUE("1/1/"&amp;TEXT(TODAY(),"yy"))+1),"000"))-nextcloneround[[#This Row],[Julian Code]]),_xlfn.NUMBERVALUE((TEXT(TODAY(),"yy")&amp;TEXT((TODAY()-DATEVALUE("1/1/"&amp;TEXT(TODAY(),"yy"))+1),"000"))-nextcloneround[[#This Row],[Julian Code]])&lt;0),"next clone round","")</f>
        <v/>
      </c>
      <c r="F29" s="92" t="str">
        <f ca="1">IF(nextcloneround[[#This Row],[ref]]="","",TODAY())</f>
        <v/>
      </c>
    </row>
    <row r="30" spans="1:6" x14ac:dyDescent="0.25">
      <c r="A30" s="91" t="s">
        <v>8266</v>
      </c>
      <c r="B30" s="91">
        <v>20672</v>
      </c>
      <c r="C30" s="92">
        <v>44502</v>
      </c>
      <c r="D30" s="18">
        <f ca="1">_xlfn.NUMBERVALUE((TEXT(TODAY(),"yy")&amp;TEXT((TODAY()-DATEVALUE("1/1/"&amp;TEXT(TODAY(),"yy"))+1),"000"))-nextcloneround[[#This Row],[Julian Code]])</f>
        <v>-323</v>
      </c>
      <c r="E30" s="18" t="str">
        <f ca="1">IF(AND(-21&lt;_xlfn.NUMBERVALUE((TEXT(TODAY(),"yy")&amp;TEXT((TODAY()-DATEVALUE("1/1/"&amp;TEXT(TODAY(),"yy"))+1),"000"))-nextcloneround[[#This Row],[Julian Code]]),_xlfn.NUMBERVALUE((TEXT(TODAY(),"yy")&amp;TEXT((TODAY()-DATEVALUE("1/1/"&amp;TEXT(TODAY(),"yy"))+1),"000"))-nextcloneround[[#This Row],[Julian Code]])&lt;0),"next clone round","")</f>
        <v/>
      </c>
      <c r="F30" s="92" t="str">
        <f ca="1">IF(nextcloneround[[#This Row],[ref]]="","",TODAY())</f>
        <v/>
      </c>
    </row>
    <row r="31" spans="1:6" x14ac:dyDescent="0.25">
      <c r="A31" s="91" t="s">
        <v>8267</v>
      </c>
      <c r="B31" s="91">
        <v>20693</v>
      </c>
      <c r="C31" s="92">
        <v>44523</v>
      </c>
      <c r="D31" s="18">
        <f ca="1">_xlfn.NUMBERVALUE((TEXT(TODAY(),"yy")&amp;TEXT((TODAY()-DATEVALUE("1/1/"&amp;TEXT(TODAY(),"yy"))+1),"000"))-nextcloneround[[#This Row],[Julian Code]])</f>
        <v>-344</v>
      </c>
      <c r="E31" s="18" t="str">
        <f ca="1">IF(AND(-21&lt;_xlfn.NUMBERVALUE((TEXT(TODAY(),"yy")&amp;TEXT((TODAY()-DATEVALUE("1/1/"&amp;TEXT(TODAY(),"yy"))+1),"000"))-nextcloneround[[#This Row],[Julian Code]]),_xlfn.NUMBERVALUE((TEXT(TODAY(),"yy")&amp;TEXT((TODAY()-DATEVALUE("1/1/"&amp;TEXT(TODAY(),"yy"))+1),"000"))-nextcloneround[[#This Row],[Julian Code]])&lt;0),"next clone round","")</f>
        <v/>
      </c>
      <c r="F31" s="92" t="str">
        <f ca="1">IF(nextcloneround[[#This Row],[ref]]="","",TODAY())</f>
        <v/>
      </c>
    </row>
    <row r="32" spans="1:6" x14ac:dyDescent="0.25">
      <c r="A32" s="91" t="s">
        <v>8268</v>
      </c>
      <c r="B32" s="91">
        <v>20714</v>
      </c>
      <c r="C32" s="92">
        <v>44544</v>
      </c>
      <c r="D32" s="18">
        <f ca="1">_xlfn.NUMBERVALUE((TEXT(TODAY(),"yy")&amp;TEXT((TODAY()-DATEVALUE("1/1/"&amp;TEXT(TODAY(),"yy"))+1),"000"))-nextcloneround[[#This Row],[Julian Code]])</f>
        <v>-365</v>
      </c>
      <c r="E32" s="18" t="str">
        <f ca="1">IF(AND(-21&lt;_xlfn.NUMBERVALUE((TEXT(TODAY(),"yy")&amp;TEXT((TODAY()-DATEVALUE("1/1/"&amp;TEXT(TODAY(),"yy"))+1),"000"))-nextcloneround[[#This Row],[Julian Code]]),_xlfn.NUMBERVALUE((TEXT(TODAY(),"yy")&amp;TEXT((TODAY()-DATEVALUE("1/1/"&amp;TEXT(TODAY(),"yy"))+1),"000"))-nextcloneround[[#This Row],[Julian Code]])&lt;0),"next clone round","")</f>
        <v/>
      </c>
      <c r="F32" s="92" t="str">
        <f ca="1">IF(nextcloneround[[#This Row],[ref]]="","",TODAY())</f>
        <v/>
      </c>
    </row>
    <row r="33" spans="1:6" x14ac:dyDescent="0.25">
      <c r="A33" s="91" t="s">
        <v>8269</v>
      </c>
      <c r="B33" s="91">
        <v>20735</v>
      </c>
      <c r="C33" s="92">
        <v>44565</v>
      </c>
      <c r="D33" s="18">
        <f ca="1">_xlfn.NUMBERVALUE((TEXT(TODAY(),"yy")&amp;TEXT((TODAY()-DATEVALUE("1/1/"&amp;TEXT(TODAY(),"yy"))+1),"000"))-nextcloneround[[#This Row],[Julian Code]])</f>
        <v>-386</v>
      </c>
      <c r="E33" s="18" t="str">
        <f ca="1">IF(AND(-21&lt;_xlfn.NUMBERVALUE((TEXT(TODAY(),"yy")&amp;TEXT((TODAY()-DATEVALUE("1/1/"&amp;TEXT(TODAY(),"yy"))+1),"000"))-nextcloneround[[#This Row],[Julian Code]]),_xlfn.NUMBERVALUE((TEXT(TODAY(),"yy")&amp;TEXT((TODAY()-DATEVALUE("1/1/"&amp;TEXT(TODAY(),"yy"))+1),"000"))-nextcloneround[[#This Row],[Julian Code]])&lt;0),"next clone round","")</f>
        <v/>
      </c>
      <c r="F33" s="92" t="str">
        <f ca="1">IF(nextcloneround[[#This Row],[ref]]="","",TODAY())</f>
        <v/>
      </c>
    </row>
    <row r="34" spans="1:6" x14ac:dyDescent="0.25">
      <c r="A34" s="91" t="s">
        <v>8270</v>
      </c>
      <c r="B34" s="91">
        <v>20756</v>
      </c>
      <c r="C34" s="92">
        <v>44586</v>
      </c>
      <c r="D34" s="18">
        <f ca="1">_xlfn.NUMBERVALUE((TEXT(TODAY(),"yy")&amp;TEXT((TODAY()-DATEVALUE("1/1/"&amp;TEXT(TODAY(),"yy"))+1),"000"))-nextcloneround[[#This Row],[Julian Code]])</f>
        <v>-407</v>
      </c>
      <c r="E34" s="18" t="str">
        <f ca="1">IF(AND(-21&lt;_xlfn.NUMBERVALUE((TEXT(TODAY(),"yy")&amp;TEXT((TODAY()-DATEVALUE("1/1/"&amp;TEXT(TODAY(),"yy"))+1),"000"))-nextcloneround[[#This Row],[Julian Code]]),_xlfn.NUMBERVALUE((TEXT(TODAY(),"yy")&amp;TEXT((TODAY()-DATEVALUE("1/1/"&amp;TEXT(TODAY(),"yy"))+1),"000"))-nextcloneround[[#This Row],[Julian Code]])&lt;0),"next clone round","")</f>
        <v/>
      </c>
      <c r="F34" s="92" t="str">
        <f ca="1">IF(nextcloneround[[#This Row],[ref]]="","",TODAY())</f>
        <v/>
      </c>
    </row>
    <row r="35" spans="1:6" x14ac:dyDescent="0.25">
      <c r="A35" s="91" t="s">
        <v>8271</v>
      </c>
      <c r="B35" s="91">
        <v>20777</v>
      </c>
      <c r="C35" s="92">
        <v>44607</v>
      </c>
      <c r="D35" s="18">
        <f ca="1">_xlfn.NUMBERVALUE((TEXT(TODAY(),"yy")&amp;TEXT((TODAY()-DATEVALUE("1/1/"&amp;TEXT(TODAY(),"yy"))+1),"000"))-nextcloneround[[#This Row],[Julian Code]])</f>
        <v>-428</v>
      </c>
      <c r="E35" s="18" t="str">
        <f ca="1">IF(AND(-21&lt;_xlfn.NUMBERVALUE((TEXT(TODAY(),"yy")&amp;TEXT((TODAY()-DATEVALUE("1/1/"&amp;TEXT(TODAY(),"yy"))+1),"000"))-nextcloneround[[#This Row],[Julian Code]]),_xlfn.NUMBERVALUE((TEXT(TODAY(),"yy")&amp;TEXT((TODAY()-DATEVALUE("1/1/"&amp;TEXT(TODAY(),"yy"))+1),"000"))-nextcloneround[[#This Row],[Julian Code]])&lt;0),"next clone round","")</f>
        <v/>
      </c>
      <c r="F35" s="92" t="str">
        <f ca="1">IF(nextcloneround[[#This Row],[ref]]="","",TODAY())</f>
        <v/>
      </c>
    </row>
    <row r="36" spans="1:6" x14ac:dyDescent="0.25">
      <c r="A36" s="91" t="s">
        <v>8272</v>
      </c>
      <c r="B36" s="91">
        <v>20798</v>
      </c>
      <c r="C36" s="92">
        <v>44628</v>
      </c>
      <c r="D36" s="18">
        <f ca="1">_xlfn.NUMBERVALUE((TEXT(TODAY(),"yy")&amp;TEXT((TODAY()-DATEVALUE("1/1/"&amp;TEXT(TODAY(),"yy"))+1),"000"))-nextcloneround[[#This Row],[Julian Code]])</f>
        <v>-449</v>
      </c>
      <c r="E36" s="18" t="str">
        <f ca="1">IF(AND(-21&lt;_xlfn.NUMBERVALUE((TEXT(TODAY(),"yy")&amp;TEXT((TODAY()-DATEVALUE("1/1/"&amp;TEXT(TODAY(),"yy"))+1),"000"))-nextcloneround[[#This Row],[Julian Code]]),_xlfn.NUMBERVALUE((TEXT(TODAY(),"yy")&amp;TEXT((TODAY()-DATEVALUE("1/1/"&amp;TEXT(TODAY(),"yy"))+1),"000"))-nextcloneround[[#This Row],[Julian Code]])&lt;0),"next clone round","")</f>
        <v/>
      </c>
      <c r="F36" s="92" t="str">
        <f ca="1">IF(nextcloneround[[#This Row],[ref]]="","",TODAY())</f>
        <v/>
      </c>
    </row>
    <row r="37" spans="1:6" x14ac:dyDescent="0.25">
      <c r="A37" s="91" t="s">
        <v>8273</v>
      </c>
      <c r="B37" s="91">
        <v>20819</v>
      </c>
      <c r="C37" s="92">
        <v>44649</v>
      </c>
      <c r="D37" s="18">
        <f ca="1">_xlfn.NUMBERVALUE((TEXT(TODAY(),"yy")&amp;TEXT((TODAY()-DATEVALUE("1/1/"&amp;TEXT(TODAY(),"yy"))+1),"000"))-nextcloneround[[#This Row],[Julian Code]])</f>
        <v>-470</v>
      </c>
      <c r="E37" s="18" t="str">
        <f ca="1">IF(AND(-21&lt;_xlfn.NUMBERVALUE((TEXT(TODAY(),"yy")&amp;TEXT((TODAY()-DATEVALUE("1/1/"&amp;TEXT(TODAY(),"yy"))+1),"000"))-nextcloneround[[#This Row],[Julian Code]]),_xlfn.NUMBERVALUE((TEXT(TODAY(),"yy")&amp;TEXT((TODAY()-DATEVALUE("1/1/"&amp;TEXT(TODAY(),"yy"))+1),"000"))-nextcloneround[[#This Row],[Julian Code]])&lt;0),"next clone round","")</f>
        <v/>
      </c>
      <c r="F37" s="92" t="str">
        <f ca="1">IF(nextcloneround[[#This Row],[ref]]="","",TODAY())</f>
        <v/>
      </c>
    </row>
    <row r="38" spans="1:6" x14ac:dyDescent="0.25">
      <c r="A38" s="91" t="s">
        <v>8274</v>
      </c>
      <c r="B38" s="91">
        <v>20840</v>
      </c>
      <c r="C38" s="92">
        <v>44670</v>
      </c>
      <c r="D38" s="18">
        <f ca="1">_xlfn.NUMBERVALUE((TEXT(TODAY(),"yy")&amp;TEXT((TODAY()-DATEVALUE("1/1/"&amp;TEXT(TODAY(),"yy"))+1),"000"))-nextcloneround[[#This Row],[Julian Code]])</f>
        <v>-491</v>
      </c>
      <c r="E38" s="18" t="str">
        <f ca="1">IF(AND(-21&lt;_xlfn.NUMBERVALUE((TEXT(TODAY(),"yy")&amp;TEXT((TODAY()-DATEVALUE("1/1/"&amp;TEXT(TODAY(),"yy"))+1),"000"))-nextcloneround[[#This Row],[Julian Code]]),_xlfn.NUMBERVALUE((TEXT(TODAY(),"yy")&amp;TEXT((TODAY()-DATEVALUE("1/1/"&amp;TEXT(TODAY(),"yy"))+1),"000"))-nextcloneround[[#This Row],[Julian Code]])&lt;0),"next clone round","")</f>
        <v/>
      </c>
      <c r="F38" s="92" t="str">
        <f ca="1">IF(nextcloneround[[#This Row],[ref]]="","",TODAY())</f>
        <v/>
      </c>
    </row>
    <row r="39" spans="1:6" x14ac:dyDescent="0.25">
      <c r="A39" s="91" t="s">
        <v>8275</v>
      </c>
      <c r="B39" s="91">
        <v>20861</v>
      </c>
      <c r="C39" s="92">
        <v>44691</v>
      </c>
      <c r="D39" s="18">
        <f ca="1">_xlfn.NUMBERVALUE((TEXT(TODAY(),"yy")&amp;TEXT((TODAY()-DATEVALUE("1/1/"&amp;TEXT(TODAY(),"yy"))+1),"000"))-nextcloneround[[#This Row],[Julian Code]])</f>
        <v>-512</v>
      </c>
      <c r="E39" s="18" t="str">
        <f ca="1">IF(AND(-21&lt;_xlfn.NUMBERVALUE((TEXT(TODAY(),"yy")&amp;TEXT((TODAY()-DATEVALUE("1/1/"&amp;TEXT(TODAY(),"yy"))+1),"000"))-nextcloneround[[#This Row],[Julian Code]]),_xlfn.NUMBERVALUE((TEXT(TODAY(),"yy")&amp;TEXT((TODAY()-DATEVALUE("1/1/"&amp;TEXT(TODAY(),"yy"))+1),"000"))-nextcloneround[[#This Row],[Julian Code]])&lt;0),"next clone round","")</f>
        <v/>
      </c>
      <c r="F39" s="92" t="str">
        <f ca="1">IF(nextcloneround[[#This Row],[ref]]="","",TODAY())</f>
        <v/>
      </c>
    </row>
    <row r="40" spans="1:6" x14ac:dyDescent="0.25">
      <c r="A40" s="91" t="s">
        <v>8276</v>
      </c>
      <c r="B40" s="91">
        <v>20882</v>
      </c>
      <c r="C40" s="92">
        <v>44712</v>
      </c>
      <c r="D40" s="18">
        <f ca="1">_xlfn.NUMBERVALUE((TEXT(TODAY(),"yy")&amp;TEXT((TODAY()-DATEVALUE("1/1/"&amp;TEXT(TODAY(),"yy"))+1),"000"))-nextcloneround[[#This Row],[Julian Code]])</f>
        <v>-533</v>
      </c>
      <c r="E40" s="18" t="str">
        <f ca="1">IF(AND(-21&lt;_xlfn.NUMBERVALUE((TEXT(TODAY(),"yy")&amp;TEXT((TODAY()-DATEVALUE("1/1/"&amp;TEXT(TODAY(),"yy"))+1),"000"))-nextcloneround[[#This Row],[Julian Code]]),_xlfn.NUMBERVALUE((TEXT(TODAY(),"yy")&amp;TEXT((TODAY()-DATEVALUE("1/1/"&amp;TEXT(TODAY(),"yy"))+1),"000"))-nextcloneround[[#This Row],[Julian Code]])&lt;0),"next clone round","")</f>
        <v/>
      </c>
      <c r="F40" s="92" t="str">
        <f ca="1">IF(nextcloneround[[#This Row],[ref]]="","",TODAY())</f>
        <v/>
      </c>
    </row>
    <row r="41" spans="1:6" x14ac:dyDescent="0.25">
      <c r="A41" s="91" t="s">
        <v>8277</v>
      </c>
      <c r="B41" s="91">
        <v>20903</v>
      </c>
      <c r="C41" s="92">
        <v>44733</v>
      </c>
      <c r="D41" s="18">
        <f ca="1">_xlfn.NUMBERVALUE((TEXT(TODAY(),"yy")&amp;TEXT((TODAY()-DATEVALUE("1/1/"&amp;TEXT(TODAY(),"yy"))+1),"000"))-nextcloneround[[#This Row],[Julian Code]])</f>
        <v>-554</v>
      </c>
      <c r="E41" s="18" t="str">
        <f ca="1">IF(AND(-21&lt;_xlfn.NUMBERVALUE((TEXT(TODAY(),"yy")&amp;TEXT((TODAY()-DATEVALUE("1/1/"&amp;TEXT(TODAY(),"yy"))+1),"000"))-nextcloneround[[#This Row],[Julian Code]]),_xlfn.NUMBERVALUE((TEXT(TODAY(),"yy")&amp;TEXT((TODAY()-DATEVALUE("1/1/"&amp;TEXT(TODAY(),"yy"))+1),"000"))-nextcloneround[[#This Row],[Julian Code]])&lt;0),"next clone round","")</f>
        <v/>
      </c>
      <c r="F41" s="92" t="str">
        <f ca="1">IF(nextcloneround[[#This Row],[ref]]="","",TODAY())</f>
        <v/>
      </c>
    </row>
    <row r="42" spans="1:6" x14ac:dyDescent="0.25">
      <c r="A42" s="91" t="s">
        <v>8278</v>
      </c>
      <c r="B42" s="91">
        <v>20924</v>
      </c>
      <c r="C42" s="92">
        <v>44754</v>
      </c>
      <c r="D42" s="18">
        <f ca="1">_xlfn.NUMBERVALUE((TEXT(TODAY(),"yy")&amp;TEXT((TODAY()-DATEVALUE("1/1/"&amp;TEXT(TODAY(),"yy"))+1),"000"))-nextcloneround[[#This Row],[Julian Code]])</f>
        <v>-575</v>
      </c>
      <c r="E42" s="18" t="str">
        <f ca="1">IF(AND(-21&lt;_xlfn.NUMBERVALUE((TEXT(TODAY(),"yy")&amp;TEXT((TODAY()-DATEVALUE("1/1/"&amp;TEXT(TODAY(),"yy"))+1),"000"))-nextcloneround[[#This Row],[Julian Code]]),_xlfn.NUMBERVALUE((TEXT(TODAY(),"yy")&amp;TEXT((TODAY()-DATEVALUE("1/1/"&amp;TEXT(TODAY(),"yy"))+1),"000"))-nextcloneround[[#This Row],[Julian Code]])&lt;0),"next clone round","")</f>
        <v/>
      </c>
      <c r="F42" s="92" t="str">
        <f ca="1">IF(nextcloneround[[#This Row],[ref]]="","",TODAY())</f>
        <v/>
      </c>
    </row>
    <row r="43" spans="1:6" x14ac:dyDescent="0.25">
      <c r="A43" s="91" t="s">
        <v>8279</v>
      </c>
      <c r="B43" s="91">
        <v>20945</v>
      </c>
      <c r="C43" s="92">
        <v>44775</v>
      </c>
      <c r="D43" s="18">
        <f ca="1">_xlfn.NUMBERVALUE((TEXT(TODAY(),"yy")&amp;TEXT((TODAY()-DATEVALUE("1/1/"&amp;TEXT(TODAY(),"yy"))+1),"000"))-nextcloneround[[#This Row],[Julian Code]])</f>
        <v>-596</v>
      </c>
      <c r="E43" s="18" t="str">
        <f ca="1">IF(AND(-21&lt;_xlfn.NUMBERVALUE((TEXT(TODAY(),"yy")&amp;TEXT((TODAY()-DATEVALUE("1/1/"&amp;TEXT(TODAY(),"yy"))+1),"000"))-nextcloneround[[#This Row],[Julian Code]]),_xlfn.NUMBERVALUE((TEXT(TODAY(),"yy")&amp;TEXT((TODAY()-DATEVALUE("1/1/"&amp;TEXT(TODAY(),"yy"))+1),"000"))-nextcloneround[[#This Row],[Julian Code]])&lt;0),"next clone round","")</f>
        <v/>
      </c>
      <c r="F43" s="92" t="str">
        <f ca="1">IF(nextcloneround[[#This Row],[ref]]="","",TODAY())</f>
        <v/>
      </c>
    </row>
    <row r="44" spans="1:6" x14ac:dyDescent="0.25">
      <c r="A44" s="91" t="s">
        <v>8280</v>
      </c>
      <c r="B44" s="91">
        <v>20966</v>
      </c>
      <c r="C44" s="92">
        <v>44796</v>
      </c>
      <c r="D44" s="18">
        <f ca="1">_xlfn.NUMBERVALUE((TEXT(TODAY(),"yy")&amp;TEXT((TODAY()-DATEVALUE("1/1/"&amp;TEXT(TODAY(),"yy"))+1),"000"))-nextcloneround[[#This Row],[Julian Code]])</f>
        <v>-617</v>
      </c>
      <c r="E44" s="18" t="str">
        <f ca="1">IF(AND(-21&lt;_xlfn.NUMBERVALUE((TEXT(TODAY(),"yy")&amp;TEXT((TODAY()-DATEVALUE("1/1/"&amp;TEXT(TODAY(),"yy"))+1),"000"))-nextcloneround[[#This Row],[Julian Code]]),_xlfn.NUMBERVALUE((TEXT(TODAY(),"yy")&amp;TEXT((TODAY()-DATEVALUE("1/1/"&amp;TEXT(TODAY(),"yy"))+1),"000"))-nextcloneround[[#This Row],[Julian Code]])&lt;0),"next clone round","")</f>
        <v/>
      </c>
      <c r="F44" s="92" t="str">
        <f ca="1">IF(nextcloneround[[#This Row],[ref]]="","",TODAY())</f>
        <v/>
      </c>
    </row>
    <row r="45" spans="1:6" x14ac:dyDescent="0.25">
      <c r="A45" s="91" t="s">
        <v>8281</v>
      </c>
      <c r="B45" s="91">
        <v>20987</v>
      </c>
      <c r="C45" s="92">
        <v>44817</v>
      </c>
      <c r="D45" s="18">
        <f ca="1">_xlfn.NUMBERVALUE((TEXT(TODAY(),"yy")&amp;TEXT((TODAY()-DATEVALUE("1/1/"&amp;TEXT(TODAY(),"yy"))+1),"000"))-nextcloneround[[#This Row],[Julian Code]])</f>
        <v>-638</v>
      </c>
      <c r="E45" s="18" t="str">
        <f ca="1">IF(AND(-21&lt;_xlfn.NUMBERVALUE((TEXT(TODAY(),"yy")&amp;TEXT((TODAY()-DATEVALUE("1/1/"&amp;TEXT(TODAY(),"yy"))+1),"000"))-nextcloneround[[#This Row],[Julian Code]]),_xlfn.NUMBERVALUE((TEXT(TODAY(),"yy")&amp;TEXT((TODAY()-DATEVALUE("1/1/"&amp;TEXT(TODAY(),"yy"))+1),"000"))-nextcloneround[[#This Row],[Julian Code]])&lt;0),"next clone round","")</f>
        <v/>
      </c>
      <c r="F45" s="92" t="str">
        <f ca="1">IF(nextcloneround[[#This Row],[ref]]="","",TODAY())</f>
        <v/>
      </c>
    </row>
    <row r="46" spans="1:6" x14ac:dyDescent="0.25">
      <c r="A46" s="91" t="s">
        <v>8282</v>
      </c>
      <c r="B46" s="91">
        <v>21008</v>
      </c>
      <c r="C46" s="92">
        <v>44838</v>
      </c>
      <c r="D46" s="18">
        <f ca="1">_xlfn.NUMBERVALUE((TEXT(TODAY(),"yy")&amp;TEXT((TODAY()-DATEVALUE("1/1/"&amp;TEXT(TODAY(),"yy"))+1),"000"))-nextcloneround[[#This Row],[Julian Code]])</f>
        <v>-659</v>
      </c>
      <c r="E46" s="18" t="str">
        <f ca="1">IF(AND(-21&lt;_xlfn.NUMBERVALUE((TEXT(TODAY(),"yy")&amp;TEXT((TODAY()-DATEVALUE("1/1/"&amp;TEXT(TODAY(),"yy"))+1),"000"))-nextcloneround[[#This Row],[Julian Code]]),_xlfn.NUMBERVALUE((TEXT(TODAY(),"yy")&amp;TEXT((TODAY()-DATEVALUE("1/1/"&amp;TEXT(TODAY(),"yy"))+1),"000"))-nextcloneround[[#This Row],[Julian Code]])&lt;0),"next clone round","")</f>
        <v/>
      </c>
      <c r="F46" s="92" t="str">
        <f ca="1">IF(nextcloneround[[#This Row],[ref]]="","",TODAY())</f>
        <v/>
      </c>
    </row>
    <row r="47" spans="1:6" x14ac:dyDescent="0.25">
      <c r="A47" s="91" t="s">
        <v>8283</v>
      </c>
      <c r="B47" s="91">
        <v>21029</v>
      </c>
      <c r="C47" s="92">
        <v>44859</v>
      </c>
      <c r="D47" s="18">
        <f ca="1">_xlfn.NUMBERVALUE((TEXT(TODAY(),"yy")&amp;TEXT((TODAY()-DATEVALUE("1/1/"&amp;TEXT(TODAY(),"yy"))+1),"000"))-nextcloneround[[#This Row],[Julian Code]])</f>
        <v>-680</v>
      </c>
      <c r="E47" s="18" t="str">
        <f ca="1">IF(AND(-21&lt;_xlfn.NUMBERVALUE((TEXT(TODAY(),"yy")&amp;TEXT((TODAY()-DATEVALUE("1/1/"&amp;TEXT(TODAY(),"yy"))+1),"000"))-nextcloneround[[#This Row],[Julian Code]]),_xlfn.NUMBERVALUE((TEXT(TODAY(),"yy")&amp;TEXT((TODAY()-DATEVALUE("1/1/"&amp;TEXT(TODAY(),"yy"))+1),"000"))-nextcloneround[[#This Row],[Julian Code]])&lt;0),"next clone round","")</f>
        <v/>
      </c>
      <c r="F47" s="92" t="str">
        <f ca="1">IF(nextcloneround[[#This Row],[ref]]="","",TODAY())</f>
        <v/>
      </c>
    </row>
    <row r="48" spans="1:6" x14ac:dyDescent="0.25">
      <c r="A48" s="91" t="s">
        <v>8284</v>
      </c>
      <c r="B48" s="91">
        <v>21050</v>
      </c>
      <c r="C48" s="92">
        <v>44880</v>
      </c>
      <c r="D48" s="18">
        <f ca="1">_xlfn.NUMBERVALUE((TEXT(TODAY(),"yy")&amp;TEXT((TODAY()-DATEVALUE("1/1/"&amp;TEXT(TODAY(),"yy"))+1),"000"))-nextcloneround[[#This Row],[Julian Code]])</f>
        <v>-701</v>
      </c>
      <c r="E48" s="18" t="str">
        <f ca="1">IF(AND(-21&lt;_xlfn.NUMBERVALUE((TEXT(TODAY(),"yy")&amp;TEXT((TODAY()-DATEVALUE("1/1/"&amp;TEXT(TODAY(),"yy"))+1),"000"))-nextcloneround[[#This Row],[Julian Code]]),_xlfn.NUMBERVALUE((TEXT(TODAY(),"yy")&amp;TEXT((TODAY()-DATEVALUE("1/1/"&amp;TEXT(TODAY(),"yy"))+1),"000"))-nextcloneround[[#This Row],[Julian Code]])&lt;0),"next clone round","")</f>
        <v/>
      </c>
      <c r="F48" s="92" t="str">
        <f ca="1">IF(nextcloneround[[#This Row],[ref]]="","",TODAY())</f>
        <v/>
      </c>
    </row>
    <row r="49" spans="1:6" x14ac:dyDescent="0.25">
      <c r="A49" s="91" t="s">
        <v>8285</v>
      </c>
      <c r="B49" s="91">
        <v>21071</v>
      </c>
      <c r="C49" s="92">
        <v>44901</v>
      </c>
      <c r="D49" s="18">
        <f ca="1">_xlfn.NUMBERVALUE((TEXT(TODAY(),"yy")&amp;TEXT((TODAY()-DATEVALUE("1/1/"&amp;TEXT(TODAY(),"yy"))+1),"000"))-nextcloneround[[#This Row],[Julian Code]])</f>
        <v>-722</v>
      </c>
      <c r="E49" s="18" t="str">
        <f ca="1">IF(AND(-21&lt;_xlfn.NUMBERVALUE((TEXT(TODAY(),"yy")&amp;TEXT((TODAY()-DATEVALUE("1/1/"&amp;TEXT(TODAY(),"yy"))+1),"000"))-nextcloneround[[#This Row],[Julian Code]]),_xlfn.NUMBERVALUE((TEXT(TODAY(),"yy")&amp;TEXT((TODAY()-DATEVALUE("1/1/"&amp;TEXT(TODAY(),"yy"))+1),"000"))-nextcloneround[[#This Row],[Julian Code]])&lt;0),"next clone round","")</f>
        <v/>
      </c>
      <c r="F49" s="92" t="str">
        <f ca="1">IF(nextcloneround[[#This Row],[ref]]="","",TODAY())</f>
        <v/>
      </c>
    </row>
    <row r="50" spans="1:6" x14ac:dyDescent="0.25">
      <c r="A50" s="91" t="s">
        <v>8286</v>
      </c>
      <c r="B50" s="91">
        <v>21092</v>
      </c>
      <c r="C50" s="92">
        <v>44922</v>
      </c>
      <c r="D50" s="18">
        <f ca="1">_xlfn.NUMBERVALUE((TEXT(TODAY(),"yy")&amp;TEXT((TODAY()-DATEVALUE("1/1/"&amp;TEXT(TODAY(),"yy"))+1),"000"))-nextcloneround[[#This Row],[Julian Code]])</f>
        <v>-743</v>
      </c>
      <c r="E50" s="18" t="str">
        <f ca="1">IF(AND(-21&lt;_xlfn.NUMBERVALUE((TEXT(TODAY(),"yy")&amp;TEXT((TODAY()-DATEVALUE("1/1/"&amp;TEXT(TODAY(),"yy"))+1),"000"))-nextcloneround[[#This Row],[Julian Code]]),_xlfn.NUMBERVALUE((TEXT(TODAY(),"yy")&amp;TEXT((TODAY()-DATEVALUE("1/1/"&amp;TEXT(TODAY(),"yy"))+1),"000"))-nextcloneround[[#This Row],[Julian Code]])&lt;0),"next clone round","")</f>
        <v/>
      </c>
      <c r="F50" s="92" t="str">
        <f ca="1">IF(nextcloneround[[#This Row],[ref]]="","",TODAY())</f>
        <v/>
      </c>
    </row>
    <row r="51" spans="1:6" x14ac:dyDescent="0.25">
      <c r="A51" s="91" t="s">
        <v>8287</v>
      </c>
      <c r="B51" s="91">
        <v>21113</v>
      </c>
      <c r="C51" s="92">
        <v>44943</v>
      </c>
      <c r="D51" s="18">
        <f ca="1">_xlfn.NUMBERVALUE((TEXT(TODAY(),"yy")&amp;TEXT((TODAY()-DATEVALUE("1/1/"&amp;TEXT(TODAY(),"yy"))+1),"000"))-nextcloneround[[#This Row],[Julian Code]])</f>
        <v>-764</v>
      </c>
      <c r="E51" s="18" t="str">
        <f ca="1">IF(AND(-21&lt;_xlfn.NUMBERVALUE((TEXT(TODAY(),"yy")&amp;TEXT((TODAY()-DATEVALUE("1/1/"&amp;TEXT(TODAY(),"yy"))+1),"000"))-nextcloneround[[#This Row],[Julian Code]]),_xlfn.NUMBERVALUE((TEXT(TODAY(),"yy")&amp;TEXT((TODAY()-DATEVALUE("1/1/"&amp;TEXT(TODAY(),"yy"))+1),"000"))-nextcloneround[[#This Row],[Julian Code]])&lt;0),"next clone round","")</f>
        <v/>
      </c>
      <c r="F51" s="92" t="str">
        <f ca="1">IF(nextcloneround[[#This Row],[ref]]="","",TODAY())</f>
        <v/>
      </c>
    </row>
    <row r="52" spans="1:6" x14ac:dyDescent="0.25">
      <c r="A52" s="91" t="s">
        <v>8288</v>
      </c>
      <c r="B52" s="91">
        <v>21134</v>
      </c>
      <c r="C52" s="92">
        <v>44964</v>
      </c>
      <c r="D52" s="18">
        <f ca="1">_xlfn.NUMBERVALUE((TEXT(TODAY(),"yy")&amp;TEXT((TODAY()-DATEVALUE("1/1/"&amp;TEXT(TODAY(),"yy"))+1),"000"))-nextcloneround[[#This Row],[Julian Code]])</f>
        <v>-785</v>
      </c>
      <c r="E52" s="18" t="str">
        <f ca="1">IF(AND(-21&lt;_xlfn.NUMBERVALUE((TEXT(TODAY(),"yy")&amp;TEXT((TODAY()-DATEVALUE("1/1/"&amp;TEXT(TODAY(),"yy"))+1),"000"))-nextcloneround[[#This Row],[Julian Code]]),_xlfn.NUMBERVALUE((TEXT(TODAY(),"yy")&amp;TEXT((TODAY()-DATEVALUE("1/1/"&amp;TEXT(TODAY(),"yy"))+1),"000"))-nextcloneround[[#This Row],[Julian Code]])&lt;0),"next clone round","")</f>
        <v/>
      </c>
      <c r="F52" s="92" t="str">
        <f ca="1">IF(nextcloneround[[#This Row],[ref]]="","",TODAY())</f>
        <v/>
      </c>
    </row>
    <row r="53" spans="1:6" x14ac:dyDescent="0.25">
      <c r="A53" s="91" t="s">
        <v>8289</v>
      </c>
      <c r="B53" s="91">
        <v>21155</v>
      </c>
      <c r="C53" s="92">
        <v>44985</v>
      </c>
      <c r="D53" s="18">
        <f ca="1">_xlfn.NUMBERVALUE((TEXT(TODAY(),"yy")&amp;TEXT((TODAY()-DATEVALUE("1/1/"&amp;TEXT(TODAY(),"yy"))+1),"000"))-nextcloneround[[#This Row],[Julian Code]])</f>
        <v>-806</v>
      </c>
      <c r="E53" s="18" t="str">
        <f ca="1">IF(AND(-21&lt;_xlfn.NUMBERVALUE((TEXT(TODAY(),"yy")&amp;TEXT((TODAY()-DATEVALUE("1/1/"&amp;TEXT(TODAY(),"yy"))+1),"000"))-nextcloneround[[#This Row],[Julian Code]]),_xlfn.NUMBERVALUE((TEXT(TODAY(),"yy")&amp;TEXT((TODAY()-DATEVALUE("1/1/"&amp;TEXT(TODAY(),"yy"))+1),"000"))-nextcloneround[[#This Row],[Julian Code]])&lt;0),"next clone round","")</f>
        <v/>
      </c>
      <c r="F53" s="92" t="str">
        <f ca="1">IF(nextcloneround[[#This Row],[ref]]="","",TODAY())</f>
        <v/>
      </c>
    </row>
    <row r="54" spans="1:6" x14ac:dyDescent="0.25">
      <c r="A54" s="91" t="s">
        <v>8290</v>
      </c>
      <c r="B54" s="91">
        <v>21176</v>
      </c>
      <c r="C54" s="92">
        <v>45006</v>
      </c>
      <c r="D54" s="18">
        <f ca="1">_xlfn.NUMBERVALUE((TEXT(TODAY(),"yy")&amp;TEXT((TODAY()-DATEVALUE("1/1/"&amp;TEXT(TODAY(),"yy"))+1),"000"))-nextcloneround[[#This Row],[Julian Code]])</f>
        <v>-827</v>
      </c>
      <c r="E54" s="18" t="str">
        <f ca="1">IF(AND(-21&lt;_xlfn.NUMBERVALUE((TEXT(TODAY(),"yy")&amp;TEXT((TODAY()-DATEVALUE("1/1/"&amp;TEXT(TODAY(),"yy"))+1),"000"))-nextcloneround[[#This Row],[Julian Code]]),_xlfn.NUMBERVALUE((TEXT(TODAY(),"yy")&amp;TEXT((TODAY()-DATEVALUE("1/1/"&amp;TEXT(TODAY(),"yy"))+1),"000"))-nextcloneround[[#This Row],[Julian Code]])&lt;0),"next clone round","")</f>
        <v/>
      </c>
      <c r="F54" s="92" t="str">
        <f ca="1">IF(nextcloneround[[#This Row],[ref]]="","",TODAY())</f>
        <v/>
      </c>
    </row>
    <row r="55" spans="1:6" x14ac:dyDescent="0.25">
      <c r="A55" s="91" t="s">
        <v>8291</v>
      </c>
      <c r="B55" s="91">
        <v>21197</v>
      </c>
      <c r="C55" s="92">
        <v>45027</v>
      </c>
      <c r="D55" s="18">
        <f ca="1">_xlfn.NUMBERVALUE((TEXT(TODAY(),"yy")&amp;TEXT((TODAY()-DATEVALUE("1/1/"&amp;TEXT(TODAY(),"yy"))+1),"000"))-nextcloneround[[#This Row],[Julian Code]])</f>
        <v>-848</v>
      </c>
      <c r="E55" s="18" t="str">
        <f ca="1">IF(AND(-21&lt;_xlfn.NUMBERVALUE((TEXT(TODAY(),"yy")&amp;TEXT((TODAY()-DATEVALUE("1/1/"&amp;TEXT(TODAY(),"yy"))+1),"000"))-nextcloneround[[#This Row],[Julian Code]]),_xlfn.NUMBERVALUE((TEXT(TODAY(),"yy")&amp;TEXT((TODAY()-DATEVALUE("1/1/"&amp;TEXT(TODAY(),"yy"))+1),"000"))-nextcloneround[[#This Row],[Julian Code]])&lt;0),"next clone round","")</f>
        <v/>
      </c>
      <c r="F55" s="92" t="str">
        <f ca="1">IF(nextcloneround[[#This Row],[ref]]="","",TODAY())</f>
        <v/>
      </c>
    </row>
    <row r="56" spans="1:6" x14ac:dyDescent="0.25">
      <c r="A56" s="91" t="s">
        <v>8292</v>
      </c>
      <c r="B56" s="91">
        <v>21218</v>
      </c>
      <c r="C56" s="92">
        <v>45048</v>
      </c>
      <c r="D56" s="18">
        <f ca="1">_xlfn.NUMBERVALUE((TEXT(TODAY(),"yy")&amp;TEXT((TODAY()-DATEVALUE("1/1/"&amp;TEXT(TODAY(),"yy"))+1),"000"))-nextcloneround[[#This Row],[Julian Code]])</f>
        <v>-869</v>
      </c>
      <c r="E56" s="18" t="str">
        <f ca="1">IF(AND(-21&lt;_xlfn.NUMBERVALUE((TEXT(TODAY(),"yy")&amp;TEXT((TODAY()-DATEVALUE("1/1/"&amp;TEXT(TODAY(),"yy"))+1),"000"))-nextcloneround[[#This Row],[Julian Code]]),_xlfn.NUMBERVALUE((TEXT(TODAY(),"yy")&amp;TEXT((TODAY()-DATEVALUE("1/1/"&amp;TEXT(TODAY(),"yy"))+1),"000"))-nextcloneround[[#This Row],[Julian Code]])&lt;0),"next clone round","")</f>
        <v/>
      </c>
      <c r="F56" s="92" t="str">
        <f ca="1">IF(nextcloneround[[#This Row],[ref]]="","",TODAY())</f>
        <v/>
      </c>
    </row>
    <row r="57" spans="1:6" x14ac:dyDescent="0.25">
      <c r="A57" s="91" t="s">
        <v>8293</v>
      </c>
      <c r="B57" s="91">
        <v>21239</v>
      </c>
      <c r="C57" s="92">
        <v>45069</v>
      </c>
      <c r="D57" s="18">
        <f ca="1">_xlfn.NUMBERVALUE((TEXT(TODAY(),"yy")&amp;TEXT((TODAY()-DATEVALUE("1/1/"&amp;TEXT(TODAY(),"yy"))+1),"000"))-nextcloneround[[#This Row],[Julian Code]])</f>
        <v>-890</v>
      </c>
      <c r="E57" s="18" t="str">
        <f ca="1">IF(AND(-21&lt;_xlfn.NUMBERVALUE((TEXT(TODAY(),"yy")&amp;TEXT((TODAY()-DATEVALUE("1/1/"&amp;TEXT(TODAY(),"yy"))+1),"000"))-nextcloneround[[#This Row],[Julian Code]]),_xlfn.NUMBERVALUE((TEXT(TODAY(),"yy")&amp;TEXT((TODAY()-DATEVALUE("1/1/"&amp;TEXT(TODAY(),"yy"))+1),"000"))-nextcloneround[[#This Row],[Julian Code]])&lt;0),"next clone round","")</f>
        <v/>
      </c>
      <c r="F57" s="92" t="str">
        <f ca="1">IF(nextcloneround[[#This Row],[ref]]="","",TODAY())</f>
        <v/>
      </c>
    </row>
    <row r="58" spans="1:6" x14ac:dyDescent="0.25">
      <c r="A58" s="91" t="s">
        <v>8297</v>
      </c>
      <c r="B58" s="91">
        <v>21260</v>
      </c>
      <c r="C58" s="92">
        <v>45090</v>
      </c>
      <c r="D58" s="18">
        <f ca="1">_xlfn.NUMBERVALUE((TEXT(TODAY(),"yy")&amp;TEXT((TODAY()-DATEVALUE("1/1/"&amp;TEXT(TODAY(),"yy"))+1),"000"))-nextcloneround[[#This Row],[Julian Code]])</f>
        <v>-911</v>
      </c>
      <c r="E58" s="18" t="str">
        <f ca="1">IF(AND(-21&lt;_xlfn.NUMBERVALUE((TEXT(TODAY(),"yy")&amp;TEXT((TODAY()-DATEVALUE("1/1/"&amp;TEXT(TODAY(),"yy"))+1),"000"))-nextcloneround[[#This Row],[Julian Code]]),_xlfn.NUMBERVALUE((TEXT(TODAY(),"yy")&amp;TEXT((TODAY()-DATEVALUE("1/1/"&amp;TEXT(TODAY(),"yy"))+1),"000"))-nextcloneround[[#This Row],[Julian Code]])&lt;0),"next clone round","")</f>
        <v/>
      </c>
      <c r="F58" s="92" t="str">
        <f ca="1">IF(nextcloneround[[#This Row],[ref]]="","",TODAY())</f>
        <v/>
      </c>
    </row>
    <row r="59" spans="1:6" x14ac:dyDescent="0.25">
      <c r="A59" s="91" t="s">
        <v>8298</v>
      </c>
      <c r="B59" s="91">
        <v>21281</v>
      </c>
      <c r="C59" s="92">
        <v>45111</v>
      </c>
      <c r="D59" s="18">
        <f ca="1">_xlfn.NUMBERVALUE((TEXT(TODAY(),"yy")&amp;TEXT((TODAY()-DATEVALUE("1/1/"&amp;TEXT(TODAY(),"yy"))+1),"000"))-nextcloneround[[#This Row],[Julian Code]])</f>
        <v>-932</v>
      </c>
      <c r="E59" s="18" t="str">
        <f ca="1">IF(AND(-21&lt;_xlfn.NUMBERVALUE((TEXT(TODAY(),"yy")&amp;TEXT((TODAY()-DATEVALUE("1/1/"&amp;TEXT(TODAY(),"yy"))+1),"000"))-nextcloneround[[#This Row],[Julian Code]]),_xlfn.NUMBERVALUE((TEXT(TODAY(),"yy")&amp;TEXT((TODAY()-DATEVALUE("1/1/"&amp;TEXT(TODAY(),"yy"))+1),"000"))-nextcloneround[[#This Row],[Julian Code]])&lt;0),"next clone round","")</f>
        <v/>
      </c>
      <c r="F59" s="92" t="str">
        <f ca="1">IF(nextcloneround[[#This Row],[ref]]="","",TODAY())</f>
        <v/>
      </c>
    </row>
    <row r="60" spans="1:6" x14ac:dyDescent="0.25">
      <c r="A60" s="91" t="s">
        <v>8299</v>
      </c>
      <c r="B60" s="91">
        <v>21302</v>
      </c>
      <c r="C60" s="92">
        <v>45132</v>
      </c>
      <c r="D60" s="18">
        <f ca="1">_xlfn.NUMBERVALUE((TEXT(TODAY(),"yy")&amp;TEXT((TODAY()-DATEVALUE("1/1/"&amp;TEXT(TODAY(),"yy"))+1),"000"))-nextcloneround[[#This Row],[Julian Code]])</f>
        <v>-953</v>
      </c>
      <c r="E60" s="18" t="str">
        <f ca="1">IF(AND(-21&lt;_xlfn.NUMBERVALUE((TEXT(TODAY(),"yy")&amp;TEXT((TODAY()-DATEVALUE("1/1/"&amp;TEXT(TODAY(),"yy"))+1),"000"))-nextcloneround[[#This Row],[Julian Code]]),_xlfn.NUMBERVALUE((TEXT(TODAY(),"yy")&amp;TEXT((TODAY()-DATEVALUE("1/1/"&amp;TEXT(TODAY(),"yy"))+1),"000"))-nextcloneround[[#This Row],[Julian Code]])&lt;0),"next clone round","")</f>
        <v/>
      </c>
      <c r="F60" s="92" t="str">
        <f ca="1">IF(nextcloneround[[#This Row],[ref]]="","",TODAY())</f>
        <v/>
      </c>
    </row>
    <row r="61" spans="1:6" x14ac:dyDescent="0.25">
      <c r="A61" s="91" t="s">
        <v>8300</v>
      </c>
      <c r="B61" s="91">
        <v>21323</v>
      </c>
      <c r="C61" s="92">
        <v>45153</v>
      </c>
      <c r="D61" s="18">
        <f ca="1">_xlfn.NUMBERVALUE((TEXT(TODAY(),"yy")&amp;TEXT((TODAY()-DATEVALUE("1/1/"&amp;TEXT(TODAY(),"yy"))+1),"000"))-nextcloneround[[#This Row],[Julian Code]])</f>
        <v>-974</v>
      </c>
      <c r="E61" s="18" t="str">
        <f ca="1">IF(AND(-21&lt;_xlfn.NUMBERVALUE((TEXT(TODAY(),"yy")&amp;TEXT((TODAY()-DATEVALUE("1/1/"&amp;TEXT(TODAY(),"yy"))+1),"000"))-nextcloneround[[#This Row],[Julian Code]]),_xlfn.NUMBERVALUE((TEXT(TODAY(),"yy")&amp;TEXT((TODAY()-DATEVALUE("1/1/"&amp;TEXT(TODAY(),"yy"))+1),"000"))-nextcloneround[[#This Row],[Julian Code]])&lt;0),"next clone round","")</f>
        <v/>
      </c>
      <c r="F61" s="92" t="str">
        <f ca="1">IF(nextcloneround[[#This Row],[ref]]="","",TODAY())</f>
        <v/>
      </c>
    </row>
    <row r="62" spans="1:6" x14ac:dyDescent="0.25">
      <c r="A62" s="91" t="s">
        <v>8301</v>
      </c>
      <c r="B62" s="91">
        <v>21344</v>
      </c>
      <c r="C62" s="92">
        <v>45174</v>
      </c>
      <c r="D62" s="18">
        <f ca="1">_xlfn.NUMBERVALUE((TEXT(TODAY(),"yy")&amp;TEXT((TODAY()-DATEVALUE("1/1/"&amp;TEXT(TODAY(),"yy"))+1),"000"))-nextcloneround[[#This Row],[Julian Code]])</f>
        <v>-995</v>
      </c>
      <c r="E62" s="18" t="str">
        <f ca="1">IF(AND(-21&lt;_xlfn.NUMBERVALUE((TEXT(TODAY(),"yy")&amp;TEXT((TODAY()-DATEVALUE("1/1/"&amp;TEXT(TODAY(),"yy"))+1),"000"))-nextcloneround[[#This Row],[Julian Code]]),_xlfn.NUMBERVALUE((TEXT(TODAY(),"yy")&amp;TEXT((TODAY()-DATEVALUE("1/1/"&amp;TEXT(TODAY(),"yy"))+1),"000"))-nextcloneround[[#This Row],[Julian Code]])&lt;0),"next clone round","")</f>
        <v/>
      </c>
      <c r="F62" s="92" t="str">
        <f ca="1">IF(nextcloneround[[#This Row],[ref]]="","",TODAY())</f>
        <v/>
      </c>
    </row>
    <row r="63" spans="1:6" x14ac:dyDescent="0.25">
      <c r="A63" s="91" t="s">
        <v>8302</v>
      </c>
      <c r="B63" s="91">
        <v>21365</v>
      </c>
      <c r="C63" s="92">
        <v>45195</v>
      </c>
      <c r="D63" s="18">
        <f ca="1">_xlfn.NUMBERVALUE((TEXT(TODAY(),"yy")&amp;TEXT((TODAY()-DATEVALUE("1/1/"&amp;TEXT(TODAY(),"yy"))+1),"000"))-nextcloneround[[#This Row],[Julian Code]])</f>
        <v>-1016</v>
      </c>
      <c r="E63" s="18" t="str">
        <f ca="1">IF(AND(-21&lt;_xlfn.NUMBERVALUE((TEXT(TODAY(),"yy")&amp;TEXT((TODAY()-DATEVALUE("1/1/"&amp;TEXT(TODAY(),"yy"))+1),"000"))-nextcloneround[[#This Row],[Julian Code]]),_xlfn.NUMBERVALUE((TEXT(TODAY(),"yy")&amp;TEXT((TODAY()-DATEVALUE("1/1/"&amp;TEXT(TODAY(),"yy"))+1),"000"))-nextcloneround[[#This Row],[Julian Code]])&lt;0),"next clone round","")</f>
        <v/>
      </c>
      <c r="F63" s="92" t="str">
        <f ca="1">IF(nextcloneround[[#This Row],[ref]]="","",TODAY())</f>
        <v/>
      </c>
    </row>
    <row r="64" spans="1:6" x14ac:dyDescent="0.25">
      <c r="A64" s="91" t="s">
        <v>8303</v>
      </c>
      <c r="B64" s="91">
        <v>21386</v>
      </c>
      <c r="C64" s="92">
        <v>45216</v>
      </c>
      <c r="D64" s="18">
        <f ca="1">_xlfn.NUMBERVALUE((TEXT(TODAY(),"yy")&amp;TEXT((TODAY()-DATEVALUE("1/1/"&amp;TEXT(TODAY(),"yy"))+1),"000"))-nextcloneround[[#This Row],[Julian Code]])</f>
        <v>-1037</v>
      </c>
      <c r="E64" s="18" t="str">
        <f ca="1">IF(AND(-21&lt;_xlfn.NUMBERVALUE((TEXT(TODAY(),"yy")&amp;TEXT((TODAY()-DATEVALUE("1/1/"&amp;TEXT(TODAY(),"yy"))+1),"000"))-nextcloneround[[#This Row],[Julian Code]]),_xlfn.NUMBERVALUE((TEXT(TODAY(),"yy")&amp;TEXT((TODAY()-DATEVALUE("1/1/"&amp;TEXT(TODAY(),"yy"))+1),"000"))-nextcloneround[[#This Row],[Julian Code]])&lt;0),"next clone round","")</f>
        <v/>
      </c>
      <c r="F64" s="92" t="str">
        <f ca="1">IF(nextcloneround[[#This Row],[ref]]="","",TODAY())</f>
        <v/>
      </c>
    </row>
    <row r="65" spans="1:6" x14ac:dyDescent="0.25">
      <c r="A65" s="91" t="s">
        <v>8304</v>
      </c>
      <c r="B65" s="91">
        <v>21407</v>
      </c>
      <c r="C65" s="92">
        <v>45237</v>
      </c>
      <c r="D65" s="18">
        <f ca="1">_xlfn.NUMBERVALUE((TEXT(TODAY(),"yy")&amp;TEXT((TODAY()-DATEVALUE("1/1/"&amp;TEXT(TODAY(),"yy"))+1),"000"))-nextcloneround[[#This Row],[Julian Code]])</f>
        <v>-1058</v>
      </c>
      <c r="E65" s="18" t="str">
        <f ca="1">IF(AND(-21&lt;_xlfn.NUMBERVALUE((TEXT(TODAY(),"yy")&amp;TEXT((TODAY()-DATEVALUE("1/1/"&amp;TEXT(TODAY(),"yy"))+1),"000"))-nextcloneround[[#This Row],[Julian Code]]),_xlfn.NUMBERVALUE((TEXT(TODAY(),"yy")&amp;TEXT((TODAY()-DATEVALUE("1/1/"&amp;TEXT(TODAY(),"yy"))+1),"000"))-nextcloneround[[#This Row],[Julian Code]])&lt;0),"next clone round","")</f>
        <v/>
      </c>
      <c r="F65" s="92" t="str">
        <f ca="1">IF(nextcloneround[[#This Row],[ref]]="","",TODAY())</f>
        <v/>
      </c>
    </row>
    <row r="66" spans="1:6" x14ac:dyDescent="0.25">
      <c r="A66" s="91" t="s">
        <v>8305</v>
      </c>
      <c r="B66" s="91">
        <v>21428</v>
      </c>
      <c r="C66" s="92">
        <v>45258</v>
      </c>
      <c r="D66" s="18">
        <f ca="1">_xlfn.NUMBERVALUE((TEXT(TODAY(),"yy")&amp;TEXT((TODAY()-DATEVALUE("1/1/"&amp;TEXT(TODAY(),"yy"))+1),"000"))-nextcloneround[[#This Row],[Julian Code]])</f>
        <v>-1079</v>
      </c>
      <c r="E66" s="18" t="str">
        <f ca="1">IF(AND(-21&lt;_xlfn.NUMBERVALUE((TEXT(TODAY(),"yy")&amp;TEXT((TODAY()-DATEVALUE("1/1/"&amp;TEXT(TODAY(),"yy"))+1),"000"))-nextcloneround[[#This Row],[Julian Code]]),_xlfn.NUMBERVALUE((TEXT(TODAY(),"yy")&amp;TEXT((TODAY()-DATEVALUE("1/1/"&amp;TEXT(TODAY(),"yy"))+1),"000"))-nextcloneround[[#This Row],[Julian Code]])&lt;0),"next clone round","")</f>
        <v/>
      </c>
      <c r="F66" s="92" t="str">
        <f ca="1">IF(nextcloneround[[#This Row],[ref]]="","",TODAY())</f>
        <v/>
      </c>
    </row>
    <row r="67" spans="1:6" x14ac:dyDescent="0.25">
      <c r="A67" s="91" t="s">
        <v>8306</v>
      </c>
      <c r="B67" s="91">
        <v>21449</v>
      </c>
      <c r="C67" s="92">
        <v>45279</v>
      </c>
      <c r="D67" s="18">
        <f ca="1">_xlfn.NUMBERVALUE((TEXT(TODAY(),"yy")&amp;TEXT((TODAY()-DATEVALUE("1/1/"&amp;TEXT(TODAY(),"yy"))+1),"000"))-nextcloneround[[#This Row],[Julian Code]])</f>
        <v>-1100</v>
      </c>
      <c r="E67" s="18" t="str">
        <f ca="1">IF(AND(-21&lt;_xlfn.NUMBERVALUE((TEXT(TODAY(),"yy")&amp;TEXT((TODAY()-DATEVALUE("1/1/"&amp;TEXT(TODAY(),"yy"))+1),"000"))-nextcloneround[[#This Row],[Julian Code]]),_xlfn.NUMBERVALUE((TEXT(TODAY(),"yy")&amp;TEXT((TODAY()-DATEVALUE("1/1/"&amp;TEXT(TODAY(),"yy"))+1),"000"))-nextcloneround[[#This Row],[Julian Code]])&lt;0),"next clone round","")</f>
        <v/>
      </c>
      <c r="F67" s="92" t="str">
        <f ca="1">IF(nextcloneround[[#This Row],[ref]]="","",TODAY())</f>
        <v/>
      </c>
    </row>
    <row r="68" spans="1:6" x14ac:dyDescent="0.25">
      <c r="A68" s="91" t="s">
        <v>8307</v>
      </c>
      <c r="B68" s="91">
        <v>21470</v>
      </c>
      <c r="C68" s="92">
        <v>45300</v>
      </c>
      <c r="D68" s="18">
        <f ca="1">_xlfn.NUMBERVALUE((TEXT(TODAY(),"yy")&amp;TEXT((TODAY()-DATEVALUE("1/1/"&amp;TEXT(TODAY(),"yy"))+1),"000"))-nextcloneround[[#This Row],[Julian Code]])</f>
        <v>-1121</v>
      </c>
      <c r="E68" s="18" t="str">
        <f ca="1">IF(AND(-21&lt;_xlfn.NUMBERVALUE((TEXT(TODAY(),"yy")&amp;TEXT((TODAY()-DATEVALUE("1/1/"&amp;TEXT(TODAY(),"yy"))+1),"000"))-nextcloneround[[#This Row],[Julian Code]]),_xlfn.NUMBERVALUE((TEXT(TODAY(),"yy")&amp;TEXT((TODAY()-DATEVALUE("1/1/"&amp;TEXT(TODAY(),"yy"))+1),"000"))-nextcloneround[[#This Row],[Julian Code]])&lt;0),"next clone round","")</f>
        <v/>
      </c>
      <c r="F68" s="92" t="str">
        <f ca="1">IF(nextcloneround[[#This Row],[ref]]="","",TODAY())</f>
        <v/>
      </c>
    </row>
    <row r="69" spans="1:6" x14ac:dyDescent="0.25">
      <c r="A69" s="91" t="s">
        <v>8308</v>
      </c>
      <c r="B69" s="91">
        <v>21491</v>
      </c>
      <c r="C69" s="92">
        <v>45321</v>
      </c>
      <c r="D69" s="18">
        <f ca="1">_xlfn.NUMBERVALUE((TEXT(TODAY(),"yy")&amp;TEXT((TODAY()-DATEVALUE("1/1/"&amp;TEXT(TODAY(),"yy"))+1),"000"))-nextcloneround[[#This Row],[Julian Code]])</f>
        <v>-1142</v>
      </c>
      <c r="E69" s="18" t="str">
        <f ca="1">IF(AND(-21&lt;_xlfn.NUMBERVALUE((TEXT(TODAY(),"yy")&amp;TEXT((TODAY()-DATEVALUE("1/1/"&amp;TEXT(TODAY(),"yy"))+1),"000"))-nextcloneround[[#This Row],[Julian Code]]),_xlfn.NUMBERVALUE((TEXT(TODAY(),"yy")&amp;TEXT((TODAY()-DATEVALUE("1/1/"&amp;TEXT(TODAY(),"yy"))+1),"000"))-nextcloneround[[#This Row],[Julian Code]])&lt;0),"next clone round","")</f>
        <v/>
      </c>
      <c r="F69" s="92" t="str">
        <f ca="1">IF(nextcloneround[[#This Row],[ref]]="","",TODAY())</f>
        <v/>
      </c>
    </row>
    <row r="70" spans="1:6" x14ac:dyDescent="0.25">
      <c r="A70" s="91" t="s">
        <v>8309</v>
      </c>
      <c r="B70" s="91">
        <v>21512</v>
      </c>
      <c r="C70" s="92">
        <v>45342</v>
      </c>
      <c r="D70" s="18">
        <f ca="1">_xlfn.NUMBERVALUE((TEXT(TODAY(),"yy")&amp;TEXT((TODAY()-DATEVALUE("1/1/"&amp;TEXT(TODAY(),"yy"))+1),"000"))-nextcloneround[[#This Row],[Julian Code]])</f>
        <v>-1163</v>
      </c>
      <c r="E70" s="18" t="str">
        <f ca="1">IF(AND(-21&lt;_xlfn.NUMBERVALUE((TEXT(TODAY(),"yy")&amp;TEXT((TODAY()-DATEVALUE("1/1/"&amp;TEXT(TODAY(),"yy"))+1),"000"))-nextcloneround[[#This Row],[Julian Code]]),_xlfn.NUMBERVALUE((TEXT(TODAY(),"yy")&amp;TEXT((TODAY()-DATEVALUE("1/1/"&amp;TEXT(TODAY(),"yy"))+1),"000"))-nextcloneround[[#This Row],[Julian Code]])&lt;0),"next clone round","")</f>
        <v/>
      </c>
      <c r="F70" s="92" t="str">
        <f ca="1">IF(nextcloneround[[#This Row],[ref]]="","",TODAY())</f>
        <v/>
      </c>
    </row>
    <row r="71" spans="1:6" x14ac:dyDescent="0.25">
      <c r="A71" s="91" t="s">
        <v>8310</v>
      </c>
      <c r="B71" s="91">
        <v>21533</v>
      </c>
      <c r="C71" s="92">
        <v>45363</v>
      </c>
      <c r="D71" s="18">
        <f ca="1">_xlfn.NUMBERVALUE((TEXT(TODAY(),"yy")&amp;TEXT((TODAY()-DATEVALUE("1/1/"&amp;TEXT(TODAY(),"yy"))+1),"000"))-nextcloneround[[#This Row],[Julian Code]])</f>
        <v>-1184</v>
      </c>
      <c r="E71" s="18" t="str">
        <f ca="1">IF(AND(-21&lt;_xlfn.NUMBERVALUE((TEXT(TODAY(),"yy")&amp;TEXT((TODAY()-DATEVALUE("1/1/"&amp;TEXT(TODAY(),"yy"))+1),"000"))-nextcloneround[[#This Row],[Julian Code]]),_xlfn.NUMBERVALUE((TEXT(TODAY(),"yy")&amp;TEXT((TODAY()-DATEVALUE("1/1/"&amp;TEXT(TODAY(),"yy"))+1),"000"))-nextcloneround[[#This Row],[Julian Code]])&lt;0),"next clone round","")</f>
        <v/>
      </c>
      <c r="F71" s="92" t="str">
        <f ca="1">IF(nextcloneround[[#This Row],[ref]]="","",TODAY())</f>
        <v/>
      </c>
    </row>
    <row r="72" spans="1:6" x14ac:dyDescent="0.25">
      <c r="A72" s="91" t="s">
        <v>8311</v>
      </c>
      <c r="B72" s="91">
        <v>21554</v>
      </c>
      <c r="C72" s="92">
        <v>45384</v>
      </c>
      <c r="D72" s="18">
        <f ca="1">_xlfn.NUMBERVALUE((TEXT(TODAY(),"yy")&amp;TEXT((TODAY()-DATEVALUE("1/1/"&amp;TEXT(TODAY(),"yy"))+1),"000"))-nextcloneround[[#This Row],[Julian Code]])</f>
        <v>-1205</v>
      </c>
      <c r="E72" s="18" t="str">
        <f ca="1">IF(AND(-21&lt;_xlfn.NUMBERVALUE((TEXT(TODAY(),"yy")&amp;TEXT((TODAY()-DATEVALUE("1/1/"&amp;TEXT(TODAY(),"yy"))+1),"000"))-nextcloneround[[#This Row],[Julian Code]]),_xlfn.NUMBERVALUE((TEXT(TODAY(),"yy")&amp;TEXT((TODAY()-DATEVALUE("1/1/"&amp;TEXT(TODAY(),"yy"))+1),"000"))-nextcloneround[[#This Row],[Julian Code]])&lt;0),"next clone round","")</f>
        <v/>
      </c>
      <c r="F72" s="92" t="str">
        <f ca="1">IF(nextcloneround[[#This Row],[ref]]="","",TODAY())</f>
        <v/>
      </c>
    </row>
    <row r="73" spans="1:6" x14ac:dyDescent="0.25">
      <c r="A73" s="91" t="s">
        <v>8312</v>
      </c>
      <c r="B73" s="91">
        <v>21575</v>
      </c>
      <c r="C73" s="92">
        <v>45405</v>
      </c>
      <c r="D73" s="18">
        <f ca="1">_xlfn.NUMBERVALUE((TEXT(TODAY(),"yy")&amp;TEXT((TODAY()-DATEVALUE("1/1/"&amp;TEXT(TODAY(),"yy"))+1),"000"))-nextcloneround[[#This Row],[Julian Code]])</f>
        <v>-1226</v>
      </c>
      <c r="E73" s="18" t="str">
        <f ca="1">IF(AND(-21&lt;_xlfn.NUMBERVALUE((TEXT(TODAY(),"yy")&amp;TEXT((TODAY()-DATEVALUE("1/1/"&amp;TEXT(TODAY(),"yy"))+1),"000"))-nextcloneround[[#This Row],[Julian Code]]),_xlfn.NUMBERVALUE((TEXT(TODAY(),"yy")&amp;TEXT((TODAY()-DATEVALUE("1/1/"&amp;TEXT(TODAY(),"yy"))+1),"000"))-nextcloneround[[#This Row],[Julian Code]])&lt;0),"next clone round","")</f>
        <v/>
      </c>
      <c r="F73" s="92" t="str">
        <f ca="1">IF(nextcloneround[[#This Row],[ref]]="","",TODAY())</f>
        <v/>
      </c>
    </row>
    <row r="74" spans="1:6" x14ac:dyDescent="0.25">
      <c r="A74" s="91" t="s">
        <v>8313</v>
      </c>
      <c r="B74" s="91">
        <v>21596</v>
      </c>
      <c r="C74" s="92">
        <v>45426</v>
      </c>
      <c r="D74" s="18">
        <f ca="1">_xlfn.NUMBERVALUE((TEXT(TODAY(),"yy")&amp;TEXT((TODAY()-DATEVALUE("1/1/"&amp;TEXT(TODAY(),"yy"))+1),"000"))-nextcloneround[[#This Row],[Julian Code]])</f>
        <v>-1247</v>
      </c>
      <c r="E74" s="18" t="str">
        <f ca="1">IF(AND(-21&lt;_xlfn.NUMBERVALUE((TEXT(TODAY(),"yy")&amp;TEXT((TODAY()-DATEVALUE("1/1/"&amp;TEXT(TODAY(),"yy"))+1),"000"))-nextcloneround[[#This Row],[Julian Code]]),_xlfn.NUMBERVALUE((TEXT(TODAY(),"yy")&amp;TEXT((TODAY()-DATEVALUE("1/1/"&amp;TEXT(TODAY(),"yy"))+1),"000"))-nextcloneround[[#This Row],[Julian Code]])&lt;0),"next clone round","")</f>
        <v/>
      </c>
      <c r="F74" s="92" t="str">
        <f ca="1">IF(nextcloneround[[#This Row],[ref]]="","",TODAY())</f>
        <v/>
      </c>
    </row>
    <row r="75" spans="1:6" x14ac:dyDescent="0.25">
      <c r="A75" s="91" t="s">
        <v>8314</v>
      </c>
      <c r="B75" s="91">
        <v>21617</v>
      </c>
      <c r="C75" s="92">
        <v>45447</v>
      </c>
      <c r="D75" s="18">
        <f ca="1">_xlfn.NUMBERVALUE((TEXT(TODAY(),"yy")&amp;TEXT((TODAY()-DATEVALUE("1/1/"&amp;TEXT(TODAY(),"yy"))+1),"000"))-nextcloneround[[#This Row],[Julian Code]])</f>
        <v>-1268</v>
      </c>
      <c r="E75" s="18" t="str">
        <f ca="1">IF(AND(-21&lt;_xlfn.NUMBERVALUE((TEXT(TODAY(),"yy")&amp;TEXT((TODAY()-DATEVALUE("1/1/"&amp;TEXT(TODAY(),"yy"))+1),"000"))-nextcloneround[[#This Row],[Julian Code]]),_xlfn.NUMBERVALUE((TEXT(TODAY(),"yy")&amp;TEXT((TODAY()-DATEVALUE("1/1/"&amp;TEXT(TODAY(),"yy"))+1),"000"))-nextcloneround[[#This Row],[Julian Code]])&lt;0),"next clone round","")</f>
        <v/>
      </c>
      <c r="F75" s="92" t="str">
        <f ca="1">IF(nextcloneround[[#This Row],[ref]]="","",TODAY())</f>
        <v/>
      </c>
    </row>
  </sheetData>
  <phoneticPr fontId="9" type="noConversion"/>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71B5D-F811-4B26-94DD-664261AC8D29}">
  <dimension ref="A1:C76"/>
  <sheetViews>
    <sheetView workbookViewId="0">
      <selection activeCell="C14" sqref="C14"/>
    </sheetView>
  </sheetViews>
  <sheetFormatPr defaultRowHeight="15" x14ac:dyDescent="0.25"/>
  <cols>
    <col min="1" max="1" width="12.7109375" bestFit="1" customWidth="1"/>
    <col min="2" max="2" width="17.85546875" bestFit="1" customWidth="1"/>
    <col min="3" max="3" width="15.28515625" bestFit="1" customWidth="1"/>
    <col min="4" max="197" width="25.85546875" bestFit="1" customWidth="1"/>
  </cols>
  <sheetData>
    <row r="1" spans="1:3" x14ac:dyDescent="0.25">
      <c r="A1" s="93" t="s">
        <v>5</v>
      </c>
      <c r="B1" s="135" t="s" vm="1">
        <v>7592</v>
      </c>
    </row>
    <row r="3" spans="1:3" x14ac:dyDescent="0.25">
      <c r="A3" s="93" t="s">
        <v>516</v>
      </c>
      <c r="B3" s="93" t="s">
        <v>8233</v>
      </c>
      <c r="C3" t="s">
        <v>7841</v>
      </c>
    </row>
    <row r="4" spans="1:3" x14ac:dyDescent="0.25">
      <c r="A4" s="135" t="s">
        <v>2649</v>
      </c>
      <c r="B4" s="135" t="s">
        <v>8568</v>
      </c>
      <c r="C4" s="18">
        <v>1</v>
      </c>
    </row>
    <row r="5" spans="1:3" x14ac:dyDescent="0.25">
      <c r="A5" s="135" t="s">
        <v>2824</v>
      </c>
      <c r="B5" s="135" t="s">
        <v>9040</v>
      </c>
      <c r="C5" s="18">
        <v>1</v>
      </c>
    </row>
    <row r="6" spans="1:3" x14ac:dyDescent="0.25">
      <c r="A6" s="135" t="s">
        <v>2820</v>
      </c>
      <c r="B6" s="135" t="s">
        <v>8343</v>
      </c>
      <c r="C6" s="18">
        <v>1</v>
      </c>
    </row>
    <row r="7" spans="1:3" x14ac:dyDescent="0.25">
      <c r="A7" s="135" t="s">
        <v>2794</v>
      </c>
      <c r="B7" s="135" t="s">
        <v>8509</v>
      </c>
      <c r="C7" s="18">
        <v>1</v>
      </c>
    </row>
    <row r="8" spans="1:3" x14ac:dyDescent="0.25">
      <c r="A8" s="135" t="s">
        <v>7844</v>
      </c>
      <c r="B8" s="135" t="s">
        <v>8336</v>
      </c>
      <c r="C8" s="18">
        <v>1</v>
      </c>
    </row>
    <row r="9" spans="1:3" x14ac:dyDescent="0.25">
      <c r="B9" s="135" t="s">
        <v>8591</v>
      </c>
      <c r="C9" s="18">
        <v>1</v>
      </c>
    </row>
    <row r="10" spans="1:3" x14ac:dyDescent="0.25">
      <c r="B10" s="135" t="s">
        <v>8565</v>
      </c>
      <c r="C10" s="18">
        <v>1</v>
      </c>
    </row>
    <row r="11" spans="1:3" x14ac:dyDescent="0.25">
      <c r="B11" s="135" t="s">
        <v>8398</v>
      </c>
      <c r="C11" s="18">
        <v>1</v>
      </c>
    </row>
    <row r="12" spans="1:3" x14ac:dyDescent="0.25">
      <c r="B12" s="135" t="s">
        <v>8403</v>
      </c>
      <c r="C12" s="18">
        <v>1</v>
      </c>
    </row>
    <row r="13" spans="1:3" x14ac:dyDescent="0.25">
      <c r="A13" s="135" t="s">
        <v>2633</v>
      </c>
      <c r="B13" s="135" t="s">
        <v>8342</v>
      </c>
      <c r="C13" s="18">
        <v>1</v>
      </c>
    </row>
    <row r="14" spans="1:3" x14ac:dyDescent="0.25">
      <c r="B14" s="135" t="s">
        <v>8425</v>
      </c>
      <c r="C14" s="18">
        <v>1</v>
      </c>
    </row>
    <row r="15" spans="1:3" x14ac:dyDescent="0.25">
      <c r="A15" s="135" t="s">
        <v>2865</v>
      </c>
      <c r="B15" s="135" t="s">
        <v>8378</v>
      </c>
      <c r="C15" s="18">
        <v>1</v>
      </c>
    </row>
    <row r="16" spans="1:3" x14ac:dyDescent="0.25">
      <c r="A16" s="135" t="s">
        <v>2629</v>
      </c>
      <c r="B16" s="135" t="s">
        <v>8329</v>
      </c>
      <c r="C16" s="18">
        <v>1</v>
      </c>
    </row>
    <row r="17" spans="1:3" x14ac:dyDescent="0.25">
      <c r="B17" s="135" t="s">
        <v>8331</v>
      </c>
      <c r="C17" s="18">
        <v>1</v>
      </c>
    </row>
    <row r="18" spans="1:3" x14ac:dyDescent="0.25">
      <c r="B18" s="135" t="s">
        <v>8359</v>
      </c>
      <c r="C18" s="18">
        <v>1</v>
      </c>
    </row>
    <row r="19" spans="1:3" x14ac:dyDescent="0.25">
      <c r="B19" s="135" t="s">
        <v>8369</v>
      </c>
      <c r="C19" s="18">
        <v>1</v>
      </c>
    </row>
    <row r="20" spans="1:3" x14ac:dyDescent="0.25">
      <c r="B20" s="135" t="s">
        <v>8375</v>
      </c>
      <c r="C20" s="18">
        <v>1</v>
      </c>
    </row>
    <row r="21" spans="1:3" x14ac:dyDescent="0.25">
      <c r="B21" s="135" t="s">
        <v>8417</v>
      </c>
      <c r="C21" s="18">
        <v>1</v>
      </c>
    </row>
    <row r="22" spans="1:3" x14ac:dyDescent="0.25">
      <c r="B22" s="135" t="s">
        <v>8424</v>
      </c>
      <c r="C22" s="18">
        <v>1</v>
      </c>
    </row>
    <row r="23" spans="1:3" x14ac:dyDescent="0.25">
      <c r="A23" s="135" t="s">
        <v>2734</v>
      </c>
      <c r="B23" s="135" t="s">
        <v>8523</v>
      </c>
      <c r="C23" s="18">
        <v>1</v>
      </c>
    </row>
    <row r="24" spans="1:3" x14ac:dyDescent="0.25">
      <c r="B24" s="135" t="s">
        <v>8524</v>
      </c>
      <c r="C24" s="18">
        <v>1</v>
      </c>
    </row>
    <row r="25" spans="1:3" x14ac:dyDescent="0.25">
      <c r="B25" s="135" t="s">
        <v>8332</v>
      </c>
      <c r="C25" s="18">
        <v>1</v>
      </c>
    </row>
    <row r="26" spans="1:3" x14ac:dyDescent="0.25">
      <c r="B26" s="135" t="s">
        <v>8371</v>
      </c>
      <c r="C26" s="18">
        <v>1</v>
      </c>
    </row>
    <row r="27" spans="1:3" x14ac:dyDescent="0.25">
      <c r="B27" s="135" t="s">
        <v>8386</v>
      </c>
      <c r="C27" s="18">
        <v>1</v>
      </c>
    </row>
    <row r="28" spans="1:3" x14ac:dyDescent="0.25">
      <c r="B28" s="135" t="s">
        <v>8426</v>
      </c>
      <c r="C28" s="18">
        <v>1</v>
      </c>
    </row>
    <row r="29" spans="1:3" x14ac:dyDescent="0.25">
      <c r="A29" s="135" t="s">
        <v>2679</v>
      </c>
      <c r="B29" s="135" t="s">
        <v>8570</v>
      </c>
      <c r="C29" s="18">
        <v>1</v>
      </c>
    </row>
    <row r="30" spans="1:3" x14ac:dyDescent="0.25">
      <c r="B30" s="135" t="s">
        <v>8413</v>
      </c>
      <c r="C30" s="18">
        <v>1</v>
      </c>
    </row>
    <row r="31" spans="1:3" x14ac:dyDescent="0.25">
      <c r="B31" s="135" t="s">
        <v>8423</v>
      </c>
      <c r="C31" s="18">
        <v>1</v>
      </c>
    </row>
    <row r="32" spans="1:3" x14ac:dyDescent="0.25">
      <c r="A32" s="135" t="s">
        <v>2636</v>
      </c>
      <c r="B32" s="135" t="s">
        <v>8353</v>
      </c>
      <c r="C32" s="18">
        <v>1</v>
      </c>
    </row>
    <row r="33" spans="1:3" x14ac:dyDescent="0.25">
      <c r="B33" s="135" t="s">
        <v>8364</v>
      </c>
      <c r="C33" s="18">
        <v>1</v>
      </c>
    </row>
    <row r="34" spans="1:3" x14ac:dyDescent="0.25">
      <c r="B34" s="135" t="s">
        <v>8381</v>
      </c>
      <c r="C34" s="18">
        <v>1</v>
      </c>
    </row>
    <row r="35" spans="1:3" x14ac:dyDescent="0.25">
      <c r="B35" s="135" t="s">
        <v>8405</v>
      </c>
      <c r="C35" s="18">
        <v>1</v>
      </c>
    </row>
    <row r="36" spans="1:3" x14ac:dyDescent="0.25">
      <c r="A36" s="135" t="s">
        <v>2676</v>
      </c>
      <c r="B36" s="135" t="s">
        <v>8377</v>
      </c>
      <c r="C36" s="18">
        <v>1</v>
      </c>
    </row>
    <row r="37" spans="1:3" x14ac:dyDescent="0.25">
      <c r="B37" s="135" t="s">
        <v>8392</v>
      </c>
      <c r="C37" s="18">
        <v>1</v>
      </c>
    </row>
    <row r="38" spans="1:3" x14ac:dyDescent="0.25">
      <c r="B38" s="135" t="s">
        <v>8404</v>
      </c>
      <c r="C38" s="18">
        <v>1</v>
      </c>
    </row>
    <row r="39" spans="1:3" x14ac:dyDescent="0.25">
      <c r="B39" s="135" t="s">
        <v>8432</v>
      </c>
      <c r="C39" s="18">
        <v>1</v>
      </c>
    </row>
    <row r="40" spans="1:3" x14ac:dyDescent="0.25">
      <c r="B40" s="135" t="s">
        <v>8574</v>
      </c>
      <c r="C40" s="18">
        <v>1</v>
      </c>
    </row>
    <row r="41" spans="1:3" x14ac:dyDescent="0.25">
      <c r="A41" s="135" t="s">
        <v>62</v>
      </c>
      <c r="B41" s="135" t="s">
        <v>8356</v>
      </c>
      <c r="C41" s="18">
        <v>1</v>
      </c>
    </row>
    <row r="42" spans="1:3" x14ac:dyDescent="0.25">
      <c r="B42" s="135" t="s">
        <v>8564</v>
      </c>
      <c r="C42" s="18">
        <v>1</v>
      </c>
    </row>
    <row r="43" spans="1:3" x14ac:dyDescent="0.25">
      <c r="B43" s="135" t="s">
        <v>8567</v>
      </c>
      <c r="C43" s="18">
        <v>1</v>
      </c>
    </row>
    <row r="44" spans="1:3" x14ac:dyDescent="0.25">
      <c r="B44" s="135" t="s">
        <v>9032</v>
      </c>
      <c r="C44" s="18">
        <v>1</v>
      </c>
    </row>
    <row r="45" spans="1:3" x14ac:dyDescent="0.25">
      <c r="A45" s="135" t="s">
        <v>2693</v>
      </c>
      <c r="B45" s="135" t="s">
        <v>8478</v>
      </c>
      <c r="C45" s="18">
        <v>1</v>
      </c>
    </row>
    <row r="46" spans="1:3" x14ac:dyDescent="0.25">
      <c r="B46" s="135" t="s">
        <v>8346</v>
      </c>
      <c r="C46" s="18">
        <v>1</v>
      </c>
    </row>
    <row r="47" spans="1:3" x14ac:dyDescent="0.25">
      <c r="B47" s="135" t="s">
        <v>8434</v>
      </c>
      <c r="C47" s="18">
        <v>1</v>
      </c>
    </row>
    <row r="48" spans="1:3" x14ac:dyDescent="0.25">
      <c r="A48" s="135" t="s">
        <v>2672</v>
      </c>
      <c r="B48" s="135" t="s">
        <v>8569</v>
      </c>
      <c r="C48" s="18">
        <v>1</v>
      </c>
    </row>
    <row r="49" spans="1:3" x14ac:dyDescent="0.25">
      <c r="B49" s="135" t="s">
        <v>8571</v>
      </c>
      <c r="C49" s="18">
        <v>1</v>
      </c>
    </row>
    <row r="50" spans="1:3" x14ac:dyDescent="0.25">
      <c r="B50" s="135" t="s">
        <v>8412</v>
      </c>
      <c r="C50" s="18">
        <v>1</v>
      </c>
    </row>
    <row r="51" spans="1:3" x14ac:dyDescent="0.25">
      <c r="B51" s="135" t="s">
        <v>8440</v>
      </c>
      <c r="C51" s="18">
        <v>1</v>
      </c>
    </row>
    <row r="52" spans="1:3" x14ac:dyDescent="0.25">
      <c r="B52" s="135" t="s">
        <v>8578</v>
      </c>
      <c r="C52" s="18">
        <v>1</v>
      </c>
    </row>
    <row r="53" spans="1:3" x14ac:dyDescent="0.25">
      <c r="A53" s="135" t="s">
        <v>7851</v>
      </c>
      <c r="B53" s="135" t="s">
        <v>8376</v>
      </c>
      <c r="C53" s="18">
        <v>1</v>
      </c>
    </row>
    <row r="54" spans="1:3" x14ac:dyDescent="0.25">
      <c r="A54" s="135" t="s">
        <v>7785</v>
      </c>
      <c r="B54" s="135" t="s">
        <v>8427</v>
      </c>
      <c r="C54" s="18">
        <v>1</v>
      </c>
    </row>
    <row r="55" spans="1:3" x14ac:dyDescent="0.25">
      <c r="A55" s="135" t="s">
        <v>2639</v>
      </c>
      <c r="B55" s="135" t="s">
        <v>8468</v>
      </c>
      <c r="C55" s="18">
        <v>1</v>
      </c>
    </row>
    <row r="56" spans="1:3" x14ac:dyDescent="0.25">
      <c r="B56" s="135" t="s">
        <v>8339</v>
      </c>
      <c r="C56" s="18">
        <v>1</v>
      </c>
    </row>
    <row r="57" spans="1:3" x14ac:dyDescent="0.25">
      <c r="B57" s="135" t="s">
        <v>8358</v>
      </c>
      <c r="C57" s="18">
        <v>1</v>
      </c>
    </row>
    <row r="58" spans="1:3" x14ac:dyDescent="0.25">
      <c r="B58" s="135" t="s">
        <v>8416</v>
      </c>
      <c r="C58" s="18">
        <v>1</v>
      </c>
    </row>
    <row r="59" spans="1:3" x14ac:dyDescent="0.25">
      <c r="A59" s="135" t="s">
        <v>2715</v>
      </c>
      <c r="B59" s="135" t="s">
        <v>8374</v>
      </c>
      <c r="C59" s="18">
        <v>1</v>
      </c>
    </row>
    <row r="60" spans="1:3" x14ac:dyDescent="0.25">
      <c r="B60" s="135" t="s">
        <v>8393</v>
      </c>
      <c r="C60" s="18">
        <v>1</v>
      </c>
    </row>
    <row r="61" spans="1:3" x14ac:dyDescent="0.25">
      <c r="B61" s="135" t="s">
        <v>8397</v>
      </c>
      <c r="C61" s="18">
        <v>1</v>
      </c>
    </row>
    <row r="62" spans="1:3" x14ac:dyDescent="0.25">
      <c r="B62" s="135" t="s">
        <v>8431</v>
      </c>
      <c r="C62" s="18">
        <v>1</v>
      </c>
    </row>
    <row r="63" spans="1:3" x14ac:dyDescent="0.25">
      <c r="B63" s="135" t="s">
        <v>8435</v>
      </c>
      <c r="C63" s="18">
        <v>1</v>
      </c>
    </row>
    <row r="64" spans="1:3" x14ac:dyDescent="0.25">
      <c r="A64" s="135" t="s">
        <v>2659</v>
      </c>
      <c r="B64" s="135" t="s">
        <v>8579</v>
      </c>
      <c r="C64" s="18">
        <v>1</v>
      </c>
    </row>
    <row r="65" spans="1:3" x14ac:dyDescent="0.25">
      <c r="B65" s="135" t="s">
        <v>8361</v>
      </c>
      <c r="C65" s="18">
        <v>1</v>
      </c>
    </row>
    <row r="66" spans="1:3" x14ac:dyDescent="0.25">
      <c r="A66" s="135" t="s">
        <v>2667</v>
      </c>
      <c r="B66" s="135" t="s">
        <v>8338</v>
      </c>
      <c r="C66" s="18">
        <v>1</v>
      </c>
    </row>
    <row r="67" spans="1:3" x14ac:dyDescent="0.25">
      <c r="B67" s="135" t="s">
        <v>8357</v>
      </c>
      <c r="C67" s="18">
        <v>1</v>
      </c>
    </row>
    <row r="68" spans="1:3" x14ac:dyDescent="0.25">
      <c r="B68" s="135" t="s">
        <v>9033</v>
      </c>
      <c r="C68" s="18">
        <v>1</v>
      </c>
    </row>
    <row r="69" spans="1:3" x14ac:dyDescent="0.25">
      <c r="A69" s="135" t="s">
        <v>117</v>
      </c>
      <c r="B69" s="135" t="s">
        <v>8556</v>
      </c>
      <c r="C69" s="18">
        <v>1</v>
      </c>
    </row>
    <row r="70" spans="1:3" x14ac:dyDescent="0.25">
      <c r="B70" s="135" t="s">
        <v>8389</v>
      </c>
      <c r="C70" s="18">
        <v>1</v>
      </c>
    </row>
    <row r="71" spans="1:3" x14ac:dyDescent="0.25">
      <c r="B71" s="135" t="s">
        <v>8396</v>
      </c>
      <c r="C71" s="18">
        <v>1</v>
      </c>
    </row>
    <row r="72" spans="1:3" x14ac:dyDescent="0.25">
      <c r="B72" s="135" t="s">
        <v>8402</v>
      </c>
      <c r="C72" s="18">
        <v>1</v>
      </c>
    </row>
    <row r="73" spans="1:3" x14ac:dyDescent="0.25">
      <c r="B73" s="135" t="s">
        <v>8419</v>
      </c>
      <c r="C73" s="18">
        <v>1</v>
      </c>
    </row>
    <row r="74" spans="1:3" x14ac:dyDescent="0.25">
      <c r="B74" s="135" t="s">
        <v>8429</v>
      </c>
      <c r="C74" s="18">
        <v>1</v>
      </c>
    </row>
    <row r="75" spans="1:3" x14ac:dyDescent="0.25">
      <c r="A75" s="135" t="s">
        <v>283</v>
      </c>
      <c r="B75" s="135" t="s">
        <v>8563</v>
      </c>
      <c r="C75" s="18">
        <v>1</v>
      </c>
    </row>
    <row r="76" spans="1:3" x14ac:dyDescent="0.25">
      <c r="B76" s="135" t="s">
        <v>8572</v>
      </c>
      <c r="C76" s="18">
        <v>1</v>
      </c>
    </row>
  </sheetData>
  <conditionalFormatting sqref="B61:B1865">
    <cfRule type="containsText" dxfId="320" priority="1" operator="containsText" text="MISMATCH">
      <formula>NOT(ISERROR(SEARCH("MISMATCH",B61)))</formula>
    </cfRule>
  </conditionalFormatting>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9708A-9129-4339-B9C7-FED1E498BF7F}">
  <sheetPr>
    <pageSetUpPr fitToPage="1"/>
  </sheetPr>
  <dimension ref="A1:W79"/>
  <sheetViews>
    <sheetView showGridLines="0" zoomScale="31" zoomScaleNormal="88" workbookViewId="0">
      <selection activeCell="B2" sqref="B2:W28"/>
    </sheetView>
  </sheetViews>
  <sheetFormatPr defaultRowHeight="15" x14ac:dyDescent="0.25"/>
  <cols>
    <col min="1" max="1" width="9.140625" style="91"/>
    <col min="2" max="8" width="21.7109375" customWidth="1"/>
    <col min="9" max="10" width="11.140625" customWidth="1"/>
    <col min="11" max="23" width="21.7109375" customWidth="1"/>
  </cols>
  <sheetData>
    <row r="1" spans="2:23" s="91" customFormat="1" ht="15.75" thickBot="1" x14ac:dyDescent="0.3"/>
    <row r="2" spans="2:23" x14ac:dyDescent="0.25">
      <c r="B2" s="95" t="s">
        <v>2929</v>
      </c>
      <c r="C2" s="96"/>
      <c r="D2" s="96"/>
      <c r="E2" s="96"/>
      <c r="F2" s="96"/>
      <c r="G2" s="96"/>
      <c r="H2" s="96"/>
      <c r="I2" s="96"/>
      <c r="J2" s="96"/>
      <c r="K2" s="96"/>
      <c r="L2" s="96"/>
      <c r="M2" s="96"/>
      <c r="N2" s="96"/>
      <c r="O2" s="96"/>
      <c r="P2" s="96"/>
      <c r="Q2" s="96"/>
      <c r="R2" s="96"/>
      <c r="S2" s="96"/>
      <c r="T2" s="96"/>
      <c r="U2" s="96"/>
      <c r="V2" s="96"/>
      <c r="W2" s="97"/>
    </row>
    <row r="3" spans="2:23" x14ac:dyDescent="0.25">
      <c r="B3" s="98" t="s">
        <v>523</v>
      </c>
      <c r="C3" s="13"/>
      <c r="D3" s="13"/>
      <c r="E3" s="13"/>
      <c r="F3" s="13"/>
      <c r="G3" s="13"/>
      <c r="H3" s="13"/>
      <c r="I3" s="13"/>
      <c r="J3" s="13"/>
      <c r="K3" s="13"/>
      <c r="L3" s="13"/>
      <c r="M3" s="13"/>
      <c r="N3" s="13"/>
      <c r="O3" s="13"/>
      <c r="P3" s="13"/>
      <c r="Q3" s="13"/>
      <c r="R3" s="13"/>
      <c r="S3" s="13"/>
      <c r="T3" s="13"/>
      <c r="U3" s="13"/>
      <c r="V3" s="13"/>
      <c r="W3" s="100"/>
    </row>
    <row r="4" spans="2:23" ht="15.75" thickBot="1" x14ac:dyDescent="0.3">
      <c r="B4" s="98"/>
      <c r="C4" s="13"/>
      <c r="D4" s="13"/>
      <c r="E4" s="13"/>
      <c r="F4" s="13"/>
      <c r="G4" s="13"/>
      <c r="H4" s="13"/>
      <c r="I4" s="13"/>
      <c r="J4" s="13"/>
      <c r="K4" s="13"/>
      <c r="L4" s="13"/>
      <c r="M4" s="13"/>
      <c r="N4" s="13"/>
      <c r="O4" s="13"/>
      <c r="P4" s="13"/>
      <c r="Q4" s="13"/>
      <c r="R4" s="13"/>
      <c r="S4" s="13"/>
      <c r="T4" s="13"/>
      <c r="U4" s="13"/>
      <c r="V4" s="13"/>
      <c r="W4" s="100"/>
    </row>
    <row r="5" spans="2:23" x14ac:dyDescent="0.25">
      <c r="B5" s="98"/>
      <c r="C5" s="37" t="str">
        <f>_xlfn.IFNA(INDEX(TABLE[CODE],MATCH(_xlfn.CONCAT("MO_",MapWorkbook!C37),TABLE[LOC],0)),"…")</f>
        <v>KOKO011.084343</v>
      </c>
      <c r="D5" s="38" t="str">
        <f>_xlfn.IFNA(INDEX(TABLE[CODE],MATCH(_xlfn.CONCAT("MO_",MapWorkbook!D37),TABLE[LOC],0)),"…")</f>
        <v>SUNL016.085876</v>
      </c>
      <c r="E5" s="37" t="str">
        <f>_xlfn.IFNA(INDEX(TABLE[CODE],MATCH(_xlfn.CONCAT("MO_",MapWorkbook!E37),TABLE[LOC],0)),"…")</f>
        <v>92CK119.087571</v>
      </c>
      <c r="F5" s="38" t="str">
        <f>_xlfn.IFNA(INDEX(TABLE[CODE],MATCH(_xlfn.CONCAT("MO_",MapWorkbook!F37),TABLE[LOC],0)),"…")</f>
        <v>SUNL006.087012</v>
      </c>
      <c r="G5" s="37" t="str">
        <f>_xlfn.IFNA(INDEX(TABLE[CODE],MATCH(_xlfn.CONCAT("MO_",MapWorkbook!G37),TABLE[LOC],0)),"…")</f>
        <v>GFSD189.081417</v>
      </c>
      <c r="H5" s="39" t="str">
        <f>_xlfn.IFNA(INDEX(TABLE[CODE],MATCH(_xlfn.CONCAT("MO_",MapWorkbook!H37),TABLE[LOC],0)),"…")</f>
        <v>JMAC006.089991</v>
      </c>
      <c r="I5" s="101"/>
      <c r="J5" s="101"/>
      <c r="K5" s="37" t="str">
        <f>_xlfn.IFNA(INDEX(TABLE[CODE],MATCH(_xlfn.CONCAT("MO_",MapWorkbook!K37),TABLE[LOC],0)),"…")</f>
        <v>DURP006.084607</v>
      </c>
      <c r="L5" s="38" t="str">
        <f>_xlfn.IFNA(INDEX(TABLE[CODE],MATCH(_xlfn.CONCAT("MO_",MapWorkbook!L37),TABLE[LOC],0)),"…")</f>
        <v>RAIN005.087322</v>
      </c>
      <c r="M5" s="37" t="str">
        <f>_xlfn.IFNA(INDEX(TABLE[CODE],MATCH(_xlfn.CONCAT("MO_",MapWorkbook!M37),TABLE[LOC],0)),"…")</f>
        <v>SUNL006.083129</v>
      </c>
      <c r="N5" s="39" t="str">
        <f>_xlfn.IFNA(INDEX(TABLE[CODE],MATCH(_xlfn.CONCAT("MO_",MapWorkbook!N37),TABLE[LOC],0)),"…")</f>
        <v>SOUR011.085728</v>
      </c>
      <c r="O5" s="40" t="str">
        <f>_xlfn.IFNA(INDEX(TABLE[CODE],MATCH(_xlfn.CONCAT("MO_",MapWorkbook!O37),TABLE[LOC],0)),"…")</f>
        <v/>
      </c>
      <c r="P5" s="39" t="str">
        <f>_xlfn.IFNA(INDEX(TABLE[CODE],MATCH(_xlfn.CONCAT("MO_",MapWorkbook!P37),TABLE[LOC],0)),"…")</f>
        <v>SOUR011.085800</v>
      </c>
      <c r="Q5" s="40" t="str">
        <f>_xlfn.IFNA(INDEX(TABLE[CODE],MATCH(_xlfn.CONCAT("MO_",MapWorkbook!Q37),TABLE[LOC],0)),"…")</f>
        <v>NYFL014.083541</v>
      </c>
      <c r="R5" s="39" t="str">
        <f>_xlfn.IFNA(INDEX(TABLE[CODE],MATCH(_xlfn.CONCAT("MO_",MapWorkbook!R37),TABLE[LOC],0)),"…")</f>
        <v/>
      </c>
      <c r="S5" s="40" t="str">
        <f>_xlfn.IFNA(INDEX(TABLE[CODE],MATCH(_xlfn.CONCAT("MO_",MapWorkbook!S37),TABLE[LOC],0)),"…")</f>
        <v>LCKE003.090042</v>
      </c>
      <c r="T5" s="39" t="str">
        <f>_xlfn.IFNA(INDEX(TABLE[CODE],MATCH(_xlfn.CONCAT("MO_",MapWorkbook!T37),TABLE[LOC],0)),"…")</f>
        <v>PLAN008.086272</v>
      </c>
      <c r="U5" s="40" t="str">
        <f>_xlfn.IFNA(INDEX(TABLE[CODE],MATCH(_xlfn.CONCAT("MO_",MapWorkbook!U37),TABLE[LOC],0)),"…")</f>
        <v>STR8017.088362</v>
      </c>
      <c r="V5" s="39" t="str">
        <f>_xlfn.IFNA(INDEX(TABLE[CODE],MATCH(_xlfn.CONCAT("MO_",MapWorkbook!V37),TABLE[LOC],0)),"…")</f>
        <v/>
      </c>
      <c r="W5" s="100"/>
    </row>
    <row r="6" spans="2:23" ht="15.75" thickBot="1" x14ac:dyDescent="0.3">
      <c r="B6" s="98"/>
      <c r="C6" s="41" t="str">
        <f>_xlfn.IFNA(INDEX(TABLE[CODE],MATCH(_xlfn.CONCAT("MO_",MapWorkbook!C38),TABLE[LOC],0)),"…")</f>
        <v/>
      </c>
      <c r="D6" s="42" t="str">
        <f>_xlfn.IFNA(INDEX(TABLE[CODE],MATCH(_xlfn.CONCAT("MO_",MapWorkbook!D38),TABLE[LOC],0)),"…")</f>
        <v>LDOS040.089246</v>
      </c>
      <c r="E6" s="41" t="str">
        <f>_xlfn.IFNA(INDEX(TABLE[CODE],MATCH(_xlfn.CONCAT("MO_",MapWorkbook!E38),TABLE[LOC],0)),"…")</f>
        <v>SOUR011.089257</v>
      </c>
      <c r="F6" s="42" t="str">
        <f>_xlfn.IFNA(INDEX(TABLE[CODE],MATCH(_xlfn.CONCAT("MO_",MapWorkbook!F38),TABLE[LOC],0)),"…")</f>
        <v/>
      </c>
      <c r="G6" s="41" t="str">
        <f>_xlfn.IFNA(INDEX(TABLE[CODE],MATCH(_xlfn.CONCAT("MO_",MapWorkbook!G38),TABLE[LOC],0)),"…")</f>
        <v>SOUR007.079409</v>
      </c>
      <c r="H6" s="43" t="str">
        <f>_xlfn.IFNA(INDEX(TABLE[CODE],MATCH(_xlfn.CONCAT("MO_",MapWorkbook!H38),TABLE[LOC],0)),"…")</f>
        <v/>
      </c>
      <c r="I6" s="101"/>
      <c r="J6" s="101"/>
      <c r="K6" s="41" t="str">
        <f>_xlfn.IFNA(INDEX(TABLE[CODE],MATCH(_xlfn.CONCAT("MO_",MapWorkbook!K38),TABLE[LOC],0)),"…")</f>
        <v>GFSD189.085989</v>
      </c>
      <c r="L6" s="42" t="str">
        <f>_xlfn.IFNA(INDEX(TABLE[CODE],MATCH(_xlfn.CONCAT("MO_",MapWorkbook!L38),TABLE[LOC],0)),"…")</f>
        <v>KING002.082645</v>
      </c>
      <c r="M6" s="41" t="str">
        <f>_xlfn.IFNA(INDEX(TABLE[CODE],MATCH(_xlfn.CONCAT("MO_",MapWorkbook!M38),TABLE[LOC],0)),"…")</f>
        <v/>
      </c>
      <c r="N6" s="43" t="str">
        <f>_xlfn.IFNA(INDEX(TABLE[CODE],MATCH(_xlfn.CONCAT("MO_",MapWorkbook!N38),TABLE[LOC],0)),"…")</f>
        <v>PINE001.089838</v>
      </c>
      <c r="O6" s="44" t="str">
        <f>_xlfn.IFNA(INDEX(TABLE[CODE],MATCH(_xlfn.CONCAT("MO_",MapWorkbook!O38),TABLE[LOC],0)),"…")</f>
        <v>NYFL014.085294</v>
      </c>
      <c r="P6" s="43" t="str">
        <f>_xlfn.IFNA(INDEX(TABLE[CODE],MATCH(_xlfn.CONCAT("MO_",MapWorkbook!P38),TABLE[LOC],0)),"…")</f>
        <v>PINE001.087102</v>
      </c>
      <c r="Q6" s="44" t="str">
        <f>_xlfn.IFNA(INDEX(TABLE[CODE],MATCH(_xlfn.CONCAT("MO_",MapWorkbook!Q38),TABLE[LOC],0)),"…")</f>
        <v/>
      </c>
      <c r="R6" s="43" t="str">
        <f>_xlfn.IFNA(INDEX(TABLE[CODE],MATCH(_xlfn.CONCAT("MO_",MapWorkbook!R38),TABLE[LOC],0)),"…")</f>
        <v>LCKE004.090079</v>
      </c>
      <c r="S6" s="44" t="str">
        <f>_xlfn.IFNA(INDEX(TABLE[CODE],MATCH(_xlfn.CONCAT("MO_",MapWorkbook!S38),TABLE[LOC],0)),"…")</f>
        <v/>
      </c>
      <c r="T6" s="43" t="str">
        <f>_xlfn.IFNA(INDEX(TABLE[CODE],MATCH(_xlfn.CONCAT("MO_",MapWorkbook!T38),TABLE[LOC],0)),"…")</f>
        <v>KOKO011.088978</v>
      </c>
      <c r="U6" s="44" t="str">
        <f>_xlfn.IFNA(INDEX(TABLE[CODE],MATCH(_xlfn.CONCAT("MO_",MapWorkbook!U38),TABLE[LOC],0)),"…")</f>
        <v/>
      </c>
      <c r="V6" s="43" t="str">
        <f>_xlfn.IFNA(INDEX(TABLE[CODE],MATCH(_xlfn.CONCAT("MO_",MapWorkbook!V38),TABLE[LOC],0)),"…")</f>
        <v>PLAN008.086293</v>
      </c>
      <c r="W6" s="100"/>
    </row>
    <row r="7" spans="2:23" ht="15.75" thickBot="1" x14ac:dyDescent="0.3">
      <c r="B7" s="98"/>
      <c r="C7" s="101"/>
      <c r="D7" s="101"/>
      <c r="E7" s="101"/>
      <c r="F7" s="101"/>
      <c r="G7" s="101"/>
      <c r="H7" s="101"/>
      <c r="I7" s="101"/>
      <c r="J7" s="101"/>
      <c r="K7" s="101"/>
      <c r="L7" s="101"/>
      <c r="M7" s="101"/>
      <c r="N7" s="101"/>
      <c r="O7" s="101"/>
      <c r="P7" s="101"/>
      <c r="Q7" s="101"/>
      <c r="R7" s="101"/>
      <c r="S7" s="101"/>
      <c r="T7" s="101"/>
      <c r="U7" s="101"/>
      <c r="V7" s="101"/>
      <c r="W7" s="100"/>
    </row>
    <row r="8" spans="2:23" x14ac:dyDescent="0.25">
      <c r="B8" s="98"/>
      <c r="C8" s="37" t="str">
        <f>_xlfn.IFNA(INDEX(TABLE[CODE],MATCH(_xlfn.CONCAT("MO_",MapWorkbook!C40),TABLE[LOC],0)),"…")</f>
        <v>STR8017.083955</v>
      </c>
      <c r="D8" s="38" t="str">
        <f>_xlfn.IFNA(INDEX(TABLE[CODE],MATCH(_xlfn.CONCAT("MO_",MapWorkbook!D40),TABLE[LOC],0)),"…")</f>
        <v/>
      </c>
      <c r="E8" s="37" t="str">
        <f>_xlfn.IFNA(INDEX(TABLE[CODE],MATCH(_xlfn.CONCAT("MO_",MapWorkbook!E40),TABLE[LOC],0)),"…")</f>
        <v>NYFL014.085392</v>
      </c>
      <c r="F8" s="38" t="str">
        <f>_xlfn.IFNA(INDEX(TABLE[CODE],MATCH(_xlfn.CONCAT("MO_",MapWorkbook!F40),TABLE[LOC],0)),"…")</f>
        <v>HELL006.090095</v>
      </c>
      <c r="G8" s="37" t="str">
        <f>_xlfn.IFNA(INDEX(TABLE[CODE],MATCH(_xlfn.CONCAT("MO_",MapWorkbook!G40),TABLE[LOC],0)),"…")</f>
        <v>JMAC011.089988</v>
      </c>
      <c r="H8" s="39" t="str">
        <f>_xlfn.IFNA(INDEX(TABLE[CODE],MATCH(_xlfn.CONCAT("MO_",MapWorkbook!H40),TABLE[LOC],0)),"…")</f>
        <v>KING002.086127</v>
      </c>
      <c r="I8" s="101"/>
      <c r="J8" s="101"/>
      <c r="K8" s="37" t="str">
        <f>_xlfn.IFNA(INDEX(TABLE[CODE],MATCH(_xlfn.CONCAT("MO_",MapWorkbook!K40),TABLE[LOC],0)),"…")</f>
        <v>SUNL006.083206</v>
      </c>
      <c r="L8" s="38" t="str">
        <f>_xlfn.IFNA(INDEX(TABLE[CODE],MATCH(_xlfn.CONCAT("MO_",MapWorkbook!L40),TABLE[LOC],0)),"…")</f>
        <v>DOSI005.087420</v>
      </c>
      <c r="M8" s="37" t="str">
        <f>_xlfn.IFNA(INDEX(TABLE[CODE],MATCH(_xlfn.CONCAT("MO_",MapWorkbook!M40),TABLE[LOC],0)),"…")</f>
        <v>HELL004.090099</v>
      </c>
      <c r="N8" s="39" t="str">
        <f>_xlfn.IFNA(INDEX(TABLE[CODE],MATCH(_xlfn.CONCAT("MO_",MapWorkbook!N40),TABLE[LOC],0)),"…")</f>
        <v>SUNL006.086965</v>
      </c>
      <c r="O8" s="40" t="str">
        <f>_xlfn.IFNA(INDEX(TABLE[CODE],MATCH(_xlfn.CONCAT("MO_",MapWorkbook!O40),TABLE[LOC],0)),"…")</f>
        <v>NYFL014.083587</v>
      </c>
      <c r="P8" s="39" t="str">
        <f>_xlfn.IFNA(INDEX(TABLE[CODE],MATCH(_xlfn.CONCAT("MO_",MapWorkbook!P40),TABLE[LOC],0)),"…")</f>
        <v/>
      </c>
      <c r="Q8" s="40" t="str">
        <f>_xlfn.IFNA(INDEX(TABLE[CODE],MATCH(_xlfn.CONCAT("MO_",MapWorkbook!Q40),TABLE[LOC],0)),"…")</f>
        <v>CHIP001.090104</v>
      </c>
      <c r="R8" s="39" t="str">
        <f>_xlfn.IFNA(INDEX(TABLE[CODE],MATCH(_xlfn.CONCAT("MO_",MapWorkbook!R40),TABLE[LOC],0)),"…")</f>
        <v/>
      </c>
      <c r="S8" s="40" t="str">
        <f>_xlfn.IFNA(INDEX(TABLE[CODE],MATCH(_xlfn.CONCAT("MO_",MapWorkbook!S40),TABLE[LOC],0)),"…")</f>
        <v>STR8017.088132</v>
      </c>
      <c r="T8" s="39" t="str">
        <f>_xlfn.IFNA(INDEX(TABLE[CODE],MATCH(_xlfn.CONCAT("MO_",MapWorkbook!T40),TABLE[LOC],0)),"…")</f>
        <v>CHWY001.087172</v>
      </c>
      <c r="U8" s="40" t="str">
        <f>_xlfn.IFNA(INDEX(TABLE[CODE],MATCH(_xlfn.CONCAT("MO_",MapWorkbook!U40),TABLE[LOC],0)),"…")</f>
        <v>PLAN008.086230</v>
      </c>
      <c r="V8" s="39" t="str">
        <f>_xlfn.IFNA(INDEX(TABLE[CODE],MATCH(_xlfn.CONCAT("MO_",MapWorkbook!V40),TABLE[LOC],0)),"…")</f>
        <v/>
      </c>
      <c r="W8" s="100"/>
    </row>
    <row r="9" spans="2:23" ht="15.75" thickBot="1" x14ac:dyDescent="0.3">
      <c r="B9" s="98"/>
      <c r="C9" s="41" t="str">
        <f>_xlfn.IFNA(INDEX(TABLE[CODE],MATCH(_xlfn.CONCAT("MO_",MapWorkbook!C41),TABLE[LOC],0)),"…")</f>
        <v/>
      </c>
      <c r="D9" s="42" t="str">
        <f>_xlfn.IFNA(INDEX(TABLE[CODE],MATCH(_xlfn.CONCAT("MO_",MapWorkbook!D41),TABLE[LOC],0)),"…")</f>
        <v>OROB054.085500</v>
      </c>
      <c r="E9" s="41" t="str">
        <f>_xlfn.IFNA(INDEX(TABLE[CODE],MATCH(_xlfn.CONCAT("MO_",MapWorkbook!E41),TABLE[LOC],0)),"…")</f>
        <v>SOUR011.083630</v>
      </c>
      <c r="F9" s="42" t="str">
        <f>_xlfn.IFNA(INDEX(TABLE[CODE],MATCH(_xlfn.CONCAT("MO_",MapWorkbook!F41),TABLE[LOC],0)),"…")</f>
        <v/>
      </c>
      <c r="G9" s="41" t="str">
        <f>_xlfn.IFNA(INDEX(TABLE[CODE],MATCH(_xlfn.CONCAT("MO_",MapWorkbook!G41),TABLE[LOC],0)),"…")</f>
        <v>SUNL006.087030</v>
      </c>
      <c r="H9" s="43" t="str">
        <f>_xlfn.IFNA(INDEX(TABLE[CODE],MATCH(_xlfn.CONCAT("MO_",MapWorkbook!H41),TABLE[LOC],0)),"…")</f>
        <v>JMAC014.090026</v>
      </c>
      <c r="I9" s="101"/>
      <c r="J9" s="101"/>
      <c r="K9" s="41" t="str">
        <f>_xlfn.IFNA(INDEX(TABLE[CODE],MATCH(_xlfn.CONCAT("MO_",MapWorkbook!K41),TABLE[LOC],0)),"…")</f>
        <v>SOUR011.083656</v>
      </c>
      <c r="L9" s="42" t="str">
        <f>_xlfn.IFNA(INDEX(TABLE[CODE],MATCH(_xlfn.CONCAT("MO_",MapWorkbook!L41),TABLE[LOC],0)),"…")</f>
        <v>HELL001.090094</v>
      </c>
      <c r="M9" s="41" t="str">
        <f>_xlfn.IFNA(INDEX(TABLE[CODE],MATCH(_xlfn.CONCAT("MO_",MapWorkbook!M41),TABLE[LOC],0)),"…")</f>
        <v/>
      </c>
      <c r="N9" s="43" t="str">
        <f>_xlfn.IFNA(INDEX(TABLE[CODE],MATCH(_xlfn.CONCAT("MO_",MapWorkbook!N41),TABLE[LOC],0)),"…")</f>
        <v>DOSI005.087414</v>
      </c>
      <c r="O9" s="44" t="str">
        <f>_xlfn.IFNA(INDEX(TABLE[CODE],MATCH(_xlfn.CONCAT("MO_",MapWorkbook!O41),TABLE[LOC],0)),"…")</f>
        <v>LDOS040.083342</v>
      </c>
      <c r="P9" s="43" t="str">
        <f>_xlfn.IFNA(INDEX(TABLE[CODE],MATCH(_xlfn.CONCAT("MO_",MapWorkbook!P41),TABLE[LOC],0)),"…")</f>
        <v>SCRM003.090103</v>
      </c>
      <c r="Q9" s="44" t="str">
        <f>_xlfn.IFNA(INDEX(TABLE[CODE],MATCH(_xlfn.CONCAT("MO_",MapWorkbook!Q41),TABLE[LOC],0)),"…")</f>
        <v/>
      </c>
      <c r="R9" s="43" t="str">
        <f>_xlfn.IFNA(INDEX(TABLE[CODE],MATCH(_xlfn.CONCAT("MO_",MapWorkbook!R41),TABLE[LOC],0)),"…")</f>
        <v>LDOS040.089221</v>
      </c>
      <c r="S9" s="44" t="str">
        <f>_xlfn.IFNA(INDEX(TABLE[CODE],MATCH(_xlfn.CONCAT("MO_",MapWorkbook!S41),TABLE[LOC],0)),"…")</f>
        <v/>
      </c>
      <c r="T9" s="43" t="str">
        <f>_xlfn.IFNA(INDEX(TABLE[CODE],MATCH(_xlfn.CONCAT("MO_",MapWorkbook!T41),TABLE[LOC],0)),"…")</f>
        <v>PLAN008.086331</v>
      </c>
      <c r="U9" s="44" t="str">
        <f>_xlfn.IFNA(INDEX(TABLE[CODE],MATCH(_xlfn.CONCAT("MO_",MapWorkbook!U41),TABLE[LOC],0)),"…")</f>
        <v/>
      </c>
      <c r="V9" s="43" t="str">
        <f>_xlfn.IFNA(INDEX(TABLE[CODE],MATCH(_xlfn.CONCAT("MO_",MapWorkbook!V41),TABLE[LOC],0)),"…")</f>
        <v>KOKO011.084551</v>
      </c>
      <c r="W9" s="100"/>
    </row>
    <row r="10" spans="2:23" ht="15.75" thickBot="1" x14ac:dyDescent="0.3">
      <c r="B10" s="98"/>
      <c r="C10" s="101"/>
      <c r="D10" s="101"/>
      <c r="E10" s="101"/>
      <c r="F10" s="101"/>
      <c r="G10" s="101"/>
      <c r="H10" s="101"/>
      <c r="I10" s="101"/>
      <c r="J10" s="101"/>
      <c r="K10" s="101"/>
      <c r="L10" s="101"/>
      <c r="M10" s="101"/>
      <c r="N10" s="101"/>
      <c r="O10" s="101"/>
      <c r="P10" s="101"/>
      <c r="Q10" s="101"/>
      <c r="R10" s="101"/>
      <c r="S10" s="101"/>
      <c r="T10" s="101"/>
      <c r="U10" s="101"/>
      <c r="V10" s="101"/>
      <c r="W10" s="100"/>
    </row>
    <row r="11" spans="2:23" x14ac:dyDescent="0.25">
      <c r="B11" s="98"/>
      <c r="C11" s="37" t="str">
        <f>_xlfn.IFNA(INDEX(TABLE[CODE],MATCH(_xlfn.CONCAT("MO_",MapWorkbook!C43),TABLE[LOC],0)),"…")</f>
        <v/>
      </c>
      <c r="D11" s="39" t="str">
        <f>_xlfn.IFNA(INDEX(TABLE[CODE],MATCH(_xlfn.CONCAT("MO_",MapWorkbook!D43),TABLE[LOC],0)),"…")</f>
        <v>SUNL016.085869</v>
      </c>
      <c r="E11" s="37" t="str">
        <f>_xlfn.IFNA(INDEX(TABLE[CODE],MATCH(_xlfn.CONCAT("MO_",MapWorkbook!E43),TABLE[LOC],0)),"…")</f>
        <v>SUNL016.088473</v>
      </c>
      <c r="F11" s="39" t="str">
        <f>_xlfn.IFNA(INDEX(TABLE[CODE],MATCH(_xlfn.CONCAT("MO_",MapWorkbook!F43),TABLE[LOC],0)),"…")</f>
        <v>JMAC004.089977</v>
      </c>
      <c r="G11" s="37" t="str">
        <f>_xlfn.IFNA(INDEX(TABLE[CODE],MATCH(_xlfn.CONCAT("MO_",MapWorkbook!G43),TABLE[LOC],0)),"…")</f>
        <v>STR8014.086791</v>
      </c>
      <c r="H11" s="39" t="str">
        <f>_xlfn.IFNA(INDEX(TABLE[CODE],MATCH(_xlfn.CONCAT("MO_",MapWorkbook!H43),TABLE[LOC],0)),"…")</f>
        <v>GFSD189.086035</v>
      </c>
      <c r="I11" s="101"/>
      <c r="J11" s="101"/>
      <c r="K11" s="37" t="str">
        <f>_xlfn.IFNA(INDEX(TABLE[CODE],MATCH(_xlfn.CONCAT("MO_",MapWorkbook!K43),TABLE[LOC],0)),"…")</f>
        <v>GFSD189.082526</v>
      </c>
      <c r="L11" s="39" t="str">
        <f>_xlfn.IFNA(INDEX(TABLE[CODE],MATCH(_xlfn.CONCAT("MO_",MapWorkbook!L43),TABLE[LOC],0)),"…")</f>
        <v>KING002.086079</v>
      </c>
      <c r="M11" s="40" t="str">
        <f>_xlfn.IFNA(INDEX(TABLE[CODE],MATCH(_xlfn.CONCAT("MO_",MapWorkbook!M43),TABLE[LOC],0)),"…")</f>
        <v>JMAC016.089972</v>
      </c>
      <c r="N11" s="39" t="str">
        <f>_xlfn.IFNA(INDEX(TABLE[CODE],MATCH(_xlfn.CONCAT("MO_",MapWorkbook!N43),TABLE[LOC],0)),"…")</f>
        <v>GFSD189.081484</v>
      </c>
      <c r="O11" s="40" t="str">
        <f>_xlfn.IFNA(INDEX(TABLE[CODE],MATCH(_xlfn.CONCAT("MO_",MapWorkbook!O43),TABLE[LOC],0)),"…")</f>
        <v>NYFL014.083576</v>
      </c>
      <c r="P11" s="39" t="str">
        <f>_xlfn.IFNA(INDEX(TABLE[CODE],MATCH(_xlfn.CONCAT("MO_",MapWorkbook!P43),TABLE[LOC],0)),"…")</f>
        <v/>
      </c>
      <c r="Q11" s="40" t="str">
        <f>_xlfn.IFNA(INDEX(TABLE[CODE],MATCH(_xlfn.CONCAT("MO_",MapWorkbook!Q43),TABLE[LOC],0)),"…")</f>
        <v>DOSI005.087417</v>
      </c>
      <c r="R11" s="39" t="str">
        <f>_xlfn.IFNA(INDEX(TABLE[CODE],MATCH(_xlfn.CONCAT("MO_",MapWorkbook!R43),TABLE[LOC],0)),"…")</f>
        <v>LDOS040.083423</v>
      </c>
      <c r="S11" s="40" t="str">
        <f>_xlfn.IFNA(INDEX(TABLE[CODE],MATCH(_xlfn.CONCAT("MO_",MapWorkbook!S43),TABLE[LOC],0)),"…")</f>
        <v>OROB054.084291</v>
      </c>
      <c r="T11" s="39" t="str">
        <f>_xlfn.IFNA(INDEX(TABLE[CODE],MATCH(_xlfn.CONCAT("MO_",MapWorkbook!T43),TABLE[LOC],0)),"…")</f>
        <v/>
      </c>
      <c r="U11" s="40" t="str">
        <f>_xlfn.IFNA(INDEX(TABLE[CODE],MATCH(_xlfn.CONCAT("MO_",MapWorkbook!U43),TABLE[LOC],0)),"…")</f>
        <v>PLAN008.086156</v>
      </c>
      <c r="V11" s="39" t="str">
        <f>_xlfn.IFNA(INDEX(TABLE[CODE],MATCH(_xlfn.CONCAT("MO_",MapWorkbook!V43),TABLE[LOC],0)),"…")</f>
        <v/>
      </c>
      <c r="W11" s="100"/>
    </row>
    <row r="12" spans="2:23" ht="15.75" thickBot="1" x14ac:dyDescent="0.3">
      <c r="B12" s="98"/>
      <c r="C12" s="41" t="str">
        <f>_xlfn.IFNA(INDEX(TABLE[CODE],MATCH(_xlfn.CONCAT("MO_",MapWorkbook!C44),TABLE[LOC],0)),"…")</f>
        <v>OROB054.084169</v>
      </c>
      <c r="D12" s="43" t="str">
        <f>_xlfn.IFNA(INDEX(TABLE[CODE],MATCH(_xlfn.CONCAT("MO_",MapWorkbook!D44),TABLE[LOC],0)),"…")</f>
        <v/>
      </c>
      <c r="E12" s="41" t="str">
        <f>_xlfn.IFNA(INDEX(TABLE[CODE],MATCH(_xlfn.CONCAT("MO_",MapWorkbook!E44),TABLE[LOC],0)),"…")</f>
        <v>LDOS040.083310</v>
      </c>
      <c r="F12" s="43" t="str">
        <f>_xlfn.IFNA(INDEX(TABLE[CODE],MATCH(_xlfn.CONCAT("MO_",MapWorkbook!F44),TABLE[LOC],0)),"…")</f>
        <v/>
      </c>
      <c r="G12" s="41" t="str">
        <f>_xlfn.IFNA(INDEX(TABLE[CODE],MATCH(_xlfn.CONCAT("MO_",MapWorkbook!G44),TABLE[LOC],0)),"…")</f>
        <v>PINE001.089922</v>
      </c>
      <c r="H12" s="43" t="str">
        <f>_xlfn.IFNA(INDEX(TABLE[CODE],MATCH(_xlfn.CONCAT("MO_",MapWorkbook!H44),TABLE[LOC],0)),"…")</f>
        <v>SOUR007.079429</v>
      </c>
      <c r="I12" s="101"/>
      <c r="J12" s="101"/>
      <c r="K12" s="41" t="str">
        <f>_xlfn.IFNA(INDEX(TABLE[CODE],MATCH(_xlfn.CONCAT("MO_",MapWorkbook!K44),TABLE[LOC],0)),"…")</f>
        <v>GFSD207.090626</v>
      </c>
      <c r="L12" s="43" t="str">
        <f>_xlfn.IFNA(INDEX(TABLE[CODE],MATCH(_xlfn.CONCAT("MO_",MapWorkbook!L44),TABLE[LOC],0)),"…")</f>
        <v>JMAC009.090016</v>
      </c>
      <c r="M12" s="44" t="str">
        <f>_xlfn.IFNA(INDEX(TABLE[CODE],MATCH(_xlfn.CONCAT("MO_",MapWorkbook!M44),TABLE[LOC],0)),"…")</f>
        <v/>
      </c>
      <c r="N12" s="43" t="str">
        <f>_xlfn.IFNA(INDEX(TABLE[CODE],MATCH(_xlfn.CONCAT("MO_",MapWorkbook!N44),TABLE[LOC],0)),"…")</f>
        <v>SOUR011.084742</v>
      </c>
      <c r="O12" s="44" t="str">
        <f>_xlfn.IFNA(INDEX(TABLE[CODE],MATCH(_xlfn.CONCAT("MO_",MapWorkbook!O44),TABLE[LOC],0)),"…")</f>
        <v>RAIN001.087302</v>
      </c>
      <c r="P12" s="43" t="str">
        <f>_xlfn.IFNA(INDEX(TABLE[CODE],MATCH(_xlfn.CONCAT("MO_",MapWorkbook!P44),TABLE[LOC],0)),"…")</f>
        <v>FIRE007.087295</v>
      </c>
      <c r="Q12" s="44" t="str">
        <f>_xlfn.IFNA(INDEX(TABLE[CODE],MATCH(_xlfn.CONCAT("MO_",MapWorkbook!Q44),TABLE[LOC],0)),"…")</f>
        <v/>
      </c>
      <c r="R12" s="43" t="str">
        <f>_xlfn.IFNA(INDEX(TABLE[CODE],MATCH(_xlfn.CONCAT("MO_",MapWorkbook!R44),TABLE[LOC],0)),"…")</f>
        <v>LCKE001.090055</v>
      </c>
      <c r="S12" s="44" t="str">
        <f>_xlfn.IFNA(INDEX(TABLE[CODE],MATCH(_xlfn.CONCAT("MO_",MapWorkbook!S44),TABLE[LOC],0)),"…")</f>
        <v/>
      </c>
      <c r="T12" s="43" t="str">
        <f>_xlfn.IFNA(INDEX(TABLE[CODE],MATCH(_xlfn.CONCAT("MO_",MapWorkbook!T44),TABLE[LOC],0)),"…")</f>
        <v>92CK119.084895</v>
      </c>
      <c r="U12" s="44" t="str">
        <f>_xlfn.IFNA(INDEX(TABLE[CODE],MATCH(_xlfn.CONCAT("MO_",MapWorkbook!U44),TABLE[LOC],0)),"…")</f>
        <v/>
      </c>
      <c r="V12" s="43" t="str">
        <f>_xlfn.IFNA(INDEX(TABLE[CODE],MATCH(_xlfn.CONCAT("MO_",MapWorkbook!V44),TABLE[LOC],0)),"…")</f>
        <v>KOKO011.085079</v>
      </c>
      <c r="W12" s="100"/>
    </row>
    <row r="13" spans="2:23" ht="15.75" thickBot="1" x14ac:dyDescent="0.3">
      <c r="B13" s="98"/>
      <c r="C13" s="101"/>
      <c r="D13" s="101"/>
      <c r="E13" s="101"/>
      <c r="F13" s="101"/>
      <c r="G13" s="101"/>
      <c r="H13" s="101"/>
      <c r="I13" s="101"/>
      <c r="J13" s="101"/>
      <c r="K13" s="101"/>
      <c r="L13" s="101"/>
      <c r="M13" s="101"/>
      <c r="N13" s="101"/>
      <c r="O13" s="101"/>
      <c r="P13" s="101"/>
      <c r="Q13" s="101"/>
      <c r="R13" s="101"/>
      <c r="S13" s="101"/>
      <c r="T13" s="101"/>
      <c r="U13" s="101"/>
      <c r="V13" s="101"/>
      <c r="W13" s="100"/>
    </row>
    <row r="14" spans="2:23" x14ac:dyDescent="0.25">
      <c r="B14" s="98"/>
      <c r="C14" s="37" t="str">
        <f>_xlfn.IFNA(INDEX(TABLE[CODE],MATCH(_xlfn.CONCAT("MO_",MapWorkbook!C46),TABLE[LOC],0)),"…")</f>
        <v/>
      </c>
      <c r="D14" s="39" t="str">
        <f>_xlfn.IFNA(INDEX(TABLE[CODE],MATCH(_xlfn.CONCAT("MO_",MapWorkbook!D46),TABLE[LOC],0)),"…")</f>
        <v>LDOS040.089128</v>
      </c>
      <c r="E14" s="37" t="str">
        <f>_xlfn.IFNA(INDEX(TABLE[CODE],MATCH(_xlfn.CONCAT("MO_",MapWorkbook!E46),TABLE[LOC],0)),"…")</f>
        <v/>
      </c>
      <c r="F14" s="39" t="str">
        <f>_xlfn.IFNA(INDEX(TABLE[CODE],MATCH(_xlfn.CONCAT("MO_",MapWorkbook!F46),TABLE[LOC],0)),"…")</f>
        <v>HELL002.090096</v>
      </c>
      <c r="G14" s="37" t="str">
        <f>_xlfn.IFNA(INDEX(TABLE[CODE],MATCH(_xlfn.CONCAT("MO_",MapWorkbook!G46),TABLE[LOC],0)),"…")</f>
        <v>GFSD189.082552</v>
      </c>
      <c r="H14" s="39" t="str">
        <f>_xlfn.IFNA(INDEX(TABLE[CODE],MATCH(_xlfn.CONCAT("MO_",MapWorkbook!H46),TABLE[LOC],0)),"…")</f>
        <v>GFSD189.085997</v>
      </c>
      <c r="I14" s="101"/>
      <c r="J14" s="101"/>
      <c r="K14" s="37" t="str">
        <f>_xlfn.IFNA(INDEX(TABLE[CODE],MATCH(_xlfn.CONCAT("MO_",MapWorkbook!K46),TABLE[LOC],0)),"…")</f>
        <v>SOUR007.086558</v>
      </c>
      <c r="L14" s="39" t="str">
        <f>_xlfn.IFNA(INDEX(TABLE[CODE],MATCH(_xlfn.CONCAT("MO_",MapWorkbook!L46),TABLE[LOC],0)),"…")</f>
        <v>DITO007.090129</v>
      </c>
      <c r="M14" s="40" t="str">
        <f>_xlfn.IFNA(INDEX(TABLE[CODE],MATCH(_xlfn.CONCAT("MO_",MapWorkbook!M46),TABLE[LOC],0)),"…")</f>
        <v>DITO001.087369</v>
      </c>
      <c r="N14" s="39" t="str">
        <f>_xlfn.IFNA(INDEX(TABLE[CODE],MATCH(_xlfn.CONCAT("MO_",MapWorkbook!N46),TABLE[LOC],0)),"…")</f>
        <v/>
      </c>
      <c r="O14" s="40" t="str">
        <f>_xlfn.IFNA(INDEX(TABLE[CODE],MATCH(_xlfn.CONCAT("MO_",MapWorkbook!O46),TABLE[LOC],0)),"…")</f>
        <v>SUNL016.088574</v>
      </c>
      <c r="P14" s="39" t="str">
        <f>_xlfn.IFNA(INDEX(TABLE[CODE],MATCH(_xlfn.CONCAT("MO_",MapWorkbook!P46),TABLE[LOC],0)),"…")</f>
        <v/>
      </c>
      <c r="Q14" s="40" t="str">
        <f>_xlfn.IFNA(INDEX(TABLE[CODE],MATCH(_xlfn.CONCAT("MO_",MapWorkbook!Q46),TABLE[LOC],0)),"…")</f>
        <v>OROB054.087990</v>
      </c>
      <c r="R14" s="39" t="str">
        <f>_xlfn.IFNA(INDEX(TABLE[CODE],MATCH(_xlfn.CONCAT("MO_",MapWorkbook!R46),TABLE[LOC],0)),"…")</f>
        <v/>
      </c>
      <c r="S14" s="40" t="str">
        <f>_xlfn.IFNA(INDEX(TABLE[CODE],MATCH(_xlfn.CONCAT("MO_",MapWorkbook!S46),TABLE[LOC],0)),"…")</f>
        <v>LCKE007.090050</v>
      </c>
      <c r="T14" s="39" t="str">
        <f>_xlfn.IFNA(INDEX(TABLE[CODE],MATCH(_xlfn.CONCAT("MO_",MapWorkbook!T46),TABLE[LOC],0)),"…")</f>
        <v/>
      </c>
      <c r="U14" s="40" t="str">
        <f>_xlfn.IFNA(INDEX(TABLE[CODE],MATCH(_xlfn.CONCAT("MO_",MapWorkbook!U46),TABLE[LOC],0)),"…")</f>
        <v>OROB054.085566</v>
      </c>
      <c r="V14" s="39" t="str">
        <f>_xlfn.IFNA(INDEX(TABLE[CODE],MATCH(_xlfn.CONCAT("MO_",MapWorkbook!V46),TABLE[LOC],0)),"…")</f>
        <v/>
      </c>
      <c r="W14" s="100"/>
    </row>
    <row r="15" spans="2:23" ht="15.75" thickBot="1" x14ac:dyDescent="0.3">
      <c r="B15" s="98"/>
      <c r="C15" s="41" t="str">
        <f>_xlfn.IFNA(INDEX(TABLE[CODE],MATCH(_xlfn.CONCAT("MO_",MapWorkbook!C47),TABLE[LOC],0)),"…")</f>
        <v>STR8017.083814</v>
      </c>
      <c r="D15" s="43" t="str">
        <f>_xlfn.IFNA(INDEX(TABLE[CODE],MATCH(_xlfn.CONCAT("MO_",MapWorkbook!D47),TABLE[LOC],0)),"…")</f>
        <v/>
      </c>
      <c r="E15" s="41" t="str">
        <f>_xlfn.IFNA(INDEX(TABLE[CODE],MATCH(_xlfn.CONCAT("MO_",MapWorkbook!E47),TABLE[LOC],0)),"…")</f>
        <v>DOSI005.087403</v>
      </c>
      <c r="F15" s="43" t="str">
        <f>_xlfn.IFNA(INDEX(TABLE[CODE],MATCH(_xlfn.CONCAT("MO_",MapWorkbook!F47),TABLE[LOC],0)),"…")</f>
        <v>92CK119.091726</v>
      </c>
      <c r="G15" s="41" t="str">
        <f>_xlfn.IFNA(INDEX(TABLE[CODE],MATCH(_xlfn.CONCAT("MO_",MapWorkbook!G47),TABLE[LOC],0)),"…")</f>
        <v>KING002.082659</v>
      </c>
      <c r="H15" s="43" t="str">
        <f>_xlfn.IFNA(INDEX(TABLE[CODE],MATCH(_xlfn.CONCAT("MO_",MapWorkbook!H47),TABLE[LOC],0)),"…")</f>
        <v>DURP006.089941</v>
      </c>
      <c r="I15" s="101"/>
      <c r="J15" s="101"/>
      <c r="K15" s="41" t="str">
        <f>_xlfn.IFNA(INDEX(TABLE[CODE],MATCH(_xlfn.CONCAT("MO_",MapWorkbook!K47),TABLE[LOC],0)),"…")</f>
        <v>DITO007.090132</v>
      </c>
      <c r="L15" s="43" t="str">
        <f>_xlfn.IFNA(INDEX(TABLE[CODE],MATCH(_xlfn.CONCAT("MO_",MapWorkbook!L47),TABLE[LOC],0)),"…")</f>
        <v>DURP006.084611</v>
      </c>
      <c r="M15" s="44" t="str">
        <f>_xlfn.IFNA(INDEX(TABLE[CODE],MATCH(_xlfn.CONCAT("MO_",MapWorkbook!M47),TABLE[LOC],0)),"…")</f>
        <v>JMAC013.090012</v>
      </c>
      <c r="N15" s="43" t="str">
        <f>_xlfn.IFNA(INDEX(TABLE[CODE],MATCH(_xlfn.CONCAT("MO_",MapWorkbook!N47),TABLE[LOC],0)),"…")</f>
        <v>PINE001.087095</v>
      </c>
      <c r="O15" s="44" t="str">
        <f>_xlfn.IFNA(INDEX(TABLE[CODE],MATCH(_xlfn.CONCAT("MO_",MapWorkbook!O47),TABLE[LOC],0)),"…")</f>
        <v>92CK119.087763</v>
      </c>
      <c r="P15" s="43" t="str">
        <f>_xlfn.IFNA(INDEX(TABLE[CODE],MATCH(_xlfn.CONCAT("MO_",MapWorkbook!P47),TABLE[LOC],0)),"…")</f>
        <v>LDOS040.089187</v>
      </c>
      <c r="Q15" s="44" t="str">
        <f>_xlfn.IFNA(INDEX(TABLE[CODE],MATCH(_xlfn.CONCAT("MO_",MapWorkbook!Q47),TABLE[LOC],0)),"…")</f>
        <v/>
      </c>
      <c r="R15" s="43" t="str">
        <f>_xlfn.IFNA(INDEX(TABLE[CODE],MATCH(_xlfn.CONCAT("MO_",MapWorkbook!R47),TABLE[LOC],0)),"…")</f>
        <v>LDOS040.083299</v>
      </c>
      <c r="S15" s="44" t="str">
        <f>_xlfn.IFNA(INDEX(TABLE[CODE],MATCH(_xlfn.CONCAT("MO_",MapWorkbook!S47),TABLE[LOC],0)),"…")</f>
        <v>DOSI005.087410</v>
      </c>
      <c r="T15" s="43" t="str">
        <f>_xlfn.IFNA(INDEX(TABLE[CODE],MATCH(_xlfn.CONCAT("MO_",MapWorkbook!T47),TABLE[LOC],0)),"…")</f>
        <v>STR8017.088248</v>
      </c>
      <c r="U15" s="44" t="str">
        <f>_xlfn.IFNA(INDEX(TABLE[CODE],MATCH(_xlfn.CONCAT("MO_",MapWorkbook!U47),TABLE[LOC],0)),"…")</f>
        <v/>
      </c>
      <c r="V15" s="43" t="str">
        <f>_xlfn.IFNA(INDEX(TABLE[CODE],MATCH(_xlfn.CONCAT("MO_",MapWorkbook!V47),TABLE[LOC],0)),"…")</f>
        <v>STR8017.084021</v>
      </c>
      <c r="W15" s="100"/>
    </row>
    <row r="16" spans="2:23" x14ac:dyDescent="0.25">
      <c r="B16" s="98"/>
      <c r="C16" s="13"/>
      <c r="D16" s="13"/>
      <c r="E16" s="13"/>
      <c r="F16" s="13"/>
      <c r="G16" s="13"/>
      <c r="H16" s="13"/>
      <c r="I16" s="13"/>
      <c r="J16" s="13"/>
      <c r="K16" s="13"/>
      <c r="L16" s="13"/>
      <c r="M16" s="13"/>
      <c r="N16" s="13"/>
      <c r="O16" s="13"/>
      <c r="P16" s="13"/>
      <c r="Q16" s="13"/>
      <c r="R16" s="13"/>
      <c r="S16" s="13"/>
      <c r="T16" s="13"/>
      <c r="U16" s="13"/>
      <c r="V16" s="13"/>
      <c r="W16" s="100"/>
    </row>
    <row r="17" spans="1:23" x14ac:dyDescent="0.25">
      <c r="B17" s="98"/>
      <c r="C17" s="13"/>
      <c r="D17" s="13"/>
      <c r="E17" s="13"/>
      <c r="F17" s="13"/>
      <c r="G17" s="13"/>
      <c r="H17" s="13"/>
      <c r="I17" s="13"/>
      <c r="J17" s="13"/>
      <c r="K17" s="13"/>
      <c r="L17" s="13"/>
      <c r="M17" s="13"/>
      <c r="N17" s="13"/>
      <c r="O17" s="13"/>
      <c r="P17" s="13"/>
      <c r="Q17" s="13"/>
      <c r="R17" s="13"/>
      <c r="S17" s="13"/>
      <c r="T17" s="13"/>
      <c r="U17" s="13"/>
      <c r="V17" s="13"/>
      <c r="W17" s="100"/>
    </row>
    <row r="18" spans="1:23" x14ac:dyDescent="0.25">
      <c r="B18" s="98"/>
      <c r="C18" s="13"/>
      <c r="D18" s="13"/>
      <c r="E18" s="13"/>
      <c r="F18" s="13"/>
      <c r="G18" s="13"/>
      <c r="H18" s="13"/>
      <c r="I18" s="13"/>
      <c r="J18" s="13"/>
      <c r="K18" s="13"/>
      <c r="L18" s="13"/>
      <c r="M18" s="13"/>
      <c r="N18" s="13"/>
      <c r="O18" s="13"/>
      <c r="P18" s="13"/>
      <c r="Q18" s="13"/>
      <c r="R18" s="13"/>
      <c r="S18" s="13"/>
      <c r="T18" s="13"/>
      <c r="U18" s="13"/>
      <c r="V18" s="13"/>
      <c r="W18" s="100"/>
    </row>
    <row r="19" spans="1:23" x14ac:dyDescent="0.25">
      <c r="B19" s="98"/>
      <c r="C19" s="13"/>
      <c r="D19" s="13"/>
      <c r="E19" s="13"/>
      <c r="F19" s="13"/>
      <c r="G19" s="13"/>
      <c r="H19" s="13"/>
      <c r="I19" s="13"/>
      <c r="J19" s="13"/>
      <c r="K19" s="13"/>
      <c r="L19" s="13"/>
      <c r="M19" s="13"/>
      <c r="N19" s="13"/>
      <c r="O19" s="13"/>
      <c r="P19" s="13"/>
      <c r="Q19" s="13"/>
      <c r="R19" s="13"/>
      <c r="S19" s="13"/>
      <c r="T19" s="13"/>
      <c r="U19" s="13"/>
      <c r="V19" s="13"/>
      <c r="W19" s="100"/>
    </row>
    <row r="20" spans="1:23" x14ac:dyDescent="0.25">
      <c r="A20" s="100"/>
      <c r="B20" s="98" t="s">
        <v>524</v>
      </c>
      <c r="C20" s="13"/>
      <c r="D20" s="13"/>
      <c r="E20" s="13"/>
      <c r="F20" s="13"/>
      <c r="G20" s="13"/>
      <c r="H20" s="13"/>
      <c r="I20" s="13"/>
      <c r="J20" s="13"/>
      <c r="K20" s="13"/>
      <c r="L20" s="13"/>
      <c r="M20" s="13"/>
      <c r="N20" s="13"/>
      <c r="O20" s="13"/>
      <c r="P20" s="13"/>
      <c r="Q20" s="13"/>
      <c r="R20" s="13"/>
      <c r="S20" s="13"/>
      <c r="T20" s="13"/>
      <c r="U20" s="13"/>
      <c r="V20" s="13"/>
      <c r="W20" s="100"/>
    </row>
    <row r="21" spans="1:23" x14ac:dyDescent="0.25">
      <c r="A21" s="100"/>
      <c r="B21" s="98" t="s">
        <v>525</v>
      </c>
      <c r="C21" s="13"/>
      <c r="D21" s="13"/>
      <c r="E21" s="13"/>
      <c r="F21" s="13"/>
      <c r="G21" s="13"/>
      <c r="H21" s="13"/>
      <c r="I21" s="13"/>
      <c r="J21" s="13"/>
      <c r="K21" s="13"/>
      <c r="L21" s="13"/>
      <c r="M21" s="13"/>
      <c r="N21" s="13"/>
      <c r="O21" s="99" t="s">
        <v>2912</v>
      </c>
      <c r="P21" s="13"/>
      <c r="Q21" s="13"/>
      <c r="R21" s="13"/>
      <c r="S21" s="13"/>
      <c r="T21" s="13"/>
      <c r="U21" s="13"/>
      <c r="V21" s="13"/>
      <c r="W21" s="100"/>
    </row>
    <row r="22" spans="1:23" ht="15.75" thickBot="1" x14ac:dyDescent="0.3">
      <c r="A22" s="100"/>
      <c r="B22" s="98"/>
      <c r="C22" s="13"/>
      <c r="D22" s="13" t="s">
        <v>8211</v>
      </c>
      <c r="E22" s="13" t="s">
        <v>8212</v>
      </c>
      <c r="F22" s="13" t="s">
        <v>8213</v>
      </c>
      <c r="G22" s="13" t="s">
        <v>8214</v>
      </c>
      <c r="H22" s="13" t="s">
        <v>8215</v>
      </c>
      <c r="I22" s="99" t="s">
        <v>2910</v>
      </c>
      <c r="J22" s="102"/>
      <c r="K22" s="13" t="s">
        <v>8221</v>
      </c>
      <c r="L22" s="13" t="s">
        <v>8222</v>
      </c>
      <c r="M22" s="13" t="s">
        <v>8223</v>
      </c>
      <c r="N22" s="13" t="s">
        <v>8224</v>
      </c>
      <c r="O22" s="13" t="s">
        <v>8225</v>
      </c>
      <c r="P22" s="13"/>
      <c r="Q22" s="13"/>
      <c r="R22" s="13"/>
      <c r="S22" s="13"/>
      <c r="T22" s="13"/>
      <c r="U22" s="13"/>
      <c r="V22" s="13"/>
      <c r="W22" s="100"/>
    </row>
    <row r="23" spans="1:23" ht="150" customHeight="1" thickBot="1" x14ac:dyDescent="0.3">
      <c r="A23" s="100"/>
      <c r="B23" s="98"/>
      <c r="C23" s="106" t="s">
        <v>149</v>
      </c>
      <c r="D23" s="110" t="str">
        <f t="array" ref="D23">_xlfn.TEXTJOIN(",        ", TRUE, IF(TABLE!$A$2:$A$715=MapWorkbook!D$22,TABLE!$E$2:$E$715, ""))</f>
        <v>BLDS207.096094,        BLDS207.096032,        SHRM014.096406,        DOSI005.096002,        DOSI005.095951,        KING002.095866,        SHRM014.096350,        KING002.095811,        SHRM014.096460,        BLDS207.096030,        SUNL006.095617</v>
      </c>
      <c r="E23" s="111" t="str">
        <f t="array" ref="E23">_xlfn.TEXTJOIN(",        ", TRUE, IF(TABLE!$A$2:$A$715=MapWorkbook!E$22,TABLE!$E$2:$E$715, ""))</f>
        <v>SHRM014.096362,        GFSD189.096662,        GFSD189.096615,        DOSI005.095921,        SOUR007.096714,        SUNL006.095579,        DOSI005.096009,        SOUR007.096691,        DOSI005.095965,        DITO001.095493</v>
      </c>
      <c r="F23" s="111" t="str">
        <f t="array" ref="F23">_xlfn.TEXTJOIN(",        ", TRUE, IF(TABLE!$A$2:$A$715=MapWorkbook!F$22,TABLE!$E$2:$E$715, ""))</f>
        <v>DITO001.095501,        DITO007.095517,        DITO007.095534,        KING002.089810,        BERT016.097703,        STR8017.093996,        SOUR007.086622,        BERT016.093114,        DITO001.090123</v>
      </c>
      <c r="G23" s="111" t="str">
        <f t="array" ref="G23">_xlfn.TEXTJOIN(",        ", TRUE, IF(TABLE!$A$2:$A$715=MapWorkbook!G$22,TABLE!$E$2:$E$715, ""))</f>
        <v>PLAN008.090309,        NYFL014.088808,        KOKO011.092343,        OROB054.093811,        PLAN008.090310,        LDOS040.091478,        PINE001.087122</v>
      </c>
      <c r="H23" s="112" t="str">
        <f t="array" ref="H23">_xlfn.TEXTJOIN(",        ", TRUE, IF(TABLE!$A$2:$A$715=MapWorkbook!H$22,TABLE!$E$2:$E$715, ""))</f>
        <v>LDOS040.091417,        OROB054.092036,        92CK119.091735,        LCKE008.090064,        SUNL016.092159,        LCKE011.090071</v>
      </c>
      <c r="I23" s="113" t="str">
        <f t="array" ref="I23">_xlfn.TEXTJOIN(",        ", TRUE, IF(TABLE!$A$2:$A$715=MapWorkbook!I$22,TABLE!$E$2:$E$715, ""))</f>
        <v/>
      </c>
      <c r="J23" s="108"/>
      <c r="K23" s="110" t="str">
        <f t="array" ref="K23">_xlfn.TEXTJOIN(",        ", TRUE, IF(TABLE!$A$2:$A$715=MapWorkbook!K$22,TABLE!$E$2:$E$715, ""))</f>
        <v>BLDS207.094309,        SHRM014.094589,        BLDS207.094286,        SOUR011.094117,        DURP006.090244,        SHRM014.094615,        BLDS207.094307,        DURP006.090232,        DOMO011.090086,        SUNL006.094837</v>
      </c>
      <c r="L23" s="111" t="str">
        <f t="array" ref="L23">_xlfn.TEXTJOIN(",        ", TRUE, IF(TABLE!$A$2:$A$715=MapWorkbook!L$22,TABLE!$E$2:$E$715, ""))</f>
        <v>RAIN005.090220,        DOMO007.090084,        SUNL006.094932,        PLAN008.094496,        SUNL006.094833,        SOUR011.091161,        SUNL006.094878,        PINE001.094717</v>
      </c>
      <c r="M23" s="111" t="str">
        <f t="array" ref="M23">_xlfn.TEXTJOIN(",        ", TRUE, IF(TABLE!$A$2:$A$715=MapWorkbook!M$22,TABLE!$E$2:$E$715, ""))</f>
        <v>FIRE007.090167,        PINE001.094733,        LDOS040.093426,        RAIN001.090191,        NYFL014.088753,        NYFL014.093577,        SCRM002.090102,        NYFL014.093627</v>
      </c>
      <c r="N23" s="111" t="str">
        <f t="array" ref="N23">_xlfn.TEXTJOIN(",        ", TRUE, IF(TABLE!$A$2:$A$715=MapWorkbook!N$22,TABLE!$E$2:$E$715, ""))</f>
        <v>PLAN008.094527,        LDOS040.093533,        PINE001.090276,        NYFL014.091335,        KOKO011.093306,        SUNL006.087046,        STR8017.093986</v>
      </c>
      <c r="O23" s="112" t="str">
        <f t="array" ref="O23">_xlfn.TEXTJOIN(",        ", TRUE, IF(TABLE!$A$2:$A$715=MapWorkbook!O$22,TABLE!$E$2:$E$715, ""))</f>
        <v>92CK119.092840,        92CK119.093035,        PINE001.089858,        NYFL014.091342,        NYFL014.088699,        PLAN008.090307</v>
      </c>
      <c r="P23" s="106" t="s">
        <v>252</v>
      </c>
      <c r="Q23" s="13"/>
      <c r="R23" s="13"/>
      <c r="S23" s="13"/>
      <c r="T23" s="13"/>
      <c r="U23" s="13"/>
      <c r="V23" s="13"/>
      <c r="W23" s="100"/>
    </row>
    <row r="24" spans="1:23" x14ac:dyDescent="0.25">
      <c r="A24" s="100"/>
      <c r="B24" s="98"/>
      <c r="C24" s="13"/>
      <c r="D24" s="108"/>
      <c r="E24" s="108"/>
      <c r="F24" s="108"/>
      <c r="G24" s="108"/>
      <c r="H24" s="108"/>
      <c r="I24" s="113"/>
      <c r="J24" s="108"/>
      <c r="K24" s="108"/>
      <c r="L24" s="108"/>
      <c r="M24" s="108"/>
      <c r="N24" s="108"/>
      <c r="O24" s="108"/>
      <c r="P24" s="106"/>
      <c r="Q24" s="13"/>
      <c r="R24" s="13"/>
      <c r="S24" s="13"/>
      <c r="T24" s="13"/>
      <c r="U24" s="13"/>
      <c r="V24" s="13"/>
      <c r="W24" s="100"/>
    </row>
    <row r="25" spans="1:23" x14ac:dyDescent="0.25">
      <c r="A25" s="100"/>
      <c r="B25" s="98"/>
      <c r="C25" s="13"/>
      <c r="D25" s="108"/>
      <c r="E25" s="108"/>
      <c r="F25" s="108"/>
      <c r="G25" s="108"/>
      <c r="H25" s="108"/>
      <c r="I25" s="113"/>
      <c r="J25" s="108"/>
      <c r="K25" s="108"/>
      <c r="L25" s="108"/>
      <c r="M25" s="108"/>
      <c r="N25" s="108"/>
      <c r="O25" s="108"/>
      <c r="P25" s="106"/>
      <c r="Q25" s="13"/>
      <c r="R25" s="13"/>
      <c r="S25" s="13"/>
      <c r="T25" s="13"/>
      <c r="U25" s="13"/>
      <c r="V25" s="13"/>
      <c r="W25" s="100"/>
    </row>
    <row r="26" spans="1:23" ht="15" customHeight="1" thickBot="1" x14ac:dyDescent="0.3">
      <c r="A26" s="100"/>
      <c r="B26" s="98"/>
      <c r="C26" s="13"/>
      <c r="D26" s="108"/>
      <c r="E26" s="108"/>
      <c r="F26" s="108"/>
      <c r="G26" s="108"/>
      <c r="H26" s="108"/>
      <c r="I26" s="113"/>
      <c r="J26" s="108"/>
      <c r="K26" s="108" t="s">
        <v>8216</v>
      </c>
      <c r="L26" s="108" t="s">
        <v>8217</v>
      </c>
      <c r="M26" s="108" t="s">
        <v>8218</v>
      </c>
      <c r="N26" s="108" t="s">
        <v>8219</v>
      </c>
      <c r="O26" s="108" t="s">
        <v>8220</v>
      </c>
      <c r="P26" s="106"/>
      <c r="Q26" s="13"/>
      <c r="R26" s="13"/>
      <c r="S26" s="13"/>
      <c r="T26" s="13"/>
      <c r="U26" s="13"/>
      <c r="V26" s="13"/>
      <c r="W26" s="100"/>
    </row>
    <row r="27" spans="1:23" ht="201.75" customHeight="1" thickBot="1" x14ac:dyDescent="0.3">
      <c r="A27" s="100"/>
      <c r="B27" s="98"/>
      <c r="C27" s="13"/>
      <c r="D27" s="108"/>
      <c r="E27" s="108"/>
      <c r="F27" s="108" t="s">
        <v>2909</v>
      </c>
      <c r="G27" s="108"/>
      <c r="H27" s="108"/>
      <c r="I27" s="114" t="s">
        <v>2911</v>
      </c>
      <c r="J27" s="108"/>
      <c r="K27" s="110" t="str">
        <f t="array" ref="K27:O27">_xlfn.TEXTJOIN(",        ", TRUE, IF(TABLE!$A$2:$A$715=MapWorkbook!K$26,TABLE!$E$2:$E$715, ""))</f>
        <v>TNZN006.098735,        TNZN009.098738,        TNZN007.098736,        HEAD010.098757,        HEAD003.098753,        TNZN018.098747,        TNZN003.098732,        DOMO014.090091,        TNZN015.098744,        TNZN012.098741</v>
      </c>
      <c r="L27" s="111" t="str">
        <v>TNZN006.098735,        TNZN009.098738,        TNZN007.098736,        HEAD010.098757,        HEAD003.098753,        TNZN018.098747,        TNZN003.098732,        DOMO014.090091,        TNZN015.098744,        TNZN012.098741</v>
      </c>
      <c r="M27" s="111" t="str">
        <v>TNZN006.098735,        TNZN009.098738,        TNZN007.098736,        HEAD010.098757,        HEAD003.098753,        TNZN018.098747,        TNZN003.098732,        DOMO014.090091,        TNZN015.098744,        TNZN012.098741</v>
      </c>
      <c r="N27" s="111" t="str">
        <v>TNZN006.098735,        TNZN009.098738,        TNZN007.098736,        HEAD010.098757,        HEAD003.098753,        TNZN018.098747,        TNZN003.098732,        DOMO014.090091,        TNZN015.098744,        TNZN012.098741</v>
      </c>
      <c r="O27" s="112" t="str">
        <v>TNZN006.098735,        TNZN009.098738,        TNZN007.098736,        HEAD010.098757,        HEAD003.098753,        TNZN018.098747,        TNZN003.098732,        DOMO014.090091,        TNZN015.098744,        TNZN012.098741</v>
      </c>
      <c r="P27" s="109" t="s">
        <v>205</v>
      </c>
      <c r="Q27" s="13"/>
      <c r="R27" s="13"/>
      <c r="S27" s="13"/>
      <c r="T27" s="13"/>
      <c r="U27" s="13"/>
      <c r="V27" s="13"/>
      <c r="W27" s="100"/>
    </row>
    <row r="28" spans="1:23" ht="54.75" customHeight="1" thickBot="1" x14ac:dyDescent="0.3">
      <c r="B28" s="103"/>
      <c r="C28" s="107"/>
      <c r="D28" s="107"/>
      <c r="E28" s="107"/>
      <c r="F28" s="107"/>
      <c r="G28" s="107"/>
      <c r="H28" s="107"/>
      <c r="I28" s="107"/>
      <c r="J28" s="104"/>
      <c r="K28" s="104"/>
      <c r="L28" s="104"/>
      <c r="M28" s="104"/>
      <c r="N28" s="104"/>
      <c r="O28" s="104"/>
      <c r="P28" s="104"/>
      <c r="Q28" s="104"/>
      <c r="R28" s="104"/>
      <c r="S28" s="104"/>
      <c r="T28" s="104"/>
      <c r="U28" s="104"/>
      <c r="V28" s="104"/>
      <c r="W28" s="105"/>
    </row>
    <row r="29" spans="1:23" x14ac:dyDescent="0.25">
      <c r="J29" s="19"/>
      <c r="K29" s="19"/>
      <c r="L29" s="19"/>
      <c r="M29" s="19"/>
      <c r="N29" s="19"/>
    </row>
    <row r="31" spans="1:23" x14ac:dyDescent="0.25">
      <c r="B31" t="s">
        <v>7700</v>
      </c>
    </row>
    <row r="32" spans="1:23" ht="29.25" customHeight="1" x14ac:dyDescent="0.25"/>
    <row r="33" spans="2:22" ht="29.25" customHeight="1" x14ac:dyDescent="0.25"/>
    <row r="34" spans="2:22" ht="29.25" customHeight="1" x14ac:dyDescent="0.25"/>
    <row r="35" spans="2:22" ht="29.25" hidden="1" customHeight="1" x14ac:dyDescent="0.25"/>
    <row r="36" spans="2:22" ht="29.25" hidden="1" customHeight="1" x14ac:dyDescent="0.25">
      <c r="B36" s="98"/>
      <c r="C36" s="16">
        <v>3</v>
      </c>
      <c r="D36" s="16">
        <v>3</v>
      </c>
      <c r="E36" s="16">
        <v>2</v>
      </c>
      <c r="F36" s="16">
        <v>2</v>
      </c>
      <c r="G36" s="16">
        <v>1</v>
      </c>
      <c r="H36" s="16">
        <v>1</v>
      </c>
      <c r="I36" s="13"/>
      <c r="J36" s="13"/>
      <c r="K36" s="16">
        <v>1</v>
      </c>
      <c r="L36" s="16">
        <v>1</v>
      </c>
      <c r="M36" s="16">
        <v>2</v>
      </c>
      <c r="N36" s="16">
        <v>2</v>
      </c>
      <c r="O36" s="16">
        <v>3</v>
      </c>
      <c r="P36" s="16">
        <v>3</v>
      </c>
      <c r="Q36" s="16">
        <v>4</v>
      </c>
      <c r="R36" s="16">
        <v>4</v>
      </c>
      <c r="S36" s="16">
        <v>5</v>
      </c>
      <c r="T36" s="16">
        <v>5</v>
      </c>
      <c r="U36" s="16">
        <v>6</v>
      </c>
      <c r="V36" s="16">
        <v>6</v>
      </c>
    </row>
    <row r="37" spans="2:22" ht="29.25" hidden="1" customHeight="1" x14ac:dyDescent="0.25">
      <c r="B37" s="98" t="s">
        <v>55</v>
      </c>
      <c r="C37" s="13" t="s">
        <v>8138</v>
      </c>
      <c r="D37" s="13" t="s">
        <v>8136</v>
      </c>
      <c r="E37" s="13" t="s">
        <v>8134</v>
      </c>
      <c r="F37" s="13" t="s">
        <v>8132</v>
      </c>
      <c r="G37" s="13" t="s">
        <v>8130</v>
      </c>
      <c r="H37" s="13" t="s">
        <v>8128</v>
      </c>
      <c r="I37" s="13"/>
      <c r="J37" s="13" t="s">
        <v>87</v>
      </c>
      <c r="K37" s="13" t="s">
        <v>8140</v>
      </c>
      <c r="L37" s="13" t="s">
        <v>8142</v>
      </c>
      <c r="M37" s="13" t="s">
        <v>8144</v>
      </c>
      <c r="N37" s="13" t="s">
        <v>8146</v>
      </c>
      <c r="O37" s="13" t="s">
        <v>8148</v>
      </c>
      <c r="P37" s="13" t="s">
        <v>8150</v>
      </c>
      <c r="Q37" s="13" t="s">
        <v>8152</v>
      </c>
      <c r="R37" s="13" t="s">
        <v>8154</v>
      </c>
      <c r="S37" s="13" t="s">
        <v>8156</v>
      </c>
      <c r="T37" s="13" t="s">
        <v>8158</v>
      </c>
      <c r="U37" s="13" t="s">
        <v>8160</v>
      </c>
      <c r="V37" s="13" t="s">
        <v>8162</v>
      </c>
    </row>
    <row r="38" spans="2:22" ht="29.25" hidden="1" customHeight="1" x14ac:dyDescent="0.25">
      <c r="B38" s="98" t="s">
        <v>55</v>
      </c>
      <c r="C38" s="16" t="s">
        <v>8137</v>
      </c>
      <c r="D38" s="16" t="s">
        <v>8135</v>
      </c>
      <c r="E38" s="16" t="s">
        <v>8133</v>
      </c>
      <c r="F38" s="16" t="s">
        <v>8131</v>
      </c>
      <c r="G38" s="16" t="s">
        <v>8129</v>
      </c>
      <c r="H38" s="16" t="s">
        <v>8127</v>
      </c>
      <c r="I38" s="13"/>
      <c r="J38" s="13" t="s">
        <v>87</v>
      </c>
      <c r="K38" s="16" t="s">
        <v>8139</v>
      </c>
      <c r="L38" s="16" t="s">
        <v>8141</v>
      </c>
      <c r="M38" s="16" t="s">
        <v>8143</v>
      </c>
      <c r="N38" s="16" t="s">
        <v>8145</v>
      </c>
      <c r="O38" s="16" t="s">
        <v>8147</v>
      </c>
      <c r="P38" s="16" t="s">
        <v>8149</v>
      </c>
      <c r="Q38" s="16" t="s">
        <v>8151</v>
      </c>
      <c r="R38" s="16" t="s">
        <v>8153</v>
      </c>
      <c r="S38" s="16" t="s">
        <v>8155</v>
      </c>
      <c r="T38" s="16" t="s">
        <v>8157</v>
      </c>
      <c r="U38" s="16" t="s">
        <v>8159</v>
      </c>
      <c r="V38" s="16" t="s">
        <v>8161</v>
      </c>
    </row>
    <row r="39" spans="2:22" ht="29.25" hidden="1" customHeight="1" x14ac:dyDescent="0.25">
      <c r="B39" s="98"/>
      <c r="C39" s="13"/>
      <c r="D39" s="13"/>
      <c r="E39" s="13"/>
      <c r="F39" s="13"/>
      <c r="G39" s="13"/>
      <c r="H39" s="13"/>
      <c r="I39" s="13"/>
      <c r="J39" s="13"/>
      <c r="K39" s="13"/>
      <c r="L39" s="13"/>
      <c r="M39" s="13"/>
      <c r="N39" s="13"/>
      <c r="O39" s="13"/>
      <c r="P39" s="13"/>
      <c r="Q39" s="13"/>
      <c r="R39" s="13"/>
      <c r="S39" s="13"/>
      <c r="T39" s="13"/>
      <c r="U39" s="13"/>
      <c r="V39" s="13"/>
    </row>
    <row r="40" spans="2:22" ht="29.25" hidden="1" customHeight="1" x14ac:dyDescent="0.25">
      <c r="B40" s="98" t="s">
        <v>43</v>
      </c>
      <c r="C40" s="13" t="s">
        <v>8101</v>
      </c>
      <c r="D40" s="13" t="s">
        <v>8099</v>
      </c>
      <c r="E40" s="13" t="s">
        <v>8097</v>
      </c>
      <c r="F40" s="13" t="s">
        <v>8095</v>
      </c>
      <c r="G40" s="13" t="s">
        <v>8093</v>
      </c>
      <c r="H40" s="13" t="s">
        <v>8091</v>
      </c>
      <c r="I40" s="13"/>
      <c r="J40" s="13" t="s">
        <v>63</v>
      </c>
      <c r="K40" s="13" t="s">
        <v>8103</v>
      </c>
      <c r="L40" s="13" t="s">
        <v>8105</v>
      </c>
      <c r="M40" s="13" t="s">
        <v>8107</v>
      </c>
      <c r="N40" s="13" t="s">
        <v>8109</v>
      </c>
      <c r="O40" s="13" t="s">
        <v>8111</v>
      </c>
      <c r="P40" s="13" t="s">
        <v>8113</v>
      </c>
      <c r="Q40" s="13" t="s">
        <v>8115</v>
      </c>
      <c r="R40" s="13" t="s">
        <v>8117</v>
      </c>
      <c r="S40" s="13" t="s">
        <v>8119</v>
      </c>
      <c r="T40" s="13" t="s">
        <v>8121</v>
      </c>
      <c r="U40" s="13" t="s">
        <v>8123</v>
      </c>
      <c r="V40" s="13" t="s">
        <v>8125</v>
      </c>
    </row>
    <row r="41" spans="2:22" ht="29.25" hidden="1" customHeight="1" x14ac:dyDescent="0.25">
      <c r="B41" s="98" t="s">
        <v>43</v>
      </c>
      <c r="C41" s="16" t="s">
        <v>8102</v>
      </c>
      <c r="D41" s="16" t="s">
        <v>8100</v>
      </c>
      <c r="E41" s="16" t="s">
        <v>8098</v>
      </c>
      <c r="F41" s="16" t="s">
        <v>8096</v>
      </c>
      <c r="G41" s="16" t="s">
        <v>8094</v>
      </c>
      <c r="H41" s="16" t="s">
        <v>8092</v>
      </c>
      <c r="I41" s="13"/>
      <c r="J41" s="13" t="s">
        <v>63</v>
      </c>
      <c r="K41" s="16" t="s">
        <v>8104</v>
      </c>
      <c r="L41" s="16" t="s">
        <v>8106</v>
      </c>
      <c r="M41" s="16" t="s">
        <v>8108</v>
      </c>
      <c r="N41" s="16" t="s">
        <v>8110</v>
      </c>
      <c r="O41" s="16" t="s">
        <v>8112</v>
      </c>
      <c r="P41" s="16" t="s">
        <v>8114</v>
      </c>
      <c r="Q41" s="16" t="s">
        <v>8116</v>
      </c>
      <c r="R41" s="16" t="s">
        <v>8118</v>
      </c>
      <c r="S41" s="16" t="s">
        <v>8120</v>
      </c>
      <c r="T41" s="16" t="s">
        <v>8122</v>
      </c>
      <c r="U41" s="16" t="s">
        <v>8124</v>
      </c>
      <c r="V41" s="16" t="s">
        <v>8126</v>
      </c>
    </row>
    <row r="42" spans="2:22" ht="29.25" hidden="1" customHeight="1" x14ac:dyDescent="0.25">
      <c r="B42" s="98"/>
      <c r="C42" s="13"/>
      <c r="D42" s="13"/>
      <c r="E42" s="13"/>
      <c r="F42" s="13"/>
      <c r="G42" s="13"/>
      <c r="H42" s="13"/>
      <c r="I42" s="13"/>
      <c r="J42" s="13"/>
      <c r="K42" s="13"/>
      <c r="L42" s="13"/>
      <c r="M42" s="13"/>
      <c r="N42" s="13"/>
      <c r="O42" s="13"/>
      <c r="P42" s="13"/>
      <c r="Q42" s="13"/>
      <c r="R42" s="13"/>
      <c r="S42" s="13"/>
      <c r="T42" s="13"/>
      <c r="U42" s="13"/>
      <c r="V42" s="13"/>
    </row>
    <row r="43" spans="2:22" ht="29.25" hidden="1" customHeight="1" x14ac:dyDescent="0.25">
      <c r="B43" s="98" t="s">
        <v>30</v>
      </c>
      <c r="C43" s="13" t="s">
        <v>8066</v>
      </c>
      <c r="D43" s="13" t="s">
        <v>8064</v>
      </c>
      <c r="E43" s="13" t="s">
        <v>8062</v>
      </c>
      <c r="F43" s="13" t="s">
        <v>8060</v>
      </c>
      <c r="G43" s="13" t="s">
        <v>8058</v>
      </c>
      <c r="H43" s="13" t="s">
        <v>8056</v>
      </c>
      <c r="I43" s="13"/>
      <c r="J43" s="13" t="s">
        <v>37</v>
      </c>
      <c r="K43" s="13" t="s">
        <v>8068</v>
      </c>
      <c r="L43" s="13" t="s">
        <v>8070</v>
      </c>
      <c r="M43" s="13" t="s">
        <v>8072</v>
      </c>
      <c r="N43" s="13" t="s">
        <v>8074</v>
      </c>
      <c r="O43" s="13" t="s">
        <v>8076</v>
      </c>
      <c r="P43" s="13" t="s">
        <v>8078</v>
      </c>
      <c r="Q43" s="13" t="s">
        <v>8080</v>
      </c>
      <c r="R43" s="13" t="s">
        <v>8082</v>
      </c>
      <c r="S43" s="13" t="s">
        <v>8084</v>
      </c>
      <c r="T43" s="13" t="s">
        <v>8086</v>
      </c>
      <c r="U43" s="13" t="s">
        <v>8088</v>
      </c>
      <c r="V43" s="13" t="s">
        <v>8090</v>
      </c>
    </row>
    <row r="44" spans="2:22" ht="29.25" hidden="1" customHeight="1" x14ac:dyDescent="0.25">
      <c r="B44" s="98" t="s">
        <v>30</v>
      </c>
      <c r="C44" s="16" t="s">
        <v>8065</v>
      </c>
      <c r="D44" s="16" t="s">
        <v>8063</v>
      </c>
      <c r="E44" s="16" t="s">
        <v>8061</v>
      </c>
      <c r="F44" s="16" t="s">
        <v>8059</v>
      </c>
      <c r="G44" s="16" t="s">
        <v>8057</v>
      </c>
      <c r="H44" s="16" t="s">
        <v>8055</v>
      </c>
      <c r="I44" s="13"/>
      <c r="J44" s="13" t="s">
        <v>37</v>
      </c>
      <c r="K44" s="16" t="s">
        <v>8067</v>
      </c>
      <c r="L44" s="16" t="s">
        <v>8069</v>
      </c>
      <c r="M44" s="16" t="s">
        <v>8071</v>
      </c>
      <c r="N44" s="16" t="s">
        <v>8073</v>
      </c>
      <c r="O44" s="16" t="s">
        <v>8075</v>
      </c>
      <c r="P44" s="16" t="s">
        <v>8077</v>
      </c>
      <c r="Q44" s="16" t="s">
        <v>8079</v>
      </c>
      <c r="R44" s="16" t="s">
        <v>8081</v>
      </c>
      <c r="S44" s="16" t="s">
        <v>8083</v>
      </c>
      <c r="T44" s="16" t="s">
        <v>8085</v>
      </c>
      <c r="U44" s="16" t="s">
        <v>8087</v>
      </c>
      <c r="V44" s="16" t="s">
        <v>8089</v>
      </c>
    </row>
    <row r="45" spans="2:22" ht="29.25" hidden="1" customHeight="1" x14ac:dyDescent="0.25">
      <c r="B45" s="98"/>
      <c r="C45" s="13"/>
      <c r="D45" s="13"/>
      <c r="E45" s="13"/>
      <c r="F45" s="13"/>
      <c r="G45" s="13"/>
      <c r="H45" s="13"/>
      <c r="I45" s="13"/>
      <c r="J45" s="13"/>
      <c r="K45" s="13"/>
      <c r="L45" s="13"/>
      <c r="M45" s="13"/>
      <c r="N45" s="13"/>
      <c r="O45" s="13"/>
      <c r="P45" s="13"/>
      <c r="Q45" s="13"/>
      <c r="R45" s="13"/>
      <c r="S45" s="13"/>
      <c r="T45" s="13"/>
      <c r="U45" s="13"/>
      <c r="V45" s="13"/>
    </row>
    <row r="46" spans="2:22" ht="29.25" hidden="1" customHeight="1" x14ac:dyDescent="0.25">
      <c r="B46" s="98" t="s">
        <v>18</v>
      </c>
      <c r="C46" s="13" t="s">
        <v>8029</v>
      </c>
      <c r="D46" s="13" t="s">
        <v>8027</v>
      </c>
      <c r="E46" s="13" t="s">
        <v>8025</v>
      </c>
      <c r="F46" s="13" t="s">
        <v>8023</v>
      </c>
      <c r="G46" s="13" t="s">
        <v>8021</v>
      </c>
      <c r="H46" s="13" t="s">
        <v>8019</v>
      </c>
      <c r="I46" s="13"/>
      <c r="J46" s="13" t="s">
        <v>11</v>
      </c>
      <c r="K46" s="13" t="s">
        <v>8031</v>
      </c>
      <c r="L46" s="13" t="s">
        <v>8033</v>
      </c>
      <c r="M46" s="13" t="s">
        <v>8035</v>
      </c>
      <c r="N46" s="13" t="s">
        <v>8037</v>
      </c>
      <c r="O46" s="13" t="s">
        <v>8039</v>
      </c>
      <c r="P46" s="13" t="s">
        <v>8041</v>
      </c>
      <c r="Q46" s="13" t="s">
        <v>8043</v>
      </c>
      <c r="R46" s="13" t="s">
        <v>8045</v>
      </c>
      <c r="S46" s="13" t="s">
        <v>8047</v>
      </c>
      <c r="T46" s="13" t="s">
        <v>8049</v>
      </c>
      <c r="U46" s="13" t="s">
        <v>8051</v>
      </c>
      <c r="V46" s="13" t="s">
        <v>8053</v>
      </c>
    </row>
    <row r="47" spans="2:22" ht="29.25" hidden="1" customHeight="1" x14ac:dyDescent="0.25">
      <c r="B47" s="98" t="s">
        <v>18</v>
      </c>
      <c r="C47" s="16" t="s">
        <v>8030</v>
      </c>
      <c r="D47" s="16" t="s">
        <v>8028</v>
      </c>
      <c r="E47" s="16" t="s">
        <v>8026</v>
      </c>
      <c r="F47" s="16" t="s">
        <v>8024</v>
      </c>
      <c r="G47" s="16" t="s">
        <v>8022</v>
      </c>
      <c r="H47" s="16" t="s">
        <v>8020</v>
      </c>
      <c r="I47" s="13"/>
      <c r="J47" s="13" t="s">
        <v>11</v>
      </c>
      <c r="K47" s="16" t="s">
        <v>8032</v>
      </c>
      <c r="L47" s="16" t="s">
        <v>8034</v>
      </c>
      <c r="M47" s="16" t="s">
        <v>8036</v>
      </c>
      <c r="N47" s="16" t="s">
        <v>8038</v>
      </c>
      <c r="O47" s="16" t="s">
        <v>8040</v>
      </c>
      <c r="P47" s="16" t="s">
        <v>8042</v>
      </c>
      <c r="Q47" s="16" t="s">
        <v>8044</v>
      </c>
      <c r="R47" s="16" t="s">
        <v>8046</v>
      </c>
      <c r="S47" s="16" t="s">
        <v>8048</v>
      </c>
      <c r="T47" s="16" t="s">
        <v>8050</v>
      </c>
      <c r="U47" s="16" t="s">
        <v>8052</v>
      </c>
      <c r="V47" s="16" t="s">
        <v>8054</v>
      </c>
    </row>
    <row r="48" spans="2:22" ht="29.25" hidden="1" customHeight="1" x14ac:dyDescent="0.25"/>
    <row r="49" ht="29.25" customHeight="1" x14ac:dyDescent="0.25"/>
    <row r="50" s="91" customFormat="1" ht="29.25" customHeight="1" x14ac:dyDescent="0.25"/>
    <row r="51" s="91" customFormat="1" ht="29.25" customHeight="1" x14ac:dyDescent="0.25"/>
    <row r="52" ht="19.5" customHeight="1" x14ac:dyDescent="0.25"/>
    <row r="53" ht="20.100000000000001" customHeight="1" x14ac:dyDescent="0.25"/>
    <row r="54" ht="20.100000000000001" customHeight="1" x14ac:dyDescent="0.25"/>
    <row r="55" ht="20.100000000000001" customHeight="1" x14ac:dyDescent="0.25"/>
    <row r="56" ht="20.100000000000001" customHeight="1" x14ac:dyDescent="0.25"/>
    <row r="57" ht="20.100000000000001" customHeight="1" x14ac:dyDescent="0.25"/>
    <row r="58" ht="20.100000000000001" customHeight="1" x14ac:dyDescent="0.25"/>
    <row r="59" ht="20.100000000000001" customHeight="1" x14ac:dyDescent="0.25"/>
    <row r="60" ht="20.100000000000001" customHeight="1" x14ac:dyDescent="0.25"/>
    <row r="61" ht="20.100000000000001" customHeight="1" x14ac:dyDescent="0.25"/>
    <row r="62" ht="20.100000000000001" customHeight="1" x14ac:dyDescent="0.25"/>
    <row r="63" ht="20.100000000000001" customHeight="1" x14ac:dyDescent="0.25"/>
    <row r="64" ht="19.5" customHeight="1" x14ac:dyDescent="0.25"/>
    <row r="65" spans="3:22" ht="19.5" customHeight="1" x14ac:dyDescent="0.25"/>
    <row r="66" spans="3:22" ht="20.100000000000001" customHeight="1" x14ac:dyDescent="0.25"/>
    <row r="67" spans="3:22" ht="20.100000000000001" customHeight="1" x14ac:dyDescent="0.25">
      <c r="D67" s="91"/>
      <c r="E67" s="91"/>
      <c r="F67" s="91"/>
      <c r="G67" s="91"/>
      <c r="H67" s="91"/>
      <c r="I67" s="91"/>
      <c r="J67" s="91"/>
      <c r="K67" s="91"/>
      <c r="L67" s="91"/>
      <c r="M67" s="91"/>
      <c r="N67" s="91"/>
      <c r="O67" s="91"/>
      <c r="P67" s="91"/>
      <c r="Q67" s="91"/>
      <c r="R67" s="91"/>
      <c r="S67" s="91"/>
      <c r="T67" s="91"/>
      <c r="U67" s="91"/>
      <c r="V67" s="91"/>
    </row>
    <row r="68" spans="3:22" ht="20.100000000000001" customHeight="1" x14ac:dyDescent="0.25">
      <c r="C68" s="91"/>
      <c r="D68" s="91"/>
      <c r="E68" s="91"/>
      <c r="F68" s="91"/>
      <c r="G68" s="91"/>
      <c r="H68" s="91"/>
      <c r="I68" s="91"/>
      <c r="J68" s="91"/>
      <c r="K68" s="91"/>
      <c r="L68" s="91"/>
      <c r="M68" s="91"/>
      <c r="N68" s="91"/>
      <c r="O68" s="91"/>
      <c r="P68" s="91"/>
      <c r="Q68" s="91"/>
      <c r="R68" s="91"/>
      <c r="S68" s="91"/>
      <c r="T68" s="91"/>
      <c r="U68" s="91"/>
      <c r="V68" s="91"/>
    </row>
    <row r="69" spans="3:22" ht="20.100000000000001" customHeight="1" x14ac:dyDescent="0.25">
      <c r="C69" s="91"/>
      <c r="D69" s="91"/>
      <c r="E69" s="91"/>
      <c r="F69" s="91"/>
      <c r="G69" s="91"/>
      <c r="H69" s="91"/>
      <c r="I69" s="91"/>
      <c r="J69" s="91"/>
      <c r="K69" s="91"/>
      <c r="L69" s="91"/>
      <c r="M69" s="91"/>
      <c r="N69" s="91"/>
      <c r="O69" s="91"/>
      <c r="P69" s="91"/>
      <c r="Q69" s="91"/>
      <c r="R69" s="91"/>
      <c r="S69" s="91"/>
      <c r="T69" s="91"/>
      <c r="U69" s="91"/>
      <c r="V69" s="91"/>
    </row>
    <row r="70" spans="3:22" ht="20.100000000000001" customHeight="1" x14ac:dyDescent="0.25">
      <c r="C70" s="91"/>
      <c r="D70" s="91"/>
      <c r="E70" s="91"/>
      <c r="F70" s="91"/>
      <c r="G70" s="91"/>
      <c r="H70" s="91"/>
      <c r="I70" s="91"/>
      <c r="J70" s="91"/>
      <c r="K70" s="91"/>
      <c r="L70" s="91"/>
      <c r="M70" s="91"/>
      <c r="N70" s="91"/>
      <c r="O70" s="91"/>
      <c r="P70" s="91"/>
      <c r="Q70" s="91"/>
      <c r="R70" s="91"/>
      <c r="S70" s="91"/>
      <c r="T70" s="91"/>
      <c r="U70" s="91"/>
      <c r="V70" s="91"/>
    </row>
    <row r="71" spans="3:22" ht="20.100000000000001" customHeight="1" x14ac:dyDescent="0.25">
      <c r="C71" s="91"/>
      <c r="D71" s="91"/>
      <c r="E71" s="91"/>
      <c r="F71" s="91"/>
      <c r="G71" s="91"/>
      <c r="H71" s="91"/>
      <c r="I71" s="91"/>
      <c r="J71" s="91"/>
      <c r="K71" s="91"/>
      <c r="L71" s="91"/>
      <c r="M71" s="91"/>
      <c r="N71" s="91"/>
      <c r="O71" s="91"/>
      <c r="P71" s="91"/>
      <c r="Q71" s="91"/>
      <c r="R71" s="91"/>
      <c r="S71" s="91"/>
      <c r="T71" s="91"/>
      <c r="U71" s="91"/>
      <c r="V71" s="91"/>
    </row>
    <row r="72" spans="3:22" ht="20.100000000000001" customHeight="1" x14ac:dyDescent="0.25">
      <c r="C72" s="91"/>
      <c r="D72" s="91"/>
      <c r="E72" s="91"/>
      <c r="F72" s="91"/>
      <c r="G72" s="91"/>
      <c r="H72" s="91"/>
      <c r="I72" s="91"/>
      <c r="J72" s="91"/>
      <c r="K72" s="91"/>
      <c r="L72" s="91"/>
      <c r="M72" s="91"/>
      <c r="N72" s="91"/>
      <c r="O72" s="91"/>
      <c r="P72" s="91"/>
      <c r="Q72" s="91"/>
      <c r="R72" s="91"/>
      <c r="S72" s="91"/>
      <c r="T72" s="91"/>
      <c r="U72" s="91"/>
      <c r="V72" s="91"/>
    </row>
    <row r="73" spans="3:22" ht="20.100000000000001" customHeight="1" x14ac:dyDescent="0.25">
      <c r="C73" s="91"/>
      <c r="D73" s="91"/>
      <c r="E73" s="91"/>
      <c r="F73" s="91"/>
      <c r="G73" s="91"/>
      <c r="H73" s="91"/>
      <c r="I73" s="91"/>
      <c r="J73" s="91"/>
      <c r="K73" s="91"/>
      <c r="L73" s="91"/>
      <c r="M73" s="91"/>
      <c r="N73" s="91"/>
      <c r="O73" s="91"/>
      <c r="P73" s="91"/>
      <c r="Q73" s="91"/>
      <c r="R73" s="91"/>
      <c r="S73" s="91"/>
      <c r="T73" s="91"/>
      <c r="U73" s="91"/>
      <c r="V73" s="91"/>
    </row>
    <row r="74" spans="3:22" ht="20.100000000000001" customHeight="1" x14ac:dyDescent="0.25">
      <c r="C74" s="91"/>
      <c r="D74" s="91"/>
      <c r="E74" s="91"/>
      <c r="F74" s="91"/>
      <c r="G74" s="91"/>
      <c r="H74" s="91"/>
      <c r="I74" s="91"/>
      <c r="J74" s="91"/>
      <c r="K74" s="91"/>
      <c r="L74" s="91"/>
      <c r="M74" s="91"/>
      <c r="N74" s="91"/>
      <c r="O74" s="91"/>
      <c r="P74" s="91"/>
      <c r="Q74" s="91"/>
      <c r="R74" s="91"/>
      <c r="S74" s="91"/>
      <c r="T74" s="91"/>
      <c r="U74" s="91"/>
      <c r="V74" s="91"/>
    </row>
    <row r="75" spans="3:22" ht="20.100000000000001" customHeight="1" x14ac:dyDescent="0.25">
      <c r="C75" s="91"/>
      <c r="D75" s="91"/>
      <c r="E75" s="91"/>
      <c r="F75" s="91"/>
      <c r="G75" s="91"/>
      <c r="H75" s="91"/>
      <c r="I75" s="91"/>
      <c r="J75" s="91"/>
      <c r="K75" s="91"/>
      <c r="L75" s="91"/>
      <c r="M75" s="91"/>
      <c r="N75" s="91"/>
      <c r="O75" s="91"/>
      <c r="P75" s="91"/>
      <c r="Q75" s="91"/>
      <c r="R75" s="91"/>
      <c r="S75" s="91"/>
      <c r="T75" s="91"/>
      <c r="U75" s="91"/>
      <c r="V75" s="91"/>
    </row>
    <row r="76" spans="3:22" ht="20.100000000000001" customHeight="1" x14ac:dyDescent="0.25">
      <c r="C76" s="91"/>
      <c r="D76" s="91"/>
      <c r="E76" s="91"/>
      <c r="F76" s="91"/>
      <c r="G76" s="91"/>
      <c r="H76" s="91"/>
      <c r="I76" s="91"/>
      <c r="J76" s="91"/>
      <c r="K76" s="91"/>
      <c r="L76" s="91"/>
      <c r="M76" s="91"/>
      <c r="N76" s="91"/>
      <c r="O76" s="91"/>
      <c r="P76" s="91"/>
      <c r="Q76" s="91"/>
      <c r="R76" s="91"/>
      <c r="S76" s="91"/>
      <c r="T76" s="91"/>
      <c r="U76" s="91"/>
      <c r="V76" s="91"/>
    </row>
    <row r="77" spans="3:22" ht="20.100000000000001" customHeight="1" x14ac:dyDescent="0.25">
      <c r="C77" s="91"/>
      <c r="D77" s="91"/>
      <c r="E77" s="91"/>
      <c r="F77" s="91"/>
      <c r="G77" s="91"/>
      <c r="H77" s="91"/>
      <c r="I77" s="91"/>
      <c r="J77" s="91"/>
      <c r="K77" s="91"/>
      <c r="L77" s="91"/>
      <c r="M77" s="91"/>
      <c r="N77" s="91"/>
      <c r="O77" s="91"/>
      <c r="P77" s="91"/>
      <c r="Q77" s="91"/>
      <c r="R77" s="91"/>
      <c r="S77" s="91"/>
      <c r="T77" s="91"/>
      <c r="U77" s="91"/>
      <c r="V77" s="91"/>
    </row>
    <row r="78" spans="3:22" ht="20.100000000000001" customHeight="1" x14ac:dyDescent="0.25">
      <c r="C78" s="91"/>
    </row>
    <row r="79" spans="3:22" x14ac:dyDescent="0.25">
      <c r="C79" s="91"/>
    </row>
  </sheetData>
  <conditionalFormatting sqref="B4:B5 B43:B47">
    <cfRule type="cellIs" dxfId="319" priority="3" operator="equal">
      <formula>10</formula>
    </cfRule>
    <cfRule type="cellIs" dxfId="318" priority="4" operator="equal">
      <formula>13</formula>
    </cfRule>
    <cfRule type="cellIs" dxfId="317" priority="5" operator="equal">
      <formula>31</formula>
    </cfRule>
    <cfRule type="cellIs" dxfId="316" priority="6" operator="equal">
      <formula>25</formula>
    </cfRule>
    <cfRule type="cellIs" dxfId="315" priority="7" operator="equal">
      <formula>19</formula>
    </cfRule>
    <cfRule type="cellIs" dxfId="314" priority="8" operator="equal">
      <formula>4</formula>
    </cfRule>
    <cfRule type="cellIs" dxfId="313" priority="9" operator="equal">
      <formula>7</formula>
    </cfRule>
    <cfRule type="cellIs" dxfId="312" priority="10" operator="equal">
      <formula>1</formula>
    </cfRule>
  </conditionalFormatting>
  <conditionalFormatting sqref="D4 N3:N4 N36">
    <cfRule type="cellIs" dxfId="311" priority="1" operator="equal">
      <formula>16</formula>
    </cfRule>
    <cfRule type="cellIs" dxfId="310" priority="2" operator="equal">
      <formula>22</formula>
    </cfRule>
  </conditionalFormatting>
  <conditionalFormatting sqref="E4">
    <cfRule type="duplicateValues" dxfId="309" priority="11"/>
  </conditionalFormatting>
  <pageMargins left="0.25" right="0.25" top="0.75" bottom="0.75" header="0.3" footer="0.3"/>
  <pageSetup scale="28"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EEFDD-E3DD-4704-ACB7-B78ED7722978}">
  <dimension ref="A1:R2028"/>
  <sheetViews>
    <sheetView workbookViewId="0">
      <pane ySplit="1" topLeftCell="A1801" activePane="bottomLeft" state="frozen"/>
      <selection pane="bottomLeft" activeCell="C1809" sqref="C1809"/>
    </sheetView>
  </sheetViews>
  <sheetFormatPr defaultRowHeight="15" x14ac:dyDescent="0.25"/>
  <cols>
    <col min="1" max="1" width="20.28515625" customWidth="1"/>
    <col min="2" max="2" width="25.85546875" bestFit="1" customWidth="1"/>
    <col min="3" max="3" width="11.42578125" bestFit="1" customWidth="1"/>
    <col min="4" max="4" width="16" bestFit="1" customWidth="1"/>
    <col min="5" max="5" width="14.7109375" customWidth="1"/>
    <col min="6" max="6" width="17" bestFit="1" customWidth="1"/>
    <col min="7" max="7" width="10.42578125" bestFit="1" customWidth="1"/>
    <col min="8" max="8" width="11" bestFit="1" customWidth="1"/>
    <col min="9" max="9" width="9.85546875" bestFit="1" customWidth="1"/>
    <col min="10" max="10" width="10.85546875" bestFit="1" customWidth="1"/>
    <col min="11" max="11" width="11.140625" customWidth="1"/>
    <col min="12" max="12" width="25.140625" customWidth="1"/>
    <col min="15" max="17" width="11" customWidth="1"/>
  </cols>
  <sheetData>
    <row r="1" spans="1:12" ht="33.75" customHeight="1" x14ac:dyDescent="0.25">
      <c r="A1" s="32" t="s">
        <v>8233</v>
      </c>
      <c r="B1" s="32" t="s">
        <v>5</v>
      </c>
      <c r="C1" s="32" t="s">
        <v>516</v>
      </c>
      <c r="D1" s="32" t="s">
        <v>517</v>
      </c>
      <c r="E1" s="32" t="s">
        <v>518</v>
      </c>
      <c r="F1" s="33" t="s">
        <v>529</v>
      </c>
      <c r="G1" s="33" t="s">
        <v>527</v>
      </c>
      <c r="H1" s="33" t="s">
        <v>2627</v>
      </c>
      <c r="I1" s="34" t="s">
        <v>528</v>
      </c>
      <c r="J1" s="34" t="s">
        <v>2628</v>
      </c>
      <c r="K1" s="132" t="s">
        <v>8294</v>
      </c>
      <c r="L1" s="133" t="s">
        <v>8325</v>
      </c>
    </row>
    <row r="2" spans="1:12" x14ac:dyDescent="0.25">
      <c r="A2" s="27" t="s">
        <v>8456</v>
      </c>
      <c r="B2" s="14" t="s">
        <v>160</v>
      </c>
      <c r="C2" s="14" t="s">
        <v>117</v>
      </c>
      <c r="D2" s="14" t="s">
        <v>2764</v>
      </c>
      <c r="E2" s="28">
        <v>44012</v>
      </c>
      <c r="F2" s="29" t="s">
        <v>521</v>
      </c>
      <c r="G2" s="30" t="s">
        <v>554</v>
      </c>
      <c r="H2" s="31" t="s">
        <v>2631</v>
      </c>
      <c r="I2" s="30" t="s">
        <v>2697</v>
      </c>
      <c r="J2" s="31" t="s">
        <v>2631</v>
      </c>
      <c r="K2" s="124" t="s">
        <v>8239</v>
      </c>
      <c r="L2" s="124" t="str">
        <f>_xlfn.IFNA(INDEX([2]!MOM[Generation],MATCH(newscanrecord[[#This Row],[METRC]],[2]!MOM[METRC 2],0)),"")</f>
        <v/>
      </c>
    </row>
    <row r="3" spans="1:12" x14ac:dyDescent="0.25">
      <c r="A3" s="27" t="s">
        <v>8447</v>
      </c>
      <c r="B3" s="14" t="s">
        <v>223</v>
      </c>
      <c r="C3" s="14" t="s">
        <v>2824</v>
      </c>
      <c r="D3" s="14" t="s">
        <v>2825</v>
      </c>
      <c r="E3" s="28">
        <v>44012</v>
      </c>
      <c r="F3" s="29" t="s">
        <v>521</v>
      </c>
      <c r="G3" s="30" t="s">
        <v>554</v>
      </c>
      <c r="H3" s="31" t="s">
        <v>2631</v>
      </c>
      <c r="I3" s="30" t="s">
        <v>2826</v>
      </c>
      <c r="J3" s="31" t="s">
        <v>2631</v>
      </c>
      <c r="K3" s="124" t="s">
        <v>8239</v>
      </c>
      <c r="L3" s="124" t="s">
        <v>8324</v>
      </c>
    </row>
    <row r="4" spans="1:12" x14ac:dyDescent="0.25">
      <c r="A4" s="27" t="s">
        <v>8570</v>
      </c>
      <c r="B4" s="14" t="s">
        <v>61</v>
      </c>
      <c r="C4" s="14" t="s">
        <v>62</v>
      </c>
      <c r="D4" s="14" t="s">
        <v>102</v>
      </c>
      <c r="E4" s="28">
        <v>44012</v>
      </c>
      <c r="F4" s="29" t="s">
        <v>520</v>
      </c>
      <c r="G4" s="30" t="s">
        <v>538</v>
      </c>
      <c r="H4" s="31" t="s">
        <v>2631</v>
      </c>
      <c r="I4" s="30" t="s">
        <v>2683</v>
      </c>
      <c r="J4" s="31" t="s">
        <v>2631</v>
      </c>
      <c r="K4" s="124" t="s">
        <v>8239</v>
      </c>
      <c r="L4" s="124" t="s">
        <v>8323</v>
      </c>
    </row>
    <row r="5" spans="1:12" x14ac:dyDescent="0.25">
      <c r="A5" s="27" t="s">
        <v>8420</v>
      </c>
      <c r="B5" s="14" t="s">
        <v>71</v>
      </c>
      <c r="C5" s="14" t="s">
        <v>229</v>
      </c>
      <c r="D5" s="14" t="s">
        <v>2692</v>
      </c>
      <c r="E5" s="28">
        <v>44012</v>
      </c>
      <c r="F5" s="29" t="s">
        <v>519</v>
      </c>
      <c r="G5" s="30" t="s">
        <v>538</v>
      </c>
      <c r="H5" s="31" t="s">
        <v>2631</v>
      </c>
      <c r="I5" s="30" t="s">
        <v>2632</v>
      </c>
      <c r="J5" s="31" t="s">
        <v>2631</v>
      </c>
      <c r="K5" s="124" t="s">
        <v>8239</v>
      </c>
      <c r="L5" s="124" t="s">
        <v>8322</v>
      </c>
    </row>
    <row r="6" spans="1:12" x14ac:dyDescent="0.25">
      <c r="A6" s="27" t="s">
        <v>8351</v>
      </c>
      <c r="B6" s="14" t="s">
        <v>28</v>
      </c>
      <c r="C6" s="14" t="s">
        <v>2645</v>
      </c>
      <c r="D6" s="14" t="s">
        <v>189</v>
      </c>
      <c r="E6" s="28">
        <v>44012</v>
      </c>
      <c r="F6" s="29" t="s">
        <v>520</v>
      </c>
      <c r="G6" s="30" t="s">
        <v>538</v>
      </c>
      <c r="H6" s="31" t="s">
        <v>2631</v>
      </c>
      <c r="I6" s="30" t="s">
        <v>2647</v>
      </c>
      <c r="J6" s="31" t="s">
        <v>2631</v>
      </c>
      <c r="K6" s="124" t="s">
        <v>8239</v>
      </c>
      <c r="L6" s="124" t="s">
        <v>8321</v>
      </c>
    </row>
    <row r="7" spans="1:12" x14ac:dyDescent="0.25">
      <c r="A7" s="27" t="s">
        <v>8357</v>
      </c>
      <c r="B7" s="14" t="s">
        <v>36</v>
      </c>
      <c r="C7" s="14" t="s">
        <v>2645</v>
      </c>
      <c r="D7" s="14" t="s">
        <v>22</v>
      </c>
      <c r="E7" s="28">
        <v>44012</v>
      </c>
      <c r="F7" s="29" t="s">
        <v>520</v>
      </c>
      <c r="G7" s="30" t="s">
        <v>538</v>
      </c>
      <c r="H7" s="31" t="s">
        <v>2631</v>
      </c>
      <c r="I7" s="30" t="s">
        <v>2647</v>
      </c>
      <c r="J7" s="31" t="s">
        <v>2631</v>
      </c>
      <c r="K7" s="124" t="s">
        <v>8239</v>
      </c>
      <c r="L7" s="124" t="s">
        <v>8321</v>
      </c>
    </row>
    <row r="8" spans="1:12" x14ac:dyDescent="0.25">
      <c r="A8" s="27" t="s">
        <v>8358</v>
      </c>
      <c r="B8" s="14" t="s">
        <v>116</v>
      </c>
      <c r="C8" s="14" t="s">
        <v>117</v>
      </c>
      <c r="D8" s="14" t="s">
        <v>2731</v>
      </c>
      <c r="E8" s="28">
        <v>44012</v>
      </c>
      <c r="F8" s="29" t="s">
        <v>519</v>
      </c>
      <c r="G8" s="30" t="s">
        <v>538</v>
      </c>
      <c r="H8" s="31" t="s">
        <v>2631</v>
      </c>
      <c r="I8" s="30" t="s">
        <v>2697</v>
      </c>
      <c r="J8" s="31" t="s">
        <v>2631</v>
      </c>
      <c r="K8" s="124" t="s">
        <v>8239</v>
      </c>
      <c r="L8" s="124" t="s">
        <v>8321</v>
      </c>
    </row>
    <row r="9" spans="1:12" x14ac:dyDescent="0.25">
      <c r="A9" s="27" t="s">
        <v>8416</v>
      </c>
      <c r="B9" s="14" t="s">
        <v>142</v>
      </c>
      <c r="C9" s="14" t="s">
        <v>117</v>
      </c>
      <c r="D9" s="14" t="s">
        <v>119</v>
      </c>
      <c r="E9" s="28">
        <v>44012</v>
      </c>
      <c r="F9" s="29" t="s">
        <v>519</v>
      </c>
      <c r="G9" s="30" t="s">
        <v>538</v>
      </c>
      <c r="H9" s="31" t="s">
        <v>2631</v>
      </c>
      <c r="I9" s="30" t="s">
        <v>2697</v>
      </c>
      <c r="J9" s="31" t="s">
        <v>2631</v>
      </c>
      <c r="K9" s="124" t="s">
        <v>8239</v>
      </c>
      <c r="L9" s="124" t="s">
        <v>8321</v>
      </c>
    </row>
    <row r="10" spans="1:12" x14ac:dyDescent="0.25">
      <c r="A10" s="27" t="s">
        <v>8337</v>
      </c>
      <c r="B10" s="14" t="s">
        <v>32</v>
      </c>
      <c r="C10" s="14" t="s">
        <v>2654</v>
      </c>
      <c r="D10" s="14" t="s">
        <v>2655</v>
      </c>
      <c r="E10" s="28">
        <v>44012</v>
      </c>
      <c r="F10" s="29" t="s">
        <v>519</v>
      </c>
      <c r="G10" s="30" t="s">
        <v>538</v>
      </c>
      <c r="H10" s="31" t="s">
        <v>2631</v>
      </c>
      <c r="I10" s="30" t="s">
        <v>2650</v>
      </c>
      <c r="J10" s="31" t="s">
        <v>2631</v>
      </c>
      <c r="K10" s="124" t="s">
        <v>8239</v>
      </c>
      <c r="L10" s="124" t="s">
        <v>8320</v>
      </c>
    </row>
    <row r="11" spans="1:12" x14ac:dyDescent="0.25">
      <c r="A11" s="27" t="s">
        <v>8569</v>
      </c>
      <c r="B11" s="14" t="s">
        <v>56</v>
      </c>
      <c r="C11" s="14" t="s">
        <v>2679</v>
      </c>
      <c r="D11" s="14" t="s">
        <v>2680</v>
      </c>
      <c r="E11" s="28">
        <v>44012</v>
      </c>
      <c r="F11" s="29" t="s">
        <v>520</v>
      </c>
      <c r="G11" s="30" t="s">
        <v>538</v>
      </c>
      <c r="H11" s="31" t="s">
        <v>2631</v>
      </c>
      <c r="I11" s="30" t="s">
        <v>545</v>
      </c>
      <c r="J11" s="31" t="s">
        <v>2631</v>
      </c>
      <c r="K11" s="124" t="s">
        <v>8239</v>
      </c>
      <c r="L11" s="124" t="s">
        <v>8320</v>
      </c>
    </row>
    <row r="12" spans="1:12" x14ac:dyDescent="0.25">
      <c r="A12" s="27" t="s">
        <v>8395</v>
      </c>
      <c r="B12" s="14" t="s">
        <v>138</v>
      </c>
      <c r="C12" s="14" t="s">
        <v>2654</v>
      </c>
      <c r="D12" s="14" t="s">
        <v>2749</v>
      </c>
      <c r="E12" s="28">
        <v>44012</v>
      </c>
      <c r="F12" s="29" t="s">
        <v>519</v>
      </c>
      <c r="G12" s="30" t="s">
        <v>538</v>
      </c>
      <c r="H12" s="31" t="s">
        <v>2631</v>
      </c>
      <c r="I12" s="30" t="s">
        <v>2650</v>
      </c>
      <c r="J12" s="31" t="s">
        <v>2631</v>
      </c>
      <c r="K12" s="124" t="s">
        <v>8239</v>
      </c>
      <c r="L12" s="124" t="s">
        <v>8320</v>
      </c>
    </row>
    <row r="13" spans="1:12" x14ac:dyDescent="0.25">
      <c r="A13" s="27" t="s">
        <v>8411</v>
      </c>
      <c r="B13" s="14" t="s">
        <v>82</v>
      </c>
      <c r="C13" s="14" t="s">
        <v>2679</v>
      </c>
      <c r="D13" s="14" t="s">
        <v>2701</v>
      </c>
      <c r="E13" s="28">
        <v>44012</v>
      </c>
      <c r="F13" s="29" t="s">
        <v>520</v>
      </c>
      <c r="G13" s="30" t="s">
        <v>538</v>
      </c>
      <c r="H13" s="31" t="s">
        <v>2631</v>
      </c>
      <c r="I13" s="30" t="s">
        <v>545</v>
      </c>
      <c r="J13" s="31" t="s">
        <v>2631</v>
      </c>
      <c r="K13" s="124" t="s">
        <v>8239</v>
      </c>
      <c r="L13" s="124" t="s">
        <v>8320</v>
      </c>
    </row>
    <row r="14" spans="1:12" x14ac:dyDescent="0.25">
      <c r="A14" s="27" t="s">
        <v>8577</v>
      </c>
      <c r="B14" s="14" t="s">
        <v>105</v>
      </c>
      <c r="C14" s="14" t="s">
        <v>62</v>
      </c>
      <c r="D14" s="14" t="s">
        <v>2718</v>
      </c>
      <c r="E14" s="28">
        <v>44012</v>
      </c>
      <c r="F14" s="29" t="s">
        <v>520</v>
      </c>
      <c r="G14" s="30" t="s">
        <v>538</v>
      </c>
      <c r="H14" s="31" t="s">
        <v>2631</v>
      </c>
      <c r="I14" s="30" t="s">
        <v>2683</v>
      </c>
      <c r="J14" s="31" t="s">
        <v>2631</v>
      </c>
      <c r="K14" s="124" t="s">
        <v>8239</v>
      </c>
      <c r="L14" s="124" t="s">
        <v>8320</v>
      </c>
    </row>
    <row r="15" spans="1:12" x14ac:dyDescent="0.25">
      <c r="A15" s="27" t="s">
        <v>8344</v>
      </c>
      <c r="B15" s="14" t="s">
        <v>19</v>
      </c>
      <c r="C15" s="14" t="s">
        <v>2642</v>
      </c>
      <c r="D15" s="14" t="s">
        <v>2643</v>
      </c>
      <c r="E15" s="28">
        <v>44012</v>
      </c>
      <c r="F15" s="29" t="s">
        <v>520</v>
      </c>
      <c r="G15" s="30" t="s">
        <v>538</v>
      </c>
      <c r="H15" s="31" t="s">
        <v>2631</v>
      </c>
      <c r="I15" s="30" t="s">
        <v>2644</v>
      </c>
      <c r="J15" s="31" t="s">
        <v>2631</v>
      </c>
      <c r="K15" s="124" t="s">
        <v>8239</v>
      </c>
      <c r="L15" s="124" t="s">
        <v>8319</v>
      </c>
    </row>
    <row r="16" spans="1:12" x14ac:dyDescent="0.25">
      <c r="A16" s="27" t="s">
        <v>8353</v>
      </c>
      <c r="B16" s="14" t="s">
        <v>26</v>
      </c>
      <c r="C16" s="14" t="s">
        <v>2649</v>
      </c>
      <c r="D16" s="14" t="s">
        <v>194</v>
      </c>
      <c r="E16" s="28">
        <v>44012</v>
      </c>
      <c r="F16" s="29" t="s">
        <v>520</v>
      </c>
      <c r="G16" s="30" t="s">
        <v>538</v>
      </c>
      <c r="H16" s="31" t="s">
        <v>2631</v>
      </c>
      <c r="I16" s="30" t="s">
        <v>2650</v>
      </c>
      <c r="J16" s="31" t="s">
        <v>2631</v>
      </c>
      <c r="K16" s="124" t="s">
        <v>8239</v>
      </c>
      <c r="L16" s="124" t="s">
        <v>8319</v>
      </c>
    </row>
    <row r="17" spans="1:12" x14ac:dyDescent="0.25">
      <c r="A17" s="27" t="s">
        <v>8354</v>
      </c>
      <c r="B17" s="14" t="s">
        <v>29</v>
      </c>
      <c r="C17" s="14" t="s">
        <v>2649</v>
      </c>
      <c r="D17" s="14" t="s">
        <v>201</v>
      </c>
      <c r="E17" s="28">
        <v>44012</v>
      </c>
      <c r="F17" s="29" t="s">
        <v>520</v>
      </c>
      <c r="G17" s="30" t="s">
        <v>538</v>
      </c>
      <c r="H17" s="31" t="s">
        <v>2631</v>
      </c>
      <c r="I17" s="30" t="s">
        <v>2650</v>
      </c>
      <c r="J17" s="31" t="s">
        <v>2631</v>
      </c>
      <c r="K17" s="124" t="s">
        <v>8239</v>
      </c>
      <c r="L17" s="124" t="s">
        <v>8319</v>
      </c>
    </row>
    <row r="18" spans="1:12" x14ac:dyDescent="0.25">
      <c r="A18" s="27" t="s">
        <v>8563</v>
      </c>
      <c r="B18" s="14" t="s">
        <v>112</v>
      </c>
      <c r="C18" s="14" t="s">
        <v>2667</v>
      </c>
      <c r="D18" s="14" t="s">
        <v>2728</v>
      </c>
      <c r="E18" s="28">
        <v>44012</v>
      </c>
      <c r="F18" s="29" t="s">
        <v>519</v>
      </c>
      <c r="G18" s="30" t="s">
        <v>538</v>
      </c>
      <c r="H18" s="31" t="s">
        <v>2631</v>
      </c>
      <c r="I18" s="30" t="s">
        <v>2661</v>
      </c>
      <c r="J18" s="31" t="s">
        <v>2631</v>
      </c>
      <c r="K18" s="124" t="s">
        <v>8239</v>
      </c>
      <c r="L18" s="124" t="s">
        <v>8319</v>
      </c>
    </row>
    <row r="19" spans="1:12" x14ac:dyDescent="0.25">
      <c r="A19" s="27" t="s">
        <v>8377</v>
      </c>
      <c r="B19" s="14" t="s">
        <v>49</v>
      </c>
      <c r="C19" s="14" t="s">
        <v>2669</v>
      </c>
      <c r="D19" s="14" t="s">
        <v>290</v>
      </c>
      <c r="E19" s="28">
        <v>44012</v>
      </c>
      <c r="F19" s="29" t="s">
        <v>520</v>
      </c>
      <c r="G19" s="30" t="s">
        <v>538</v>
      </c>
      <c r="H19" s="31" t="s">
        <v>2631</v>
      </c>
      <c r="I19" s="30" t="s">
        <v>2670</v>
      </c>
      <c r="J19" s="31" t="s">
        <v>2631</v>
      </c>
      <c r="K19" s="124" t="s">
        <v>8239</v>
      </c>
      <c r="L19" s="124" t="s">
        <v>8319</v>
      </c>
    </row>
    <row r="20" spans="1:12" x14ac:dyDescent="0.25">
      <c r="A20" s="27" t="s">
        <v>8568</v>
      </c>
      <c r="B20" s="14" t="s">
        <v>52</v>
      </c>
      <c r="C20" s="14" t="s">
        <v>2649</v>
      </c>
      <c r="D20" s="14" t="s">
        <v>2675</v>
      </c>
      <c r="E20" s="28">
        <v>44012</v>
      </c>
      <c r="F20" s="29" t="s">
        <v>520</v>
      </c>
      <c r="G20" s="30" t="s">
        <v>538</v>
      </c>
      <c r="H20" s="31" t="s">
        <v>2631</v>
      </c>
      <c r="I20" s="30" t="s">
        <v>2650</v>
      </c>
      <c r="J20" s="31" t="s">
        <v>2631</v>
      </c>
      <c r="K20" s="124" t="s">
        <v>8239</v>
      </c>
      <c r="L20" s="124" t="s">
        <v>8319</v>
      </c>
    </row>
    <row r="21" spans="1:12" x14ac:dyDescent="0.25">
      <c r="A21" s="27" t="s">
        <v>8391</v>
      </c>
      <c r="B21" s="14" t="s">
        <v>134</v>
      </c>
      <c r="C21" s="14" t="s">
        <v>2642</v>
      </c>
      <c r="D21" s="14" t="s">
        <v>2746</v>
      </c>
      <c r="E21" s="28">
        <v>44012</v>
      </c>
      <c r="F21" s="29" t="s">
        <v>519</v>
      </c>
      <c r="G21" s="30" t="s">
        <v>538</v>
      </c>
      <c r="H21" s="31" t="s">
        <v>2631</v>
      </c>
      <c r="I21" s="30" t="s">
        <v>2644</v>
      </c>
      <c r="J21" s="31" t="s">
        <v>2631</v>
      </c>
      <c r="K21" s="124" t="s">
        <v>8239</v>
      </c>
      <c r="L21" s="124" t="s">
        <v>8319</v>
      </c>
    </row>
    <row r="22" spans="1:12" x14ac:dyDescent="0.25">
      <c r="A22" s="27" t="s">
        <v>8393</v>
      </c>
      <c r="B22" s="14" t="s">
        <v>135</v>
      </c>
      <c r="C22" s="14" t="s">
        <v>2667</v>
      </c>
      <c r="D22" s="14" t="s">
        <v>2747</v>
      </c>
      <c r="E22" s="28">
        <v>44012</v>
      </c>
      <c r="F22" s="29" t="s">
        <v>519</v>
      </c>
      <c r="G22" s="30" t="s">
        <v>538</v>
      </c>
      <c r="H22" s="31" t="s">
        <v>2631</v>
      </c>
      <c r="I22" s="30" t="s">
        <v>2661</v>
      </c>
      <c r="J22" s="31" t="s">
        <v>2631</v>
      </c>
      <c r="K22" s="124" t="s">
        <v>8239</v>
      </c>
      <c r="L22" s="124" t="s">
        <v>8319</v>
      </c>
    </row>
    <row r="23" spans="1:12" x14ac:dyDescent="0.25">
      <c r="A23" s="27" t="s">
        <v>8394</v>
      </c>
      <c r="B23" s="14" t="s">
        <v>45</v>
      </c>
      <c r="C23" s="14" t="s">
        <v>2669</v>
      </c>
      <c r="D23" s="14" t="s">
        <v>287</v>
      </c>
      <c r="E23" s="28">
        <v>44012</v>
      </c>
      <c r="F23" s="29" t="s">
        <v>519</v>
      </c>
      <c r="G23" s="30" t="s">
        <v>538</v>
      </c>
      <c r="H23" s="31" t="s">
        <v>2631</v>
      </c>
      <c r="I23" s="30" t="s">
        <v>2670</v>
      </c>
      <c r="J23" s="31" t="s">
        <v>2631</v>
      </c>
      <c r="K23" s="124" t="s">
        <v>8239</v>
      </c>
      <c r="L23" s="124" t="s">
        <v>8319</v>
      </c>
    </row>
    <row r="24" spans="1:12" x14ac:dyDescent="0.25">
      <c r="A24" s="27" t="s">
        <v>8425</v>
      </c>
      <c r="B24" s="14" t="s">
        <v>89</v>
      </c>
      <c r="C24" s="14" t="s">
        <v>2659</v>
      </c>
      <c r="D24" s="14" t="s">
        <v>2705</v>
      </c>
      <c r="E24" s="28">
        <v>44012</v>
      </c>
      <c r="F24" s="29" t="s">
        <v>520</v>
      </c>
      <c r="G24" s="30" t="s">
        <v>538</v>
      </c>
      <c r="H24" s="31" t="s">
        <v>2631</v>
      </c>
      <c r="I24" s="30" t="s">
        <v>2661</v>
      </c>
      <c r="J24" s="31" t="s">
        <v>2631</v>
      </c>
      <c r="K24" s="124" t="s">
        <v>8239</v>
      </c>
      <c r="L24" s="124" t="s">
        <v>8319</v>
      </c>
    </row>
    <row r="25" spans="1:12" x14ac:dyDescent="0.25">
      <c r="A25" s="27" t="s">
        <v>8331</v>
      </c>
      <c r="B25" s="14" t="s">
        <v>107</v>
      </c>
      <c r="C25" s="14" t="s">
        <v>2659</v>
      </c>
      <c r="D25" s="14" t="s">
        <v>2720</v>
      </c>
      <c r="E25" s="28">
        <v>44012</v>
      </c>
      <c r="F25" s="29" t="s">
        <v>519</v>
      </c>
      <c r="G25" s="30" t="s">
        <v>538</v>
      </c>
      <c r="H25" s="31" t="s">
        <v>2631</v>
      </c>
      <c r="I25" s="30" t="s">
        <v>2661</v>
      </c>
      <c r="J25" s="31" t="s">
        <v>2631</v>
      </c>
      <c r="K25" s="124" t="s">
        <v>8239</v>
      </c>
      <c r="L25" s="124" t="s">
        <v>8318</v>
      </c>
    </row>
    <row r="26" spans="1:12" x14ac:dyDescent="0.25">
      <c r="A26" s="27" t="s">
        <v>8335</v>
      </c>
      <c r="B26" s="14" t="s">
        <v>110</v>
      </c>
      <c r="C26" s="14" t="s">
        <v>2649</v>
      </c>
      <c r="D26" s="14" t="s">
        <v>2725</v>
      </c>
      <c r="E26" s="28">
        <v>44012</v>
      </c>
      <c r="F26" s="29" t="s">
        <v>519</v>
      </c>
      <c r="G26" s="30" t="s">
        <v>538</v>
      </c>
      <c r="H26" s="31" t="s">
        <v>2631</v>
      </c>
      <c r="I26" s="30" t="s">
        <v>2650</v>
      </c>
      <c r="J26" s="31" t="s">
        <v>2631</v>
      </c>
      <c r="K26" s="124" t="s">
        <v>8239</v>
      </c>
      <c r="L26" s="124" t="s">
        <v>8318</v>
      </c>
    </row>
    <row r="27" spans="1:12" x14ac:dyDescent="0.25">
      <c r="A27" s="27" t="s">
        <v>8338</v>
      </c>
      <c r="B27" s="14" t="s">
        <v>44</v>
      </c>
      <c r="C27" s="14" t="s">
        <v>2667</v>
      </c>
      <c r="D27" s="14" t="s">
        <v>2668</v>
      </c>
      <c r="E27" s="28">
        <v>44012</v>
      </c>
      <c r="F27" s="29" t="s">
        <v>519</v>
      </c>
      <c r="G27" s="30" t="s">
        <v>538</v>
      </c>
      <c r="H27" s="31" t="s">
        <v>2631</v>
      </c>
      <c r="I27" s="30" t="s">
        <v>2661</v>
      </c>
      <c r="J27" s="31" t="s">
        <v>2631</v>
      </c>
      <c r="K27" s="124" t="s">
        <v>8239</v>
      </c>
      <c r="L27" s="124" t="s">
        <v>8318</v>
      </c>
    </row>
    <row r="28" spans="1:12" x14ac:dyDescent="0.25">
      <c r="A28" s="27" t="s">
        <v>8343</v>
      </c>
      <c r="B28" s="14" t="s">
        <v>17</v>
      </c>
      <c r="C28" s="14" t="s">
        <v>2639</v>
      </c>
      <c r="D28" s="14" t="s">
        <v>2640</v>
      </c>
      <c r="E28" s="28">
        <v>44012</v>
      </c>
      <c r="F28" s="29" t="s">
        <v>520</v>
      </c>
      <c r="G28" s="30" t="s">
        <v>538</v>
      </c>
      <c r="H28" s="31" t="s">
        <v>2631</v>
      </c>
      <c r="I28" s="30" t="s">
        <v>2641</v>
      </c>
      <c r="J28" s="31" t="s">
        <v>2631</v>
      </c>
      <c r="K28" s="124" t="s">
        <v>8239</v>
      </c>
      <c r="L28" s="124" t="s">
        <v>8318</v>
      </c>
    </row>
    <row r="29" spans="1:12" x14ac:dyDescent="0.25">
      <c r="A29" s="27" t="s">
        <v>8346</v>
      </c>
      <c r="B29" s="14" t="s">
        <v>25</v>
      </c>
      <c r="C29" s="14" t="s">
        <v>2642</v>
      </c>
      <c r="D29" s="14" t="s">
        <v>2651</v>
      </c>
      <c r="E29" s="28">
        <v>44012</v>
      </c>
      <c r="F29" s="29" t="s">
        <v>520</v>
      </c>
      <c r="G29" s="30" t="s">
        <v>538</v>
      </c>
      <c r="H29" s="31" t="s">
        <v>2631</v>
      </c>
      <c r="I29" s="30" t="s">
        <v>2644</v>
      </c>
      <c r="J29" s="31" t="s">
        <v>2631</v>
      </c>
      <c r="K29" s="124" t="s">
        <v>8239</v>
      </c>
      <c r="L29" s="124" t="s">
        <v>8318</v>
      </c>
    </row>
    <row r="30" spans="1:12" x14ac:dyDescent="0.25">
      <c r="A30" s="27" t="s">
        <v>8347</v>
      </c>
      <c r="B30" s="14" t="s">
        <v>47</v>
      </c>
      <c r="C30" s="14" t="s">
        <v>2649</v>
      </c>
      <c r="D30" s="14" t="s">
        <v>2671</v>
      </c>
      <c r="E30" s="28">
        <v>44012</v>
      </c>
      <c r="F30" s="29" t="s">
        <v>520</v>
      </c>
      <c r="G30" s="30" t="s">
        <v>538</v>
      </c>
      <c r="H30" s="31" t="s">
        <v>2631</v>
      </c>
      <c r="I30" s="30" t="s">
        <v>2650</v>
      </c>
      <c r="J30" s="31" t="s">
        <v>2631</v>
      </c>
      <c r="K30" s="124" t="s">
        <v>8239</v>
      </c>
      <c r="L30" s="124" t="s">
        <v>8318</v>
      </c>
    </row>
    <row r="31" spans="1:12" x14ac:dyDescent="0.25">
      <c r="A31" s="27" t="s">
        <v>8348</v>
      </c>
      <c r="B31" s="14" t="s">
        <v>23</v>
      </c>
      <c r="C31" s="14" t="s">
        <v>2642</v>
      </c>
      <c r="D31" s="14" t="s">
        <v>2648</v>
      </c>
      <c r="E31" s="28">
        <v>44012</v>
      </c>
      <c r="F31" s="29" t="s">
        <v>520</v>
      </c>
      <c r="G31" s="30" t="s">
        <v>538</v>
      </c>
      <c r="H31" s="31" t="s">
        <v>2631</v>
      </c>
      <c r="I31" s="30" t="s">
        <v>2644</v>
      </c>
      <c r="J31" s="31" t="s">
        <v>2631</v>
      </c>
      <c r="K31" s="124" t="s">
        <v>8239</v>
      </c>
      <c r="L31" s="124" t="s">
        <v>8318</v>
      </c>
    </row>
    <row r="32" spans="1:12" x14ac:dyDescent="0.25">
      <c r="A32" s="27" t="s">
        <v>8349</v>
      </c>
      <c r="B32" s="14" t="s">
        <v>21</v>
      </c>
      <c r="C32" s="14" t="s">
        <v>2645</v>
      </c>
      <c r="D32" s="14" t="s">
        <v>2646</v>
      </c>
      <c r="E32" s="28">
        <v>44012</v>
      </c>
      <c r="F32" s="29" t="s">
        <v>520</v>
      </c>
      <c r="G32" s="30" t="s">
        <v>538</v>
      </c>
      <c r="H32" s="31" t="s">
        <v>2631</v>
      </c>
      <c r="I32" s="30" t="s">
        <v>2647</v>
      </c>
      <c r="J32" s="31" t="s">
        <v>2631</v>
      </c>
      <c r="K32" s="124" t="s">
        <v>8239</v>
      </c>
      <c r="L32" s="124" t="s">
        <v>8318</v>
      </c>
    </row>
    <row r="33" spans="1:12" x14ac:dyDescent="0.25">
      <c r="A33" s="27" t="s">
        <v>8350</v>
      </c>
      <c r="B33" s="14" t="s">
        <v>24</v>
      </c>
      <c r="C33" s="14" t="s">
        <v>2649</v>
      </c>
      <c r="D33" s="14" t="s">
        <v>187</v>
      </c>
      <c r="E33" s="28">
        <v>44012</v>
      </c>
      <c r="F33" s="29" t="s">
        <v>520</v>
      </c>
      <c r="G33" s="30" t="s">
        <v>538</v>
      </c>
      <c r="H33" s="31" t="s">
        <v>2631</v>
      </c>
      <c r="I33" s="30" t="s">
        <v>2650</v>
      </c>
      <c r="J33" s="31" t="s">
        <v>2631</v>
      </c>
      <c r="K33" s="124" t="s">
        <v>8239</v>
      </c>
      <c r="L33" s="124" t="s">
        <v>8318</v>
      </c>
    </row>
    <row r="34" spans="1:12" x14ac:dyDescent="0.25">
      <c r="A34" s="27" t="s">
        <v>8355</v>
      </c>
      <c r="B34" s="14" t="s">
        <v>202</v>
      </c>
      <c r="C34" s="14" t="s">
        <v>2642</v>
      </c>
      <c r="D34" s="14" t="s">
        <v>2789</v>
      </c>
      <c r="E34" s="28">
        <v>44012</v>
      </c>
      <c r="F34" s="29" t="s">
        <v>520</v>
      </c>
      <c r="G34" s="30" t="s">
        <v>538</v>
      </c>
      <c r="H34" s="31" t="s">
        <v>2631</v>
      </c>
      <c r="I34" s="30" t="s">
        <v>2644</v>
      </c>
      <c r="J34" s="31" t="s">
        <v>2631</v>
      </c>
      <c r="K34" s="124" t="s">
        <v>8239</v>
      </c>
      <c r="L34" s="124" t="s">
        <v>8318</v>
      </c>
    </row>
    <row r="35" spans="1:12" x14ac:dyDescent="0.25">
      <c r="A35" s="27" t="s">
        <v>8356</v>
      </c>
      <c r="B35" s="14" t="s">
        <v>58</v>
      </c>
      <c r="C35" s="14" t="s">
        <v>2679</v>
      </c>
      <c r="D35" s="14" t="s">
        <v>2681</v>
      </c>
      <c r="E35" s="28">
        <v>44012</v>
      </c>
      <c r="F35" s="29" t="s">
        <v>520</v>
      </c>
      <c r="G35" s="30" t="s">
        <v>538</v>
      </c>
      <c r="H35" s="31" t="s">
        <v>2631</v>
      </c>
      <c r="I35" s="30" t="s">
        <v>545</v>
      </c>
      <c r="J35" s="31" t="s">
        <v>2631</v>
      </c>
      <c r="K35" s="124" t="s">
        <v>8239</v>
      </c>
      <c r="L35" s="124" t="s">
        <v>8318</v>
      </c>
    </row>
    <row r="36" spans="1:12" x14ac:dyDescent="0.25">
      <c r="A36" s="27" t="s">
        <v>8361</v>
      </c>
      <c r="B36" s="14" t="s">
        <v>121</v>
      </c>
      <c r="C36" s="14" t="s">
        <v>2734</v>
      </c>
      <c r="D36" s="14" t="s">
        <v>2735</v>
      </c>
      <c r="E36" s="28">
        <v>44012</v>
      </c>
      <c r="F36" s="29" t="s">
        <v>519</v>
      </c>
      <c r="G36" s="30" t="s">
        <v>538</v>
      </c>
      <c r="H36" s="31" t="s">
        <v>2631</v>
      </c>
      <c r="I36" s="30" t="s">
        <v>2736</v>
      </c>
      <c r="J36" s="31" t="s">
        <v>2631</v>
      </c>
      <c r="K36" s="124" t="s">
        <v>8239</v>
      </c>
      <c r="L36" s="124" t="s">
        <v>8318</v>
      </c>
    </row>
    <row r="37" spans="1:12" x14ac:dyDescent="0.25">
      <c r="A37" s="27" t="s">
        <v>8364</v>
      </c>
      <c r="B37" s="14" t="s">
        <v>125</v>
      </c>
      <c r="C37" s="14" t="s">
        <v>283</v>
      </c>
      <c r="D37" s="14" t="s">
        <v>2738</v>
      </c>
      <c r="E37" s="28">
        <v>44012</v>
      </c>
      <c r="F37" s="29" t="s">
        <v>519</v>
      </c>
      <c r="G37" s="30" t="s">
        <v>538</v>
      </c>
      <c r="H37" s="31" t="s">
        <v>2631</v>
      </c>
      <c r="I37" s="30" t="s">
        <v>2697</v>
      </c>
      <c r="J37" s="31" t="s">
        <v>2631</v>
      </c>
      <c r="K37" s="124" t="s">
        <v>8239</v>
      </c>
      <c r="L37" s="124" t="s">
        <v>8318</v>
      </c>
    </row>
    <row r="38" spans="1:12" x14ac:dyDescent="0.25">
      <c r="A38" s="27" t="s">
        <v>8564</v>
      </c>
      <c r="B38" s="14" t="s">
        <v>128</v>
      </c>
      <c r="C38" s="14" t="s">
        <v>2667</v>
      </c>
      <c r="D38" s="14" t="s">
        <v>2740</v>
      </c>
      <c r="E38" s="28">
        <v>44012</v>
      </c>
      <c r="F38" s="29" t="s">
        <v>519</v>
      </c>
      <c r="G38" s="30" t="s">
        <v>538</v>
      </c>
      <c r="H38" s="31" t="s">
        <v>2631</v>
      </c>
      <c r="I38" s="30" t="s">
        <v>2661</v>
      </c>
      <c r="J38" s="31" t="s">
        <v>2631</v>
      </c>
      <c r="K38" s="124" t="s">
        <v>8239</v>
      </c>
      <c r="L38" s="124" t="s">
        <v>8318</v>
      </c>
    </row>
    <row r="39" spans="1:12" x14ac:dyDescent="0.25">
      <c r="A39" s="27" t="s">
        <v>8371</v>
      </c>
      <c r="B39" s="14" t="s">
        <v>12</v>
      </c>
      <c r="C39" s="14" t="s">
        <v>2629</v>
      </c>
      <c r="D39" s="14" t="s">
        <v>2630</v>
      </c>
      <c r="E39" s="28">
        <v>44012</v>
      </c>
      <c r="F39" s="29" t="s">
        <v>520</v>
      </c>
      <c r="G39" s="30" t="s">
        <v>538</v>
      </c>
      <c r="H39" s="31" t="s">
        <v>2631</v>
      </c>
      <c r="I39" s="30" t="s">
        <v>2632</v>
      </c>
      <c r="J39" s="31" t="s">
        <v>2631</v>
      </c>
      <c r="K39" s="124" t="s">
        <v>8239</v>
      </c>
      <c r="L39" s="124" t="s">
        <v>8318</v>
      </c>
    </row>
    <row r="40" spans="1:12" x14ac:dyDescent="0.25">
      <c r="A40" s="27" t="s">
        <v>8372</v>
      </c>
      <c r="B40" s="14" t="s">
        <v>40</v>
      </c>
      <c r="C40" s="14" t="s">
        <v>2659</v>
      </c>
      <c r="D40" s="14" t="s">
        <v>2660</v>
      </c>
      <c r="E40" s="28">
        <v>44012</v>
      </c>
      <c r="F40" s="29" t="s">
        <v>520</v>
      </c>
      <c r="G40" s="30" t="s">
        <v>538</v>
      </c>
      <c r="H40" s="31" t="s">
        <v>2631</v>
      </c>
      <c r="I40" s="30" t="s">
        <v>2661</v>
      </c>
      <c r="J40" s="31" t="s">
        <v>2631</v>
      </c>
      <c r="K40" s="124" t="s">
        <v>8239</v>
      </c>
      <c r="L40" s="124" t="s">
        <v>8318</v>
      </c>
    </row>
    <row r="41" spans="1:12" x14ac:dyDescent="0.25">
      <c r="A41" s="27" t="s">
        <v>8565</v>
      </c>
      <c r="B41" s="14" t="s">
        <v>51</v>
      </c>
      <c r="C41" s="14" t="s">
        <v>2649</v>
      </c>
      <c r="D41" s="14" t="s">
        <v>2674</v>
      </c>
      <c r="E41" s="28">
        <v>44012</v>
      </c>
      <c r="F41" s="29" t="s">
        <v>520</v>
      </c>
      <c r="G41" s="30" t="s">
        <v>538</v>
      </c>
      <c r="H41" s="31" t="s">
        <v>2631</v>
      </c>
      <c r="I41" s="30" t="s">
        <v>2650</v>
      </c>
      <c r="J41" s="31" t="s">
        <v>2631</v>
      </c>
      <c r="K41" s="124" t="s">
        <v>8239</v>
      </c>
      <c r="L41" s="124" t="s">
        <v>8318</v>
      </c>
    </row>
    <row r="42" spans="1:12" x14ac:dyDescent="0.25">
      <c r="A42" s="27" t="s">
        <v>8566</v>
      </c>
      <c r="B42" s="14" t="s">
        <v>48</v>
      </c>
      <c r="C42" s="14" t="s">
        <v>2672</v>
      </c>
      <c r="D42" s="14" t="s">
        <v>2673</v>
      </c>
      <c r="E42" s="28">
        <v>44012</v>
      </c>
      <c r="F42" s="29" t="s">
        <v>520</v>
      </c>
      <c r="G42" s="30" t="s">
        <v>538</v>
      </c>
      <c r="H42" s="31" t="s">
        <v>2631</v>
      </c>
      <c r="I42" s="30" t="s">
        <v>2644</v>
      </c>
      <c r="J42" s="31" t="s">
        <v>2631</v>
      </c>
      <c r="K42" s="124" t="s">
        <v>8239</v>
      </c>
      <c r="L42" s="124" t="s">
        <v>8318</v>
      </c>
    </row>
    <row r="43" spans="1:12" x14ac:dyDescent="0.25">
      <c r="A43" s="27" t="s">
        <v>8567</v>
      </c>
      <c r="B43" s="14" t="s">
        <v>53</v>
      </c>
      <c r="C43" s="14" t="s">
        <v>2676</v>
      </c>
      <c r="D43" s="14" t="s">
        <v>2677</v>
      </c>
      <c r="E43" s="28">
        <v>44012</v>
      </c>
      <c r="F43" s="29" t="s">
        <v>520</v>
      </c>
      <c r="G43" s="30" t="s">
        <v>538</v>
      </c>
      <c r="H43" s="31" t="s">
        <v>2631</v>
      </c>
      <c r="I43" s="30" t="s">
        <v>2678</v>
      </c>
      <c r="J43" s="31" t="s">
        <v>2631</v>
      </c>
      <c r="K43" s="124" t="s">
        <v>8239</v>
      </c>
      <c r="L43" s="124" t="s">
        <v>8318</v>
      </c>
    </row>
    <row r="44" spans="1:12" x14ac:dyDescent="0.25">
      <c r="A44" s="27" t="s">
        <v>8389</v>
      </c>
      <c r="B44" s="14" t="s">
        <v>133</v>
      </c>
      <c r="C44" s="14" t="s">
        <v>2715</v>
      </c>
      <c r="D44" s="14" t="s">
        <v>2745</v>
      </c>
      <c r="E44" s="28">
        <v>44012</v>
      </c>
      <c r="F44" s="29" t="s">
        <v>519</v>
      </c>
      <c r="G44" s="30" t="s">
        <v>538</v>
      </c>
      <c r="H44" s="31" t="s">
        <v>2631</v>
      </c>
      <c r="I44" s="30" t="s">
        <v>2641</v>
      </c>
      <c r="J44" s="31" t="s">
        <v>2631</v>
      </c>
      <c r="K44" s="124" t="s">
        <v>8239</v>
      </c>
      <c r="L44" s="124" t="s">
        <v>8318</v>
      </c>
    </row>
    <row r="45" spans="1:12" x14ac:dyDescent="0.25">
      <c r="A45" s="27" t="s">
        <v>8398</v>
      </c>
      <c r="B45" s="14" t="s">
        <v>67</v>
      </c>
      <c r="C45" s="14" t="s">
        <v>2629</v>
      </c>
      <c r="D45" s="14" t="s">
        <v>2689</v>
      </c>
      <c r="E45" s="28">
        <v>44012</v>
      </c>
      <c r="F45" s="29" t="s">
        <v>520</v>
      </c>
      <c r="G45" s="30" t="s">
        <v>538</v>
      </c>
      <c r="H45" s="31" t="s">
        <v>2631</v>
      </c>
      <c r="I45" s="30" t="s">
        <v>2632</v>
      </c>
      <c r="J45" s="31" t="s">
        <v>2631</v>
      </c>
      <c r="K45" s="124" t="s">
        <v>8239</v>
      </c>
      <c r="L45" s="124" t="s">
        <v>8318</v>
      </c>
    </row>
    <row r="46" spans="1:12" x14ac:dyDescent="0.25">
      <c r="A46" s="27" t="s">
        <v>8401</v>
      </c>
      <c r="B46" s="14" t="s">
        <v>69</v>
      </c>
      <c r="C46" s="14" t="s">
        <v>2659</v>
      </c>
      <c r="D46" s="14" t="s">
        <v>2690</v>
      </c>
      <c r="E46" s="28">
        <v>44012</v>
      </c>
      <c r="F46" s="29" t="s">
        <v>520</v>
      </c>
      <c r="G46" s="30" t="s">
        <v>538</v>
      </c>
      <c r="H46" s="31" t="s">
        <v>2631</v>
      </c>
      <c r="I46" s="30" t="s">
        <v>2661</v>
      </c>
      <c r="J46" s="31" t="s">
        <v>2631</v>
      </c>
      <c r="K46" s="124" t="s">
        <v>8239</v>
      </c>
      <c r="L46" s="124" t="s">
        <v>8318</v>
      </c>
    </row>
    <row r="47" spans="1:12" x14ac:dyDescent="0.25">
      <c r="A47" s="27" t="s">
        <v>8404</v>
      </c>
      <c r="B47" s="14" t="s">
        <v>74</v>
      </c>
      <c r="C47" s="14" t="s">
        <v>283</v>
      </c>
      <c r="D47" s="14" t="s">
        <v>2696</v>
      </c>
      <c r="E47" s="28">
        <v>44012</v>
      </c>
      <c r="F47" s="29" t="s">
        <v>520</v>
      </c>
      <c r="G47" s="30" t="s">
        <v>538</v>
      </c>
      <c r="H47" s="31" t="s">
        <v>2631</v>
      </c>
      <c r="I47" s="30" t="s">
        <v>2697</v>
      </c>
      <c r="J47" s="31" t="s">
        <v>2631</v>
      </c>
      <c r="K47" s="124" t="s">
        <v>8239</v>
      </c>
      <c r="L47" s="124" t="s">
        <v>8318</v>
      </c>
    </row>
    <row r="48" spans="1:12" x14ac:dyDescent="0.25">
      <c r="A48" s="27" t="s">
        <v>8405</v>
      </c>
      <c r="B48" s="14" t="s">
        <v>77</v>
      </c>
      <c r="C48" s="14" t="s">
        <v>2676</v>
      </c>
      <c r="D48" s="14" t="s">
        <v>2699</v>
      </c>
      <c r="E48" s="28">
        <v>44012</v>
      </c>
      <c r="F48" s="29" t="s">
        <v>520</v>
      </c>
      <c r="G48" s="30" t="s">
        <v>538</v>
      </c>
      <c r="H48" s="31" t="s">
        <v>2631</v>
      </c>
      <c r="I48" s="30" t="s">
        <v>2678</v>
      </c>
      <c r="J48" s="31" t="s">
        <v>2631</v>
      </c>
      <c r="K48" s="124" t="s">
        <v>8239</v>
      </c>
      <c r="L48" s="124" t="s">
        <v>8318</v>
      </c>
    </row>
    <row r="49" spans="1:12" x14ac:dyDescent="0.25">
      <c r="A49" s="27" t="s">
        <v>8408</v>
      </c>
      <c r="B49" s="14" t="s">
        <v>70</v>
      </c>
      <c r="C49" s="14" t="s">
        <v>2672</v>
      </c>
      <c r="D49" s="14" t="s">
        <v>2691</v>
      </c>
      <c r="E49" s="28">
        <v>44012</v>
      </c>
      <c r="F49" s="29" t="s">
        <v>520</v>
      </c>
      <c r="G49" s="30" t="s">
        <v>538</v>
      </c>
      <c r="H49" s="31" t="s">
        <v>2631</v>
      </c>
      <c r="I49" s="30" t="s">
        <v>2644</v>
      </c>
      <c r="J49" s="31" t="s">
        <v>2631</v>
      </c>
      <c r="K49" s="124" t="s">
        <v>8239</v>
      </c>
      <c r="L49" s="124" t="s">
        <v>8318</v>
      </c>
    </row>
    <row r="50" spans="1:12" x14ac:dyDescent="0.25">
      <c r="A50" s="27" t="s">
        <v>8410</v>
      </c>
      <c r="B50" s="14" t="s">
        <v>80</v>
      </c>
      <c r="C50" s="14" t="s">
        <v>62</v>
      </c>
      <c r="D50" s="14" t="s">
        <v>2700</v>
      </c>
      <c r="E50" s="28">
        <v>44012</v>
      </c>
      <c r="F50" s="29" t="s">
        <v>520</v>
      </c>
      <c r="G50" s="30" t="s">
        <v>538</v>
      </c>
      <c r="H50" s="31" t="s">
        <v>2631</v>
      </c>
      <c r="I50" s="30" t="s">
        <v>2683</v>
      </c>
      <c r="J50" s="31" t="s">
        <v>2631</v>
      </c>
      <c r="K50" s="124" t="s">
        <v>8239</v>
      </c>
      <c r="L50" s="124" t="s">
        <v>8318</v>
      </c>
    </row>
    <row r="51" spans="1:12" x14ac:dyDescent="0.25">
      <c r="A51" s="27" t="s">
        <v>8571</v>
      </c>
      <c r="B51" s="14" t="s">
        <v>79</v>
      </c>
      <c r="C51" s="14" t="s">
        <v>283</v>
      </c>
      <c r="D51" s="14" t="s">
        <v>196</v>
      </c>
      <c r="E51" s="28">
        <v>44012</v>
      </c>
      <c r="F51" s="29" t="s">
        <v>520</v>
      </c>
      <c r="G51" s="30" t="s">
        <v>538</v>
      </c>
      <c r="H51" s="31" t="s">
        <v>2631</v>
      </c>
      <c r="I51" s="30" t="s">
        <v>2697</v>
      </c>
      <c r="J51" s="31" t="s">
        <v>2631</v>
      </c>
      <c r="K51" s="124" t="s">
        <v>8239</v>
      </c>
      <c r="L51" s="124" t="s">
        <v>8318</v>
      </c>
    </row>
    <row r="52" spans="1:12" x14ac:dyDescent="0.25">
      <c r="A52" s="27" t="s">
        <v>8412</v>
      </c>
      <c r="B52" s="14" t="s">
        <v>84</v>
      </c>
      <c r="C52" s="14" t="s">
        <v>2667</v>
      </c>
      <c r="D52" s="14" t="s">
        <v>2703</v>
      </c>
      <c r="E52" s="28">
        <v>44012</v>
      </c>
      <c r="F52" s="29" t="s">
        <v>520</v>
      </c>
      <c r="G52" s="30" t="s">
        <v>538</v>
      </c>
      <c r="H52" s="31" t="s">
        <v>2631</v>
      </c>
      <c r="I52" s="30" t="s">
        <v>2661</v>
      </c>
      <c r="J52" s="31" t="s">
        <v>2631</v>
      </c>
      <c r="K52" s="124" t="s">
        <v>8239</v>
      </c>
      <c r="L52" s="124" t="s">
        <v>8318</v>
      </c>
    </row>
    <row r="53" spans="1:12" x14ac:dyDescent="0.25">
      <c r="A53" s="27" t="s">
        <v>8413</v>
      </c>
      <c r="B53" s="14" t="s">
        <v>104</v>
      </c>
      <c r="C53" s="14" t="s">
        <v>2679</v>
      </c>
      <c r="D53" s="14" t="s">
        <v>185</v>
      </c>
      <c r="E53" s="28">
        <v>44012</v>
      </c>
      <c r="F53" s="29" t="s">
        <v>520</v>
      </c>
      <c r="G53" s="30" t="s">
        <v>538</v>
      </c>
      <c r="H53" s="31" t="s">
        <v>2631</v>
      </c>
      <c r="I53" s="30" t="s">
        <v>545</v>
      </c>
      <c r="J53" s="31" t="s">
        <v>2631</v>
      </c>
      <c r="K53" s="124" t="s">
        <v>8239</v>
      </c>
      <c r="L53" s="124" t="s">
        <v>8318</v>
      </c>
    </row>
    <row r="54" spans="1:12" x14ac:dyDescent="0.25">
      <c r="A54" s="27" t="s">
        <v>8415</v>
      </c>
      <c r="B54" s="14" t="s">
        <v>140</v>
      </c>
      <c r="C54" s="14" t="s">
        <v>2734</v>
      </c>
      <c r="D54" s="14" t="s">
        <v>2752</v>
      </c>
      <c r="E54" s="28">
        <v>44012</v>
      </c>
      <c r="F54" s="29" t="s">
        <v>519</v>
      </c>
      <c r="G54" s="30" t="s">
        <v>538</v>
      </c>
      <c r="H54" s="31" t="s">
        <v>2631</v>
      </c>
      <c r="I54" s="30" t="s">
        <v>2736</v>
      </c>
      <c r="J54" s="31" t="s">
        <v>2631</v>
      </c>
      <c r="K54" s="124" t="s">
        <v>8239</v>
      </c>
      <c r="L54" s="124" t="s">
        <v>8318</v>
      </c>
    </row>
    <row r="55" spans="1:12" x14ac:dyDescent="0.25">
      <c r="A55" s="27" t="s">
        <v>8417</v>
      </c>
      <c r="B55" s="14" t="s">
        <v>143</v>
      </c>
      <c r="C55" s="14" t="s">
        <v>2715</v>
      </c>
      <c r="D55" s="14" t="s">
        <v>2753</v>
      </c>
      <c r="E55" s="28">
        <v>44012</v>
      </c>
      <c r="F55" s="29" t="s">
        <v>519</v>
      </c>
      <c r="G55" s="30" t="s">
        <v>538</v>
      </c>
      <c r="H55" s="31" t="s">
        <v>2631</v>
      </c>
      <c r="I55" s="30" t="s">
        <v>2641</v>
      </c>
      <c r="J55" s="31" t="s">
        <v>2631</v>
      </c>
      <c r="K55" s="124" t="s">
        <v>8239</v>
      </c>
      <c r="L55" s="124" t="s">
        <v>8318</v>
      </c>
    </row>
    <row r="56" spans="1:12" x14ac:dyDescent="0.25">
      <c r="A56" s="27" t="s">
        <v>8572</v>
      </c>
      <c r="B56" s="14" t="s">
        <v>103</v>
      </c>
      <c r="C56" s="14" t="s">
        <v>283</v>
      </c>
      <c r="D56" s="14" t="s">
        <v>199</v>
      </c>
      <c r="E56" s="28">
        <v>44012</v>
      </c>
      <c r="F56" s="29" t="s">
        <v>519</v>
      </c>
      <c r="G56" s="30" t="s">
        <v>538</v>
      </c>
      <c r="H56" s="31" t="s">
        <v>2631</v>
      </c>
      <c r="I56" s="30" t="s">
        <v>2697</v>
      </c>
      <c r="J56" s="31" t="s">
        <v>2631</v>
      </c>
      <c r="K56" s="124" t="s">
        <v>8239</v>
      </c>
      <c r="L56" s="124" t="s">
        <v>8318</v>
      </c>
    </row>
    <row r="57" spans="1:12" x14ac:dyDescent="0.25">
      <c r="A57" s="27" t="s">
        <v>8573</v>
      </c>
      <c r="B57" s="14" t="s">
        <v>148</v>
      </c>
      <c r="C57" s="14" t="s">
        <v>2667</v>
      </c>
      <c r="D57" s="14" t="s">
        <v>2757</v>
      </c>
      <c r="E57" s="28">
        <v>44012</v>
      </c>
      <c r="F57" s="29" t="s">
        <v>519</v>
      </c>
      <c r="G57" s="30" t="s">
        <v>538</v>
      </c>
      <c r="H57" s="31" t="s">
        <v>2631</v>
      </c>
      <c r="I57" s="30" t="s">
        <v>2661</v>
      </c>
      <c r="J57" s="31" t="s">
        <v>2631</v>
      </c>
      <c r="K57" s="124" t="s">
        <v>8239</v>
      </c>
      <c r="L57" s="124" t="s">
        <v>8318</v>
      </c>
    </row>
    <row r="58" spans="1:12" x14ac:dyDescent="0.25">
      <c r="A58" s="27" t="s">
        <v>8428</v>
      </c>
      <c r="B58" s="14" t="s">
        <v>88</v>
      </c>
      <c r="C58" s="14" t="s">
        <v>2639</v>
      </c>
      <c r="D58" s="14" t="s">
        <v>232</v>
      </c>
      <c r="E58" s="28">
        <v>44012</v>
      </c>
      <c r="F58" s="29" t="s">
        <v>520</v>
      </c>
      <c r="G58" s="30" t="s">
        <v>538</v>
      </c>
      <c r="H58" s="31" t="s">
        <v>2631</v>
      </c>
      <c r="I58" s="30" t="s">
        <v>2641</v>
      </c>
      <c r="J58" s="31" t="s">
        <v>2631</v>
      </c>
      <c r="K58" s="124" t="s">
        <v>8239</v>
      </c>
      <c r="L58" s="124" t="s">
        <v>8318</v>
      </c>
    </row>
    <row r="59" spans="1:12" x14ac:dyDescent="0.25">
      <c r="A59" s="27" t="s">
        <v>8431</v>
      </c>
      <c r="B59" s="14" t="s">
        <v>92</v>
      </c>
      <c r="C59" s="14" t="s">
        <v>2659</v>
      </c>
      <c r="D59" s="14" t="s">
        <v>2707</v>
      </c>
      <c r="E59" s="28">
        <v>44012</v>
      </c>
      <c r="F59" s="29" t="s">
        <v>520</v>
      </c>
      <c r="G59" s="30" t="s">
        <v>538</v>
      </c>
      <c r="H59" s="31" t="s">
        <v>2631</v>
      </c>
      <c r="I59" s="30" t="s">
        <v>2661</v>
      </c>
      <c r="J59" s="31" t="s">
        <v>2631</v>
      </c>
      <c r="K59" s="124" t="s">
        <v>8239</v>
      </c>
      <c r="L59" s="124" t="s">
        <v>8318</v>
      </c>
    </row>
    <row r="60" spans="1:12" x14ac:dyDescent="0.25">
      <c r="A60" s="27" t="s">
        <v>8432</v>
      </c>
      <c r="B60" s="14" t="s">
        <v>99</v>
      </c>
      <c r="C60" s="14" t="s">
        <v>2715</v>
      </c>
      <c r="D60" s="14" t="s">
        <v>172</v>
      </c>
      <c r="E60" s="28">
        <v>44012</v>
      </c>
      <c r="F60" s="29" t="s">
        <v>520</v>
      </c>
      <c r="G60" s="30" t="s">
        <v>538</v>
      </c>
      <c r="H60" s="31" t="s">
        <v>2631</v>
      </c>
      <c r="I60" s="30" t="s">
        <v>2641</v>
      </c>
      <c r="J60" s="31" t="s">
        <v>2631</v>
      </c>
      <c r="K60" s="124" t="s">
        <v>8239</v>
      </c>
      <c r="L60" s="124" t="s">
        <v>8318</v>
      </c>
    </row>
    <row r="61" spans="1:12" x14ac:dyDescent="0.25">
      <c r="A61" s="27" t="s">
        <v>8433</v>
      </c>
      <c r="B61" s="14" t="s">
        <v>96</v>
      </c>
      <c r="C61" s="14" t="s">
        <v>2669</v>
      </c>
      <c r="D61" s="14" t="s">
        <v>2713</v>
      </c>
      <c r="E61" s="28">
        <v>44012</v>
      </c>
      <c r="F61" s="29" t="s">
        <v>520</v>
      </c>
      <c r="G61" s="30" t="s">
        <v>538</v>
      </c>
      <c r="H61" s="31" t="s">
        <v>2631</v>
      </c>
      <c r="I61" s="30" t="s">
        <v>2670</v>
      </c>
      <c r="J61" s="31" t="s">
        <v>2631</v>
      </c>
      <c r="K61" s="124" t="s">
        <v>8239</v>
      </c>
      <c r="L61" s="124" t="s">
        <v>8318</v>
      </c>
    </row>
    <row r="62" spans="1:12" x14ac:dyDescent="0.25">
      <c r="A62" s="27" t="s">
        <v>8434</v>
      </c>
      <c r="B62" s="14" t="s">
        <v>94</v>
      </c>
      <c r="C62" s="14" t="s">
        <v>2649</v>
      </c>
      <c r="D62" s="14" t="s">
        <v>2709</v>
      </c>
      <c r="E62" s="28">
        <v>44012</v>
      </c>
      <c r="F62" s="29" t="s">
        <v>520</v>
      </c>
      <c r="G62" s="30" t="s">
        <v>538</v>
      </c>
      <c r="H62" s="31" t="s">
        <v>2631</v>
      </c>
      <c r="I62" s="30" t="s">
        <v>2710</v>
      </c>
      <c r="J62" s="31" t="s">
        <v>2711</v>
      </c>
      <c r="K62" s="124" t="s">
        <v>8239</v>
      </c>
      <c r="L62" s="124" t="s">
        <v>8318</v>
      </c>
    </row>
    <row r="63" spans="1:12" x14ac:dyDescent="0.25">
      <c r="A63" s="27" t="s">
        <v>8574</v>
      </c>
      <c r="B63" s="14" t="s">
        <v>93</v>
      </c>
      <c r="C63" s="14" t="s">
        <v>2676</v>
      </c>
      <c r="D63" s="14" t="s">
        <v>2708</v>
      </c>
      <c r="E63" s="28">
        <v>44012</v>
      </c>
      <c r="F63" s="29" t="s">
        <v>520</v>
      </c>
      <c r="G63" s="30" t="s">
        <v>538</v>
      </c>
      <c r="H63" s="31" t="s">
        <v>2631</v>
      </c>
      <c r="I63" s="30" t="s">
        <v>2678</v>
      </c>
      <c r="J63" s="31" t="s">
        <v>2631</v>
      </c>
      <c r="K63" s="124" t="s">
        <v>8239</v>
      </c>
      <c r="L63" s="124" t="s">
        <v>8318</v>
      </c>
    </row>
    <row r="64" spans="1:12" x14ac:dyDescent="0.25">
      <c r="A64" s="27" t="s">
        <v>8437</v>
      </c>
      <c r="B64" s="14" t="s">
        <v>98</v>
      </c>
      <c r="C64" s="14" t="s">
        <v>2649</v>
      </c>
      <c r="D64" s="14" t="s">
        <v>2714</v>
      </c>
      <c r="E64" s="28">
        <v>44012</v>
      </c>
      <c r="F64" s="29" t="s">
        <v>520</v>
      </c>
      <c r="G64" s="30" t="s">
        <v>538</v>
      </c>
      <c r="H64" s="31" t="s">
        <v>2631</v>
      </c>
      <c r="I64" s="30" t="s">
        <v>2650</v>
      </c>
      <c r="J64" s="31" t="s">
        <v>2631</v>
      </c>
      <c r="K64" s="124" t="s">
        <v>8239</v>
      </c>
      <c r="L64" s="124" t="s">
        <v>8318</v>
      </c>
    </row>
    <row r="65" spans="1:12" x14ac:dyDescent="0.25">
      <c r="A65" s="27" t="s">
        <v>8575</v>
      </c>
      <c r="B65" s="14" t="s">
        <v>101</v>
      </c>
      <c r="C65" s="14" t="s">
        <v>62</v>
      </c>
      <c r="D65" s="14" t="s">
        <v>2717</v>
      </c>
      <c r="E65" s="28">
        <v>44012</v>
      </c>
      <c r="F65" s="29" t="s">
        <v>520</v>
      </c>
      <c r="G65" s="30" t="s">
        <v>538</v>
      </c>
      <c r="H65" s="31" t="s">
        <v>2631</v>
      </c>
      <c r="I65" s="30" t="s">
        <v>2683</v>
      </c>
      <c r="J65" s="31" t="s">
        <v>2631</v>
      </c>
      <c r="K65" s="124" t="s">
        <v>8239</v>
      </c>
      <c r="L65" s="124" t="s">
        <v>8318</v>
      </c>
    </row>
    <row r="66" spans="1:12" x14ac:dyDescent="0.25">
      <c r="A66" s="27" t="s">
        <v>8576</v>
      </c>
      <c r="B66" s="14" t="s">
        <v>204</v>
      </c>
      <c r="C66" s="14" t="s">
        <v>2672</v>
      </c>
      <c r="D66" s="14" t="s">
        <v>2790</v>
      </c>
      <c r="E66" s="28">
        <v>44012</v>
      </c>
      <c r="F66" s="29" t="s">
        <v>520</v>
      </c>
      <c r="G66" s="30" t="s">
        <v>538</v>
      </c>
      <c r="H66" s="31" t="s">
        <v>2631</v>
      </c>
      <c r="I66" s="30" t="s">
        <v>2644</v>
      </c>
      <c r="J66" s="31" t="s">
        <v>2631</v>
      </c>
      <c r="K66" s="124" t="s">
        <v>8239</v>
      </c>
      <c r="L66" s="124" t="s">
        <v>8318</v>
      </c>
    </row>
    <row r="67" spans="1:12" x14ac:dyDescent="0.25">
      <c r="A67" s="27" t="s">
        <v>8578</v>
      </c>
      <c r="B67" s="14" t="s">
        <v>106</v>
      </c>
      <c r="C67" s="14" t="s">
        <v>2679</v>
      </c>
      <c r="D67" s="14" t="s">
        <v>2719</v>
      </c>
      <c r="E67" s="28">
        <v>44012</v>
      </c>
      <c r="F67" s="29" t="s">
        <v>520</v>
      </c>
      <c r="G67" s="30" t="s">
        <v>538</v>
      </c>
      <c r="H67" s="31" t="s">
        <v>2631</v>
      </c>
      <c r="I67" s="30" t="s">
        <v>545</v>
      </c>
      <c r="J67" s="31" t="s">
        <v>2631</v>
      </c>
      <c r="K67" s="124" t="s">
        <v>8239</v>
      </c>
      <c r="L67" s="124" t="s">
        <v>8318</v>
      </c>
    </row>
    <row r="68" spans="1:12" x14ac:dyDescent="0.25">
      <c r="A68" s="27" t="s">
        <v>8334</v>
      </c>
      <c r="B68" s="14" t="s">
        <v>108</v>
      </c>
      <c r="C68" s="14" t="s">
        <v>2721</v>
      </c>
      <c r="D68" s="14" t="s">
        <v>2722</v>
      </c>
      <c r="E68" s="28">
        <v>44012</v>
      </c>
      <c r="F68" s="29" t="s">
        <v>519</v>
      </c>
      <c r="G68" s="30" t="s">
        <v>538</v>
      </c>
      <c r="H68" s="31" t="s">
        <v>2631</v>
      </c>
      <c r="I68" s="30" t="s">
        <v>2695</v>
      </c>
      <c r="J68" s="31" t="s">
        <v>2631</v>
      </c>
      <c r="K68" s="124" t="s">
        <v>8239</v>
      </c>
      <c r="L68" s="124" t="s">
        <v>8317</v>
      </c>
    </row>
    <row r="69" spans="1:12" x14ac:dyDescent="0.25">
      <c r="A69" s="27" t="s">
        <v>8336</v>
      </c>
      <c r="B69" s="14" t="s">
        <v>109</v>
      </c>
      <c r="C69" s="14" t="s">
        <v>2723</v>
      </c>
      <c r="D69" s="14" t="s">
        <v>2724</v>
      </c>
      <c r="E69" s="28">
        <v>44012</v>
      </c>
      <c r="F69" s="29" t="s">
        <v>519</v>
      </c>
      <c r="G69" s="30" t="s">
        <v>538</v>
      </c>
      <c r="H69" s="31" t="s">
        <v>2631</v>
      </c>
      <c r="I69" s="30" t="s">
        <v>2666</v>
      </c>
      <c r="J69" s="31" t="s">
        <v>2631</v>
      </c>
      <c r="K69" s="124" t="s">
        <v>8239</v>
      </c>
      <c r="L69" s="124" t="s">
        <v>8317</v>
      </c>
    </row>
    <row r="70" spans="1:12" x14ac:dyDescent="0.25">
      <c r="A70" s="27" t="s">
        <v>8341</v>
      </c>
      <c r="B70" s="14" t="s">
        <v>14</v>
      </c>
      <c r="C70" s="14" t="s">
        <v>2633</v>
      </c>
      <c r="D70" s="14" t="s">
        <v>2634</v>
      </c>
      <c r="E70" s="28">
        <v>44012</v>
      </c>
      <c r="F70" s="29" t="s">
        <v>520</v>
      </c>
      <c r="G70" s="30" t="s">
        <v>538</v>
      </c>
      <c r="H70" s="31" t="s">
        <v>2631</v>
      </c>
      <c r="I70" s="30" t="s">
        <v>2635</v>
      </c>
      <c r="J70" s="31" t="s">
        <v>2631</v>
      </c>
      <c r="K70" s="124" t="s">
        <v>8239</v>
      </c>
      <c r="L70" s="124" t="s">
        <v>8317</v>
      </c>
    </row>
    <row r="71" spans="1:12" x14ac:dyDescent="0.25">
      <c r="A71" s="27" t="s">
        <v>8369</v>
      </c>
      <c r="B71" s="14" t="s">
        <v>242</v>
      </c>
      <c r="C71" s="14" t="s">
        <v>2848</v>
      </c>
      <c r="D71" s="14" t="s">
        <v>2849</v>
      </c>
      <c r="E71" s="28">
        <v>44012</v>
      </c>
      <c r="F71" s="29" t="s">
        <v>520</v>
      </c>
      <c r="G71" s="30" t="s">
        <v>538</v>
      </c>
      <c r="H71" s="31" t="s">
        <v>2631</v>
      </c>
      <c r="I71" s="30" t="s">
        <v>2635</v>
      </c>
      <c r="J71" s="31" t="s">
        <v>2631</v>
      </c>
      <c r="K71" s="124" t="s">
        <v>8239</v>
      </c>
      <c r="L71" s="124" t="s">
        <v>8317</v>
      </c>
    </row>
    <row r="72" spans="1:12" x14ac:dyDescent="0.25">
      <c r="A72" s="27" t="s">
        <v>8375</v>
      </c>
      <c r="B72" s="14" t="s">
        <v>42</v>
      </c>
      <c r="C72" s="14" t="s">
        <v>2664</v>
      </c>
      <c r="D72" s="14" t="s">
        <v>2665</v>
      </c>
      <c r="E72" s="28">
        <v>44012</v>
      </c>
      <c r="F72" s="29" t="s">
        <v>520</v>
      </c>
      <c r="G72" s="30" t="s">
        <v>538</v>
      </c>
      <c r="H72" s="31" t="s">
        <v>2631</v>
      </c>
      <c r="I72" s="30" t="s">
        <v>2666</v>
      </c>
      <c r="J72" s="31" t="s">
        <v>2631</v>
      </c>
      <c r="K72" s="124" t="s">
        <v>8239</v>
      </c>
      <c r="L72" s="124" t="s">
        <v>8317</v>
      </c>
    </row>
    <row r="73" spans="1:12" x14ac:dyDescent="0.25">
      <c r="A73" s="27" t="s">
        <v>8386</v>
      </c>
      <c r="B73" s="14" t="s">
        <v>268</v>
      </c>
      <c r="C73" s="14" t="s">
        <v>2880</v>
      </c>
      <c r="D73" s="14" t="s">
        <v>2881</v>
      </c>
      <c r="E73" s="28">
        <v>44012</v>
      </c>
      <c r="F73" s="29" t="s">
        <v>519</v>
      </c>
      <c r="G73" s="30" t="s">
        <v>538</v>
      </c>
      <c r="H73" s="31" t="s">
        <v>2631</v>
      </c>
      <c r="I73" s="30" t="s">
        <v>2635</v>
      </c>
      <c r="J73" s="31" t="s">
        <v>2631</v>
      </c>
      <c r="K73" s="124" t="s">
        <v>8239</v>
      </c>
      <c r="L73" s="124" t="s">
        <v>8317</v>
      </c>
    </row>
    <row r="74" spans="1:12" x14ac:dyDescent="0.25">
      <c r="A74" s="27" t="s">
        <v>8388</v>
      </c>
      <c r="B74" s="14" t="s">
        <v>261</v>
      </c>
      <c r="C74" s="14" t="s">
        <v>2873</v>
      </c>
      <c r="D74" s="14" t="s">
        <v>2874</v>
      </c>
      <c r="E74" s="28">
        <v>44012</v>
      </c>
      <c r="F74" s="29" t="s">
        <v>519</v>
      </c>
      <c r="G74" s="30" t="s">
        <v>538</v>
      </c>
      <c r="H74" s="31" t="s">
        <v>2631</v>
      </c>
      <c r="I74" s="30" t="s">
        <v>2695</v>
      </c>
      <c r="J74" s="31" t="s">
        <v>2631</v>
      </c>
      <c r="K74" s="124" t="s">
        <v>8239</v>
      </c>
      <c r="L74" s="124" t="s">
        <v>8317</v>
      </c>
    </row>
    <row r="75" spans="1:12" x14ac:dyDescent="0.25">
      <c r="A75" s="27" t="s">
        <v>8390</v>
      </c>
      <c r="B75" s="14" t="s">
        <v>272</v>
      </c>
      <c r="C75" s="14" t="s">
        <v>2885</v>
      </c>
      <c r="D75" s="14" t="s">
        <v>2886</v>
      </c>
      <c r="E75" s="28">
        <v>44012</v>
      </c>
      <c r="F75" s="29" t="s">
        <v>519</v>
      </c>
      <c r="G75" s="30" t="s">
        <v>538</v>
      </c>
      <c r="H75" s="31" t="s">
        <v>2631</v>
      </c>
      <c r="I75" s="30" t="s">
        <v>2666</v>
      </c>
      <c r="J75" s="31" t="s">
        <v>2631</v>
      </c>
      <c r="K75" s="124" t="s">
        <v>8239</v>
      </c>
      <c r="L75" s="124" t="s">
        <v>8317</v>
      </c>
    </row>
    <row r="76" spans="1:12" x14ac:dyDescent="0.25">
      <c r="A76" s="27" t="s">
        <v>8392</v>
      </c>
      <c r="B76" s="14" t="s">
        <v>129</v>
      </c>
      <c r="C76" s="14" t="s">
        <v>2741</v>
      </c>
      <c r="D76" s="14" t="s">
        <v>2742</v>
      </c>
      <c r="E76" s="28">
        <v>44012</v>
      </c>
      <c r="F76" s="29" t="s">
        <v>519</v>
      </c>
      <c r="G76" s="30" t="s">
        <v>538</v>
      </c>
      <c r="H76" s="31" t="s">
        <v>2631</v>
      </c>
      <c r="I76" s="30" t="s">
        <v>2666</v>
      </c>
      <c r="J76" s="31" t="s">
        <v>2631</v>
      </c>
      <c r="K76" s="124" t="s">
        <v>8239</v>
      </c>
      <c r="L76" s="124" t="s">
        <v>8317</v>
      </c>
    </row>
    <row r="77" spans="1:12" x14ac:dyDescent="0.25">
      <c r="A77" s="27" t="s">
        <v>8399</v>
      </c>
      <c r="B77" s="14" t="s">
        <v>269</v>
      </c>
      <c r="C77" s="14" t="s">
        <v>2882</v>
      </c>
      <c r="D77" s="14" t="s">
        <v>2883</v>
      </c>
      <c r="E77" s="28">
        <v>44012</v>
      </c>
      <c r="F77" s="29" t="s">
        <v>520</v>
      </c>
      <c r="G77" s="30" t="s">
        <v>538</v>
      </c>
      <c r="H77" s="31" t="s">
        <v>2631</v>
      </c>
      <c r="I77" s="30" t="s">
        <v>2695</v>
      </c>
      <c r="J77" s="31" t="s">
        <v>2631</v>
      </c>
      <c r="K77" s="124" t="s">
        <v>8239</v>
      </c>
      <c r="L77" s="124" t="s">
        <v>8317</v>
      </c>
    </row>
    <row r="78" spans="1:12" x14ac:dyDescent="0.25">
      <c r="A78" s="27" t="s">
        <v>8400</v>
      </c>
      <c r="B78" s="14" t="s">
        <v>66</v>
      </c>
      <c r="C78" s="14" t="s">
        <v>2687</v>
      </c>
      <c r="D78" s="14" t="s">
        <v>2688</v>
      </c>
      <c r="E78" s="28">
        <v>44012</v>
      </c>
      <c r="F78" s="29" t="s">
        <v>520</v>
      </c>
      <c r="G78" s="30" t="s">
        <v>538</v>
      </c>
      <c r="H78" s="31" t="s">
        <v>2631</v>
      </c>
      <c r="I78" s="30" t="s">
        <v>2666</v>
      </c>
      <c r="J78" s="31" t="s">
        <v>2631</v>
      </c>
      <c r="K78" s="124" t="s">
        <v>8239</v>
      </c>
      <c r="L78" s="124" t="s">
        <v>8317</v>
      </c>
    </row>
    <row r="79" spans="1:12" x14ac:dyDescent="0.25">
      <c r="A79" s="27" t="s">
        <v>8407</v>
      </c>
      <c r="B79" s="14" t="s">
        <v>73</v>
      </c>
      <c r="C79" s="14" t="s">
        <v>2693</v>
      </c>
      <c r="D79" s="14" t="s">
        <v>2694</v>
      </c>
      <c r="E79" s="28">
        <v>44012</v>
      </c>
      <c r="F79" s="29" t="s">
        <v>520</v>
      </c>
      <c r="G79" s="30" t="s">
        <v>538</v>
      </c>
      <c r="H79" s="31" t="s">
        <v>2631</v>
      </c>
      <c r="I79" s="30" t="s">
        <v>2695</v>
      </c>
      <c r="J79" s="31" t="s">
        <v>2631</v>
      </c>
      <c r="K79" s="124" t="s">
        <v>8239</v>
      </c>
      <c r="L79" s="124" t="s">
        <v>8317</v>
      </c>
    </row>
    <row r="80" spans="1:12" x14ac:dyDescent="0.25">
      <c r="A80" s="27" t="s">
        <v>8414</v>
      </c>
      <c r="B80" s="14" t="s">
        <v>139</v>
      </c>
      <c r="C80" s="14" t="s">
        <v>2750</v>
      </c>
      <c r="D80" s="14" t="s">
        <v>2751</v>
      </c>
      <c r="E80" s="28">
        <v>44012</v>
      </c>
      <c r="F80" s="29" t="s">
        <v>519</v>
      </c>
      <c r="G80" s="30" t="s">
        <v>538</v>
      </c>
      <c r="H80" s="31" t="s">
        <v>2631</v>
      </c>
      <c r="I80" s="30" t="s">
        <v>2695</v>
      </c>
      <c r="J80" s="31" t="s">
        <v>2631</v>
      </c>
      <c r="K80" s="124" t="s">
        <v>8239</v>
      </c>
      <c r="L80" s="124" t="s">
        <v>8317</v>
      </c>
    </row>
    <row r="81" spans="1:12" x14ac:dyDescent="0.25">
      <c r="A81" s="27" t="s">
        <v>8419</v>
      </c>
      <c r="B81" s="14" t="s">
        <v>144</v>
      </c>
      <c r="C81" s="14" t="s">
        <v>2754</v>
      </c>
      <c r="D81" s="14" t="s">
        <v>2755</v>
      </c>
      <c r="E81" s="28">
        <v>44012</v>
      </c>
      <c r="F81" s="29" t="s">
        <v>519</v>
      </c>
      <c r="G81" s="30" t="s">
        <v>538</v>
      </c>
      <c r="H81" s="31" t="s">
        <v>2631</v>
      </c>
      <c r="I81" s="30" t="s">
        <v>2666</v>
      </c>
      <c r="J81" s="31" t="s">
        <v>2631</v>
      </c>
      <c r="K81" s="124" t="s">
        <v>8239</v>
      </c>
      <c r="L81" s="124" t="s">
        <v>8317</v>
      </c>
    </row>
    <row r="82" spans="1:12" x14ac:dyDescent="0.25">
      <c r="A82" s="27" t="s">
        <v>8448</v>
      </c>
      <c r="B82" s="14" t="s">
        <v>211</v>
      </c>
      <c r="C82" s="14" t="s">
        <v>2800</v>
      </c>
      <c r="D82" s="14" t="s">
        <v>2801</v>
      </c>
      <c r="E82" s="28">
        <v>44012</v>
      </c>
      <c r="F82" s="29" t="s">
        <v>521</v>
      </c>
      <c r="G82" s="30" t="s">
        <v>554</v>
      </c>
      <c r="H82" s="31" t="s">
        <v>2631</v>
      </c>
      <c r="I82" s="30" t="s">
        <v>2635</v>
      </c>
      <c r="J82" s="31" t="s">
        <v>2631</v>
      </c>
      <c r="K82" s="124" t="s">
        <v>8239</v>
      </c>
      <c r="L82" s="124" t="s">
        <v>8317</v>
      </c>
    </row>
    <row r="83" spans="1:12" x14ac:dyDescent="0.25">
      <c r="A83" s="27" t="s">
        <v>8490</v>
      </c>
      <c r="B83" s="14" t="s">
        <v>226</v>
      </c>
      <c r="C83" s="14" t="s">
        <v>2830</v>
      </c>
      <c r="D83" s="14" t="s">
        <v>2831</v>
      </c>
      <c r="E83" s="28">
        <v>44012</v>
      </c>
      <c r="F83" s="29" t="s">
        <v>522</v>
      </c>
      <c r="G83" s="30" t="s">
        <v>554</v>
      </c>
      <c r="H83" s="31" t="s">
        <v>2631</v>
      </c>
      <c r="I83" s="30" t="s">
        <v>2635</v>
      </c>
      <c r="J83" s="31" t="s">
        <v>2631</v>
      </c>
      <c r="K83" s="124" t="s">
        <v>8239</v>
      </c>
      <c r="L83" s="124" t="s">
        <v>8317</v>
      </c>
    </row>
    <row r="84" spans="1:12" x14ac:dyDescent="0.25">
      <c r="A84" s="27" t="s">
        <v>8493</v>
      </c>
      <c r="B84" s="14" t="s">
        <v>255</v>
      </c>
      <c r="C84" s="14" t="s">
        <v>2861</v>
      </c>
      <c r="D84" s="14" t="s">
        <v>2862</v>
      </c>
      <c r="E84" s="28">
        <v>44012</v>
      </c>
      <c r="F84" s="29" t="s">
        <v>522</v>
      </c>
      <c r="G84" s="30" t="s">
        <v>554</v>
      </c>
      <c r="H84" s="31" t="s">
        <v>2631</v>
      </c>
      <c r="I84" s="30" t="s">
        <v>2695</v>
      </c>
      <c r="J84" s="31" t="s">
        <v>2631</v>
      </c>
      <c r="K84" s="124" t="s">
        <v>8239</v>
      </c>
      <c r="L84" s="124" t="s">
        <v>8317</v>
      </c>
    </row>
    <row r="85" spans="1:12" x14ac:dyDescent="0.25">
      <c r="A85" s="27" t="s">
        <v>8329</v>
      </c>
      <c r="B85" s="14" t="s">
        <v>277</v>
      </c>
      <c r="C85" s="14" t="s">
        <v>2734</v>
      </c>
      <c r="D85" s="14" t="s">
        <v>2890</v>
      </c>
      <c r="E85" s="28">
        <v>44012</v>
      </c>
      <c r="F85" s="29" t="s">
        <v>519</v>
      </c>
      <c r="G85" s="30" t="s">
        <v>538</v>
      </c>
      <c r="H85" s="31" t="s">
        <v>2631</v>
      </c>
      <c r="I85" s="30" t="s">
        <v>2736</v>
      </c>
      <c r="J85" s="31" t="s">
        <v>2631</v>
      </c>
      <c r="K85" s="124" t="s">
        <v>8239</v>
      </c>
      <c r="L85" s="124" t="s">
        <v>8234</v>
      </c>
    </row>
    <row r="86" spans="1:12" x14ac:dyDescent="0.25">
      <c r="A86" s="27" t="s">
        <v>8332</v>
      </c>
      <c r="B86" s="14" t="s">
        <v>267</v>
      </c>
      <c r="C86" s="14" t="s">
        <v>117</v>
      </c>
      <c r="D86" s="14" t="s">
        <v>2879</v>
      </c>
      <c r="E86" s="28">
        <v>44012</v>
      </c>
      <c r="F86" s="29" t="s">
        <v>519</v>
      </c>
      <c r="G86" s="30" t="s">
        <v>538</v>
      </c>
      <c r="H86" s="31" t="s">
        <v>2631</v>
      </c>
      <c r="I86" s="30" t="s">
        <v>2697</v>
      </c>
      <c r="J86" s="31" t="s">
        <v>2631</v>
      </c>
      <c r="K86" s="124" t="s">
        <v>8239</v>
      </c>
      <c r="L86" s="124" t="s">
        <v>8234</v>
      </c>
    </row>
    <row r="87" spans="1:12" x14ac:dyDescent="0.25">
      <c r="A87" s="27" t="s">
        <v>8333</v>
      </c>
      <c r="B87" s="14" t="s">
        <v>289</v>
      </c>
      <c r="C87" s="14" t="s">
        <v>2669</v>
      </c>
      <c r="D87" s="14" t="s">
        <v>2899</v>
      </c>
      <c r="E87" s="28">
        <v>44012</v>
      </c>
      <c r="F87" s="29" t="s">
        <v>519</v>
      </c>
      <c r="G87" s="30" t="s">
        <v>538</v>
      </c>
      <c r="H87" s="31" t="s">
        <v>2631</v>
      </c>
      <c r="I87" s="30" t="s">
        <v>2670</v>
      </c>
      <c r="J87" s="31" t="s">
        <v>2631</v>
      </c>
      <c r="K87" s="124" t="s">
        <v>8239</v>
      </c>
      <c r="L87" s="124" t="s">
        <v>8234</v>
      </c>
    </row>
    <row r="88" spans="1:12" x14ac:dyDescent="0.25">
      <c r="A88" s="27" t="s">
        <v>8339</v>
      </c>
      <c r="B88" s="14" t="s">
        <v>240</v>
      </c>
      <c r="C88" s="14" t="s">
        <v>2629</v>
      </c>
      <c r="D88" s="14" t="s">
        <v>2845</v>
      </c>
      <c r="E88" s="28">
        <v>44012</v>
      </c>
      <c r="F88" s="29" t="s">
        <v>520</v>
      </c>
      <c r="G88" s="30" t="s">
        <v>538</v>
      </c>
      <c r="H88" s="31" t="s">
        <v>2631</v>
      </c>
      <c r="I88" s="30" t="s">
        <v>2632</v>
      </c>
      <c r="J88" s="31" t="s">
        <v>2631</v>
      </c>
      <c r="K88" s="124" t="s">
        <v>8239</v>
      </c>
      <c r="L88" s="124" t="s">
        <v>8234</v>
      </c>
    </row>
    <row r="89" spans="1:12" x14ac:dyDescent="0.25">
      <c r="A89" s="27" t="s">
        <v>8340</v>
      </c>
      <c r="B89" s="14" t="s">
        <v>237</v>
      </c>
      <c r="C89" s="14" t="s">
        <v>2639</v>
      </c>
      <c r="D89" s="14" t="s">
        <v>2841</v>
      </c>
      <c r="E89" s="28">
        <v>44012</v>
      </c>
      <c r="F89" s="29" t="s">
        <v>520</v>
      </c>
      <c r="G89" s="30" t="s">
        <v>538</v>
      </c>
      <c r="H89" s="31" t="s">
        <v>2631</v>
      </c>
      <c r="I89" s="30" t="s">
        <v>2641</v>
      </c>
      <c r="J89" s="31" t="s">
        <v>2631</v>
      </c>
      <c r="K89" s="124" t="s">
        <v>8239</v>
      </c>
      <c r="L89" s="124" t="s">
        <v>8234</v>
      </c>
    </row>
    <row r="90" spans="1:12" x14ac:dyDescent="0.25">
      <c r="A90" s="27" t="s">
        <v>8359</v>
      </c>
      <c r="B90" s="14" t="s">
        <v>118</v>
      </c>
      <c r="C90" s="14" t="s">
        <v>117</v>
      </c>
      <c r="D90" s="14" t="s">
        <v>2732</v>
      </c>
      <c r="E90" s="28">
        <v>44012</v>
      </c>
      <c r="F90" s="29" t="s">
        <v>519</v>
      </c>
      <c r="G90" s="30" t="s">
        <v>538</v>
      </c>
      <c r="H90" s="31" t="s">
        <v>2631</v>
      </c>
      <c r="I90" s="30" t="s">
        <v>2697</v>
      </c>
      <c r="J90" s="31" t="s">
        <v>2631</v>
      </c>
      <c r="K90" s="124" t="s">
        <v>8239</v>
      </c>
      <c r="L90" s="124" t="s">
        <v>8234</v>
      </c>
    </row>
    <row r="91" spans="1:12" x14ac:dyDescent="0.25">
      <c r="A91" s="27" t="s">
        <v>8360</v>
      </c>
      <c r="B91" s="14" t="s">
        <v>278</v>
      </c>
      <c r="C91" s="14" t="s">
        <v>2734</v>
      </c>
      <c r="D91" s="14" t="s">
        <v>2891</v>
      </c>
      <c r="E91" s="28">
        <v>44012</v>
      </c>
      <c r="F91" s="29" t="s">
        <v>519</v>
      </c>
      <c r="G91" s="30" t="s">
        <v>538</v>
      </c>
      <c r="H91" s="31" t="s">
        <v>2631</v>
      </c>
      <c r="I91" s="30" t="s">
        <v>2736</v>
      </c>
      <c r="J91" s="31" t="s">
        <v>2631</v>
      </c>
      <c r="K91" s="124" t="s">
        <v>8239</v>
      </c>
      <c r="L91" s="124" t="s">
        <v>8234</v>
      </c>
    </row>
    <row r="92" spans="1:12" x14ac:dyDescent="0.25">
      <c r="A92" s="27" t="s">
        <v>8362</v>
      </c>
      <c r="B92" s="14" t="s">
        <v>284</v>
      </c>
      <c r="C92" s="14" t="s">
        <v>2676</v>
      </c>
      <c r="D92" s="14" t="s">
        <v>2895</v>
      </c>
      <c r="E92" s="28">
        <v>44012</v>
      </c>
      <c r="F92" s="29" t="s">
        <v>519</v>
      </c>
      <c r="G92" s="30" t="s">
        <v>538</v>
      </c>
      <c r="H92" s="31" t="s">
        <v>2631</v>
      </c>
      <c r="I92" s="30" t="s">
        <v>2678</v>
      </c>
      <c r="J92" s="31" t="s">
        <v>2631</v>
      </c>
      <c r="K92" s="124" t="s">
        <v>8239</v>
      </c>
      <c r="L92" s="124" t="s">
        <v>8234</v>
      </c>
    </row>
    <row r="93" spans="1:12" x14ac:dyDescent="0.25">
      <c r="A93" s="27" t="s">
        <v>8363</v>
      </c>
      <c r="B93" s="14" t="s">
        <v>285</v>
      </c>
      <c r="C93" s="14" t="s">
        <v>2669</v>
      </c>
      <c r="D93" s="14" t="s">
        <v>2896</v>
      </c>
      <c r="E93" s="28">
        <v>44012</v>
      </c>
      <c r="F93" s="29" t="s">
        <v>519</v>
      </c>
      <c r="G93" s="30" t="s">
        <v>538</v>
      </c>
      <c r="H93" s="31" t="s">
        <v>2631</v>
      </c>
      <c r="I93" s="30" t="s">
        <v>2670</v>
      </c>
      <c r="J93" s="31" t="s">
        <v>2631</v>
      </c>
      <c r="K93" s="124" t="s">
        <v>8239</v>
      </c>
      <c r="L93" s="124" t="s">
        <v>8234</v>
      </c>
    </row>
    <row r="94" spans="1:12" x14ac:dyDescent="0.25">
      <c r="A94" s="27" t="s">
        <v>8374</v>
      </c>
      <c r="B94" s="14" t="s">
        <v>291</v>
      </c>
      <c r="C94" s="14" t="s">
        <v>283</v>
      </c>
      <c r="D94" s="14" t="s">
        <v>2900</v>
      </c>
      <c r="E94" s="28">
        <v>44012</v>
      </c>
      <c r="F94" s="29" t="s">
        <v>520</v>
      </c>
      <c r="G94" s="30" t="s">
        <v>538</v>
      </c>
      <c r="H94" s="31" t="s">
        <v>2631</v>
      </c>
      <c r="I94" s="30" t="s">
        <v>2697</v>
      </c>
      <c r="J94" s="31" t="s">
        <v>2631</v>
      </c>
      <c r="K94" s="124" t="s">
        <v>8239</v>
      </c>
      <c r="L94" s="124" t="s">
        <v>8234</v>
      </c>
    </row>
    <row r="95" spans="1:12" x14ac:dyDescent="0.25">
      <c r="A95" s="27" t="s">
        <v>8376</v>
      </c>
      <c r="B95" s="14" t="s">
        <v>38</v>
      </c>
      <c r="C95" s="14" t="s">
        <v>2636</v>
      </c>
      <c r="D95" s="14" t="s">
        <v>2658</v>
      </c>
      <c r="E95" s="28">
        <v>44012</v>
      </c>
      <c r="F95" s="29" t="s">
        <v>520</v>
      </c>
      <c r="G95" s="30" t="s">
        <v>538</v>
      </c>
      <c r="H95" s="31" t="s">
        <v>2631</v>
      </c>
      <c r="I95" s="30" t="s">
        <v>2638</v>
      </c>
      <c r="J95" s="31" t="s">
        <v>2631</v>
      </c>
      <c r="K95" s="124" t="s">
        <v>8239</v>
      </c>
      <c r="L95" s="124" t="s">
        <v>8234</v>
      </c>
    </row>
    <row r="96" spans="1:12" x14ac:dyDescent="0.25">
      <c r="A96" s="27" t="s">
        <v>8378</v>
      </c>
      <c r="B96" s="14" t="s">
        <v>294</v>
      </c>
      <c r="C96" s="14" t="s">
        <v>2636</v>
      </c>
      <c r="D96" s="14" t="s">
        <v>2902</v>
      </c>
      <c r="E96" s="28">
        <v>44012</v>
      </c>
      <c r="F96" s="29" t="s">
        <v>520</v>
      </c>
      <c r="G96" s="30" t="s">
        <v>538</v>
      </c>
      <c r="H96" s="31" t="s">
        <v>2631</v>
      </c>
      <c r="I96" s="30" t="s">
        <v>2638</v>
      </c>
      <c r="J96" s="31" t="s">
        <v>2631</v>
      </c>
      <c r="K96" s="124" t="s">
        <v>8239</v>
      </c>
      <c r="L96" s="124" t="s">
        <v>8234</v>
      </c>
    </row>
    <row r="97" spans="1:12" x14ac:dyDescent="0.25">
      <c r="A97" s="27" t="s">
        <v>8387</v>
      </c>
      <c r="B97" s="14" t="s">
        <v>130</v>
      </c>
      <c r="C97" s="14" t="s">
        <v>117</v>
      </c>
      <c r="D97" s="14" t="s">
        <v>2743</v>
      </c>
      <c r="E97" s="28">
        <v>44012</v>
      </c>
      <c r="F97" s="29" t="s">
        <v>519</v>
      </c>
      <c r="G97" s="30" t="s">
        <v>538</v>
      </c>
      <c r="H97" s="31" t="s">
        <v>2631</v>
      </c>
      <c r="I97" s="30" t="s">
        <v>2697</v>
      </c>
      <c r="J97" s="31" t="s">
        <v>2631</v>
      </c>
      <c r="K97" s="124" t="s">
        <v>8239</v>
      </c>
      <c r="L97" s="124" t="s">
        <v>8234</v>
      </c>
    </row>
    <row r="98" spans="1:12" x14ac:dyDescent="0.25">
      <c r="A98" s="27" t="s">
        <v>8396</v>
      </c>
      <c r="B98" s="14" t="s">
        <v>265</v>
      </c>
      <c r="C98" s="14" t="s">
        <v>117</v>
      </c>
      <c r="D98" s="14" t="s">
        <v>2877</v>
      </c>
      <c r="E98" s="28">
        <v>44012</v>
      </c>
      <c r="F98" s="29" t="s">
        <v>520</v>
      </c>
      <c r="G98" s="30" t="s">
        <v>538</v>
      </c>
      <c r="H98" s="31" t="s">
        <v>2631</v>
      </c>
      <c r="I98" s="30" t="s">
        <v>2697</v>
      </c>
      <c r="J98" s="31" t="s">
        <v>2631</v>
      </c>
      <c r="K98" s="124" t="s">
        <v>8239</v>
      </c>
      <c r="L98" s="124" t="s">
        <v>8234</v>
      </c>
    </row>
    <row r="99" spans="1:12" x14ac:dyDescent="0.25">
      <c r="A99" s="27" t="s">
        <v>8397</v>
      </c>
      <c r="B99" s="14" t="s">
        <v>270</v>
      </c>
      <c r="C99" s="14" t="s">
        <v>2734</v>
      </c>
      <c r="D99" s="14" t="s">
        <v>2884</v>
      </c>
      <c r="E99" s="28">
        <v>44012</v>
      </c>
      <c r="F99" s="29" t="s">
        <v>520</v>
      </c>
      <c r="G99" s="30" t="s">
        <v>538</v>
      </c>
      <c r="H99" s="31" t="s">
        <v>2631</v>
      </c>
      <c r="I99" s="30" t="s">
        <v>2736</v>
      </c>
      <c r="J99" s="31" t="s">
        <v>2631</v>
      </c>
      <c r="K99" s="124" t="s">
        <v>8239</v>
      </c>
      <c r="L99" s="124" t="s">
        <v>8234</v>
      </c>
    </row>
    <row r="100" spans="1:12" x14ac:dyDescent="0.25">
      <c r="A100" s="27" t="s">
        <v>8402</v>
      </c>
      <c r="B100" s="14" t="s">
        <v>293</v>
      </c>
      <c r="C100" s="14" t="s">
        <v>2669</v>
      </c>
      <c r="D100" s="14" t="s">
        <v>2901</v>
      </c>
      <c r="E100" s="28">
        <v>44012</v>
      </c>
      <c r="F100" s="29" t="s">
        <v>520</v>
      </c>
      <c r="G100" s="30" t="s">
        <v>538</v>
      </c>
      <c r="H100" s="31" t="s">
        <v>2631</v>
      </c>
      <c r="I100" s="30" t="s">
        <v>2670</v>
      </c>
      <c r="J100" s="31" t="s">
        <v>2631</v>
      </c>
      <c r="K100" s="124" t="s">
        <v>8239</v>
      </c>
      <c r="L100" s="124" t="s">
        <v>8234</v>
      </c>
    </row>
    <row r="101" spans="1:12" x14ac:dyDescent="0.25">
      <c r="A101" s="27" t="s">
        <v>8418</v>
      </c>
      <c r="B101" s="14" t="s">
        <v>15</v>
      </c>
      <c r="C101" s="14" t="s">
        <v>2636</v>
      </c>
      <c r="D101" s="14" t="s">
        <v>2637</v>
      </c>
      <c r="E101" s="28">
        <v>44012</v>
      </c>
      <c r="F101" s="29" t="s">
        <v>519</v>
      </c>
      <c r="G101" s="30" t="s">
        <v>538</v>
      </c>
      <c r="H101" s="31" t="s">
        <v>2631</v>
      </c>
      <c r="I101" s="30" t="s">
        <v>2638</v>
      </c>
      <c r="J101" s="31" t="s">
        <v>2631</v>
      </c>
      <c r="K101" s="124" t="s">
        <v>8239</v>
      </c>
      <c r="L101" s="124" t="s">
        <v>8234</v>
      </c>
    </row>
    <row r="102" spans="1:12" x14ac:dyDescent="0.25">
      <c r="A102" s="27" t="s">
        <v>8424</v>
      </c>
      <c r="B102" s="14" t="s">
        <v>249</v>
      </c>
      <c r="C102" s="14" t="s">
        <v>2629</v>
      </c>
      <c r="D102" s="14" t="s">
        <v>2855</v>
      </c>
      <c r="E102" s="28">
        <v>44012</v>
      </c>
      <c r="F102" s="29" t="s">
        <v>520</v>
      </c>
      <c r="G102" s="30" t="s">
        <v>538</v>
      </c>
      <c r="H102" s="31" t="s">
        <v>2631</v>
      </c>
      <c r="I102" s="30" t="s">
        <v>2632</v>
      </c>
      <c r="J102" s="31" t="s">
        <v>2631</v>
      </c>
      <c r="K102" s="124" t="s">
        <v>8239</v>
      </c>
      <c r="L102" s="124" t="s">
        <v>8234</v>
      </c>
    </row>
    <row r="103" spans="1:12" x14ac:dyDescent="0.25">
      <c r="A103" s="27" t="s">
        <v>8426</v>
      </c>
      <c r="B103" s="14" t="s">
        <v>244</v>
      </c>
      <c r="C103" s="14" t="s">
        <v>2639</v>
      </c>
      <c r="D103" s="14" t="s">
        <v>2852</v>
      </c>
      <c r="E103" s="28">
        <v>44012</v>
      </c>
      <c r="F103" s="29" t="s">
        <v>520</v>
      </c>
      <c r="G103" s="30" t="s">
        <v>538</v>
      </c>
      <c r="H103" s="31" t="s">
        <v>2631</v>
      </c>
      <c r="I103" s="30" t="s">
        <v>2641</v>
      </c>
      <c r="J103" s="31" t="s">
        <v>2631</v>
      </c>
      <c r="K103" s="124" t="s">
        <v>8239</v>
      </c>
      <c r="L103" s="124" t="s">
        <v>8234</v>
      </c>
    </row>
    <row r="104" spans="1:12" x14ac:dyDescent="0.25">
      <c r="A104" s="27" t="s">
        <v>8427</v>
      </c>
      <c r="B104" s="14" t="s">
        <v>251</v>
      </c>
      <c r="C104" s="14" t="s">
        <v>229</v>
      </c>
      <c r="D104" s="14" t="s">
        <v>2858</v>
      </c>
      <c r="E104" s="28">
        <v>44012</v>
      </c>
      <c r="F104" s="29" t="s">
        <v>520</v>
      </c>
      <c r="G104" s="30" t="s">
        <v>538</v>
      </c>
      <c r="H104" s="31" t="s">
        <v>2631</v>
      </c>
      <c r="I104" s="30" t="s">
        <v>2632</v>
      </c>
      <c r="J104" s="31" t="s">
        <v>2631</v>
      </c>
      <c r="K104" s="124" t="s">
        <v>8239</v>
      </c>
      <c r="L104" s="124" t="s">
        <v>8234</v>
      </c>
    </row>
    <row r="105" spans="1:12" x14ac:dyDescent="0.25">
      <c r="A105" s="27" t="s">
        <v>8473</v>
      </c>
      <c r="B105" s="14" t="s">
        <v>197</v>
      </c>
      <c r="C105" s="14" t="s">
        <v>2684</v>
      </c>
      <c r="D105" s="14" t="s">
        <v>2786</v>
      </c>
      <c r="E105" s="28">
        <v>44012</v>
      </c>
      <c r="F105" s="29" t="s">
        <v>521</v>
      </c>
      <c r="G105" s="30" t="s">
        <v>554</v>
      </c>
      <c r="H105" s="31" t="s">
        <v>2631</v>
      </c>
      <c r="I105" s="30" t="s">
        <v>2686</v>
      </c>
      <c r="J105" s="31" t="s">
        <v>2631</v>
      </c>
      <c r="K105" s="124" t="s">
        <v>8239</v>
      </c>
      <c r="L105" s="124" t="s">
        <v>8234</v>
      </c>
    </row>
    <row r="106" spans="1:12" x14ac:dyDescent="0.25">
      <c r="A106" s="27" t="s">
        <v>8495</v>
      </c>
      <c r="B106" s="14" t="s">
        <v>247</v>
      </c>
      <c r="C106" s="14" t="s">
        <v>2629</v>
      </c>
      <c r="D106" s="14" t="s">
        <v>2854</v>
      </c>
      <c r="E106" s="28">
        <v>44012</v>
      </c>
      <c r="F106" s="29" t="s">
        <v>522</v>
      </c>
      <c r="G106" s="30" t="s">
        <v>554</v>
      </c>
      <c r="H106" s="31" t="s">
        <v>2631</v>
      </c>
      <c r="I106" s="30" t="s">
        <v>2632</v>
      </c>
      <c r="J106" s="31" t="s">
        <v>2631</v>
      </c>
      <c r="K106" s="124" t="s">
        <v>8239</v>
      </c>
      <c r="L106" s="124" t="s">
        <v>8234</v>
      </c>
    </row>
    <row r="107" spans="1:12" x14ac:dyDescent="0.25">
      <c r="A107" s="27" t="s">
        <v>8510</v>
      </c>
      <c r="B107" s="14" t="s">
        <v>238</v>
      </c>
      <c r="C107" s="14" t="s">
        <v>2639</v>
      </c>
      <c r="D107" s="14" t="s">
        <v>2842</v>
      </c>
      <c r="E107" s="28">
        <v>44012</v>
      </c>
      <c r="F107" s="29" t="s">
        <v>522</v>
      </c>
      <c r="G107" s="30" t="s">
        <v>554</v>
      </c>
      <c r="H107" s="31" t="s">
        <v>2631</v>
      </c>
      <c r="I107" s="30" t="s">
        <v>2641</v>
      </c>
      <c r="J107" s="31" t="s">
        <v>2631</v>
      </c>
      <c r="K107" s="124" t="s">
        <v>8239</v>
      </c>
      <c r="L107" s="124" t="s">
        <v>8234</v>
      </c>
    </row>
    <row r="108" spans="1:12" x14ac:dyDescent="0.25">
      <c r="A108" s="27" t="s">
        <v>8514</v>
      </c>
      <c r="B108" s="14" t="s">
        <v>274</v>
      </c>
      <c r="C108" s="14" t="s">
        <v>2734</v>
      </c>
      <c r="D108" s="14" t="s">
        <v>2887</v>
      </c>
      <c r="E108" s="28">
        <v>44012</v>
      </c>
      <c r="F108" s="29" t="s">
        <v>522</v>
      </c>
      <c r="G108" s="30" t="s">
        <v>554</v>
      </c>
      <c r="H108" s="31" t="s">
        <v>2631</v>
      </c>
      <c r="I108" s="30" t="s">
        <v>2736</v>
      </c>
      <c r="J108" s="31" t="s">
        <v>2631</v>
      </c>
      <c r="K108" s="124" t="s">
        <v>8239</v>
      </c>
      <c r="L108" s="124" t="s">
        <v>8234</v>
      </c>
    </row>
    <row r="109" spans="1:12" x14ac:dyDescent="0.25">
      <c r="A109" s="27" t="s">
        <v>8515</v>
      </c>
      <c r="B109" s="14" t="s">
        <v>231</v>
      </c>
      <c r="C109" s="14" t="s">
        <v>2639</v>
      </c>
      <c r="D109" s="14" t="s">
        <v>2837</v>
      </c>
      <c r="E109" s="28">
        <v>44012</v>
      </c>
      <c r="F109" s="29" t="s">
        <v>522</v>
      </c>
      <c r="G109" s="30" t="s">
        <v>554</v>
      </c>
      <c r="H109" s="31" t="s">
        <v>2631</v>
      </c>
      <c r="I109" s="30" t="s">
        <v>2641</v>
      </c>
      <c r="J109" s="31" t="s">
        <v>2631</v>
      </c>
      <c r="K109" s="124" t="s">
        <v>8239</v>
      </c>
      <c r="L109" s="124" t="s">
        <v>8234</v>
      </c>
    </row>
    <row r="110" spans="1:12" x14ac:dyDescent="0.25">
      <c r="A110" s="27" t="s">
        <v>8517</v>
      </c>
      <c r="B110" s="14" t="s">
        <v>276</v>
      </c>
      <c r="C110" s="14" t="s">
        <v>2734</v>
      </c>
      <c r="D110" s="14" t="s">
        <v>2889</v>
      </c>
      <c r="E110" s="28">
        <v>44012</v>
      </c>
      <c r="F110" s="29" t="s">
        <v>522</v>
      </c>
      <c r="G110" s="30" t="s">
        <v>554</v>
      </c>
      <c r="H110" s="31" t="s">
        <v>2631</v>
      </c>
      <c r="I110" s="30" t="s">
        <v>2736</v>
      </c>
      <c r="J110" s="31" t="s">
        <v>2631</v>
      </c>
      <c r="K110" s="124" t="s">
        <v>8239</v>
      </c>
      <c r="L110" s="124" t="s">
        <v>8234</v>
      </c>
    </row>
    <row r="111" spans="1:12" x14ac:dyDescent="0.25">
      <c r="A111" s="27" t="s">
        <v>8521</v>
      </c>
      <c r="B111" s="14" t="s">
        <v>275</v>
      </c>
      <c r="C111" s="14" t="s">
        <v>2734</v>
      </c>
      <c r="D111" s="14" t="s">
        <v>2888</v>
      </c>
      <c r="E111" s="28">
        <v>44012</v>
      </c>
      <c r="F111" s="29" t="s">
        <v>522</v>
      </c>
      <c r="G111" s="30" t="s">
        <v>554</v>
      </c>
      <c r="H111" s="31" t="s">
        <v>2631</v>
      </c>
      <c r="I111" s="30" t="s">
        <v>2736</v>
      </c>
      <c r="J111" s="31" t="s">
        <v>2631</v>
      </c>
      <c r="K111" s="124" t="s">
        <v>8239</v>
      </c>
      <c r="L111" s="124" t="s">
        <v>8234</v>
      </c>
    </row>
    <row r="112" spans="1:12" x14ac:dyDescent="0.25">
      <c r="A112" s="27" t="s">
        <v>8522</v>
      </c>
      <c r="B112" s="14" t="s">
        <v>266</v>
      </c>
      <c r="C112" s="14" t="s">
        <v>117</v>
      </c>
      <c r="D112" s="14" t="s">
        <v>2878</v>
      </c>
      <c r="E112" s="28">
        <v>44012</v>
      </c>
      <c r="F112" s="29" t="s">
        <v>522</v>
      </c>
      <c r="G112" s="30" t="s">
        <v>554</v>
      </c>
      <c r="H112" s="31" t="s">
        <v>2631</v>
      </c>
      <c r="I112" s="30" t="s">
        <v>2697</v>
      </c>
      <c r="J112" s="31" t="s">
        <v>2631</v>
      </c>
      <c r="K112" s="124" t="s">
        <v>8239</v>
      </c>
      <c r="L112" s="124" t="s">
        <v>8234</v>
      </c>
    </row>
    <row r="113" spans="1:12" x14ac:dyDescent="0.25">
      <c r="A113" s="27" t="s">
        <v>8580</v>
      </c>
      <c r="B113" s="14" t="s">
        <v>281</v>
      </c>
      <c r="C113" s="14" t="s">
        <v>283</v>
      </c>
      <c r="D113" s="14" t="s">
        <v>2894</v>
      </c>
      <c r="E113" s="28">
        <v>44012</v>
      </c>
      <c r="F113" s="29" t="s">
        <v>522</v>
      </c>
      <c r="G113" s="30" t="s">
        <v>554</v>
      </c>
      <c r="H113" s="31" t="s">
        <v>2631</v>
      </c>
      <c r="I113" s="30" t="s">
        <v>2697</v>
      </c>
      <c r="J113" s="31" t="s">
        <v>2631</v>
      </c>
      <c r="K113" s="124" t="s">
        <v>8239</v>
      </c>
      <c r="L113" s="124" t="s">
        <v>8234</v>
      </c>
    </row>
    <row r="114" spans="1:12" x14ac:dyDescent="0.25">
      <c r="A114" s="27" t="s">
        <v>8557</v>
      </c>
      <c r="B114" s="14" t="s">
        <v>279</v>
      </c>
      <c r="C114" s="14" t="s">
        <v>2676</v>
      </c>
      <c r="D114" s="14" t="s">
        <v>2892</v>
      </c>
      <c r="E114" s="28">
        <v>44012</v>
      </c>
      <c r="F114" s="29" t="s">
        <v>522</v>
      </c>
      <c r="G114" s="30" t="s">
        <v>554</v>
      </c>
      <c r="H114" s="31" t="s">
        <v>2631</v>
      </c>
      <c r="I114" s="30" t="s">
        <v>2678</v>
      </c>
      <c r="J114" s="31" t="s">
        <v>2631</v>
      </c>
      <c r="K114" s="124" t="s">
        <v>8239</v>
      </c>
      <c r="L114" s="124" t="s">
        <v>8234</v>
      </c>
    </row>
    <row r="115" spans="1:12" x14ac:dyDescent="0.25">
      <c r="A115" s="27" t="s">
        <v>8559</v>
      </c>
      <c r="B115" s="14" t="s">
        <v>286</v>
      </c>
      <c r="C115" s="14" t="s">
        <v>2669</v>
      </c>
      <c r="D115" s="14" t="s">
        <v>2897</v>
      </c>
      <c r="E115" s="28">
        <v>44012</v>
      </c>
      <c r="F115" s="29" t="s">
        <v>522</v>
      </c>
      <c r="G115" s="30" t="s">
        <v>554</v>
      </c>
      <c r="H115" s="31" t="s">
        <v>2631</v>
      </c>
      <c r="I115" s="30" t="s">
        <v>2670</v>
      </c>
      <c r="J115" s="31" t="s">
        <v>2631</v>
      </c>
      <c r="K115" s="124" t="s">
        <v>8239</v>
      </c>
      <c r="L115" s="124" t="s">
        <v>8234</v>
      </c>
    </row>
    <row r="116" spans="1:12" x14ac:dyDescent="0.25">
      <c r="A116" s="27" t="s">
        <v>8560</v>
      </c>
      <c r="B116" s="14" t="s">
        <v>280</v>
      </c>
      <c r="C116" s="14" t="s">
        <v>2636</v>
      </c>
      <c r="D116" s="14" t="s">
        <v>2893</v>
      </c>
      <c r="E116" s="28">
        <v>44012</v>
      </c>
      <c r="F116" s="29" t="s">
        <v>522</v>
      </c>
      <c r="G116" s="30" t="s">
        <v>554</v>
      </c>
      <c r="H116" s="31" t="s">
        <v>2631</v>
      </c>
      <c r="I116" s="30" t="s">
        <v>2638</v>
      </c>
      <c r="J116" s="31" t="s">
        <v>2631</v>
      </c>
      <c r="K116" s="124" t="s">
        <v>8239</v>
      </c>
      <c r="L116" s="124" t="s">
        <v>8234</v>
      </c>
    </row>
    <row r="117" spans="1:12" x14ac:dyDescent="0.25">
      <c r="A117" s="27" t="s">
        <v>8561</v>
      </c>
      <c r="B117" s="14" t="s">
        <v>295</v>
      </c>
      <c r="C117" s="14" t="s">
        <v>2669</v>
      </c>
      <c r="D117" s="14" t="s">
        <v>2903</v>
      </c>
      <c r="E117" s="28">
        <v>44012</v>
      </c>
      <c r="F117" s="29" t="s">
        <v>522</v>
      </c>
      <c r="G117" s="30" t="s">
        <v>554</v>
      </c>
      <c r="H117" s="31" t="s">
        <v>2631</v>
      </c>
      <c r="I117" s="30" t="s">
        <v>2670</v>
      </c>
      <c r="J117" s="31" t="s">
        <v>2631</v>
      </c>
      <c r="K117" s="124" t="s">
        <v>8239</v>
      </c>
      <c r="L117" s="124" t="s">
        <v>8234</v>
      </c>
    </row>
    <row r="118" spans="1:12" x14ac:dyDescent="0.25">
      <c r="A118" s="27" t="s">
        <v>8562</v>
      </c>
      <c r="B118" s="14" t="s">
        <v>288</v>
      </c>
      <c r="C118" s="14" t="s">
        <v>2669</v>
      </c>
      <c r="D118" s="14" t="s">
        <v>2898</v>
      </c>
      <c r="E118" s="28">
        <v>44012</v>
      </c>
      <c r="F118" s="29" t="s">
        <v>522</v>
      </c>
      <c r="G118" s="30" t="s">
        <v>554</v>
      </c>
      <c r="H118" s="31" t="s">
        <v>2631</v>
      </c>
      <c r="I118" s="30" t="s">
        <v>2670</v>
      </c>
      <c r="J118" s="31" t="s">
        <v>2631</v>
      </c>
      <c r="K118" s="124" t="s">
        <v>8239</v>
      </c>
      <c r="L118" s="124" t="s">
        <v>8234</v>
      </c>
    </row>
    <row r="119" spans="1:12" x14ac:dyDescent="0.25">
      <c r="A119" s="27" t="s">
        <v>8330</v>
      </c>
      <c r="B119" s="14" t="s">
        <v>260</v>
      </c>
      <c r="C119" s="14" t="s">
        <v>2871</v>
      </c>
      <c r="D119" s="14" t="s">
        <v>2872</v>
      </c>
      <c r="E119" s="28">
        <v>44012</v>
      </c>
      <c r="F119" s="29" t="s">
        <v>519</v>
      </c>
      <c r="G119" s="30" t="s">
        <v>538</v>
      </c>
      <c r="H119" s="31" t="s">
        <v>2631</v>
      </c>
      <c r="I119" s="30" t="s">
        <v>2826</v>
      </c>
      <c r="J119" s="31" t="s">
        <v>2631</v>
      </c>
      <c r="K119" s="124" t="s">
        <v>8239</v>
      </c>
      <c r="L119" s="124" t="s">
        <v>8235</v>
      </c>
    </row>
    <row r="120" spans="1:12" x14ac:dyDescent="0.25">
      <c r="A120" s="27" t="s">
        <v>8342</v>
      </c>
      <c r="B120" s="14" t="s">
        <v>253</v>
      </c>
      <c r="C120" s="14" t="s">
        <v>2859</v>
      </c>
      <c r="D120" s="14" t="s">
        <v>2860</v>
      </c>
      <c r="E120" s="28">
        <v>44012</v>
      </c>
      <c r="F120" s="29" t="s">
        <v>520</v>
      </c>
      <c r="G120" s="30" t="s">
        <v>538</v>
      </c>
      <c r="H120" s="31" t="s">
        <v>2631</v>
      </c>
      <c r="I120" s="30" t="s">
        <v>2804</v>
      </c>
      <c r="J120" s="31" t="s">
        <v>2631</v>
      </c>
      <c r="K120" s="124" t="s">
        <v>8239</v>
      </c>
      <c r="L120" s="124" t="s">
        <v>8235</v>
      </c>
    </row>
    <row r="121" spans="1:12" x14ac:dyDescent="0.25">
      <c r="A121" s="27" t="s">
        <v>8443</v>
      </c>
      <c r="B121" s="14" t="s">
        <v>210</v>
      </c>
      <c r="C121" s="14" t="s">
        <v>2798</v>
      </c>
      <c r="D121" s="14" t="s">
        <v>2799</v>
      </c>
      <c r="E121" s="28">
        <v>44012</v>
      </c>
      <c r="F121" s="29" t="s">
        <v>521</v>
      </c>
      <c r="G121" s="30" t="s">
        <v>554</v>
      </c>
      <c r="H121" s="31" t="s">
        <v>2631</v>
      </c>
      <c r="I121" s="30" t="s">
        <v>2793</v>
      </c>
      <c r="J121" s="31" t="s">
        <v>2631</v>
      </c>
      <c r="K121" s="124" t="s">
        <v>8239</v>
      </c>
      <c r="L121" s="124" t="s">
        <v>8235</v>
      </c>
    </row>
    <row r="122" spans="1:12" x14ac:dyDescent="0.25">
      <c r="A122" s="27" t="s">
        <v>8444</v>
      </c>
      <c r="B122" s="14" t="s">
        <v>206</v>
      </c>
      <c r="C122" s="14" t="s">
        <v>2791</v>
      </c>
      <c r="D122" s="14" t="s">
        <v>2792</v>
      </c>
      <c r="E122" s="28">
        <v>44012</v>
      </c>
      <c r="F122" s="29" t="s">
        <v>521</v>
      </c>
      <c r="G122" s="30" t="s">
        <v>554</v>
      </c>
      <c r="H122" s="31" t="s">
        <v>2631</v>
      </c>
      <c r="I122" s="30" t="s">
        <v>2793</v>
      </c>
      <c r="J122" s="31" t="s">
        <v>2631</v>
      </c>
      <c r="K122" s="124" t="s">
        <v>8239</v>
      </c>
      <c r="L122" s="124" t="s">
        <v>8235</v>
      </c>
    </row>
    <row r="123" spans="1:12" x14ac:dyDescent="0.25">
      <c r="A123" s="27" t="s">
        <v>8445</v>
      </c>
      <c r="B123" s="14" t="s">
        <v>150</v>
      </c>
      <c r="C123" s="14" t="s">
        <v>2659</v>
      </c>
      <c r="D123" s="14" t="s">
        <v>2758</v>
      </c>
      <c r="E123" s="28">
        <v>44012</v>
      </c>
      <c r="F123" s="29" t="s">
        <v>521</v>
      </c>
      <c r="G123" s="30" t="s">
        <v>554</v>
      </c>
      <c r="H123" s="31" t="s">
        <v>2631</v>
      </c>
      <c r="I123" s="30" t="s">
        <v>2661</v>
      </c>
      <c r="J123" s="31" t="s">
        <v>2631</v>
      </c>
      <c r="K123" s="124" t="s">
        <v>8239</v>
      </c>
      <c r="L123" s="124" t="s">
        <v>8235</v>
      </c>
    </row>
    <row r="124" spans="1:12" x14ac:dyDescent="0.25">
      <c r="A124" s="27" t="s">
        <v>8446</v>
      </c>
      <c r="B124" s="14" t="s">
        <v>208</v>
      </c>
      <c r="C124" s="14" t="s">
        <v>2794</v>
      </c>
      <c r="D124" s="14" t="s">
        <v>2795</v>
      </c>
      <c r="E124" s="28">
        <v>44012</v>
      </c>
      <c r="F124" s="29" t="s">
        <v>521</v>
      </c>
      <c r="G124" s="30" t="s">
        <v>554</v>
      </c>
      <c r="H124" s="31" t="s">
        <v>2631</v>
      </c>
      <c r="I124" s="30" t="s">
        <v>2793</v>
      </c>
      <c r="J124" s="31" t="s">
        <v>2631</v>
      </c>
      <c r="K124" s="124" t="s">
        <v>8239</v>
      </c>
      <c r="L124" s="124" t="s">
        <v>8235</v>
      </c>
    </row>
    <row r="125" spans="1:12" x14ac:dyDescent="0.25">
      <c r="A125" s="27" t="s">
        <v>8452</v>
      </c>
      <c r="B125" s="14" t="s">
        <v>154</v>
      </c>
      <c r="C125" s="14" t="s">
        <v>2659</v>
      </c>
      <c r="D125" s="14" t="s">
        <v>2760</v>
      </c>
      <c r="E125" s="28">
        <v>44012</v>
      </c>
      <c r="F125" s="29" t="s">
        <v>521</v>
      </c>
      <c r="G125" s="30" t="s">
        <v>554</v>
      </c>
      <c r="H125" s="31" t="s">
        <v>2631</v>
      </c>
      <c r="I125" s="30" t="s">
        <v>2661</v>
      </c>
      <c r="J125" s="31" t="s">
        <v>2631</v>
      </c>
      <c r="K125" s="124" t="s">
        <v>8239</v>
      </c>
      <c r="L125" s="124" t="s">
        <v>8235</v>
      </c>
    </row>
    <row r="126" spans="1:12" x14ac:dyDescent="0.25">
      <c r="A126" s="27" t="s">
        <v>8453</v>
      </c>
      <c r="B126" s="14" t="s">
        <v>159</v>
      </c>
      <c r="C126" s="14" t="s">
        <v>2659</v>
      </c>
      <c r="D126" s="14" t="s">
        <v>2763</v>
      </c>
      <c r="E126" s="28">
        <v>44012</v>
      </c>
      <c r="F126" s="29" t="s">
        <v>521</v>
      </c>
      <c r="G126" s="30" t="s">
        <v>554</v>
      </c>
      <c r="H126" s="31" t="s">
        <v>2631</v>
      </c>
      <c r="I126" s="30" t="s">
        <v>2661</v>
      </c>
      <c r="J126" s="31" t="s">
        <v>2631</v>
      </c>
      <c r="K126" s="124" t="s">
        <v>8239</v>
      </c>
      <c r="L126" s="124" t="s">
        <v>8235</v>
      </c>
    </row>
    <row r="127" spans="1:12" x14ac:dyDescent="0.25">
      <c r="A127" s="27" t="s">
        <v>8454</v>
      </c>
      <c r="B127" s="14" t="s">
        <v>156</v>
      </c>
      <c r="C127" s="14" t="s">
        <v>2629</v>
      </c>
      <c r="D127" s="14" t="s">
        <v>2761</v>
      </c>
      <c r="E127" s="28">
        <v>44012</v>
      </c>
      <c r="F127" s="29" t="s">
        <v>521</v>
      </c>
      <c r="G127" s="30" t="s">
        <v>554</v>
      </c>
      <c r="H127" s="31" t="s">
        <v>2631</v>
      </c>
      <c r="I127" s="30" t="s">
        <v>2632</v>
      </c>
      <c r="J127" s="31" t="s">
        <v>2631</v>
      </c>
      <c r="K127" s="124" t="s">
        <v>8239</v>
      </c>
      <c r="L127" s="124" t="s">
        <v>8235</v>
      </c>
    </row>
    <row r="128" spans="1:12" x14ac:dyDescent="0.25">
      <c r="A128" s="27" t="s">
        <v>8455</v>
      </c>
      <c r="B128" s="14" t="s">
        <v>153</v>
      </c>
      <c r="C128" s="14" t="s">
        <v>2629</v>
      </c>
      <c r="D128" s="14" t="s">
        <v>2759</v>
      </c>
      <c r="E128" s="28">
        <v>44012</v>
      </c>
      <c r="F128" s="29" t="s">
        <v>521</v>
      </c>
      <c r="G128" s="30" t="s">
        <v>554</v>
      </c>
      <c r="H128" s="31" t="s">
        <v>2631</v>
      </c>
      <c r="I128" s="30" t="s">
        <v>2632</v>
      </c>
      <c r="J128" s="31" t="s">
        <v>2631</v>
      </c>
      <c r="K128" s="124" t="s">
        <v>8239</v>
      </c>
      <c r="L128" s="124" t="s">
        <v>8235</v>
      </c>
    </row>
    <row r="129" spans="1:12" x14ac:dyDescent="0.25">
      <c r="A129" s="27" t="s">
        <v>8457</v>
      </c>
      <c r="B129" s="14" t="s">
        <v>175</v>
      </c>
      <c r="C129" s="14" t="s">
        <v>2642</v>
      </c>
      <c r="D129" s="14" t="s">
        <v>2773</v>
      </c>
      <c r="E129" s="28">
        <v>44012</v>
      </c>
      <c r="F129" s="29" t="s">
        <v>521</v>
      </c>
      <c r="G129" s="30" t="s">
        <v>554</v>
      </c>
      <c r="H129" s="31" t="s">
        <v>2631</v>
      </c>
      <c r="I129" s="30" t="s">
        <v>2644</v>
      </c>
      <c r="J129" s="31" t="s">
        <v>2631</v>
      </c>
      <c r="K129" s="124" t="s">
        <v>8239</v>
      </c>
      <c r="L129" s="124" t="s">
        <v>8235</v>
      </c>
    </row>
    <row r="130" spans="1:12" x14ac:dyDescent="0.25">
      <c r="A130" s="27" t="s">
        <v>8462</v>
      </c>
      <c r="B130" s="14" t="s">
        <v>168</v>
      </c>
      <c r="C130" s="14" t="s">
        <v>2642</v>
      </c>
      <c r="D130" s="14" t="s">
        <v>2769</v>
      </c>
      <c r="E130" s="28">
        <v>44012</v>
      </c>
      <c r="F130" s="29" t="s">
        <v>521</v>
      </c>
      <c r="G130" s="30" t="s">
        <v>554</v>
      </c>
      <c r="H130" s="31" t="s">
        <v>2631</v>
      </c>
      <c r="I130" s="30" t="s">
        <v>2644</v>
      </c>
      <c r="J130" s="31" t="s">
        <v>2631</v>
      </c>
      <c r="K130" s="124" t="s">
        <v>8239</v>
      </c>
      <c r="L130" s="124" t="s">
        <v>8235</v>
      </c>
    </row>
    <row r="131" spans="1:12" x14ac:dyDescent="0.25">
      <c r="A131" s="27" t="s">
        <v>8463</v>
      </c>
      <c r="B131" s="14" t="s">
        <v>180</v>
      </c>
      <c r="C131" s="14" t="s">
        <v>2715</v>
      </c>
      <c r="D131" s="14" t="s">
        <v>2776</v>
      </c>
      <c r="E131" s="28">
        <v>44012</v>
      </c>
      <c r="F131" s="29" t="s">
        <v>521</v>
      </c>
      <c r="G131" s="30" t="s">
        <v>554</v>
      </c>
      <c r="H131" s="31" t="s">
        <v>2631</v>
      </c>
      <c r="I131" s="30" t="s">
        <v>2641</v>
      </c>
      <c r="J131" s="31" t="s">
        <v>2631</v>
      </c>
      <c r="K131" s="124" t="s">
        <v>8239</v>
      </c>
      <c r="L131" s="124" t="s">
        <v>8235</v>
      </c>
    </row>
    <row r="132" spans="1:12" x14ac:dyDescent="0.25">
      <c r="A132" s="27" t="s">
        <v>8464</v>
      </c>
      <c r="B132" s="14" t="s">
        <v>171</v>
      </c>
      <c r="C132" s="14" t="s">
        <v>2715</v>
      </c>
      <c r="D132" s="14" t="s">
        <v>2771</v>
      </c>
      <c r="E132" s="28">
        <v>44012</v>
      </c>
      <c r="F132" s="29" t="s">
        <v>521</v>
      </c>
      <c r="G132" s="30" t="s">
        <v>554</v>
      </c>
      <c r="H132" s="31" t="s">
        <v>2631</v>
      </c>
      <c r="I132" s="30" t="s">
        <v>2641</v>
      </c>
      <c r="J132" s="31" t="s">
        <v>2631</v>
      </c>
      <c r="K132" s="124" t="s">
        <v>8239</v>
      </c>
      <c r="L132" s="124" t="s">
        <v>8235</v>
      </c>
    </row>
    <row r="133" spans="1:12" x14ac:dyDescent="0.25">
      <c r="A133" s="27" t="s">
        <v>8465</v>
      </c>
      <c r="B133" s="14" t="s">
        <v>173</v>
      </c>
      <c r="C133" s="14" t="s">
        <v>2645</v>
      </c>
      <c r="D133" s="14" t="s">
        <v>2772</v>
      </c>
      <c r="E133" s="28">
        <v>44012</v>
      </c>
      <c r="F133" s="29" t="s">
        <v>521</v>
      </c>
      <c r="G133" s="30" t="s">
        <v>554</v>
      </c>
      <c r="H133" s="31" t="s">
        <v>2631</v>
      </c>
      <c r="I133" s="30" t="s">
        <v>2647</v>
      </c>
      <c r="J133" s="31" t="s">
        <v>2631</v>
      </c>
      <c r="K133" s="124" t="s">
        <v>8239</v>
      </c>
      <c r="L133" s="124" t="s">
        <v>8235</v>
      </c>
    </row>
    <row r="134" spans="1:12" x14ac:dyDescent="0.25">
      <c r="A134" s="27" t="s">
        <v>8466</v>
      </c>
      <c r="B134" s="14" t="s">
        <v>179</v>
      </c>
      <c r="C134" s="14" t="s">
        <v>2642</v>
      </c>
      <c r="D134" s="14" t="s">
        <v>2775</v>
      </c>
      <c r="E134" s="28">
        <v>44012</v>
      </c>
      <c r="F134" s="29" t="s">
        <v>521</v>
      </c>
      <c r="G134" s="30" t="s">
        <v>554</v>
      </c>
      <c r="H134" s="31" t="s">
        <v>2631</v>
      </c>
      <c r="I134" s="30" t="s">
        <v>2644</v>
      </c>
      <c r="J134" s="31" t="s">
        <v>2631</v>
      </c>
      <c r="K134" s="124" t="s">
        <v>8239</v>
      </c>
      <c r="L134" s="124" t="s">
        <v>8235</v>
      </c>
    </row>
    <row r="135" spans="1:12" x14ac:dyDescent="0.25">
      <c r="A135" s="27" t="s">
        <v>8472</v>
      </c>
      <c r="B135" s="14" t="s">
        <v>186</v>
      </c>
      <c r="C135" s="14" t="s">
        <v>2649</v>
      </c>
      <c r="D135" s="14" t="s">
        <v>2780</v>
      </c>
      <c r="E135" s="28">
        <v>44012</v>
      </c>
      <c r="F135" s="29" t="s">
        <v>521</v>
      </c>
      <c r="G135" s="30" t="s">
        <v>554</v>
      </c>
      <c r="H135" s="31" t="s">
        <v>2631</v>
      </c>
      <c r="I135" s="30" t="s">
        <v>2650</v>
      </c>
      <c r="J135" s="31" t="s">
        <v>2631</v>
      </c>
      <c r="K135" s="124" t="s">
        <v>8239</v>
      </c>
      <c r="L135" s="124" t="s">
        <v>8235</v>
      </c>
    </row>
    <row r="136" spans="1:12" x14ac:dyDescent="0.25">
      <c r="A136" s="27" t="s">
        <v>8475</v>
      </c>
      <c r="B136" s="14" t="s">
        <v>193</v>
      </c>
      <c r="C136" s="14" t="s">
        <v>2649</v>
      </c>
      <c r="D136" s="14" t="s">
        <v>2784</v>
      </c>
      <c r="E136" s="28">
        <v>44012</v>
      </c>
      <c r="F136" s="29" t="s">
        <v>521</v>
      </c>
      <c r="G136" s="30" t="s">
        <v>554</v>
      </c>
      <c r="H136" s="31" t="s">
        <v>2631</v>
      </c>
      <c r="I136" s="30" t="s">
        <v>2650</v>
      </c>
      <c r="J136" s="31" t="s">
        <v>2631</v>
      </c>
      <c r="K136" s="124" t="s">
        <v>8239</v>
      </c>
      <c r="L136" s="124" t="s">
        <v>8235</v>
      </c>
    </row>
    <row r="137" spans="1:12" x14ac:dyDescent="0.25">
      <c r="A137" s="27" t="s">
        <v>8476</v>
      </c>
      <c r="B137" s="14" t="s">
        <v>181</v>
      </c>
      <c r="C137" s="14" t="s">
        <v>2636</v>
      </c>
      <c r="D137" s="14" t="s">
        <v>2777</v>
      </c>
      <c r="E137" s="28">
        <v>44012</v>
      </c>
      <c r="F137" s="29" t="s">
        <v>521</v>
      </c>
      <c r="G137" s="30" t="s">
        <v>554</v>
      </c>
      <c r="H137" s="31" t="s">
        <v>2631</v>
      </c>
      <c r="I137" s="30" t="s">
        <v>2638</v>
      </c>
      <c r="J137" s="31" t="s">
        <v>2631</v>
      </c>
      <c r="K137" s="124" t="s">
        <v>8239</v>
      </c>
      <c r="L137" s="124" t="s">
        <v>8235</v>
      </c>
    </row>
    <row r="138" spans="1:12" x14ac:dyDescent="0.25">
      <c r="A138" s="27" t="s">
        <v>8477</v>
      </c>
      <c r="B138" s="14" t="s">
        <v>188</v>
      </c>
      <c r="C138" s="14" t="s">
        <v>2645</v>
      </c>
      <c r="D138" s="14" t="s">
        <v>2781</v>
      </c>
      <c r="E138" s="28">
        <v>44012</v>
      </c>
      <c r="F138" s="29" t="s">
        <v>521</v>
      </c>
      <c r="G138" s="30" t="s">
        <v>554</v>
      </c>
      <c r="H138" s="31" t="s">
        <v>2631</v>
      </c>
      <c r="I138" s="30" t="s">
        <v>2647</v>
      </c>
      <c r="J138" s="31" t="s">
        <v>2631</v>
      </c>
      <c r="K138" s="124" t="s">
        <v>8239</v>
      </c>
      <c r="L138" s="124" t="s">
        <v>8235</v>
      </c>
    </row>
    <row r="139" spans="1:12" x14ac:dyDescent="0.25">
      <c r="A139" s="27" t="s">
        <v>8482</v>
      </c>
      <c r="B139" s="14" t="s">
        <v>167</v>
      </c>
      <c r="C139" s="14" t="s">
        <v>2667</v>
      </c>
      <c r="D139" s="14" t="s">
        <v>2768</v>
      </c>
      <c r="E139" s="28">
        <v>44012</v>
      </c>
      <c r="F139" s="29" t="s">
        <v>521</v>
      </c>
      <c r="G139" s="30" t="s">
        <v>554</v>
      </c>
      <c r="H139" s="31" t="s">
        <v>2631</v>
      </c>
      <c r="I139" s="30" t="s">
        <v>2661</v>
      </c>
      <c r="J139" s="31" t="s">
        <v>2631</v>
      </c>
      <c r="K139" s="124" t="s">
        <v>8239</v>
      </c>
      <c r="L139" s="124" t="s">
        <v>8235</v>
      </c>
    </row>
    <row r="140" spans="1:12" x14ac:dyDescent="0.25">
      <c r="A140" s="27" t="s">
        <v>8483</v>
      </c>
      <c r="B140" s="14" t="s">
        <v>195</v>
      </c>
      <c r="C140" s="14" t="s">
        <v>283</v>
      </c>
      <c r="D140" s="14" t="s">
        <v>2785</v>
      </c>
      <c r="E140" s="28">
        <v>44012</v>
      </c>
      <c r="F140" s="29" t="s">
        <v>521</v>
      </c>
      <c r="G140" s="30" t="s">
        <v>554</v>
      </c>
      <c r="H140" s="31" t="s">
        <v>2631</v>
      </c>
      <c r="I140" s="30" t="s">
        <v>2697</v>
      </c>
      <c r="J140" s="31" t="s">
        <v>2631</v>
      </c>
      <c r="K140" s="124" t="s">
        <v>8239</v>
      </c>
      <c r="L140" s="124" t="s">
        <v>8235</v>
      </c>
    </row>
    <row r="141" spans="1:12" x14ac:dyDescent="0.25">
      <c r="A141" s="27" t="s">
        <v>8484</v>
      </c>
      <c r="B141" s="14" t="s">
        <v>190</v>
      </c>
      <c r="C141" s="14" t="s">
        <v>2645</v>
      </c>
      <c r="D141" s="14" t="s">
        <v>2782</v>
      </c>
      <c r="E141" s="28">
        <v>44012</v>
      </c>
      <c r="F141" s="29" t="s">
        <v>521</v>
      </c>
      <c r="G141" s="30" t="s">
        <v>554</v>
      </c>
      <c r="H141" s="31" t="s">
        <v>2631</v>
      </c>
      <c r="I141" s="30" t="s">
        <v>2647</v>
      </c>
      <c r="J141" s="31" t="s">
        <v>2631</v>
      </c>
      <c r="K141" s="124" t="s">
        <v>8239</v>
      </c>
      <c r="L141" s="124" t="s">
        <v>8235</v>
      </c>
    </row>
    <row r="142" spans="1:12" x14ac:dyDescent="0.25">
      <c r="A142" s="27" t="s">
        <v>8486</v>
      </c>
      <c r="B142" s="14" t="s">
        <v>184</v>
      </c>
      <c r="C142" s="14" t="s">
        <v>2679</v>
      </c>
      <c r="D142" s="14" t="s">
        <v>2779</v>
      </c>
      <c r="E142" s="28">
        <v>44012</v>
      </c>
      <c r="F142" s="29" t="s">
        <v>521</v>
      </c>
      <c r="G142" s="30" t="s">
        <v>554</v>
      </c>
      <c r="H142" s="31" t="s">
        <v>2631</v>
      </c>
      <c r="I142" s="30" t="s">
        <v>545</v>
      </c>
      <c r="J142" s="31" t="s">
        <v>2631</v>
      </c>
      <c r="K142" s="124" t="s">
        <v>8239</v>
      </c>
      <c r="L142" s="124" t="s">
        <v>8235</v>
      </c>
    </row>
    <row r="143" spans="1:12" x14ac:dyDescent="0.25">
      <c r="A143" s="27" t="s">
        <v>8491</v>
      </c>
      <c r="B143" s="14" t="s">
        <v>214</v>
      </c>
      <c r="C143" s="14" t="s">
        <v>2808</v>
      </c>
      <c r="D143" s="14" t="s">
        <v>2809</v>
      </c>
      <c r="E143" s="28">
        <v>44012</v>
      </c>
      <c r="F143" s="29" t="s">
        <v>522</v>
      </c>
      <c r="G143" s="30" t="s">
        <v>554</v>
      </c>
      <c r="H143" s="31" t="s">
        <v>2631</v>
      </c>
      <c r="I143" s="30" t="s">
        <v>2804</v>
      </c>
      <c r="J143" s="31" t="s">
        <v>2631</v>
      </c>
      <c r="K143" s="124" t="s">
        <v>8239</v>
      </c>
      <c r="L143" s="124" t="s">
        <v>8235</v>
      </c>
    </row>
    <row r="144" spans="1:12" x14ac:dyDescent="0.25">
      <c r="A144" s="27" t="s">
        <v>8492</v>
      </c>
      <c r="B144" s="14" t="s">
        <v>209</v>
      </c>
      <c r="C144" s="14" t="s">
        <v>2796</v>
      </c>
      <c r="D144" s="14" t="s">
        <v>2797</v>
      </c>
      <c r="E144" s="28">
        <v>44012</v>
      </c>
      <c r="F144" s="29" t="s">
        <v>522</v>
      </c>
      <c r="G144" s="30" t="s">
        <v>554</v>
      </c>
      <c r="H144" s="31" t="s">
        <v>2631</v>
      </c>
      <c r="I144" s="30" t="s">
        <v>2793</v>
      </c>
      <c r="J144" s="31" t="s">
        <v>2631</v>
      </c>
      <c r="K144" s="124" t="s">
        <v>8239</v>
      </c>
      <c r="L144" s="124" t="s">
        <v>8235</v>
      </c>
    </row>
    <row r="145" spans="1:12" x14ac:dyDescent="0.25">
      <c r="A145" s="27" t="s">
        <v>8494</v>
      </c>
      <c r="B145" s="14" t="s">
        <v>212</v>
      </c>
      <c r="C145" s="14" t="s">
        <v>2802</v>
      </c>
      <c r="D145" s="14" t="s">
        <v>2803</v>
      </c>
      <c r="E145" s="28">
        <v>44012</v>
      </c>
      <c r="F145" s="29" t="s">
        <v>522</v>
      </c>
      <c r="G145" s="30" t="s">
        <v>554</v>
      </c>
      <c r="H145" s="31" t="s">
        <v>2631</v>
      </c>
      <c r="I145" s="30" t="s">
        <v>2804</v>
      </c>
      <c r="J145" s="31" t="s">
        <v>2631</v>
      </c>
      <c r="K145" s="124" t="s">
        <v>8239</v>
      </c>
      <c r="L145" s="124" t="s">
        <v>8235</v>
      </c>
    </row>
    <row r="146" spans="1:12" x14ac:dyDescent="0.25">
      <c r="A146" s="27" t="s">
        <v>8500</v>
      </c>
      <c r="B146" s="14" t="s">
        <v>222</v>
      </c>
      <c r="C146" s="14" t="s">
        <v>2822</v>
      </c>
      <c r="D146" s="14" t="s">
        <v>2823</v>
      </c>
      <c r="E146" s="28">
        <v>44012</v>
      </c>
      <c r="F146" s="29" t="s">
        <v>522</v>
      </c>
      <c r="G146" s="30" t="s">
        <v>554</v>
      </c>
      <c r="H146" s="31" t="s">
        <v>2631</v>
      </c>
      <c r="I146" s="30" t="s">
        <v>2793</v>
      </c>
      <c r="J146" s="31" t="s">
        <v>2631</v>
      </c>
      <c r="K146" s="124" t="s">
        <v>8239</v>
      </c>
      <c r="L146" s="124" t="s">
        <v>8235</v>
      </c>
    </row>
    <row r="147" spans="1:12" x14ac:dyDescent="0.25">
      <c r="A147" s="27" t="s">
        <v>8501</v>
      </c>
      <c r="B147" s="14" t="s">
        <v>218</v>
      </c>
      <c r="C147" s="14" t="s">
        <v>2814</v>
      </c>
      <c r="D147" s="14" t="s">
        <v>2815</v>
      </c>
      <c r="E147" s="28">
        <v>44012</v>
      </c>
      <c r="F147" s="29" t="s">
        <v>522</v>
      </c>
      <c r="G147" s="30" t="s">
        <v>554</v>
      </c>
      <c r="H147" s="31" t="s">
        <v>2631</v>
      </c>
      <c r="I147" s="30" t="s">
        <v>2793</v>
      </c>
      <c r="J147" s="31" t="s">
        <v>2631</v>
      </c>
      <c r="K147" s="124" t="s">
        <v>8239</v>
      </c>
      <c r="L147" s="124" t="s">
        <v>8235</v>
      </c>
    </row>
    <row r="148" spans="1:12" x14ac:dyDescent="0.25">
      <c r="A148" s="27" t="s">
        <v>8502</v>
      </c>
      <c r="B148" s="14" t="s">
        <v>219</v>
      </c>
      <c r="C148" s="14" t="s">
        <v>2816</v>
      </c>
      <c r="D148" s="14" t="s">
        <v>2817</v>
      </c>
      <c r="E148" s="28">
        <v>44012</v>
      </c>
      <c r="F148" s="29" t="s">
        <v>522</v>
      </c>
      <c r="G148" s="30" t="s">
        <v>554</v>
      </c>
      <c r="H148" s="31" t="s">
        <v>2631</v>
      </c>
      <c r="I148" s="30" t="s">
        <v>2793</v>
      </c>
      <c r="J148" s="31" t="s">
        <v>2631</v>
      </c>
      <c r="K148" s="124" t="s">
        <v>8239</v>
      </c>
      <c r="L148" s="124" t="s">
        <v>8235</v>
      </c>
    </row>
    <row r="149" spans="1:12" x14ac:dyDescent="0.25">
      <c r="A149" s="27" t="s">
        <v>8504</v>
      </c>
      <c r="B149" s="14" t="s">
        <v>241</v>
      </c>
      <c r="C149" s="14" t="s">
        <v>2846</v>
      </c>
      <c r="D149" s="14" t="s">
        <v>2847</v>
      </c>
      <c r="E149" s="28">
        <v>44012</v>
      </c>
      <c r="F149" s="29" t="s">
        <v>522</v>
      </c>
      <c r="G149" s="30" t="s">
        <v>554</v>
      </c>
      <c r="H149" s="31" t="s">
        <v>2631</v>
      </c>
      <c r="I149" s="30" t="s">
        <v>2804</v>
      </c>
      <c r="J149" s="31" t="s">
        <v>2631</v>
      </c>
      <c r="K149" s="124" t="s">
        <v>8239</v>
      </c>
      <c r="L149" s="124" t="s">
        <v>8235</v>
      </c>
    </row>
    <row r="150" spans="1:12" x14ac:dyDescent="0.25">
      <c r="A150" s="27" t="s">
        <v>8506</v>
      </c>
      <c r="B150" s="14" t="s">
        <v>250</v>
      </c>
      <c r="C150" s="14" t="s">
        <v>2856</v>
      </c>
      <c r="D150" s="14" t="s">
        <v>2857</v>
      </c>
      <c r="E150" s="28">
        <v>44012</v>
      </c>
      <c r="F150" s="29" t="s">
        <v>522</v>
      </c>
      <c r="G150" s="30" t="s">
        <v>554</v>
      </c>
      <c r="H150" s="31" t="s">
        <v>2631</v>
      </c>
      <c r="I150" s="30" t="s">
        <v>2793</v>
      </c>
      <c r="J150" s="31" t="s">
        <v>2631</v>
      </c>
      <c r="K150" s="124" t="s">
        <v>8239</v>
      </c>
      <c r="L150" s="124" t="s">
        <v>8235</v>
      </c>
    </row>
    <row r="151" spans="1:12" x14ac:dyDescent="0.25">
      <c r="A151" s="27" t="s">
        <v>8512</v>
      </c>
      <c r="B151" s="14" t="s">
        <v>221</v>
      </c>
      <c r="C151" s="14" t="s">
        <v>2820</v>
      </c>
      <c r="D151" s="14" t="s">
        <v>2821</v>
      </c>
      <c r="E151" s="28">
        <v>44012</v>
      </c>
      <c r="F151" s="29" t="s">
        <v>522</v>
      </c>
      <c r="G151" s="30" t="s">
        <v>554</v>
      </c>
      <c r="H151" s="31" t="s">
        <v>2631</v>
      </c>
      <c r="I151" s="30" t="s">
        <v>2793</v>
      </c>
      <c r="J151" s="31" t="s">
        <v>2631</v>
      </c>
      <c r="K151" s="124" t="s">
        <v>8239</v>
      </c>
      <c r="L151" s="124" t="s">
        <v>8235</v>
      </c>
    </row>
    <row r="152" spans="1:12" x14ac:dyDescent="0.25">
      <c r="A152" s="27" t="s">
        <v>8516</v>
      </c>
      <c r="B152" s="14" t="s">
        <v>220</v>
      </c>
      <c r="C152" s="14" t="s">
        <v>2818</v>
      </c>
      <c r="D152" s="14" t="s">
        <v>2819</v>
      </c>
      <c r="E152" s="28">
        <v>44012</v>
      </c>
      <c r="F152" s="29" t="s">
        <v>522</v>
      </c>
      <c r="G152" s="30" t="s">
        <v>554</v>
      </c>
      <c r="H152" s="31" t="s">
        <v>2631</v>
      </c>
      <c r="I152" s="30" t="s">
        <v>2804</v>
      </c>
      <c r="J152" s="31" t="s">
        <v>2631</v>
      </c>
      <c r="K152" s="124" t="s">
        <v>8239</v>
      </c>
      <c r="L152" s="124" t="s">
        <v>8235</v>
      </c>
    </row>
    <row r="153" spans="1:12" x14ac:dyDescent="0.25">
      <c r="A153" s="27" t="s">
        <v>8524</v>
      </c>
      <c r="B153" s="14" t="s">
        <v>169</v>
      </c>
      <c r="C153" s="14" t="s">
        <v>2636</v>
      </c>
      <c r="D153" s="14" t="s">
        <v>2770</v>
      </c>
      <c r="E153" s="28">
        <v>44012</v>
      </c>
      <c r="F153" s="29" t="s">
        <v>522</v>
      </c>
      <c r="G153" s="30" t="s">
        <v>554</v>
      </c>
      <c r="H153" s="31" t="s">
        <v>2631</v>
      </c>
      <c r="I153" s="30" t="s">
        <v>2638</v>
      </c>
      <c r="J153" s="31" t="s">
        <v>2631</v>
      </c>
      <c r="K153" s="124" t="s">
        <v>8239</v>
      </c>
      <c r="L153" s="124" t="s">
        <v>8235</v>
      </c>
    </row>
    <row r="154" spans="1:12" x14ac:dyDescent="0.25">
      <c r="A154" s="27" t="s">
        <v>8581</v>
      </c>
      <c r="B154" s="14" t="s">
        <v>256</v>
      </c>
      <c r="C154" s="14" t="s">
        <v>2863</v>
      </c>
      <c r="D154" s="14" t="s">
        <v>2864</v>
      </c>
      <c r="E154" s="28">
        <v>44012</v>
      </c>
      <c r="F154" s="29" t="s">
        <v>522</v>
      </c>
      <c r="G154" s="30" t="s">
        <v>554</v>
      </c>
      <c r="H154" s="31" t="s">
        <v>2631</v>
      </c>
      <c r="I154" s="30" t="s">
        <v>2829</v>
      </c>
      <c r="J154" s="31" t="s">
        <v>2631</v>
      </c>
      <c r="K154" s="124" t="s">
        <v>8239</v>
      </c>
      <c r="L154" s="124" t="s">
        <v>8235</v>
      </c>
    </row>
    <row r="155" spans="1:12" x14ac:dyDescent="0.25">
      <c r="A155" s="27" t="s">
        <v>8584</v>
      </c>
      <c r="B155" s="14" t="s">
        <v>177</v>
      </c>
      <c r="C155" s="14" t="s">
        <v>2645</v>
      </c>
      <c r="D155" s="14" t="s">
        <v>2774</v>
      </c>
      <c r="E155" s="28">
        <v>44012</v>
      </c>
      <c r="F155" s="29" t="s">
        <v>522</v>
      </c>
      <c r="G155" s="30" t="s">
        <v>554</v>
      </c>
      <c r="H155" s="31" t="s">
        <v>2631</v>
      </c>
      <c r="I155" s="30" t="s">
        <v>2647</v>
      </c>
      <c r="J155" s="31" t="s">
        <v>2631</v>
      </c>
      <c r="K155" s="124" t="s">
        <v>8239</v>
      </c>
      <c r="L155" s="124" t="s">
        <v>8235</v>
      </c>
    </row>
    <row r="156" spans="1:12" x14ac:dyDescent="0.25">
      <c r="A156" s="27" t="s">
        <v>8558</v>
      </c>
      <c r="B156" s="14" t="s">
        <v>162</v>
      </c>
      <c r="C156" s="14" t="s">
        <v>2667</v>
      </c>
      <c r="D156" s="14" t="s">
        <v>2765</v>
      </c>
      <c r="E156" s="28">
        <v>44012</v>
      </c>
      <c r="F156" s="29" t="s">
        <v>522</v>
      </c>
      <c r="G156" s="30" t="s">
        <v>554</v>
      </c>
      <c r="H156" s="31" t="s">
        <v>2631</v>
      </c>
      <c r="I156" s="30" t="s">
        <v>2661</v>
      </c>
      <c r="J156" s="31" t="s">
        <v>2631</v>
      </c>
      <c r="K156" s="124" t="s">
        <v>8239</v>
      </c>
      <c r="L156" s="124" t="s">
        <v>8235</v>
      </c>
    </row>
    <row r="157" spans="1:12" x14ac:dyDescent="0.25">
      <c r="A157" s="27" t="s">
        <v>8370</v>
      </c>
      <c r="B157" s="14" t="s">
        <v>259</v>
      </c>
      <c r="C157" s="14" t="s">
        <v>2869</v>
      </c>
      <c r="D157" s="14" t="s">
        <v>2870</v>
      </c>
      <c r="E157" s="28">
        <v>44012</v>
      </c>
      <c r="F157" s="29" t="s">
        <v>520</v>
      </c>
      <c r="G157" s="30" t="s">
        <v>538</v>
      </c>
      <c r="H157" s="31" t="s">
        <v>2631</v>
      </c>
      <c r="I157" s="30" t="s">
        <v>2829</v>
      </c>
      <c r="J157" s="31" t="s">
        <v>2631</v>
      </c>
      <c r="K157" s="124" t="s">
        <v>8239</v>
      </c>
      <c r="L157" s="124" t="s">
        <v>8236</v>
      </c>
    </row>
    <row r="158" spans="1:12" x14ac:dyDescent="0.25">
      <c r="A158" s="27" t="s">
        <v>8429</v>
      </c>
      <c r="B158" s="14" t="s">
        <v>258</v>
      </c>
      <c r="C158" s="14" t="s">
        <v>2867</v>
      </c>
      <c r="D158" s="14" t="s">
        <v>2868</v>
      </c>
      <c r="E158" s="28">
        <v>44012</v>
      </c>
      <c r="F158" s="29" t="s">
        <v>520</v>
      </c>
      <c r="G158" s="30" t="s">
        <v>538</v>
      </c>
      <c r="H158" s="31" t="s">
        <v>2631</v>
      </c>
      <c r="I158" s="30" t="s">
        <v>2829</v>
      </c>
      <c r="J158" s="31" t="s">
        <v>2631</v>
      </c>
      <c r="K158" s="124" t="s">
        <v>8239</v>
      </c>
      <c r="L158" s="124" t="s">
        <v>8236</v>
      </c>
    </row>
    <row r="159" spans="1:12" x14ac:dyDescent="0.25">
      <c r="A159" s="27" t="s">
        <v>8499</v>
      </c>
      <c r="B159" s="14" t="s">
        <v>224</v>
      </c>
      <c r="C159" s="14" t="s">
        <v>2827</v>
      </c>
      <c r="D159" s="14" t="s">
        <v>2828</v>
      </c>
      <c r="E159" s="28">
        <v>44012</v>
      </c>
      <c r="F159" s="29" t="s">
        <v>522</v>
      </c>
      <c r="G159" s="30" t="s">
        <v>554</v>
      </c>
      <c r="H159" s="31" t="s">
        <v>2631</v>
      </c>
      <c r="I159" s="30" t="s">
        <v>2829</v>
      </c>
      <c r="J159" s="31" t="s">
        <v>2631</v>
      </c>
      <c r="K159" s="124" t="s">
        <v>8239</v>
      </c>
      <c r="L159" s="124" t="s">
        <v>8236</v>
      </c>
    </row>
    <row r="160" spans="1:12" x14ac:dyDescent="0.25">
      <c r="A160" s="27" t="s">
        <v>8503</v>
      </c>
      <c r="B160" s="14" t="s">
        <v>230</v>
      </c>
      <c r="C160" s="14" t="s">
        <v>2835</v>
      </c>
      <c r="D160" s="14" t="s">
        <v>2836</v>
      </c>
      <c r="E160" s="28">
        <v>44012</v>
      </c>
      <c r="F160" s="29" t="s">
        <v>522</v>
      </c>
      <c r="G160" s="30" t="s">
        <v>554</v>
      </c>
      <c r="H160" s="31" t="s">
        <v>2631</v>
      </c>
      <c r="I160" s="30" t="s">
        <v>2829</v>
      </c>
      <c r="J160" s="31" t="s">
        <v>2631</v>
      </c>
      <c r="K160" s="124" t="s">
        <v>8239</v>
      </c>
      <c r="L160" s="124" t="s">
        <v>8236</v>
      </c>
    </row>
    <row r="161" spans="1:12" x14ac:dyDescent="0.25">
      <c r="A161" s="27" t="s">
        <v>8507</v>
      </c>
      <c r="B161" s="14" t="s">
        <v>243</v>
      </c>
      <c r="C161" s="14" t="s">
        <v>2850</v>
      </c>
      <c r="D161" s="14" t="s">
        <v>2851</v>
      </c>
      <c r="E161" s="28">
        <v>44012</v>
      </c>
      <c r="F161" s="29" t="s">
        <v>522</v>
      </c>
      <c r="G161" s="30" t="s">
        <v>554</v>
      </c>
      <c r="H161" s="31" t="s">
        <v>2631</v>
      </c>
      <c r="I161" s="30" t="s">
        <v>2829</v>
      </c>
      <c r="J161" s="31" t="s">
        <v>2631</v>
      </c>
      <c r="K161" s="124" t="s">
        <v>8239</v>
      </c>
      <c r="L161" s="124" t="s">
        <v>8236</v>
      </c>
    </row>
    <row r="162" spans="1:12" x14ac:dyDescent="0.25">
      <c r="A162" s="27" t="s">
        <v>8518</v>
      </c>
      <c r="B162" s="14" t="s">
        <v>257</v>
      </c>
      <c r="C162" s="14" t="s">
        <v>2865</v>
      </c>
      <c r="D162" s="14" t="s">
        <v>2866</v>
      </c>
      <c r="E162" s="28">
        <v>44012</v>
      </c>
      <c r="F162" s="29" t="s">
        <v>522</v>
      </c>
      <c r="G162" s="30" t="s">
        <v>554</v>
      </c>
      <c r="H162" s="31" t="s">
        <v>2631</v>
      </c>
      <c r="I162" s="30" t="s">
        <v>2829</v>
      </c>
      <c r="J162" s="31" t="s">
        <v>2631</v>
      </c>
      <c r="K162" s="124" t="s">
        <v>8239</v>
      </c>
      <c r="L162" s="124" t="s">
        <v>8236</v>
      </c>
    </row>
    <row r="163" spans="1:12" x14ac:dyDescent="0.25">
      <c r="A163" s="27" t="s">
        <v>8579</v>
      </c>
      <c r="B163" s="14" t="s">
        <v>239</v>
      </c>
      <c r="C163" s="14" t="s">
        <v>2843</v>
      </c>
      <c r="D163" s="14" t="s">
        <v>2844</v>
      </c>
      <c r="E163" s="28">
        <v>44012</v>
      </c>
      <c r="F163" s="29" t="s">
        <v>522</v>
      </c>
      <c r="G163" s="30" t="s">
        <v>554</v>
      </c>
      <c r="H163" s="31" t="s">
        <v>2631</v>
      </c>
      <c r="I163" s="30" t="s">
        <v>2829</v>
      </c>
      <c r="J163" s="31" t="s">
        <v>2631</v>
      </c>
      <c r="K163" s="124" t="s">
        <v>8239</v>
      </c>
      <c r="L163" s="124" t="s">
        <v>8236</v>
      </c>
    </row>
    <row r="164" spans="1:12" x14ac:dyDescent="0.25">
      <c r="A164" s="27" t="s">
        <v>8526</v>
      </c>
      <c r="B164" s="14" t="s">
        <v>569</v>
      </c>
      <c r="C164" s="14" t="s">
        <v>2848</v>
      </c>
      <c r="D164" s="14" t="s">
        <v>7343</v>
      </c>
      <c r="E164" s="28">
        <v>44012</v>
      </c>
      <c r="F164" s="29" t="s">
        <v>522</v>
      </c>
      <c r="G164" s="30" t="s">
        <v>554</v>
      </c>
      <c r="H164" s="31" t="s">
        <v>2631</v>
      </c>
      <c r="I164" s="30" t="s">
        <v>2635</v>
      </c>
      <c r="J164" s="31" t="s">
        <v>2631</v>
      </c>
      <c r="K164" s="124" t="s">
        <v>8239</v>
      </c>
      <c r="L164" s="124" t="s">
        <v>8236</v>
      </c>
    </row>
    <row r="165" spans="1:12" x14ac:dyDescent="0.25">
      <c r="A165" s="27" t="s">
        <v>8526</v>
      </c>
      <c r="B165" s="14" t="s">
        <v>1144</v>
      </c>
      <c r="C165" s="14" t="s">
        <v>2861</v>
      </c>
      <c r="D165" s="14" t="s">
        <v>7346</v>
      </c>
      <c r="E165" s="28">
        <v>44012</v>
      </c>
      <c r="F165" s="29" t="s">
        <v>522</v>
      </c>
      <c r="G165" s="30" t="s">
        <v>554</v>
      </c>
      <c r="H165" s="31" t="s">
        <v>2631</v>
      </c>
      <c r="I165" s="30" t="s">
        <v>2695</v>
      </c>
      <c r="J165" s="31" t="s">
        <v>2631</v>
      </c>
      <c r="K165" s="124" t="s">
        <v>8239</v>
      </c>
      <c r="L165" s="124" t="s">
        <v>8236</v>
      </c>
    </row>
    <row r="166" spans="1:12" x14ac:dyDescent="0.25">
      <c r="A166" s="27" t="s">
        <v>8535</v>
      </c>
      <c r="B166" s="14" t="s">
        <v>568</v>
      </c>
      <c r="C166" s="14" t="s">
        <v>2800</v>
      </c>
      <c r="D166" s="14" t="s">
        <v>7366</v>
      </c>
      <c r="E166" s="28">
        <v>44012</v>
      </c>
      <c r="F166" s="29" t="s">
        <v>522</v>
      </c>
      <c r="G166" s="30" t="s">
        <v>554</v>
      </c>
      <c r="H166" s="31" t="s">
        <v>2631</v>
      </c>
      <c r="I166" s="30" t="s">
        <v>2635</v>
      </c>
      <c r="J166" s="31" t="s">
        <v>2631</v>
      </c>
      <c r="K166" s="124" t="s">
        <v>8239</v>
      </c>
      <c r="L166" s="124" t="s">
        <v>8236</v>
      </c>
    </row>
    <row r="167" spans="1:12" x14ac:dyDescent="0.25">
      <c r="A167" s="27" t="s">
        <v>8537</v>
      </c>
      <c r="B167" s="14" t="s">
        <v>943</v>
      </c>
      <c r="C167" s="14" t="s">
        <v>2664</v>
      </c>
      <c r="D167" s="14" t="s">
        <v>7369</v>
      </c>
      <c r="E167" s="28">
        <v>44012</v>
      </c>
      <c r="F167" s="29" t="s">
        <v>522</v>
      </c>
      <c r="G167" s="30" t="s">
        <v>554</v>
      </c>
      <c r="H167" s="31" t="s">
        <v>2631</v>
      </c>
      <c r="I167" s="30" t="s">
        <v>2666</v>
      </c>
      <c r="J167" s="31" t="s">
        <v>2631</v>
      </c>
      <c r="K167" s="124" t="s">
        <v>8239</v>
      </c>
      <c r="L167" s="124" t="s">
        <v>8236</v>
      </c>
    </row>
    <row r="168" spans="1:12" x14ac:dyDescent="0.25">
      <c r="A168" s="27" t="s">
        <v>8538</v>
      </c>
      <c r="B168" s="14" t="s">
        <v>1146</v>
      </c>
      <c r="C168" s="14" t="s">
        <v>2873</v>
      </c>
      <c r="D168" s="14" t="s">
        <v>7370</v>
      </c>
      <c r="E168" s="28">
        <v>44012</v>
      </c>
      <c r="F168" s="29" t="s">
        <v>522</v>
      </c>
      <c r="G168" s="30" t="s">
        <v>554</v>
      </c>
      <c r="H168" s="31" t="s">
        <v>2631</v>
      </c>
      <c r="I168" s="30" t="s">
        <v>2695</v>
      </c>
      <c r="J168" s="31" t="s">
        <v>2631</v>
      </c>
      <c r="K168" s="124" t="s">
        <v>8239</v>
      </c>
      <c r="L168" s="124" t="s">
        <v>8236</v>
      </c>
    </row>
    <row r="169" spans="1:12" x14ac:dyDescent="0.25">
      <c r="A169" s="27" t="s">
        <v>8540</v>
      </c>
      <c r="B169" s="14" t="s">
        <v>1150</v>
      </c>
      <c r="C169" s="14" t="s">
        <v>2882</v>
      </c>
      <c r="D169" s="14" t="s">
        <v>7372</v>
      </c>
      <c r="E169" s="28">
        <v>44012</v>
      </c>
      <c r="F169" s="29" t="s">
        <v>522</v>
      </c>
      <c r="G169" s="30" t="s">
        <v>554</v>
      </c>
      <c r="H169" s="31" t="s">
        <v>2631</v>
      </c>
      <c r="I169" s="30" t="s">
        <v>2695</v>
      </c>
      <c r="J169" s="31" t="s">
        <v>2631</v>
      </c>
      <c r="K169" s="124" t="s">
        <v>8239</v>
      </c>
      <c r="L169" s="124" t="s">
        <v>8236</v>
      </c>
    </row>
    <row r="170" spans="1:12" x14ac:dyDescent="0.25">
      <c r="A170" s="27" t="s">
        <v>8542</v>
      </c>
      <c r="B170" s="14" t="s">
        <v>942</v>
      </c>
      <c r="C170" s="14" t="s">
        <v>2754</v>
      </c>
      <c r="D170" s="14" t="s">
        <v>7374</v>
      </c>
      <c r="E170" s="28">
        <v>44012</v>
      </c>
      <c r="F170" s="29" t="s">
        <v>522</v>
      </c>
      <c r="G170" s="30" t="s">
        <v>554</v>
      </c>
      <c r="H170" s="31" t="s">
        <v>2631</v>
      </c>
      <c r="I170" s="30" t="s">
        <v>2666</v>
      </c>
      <c r="J170" s="31" t="s">
        <v>2631</v>
      </c>
      <c r="K170" s="124" t="s">
        <v>8239</v>
      </c>
      <c r="L170" s="124" t="s">
        <v>8236</v>
      </c>
    </row>
    <row r="171" spans="1:12" x14ac:dyDescent="0.25">
      <c r="A171" s="27" t="s">
        <v>8582</v>
      </c>
      <c r="B171" s="14" t="s">
        <v>1140</v>
      </c>
      <c r="C171" s="14" t="s">
        <v>2721</v>
      </c>
      <c r="D171" s="14" t="s">
        <v>7375</v>
      </c>
      <c r="E171" s="28">
        <v>44012</v>
      </c>
      <c r="F171" s="29" t="s">
        <v>522</v>
      </c>
      <c r="G171" s="30" t="s">
        <v>554</v>
      </c>
      <c r="H171" s="31" t="s">
        <v>2631</v>
      </c>
      <c r="I171" s="30" t="s">
        <v>2695</v>
      </c>
      <c r="J171" s="31" t="s">
        <v>2631</v>
      </c>
      <c r="K171" s="124" t="s">
        <v>8239</v>
      </c>
      <c r="L171" s="124" t="s">
        <v>8236</v>
      </c>
    </row>
    <row r="172" spans="1:12" x14ac:dyDescent="0.25">
      <c r="A172" s="27" t="s">
        <v>8543</v>
      </c>
      <c r="B172" s="14" t="s">
        <v>934</v>
      </c>
      <c r="C172" s="14" t="s">
        <v>2687</v>
      </c>
      <c r="D172" s="14" t="s">
        <v>7376</v>
      </c>
      <c r="E172" s="28">
        <v>44012</v>
      </c>
      <c r="F172" s="29" t="s">
        <v>522</v>
      </c>
      <c r="G172" s="30" t="s">
        <v>554</v>
      </c>
      <c r="H172" s="31" t="s">
        <v>2631</v>
      </c>
      <c r="I172" s="30" t="s">
        <v>2666</v>
      </c>
      <c r="J172" s="31" t="s">
        <v>2631</v>
      </c>
      <c r="K172" s="124" t="s">
        <v>8239</v>
      </c>
      <c r="L172" s="124" t="s">
        <v>8236</v>
      </c>
    </row>
    <row r="173" spans="1:12" x14ac:dyDescent="0.25">
      <c r="A173" s="27" t="s">
        <v>8543</v>
      </c>
      <c r="B173" s="14" t="s">
        <v>1388</v>
      </c>
      <c r="C173" s="14" t="s">
        <v>2715</v>
      </c>
      <c r="D173" s="14" t="s">
        <v>7377</v>
      </c>
      <c r="E173" s="28">
        <v>44012</v>
      </c>
      <c r="F173" s="29" t="s">
        <v>522</v>
      </c>
      <c r="G173" s="30" t="s">
        <v>554</v>
      </c>
      <c r="H173" s="31" t="s">
        <v>2631</v>
      </c>
      <c r="I173" s="30" t="s">
        <v>2641</v>
      </c>
      <c r="J173" s="31" t="s">
        <v>2631</v>
      </c>
      <c r="K173" s="124" t="s">
        <v>8239</v>
      </c>
      <c r="L173" s="124" t="s">
        <v>8236</v>
      </c>
    </row>
    <row r="174" spans="1:12" x14ac:dyDescent="0.25">
      <c r="A174" s="27" t="s">
        <v>8496</v>
      </c>
      <c r="B174" s="14" t="s">
        <v>5032</v>
      </c>
      <c r="C174" s="14" t="s">
        <v>2812</v>
      </c>
      <c r="D174" s="14" t="s">
        <v>7327</v>
      </c>
      <c r="E174" s="28">
        <v>44012</v>
      </c>
      <c r="F174" s="29" t="s">
        <v>522</v>
      </c>
      <c r="G174" s="30" t="s">
        <v>554</v>
      </c>
      <c r="H174" s="31" t="s">
        <v>2631</v>
      </c>
      <c r="I174" s="30" t="s">
        <v>7328</v>
      </c>
      <c r="J174" s="31" t="s">
        <v>2711</v>
      </c>
      <c r="K174" s="124" t="s">
        <v>8239</v>
      </c>
      <c r="L174" s="124" t="s">
        <v>8237</v>
      </c>
    </row>
    <row r="175" spans="1:12" x14ac:dyDescent="0.25">
      <c r="A175" s="27" t="s">
        <v>8508</v>
      </c>
      <c r="B175" s="14" t="s">
        <v>5024</v>
      </c>
      <c r="C175" s="14" t="s">
        <v>7325</v>
      </c>
      <c r="D175" s="14" t="s">
        <v>7329</v>
      </c>
      <c r="E175" s="28">
        <v>44012</v>
      </c>
      <c r="F175" s="29" t="s">
        <v>522</v>
      </c>
      <c r="G175" s="30" t="s">
        <v>554</v>
      </c>
      <c r="H175" s="31" t="s">
        <v>2631</v>
      </c>
      <c r="I175" s="30" t="s">
        <v>7330</v>
      </c>
      <c r="J175" s="31" t="s">
        <v>2631</v>
      </c>
      <c r="K175" s="124" t="s">
        <v>8239</v>
      </c>
      <c r="L175" s="124" t="s">
        <v>8237</v>
      </c>
    </row>
    <row r="176" spans="1:12" x14ac:dyDescent="0.25">
      <c r="A176" s="27" t="s">
        <v>8529</v>
      </c>
      <c r="B176" s="14" t="s">
        <v>5027</v>
      </c>
      <c r="C176" s="14" t="s">
        <v>7355</v>
      </c>
      <c r="D176" s="14" t="s">
        <v>7356</v>
      </c>
      <c r="E176" s="28">
        <v>44012</v>
      </c>
      <c r="F176" s="29" t="s">
        <v>522</v>
      </c>
      <c r="G176" s="30" t="s">
        <v>554</v>
      </c>
      <c r="H176" s="31" t="s">
        <v>2631</v>
      </c>
      <c r="I176" s="30" t="s">
        <v>7336</v>
      </c>
      <c r="J176" s="31" t="s">
        <v>2631</v>
      </c>
      <c r="K176" s="124" t="s">
        <v>8239</v>
      </c>
      <c r="L176" s="124" t="s">
        <v>8237</v>
      </c>
    </row>
    <row r="177" spans="1:12" x14ac:dyDescent="0.25">
      <c r="A177" s="27" t="s">
        <v>8368</v>
      </c>
      <c r="B177" s="14" t="s">
        <v>233</v>
      </c>
      <c r="C177" s="14" t="s">
        <v>229</v>
      </c>
      <c r="D177" s="14" t="s">
        <v>2838</v>
      </c>
      <c r="E177" s="28">
        <v>44012</v>
      </c>
      <c r="F177" s="29" t="s">
        <v>520</v>
      </c>
      <c r="G177" s="30" t="s">
        <v>538</v>
      </c>
      <c r="H177" s="31" t="s">
        <v>2631</v>
      </c>
      <c r="I177" s="30" t="s">
        <v>2632</v>
      </c>
      <c r="J177" s="31" t="s">
        <v>2631</v>
      </c>
      <c r="K177" s="124" t="s">
        <v>8239</v>
      </c>
      <c r="L177" s="124" t="s">
        <v>2918</v>
      </c>
    </row>
    <row r="178" spans="1:12" x14ac:dyDescent="0.25">
      <c r="A178" s="27" t="s">
        <v>8467</v>
      </c>
      <c r="B178" s="14" t="s">
        <v>166</v>
      </c>
      <c r="C178" s="14" t="s">
        <v>117</v>
      </c>
      <c r="D178" s="14" t="s">
        <v>2767</v>
      </c>
      <c r="E178" s="28">
        <v>44012</v>
      </c>
      <c r="F178" s="29" t="s">
        <v>521</v>
      </c>
      <c r="G178" s="30" t="s">
        <v>554</v>
      </c>
      <c r="H178" s="31" t="s">
        <v>2631</v>
      </c>
      <c r="I178" s="30" t="s">
        <v>2697</v>
      </c>
      <c r="J178" s="31" t="s">
        <v>2631</v>
      </c>
      <c r="K178" s="124" t="s">
        <v>8239</v>
      </c>
      <c r="L178" s="124" t="s">
        <v>2918</v>
      </c>
    </row>
    <row r="179" spans="1:12" x14ac:dyDescent="0.25">
      <c r="A179" s="27" t="s">
        <v>8474</v>
      </c>
      <c r="B179" s="14" t="s">
        <v>157</v>
      </c>
      <c r="C179" s="14" t="s">
        <v>2672</v>
      </c>
      <c r="D179" s="14" t="s">
        <v>2762</v>
      </c>
      <c r="E179" s="28">
        <v>44012</v>
      </c>
      <c r="F179" s="29" t="s">
        <v>521</v>
      </c>
      <c r="G179" s="30" t="s">
        <v>554</v>
      </c>
      <c r="H179" s="31" t="s">
        <v>2631</v>
      </c>
      <c r="I179" s="30" t="s">
        <v>2644</v>
      </c>
      <c r="J179" s="31" t="s">
        <v>2631</v>
      </c>
      <c r="K179" s="124" t="s">
        <v>8239</v>
      </c>
      <c r="L179" s="124" t="s">
        <v>2918</v>
      </c>
    </row>
    <row r="180" spans="1:12" x14ac:dyDescent="0.25">
      <c r="A180" s="27" t="s">
        <v>8485</v>
      </c>
      <c r="B180" s="14" t="s">
        <v>200</v>
      </c>
      <c r="C180" s="14" t="s">
        <v>2649</v>
      </c>
      <c r="D180" s="14" t="s">
        <v>2788</v>
      </c>
      <c r="E180" s="28">
        <v>44012</v>
      </c>
      <c r="F180" s="29" t="s">
        <v>521</v>
      </c>
      <c r="G180" s="30" t="s">
        <v>554</v>
      </c>
      <c r="H180" s="31" t="s">
        <v>2631</v>
      </c>
      <c r="I180" s="30" t="s">
        <v>2650</v>
      </c>
      <c r="J180" s="31" t="s">
        <v>2631</v>
      </c>
      <c r="K180" s="124" t="s">
        <v>8239</v>
      </c>
      <c r="L180" s="124" t="s">
        <v>2918</v>
      </c>
    </row>
    <row r="181" spans="1:12" x14ac:dyDescent="0.25">
      <c r="A181" s="27" t="s">
        <v>8487</v>
      </c>
      <c r="B181" s="14" t="s">
        <v>198</v>
      </c>
      <c r="C181" s="14" t="s">
        <v>283</v>
      </c>
      <c r="D181" s="14" t="s">
        <v>2787</v>
      </c>
      <c r="E181" s="28">
        <v>44012</v>
      </c>
      <c r="F181" s="29" t="s">
        <v>521</v>
      </c>
      <c r="G181" s="30" t="s">
        <v>554</v>
      </c>
      <c r="H181" s="31" t="s">
        <v>2631</v>
      </c>
      <c r="I181" s="30" t="s">
        <v>2697</v>
      </c>
      <c r="J181" s="31" t="s">
        <v>2631</v>
      </c>
      <c r="K181" s="124" t="s">
        <v>8239</v>
      </c>
      <c r="L181" s="124" t="s">
        <v>2918</v>
      </c>
    </row>
    <row r="182" spans="1:12" x14ac:dyDescent="0.25">
      <c r="A182" s="27" t="s">
        <v>8498</v>
      </c>
      <c r="B182" s="14" t="s">
        <v>215</v>
      </c>
      <c r="C182" s="14" t="s">
        <v>2810</v>
      </c>
      <c r="D182" s="14" t="s">
        <v>2811</v>
      </c>
      <c r="E182" s="28">
        <v>44012</v>
      </c>
      <c r="F182" s="29" t="s">
        <v>522</v>
      </c>
      <c r="G182" s="30" t="s">
        <v>554</v>
      </c>
      <c r="H182" s="31" t="s">
        <v>2631</v>
      </c>
      <c r="I182" s="30" t="s">
        <v>2793</v>
      </c>
      <c r="J182" s="31" t="s">
        <v>2631</v>
      </c>
      <c r="K182" s="124" t="s">
        <v>8239</v>
      </c>
      <c r="L182" s="124" t="s">
        <v>2918</v>
      </c>
    </row>
    <row r="183" spans="1:12" x14ac:dyDescent="0.25">
      <c r="A183" s="27" t="s">
        <v>8509</v>
      </c>
      <c r="B183" s="14" t="s">
        <v>228</v>
      </c>
      <c r="C183" s="14" t="s">
        <v>229</v>
      </c>
      <c r="D183" s="14" t="s">
        <v>2834</v>
      </c>
      <c r="E183" s="28">
        <v>44012</v>
      </c>
      <c r="F183" s="29" t="s">
        <v>522</v>
      </c>
      <c r="G183" s="30" t="s">
        <v>554</v>
      </c>
      <c r="H183" s="31" t="s">
        <v>2631</v>
      </c>
      <c r="I183" s="30" t="s">
        <v>2632</v>
      </c>
      <c r="J183" s="31" t="s">
        <v>2631</v>
      </c>
      <c r="K183" s="124" t="s">
        <v>8239</v>
      </c>
      <c r="L183" s="124" t="s">
        <v>2918</v>
      </c>
    </row>
    <row r="184" spans="1:12" x14ac:dyDescent="0.25">
      <c r="A184" s="27" t="s">
        <v>8511</v>
      </c>
      <c r="B184" s="14" t="s">
        <v>235</v>
      </c>
      <c r="C184" s="14" t="s">
        <v>2639</v>
      </c>
      <c r="D184" s="14" t="s">
        <v>2840</v>
      </c>
      <c r="E184" s="28">
        <v>44012</v>
      </c>
      <c r="F184" s="29" t="s">
        <v>522</v>
      </c>
      <c r="G184" s="30" t="s">
        <v>554</v>
      </c>
      <c r="H184" s="31" t="s">
        <v>2631</v>
      </c>
      <c r="I184" s="30" t="s">
        <v>2641</v>
      </c>
      <c r="J184" s="31" t="s">
        <v>2631</v>
      </c>
      <c r="K184" s="124" t="s">
        <v>8239</v>
      </c>
      <c r="L184" s="124" t="s">
        <v>2918</v>
      </c>
    </row>
    <row r="185" spans="1:12" x14ac:dyDescent="0.25">
      <c r="A185" s="27" t="s">
        <v>8513</v>
      </c>
      <c r="B185" s="14" t="s">
        <v>234</v>
      </c>
      <c r="C185" s="14" t="s">
        <v>2639</v>
      </c>
      <c r="D185" s="14" t="s">
        <v>2839</v>
      </c>
      <c r="E185" s="28">
        <v>44012</v>
      </c>
      <c r="F185" s="29" t="s">
        <v>522</v>
      </c>
      <c r="G185" s="30" t="s">
        <v>554</v>
      </c>
      <c r="H185" s="31" t="s">
        <v>2631</v>
      </c>
      <c r="I185" s="30" t="s">
        <v>2641</v>
      </c>
      <c r="J185" s="31" t="s">
        <v>2631</v>
      </c>
      <c r="K185" s="124" t="s">
        <v>8239</v>
      </c>
      <c r="L185" s="124" t="s">
        <v>2918</v>
      </c>
    </row>
    <row r="186" spans="1:12" x14ac:dyDescent="0.25">
      <c r="A186" s="27" t="s">
        <v>8519</v>
      </c>
      <c r="B186" s="14" t="s">
        <v>246</v>
      </c>
      <c r="C186" s="14" t="s">
        <v>117</v>
      </c>
      <c r="D186" s="14" t="s">
        <v>2853</v>
      </c>
      <c r="E186" s="28">
        <v>44012</v>
      </c>
      <c r="F186" s="29" t="s">
        <v>522</v>
      </c>
      <c r="G186" s="30" t="s">
        <v>554</v>
      </c>
      <c r="H186" s="31" t="s">
        <v>2631</v>
      </c>
      <c r="I186" s="30" t="s">
        <v>2697</v>
      </c>
      <c r="J186" s="31" t="s">
        <v>2631</v>
      </c>
      <c r="K186" s="124" t="s">
        <v>8239</v>
      </c>
      <c r="L186" s="124" t="s">
        <v>2918</v>
      </c>
    </row>
    <row r="187" spans="1:12" x14ac:dyDescent="0.25">
      <c r="A187" s="27" t="s">
        <v>8520</v>
      </c>
      <c r="B187" s="14" t="s">
        <v>264</v>
      </c>
      <c r="C187" s="14" t="s">
        <v>229</v>
      </c>
      <c r="D187" s="14" t="s">
        <v>2876</v>
      </c>
      <c r="E187" s="28">
        <v>44012</v>
      </c>
      <c r="F187" s="29" t="s">
        <v>522</v>
      </c>
      <c r="G187" s="30" t="s">
        <v>554</v>
      </c>
      <c r="H187" s="31" t="s">
        <v>2631</v>
      </c>
      <c r="I187" s="30" t="s">
        <v>2632</v>
      </c>
      <c r="J187" s="31" t="s">
        <v>2631</v>
      </c>
      <c r="K187" s="124" t="s">
        <v>8239</v>
      </c>
      <c r="L187" s="124" t="s">
        <v>2918</v>
      </c>
    </row>
    <row r="188" spans="1:12" x14ac:dyDescent="0.25">
      <c r="A188" s="27" t="s">
        <v>8523</v>
      </c>
      <c r="B188" s="14" t="s">
        <v>262</v>
      </c>
      <c r="C188" s="14" t="s">
        <v>229</v>
      </c>
      <c r="D188" s="14" t="s">
        <v>2875</v>
      </c>
      <c r="E188" s="28">
        <v>44012</v>
      </c>
      <c r="F188" s="29" t="s">
        <v>522</v>
      </c>
      <c r="G188" s="30" t="s">
        <v>554</v>
      </c>
      <c r="H188" s="31" t="s">
        <v>2631</v>
      </c>
      <c r="I188" s="30" t="s">
        <v>2632</v>
      </c>
      <c r="J188" s="31" t="s">
        <v>2631</v>
      </c>
      <c r="K188" s="124" t="s">
        <v>8239</v>
      </c>
      <c r="L188" s="124" t="s">
        <v>8234</v>
      </c>
    </row>
    <row r="189" spans="1:12" x14ac:dyDescent="0.25">
      <c r="A189" s="27" t="s">
        <v>8525</v>
      </c>
      <c r="B189" s="14" t="s">
        <v>192</v>
      </c>
      <c r="C189" s="14" t="s">
        <v>2679</v>
      </c>
      <c r="D189" s="14" t="s">
        <v>2783</v>
      </c>
      <c r="E189" s="28">
        <v>44012</v>
      </c>
      <c r="F189" s="29" t="s">
        <v>522</v>
      </c>
      <c r="G189" s="30" t="s">
        <v>554</v>
      </c>
      <c r="H189" s="31" t="s">
        <v>2631</v>
      </c>
      <c r="I189" s="30" t="s">
        <v>545</v>
      </c>
      <c r="J189" s="31" t="s">
        <v>2631</v>
      </c>
      <c r="K189" s="124" t="s">
        <v>8239</v>
      </c>
      <c r="L189" s="124" t="s">
        <v>2918</v>
      </c>
    </row>
    <row r="190" spans="1:12" x14ac:dyDescent="0.25">
      <c r="A190" s="27" t="s">
        <v>8526</v>
      </c>
      <c r="B190" s="14" t="s">
        <v>5038</v>
      </c>
      <c r="C190" s="14" t="s">
        <v>7331</v>
      </c>
      <c r="D190" s="14" t="s">
        <v>7332</v>
      </c>
      <c r="E190" s="28">
        <v>44012</v>
      </c>
      <c r="F190" s="29" t="s">
        <v>522</v>
      </c>
      <c r="G190" s="30" t="s">
        <v>554</v>
      </c>
      <c r="H190" s="31" t="s">
        <v>2631</v>
      </c>
      <c r="I190" s="30" t="s">
        <v>7333</v>
      </c>
      <c r="J190" s="31" t="s">
        <v>2631</v>
      </c>
      <c r="K190" s="124" t="s">
        <v>8239</v>
      </c>
      <c r="L190" s="124" t="s">
        <v>8326</v>
      </c>
    </row>
    <row r="191" spans="1:12" x14ac:dyDescent="0.25">
      <c r="A191" s="27" t="s">
        <v>8526</v>
      </c>
      <c r="B191" s="14" t="s">
        <v>5026</v>
      </c>
      <c r="C191" s="14" t="s">
        <v>7334</v>
      </c>
      <c r="D191" s="14" t="s">
        <v>7335</v>
      </c>
      <c r="E191" s="28">
        <v>44012</v>
      </c>
      <c r="F191" s="29" t="s">
        <v>522</v>
      </c>
      <c r="G191" s="30" t="s">
        <v>554</v>
      </c>
      <c r="H191" s="31" t="s">
        <v>2631</v>
      </c>
      <c r="I191" s="30" t="s">
        <v>7336</v>
      </c>
      <c r="J191" s="31" t="s">
        <v>2631</v>
      </c>
      <c r="K191" s="124" t="s">
        <v>8239</v>
      </c>
      <c r="L191" s="124" t="s">
        <v>8326</v>
      </c>
    </row>
    <row r="192" spans="1:12" x14ac:dyDescent="0.25">
      <c r="A192" s="27" t="s">
        <v>8526</v>
      </c>
      <c r="B192" s="14" t="s">
        <v>5036</v>
      </c>
      <c r="C192" s="14" t="s">
        <v>7337</v>
      </c>
      <c r="D192" s="14" t="s">
        <v>7338</v>
      </c>
      <c r="E192" s="28">
        <v>44012</v>
      </c>
      <c r="F192" s="29" t="s">
        <v>522</v>
      </c>
      <c r="G192" s="30" t="s">
        <v>554</v>
      </c>
      <c r="H192" s="31" t="s">
        <v>2631</v>
      </c>
      <c r="I192" s="30" t="s">
        <v>7333</v>
      </c>
      <c r="J192" s="31" t="s">
        <v>2631</v>
      </c>
      <c r="K192" s="124" t="s">
        <v>8239</v>
      </c>
      <c r="L192" s="124" t="s">
        <v>8326</v>
      </c>
    </row>
    <row r="193" spans="1:12" x14ac:dyDescent="0.25">
      <c r="A193" s="27" t="s">
        <v>8526</v>
      </c>
      <c r="B193" s="14" t="s">
        <v>5035</v>
      </c>
      <c r="C193" s="14" t="s">
        <v>7339</v>
      </c>
      <c r="D193" s="14" t="s">
        <v>7340</v>
      </c>
      <c r="E193" s="28">
        <v>44012</v>
      </c>
      <c r="F193" s="29" t="s">
        <v>522</v>
      </c>
      <c r="G193" s="30" t="s">
        <v>554</v>
      </c>
      <c r="H193" s="31" t="s">
        <v>2631</v>
      </c>
      <c r="I193" s="30" t="s">
        <v>7333</v>
      </c>
      <c r="J193" s="31" t="s">
        <v>2631</v>
      </c>
      <c r="K193" s="124" t="s">
        <v>8239</v>
      </c>
      <c r="L193" s="124" t="s">
        <v>8326</v>
      </c>
    </row>
    <row r="194" spans="1:12" x14ac:dyDescent="0.25">
      <c r="A194" s="27" t="s">
        <v>8526</v>
      </c>
      <c r="B194" s="14" t="s">
        <v>5041</v>
      </c>
      <c r="C194" s="14" t="s">
        <v>7341</v>
      </c>
      <c r="D194" s="14" t="s">
        <v>7342</v>
      </c>
      <c r="E194" s="28">
        <v>44012</v>
      </c>
      <c r="F194" s="29" t="s">
        <v>522</v>
      </c>
      <c r="G194" s="30" t="s">
        <v>554</v>
      </c>
      <c r="H194" s="31" t="s">
        <v>2631</v>
      </c>
      <c r="I194" s="30" t="s">
        <v>7333</v>
      </c>
      <c r="J194" s="31" t="s">
        <v>2631</v>
      </c>
      <c r="K194" s="124" t="s">
        <v>8239</v>
      </c>
      <c r="L194" s="124" t="s">
        <v>8326</v>
      </c>
    </row>
    <row r="195" spans="1:12" x14ac:dyDescent="0.25">
      <c r="A195" s="27" t="s">
        <v>8526</v>
      </c>
      <c r="B195" s="14" t="s">
        <v>5039</v>
      </c>
      <c r="C195" s="14" t="s">
        <v>7344</v>
      </c>
      <c r="D195" s="14" t="s">
        <v>7345</v>
      </c>
      <c r="E195" s="28">
        <v>44012</v>
      </c>
      <c r="F195" s="29" t="s">
        <v>522</v>
      </c>
      <c r="G195" s="30" t="s">
        <v>554</v>
      </c>
      <c r="H195" s="31" t="s">
        <v>2631</v>
      </c>
      <c r="I195" s="30" t="s">
        <v>7333</v>
      </c>
      <c r="J195" s="31" t="s">
        <v>2631</v>
      </c>
      <c r="K195" s="124" t="s">
        <v>8239</v>
      </c>
      <c r="L195" s="124" t="s">
        <v>8326</v>
      </c>
    </row>
    <row r="196" spans="1:12" x14ac:dyDescent="0.25">
      <c r="A196" s="27" t="s">
        <v>8526</v>
      </c>
      <c r="B196" s="14" t="s">
        <v>5030</v>
      </c>
      <c r="C196" s="14" t="s">
        <v>7347</v>
      </c>
      <c r="D196" s="14" t="s">
        <v>7348</v>
      </c>
      <c r="E196" s="28">
        <v>44012</v>
      </c>
      <c r="F196" s="29" t="s">
        <v>522</v>
      </c>
      <c r="G196" s="30" t="s">
        <v>554</v>
      </c>
      <c r="H196" s="31" t="s">
        <v>2631</v>
      </c>
      <c r="I196" s="30" t="s">
        <v>7336</v>
      </c>
      <c r="J196" s="31" t="s">
        <v>2631</v>
      </c>
      <c r="K196" s="124" t="s">
        <v>8239</v>
      </c>
      <c r="L196" s="124" t="s">
        <v>8326</v>
      </c>
    </row>
    <row r="197" spans="1:12" x14ac:dyDescent="0.25">
      <c r="A197" s="27" t="s">
        <v>8526</v>
      </c>
      <c r="B197" s="14" t="s">
        <v>5025</v>
      </c>
      <c r="C197" s="14" t="s">
        <v>7349</v>
      </c>
      <c r="D197" s="14" t="s">
        <v>7350</v>
      </c>
      <c r="E197" s="28">
        <v>44012</v>
      </c>
      <c r="F197" s="29" t="s">
        <v>522</v>
      </c>
      <c r="G197" s="30" t="s">
        <v>554</v>
      </c>
      <c r="H197" s="31" t="s">
        <v>2631</v>
      </c>
      <c r="I197" s="30" t="s">
        <v>7336</v>
      </c>
      <c r="J197" s="31" t="s">
        <v>2631</v>
      </c>
      <c r="K197" s="124" t="s">
        <v>8239</v>
      </c>
      <c r="L197" s="124" t="s">
        <v>8326</v>
      </c>
    </row>
    <row r="198" spans="1:12" x14ac:dyDescent="0.25">
      <c r="A198" s="27" t="s">
        <v>8527</v>
      </c>
      <c r="B198" s="14" t="s">
        <v>5028</v>
      </c>
      <c r="C198" s="14" t="s">
        <v>7351</v>
      </c>
      <c r="D198" s="14" t="s">
        <v>7352</v>
      </c>
      <c r="E198" s="28">
        <v>44012</v>
      </c>
      <c r="F198" s="29" t="s">
        <v>522</v>
      </c>
      <c r="G198" s="30" t="s">
        <v>554</v>
      </c>
      <c r="H198" s="31" t="s">
        <v>2631</v>
      </c>
      <c r="I198" s="30" t="s">
        <v>7336</v>
      </c>
      <c r="J198" s="31" t="s">
        <v>2631</v>
      </c>
      <c r="K198" s="124" t="s">
        <v>8239</v>
      </c>
      <c r="L198" s="124" t="s">
        <v>8326</v>
      </c>
    </row>
    <row r="199" spans="1:12" x14ac:dyDescent="0.25">
      <c r="A199" s="27" t="s">
        <v>8528</v>
      </c>
      <c r="B199" s="14" t="s">
        <v>5040</v>
      </c>
      <c r="C199" s="14" t="s">
        <v>7353</v>
      </c>
      <c r="D199" s="14" t="s">
        <v>7354</v>
      </c>
      <c r="E199" s="28">
        <v>44012</v>
      </c>
      <c r="F199" s="29" t="s">
        <v>522</v>
      </c>
      <c r="G199" s="30" t="s">
        <v>554</v>
      </c>
      <c r="H199" s="31" t="s">
        <v>2631</v>
      </c>
      <c r="I199" s="30" t="s">
        <v>7333</v>
      </c>
      <c r="J199" s="31" t="s">
        <v>2631</v>
      </c>
      <c r="K199" s="124" t="s">
        <v>8239</v>
      </c>
      <c r="L199" s="124" t="s">
        <v>8326</v>
      </c>
    </row>
    <row r="200" spans="1:12" x14ac:dyDescent="0.25">
      <c r="A200" s="27" t="s">
        <v>8530</v>
      </c>
      <c r="B200" s="14" t="s">
        <v>5034</v>
      </c>
      <c r="C200" s="14" t="s">
        <v>7326</v>
      </c>
      <c r="D200" s="14" t="s">
        <v>7357</v>
      </c>
      <c r="E200" s="28">
        <v>44012</v>
      </c>
      <c r="F200" s="29" t="s">
        <v>522</v>
      </c>
      <c r="G200" s="30" t="s">
        <v>554</v>
      </c>
      <c r="H200" s="31" t="s">
        <v>2631</v>
      </c>
      <c r="I200" s="30" t="s">
        <v>7333</v>
      </c>
      <c r="J200" s="31" t="s">
        <v>2631</v>
      </c>
      <c r="K200" s="124" t="s">
        <v>8239</v>
      </c>
      <c r="L200" s="124" t="s">
        <v>8326</v>
      </c>
    </row>
    <row r="201" spans="1:12" x14ac:dyDescent="0.25">
      <c r="A201" s="27" t="s">
        <v>8531</v>
      </c>
      <c r="B201" s="14" t="s">
        <v>5031</v>
      </c>
      <c r="C201" s="14" t="s">
        <v>7358</v>
      </c>
      <c r="D201" s="14" t="s">
        <v>7359</v>
      </c>
      <c r="E201" s="28">
        <v>44012</v>
      </c>
      <c r="F201" s="29" t="s">
        <v>522</v>
      </c>
      <c r="G201" s="30" t="s">
        <v>554</v>
      </c>
      <c r="H201" s="31" t="s">
        <v>2631</v>
      </c>
      <c r="I201" s="30" t="s">
        <v>7336</v>
      </c>
      <c r="J201" s="31" t="s">
        <v>2631</v>
      </c>
      <c r="K201" s="124" t="s">
        <v>8239</v>
      </c>
      <c r="L201" s="124" t="s">
        <v>2918</v>
      </c>
    </row>
    <row r="202" spans="1:12" x14ac:dyDescent="0.25">
      <c r="A202" s="27" t="s">
        <v>8532</v>
      </c>
      <c r="B202" s="14" t="s">
        <v>5037</v>
      </c>
      <c r="C202" s="14" t="s">
        <v>7360</v>
      </c>
      <c r="D202" s="14" t="s">
        <v>7361</v>
      </c>
      <c r="E202" s="28">
        <v>44012</v>
      </c>
      <c r="F202" s="29" t="s">
        <v>522</v>
      </c>
      <c r="G202" s="30" t="s">
        <v>554</v>
      </c>
      <c r="H202" s="31" t="s">
        <v>2631</v>
      </c>
      <c r="I202" s="30" t="s">
        <v>7333</v>
      </c>
      <c r="J202" s="31" t="s">
        <v>2631</v>
      </c>
      <c r="K202" s="124" t="s">
        <v>8239</v>
      </c>
      <c r="L202" s="124" t="s">
        <v>8326</v>
      </c>
    </row>
    <row r="203" spans="1:12" x14ac:dyDescent="0.25">
      <c r="A203" s="27" t="s">
        <v>8533</v>
      </c>
      <c r="B203" s="14" t="s">
        <v>5029</v>
      </c>
      <c r="C203" s="14" t="s">
        <v>7362</v>
      </c>
      <c r="D203" s="14" t="s">
        <v>7363</v>
      </c>
      <c r="E203" s="28">
        <v>44012</v>
      </c>
      <c r="F203" s="29" t="s">
        <v>522</v>
      </c>
      <c r="G203" s="30" t="s">
        <v>554</v>
      </c>
      <c r="H203" s="31" t="s">
        <v>2631</v>
      </c>
      <c r="I203" s="30" t="s">
        <v>7336</v>
      </c>
      <c r="J203" s="31" t="s">
        <v>2631</v>
      </c>
      <c r="K203" s="124" t="s">
        <v>8239</v>
      </c>
      <c r="L203" s="124" t="s">
        <v>8326</v>
      </c>
    </row>
    <row r="204" spans="1:12" x14ac:dyDescent="0.25">
      <c r="A204" s="83" t="s">
        <v>8534</v>
      </c>
      <c r="B204" s="81" t="s">
        <v>5033</v>
      </c>
      <c r="C204" s="81" t="s">
        <v>7364</v>
      </c>
      <c r="D204" s="81" t="s">
        <v>7365</v>
      </c>
      <c r="E204" s="84">
        <v>44012</v>
      </c>
      <c r="F204" s="85" t="s">
        <v>522</v>
      </c>
      <c r="G204" s="82" t="s">
        <v>554</v>
      </c>
      <c r="H204" s="86" t="s">
        <v>2631</v>
      </c>
      <c r="I204" s="82" t="s">
        <v>7333</v>
      </c>
      <c r="J204" s="86" t="s">
        <v>2631</v>
      </c>
      <c r="K204" s="124" t="s">
        <v>8239</v>
      </c>
      <c r="L204" s="124" t="s">
        <v>8326</v>
      </c>
    </row>
    <row r="205" spans="1:12" x14ac:dyDescent="0.25">
      <c r="A205" s="83" t="s">
        <v>8535</v>
      </c>
      <c r="B205" s="81" t="s">
        <v>576</v>
      </c>
      <c r="C205" s="81" t="s">
        <v>2633</v>
      </c>
      <c r="D205" s="81" t="s">
        <v>7367</v>
      </c>
      <c r="E205" s="84">
        <v>44012</v>
      </c>
      <c r="F205" s="85" t="s">
        <v>522</v>
      </c>
      <c r="G205" s="82" t="s">
        <v>554</v>
      </c>
      <c r="H205" s="86" t="s">
        <v>2631</v>
      </c>
      <c r="I205" s="82" t="s">
        <v>2635</v>
      </c>
      <c r="J205" s="86" t="s">
        <v>2631</v>
      </c>
      <c r="K205" s="124" t="s">
        <v>8239</v>
      </c>
      <c r="L205" s="124" t="s">
        <v>2918</v>
      </c>
    </row>
    <row r="206" spans="1:12" x14ac:dyDescent="0.25">
      <c r="A206" s="83" t="s">
        <v>8536</v>
      </c>
      <c r="B206" s="81" t="s">
        <v>933</v>
      </c>
      <c r="C206" s="81" t="s">
        <v>2885</v>
      </c>
      <c r="D206" s="81" t="s">
        <v>7368</v>
      </c>
      <c r="E206" s="84">
        <v>44012</v>
      </c>
      <c r="F206" s="85" t="s">
        <v>522</v>
      </c>
      <c r="G206" s="82" t="s">
        <v>554</v>
      </c>
      <c r="H206" s="86" t="s">
        <v>2631</v>
      </c>
      <c r="I206" s="82" t="s">
        <v>2666</v>
      </c>
      <c r="J206" s="86" t="s">
        <v>2631</v>
      </c>
      <c r="K206" s="124" t="s">
        <v>8239</v>
      </c>
      <c r="L206" s="124" t="s">
        <v>2918</v>
      </c>
    </row>
    <row r="207" spans="1:12" x14ac:dyDescent="0.25">
      <c r="A207" s="83" t="s">
        <v>8539</v>
      </c>
      <c r="B207" s="81" t="s">
        <v>946</v>
      </c>
      <c r="C207" s="81" t="s">
        <v>2741</v>
      </c>
      <c r="D207" s="81" t="s">
        <v>7371</v>
      </c>
      <c r="E207" s="84">
        <v>44012</v>
      </c>
      <c r="F207" s="85" t="s">
        <v>522</v>
      </c>
      <c r="G207" s="82" t="s">
        <v>554</v>
      </c>
      <c r="H207" s="86" t="s">
        <v>2631</v>
      </c>
      <c r="I207" s="82" t="s">
        <v>2666</v>
      </c>
      <c r="J207" s="86" t="s">
        <v>2631</v>
      </c>
      <c r="K207" s="124" t="s">
        <v>8239</v>
      </c>
      <c r="L207" s="124" t="s">
        <v>2918</v>
      </c>
    </row>
    <row r="208" spans="1:12" x14ac:dyDescent="0.25">
      <c r="A208" s="83" t="s">
        <v>8541</v>
      </c>
      <c r="B208" s="81" t="s">
        <v>1679</v>
      </c>
      <c r="C208" s="81" t="s">
        <v>2659</v>
      </c>
      <c r="D208" s="81" t="s">
        <v>7373</v>
      </c>
      <c r="E208" s="84">
        <v>44012</v>
      </c>
      <c r="F208" s="85" t="s">
        <v>522</v>
      </c>
      <c r="G208" s="82" t="s">
        <v>554</v>
      </c>
      <c r="H208" s="86" t="s">
        <v>2631</v>
      </c>
      <c r="I208" s="82" t="s">
        <v>2661</v>
      </c>
      <c r="J208" s="86" t="s">
        <v>2631</v>
      </c>
      <c r="K208" s="124" t="s">
        <v>8239</v>
      </c>
      <c r="L208" s="124" t="s">
        <v>2918</v>
      </c>
    </row>
    <row r="209" spans="1:12" x14ac:dyDescent="0.25">
      <c r="A209" s="83" t="s">
        <v>8544</v>
      </c>
      <c r="B209" s="81" t="s">
        <v>938</v>
      </c>
      <c r="C209" s="81" t="s">
        <v>2723</v>
      </c>
      <c r="D209" s="81" t="s">
        <v>7378</v>
      </c>
      <c r="E209" s="84">
        <v>44012</v>
      </c>
      <c r="F209" s="85" t="s">
        <v>522</v>
      </c>
      <c r="G209" s="82" t="s">
        <v>554</v>
      </c>
      <c r="H209" s="86" t="s">
        <v>2631</v>
      </c>
      <c r="I209" s="82" t="s">
        <v>2666</v>
      </c>
      <c r="J209" s="86" t="s">
        <v>2631</v>
      </c>
      <c r="K209" s="124" t="s">
        <v>8239</v>
      </c>
      <c r="L209" s="124" t="s">
        <v>2918</v>
      </c>
    </row>
    <row r="210" spans="1:12" x14ac:dyDescent="0.25">
      <c r="A210" s="27" t="s">
        <v>8545</v>
      </c>
      <c r="B210" s="14" t="s">
        <v>1137</v>
      </c>
      <c r="C210" s="14" t="s">
        <v>2750</v>
      </c>
      <c r="D210" s="14" t="s">
        <v>7379</v>
      </c>
      <c r="E210" s="28">
        <v>44012</v>
      </c>
      <c r="F210" s="29" t="s">
        <v>522</v>
      </c>
      <c r="G210" s="30" t="s">
        <v>554</v>
      </c>
      <c r="H210" s="31" t="s">
        <v>2631</v>
      </c>
      <c r="I210" s="30" t="s">
        <v>2695</v>
      </c>
      <c r="J210" s="31" t="s">
        <v>2631</v>
      </c>
      <c r="K210" s="124" t="s">
        <v>8239</v>
      </c>
      <c r="L210" s="124" t="s">
        <v>2918</v>
      </c>
    </row>
    <row r="211" spans="1:12" x14ac:dyDescent="0.25">
      <c r="A211" s="83" t="s">
        <v>8546</v>
      </c>
      <c r="B211" s="81" t="s">
        <v>1283</v>
      </c>
      <c r="C211" s="81" t="s">
        <v>2672</v>
      </c>
      <c r="D211" s="81" t="s">
        <v>7380</v>
      </c>
      <c r="E211" s="84">
        <v>44012</v>
      </c>
      <c r="F211" s="85" t="s">
        <v>522</v>
      </c>
      <c r="G211" s="82" t="s">
        <v>554</v>
      </c>
      <c r="H211" s="86" t="s">
        <v>2631</v>
      </c>
      <c r="I211" s="82" t="s">
        <v>2644</v>
      </c>
      <c r="J211" s="86" t="s">
        <v>2631</v>
      </c>
      <c r="K211" s="124" t="s">
        <v>8239</v>
      </c>
      <c r="L211" s="124" t="s">
        <v>8236</v>
      </c>
    </row>
    <row r="212" spans="1:12" x14ac:dyDescent="0.25">
      <c r="A212" s="83" t="s">
        <v>8547</v>
      </c>
      <c r="B212" s="81" t="s">
        <v>1732</v>
      </c>
      <c r="C212" s="81" t="s">
        <v>2659</v>
      </c>
      <c r="D212" s="81" t="s">
        <v>7381</v>
      </c>
      <c r="E212" s="84">
        <v>44012</v>
      </c>
      <c r="F212" s="85" t="s">
        <v>522</v>
      </c>
      <c r="G212" s="82" t="s">
        <v>554</v>
      </c>
      <c r="H212" s="86" t="s">
        <v>2631</v>
      </c>
      <c r="I212" s="82" t="s">
        <v>2661</v>
      </c>
      <c r="J212" s="86" t="s">
        <v>2631</v>
      </c>
      <c r="K212" s="124" t="s">
        <v>8239</v>
      </c>
      <c r="L212" s="124" t="s">
        <v>2918</v>
      </c>
    </row>
    <row r="213" spans="1:12" x14ac:dyDescent="0.25">
      <c r="A213" s="83" t="s">
        <v>8548</v>
      </c>
      <c r="B213" s="81" t="s">
        <v>1267</v>
      </c>
      <c r="C213" s="81" t="s">
        <v>2672</v>
      </c>
      <c r="D213" s="81" t="s">
        <v>7382</v>
      </c>
      <c r="E213" s="84">
        <v>44012</v>
      </c>
      <c r="F213" s="85" t="s">
        <v>522</v>
      </c>
      <c r="G213" s="82" t="s">
        <v>554</v>
      </c>
      <c r="H213" s="86" t="s">
        <v>2631</v>
      </c>
      <c r="I213" s="82" t="s">
        <v>2644</v>
      </c>
      <c r="J213" s="86" t="s">
        <v>2631</v>
      </c>
      <c r="K213" s="124" t="s">
        <v>8239</v>
      </c>
      <c r="L213" s="124" t="s">
        <v>8236</v>
      </c>
    </row>
    <row r="214" spans="1:12" x14ac:dyDescent="0.25">
      <c r="A214" s="83" t="s">
        <v>8549</v>
      </c>
      <c r="B214" s="81" t="s">
        <v>1384</v>
      </c>
      <c r="C214" s="81" t="s">
        <v>2715</v>
      </c>
      <c r="D214" s="81" t="s">
        <v>7383</v>
      </c>
      <c r="E214" s="84">
        <v>44012</v>
      </c>
      <c r="F214" s="85" t="s">
        <v>522</v>
      </c>
      <c r="G214" s="82" t="s">
        <v>554</v>
      </c>
      <c r="H214" s="86" t="s">
        <v>2631</v>
      </c>
      <c r="I214" s="82" t="s">
        <v>2641</v>
      </c>
      <c r="J214" s="86" t="s">
        <v>2631</v>
      </c>
      <c r="K214" s="124" t="s">
        <v>8239</v>
      </c>
      <c r="L214" s="124" t="s">
        <v>2918</v>
      </c>
    </row>
    <row r="215" spans="1:12" x14ac:dyDescent="0.25">
      <c r="A215" s="83" t="s">
        <v>8550</v>
      </c>
      <c r="B215" s="81" t="s">
        <v>1135</v>
      </c>
      <c r="C215" s="81" t="s">
        <v>2693</v>
      </c>
      <c r="D215" s="81" t="s">
        <v>7384</v>
      </c>
      <c r="E215" s="84">
        <v>44012</v>
      </c>
      <c r="F215" s="85" t="s">
        <v>522</v>
      </c>
      <c r="G215" s="82" t="s">
        <v>554</v>
      </c>
      <c r="H215" s="86" t="s">
        <v>2631</v>
      </c>
      <c r="I215" s="82" t="s">
        <v>2695</v>
      </c>
      <c r="J215" s="86" t="s">
        <v>2631</v>
      </c>
      <c r="K215" s="124" t="s">
        <v>8239</v>
      </c>
      <c r="L215" s="124" t="s">
        <v>2918</v>
      </c>
    </row>
    <row r="216" spans="1:12" x14ac:dyDescent="0.25">
      <c r="A216" s="83" t="s">
        <v>8583</v>
      </c>
      <c r="B216" s="81" t="s">
        <v>903</v>
      </c>
      <c r="C216" s="81" t="s">
        <v>2679</v>
      </c>
      <c r="D216" s="81" t="s">
        <v>7385</v>
      </c>
      <c r="E216" s="84">
        <v>44012</v>
      </c>
      <c r="F216" s="85" t="s">
        <v>522</v>
      </c>
      <c r="G216" s="82" t="s">
        <v>554</v>
      </c>
      <c r="H216" s="86" t="s">
        <v>2631</v>
      </c>
      <c r="I216" s="82" t="s">
        <v>545</v>
      </c>
      <c r="J216" s="86" t="s">
        <v>2631</v>
      </c>
      <c r="K216" s="124" t="s">
        <v>8239</v>
      </c>
      <c r="L216" s="124" t="s">
        <v>2918</v>
      </c>
    </row>
    <row r="217" spans="1:12" x14ac:dyDescent="0.25">
      <c r="A217" s="83" t="s">
        <v>8551</v>
      </c>
      <c r="B217" s="81" t="s">
        <v>1071</v>
      </c>
      <c r="C217" s="81" t="s">
        <v>62</v>
      </c>
      <c r="D217" s="81" t="s">
        <v>7386</v>
      </c>
      <c r="E217" s="84">
        <v>44012</v>
      </c>
      <c r="F217" s="85" t="s">
        <v>522</v>
      </c>
      <c r="G217" s="82" t="s">
        <v>554</v>
      </c>
      <c r="H217" s="86" t="s">
        <v>2631</v>
      </c>
      <c r="I217" s="82" t="s">
        <v>2683</v>
      </c>
      <c r="J217" s="86" t="s">
        <v>2631</v>
      </c>
      <c r="K217" s="124" t="s">
        <v>8239</v>
      </c>
      <c r="L217" s="124" t="s">
        <v>2918</v>
      </c>
    </row>
    <row r="218" spans="1:12" x14ac:dyDescent="0.25">
      <c r="A218" s="27" t="s">
        <v>8552</v>
      </c>
      <c r="B218" s="14" t="s">
        <v>912</v>
      </c>
      <c r="C218" s="14" t="s">
        <v>2679</v>
      </c>
      <c r="D218" s="14" t="s">
        <v>7387</v>
      </c>
      <c r="E218" s="28">
        <v>44012</v>
      </c>
      <c r="F218" s="29" t="s">
        <v>522</v>
      </c>
      <c r="G218" s="30" t="s">
        <v>554</v>
      </c>
      <c r="H218" s="31" t="s">
        <v>2631</v>
      </c>
      <c r="I218" s="30" t="s">
        <v>545</v>
      </c>
      <c r="J218" s="31" t="s">
        <v>2631</v>
      </c>
      <c r="K218" s="124" t="s">
        <v>8239</v>
      </c>
      <c r="L218" s="124" t="s">
        <v>2918</v>
      </c>
    </row>
    <row r="219" spans="1:12" x14ac:dyDescent="0.25">
      <c r="A219" s="83" t="s">
        <v>8553</v>
      </c>
      <c r="B219" s="81" t="s">
        <v>2572</v>
      </c>
      <c r="C219" s="81" t="s">
        <v>2649</v>
      </c>
      <c r="D219" s="81" t="s">
        <v>7388</v>
      </c>
      <c r="E219" s="84">
        <v>44012</v>
      </c>
      <c r="F219" s="85" t="s">
        <v>522</v>
      </c>
      <c r="G219" s="82" t="s">
        <v>554</v>
      </c>
      <c r="H219" s="86" t="s">
        <v>2631</v>
      </c>
      <c r="I219" s="82" t="s">
        <v>2650</v>
      </c>
      <c r="J219" s="86" t="s">
        <v>2631</v>
      </c>
      <c r="K219" s="124" t="s">
        <v>8239</v>
      </c>
      <c r="L219" s="124" t="s">
        <v>2918</v>
      </c>
    </row>
    <row r="220" spans="1:12" x14ac:dyDescent="0.25">
      <c r="A220" s="83" t="s">
        <v>8554</v>
      </c>
      <c r="B220" s="81" t="s">
        <v>1093</v>
      </c>
      <c r="C220" s="81" t="s">
        <v>62</v>
      </c>
      <c r="D220" s="81" t="s">
        <v>7389</v>
      </c>
      <c r="E220" s="84">
        <v>44012</v>
      </c>
      <c r="F220" s="85" t="s">
        <v>522</v>
      </c>
      <c r="G220" s="82" t="s">
        <v>554</v>
      </c>
      <c r="H220" s="86" t="s">
        <v>2631</v>
      </c>
      <c r="I220" s="82" t="s">
        <v>2683</v>
      </c>
      <c r="J220" s="86" t="s">
        <v>2631</v>
      </c>
      <c r="K220" s="124" t="s">
        <v>8239</v>
      </c>
      <c r="L220" s="124" t="s">
        <v>2918</v>
      </c>
    </row>
    <row r="221" spans="1:12" x14ac:dyDescent="0.25">
      <c r="A221" s="83" t="s">
        <v>8555</v>
      </c>
      <c r="B221" s="81" t="s">
        <v>997</v>
      </c>
      <c r="C221" s="81" t="s">
        <v>62</v>
      </c>
      <c r="D221" s="81" t="s">
        <v>7390</v>
      </c>
      <c r="E221" s="84">
        <v>44012</v>
      </c>
      <c r="F221" s="85" t="s">
        <v>522</v>
      </c>
      <c r="G221" s="82" t="s">
        <v>554</v>
      </c>
      <c r="H221" s="86" t="s">
        <v>2631</v>
      </c>
      <c r="I221" s="82" t="s">
        <v>2683</v>
      </c>
      <c r="J221" s="86" t="s">
        <v>2631</v>
      </c>
      <c r="K221" s="124" t="s">
        <v>8239</v>
      </c>
      <c r="L221" s="124" t="s">
        <v>2918</v>
      </c>
    </row>
    <row r="222" spans="1:12" x14ac:dyDescent="0.25">
      <c r="A222" s="83" t="s">
        <v>8556</v>
      </c>
      <c r="B222" s="81" t="s">
        <v>2587</v>
      </c>
      <c r="C222" s="81" t="s">
        <v>2649</v>
      </c>
      <c r="D222" s="81" t="s">
        <v>7391</v>
      </c>
      <c r="E222" s="84">
        <v>44012</v>
      </c>
      <c r="F222" s="85" t="s">
        <v>522</v>
      </c>
      <c r="G222" s="82" t="s">
        <v>554</v>
      </c>
      <c r="H222" s="86" t="s">
        <v>2631</v>
      </c>
      <c r="I222" s="82" t="s">
        <v>2650</v>
      </c>
      <c r="J222" s="86" t="s">
        <v>2631</v>
      </c>
      <c r="K222" s="124" t="s">
        <v>8239</v>
      </c>
      <c r="L222" s="124" t="s">
        <v>2918</v>
      </c>
    </row>
    <row r="223" spans="1:12" x14ac:dyDescent="0.25">
      <c r="A223" s="83" t="s">
        <v>8585</v>
      </c>
      <c r="B223" s="81" t="s">
        <v>2541</v>
      </c>
      <c r="C223" s="81" t="s">
        <v>2649</v>
      </c>
      <c r="D223" s="81" t="s">
        <v>7392</v>
      </c>
      <c r="E223" s="84">
        <v>44012</v>
      </c>
      <c r="F223" s="85" t="s">
        <v>522</v>
      </c>
      <c r="G223" s="82" t="s">
        <v>554</v>
      </c>
      <c r="H223" s="86" t="s">
        <v>2631</v>
      </c>
      <c r="I223" s="82" t="s">
        <v>2650</v>
      </c>
      <c r="J223" s="86" t="s">
        <v>2631</v>
      </c>
      <c r="K223" s="124" t="s">
        <v>8239</v>
      </c>
      <c r="L223" s="124" t="s">
        <v>2918</v>
      </c>
    </row>
    <row r="224" spans="1:12" x14ac:dyDescent="0.25">
      <c r="A224" s="27" t="s">
        <v>8467</v>
      </c>
      <c r="B224" s="14" t="s">
        <v>223</v>
      </c>
      <c r="C224" s="14" t="s">
        <v>2824</v>
      </c>
      <c r="D224" s="14" t="s">
        <v>2825</v>
      </c>
      <c r="E224" s="28">
        <v>44029</v>
      </c>
      <c r="F224" s="29" t="s">
        <v>521</v>
      </c>
      <c r="G224" s="30" t="s">
        <v>554</v>
      </c>
      <c r="H224" s="31" t="s">
        <v>2631</v>
      </c>
      <c r="I224" s="30" t="s">
        <v>2826</v>
      </c>
      <c r="J224" s="31" t="s">
        <v>2631</v>
      </c>
      <c r="K224" s="124" t="s">
        <v>8240</v>
      </c>
      <c r="L224" s="124" t="s">
        <v>8324</v>
      </c>
    </row>
    <row r="225" spans="1:12" x14ac:dyDescent="0.25">
      <c r="A225" s="27" t="s">
        <v>8378</v>
      </c>
      <c r="B225" s="14" t="s">
        <v>71</v>
      </c>
      <c r="C225" s="14" t="s">
        <v>229</v>
      </c>
      <c r="D225" s="14" t="s">
        <v>2692</v>
      </c>
      <c r="E225" s="28">
        <v>44029</v>
      </c>
      <c r="F225" s="29" t="s">
        <v>520</v>
      </c>
      <c r="G225" s="30" t="s">
        <v>538</v>
      </c>
      <c r="H225" s="31" t="s">
        <v>2631</v>
      </c>
      <c r="I225" s="30" t="s">
        <v>2632</v>
      </c>
      <c r="J225" s="31" t="s">
        <v>2631</v>
      </c>
      <c r="K225" s="124" t="s">
        <v>8240</v>
      </c>
      <c r="L225" s="124" t="s">
        <v>8322</v>
      </c>
    </row>
    <row r="226" spans="1:12" x14ac:dyDescent="0.25">
      <c r="A226" s="27" t="s">
        <v>8417</v>
      </c>
      <c r="B226" s="14" t="s">
        <v>116</v>
      </c>
      <c r="C226" s="14" t="s">
        <v>117</v>
      </c>
      <c r="D226" s="14" t="s">
        <v>2731</v>
      </c>
      <c r="E226" s="28">
        <v>44029</v>
      </c>
      <c r="F226" s="29" t="s">
        <v>519</v>
      </c>
      <c r="G226" s="30" t="s">
        <v>538</v>
      </c>
      <c r="H226" s="31" t="s">
        <v>2631</v>
      </c>
      <c r="I226" s="30" t="s">
        <v>2697</v>
      </c>
      <c r="J226" s="31" t="s">
        <v>2631</v>
      </c>
      <c r="K226" s="124" t="s">
        <v>8240</v>
      </c>
      <c r="L226" s="124" t="s">
        <v>8321</v>
      </c>
    </row>
    <row r="227" spans="1:12" x14ac:dyDescent="0.25">
      <c r="A227" s="27" t="s">
        <v>8344</v>
      </c>
      <c r="B227" s="14" t="s">
        <v>19</v>
      </c>
      <c r="C227" s="14" t="s">
        <v>2642</v>
      </c>
      <c r="D227" s="14" t="s">
        <v>2643</v>
      </c>
      <c r="E227" s="28">
        <v>44029</v>
      </c>
      <c r="F227" s="29" t="s">
        <v>520</v>
      </c>
      <c r="G227" s="30" t="s">
        <v>538</v>
      </c>
      <c r="H227" s="31" t="s">
        <v>2631</v>
      </c>
      <c r="I227" s="30" t="s">
        <v>2644</v>
      </c>
      <c r="J227" s="31" t="s">
        <v>2631</v>
      </c>
      <c r="K227" s="124" t="s">
        <v>8240</v>
      </c>
      <c r="L227" s="124" t="s">
        <v>8319</v>
      </c>
    </row>
    <row r="228" spans="1:12" x14ac:dyDescent="0.25">
      <c r="A228" s="27" t="s">
        <v>8563</v>
      </c>
      <c r="B228" s="14" t="s">
        <v>112</v>
      </c>
      <c r="C228" s="14" t="s">
        <v>2667</v>
      </c>
      <c r="D228" s="14" t="s">
        <v>2728</v>
      </c>
      <c r="E228" s="28">
        <v>44029</v>
      </c>
      <c r="F228" s="29" t="s">
        <v>519</v>
      </c>
      <c r="G228" s="30" t="s">
        <v>538</v>
      </c>
      <c r="H228" s="31" t="s">
        <v>2631</v>
      </c>
      <c r="I228" s="30" t="s">
        <v>2661</v>
      </c>
      <c r="J228" s="31" t="s">
        <v>2631</v>
      </c>
      <c r="K228" s="124" t="s">
        <v>8240</v>
      </c>
      <c r="L228" s="124" t="s">
        <v>8319</v>
      </c>
    </row>
    <row r="229" spans="1:12" x14ac:dyDescent="0.25">
      <c r="A229" s="27" t="s">
        <v>8568</v>
      </c>
      <c r="B229" s="14" t="s">
        <v>52</v>
      </c>
      <c r="C229" s="14" t="s">
        <v>2649</v>
      </c>
      <c r="D229" s="14" t="s">
        <v>2675</v>
      </c>
      <c r="E229" s="28">
        <v>44029</v>
      </c>
      <c r="F229" s="29" t="s">
        <v>520</v>
      </c>
      <c r="G229" s="30" t="s">
        <v>538</v>
      </c>
      <c r="H229" s="31" t="s">
        <v>2631</v>
      </c>
      <c r="I229" s="30" t="s">
        <v>2650</v>
      </c>
      <c r="J229" s="31" t="s">
        <v>2631</v>
      </c>
      <c r="K229" s="124" t="s">
        <v>8240</v>
      </c>
      <c r="L229" s="124" t="s">
        <v>8319</v>
      </c>
    </row>
    <row r="230" spans="1:12" x14ac:dyDescent="0.25">
      <c r="A230" s="27" t="s">
        <v>8338</v>
      </c>
      <c r="B230" s="14" t="s">
        <v>44</v>
      </c>
      <c r="C230" s="14" t="s">
        <v>2667</v>
      </c>
      <c r="D230" s="14" t="s">
        <v>2668</v>
      </c>
      <c r="E230" s="28">
        <v>44029</v>
      </c>
      <c r="F230" s="29" t="s">
        <v>519</v>
      </c>
      <c r="G230" s="30" t="s">
        <v>538</v>
      </c>
      <c r="H230" s="31" t="s">
        <v>2631</v>
      </c>
      <c r="I230" s="30" t="s">
        <v>2661</v>
      </c>
      <c r="J230" s="31" t="s">
        <v>2631</v>
      </c>
      <c r="K230" s="124" t="s">
        <v>8240</v>
      </c>
      <c r="L230" s="124" t="s">
        <v>8318</v>
      </c>
    </row>
    <row r="231" spans="1:12" x14ac:dyDescent="0.25">
      <c r="A231" s="27" t="s">
        <v>8343</v>
      </c>
      <c r="B231" s="14" t="s">
        <v>40</v>
      </c>
      <c r="C231" s="14" t="s">
        <v>2659</v>
      </c>
      <c r="D231" s="14" t="s">
        <v>2660</v>
      </c>
      <c r="E231" s="28">
        <v>44029</v>
      </c>
      <c r="F231" s="29" t="s">
        <v>520</v>
      </c>
      <c r="G231" s="30" t="s">
        <v>538</v>
      </c>
      <c r="H231" s="31" t="s">
        <v>2631</v>
      </c>
      <c r="I231" s="30" t="s">
        <v>2661</v>
      </c>
      <c r="J231" s="31" t="s">
        <v>2631</v>
      </c>
      <c r="K231" s="124" t="s">
        <v>8240</v>
      </c>
      <c r="L231" s="124" t="s">
        <v>8318</v>
      </c>
    </row>
    <row r="232" spans="1:12" x14ac:dyDescent="0.25">
      <c r="A232" s="27" t="s">
        <v>8346</v>
      </c>
      <c r="B232" s="14" t="s">
        <v>25</v>
      </c>
      <c r="C232" s="14" t="s">
        <v>2642</v>
      </c>
      <c r="D232" s="14" t="s">
        <v>2651</v>
      </c>
      <c r="E232" s="28">
        <v>44029</v>
      </c>
      <c r="F232" s="29" t="s">
        <v>520</v>
      </c>
      <c r="G232" s="30" t="s">
        <v>538</v>
      </c>
      <c r="H232" s="31" t="s">
        <v>2631</v>
      </c>
      <c r="I232" s="30" t="s">
        <v>2644</v>
      </c>
      <c r="J232" s="31" t="s">
        <v>2631</v>
      </c>
      <c r="K232" s="124" t="s">
        <v>8240</v>
      </c>
      <c r="L232" s="124" t="s">
        <v>8318</v>
      </c>
    </row>
    <row r="233" spans="1:12" x14ac:dyDescent="0.25">
      <c r="A233" s="27" t="s">
        <v>8349</v>
      </c>
      <c r="B233" s="14" t="s">
        <v>47</v>
      </c>
      <c r="C233" s="14" t="s">
        <v>2649</v>
      </c>
      <c r="D233" s="14" t="s">
        <v>2671</v>
      </c>
      <c r="E233" s="28">
        <v>44029</v>
      </c>
      <c r="F233" s="29" t="s">
        <v>520</v>
      </c>
      <c r="G233" s="30" t="s">
        <v>538</v>
      </c>
      <c r="H233" s="31" t="s">
        <v>2631</v>
      </c>
      <c r="I233" s="30" t="s">
        <v>2650</v>
      </c>
      <c r="J233" s="31" t="s">
        <v>2631</v>
      </c>
      <c r="K233" s="124" t="s">
        <v>8240</v>
      </c>
      <c r="L233" s="124" t="s">
        <v>8318</v>
      </c>
    </row>
    <row r="234" spans="1:12" x14ac:dyDescent="0.25">
      <c r="A234" s="27" t="s">
        <v>8350</v>
      </c>
      <c r="B234" s="14" t="s">
        <v>23</v>
      </c>
      <c r="C234" s="14" t="s">
        <v>2642</v>
      </c>
      <c r="D234" s="14" t="s">
        <v>2648</v>
      </c>
      <c r="E234" s="28">
        <v>44029</v>
      </c>
      <c r="F234" s="29" t="s">
        <v>520</v>
      </c>
      <c r="G234" s="30" t="s">
        <v>538</v>
      </c>
      <c r="H234" s="31" t="s">
        <v>2631</v>
      </c>
      <c r="I234" s="30" t="s">
        <v>2644</v>
      </c>
      <c r="J234" s="31" t="s">
        <v>2631</v>
      </c>
      <c r="K234" s="124" t="s">
        <v>8240</v>
      </c>
      <c r="L234" s="124" t="s">
        <v>8318</v>
      </c>
    </row>
    <row r="235" spans="1:12" x14ac:dyDescent="0.25">
      <c r="A235" s="27" t="s">
        <v>8351</v>
      </c>
      <c r="B235" s="14" t="s">
        <v>24</v>
      </c>
      <c r="C235" s="14" t="s">
        <v>2649</v>
      </c>
      <c r="D235" s="14" t="s">
        <v>187</v>
      </c>
      <c r="E235" s="28">
        <v>44029</v>
      </c>
      <c r="F235" s="29" t="s">
        <v>520</v>
      </c>
      <c r="G235" s="30" t="s">
        <v>538</v>
      </c>
      <c r="H235" s="31" t="s">
        <v>2631</v>
      </c>
      <c r="I235" s="30" t="s">
        <v>2650</v>
      </c>
      <c r="J235" s="31" t="s">
        <v>2631</v>
      </c>
      <c r="K235" s="124" t="s">
        <v>8240</v>
      </c>
      <c r="L235" s="124" t="s">
        <v>8318</v>
      </c>
    </row>
    <row r="236" spans="1:12" x14ac:dyDescent="0.25">
      <c r="A236" s="27" t="s">
        <v>8353</v>
      </c>
      <c r="B236" s="14" t="s">
        <v>125</v>
      </c>
      <c r="C236" s="14" t="s">
        <v>283</v>
      </c>
      <c r="D236" s="14" t="s">
        <v>2738</v>
      </c>
      <c r="E236" s="28">
        <v>44029</v>
      </c>
      <c r="F236" s="29" t="s">
        <v>520</v>
      </c>
      <c r="G236" s="30" t="s">
        <v>538</v>
      </c>
      <c r="H236" s="31" t="s">
        <v>2631</v>
      </c>
      <c r="I236" s="30" t="s">
        <v>2697</v>
      </c>
      <c r="J236" s="31" t="s">
        <v>2631</v>
      </c>
      <c r="K236" s="124" t="s">
        <v>8240</v>
      </c>
      <c r="L236" s="124" t="s">
        <v>8318</v>
      </c>
    </row>
    <row r="237" spans="1:12" x14ac:dyDescent="0.25">
      <c r="A237" s="27" t="s">
        <v>8354</v>
      </c>
      <c r="B237" s="14" t="s">
        <v>21</v>
      </c>
      <c r="C237" s="14" t="s">
        <v>2645</v>
      </c>
      <c r="D237" s="14" t="s">
        <v>2646</v>
      </c>
      <c r="E237" s="28">
        <v>44029</v>
      </c>
      <c r="F237" s="29" t="s">
        <v>520</v>
      </c>
      <c r="G237" s="30" t="s">
        <v>538</v>
      </c>
      <c r="H237" s="31" t="s">
        <v>2631</v>
      </c>
      <c r="I237" s="30" t="s">
        <v>2647</v>
      </c>
      <c r="J237" s="31" t="s">
        <v>2631</v>
      </c>
      <c r="K237" s="124" t="s">
        <v>8240</v>
      </c>
      <c r="L237" s="124" t="s">
        <v>8318</v>
      </c>
    </row>
    <row r="238" spans="1:12" x14ac:dyDescent="0.25">
      <c r="A238" s="27" t="s">
        <v>8355</v>
      </c>
      <c r="B238" s="14" t="s">
        <v>51</v>
      </c>
      <c r="C238" s="14" t="s">
        <v>2649</v>
      </c>
      <c r="D238" s="14" t="s">
        <v>2674</v>
      </c>
      <c r="E238" s="28">
        <v>44029</v>
      </c>
      <c r="F238" s="29" t="s">
        <v>520</v>
      </c>
      <c r="G238" s="30" t="s">
        <v>538</v>
      </c>
      <c r="H238" s="31" t="s">
        <v>2631</v>
      </c>
      <c r="I238" s="30" t="s">
        <v>2650</v>
      </c>
      <c r="J238" s="31" t="s">
        <v>2631</v>
      </c>
      <c r="K238" s="124" t="s">
        <v>8240</v>
      </c>
      <c r="L238" s="124" t="s">
        <v>8318</v>
      </c>
    </row>
    <row r="239" spans="1:12" x14ac:dyDescent="0.25">
      <c r="A239" s="27" t="s">
        <v>8357</v>
      </c>
      <c r="B239" s="14" t="s">
        <v>202</v>
      </c>
      <c r="C239" s="14" t="s">
        <v>2642</v>
      </c>
      <c r="D239" s="14" t="s">
        <v>2789</v>
      </c>
      <c r="E239" s="28">
        <v>44029</v>
      </c>
      <c r="F239" s="29" t="s">
        <v>520</v>
      </c>
      <c r="G239" s="30" t="s">
        <v>538</v>
      </c>
      <c r="H239" s="31" t="s">
        <v>2631</v>
      </c>
      <c r="I239" s="30" t="s">
        <v>2644</v>
      </c>
      <c r="J239" s="31" t="s">
        <v>2631</v>
      </c>
      <c r="K239" s="124" t="s">
        <v>8240</v>
      </c>
      <c r="L239" s="124" t="s">
        <v>8318</v>
      </c>
    </row>
    <row r="240" spans="1:12" x14ac:dyDescent="0.25">
      <c r="A240" s="27" t="s">
        <v>8363</v>
      </c>
      <c r="B240" s="14" t="s">
        <v>107</v>
      </c>
      <c r="C240" s="14" t="s">
        <v>2659</v>
      </c>
      <c r="D240" s="14" t="s">
        <v>2720</v>
      </c>
      <c r="E240" s="28">
        <v>44029</v>
      </c>
      <c r="F240" s="29" t="s">
        <v>519</v>
      </c>
      <c r="G240" s="30" t="s">
        <v>538</v>
      </c>
      <c r="H240" s="31" t="s">
        <v>2631</v>
      </c>
      <c r="I240" s="30" t="s">
        <v>2661</v>
      </c>
      <c r="J240" s="31" t="s">
        <v>2631</v>
      </c>
      <c r="K240" s="124" t="s">
        <v>8240</v>
      </c>
      <c r="L240" s="124" t="s">
        <v>8318</v>
      </c>
    </row>
    <row r="241" spans="1:12" x14ac:dyDescent="0.25">
      <c r="A241" s="27" t="s">
        <v>8564</v>
      </c>
      <c r="B241" s="14" t="s">
        <v>128</v>
      </c>
      <c r="C241" s="14" t="s">
        <v>2667</v>
      </c>
      <c r="D241" s="14" t="s">
        <v>2740</v>
      </c>
      <c r="E241" s="28">
        <v>44029</v>
      </c>
      <c r="F241" s="29" t="s">
        <v>519</v>
      </c>
      <c r="G241" s="30" t="s">
        <v>538</v>
      </c>
      <c r="H241" s="31" t="s">
        <v>2631</v>
      </c>
      <c r="I241" s="30" t="s">
        <v>2661</v>
      </c>
      <c r="J241" s="31" t="s">
        <v>2631</v>
      </c>
      <c r="K241" s="124" t="s">
        <v>8240</v>
      </c>
      <c r="L241" s="124" t="s">
        <v>8318</v>
      </c>
    </row>
    <row r="242" spans="1:12" x14ac:dyDescent="0.25">
      <c r="A242" s="27" t="s">
        <v>8371</v>
      </c>
      <c r="B242" s="14" t="s">
        <v>12</v>
      </c>
      <c r="C242" s="14" t="s">
        <v>2629</v>
      </c>
      <c r="D242" s="14" t="s">
        <v>2630</v>
      </c>
      <c r="E242" s="28">
        <v>44029</v>
      </c>
      <c r="F242" s="29" t="s">
        <v>520</v>
      </c>
      <c r="G242" s="30" t="s">
        <v>538</v>
      </c>
      <c r="H242" s="31" t="s">
        <v>2631</v>
      </c>
      <c r="I242" s="30" t="s">
        <v>2632</v>
      </c>
      <c r="J242" s="31" t="s">
        <v>2631</v>
      </c>
      <c r="K242" s="124" t="s">
        <v>8240</v>
      </c>
      <c r="L242" s="124" t="s">
        <v>8318</v>
      </c>
    </row>
    <row r="243" spans="1:12" x14ac:dyDescent="0.25">
      <c r="A243" s="27" t="s">
        <v>8566</v>
      </c>
      <c r="B243" s="14" t="s">
        <v>48</v>
      </c>
      <c r="C243" s="14" t="s">
        <v>2672</v>
      </c>
      <c r="D243" s="14" t="s">
        <v>2673</v>
      </c>
      <c r="E243" s="28">
        <v>44029</v>
      </c>
      <c r="F243" s="29" t="s">
        <v>520</v>
      </c>
      <c r="G243" s="30" t="s">
        <v>538</v>
      </c>
      <c r="H243" s="31" t="s">
        <v>2631</v>
      </c>
      <c r="I243" s="30" t="s">
        <v>2644</v>
      </c>
      <c r="J243" s="31" t="s">
        <v>2631</v>
      </c>
      <c r="K243" s="124" t="s">
        <v>8240</v>
      </c>
      <c r="L243" s="124" t="s">
        <v>8318</v>
      </c>
    </row>
    <row r="244" spans="1:12" x14ac:dyDescent="0.25">
      <c r="A244" s="27" t="s">
        <v>8567</v>
      </c>
      <c r="B244" s="14" t="s">
        <v>53</v>
      </c>
      <c r="C244" s="14" t="s">
        <v>2676</v>
      </c>
      <c r="D244" s="14" t="s">
        <v>2677</v>
      </c>
      <c r="E244" s="28">
        <v>44029</v>
      </c>
      <c r="F244" s="29" t="s">
        <v>520</v>
      </c>
      <c r="G244" s="30" t="s">
        <v>538</v>
      </c>
      <c r="H244" s="31" t="s">
        <v>2631</v>
      </c>
      <c r="I244" s="30" t="s">
        <v>2678</v>
      </c>
      <c r="J244" s="31" t="s">
        <v>2631</v>
      </c>
      <c r="K244" s="124" t="s">
        <v>8240</v>
      </c>
      <c r="L244" s="124" t="s">
        <v>8318</v>
      </c>
    </row>
    <row r="245" spans="1:12" x14ac:dyDescent="0.25">
      <c r="A245" s="27" t="s">
        <v>8569</v>
      </c>
      <c r="B245" s="14" t="s">
        <v>204</v>
      </c>
      <c r="C245" s="14" t="s">
        <v>2672</v>
      </c>
      <c r="D245" s="14" t="s">
        <v>2790</v>
      </c>
      <c r="E245" s="28">
        <v>44029</v>
      </c>
      <c r="F245" s="29" t="s">
        <v>520</v>
      </c>
      <c r="G245" s="30" t="s">
        <v>538</v>
      </c>
      <c r="H245" s="31" t="s">
        <v>2631</v>
      </c>
      <c r="I245" s="30" t="s">
        <v>2644</v>
      </c>
      <c r="J245" s="31" t="s">
        <v>2631</v>
      </c>
      <c r="K245" s="124" t="s">
        <v>8240</v>
      </c>
      <c r="L245" s="124" t="s">
        <v>8318</v>
      </c>
    </row>
    <row r="246" spans="1:12" x14ac:dyDescent="0.25">
      <c r="A246" s="27" t="s">
        <v>8570</v>
      </c>
      <c r="B246" s="14" t="s">
        <v>58</v>
      </c>
      <c r="C246" s="14" t="s">
        <v>2679</v>
      </c>
      <c r="D246" s="14" t="s">
        <v>2681</v>
      </c>
      <c r="E246" s="28">
        <v>44029</v>
      </c>
      <c r="F246" s="29" t="s">
        <v>520</v>
      </c>
      <c r="G246" s="30" t="s">
        <v>538</v>
      </c>
      <c r="H246" s="31" t="s">
        <v>2631</v>
      </c>
      <c r="I246" s="30" t="s">
        <v>545</v>
      </c>
      <c r="J246" s="31" t="s">
        <v>2631</v>
      </c>
      <c r="K246" s="124" t="s">
        <v>8240</v>
      </c>
      <c r="L246" s="124" t="s">
        <v>8318</v>
      </c>
    </row>
    <row r="247" spans="1:12" x14ac:dyDescent="0.25">
      <c r="A247" s="27" t="s">
        <v>8390</v>
      </c>
      <c r="B247" s="14" t="s">
        <v>121</v>
      </c>
      <c r="C247" s="14" t="s">
        <v>2734</v>
      </c>
      <c r="D247" s="14" t="s">
        <v>2735</v>
      </c>
      <c r="E247" s="28">
        <v>44029</v>
      </c>
      <c r="F247" s="29" t="s">
        <v>519</v>
      </c>
      <c r="G247" s="30" t="s">
        <v>538</v>
      </c>
      <c r="H247" s="31" t="s">
        <v>2631</v>
      </c>
      <c r="I247" s="30" t="s">
        <v>2736</v>
      </c>
      <c r="J247" s="31" t="s">
        <v>2631</v>
      </c>
      <c r="K247" s="124" t="s">
        <v>8240</v>
      </c>
      <c r="L247" s="124" t="s">
        <v>8318</v>
      </c>
    </row>
    <row r="248" spans="1:12" x14ac:dyDescent="0.25">
      <c r="A248" s="27" t="s">
        <v>8395</v>
      </c>
      <c r="B248" s="14" t="s">
        <v>77</v>
      </c>
      <c r="C248" s="14" t="s">
        <v>2676</v>
      </c>
      <c r="D248" s="14" t="s">
        <v>2699</v>
      </c>
      <c r="E248" s="28">
        <v>44029</v>
      </c>
      <c r="F248" s="29" t="s">
        <v>519</v>
      </c>
      <c r="G248" s="30" t="s">
        <v>538</v>
      </c>
      <c r="H248" s="31" t="s">
        <v>2631</v>
      </c>
      <c r="I248" s="30" t="s">
        <v>2678</v>
      </c>
      <c r="J248" s="31" t="s">
        <v>2631</v>
      </c>
      <c r="K248" s="124" t="s">
        <v>8240</v>
      </c>
      <c r="L248" s="124" t="s">
        <v>8318</v>
      </c>
    </row>
    <row r="249" spans="1:12" x14ac:dyDescent="0.25">
      <c r="A249" s="27" t="s">
        <v>8400</v>
      </c>
      <c r="B249" s="14" t="s">
        <v>67</v>
      </c>
      <c r="C249" s="14" t="s">
        <v>2629</v>
      </c>
      <c r="D249" s="14" t="s">
        <v>2689</v>
      </c>
      <c r="E249" s="28">
        <v>44029</v>
      </c>
      <c r="F249" s="29" t="s">
        <v>520</v>
      </c>
      <c r="G249" s="30" t="s">
        <v>538</v>
      </c>
      <c r="H249" s="31" t="s">
        <v>2631</v>
      </c>
      <c r="I249" s="30" t="s">
        <v>2632</v>
      </c>
      <c r="J249" s="31" t="s">
        <v>2631</v>
      </c>
      <c r="K249" s="124" t="s">
        <v>8240</v>
      </c>
      <c r="L249" s="124" t="s">
        <v>8318</v>
      </c>
    </row>
    <row r="250" spans="1:12" x14ac:dyDescent="0.25">
      <c r="A250" s="27" t="s">
        <v>8403</v>
      </c>
      <c r="B250" s="14" t="s">
        <v>69</v>
      </c>
      <c r="C250" s="14" t="s">
        <v>2659</v>
      </c>
      <c r="D250" s="14" t="s">
        <v>2690</v>
      </c>
      <c r="E250" s="28">
        <v>44029</v>
      </c>
      <c r="F250" s="29" t="s">
        <v>520</v>
      </c>
      <c r="G250" s="30" t="s">
        <v>538</v>
      </c>
      <c r="H250" s="31" t="s">
        <v>2631</v>
      </c>
      <c r="I250" s="30" t="s">
        <v>2661</v>
      </c>
      <c r="J250" s="31" t="s">
        <v>2631</v>
      </c>
      <c r="K250" s="124" t="s">
        <v>8240</v>
      </c>
      <c r="L250" s="124" t="s">
        <v>8318</v>
      </c>
    </row>
    <row r="251" spans="1:12" x14ac:dyDescent="0.25">
      <c r="A251" s="27" t="s">
        <v>8407</v>
      </c>
      <c r="B251" s="14" t="s">
        <v>110</v>
      </c>
      <c r="C251" s="14" t="s">
        <v>2649</v>
      </c>
      <c r="D251" s="14" t="s">
        <v>2725</v>
      </c>
      <c r="E251" s="28">
        <v>44029</v>
      </c>
      <c r="F251" s="29" t="s">
        <v>520</v>
      </c>
      <c r="G251" s="30" t="s">
        <v>538</v>
      </c>
      <c r="H251" s="31" t="s">
        <v>2631</v>
      </c>
      <c r="I251" s="30" t="s">
        <v>2650</v>
      </c>
      <c r="J251" s="31" t="s">
        <v>2631</v>
      </c>
      <c r="K251" s="124" t="s">
        <v>8240</v>
      </c>
      <c r="L251" s="124" t="s">
        <v>8318</v>
      </c>
    </row>
    <row r="252" spans="1:12" x14ac:dyDescent="0.25">
      <c r="A252" s="27" t="s">
        <v>8408</v>
      </c>
      <c r="B252" s="14" t="s">
        <v>94</v>
      </c>
      <c r="C252" s="14" t="s">
        <v>2649</v>
      </c>
      <c r="D252" s="14" t="s">
        <v>2709</v>
      </c>
      <c r="E252" s="28">
        <v>44029</v>
      </c>
      <c r="F252" s="29" t="s">
        <v>520</v>
      </c>
      <c r="G252" s="30" t="s">
        <v>538</v>
      </c>
      <c r="H252" s="31" t="s">
        <v>2631</v>
      </c>
      <c r="I252" s="30" t="s">
        <v>2710</v>
      </c>
      <c r="J252" s="31" t="s">
        <v>2711</v>
      </c>
      <c r="K252" s="124" t="s">
        <v>8240</v>
      </c>
      <c r="L252" s="124" t="s">
        <v>8318</v>
      </c>
    </row>
    <row r="253" spans="1:12" x14ac:dyDescent="0.25">
      <c r="A253" s="27" t="s">
        <v>8410</v>
      </c>
      <c r="B253" s="14" t="s">
        <v>80</v>
      </c>
      <c r="C253" s="14" t="s">
        <v>62</v>
      </c>
      <c r="D253" s="14" t="s">
        <v>2700</v>
      </c>
      <c r="E253" s="28">
        <v>44029</v>
      </c>
      <c r="F253" s="29" t="s">
        <v>520</v>
      </c>
      <c r="G253" s="30" t="s">
        <v>538</v>
      </c>
      <c r="H253" s="31" t="s">
        <v>2631</v>
      </c>
      <c r="I253" s="30" t="s">
        <v>2683</v>
      </c>
      <c r="J253" s="31" t="s">
        <v>2631</v>
      </c>
      <c r="K253" s="124" t="s">
        <v>8240</v>
      </c>
      <c r="L253" s="124" t="s">
        <v>8318</v>
      </c>
    </row>
    <row r="254" spans="1:12" x14ac:dyDescent="0.25">
      <c r="A254" s="27" t="s">
        <v>8571</v>
      </c>
      <c r="B254" s="14" t="s">
        <v>96</v>
      </c>
      <c r="C254" s="14" t="s">
        <v>2669</v>
      </c>
      <c r="D254" s="14" t="s">
        <v>2713</v>
      </c>
      <c r="E254" s="28">
        <v>44029</v>
      </c>
      <c r="F254" s="29" t="s">
        <v>520</v>
      </c>
      <c r="G254" s="30" t="s">
        <v>538</v>
      </c>
      <c r="H254" s="31" t="s">
        <v>2631</v>
      </c>
      <c r="I254" s="30" t="s">
        <v>2670</v>
      </c>
      <c r="J254" s="31" t="s">
        <v>2631</v>
      </c>
      <c r="K254" s="124" t="s">
        <v>8240</v>
      </c>
      <c r="L254" s="124" t="s">
        <v>8318</v>
      </c>
    </row>
    <row r="255" spans="1:12" x14ac:dyDescent="0.25">
      <c r="A255" s="27" t="s">
        <v>8412</v>
      </c>
      <c r="B255" s="14" t="s">
        <v>84</v>
      </c>
      <c r="C255" s="14" t="s">
        <v>2667</v>
      </c>
      <c r="D255" s="14" t="s">
        <v>2703</v>
      </c>
      <c r="E255" s="28">
        <v>44029</v>
      </c>
      <c r="F255" s="29" t="s">
        <v>520</v>
      </c>
      <c r="G255" s="30" t="s">
        <v>538</v>
      </c>
      <c r="H255" s="31" t="s">
        <v>2631</v>
      </c>
      <c r="I255" s="30" t="s">
        <v>2661</v>
      </c>
      <c r="J255" s="31" t="s">
        <v>2631</v>
      </c>
      <c r="K255" s="124" t="s">
        <v>8240</v>
      </c>
      <c r="L255" s="124" t="s">
        <v>8318</v>
      </c>
    </row>
    <row r="256" spans="1:12" x14ac:dyDescent="0.25">
      <c r="A256" s="27" t="s">
        <v>8413</v>
      </c>
      <c r="B256" s="14" t="s">
        <v>104</v>
      </c>
      <c r="C256" s="14" t="s">
        <v>2679</v>
      </c>
      <c r="D256" s="14" t="s">
        <v>185</v>
      </c>
      <c r="E256" s="28">
        <v>44029</v>
      </c>
      <c r="F256" s="29" t="s">
        <v>520</v>
      </c>
      <c r="G256" s="30" t="s">
        <v>538</v>
      </c>
      <c r="H256" s="31" t="s">
        <v>2631</v>
      </c>
      <c r="I256" s="30" t="s">
        <v>545</v>
      </c>
      <c r="J256" s="31" t="s">
        <v>2631</v>
      </c>
      <c r="K256" s="124" t="s">
        <v>8240</v>
      </c>
      <c r="L256" s="124" t="s">
        <v>8318</v>
      </c>
    </row>
    <row r="257" spans="1:12" x14ac:dyDescent="0.25">
      <c r="A257" s="27" t="s">
        <v>8572</v>
      </c>
      <c r="B257" s="14" t="s">
        <v>103</v>
      </c>
      <c r="C257" s="14" t="s">
        <v>283</v>
      </c>
      <c r="D257" s="14" t="s">
        <v>199</v>
      </c>
      <c r="E257" s="28">
        <v>44029</v>
      </c>
      <c r="F257" s="29" t="s">
        <v>519</v>
      </c>
      <c r="G257" s="30" t="s">
        <v>538</v>
      </c>
      <c r="H257" s="31" t="s">
        <v>2631</v>
      </c>
      <c r="I257" s="30" t="s">
        <v>2697</v>
      </c>
      <c r="J257" s="31" t="s">
        <v>2631</v>
      </c>
      <c r="K257" s="124" t="s">
        <v>8240</v>
      </c>
      <c r="L257" s="124" t="s">
        <v>8318</v>
      </c>
    </row>
    <row r="258" spans="1:12" x14ac:dyDescent="0.25">
      <c r="A258" s="27" t="s">
        <v>8573</v>
      </c>
      <c r="B258" s="14" t="s">
        <v>148</v>
      </c>
      <c r="C258" s="14" t="s">
        <v>2667</v>
      </c>
      <c r="D258" s="14" t="s">
        <v>2757</v>
      </c>
      <c r="E258" s="28">
        <v>44029</v>
      </c>
      <c r="F258" s="29" t="s">
        <v>519</v>
      </c>
      <c r="G258" s="30" t="s">
        <v>538</v>
      </c>
      <c r="H258" s="31" t="s">
        <v>2631</v>
      </c>
      <c r="I258" s="30" t="s">
        <v>2661</v>
      </c>
      <c r="J258" s="31" t="s">
        <v>2631</v>
      </c>
      <c r="K258" s="124" t="s">
        <v>8240</v>
      </c>
      <c r="L258" s="124" t="s">
        <v>8318</v>
      </c>
    </row>
    <row r="259" spans="1:12" x14ac:dyDescent="0.25">
      <c r="A259" s="27" t="s">
        <v>8428</v>
      </c>
      <c r="B259" s="14" t="s">
        <v>140</v>
      </c>
      <c r="C259" s="14" t="s">
        <v>2734</v>
      </c>
      <c r="D259" s="14" t="s">
        <v>2752</v>
      </c>
      <c r="E259" s="28">
        <v>44029</v>
      </c>
      <c r="F259" s="29" t="s">
        <v>520</v>
      </c>
      <c r="G259" s="30" t="s">
        <v>538</v>
      </c>
      <c r="H259" s="31" t="s">
        <v>2631</v>
      </c>
      <c r="I259" s="30" t="s">
        <v>2736</v>
      </c>
      <c r="J259" s="31" t="s">
        <v>2631</v>
      </c>
      <c r="K259" s="124" t="s">
        <v>8240</v>
      </c>
      <c r="L259" s="124" t="s">
        <v>8318</v>
      </c>
    </row>
    <row r="260" spans="1:12" x14ac:dyDescent="0.25">
      <c r="A260" s="27" t="s">
        <v>8431</v>
      </c>
      <c r="B260" s="14" t="s">
        <v>92</v>
      </c>
      <c r="C260" s="14" t="s">
        <v>2659</v>
      </c>
      <c r="D260" s="14" t="s">
        <v>2707</v>
      </c>
      <c r="E260" s="28">
        <v>44029</v>
      </c>
      <c r="F260" s="29" t="s">
        <v>520</v>
      </c>
      <c r="G260" s="30" t="s">
        <v>538</v>
      </c>
      <c r="H260" s="31" t="s">
        <v>2631</v>
      </c>
      <c r="I260" s="30" t="s">
        <v>2661</v>
      </c>
      <c r="J260" s="31" t="s">
        <v>2631</v>
      </c>
      <c r="K260" s="124" t="s">
        <v>8240</v>
      </c>
      <c r="L260" s="124" t="s">
        <v>8318</v>
      </c>
    </row>
    <row r="261" spans="1:12" x14ac:dyDescent="0.25">
      <c r="A261" s="27" t="s">
        <v>8574</v>
      </c>
      <c r="B261" s="14" t="s">
        <v>93</v>
      </c>
      <c r="C261" s="14" t="s">
        <v>2676</v>
      </c>
      <c r="D261" s="14" t="s">
        <v>2708</v>
      </c>
      <c r="E261" s="28">
        <v>44029</v>
      </c>
      <c r="F261" s="29" t="s">
        <v>520</v>
      </c>
      <c r="G261" s="30" t="s">
        <v>538</v>
      </c>
      <c r="H261" s="31" t="s">
        <v>2631</v>
      </c>
      <c r="I261" s="30" t="s">
        <v>2678</v>
      </c>
      <c r="J261" s="31" t="s">
        <v>2631</v>
      </c>
      <c r="K261" s="124" t="s">
        <v>8240</v>
      </c>
      <c r="L261" s="124" t="s">
        <v>8318</v>
      </c>
    </row>
    <row r="262" spans="1:12" x14ac:dyDescent="0.25">
      <c r="A262" s="27" t="s">
        <v>8575</v>
      </c>
      <c r="B262" s="14" t="s">
        <v>101</v>
      </c>
      <c r="C262" s="14" t="s">
        <v>62</v>
      </c>
      <c r="D262" s="14" t="s">
        <v>2717</v>
      </c>
      <c r="E262" s="28">
        <v>44029</v>
      </c>
      <c r="F262" s="29" t="s">
        <v>520</v>
      </c>
      <c r="G262" s="30" t="s">
        <v>538</v>
      </c>
      <c r="H262" s="31" t="s">
        <v>2631</v>
      </c>
      <c r="I262" s="30" t="s">
        <v>2683</v>
      </c>
      <c r="J262" s="31" t="s">
        <v>2631</v>
      </c>
      <c r="K262" s="124" t="s">
        <v>8240</v>
      </c>
      <c r="L262" s="124" t="s">
        <v>8318</v>
      </c>
    </row>
    <row r="263" spans="1:12" x14ac:dyDescent="0.25">
      <c r="A263" s="27" t="s">
        <v>8576</v>
      </c>
      <c r="B263" s="14" t="s">
        <v>98</v>
      </c>
      <c r="C263" s="14" t="s">
        <v>2649</v>
      </c>
      <c r="D263" s="14" t="s">
        <v>2714</v>
      </c>
      <c r="E263" s="28">
        <v>44029</v>
      </c>
      <c r="F263" s="29" t="s">
        <v>520</v>
      </c>
      <c r="G263" s="30" t="s">
        <v>538</v>
      </c>
      <c r="H263" s="31" t="s">
        <v>2631</v>
      </c>
      <c r="I263" s="30" t="s">
        <v>2650</v>
      </c>
      <c r="J263" s="31" t="s">
        <v>2631</v>
      </c>
      <c r="K263" s="124" t="s">
        <v>8240</v>
      </c>
      <c r="L263" s="124" t="s">
        <v>8318</v>
      </c>
    </row>
    <row r="264" spans="1:12" x14ac:dyDescent="0.25">
      <c r="A264" s="27" t="s">
        <v>8577</v>
      </c>
      <c r="B264" s="14" t="s">
        <v>70</v>
      </c>
      <c r="C264" s="14" t="s">
        <v>2672</v>
      </c>
      <c r="D264" s="14" t="s">
        <v>2691</v>
      </c>
      <c r="E264" s="28">
        <v>44029</v>
      </c>
      <c r="F264" s="29" t="s">
        <v>520</v>
      </c>
      <c r="G264" s="30" t="s">
        <v>538</v>
      </c>
      <c r="H264" s="31" t="s">
        <v>2631</v>
      </c>
      <c r="I264" s="30" t="s">
        <v>2644</v>
      </c>
      <c r="J264" s="31" t="s">
        <v>2631</v>
      </c>
      <c r="K264" s="124" t="s">
        <v>8240</v>
      </c>
      <c r="L264" s="124" t="s">
        <v>8318</v>
      </c>
    </row>
    <row r="265" spans="1:12" x14ac:dyDescent="0.25">
      <c r="A265" s="27" t="s">
        <v>8578</v>
      </c>
      <c r="B265" s="14" t="s">
        <v>106</v>
      </c>
      <c r="C265" s="14" t="s">
        <v>2679</v>
      </c>
      <c r="D265" s="14" t="s">
        <v>2719</v>
      </c>
      <c r="E265" s="28">
        <v>44029</v>
      </c>
      <c r="F265" s="29" t="s">
        <v>520</v>
      </c>
      <c r="G265" s="30" t="s">
        <v>538</v>
      </c>
      <c r="H265" s="31" t="s">
        <v>2631</v>
      </c>
      <c r="I265" s="30" t="s">
        <v>545</v>
      </c>
      <c r="J265" s="31" t="s">
        <v>2631</v>
      </c>
      <c r="K265" s="124" t="s">
        <v>8240</v>
      </c>
      <c r="L265" s="124" t="s">
        <v>8318</v>
      </c>
    </row>
    <row r="266" spans="1:12" x14ac:dyDescent="0.25">
      <c r="A266" s="27" t="s">
        <v>8329</v>
      </c>
      <c r="B266" s="14" t="s">
        <v>211</v>
      </c>
      <c r="C266" s="14" t="s">
        <v>2800</v>
      </c>
      <c r="D266" s="14" t="s">
        <v>2801</v>
      </c>
      <c r="E266" s="28">
        <v>44029</v>
      </c>
      <c r="F266" s="29" t="s">
        <v>519</v>
      </c>
      <c r="G266" s="30" t="s">
        <v>538</v>
      </c>
      <c r="H266" s="31" t="s">
        <v>2631</v>
      </c>
      <c r="I266" s="30" t="s">
        <v>2635</v>
      </c>
      <c r="J266" s="31" t="s">
        <v>2631</v>
      </c>
      <c r="K266" s="124" t="s">
        <v>8240</v>
      </c>
      <c r="L266" s="124" t="s">
        <v>8317</v>
      </c>
    </row>
    <row r="267" spans="1:12" x14ac:dyDescent="0.25">
      <c r="A267" s="27" t="s">
        <v>8330</v>
      </c>
      <c r="B267" s="14" t="s">
        <v>226</v>
      </c>
      <c r="C267" s="14" t="s">
        <v>2830</v>
      </c>
      <c r="D267" s="14" t="s">
        <v>2831</v>
      </c>
      <c r="E267" s="28">
        <v>44029</v>
      </c>
      <c r="F267" s="29" t="s">
        <v>519</v>
      </c>
      <c r="G267" s="30" t="s">
        <v>538</v>
      </c>
      <c r="H267" s="31" t="s">
        <v>2631</v>
      </c>
      <c r="I267" s="30" t="s">
        <v>2635</v>
      </c>
      <c r="J267" s="31" t="s">
        <v>2631</v>
      </c>
      <c r="K267" s="124" t="s">
        <v>8240</v>
      </c>
      <c r="L267" s="124" t="s">
        <v>8317</v>
      </c>
    </row>
    <row r="268" spans="1:12" x14ac:dyDescent="0.25">
      <c r="A268" s="27" t="s">
        <v>8331</v>
      </c>
      <c r="B268" s="14" t="s">
        <v>255</v>
      </c>
      <c r="C268" s="14" t="s">
        <v>2861</v>
      </c>
      <c r="D268" s="14" t="s">
        <v>2862</v>
      </c>
      <c r="E268" s="28">
        <v>44029</v>
      </c>
      <c r="F268" s="29" t="s">
        <v>519</v>
      </c>
      <c r="G268" s="30" t="s">
        <v>538</v>
      </c>
      <c r="H268" s="31" t="s">
        <v>2631</v>
      </c>
      <c r="I268" s="30" t="s">
        <v>2695</v>
      </c>
      <c r="J268" s="31" t="s">
        <v>2631</v>
      </c>
      <c r="K268" s="124" t="s">
        <v>8240</v>
      </c>
      <c r="L268" s="124" t="s">
        <v>8317</v>
      </c>
    </row>
    <row r="269" spans="1:12" x14ac:dyDescent="0.25">
      <c r="A269" s="27" t="s">
        <v>8341</v>
      </c>
      <c r="B269" s="14" t="s">
        <v>14</v>
      </c>
      <c r="C269" s="14" t="s">
        <v>2633</v>
      </c>
      <c r="D269" s="14" t="s">
        <v>2634</v>
      </c>
      <c r="E269" s="28">
        <v>44029</v>
      </c>
      <c r="F269" s="29" t="s">
        <v>520</v>
      </c>
      <c r="G269" s="30" t="s">
        <v>538</v>
      </c>
      <c r="H269" s="31" t="s">
        <v>2631</v>
      </c>
      <c r="I269" s="30" t="s">
        <v>2635</v>
      </c>
      <c r="J269" s="31" t="s">
        <v>2631</v>
      </c>
      <c r="K269" s="124" t="s">
        <v>8240</v>
      </c>
      <c r="L269" s="124" t="s">
        <v>8317</v>
      </c>
    </row>
    <row r="270" spans="1:12" x14ac:dyDescent="0.25">
      <c r="A270" s="27" t="s">
        <v>8345</v>
      </c>
      <c r="B270" s="14" t="s">
        <v>139</v>
      </c>
      <c r="C270" s="14" t="s">
        <v>2750</v>
      </c>
      <c r="D270" s="14" t="s">
        <v>2751</v>
      </c>
      <c r="E270" s="28">
        <v>44029</v>
      </c>
      <c r="F270" s="29" t="s">
        <v>520</v>
      </c>
      <c r="G270" s="30" t="s">
        <v>538</v>
      </c>
      <c r="H270" s="31" t="s">
        <v>2631</v>
      </c>
      <c r="I270" s="30" t="s">
        <v>2695</v>
      </c>
      <c r="J270" s="31" t="s">
        <v>2631</v>
      </c>
      <c r="K270" s="124" t="s">
        <v>8240</v>
      </c>
      <c r="L270" s="124" t="s">
        <v>8317</v>
      </c>
    </row>
    <row r="271" spans="1:12" x14ac:dyDescent="0.25">
      <c r="A271" s="27" t="s">
        <v>8356</v>
      </c>
      <c r="B271" s="14" t="s">
        <v>73</v>
      </c>
      <c r="C271" s="14" t="s">
        <v>2693</v>
      </c>
      <c r="D271" s="14" t="s">
        <v>2694</v>
      </c>
      <c r="E271" s="28">
        <v>44029</v>
      </c>
      <c r="F271" s="29" t="s">
        <v>520</v>
      </c>
      <c r="G271" s="30" t="s">
        <v>538</v>
      </c>
      <c r="H271" s="31" t="s">
        <v>2631</v>
      </c>
      <c r="I271" s="30" t="s">
        <v>2695</v>
      </c>
      <c r="J271" s="31" t="s">
        <v>2631</v>
      </c>
      <c r="K271" s="124" t="s">
        <v>8240</v>
      </c>
      <c r="L271" s="124" t="s">
        <v>8317</v>
      </c>
    </row>
    <row r="272" spans="1:12" x14ac:dyDescent="0.25">
      <c r="A272" s="27" t="s">
        <v>8369</v>
      </c>
      <c r="B272" s="14" t="s">
        <v>242</v>
      </c>
      <c r="C272" s="14" t="s">
        <v>2848</v>
      </c>
      <c r="D272" s="14" t="s">
        <v>2849</v>
      </c>
      <c r="E272" s="28">
        <v>44029</v>
      </c>
      <c r="F272" s="29" t="s">
        <v>520</v>
      </c>
      <c r="G272" s="30" t="s">
        <v>538</v>
      </c>
      <c r="H272" s="31" t="s">
        <v>2631</v>
      </c>
      <c r="I272" s="30" t="s">
        <v>2635</v>
      </c>
      <c r="J272" s="31" t="s">
        <v>2631</v>
      </c>
      <c r="K272" s="124" t="s">
        <v>8240</v>
      </c>
      <c r="L272" s="124" t="s">
        <v>8317</v>
      </c>
    </row>
    <row r="273" spans="1:12" x14ac:dyDescent="0.25">
      <c r="A273" s="27" t="s">
        <v>8375</v>
      </c>
      <c r="B273" s="14" t="s">
        <v>42</v>
      </c>
      <c r="C273" s="14" t="s">
        <v>2664</v>
      </c>
      <c r="D273" s="14" t="s">
        <v>2665</v>
      </c>
      <c r="E273" s="28">
        <v>44029</v>
      </c>
      <c r="F273" s="29" t="s">
        <v>520</v>
      </c>
      <c r="G273" s="30" t="s">
        <v>538</v>
      </c>
      <c r="H273" s="31" t="s">
        <v>2631</v>
      </c>
      <c r="I273" s="30" t="s">
        <v>2666</v>
      </c>
      <c r="J273" s="31" t="s">
        <v>2631</v>
      </c>
      <c r="K273" s="124" t="s">
        <v>8240</v>
      </c>
      <c r="L273" s="124" t="s">
        <v>8317</v>
      </c>
    </row>
    <row r="274" spans="1:12" x14ac:dyDescent="0.25">
      <c r="A274" s="27" t="s">
        <v>8386</v>
      </c>
      <c r="B274" s="14" t="s">
        <v>268</v>
      </c>
      <c r="C274" s="14" t="s">
        <v>2880</v>
      </c>
      <c r="D274" s="14" t="s">
        <v>2881</v>
      </c>
      <c r="E274" s="28">
        <v>44029</v>
      </c>
      <c r="F274" s="29" t="s">
        <v>519</v>
      </c>
      <c r="G274" s="30" t="s">
        <v>538</v>
      </c>
      <c r="H274" s="31" t="s">
        <v>2631</v>
      </c>
      <c r="I274" s="30" t="s">
        <v>2635</v>
      </c>
      <c r="J274" s="31" t="s">
        <v>2631</v>
      </c>
      <c r="K274" s="124" t="s">
        <v>8240</v>
      </c>
      <c r="L274" s="124" t="s">
        <v>8317</v>
      </c>
    </row>
    <row r="275" spans="1:12" x14ac:dyDescent="0.25">
      <c r="A275" s="27" t="s">
        <v>8399</v>
      </c>
      <c r="B275" s="14" t="s">
        <v>269</v>
      </c>
      <c r="C275" s="14" t="s">
        <v>2882</v>
      </c>
      <c r="D275" s="14" t="s">
        <v>2883</v>
      </c>
      <c r="E275" s="28">
        <v>44029</v>
      </c>
      <c r="F275" s="29" t="s">
        <v>520</v>
      </c>
      <c r="G275" s="30" t="s">
        <v>538</v>
      </c>
      <c r="H275" s="31" t="s">
        <v>2631</v>
      </c>
      <c r="I275" s="30" t="s">
        <v>2695</v>
      </c>
      <c r="J275" s="31" t="s">
        <v>2631</v>
      </c>
      <c r="K275" s="124" t="s">
        <v>8240</v>
      </c>
      <c r="L275" s="124" t="s">
        <v>8317</v>
      </c>
    </row>
    <row r="276" spans="1:12" x14ac:dyDescent="0.25">
      <c r="A276" s="27" t="s">
        <v>8402</v>
      </c>
      <c r="B276" s="14" t="s">
        <v>66</v>
      </c>
      <c r="C276" s="14" t="s">
        <v>2687</v>
      </c>
      <c r="D276" s="14" t="s">
        <v>2688</v>
      </c>
      <c r="E276" s="28">
        <v>44029</v>
      </c>
      <c r="F276" s="29" t="s">
        <v>520</v>
      </c>
      <c r="G276" s="30" t="s">
        <v>538</v>
      </c>
      <c r="H276" s="31" t="s">
        <v>2631</v>
      </c>
      <c r="I276" s="30" t="s">
        <v>2666</v>
      </c>
      <c r="J276" s="31" t="s">
        <v>2631</v>
      </c>
      <c r="K276" s="124" t="s">
        <v>8240</v>
      </c>
      <c r="L276" s="124" t="s">
        <v>8317</v>
      </c>
    </row>
    <row r="277" spans="1:12" x14ac:dyDescent="0.25">
      <c r="A277" s="27" t="s">
        <v>8418</v>
      </c>
      <c r="B277" s="14" t="s">
        <v>272</v>
      </c>
      <c r="C277" s="14" t="s">
        <v>2885</v>
      </c>
      <c r="D277" s="14" t="s">
        <v>2886</v>
      </c>
      <c r="E277" s="28">
        <v>44029</v>
      </c>
      <c r="F277" s="29" t="s">
        <v>519</v>
      </c>
      <c r="G277" s="30" t="s">
        <v>538</v>
      </c>
      <c r="H277" s="31" t="s">
        <v>2631</v>
      </c>
      <c r="I277" s="30" t="s">
        <v>2666</v>
      </c>
      <c r="J277" s="31" t="s">
        <v>2631</v>
      </c>
      <c r="K277" s="124" t="s">
        <v>8240</v>
      </c>
      <c r="L277" s="124" t="s">
        <v>8317</v>
      </c>
    </row>
    <row r="278" spans="1:12" x14ac:dyDescent="0.25">
      <c r="A278" s="27" t="s">
        <v>8433</v>
      </c>
      <c r="B278" s="14" t="s">
        <v>129</v>
      </c>
      <c r="C278" s="14" t="s">
        <v>2741</v>
      </c>
      <c r="D278" s="14" t="s">
        <v>2742</v>
      </c>
      <c r="E278" s="28">
        <v>44029</v>
      </c>
      <c r="F278" s="29" t="s">
        <v>520</v>
      </c>
      <c r="G278" s="30" t="s">
        <v>538</v>
      </c>
      <c r="H278" s="31" t="s">
        <v>2631</v>
      </c>
      <c r="I278" s="30" t="s">
        <v>2666</v>
      </c>
      <c r="J278" s="31" t="s">
        <v>2631</v>
      </c>
      <c r="K278" s="124" t="s">
        <v>8240</v>
      </c>
      <c r="L278" s="124" t="s">
        <v>8317</v>
      </c>
    </row>
    <row r="279" spans="1:12" x14ac:dyDescent="0.25">
      <c r="A279" s="27" t="s">
        <v>8434</v>
      </c>
      <c r="B279" s="14" t="s">
        <v>144</v>
      </c>
      <c r="C279" s="14" t="s">
        <v>2754</v>
      </c>
      <c r="D279" s="14" t="s">
        <v>2755</v>
      </c>
      <c r="E279" s="28">
        <v>44029</v>
      </c>
      <c r="F279" s="29" t="s">
        <v>520</v>
      </c>
      <c r="G279" s="30" t="s">
        <v>538</v>
      </c>
      <c r="H279" s="31" t="s">
        <v>2631</v>
      </c>
      <c r="I279" s="30" t="s">
        <v>2666</v>
      </c>
      <c r="J279" s="31" t="s">
        <v>2631</v>
      </c>
      <c r="K279" s="124" t="s">
        <v>8240</v>
      </c>
      <c r="L279" s="124" t="s">
        <v>8317</v>
      </c>
    </row>
    <row r="280" spans="1:12" x14ac:dyDescent="0.25">
      <c r="A280" s="27" t="s">
        <v>8437</v>
      </c>
      <c r="B280" s="14" t="s">
        <v>109</v>
      </c>
      <c r="C280" s="14" t="s">
        <v>2723</v>
      </c>
      <c r="D280" s="14" t="s">
        <v>2724</v>
      </c>
      <c r="E280" s="28">
        <v>44029</v>
      </c>
      <c r="F280" s="29" t="s">
        <v>520</v>
      </c>
      <c r="G280" s="30" t="s">
        <v>538</v>
      </c>
      <c r="H280" s="31" t="s">
        <v>2631</v>
      </c>
      <c r="I280" s="30" t="s">
        <v>2666</v>
      </c>
      <c r="J280" s="31" t="s">
        <v>2631</v>
      </c>
      <c r="K280" s="124" t="s">
        <v>8240</v>
      </c>
      <c r="L280" s="124" t="s">
        <v>8317</v>
      </c>
    </row>
    <row r="281" spans="1:12" x14ac:dyDescent="0.25">
      <c r="A281" s="27" t="s">
        <v>8332</v>
      </c>
      <c r="B281" s="14" t="s">
        <v>240</v>
      </c>
      <c r="C281" s="14" t="s">
        <v>2629</v>
      </c>
      <c r="D281" s="14" t="s">
        <v>2845</v>
      </c>
      <c r="E281" s="28">
        <v>44029</v>
      </c>
      <c r="F281" s="29" t="s">
        <v>519</v>
      </c>
      <c r="G281" s="30" t="s">
        <v>538</v>
      </c>
      <c r="H281" s="31" t="s">
        <v>2631</v>
      </c>
      <c r="I281" s="30" t="s">
        <v>2632</v>
      </c>
      <c r="J281" s="31" t="s">
        <v>2631</v>
      </c>
      <c r="K281" s="124" t="s">
        <v>8240</v>
      </c>
      <c r="L281" s="124" t="s">
        <v>8234</v>
      </c>
    </row>
    <row r="282" spans="1:12" x14ac:dyDescent="0.25">
      <c r="A282" s="27" t="s">
        <v>8335</v>
      </c>
      <c r="B282" s="14" t="s">
        <v>279</v>
      </c>
      <c r="C282" s="14" t="s">
        <v>2676</v>
      </c>
      <c r="D282" s="14" t="s">
        <v>2892</v>
      </c>
      <c r="E282" s="28">
        <v>44029</v>
      </c>
      <c r="F282" s="29" t="s">
        <v>519</v>
      </c>
      <c r="G282" s="30" t="s">
        <v>538</v>
      </c>
      <c r="H282" s="31" t="s">
        <v>2631</v>
      </c>
      <c r="I282" s="30" t="s">
        <v>2678</v>
      </c>
      <c r="J282" s="31" t="s">
        <v>2631</v>
      </c>
      <c r="K282" s="124" t="s">
        <v>8240</v>
      </c>
      <c r="L282" s="124" t="s">
        <v>8234</v>
      </c>
    </row>
    <row r="283" spans="1:12" x14ac:dyDescent="0.25">
      <c r="A283" s="27" t="s">
        <v>8337</v>
      </c>
      <c r="B283" s="14" t="s">
        <v>291</v>
      </c>
      <c r="C283" s="14" t="s">
        <v>283</v>
      </c>
      <c r="D283" s="14" t="s">
        <v>2900</v>
      </c>
      <c r="E283" s="28">
        <v>44029</v>
      </c>
      <c r="F283" s="29" t="s">
        <v>519</v>
      </c>
      <c r="G283" s="30" t="s">
        <v>538</v>
      </c>
      <c r="H283" s="31" t="s">
        <v>2631</v>
      </c>
      <c r="I283" s="30" t="s">
        <v>2697</v>
      </c>
      <c r="J283" s="31" t="s">
        <v>2631</v>
      </c>
      <c r="K283" s="124" t="s">
        <v>8240</v>
      </c>
      <c r="L283" s="124" t="s">
        <v>8234</v>
      </c>
    </row>
    <row r="284" spans="1:12" x14ac:dyDescent="0.25">
      <c r="A284" s="27" t="s">
        <v>8339</v>
      </c>
      <c r="B284" s="14" t="s">
        <v>277</v>
      </c>
      <c r="C284" s="14" t="s">
        <v>2734</v>
      </c>
      <c r="D284" s="14" t="s">
        <v>2890</v>
      </c>
      <c r="E284" s="28">
        <v>44029</v>
      </c>
      <c r="F284" s="29" t="s">
        <v>520</v>
      </c>
      <c r="G284" s="30" t="s">
        <v>538</v>
      </c>
      <c r="H284" s="31" t="s">
        <v>2631</v>
      </c>
      <c r="I284" s="30" t="s">
        <v>2736</v>
      </c>
      <c r="J284" s="31" t="s">
        <v>2631</v>
      </c>
      <c r="K284" s="124" t="s">
        <v>8240</v>
      </c>
      <c r="L284" s="124" t="s">
        <v>8234</v>
      </c>
    </row>
    <row r="285" spans="1:12" x14ac:dyDescent="0.25">
      <c r="A285" s="27" t="s">
        <v>8340</v>
      </c>
      <c r="B285" s="14" t="s">
        <v>237</v>
      </c>
      <c r="C285" s="14" t="s">
        <v>2639</v>
      </c>
      <c r="D285" s="14" t="s">
        <v>2841</v>
      </c>
      <c r="E285" s="28">
        <v>44029</v>
      </c>
      <c r="F285" s="29" t="s">
        <v>520</v>
      </c>
      <c r="G285" s="30" t="s">
        <v>538</v>
      </c>
      <c r="H285" s="31" t="s">
        <v>2631</v>
      </c>
      <c r="I285" s="30" t="s">
        <v>2641</v>
      </c>
      <c r="J285" s="31" t="s">
        <v>2631</v>
      </c>
      <c r="K285" s="124" t="s">
        <v>8240</v>
      </c>
      <c r="L285" s="124" t="s">
        <v>8234</v>
      </c>
    </row>
    <row r="286" spans="1:12" x14ac:dyDescent="0.25">
      <c r="A286" s="27" t="s">
        <v>8347</v>
      </c>
      <c r="B286" s="14" t="s">
        <v>289</v>
      </c>
      <c r="C286" s="14" t="s">
        <v>2669</v>
      </c>
      <c r="D286" s="14" t="s">
        <v>2899</v>
      </c>
      <c r="E286" s="28">
        <v>44029</v>
      </c>
      <c r="F286" s="29" t="s">
        <v>520</v>
      </c>
      <c r="G286" s="30" t="s">
        <v>538</v>
      </c>
      <c r="H286" s="31" t="s">
        <v>2631</v>
      </c>
      <c r="I286" s="30" t="s">
        <v>2670</v>
      </c>
      <c r="J286" s="31" t="s">
        <v>2631</v>
      </c>
      <c r="K286" s="124" t="s">
        <v>8240</v>
      </c>
      <c r="L286" s="124" t="s">
        <v>8234</v>
      </c>
    </row>
    <row r="287" spans="1:12" x14ac:dyDescent="0.25">
      <c r="A287" s="27" t="s">
        <v>8348</v>
      </c>
      <c r="B287" s="14" t="s">
        <v>285</v>
      </c>
      <c r="C287" s="14" t="s">
        <v>2669</v>
      </c>
      <c r="D287" s="14" t="s">
        <v>2896</v>
      </c>
      <c r="E287" s="28">
        <v>44029</v>
      </c>
      <c r="F287" s="29" t="s">
        <v>520</v>
      </c>
      <c r="G287" s="30" t="s">
        <v>538</v>
      </c>
      <c r="H287" s="31" t="s">
        <v>2631</v>
      </c>
      <c r="I287" s="30" t="s">
        <v>2670</v>
      </c>
      <c r="J287" s="31" t="s">
        <v>2631</v>
      </c>
      <c r="K287" s="124" t="s">
        <v>8240</v>
      </c>
      <c r="L287" s="124" t="s">
        <v>8234</v>
      </c>
    </row>
    <row r="288" spans="1:12" x14ac:dyDescent="0.25">
      <c r="A288" s="27" t="s">
        <v>8358</v>
      </c>
      <c r="B288" s="14" t="s">
        <v>197</v>
      </c>
      <c r="C288" s="14" t="s">
        <v>2684</v>
      </c>
      <c r="D288" s="14" t="s">
        <v>2786</v>
      </c>
      <c r="E288" s="28">
        <v>44029</v>
      </c>
      <c r="F288" s="29" t="s">
        <v>519</v>
      </c>
      <c r="G288" s="30" t="s">
        <v>538</v>
      </c>
      <c r="H288" s="31" t="s">
        <v>2631</v>
      </c>
      <c r="I288" s="30" t="s">
        <v>2686</v>
      </c>
      <c r="J288" s="31" t="s">
        <v>2631</v>
      </c>
      <c r="K288" s="124" t="s">
        <v>8240</v>
      </c>
      <c r="L288" s="124" t="s">
        <v>8234</v>
      </c>
    </row>
    <row r="289" spans="1:12" x14ac:dyDescent="0.25">
      <c r="A289" s="27" t="s">
        <v>8359</v>
      </c>
      <c r="B289" s="14" t="s">
        <v>247</v>
      </c>
      <c r="C289" s="14" t="s">
        <v>2629</v>
      </c>
      <c r="D289" s="14" t="s">
        <v>2854</v>
      </c>
      <c r="E289" s="28">
        <v>44029</v>
      </c>
      <c r="F289" s="29" t="s">
        <v>519</v>
      </c>
      <c r="G289" s="30" t="s">
        <v>538</v>
      </c>
      <c r="H289" s="31" t="s">
        <v>2631</v>
      </c>
      <c r="I289" s="30" t="s">
        <v>2632</v>
      </c>
      <c r="J289" s="31" t="s">
        <v>2631</v>
      </c>
      <c r="K289" s="124" t="s">
        <v>8240</v>
      </c>
      <c r="L289" s="124" t="s">
        <v>8234</v>
      </c>
    </row>
    <row r="290" spans="1:12" x14ac:dyDescent="0.25">
      <c r="A290" s="27" t="s">
        <v>8360</v>
      </c>
      <c r="B290" s="14" t="s">
        <v>278</v>
      </c>
      <c r="C290" s="14" t="s">
        <v>2734</v>
      </c>
      <c r="D290" s="14" t="s">
        <v>2891</v>
      </c>
      <c r="E290" s="28">
        <v>44029</v>
      </c>
      <c r="F290" s="29" t="s">
        <v>519</v>
      </c>
      <c r="G290" s="30" t="s">
        <v>538</v>
      </c>
      <c r="H290" s="31" t="s">
        <v>2631</v>
      </c>
      <c r="I290" s="30" t="s">
        <v>2736</v>
      </c>
      <c r="J290" s="31" t="s">
        <v>2631</v>
      </c>
      <c r="K290" s="124" t="s">
        <v>8240</v>
      </c>
      <c r="L290" s="124" t="s">
        <v>8234</v>
      </c>
    </row>
    <row r="291" spans="1:12" x14ac:dyDescent="0.25">
      <c r="A291" s="27" t="s">
        <v>8362</v>
      </c>
      <c r="B291" s="14" t="s">
        <v>267</v>
      </c>
      <c r="C291" s="14" t="s">
        <v>117</v>
      </c>
      <c r="D291" s="14" t="s">
        <v>2879</v>
      </c>
      <c r="E291" s="28">
        <v>44029</v>
      </c>
      <c r="F291" s="29" t="s">
        <v>519</v>
      </c>
      <c r="G291" s="30" t="s">
        <v>538</v>
      </c>
      <c r="H291" s="31" t="s">
        <v>2631</v>
      </c>
      <c r="I291" s="30" t="s">
        <v>2697</v>
      </c>
      <c r="J291" s="31" t="s">
        <v>2631</v>
      </c>
      <c r="K291" s="124" t="s">
        <v>8240</v>
      </c>
      <c r="L291" s="124" t="s">
        <v>8234</v>
      </c>
    </row>
    <row r="292" spans="1:12" x14ac:dyDescent="0.25">
      <c r="A292" s="27" t="s">
        <v>8372</v>
      </c>
      <c r="B292" s="14" t="s">
        <v>118</v>
      </c>
      <c r="C292" s="14" t="s">
        <v>117</v>
      </c>
      <c r="D292" s="14" t="s">
        <v>2732</v>
      </c>
      <c r="E292" s="28">
        <v>44029</v>
      </c>
      <c r="F292" s="29" t="s">
        <v>520</v>
      </c>
      <c r="G292" s="30" t="s">
        <v>538</v>
      </c>
      <c r="H292" s="31" t="s">
        <v>2631</v>
      </c>
      <c r="I292" s="30" t="s">
        <v>2697</v>
      </c>
      <c r="J292" s="31" t="s">
        <v>2631</v>
      </c>
      <c r="K292" s="124" t="s">
        <v>8240</v>
      </c>
      <c r="L292" s="124" t="s">
        <v>8234</v>
      </c>
    </row>
    <row r="293" spans="1:12" x14ac:dyDescent="0.25">
      <c r="A293" s="27" t="s">
        <v>8376</v>
      </c>
      <c r="B293" s="14" t="s">
        <v>295</v>
      </c>
      <c r="C293" s="14" t="s">
        <v>2669</v>
      </c>
      <c r="D293" s="14" t="s">
        <v>2903</v>
      </c>
      <c r="E293" s="28">
        <v>44029</v>
      </c>
      <c r="F293" s="29" t="s">
        <v>520</v>
      </c>
      <c r="G293" s="30" t="s">
        <v>538</v>
      </c>
      <c r="H293" s="31" t="s">
        <v>2631</v>
      </c>
      <c r="I293" s="30" t="s">
        <v>2670</v>
      </c>
      <c r="J293" s="31" t="s">
        <v>2631</v>
      </c>
      <c r="K293" s="124" t="s">
        <v>8240</v>
      </c>
      <c r="L293" s="124" t="s">
        <v>8234</v>
      </c>
    </row>
    <row r="294" spans="1:12" x14ac:dyDescent="0.25">
      <c r="A294" s="27" t="s">
        <v>8377</v>
      </c>
      <c r="B294" s="14" t="s">
        <v>38</v>
      </c>
      <c r="C294" s="14" t="s">
        <v>2636</v>
      </c>
      <c r="D294" s="14" t="s">
        <v>2658</v>
      </c>
      <c r="E294" s="28">
        <v>44029</v>
      </c>
      <c r="F294" s="29" t="s">
        <v>520</v>
      </c>
      <c r="G294" s="30" t="s">
        <v>538</v>
      </c>
      <c r="H294" s="31" t="s">
        <v>2631</v>
      </c>
      <c r="I294" s="30" t="s">
        <v>2638</v>
      </c>
      <c r="J294" s="31" t="s">
        <v>2631</v>
      </c>
      <c r="K294" s="124" t="s">
        <v>8240</v>
      </c>
      <c r="L294" s="124" t="s">
        <v>8234</v>
      </c>
    </row>
    <row r="295" spans="1:12" x14ac:dyDescent="0.25">
      <c r="A295" s="27" t="s">
        <v>8565</v>
      </c>
      <c r="B295" s="14" t="s">
        <v>294</v>
      </c>
      <c r="C295" s="14" t="s">
        <v>2636</v>
      </c>
      <c r="D295" s="14" t="s">
        <v>2902</v>
      </c>
      <c r="E295" s="28">
        <v>44029</v>
      </c>
      <c r="F295" s="29" t="s">
        <v>520</v>
      </c>
      <c r="G295" s="30" t="s">
        <v>538</v>
      </c>
      <c r="H295" s="31" t="s">
        <v>2631</v>
      </c>
      <c r="I295" s="30" t="s">
        <v>2638</v>
      </c>
      <c r="J295" s="31" t="s">
        <v>2631</v>
      </c>
      <c r="K295" s="124" t="s">
        <v>8240</v>
      </c>
      <c r="L295" s="124" t="s">
        <v>8234</v>
      </c>
    </row>
    <row r="296" spans="1:12" x14ac:dyDescent="0.25">
      <c r="A296" s="27" t="s">
        <v>8394</v>
      </c>
      <c r="B296" s="14" t="s">
        <v>281</v>
      </c>
      <c r="C296" s="14" t="s">
        <v>283</v>
      </c>
      <c r="D296" s="14" t="s">
        <v>2894</v>
      </c>
      <c r="E296" s="28">
        <v>44029</v>
      </c>
      <c r="F296" s="29" t="s">
        <v>519</v>
      </c>
      <c r="G296" s="30" t="s">
        <v>538</v>
      </c>
      <c r="H296" s="31" t="s">
        <v>2631</v>
      </c>
      <c r="I296" s="30" t="s">
        <v>2697</v>
      </c>
      <c r="J296" s="31" t="s">
        <v>2631</v>
      </c>
      <c r="K296" s="124" t="s">
        <v>8240</v>
      </c>
      <c r="L296" s="124" t="s">
        <v>8234</v>
      </c>
    </row>
    <row r="297" spans="1:12" x14ac:dyDescent="0.25">
      <c r="A297" s="27" t="s">
        <v>8396</v>
      </c>
      <c r="B297" s="14" t="s">
        <v>274</v>
      </c>
      <c r="C297" s="14" t="s">
        <v>2734</v>
      </c>
      <c r="D297" s="14" t="s">
        <v>2887</v>
      </c>
      <c r="E297" s="28">
        <v>44029</v>
      </c>
      <c r="F297" s="29" t="s">
        <v>520</v>
      </c>
      <c r="G297" s="30" t="s">
        <v>538</v>
      </c>
      <c r="H297" s="31" t="s">
        <v>2631</v>
      </c>
      <c r="I297" s="30" t="s">
        <v>2736</v>
      </c>
      <c r="J297" s="31" t="s">
        <v>2631</v>
      </c>
      <c r="K297" s="124" t="s">
        <v>8240</v>
      </c>
      <c r="L297" s="124" t="s">
        <v>8234</v>
      </c>
    </row>
    <row r="298" spans="1:12" x14ac:dyDescent="0.25">
      <c r="A298" s="27" t="s">
        <v>8397</v>
      </c>
      <c r="B298" s="14" t="s">
        <v>270</v>
      </c>
      <c r="C298" s="14" t="s">
        <v>2734</v>
      </c>
      <c r="D298" s="14" t="s">
        <v>2884</v>
      </c>
      <c r="E298" s="28">
        <v>44029</v>
      </c>
      <c r="F298" s="29" t="s">
        <v>520</v>
      </c>
      <c r="G298" s="30" t="s">
        <v>538</v>
      </c>
      <c r="H298" s="31" t="s">
        <v>2631</v>
      </c>
      <c r="I298" s="30" t="s">
        <v>2736</v>
      </c>
      <c r="J298" s="31" t="s">
        <v>2631</v>
      </c>
      <c r="K298" s="124" t="s">
        <v>8240</v>
      </c>
      <c r="L298" s="124" t="s">
        <v>8234</v>
      </c>
    </row>
    <row r="299" spans="1:12" x14ac:dyDescent="0.25">
      <c r="A299" s="27" t="s">
        <v>8398</v>
      </c>
      <c r="B299" s="14" t="s">
        <v>265</v>
      </c>
      <c r="C299" s="14" t="s">
        <v>117</v>
      </c>
      <c r="D299" s="14" t="s">
        <v>2877</v>
      </c>
      <c r="E299" s="28">
        <v>44029</v>
      </c>
      <c r="F299" s="29" t="s">
        <v>520</v>
      </c>
      <c r="G299" s="30" t="s">
        <v>538</v>
      </c>
      <c r="H299" s="31" t="s">
        <v>2631</v>
      </c>
      <c r="I299" s="30" t="s">
        <v>2697</v>
      </c>
      <c r="J299" s="31" t="s">
        <v>2631</v>
      </c>
      <c r="K299" s="124" t="s">
        <v>8240</v>
      </c>
      <c r="L299" s="124" t="s">
        <v>8234</v>
      </c>
    </row>
    <row r="300" spans="1:12" x14ac:dyDescent="0.25">
      <c r="A300" s="27" t="s">
        <v>8404</v>
      </c>
      <c r="B300" s="14" t="s">
        <v>15</v>
      </c>
      <c r="C300" s="14" t="s">
        <v>2636</v>
      </c>
      <c r="D300" s="14" t="s">
        <v>2637</v>
      </c>
      <c r="E300" s="28">
        <v>44029</v>
      </c>
      <c r="F300" s="29" t="s">
        <v>520</v>
      </c>
      <c r="G300" s="30" t="s">
        <v>538</v>
      </c>
      <c r="H300" s="31" t="s">
        <v>2631</v>
      </c>
      <c r="I300" s="30" t="s">
        <v>2638</v>
      </c>
      <c r="J300" s="31" t="s">
        <v>2631</v>
      </c>
      <c r="K300" s="124" t="s">
        <v>8240</v>
      </c>
      <c r="L300" s="124" t="s">
        <v>8234</v>
      </c>
    </row>
    <row r="301" spans="1:12" x14ac:dyDescent="0.25">
      <c r="A301" s="27" t="s">
        <v>8405</v>
      </c>
      <c r="B301" s="14" t="s">
        <v>288</v>
      </c>
      <c r="C301" s="14" t="s">
        <v>2669</v>
      </c>
      <c r="D301" s="14" t="s">
        <v>2898</v>
      </c>
      <c r="E301" s="28">
        <v>44029</v>
      </c>
      <c r="F301" s="29" t="s">
        <v>520</v>
      </c>
      <c r="G301" s="30" t="s">
        <v>538</v>
      </c>
      <c r="H301" s="31" t="s">
        <v>2631</v>
      </c>
      <c r="I301" s="30" t="s">
        <v>2670</v>
      </c>
      <c r="J301" s="31" t="s">
        <v>2631</v>
      </c>
      <c r="K301" s="124" t="s">
        <v>8240</v>
      </c>
      <c r="L301" s="124" t="s">
        <v>8234</v>
      </c>
    </row>
    <row r="302" spans="1:12" x14ac:dyDescent="0.25">
      <c r="A302" s="27" t="s">
        <v>8411</v>
      </c>
      <c r="B302" s="14" t="s">
        <v>293</v>
      </c>
      <c r="C302" s="14" t="s">
        <v>2669</v>
      </c>
      <c r="D302" s="14" t="s">
        <v>2901</v>
      </c>
      <c r="E302" s="28">
        <v>44029</v>
      </c>
      <c r="F302" s="29" t="s">
        <v>520</v>
      </c>
      <c r="G302" s="30" t="s">
        <v>538</v>
      </c>
      <c r="H302" s="31" t="s">
        <v>2631</v>
      </c>
      <c r="I302" s="30" t="s">
        <v>2670</v>
      </c>
      <c r="J302" s="31" t="s">
        <v>2631</v>
      </c>
      <c r="K302" s="124" t="s">
        <v>8240</v>
      </c>
      <c r="L302" s="124" t="s">
        <v>8234</v>
      </c>
    </row>
    <row r="303" spans="1:12" x14ac:dyDescent="0.25">
      <c r="A303" s="27" t="s">
        <v>8414</v>
      </c>
      <c r="B303" s="14" t="s">
        <v>130</v>
      </c>
      <c r="C303" s="14" t="s">
        <v>117</v>
      </c>
      <c r="D303" s="14" t="s">
        <v>2743</v>
      </c>
      <c r="E303" s="28">
        <v>44029</v>
      </c>
      <c r="F303" s="29" t="s">
        <v>519</v>
      </c>
      <c r="G303" s="30" t="s">
        <v>538</v>
      </c>
      <c r="H303" s="31" t="s">
        <v>2631</v>
      </c>
      <c r="I303" s="30" t="s">
        <v>2697</v>
      </c>
      <c r="J303" s="31" t="s">
        <v>2631</v>
      </c>
      <c r="K303" s="124" t="s">
        <v>8240</v>
      </c>
      <c r="L303" s="124" t="s">
        <v>8234</v>
      </c>
    </row>
    <row r="304" spans="1:12" x14ac:dyDescent="0.25">
      <c r="A304" s="27" t="s">
        <v>8415</v>
      </c>
      <c r="B304" s="14" t="s">
        <v>275</v>
      </c>
      <c r="C304" s="14" t="s">
        <v>2734</v>
      </c>
      <c r="D304" s="14" t="s">
        <v>2888</v>
      </c>
      <c r="E304" s="28">
        <v>44029</v>
      </c>
      <c r="F304" s="29" t="s">
        <v>519</v>
      </c>
      <c r="G304" s="30" t="s">
        <v>538</v>
      </c>
      <c r="H304" s="31" t="s">
        <v>2631</v>
      </c>
      <c r="I304" s="30" t="s">
        <v>2736</v>
      </c>
      <c r="J304" s="31" t="s">
        <v>2631</v>
      </c>
      <c r="K304" s="124" t="s">
        <v>8240</v>
      </c>
      <c r="L304" s="124" t="s">
        <v>8234</v>
      </c>
    </row>
    <row r="305" spans="1:12" x14ac:dyDescent="0.25">
      <c r="A305" s="27" t="s">
        <v>8419</v>
      </c>
      <c r="B305" s="14" t="s">
        <v>238</v>
      </c>
      <c r="C305" s="14" t="s">
        <v>2639</v>
      </c>
      <c r="D305" s="14" t="s">
        <v>2842</v>
      </c>
      <c r="E305" s="28">
        <v>44029</v>
      </c>
      <c r="F305" s="29" t="s">
        <v>519</v>
      </c>
      <c r="G305" s="30" t="s">
        <v>538</v>
      </c>
      <c r="H305" s="31" t="s">
        <v>2631</v>
      </c>
      <c r="I305" s="30" t="s">
        <v>2641</v>
      </c>
      <c r="J305" s="31" t="s">
        <v>2631</v>
      </c>
      <c r="K305" s="124" t="s">
        <v>8240</v>
      </c>
      <c r="L305" s="124" t="s">
        <v>8234</v>
      </c>
    </row>
    <row r="306" spans="1:12" x14ac:dyDescent="0.25">
      <c r="A306" s="27" t="s">
        <v>8420</v>
      </c>
      <c r="B306" s="14" t="s">
        <v>280</v>
      </c>
      <c r="C306" s="14" t="s">
        <v>2636</v>
      </c>
      <c r="D306" s="14" t="s">
        <v>2893</v>
      </c>
      <c r="E306" s="28">
        <v>44029</v>
      </c>
      <c r="F306" s="29" t="s">
        <v>519</v>
      </c>
      <c r="G306" s="30" t="s">
        <v>538</v>
      </c>
      <c r="H306" s="31" t="s">
        <v>2631</v>
      </c>
      <c r="I306" s="30" t="s">
        <v>2638</v>
      </c>
      <c r="J306" s="31" t="s">
        <v>2631</v>
      </c>
      <c r="K306" s="124" t="s">
        <v>8240</v>
      </c>
      <c r="L306" s="124" t="s">
        <v>8234</v>
      </c>
    </row>
    <row r="307" spans="1:12" x14ac:dyDescent="0.25">
      <c r="A307" s="27" t="s">
        <v>8424</v>
      </c>
      <c r="B307" s="14" t="s">
        <v>249</v>
      </c>
      <c r="C307" s="14" t="s">
        <v>2629</v>
      </c>
      <c r="D307" s="14" t="s">
        <v>2855</v>
      </c>
      <c r="E307" s="28">
        <v>44029</v>
      </c>
      <c r="F307" s="29" t="s">
        <v>520</v>
      </c>
      <c r="G307" s="30" t="s">
        <v>538</v>
      </c>
      <c r="H307" s="31" t="s">
        <v>2631</v>
      </c>
      <c r="I307" s="30" t="s">
        <v>2632</v>
      </c>
      <c r="J307" s="31" t="s">
        <v>2631</v>
      </c>
      <c r="K307" s="124" t="s">
        <v>8240</v>
      </c>
      <c r="L307" s="124" t="s">
        <v>8234</v>
      </c>
    </row>
    <row r="308" spans="1:12" x14ac:dyDescent="0.25">
      <c r="A308" s="27" t="s">
        <v>8425</v>
      </c>
      <c r="B308" s="14" t="s">
        <v>276</v>
      </c>
      <c r="C308" s="14" t="s">
        <v>2734</v>
      </c>
      <c r="D308" s="14" t="s">
        <v>2889</v>
      </c>
      <c r="E308" s="28">
        <v>44029</v>
      </c>
      <c r="F308" s="29" t="s">
        <v>520</v>
      </c>
      <c r="G308" s="30" t="s">
        <v>538</v>
      </c>
      <c r="H308" s="31" t="s">
        <v>2631</v>
      </c>
      <c r="I308" s="30" t="s">
        <v>2736</v>
      </c>
      <c r="J308" s="31" t="s">
        <v>2631</v>
      </c>
      <c r="K308" s="124" t="s">
        <v>8240</v>
      </c>
      <c r="L308" s="124" t="s">
        <v>8234</v>
      </c>
    </row>
    <row r="309" spans="1:12" x14ac:dyDescent="0.25">
      <c r="A309" s="27" t="s">
        <v>8426</v>
      </c>
      <c r="B309" s="14" t="s">
        <v>266</v>
      </c>
      <c r="C309" s="14" t="s">
        <v>117</v>
      </c>
      <c r="D309" s="14" t="s">
        <v>2878</v>
      </c>
      <c r="E309" s="28">
        <v>44029</v>
      </c>
      <c r="F309" s="29" t="s">
        <v>520</v>
      </c>
      <c r="G309" s="30" t="s">
        <v>538</v>
      </c>
      <c r="H309" s="31" t="s">
        <v>2631</v>
      </c>
      <c r="I309" s="30" t="s">
        <v>2697</v>
      </c>
      <c r="J309" s="31" t="s">
        <v>2631</v>
      </c>
      <c r="K309" s="124" t="s">
        <v>8240</v>
      </c>
      <c r="L309" s="124" t="s">
        <v>8234</v>
      </c>
    </row>
    <row r="310" spans="1:12" x14ac:dyDescent="0.25">
      <c r="A310" s="27" t="s">
        <v>8427</v>
      </c>
      <c r="B310" s="14" t="s">
        <v>251</v>
      </c>
      <c r="C310" s="14" t="s">
        <v>229</v>
      </c>
      <c r="D310" s="14" t="s">
        <v>2858</v>
      </c>
      <c r="E310" s="28">
        <v>44029</v>
      </c>
      <c r="F310" s="29" t="s">
        <v>520</v>
      </c>
      <c r="G310" s="30" t="s">
        <v>538</v>
      </c>
      <c r="H310" s="31" t="s">
        <v>2631</v>
      </c>
      <c r="I310" s="30" t="s">
        <v>2632</v>
      </c>
      <c r="J310" s="31" t="s">
        <v>2631</v>
      </c>
      <c r="K310" s="124" t="s">
        <v>8240</v>
      </c>
      <c r="L310" s="124" t="s">
        <v>8234</v>
      </c>
    </row>
    <row r="311" spans="1:12" x14ac:dyDescent="0.25">
      <c r="A311" s="27" t="s">
        <v>8429</v>
      </c>
      <c r="B311" s="14" t="s">
        <v>244</v>
      </c>
      <c r="C311" s="14" t="s">
        <v>2639</v>
      </c>
      <c r="D311" s="14" t="s">
        <v>2852</v>
      </c>
      <c r="E311" s="28">
        <v>44029</v>
      </c>
      <c r="F311" s="29" t="s">
        <v>520</v>
      </c>
      <c r="G311" s="30" t="s">
        <v>538</v>
      </c>
      <c r="H311" s="31" t="s">
        <v>2631</v>
      </c>
      <c r="I311" s="30" t="s">
        <v>2641</v>
      </c>
      <c r="J311" s="31" t="s">
        <v>2631</v>
      </c>
      <c r="K311" s="124" t="s">
        <v>8240</v>
      </c>
      <c r="L311" s="124" t="s">
        <v>8234</v>
      </c>
    </row>
    <row r="312" spans="1:12" x14ac:dyDescent="0.25">
      <c r="A312" s="27" t="s">
        <v>8432</v>
      </c>
      <c r="B312" s="14" t="s">
        <v>286</v>
      </c>
      <c r="C312" s="14" t="s">
        <v>2669</v>
      </c>
      <c r="D312" s="14" t="s">
        <v>2897</v>
      </c>
      <c r="E312" s="28">
        <v>44029</v>
      </c>
      <c r="F312" s="29" t="s">
        <v>520</v>
      </c>
      <c r="G312" s="30" t="s">
        <v>538</v>
      </c>
      <c r="H312" s="31" t="s">
        <v>2631</v>
      </c>
      <c r="I312" s="30" t="s">
        <v>2670</v>
      </c>
      <c r="J312" s="31" t="s">
        <v>2631</v>
      </c>
      <c r="K312" s="124" t="s">
        <v>8240</v>
      </c>
      <c r="L312" s="124" t="s">
        <v>8234</v>
      </c>
    </row>
    <row r="313" spans="1:12" x14ac:dyDescent="0.25">
      <c r="A313" s="27" t="s">
        <v>8435</v>
      </c>
      <c r="B313" s="14" t="s">
        <v>284</v>
      </c>
      <c r="C313" s="14" t="s">
        <v>2676</v>
      </c>
      <c r="D313" s="14" t="s">
        <v>2895</v>
      </c>
      <c r="E313" s="28">
        <v>44029</v>
      </c>
      <c r="F313" s="29" t="s">
        <v>520</v>
      </c>
      <c r="G313" s="30" t="s">
        <v>538</v>
      </c>
      <c r="H313" s="31" t="s">
        <v>2631</v>
      </c>
      <c r="I313" s="30" t="s">
        <v>2678</v>
      </c>
      <c r="J313" s="31" t="s">
        <v>2631</v>
      </c>
      <c r="K313" s="124" t="s">
        <v>8240</v>
      </c>
      <c r="L313" s="124" t="s">
        <v>8234</v>
      </c>
    </row>
    <row r="314" spans="1:12" x14ac:dyDescent="0.25">
      <c r="A314" s="27" t="s">
        <v>8469</v>
      </c>
      <c r="B314" s="14" t="s">
        <v>231</v>
      </c>
      <c r="C314" s="14" t="s">
        <v>2639</v>
      </c>
      <c r="D314" s="14" t="s">
        <v>2837</v>
      </c>
      <c r="E314" s="28">
        <v>44029</v>
      </c>
      <c r="F314" s="29" t="s">
        <v>521</v>
      </c>
      <c r="G314" s="30" t="s">
        <v>554</v>
      </c>
      <c r="H314" s="31" t="s">
        <v>2631</v>
      </c>
      <c r="I314" s="30" t="s">
        <v>2641</v>
      </c>
      <c r="J314" s="31" t="s">
        <v>2631</v>
      </c>
      <c r="K314" s="124" t="s">
        <v>8240</v>
      </c>
      <c r="L314" s="124" t="s">
        <v>8234</v>
      </c>
    </row>
    <row r="315" spans="1:12" x14ac:dyDescent="0.25">
      <c r="A315" s="27" t="s">
        <v>8342</v>
      </c>
      <c r="B315" s="14" t="s">
        <v>253</v>
      </c>
      <c r="C315" s="14" t="s">
        <v>2859</v>
      </c>
      <c r="D315" s="14" t="s">
        <v>2860</v>
      </c>
      <c r="E315" s="28">
        <v>44029</v>
      </c>
      <c r="F315" s="29" t="s">
        <v>520</v>
      </c>
      <c r="G315" s="30" t="s">
        <v>538</v>
      </c>
      <c r="H315" s="31" t="s">
        <v>2631</v>
      </c>
      <c r="I315" s="30" t="s">
        <v>2804</v>
      </c>
      <c r="J315" s="31" t="s">
        <v>2631</v>
      </c>
      <c r="K315" s="124" t="s">
        <v>8240</v>
      </c>
      <c r="L315" s="124" t="s">
        <v>8235</v>
      </c>
    </row>
    <row r="316" spans="1:12" x14ac:dyDescent="0.25">
      <c r="A316" s="27" t="s">
        <v>8364</v>
      </c>
      <c r="B316" s="14" t="s">
        <v>260</v>
      </c>
      <c r="C316" s="14" t="s">
        <v>2871</v>
      </c>
      <c r="D316" s="14" t="s">
        <v>2872</v>
      </c>
      <c r="E316" s="28">
        <v>44029</v>
      </c>
      <c r="F316" s="29" t="s">
        <v>519</v>
      </c>
      <c r="G316" s="30" t="s">
        <v>538</v>
      </c>
      <c r="H316" s="31" t="s">
        <v>2631</v>
      </c>
      <c r="I316" s="30" t="s">
        <v>2826</v>
      </c>
      <c r="J316" s="31" t="s">
        <v>2631</v>
      </c>
      <c r="K316" s="124" t="s">
        <v>8240</v>
      </c>
      <c r="L316" s="124" t="s">
        <v>8235</v>
      </c>
    </row>
    <row r="317" spans="1:12" x14ac:dyDescent="0.25">
      <c r="A317" s="27" t="s">
        <v>8393</v>
      </c>
      <c r="B317" s="14" t="s">
        <v>169</v>
      </c>
      <c r="C317" s="14" t="s">
        <v>2636</v>
      </c>
      <c r="D317" s="14" t="s">
        <v>2770</v>
      </c>
      <c r="E317" s="28">
        <v>44029</v>
      </c>
      <c r="F317" s="29" t="s">
        <v>519</v>
      </c>
      <c r="G317" s="30" t="s">
        <v>538</v>
      </c>
      <c r="H317" s="31" t="s">
        <v>2631</v>
      </c>
      <c r="I317" s="30" t="s">
        <v>2638</v>
      </c>
      <c r="J317" s="31" t="s">
        <v>2631</v>
      </c>
      <c r="K317" s="124" t="s">
        <v>8240</v>
      </c>
      <c r="L317" s="124" t="s">
        <v>8235</v>
      </c>
    </row>
    <row r="318" spans="1:12" x14ac:dyDescent="0.25">
      <c r="A318" s="27" t="s">
        <v>8445</v>
      </c>
      <c r="B318" s="14" t="s">
        <v>206</v>
      </c>
      <c r="C318" s="14" t="s">
        <v>7483</v>
      </c>
      <c r="D318" s="14" t="s">
        <v>7484</v>
      </c>
      <c r="E318" s="28">
        <v>44029</v>
      </c>
      <c r="F318" s="29" t="s">
        <v>521</v>
      </c>
      <c r="G318" s="30" t="s">
        <v>554</v>
      </c>
      <c r="H318" s="31" t="s">
        <v>2631</v>
      </c>
      <c r="I318" s="30" t="s">
        <v>2793</v>
      </c>
      <c r="J318" s="31" t="s">
        <v>2631</v>
      </c>
      <c r="K318" s="124" t="s">
        <v>8240</v>
      </c>
      <c r="L318" s="124" t="s">
        <v>8235</v>
      </c>
    </row>
    <row r="319" spans="1:12" x14ac:dyDescent="0.25">
      <c r="A319" s="27" t="s">
        <v>8447</v>
      </c>
      <c r="B319" s="14" t="s">
        <v>153</v>
      </c>
      <c r="C319" s="14" t="s">
        <v>7487</v>
      </c>
      <c r="D319" s="14" t="s">
        <v>7488</v>
      </c>
      <c r="E319" s="28">
        <v>44029</v>
      </c>
      <c r="F319" s="29" t="s">
        <v>521</v>
      </c>
      <c r="G319" s="30" t="s">
        <v>554</v>
      </c>
      <c r="H319" s="31" t="s">
        <v>2631</v>
      </c>
      <c r="I319" s="30" t="s">
        <v>2632</v>
      </c>
      <c r="J319" s="31" t="s">
        <v>2631</v>
      </c>
      <c r="K319" s="124" t="s">
        <v>8240</v>
      </c>
      <c r="L319" s="124" t="s">
        <v>8235</v>
      </c>
    </row>
    <row r="320" spans="1:12" x14ac:dyDescent="0.25">
      <c r="A320" s="27" t="s">
        <v>8449</v>
      </c>
      <c r="B320" s="14" t="s">
        <v>156</v>
      </c>
      <c r="C320" s="14" t="s">
        <v>7487</v>
      </c>
      <c r="D320" s="14" t="s">
        <v>7491</v>
      </c>
      <c r="E320" s="28">
        <v>44029</v>
      </c>
      <c r="F320" s="29" t="s">
        <v>521</v>
      </c>
      <c r="G320" s="30" t="s">
        <v>554</v>
      </c>
      <c r="H320" s="31" t="s">
        <v>2631</v>
      </c>
      <c r="I320" s="30" t="s">
        <v>2632</v>
      </c>
      <c r="J320" s="31" t="s">
        <v>2631</v>
      </c>
      <c r="K320" s="124" t="s">
        <v>8240</v>
      </c>
      <c r="L320" s="124" t="s">
        <v>8235</v>
      </c>
    </row>
    <row r="321" spans="1:12" x14ac:dyDescent="0.25">
      <c r="A321" s="27" t="s">
        <v>8452</v>
      </c>
      <c r="B321" s="14" t="s">
        <v>154</v>
      </c>
      <c r="C321" s="14" t="s">
        <v>2659</v>
      </c>
      <c r="D321" s="14" t="s">
        <v>2760</v>
      </c>
      <c r="E321" s="28">
        <v>44029</v>
      </c>
      <c r="F321" s="29" t="s">
        <v>521</v>
      </c>
      <c r="G321" s="30" t="s">
        <v>554</v>
      </c>
      <c r="H321" s="31" t="s">
        <v>2631</v>
      </c>
      <c r="I321" s="30" t="s">
        <v>2661</v>
      </c>
      <c r="J321" s="31" t="s">
        <v>2631</v>
      </c>
      <c r="K321" s="124" t="s">
        <v>8240</v>
      </c>
      <c r="L321" s="124" t="s">
        <v>8235</v>
      </c>
    </row>
    <row r="322" spans="1:12" x14ac:dyDescent="0.25">
      <c r="A322" s="27" t="s">
        <v>8453</v>
      </c>
      <c r="B322" s="14" t="s">
        <v>159</v>
      </c>
      <c r="C322" s="14" t="s">
        <v>2659</v>
      </c>
      <c r="D322" s="14" t="s">
        <v>2763</v>
      </c>
      <c r="E322" s="28">
        <v>44029</v>
      </c>
      <c r="F322" s="29" t="s">
        <v>521</v>
      </c>
      <c r="G322" s="30" t="s">
        <v>554</v>
      </c>
      <c r="H322" s="31" t="s">
        <v>2631</v>
      </c>
      <c r="I322" s="30" t="s">
        <v>2661</v>
      </c>
      <c r="J322" s="31" t="s">
        <v>2631</v>
      </c>
      <c r="K322" s="124" t="s">
        <v>8240</v>
      </c>
      <c r="L322" s="124" t="s">
        <v>8235</v>
      </c>
    </row>
    <row r="323" spans="1:12" x14ac:dyDescent="0.25">
      <c r="A323" s="27" t="s">
        <v>8454</v>
      </c>
      <c r="B323" s="14" t="s">
        <v>171</v>
      </c>
      <c r="C323" s="14" t="s">
        <v>2715</v>
      </c>
      <c r="D323" s="14" t="s">
        <v>2771</v>
      </c>
      <c r="E323" s="28">
        <v>44029</v>
      </c>
      <c r="F323" s="29" t="s">
        <v>521</v>
      </c>
      <c r="G323" s="30" t="s">
        <v>554</v>
      </c>
      <c r="H323" s="31" t="s">
        <v>2631</v>
      </c>
      <c r="I323" s="30" t="s">
        <v>2641</v>
      </c>
      <c r="J323" s="31" t="s">
        <v>2631</v>
      </c>
      <c r="K323" s="124" t="s">
        <v>8240</v>
      </c>
      <c r="L323" s="124" t="s">
        <v>8235</v>
      </c>
    </row>
    <row r="324" spans="1:12" x14ac:dyDescent="0.25">
      <c r="A324" s="27" t="s">
        <v>8455</v>
      </c>
      <c r="B324" s="14" t="s">
        <v>180</v>
      </c>
      <c r="C324" s="14" t="s">
        <v>2715</v>
      </c>
      <c r="D324" s="14" t="s">
        <v>2776</v>
      </c>
      <c r="E324" s="28">
        <v>44029</v>
      </c>
      <c r="F324" s="29" t="s">
        <v>521</v>
      </c>
      <c r="G324" s="30" t="s">
        <v>554</v>
      </c>
      <c r="H324" s="31" t="s">
        <v>2631</v>
      </c>
      <c r="I324" s="30" t="s">
        <v>2641</v>
      </c>
      <c r="J324" s="31" t="s">
        <v>2631</v>
      </c>
      <c r="K324" s="124" t="s">
        <v>8240</v>
      </c>
      <c r="L324" s="124" t="s">
        <v>8235</v>
      </c>
    </row>
    <row r="325" spans="1:12" x14ac:dyDescent="0.25">
      <c r="A325" s="27" t="s">
        <v>8456</v>
      </c>
      <c r="B325" s="14" t="s">
        <v>175</v>
      </c>
      <c r="C325" s="14" t="s">
        <v>2642</v>
      </c>
      <c r="D325" s="14" t="s">
        <v>2773</v>
      </c>
      <c r="E325" s="28">
        <v>44029</v>
      </c>
      <c r="F325" s="29" t="s">
        <v>521</v>
      </c>
      <c r="G325" s="30" t="s">
        <v>554</v>
      </c>
      <c r="H325" s="31" t="s">
        <v>2631</v>
      </c>
      <c r="I325" s="30" t="s">
        <v>2644</v>
      </c>
      <c r="J325" s="31" t="s">
        <v>2631</v>
      </c>
      <c r="K325" s="124" t="s">
        <v>8240</v>
      </c>
      <c r="L325" s="124" t="s">
        <v>8235</v>
      </c>
    </row>
    <row r="326" spans="1:12" x14ac:dyDescent="0.25">
      <c r="A326" s="27" t="s">
        <v>8457</v>
      </c>
      <c r="B326" s="14" t="s">
        <v>208</v>
      </c>
      <c r="C326" s="14" t="s">
        <v>2794</v>
      </c>
      <c r="D326" s="14" t="s">
        <v>2795</v>
      </c>
      <c r="E326" s="28">
        <v>44029</v>
      </c>
      <c r="F326" s="29" t="s">
        <v>521</v>
      </c>
      <c r="G326" s="30" t="s">
        <v>554</v>
      </c>
      <c r="H326" s="31" t="s">
        <v>2631</v>
      </c>
      <c r="I326" s="30" t="s">
        <v>2793</v>
      </c>
      <c r="J326" s="31" t="s">
        <v>2631</v>
      </c>
      <c r="K326" s="124" t="s">
        <v>8240</v>
      </c>
      <c r="L326" s="124" t="s">
        <v>8235</v>
      </c>
    </row>
    <row r="327" spans="1:12" x14ac:dyDescent="0.25">
      <c r="A327" s="27" t="s">
        <v>8458</v>
      </c>
      <c r="B327" s="14" t="s">
        <v>150</v>
      </c>
      <c r="C327" s="14" t="s">
        <v>2659</v>
      </c>
      <c r="D327" s="14" t="s">
        <v>2758</v>
      </c>
      <c r="E327" s="28">
        <v>44029</v>
      </c>
      <c r="F327" s="29" t="s">
        <v>521</v>
      </c>
      <c r="G327" s="30" t="s">
        <v>554</v>
      </c>
      <c r="H327" s="31" t="s">
        <v>2631</v>
      </c>
      <c r="I327" s="30" t="s">
        <v>2661</v>
      </c>
      <c r="J327" s="31" t="s">
        <v>2631</v>
      </c>
      <c r="K327" s="124" t="s">
        <v>8240</v>
      </c>
      <c r="L327" s="124" t="s">
        <v>8235</v>
      </c>
    </row>
    <row r="328" spans="1:12" x14ac:dyDescent="0.25">
      <c r="A328" s="27" t="s">
        <v>8459</v>
      </c>
      <c r="B328" s="14" t="s">
        <v>173</v>
      </c>
      <c r="C328" s="14" t="s">
        <v>2645</v>
      </c>
      <c r="D328" s="14" t="s">
        <v>2772</v>
      </c>
      <c r="E328" s="28">
        <v>44029</v>
      </c>
      <c r="F328" s="29" t="s">
        <v>521</v>
      </c>
      <c r="G328" s="30" t="s">
        <v>554</v>
      </c>
      <c r="H328" s="31" t="s">
        <v>2631</v>
      </c>
      <c r="I328" s="30" t="s">
        <v>2647</v>
      </c>
      <c r="J328" s="31" t="s">
        <v>2631</v>
      </c>
      <c r="K328" s="124" t="s">
        <v>8240</v>
      </c>
      <c r="L328" s="124" t="s">
        <v>8235</v>
      </c>
    </row>
    <row r="329" spans="1:12" x14ac:dyDescent="0.25">
      <c r="A329" s="27" t="s">
        <v>8462</v>
      </c>
      <c r="B329" s="14" t="s">
        <v>179</v>
      </c>
      <c r="C329" s="14" t="s">
        <v>2642</v>
      </c>
      <c r="D329" s="14" t="s">
        <v>2775</v>
      </c>
      <c r="E329" s="28">
        <v>44029</v>
      </c>
      <c r="F329" s="29" t="s">
        <v>521</v>
      </c>
      <c r="G329" s="30" t="s">
        <v>554</v>
      </c>
      <c r="H329" s="31" t="s">
        <v>2631</v>
      </c>
      <c r="I329" s="30" t="s">
        <v>2644</v>
      </c>
      <c r="J329" s="31" t="s">
        <v>2631</v>
      </c>
      <c r="K329" s="124" t="s">
        <v>8240</v>
      </c>
      <c r="L329" s="124" t="s">
        <v>8235</v>
      </c>
    </row>
    <row r="330" spans="1:12" x14ac:dyDescent="0.25">
      <c r="A330" s="27" t="s">
        <v>8464</v>
      </c>
      <c r="B330" s="14" t="s">
        <v>168</v>
      </c>
      <c r="C330" s="14" t="s">
        <v>2642</v>
      </c>
      <c r="D330" s="14" t="s">
        <v>2769</v>
      </c>
      <c r="E330" s="28">
        <v>44029</v>
      </c>
      <c r="F330" s="29" t="s">
        <v>521</v>
      </c>
      <c r="G330" s="30" t="s">
        <v>554</v>
      </c>
      <c r="H330" s="31" t="s">
        <v>2631</v>
      </c>
      <c r="I330" s="30" t="s">
        <v>2644</v>
      </c>
      <c r="J330" s="31" t="s">
        <v>2631</v>
      </c>
      <c r="K330" s="124" t="s">
        <v>8240</v>
      </c>
      <c r="L330" s="124" t="s">
        <v>8235</v>
      </c>
    </row>
    <row r="331" spans="1:12" x14ac:dyDescent="0.25">
      <c r="A331" s="27" t="s">
        <v>8466</v>
      </c>
      <c r="B331" s="14" t="s">
        <v>181</v>
      </c>
      <c r="C331" s="14" t="s">
        <v>2636</v>
      </c>
      <c r="D331" s="14" t="s">
        <v>2777</v>
      </c>
      <c r="E331" s="28">
        <v>44029</v>
      </c>
      <c r="F331" s="29" t="s">
        <v>521</v>
      </c>
      <c r="G331" s="30" t="s">
        <v>554</v>
      </c>
      <c r="H331" s="31" t="s">
        <v>2631</v>
      </c>
      <c r="I331" s="30" t="s">
        <v>2638</v>
      </c>
      <c r="J331" s="31" t="s">
        <v>2631</v>
      </c>
      <c r="K331" s="124" t="s">
        <v>8240</v>
      </c>
      <c r="L331" s="124" t="s">
        <v>8235</v>
      </c>
    </row>
    <row r="332" spans="1:12" x14ac:dyDescent="0.25">
      <c r="A332" s="27" t="s">
        <v>8468</v>
      </c>
      <c r="B332" s="14" t="s">
        <v>186</v>
      </c>
      <c r="C332" s="14" t="s">
        <v>2649</v>
      </c>
      <c r="D332" s="14" t="s">
        <v>2780</v>
      </c>
      <c r="E332" s="28">
        <v>44029</v>
      </c>
      <c r="F332" s="29" t="s">
        <v>521</v>
      </c>
      <c r="G332" s="30" t="s">
        <v>554</v>
      </c>
      <c r="H332" s="31" t="s">
        <v>2631</v>
      </c>
      <c r="I332" s="30" t="s">
        <v>2650</v>
      </c>
      <c r="J332" s="31" t="s">
        <v>2631</v>
      </c>
      <c r="K332" s="124" t="s">
        <v>8240</v>
      </c>
      <c r="L332" s="124" t="s">
        <v>8235</v>
      </c>
    </row>
    <row r="333" spans="1:12" x14ac:dyDescent="0.25">
      <c r="A333" s="27" t="s">
        <v>8472</v>
      </c>
      <c r="B333" s="14" t="s">
        <v>188</v>
      </c>
      <c r="C333" s="14" t="s">
        <v>2645</v>
      </c>
      <c r="D333" s="14" t="s">
        <v>2781</v>
      </c>
      <c r="E333" s="28">
        <v>44029</v>
      </c>
      <c r="F333" s="29" t="s">
        <v>521</v>
      </c>
      <c r="G333" s="30" t="s">
        <v>554</v>
      </c>
      <c r="H333" s="31" t="s">
        <v>2631</v>
      </c>
      <c r="I333" s="30" t="s">
        <v>2647</v>
      </c>
      <c r="J333" s="31" t="s">
        <v>2631</v>
      </c>
      <c r="K333" s="124" t="s">
        <v>8240</v>
      </c>
      <c r="L333" s="124" t="s">
        <v>8235</v>
      </c>
    </row>
    <row r="334" spans="1:12" x14ac:dyDescent="0.25">
      <c r="A334" s="27" t="s">
        <v>8473</v>
      </c>
      <c r="B334" s="14" t="s">
        <v>193</v>
      </c>
      <c r="C334" s="14" t="s">
        <v>2649</v>
      </c>
      <c r="D334" s="14" t="s">
        <v>2784</v>
      </c>
      <c r="E334" s="28">
        <v>44029</v>
      </c>
      <c r="F334" s="29" t="s">
        <v>521</v>
      </c>
      <c r="G334" s="30" t="s">
        <v>554</v>
      </c>
      <c r="H334" s="31" t="s">
        <v>2631</v>
      </c>
      <c r="I334" s="30" t="s">
        <v>2650</v>
      </c>
      <c r="J334" s="31" t="s">
        <v>2631</v>
      </c>
      <c r="K334" s="124" t="s">
        <v>8240</v>
      </c>
      <c r="L334" s="124" t="s">
        <v>8235</v>
      </c>
    </row>
    <row r="335" spans="1:12" x14ac:dyDescent="0.25">
      <c r="A335" s="27" t="s">
        <v>8475</v>
      </c>
      <c r="B335" s="14" t="s">
        <v>222</v>
      </c>
      <c r="C335" s="14" t="s">
        <v>2822</v>
      </c>
      <c r="D335" s="14" t="s">
        <v>2823</v>
      </c>
      <c r="E335" s="28">
        <v>44029</v>
      </c>
      <c r="F335" s="29" t="s">
        <v>521</v>
      </c>
      <c r="G335" s="30" t="s">
        <v>554</v>
      </c>
      <c r="H335" s="31" t="s">
        <v>2631</v>
      </c>
      <c r="I335" s="30" t="s">
        <v>2793</v>
      </c>
      <c r="J335" s="31" t="s">
        <v>2631</v>
      </c>
      <c r="K335" s="124" t="s">
        <v>8240</v>
      </c>
      <c r="L335" s="124" t="s">
        <v>8235</v>
      </c>
    </row>
    <row r="336" spans="1:12" x14ac:dyDescent="0.25">
      <c r="A336" s="27" t="s">
        <v>8476</v>
      </c>
      <c r="B336" s="14" t="s">
        <v>190</v>
      </c>
      <c r="C336" s="14" t="s">
        <v>2645</v>
      </c>
      <c r="D336" s="14" t="s">
        <v>2782</v>
      </c>
      <c r="E336" s="28">
        <v>44029</v>
      </c>
      <c r="F336" s="29" t="s">
        <v>521</v>
      </c>
      <c r="G336" s="30" t="s">
        <v>554</v>
      </c>
      <c r="H336" s="31" t="s">
        <v>2631</v>
      </c>
      <c r="I336" s="30" t="s">
        <v>2647</v>
      </c>
      <c r="J336" s="31" t="s">
        <v>2631</v>
      </c>
      <c r="K336" s="124" t="s">
        <v>8240</v>
      </c>
      <c r="L336" s="124" t="s">
        <v>8235</v>
      </c>
    </row>
    <row r="337" spans="1:12" x14ac:dyDescent="0.25">
      <c r="A337" s="27" t="s">
        <v>8477</v>
      </c>
      <c r="B337" s="14" t="s">
        <v>218</v>
      </c>
      <c r="C337" s="14" t="s">
        <v>2814</v>
      </c>
      <c r="D337" s="14" t="s">
        <v>2815</v>
      </c>
      <c r="E337" s="28">
        <v>44029</v>
      </c>
      <c r="F337" s="29" t="s">
        <v>521</v>
      </c>
      <c r="G337" s="30" t="s">
        <v>554</v>
      </c>
      <c r="H337" s="31" t="s">
        <v>2631</v>
      </c>
      <c r="I337" s="30" t="s">
        <v>2793</v>
      </c>
      <c r="J337" s="31" t="s">
        <v>2631</v>
      </c>
      <c r="K337" s="124" t="s">
        <v>8240</v>
      </c>
      <c r="L337" s="124" t="s">
        <v>8235</v>
      </c>
    </row>
    <row r="338" spans="1:12" x14ac:dyDescent="0.25">
      <c r="A338" s="27" t="s">
        <v>8479</v>
      </c>
      <c r="B338" s="14" t="s">
        <v>167</v>
      </c>
      <c r="C338" s="14" t="s">
        <v>2667</v>
      </c>
      <c r="D338" s="14" t="s">
        <v>2768</v>
      </c>
      <c r="E338" s="28">
        <v>44029</v>
      </c>
      <c r="F338" s="29" t="s">
        <v>521</v>
      </c>
      <c r="G338" s="30" t="s">
        <v>554</v>
      </c>
      <c r="H338" s="31" t="s">
        <v>2631</v>
      </c>
      <c r="I338" s="30" t="s">
        <v>2661</v>
      </c>
      <c r="J338" s="31" t="s">
        <v>2631</v>
      </c>
      <c r="K338" s="124" t="s">
        <v>8240</v>
      </c>
      <c r="L338" s="124" t="s">
        <v>8235</v>
      </c>
    </row>
    <row r="339" spans="1:12" x14ac:dyDescent="0.25">
      <c r="A339" s="27" t="s">
        <v>8483</v>
      </c>
      <c r="B339" s="14" t="s">
        <v>184</v>
      </c>
      <c r="C339" s="14" t="s">
        <v>2679</v>
      </c>
      <c r="D339" s="14" t="s">
        <v>2779</v>
      </c>
      <c r="E339" s="28">
        <v>44029</v>
      </c>
      <c r="F339" s="29" t="s">
        <v>521</v>
      </c>
      <c r="G339" s="30" t="s">
        <v>554</v>
      </c>
      <c r="H339" s="31" t="s">
        <v>2631</v>
      </c>
      <c r="I339" s="30" t="s">
        <v>545</v>
      </c>
      <c r="J339" s="31" t="s">
        <v>2631</v>
      </c>
      <c r="K339" s="124" t="s">
        <v>8240</v>
      </c>
      <c r="L339" s="124" t="s">
        <v>8235</v>
      </c>
    </row>
    <row r="340" spans="1:12" x14ac:dyDescent="0.25">
      <c r="A340" s="27" t="s">
        <v>8485</v>
      </c>
      <c r="B340" s="14" t="s">
        <v>256</v>
      </c>
      <c r="C340" s="14" t="s">
        <v>2863</v>
      </c>
      <c r="D340" s="14" t="s">
        <v>2864</v>
      </c>
      <c r="E340" s="28">
        <v>44029</v>
      </c>
      <c r="F340" s="29" t="s">
        <v>521</v>
      </c>
      <c r="G340" s="30" t="s">
        <v>554</v>
      </c>
      <c r="H340" s="31" t="s">
        <v>2631</v>
      </c>
      <c r="I340" s="30" t="s">
        <v>2829</v>
      </c>
      <c r="J340" s="31" t="s">
        <v>2631</v>
      </c>
      <c r="K340" s="124" t="s">
        <v>8240</v>
      </c>
      <c r="L340" s="124" t="s">
        <v>8235</v>
      </c>
    </row>
    <row r="341" spans="1:12" x14ac:dyDescent="0.25">
      <c r="A341" s="27" t="s">
        <v>8487</v>
      </c>
      <c r="B341" s="14" t="s">
        <v>195</v>
      </c>
      <c r="C341" s="14" t="s">
        <v>283</v>
      </c>
      <c r="D341" s="14" t="s">
        <v>2785</v>
      </c>
      <c r="E341" s="28">
        <v>44029</v>
      </c>
      <c r="F341" s="29" t="s">
        <v>521</v>
      </c>
      <c r="G341" s="30" t="s">
        <v>554</v>
      </c>
      <c r="H341" s="31" t="s">
        <v>2631</v>
      </c>
      <c r="I341" s="30" t="s">
        <v>2697</v>
      </c>
      <c r="J341" s="31" t="s">
        <v>2631</v>
      </c>
      <c r="K341" s="124" t="s">
        <v>8240</v>
      </c>
      <c r="L341" s="124" t="s">
        <v>8235</v>
      </c>
    </row>
    <row r="342" spans="1:12" x14ac:dyDescent="0.25">
      <c r="A342" s="27" t="s">
        <v>8526</v>
      </c>
      <c r="B342" s="14" t="s">
        <v>214</v>
      </c>
      <c r="C342" s="14" t="s">
        <v>2808</v>
      </c>
      <c r="D342" s="14" t="s">
        <v>2809</v>
      </c>
      <c r="E342" s="28">
        <v>44029</v>
      </c>
      <c r="F342" s="29" t="s">
        <v>522</v>
      </c>
      <c r="G342" s="30" t="s">
        <v>554</v>
      </c>
      <c r="H342" s="31" t="s">
        <v>2631</v>
      </c>
      <c r="I342" s="30" t="s">
        <v>2804</v>
      </c>
      <c r="J342" s="31" t="s">
        <v>2631</v>
      </c>
      <c r="K342" s="124" t="s">
        <v>8240</v>
      </c>
      <c r="L342" s="124" t="s">
        <v>8235</v>
      </c>
    </row>
    <row r="343" spans="1:12" x14ac:dyDescent="0.25">
      <c r="A343" s="27" t="s">
        <v>8527</v>
      </c>
      <c r="B343" s="14" t="s">
        <v>209</v>
      </c>
      <c r="C343" s="14" t="s">
        <v>2796</v>
      </c>
      <c r="D343" s="14" t="s">
        <v>2797</v>
      </c>
      <c r="E343" s="28">
        <v>44029</v>
      </c>
      <c r="F343" s="29" t="s">
        <v>522</v>
      </c>
      <c r="G343" s="30" t="s">
        <v>554</v>
      </c>
      <c r="H343" s="31" t="s">
        <v>2631</v>
      </c>
      <c r="I343" s="30" t="s">
        <v>2793</v>
      </c>
      <c r="J343" s="31" t="s">
        <v>2631</v>
      </c>
      <c r="K343" s="124" t="s">
        <v>8240</v>
      </c>
      <c r="L343" s="124" t="s">
        <v>8235</v>
      </c>
    </row>
    <row r="344" spans="1:12" x14ac:dyDescent="0.25">
      <c r="A344" s="27" t="s">
        <v>8539</v>
      </c>
      <c r="B344" s="14" t="s">
        <v>220</v>
      </c>
      <c r="C344" s="14" t="s">
        <v>2818</v>
      </c>
      <c r="D344" s="14" t="s">
        <v>2819</v>
      </c>
      <c r="E344" s="28">
        <v>44029</v>
      </c>
      <c r="F344" s="29" t="s">
        <v>522</v>
      </c>
      <c r="G344" s="30" t="s">
        <v>554</v>
      </c>
      <c r="H344" s="31" t="s">
        <v>2631</v>
      </c>
      <c r="I344" s="30" t="s">
        <v>2804</v>
      </c>
      <c r="J344" s="31" t="s">
        <v>2631</v>
      </c>
      <c r="K344" s="124" t="s">
        <v>8240</v>
      </c>
      <c r="L344" s="124" t="s">
        <v>8235</v>
      </c>
    </row>
    <row r="345" spans="1:12" x14ac:dyDescent="0.25">
      <c r="A345" s="27" t="s">
        <v>8541</v>
      </c>
      <c r="B345" s="14" t="s">
        <v>212</v>
      </c>
      <c r="C345" s="14" t="s">
        <v>2802</v>
      </c>
      <c r="D345" s="14" t="s">
        <v>2803</v>
      </c>
      <c r="E345" s="28">
        <v>44029</v>
      </c>
      <c r="F345" s="29" t="s">
        <v>522</v>
      </c>
      <c r="G345" s="30" t="s">
        <v>554</v>
      </c>
      <c r="H345" s="31" t="s">
        <v>2631</v>
      </c>
      <c r="I345" s="30" t="s">
        <v>2804</v>
      </c>
      <c r="J345" s="31" t="s">
        <v>2631</v>
      </c>
      <c r="K345" s="124" t="s">
        <v>8240</v>
      </c>
      <c r="L345" s="124" t="s">
        <v>8235</v>
      </c>
    </row>
    <row r="346" spans="1:12" x14ac:dyDescent="0.25">
      <c r="A346" s="27" t="s">
        <v>8543</v>
      </c>
      <c r="B346" s="14" t="s">
        <v>221</v>
      </c>
      <c r="C346" s="14" t="s">
        <v>2820</v>
      </c>
      <c r="D346" s="14" t="s">
        <v>2821</v>
      </c>
      <c r="E346" s="28">
        <v>44029</v>
      </c>
      <c r="F346" s="29" t="s">
        <v>522</v>
      </c>
      <c r="G346" s="30" t="s">
        <v>554</v>
      </c>
      <c r="H346" s="31" t="s">
        <v>2631</v>
      </c>
      <c r="I346" s="30" t="s">
        <v>2793</v>
      </c>
      <c r="J346" s="31" t="s">
        <v>2631</v>
      </c>
      <c r="K346" s="124" t="s">
        <v>8240</v>
      </c>
      <c r="L346" s="124" t="s">
        <v>8235</v>
      </c>
    </row>
    <row r="347" spans="1:12" x14ac:dyDescent="0.25">
      <c r="A347" s="27" t="s">
        <v>8544</v>
      </c>
      <c r="B347" s="14" t="s">
        <v>162</v>
      </c>
      <c r="C347" s="14" t="s">
        <v>2667</v>
      </c>
      <c r="D347" s="14" t="s">
        <v>2765</v>
      </c>
      <c r="E347" s="28">
        <v>44029</v>
      </c>
      <c r="F347" s="29" t="s">
        <v>522</v>
      </c>
      <c r="G347" s="30" t="s">
        <v>554</v>
      </c>
      <c r="H347" s="31" t="s">
        <v>2631</v>
      </c>
      <c r="I347" s="30" t="s">
        <v>2661</v>
      </c>
      <c r="J347" s="31" t="s">
        <v>2631</v>
      </c>
      <c r="K347" s="124" t="s">
        <v>8240</v>
      </c>
      <c r="L347" s="124" t="s">
        <v>8235</v>
      </c>
    </row>
    <row r="348" spans="1:12" x14ac:dyDescent="0.25">
      <c r="A348" s="27" t="s">
        <v>8547</v>
      </c>
      <c r="B348" s="14" t="s">
        <v>241</v>
      </c>
      <c r="C348" s="14" t="s">
        <v>2846</v>
      </c>
      <c r="D348" s="14" t="s">
        <v>2847</v>
      </c>
      <c r="E348" s="28">
        <v>44029</v>
      </c>
      <c r="F348" s="29" t="s">
        <v>522</v>
      </c>
      <c r="G348" s="30" t="s">
        <v>554</v>
      </c>
      <c r="H348" s="31" t="s">
        <v>2631</v>
      </c>
      <c r="I348" s="30" t="s">
        <v>2804</v>
      </c>
      <c r="J348" s="31" t="s">
        <v>2631</v>
      </c>
      <c r="K348" s="124" t="s">
        <v>8240</v>
      </c>
      <c r="L348" s="124" t="s">
        <v>8235</v>
      </c>
    </row>
    <row r="349" spans="1:12" x14ac:dyDescent="0.25">
      <c r="A349" s="27" t="s">
        <v>8551</v>
      </c>
      <c r="B349" s="14" t="s">
        <v>177</v>
      </c>
      <c r="C349" s="14" t="s">
        <v>2645</v>
      </c>
      <c r="D349" s="14" t="s">
        <v>2774</v>
      </c>
      <c r="E349" s="28">
        <v>44029</v>
      </c>
      <c r="F349" s="29" t="s">
        <v>522</v>
      </c>
      <c r="G349" s="30" t="s">
        <v>554</v>
      </c>
      <c r="H349" s="31" t="s">
        <v>2631</v>
      </c>
      <c r="I349" s="30" t="s">
        <v>2647</v>
      </c>
      <c r="J349" s="31" t="s">
        <v>2631</v>
      </c>
      <c r="K349" s="124" t="s">
        <v>8240</v>
      </c>
      <c r="L349" s="124" t="s">
        <v>8235</v>
      </c>
    </row>
    <row r="350" spans="1:12" x14ac:dyDescent="0.25">
      <c r="A350" s="27" t="s">
        <v>8557</v>
      </c>
      <c r="B350" s="14" t="s">
        <v>250</v>
      </c>
      <c r="C350" s="14" t="s">
        <v>2856</v>
      </c>
      <c r="D350" s="14" t="s">
        <v>2857</v>
      </c>
      <c r="E350" s="28">
        <v>44029</v>
      </c>
      <c r="F350" s="29" t="s">
        <v>522</v>
      </c>
      <c r="G350" s="30" t="s">
        <v>554</v>
      </c>
      <c r="H350" s="31" t="s">
        <v>2631</v>
      </c>
      <c r="I350" s="30" t="s">
        <v>2793</v>
      </c>
      <c r="J350" s="31" t="s">
        <v>2631</v>
      </c>
      <c r="K350" s="124" t="s">
        <v>8240</v>
      </c>
      <c r="L350" s="124" t="s">
        <v>8235</v>
      </c>
    </row>
    <row r="351" spans="1:12" x14ac:dyDescent="0.25">
      <c r="A351" s="27" t="s">
        <v>8559</v>
      </c>
      <c r="B351" s="14" t="s">
        <v>219</v>
      </c>
      <c r="C351" s="14" t="s">
        <v>2816</v>
      </c>
      <c r="D351" s="14" t="s">
        <v>2817</v>
      </c>
      <c r="E351" s="28">
        <v>44029</v>
      </c>
      <c r="F351" s="29" t="s">
        <v>522</v>
      </c>
      <c r="G351" s="30" t="s">
        <v>554</v>
      </c>
      <c r="H351" s="31" t="s">
        <v>2631</v>
      </c>
      <c r="I351" s="30" t="s">
        <v>2793</v>
      </c>
      <c r="J351" s="31" t="s">
        <v>2631</v>
      </c>
      <c r="K351" s="124" t="s">
        <v>8240</v>
      </c>
      <c r="L351" s="124" t="s">
        <v>8235</v>
      </c>
    </row>
    <row r="352" spans="1:12" x14ac:dyDescent="0.25">
      <c r="A352" s="27" t="s">
        <v>8370</v>
      </c>
      <c r="B352" s="14" t="s">
        <v>259</v>
      </c>
      <c r="C352" s="14" t="s">
        <v>2869</v>
      </c>
      <c r="D352" s="14" t="s">
        <v>2870</v>
      </c>
      <c r="E352" s="28">
        <v>44029</v>
      </c>
      <c r="F352" s="29" t="s">
        <v>520</v>
      </c>
      <c r="G352" s="30" t="s">
        <v>538</v>
      </c>
      <c r="H352" s="31" t="s">
        <v>2631</v>
      </c>
      <c r="I352" s="30" t="s">
        <v>2829</v>
      </c>
      <c r="J352" s="31" t="s">
        <v>2631</v>
      </c>
      <c r="K352" s="124" t="s">
        <v>8240</v>
      </c>
      <c r="L352" s="124" t="s">
        <v>8236</v>
      </c>
    </row>
    <row r="353" spans="1:12" x14ac:dyDescent="0.25">
      <c r="A353" s="27" t="s">
        <v>8430</v>
      </c>
      <c r="B353" s="14" t="s">
        <v>258</v>
      </c>
      <c r="C353" s="14" t="s">
        <v>2867</v>
      </c>
      <c r="D353" s="14" t="s">
        <v>2868</v>
      </c>
      <c r="E353" s="28">
        <v>44029</v>
      </c>
      <c r="F353" s="29" t="s">
        <v>520</v>
      </c>
      <c r="G353" s="30" t="s">
        <v>538</v>
      </c>
      <c r="H353" s="31" t="s">
        <v>2631</v>
      </c>
      <c r="I353" s="30" t="s">
        <v>2829</v>
      </c>
      <c r="J353" s="31" t="s">
        <v>2631</v>
      </c>
      <c r="K353" s="124" t="s">
        <v>8240</v>
      </c>
      <c r="L353" s="124" t="s">
        <v>8236</v>
      </c>
    </row>
    <row r="354" spans="1:12" x14ac:dyDescent="0.25">
      <c r="A354" s="27" t="s">
        <v>8443</v>
      </c>
      <c r="B354" s="14" t="s">
        <v>568</v>
      </c>
      <c r="C354" s="14" t="s">
        <v>7479</v>
      </c>
      <c r="D354" s="14" t="s">
        <v>7480</v>
      </c>
      <c r="E354" s="28">
        <v>44029</v>
      </c>
      <c r="F354" s="29" t="s">
        <v>521</v>
      </c>
      <c r="G354" s="30" t="s">
        <v>554</v>
      </c>
      <c r="H354" s="31" t="s">
        <v>2631</v>
      </c>
      <c r="I354" s="30" t="s">
        <v>2635</v>
      </c>
      <c r="J354" s="31" t="s">
        <v>2631</v>
      </c>
      <c r="K354" s="124" t="s">
        <v>8240</v>
      </c>
      <c r="L354" s="124" t="s">
        <v>8236</v>
      </c>
    </row>
    <row r="355" spans="1:12" x14ac:dyDescent="0.25">
      <c r="A355" s="27" t="s">
        <v>8444</v>
      </c>
      <c r="B355" s="14" t="s">
        <v>569</v>
      </c>
      <c r="C355" s="14" t="s">
        <v>7481</v>
      </c>
      <c r="D355" s="14" t="s">
        <v>7482</v>
      </c>
      <c r="E355" s="28">
        <v>44029</v>
      </c>
      <c r="F355" s="29" t="s">
        <v>521</v>
      </c>
      <c r="G355" s="30" t="s">
        <v>554</v>
      </c>
      <c r="H355" s="31" t="s">
        <v>2631</v>
      </c>
      <c r="I355" s="30" t="s">
        <v>2635</v>
      </c>
      <c r="J355" s="31" t="s">
        <v>2631</v>
      </c>
      <c r="K355" s="124" t="s">
        <v>8240</v>
      </c>
      <c r="L355" s="124" t="s">
        <v>8236</v>
      </c>
    </row>
    <row r="356" spans="1:12" x14ac:dyDescent="0.25">
      <c r="A356" s="27" t="s">
        <v>8446</v>
      </c>
      <c r="B356" s="14" t="s">
        <v>1144</v>
      </c>
      <c r="C356" s="14" t="s">
        <v>7485</v>
      </c>
      <c r="D356" s="14" t="s">
        <v>7486</v>
      </c>
      <c r="E356" s="28">
        <v>44029</v>
      </c>
      <c r="F356" s="29" t="s">
        <v>521</v>
      </c>
      <c r="G356" s="30" t="s">
        <v>554</v>
      </c>
      <c r="H356" s="31" t="s">
        <v>2631</v>
      </c>
      <c r="I356" s="30" t="s">
        <v>2695</v>
      </c>
      <c r="J356" s="31" t="s">
        <v>2631</v>
      </c>
      <c r="K356" s="124" t="s">
        <v>8240</v>
      </c>
      <c r="L356" s="124" t="s">
        <v>8236</v>
      </c>
    </row>
    <row r="357" spans="1:12" x14ac:dyDescent="0.25">
      <c r="A357" s="27" t="s">
        <v>8450</v>
      </c>
      <c r="B357" s="14" t="s">
        <v>1150</v>
      </c>
      <c r="C357" s="14" t="s">
        <v>7492</v>
      </c>
      <c r="D357" s="14" t="s">
        <v>7493</v>
      </c>
      <c r="E357" s="28">
        <v>44029</v>
      </c>
      <c r="F357" s="29" t="s">
        <v>521</v>
      </c>
      <c r="G357" s="30" t="s">
        <v>554</v>
      </c>
      <c r="H357" s="31" t="s">
        <v>2631</v>
      </c>
      <c r="I357" s="30" t="s">
        <v>2695</v>
      </c>
      <c r="J357" s="31" t="s">
        <v>2631</v>
      </c>
      <c r="K357" s="124" t="s">
        <v>8240</v>
      </c>
      <c r="L357" s="124" t="s">
        <v>8236</v>
      </c>
    </row>
    <row r="358" spans="1:12" x14ac:dyDescent="0.25">
      <c r="A358" s="27" t="s">
        <v>8581</v>
      </c>
      <c r="B358" s="14" t="s">
        <v>224</v>
      </c>
      <c r="C358" s="14" t="s">
        <v>2827</v>
      </c>
      <c r="D358" s="14" t="s">
        <v>2828</v>
      </c>
      <c r="E358" s="28">
        <v>44029</v>
      </c>
      <c r="F358" s="29" t="s">
        <v>522</v>
      </c>
      <c r="G358" s="30" t="s">
        <v>554</v>
      </c>
      <c r="H358" s="31" t="s">
        <v>2631</v>
      </c>
      <c r="I358" s="30" t="s">
        <v>2829</v>
      </c>
      <c r="J358" s="31" t="s">
        <v>2631</v>
      </c>
      <c r="K358" s="124" t="s">
        <v>8240</v>
      </c>
      <c r="L358" s="124" t="s">
        <v>8236</v>
      </c>
    </row>
    <row r="359" spans="1:12" x14ac:dyDescent="0.25">
      <c r="A359" s="27" t="s">
        <v>8529</v>
      </c>
      <c r="B359" s="14" t="s">
        <v>1388</v>
      </c>
      <c r="C359" s="14" t="s">
        <v>2715</v>
      </c>
      <c r="D359" s="14" t="s">
        <v>7377</v>
      </c>
      <c r="E359" s="28">
        <v>44029</v>
      </c>
      <c r="F359" s="29" t="s">
        <v>522</v>
      </c>
      <c r="G359" s="30" t="s">
        <v>554</v>
      </c>
      <c r="H359" s="31" t="s">
        <v>2631</v>
      </c>
      <c r="I359" s="30" t="s">
        <v>2641</v>
      </c>
      <c r="J359" s="31" t="s">
        <v>2631</v>
      </c>
      <c r="K359" s="124" t="s">
        <v>8240</v>
      </c>
      <c r="L359" s="124" t="s">
        <v>8236</v>
      </c>
    </row>
    <row r="360" spans="1:12" x14ac:dyDescent="0.25">
      <c r="A360" s="27" t="s">
        <v>8533</v>
      </c>
      <c r="B360" s="14" t="s">
        <v>942</v>
      </c>
      <c r="C360" s="14" t="s">
        <v>2754</v>
      </c>
      <c r="D360" s="14" t="s">
        <v>7374</v>
      </c>
      <c r="E360" s="28">
        <v>44029</v>
      </c>
      <c r="F360" s="29" t="s">
        <v>522</v>
      </c>
      <c r="G360" s="30" t="s">
        <v>554</v>
      </c>
      <c r="H360" s="31" t="s">
        <v>2631</v>
      </c>
      <c r="I360" s="30" t="s">
        <v>2666</v>
      </c>
      <c r="J360" s="31" t="s">
        <v>2631</v>
      </c>
      <c r="K360" s="124" t="s">
        <v>8240</v>
      </c>
      <c r="L360" s="124" t="s">
        <v>8236</v>
      </c>
    </row>
    <row r="361" spans="1:12" x14ac:dyDescent="0.25">
      <c r="A361" s="27" t="s">
        <v>8536</v>
      </c>
      <c r="B361" s="14" t="s">
        <v>943</v>
      </c>
      <c r="C361" s="14" t="s">
        <v>2664</v>
      </c>
      <c r="D361" s="14" t="s">
        <v>7369</v>
      </c>
      <c r="E361" s="28">
        <v>44029</v>
      </c>
      <c r="F361" s="29" t="s">
        <v>522</v>
      </c>
      <c r="G361" s="30" t="s">
        <v>554</v>
      </c>
      <c r="H361" s="31" t="s">
        <v>2631</v>
      </c>
      <c r="I361" s="30" t="s">
        <v>2666</v>
      </c>
      <c r="J361" s="31" t="s">
        <v>2631</v>
      </c>
      <c r="K361" s="124" t="s">
        <v>8240</v>
      </c>
      <c r="L361" s="124" t="s">
        <v>8236</v>
      </c>
    </row>
    <row r="362" spans="1:12" x14ac:dyDescent="0.25">
      <c r="A362" s="27" t="s">
        <v>8537</v>
      </c>
      <c r="B362" s="14" t="s">
        <v>934</v>
      </c>
      <c r="C362" s="14" t="s">
        <v>2687</v>
      </c>
      <c r="D362" s="14" t="s">
        <v>7376</v>
      </c>
      <c r="E362" s="28">
        <v>44029</v>
      </c>
      <c r="F362" s="29" t="s">
        <v>522</v>
      </c>
      <c r="G362" s="30" t="s">
        <v>554</v>
      </c>
      <c r="H362" s="31" t="s">
        <v>2631</v>
      </c>
      <c r="I362" s="30" t="s">
        <v>2666</v>
      </c>
      <c r="J362" s="31" t="s">
        <v>2631</v>
      </c>
      <c r="K362" s="124" t="s">
        <v>8240</v>
      </c>
      <c r="L362" s="124" t="s">
        <v>8236</v>
      </c>
    </row>
    <row r="363" spans="1:12" x14ac:dyDescent="0.25">
      <c r="A363" s="27" t="s">
        <v>8545</v>
      </c>
      <c r="B363" s="14" t="s">
        <v>230</v>
      </c>
      <c r="C363" s="14" t="s">
        <v>2835</v>
      </c>
      <c r="D363" s="14" t="s">
        <v>2836</v>
      </c>
      <c r="E363" s="28">
        <v>44029</v>
      </c>
      <c r="F363" s="29" t="s">
        <v>522</v>
      </c>
      <c r="G363" s="30" t="s">
        <v>554</v>
      </c>
      <c r="H363" s="31" t="s">
        <v>2631</v>
      </c>
      <c r="I363" s="30" t="s">
        <v>2829</v>
      </c>
      <c r="J363" s="31" t="s">
        <v>2631</v>
      </c>
      <c r="K363" s="124" t="s">
        <v>8240</v>
      </c>
      <c r="L363" s="124" t="s">
        <v>8236</v>
      </c>
    </row>
    <row r="364" spans="1:12" x14ac:dyDescent="0.25">
      <c r="A364" s="27" t="s">
        <v>8546</v>
      </c>
      <c r="B364" s="14" t="s">
        <v>243</v>
      </c>
      <c r="C364" s="14" t="s">
        <v>2850</v>
      </c>
      <c r="D364" s="14" t="s">
        <v>2851</v>
      </c>
      <c r="E364" s="28">
        <v>44029</v>
      </c>
      <c r="F364" s="29" t="s">
        <v>522</v>
      </c>
      <c r="G364" s="30" t="s">
        <v>554</v>
      </c>
      <c r="H364" s="31" t="s">
        <v>2631</v>
      </c>
      <c r="I364" s="30" t="s">
        <v>2829</v>
      </c>
      <c r="J364" s="31" t="s">
        <v>2631</v>
      </c>
      <c r="K364" s="124" t="s">
        <v>8240</v>
      </c>
      <c r="L364" s="124" t="s">
        <v>8236</v>
      </c>
    </row>
    <row r="365" spans="1:12" x14ac:dyDescent="0.25">
      <c r="A365" s="27" t="s">
        <v>8553</v>
      </c>
      <c r="B365" s="14" t="s">
        <v>257</v>
      </c>
      <c r="C365" s="14" t="s">
        <v>2865</v>
      </c>
      <c r="D365" s="14" t="s">
        <v>2866</v>
      </c>
      <c r="E365" s="28">
        <v>44029</v>
      </c>
      <c r="F365" s="29" t="s">
        <v>522</v>
      </c>
      <c r="G365" s="30" t="s">
        <v>554</v>
      </c>
      <c r="H365" s="31" t="s">
        <v>2631</v>
      </c>
      <c r="I365" s="30" t="s">
        <v>2829</v>
      </c>
      <c r="J365" s="31" t="s">
        <v>2631</v>
      </c>
      <c r="K365" s="124" t="s">
        <v>8240</v>
      </c>
      <c r="L365" s="124" t="s">
        <v>8236</v>
      </c>
    </row>
    <row r="366" spans="1:12" x14ac:dyDescent="0.25">
      <c r="A366" s="27" t="s">
        <v>8556</v>
      </c>
      <c r="B366" s="14" t="s">
        <v>239</v>
      </c>
      <c r="C366" s="14" t="s">
        <v>2843</v>
      </c>
      <c r="D366" s="14" t="s">
        <v>2844</v>
      </c>
      <c r="E366" s="28">
        <v>44029</v>
      </c>
      <c r="F366" s="29" t="s">
        <v>522</v>
      </c>
      <c r="G366" s="30" t="s">
        <v>554</v>
      </c>
      <c r="H366" s="31" t="s">
        <v>2631</v>
      </c>
      <c r="I366" s="30" t="s">
        <v>2829</v>
      </c>
      <c r="J366" s="31" t="s">
        <v>2631</v>
      </c>
      <c r="K366" s="124" t="s">
        <v>8240</v>
      </c>
      <c r="L366" s="124" t="s">
        <v>8236</v>
      </c>
    </row>
    <row r="367" spans="1:12" x14ac:dyDescent="0.25">
      <c r="A367" s="27" t="s">
        <v>8498</v>
      </c>
      <c r="B367" s="14" t="s">
        <v>6397</v>
      </c>
      <c r="C367" s="14" t="s">
        <v>2642</v>
      </c>
      <c r="D367" s="14" t="s">
        <v>7447</v>
      </c>
      <c r="E367" s="28">
        <v>44029</v>
      </c>
      <c r="F367" s="29" t="s">
        <v>522</v>
      </c>
      <c r="G367" s="30" t="s">
        <v>554</v>
      </c>
      <c r="H367" s="31" t="s">
        <v>2631</v>
      </c>
      <c r="I367" s="30" t="s">
        <v>2644</v>
      </c>
      <c r="J367" s="31" t="s">
        <v>2631</v>
      </c>
      <c r="K367" s="124" t="s">
        <v>8240</v>
      </c>
      <c r="L367" s="124" t="s">
        <v>8237</v>
      </c>
    </row>
    <row r="368" spans="1:12" x14ac:dyDescent="0.25">
      <c r="A368" s="27" t="s">
        <v>8501</v>
      </c>
      <c r="B368" s="14" t="s">
        <v>6370</v>
      </c>
      <c r="C368" s="14" t="s">
        <v>2642</v>
      </c>
      <c r="D368" s="14" t="s">
        <v>7450</v>
      </c>
      <c r="E368" s="28">
        <v>44029</v>
      </c>
      <c r="F368" s="29" t="s">
        <v>522</v>
      </c>
      <c r="G368" s="30" t="s">
        <v>554</v>
      </c>
      <c r="H368" s="31" t="s">
        <v>2631</v>
      </c>
      <c r="I368" s="30" t="s">
        <v>2644</v>
      </c>
      <c r="J368" s="31" t="s">
        <v>2631</v>
      </c>
      <c r="K368" s="124" t="s">
        <v>8240</v>
      </c>
      <c r="L368" s="124" t="s">
        <v>8237</v>
      </c>
    </row>
    <row r="369" spans="1:12" x14ac:dyDescent="0.25">
      <c r="A369" s="27" t="s">
        <v>8503</v>
      </c>
      <c r="B369" s="14" t="s">
        <v>6553</v>
      </c>
      <c r="C369" s="14" t="s">
        <v>2645</v>
      </c>
      <c r="D369" s="14" t="s">
        <v>7452</v>
      </c>
      <c r="E369" s="28">
        <v>44029</v>
      </c>
      <c r="F369" s="29" t="s">
        <v>522</v>
      </c>
      <c r="G369" s="30" t="s">
        <v>554</v>
      </c>
      <c r="H369" s="31" t="s">
        <v>2631</v>
      </c>
      <c r="I369" s="30" t="s">
        <v>2647</v>
      </c>
      <c r="J369" s="31" t="s">
        <v>2631</v>
      </c>
      <c r="K369" s="124" t="s">
        <v>8240</v>
      </c>
      <c r="L369" s="124" t="s">
        <v>8237</v>
      </c>
    </row>
    <row r="370" spans="1:12" x14ac:dyDescent="0.25">
      <c r="A370" s="27" t="s">
        <v>8505</v>
      </c>
      <c r="B370" s="14" t="s">
        <v>6550</v>
      </c>
      <c r="C370" s="14" t="s">
        <v>2645</v>
      </c>
      <c r="D370" s="14" t="s">
        <v>7497</v>
      </c>
      <c r="E370" s="28">
        <v>44029</v>
      </c>
      <c r="F370" s="29" t="s">
        <v>522</v>
      </c>
      <c r="G370" s="30" t="s">
        <v>554</v>
      </c>
      <c r="H370" s="31" t="s">
        <v>2631</v>
      </c>
      <c r="I370" s="30" t="s">
        <v>2647</v>
      </c>
      <c r="J370" s="31" t="s">
        <v>2631</v>
      </c>
      <c r="K370" s="124" t="s">
        <v>8240</v>
      </c>
      <c r="L370" s="124" t="s">
        <v>8237</v>
      </c>
    </row>
    <row r="371" spans="1:12" x14ac:dyDescent="0.25">
      <c r="A371" s="27" t="s">
        <v>8507</v>
      </c>
      <c r="B371" s="14" t="s">
        <v>5791</v>
      </c>
      <c r="C371" s="14" t="s">
        <v>2676</v>
      </c>
      <c r="D371" s="14" t="s">
        <v>7455</v>
      </c>
      <c r="E371" s="28">
        <v>44029</v>
      </c>
      <c r="F371" s="29" t="s">
        <v>522</v>
      </c>
      <c r="G371" s="30" t="s">
        <v>560</v>
      </c>
      <c r="H371" s="31" t="s">
        <v>2711</v>
      </c>
      <c r="I371" s="30" t="s">
        <v>2678</v>
      </c>
      <c r="J371" s="31" t="s">
        <v>2631</v>
      </c>
      <c r="K371" s="124" t="s">
        <v>8240</v>
      </c>
      <c r="L371" s="124" t="s">
        <v>8237</v>
      </c>
    </row>
    <row r="372" spans="1:12" x14ac:dyDescent="0.25">
      <c r="A372" s="27" t="s">
        <v>8511</v>
      </c>
      <c r="B372" s="14" t="s">
        <v>7267</v>
      </c>
      <c r="C372" s="14" t="s">
        <v>2669</v>
      </c>
      <c r="D372" s="14" t="s">
        <v>7459</v>
      </c>
      <c r="E372" s="28">
        <v>44029</v>
      </c>
      <c r="F372" s="29" t="s">
        <v>522</v>
      </c>
      <c r="G372" s="30" t="s">
        <v>554</v>
      </c>
      <c r="H372" s="31" t="s">
        <v>2631</v>
      </c>
      <c r="I372" s="30" t="s">
        <v>2670</v>
      </c>
      <c r="J372" s="31" t="s">
        <v>2631</v>
      </c>
      <c r="K372" s="124" t="s">
        <v>8240</v>
      </c>
      <c r="L372" s="124" t="s">
        <v>8237</v>
      </c>
    </row>
    <row r="373" spans="1:12" x14ac:dyDescent="0.25">
      <c r="A373" s="27" t="s">
        <v>8513</v>
      </c>
      <c r="B373" s="14" t="s">
        <v>7311</v>
      </c>
      <c r="C373" s="14" t="s">
        <v>2669</v>
      </c>
      <c r="D373" s="14" t="s">
        <v>7461</v>
      </c>
      <c r="E373" s="28">
        <v>44029</v>
      </c>
      <c r="F373" s="29" t="s">
        <v>522</v>
      </c>
      <c r="G373" s="30" t="s">
        <v>554</v>
      </c>
      <c r="H373" s="31" t="s">
        <v>2631</v>
      </c>
      <c r="I373" s="30" t="s">
        <v>2670</v>
      </c>
      <c r="J373" s="31" t="s">
        <v>2631</v>
      </c>
      <c r="K373" s="124" t="s">
        <v>8240</v>
      </c>
      <c r="L373" s="124" t="s">
        <v>8237</v>
      </c>
    </row>
    <row r="374" spans="1:12" x14ac:dyDescent="0.25">
      <c r="A374" s="27" t="s">
        <v>8590</v>
      </c>
      <c r="B374" s="14" t="s">
        <v>5027</v>
      </c>
      <c r="C374" s="14" t="s">
        <v>7355</v>
      </c>
      <c r="D374" s="14" t="s">
        <v>7356</v>
      </c>
      <c r="E374" s="28">
        <v>44029</v>
      </c>
      <c r="F374" s="29" t="s">
        <v>522</v>
      </c>
      <c r="G374" s="30" t="s">
        <v>554</v>
      </c>
      <c r="H374" s="31" t="s">
        <v>2631</v>
      </c>
      <c r="I374" s="30" t="s">
        <v>7336</v>
      </c>
      <c r="J374" s="31" t="s">
        <v>2631</v>
      </c>
      <c r="K374" s="124" t="s">
        <v>8240</v>
      </c>
      <c r="L374" s="124" t="s">
        <v>8237</v>
      </c>
    </row>
    <row r="375" spans="1:12" x14ac:dyDescent="0.25">
      <c r="A375" s="27" t="s">
        <v>8524</v>
      </c>
      <c r="B375" s="14" t="s">
        <v>5032</v>
      </c>
      <c r="C375" s="14" t="s">
        <v>2812</v>
      </c>
      <c r="D375" s="14" t="s">
        <v>7327</v>
      </c>
      <c r="E375" s="28">
        <v>44029</v>
      </c>
      <c r="F375" s="29" t="s">
        <v>522</v>
      </c>
      <c r="G375" s="30" t="s">
        <v>554</v>
      </c>
      <c r="H375" s="31" t="s">
        <v>2631</v>
      </c>
      <c r="I375" s="30" t="s">
        <v>7328</v>
      </c>
      <c r="J375" s="31" t="s">
        <v>2711</v>
      </c>
      <c r="K375" s="124" t="s">
        <v>8240</v>
      </c>
      <c r="L375" s="124" t="s">
        <v>8237</v>
      </c>
    </row>
    <row r="376" spans="1:12" x14ac:dyDescent="0.25">
      <c r="A376" s="27" t="s">
        <v>8560</v>
      </c>
      <c r="B376" s="14" t="s">
        <v>5024</v>
      </c>
      <c r="C376" s="14" t="s">
        <v>7325</v>
      </c>
      <c r="D376" s="14" t="s">
        <v>7329</v>
      </c>
      <c r="E376" s="28">
        <v>44029</v>
      </c>
      <c r="F376" s="29" t="s">
        <v>522</v>
      </c>
      <c r="G376" s="30" t="s">
        <v>554</v>
      </c>
      <c r="H376" s="31" t="s">
        <v>2631</v>
      </c>
      <c r="I376" s="30" t="s">
        <v>7330</v>
      </c>
      <c r="J376" s="31" t="s">
        <v>2631</v>
      </c>
      <c r="K376" s="124" t="s">
        <v>8240</v>
      </c>
      <c r="L376" s="124" t="s">
        <v>8237</v>
      </c>
    </row>
    <row r="377" spans="1:12" x14ac:dyDescent="0.25">
      <c r="A377" s="27" t="s">
        <v>8361</v>
      </c>
      <c r="B377" s="14" t="s">
        <v>235</v>
      </c>
      <c r="C377" s="14" t="s">
        <v>2639</v>
      </c>
      <c r="D377" s="14" t="s">
        <v>2840</v>
      </c>
      <c r="E377" s="28">
        <v>44029</v>
      </c>
      <c r="F377" s="29" t="s">
        <v>519</v>
      </c>
      <c r="G377" s="30" t="s">
        <v>538</v>
      </c>
      <c r="H377" s="31" t="s">
        <v>2631</v>
      </c>
      <c r="I377" s="30" t="s">
        <v>2641</v>
      </c>
      <c r="J377" s="31" t="s">
        <v>2631</v>
      </c>
      <c r="K377" s="124" t="s">
        <v>8240</v>
      </c>
      <c r="L377" s="124" t="s">
        <v>2918</v>
      </c>
    </row>
    <row r="378" spans="1:12" x14ac:dyDescent="0.25">
      <c r="A378" s="27" t="s">
        <v>8368</v>
      </c>
      <c r="B378" s="14" t="s">
        <v>233</v>
      </c>
      <c r="C378" s="14" t="s">
        <v>229</v>
      </c>
      <c r="D378" s="14" t="s">
        <v>2838</v>
      </c>
      <c r="E378" s="28">
        <v>44029</v>
      </c>
      <c r="F378" s="29" t="s">
        <v>520</v>
      </c>
      <c r="G378" s="30" t="s">
        <v>538</v>
      </c>
      <c r="H378" s="31" t="s">
        <v>2631</v>
      </c>
      <c r="I378" s="30" t="s">
        <v>2632</v>
      </c>
      <c r="J378" s="31" t="s">
        <v>2631</v>
      </c>
      <c r="K378" s="124" t="s">
        <v>8240</v>
      </c>
      <c r="L378" s="124" t="s">
        <v>2918</v>
      </c>
    </row>
    <row r="379" spans="1:12" x14ac:dyDescent="0.25">
      <c r="A379" s="27" t="s">
        <v>8374</v>
      </c>
      <c r="B379" s="14" t="s">
        <v>264</v>
      </c>
      <c r="C379" s="14" t="s">
        <v>229</v>
      </c>
      <c r="D379" s="14" t="s">
        <v>2876</v>
      </c>
      <c r="E379" s="28">
        <v>44029</v>
      </c>
      <c r="F379" s="29" t="s">
        <v>520</v>
      </c>
      <c r="G379" s="30" t="s">
        <v>538</v>
      </c>
      <c r="H379" s="31" t="s">
        <v>2631</v>
      </c>
      <c r="I379" s="30" t="s">
        <v>2632</v>
      </c>
      <c r="J379" s="31" t="s">
        <v>2631</v>
      </c>
      <c r="K379" s="124" t="s">
        <v>8240</v>
      </c>
      <c r="L379" s="124" t="s">
        <v>2918</v>
      </c>
    </row>
    <row r="380" spans="1:12" x14ac:dyDescent="0.25">
      <c r="A380" s="27" t="s">
        <v>8387</v>
      </c>
      <c r="B380" s="14" t="s">
        <v>262</v>
      </c>
      <c r="C380" s="14" t="s">
        <v>229</v>
      </c>
      <c r="D380" s="14" t="s">
        <v>2875</v>
      </c>
      <c r="E380" s="28">
        <v>44029</v>
      </c>
      <c r="F380" s="29" t="s">
        <v>519</v>
      </c>
      <c r="G380" s="30" t="s">
        <v>538</v>
      </c>
      <c r="H380" s="31" t="s">
        <v>2631</v>
      </c>
      <c r="I380" s="30" t="s">
        <v>2632</v>
      </c>
      <c r="J380" s="31" t="s">
        <v>2631</v>
      </c>
      <c r="K380" s="124" t="s">
        <v>8240</v>
      </c>
      <c r="L380" s="124" t="s">
        <v>8234</v>
      </c>
    </row>
    <row r="381" spans="1:12" x14ac:dyDescent="0.25">
      <c r="A381" s="27" t="s">
        <v>8389</v>
      </c>
      <c r="B381" s="14" t="s">
        <v>234</v>
      </c>
      <c r="C381" s="14" t="s">
        <v>2639</v>
      </c>
      <c r="D381" s="14" t="s">
        <v>2839</v>
      </c>
      <c r="E381" s="28">
        <v>44029</v>
      </c>
      <c r="F381" s="29" t="s">
        <v>519</v>
      </c>
      <c r="G381" s="30" t="s">
        <v>538</v>
      </c>
      <c r="H381" s="31" t="s">
        <v>2631</v>
      </c>
      <c r="I381" s="30" t="s">
        <v>2641</v>
      </c>
      <c r="J381" s="31" t="s">
        <v>2631</v>
      </c>
      <c r="K381" s="124" t="s">
        <v>8240</v>
      </c>
      <c r="L381" s="124" t="s">
        <v>2918</v>
      </c>
    </row>
    <row r="382" spans="1:12" x14ac:dyDescent="0.25">
      <c r="A382" s="27" t="s">
        <v>8401</v>
      </c>
      <c r="B382" s="14" t="s">
        <v>192</v>
      </c>
      <c r="C382" s="14" t="s">
        <v>2679</v>
      </c>
      <c r="D382" s="14" t="s">
        <v>2783</v>
      </c>
      <c r="E382" s="28">
        <v>44029</v>
      </c>
      <c r="F382" s="29" t="s">
        <v>520</v>
      </c>
      <c r="G382" s="30" t="s">
        <v>538</v>
      </c>
      <c r="H382" s="31" t="s">
        <v>2631</v>
      </c>
      <c r="I382" s="30" t="s">
        <v>545</v>
      </c>
      <c r="J382" s="31" t="s">
        <v>2631</v>
      </c>
      <c r="K382" s="124" t="s">
        <v>8240</v>
      </c>
      <c r="L382" s="124" t="s">
        <v>2918</v>
      </c>
    </row>
    <row r="383" spans="1:12" x14ac:dyDescent="0.25">
      <c r="A383" s="27" t="s">
        <v>8416</v>
      </c>
      <c r="B383" s="14" t="s">
        <v>228</v>
      </c>
      <c r="C383" s="14" t="s">
        <v>229</v>
      </c>
      <c r="D383" s="14" t="s">
        <v>2834</v>
      </c>
      <c r="E383" s="28">
        <v>44029</v>
      </c>
      <c r="F383" s="29" t="s">
        <v>519</v>
      </c>
      <c r="G383" s="30" t="s">
        <v>538</v>
      </c>
      <c r="H383" s="31" t="s">
        <v>2631</v>
      </c>
      <c r="I383" s="30" t="s">
        <v>2632</v>
      </c>
      <c r="J383" s="31" t="s">
        <v>2631</v>
      </c>
      <c r="K383" s="124" t="s">
        <v>8240</v>
      </c>
      <c r="L383" s="124" t="s">
        <v>2918</v>
      </c>
    </row>
    <row r="384" spans="1:12" x14ac:dyDescent="0.25">
      <c r="A384" s="27" t="s">
        <v>8448</v>
      </c>
      <c r="B384" s="14" t="s">
        <v>933</v>
      </c>
      <c r="C384" s="14" t="s">
        <v>7489</v>
      </c>
      <c r="D384" s="14" t="s">
        <v>7490</v>
      </c>
      <c r="E384" s="28">
        <v>44029</v>
      </c>
      <c r="F384" s="29" t="s">
        <v>521</v>
      </c>
      <c r="G384" s="30" t="s">
        <v>554</v>
      </c>
      <c r="H384" s="31" t="s">
        <v>2631</v>
      </c>
      <c r="I384" s="30" t="s">
        <v>2666</v>
      </c>
      <c r="J384" s="31" t="s">
        <v>2631</v>
      </c>
      <c r="K384" s="124" t="s">
        <v>8240</v>
      </c>
      <c r="L384" s="124" t="s">
        <v>2918</v>
      </c>
    </row>
    <row r="385" spans="1:12" x14ac:dyDescent="0.25">
      <c r="A385" s="27" t="s">
        <v>8463</v>
      </c>
      <c r="B385" s="14" t="s">
        <v>160</v>
      </c>
      <c r="C385" s="14" t="s">
        <v>117</v>
      </c>
      <c r="D385" s="14" t="s">
        <v>2764</v>
      </c>
      <c r="E385" s="28">
        <v>44029</v>
      </c>
      <c r="F385" s="29" t="s">
        <v>521</v>
      </c>
      <c r="G385" s="30" t="s">
        <v>554</v>
      </c>
      <c r="H385" s="31" t="s">
        <v>2631</v>
      </c>
      <c r="I385" s="30" t="s">
        <v>2697</v>
      </c>
      <c r="J385" s="31" t="s">
        <v>2631</v>
      </c>
      <c r="K385" s="124" t="s">
        <v>8240</v>
      </c>
      <c r="L385" s="124" t="s">
        <v>2918</v>
      </c>
    </row>
    <row r="386" spans="1:12" x14ac:dyDescent="0.25">
      <c r="A386" s="27" t="s">
        <v>8465</v>
      </c>
      <c r="B386" s="14" t="s">
        <v>166</v>
      </c>
      <c r="C386" s="14" t="s">
        <v>117</v>
      </c>
      <c r="D386" s="14" t="s">
        <v>2767</v>
      </c>
      <c r="E386" s="28">
        <v>44029</v>
      </c>
      <c r="F386" s="29" t="s">
        <v>521</v>
      </c>
      <c r="G386" s="30" t="s">
        <v>554</v>
      </c>
      <c r="H386" s="31" t="s">
        <v>2631</v>
      </c>
      <c r="I386" s="30" t="s">
        <v>2697</v>
      </c>
      <c r="J386" s="31" t="s">
        <v>2631</v>
      </c>
      <c r="K386" s="124" t="s">
        <v>8240</v>
      </c>
      <c r="L386" s="124" t="s">
        <v>2918</v>
      </c>
    </row>
    <row r="387" spans="1:12" x14ac:dyDescent="0.25">
      <c r="A387" s="27" t="s">
        <v>8474</v>
      </c>
      <c r="B387" s="14" t="s">
        <v>246</v>
      </c>
      <c r="C387" s="14" t="s">
        <v>117</v>
      </c>
      <c r="D387" s="14" t="s">
        <v>2853</v>
      </c>
      <c r="E387" s="28">
        <v>44029</v>
      </c>
      <c r="F387" s="29" t="s">
        <v>521</v>
      </c>
      <c r="G387" s="30" t="s">
        <v>554</v>
      </c>
      <c r="H387" s="31" t="s">
        <v>2631</v>
      </c>
      <c r="I387" s="30" t="s">
        <v>2697</v>
      </c>
      <c r="J387" s="31" t="s">
        <v>2631</v>
      </c>
      <c r="K387" s="124" t="s">
        <v>8240</v>
      </c>
      <c r="L387" s="124" t="s">
        <v>2918</v>
      </c>
    </row>
    <row r="388" spans="1:12" x14ac:dyDescent="0.25">
      <c r="A388" s="27" t="s">
        <v>8478</v>
      </c>
      <c r="B388" s="14" t="s">
        <v>157</v>
      </c>
      <c r="C388" s="14" t="s">
        <v>2672</v>
      </c>
      <c r="D388" s="14" t="s">
        <v>2762</v>
      </c>
      <c r="E388" s="28">
        <v>44029</v>
      </c>
      <c r="F388" s="29" t="s">
        <v>521</v>
      </c>
      <c r="G388" s="30" t="s">
        <v>554</v>
      </c>
      <c r="H388" s="31" t="s">
        <v>2631</v>
      </c>
      <c r="I388" s="30" t="s">
        <v>2644</v>
      </c>
      <c r="J388" s="31" t="s">
        <v>2631</v>
      </c>
      <c r="K388" s="124" t="s">
        <v>8240</v>
      </c>
      <c r="L388" s="124" t="s">
        <v>2918</v>
      </c>
    </row>
    <row r="389" spans="1:12" x14ac:dyDescent="0.25">
      <c r="A389" s="27" t="s">
        <v>8482</v>
      </c>
      <c r="B389" s="14" t="s">
        <v>2572</v>
      </c>
      <c r="C389" s="14" t="s">
        <v>2649</v>
      </c>
      <c r="D389" s="14" t="s">
        <v>7388</v>
      </c>
      <c r="E389" s="28">
        <v>44029</v>
      </c>
      <c r="F389" s="29" t="s">
        <v>521</v>
      </c>
      <c r="G389" s="30" t="s">
        <v>554</v>
      </c>
      <c r="H389" s="31" t="s">
        <v>2631</v>
      </c>
      <c r="I389" s="30" t="s">
        <v>2650</v>
      </c>
      <c r="J389" s="31" t="s">
        <v>2631</v>
      </c>
      <c r="K389" s="124" t="s">
        <v>8240</v>
      </c>
      <c r="L389" s="124" t="s">
        <v>2918</v>
      </c>
    </row>
    <row r="390" spans="1:12" x14ac:dyDescent="0.25">
      <c r="A390" s="27" t="s">
        <v>8484</v>
      </c>
      <c r="B390" s="14" t="s">
        <v>2587</v>
      </c>
      <c r="C390" s="14" t="s">
        <v>2649</v>
      </c>
      <c r="D390" s="14" t="s">
        <v>7391</v>
      </c>
      <c r="E390" s="28">
        <v>44029</v>
      </c>
      <c r="F390" s="29" t="s">
        <v>521</v>
      </c>
      <c r="G390" s="30" t="s">
        <v>554</v>
      </c>
      <c r="H390" s="31" t="s">
        <v>2631</v>
      </c>
      <c r="I390" s="30" t="s">
        <v>2650</v>
      </c>
      <c r="J390" s="31" t="s">
        <v>2631</v>
      </c>
      <c r="K390" s="124" t="s">
        <v>8240</v>
      </c>
      <c r="L390" s="124" t="s">
        <v>2918</v>
      </c>
    </row>
    <row r="391" spans="1:12" x14ac:dyDescent="0.25">
      <c r="A391" s="27" t="s">
        <v>8486</v>
      </c>
      <c r="B391" s="14" t="s">
        <v>200</v>
      </c>
      <c r="C391" s="14" t="s">
        <v>2649</v>
      </c>
      <c r="D391" s="14" t="s">
        <v>2788</v>
      </c>
      <c r="E391" s="28">
        <v>44029</v>
      </c>
      <c r="F391" s="29" t="s">
        <v>521</v>
      </c>
      <c r="G391" s="30" t="s">
        <v>554</v>
      </c>
      <c r="H391" s="31" t="s">
        <v>2631</v>
      </c>
      <c r="I391" s="30" t="s">
        <v>2650</v>
      </c>
      <c r="J391" s="31" t="s">
        <v>2631</v>
      </c>
      <c r="K391" s="124" t="s">
        <v>8240</v>
      </c>
      <c r="L391" s="124" t="s">
        <v>2918</v>
      </c>
    </row>
    <row r="392" spans="1:12" x14ac:dyDescent="0.25">
      <c r="A392" s="27" t="s">
        <v>8488</v>
      </c>
      <c r="B392" s="14" t="s">
        <v>198</v>
      </c>
      <c r="C392" s="14" t="s">
        <v>283</v>
      </c>
      <c r="D392" s="14" t="s">
        <v>2787</v>
      </c>
      <c r="E392" s="28">
        <v>44029</v>
      </c>
      <c r="F392" s="29" t="s">
        <v>521</v>
      </c>
      <c r="G392" s="30" t="s">
        <v>554</v>
      </c>
      <c r="H392" s="31" t="s">
        <v>2631</v>
      </c>
      <c r="I392" s="30" t="s">
        <v>2697</v>
      </c>
      <c r="J392" s="31" t="s">
        <v>2631</v>
      </c>
      <c r="K392" s="124" t="s">
        <v>8240</v>
      </c>
      <c r="L392" s="124" t="s">
        <v>2918</v>
      </c>
    </row>
    <row r="393" spans="1:12" x14ac:dyDescent="0.25">
      <c r="A393" s="27" t="s">
        <v>8490</v>
      </c>
      <c r="B393" s="14" t="s">
        <v>6750</v>
      </c>
      <c r="C393" s="14" t="s">
        <v>2659</v>
      </c>
      <c r="D393" s="14" t="s">
        <v>7440</v>
      </c>
      <c r="E393" s="28">
        <v>44029</v>
      </c>
      <c r="F393" s="29" t="s">
        <v>522</v>
      </c>
      <c r="G393" s="30" t="s">
        <v>554</v>
      </c>
      <c r="H393" s="31" t="s">
        <v>2631</v>
      </c>
      <c r="I393" s="30" t="s">
        <v>2661</v>
      </c>
      <c r="J393" s="31" t="s">
        <v>2631</v>
      </c>
      <c r="K393" s="124" t="s">
        <v>8240</v>
      </c>
      <c r="L393" s="124" t="s">
        <v>8237</v>
      </c>
    </row>
    <row r="394" spans="1:12" x14ac:dyDescent="0.25">
      <c r="A394" s="27" t="s">
        <v>8490</v>
      </c>
      <c r="B394" s="14" t="s">
        <v>5443</v>
      </c>
      <c r="C394" s="14" t="s">
        <v>2734</v>
      </c>
      <c r="D394" s="14" t="s">
        <v>7496</v>
      </c>
      <c r="E394" s="28">
        <v>44029</v>
      </c>
      <c r="F394" s="29" t="s">
        <v>522</v>
      </c>
      <c r="G394" s="30" t="s">
        <v>554</v>
      </c>
      <c r="H394" s="31" t="s">
        <v>2631</v>
      </c>
      <c r="I394" s="30" t="s">
        <v>2736</v>
      </c>
      <c r="J394" s="31" t="s">
        <v>2631</v>
      </c>
      <c r="K394" s="124" t="s">
        <v>8240</v>
      </c>
      <c r="L394" s="124" t="s">
        <v>8237</v>
      </c>
    </row>
    <row r="395" spans="1:12" x14ac:dyDescent="0.25">
      <c r="A395" s="27" t="s">
        <v>8491</v>
      </c>
      <c r="B395" s="14" t="s">
        <v>5373</v>
      </c>
      <c r="C395" s="14" t="s">
        <v>229</v>
      </c>
      <c r="D395" s="14" t="s">
        <v>7441</v>
      </c>
      <c r="E395" s="28">
        <v>44029</v>
      </c>
      <c r="F395" s="29" t="s">
        <v>522</v>
      </c>
      <c r="G395" s="30" t="s">
        <v>554</v>
      </c>
      <c r="H395" s="31" t="s">
        <v>2631</v>
      </c>
      <c r="I395" s="30" t="s">
        <v>2632</v>
      </c>
      <c r="J395" s="31" t="s">
        <v>2631</v>
      </c>
      <c r="K395" s="124" t="s">
        <v>8240</v>
      </c>
      <c r="L395" s="124" t="s">
        <v>8237</v>
      </c>
    </row>
    <row r="396" spans="1:12" x14ac:dyDescent="0.25">
      <c r="A396" s="27" t="s">
        <v>8492</v>
      </c>
      <c r="B396" s="14" t="s">
        <v>6713</v>
      </c>
      <c r="C396" s="14" t="s">
        <v>2659</v>
      </c>
      <c r="D396" s="14" t="s">
        <v>7442</v>
      </c>
      <c r="E396" s="28">
        <v>44029</v>
      </c>
      <c r="F396" s="29" t="s">
        <v>522</v>
      </c>
      <c r="G396" s="30" t="s">
        <v>554</v>
      </c>
      <c r="H396" s="31" t="s">
        <v>2631</v>
      </c>
      <c r="I396" s="30" t="s">
        <v>2661</v>
      </c>
      <c r="J396" s="31" t="s">
        <v>2631</v>
      </c>
      <c r="K396" s="124" t="s">
        <v>8240</v>
      </c>
      <c r="L396" s="124" t="s">
        <v>8237</v>
      </c>
    </row>
    <row r="397" spans="1:12" x14ac:dyDescent="0.25">
      <c r="A397" s="27" t="s">
        <v>8493</v>
      </c>
      <c r="B397" s="14" t="s">
        <v>5355</v>
      </c>
      <c r="C397" s="14" t="s">
        <v>2629</v>
      </c>
      <c r="D397" s="14" t="s">
        <v>7443</v>
      </c>
      <c r="E397" s="28">
        <v>44029</v>
      </c>
      <c r="F397" s="29" t="s">
        <v>522</v>
      </c>
      <c r="G397" s="30" t="s">
        <v>554</v>
      </c>
      <c r="H397" s="31" t="s">
        <v>2631</v>
      </c>
      <c r="I397" s="30" t="s">
        <v>2632</v>
      </c>
      <c r="J397" s="31" t="s">
        <v>2631</v>
      </c>
      <c r="K397" s="124" t="s">
        <v>8240</v>
      </c>
      <c r="L397" s="124" t="s">
        <v>8237</v>
      </c>
    </row>
    <row r="398" spans="1:12" x14ac:dyDescent="0.25">
      <c r="A398" s="27" t="s">
        <v>8494</v>
      </c>
      <c r="B398" s="14" t="s">
        <v>6666</v>
      </c>
      <c r="C398" s="14" t="s">
        <v>2639</v>
      </c>
      <c r="D398" s="14" t="s">
        <v>7444</v>
      </c>
      <c r="E398" s="28">
        <v>44029</v>
      </c>
      <c r="F398" s="29" t="s">
        <v>522</v>
      </c>
      <c r="G398" s="30" t="s">
        <v>554</v>
      </c>
      <c r="H398" s="31" t="s">
        <v>2631</v>
      </c>
      <c r="I398" s="30" t="s">
        <v>2641</v>
      </c>
      <c r="J398" s="31" t="s">
        <v>2631</v>
      </c>
      <c r="K398" s="124" t="s">
        <v>8240</v>
      </c>
      <c r="L398" s="124" t="s">
        <v>8237</v>
      </c>
    </row>
    <row r="399" spans="1:12" x14ac:dyDescent="0.25">
      <c r="A399" s="27" t="s">
        <v>8495</v>
      </c>
      <c r="B399" s="14" t="s">
        <v>5330</v>
      </c>
      <c r="C399" s="14" t="s">
        <v>2629</v>
      </c>
      <c r="D399" s="14" t="s">
        <v>7445</v>
      </c>
      <c r="E399" s="28">
        <v>44029</v>
      </c>
      <c r="F399" s="29" t="s">
        <v>522</v>
      </c>
      <c r="G399" s="30" t="s">
        <v>554</v>
      </c>
      <c r="H399" s="31" t="s">
        <v>2631</v>
      </c>
      <c r="I399" s="30" t="s">
        <v>2632</v>
      </c>
      <c r="J399" s="31" t="s">
        <v>2631</v>
      </c>
      <c r="K399" s="124" t="s">
        <v>8240</v>
      </c>
      <c r="L399" s="124" t="s">
        <v>8237</v>
      </c>
    </row>
    <row r="400" spans="1:12" x14ac:dyDescent="0.25">
      <c r="A400" s="27" t="s">
        <v>8496</v>
      </c>
      <c r="B400" s="14" t="s">
        <v>5429</v>
      </c>
      <c r="C400" s="14" t="s">
        <v>229</v>
      </c>
      <c r="D400" s="14" t="s">
        <v>7446</v>
      </c>
      <c r="E400" s="28">
        <v>44029</v>
      </c>
      <c r="F400" s="29" t="s">
        <v>522</v>
      </c>
      <c r="G400" s="30" t="s">
        <v>554</v>
      </c>
      <c r="H400" s="31" t="s">
        <v>2631</v>
      </c>
      <c r="I400" s="30" t="s">
        <v>2632</v>
      </c>
      <c r="J400" s="31" t="s">
        <v>2631</v>
      </c>
      <c r="K400" s="124" t="s">
        <v>8240</v>
      </c>
      <c r="L400" s="124" t="s">
        <v>8237</v>
      </c>
    </row>
    <row r="401" spans="1:12" x14ac:dyDescent="0.25">
      <c r="A401" s="27" t="s">
        <v>8497</v>
      </c>
      <c r="B401" s="14" t="s">
        <v>6646</v>
      </c>
      <c r="C401" s="14" t="s">
        <v>2639</v>
      </c>
      <c r="D401" s="14" t="s">
        <v>7494</v>
      </c>
      <c r="E401" s="28">
        <v>44029</v>
      </c>
      <c r="F401" s="29" t="s">
        <v>522</v>
      </c>
      <c r="G401" s="30" t="s">
        <v>554</v>
      </c>
      <c r="H401" s="31" t="s">
        <v>2631</v>
      </c>
      <c r="I401" s="30" t="s">
        <v>2641</v>
      </c>
      <c r="J401" s="31" t="s">
        <v>2631</v>
      </c>
      <c r="K401" s="124" t="s">
        <v>8240</v>
      </c>
      <c r="L401" s="124" t="s">
        <v>8237</v>
      </c>
    </row>
    <row r="402" spans="1:12" x14ac:dyDescent="0.25">
      <c r="A402" s="27" t="s">
        <v>8586</v>
      </c>
      <c r="B402" s="14" t="s">
        <v>5447</v>
      </c>
      <c r="C402" s="14" t="s">
        <v>2734</v>
      </c>
      <c r="D402" s="14" t="s">
        <v>7495</v>
      </c>
      <c r="E402" s="28">
        <v>44029</v>
      </c>
      <c r="F402" s="29" t="s">
        <v>522</v>
      </c>
      <c r="G402" s="30" t="s">
        <v>554</v>
      </c>
      <c r="H402" s="31" t="s">
        <v>2631</v>
      </c>
      <c r="I402" s="30" t="s">
        <v>2736</v>
      </c>
      <c r="J402" s="31" t="s">
        <v>2631</v>
      </c>
      <c r="K402" s="124" t="s">
        <v>8240</v>
      </c>
      <c r="L402" s="124" t="s">
        <v>8237</v>
      </c>
    </row>
    <row r="403" spans="1:12" x14ac:dyDescent="0.25">
      <c r="A403" s="27" t="s">
        <v>8498</v>
      </c>
      <c r="B403" s="14" t="s">
        <v>5725</v>
      </c>
      <c r="C403" s="14" t="s">
        <v>2676</v>
      </c>
      <c r="D403" s="14" t="s">
        <v>7499</v>
      </c>
      <c r="E403" s="28">
        <v>44029</v>
      </c>
      <c r="F403" s="29" t="s">
        <v>522</v>
      </c>
      <c r="G403" s="30" t="s">
        <v>554</v>
      </c>
      <c r="H403" s="31" t="s">
        <v>2631</v>
      </c>
      <c r="I403" s="30" t="s">
        <v>2678</v>
      </c>
      <c r="J403" s="31" t="s">
        <v>2631</v>
      </c>
      <c r="K403" s="124" t="s">
        <v>8240</v>
      </c>
      <c r="L403" s="124" t="s">
        <v>8237</v>
      </c>
    </row>
    <row r="404" spans="1:12" x14ac:dyDescent="0.25">
      <c r="A404" s="27" t="s">
        <v>8499</v>
      </c>
      <c r="B404" s="14" t="s">
        <v>5511</v>
      </c>
      <c r="C404" s="14" t="s">
        <v>2734</v>
      </c>
      <c r="D404" s="14" t="s">
        <v>7448</v>
      </c>
      <c r="E404" s="28">
        <v>44029</v>
      </c>
      <c r="F404" s="29" t="s">
        <v>522</v>
      </c>
      <c r="G404" s="30" t="s">
        <v>554</v>
      </c>
      <c r="H404" s="31" t="s">
        <v>2631</v>
      </c>
      <c r="I404" s="30" t="s">
        <v>2736</v>
      </c>
      <c r="J404" s="31" t="s">
        <v>2631</v>
      </c>
      <c r="K404" s="124" t="s">
        <v>8240</v>
      </c>
      <c r="L404" s="124" t="s">
        <v>8237</v>
      </c>
    </row>
    <row r="405" spans="1:12" x14ac:dyDescent="0.25">
      <c r="A405" s="27" t="s">
        <v>8500</v>
      </c>
      <c r="B405" s="14" t="s">
        <v>7095</v>
      </c>
      <c r="C405" s="14" t="s">
        <v>117</v>
      </c>
      <c r="D405" s="14" t="s">
        <v>7449</v>
      </c>
      <c r="E405" s="28">
        <v>44029</v>
      </c>
      <c r="F405" s="29" t="s">
        <v>522</v>
      </c>
      <c r="G405" s="30" t="s">
        <v>554</v>
      </c>
      <c r="H405" s="31" t="s">
        <v>2631</v>
      </c>
      <c r="I405" s="30" t="s">
        <v>2697</v>
      </c>
      <c r="J405" s="31" t="s">
        <v>2631</v>
      </c>
      <c r="K405" s="124" t="s">
        <v>8240</v>
      </c>
      <c r="L405" s="124" t="s">
        <v>8237</v>
      </c>
    </row>
    <row r="406" spans="1:12" x14ac:dyDescent="0.25">
      <c r="A406" s="27" t="s">
        <v>8502</v>
      </c>
      <c r="B406" s="14" t="s">
        <v>7017</v>
      </c>
      <c r="C406" s="14" t="s">
        <v>117</v>
      </c>
      <c r="D406" s="14" t="s">
        <v>7451</v>
      </c>
      <c r="E406" s="28">
        <v>44029</v>
      </c>
      <c r="F406" s="29" t="s">
        <v>522</v>
      </c>
      <c r="G406" s="30" t="s">
        <v>554</v>
      </c>
      <c r="H406" s="31" t="s">
        <v>2631</v>
      </c>
      <c r="I406" s="30" t="s">
        <v>2697</v>
      </c>
      <c r="J406" s="31" t="s">
        <v>2631</v>
      </c>
      <c r="K406" s="124" t="s">
        <v>8240</v>
      </c>
      <c r="L406" s="124" t="s">
        <v>8237</v>
      </c>
    </row>
    <row r="407" spans="1:12" x14ac:dyDescent="0.25">
      <c r="A407" s="27" t="s">
        <v>8504</v>
      </c>
      <c r="B407" s="14" t="s">
        <v>5559</v>
      </c>
      <c r="C407" s="14" t="s">
        <v>2679</v>
      </c>
      <c r="D407" s="14" t="s">
        <v>7453</v>
      </c>
      <c r="E407" s="28">
        <v>44029</v>
      </c>
      <c r="F407" s="29" t="s">
        <v>522</v>
      </c>
      <c r="G407" s="30" t="s">
        <v>554</v>
      </c>
      <c r="H407" s="31" t="s">
        <v>2631</v>
      </c>
      <c r="I407" s="30" t="s">
        <v>545</v>
      </c>
      <c r="J407" s="31" t="s">
        <v>2631</v>
      </c>
      <c r="K407" s="124" t="s">
        <v>8240</v>
      </c>
      <c r="L407" s="124" t="s">
        <v>8237</v>
      </c>
    </row>
    <row r="408" spans="1:12" x14ac:dyDescent="0.25">
      <c r="A408" s="27" t="s">
        <v>8587</v>
      </c>
      <c r="B408" s="14" t="s">
        <v>5558</v>
      </c>
      <c r="C408" s="14" t="s">
        <v>2679</v>
      </c>
      <c r="D408" s="14" t="s">
        <v>7498</v>
      </c>
      <c r="E408" s="28">
        <v>44029</v>
      </c>
      <c r="F408" s="29" t="s">
        <v>522</v>
      </c>
      <c r="G408" s="30" t="s">
        <v>554</v>
      </c>
      <c r="H408" s="31" t="s">
        <v>2631</v>
      </c>
      <c r="I408" s="30" t="s">
        <v>545</v>
      </c>
      <c r="J408" s="31" t="s">
        <v>2631</v>
      </c>
      <c r="K408" s="124" t="s">
        <v>8240</v>
      </c>
      <c r="L408" s="124" t="s">
        <v>8237</v>
      </c>
    </row>
    <row r="409" spans="1:12" x14ac:dyDescent="0.25">
      <c r="A409" s="27" t="s">
        <v>8506</v>
      </c>
      <c r="B409" s="14" t="s">
        <v>5713</v>
      </c>
      <c r="C409" s="14" t="s">
        <v>2676</v>
      </c>
      <c r="D409" s="14" t="s">
        <v>7454</v>
      </c>
      <c r="E409" s="28">
        <v>44029</v>
      </c>
      <c r="F409" s="29" t="s">
        <v>522</v>
      </c>
      <c r="G409" s="30" t="s">
        <v>554</v>
      </c>
      <c r="H409" s="31" t="s">
        <v>2631</v>
      </c>
      <c r="I409" s="30" t="s">
        <v>2678</v>
      </c>
      <c r="J409" s="31" t="s">
        <v>2631</v>
      </c>
      <c r="K409" s="124" t="s">
        <v>8240</v>
      </c>
      <c r="L409" s="124" t="s">
        <v>8237</v>
      </c>
    </row>
    <row r="410" spans="1:12" x14ac:dyDescent="0.25">
      <c r="A410" s="27" t="s">
        <v>8506</v>
      </c>
      <c r="B410" s="14" t="s">
        <v>6197</v>
      </c>
      <c r="C410" s="14" t="s">
        <v>62</v>
      </c>
      <c r="D410" s="14" t="s">
        <v>7501</v>
      </c>
      <c r="E410" s="28">
        <v>44029</v>
      </c>
      <c r="F410" s="29" t="s">
        <v>522</v>
      </c>
      <c r="G410" s="30" t="s">
        <v>554</v>
      </c>
      <c r="H410" s="31" t="s">
        <v>2631</v>
      </c>
      <c r="I410" s="30" t="s">
        <v>2683</v>
      </c>
      <c r="J410" s="31" t="s">
        <v>2631</v>
      </c>
      <c r="K410" s="124" t="s">
        <v>8240</v>
      </c>
      <c r="L410" s="124" t="s">
        <v>8237</v>
      </c>
    </row>
    <row r="411" spans="1:12" x14ac:dyDescent="0.25">
      <c r="A411" s="27" t="s">
        <v>8508</v>
      </c>
      <c r="B411" s="14" t="s">
        <v>6875</v>
      </c>
      <c r="C411" s="14" t="s">
        <v>283</v>
      </c>
      <c r="D411" s="14" t="s">
        <v>7456</v>
      </c>
      <c r="E411" s="28">
        <v>44029</v>
      </c>
      <c r="F411" s="29" t="s">
        <v>522</v>
      </c>
      <c r="G411" s="30" t="s">
        <v>554</v>
      </c>
      <c r="H411" s="31" t="s">
        <v>2631</v>
      </c>
      <c r="I411" s="30" t="s">
        <v>2697</v>
      </c>
      <c r="J411" s="31" t="s">
        <v>2631</v>
      </c>
      <c r="K411" s="124" t="s">
        <v>8240</v>
      </c>
      <c r="L411" s="124" t="s">
        <v>8237</v>
      </c>
    </row>
    <row r="412" spans="1:12" x14ac:dyDescent="0.25">
      <c r="A412" s="27" t="s">
        <v>8509</v>
      </c>
      <c r="B412" s="14" t="s">
        <v>5561</v>
      </c>
      <c r="C412" s="14" t="s">
        <v>2679</v>
      </c>
      <c r="D412" s="14" t="s">
        <v>7457</v>
      </c>
      <c r="E412" s="28">
        <v>44029</v>
      </c>
      <c r="F412" s="29" t="s">
        <v>522</v>
      </c>
      <c r="G412" s="30" t="s">
        <v>554</v>
      </c>
      <c r="H412" s="31" t="s">
        <v>2631</v>
      </c>
      <c r="I412" s="30" t="s">
        <v>545</v>
      </c>
      <c r="J412" s="31" t="s">
        <v>2631</v>
      </c>
      <c r="K412" s="124" t="s">
        <v>8240</v>
      </c>
      <c r="L412" s="124" t="s">
        <v>8237</v>
      </c>
    </row>
    <row r="413" spans="1:12" x14ac:dyDescent="0.25">
      <c r="A413" s="27" t="s">
        <v>8510</v>
      </c>
      <c r="B413" s="14" t="s">
        <v>5560</v>
      </c>
      <c r="C413" s="14" t="s">
        <v>2679</v>
      </c>
      <c r="D413" s="14" t="s">
        <v>7458</v>
      </c>
      <c r="E413" s="28">
        <v>44029</v>
      </c>
      <c r="F413" s="29" t="s">
        <v>522</v>
      </c>
      <c r="G413" s="30" t="s">
        <v>554</v>
      </c>
      <c r="H413" s="31" t="s">
        <v>2631</v>
      </c>
      <c r="I413" s="30" t="s">
        <v>545</v>
      </c>
      <c r="J413" s="31" t="s">
        <v>2631</v>
      </c>
      <c r="K413" s="124" t="s">
        <v>8240</v>
      </c>
      <c r="L413" s="124" t="s">
        <v>8237</v>
      </c>
    </row>
    <row r="414" spans="1:12" x14ac:dyDescent="0.25">
      <c r="A414" s="27" t="s">
        <v>8512</v>
      </c>
      <c r="B414" s="14" t="s">
        <v>6942</v>
      </c>
      <c r="C414" s="14" t="s">
        <v>283</v>
      </c>
      <c r="D414" s="14" t="s">
        <v>7460</v>
      </c>
      <c r="E414" s="28">
        <v>44029</v>
      </c>
      <c r="F414" s="29" t="s">
        <v>522</v>
      </c>
      <c r="G414" s="30" t="s">
        <v>554</v>
      </c>
      <c r="H414" s="31" t="s">
        <v>2631</v>
      </c>
      <c r="I414" s="30" t="s">
        <v>2697</v>
      </c>
      <c r="J414" s="31" t="s">
        <v>2631</v>
      </c>
      <c r="K414" s="124" t="s">
        <v>8240</v>
      </c>
      <c r="L414" s="124" t="s">
        <v>8237</v>
      </c>
    </row>
    <row r="415" spans="1:12" x14ac:dyDescent="0.25">
      <c r="A415" s="27" t="s">
        <v>8588</v>
      </c>
      <c r="B415" s="14" t="s">
        <v>6182</v>
      </c>
      <c r="C415" s="14" t="s">
        <v>62</v>
      </c>
      <c r="D415" s="14" t="s">
        <v>7500</v>
      </c>
      <c r="E415" s="28">
        <v>44029</v>
      </c>
      <c r="F415" s="29" t="s">
        <v>522</v>
      </c>
      <c r="G415" s="30" t="s">
        <v>554</v>
      </c>
      <c r="H415" s="31" t="s">
        <v>2631</v>
      </c>
      <c r="I415" s="30" t="s">
        <v>2683</v>
      </c>
      <c r="J415" s="31" t="s">
        <v>2631</v>
      </c>
      <c r="K415" s="124" t="s">
        <v>8240</v>
      </c>
      <c r="L415" s="124" t="s">
        <v>8237</v>
      </c>
    </row>
    <row r="416" spans="1:12" x14ac:dyDescent="0.25">
      <c r="A416" s="27" t="s">
        <v>8514</v>
      </c>
      <c r="B416" s="14" t="s">
        <v>5041</v>
      </c>
      <c r="C416" s="14" t="s">
        <v>7341</v>
      </c>
      <c r="D416" s="14" t="s">
        <v>7342</v>
      </c>
      <c r="E416" s="28">
        <v>44029</v>
      </c>
      <c r="F416" s="29" t="s">
        <v>522</v>
      </c>
      <c r="G416" s="30" t="s">
        <v>554</v>
      </c>
      <c r="H416" s="31" t="s">
        <v>2631</v>
      </c>
      <c r="I416" s="30" t="s">
        <v>7333</v>
      </c>
      <c r="J416" s="31" t="s">
        <v>2631</v>
      </c>
      <c r="K416" s="124" t="s">
        <v>8240</v>
      </c>
      <c r="L416" s="124" t="s">
        <v>8326</v>
      </c>
    </row>
    <row r="417" spans="1:12" x14ac:dyDescent="0.25">
      <c r="A417" s="27" t="s">
        <v>8514</v>
      </c>
      <c r="B417" s="14" t="s">
        <v>5039</v>
      </c>
      <c r="C417" s="14" t="s">
        <v>7344</v>
      </c>
      <c r="D417" s="14" t="s">
        <v>7345</v>
      </c>
      <c r="E417" s="28">
        <v>44029</v>
      </c>
      <c r="F417" s="29" t="s">
        <v>522</v>
      </c>
      <c r="G417" s="30" t="s">
        <v>554</v>
      </c>
      <c r="H417" s="31" t="s">
        <v>2631</v>
      </c>
      <c r="I417" s="30" t="s">
        <v>7333</v>
      </c>
      <c r="J417" s="31" t="s">
        <v>2631</v>
      </c>
      <c r="K417" s="124" t="s">
        <v>8240</v>
      </c>
      <c r="L417" s="124" t="s">
        <v>8326</v>
      </c>
    </row>
    <row r="418" spans="1:12" x14ac:dyDescent="0.25">
      <c r="A418" s="27" t="s">
        <v>8515</v>
      </c>
      <c r="B418" s="14" t="s">
        <v>5038</v>
      </c>
      <c r="C418" s="14" t="s">
        <v>7331</v>
      </c>
      <c r="D418" s="14" t="s">
        <v>7332</v>
      </c>
      <c r="E418" s="28">
        <v>44029</v>
      </c>
      <c r="F418" s="29" t="s">
        <v>522</v>
      </c>
      <c r="G418" s="30" t="s">
        <v>554</v>
      </c>
      <c r="H418" s="31" t="s">
        <v>2631</v>
      </c>
      <c r="I418" s="30" t="s">
        <v>7333</v>
      </c>
      <c r="J418" s="31" t="s">
        <v>2631</v>
      </c>
      <c r="K418" s="124" t="s">
        <v>8240</v>
      </c>
      <c r="L418" s="124" t="s">
        <v>8326</v>
      </c>
    </row>
    <row r="419" spans="1:12" x14ac:dyDescent="0.25">
      <c r="A419" s="27" t="s">
        <v>8516</v>
      </c>
      <c r="B419" s="14" t="s">
        <v>5037</v>
      </c>
      <c r="C419" s="14" t="s">
        <v>7360</v>
      </c>
      <c r="D419" s="14" t="s">
        <v>7361</v>
      </c>
      <c r="E419" s="28">
        <v>44029</v>
      </c>
      <c r="F419" s="29" t="s">
        <v>522</v>
      </c>
      <c r="G419" s="30" t="s">
        <v>554</v>
      </c>
      <c r="H419" s="31" t="s">
        <v>2631</v>
      </c>
      <c r="I419" s="30" t="s">
        <v>7333</v>
      </c>
      <c r="J419" s="31" t="s">
        <v>2631</v>
      </c>
      <c r="K419" s="124" t="s">
        <v>8240</v>
      </c>
      <c r="L419" s="124" t="s">
        <v>8326</v>
      </c>
    </row>
    <row r="420" spans="1:12" x14ac:dyDescent="0.25">
      <c r="A420" s="27" t="s">
        <v>8517</v>
      </c>
      <c r="B420" s="14" t="s">
        <v>5034</v>
      </c>
      <c r="C420" s="14" t="s">
        <v>7326</v>
      </c>
      <c r="D420" s="14" t="s">
        <v>7357</v>
      </c>
      <c r="E420" s="28">
        <v>44029</v>
      </c>
      <c r="F420" s="29" t="s">
        <v>522</v>
      </c>
      <c r="G420" s="30" t="s">
        <v>554</v>
      </c>
      <c r="H420" s="31" t="s">
        <v>2631</v>
      </c>
      <c r="I420" s="30" t="s">
        <v>7333</v>
      </c>
      <c r="J420" s="31" t="s">
        <v>2631</v>
      </c>
      <c r="K420" s="124" t="s">
        <v>8240</v>
      </c>
      <c r="L420" s="124" t="s">
        <v>8326</v>
      </c>
    </row>
    <row r="421" spans="1:12" x14ac:dyDescent="0.25">
      <c r="A421" s="83" t="s">
        <v>8518</v>
      </c>
      <c r="B421" s="81" t="s">
        <v>5033</v>
      </c>
      <c r="C421" s="81" t="s">
        <v>7364</v>
      </c>
      <c r="D421" s="81" t="s">
        <v>7365</v>
      </c>
      <c r="E421" s="84">
        <v>44029</v>
      </c>
      <c r="F421" s="85" t="s">
        <v>522</v>
      </c>
      <c r="G421" s="82" t="s">
        <v>554</v>
      </c>
      <c r="H421" s="86" t="s">
        <v>2631</v>
      </c>
      <c r="I421" s="82" t="s">
        <v>7333</v>
      </c>
      <c r="J421" s="86" t="s">
        <v>2631</v>
      </c>
      <c r="K421" s="124" t="s">
        <v>8240</v>
      </c>
      <c r="L421" s="124" t="s">
        <v>8326</v>
      </c>
    </row>
    <row r="422" spans="1:12" x14ac:dyDescent="0.25">
      <c r="A422" s="83" t="s">
        <v>8519</v>
      </c>
      <c r="B422" s="81" t="s">
        <v>5036</v>
      </c>
      <c r="C422" s="81" t="s">
        <v>7337</v>
      </c>
      <c r="D422" s="81" t="s">
        <v>7338</v>
      </c>
      <c r="E422" s="84">
        <v>44029</v>
      </c>
      <c r="F422" s="85" t="s">
        <v>522</v>
      </c>
      <c r="G422" s="82" t="s">
        <v>554</v>
      </c>
      <c r="H422" s="86" t="s">
        <v>2631</v>
      </c>
      <c r="I422" s="82" t="s">
        <v>7333</v>
      </c>
      <c r="J422" s="86" t="s">
        <v>2631</v>
      </c>
      <c r="K422" s="124" t="s">
        <v>8240</v>
      </c>
      <c r="L422" s="124" t="s">
        <v>8326</v>
      </c>
    </row>
    <row r="423" spans="1:12" x14ac:dyDescent="0.25">
      <c r="A423" s="83" t="s">
        <v>8579</v>
      </c>
      <c r="B423" s="81" t="s">
        <v>5040</v>
      </c>
      <c r="C423" s="81" t="s">
        <v>7353</v>
      </c>
      <c r="D423" s="81" t="s">
        <v>7354</v>
      </c>
      <c r="E423" s="84">
        <v>44029</v>
      </c>
      <c r="F423" s="85" t="s">
        <v>522</v>
      </c>
      <c r="G423" s="82" t="s">
        <v>554</v>
      </c>
      <c r="H423" s="86" t="s">
        <v>2631</v>
      </c>
      <c r="I423" s="82" t="s">
        <v>7333</v>
      </c>
      <c r="J423" s="86" t="s">
        <v>2631</v>
      </c>
      <c r="K423" s="124" t="s">
        <v>8240</v>
      </c>
      <c r="L423" s="124" t="s">
        <v>8326</v>
      </c>
    </row>
    <row r="424" spans="1:12" x14ac:dyDescent="0.25">
      <c r="A424" s="83" t="s">
        <v>8589</v>
      </c>
      <c r="B424" s="81" t="s">
        <v>5035</v>
      </c>
      <c r="C424" s="81" t="s">
        <v>7339</v>
      </c>
      <c r="D424" s="81" t="s">
        <v>7340</v>
      </c>
      <c r="E424" s="84">
        <v>44029</v>
      </c>
      <c r="F424" s="85" t="s">
        <v>522</v>
      </c>
      <c r="G424" s="82" t="s">
        <v>554</v>
      </c>
      <c r="H424" s="86" t="s">
        <v>2631</v>
      </c>
      <c r="I424" s="82" t="s">
        <v>7333</v>
      </c>
      <c r="J424" s="86" t="s">
        <v>2631</v>
      </c>
      <c r="K424" s="124" t="s">
        <v>8240</v>
      </c>
      <c r="L424" s="124" t="s">
        <v>8326</v>
      </c>
    </row>
    <row r="425" spans="1:12" x14ac:dyDescent="0.25">
      <c r="A425" s="83" t="s">
        <v>8520</v>
      </c>
      <c r="B425" s="81" t="s">
        <v>5031</v>
      </c>
      <c r="C425" s="81" t="s">
        <v>7358</v>
      </c>
      <c r="D425" s="81" t="s">
        <v>7359</v>
      </c>
      <c r="E425" s="84">
        <v>44029</v>
      </c>
      <c r="F425" s="85" t="s">
        <v>522</v>
      </c>
      <c r="G425" s="82" t="s">
        <v>554</v>
      </c>
      <c r="H425" s="86" t="s">
        <v>2631</v>
      </c>
      <c r="I425" s="82" t="s">
        <v>7336</v>
      </c>
      <c r="J425" s="86" t="s">
        <v>2631</v>
      </c>
      <c r="K425" s="124" t="s">
        <v>8240</v>
      </c>
      <c r="L425" s="124" t="s">
        <v>2918</v>
      </c>
    </row>
    <row r="426" spans="1:12" x14ac:dyDescent="0.25">
      <c r="A426" s="83" t="s">
        <v>8521</v>
      </c>
      <c r="B426" s="81" t="s">
        <v>5028</v>
      </c>
      <c r="C426" s="81" t="s">
        <v>7351</v>
      </c>
      <c r="D426" s="81" t="s">
        <v>7352</v>
      </c>
      <c r="E426" s="84">
        <v>44029</v>
      </c>
      <c r="F426" s="85" t="s">
        <v>522</v>
      </c>
      <c r="G426" s="82" t="s">
        <v>554</v>
      </c>
      <c r="H426" s="86" t="s">
        <v>2631</v>
      </c>
      <c r="I426" s="82" t="s">
        <v>7336</v>
      </c>
      <c r="J426" s="86" t="s">
        <v>2631</v>
      </c>
      <c r="K426" s="124" t="s">
        <v>8240</v>
      </c>
      <c r="L426" s="124" t="s">
        <v>8326</v>
      </c>
    </row>
    <row r="427" spans="1:12" x14ac:dyDescent="0.25">
      <c r="A427" s="83" t="s">
        <v>8522</v>
      </c>
      <c r="B427" s="81" t="s">
        <v>5029</v>
      </c>
      <c r="C427" s="81" t="s">
        <v>7362</v>
      </c>
      <c r="D427" s="81" t="s">
        <v>7363</v>
      </c>
      <c r="E427" s="84">
        <v>44029</v>
      </c>
      <c r="F427" s="85" t="s">
        <v>522</v>
      </c>
      <c r="G427" s="82" t="s">
        <v>554</v>
      </c>
      <c r="H427" s="86" t="s">
        <v>2631</v>
      </c>
      <c r="I427" s="82" t="s">
        <v>7336</v>
      </c>
      <c r="J427" s="86" t="s">
        <v>2631</v>
      </c>
      <c r="K427" s="124" t="s">
        <v>8240</v>
      </c>
      <c r="L427" s="124" t="s">
        <v>8326</v>
      </c>
    </row>
    <row r="428" spans="1:12" x14ac:dyDescent="0.25">
      <c r="A428" s="27" t="s">
        <v>8523</v>
      </c>
      <c r="B428" s="14" t="s">
        <v>5026</v>
      </c>
      <c r="C428" s="14" t="s">
        <v>7334</v>
      </c>
      <c r="D428" s="14" t="s">
        <v>7335</v>
      </c>
      <c r="E428" s="28">
        <v>44029</v>
      </c>
      <c r="F428" s="29" t="s">
        <v>522</v>
      </c>
      <c r="G428" s="30" t="s">
        <v>554</v>
      </c>
      <c r="H428" s="31" t="s">
        <v>2631</v>
      </c>
      <c r="I428" s="30" t="s">
        <v>7336</v>
      </c>
      <c r="J428" s="31" t="s">
        <v>2631</v>
      </c>
      <c r="K428" s="124" t="s">
        <v>8240</v>
      </c>
      <c r="L428" s="124" t="s">
        <v>8326</v>
      </c>
    </row>
    <row r="429" spans="1:12" x14ac:dyDescent="0.25">
      <c r="A429" s="83" t="s">
        <v>8525</v>
      </c>
      <c r="B429" s="81" t="s">
        <v>5025</v>
      </c>
      <c r="C429" s="81" t="s">
        <v>7349</v>
      </c>
      <c r="D429" s="81" t="s">
        <v>7350</v>
      </c>
      <c r="E429" s="84">
        <v>44029</v>
      </c>
      <c r="F429" s="85" t="s">
        <v>522</v>
      </c>
      <c r="G429" s="82" t="s">
        <v>554</v>
      </c>
      <c r="H429" s="86" t="s">
        <v>2631</v>
      </c>
      <c r="I429" s="82" t="s">
        <v>7336</v>
      </c>
      <c r="J429" s="86" t="s">
        <v>2631</v>
      </c>
      <c r="K429" s="124" t="s">
        <v>8240</v>
      </c>
      <c r="L429" s="124" t="s">
        <v>8326</v>
      </c>
    </row>
    <row r="430" spans="1:12" x14ac:dyDescent="0.25">
      <c r="A430" s="83" t="s">
        <v>8580</v>
      </c>
      <c r="B430" s="81" t="s">
        <v>5030</v>
      </c>
      <c r="C430" s="81" t="s">
        <v>7347</v>
      </c>
      <c r="D430" s="81" t="s">
        <v>7348</v>
      </c>
      <c r="E430" s="84">
        <v>44029</v>
      </c>
      <c r="F430" s="85" t="s">
        <v>522</v>
      </c>
      <c r="G430" s="82" t="s">
        <v>554</v>
      </c>
      <c r="H430" s="86" t="s">
        <v>2631</v>
      </c>
      <c r="I430" s="82" t="s">
        <v>7336</v>
      </c>
      <c r="J430" s="86" t="s">
        <v>2631</v>
      </c>
      <c r="K430" s="124" t="s">
        <v>8240</v>
      </c>
      <c r="L430" s="124" t="s">
        <v>8326</v>
      </c>
    </row>
    <row r="431" spans="1:12" x14ac:dyDescent="0.25">
      <c r="A431" s="83" t="s">
        <v>8528</v>
      </c>
      <c r="B431" s="81" t="s">
        <v>946</v>
      </c>
      <c r="C431" s="81" t="s">
        <v>2741</v>
      </c>
      <c r="D431" s="81" t="s">
        <v>7371</v>
      </c>
      <c r="E431" s="84">
        <v>44029</v>
      </c>
      <c r="F431" s="85" t="s">
        <v>522</v>
      </c>
      <c r="G431" s="82" t="s">
        <v>554</v>
      </c>
      <c r="H431" s="86" t="s">
        <v>2631</v>
      </c>
      <c r="I431" s="82" t="s">
        <v>2666</v>
      </c>
      <c r="J431" s="86" t="s">
        <v>2631</v>
      </c>
      <c r="K431" s="124" t="s">
        <v>8240</v>
      </c>
      <c r="L431" s="124" t="s">
        <v>2918</v>
      </c>
    </row>
    <row r="432" spans="1:12" x14ac:dyDescent="0.25">
      <c r="A432" s="83" t="s">
        <v>8530</v>
      </c>
      <c r="B432" s="81" t="s">
        <v>938</v>
      </c>
      <c r="C432" s="81" t="s">
        <v>2723</v>
      </c>
      <c r="D432" s="81" t="s">
        <v>7378</v>
      </c>
      <c r="E432" s="84">
        <v>44029</v>
      </c>
      <c r="F432" s="85" t="s">
        <v>522</v>
      </c>
      <c r="G432" s="82" t="s">
        <v>554</v>
      </c>
      <c r="H432" s="86" t="s">
        <v>2631</v>
      </c>
      <c r="I432" s="82" t="s">
        <v>2666</v>
      </c>
      <c r="J432" s="86" t="s">
        <v>2631</v>
      </c>
      <c r="K432" s="124" t="s">
        <v>8240</v>
      </c>
      <c r="L432" s="124" t="s">
        <v>2918</v>
      </c>
    </row>
    <row r="433" spans="1:12" x14ac:dyDescent="0.25">
      <c r="A433" s="83" t="s">
        <v>8531</v>
      </c>
      <c r="B433" s="81" t="s">
        <v>576</v>
      </c>
      <c r="C433" s="81" t="s">
        <v>2633</v>
      </c>
      <c r="D433" s="81" t="s">
        <v>7367</v>
      </c>
      <c r="E433" s="84">
        <v>44029</v>
      </c>
      <c r="F433" s="85" t="s">
        <v>522</v>
      </c>
      <c r="G433" s="82" t="s">
        <v>554</v>
      </c>
      <c r="H433" s="86" t="s">
        <v>2631</v>
      </c>
      <c r="I433" s="82" t="s">
        <v>2635</v>
      </c>
      <c r="J433" s="86" t="s">
        <v>2631</v>
      </c>
      <c r="K433" s="124" t="s">
        <v>8240</v>
      </c>
      <c r="L433" s="124" t="s">
        <v>2918</v>
      </c>
    </row>
    <row r="434" spans="1:12" x14ac:dyDescent="0.25">
      <c r="A434" s="83" t="s">
        <v>8532</v>
      </c>
      <c r="B434" s="81" t="s">
        <v>1679</v>
      </c>
      <c r="C434" s="81" t="s">
        <v>2659</v>
      </c>
      <c r="D434" s="81" t="s">
        <v>7373</v>
      </c>
      <c r="E434" s="84">
        <v>44029</v>
      </c>
      <c r="F434" s="85" t="s">
        <v>522</v>
      </c>
      <c r="G434" s="82" t="s">
        <v>554</v>
      </c>
      <c r="H434" s="86" t="s">
        <v>2631</v>
      </c>
      <c r="I434" s="82" t="s">
        <v>2661</v>
      </c>
      <c r="J434" s="86" t="s">
        <v>2631</v>
      </c>
      <c r="K434" s="124" t="s">
        <v>8240</v>
      </c>
      <c r="L434" s="124" t="s">
        <v>2918</v>
      </c>
    </row>
    <row r="435" spans="1:12" x14ac:dyDescent="0.25">
      <c r="A435" s="27" t="s">
        <v>8535</v>
      </c>
      <c r="B435" s="14" t="s">
        <v>1137</v>
      </c>
      <c r="C435" s="14" t="s">
        <v>2750</v>
      </c>
      <c r="D435" s="14" t="s">
        <v>7379</v>
      </c>
      <c r="E435" s="28">
        <v>44029</v>
      </c>
      <c r="F435" s="29" t="s">
        <v>522</v>
      </c>
      <c r="G435" s="30" t="s">
        <v>554</v>
      </c>
      <c r="H435" s="31" t="s">
        <v>2631</v>
      </c>
      <c r="I435" s="30" t="s">
        <v>2695</v>
      </c>
      <c r="J435" s="31" t="s">
        <v>2631</v>
      </c>
      <c r="K435" s="124" t="s">
        <v>8240</v>
      </c>
      <c r="L435" s="124" t="s">
        <v>2918</v>
      </c>
    </row>
    <row r="436" spans="1:12" x14ac:dyDescent="0.25">
      <c r="A436" s="83" t="s">
        <v>8538</v>
      </c>
      <c r="B436" s="81" t="s">
        <v>1384</v>
      </c>
      <c r="C436" s="81" t="s">
        <v>2715</v>
      </c>
      <c r="D436" s="81" t="s">
        <v>7383</v>
      </c>
      <c r="E436" s="84">
        <v>44029</v>
      </c>
      <c r="F436" s="85" t="s">
        <v>522</v>
      </c>
      <c r="G436" s="82" t="s">
        <v>554</v>
      </c>
      <c r="H436" s="86" t="s">
        <v>2631</v>
      </c>
      <c r="I436" s="82" t="s">
        <v>2641</v>
      </c>
      <c r="J436" s="86" t="s">
        <v>2631</v>
      </c>
      <c r="K436" s="124" t="s">
        <v>8240</v>
      </c>
      <c r="L436" s="124" t="s">
        <v>2918</v>
      </c>
    </row>
    <row r="437" spans="1:12" x14ac:dyDescent="0.25">
      <c r="A437" s="83" t="s">
        <v>8540</v>
      </c>
      <c r="B437" s="81" t="s">
        <v>1732</v>
      </c>
      <c r="C437" s="81" t="s">
        <v>2659</v>
      </c>
      <c r="D437" s="81" t="s">
        <v>7381</v>
      </c>
      <c r="E437" s="84">
        <v>44029</v>
      </c>
      <c r="F437" s="85" t="s">
        <v>522</v>
      </c>
      <c r="G437" s="82" t="s">
        <v>554</v>
      </c>
      <c r="H437" s="86" t="s">
        <v>2631</v>
      </c>
      <c r="I437" s="82" t="s">
        <v>2661</v>
      </c>
      <c r="J437" s="86" t="s">
        <v>2631</v>
      </c>
      <c r="K437" s="124" t="s">
        <v>8240</v>
      </c>
      <c r="L437" s="124" t="s">
        <v>2918</v>
      </c>
    </row>
    <row r="438" spans="1:12" x14ac:dyDescent="0.25">
      <c r="A438" s="83" t="s">
        <v>8542</v>
      </c>
      <c r="B438" s="81" t="s">
        <v>1135</v>
      </c>
      <c r="C438" s="81" t="s">
        <v>2693</v>
      </c>
      <c r="D438" s="81" t="s">
        <v>7384</v>
      </c>
      <c r="E438" s="84">
        <v>44029</v>
      </c>
      <c r="F438" s="85" t="s">
        <v>522</v>
      </c>
      <c r="G438" s="82" t="s">
        <v>554</v>
      </c>
      <c r="H438" s="86" t="s">
        <v>2631</v>
      </c>
      <c r="I438" s="82" t="s">
        <v>2695</v>
      </c>
      <c r="J438" s="86" t="s">
        <v>2631</v>
      </c>
      <c r="K438" s="124" t="s">
        <v>8240</v>
      </c>
      <c r="L438" s="124" t="s">
        <v>2918</v>
      </c>
    </row>
    <row r="439" spans="1:12" x14ac:dyDescent="0.25">
      <c r="A439" s="83" t="s">
        <v>8548</v>
      </c>
      <c r="B439" s="81" t="s">
        <v>903</v>
      </c>
      <c r="C439" s="81" t="s">
        <v>2679</v>
      </c>
      <c r="D439" s="81" t="s">
        <v>7385</v>
      </c>
      <c r="E439" s="84">
        <v>44029</v>
      </c>
      <c r="F439" s="85" t="s">
        <v>522</v>
      </c>
      <c r="G439" s="82" t="s">
        <v>554</v>
      </c>
      <c r="H439" s="86" t="s">
        <v>2631</v>
      </c>
      <c r="I439" s="82" t="s">
        <v>545</v>
      </c>
      <c r="J439" s="86" t="s">
        <v>2631</v>
      </c>
      <c r="K439" s="124" t="s">
        <v>8240</v>
      </c>
      <c r="L439" s="124" t="s">
        <v>2918</v>
      </c>
    </row>
    <row r="440" spans="1:12" x14ac:dyDescent="0.25">
      <c r="A440" s="83" t="s">
        <v>8549</v>
      </c>
      <c r="B440" s="81" t="s">
        <v>1267</v>
      </c>
      <c r="C440" s="81" t="s">
        <v>2672</v>
      </c>
      <c r="D440" s="81" t="s">
        <v>7382</v>
      </c>
      <c r="E440" s="84">
        <v>44029</v>
      </c>
      <c r="F440" s="85" t="s">
        <v>522</v>
      </c>
      <c r="G440" s="82" t="s">
        <v>554</v>
      </c>
      <c r="H440" s="86" t="s">
        <v>2631</v>
      </c>
      <c r="I440" s="82" t="s">
        <v>2644</v>
      </c>
      <c r="J440" s="86" t="s">
        <v>2631</v>
      </c>
      <c r="K440" s="124" t="s">
        <v>8240</v>
      </c>
      <c r="L440" s="124" t="s">
        <v>8236</v>
      </c>
    </row>
    <row r="441" spans="1:12" x14ac:dyDescent="0.25">
      <c r="A441" s="83" t="s">
        <v>8552</v>
      </c>
      <c r="B441" s="81" t="s">
        <v>1071</v>
      </c>
      <c r="C441" s="81" t="s">
        <v>62</v>
      </c>
      <c r="D441" s="81" t="s">
        <v>7386</v>
      </c>
      <c r="E441" s="84">
        <v>44029</v>
      </c>
      <c r="F441" s="85" t="s">
        <v>522</v>
      </c>
      <c r="G441" s="82" t="s">
        <v>554</v>
      </c>
      <c r="H441" s="86" t="s">
        <v>2631</v>
      </c>
      <c r="I441" s="82" t="s">
        <v>2683</v>
      </c>
      <c r="J441" s="86" t="s">
        <v>2631</v>
      </c>
      <c r="K441" s="124" t="s">
        <v>8240</v>
      </c>
      <c r="L441" s="124" t="s">
        <v>2918</v>
      </c>
    </row>
    <row r="442" spans="1:12" x14ac:dyDescent="0.25">
      <c r="A442" s="27" t="s">
        <v>8554</v>
      </c>
      <c r="B442" s="14" t="s">
        <v>1093</v>
      </c>
      <c r="C442" s="14" t="s">
        <v>62</v>
      </c>
      <c r="D442" s="14" t="s">
        <v>7389</v>
      </c>
      <c r="E442" s="28">
        <v>44029</v>
      </c>
      <c r="F442" s="29" t="s">
        <v>522</v>
      </c>
      <c r="G442" s="30" t="s">
        <v>554</v>
      </c>
      <c r="H442" s="31" t="s">
        <v>2631</v>
      </c>
      <c r="I442" s="30" t="s">
        <v>2683</v>
      </c>
      <c r="J442" s="31" t="s">
        <v>2631</v>
      </c>
      <c r="K442" s="124" t="s">
        <v>8240</v>
      </c>
      <c r="L442" s="124" t="s">
        <v>2918</v>
      </c>
    </row>
    <row r="443" spans="1:12" x14ac:dyDescent="0.25">
      <c r="A443" s="83" t="s">
        <v>8555</v>
      </c>
      <c r="B443" s="81" t="s">
        <v>1283</v>
      </c>
      <c r="C443" s="81" t="s">
        <v>2672</v>
      </c>
      <c r="D443" s="81" t="s">
        <v>7380</v>
      </c>
      <c r="E443" s="84">
        <v>44029</v>
      </c>
      <c r="F443" s="85" t="s">
        <v>522</v>
      </c>
      <c r="G443" s="82" t="s">
        <v>554</v>
      </c>
      <c r="H443" s="86" t="s">
        <v>2631</v>
      </c>
      <c r="I443" s="82" t="s">
        <v>2644</v>
      </c>
      <c r="J443" s="86" t="s">
        <v>2631</v>
      </c>
      <c r="K443" s="124" t="s">
        <v>8240</v>
      </c>
      <c r="L443" s="124" t="s">
        <v>8236</v>
      </c>
    </row>
    <row r="444" spans="1:12" x14ac:dyDescent="0.25">
      <c r="A444" s="83" t="s">
        <v>8584</v>
      </c>
      <c r="B444" s="81" t="s">
        <v>912</v>
      </c>
      <c r="C444" s="81" t="s">
        <v>2679</v>
      </c>
      <c r="D444" s="81" t="s">
        <v>7387</v>
      </c>
      <c r="E444" s="84">
        <v>44029</v>
      </c>
      <c r="F444" s="85" t="s">
        <v>522</v>
      </c>
      <c r="G444" s="82" t="s">
        <v>554</v>
      </c>
      <c r="H444" s="86" t="s">
        <v>2631</v>
      </c>
      <c r="I444" s="82" t="s">
        <v>545</v>
      </c>
      <c r="J444" s="86" t="s">
        <v>2631</v>
      </c>
      <c r="K444" s="124" t="s">
        <v>8240</v>
      </c>
      <c r="L444" s="124" t="s">
        <v>2918</v>
      </c>
    </row>
    <row r="445" spans="1:12" x14ac:dyDescent="0.25">
      <c r="A445" s="83" t="s">
        <v>8558</v>
      </c>
      <c r="B445" s="81" t="s">
        <v>215</v>
      </c>
      <c r="C445" s="81" t="s">
        <v>2810</v>
      </c>
      <c r="D445" s="81" t="s">
        <v>2811</v>
      </c>
      <c r="E445" s="84">
        <v>44029</v>
      </c>
      <c r="F445" s="85" t="s">
        <v>522</v>
      </c>
      <c r="G445" s="82" t="s">
        <v>554</v>
      </c>
      <c r="H445" s="86" t="s">
        <v>2631</v>
      </c>
      <c r="I445" s="82" t="s">
        <v>2793</v>
      </c>
      <c r="J445" s="86" t="s">
        <v>2631</v>
      </c>
      <c r="K445" s="124" t="s">
        <v>8240</v>
      </c>
      <c r="L445" s="124" t="s">
        <v>2918</v>
      </c>
    </row>
    <row r="446" spans="1:12" x14ac:dyDescent="0.25">
      <c r="A446" s="83" t="s">
        <v>8561</v>
      </c>
      <c r="B446" s="81" t="s">
        <v>997</v>
      </c>
      <c r="C446" s="81" t="s">
        <v>62</v>
      </c>
      <c r="D446" s="81" t="s">
        <v>7390</v>
      </c>
      <c r="E446" s="84">
        <v>44029</v>
      </c>
      <c r="F446" s="85" t="s">
        <v>522</v>
      </c>
      <c r="G446" s="82" t="s">
        <v>554</v>
      </c>
      <c r="H446" s="86" t="s">
        <v>2631</v>
      </c>
      <c r="I446" s="82" t="s">
        <v>2683</v>
      </c>
      <c r="J446" s="86" t="s">
        <v>2631</v>
      </c>
      <c r="K446" s="124" t="s">
        <v>8240</v>
      </c>
      <c r="L446" s="124" t="s">
        <v>2918</v>
      </c>
    </row>
    <row r="447" spans="1:12" x14ac:dyDescent="0.25">
      <c r="A447" s="83" t="s">
        <v>8562</v>
      </c>
      <c r="B447" s="81" t="s">
        <v>2541</v>
      </c>
      <c r="C447" s="81" t="s">
        <v>2649</v>
      </c>
      <c r="D447" s="81" t="s">
        <v>7392</v>
      </c>
      <c r="E447" s="84">
        <v>44029</v>
      </c>
      <c r="F447" s="85" t="s">
        <v>522</v>
      </c>
      <c r="G447" s="82" t="s">
        <v>554</v>
      </c>
      <c r="H447" s="86" t="s">
        <v>2631</v>
      </c>
      <c r="I447" s="82" t="s">
        <v>2650</v>
      </c>
      <c r="J447" s="86" t="s">
        <v>2631</v>
      </c>
      <c r="K447" s="124" t="s">
        <v>8240</v>
      </c>
      <c r="L447" s="124" t="s">
        <v>2918</v>
      </c>
    </row>
    <row r="448" spans="1:12" x14ac:dyDescent="0.25">
      <c r="A448" s="27" t="s">
        <v>8402</v>
      </c>
      <c r="B448" s="14" t="s">
        <v>223</v>
      </c>
      <c r="C448" s="14" t="s">
        <v>2824</v>
      </c>
      <c r="D448" s="14" t="s">
        <v>2825</v>
      </c>
      <c r="E448" s="28">
        <v>44048</v>
      </c>
      <c r="F448" s="29" t="s">
        <v>520</v>
      </c>
      <c r="G448" s="30" t="s">
        <v>538</v>
      </c>
      <c r="H448" s="31" t="s">
        <v>2631</v>
      </c>
      <c r="I448" s="30" t="s">
        <v>2826</v>
      </c>
      <c r="J448" s="31" t="s">
        <v>2631</v>
      </c>
      <c r="K448" s="124" t="s">
        <v>8241</v>
      </c>
      <c r="L448" s="124" t="s">
        <v>8324</v>
      </c>
    </row>
    <row r="449" spans="1:12" x14ac:dyDescent="0.25">
      <c r="A449" s="83" t="s">
        <v>8395</v>
      </c>
      <c r="B449" s="81" t="s">
        <v>71</v>
      </c>
      <c r="C449" s="81" t="s">
        <v>229</v>
      </c>
      <c r="D449" s="81" t="s">
        <v>2692</v>
      </c>
      <c r="E449" s="84">
        <v>44048</v>
      </c>
      <c r="F449" s="85" t="s">
        <v>519</v>
      </c>
      <c r="G449" s="82" t="s">
        <v>538</v>
      </c>
      <c r="H449" s="86" t="s">
        <v>2631</v>
      </c>
      <c r="I449" s="82" t="s">
        <v>2632</v>
      </c>
      <c r="J449" s="86" t="s">
        <v>2631</v>
      </c>
      <c r="K449" s="124" t="s">
        <v>8241</v>
      </c>
      <c r="L449" s="124" t="s">
        <v>8322</v>
      </c>
    </row>
    <row r="450" spans="1:12" x14ac:dyDescent="0.25">
      <c r="A450" s="83" t="s">
        <v>8355</v>
      </c>
      <c r="B450" s="81" t="s">
        <v>112</v>
      </c>
      <c r="C450" s="81" t="s">
        <v>2667</v>
      </c>
      <c r="D450" s="81" t="s">
        <v>2728</v>
      </c>
      <c r="E450" s="84">
        <v>44048</v>
      </c>
      <c r="F450" s="85" t="s">
        <v>520</v>
      </c>
      <c r="G450" s="82" t="s">
        <v>538</v>
      </c>
      <c r="H450" s="86" t="s">
        <v>2631</v>
      </c>
      <c r="I450" s="82" t="s">
        <v>2661</v>
      </c>
      <c r="J450" s="86" t="s">
        <v>2631</v>
      </c>
      <c r="K450" s="124" t="s">
        <v>8241</v>
      </c>
      <c r="L450" s="124" t="s">
        <v>8319</v>
      </c>
    </row>
    <row r="451" spans="1:12" x14ac:dyDescent="0.25">
      <c r="A451" s="83" t="s">
        <v>8441</v>
      </c>
      <c r="B451" s="82" t="s">
        <v>19</v>
      </c>
      <c r="C451" s="82" t="s">
        <v>2642</v>
      </c>
      <c r="D451" s="82" t="s">
        <v>2643</v>
      </c>
      <c r="E451" s="84">
        <v>44048</v>
      </c>
      <c r="F451" s="128" t="s">
        <v>520</v>
      </c>
      <c r="G451" s="82" t="s">
        <v>538</v>
      </c>
      <c r="H451" s="86" t="s">
        <v>2631</v>
      </c>
      <c r="I451" s="82" t="s">
        <v>2644</v>
      </c>
      <c r="J451" s="86" t="s">
        <v>2631</v>
      </c>
      <c r="K451" s="124" t="s">
        <v>8241</v>
      </c>
      <c r="L451" s="124" t="s">
        <v>8319</v>
      </c>
    </row>
    <row r="452" spans="1:12" x14ac:dyDescent="0.25">
      <c r="A452" s="83" t="s">
        <v>8338</v>
      </c>
      <c r="B452" s="81" t="s">
        <v>44</v>
      </c>
      <c r="C452" s="81" t="s">
        <v>2667</v>
      </c>
      <c r="D452" s="81" t="s">
        <v>2668</v>
      </c>
      <c r="E452" s="84">
        <v>44048</v>
      </c>
      <c r="F452" s="85" t="s">
        <v>519</v>
      </c>
      <c r="G452" s="82" t="s">
        <v>538</v>
      </c>
      <c r="H452" s="86" t="s">
        <v>2631</v>
      </c>
      <c r="I452" s="82" t="s">
        <v>2661</v>
      </c>
      <c r="J452" s="86" t="s">
        <v>2631</v>
      </c>
      <c r="K452" s="124" t="s">
        <v>8241</v>
      </c>
      <c r="L452" s="124" t="s">
        <v>8318</v>
      </c>
    </row>
    <row r="453" spans="1:12" x14ac:dyDescent="0.25">
      <c r="A453" s="83" t="s">
        <v>8357</v>
      </c>
      <c r="B453" s="81" t="s">
        <v>202</v>
      </c>
      <c r="C453" s="81" t="s">
        <v>2642</v>
      </c>
      <c r="D453" s="81" t="s">
        <v>2789</v>
      </c>
      <c r="E453" s="84">
        <v>44048</v>
      </c>
      <c r="F453" s="127" t="s">
        <v>520</v>
      </c>
      <c r="G453" s="82" t="s">
        <v>538</v>
      </c>
      <c r="H453" s="86" t="s">
        <v>2631</v>
      </c>
      <c r="I453" s="82" t="s">
        <v>2644</v>
      </c>
      <c r="J453" s="86" t="s">
        <v>2631</v>
      </c>
      <c r="K453" s="124" t="s">
        <v>8241</v>
      </c>
      <c r="L453" s="124" t="s">
        <v>8318</v>
      </c>
    </row>
    <row r="454" spans="1:12" x14ac:dyDescent="0.25">
      <c r="A454" s="83" t="s">
        <v>8366</v>
      </c>
      <c r="B454" s="81" t="s">
        <v>23</v>
      </c>
      <c r="C454" s="81" t="s">
        <v>2642</v>
      </c>
      <c r="D454" s="81" t="s">
        <v>2648</v>
      </c>
      <c r="E454" s="84">
        <v>44048</v>
      </c>
      <c r="F454" s="85" t="s">
        <v>519</v>
      </c>
      <c r="G454" s="82" t="s">
        <v>538</v>
      </c>
      <c r="H454" s="86" t="s">
        <v>2631</v>
      </c>
      <c r="I454" s="82" t="s">
        <v>2644</v>
      </c>
      <c r="J454" s="86" t="s">
        <v>2631</v>
      </c>
      <c r="K454" s="124" t="s">
        <v>8241</v>
      </c>
      <c r="L454" s="124" t="s">
        <v>8318</v>
      </c>
    </row>
    <row r="455" spans="1:12" x14ac:dyDescent="0.25">
      <c r="A455" s="83" t="s">
        <v>8367</v>
      </c>
      <c r="B455" s="81" t="s">
        <v>128</v>
      </c>
      <c r="C455" s="81" t="s">
        <v>2667</v>
      </c>
      <c r="D455" s="81" t="s">
        <v>2740</v>
      </c>
      <c r="E455" s="84">
        <v>44048</v>
      </c>
      <c r="F455" s="127" t="s">
        <v>519</v>
      </c>
      <c r="G455" s="82" t="s">
        <v>538</v>
      </c>
      <c r="H455" s="86" t="s">
        <v>2631</v>
      </c>
      <c r="I455" s="82" t="s">
        <v>2661</v>
      </c>
      <c r="J455" s="86" t="s">
        <v>2631</v>
      </c>
      <c r="K455" s="124" t="s">
        <v>8241</v>
      </c>
      <c r="L455" s="124" t="s">
        <v>8318</v>
      </c>
    </row>
    <row r="456" spans="1:12" x14ac:dyDescent="0.25">
      <c r="A456" s="83" t="s">
        <v>8385</v>
      </c>
      <c r="B456" s="81" t="s">
        <v>25</v>
      </c>
      <c r="C456" s="81" t="s">
        <v>2642</v>
      </c>
      <c r="D456" s="81" t="s">
        <v>2651</v>
      </c>
      <c r="E456" s="84">
        <v>44048</v>
      </c>
      <c r="F456" s="85" t="s">
        <v>520</v>
      </c>
      <c r="G456" s="82" t="s">
        <v>538</v>
      </c>
      <c r="H456" s="86" t="s">
        <v>2631</v>
      </c>
      <c r="I456" s="82" t="s">
        <v>2644</v>
      </c>
      <c r="J456" s="86" t="s">
        <v>2631</v>
      </c>
      <c r="K456" s="124" t="s">
        <v>8241</v>
      </c>
      <c r="L456" s="124" t="s">
        <v>8318</v>
      </c>
    </row>
    <row r="457" spans="1:12" x14ac:dyDescent="0.25">
      <c r="A457" s="83" t="s">
        <v>8412</v>
      </c>
      <c r="B457" s="81" t="s">
        <v>96</v>
      </c>
      <c r="C457" s="81" t="s">
        <v>2669</v>
      </c>
      <c r="D457" s="81" t="s">
        <v>2713</v>
      </c>
      <c r="E457" s="84">
        <v>44048</v>
      </c>
      <c r="F457" s="85" t="s">
        <v>520</v>
      </c>
      <c r="G457" s="82" t="s">
        <v>538</v>
      </c>
      <c r="H457" s="86" t="s">
        <v>2631</v>
      </c>
      <c r="I457" s="82" t="s">
        <v>2670</v>
      </c>
      <c r="J457" s="86" t="s">
        <v>2631</v>
      </c>
      <c r="K457" s="124" t="s">
        <v>8241</v>
      </c>
      <c r="L457" s="124" t="s">
        <v>8318</v>
      </c>
    </row>
    <row r="458" spans="1:12" x14ac:dyDescent="0.25">
      <c r="A458" s="83" t="s">
        <v>8413</v>
      </c>
      <c r="B458" s="81" t="s">
        <v>84</v>
      </c>
      <c r="C458" s="81" t="s">
        <v>2667</v>
      </c>
      <c r="D458" s="81" t="s">
        <v>2703</v>
      </c>
      <c r="E458" s="84">
        <v>44048</v>
      </c>
      <c r="F458" s="85" t="s">
        <v>520</v>
      </c>
      <c r="G458" s="82" t="s">
        <v>538</v>
      </c>
      <c r="H458" s="86" t="s">
        <v>2631</v>
      </c>
      <c r="I458" s="82" t="s">
        <v>2661</v>
      </c>
      <c r="J458" s="86" t="s">
        <v>2631</v>
      </c>
      <c r="K458" s="124" t="s">
        <v>8241</v>
      </c>
      <c r="L458" s="124" t="s">
        <v>8318</v>
      </c>
    </row>
    <row r="459" spans="1:12" x14ac:dyDescent="0.25">
      <c r="A459" s="83" t="s">
        <v>8430</v>
      </c>
      <c r="B459" s="82" t="s">
        <v>92</v>
      </c>
      <c r="C459" s="82" t="s">
        <v>2659</v>
      </c>
      <c r="D459" s="82" t="s">
        <v>2707</v>
      </c>
      <c r="E459" s="84">
        <v>44048</v>
      </c>
      <c r="F459" s="128" t="s">
        <v>520</v>
      </c>
      <c r="G459" s="82" t="s">
        <v>538</v>
      </c>
      <c r="H459" s="86" t="s">
        <v>2631</v>
      </c>
      <c r="I459" s="82" t="s">
        <v>2661</v>
      </c>
      <c r="J459" s="86" t="s">
        <v>2631</v>
      </c>
      <c r="K459" s="124" t="s">
        <v>8241</v>
      </c>
      <c r="L459" s="124" t="s">
        <v>8318</v>
      </c>
    </row>
    <row r="460" spans="1:12" x14ac:dyDescent="0.25">
      <c r="A460" s="83" t="s">
        <v>8442</v>
      </c>
      <c r="B460" s="82" t="s">
        <v>148</v>
      </c>
      <c r="C460" s="82" t="s">
        <v>2667</v>
      </c>
      <c r="D460" s="82" t="s">
        <v>2757</v>
      </c>
      <c r="E460" s="84">
        <v>44048</v>
      </c>
      <c r="F460" s="128" t="s">
        <v>520</v>
      </c>
      <c r="G460" s="82" t="s">
        <v>538</v>
      </c>
      <c r="H460" s="86" t="s">
        <v>2631</v>
      </c>
      <c r="I460" s="82" t="s">
        <v>2661</v>
      </c>
      <c r="J460" s="86" t="s">
        <v>2631</v>
      </c>
      <c r="K460" s="124" t="s">
        <v>8241</v>
      </c>
      <c r="L460" s="124" t="s">
        <v>8318</v>
      </c>
    </row>
    <row r="461" spans="1:12" x14ac:dyDescent="0.25">
      <c r="A461" s="83" t="s">
        <v>8329</v>
      </c>
      <c r="B461" s="81" t="s">
        <v>211</v>
      </c>
      <c r="C461" s="81" t="s">
        <v>2800</v>
      </c>
      <c r="D461" s="81" t="s">
        <v>2801</v>
      </c>
      <c r="E461" s="84">
        <v>44048</v>
      </c>
      <c r="F461" s="127" t="s">
        <v>519</v>
      </c>
      <c r="G461" s="82" t="s">
        <v>538</v>
      </c>
      <c r="H461" s="86" t="s">
        <v>2631</v>
      </c>
      <c r="I461" s="82" t="s">
        <v>2635</v>
      </c>
      <c r="J461" s="86" t="s">
        <v>2631</v>
      </c>
      <c r="K461" s="124" t="s">
        <v>8241</v>
      </c>
      <c r="L461" s="124" t="s">
        <v>8317</v>
      </c>
    </row>
    <row r="462" spans="1:12" x14ac:dyDescent="0.25">
      <c r="A462" s="83" t="s">
        <v>8330</v>
      </c>
      <c r="B462" s="81" t="s">
        <v>226</v>
      </c>
      <c r="C462" s="81" t="s">
        <v>2830</v>
      </c>
      <c r="D462" s="81" t="s">
        <v>2831</v>
      </c>
      <c r="E462" s="84">
        <v>44048</v>
      </c>
      <c r="F462" s="127" t="s">
        <v>519</v>
      </c>
      <c r="G462" s="82" t="s">
        <v>538</v>
      </c>
      <c r="H462" s="86" t="s">
        <v>2631</v>
      </c>
      <c r="I462" s="82" t="s">
        <v>2635</v>
      </c>
      <c r="J462" s="86" t="s">
        <v>2631</v>
      </c>
      <c r="K462" s="124" t="s">
        <v>8241</v>
      </c>
      <c r="L462" s="124" t="s">
        <v>8317</v>
      </c>
    </row>
    <row r="463" spans="1:12" x14ac:dyDescent="0.25">
      <c r="A463" s="83" t="s">
        <v>8331</v>
      </c>
      <c r="B463" s="81" t="s">
        <v>255</v>
      </c>
      <c r="C463" s="81" t="s">
        <v>2861</v>
      </c>
      <c r="D463" s="81" t="s">
        <v>2862</v>
      </c>
      <c r="E463" s="84">
        <v>44048</v>
      </c>
      <c r="F463" s="127" t="s">
        <v>519</v>
      </c>
      <c r="G463" s="82" t="s">
        <v>538</v>
      </c>
      <c r="H463" s="86" t="s">
        <v>2631</v>
      </c>
      <c r="I463" s="82" t="s">
        <v>2695</v>
      </c>
      <c r="J463" s="86" t="s">
        <v>2631</v>
      </c>
      <c r="K463" s="124" t="s">
        <v>8241</v>
      </c>
      <c r="L463" s="124" t="s">
        <v>8317</v>
      </c>
    </row>
    <row r="464" spans="1:12" x14ac:dyDescent="0.25">
      <c r="A464" s="83" t="s">
        <v>8346</v>
      </c>
      <c r="B464" s="81" t="s">
        <v>14</v>
      </c>
      <c r="C464" s="81" t="s">
        <v>2633</v>
      </c>
      <c r="D464" s="81" t="s">
        <v>2634</v>
      </c>
      <c r="E464" s="84">
        <v>44048</v>
      </c>
      <c r="F464" s="127" t="s">
        <v>520</v>
      </c>
      <c r="G464" s="82" t="s">
        <v>538</v>
      </c>
      <c r="H464" s="86" t="s">
        <v>2631</v>
      </c>
      <c r="I464" s="82" t="s">
        <v>2635</v>
      </c>
      <c r="J464" s="86" t="s">
        <v>2631</v>
      </c>
      <c r="K464" s="124" t="s">
        <v>8241</v>
      </c>
      <c r="L464" s="124" t="s">
        <v>8317</v>
      </c>
    </row>
    <row r="465" spans="1:12" x14ac:dyDescent="0.25">
      <c r="A465" s="83" t="s">
        <v>8347</v>
      </c>
      <c r="B465" s="81" t="s">
        <v>139</v>
      </c>
      <c r="C465" s="81" t="s">
        <v>2750</v>
      </c>
      <c r="D465" s="81" t="s">
        <v>2751</v>
      </c>
      <c r="E465" s="84">
        <v>44048</v>
      </c>
      <c r="F465" s="85" t="s">
        <v>520</v>
      </c>
      <c r="G465" s="82" t="s">
        <v>538</v>
      </c>
      <c r="H465" s="86" t="s">
        <v>2631</v>
      </c>
      <c r="I465" s="82" t="s">
        <v>2695</v>
      </c>
      <c r="J465" s="86" t="s">
        <v>2631</v>
      </c>
      <c r="K465" s="124" t="s">
        <v>8241</v>
      </c>
      <c r="L465" s="124" t="s">
        <v>8317</v>
      </c>
    </row>
    <row r="466" spans="1:12" x14ac:dyDescent="0.25">
      <c r="A466" s="83" t="s">
        <v>8356</v>
      </c>
      <c r="B466" s="81" t="s">
        <v>73</v>
      </c>
      <c r="C466" s="81" t="s">
        <v>2693</v>
      </c>
      <c r="D466" s="81" t="s">
        <v>2694</v>
      </c>
      <c r="E466" s="84">
        <v>44048</v>
      </c>
      <c r="F466" s="85" t="s">
        <v>520</v>
      </c>
      <c r="G466" s="82" t="s">
        <v>538</v>
      </c>
      <c r="H466" s="86" t="s">
        <v>2631</v>
      </c>
      <c r="I466" s="82" t="s">
        <v>2695</v>
      </c>
      <c r="J466" s="86" t="s">
        <v>2631</v>
      </c>
      <c r="K466" s="124" t="s">
        <v>8241</v>
      </c>
      <c r="L466" s="124" t="s">
        <v>8317</v>
      </c>
    </row>
    <row r="467" spans="1:12" x14ac:dyDescent="0.25">
      <c r="A467" s="83" t="s">
        <v>8370</v>
      </c>
      <c r="B467" s="81" t="s">
        <v>242</v>
      </c>
      <c r="C467" s="81" t="s">
        <v>2848</v>
      </c>
      <c r="D467" s="81" t="s">
        <v>2849</v>
      </c>
      <c r="E467" s="84">
        <v>44048</v>
      </c>
      <c r="F467" s="85" t="s">
        <v>520</v>
      </c>
      <c r="G467" s="82" t="s">
        <v>538</v>
      </c>
      <c r="H467" s="86" t="s">
        <v>2631</v>
      </c>
      <c r="I467" s="82" t="s">
        <v>2635</v>
      </c>
      <c r="J467" s="86" t="s">
        <v>2631</v>
      </c>
      <c r="K467" s="124" t="s">
        <v>8241</v>
      </c>
      <c r="L467" s="124" t="s">
        <v>8317</v>
      </c>
    </row>
    <row r="468" spans="1:12" x14ac:dyDescent="0.25">
      <c r="A468" s="83" t="s">
        <v>8372</v>
      </c>
      <c r="B468" s="81" t="s">
        <v>269</v>
      </c>
      <c r="C468" s="81" t="s">
        <v>2882</v>
      </c>
      <c r="D468" s="81" t="s">
        <v>2883</v>
      </c>
      <c r="E468" s="84">
        <v>44048</v>
      </c>
      <c r="F468" s="85" t="s">
        <v>520</v>
      </c>
      <c r="G468" s="82" t="s">
        <v>538</v>
      </c>
      <c r="H468" s="86" t="s">
        <v>2631</v>
      </c>
      <c r="I468" s="82" t="s">
        <v>2695</v>
      </c>
      <c r="J468" s="86" t="s">
        <v>2631</v>
      </c>
      <c r="K468" s="124" t="s">
        <v>8241</v>
      </c>
      <c r="L468" s="124" t="s">
        <v>8317</v>
      </c>
    </row>
    <row r="469" spans="1:12" x14ac:dyDescent="0.25">
      <c r="A469" s="83" t="s">
        <v>8386</v>
      </c>
      <c r="B469" s="81" t="s">
        <v>268</v>
      </c>
      <c r="C469" s="81" t="s">
        <v>2880</v>
      </c>
      <c r="D469" s="81" t="s">
        <v>2881</v>
      </c>
      <c r="E469" s="84">
        <v>44048</v>
      </c>
      <c r="F469" s="127" t="s">
        <v>519</v>
      </c>
      <c r="G469" s="82" t="s">
        <v>538</v>
      </c>
      <c r="H469" s="86" t="s">
        <v>2631</v>
      </c>
      <c r="I469" s="82" t="s">
        <v>2635</v>
      </c>
      <c r="J469" s="86" t="s">
        <v>2631</v>
      </c>
      <c r="K469" s="124" t="s">
        <v>8241</v>
      </c>
      <c r="L469" s="124" t="s">
        <v>8317</v>
      </c>
    </row>
    <row r="470" spans="1:12" x14ac:dyDescent="0.25">
      <c r="A470" s="83" t="s">
        <v>8416</v>
      </c>
      <c r="B470" s="81" t="s">
        <v>272</v>
      </c>
      <c r="C470" s="81" t="s">
        <v>2885</v>
      </c>
      <c r="D470" s="81" t="s">
        <v>2886</v>
      </c>
      <c r="E470" s="84">
        <v>44048</v>
      </c>
      <c r="F470" s="127" t="s">
        <v>519</v>
      </c>
      <c r="G470" s="82" t="s">
        <v>538</v>
      </c>
      <c r="H470" s="86" t="s">
        <v>2631</v>
      </c>
      <c r="I470" s="82" t="s">
        <v>2666</v>
      </c>
      <c r="J470" s="86" t="s">
        <v>2631</v>
      </c>
      <c r="K470" s="124" t="s">
        <v>8241</v>
      </c>
      <c r="L470" s="124" t="s">
        <v>8317</v>
      </c>
    </row>
    <row r="471" spans="1:12" x14ac:dyDescent="0.25">
      <c r="A471" s="83" t="s">
        <v>8432</v>
      </c>
      <c r="B471" s="82" t="s">
        <v>129</v>
      </c>
      <c r="C471" s="82" t="s">
        <v>2741</v>
      </c>
      <c r="D471" s="82" t="s">
        <v>2742</v>
      </c>
      <c r="E471" s="84">
        <v>44048</v>
      </c>
      <c r="F471" s="128" t="s">
        <v>520</v>
      </c>
      <c r="G471" s="82" t="s">
        <v>538</v>
      </c>
      <c r="H471" s="86" t="s">
        <v>2631</v>
      </c>
      <c r="I471" s="82" t="s">
        <v>2666</v>
      </c>
      <c r="J471" s="86" t="s">
        <v>2631</v>
      </c>
      <c r="K471" s="124" t="s">
        <v>8241</v>
      </c>
      <c r="L471" s="124" t="s">
        <v>8317</v>
      </c>
    </row>
    <row r="472" spans="1:12" x14ac:dyDescent="0.25">
      <c r="A472" s="83" t="s">
        <v>8434</v>
      </c>
      <c r="B472" s="82" t="s">
        <v>109</v>
      </c>
      <c r="C472" s="82" t="s">
        <v>2723</v>
      </c>
      <c r="D472" s="82" t="s">
        <v>2724</v>
      </c>
      <c r="E472" s="84">
        <v>44048</v>
      </c>
      <c r="F472" s="128" t="s">
        <v>520</v>
      </c>
      <c r="G472" s="82" t="s">
        <v>538</v>
      </c>
      <c r="H472" s="86" t="s">
        <v>2631</v>
      </c>
      <c r="I472" s="82" t="s">
        <v>2666</v>
      </c>
      <c r="J472" s="86" t="s">
        <v>2631</v>
      </c>
      <c r="K472" s="124" t="s">
        <v>8241</v>
      </c>
      <c r="L472" s="124" t="s">
        <v>8317</v>
      </c>
    </row>
    <row r="473" spans="1:12" x14ac:dyDescent="0.25">
      <c r="A473" s="83" t="s">
        <v>8435</v>
      </c>
      <c r="B473" s="82" t="s">
        <v>66</v>
      </c>
      <c r="C473" s="82" t="s">
        <v>2687</v>
      </c>
      <c r="D473" s="82" t="s">
        <v>2688</v>
      </c>
      <c r="E473" s="84">
        <v>44048</v>
      </c>
      <c r="F473" s="128" t="s">
        <v>520</v>
      </c>
      <c r="G473" s="82" t="s">
        <v>538</v>
      </c>
      <c r="H473" s="86" t="s">
        <v>2631</v>
      </c>
      <c r="I473" s="82" t="s">
        <v>2666</v>
      </c>
      <c r="J473" s="86" t="s">
        <v>2631</v>
      </c>
      <c r="K473" s="124" t="s">
        <v>8241</v>
      </c>
      <c r="L473" s="124" t="s">
        <v>8317</v>
      </c>
    </row>
    <row r="474" spans="1:12" x14ac:dyDescent="0.25">
      <c r="A474" s="83" t="s">
        <v>8438</v>
      </c>
      <c r="B474" s="82" t="s">
        <v>144</v>
      </c>
      <c r="C474" s="82" t="s">
        <v>2754</v>
      </c>
      <c r="D474" s="82" t="s">
        <v>2755</v>
      </c>
      <c r="E474" s="84">
        <v>44048</v>
      </c>
      <c r="F474" s="128" t="s">
        <v>520</v>
      </c>
      <c r="G474" s="82" t="s">
        <v>538</v>
      </c>
      <c r="H474" s="86" t="s">
        <v>2631</v>
      </c>
      <c r="I474" s="82" t="s">
        <v>2666</v>
      </c>
      <c r="J474" s="86" t="s">
        <v>2631</v>
      </c>
      <c r="K474" s="124" t="s">
        <v>8241</v>
      </c>
      <c r="L474" s="124" t="s">
        <v>8317</v>
      </c>
    </row>
    <row r="475" spans="1:12" x14ac:dyDescent="0.25">
      <c r="A475" s="83" t="s">
        <v>8439</v>
      </c>
      <c r="B475" s="82" t="s">
        <v>42</v>
      </c>
      <c r="C475" s="82" t="s">
        <v>2664</v>
      </c>
      <c r="D475" s="82" t="s">
        <v>2665</v>
      </c>
      <c r="E475" s="84">
        <v>44048</v>
      </c>
      <c r="F475" s="128" t="s">
        <v>520</v>
      </c>
      <c r="G475" s="82" t="s">
        <v>538</v>
      </c>
      <c r="H475" s="86" t="s">
        <v>2631</v>
      </c>
      <c r="I475" s="82" t="s">
        <v>2666</v>
      </c>
      <c r="J475" s="86" t="s">
        <v>2631</v>
      </c>
      <c r="K475" s="124" t="s">
        <v>8241</v>
      </c>
      <c r="L475" s="124" t="s">
        <v>8317</v>
      </c>
    </row>
    <row r="476" spans="1:12" x14ac:dyDescent="0.25">
      <c r="A476" s="83" t="s">
        <v>8332</v>
      </c>
      <c r="B476" s="81" t="s">
        <v>240</v>
      </c>
      <c r="C476" s="81" t="s">
        <v>2629</v>
      </c>
      <c r="D476" s="81" t="s">
        <v>2845</v>
      </c>
      <c r="E476" s="84">
        <v>44048</v>
      </c>
      <c r="F476" s="85" t="s">
        <v>519</v>
      </c>
      <c r="G476" s="82" t="s">
        <v>538</v>
      </c>
      <c r="H476" s="86" t="s">
        <v>2631</v>
      </c>
      <c r="I476" s="82" t="s">
        <v>2632</v>
      </c>
      <c r="J476" s="86" t="s">
        <v>2631</v>
      </c>
      <c r="K476" s="124" t="s">
        <v>8241</v>
      </c>
      <c r="L476" s="124" t="s">
        <v>8234</v>
      </c>
    </row>
    <row r="477" spans="1:12" x14ac:dyDescent="0.25">
      <c r="A477" s="83" t="s">
        <v>8333</v>
      </c>
      <c r="B477" s="81" t="s">
        <v>279</v>
      </c>
      <c r="C477" s="81" t="s">
        <v>2676</v>
      </c>
      <c r="D477" s="81" t="s">
        <v>2892</v>
      </c>
      <c r="E477" s="84">
        <v>44048</v>
      </c>
      <c r="F477" s="127" t="s">
        <v>519</v>
      </c>
      <c r="G477" s="82" t="s">
        <v>538</v>
      </c>
      <c r="H477" s="86" t="s">
        <v>2631</v>
      </c>
      <c r="I477" s="82" t="s">
        <v>2678</v>
      </c>
      <c r="J477" s="86" t="s">
        <v>2631</v>
      </c>
      <c r="K477" s="124" t="s">
        <v>8241</v>
      </c>
      <c r="L477" s="124" t="s">
        <v>8234</v>
      </c>
    </row>
    <row r="478" spans="1:12" x14ac:dyDescent="0.25">
      <c r="A478" s="83" t="s">
        <v>8334</v>
      </c>
      <c r="B478" s="81" t="s">
        <v>231</v>
      </c>
      <c r="C478" s="81" t="s">
        <v>2639</v>
      </c>
      <c r="D478" s="81" t="s">
        <v>2837</v>
      </c>
      <c r="E478" s="84">
        <v>44048</v>
      </c>
      <c r="F478" s="127" t="s">
        <v>519</v>
      </c>
      <c r="G478" s="82" t="s">
        <v>538</v>
      </c>
      <c r="H478" s="86" t="s">
        <v>2631</v>
      </c>
      <c r="I478" s="82" t="s">
        <v>2641</v>
      </c>
      <c r="J478" s="86" t="s">
        <v>2631</v>
      </c>
      <c r="K478" s="124" t="s">
        <v>8241</v>
      </c>
      <c r="L478" s="124" t="s">
        <v>8234</v>
      </c>
    </row>
    <row r="479" spans="1:12" x14ac:dyDescent="0.25">
      <c r="A479" s="83" t="s">
        <v>8335</v>
      </c>
      <c r="B479" s="81" t="s">
        <v>284</v>
      </c>
      <c r="C479" s="81" t="s">
        <v>2676</v>
      </c>
      <c r="D479" s="81" t="s">
        <v>2895</v>
      </c>
      <c r="E479" s="84">
        <v>44048</v>
      </c>
      <c r="F479" s="85" t="s">
        <v>519</v>
      </c>
      <c r="G479" s="82" t="s">
        <v>538</v>
      </c>
      <c r="H479" s="86" t="s">
        <v>2631</v>
      </c>
      <c r="I479" s="82" t="s">
        <v>2678</v>
      </c>
      <c r="J479" s="86" t="s">
        <v>2631</v>
      </c>
      <c r="K479" s="124" t="s">
        <v>8241</v>
      </c>
      <c r="L479" s="124" t="s">
        <v>8234</v>
      </c>
    </row>
    <row r="480" spans="1:12" x14ac:dyDescent="0.25">
      <c r="A480" s="83" t="s">
        <v>8336</v>
      </c>
      <c r="B480" s="81" t="s">
        <v>286</v>
      </c>
      <c r="C480" s="81" t="s">
        <v>2669</v>
      </c>
      <c r="D480" s="81" t="s">
        <v>2897</v>
      </c>
      <c r="E480" s="84">
        <v>44048</v>
      </c>
      <c r="F480" s="85" t="s">
        <v>519</v>
      </c>
      <c r="G480" s="82" t="s">
        <v>538</v>
      </c>
      <c r="H480" s="86" t="s">
        <v>2631</v>
      </c>
      <c r="I480" s="82" t="s">
        <v>2670</v>
      </c>
      <c r="J480" s="86" t="s">
        <v>2631</v>
      </c>
      <c r="K480" s="124" t="s">
        <v>8241</v>
      </c>
      <c r="L480" s="124" t="s">
        <v>8234</v>
      </c>
    </row>
    <row r="481" spans="1:12" x14ac:dyDescent="0.25">
      <c r="A481" s="83" t="s">
        <v>8337</v>
      </c>
      <c r="B481" s="81" t="s">
        <v>291</v>
      </c>
      <c r="C481" s="81" t="s">
        <v>283</v>
      </c>
      <c r="D481" s="81" t="s">
        <v>2900</v>
      </c>
      <c r="E481" s="84">
        <v>44048</v>
      </c>
      <c r="F481" s="127" t="s">
        <v>519</v>
      </c>
      <c r="G481" s="82" t="s">
        <v>538</v>
      </c>
      <c r="H481" s="86" t="s">
        <v>2631</v>
      </c>
      <c r="I481" s="82" t="s">
        <v>2697</v>
      </c>
      <c r="J481" s="86" t="s">
        <v>2631</v>
      </c>
      <c r="K481" s="124" t="s">
        <v>8241</v>
      </c>
      <c r="L481" s="124" t="s">
        <v>8234</v>
      </c>
    </row>
    <row r="482" spans="1:12" x14ac:dyDescent="0.25">
      <c r="A482" s="83" t="s">
        <v>8340</v>
      </c>
      <c r="B482" s="81" t="s">
        <v>237</v>
      </c>
      <c r="C482" s="81" t="s">
        <v>2639</v>
      </c>
      <c r="D482" s="81" t="s">
        <v>2841</v>
      </c>
      <c r="E482" s="84">
        <v>44048</v>
      </c>
      <c r="F482" s="85" t="s">
        <v>520</v>
      </c>
      <c r="G482" s="82" t="s">
        <v>538</v>
      </c>
      <c r="H482" s="86" t="s">
        <v>2631</v>
      </c>
      <c r="I482" s="82" t="s">
        <v>2641</v>
      </c>
      <c r="J482" s="86" t="s">
        <v>2631</v>
      </c>
      <c r="K482" s="124" t="s">
        <v>8241</v>
      </c>
      <c r="L482" s="124" t="s">
        <v>8234</v>
      </c>
    </row>
    <row r="483" spans="1:12" x14ac:dyDescent="0.25">
      <c r="A483" s="83" t="s">
        <v>8341</v>
      </c>
      <c r="B483" s="81" t="s">
        <v>277</v>
      </c>
      <c r="C483" s="81" t="s">
        <v>2734</v>
      </c>
      <c r="D483" s="81" t="s">
        <v>2890</v>
      </c>
      <c r="E483" s="84">
        <v>44048</v>
      </c>
      <c r="F483" s="85" t="s">
        <v>520</v>
      </c>
      <c r="G483" s="82" t="s">
        <v>538</v>
      </c>
      <c r="H483" s="86" t="s">
        <v>2631</v>
      </c>
      <c r="I483" s="82" t="s">
        <v>2736</v>
      </c>
      <c r="J483" s="86" t="s">
        <v>2631</v>
      </c>
      <c r="K483" s="124" t="s">
        <v>8241</v>
      </c>
      <c r="L483" s="124" t="s">
        <v>8234</v>
      </c>
    </row>
    <row r="484" spans="1:12" x14ac:dyDescent="0.25">
      <c r="A484" s="83" t="s">
        <v>8353</v>
      </c>
      <c r="B484" s="81" t="s">
        <v>285</v>
      </c>
      <c r="C484" s="81" t="s">
        <v>2669</v>
      </c>
      <c r="D484" s="81" t="s">
        <v>2896</v>
      </c>
      <c r="E484" s="84">
        <v>44048</v>
      </c>
      <c r="F484" s="85" t="s">
        <v>520</v>
      </c>
      <c r="G484" s="82" t="s">
        <v>538</v>
      </c>
      <c r="H484" s="86" t="s">
        <v>2631</v>
      </c>
      <c r="I484" s="82" t="s">
        <v>2670</v>
      </c>
      <c r="J484" s="86" t="s">
        <v>2631</v>
      </c>
      <c r="K484" s="124" t="s">
        <v>8241</v>
      </c>
      <c r="L484" s="124" t="s">
        <v>8234</v>
      </c>
    </row>
    <row r="485" spans="1:12" x14ac:dyDescent="0.25">
      <c r="A485" s="83" t="s">
        <v>8354</v>
      </c>
      <c r="B485" s="81" t="s">
        <v>289</v>
      </c>
      <c r="C485" s="81" t="s">
        <v>2669</v>
      </c>
      <c r="D485" s="81" t="s">
        <v>2899</v>
      </c>
      <c r="E485" s="84">
        <v>44048</v>
      </c>
      <c r="F485" s="85" t="s">
        <v>520</v>
      </c>
      <c r="G485" s="82" t="s">
        <v>538</v>
      </c>
      <c r="H485" s="86" t="s">
        <v>2631</v>
      </c>
      <c r="I485" s="82" t="s">
        <v>2670</v>
      </c>
      <c r="J485" s="86" t="s">
        <v>2631</v>
      </c>
      <c r="K485" s="124" t="s">
        <v>8241</v>
      </c>
      <c r="L485" s="124" t="s">
        <v>8234</v>
      </c>
    </row>
    <row r="486" spans="1:12" x14ac:dyDescent="0.25">
      <c r="A486" s="83" t="s">
        <v>8358</v>
      </c>
      <c r="B486" s="81" t="s">
        <v>247</v>
      </c>
      <c r="C486" s="81" t="s">
        <v>2629</v>
      </c>
      <c r="D486" s="81" t="s">
        <v>2854</v>
      </c>
      <c r="E486" s="84">
        <v>44048</v>
      </c>
      <c r="F486" s="127" t="s">
        <v>519</v>
      </c>
      <c r="G486" s="82" t="s">
        <v>538</v>
      </c>
      <c r="H486" s="86" t="s">
        <v>2631</v>
      </c>
      <c r="I486" s="82" t="s">
        <v>2632</v>
      </c>
      <c r="J486" s="86" t="s">
        <v>2631</v>
      </c>
      <c r="K486" s="124" t="s">
        <v>8241</v>
      </c>
      <c r="L486" s="124" t="s">
        <v>8234</v>
      </c>
    </row>
    <row r="487" spans="1:12" x14ac:dyDescent="0.25">
      <c r="A487" s="83" t="s">
        <v>8361</v>
      </c>
      <c r="B487" s="81" t="s">
        <v>278</v>
      </c>
      <c r="C487" s="81" t="s">
        <v>2734</v>
      </c>
      <c r="D487" s="81" t="s">
        <v>2891</v>
      </c>
      <c r="E487" s="84">
        <v>44048</v>
      </c>
      <c r="F487" s="127" t="s">
        <v>519</v>
      </c>
      <c r="G487" s="82" t="s">
        <v>538</v>
      </c>
      <c r="H487" s="86" t="s">
        <v>2631</v>
      </c>
      <c r="I487" s="82" t="s">
        <v>2736</v>
      </c>
      <c r="J487" s="86" t="s">
        <v>2631</v>
      </c>
      <c r="K487" s="124" t="s">
        <v>8241</v>
      </c>
      <c r="L487" s="124" t="s">
        <v>8234</v>
      </c>
    </row>
    <row r="488" spans="1:12" x14ac:dyDescent="0.25">
      <c r="A488" s="83" t="s">
        <v>8374</v>
      </c>
      <c r="B488" s="81" t="s">
        <v>118</v>
      </c>
      <c r="C488" s="81" t="s">
        <v>117</v>
      </c>
      <c r="D488" s="81" t="s">
        <v>2732</v>
      </c>
      <c r="E488" s="84">
        <v>44048</v>
      </c>
      <c r="F488" s="85" t="s">
        <v>520</v>
      </c>
      <c r="G488" s="82" t="s">
        <v>538</v>
      </c>
      <c r="H488" s="86" t="s">
        <v>2631</v>
      </c>
      <c r="I488" s="82" t="s">
        <v>2697</v>
      </c>
      <c r="J488" s="86" t="s">
        <v>2631</v>
      </c>
      <c r="K488" s="124" t="s">
        <v>8241</v>
      </c>
      <c r="L488" s="124" t="s">
        <v>8234</v>
      </c>
    </row>
    <row r="489" spans="1:12" x14ac:dyDescent="0.25">
      <c r="A489" s="83" t="s">
        <v>8382</v>
      </c>
      <c r="B489" s="81" t="s">
        <v>38</v>
      </c>
      <c r="C489" s="81" t="s">
        <v>2636</v>
      </c>
      <c r="D489" s="81" t="s">
        <v>2658</v>
      </c>
      <c r="E489" s="84">
        <v>44048</v>
      </c>
      <c r="F489" s="127" t="s">
        <v>520</v>
      </c>
      <c r="G489" s="82" t="s">
        <v>538</v>
      </c>
      <c r="H489" s="86" t="s">
        <v>2631</v>
      </c>
      <c r="I489" s="82" t="s">
        <v>2638</v>
      </c>
      <c r="J489" s="86" t="s">
        <v>2631</v>
      </c>
      <c r="K489" s="124" t="s">
        <v>8241</v>
      </c>
      <c r="L489" s="124" t="s">
        <v>8234</v>
      </c>
    </row>
    <row r="490" spans="1:12" x14ac:dyDescent="0.25">
      <c r="A490" s="83" t="s">
        <v>8384</v>
      </c>
      <c r="B490" s="81" t="s">
        <v>294</v>
      </c>
      <c r="C490" s="81" t="s">
        <v>2636</v>
      </c>
      <c r="D490" s="81" t="s">
        <v>2902</v>
      </c>
      <c r="E490" s="84">
        <v>44048</v>
      </c>
      <c r="F490" s="127" t="s">
        <v>520</v>
      </c>
      <c r="G490" s="82" t="s">
        <v>538</v>
      </c>
      <c r="H490" s="86" t="s">
        <v>2631</v>
      </c>
      <c r="I490" s="82" t="s">
        <v>2638</v>
      </c>
      <c r="J490" s="86" t="s">
        <v>2631</v>
      </c>
      <c r="K490" s="124" t="s">
        <v>8241</v>
      </c>
      <c r="L490" s="124" t="s">
        <v>8234</v>
      </c>
    </row>
    <row r="491" spans="1:12" x14ac:dyDescent="0.25">
      <c r="A491" s="83" t="s">
        <v>8388</v>
      </c>
      <c r="B491" s="81" t="s">
        <v>266</v>
      </c>
      <c r="C491" s="81" t="s">
        <v>117</v>
      </c>
      <c r="D491" s="81" t="s">
        <v>2878</v>
      </c>
      <c r="E491" s="84">
        <v>44048</v>
      </c>
      <c r="F491" s="85" t="s">
        <v>519</v>
      </c>
      <c r="G491" s="82" t="s">
        <v>538</v>
      </c>
      <c r="H491" s="86" t="s">
        <v>2631</v>
      </c>
      <c r="I491" s="82" t="s">
        <v>2697</v>
      </c>
      <c r="J491" s="86" t="s">
        <v>2631</v>
      </c>
      <c r="K491" s="124" t="s">
        <v>8241</v>
      </c>
      <c r="L491" s="124" t="s">
        <v>8234</v>
      </c>
    </row>
    <row r="492" spans="1:12" x14ac:dyDescent="0.25">
      <c r="A492" s="83" t="s">
        <v>8394</v>
      </c>
      <c r="B492" s="81" t="s">
        <v>281</v>
      </c>
      <c r="C492" s="81" t="s">
        <v>283</v>
      </c>
      <c r="D492" s="81" t="s">
        <v>2894</v>
      </c>
      <c r="E492" s="84">
        <v>44048</v>
      </c>
      <c r="F492" s="85" t="s">
        <v>519</v>
      </c>
      <c r="G492" s="82" t="s">
        <v>538</v>
      </c>
      <c r="H492" s="86" t="s">
        <v>2631</v>
      </c>
      <c r="I492" s="82" t="s">
        <v>2697</v>
      </c>
      <c r="J492" s="86" t="s">
        <v>2631</v>
      </c>
      <c r="K492" s="124" t="s">
        <v>8241</v>
      </c>
      <c r="L492" s="124" t="s">
        <v>8234</v>
      </c>
    </row>
    <row r="493" spans="1:12" x14ac:dyDescent="0.25">
      <c r="A493" s="83" t="s">
        <v>8396</v>
      </c>
      <c r="B493" s="81" t="s">
        <v>274</v>
      </c>
      <c r="C493" s="81" t="s">
        <v>2734</v>
      </c>
      <c r="D493" s="81" t="s">
        <v>2887</v>
      </c>
      <c r="E493" s="84">
        <v>44048</v>
      </c>
      <c r="F493" s="85" t="s">
        <v>520</v>
      </c>
      <c r="G493" s="82" t="s">
        <v>538</v>
      </c>
      <c r="H493" s="86" t="s">
        <v>2631</v>
      </c>
      <c r="I493" s="82" t="s">
        <v>2736</v>
      </c>
      <c r="J493" s="86" t="s">
        <v>2631</v>
      </c>
      <c r="K493" s="124" t="s">
        <v>8241</v>
      </c>
      <c r="L493" s="124" t="s">
        <v>8234</v>
      </c>
    </row>
    <row r="494" spans="1:12" x14ac:dyDescent="0.25">
      <c r="A494" s="83" t="s">
        <v>8397</v>
      </c>
      <c r="B494" s="81" t="s">
        <v>270</v>
      </c>
      <c r="C494" s="81" t="s">
        <v>2734</v>
      </c>
      <c r="D494" s="81" t="s">
        <v>2884</v>
      </c>
      <c r="E494" s="84">
        <v>44048</v>
      </c>
      <c r="F494" s="127" t="s">
        <v>520</v>
      </c>
      <c r="G494" s="82" t="s">
        <v>538</v>
      </c>
      <c r="H494" s="86" t="s">
        <v>2631</v>
      </c>
      <c r="I494" s="82" t="s">
        <v>2736</v>
      </c>
      <c r="J494" s="86" t="s">
        <v>2631</v>
      </c>
      <c r="K494" s="124" t="s">
        <v>8241</v>
      </c>
      <c r="L494" s="124" t="s">
        <v>8234</v>
      </c>
    </row>
    <row r="495" spans="1:12" x14ac:dyDescent="0.25">
      <c r="A495" s="83" t="s">
        <v>8398</v>
      </c>
      <c r="B495" s="81" t="s">
        <v>265</v>
      </c>
      <c r="C495" s="81" t="s">
        <v>117</v>
      </c>
      <c r="D495" s="81" t="s">
        <v>2877</v>
      </c>
      <c r="E495" s="84">
        <v>44048</v>
      </c>
      <c r="F495" s="127" t="s">
        <v>520</v>
      </c>
      <c r="G495" s="82" t="s">
        <v>538</v>
      </c>
      <c r="H495" s="86" t="s">
        <v>2631</v>
      </c>
      <c r="I495" s="82" t="s">
        <v>2697</v>
      </c>
      <c r="J495" s="86" t="s">
        <v>2631</v>
      </c>
      <c r="K495" s="124" t="s">
        <v>8241</v>
      </c>
      <c r="L495" s="124" t="s">
        <v>8234</v>
      </c>
    </row>
    <row r="496" spans="1:12" x14ac:dyDescent="0.25">
      <c r="A496" s="83" t="s">
        <v>8399</v>
      </c>
      <c r="B496" s="81" t="s">
        <v>267</v>
      </c>
      <c r="C496" s="81" t="s">
        <v>117</v>
      </c>
      <c r="D496" s="81" t="s">
        <v>2879</v>
      </c>
      <c r="E496" s="84">
        <v>44048</v>
      </c>
      <c r="F496" s="127" t="s">
        <v>520</v>
      </c>
      <c r="G496" s="82" t="s">
        <v>538</v>
      </c>
      <c r="H496" s="86" t="s">
        <v>2631</v>
      </c>
      <c r="I496" s="82" t="s">
        <v>2697</v>
      </c>
      <c r="J496" s="86" t="s">
        <v>2631</v>
      </c>
      <c r="K496" s="124" t="s">
        <v>8241</v>
      </c>
      <c r="L496" s="124" t="s">
        <v>8234</v>
      </c>
    </row>
    <row r="497" spans="1:12" x14ac:dyDescent="0.25">
      <c r="A497" s="83" t="s">
        <v>8400</v>
      </c>
      <c r="B497" s="81" t="s">
        <v>244</v>
      </c>
      <c r="C497" s="81" t="s">
        <v>2639</v>
      </c>
      <c r="D497" s="81" t="s">
        <v>2852</v>
      </c>
      <c r="E497" s="84">
        <v>44048</v>
      </c>
      <c r="F497" s="127" t="s">
        <v>520</v>
      </c>
      <c r="G497" s="82" t="s">
        <v>538</v>
      </c>
      <c r="H497" s="86" t="s">
        <v>2631</v>
      </c>
      <c r="I497" s="82" t="s">
        <v>2641</v>
      </c>
      <c r="J497" s="86" t="s">
        <v>2631</v>
      </c>
      <c r="K497" s="124" t="s">
        <v>8241</v>
      </c>
      <c r="L497" s="124" t="s">
        <v>8234</v>
      </c>
    </row>
    <row r="498" spans="1:12" x14ac:dyDescent="0.25">
      <c r="A498" s="83" t="s">
        <v>8410</v>
      </c>
      <c r="B498" s="81" t="s">
        <v>288</v>
      </c>
      <c r="C498" s="81" t="s">
        <v>2669</v>
      </c>
      <c r="D498" s="81" t="s">
        <v>2898</v>
      </c>
      <c r="E498" s="84">
        <v>44048</v>
      </c>
      <c r="F498" s="85" t="s">
        <v>520</v>
      </c>
      <c r="G498" s="82" t="s">
        <v>538</v>
      </c>
      <c r="H498" s="86" t="s">
        <v>2631</v>
      </c>
      <c r="I498" s="82" t="s">
        <v>2670</v>
      </c>
      <c r="J498" s="86" t="s">
        <v>2631</v>
      </c>
      <c r="K498" s="124" t="s">
        <v>8241</v>
      </c>
      <c r="L498" s="124" t="s">
        <v>8234</v>
      </c>
    </row>
    <row r="499" spans="1:12" x14ac:dyDescent="0.25">
      <c r="A499" s="83" t="s">
        <v>8411</v>
      </c>
      <c r="B499" s="81" t="s">
        <v>15</v>
      </c>
      <c r="C499" s="81" t="s">
        <v>2636</v>
      </c>
      <c r="D499" s="81" t="s">
        <v>2637</v>
      </c>
      <c r="E499" s="84">
        <v>44048</v>
      </c>
      <c r="F499" s="85" t="s">
        <v>520</v>
      </c>
      <c r="G499" s="82" t="s">
        <v>538</v>
      </c>
      <c r="H499" s="86" t="s">
        <v>2631</v>
      </c>
      <c r="I499" s="82" t="s">
        <v>2638</v>
      </c>
      <c r="J499" s="86" t="s">
        <v>2631</v>
      </c>
      <c r="K499" s="124" t="s">
        <v>8241</v>
      </c>
      <c r="L499" s="124" t="s">
        <v>8234</v>
      </c>
    </row>
    <row r="500" spans="1:12" x14ac:dyDescent="0.25">
      <c r="A500" s="83" t="s">
        <v>8414</v>
      </c>
      <c r="B500" s="81" t="s">
        <v>275</v>
      </c>
      <c r="C500" s="81" t="s">
        <v>2734</v>
      </c>
      <c r="D500" s="81" t="s">
        <v>2888</v>
      </c>
      <c r="E500" s="84">
        <v>44048</v>
      </c>
      <c r="F500" s="127" t="s">
        <v>519</v>
      </c>
      <c r="G500" s="82" t="s">
        <v>538</v>
      </c>
      <c r="H500" s="86" t="s">
        <v>2631</v>
      </c>
      <c r="I500" s="82" t="s">
        <v>2736</v>
      </c>
      <c r="J500" s="86" t="s">
        <v>2631</v>
      </c>
      <c r="K500" s="124" t="s">
        <v>8241</v>
      </c>
      <c r="L500" s="124" t="s">
        <v>8234</v>
      </c>
    </row>
    <row r="501" spans="1:12" x14ac:dyDescent="0.25">
      <c r="A501" s="83" t="s">
        <v>8415</v>
      </c>
      <c r="B501" s="81" t="s">
        <v>130</v>
      </c>
      <c r="C501" s="81" t="s">
        <v>117</v>
      </c>
      <c r="D501" s="81" t="s">
        <v>2743</v>
      </c>
      <c r="E501" s="84">
        <v>44048</v>
      </c>
      <c r="F501" s="127" t="s">
        <v>519</v>
      </c>
      <c r="G501" s="82" t="s">
        <v>538</v>
      </c>
      <c r="H501" s="86" t="s">
        <v>2631</v>
      </c>
      <c r="I501" s="82" t="s">
        <v>2697</v>
      </c>
      <c r="J501" s="86" t="s">
        <v>2631</v>
      </c>
      <c r="K501" s="124" t="s">
        <v>8241</v>
      </c>
      <c r="L501" s="124" t="s">
        <v>8234</v>
      </c>
    </row>
    <row r="502" spans="1:12" x14ac:dyDescent="0.25">
      <c r="A502" s="83" t="s">
        <v>8417</v>
      </c>
      <c r="B502" s="81" t="s">
        <v>197</v>
      </c>
      <c r="C502" s="81" t="s">
        <v>2684</v>
      </c>
      <c r="D502" s="81" t="s">
        <v>2786</v>
      </c>
      <c r="E502" s="84">
        <v>44048</v>
      </c>
      <c r="F502" s="127" t="s">
        <v>519</v>
      </c>
      <c r="G502" s="82" t="s">
        <v>538</v>
      </c>
      <c r="H502" s="86" t="s">
        <v>2631</v>
      </c>
      <c r="I502" s="82" t="s">
        <v>2686</v>
      </c>
      <c r="J502" s="86" t="s">
        <v>2631</v>
      </c>
      <c r="K502" s="124" t="s">
        <v>8241</v>
      </c>
      <c r="L502" s="124" t="s">
        <v>8234</v>
      </c>
    </row>
    <row r="503" spans="1:12" x14ac:dyDescent="0.25">
      <c r="A503" s="83" t="s">
        <v>8421</v>
      </c>
      <c r="B503" s="81" t="s">
        <v>280</v>
      </c>
      <c r="C503" s="81" t="s">
        <v>2636</v>
      </c>
      <c r="D503" s="81" t="s">
        <v>2893</v>
      </c>
      <c r="E503" s="84">
        <v>44048</v>
      </c>
      <c r="F503" s="85" t="s">
        <v>519</v>
      </c>
      <c r="G503" s="82" t="s">
        <v>538</v>
      </c>
      <c r="H503" s="86" t="s">
        <v>2631</v>
      </c>
      <c r="I503" s="82" t="s">
        <v>2638</v>
      </c>
      <c r="J503" s="86" t="s">
        <v>2631</v>
      </c>
      <c r="K503" s="124" t="s">
        <v>8241</v>
      </c>
      <c r="L503" s="124" t="s">
        <v>8234</v>
      </c>
    </row>
    <row r="504" spans="1:12" x14ac:dyDescent="0.25">
      <c r="A504" s="83" t="s">
        <v>8422</v>
      </c>
      <c r="B504" s="81" t="s">
        <v>295</v>
      </c>
      <c r="C504" s="81" t="s">
        <v>2669</v>
      </c>
      <c r="D504" s="81" t="s">
        <v>2903</v>
      </c>
      <c r="E504" s="84">
        <v>44048</v>
      </c>
      <c r="F504" s="127" t="s">
        <v>519</v>
      </c>
      <c r="G504" s="82" t="s">
        <v>538</v>
      </c>
      <c r="H504" s="86" t="s">
        <v>2631</v>
      </c>
      <c r="I504" s="82" t="s">
        <v>2670</v>
      </c>
      <c r="J504" s="86" t="s">
        <v>2631</v>
      </c>
      <c r="K504" s="124" t="s">
        <v>8241</v>
      </c>
      <c r="L504" s="124" t="s">
        <v>8234</v>
      </c>
    </row>
    <row r="505" spans="1:12" x14ac:dyDescent="0.25">
      <c r="A505" s="83" t="s">
        <v>8424</v>
      </c>
      <c r="B505" s="81" t="s">
        <v>276</v>
      </c>
      <c r="C505" s="81" t="s">
        <v>2734</v>
      </c>
      <c r="D505" s="81" t="s">
        <v>2889</v>
      </c>
      <c r="E505" s="84">
        <v>44048</v>
      </c>
      <c r="F505" s="85" t="s">
        <v>520</v>
      </c>
      <c r="G505" s="82" t="s">
        <v>538</v>
      </c>
      <c r="H505" s="86" t="s">
        <v>2631</v>
      </c>
      <c r="I505" s="82" t="s">
        <v>2736</v>
      </c>
      <c r="J505" s="86" t="s">
        <v>2631</v>
      </c>
      <c r="K505" s="124" t="s">
        <v>8241</v>
      </c>
      <c r="L505" s="124" t="s">
        <v>8234</v>
      </c>
    </row>
    <row r="506" spans="1:12" x14ac:dyDescent="0.25">
      <c r="A506" s="83" t="s">
        <v>8425</v>
      </c>
      <c r="B506" s="81" t="s">
        <v>249</v>
      </c>
      <c r="C506" s="81" t="s">
        <v>2629</v>
      </c>
      <c r="D506" s="81" t="s">
        <v>2855</v>
      </c>
      <c r="E506" s="84">
        <v>44048</v>
      </c>
      <c r="F506" s="85" t="s">
        <v>520</v>
      </c>
      <c r="G506" s="82" t="s">
        <v>538</v>
      </c>
      <c r="H506" s="86" t="s">
        <v>2631</v>
      </c>
      <c r="I506" s="82" t="s">
        <v>2632</v>
      </c>
      <c r="J506" s="86" t="s">
        <v>2631</v>
      </c>
      <c r="K506" s="124" t="s">
        <v>8241</v>
      </c>
      <c r="L506" s="124" t="s">
        <v>8234</v>
      </c>
    </row>
    <row r="507" spans="1:12" x14ac:dyDescent="0.25">
      <c r="A507" s="83" t="s">
        <v>8426</v>
      </c>
      <c r="B507" s="81" t="s">
        <v>238</v>
      </c>
      <c r="C507" s="81" t="s">
        <v>2639</v>
      </c>
      <c r="D507" s="81" t="s">
        <v>2842</v>
      </c>
      <c r="E507" s="84">
        <v>44048</v>
      </c>
      <c r="F507" s="85" t="s">
        <v>520</v>
      </c>
      <c r="G507" s="82" t="s">
        <v>538</v>
      </c>
      <c r="H507" s="86" t="s">
        <v>2631</v>
      </c>
      <c r="I507" s="82" t="s">
        <v>2641</v>
      </c>
      <c r="J507" s="86" t="s">
        <v>2631</v>
      </c>
      <c r="K507" s="124" t="s">
        <v>8241</v>
      </c>
      <c r="L507" s="124" t="s">
        <v>8234</v>
      </c>
    </row>
    <row r="508" spans="1:12" x14ac:dyDescent="0.25">
      <c r="A508" s="83" t="s">
        <v>8428</v>
      </c>
      <c r="B508" s="81" t="s">
        <v>251</v>
      </c>
      <c r="C508" s="81" t="s">
        <v>229</v>
      </c>
      <c r="D508" s="81" t="s">
        <v>2858</v>
      </c>
      <c r="E508" s="84">
        <v>44048</v>
      </c>
      <c r="F508" s="85" t="s">
        <v>520</v>
      </c>
      <c r="G508" s="82" t="s">
        <v>538</v>
      </c>
      <c r="H508" s="86" t="s">
        <v>2631</v>
      </c>
      <c r="I508" s="82" t="s">
        <v>2632</v>
      </c>
      <c r="J508" s="86" t="s">
        <v>2631</v>
      </c>
      <c r="K508" s="124" t="s">
        <v>8241</v>
      </c>
      <c r="L508" s="124" t="s">
        <v>8234</v>
      </c>
    </row>
    <row r="509" spans="1:12" x14ac:dyDescent="0.25">
      <c r="A509" s="83" t="s">
        <v>8440</v>
      </c>
      <c r="B509" s="82" t="s">
        <v>293</v>
      </c>
      <c r="C509" s="82" t="s">
        <v>2669</v>
      </c>
      <c r="D509" s="82" t="s">
        <v>2901</v>
      </c>
      <c r="E509" s="84">
        <v>44048</v>
      </c>
      <c r="F509" s="128" t="s">
        <v>520</v>
      </c>
      <c r="G509" s="82" t="s">
        <v>538</v>
      </c>
      <c r="H509" s="86" t="s">
        <v>2631</v>
      </c>
      <c r="I509" s="82" t="s">
        <v>2670</v>
      </c>
      <c r="J509" s="86" t="s">
        <v>2631</v>
      </c>
      <c r="K509" s="124" t="s">
        <v>8241</v>
      </c>
      <c r="L509" s="124" t="s">
        <v>8234</v>
      </c>
    </row>
    <row r="510" spans="1:12" x14ac:dyDescent="0.25">
      <c r="A510" s="83" t="s">
        <v>8339</v>
      </c>
      <c r="B510" s="81" t="s">
        <v>208</v>
      </c>
      <c r="C510" s="81" t="s">
        <v>2794</v>
      </c>
      <c r="D510" s="81" t="s">
        <v>2795</v>
      </c>
      <c r="E510" s="84">
        <v>44048</v>
      </c>
      <c r="F510" s="85" t="s">
        <v>520</v>
      </c>
      <c r="G510" s="82" t="s">
        <v>538</v>
      </c>
      <c r="H510" s="86" t="s">
        <v>2631</v>
      </c>
      <c r="I510" s="82" t="s">
        <v>2793</v>
      </c>
      <c r="J510" s="86" t="s">
        <v>2631</v>
      </c>
      <c r="K510" s="124" t="s">
        <v>8241</v>
      </c>
      <c r="L510" s="124" t="s">
        <v>8235</v>
      </c>
    </row>
    <row r="511" spans="1:12" x14ac:dyDescent="0.25">
      <c r="A511" s="83" t="s">
        <v>8342</v>
      </c>
      <c r="B511" s="81" t="s">
        <v>150</v>
      </c>
      <c r="C511" s="81" t="s">
        <v>2659</v>
      </c>
      <c r="D511" s="81" t="s">
        <v>2758</v>
      </c>
      <c r="E511" s="84">
        <v>44048</v>
      </c>
      <c r="F511" s="127" t="s">
        <v>520</v>
      </c>
      <c r="G511" s="82" t="s">
        <v>538</v>
      </c>
      <c r="H511" s="86" t="s">
        <v>2631</v>
      </c>
      <c r="I511" s="82" t="s">
        <v>2661</v>
      </c>
      <c r="J511" s="86" t="s">
        <v>2631</v>
      </c>
      <c r="K511" s="124" t="s">
        <v>8241</v>
      </c>
      <c r="L511" s="124" t="s">
        <v>8235</v>
      </c>
    </row>
    <row r="512" spans="1:12" x14ac:dyDescent="0.25">
      <c r="A512" s="83" t="s">
        <v>8343</v>
      </c>
      <c r="B512" s="81" t="s">
        <v>173</v>
      </c>
      <c r="C512" s="81" t="s">
        <v>2645</v>
      </c>
      <c r="D512" s="81" t="s">
        <v>2772</v>
      </c>
      <c r="E512" s="84">
        <v>44048</v>
      </c>
      <c r="F512" s="127" t="s">
        <v>520</v>
      </c>
      <c r="G512" s="82" t="s">
        <v>538</v>
      </c>
      <c r="H512" s="86" t="s">
        <v>2631</v>
      </c>
      <c r="I512" s="82" t="s">
        <v>2647</v>
      </c>
      <c r="J512" s="86" t="s">
        <v>2631</v>
      </c>
      <c r="K512" s="124" t="s">
        <v>8241</v>
      </c>
      <c r="L512" s="124" t="s">
        <v>8235</v>
      </c>
    </row>
    <row r="513" spans="1:12" x14ac:dyDescent="0.25">
      <c r="A513" s="83" t="s">
        <v>8344</v>
      </c>
      <c r="B513" s="81" t="s">
        <v>253</v>
      </c>
      <c r="C513" s="81" t="s">
        <v>2859</v>
      </c>
      <c r="D513" s="81" t="s">
        <v>2860</v>
      </c>
      <c r="E513" s="84">
        <v>44048</v>
      </c>
      <c r="F513" s="85" t="s">
        <v>520</v>
      </c>
      <c r="G513" s="82" t="s">
        <v>538</v>
      </c>
      <c r="H513" s="86" t="s">
        <v>2631</v>
      </c>
      <c r="I513" s="82" t="s">
        <v>2804</v>
      </c>
      <c r="J513" s="86" t="s">
        <v>2631</v>
      </c>
      <c r="K513" s="124" t="s">
        <v>8241</v>
      </c>
      <c r="L513" s="124" t="s">
        <v>8235</v>
      </c>
    </row>
    <row r="514" spans="1:12" x14ac:dyDescent="0.25">
      <c r="A514" s="83" t="s">
        <v>8348</v>
      </c>
      <c r="B514" s="81" t="s">
        <v>222</v>
      </c>
      <c r="C514" s="81" t="s">
        <v>2822</v>
      </c>
      <c r="D514" s="81" t="s">
        <v>2823</v>
      </c>
      <c r="E514" s="84">
        <v>44048</v>
      </c>
      <c r="F514" s="85" t="s">
        <v>520</v>
      </c>
      <c r="G514" s="82" t="s">
        <v>538</v>
      </c>
      <c r="H514" s="86" t="s">
        <v>2631</v>
      </c>
      <c r="I514" s="82" t="s">
        <v>2793</v>
      </c>
      <c r="J514" s="86" t="s">
        <v>2631</v>
      </c>
      <c r="K514" s="124" t="s">
        <v>8241</v>
      </c>
      <c r="L514" s="124" t="s">
        <v>8235</v>
      </c>
    </row>
    <row r="515" spans="1:12" x14ac:dyDescent="0.25">
      <c r="A515" s="83" t="s">
        <v>8351</v>
      </c>
      <c r="B515" s="81" t="s">
        <v>184</v>
      </c>
      <c r="C515" s="81" t="s">
        <v>2679</v>
      </c>
      <c r="D515" s="81" t="s">
        <v>2779</v>
      </c>
      <c r="E515" s="84">
        <v>44048</v>
      </c>
      <c r="F515" s="127" t="s">
        <v>520</v>
      </c>
      <c r="G515" s="82" t="s">
        <v>538</v>
      </c>
      <c r="H515" s="86" t="s">
        <v>2631</v>
      </c>
      <c r="I515" s="82" t="s">
        <v>545</v>
      </c>
      <c r="J515" s="86" t="s">
        <v>2631</v>
      </c>
      <c r="K515" s="124" t="s">
        <v>8241</v>
      </c>
      <c r="L515" s="124" t="s">
        <v>8235</v>
      </c>
    </row>
    <row r="516" spans="1:12" x14ac:dyDescent="0.25">
      <c r="A516" s="83" t="s">
        <v>8359</v>
      </c>
      <c r="B516" s="81" t="s">
        <v>159</v>
      </c>
      <c r="C516" s="81" t="s">
        <v>2659</v>
      </c>
      <c r="D516" s="81" t="s">
        <v>2763</v>
      </c>
      <c r="E516" s="84">
        <v>44048</v>
      </c>
      <c r="F516" s="85" t="s">
        <v>519</v>
      </c>
      <c r="G516" s="82" t="s">
        <v>538</v>
      </c>
      <c r="H516" s="86" t="s">
        <v>2631</v>
      </c>
      <c r="I516" s="82" t="s">
        <v>2661</v>
      </c>
      <c r="J516" s="86" t="s">
        <v>2631</v>
      </c>
      <c r="K516" s="124" t="s">
        <v>8241</v>
      </c>
      <c r="L516" s="124" t="s">
        <v>8235</v>
      </c>
    </row>
    <row r="517" spans="1:12" x14ac:dyDescent="0.25">
      <c r="A517" s="83" t="s">
        <v>8363</v>
      </c>
      <c r="B517" s="81" t="s">
        <v>260</v>
      </c>
      <c r="C517" s="81" t="s">
        <v>2871</v>
      </c>
      <c r="D517" s="81" t="s">
        <v>2872</v>
      </c>
      <c r="E517" s="84">
        <v>44048</v>
      </c>
      <c r="F517" s="85" t="s">
        <v>519</v>
      </c>
      <c r="G517" s="82" t="s">
        <v>538</v>
      </c>
      <c r="H517" s="86" t="s">
        <v>2631</v>
      </c>
      <c r="I517" s="82" t="s">
        <v>2826</v>
      </c>
      <c r="J517" s="86" t="s">
        <v>2631</v>
      </c>
      <c r="K517" s="124" t="s">
        <v>8241</v>
      </c>
      <c r="L517" s="124" t="s">
        <v>8235</v>
      </c>
    </row>
    <row r="518" spans="1:12" x14ac:dyDescent="0.25">
      <c r="A518" s="83" t="s">
        <v>8364</v>
      </c>
      <c r="B518" s="81" t="s">
        <v>169</v>
      </c>
      <c r="C518" s="81" t="s">
        <v>2636</v>
      </c>
      <c r="D518" s="81" t="s">
        <v>2770</v>
      </c>
      <c r="E518" s="84">
        <v>44048</v>
      </c>
      <c r="F518" s="127" t="s">
        <v>519</v>
      </c>
      <c r="G518" s="82" t="s">
        <v>538</v>
      </c>
      <c r="H518" s="86" t="s">
        <v>2631</v>
      </c>
      <c r="I518" s="82" t="s">
        <v>2638</v>
      </c>
      <c r="J518" s="86" t="s">
        <v>2631</v>
      </c>
      <c r="K518" s="124" t="s">
        <v>8241</v>
      </c>
      <c r="L518" s="124" t="s">
        <v>8235</v>
      </c>
    </row>
    <row r="519" spans="1:12" x14ac:dyDescent="0.25">
      <c r="A519" s="83" t="s">
        <v>8368</v>
      </c>
      <c r="B519" s="81" t="s">
        <v>154</v>
      </c>
      <c r="C519" s="81" t="s">
        <v>2659</v>
      </c>
      <c r="D519" s="81" t="s">
        <v>2760</v>
      </c>
      <c r="E519" s="84">
        <v>44048</v>
      </c>
      <c r="F519" s="127" t="s">
        <v>520</v>
      </c>
      <c r="G519" s="82" t="s">
        <v>538</v>
      </c>
      <c r="H519" s="86" t="s">
        <v>2631</v>
      </c>
      <c r="I519" s="82" t="s">
        <v>2661</v>
      </c>
      <c r="J519" s="86" t="s">
        <v>2631</v>
      </c>
      <c r="K519" s="124" t="s">
        <v>8241</v>
      </c>
      <c r="L519" s="124" t="s">
        <v>8235</v>
      </c>
    </row>
    <row r="520" spans="1:12" x14ac:dyDescent="0.25">
      <c r="A520" s="83" t="s">
        <v>8369</v>
      </c>
      <c r="B520" s="81" t="s">
        <v>171</v>
      </c>
      <c r="C520" s="81" t="s">
        <v>2715</v>
      </c>
      <c r="D520" s="81" t="s">
        <v>2771</v>
      </c>
      <c r="E520" s="84">
        <v>44048</v>
      </c>
      <c r="F520" s="85" t="s">
        <v>520</v>
      </c>
      <c r="G520" s="82" t="s">
        <v>538</v>
      </c>
      <c r="H520" s="86" t="s">
        <v>2631</v>
      </c>
      <c r="I520" s="82" t="s">
        <v>2641</v>
      </c>
      <c r="J520" s="86" t="s">
        <v>2631</v>
      </c>
      <c r="K520" s="124" t="s">
        <v>8241</v>
      </c>
      <c r="L520" s="124" t="s">
        <v>8235</v>
      </c>
    </row>
    <row r="521" spans="1:12" x14ac:dyDescent="0.25">
      <c r="A521" s="83" t="s">
        <v>8375</v>
      </c>
      <c r="B521" s="81" t="s">
        <v>179</v>
      </c>
      <c r="C521" s="81" t="s">
        <v>2642</v>
      </c>
      <c r="D521" s="81" t="s">
        <v>2775</v>
      </c>
      <c r="E521" s="84">
        <v>44048</v>
      </c>
      <c r="F521" s="85" t="s">
        <v>520</v>
      </c>
      <c r="G521" s="82" t="s">
        <v>538</v>
      </c>
      <c r="H521" s="86" t="s">
        <v>2631</v>
      </c>
      <c r="I521" s="82" t="s">
        <v>2644</v>
      </c>
      <c r="J521" s="86" t="s">
        <v>2631</v>
      </c>
      <c r="K521" s="124" t="s">
        <v>8241</v>
      </c>
      <c r="L521" s="124" t="s">
        <v>8235</v>
      </c>
    </row>
    <row r="522" spans="1:12" x14ac:dyDescent="0.25">
      <c r="A522" s="83" t="s">
        <v>8377</v>
      </c>
      <c r="B522" s="81" t="s">
        <v>190</v>
      </c>
      <c r="C522" s="81" t="s">
        <v>2645</v>
      </c>
      <c r="D522" s="81" t="s">
        <v>2782</v>
      </c>
      <c r="E522" s="84">
        <v>44048</v>
      </c>
      <c r="F522" s="85" t="s">
        <v>520</v>
      </c>
      <c r="G522" s="82" t="s">
        <v>538</v>
      </c>
      <c r="H522" s="86" t="s">
        <v>2631</v>
      </c>
      <c r="I522" s="82" t="s">
        <v>2647</v>
      </c>
      <c r="J522" s="86" t="s">
        <v>2631</v>
      </c>
      <c r="K522" s="124" t="s">
        <v>8241</v>
      </c>
      <c r="L522" s="124" t="s">
        <v>8235</v>
      </c>
    </row>
    <row r="523" spans="1:12" x14ac:dyDescent="0.25">
      <c r="A523" s="83" t="s">
        <v>8380</v>
      </c>
      <c r="B523" s="81" t="s">
        <v>167</v>
      </c>
      <c r="C523" s="81" t="s">
        <v>2667</v>
      </c>
      <c r="D523" s="81" t="s">
        <v>2768</v>
      </c>
      <c r="E523" s="84">
        <v>44048</v>
      </c>
      <c r="F523" s="85" t="s">
        <v>520</v>
      </c>
      <c r="G523" s="82" t="s">
        <v>538</v>
      </c>
      <c r="H523" s="86" t="s">
        <v>2631</v>
      </c>
      <c r="I523" s="82" t="s">
        <v>2661</v>
      </c>
      <c r="J523" s="86" t="s">
        <v>2631</v>
      </c>
      <c r="K523" s="124" t="s">
        <v>8241</v>
      </c>
      <c r="L523" s="124" t="s">
        <v>8235</v>
      </c>
    </row>
    <row r="524" spans="1:12" x14ac:dyDescent="0.25">
      <c r="A524" s="83" t="s">
        <v>8387</v>
      </c>
      <c r="B524" s="81" t="s">
        <v>180</v>
      </c>
      <c r="C524" s="81" t="s">
        <v>2715</v>
      </c>
      <c r="D524" s="81" t="s">
        <v>2776</v>
      </c>
      <c r="E524" s="84">
        <v>44048</v>
      </c>
      <c r="F524" s="85" t="s">
        <v>519</v>
      </c>
      <c r="G524" s="82" t="s">
        <v>538</v>
      </c>
      <c r="H524" s="86" t="s">
        <v>2631</v>
      </c>
      <c r="I524" s="82" t="s">
        <v>2641</v>
      </c>
      <c r="J524" s="86" t="s">
        <v>2631</v>
      </c>
      <c r="K524" s="124" t="s">
        <v>8241</v>
      </c>
      <c r="L524" s="124" t="s">
        <v>8235</v>
      </c>
    </row>
    <row r="525" spans="1:12" x14ac:dyDescent="0.25">
      <c r="A525" s="83" t="s">
        <v>8390</v>
      </c>
      <c r="B525" s="81" t="s">
        <v>193</v>
      </c>
      <c r="C525" s="81" t="s">
        <v>2649</v>
      </c>
      <c r="D525" s="81" t="s">
        <v>2784</v>
      </c>
      <c r="E525" s="84">
        <v>44048</v>
      </c>
      <c r="F525" s="85" t="s">
        <v>519</v>
      </c>
      <c r="G525" s="82" t="s">
        <v>538</v>
      </c>
      <c r="H525" s="86" t="s">
        <v>2631</v>
      </c>
      <c r="I525" s="82" t="s">
        <v>2650</v>
      </c>
      <c r="J525" s="86" t="s">
        <v>2631</v>
      </c>
      <c r="K525" s="124" t="s">
        <v>8241</v>
      </c>
      <c r="L525" s="124" t="s">
        <v>8235</v>
      </c>
    </row>
    <row r="526" spans="1:12" x14ac:dyDescent="0.25">
      <c r="A526" s="83" t="s">
        <v>8391</v>
      </c>
      <c r="B526" s="81" t="s">
        <v>218</v>
      </c>
      <c r="C526" s="81" t="s">
        <v>2814</v>
      </c>
      <c r="D526" s="81" t="s">
        <v>2815</v>
      </c>
      <c r="E526" s="84">
        <v>44048</v>
      </c>
      <c r="F526" s="85" t="s">
        <v>519</v>
      </c>
      <c r="G526" s="82" t="s">
        <v>538</v>
      </c>
      <c r="H526" s="86" t="s">
        <v>2631</v>
      </c>
      <c r="I526" s="82" t="s">
        <v>2793</v>
      </c>
      <c r="J526" s="86" t="s">
        <v>2631</v>
      </c>
      <c r="K526" s="124" t="s">
        <v>8241</v>
      </c>
      <c r="L526" s="124" t="s">
        <v>8235</v>
      </c>
    </row>
    <row r="527" spans="1:12" x14ac:dyDescent="0.25">
      <c r="A527" s="83" t="s">
        <v>8393</v>
      </c>
      <c r="B527" s="81" t="s">
        <v>177</v>
      </c>
      <c r="C527" s="81" t="s">
        <v>2645</v>
      </c>
      <c r="D527" s="81" t="s">
        <v>2774</v>
      </c>
      <c r="E527" s="84">
        <v>44048</v>
      </c>
      <c r="F527" s="85" t="s">
        <v>519</v>
      </c>
      <c r="G527" s="82" t="s">
        <v>538</v>
      </c>
      <c r="H527" s="86" t="s">
        <v>2631</v>
      </c>
      <c r="I527" s="82" t="s">
        <v>2647</v>
      </c>
      <c r="J527" s="86" t="s">
        <v>2631</v>
      </c>
      <c r="K527" s="124" t="s">
        <v>8241</v>
      </c>
      <c r="L527" s="124" t="s">
        <v>8235</v>
      </c>
    </row>
    <row r="528" spans="1:12" x14ac:dyDescent="0.25">
      <c r="A528" s="83" t="s">
        <v>8403</v>
      </c>
      <c r="B528" s="81" t="s">
        <v>175</v>
      </c>
      <c r="C528" s="81" t="s">
        <v>2642</v>
      </c>
      <c r="D528" s="81" t="s">
        <v>2773</v>
      </c>
      <c r="E528" s="84">
        <v>44048</v>
      </c>
      <c r="F528" s="127" t="s">
        <v>520</v>
      </c>
      <c r="G528" s="82" t="s">
        <v>538</v>
      </c>
      <c r="H528" s="86" t="s">
        <v>2631</v>
      </c>
      <c r="I528" s="82" t="s">
        <v>2644</v>
      </c>
      <c r="J528" s="86" t="s">
        <v>2631</v>
      </c>
      <c r="K528" s="124" t="s">
        <v>8241</v>
      </c>
      <c r="L528" s="124" t="s">
        <v>8235</v>
      </c>
    </row>
    <row r="529" spans="1:12" x14ac:dyDescent="0.25">
      <c r="A529" s="83" t="s">
        <v>8404</v>
      </c>
      <c r="B529" s="81" t="s">
        <v>168</v>
      </c>
      <c r="C529" s="81" t="s">
        <v>2642</v>
      </c>
      <c r="D529" s="81" t="s">
        <v>2769</v>
      </c>
      <c r="E529" s="84">
        <v>44048</v>
      </c>
      <c r="F529" s="127" t="s">
        <v>520</v>
      </c>
      <c r="G529" s="82" t="s">
        <v>538</v>
      </c>
      <c r="H529" s="86" t="s">
        <v>2631</v>
      </c>
      <c r="I529" s="82" t="s">
        <v>2644</v>
      </c>
      <c r="J529" s="86" t="s">
        <v>2631</v>
      </c>
      <c r="K529" s="124" t="s">
        <v>8241</v>
      </c>
      <c r="L529" s="124" t="s">
        <v>8235</v>
      </c>
    </row>
    <row r="530" spans="1:12" x14ac:dyDescent="0.25">
      <c r="A530" s="83" t="s">
        <v>8407</v>
      </c>
      <c r="B530" s="81" t="s">
        <v>181</v>
      </c>
      <c r="C530" s="81" t="s">
        <v>2636</v>
      </c>
      <c r="D530" s="81" t="s">
        <v>2777</v>
      </c>
      <c r="E530" s="84">
        <v>44048</v>
      </c>
      <c r="F530" s="85" t="s">
        <v>520</v>
      </c>
      <c r="G530" s="82" t="s">
        <v>538</v>
      </c>
      <c r="H530" s="86" t="s">
        <v>2631</v>
      </c>
      <c r="I530" s="82" t="s">
        <v>2638</v>
      </c>
      <c r="J530" s="86" t="s">
        <v>2631</v>
      </c>
      <c r="K530" s="124" t="s">
        <v>8241</v>
      </c>
      <c r="L530" s="124" t="s">
        <v>8235</v>
      </c>
    </row>
    <row r="531" spans="1:12" x14ac:dyDescent="0.25">
      <c r="A531" s="83" t="s">
        <v>8420</v>
      </c>
      <c r="B531" s="81" t="s">
        <v>256</v>
      </c>
      <c r="C531" s="81" t="s">
        <v>2863</v>
      </c>
      <c r="D531" s="81" t="s">
        <v>2864</v>
      </c>
      <c r="E531" s="84">
        <v>44048</v>
      </c>
      <c r="F531" s="85" t="s">
        <v>519</v>
      </c>
      <c r="G531" s="82" t="s">
        <v>538</v>
      </c>
      <c r="H531" s="86" t="s">
        <v>2631</v>
      </c>
      <c r="I531" s="82" t="s">
        <v>2829</v>
      </c>
      <c r="J531" s="86" t="s">
        <v>2631</v>
      </c>
      <c r="K531" s="124" t="s">
        <v>8241</v>
      </c>
      <c r="L531" s="124" t="s">
        <v>8235</v>
      </c>
    </row>
    <row r="532" spans="1:12" x14ac:dyDescent="0.25">
      <c r="A532" s="83" t="s">
        <v>8423</v>
      </c>
      <c r="B532" s="81" t="s">
        <v>195</v>
      </c>
      <c r="C532" s="81" t="s">
        <v>283</v>
      </c>
      <c r="D532" s="81" t="s">
        <v>2785</v>
      </c>
      <c r="E532" s="84">
        <v>44048</v>
      </c>
      <c r="F532" s="85" t="s">
        <v>519</v>
      </c>
      <c r="G532" s="82" t="s">
        <v>538</v>
      </c>
      <c r="H532" s="86" t="s">
        <v>2631</v>
      </c>
      <c r="I532" s="82" t="s">
        <v>2697</v>
      </c>
      <c r="J532" s="86" t="s">
        <v>2631</v>
      </c>
      <c r="K532" s="124" t="s">
        <v>8241</v>
      </c>
      <c r="L532" s="124" t="s">
        <v>8235</v>
      </c>
    </row>
    <row r="533" spans="1:12" x14ac:dyDescent="0.25">
      <c r="A533" s="83" t="s">
        <v>8429</v>
      </c>
      <c r="B533" s="81" t="s">
        <v>188</v>
      </c>
      <c r="C533" s="81" t="s">
        <v>2645</v>
      </c>
      <c r="D533" s="81" t="s">
        <v>2781</v>
      </c>
      <c r="E533" s="84">
        <v>44048</v>
      </c>
      <c r="F533" s="85" t="s">
        <v>520</v>
      </c>
      <c r="G533" s="82" t="s">
        <v>538</v>
      </c>
      <c r="H533" s="86" t="s">
        <v>2631</v>
      </c>
      <c r="I533" s="82" t="s">
        <v>2647</v>
      </c>
      <c r="J533" s="86" t="s">
        <v>2631</v>
      </c>
      <c r="K533" s="124" t="s">
        <v>8241</v>
      </c>
      <c r="L533" s="124" t="s">
        <v>8235</v>
      </c>
    </row>
    <row r="534" spans="1:12" x14ac:dyDescent="0.25">
      <c r="A534" s="83" t="s">
        <v>8431</v>
      </c>
      <c r="B534" s="82" t="s">
        <v>186</v>
      </c>
      <c r="C534" s="82" t="s">
        <v>2649</v>
      </c>
      <c r="D534" s="82" t="s">
        <v>2780</v>
      </c>
      <c r="E534" s="84">
        <v>44048</v>
      </c>
      <c r="F534" s="128" t="s">
        <v>520</v>
      </c>
      <c r="G534" s="82" t="s">
        <v>538</v>
      </c>
      <c r="H534" s="86" t="s">
        <v>2631</v>
      </c>
      <c r="I534" s="82" t="s">
        <v>2650</v>
      </c>
      <c r="J534" s="86" t="s">
        <v>2631</v>
      </c>
      <c r="K534" s="124" t="s">
        <v>8241</v>
      </c>
      <c r="L534" s="124" t="s">
        <v>8235</v>
      </c>
    </row>
    <row r="535" spans="1:12" x14ac:dyDescent="0.25">
      <c r="A535" s="83" t="s">
        <v>8475</v>
      </c>
      <c r="B535" s="82" t="s">
        <v>220</v>
      </c>
      <c r="C535" s="82" t="s">
        <v>2818</v>
      </c>
      <c r="D535" s="82" t="s">
        <v>2819</v>
      </c>
      <c r="E535" s="84">
        <v>44048</v>
      </c>
      <c r="F535" s="128" t="s">
        <v>521</v>
      </c>
      <c r="G535" s="82" t="s">
        <v>554</v>
      </c>
      <c r="H535" s="86" t="s">
        <v>2631</v>
      </c>
      <c r="I535" s="82" t="s">
        <v>2804</v>
      </c>
      <c r="J535" s="86" t="s">
        <v>2631</v>
      </c>
      <c r="K535" s="124" t="s">
        <v>8241</v>
      </c>
      <c r="L535" s="124" t="s">
        <v>8235</v>
      </c>
    </row>
    <row r="536" spans="1:12" x14ac:dyDescent="0.25">
      <c r="A536" s="83" t="s">
        <v>8476</v>
      </c>
      <c r="B536" s="82" t="s">
        <v>212</v>
      </c>
      <c r="C536" s="82" t="s">
        <v>2802</v>
      </c>
      <c r="D536" s="82" t="s">
        <v>2803</v>
      </c>
      <c r="E536" s="84">
        <v>44048</v>
      </c>
      <c r="F536" s="128" t="s">
        <v>521</v>
      </c>
      <c r="G536" s="82" t="s">
        <v>554</v>
      </c>
      <c r="H536" s="86" t="s">
        <v>2631</v>
      </c>
      <c r="I536" s="82" t="s">
        <v>2804</v>
      </c>
      <c r="J536" s="86" t="s">
        <v>2631</v>
      </c>
      <c r="K536" s="124" t="s">
        <v>8241</v>
      </c>
      <c r="L536" s="124" t="s">
        <v>8235</v>
      </c>
    </row>
    <row r="537" spans="1:12" x14ac:dyDescent="0.25">
      <c r="A537" s="83" t="s">
        <v>8482</v>
      </c>
      <c r="B537" s="82" t="s">
        <v>241</v>
      </c>
      <c r="C537" s="82" t="s">
        <v>2846</v>
      </c>
      <c r="D537" s="82" t="s">
        <v>2847</v>
      </c>
      <c r="E537" s="84">
        <v>44048</v>
      </c>
      <c r="F537" s="128" t="s">
        <v>521</v>
      </c>
      <c r="G537" s="82" t="s">
        <v>554</v>
      </c>
      <c r="H537" s="86" t="s">
        <v>2631</v>
      </c>
      <c r="I537" s="82" t="s">
        <v>2804</v>
      </c>
      <c r="J537" s="86" t="s">
        <v>2631</v>
      </c>
      <c r="K537" s="124" t="s">
        <v>8241</v>
      </c>
      <c r="L537" s="124" t="s">
        <v>8235</v>
      </c>
    </row>
    <row r="538" spans="1:12" x14ac:dyDescent="0.25">
      <c r="A538" s="83" t="s">
        <v>8485</v>
      </c>
      <c r="B538" s="82" t="s">
        <v>221</v>
      </c>
      <c r="C538" s="82" t="s">
        <v>2820</v>
      </c>
      <c r="D538" s="82" t="s">
        <v>2821</v>
      </c>
      <c r="E538" s="84">
        <v>44048</v>
      </c>
      <c r="F538" s="128" t="s">
        <v>521</v>
      </c>
      <c r="G538" s="82" t="s">
        <v>554</v>
      </c>
      <c r="H538" s="86" t="s">
        <v>2631</v>
      </c>
      <c r="I538" s="82" t="s">
        <v>2793</v>
      </c>
      <c r="J538" s="86" t="s">
        <v>2631</v>
      </c>
      <c r="K538" s="124" t="s">
        <v>8241</v>
      </c>
      <c r="L538" s="124" t="s">
        <v>8235</v>
      </c>
    </row>
    <row r="539" spans="1:12" x14ac:dyDescent="0.25">
      <c r="A539" s="83" t="s">
        <v>8529</v>
      </c>
      <c r="B539" s="82" t="s">
        <v>206</v>
      </c>
      <c r="C539" s="82" t="s">
        <v>2791</v>
      </c>
      <c r="D539" s="82" t="s">
        <v>2792</v>
      </c>
      <c r="E539" s="84">
        <v>44048</v>
      </c>
      <c r="F539" s="128" t="s">
        <v>522</v>
      </c>
      <c r="G539" s="82" t="s">
        <v>554</v>
      </c>
      <c r="H539" s="86" t="s">
        <v>2631</v>
      </c>
      <c r="I539" s="82" t="s">
        <v>2793</v>
      </c>
      <c r="J539" s="86" t="s">
        <v>2631</v>
      </c>
      <c r="K539" s="124" t="s">
        <v>8241</v>
      </c>
      <c r="L539" s="124" t="s">
        <v>8235</v>
      </c>
    </row>
    <row r="540" spans="1:12" x14ac:dyDescent="0.25">
      <c r="A540" s="83" t="s">
        <v>8530</v>
      </c>
      <c r="B540" s="82" t="s">
        <v>214</v>
      </c>
      <c r="C540" s="82" t="s">
        <v>2808</v>
      </c>
      <c r="D540" s="82" t="s">
        <v>2809</v>
      </c>
      <c r="E540" s="84">
        <v>44048</v>
      </c>
      <c r="F540" s="128" t="s">
        <v>522</v>
      </c>
      <c r="G540" s="82" t="s">
        <v>554</v>
      </c>
      <c r="H540" s="86" t="s">
        <v>2631</v>
      </c>
      <c r="I540" s="82" t="s">
        <v>2804</v>
      </c>
      <c r="J540" s="86" t="s">
        <v>2631</v>
      </c>
      <c r="K540" s="124" t="s">
        <v>8241</v>
      </c>
      <c r="L540" s="124" t="s">
        <v>8235</v>
      </c>
    </row>
    <row r="541" spans="1:12" x14ac:dyDescent="0.25">
      <c r="A541" s="83" t="s">
        <v>8531</v>
      </c>
      <c r="B541" s="82" t="s">
        <v>156</v>
      </c>
      <c r="C541" s="82" t="s">
        <v>2629</v>
      </c>
      <c r="D541" s="82" t="s">
        <v>2761</v>
      </c>
      <c r="E541" s="84">
        <v>44048</v>
      </c>
      <c r="F541" s="128" t="s">
        <v>522</v>
      </c>
      <c r="G541" s="82" t="s">
        <v>554</v>
      </c>
      <c r="H541" s="86" t="s">
        <v>2631</v>
      </c>
      <c r="I541" s="82" t="s">
        <v>2632</v>
      </c>
      <c r="J541" s="86" t="s">
        <v>2631</v>
      </c>
      <c r="K541" s="124" t="s">
        <v>8241</v>
      </c>
      <c r="L541" s="124" t="s">
        <v>8235</v>
      </c>
    </row>
    <row r="542" spans="1:12" x14ac:dyDescent="0.25">
      <c r="A542" s="83" t="s">
        <v>8532</v>
      </c>
      <c r="B542" s="82" t="s">
        <v>209</v>
      </c>
      <c r="C542" s="82" t="s">
        <v>2796</v>
      </c>
      <c r="D542" s="82" t="s">
        <v>2797</v>
      </c>
      <c r="E542" s="84">
        <v>44048</v>
      </c>
      <c r="F542" s="128" t="s">
        <v>522</v>
      </c>
      <c r="G542" s="82" t="s">
        <v>554</v>
      </c>
      <c r="H542" s="86" t="s">
        <v>2631</v>
      </c>
      <c r="I542" s="82" t="s">
        <v>2793</v>
      </c>
      <c r="J542" s="86" t="s">
        <v>2631</v>
      </c>
      <c r="K542" s="124" t="s">
        <v>8241</v>
      </c>
      <c r="L542" s="124" t="s">
        <v>8235</v>
      </c>
    </row>
    <row r="543" spans="1:12" x14ac:dyDescent="0.25">
      <c r="A543" s="83" t="s">
        <v>8533</v>
      </c>
      <c r="B543" s="82" t="s">
        <v>153</v>
      </c>
      <c r="C543" s="82" t="s">
        <v>2629</v>
      </c>
      <c r="D543" s="82" t="s">
        <v>2759</v>
      </c>
      <c r="E543" s="84">
        <v>44048</v>
      </c>
      <c r="F543" s="128" t="s">
        <v>522</v>
      </c>
      <c r="G543" s="82" t="s">
        <v>554</v>
      </c>
      <c r="H543" s="86" t="s">
        <v>2631</v>
      </c>
      <c r="I543" s="82" t="s">
        <v>2632</v>
      </c>
      <c r="J543" s="86" t="s">
        <v>2631</v>
      </c>
      <c r="K543" s="124" t="s">
        <v>8241</v>
      </c>
      <c r="L543" s="124" t="s">
        <v>8235</v>
      </c>
    </row>
    <row r="544" spans="1:12" x14ac:dyDescent="0.25">
      <c r="A544" s="83" t="s">
        <v>8558</v>
      </c>
      <c r="B544" s="82" t="s">
        <v>250</v>
      </c>
      <c r="C544" s="82" t="s">
        <v>2856</v>
      </c>
      <c r="D544" s="82" t="s">
        <v>2857</v>
      </c>
      <c r="E544" s="84">
        <v>44048</v>
      </c>
      <c r="F544" s="128" t="s">
        <v>522</v>
      </c>
      <c r="G544" s="82" t="s">
        <v>554</v>
      </c>
      <c r="H544" s="86" t="s">
        <v>2631</v>
      </c>
      <c r="I544" s="82" t="s">
        <v>2793</v>
      </c>
      <c r="J544" s="86" t="s">
        <v>2631</v>
      </c>
      <c r="K544" s="124" t="s">
        <v>8241</v>
      </c>
      <c r="L544" s="124" t="s">
        <v>8235</v>
      </c>
    </row>
    <row r="545" spans="1:12" x14ac:dyDescent="0.25">
      <c r="A545" s="83" t="s">
        <v>8559</v>
      </c>
      <c r="B545" s="82" t="s">
        <v>162</v>
      </c>
      <c r="C545" s="82" t="s">
        <v>2667</v>
      </c>
      <c r="D545" s="82" t="s">
        <v>2765</v>
      </c>
      <c r="E545" s="84">
        <v>44048</v>
      </c>
      <c r="F545" s="128" t="s">
        <v>522</v>
      </c>
      <c r="G545" s="82" t="s">
        <v>554</v>
      </c>
      <c r="H545" s="86" t="s">
        <v>2631</v>
      </c>
      <c r="I545" s="82" t="s">
        <v>2661</v>
      </c>
      <c r="J545" s="86" t="s">
        <v>2631</v>
      </c>
      <c r="K545" s="124" t="s">
        <v>8241</v>
      </c>
      <c r="L545" s="124" t="s">
        <v>8235</v>
      </c>
    </row>
    <row r="546" spans="1:12" x14ac:dyDescent="0.25">
      <c r="A546" s="83" t="s">
        <v>8561</v>
      </c>
      <c r="B546" s="82" t="s">
        <v>219</v>
      </c>
      <c r="C546" s="82" t="s">
        <v>2816</v>
      </c>
      <c r="D546" s="82" t="s">
        <v>2817</v>
      </c>
      <c r="E546" s="84">
        <v>44048</v>
      </c>
      <c r="F546" s="128" t="s">
        <v>522</v>
      </c>
      <c r="G546" s="82" t="s">
        <v>554</v>
      </c>
      <c r="H546" s="86" t="s">
        <v>2631</v>
      </c>
      <c r="I546" s="82" t="s">
        <v>2793</v>
      </c>
      <c r="J546" s="86" t="s">
        <v>2631</v>
      </c>
      <c r="K546" s="124" t="s">
        <v>8241</v>
      </c>
      <c r="L546" s="124" t="s">
        <v>8235</v>
      </c>
    </row>
    <row r="547" spans="1:12" x14ac:dyDescent="0.25">
      <c r="A547" s="83" t="s">
        <v>8392</v>
      </c>
      <c r="B547" s="81" t="s">
        <v>258</v>
      </c>
      <c r="C547" s="81" t="s">
        <v>2867</v>
      </c>
      <c r="D547" s="81" t="s">
        <v>2868</v>
      </c>
      <c r="E547" s="84">
        <v>44048</v>
      </c>
      <c r="F547" s="85" t="s">
        <v>519</v>
      </c>
      <c r="G547" s="82" t="s">
        <v>538</v>
      </c>
      <c r="H547" s="86" t="s">
        <v>2631</v>
      </c>
      <c r="I547" s="82" t="s">
        <v>2829</v>
      </c>
      <c r="J547" s="86" t="s">
        <v>2631</v>
      </c>
      <c r="K547" s="124" t="s">
        <v>8241</v>
      </c>
      <c r="L547" s="124" t="s">
        <v>8236</v>
      </c>
    </row>
    <row r="548" spans="1:12" x14ac:dyDescent="0.25">
      <c r="A548" s="83" t="s">
        <v>8401</v>
      </c>
      <c r="B548" s="81" t="s">
        <v>259</v>
      </c>
      <c r="C548" s="81" t="s">
        <v>2869</v>
      </c>
      <c r="D548" s="81" t="s">
        <v>2870</v>
      </c>
      <c r="E548" s="84">
        <v>44048</v>
      </c>
      <c r="F548" s="85" t="s">
        <v>520</v>
      </c>
      <c r="G548" s="82" t="s">
        <v>538</v>
      </c>
      <c r="H548" s="86" t="s">
        <v>2631</v>
      </c>
      <c r="I548" s="82" t="s">
        <v>2829</v>
      </c>
      <c r="J548" s="86" t="s">
        <v>2631</v>
      </c>
      <c r="K548" s="124" t="s">
        <v>8241</v>
      </c>
      <c r="L548" s="124" t="s">
        <v>8236</v>
      </c>
    </row>
    <row r="549" spans="1:12" x14ac:dyDescent="0.25">
      <c r="A549" s="83" t="s">
        <v>8473</v>
      </c>
      <c r="B549" s="82" t="s">
        <v>934</v>
      </c>
      <c r="C549" s="82" t="s">
        <v>2687</v>
      </c>
      <c r="D549" s="82" t="s">
        <v>7376</v>
      </c>
      <c r="E549" s="84">
        <v>44048</v>
      </c>
      <c r="F549" s="128" t="s">
        <v>521</v>
      </c>
      <c r="G549" s="82" t="s">
        <v>554</v>
      </c>
      <c r="H549" s="86" t="s">
        <v>2631</v>
      </c>
      <c r="I549" s="82" t="s">
        <v>2666</v>
      </c>
      <c r="J549" s="86" t="s">
        <v>2631</v>
      </c>
      <c r="K549" s="124" t="s">
        <v>8241</v>
      </c>
      <c r="L549" s="124" t="s">
        <v>8236</v>
      </c>
    </row>
    <row r="550" spans="1:12" x14ac:dyDescent="0.25">
      <c r="A550" s="83" t="s">
        <v>8478</v>
      </c>
      <c r="B550" s="82" t="s">
        <v>230</v>
      </c>
      <c r="C550" s="82" t="s">
        <v>2835</v>
      </c>
      <c r="D550" s="82" t="s">
        <v>2836</v>
      </c>
      <c r="E550" s="84">
        <v>44048</v>
      </c>
      <c r="F550" s="128" t="s">
        <v>521</v>
      </c>
      <c r="G550" s="82" t="s">
        <v>554</v>
      </c>
      <c r="H550" s="86" t="s">
        <v>2631</v>
      </c>
      <c r="I550" s="82" t="s">
        <v>2829</v>
      </c>
      <c r="J550" s="86" t="s">
        <v>2631</v>
      </c>
      <c r="K550" s="124" t="s">
        <v>8241</v>
      </c>
      <c r="L550" s="124" t="s">
        <v>8236</v>
      </c>
    </row>
    <row r="551" spans="1:12" x14ac:dyDescent="0.25">
      <c r="A551" s="83" t="s">
        <v>8479</v>
      </c>
      <c r="B551" s="82" t="s">
        <v>943</v>
      </c>
      <c r="C551" s="82" t="s">
        <v>2664</v>
      </c>
      <c r="D551" s="82" t="s">
        <v>7369</v>
      </c>
      <c r="E551" s="84">
        <v>44048</v>
      </c>
      <c r="F551" s="128" t="s">
        <v>521</v>
      </c>
      <c r="G551" s="82" t="s">
        <v>554</v>
      </c>
      <c r="H551" s="86" t="s">
        <v>2631</v>
      </c>
      <c r="I551" s="82" t="s">
        <v>2666</v>
      </c>
      <c r="J551" s="86" t="s">
        <v>2631</v>
      </c>
      <c r="K551" s="124" t="s">
        <v>8241</v>
      </c>
      <c r="L551" s="124" t="s">
        <v>8236</v>
      </c>
    </row>
    <row r="552" spans="1:12" x14ac:dyDescent="0.25">
      <c r="A552" s="83" t="s">
        <v>8483</v>
      </c>
      <c r="B552" s="82" t="s">
        <v>243</v>
      </c>
      <c r="C552" s="82" t="s">
        <v>2850</v>
      </c>
      <c r="D552" s="82" t="s">
        <v>2851</v>
      </c>
      <c r="E552" s="84">
        <v>44048</v>
      </c>
      <c r="F552" s="128" t="s">
        <v>521</v>
      </c>
      <c r="G552" s="82" t="s">
        <v>554</v>
      </c>
      <c r="H552" s="86" t="s">
        <v>2631</v>
      </c>
      <c r="I552" s="82" t="s">
        <v>2829</v>
      </c>
      <c r="J552" s="86" t="s">
        <v>2631</v>
      </c>
      <c r="K552" s="124" t="s">
        <v>8241</v>
      </c>
      <c r="L552" s="124" t="s">
        <v>8236</v>
      </c>
    </row>
    <row r="553" spans="1:12" x14ac:dyDescent="0.25">
      <c r="A553" s="83" t="s">
        <v>8484</v>
      </c>
      <c r="B553" s="82" t="s">
        <v>239</v>
      </c>
      <c r="C553" s="82" t="s">
        <v>2843</v>
      </c>
      <c r="D553" s="82" t="s">
        <v>2844</v>
      </c>
      <c r="E553" s="84">
        <v>44048</v>
      </c>
      <c r="F553" s="128" t="s">
        <v>521</v>
      </c>
      <c r="G553" s="82" t="s">
        <v>554</v>
      </c>
      <c r="H553" s="86" t="s">
        <v>2631</v>
      </c>
      <c r="I553" s="82" t="s">
        <v>2829</v>
      </c>
      <c r="J553" s="86" t="s">
        <v>2631</v>
      </c>
      <c r="K553" s="124" t="s">
        <v>8241</v>
      </c>
      <c r="L553" s="124" t="s">
        <v>8236</v>
      </c>
    </row>
    <row r="554" spans="1:12" x14ac:dyDescent="0.25">
      <c r="A554" s="83" t="s">
        <v>8521</v>
      </c>
      <c r="B554" s="82" t="s">
        <v>224</v>
      </c>
      <c r="C554" s="82" t="s">
        <v>2827</v>
      </c>
      <c r="D554" s="82" t="s">
        <v>2828</v>
      </c>
      <c r="E554" s="84">
        <v>44048</v>
      </c>
      <c r="F554" s="128" t="s">
        <v>522</v>
      </c>
      <c r="G554" s="82" t="s">
        <v>554</v>
      </c>
      <c r="H554" s="86" t="s">
        <v>2631</v>
      </c>
      <c r="I554" s="82" t="s">
        <v>2829</v>
      </c>
      <c r="J554" s="86" t="s">
        <v>2631</v>
      </c>
      <c r="K554" s="124" t="s">
        <v>8241</v>
      </c>
      <c r="L554" s="124" t="s">
        <v>8236</v>
      </c>
    </row>
    <row r="555" spans="1:12" x14ac:dyDescent="0.25">
      <c r="A555" s="83" t="s">
        <v>8526</v>
      </c>
      <c r="B555" s="82" t="s">
        <v>1144</v>
      </c>
      <c r="C555" s="82" t="s">
        <v>2861</v>
      </c>
      <c r="D555" s="82" t="s">
        <v>7346</v>
      </c>
      <c r="E555" s="84">
        <v>44048</v>
      </c>
      <c r="F555" s="128" t="s">
        <v>522</v>
      </c>
      <c r="G555" s="82" t="s">
        <v>554</v>
      </c>
      <c r="H555" s="86" t="s">
        <v>2631</v>
      </c>
      <c r="I555" s="82" t="s">
        <v>2695</v>
      </c>
      <c r="J555" s="86" t="s">
        <v>2631</v>
      </c>
      <c r="K555" s="124" t="s">
        <v>8241</v>
      </c>
      <c r="L555" s="124" t="s">
        <v>8236</v>
      </c>
    </row>
    <row r="556" spans="1:12" x14ac:dyDescent="0.25">
      <c r="A556" s="83" t="s">
        <v>8527</v>
      </c>
      <c r="B556" s="82" t="s">
        <v>569</v>
      </c>
      <c r="C556" s="82" t="s">
        <v>2848</v>
      </c>
      <c r="D556" s="82" t="s">
        <v>7343</v>
      </c>
      <c r="E556" s="84">
        <v>44048</v>
      </c>
      <c r="F556" s="128" t="s">
        <v>522</v>
      </c>
      <c r="G556" s="82" t="s">
        <v>554</v>
      </c>
      <c r="H556" s="86" t="s">
        <v>2631</v>
      </c>
      <c r="I556" s="82" t="s">
        <v>2635</v>
      </c>
      <c r="J556" s="86" t="s">
        <v>2631</v>
      </c>
      <c r="K556" s="124" t="s">
        <v>8241</v>
      </c>
      <c r="L556" s="124" t="s">
        <v>8236</v>
      </c>
    </row>
    <row r="557" spans="1:12" x14ac:dyDescent="0.25">
      <c r="A557" s="83" t="s">
        <v>8528</v>
      </c>
      <c r="B557" s="82" t="s">
        <v>568</v>
      </c>
      <c r="C557" s="82" t="s">
        <v>2800</v>
      </c>
      <c r="D557" s="82" t="s">
        <v>7366</v>
      </c>
      <c r="E557" s="84">
        <v>44048</v>
      </c>
      <c r="F557" s="128" t="s">
        <v>522</v>
      </c>
      <c r="G557" s="82" t="s">
        <v>554</v>
      </c>
      <c r="H557" s="86" t="s">
        <v>2631</v>
      </c>
      <c r="I557" s="82" t="s">
        <v>2635</v>
      </c>
      <c r="J557" s="86" t="s">
        <v>2631</v>
      </c>
      <c r="K557" s="124" t="s">
        <v>8241</v>
      </c>
      <c r="L557" s="124" t="s">
        <v>8236</v>
      </c>
    </row>
    <row r="558" spans="1:12" x14ac:dyDescent="0.25">
      <c r="A558" s="83" t="s">
        <v>8536</v>
      </c>
      <c r="B558" s="82" t="s">
        <v>1150</v>
      </c>
      <c r="C558" s="82" t="s">
        <v>2882</v>
      </c>
      <c r="D558" s="82" t="s">
        <v>7372</v>
      </c>
      <c r="E558" s="84">
        <v>44048</v>
      </c>
      <c r="F558" s="128" t="s">
        <v>522</v>
      </c>
      <c r="G558" s="82" t="s">
        <v>554</v>
      </c>
      <c r="H558" s="86" t="s">
        <v>2631</v>
      </c>
      <c r="I558" s="82" t="s">
        <v>2695</v>
      </c>
      <c r="J558" s="86" t="s">
        <v>2631</v>
      </c>
      <c r="K558" s="124" t="s">
        <v>8241</v>
      </c>
      <c r="L558" s="124" t="s">
        <v>8236</v>
      </c>
    </row>
    <row r="559" spans="1:12" x14ac:dyDescent="0.25">
      <c r="A559" s="83" t="s">
        <v>8540</v>
      </c>
      <c r="B559" s="82" t="s">
        <v>1388</v>
      </c>
      <c r="C559" s="82" t="s">
        <v>2715</v>
      </c>
      <c r="D559" s="82" t="s">
        <v>7377</v>
      </c>
      <c r="E559" s="84">
        <v>44048</v>
      </c>
      <c r="F559" s="128" t="s">
        <v>522</v>
      </c>
      <c r="G559" s="82" t="s">
        <v>554</v>
      </c>
      <c r="H559" s="86" t="s">
        <v>2631</v>
      </c>
      <c r="I559" s="82" t="s">
        <v>2641</v>
      </c>
      <c r="J559" s="86" t="s">
        <v>2631</v>
      </c>
      <c r="K559" s="124" t="s">
        <v>8241</v>
      </c>
      <c r="L559" s="124" t="s">
        <v>8236</v>
      </c>
    </row>
    <row r="560" spans="1:12" x14ac:dyDescent="0.25">
      <c r="A560" s="83" t="s">
        <v>8542</v>
      </c>
      <c r="B560" s="82" t="s">
        <v>942</v>
      </c>
      <c r="C560" s="82" t="s">
        <v>2754</v>
      </c>
      <c r="D560" s="82" t="s">
        <v>7374</v>
      </c>
      <c r="E560" s="84">
        <v>44048</v>
      </c>
      <c r="F560" s="128" t="s">
        <v>522</v>
      </c>
      <c r="G560" s="82" t="s">
        <v>554</v>
      </c>
      <c r="H560" s="86" t="s">
        <v>2631</v>
      </c>
      <c r="I560" s="82" t="s">
        <v>2666</v>
      </c>
      <c r="J560" s="86" t="s">
        <v>2631</v>
      </c>
      <c r="K560" s="124" t="s">
        <v>8241</v>
      </c>
      <c r="L560" s="124" t="s">
        <v>8236</v>
      </c>
    </row>
    <row r="561" spans="1:12" x14ac:dyDescent="0.25">
      <c r="A561" s="83" t="s">
        <v>8555</v>
      </c>
      <c r="B561" s="82" t="s">
        <v>257</v>
      </c>
      <c r="C561" s="82" t="s">
        <v>2865</v>
      </c>
      <c r="D561" s="82" t="s">
        <v>2866</v>
      </c>
      <c r="E561" s="84">
        <v>44048</v>
      </c>
      <c r="F561" s="128" t="s">
        <v>522</v>
      </c>
      <c r="G561" s="82" t="s">
        <v>554</v>
      </c>
      <c r="H561" s="86" t="s">
        <v>2631</v>
      </c>
      <c r="I561" s="82" t="s">
        <v>2829</v>
      </c>
      <c r="J561" s="86" t="s">
        <v>2631</v>
      </c>
      <c r="K561" s="124" t="s">
        <v>8241</v>
      </c>
      <c r="L561" s="124" t="s">
        <v>8236</v>
      </c>
    </row>
    <row r="562" spans="1:12" x14ac:dyDescent="0.25">
      <c r="A562" s="83" t="s">
        <v>8452</v>
      </c>
      <c r="B562" s="82" t="s">
        <v>7420</v>
      </c>
      <c r="C562" s="82" t="s">
        <v>2734</v>
      </c>
      <c r="D562" s="82" t="s">
        <v>7555</v>
      </c>
      <c r="E562" s="84">
        <v>44048</v>
      </c>
      <c r="F562" s="128" t="s">
        <v>521</v>
      </c>
      <c r="G562" s="82" t="s">
        <v>554</v>
      </c>
      <c r="H562" s="86" t="s">
        <v>2631</v>
      </c>
      <c r="I562" s="82" t="s">
        <v>2736</v>
      </c>
      <c r="J562" s="86" t="s">
        <v>2631</v>
      </c>
      <c r="K562" s="124" t="s">
        <v>8241</v>
      </c>
      <c r="L562" s="124" t="s">
        <v>8237</v>
      </c>
    </row>
    <row r="563" spans="1:12" x14ac:dyDescent="0.25">
      <c r="A563" s="83" t="s">
        <v>8453</v>
      </c>
      <c r="B563" s="82" t="s">
        <v>7425</v>
      </c>
      <c r="C563" s="82" t="s">
        <v>2642</v>
      </c>
      <c r="D563" s="82" t="s">
        <v>7556</v>
      </c>
      <c r="E563" s="84">
        <v>44048</v>
      </c>
      <c r="F563" s="128" t="s">
        <v>521</v>
      </c>
      <c r="G563" s="82" t="s">
        <v>554</v>
      </c>
      <c r="H563" s="86" t="s">
        <v>2631</v>
      </c>
      <c r="I563" s="82" t="s">
        <v>2644</v>
      </c>
      <c r="J563" s="86" t="s">
        <v>2631</v>
      </c>
      <c r="K563" s="124" t="s">
        <v>8241</v>
      </c>
      <c r="L563" s="124" t="s">
        <v>8237</v>
      </c>
    </row>
    <row r="564" spans="1:12" x14ac:dyDescent="0.25">
      <c r="A564" s="83" t="s">
        <v>8454</v>
      </c>
      <c r="B564" s="82" t="s">
        <v>7424</v>
      </c>
      <c r="C564" s="82" t="s">
        <v>2642</v>
      </c>
      <c r="D564" s="82" t="s">
        <v>7557</v>
      </c>
      <c r="E564" s="84">
        <v>44048</v>
      </c>
      <c r="F564" s="128" t="s">
        <v>521</v>
      </c>
      <c r="G564" s="82" t="s">
        <v>554</v>
      </c>
      <c r="H564" s="86" t="s">
        <v>2631</v>
      </c>
      <c r="I564" s="82" t="s">
        <v>2644</v>
      </c>
      <c r="J564" s="86" t="s">
        <v>2631</v>
      </c>
      <c r="K564" s="124" t="s">
        <v>8241</v>
      </c>
      <c r="L564" s="124" t="s">
        <v>8237</v>
      </c>
    </row>
    <row r="565" spans="1:12" x14ac:dyDescent="0.25">
      <c r="A565" s="83" t="s">
        <v>8458</v>
      </c>
      <c r="B565" s="82" t="s">
        <v>7426</v>
      </c>
      <c r="C565" s="82" t="s">
        <v>2645</v>
      </c>
      <c r="D565" s="82" t="s">
        <v>7561</v>
      </c>
      <c r="E565" s="84">
        <v>44048</v>
      </c>
      <c r="F565" s="128" t="s">
        <v>521</v>
      </c>
      <c r="G565" s="82" t="s">
        <v>554</v>
      </c>
      <c r="H565" s="86" t="s">
        <v>2631</v>
      </c>
      <c r="I565" s="82" t="s">
        <v>2647</v>
      </c>
      <c r="J565" s="86" t="s">
        <v>2631</v>
      </c>
      <c r="K565" s="124" t="s">
        <v>8241</v>
      </c>
      <c r="L565" s="124" t="s">
        <v>8237</v>
      </c>
    </row>
    <row r="566" spans="1:12" x14ac:dyDescent="0.25">
      <c r="A566" s="83" t="s">
        <v>8462</v>
      </c>
      <c r="B566" s="82" t="s">
        <v>7427</v>
      </c>
      <c r="C566" s="82" t="s">
        <v>2645</v>
      </c>
      <c r="D566" s="82" t="s">
        <v>7565</v>
      </c>
      <c r="E566" s="84">
        <v>44048</v>
      </c>
      <c r="F566" s="128" t="s">
        <v>521</v>
      </c>
      <c r="G566" s="82" t="s">
        <v>554</v>
      </c>
      <c r="H566" s="86" t="s">
        <v>2631</v>
      </c>
      <c r="I566" s="82" t="s">
        <v>2647</v>
      </c>
      <c r="J566" s="86" t="s">
        <v>2631</v>
      </c>
      <c r="K566" s="124" t="s">
        <v>8241</v>
      </c>
      <c r="L566" s="124" t="s">
        <v>8237</v>
      </c>
    </row>
    <row r="567" spans="1:12" x14ac:dyDescent="0.25">
      <c r="A567" s="83" t="s">
        <v>8462</v>
      </c>
      <c r="B567" s="82" t="s">
        <v>7438</v>
      </c>
      <c r="C567" s="82" t="s">
        <v>2669</v>
      </c>
      <c r="D567" s="82" t="s">
        <v>7574</v>
      </c>
      <c r="E567" s="84">
        <v>44048</v>
      </c>
      <c r="F567" s="128" t="s">
        <v>521</v>
      </c>
      <c r="G567" s="82" t="s">
        <v>554</v>
      </c>
      <c r="H567" s="86" t="s">
        <v>2631</v>
      </c>
      <c r="I567" s="82" t="s">
        <v>2670</v>
      </c>
      <c r="J567" s="86" t="s">
        <v>2631</v>
      </c>
      <c r="K567" s="124" t="s">
        <v>8241</v>
      </c>
      <c r="L567" s="124" t="s">
        <v>8237</v>
      </c>
    </row>
    <row r="568" spans="1:12" x14ac:dyDescent="0.25">
      <c r="A568" s="83" t="s">
        <v>8466</v>
      </c>
      <c r="B568" s="82" t="s">
        <v>7409</v>
      </c>
      <c r="C568" s="82" t="s">
        <v>2649</v>
      </c>
      <c r="D568" s="82" t="s">
        <v>7569</v>
      </c>
      <c r="E568" s="84">
        <v>44048</v>
      </c>
      <c r="F568" s="128" t="s">
        <v>521</v>
      </c>
      <c r="G568" s="82" t="s">
        <v>554</v>
      </c>
      <c r="H568" s="86" t="s">
        <v>2631</v>
      </c>
      <c r="I568" s="82" t="s">
        <v>2650</v>
      </c>
      <c r="J568" s="86" t="s">
        <v>2631</v>
      </c>
      <c r="K568" s="124" t="s">
        <v>8241</v>
      </c>
      <c r="L568" s="124" t="s">
        <v>8237</v>
      </c>
    </row>
    <row r="569" spans="1:12" x14ac:dyDescent="0.25">
      <c r="A569" s="83" t="s">
        <v>8515</v>
      </c>
      <c r="B569" s="82" t="s">
        <v>6397</v>
      </c>
      <c r="C569" s="82" t="s">
        <v>2642</v>
      </c>
      <c r="D569" s="82" t="s">
        <v>7447</v>
      </c>
      <c r="E569" s="84">
        <v>44048</v>
      </c>
      <c r="F569" s="128" t="s">
        <v>522</v>
      </c>
      <c r="G569" s="82" t="s">
        <v>554</v>
      </c>
      <c r="H569" s="86" t="s">
        <v>2631</v>
      </c>
      <c r="I569" s="82" t="s">
        <v>2644</v>
      </c>
      <c r="J569" s="86" t="s">
        <v>2631</v>
      </c>
      <c r="K569" s="124" t="s">
        <v>8241</v>
      </c>
      <c r="L569" s="124" t="s">
        <v>8237</v>
      </c>
    </row>
    <row r="570" spans="1:12" x14ac:dyDescent="0.25">
      <c r="A570" s="83" t="s">
        <v>8516</v>
      </c>
      <c r="B570" s="82" t="s">
        <v>6550</v>
      </c>
      <c r="C570" s="82" t="s">
        <v>2645</v>
      </c>
      <c r="D570" s="82" t="s">
        <v>7497</v>
      </c>
      <c r="E570" s="84">
        <v>44048</v>
      </c>
      <c r="F570" s="128" t="s">
        <v>522</v>
      </c>
      <c r="G570" s="82" t="s">
        <v>554</v>
      </c>
      <c r="H570" s="86" t="s">
        <v>2631</v>
      </c>
      <c r="I570" s="82" t="s">
        <v>2647</v>
      </c>
      <c r="J570" s="86" t="s">
        <v>2631</v>
      </c>
      <c r="K570" s="124" t="s">
        <v>8241</v>
      </c>
      <c r="L570" s="124" t="s">
        <v>8237</v>
      </c>
    </row>
    <row r="571" spans="1:12" x14ac:dyDescent="0.25">
      <c r="A571" s="83" t="s">
        <v>8517</v>
      </c>
      <c r="B571" s="82" t="s">
        <v>6370</v>
      </c>
      <c r="C571" s="82" t="s">
        <v>2642</v>
      </c>
      <c r="D571" s="82" t="s">
        <v>7450</v>
      </c>
      <c r="E571" s="84">
        <v>44048</v>
      </c>
      <c r="F571" s="128" t="s">
        <v>522</v>
      </c>
      <c r="G571" s="82" t="s">
        <v>554</v>
      </c>
      <c r="H571" s="86" t="s">
        <v>2631</v>
      </c>
      <c r="I571" s="82" t="s">
        <v>2644</v>
      </c>
      <c r="J571" s="86" t="s">
        <v>2631</v>
      </c>
      <c r="K571" s="124" t="s">
        <v>8241</v>
      </c>
      <c r="L571" s="124" t="s">
        <v>8237</v>
      </c>
    </row>
    <row r="572" spans="1:12" x14ac:dyDescent="0.25">
      <c r="A572" s="83" t="s">
        <v>8518</v>
      </c>
      <c r="B572" s="82" t="s">
        <v>6553</v>
      </c>
      <c r="C572" s="82" t="s">
        <v>2645</v>
      </c>
      <c r="D572" s="82" t="s">
        <v>7452</v>
      </c>
      <c r="E572" s="84">
        <v>44048</v>
      </c>
      <c r="F572" s="128" t="s">
        <v>522</v>
      </c>
      <c r="G572" s="82" t="s">
        <v>554</v>
      </c>
      <c r="H572" s="86" t="s">
        <v>2631</v>
      </c>
      <c r="I572" s="82" t="s">
        <v>2647</v>
      </c>
      <c r="J572" s="86" t="s">
        <v>2631</v>
      </c>
      <c r="K572" s="124" t="s">
        <v>8241</v>
      </c>
      <c r="L572" s="124" t="s">
        <v>8237</v>
      </c>
    </row>
    <row r="573" spans="1:12" x14ac:dyDescent="0.25">
      <c r="A573" s="83" t="s">
        <v>8522</v>
      </c>
      <c r="B573" s="82" t="s">
        <v>7267</v>
      </c>
      <c r="C573" s="82" t="s">
        <v>2669</v>
      </c>
      <c r="D573" s="82" t="s">
        <v>7459</v>
      </c>
      <c r="E573" s="84">
        <v>44048</v>
      </c>
      <c r="F573" s="128" t="s">
        <v>522</v>
      </c>
      <c r="G573" s="82" t="s">
        <v>554</v>
      </c>
      <c r="H573" s="86" t="s">
        <v>2631</v>
      </c>
      <c r="I573" s="82" t="s">
        <v>2670</v>
      </c>
      <c r="J573" s="86" t="s">
        <v>2631</v>
      </c>
      <c r="K573" s="124" t="s">
        <v>8241</v>
      </c>
      <c r="L573" s="124" t="s">
        <v>8237</v>
      </c>
    </row>
    <row r="574" spans="1:12" x14ac:dyDescent="0.25">
      <c r="A574" s="83" t="s">
        <v>8550</v>
      </c>
      <c r="B574" s="82" t="s">
        <v>7311</v>
      </c>
      <c r="C574" s="82" t="s">
        <v>2669</v>
      </c>
      <c r="D574" s="82" t="s">
        <v>7461</v>
      </c>
      <c r="E574" s="84">
        <v>44048</v>
      </c>
      <c r="F574" s="128" t="s">
        <v>522</v>
      </c>
      <c r="G574" s="82" t="s">
        <v>554</v>
      </c>
      <c r="H574" s="86" t="s">
        <v>2631</v>
      </c>
      <c r="I574" s="82" t="s">
        <v>2670</v>
      </c>
      <c r="J574" s="86" t="s">
        <v>2631</v>
      </c>
      <c r="K574" s="124" t="s">
        <v>8241</v>
      </c>
      <c r="L574" s="124" t="s">
        <v>8237</v>
      </c>
    </row>
    <row r="575" spans="1:12" x14ac:dyDescent="0.25">
      <c r="A575" s="83" t="s">
        <v>8553</v>
      </c>
      <c r="B575" s="82" t="s">
        <v>5032</v>
      </c>
      <c r="C575" s="82" t="s">
        <v>2812</v>
      </c>
      <c r="D575" s="82" t="s">
        <v>7327</v>
      </c>
      <c r="E575" s="84">
        <v>44048</v>
      </c>
      <c r="F575" s="128" t="s">
        <v>522</v>
      </c>
      <c r="G575" s="82" t="s">
        <v>554</v>
      </c>
      <c r="H575" s="86" t="s">
        <v>2631</v>
      </c>
      <c r="I575" s="82" t="s">
        <v>7328</v>
      </c>
      <c r="J575" s="86" t="s">
        <v>2711</v>
      </c>
      <c r="K575" s="124" t="s">
        <v>8241</v>
      </c>
      <c r="L575" s="124" t="s">
        <v>8237</v>
      </c>
    </row>
    <row r="576" spans="1:12" x14ac:dyDescent="0.25">
      <c r="A576" s="83" t="s">
        <v>8560</v>
      </c>
      <c r="B576" s="82" t="s">
        <v>5024</v>
      </c>
      <c r="C576" s="82" t="s">
        <v>2832</v>
      </c>
      <c r="D576" s="82" t="s">
        <v>7576</v>
      </c>
      <c r="E576" s="84">
        <v>44048</v>
      </c>
      <c r="F576" s="128" t="s">
        <v>522</v>
      </c>
      <c r="G576" s="82" t="s">
        <v>554</v>
      </c>
      <c r="H576" s="86" t="s">
        <v>2631</v>
      </c>
      <c r="I576" s="82" t="s">
        <v>7330</v>
      </c>
      <c r="J576" s="86" t="s">
        <v>2711</v>
      </c>
      <c r="K576" s="124" t="s">
        <v>8241</v>
      </c>
      <c r="L576" s="124" t="s">
        <v>8237</v>
      </c>
    </row>
    <row r="577" spans="1:12" x14ac:dyDescent="0.25">
      <c r="A577" s="83" t="s">
        <v>8345</v>
      </c>
      <c r="B577" s="81" t="s">
        <v>228</v>
      </c>
      <c r="C577" s="81" t="s">
        <v>229</v>
      </c>
      <c r="D577" s="81" t="s">
        <v>2834</v>
      </c>
      <c r="E577" s="84">
        <v>44048</v>
      </c>
      <c r="F577" s="127" t="s">
        <v>520</v>
      </c>
      <c r="G577" s="82" t="s">
        <v>538</v>
      </c>
      <c r="H577" s="86" t="s">
        <v>2631</v>
      </c>
      <c r="I577" s="82" t="s">
        <v>2632</v>
      </c>
      <c r="J577" s="86" t="s">
        <v>2631</v>
      </c>
      <c r="K577" s="124" t="s">
        <v>8241</v>
      </c>
      <c r="L577" s="124" t="s">
        <v>2918</v>
      </c>
    </row>
    <row r="578" spans="1:12" x14ac:dyDescent="0.25">
      <c r="A578" s="83" t="s">
        <v>8350</v>
      </c>
      <c r="B578" s="81" t="s">
        <v>1071</v>
      </c>
      <c r="C578" s="81" t="s">
        <v>62</v>
      </c>
      <c r="D578" s="81" t="s">
        <v>7386</v>
      </c>
      <c r="E578" s="84">
        <v>44048</v>
      </c>
      <c r="F578" s="85" t="s">
        <v>520</v>
      </c>
      <c r="G578" s="82" t="s">
        <v>538</v>
      </c>
      <c r="H578" s="86" t="s">
        <v>2631</v>
      </c>
      <c r="I578" s="82" t="s">
        <v>2683</v>
      </c>
      <c r="J578" s="86" t="s">
        <v>2631</v>
      </c>
      <c r="K578" s="124" t="s">
        <v>8241</v>
      </c>
      <c r="L578" s="124" t="s">
        <v>2918</v>
      </c>
    </row>
    <row r="579" spans="1:12" x14ac:dyDescent="0.25">
      <c r="A579" s="83" t="s">
        <v>8352</v>
      </c>
      <c r="B579" s="81" t="s">
        <v>997</v>
      </c>
      <c r="C579" s="81" t="s">
        <v>62</v>
      </c>
      <c r="D579" s="81" t="s">
        <v>7390</v>
      </c>
      <c r="E579" s="84">
        <v>44048</v>
      </c>
      <c r="F579" s="127" t="s">
        <v>520</v>
      </c>
      <c r="G579" s="82" t="s">
        <v>538</v>
      </c>
      <c r="H579" s="86" t="s">
        <v>2631</v>
      </c>
      <c r="I579" s="82" t="s">
        <v>2683</v>
      </c>
      <c r="J579" s="86" t="s">
        <v>2631</v>
      </c>
      <c r="K579" s="124" t="s">
        <v>8241</v>
      </c>
      <c r="L579" s="124" t="s">
        <v>2918</v>
      </c>
    </row>
    <row r="580" spans="1:12" x14ac:dyDescent="0.25">
      <c r="A580" s="83" t="s">
        <v>8360</v>
      </c>
      <c r="B580" s="81" t="s">
        <v>235</v>
      </c>
      <c r="C580" s="81" t="s">
        <v>2639</v>
      </c>
      <c r="D580" s="81" t="s">
        <v>2840</v>
      </c>
      <c r="E580" s="84">
        <v>44048</v>
      </c>
      <c r="F580" s="127" t="s">
        <v>519</v>
      </c>
      <c r="G580" s="82" t="s">
        <v>538</v>
      </c>
      <c r="H580" s="86" t="s">
        <v>2631</v>
      </c>
      <c r="I580" s="82" t="s">
        <v>2641</v>
      </c>
      <c r="J580" s="86" t="s">
        <v>2631</v>
      </c>
      <c r="K580" s="124" t="s">
        <v>8241</v>
      </c>
      <c r="L580" s="124" t="s">
        <v>2918</v>
      </c>
    </row>
    <row r="581" spans="1:12" x14ac:dyDescent="0.25">
      <c r="A581" s="83" t="s">
        <v>8362</v>
      </c>
      <c r="B581" s="81" t="s">
        <v>192</v>
      </c>
      <c r="C581" s="81" t="s">
        <v>2679</v>
      </c>
      <c r="D581" s="81" t="s">
        <v>2783</v>
      </c>
      <c r="E581" s="84">
        <v>44048</v>
      </c>
      <c r="F581" s="127" t="s">
        <v>519</v>
      </c>
      <c r="G581" s="82" t="s">
        <v>538</v>
      </c>
      <c r="H581" s="86" t="s">
        <v>2631</v>
      </c>
      <c r="I581" s="82" t="s">
        <v>545</v>
      </c>
      <c r="J581" s="86" t="s">
        <v>2631</v>
      </c>
      <c r="K581" s="124" t="s">
        <v>8241</v>
      </c>
      <c r="L581" s="124" t="s">
        <v>2918</v>
      </c>
    </row>
    <row r="582" spans="1:12" x14ac:dyDescent="0.25">
      <c r="A582" s="83" t="s">
        <v>8365</v>
      </c>
      <c r="B582" s="81" t="s">
        <v>1283</v>
      </c>
      <c r="C582" s="81" t="s">
        <v>2672</v>
      </c>
      <c r="D582" s="81" t="s">
        <v>7380</v>
      </c>
      <c r="E582" s="84">
        <v>44048</v>
      </c>
      <c r="F582" s="127" t="s">
        <v>519</v>
      </c>
      <c r="G582" s="82" t="s">
        <v>538</v>
      </c>
      <c r="H582" s="86" t="s">
        <v>2631</v>
      </c>
      <c r="I582" s="82" t="s">
        <v>2644</v>
      </c>
      <c r="J582" s="86" t="s">
        <v>2631</v>
      </c>
      <c r="K582" s="124" t="s">
        <v>8241</v>
      </c>
      <c r="L582" s="124" t="s">
        <v>8236</v>
      </c>
    </row>
    <row r="583" spans="1:12" x14ac:dyDescent="0.25">
      <c r="A583" s="83" t="s">
        <v>8371</v>
      </c>
      <c r="B583" s="81" t="s">
        <v>160</v>
      </c>
      <c r="C583" s="81" t="s">
        <v>117</v>
      </c>
      <c r="D583" s="81" t="s">
        <v>2764</v>
      </c>
      <c r="E583" s="84">
        <v>44048</v>
      </c>
      <c r="F583" s="85" t="s">
        <v>520</v>
      </c>
      <c r="G583" s="82" t="s">
        <v>538</v>
      </c>
      <c r="H583" s="86" t="s">
        <v>2631</v>
      </c>
      <c r="I583" s="82" t="s">
        <v>2697</v>
      </c>
      <c r="J583" s="86" t="s">
        <v>2631</v>
      </c>
      <c r="K583" s="124" t="s">
        <v>8241</v>
      </c>
      <c r="L583" s="124" t="s">
        <v>2918</v>
      </c>
    </row>
    <row r="584" spans="1:12" x14ac:dyDescent="0.25">
      <c r="A584" s="83" t="s">
        <v>8373</v>
      </c>
      <c r="B584" s="81" t="s">
        <v>262</v>
      </c>
      <c r="C584" s="81" t="s">
        <v>229</v>
      </c>
      <c r="D584" s="81" t="s">
        <v>2875</v>
      </c>
      <c r="E584" s="84">
        <v>44048</v>
      </c>
      <c r="F584" s="85" t="s">
        <v>520</v>
      </c>
      <c r="G584" s="82" t="s">
        <v>538</v>
      </c>
      <c r="H584" s="86" t="s">
        <v>2631</v>
      </c>
      <c r="I584" s="82" t="s">
        <v>2632</v>
      </c>
      <c r="J584" s="86" t="s">
        <v>2631</v>
      </c>
      <c r="K584" s="124" t="s">
        <v>8241</v>
      </c>
      <c r="L584" s="124" t="s">
        <v>8234</v>
      </c>
    </row>
    <row r="585" spans="1:12" x14ac:dyDescent="0.25">
      <c r="A585" s="83" t="s">
        <v>8376</v>
      </c>
      <c r="B585" s="81" t="s">
        <v>2541</v>
      </c>
      <c r="C585" s="81" t="s">
        <v>2649</v>
      </c>
      <c r="D585" s="81" t="s">
        <v>7392</v>
      </c>
      <c r="E585" s="84">
        <v>44048</v>
      </c>
      <c r="F585" s="85" t="s">
        <v>520</v>
      </c>
      <c r="G585" s="82" t="s">
        <v>538</v>
      </c>
      <c r="H585" s="86" t="s">
        <v>2631</v>
      </c>
      <c r="I585" s="82" t="s">
        <v>2650</v>
      </c>
      <c r="J585" s="86" t="s">
        <v>2631</v>
      </c>
      <c r="K585" s="124" t="s">
        <v>8241</v>
      </c>
      <c r="L585" s="124" t="s">
        <v>2918</v>
      </c>
    </row>
    <row r="586" spans="1:12" x14ac:dyDescent="0.25">
      <c r="A586" s="83" t="s">
        <v>8379</v>
      </c>
      <c r="B586" s="81" t="s">
        <v>2572</v>
      </c>
      <c r="C586" s="81" t="s">
        <v>2649</v>
      </c>
      <c r="D586" s="81" t="s">
        <v>7388</v>
      </c>
      <c r="E586" s="84">
        <v>44048</v>
      </c>
      <c r="F586" s="85" t="s">
        <v>520</v>
      </c>
      <c r="G586" s="82" t="s">
        <v>538</v>
      </c>
      <c r="H586" s="86" t="s">
        <v>2631</v>
      </c>
      <c r="I586" s="82" t="s">
        <v>2650</v>
      </c>
      <c r="J586" s="86" t="s">
        <v>2631</v>
      </c>
      <c r="K586" s="124" t="s">
        <v>8241</v>
      </c>
      <c r="L586" s="124" t="s">
        <v>2918</v>
      </c>
    </row>
    <row r="587" spans="1:12" x14ac:dyDescent="0.25">
      <c r="A587" s="83" t="s">
        <v>8381</v>
      </c>
      <c r="B587" s="81" t="s">
        <v>200</v>
      </c>
      <c r="C587" s="81" t="s">
        <v>2649</v>
      </c>
      <c r="D587" s="81" t="s">
        <v>2788</v>
      </c>
      <c r="E587" s="84">
        <v>44048</v>
      </c>
      <c r="F587" s="127" t="s">
        <v>520</v>
      </c>
      <c r="G587" s="82" t="s">
        <v>538</v>
      </c>
      <c r="H587" s="86" t="s">
        <v>2631</v>
      </c>
      <c r="I587" s="82" t="s">
        <v>2650</v>
      </c>
      <c r="J587" s="86" t="s">
        <v>2631</v>
      </c>
      <c r="K587" s="124" t="s">
        <v>8241</v>
      </c>
      <c r="L587" s="124" t="s">
        <v>2918</v>
      </c>
    </row>
    <row r="588" spans="1:12" x14ac:dyDescent="0.25">
      <c r="A588" s="83" t="s">
        <v>8383</v>
      </c>
      <c r="B588" s="81" t="s">
        <v>157</v>
      </c>
      <c r="C588" s="81" t="s">
        <v>2672</v>
      </c>
      <c r="D588" s="81" t="s">
        <v>2762</v>
      </c>
      <c r="E588" s="84">
        <v>44048</v>
      </c>
      <c r="F588" s="127" t="s">
        <v>520</v>
      </c>
      <c r="G588" s="82" t="s">
        <v>538</v>
      </c>
      <c r="H588" s="86" t="s">
        <v>2631</v>
      </c>
      <c r="I588" s="82" t="s">
        <v>2644</v>
      </c>
      <c r="J588" s="86" t="s">
        <v>2631</v>
      </c>
      <c r="K588" s="124" t="s">
        <v>8241</v>
      </c>
      <c r="L588" s="124" t="s">
        <v>2918</v>
      </c>
    </row>
    <row r="589" spans="1:12" x14ac:dyDescent="0.25">
      <c r="A589" s="83" t="s">
        <v>8389</v>
      </c>
      <c r="B589" s="81" t="s">
        <v>234</v>
      </c>
      <c r="C589" s="81" t="s">
        <v>2639</v>
      </c>
      <c r="D589" s="81" t="s">
        <v>2839</v>
      </c>
      <c r="E589" s="84">
        <v>44048</v>
      </c>
      <c r="F589" s="85" t="s">
        <v>519</v>
      </c>
      <c r="G589" s="82" t="s">
        <v>538</v>
      </c>
      <c r="H589" s="86" t="s">
        <v>2631</v>
      </c>
      <c r="I589" s="82" t="s">
        <v>2641</v>
      </c>
      <c r="J589" s="86" t="s">
        <v>2631</v>
      </c>
      <c r="K589" s="124" t="s">
        <v>8241</v>
      </c>
      <c r="L589" s="124" t="s">
        <v>2918</v>
      </c>
    </row>
    <row r="590" spans="1:12" x14ac:dyDescent="0.25">
      <c r="A590" s="83" t="s">
        <v>8405</v>
      </c>
      <c r="B590" s="81" t="s">
        <v>233</v>
      </c>
      <c r="C590" s="81" t="s">
        <v>229</v>
      </c>
      <c r="D590" s="81" t="s">
        <v>2838</v>
      </c>
      <c r="E590" s="84">
        <v>44048</v>
      </c>
      <c r="F590" s="127" t="s">
        <v>520</v>
      </c>
      <c r="G590" s="82" t="s">
        <v>538</v>
      </c>
      <c r="H590" s="86" t="s">
        <v>2631</v>
      </c>
      <c r="I590" s="82" t="s">
        <v>2632</v>
      </c>
      <c r="J590" s="86" t="s">
        <v>2631</v>
      </c>
      <c r="K590" s="124" t="s">
        <v>8241</v>
      </c>
      <c r="L590" s="124" t="s">
        <v>2918</v>
      </c>
    </row>
    <row r="591" spans="1:12" x14ac:dyDescent="0.25">
      <c r="A591" s="83" t="s">
        <v>8408</v>
      </c>
      <c r="B591" s="81" t="s">
        <v>912</v>
      </c>
      <c r="C591" s="81" t="s">
        <v>2679</v>
      </c>
      <c r="D591" s="81" t="s">
        <v>7387</v>
      </c>
      <c r="E591" s="84">
        <v>44048</v>
      </c>
      <c r="F591" s="85" t="s">
        <v>520</v>
      </c>
      <c r="G591" s="82" t="s">
        <v>538</v>
      </c>
      <c r="H591" s="86" t="s">
        <v>2631</v>
      </c>
      <c r="I591" s="82" t="s">
        <v>545</v>
      </c>
      <c r="J591" s="86" t="s">
        <v>2631</v>
      </c>
      <c r="K591" s="124" t="s">
        <v>8241</v>
      </c>
      <c r="L591" s="124" t="s">
        <v>2918</v>
      </c>
    </row>
    <row r="592" spans="1:12" x14ac:dyDescent="0.25">
      <c r="A592" s="83" t="s">
        <v>8571</v>
      </c>
      <c r="B592" s="81" t="s">
        <v>2587</v>
      </c>
      <c r="C592" s="81" t="s">
        <v>2649</v>
      </c>
      <c r="D592" s="81" t="s">
        <v>7391</v>
      </c>
      <c r="E592" s="84">
        <v>44048</v>
      </c>
      <c r="F592" s="85" t="s">
        <v>520</v>
      </c>
      <c r="G592" s="82" t="s">
        <v>538</v>
      </c>
      <c r="H592" s="86" t="s">
        <v>2631</v>
      </c>
      <c r="I592" s="82" t="s">
        <v>2650</v>
      </c>
      <c r="J592" s="86" t="s">
        <v>2631</v>
      </c>
      <c r="K592" s="124" t="s">
        <v>8241</v>
      </c>
      <c r="L592" s="124" t="s">
        <v>2918</v>
      </c>
    </row>
    <row r="593" spans="1:12" x14ac:dyDescent="0.25">
      <c r="A593" s="83" t="s">
        <v>8418</v>
      </c>
      <c r="B593" s="81" t="s">
        <v>1093</v>
      </c>
      <c r="C593" s="81" t="s">
        <v>62</v>
      </c>
      <c r="D593" s="81" t="s">
        <v>7389</v>
      </c>
      <c r="E593" s="84">
        <v>44048</v>
      </c>
      <c r="F593" s="85" t="s">
        <v>519</v>
      </c>
      <c r="G593" s="82" t="s">
        <v>538</v>
      </c>
      <c r="H593" s="86" t="s">
        <v>2631</v>
      </c>
      <c r="I593" s="82" t="s">
        <v>2683</v>
      </c>
      <c r="J593" s="86" t="s">
        <v>2631</v>
      </c>
      <c r="K593" s="124" t="s">
        <v>8241</v>
      </c>
      <c r="L593" s="124" t="s">
        <v>2918</v>
      </c>
    </row>
    <row r="594" spans="1:12" x14ac:dyDescent="0.25">
      <c r="A594" s="83" t="s">
        <v>8419</v>
      </c>
      <c r="B594" s="81" t="s">
        <v>264</v>
      </c>
      <c r="C594" s="81" t="s">
        <v>229</v>
      </c>
      <c r="D594" s="81" t="s">
        <v>2876</v>
      </c>
      <c r="E594" s="84">
        <v>44048</v>
      </c>
      <c r="F594" s="127" t="s">
        <v>519</v>
      </c>
      <c r="G594" s="82" t="s">
        <v>538</v>
      </c>
      <c r="H594" s="86" t="s">
        <v>2631</v>
      </c>
      <c r="I594" s="82" t="s">
        <v>2632</v>
      </c>
      <c r="J594" s="86" t="s">
        <v>2631</v>
      </c>
      <c r="K594" s="124" t="s">
        <v>8241</v>
      </c>
      <c r="L594" s="124" t="s">
        <v>2918</v>
      </c>
    </row>
    <row r="595" spans="1:12" x14ac:dyDescent="0.25">
      <c r="A595" s="83" t="s">
        <v>8427</v>
      </c>
      <c r="B595" s="81" t="s">
        <v>166</v>
      </c>
      <c r="C595" s="81" t="s">
        <v>117</v>
      </c>
      <c r="D595" s="81" t="s">
        <v>2767</v>
      </c>
      <c r="E595" s="84">
        <v>44048</v>
      </c>
      <c r="F595" s="85" t="s">
        <v>520</v>
      </c>
      <c r="G595" s="82" t="s">
        <v>538</v>
      </c>
      <c r="H595" s="86" t="s">
        <v>2631</v>
      </c>
      <c r="I595" s="82" t="s">
        <v>2697</v>
      </c>
      <c r="J595" s="86" t="s">
        <v>2631</v>
      </c>
      <c r="K595" s="124" t="s">
        <v>8241</v>
      </c>
      <c r="L595" s="124" t="s">
        <v>2918</v>
      </c>
    </row>
    <row r="596" spans="1:12" x14ac:dyDescent="0.25">
      <c r="A596" s="83" t="s">
        <v>8433</v>
      </c>
      <c r="B596" s="82" t="s">
        <v>246</v>
      </c>
      <c r="C596" s="82" t="s">
        <v>117</v>
      </c>
      <c r="D596" s="82" t="s">
        <v>2853</v>
      </c>
      <c r="E596" s="84">
        <v>44048</v>
      </c>
      <c r="F596" s="128" t="s">
        <v>520</v>
      </c>
      <c r="G596" s="82" t="s">
        <v>538</v>
      </c>
      <c r="H596" s="86" t="s">
        <v>2631</v>
      </c>
      <c r="I596" s="82" t="s">
        <v>2697</v>
      </c>
      <c r="J596" s="86" t="s">
        <v>2631</v>
      </c>
      <c r="K596" s="124" t="s">
        <v>8241</v>
      </c>
      <c r="L596" s="124" t="s">
        <v>2918</v>
      </c>
    </row>
    <row r="597" spans="1:12" x14ac:dyDescent="0.25">
      <c r="A597" s="83" t="s">
        <v>8436</v>
      </c>
      <c r="B597" s="82" t="s">
        <v>198</v>
      </c>
      <c r="C597" s="82" t="s">
        <v>283</v>
      </c>
      <c r="D597" s="82" t="s">
        <v>2787</v>
      </c>
      <c r="E597" s="84">
        <v>44048</v>
      </c>
      <c r="F597" s="128" t="s">
        <v>520</v>
      </c>
      <c r="G597" s="82" t="s">
        <v>538</v>
      </c>
      <c r="H597" s="86" t="s">
        <v>2631</v>
      </c>
      <c r="I597" s="82" t="s">
        <v>2697</v>
      </c>
      <c r="J597" s="86" t="s">
        <v>2631</v>
      </c>
      <c r="K597" s="124" t="s">
        <v>8241</v>
      </c>
      <c r="L597" s="124" t="s">
        <v>2918</v>
      </c>
    </row>
    <row r="598" spans="1:12" x14ac:dyDescent="0.25">
      <c r="A598" s="83" t="s">
        <v>8443</v>
      </c>
      <c r="B598" s="82" t="s">
        <v>7434</v>
      </c>
      <c r="C598" s="82" t="s">
        <v>2659</v>
      </c>
      <c r="D598" s="82" t="s">
        <v>7545</v>
      </c>
      <c r="E598" s="84">
        <v>44048</v>
      </c>
      <c r="F598" s="128" t="s">
        <v>521</v>
      </c>
      <c r="G598" s="82" t="s">
        <v>554</v>
      </c>
      <c r="H598" s="86" t="s">
        <v>2631</v>
      </c>
      <c r="I598" s="82" t="s">
        <v>2661</v>
      </c>
      <c r="J598" s="86" t="s">
        <v>2631</v>
      </c>
      <c r="K598" s="124" t="s">
        <v>8241</v>
      </c>
      <c r="L598" s="124" t="s">
        <v>8238</v>
      </c>
    </row>
    <row r="599" spans="1:12" x14ac:dyDescent="0.25">
      <c r="A599" s="83" t="s">
        <v>8443</v>
      </c>
      <c r="B599" s="82" t="s">
        <v>7429</v>
      </c>
      <c r="C599" s="82" t="s">
        <v>2715</v>
      </c>
      <c r="D599" s="82" t="s">
        <v>7554</v>
      </c>
      <c r="E599" s="84">
        <v>44048</v>
      </c>
      <c r="F599" s="128" t="s">
        <v>521</v>
      </c>
      <c r="G599" s="82" t="s">
        <v>554</v>
      </c>
      <c r="H599" s="86" t="s">
        <v>2631</v>
      </c>
      <c r="I599" s="82" t="s">
        <v>2641</v>
      </c>
      <c r="J599" s="86" t="s">
        <v>2631</v>
      </c>
      <c r="K599" s="124" t="s">
        <v>8241</v>
      </c>
      <c r="L599" s="124" t="s">
        <v>8238</v>
      </c>
    </row>
    <row r="600" spans="1:12" x14ac:dyDescent="0.25">
      <c r="A600" s="83" t="s">
        <v>8444</v>
      </c>
      <c r="B600" s="82" t="s">
        <v>7433</v>
      </c>
      <c r="C600" s="82" t="s">
        <v>2659</v>
      </c>
      <c r="D600" s="82" t="s">
        <v>7546</v>
      </c>
      <c r="E600" s="84">
        <v>44048</v>
      </c>
      <c r="F600" s="128" t="s">
        <v>521</v>
      </c>
      <c r="G600" s="82" t="s">
        <v>554</v>
      </c>
      <c r="H600" s="86" t="s">
        <v>2631</v>
      </c>
      <c r="I600" s="82" t="s">
        <v>2661</v>
      </c>
      <c r="J600" s="86" t="s">
        <v>2631</v>
      </c>
      <c r="K600" s="124" t="s">
        <v>8241</v>
      </c>
      <c r="L600" s="124" t="s">
        <v>8238</v>
      </c>
    </row>
    <row r="601" spans="1:12" x14ac:dyDescent="0.25">
      <c r="A601" s="83" t="s">
        <v>8445</v>
      </c>
      <c r="B601" s="82" t="s">
        <v>7415</v>
      </c>
      <c r="C601" s="82" t="s">
        <v>2629</v>
      </c>
      <c r="D601" s="82" t="s">
        <v>7547</v>
      </c>
      <c r="E601" s="84">
        <v>44048</v>
      </c>
      <c r="F601" s="128" t="s">
        <v>521</v>
      </c>
      <c r="G601" s="82" t="s">
        <v>554</v>
      </c>
      <c r="H601" s="86" t="s">
        <v>2631</v>
      </c>
      <c r="I601" s="82" t="s">
        <v>2632</v>
      </c>
      <c r="J601" s="86" t="s">
        <v>2631</v>
      </c>
      <c r="K601" s="124" t="s">
        <v>8241</v>
      </c>
      <c r="L601" s="124" t="s">
        <v>8238</v>
      </c>
    </row>
    <row r="602" spans="1:12" x14ac:dyDescent="0.25">
      <c r="A602" s="83" t="s">
        <v>8446</v>
      </c>
      <c r="B602" s="82" t="s">
        <v>7435</v>
      </c>
      <c r="C602" s="82" t="s">
        <v>2659</v>
      </c>
      <c r="D602" s="82" t="s">
        <v>7548</v>
      </c>
      <c r="E602" s="84">
        <v>44048</v>
      </c>
      <c r="F602" s="128" t="s">
        <v>521</v>
      </c>
      <c r="G602" s="82" t="s">
        <v>554</v>
      </c>
      <c r="H602" s="86" t="s">
        <v>2631</v>
      </c>
      <c r="I602" s="82" t="s">
        <v>2661</v>
      </c>
      <c r="J602" s="86" t="s">
        <v>2631</v>
      </c>
      <c r="K602" s="124" t="s">
        <v>8241</v>
      </c>
      <c r="L602" s="124" t="s">
        <v>8238</v>
      </c>
    </row>
    <row r="603" spans="1:12" x14ac:dyDescent="0.25">
      <c r="A603" s="83" t="s">
        <v>8447</v>
      </c>
      <c r="B603" s="82" t="s">
        <v>7414</v>
      </c>
      <c r="C603" s="82" t="s">
        <v>2629</v>
      </c>
      <c r="D603" s="82" t="s">
        <v>7549</v>
      </c>
      <c r="E603" s="84">
        <v>44048</v>
      </c>
      <c r="F603" s="128" t="s">
        <v>521</v>
      </c>
      <c r="G603" s="82" t="s">
        <v>554</v>
      </c>
      <c r="H603" s="86" t="s">
        <v>2631</v>
      </c>
      <c r="I603" s="82" t="s">
        <v>2632</v>
      </c>
      <c r="J603" s="86" t="s">
        <v>2631</v>
      </c>
      <c r="K603" s="124" t="s">
        <v>8241</v>
      </c>
      <c r="L603" s="124" t="s">
        <v>8238</v>
      </c>
    </row>
    <row r="604" spans="1:12" x14ac:dyDescent="0.25">
      <c r="A604" s="83" t="s">
        <v>8448</v>
      </c>
      <c r="B604" s="82" t="s">
        <v>7417</v>
      </c>
      <c r="C604" s="82" t="s">
        <v>2629</v>
      </c>
      <c r="D604" s="82" t="s">
        <v>7550</v>
      </c>
      <c r="E604" s="84">
        <v>44048</v>
      </c>
      <c r="F604" s="128" t="s">
        <v>521</v>
      </c>
      <c r="G604" s="82" t="s">
        <v>554</v>
      </c>
      <c r="H604" s="86" t="s">
        <v>2631</v>
      </c>
      <c r="I604" s="82" t="s">
        <v>2632</v>
      </c>
      <c r="J604" s="86" t="s">
        <v>2631</v>
      </c>
      <c r="K604" s="124" t="s">
        <v>8241</v>
      </c>
      <c r="L604" s="124" t="s">
        <v>8238</v>
      </c>
    </row>
    <row r="605" spans="1:12" x14ac:dyDescent="0.25">
      <c r="A605" s="83" t="s">
        <v>8449</v>
      </c>
      <c r="B605" s="82" t="s">
        <v>7432</v>
      </c>
      <c r="C605" s="82" t="s">
        <v>2715</v>
      </c>
      <c r="D605" s="82" t="s">
        <v>7551</v>
      </c>
      <c r="E605" s="84">
        <v>44048</v>
      </c>
      <c r="F605" s="128" t="s">
        <v>521</v>
      </c>
      <c r="G605" s="82" t="s">
        <v>554</v>
      </c>
      <c r="H605" s="86" t="s">
        <v>2631</v>
      </c>
      <c r="I605" s="82" t="s">
        <v>2641</v>
      </c>
      <c r="J605" s="86" t="s">
        <v>2631</v>
      </c>
      <c r="K605" s="124" t="s">
        <v>8241</v>
      </c>
      <c r="L605" s="124" t="s">
        <v>8238</v>
      </c>
    </row>
    <row r="606" spans="1:12" x14ac:dyDescent="0.25">
      <c r="A606" s="83" t="s">
        <v>8450</v>
      </c>
      <c r="B606" s="82" t="s">
        <v>7419</v>
      </c>
      <c r="C606" s="82" t="s">
        <v>2734</v>
      </c>
      <c r="D606" s="82" t="s">
        <v>7552</v>
      </c>
      <c r="E606" s="84">
        <v>44048</v>
      </c>
      <c r="F606" s="128" t="s">
        <v>521</v>
      </c>
      <c r="G606" s="82" t="s">
        <v>554</v>
      </c>
      <c r="H606" s="86" t="s">
        <v>2631</v>
      </c>
      <c r="I606" s="82" t="s">
        <v>2736</v>
      </c>
      <c r="J606" s="86" t="s">
        <v>2631</v>
      </c>
      <c r="K606" s="124" t="s">
        <v>8241</v>
      </c>
      <c r="L606" s="124" t="s">
        <v>8238</v>
      </c>
    </row>
    <row r="607" spans="1:12" x14ac:dyDescent="0.25">
      <c r="A607" s="83" t="s">
        <v>8451</v>
      </c>
      <c r="B607" s="82" t="s">
        <v>7416</v>
      </c>
      <c r="C607" s="82" t="s">
        <v>2629</v>
      </c>
      <c r="D607" s="82" t="s">
        <v>7553</v>
      </c>
      <c r="E607" s="84">
        <v>44048</v>
      </c>
      <c r="F607" s="128" t="s">
        <v>521</v>
      </c>
      <c r="G607" s="82" t="s">
        <v>554</v>
      </c>
      <c r="H607" s="86" t="s">
        <v>2631</v>
      </c>
      <c r="I607" s="82" t="s">
        <v>2632</v>
      </c>
      <c r="J607" s="86" t="s">
        <v>2631</v>
      </c>
      <c r="K607" s="124" t="s">
        <v>8241</v>
      </c>
      <c r="L607" s="124" t="s">
        <v>8238</v>
      </c>
    </row>
    <row r="608" spans="1:12" x14ac:dyDescent="0.25">
      <c r="A608" s="83" t="s">
        <v>8452</v>
      </c>
      <c r="B608" s="82" t="s">
        <v>7421</v>
      </c>
      <c r="C608" s="82" t="s">
        <v>62</v>
      </c>
      <c r="D608" s="82" t="s">
        <v>7564</v>
      </c>
      <c r="E608" s="84">
        <v>44048</v>
      </c>
      <c r="F608" s="128" t="s">
        <v>521</v>
      </c>
      <c r="G608" s="82" t="s">
        <v>554</v>
      </c>
      <c r="H608" s="86" t="s">
        <v>2631</v>
      </c>
      <c r="I608" s="82" t="s">
        <v>2683</v>
      </c>
      <c r="J608" s="86" t="s">
        <v>2631</v>
      </c>
      <c r="K608" s="124" t="s">
        <v>8241</v>
      </c>
      <c r="L608" s="124" t="s">
        <v>8238</v>
      </c>
    </row>
    <row r="609" spans="1:12" x14ac:dyDescent="0.25">
      <c r="A609" s="83" t="s">
        <v>8455</v>
      </c>
      <c r="B609" s="82" t="s">
        <v>7418</v>
      </c>
      <c r="C609" s="82" t="s">
        <v>2734</v>
      </c>
      <c r="D609" s="82" t="s">
        <v>7558</v>
      </c>
      <c r="E609" s="84">
        <v>44048</v>
      </c>
      <c r="F609" s="128" t="s">
        <v>521</v>
      </c>
      <c r="G609" s="82" t="s">
        <v>554</v>
      </c>
      <c r="H609" s="86" t="s">
        <v>2631</v>
      </c>
      <c r="I609" s="82" t="s">
        <v>2736</v>
      </c>
      <c r="J609" s="86" t="s">
        <v>2631</v>
      </c>
      <c r="K609" s="124" t="s">
        <v>8241</v>
      </c>
      <c r="L609" s="124" t="s">
        <v>8238</v>
      </c>
    </row>
    <row r="610" spans="1:12" x14ac:dyDescent="0.25">
      <c r="A610" s="83" t="s">
        <v>8456</v>
      </c>
      <c r="B610" s="82" t="s">
        <v>7430</v>
      </c>
      <c r="C610" s="82" t="s">
        <v>2715</v>
      </c>
      <c r="D610" s="82" t="s">
        <v>7559</v>
      </c>
      <c r="E610" s="84">
        <v>44048</v>
      </c>
      <c r="F610" s="128" t="s">
        <v>521</v>
      </c>
      <c r="G610" s="82" t="s">
        <v>554</v>
      </c>
      <c r="H610" s="86" t="s">
        <v>2631</v>
      </c>
      <c r="I610" s="82" t="s">
        <v>2641</v>
      </c>
      <c r="J610" s="86" t="s">
        <v>2631</v>
      </c>
      <c r="K610" s="124" t="s">
        <v>8241</v>
      </c>
      <c r="L610" s="124" t="s">
        <v>8238</v>
      </c>
    </row>
    <row r="611" spans="1:12" x14ac:dyDescent="0.25">
      <c r="A611" s="83" t="s">
        <v>8457</v>
      </c>
      <c r="B611" s="82" t="s">
        <v>7431</v>
      </c>
      <c r="C611" s="82" t="s">
        <v>2715</v>
      </c>
      <c r="D611" s="82" t="s">
        <v>7560</v>
      </c>
      <c r="E611" s="84">
        <v>44048</v>
      </c>
      <c r="F611" s="128" t="s">
        <v>521</v>
      </c>
      <c r="G611" s="82" t="s">
        <v>554</v>
      </c>
      <c r="H611" s="86" t="s">
        <v>2631</v>
      </c>
      <c r="I611" s="82" t="s">
        <v>2641</v>
      </c>
      <c r="J611" s="86" t="s">
        <v>2631</v>
      </c>
      <c r="K611" s="124" t="s">
        <v>8241</v>
      </c>
      <c r="L611" s="124" t="s">
        <v>8238</v>
      </c>
    </row>
    <row r="612" spans="1:12" x14ac:dyDescent="0.25">
      <c r="A612" s="83" t="s">
        <v>8459</v>
      </c>
      <c r="B612" s="82" t="s">
        <v>7436</v>
      </c>
      <c r="C612" s="82" t="s">
        <v>283</v>
      </c>
      <c r="D612" s="82" t="s">
        <v>7562</v>
      </c>
      <c r="E612" s="84">
        <v>44048</v>
      </c>
      <c r="F612" s="128" t="s">
        <v>521</v>
      </c>
      <c r="G612" s="82" t="s">
        <v>554</v>
      </c>
      <c r="H612" s="86" t="s">
        <v>2631</v>
      </c>
      <c r="I612" s="82" t="s">
        <v>2697</v>
      </c>
      <c r="J612" s="86" t="s">
        <v>2631</v>
      </c>
      <c r="K612" s="124" t="s">
        <v>8241</v>
      </c>
      <c r="L612" s="124" t="s">
        <v>8238</v>
      </c>
    </row>
    <row r="613" spans="1:12" x14ac:dyDescent="0.25">
      <c r="A613" s="83" t="s">
        <v>8460</v>
      </c>
      <c r="B613" s="82" t="s">
        <v>7423</v>
      </c>
      <c r="C613" s="82" t="s">
        <v>62</v>
      </c>
      <c r="D613" s="82" t="s">
        <v>7563</v>
      </c>
      <c r="E613" s="84">
        <v>44048</v>
      </c>
      <c r="F613" s="128" t="s">
        <v>521</v>
      </c>
      <c r="G613" s="82" t="s">
        <v>554</v>
      </c>
      <c r="H613" s="86" t="s">
        <v>2631</v>
      </c>
      <c r="I613" s="82" t="s">
        <v>2683</v>
      </c>
      <c r="J613" s="86" t="s">
        <v>2631</v>
      </c>
      <c r="K613" s="124" t="s">
        <v>8241</v>
      </c>
      <c r="L613" s="124" t="s">
        <v>8238</v>
      </c>
    </row>
    <row r="614" spans="1:12" x14ac:dyDescent="0.25">
      <c r="A614" s="83" t="s">
        <v>8463</v>
      </c>
      <c r="B614" s="82" t="s">
        <v>7428</v>
      </c>
      <c r="C614" s="82" t="s">
        <v>2645</v>
      </c>
      <c r="D614" s="82" t="s">
        <v>7566</v>
      </c>
      <c r="E614" s="84">
        <v>44048</v>
      </c>
      <c r="F614" s="128" t="s">
        <v>521</v>
      </c>
      <c r="G614" s="82" t="s">
        <v>554</v>
      </c>
      <c r="H614" s="86" t="s">
        <v>2631</v>
      </c>
      <c r="I614" s="82" t="s">
        <v>2647</v>
      </c>
      <c r="J614" s="86" t="s">
        <v>2631</v>
      </c>
      <c r="K614" s="124" t="s">
        <v>8241</v>
      </c>
      <c r="L614" s="124" t="s">
        <v>8238</v>
      </c>
    </row>
    <row r="615" spans="1:12" x14ac:dyDescent="0.25">
      <c r="A615" s="83" t="s">
        <v>8464</v>
      </c>
      <c r="B615" s="82" t="s">
        <v>7437</v>
      </c>
      <c r="C615" s="82" t="s">
        <v>283</v>
      </c>
      <c r="D615" s="82" t="s">
        <v>7567</v>
      </c>
      <c r="E615" s="84">
        <v>44048</v>
      </c>
      <c r="F615" s="128" t="s">
        <v>521</v>
      </c>
      <c r="G615" s="82" t="s">
        <v>554</v>
      </c>
      <c r="H615" s="86" t="s">
        <v>2631</v>
      </c>
      <c r="I615" s="82" t="s">
        <v>2697</v>
      </c>
      <c r="J615" s="86" t="s">
        <v>2631</v>
      </c>
      <c r="K615" s="124" t="s">
        <v>8241</v>
      </c>
      <c r="L615" s="124" t="s">
        <v>8238</v>
      </c>
    </row>
    <row r="616" spans="1:12" x14ac:dyDescent="0.25">
      <c r="A616" s="83" t="s">
        <v>8465</v>
      </c>
      <c r="B616" s="82" t="s">
        <v>7412</v>
      </c>
      <c r="C616" s="82" t="s">
        <v>2649</v>
      </c>
      <c r="D616" s="82" t="s">
        <v>7568</v>
      </c>
      <c r="E616" s="84">
        <v>44048</v>
      </c>
      <c r="F616" s="128" t="s">
        <v>521</v>
      </c>
      <c r="G616" s="82" t="s">
        <v>554</v>
      </c>
      <c r="H616" s="86" t="s">
        <v>2631</v>
      </c>
      <c r="I616" s="82" t="s">
        <v>2650</v>
      </c>
      <c r="J616" s="86" t="s">
        <v>2631</v>
      </c>
      <c r="K616" s="124" t="s">
        <v>8241</v>
      </c>
      <c r="L616" s="124" t="s">
        <v>8238</v>
      </c>
    </row>
    <row r="617" spans="1:12" x14ac:dyDescent="0.25">
      <c r="A617" s="83" t="s">
        <v>8467</v>
      </c>
      <c r="B617" s="82" t="s">
        <v>7422</v>
      </c>
      <c r="C617" s="82" t="s">
        <v>62</v>
      </c>
      <c r="D617" s="82" t="s">
        <v>7570</v>
      </c>
      <c r="E617" s="84">
        <v>44048</v>
      </c>
      <c r="F617" s="128" t="s">
        <v>521</v>
      </c>
      <c r="G617" s="82" t="s">
        <v>554</v>
      </c>
      <c r="H617" s="86" t="s">
        <v>2631</v>
      </c>
      <c r="I617" s="82" t="s">
        <v>2683</v>
      </c>
      <c r="J617" s="86" t="s">
        <v>2631</v>
      </c>
      <c r="K617" s="124" t="s">
        <v>8241</v>
      </c>
      <c r="L617" s="124" t="s">
        <v>8238</v>
      </c>
    </row>
    <row r="618" spans="1:12" x14ac:dyDescent="0.25">
      <c r="A618" s="83" t="s">
        <v>8468</v>
      </c>
      <c r="B618" s="82" t="s">
        <v>7411</v>
      </c>
      <c r="C618" s="82" t="s">
        <v>2649</v>
      </c>
      <c r="D618" s="82" t="s">
        <v>7571</v>
      </c>
      <c r="E618" s="84">
        <v>44048</v>
      </c>
      <c r="F618" s="128" t="s">
        <v>521</v>
      </c>
      <c r="G618" s="82" t="s">
        <v>554</v>
      </c>
      <c r="H618" s="86" t="s">
        <v>2631</v>
      </c>
      <c r="I618" s="82" t="s">
        <v>2650</v>
      </c>
      <c r="J618" s="86" t="s">
        <v>2631</v>
      </c>
      <c r="K618" s="124" t="s">
        <v>8241</v>
      </c>
      <c r="L618" s="124" t="s">
        <v>8238</v>
      </c>
    </row>
    <row r="619" spans="1:12" x14ac:dyDescent="0.25">
      <c r="A619" s="83" t="s">
        <v>8469</v>
      </c>
      <c r="B619" s="82" t="s">
        <v>7410</v>
      </c>
      <c r="C619" s="82" t="s">
        <v>2649</v>
      </c>
      <c r="D619" s="82" t="s">
        <v>7572</v>
      </c>
      <c r="E619" s="84">
        <v>44048</v>
      </c>
      <c r="F619" s="128" t="s">
        <v>521</v>
      </c>
      <c r="G619" s="82" t="s">
        <v>554</v>
      </c>
      <c r="H619" s="86" t="s">
        <v>2631</v>
      </c>
      <c r="I619" s="82" t="s">
        <v>2650</v>
      </c>
      <c r="J619" s="86" t="s">
        <v>2631</v>
      </c>
      <c r="K619" s="124" t="s">
        <v>8241</v>
      </c>
      <c r="L619" s="124" t="s">
        <v>8238</v>
      </c>
    </row>
    <row r="620" spans="1:12" x14ac:dyDescent="0.25">
      <c r="A620" s="83" t="s">
        <v>8470</v>
      </c>
      <c r="B620" s="82" t="s">
        <v>7478</v>
      </c>
      <c r="C620" s="82" t="s">
        <v>2669</v>
      </c>
      <c r="D620" s="82" t="s">
        <v>7573</v>
      </c>
      <c r="E620" s="84">
        <v>44048</v>
      </c>
      <c r="F620" s="128" t="s">
        <v>521</v>
      </c>
      <c r="G620" s="82" t="s">
        <v>554</v>
      </c>
      <c r="H620" s="86" t="s">
        <v>2631</v>
      </c>
      <c r="I620" s="82" t="s">
        <v>2670</v>
      </c>
      <c r="J620" s="86" t="s">
        <v>2631</v>
      </c>
      <c r="K620" s="124" t="s">
        <v>8241</v>
      </c>
      <c r="L620" s="124" t="s">
        <v>8238</v>
      </c>
    </row>
    <row r="621" spans="1:12" x14ac:dyDescent="0.25">
      <c r="A621" s="83" t="s">
        <v>8472</v>
      </c>
      <c r="B621" s="82" t="s">
        <v>1137</v>
      </c>
      <c r="C621" s="82" t="s">
        <v>2750</v>
      </c>
      <c r="D621" s="82" t="s">
        <v>7379</v>
      </c>
      <c r="E621" s="84">
        <v>44048</v>
      </c>
      <c r="F621" s="128" t="s">
        <v>521</v>
      </c>
      <c r="G621" s="82" t="s">
        <v>554</v>
      </c>
      <c r="H621" s="86" t="s">
        <v>2631</v>
      </c>
      <c r="I621" s="82" t="s">
        <v>2695</v>
      </c>
      <c r="J621" s="86" t="s">
        <v>2631</v>
      </c>
      <c r="K621" s="124" t="s">
        <v>8241</v>
      </c>
      <c r="L621" s="124" t="s">
        <v>2918</v>
      </c>
    </row>
    <row r="622" spans="1:12" x14ac:dyDescent="0.25">
      <c r="A622" s="83" t="s">
        <v>8474</v>
      </c>
      <c r="B622" s="82" t="s">
        <v>1732</v>
      </c>
      <c r="C622" s="82" t="s">
        <v>2659</v>
      </c>
      <c r="D622" s="82" t="s">
        <v>7381</v>
      </c>
      <c r="E622" s="84">
        <v>44048</v>
      </c>
      <c r="F622" s="128" t="s">
        <v>521</v>
      </c>
      <c r="G622" s="82" t="s">
        <v>554</v>
      </c>
      <c r="H622" s="86" t="s">
        <v>2631</v>
      </c>
      <c r="I622" s="82" t="s">
        <v>2661</v>
      </c>
      <c r="J622" s="86" t="s">
        <v>2631</v>
      </c>
      <c r="K622" s="124" t="s">
        <v>8241</v>
      </c>
      <c r="L622" s="124" t="s">
        <v>2918</v>
      </c>
    </row>
    <row r="623" spans="1:12" x14ac:dyDescent="0.25">
      <c r="A623" s="83" t="s">
        <v>8477</v>
      </c>
      <c r="B623" s="82" t="s">
        <v>1384</v>
      </c>
      <c r="C623" s="82" t="s">
        <v>2715</v>
      </c>
      <c r="D623" s="82" t="s">
        <v>7383</v>
      </c>
      <c r="E623" s="84">
        <v>44048</v>
      </c>
      <c r="F623" s="128" t="s">
        <v>521</v>
      </c>
      <c r="G623" s="82" t="s">
        <v>554</v>
      </c>
      <c r="H623" s="86" t="s">
        <v>2631</v>
      </c>
      <c r="I623" s="82" t="s">
        <v>2641</v>
      </c>
      <c r="J623" s="86" t="s">
        <v>2631</v>
      </c>
      <c r="K623" s="124" t="s">
        <v>8241</v>
      </c>
      <c r="L623" s="124" t="s">
        <v>2918</v>
      </c>
    </row>
    <row r="624" spans="1:12" x14ac:dyDescent="0.25">
      <c r="A624" s="83" t="s">
        <v>8486</v>
      </c>
      <c r="B624" s="82" t="s">
        <v>1135</v>
      </c>
      <c r="C624" s="82" t="s">
        <v>2693</v>
      </c>
      <c r="D624" s="82" t="s">
        <v>7384</v>
      </c>
      <c r="E624" s="84">
        <v>44048</v>
      </c>
      <c r="F624" s="128" t="s">
        <v>521</v>
      </c>
      <c r="G624" s="82" t="s">
        <v>554</v>
      </c>
      <c r="H624" s="86" t="s">
        <v>2631</v>
      </c>
      <c r="I624" s="82" t="s">
        <v>2695</v>
      </c>
      <c r="J624" s="86" t="s">
        <v>2631</v>
      </c>
      <c r="K624" s="124" t="s">
        <v>8241</v>
      </c>
      <c r="L624" s="124" t="s">
        <v>2918</v>
      </c>
    </row>
    <row r="625" spans="1:12" x14ac:dyDescent="0.25">
      <c r="A625" s="83" t="s">
        <v>8487</v>
      </c>
      <c r="B625" s="82" t="s">
        <v>1267</v>
      </c>
      <c r="C625" s="82" t="s">
        <v>2672</v>
      </c>
      <c r="D625" s="82" t="s">
        <v>7382</v>
      </c>
      <c r="E625" s="84">
        <v>44048</v>
      </c>
      <c r="F625" s="128" t="s">
        <v>521</v>
      </c>
      <c r="G625" s="82" t="s">
        <v>554</v>
      </c>
      <c r="H625" s="86" t="s">
        <v>2631</v>
      </c>
      <c r="I625" s="82" t="s">
        <v>2644</v>
      </c>
      <c r="J625" s="86" t="s">
        <v>2631</v>
      </c>
      <c r="K625" s="124" t="s">
        <v>8241</v>
      </c>
      <c r="L625" s="124" t="s">
        <v>8236</v>
      </c>
    </row>
    <row r="626" spans="1:12" x14ac:dyDescent="0.25">
      <c r="A626" s="83" t="s">
        <v>8490</v>
      </c>
      <c r="B626" s="82" t="s">
        <v>6666</v>
      </c>
      <c r="C626" s="82" t="s">
        <v>2639</v>
      </c>
      <c r="D626" s="82" t="s">
        <v>7444</v>
      </c>
      <c r="E626" s="84">
        <v>44048</v>
      </c>
      <c r="F626" s="128" t="s">
        <v>522</v>
      </c>
      <c r="G626" s="82" t="s">
        <v>554</v>
      </c>
      <c r="H626" s="86" t="s">
        <v>2631</v>
      </c>
      <c r="I626" s="82" t="s">
        <v>2641</v>
      </c>
      <c r="J626" s="86" t="s">
        <v>2631</v>
      </c>
      <c r="K626" s="124" t="s">
        <v>8241</v>
      </c>
      <c r="L626" s="124" t="s">
        <v>8237</v>
      </c>
    </row>
    <row r="627" spans="1:12" x14ac:dyDescent="0.25">
      <c r="A627" s="83" t="s">
        <v>8491</v>
      </c>
      <c r="B627" s="82" t="s">
        <v>5355</v>
      </c>
      <c r="C627" s="82" t="s">
        <v>2629</v>
      </c>
      <c r="D627" s="82" t="s">
        <v>7443</v>
      </c>
      <c r="E627" s="84">
        <v>44048</v>
      </c>
      <c r="F627" s="128" t="s">
        <v>522</v>
      </c>
      <c r="G627" s="82" t="s">
        <v>554</v>
      </c>
      <c r="H627" s="86" t="s">
        <v>2631</v>
      </c>
      <c r="I627" s="82" t="s">
        <v>2632</v>
      </c>
      <c r="J627" s="86" t="s">
        <v>2631</v>
      </c>
      <c r="K627" s="124" t="s">
        <v>8241</v>
      </c>
      <c r="L627" s="124" t="s">
        <v>8237</v>
      </c>
    </row>
    <row r="628" spans="1:12" x14ac:dyDescent="0.25">
      <c r="A628" s="83" t="s">
        <v>8492</v>
      </c>
      <c r="B628" s="82" t="s">
        <v>6750</v>
      </c>
      <c r="C628" s="82" t="s">
        <v>2659</v>
      </c>
      <c r="D628" s="82" t="s">
        <v>7440</v>
      </c>
      <c r="E628" s="84">
        <v>44048</v>
      </c>
      <c r="F628" s="128" t="s">
        <v>522</v>
      </c>
      <c r="G628" s="82" t="s">
        <v>554</v>
      </c>
      <c r="H628" s="86" t="s">
        <v>2631</v>
      </c>
      <c r="I628" s="82" t="s">
        <v>2661</v>
      </c>
      <c r="J628" s="86" t="s">
        <v>2631</v>
      </c>
      <c r="K628" s="124" t="s">
        <v>8241</v>
      </c>
      <c r="L628" s="124" t="s">
        <v>8237</v>
      </c>
    </row>
    <row r="629" spans="1:12" x14ac:dyDescent="0.25">
      <c r="A629" s="83" t="s">
        <v>8493</v>
      </c>
      <c r="B629" s="82" t="s">
        <v>6646</v>
      </c>
      <c r="C629" s="82" t="s">
        <v>2639</v>
      </c>
      <c r="D629" s="82" t="s">
        <v>7494</v>
      </c>
      <c r="E629" s="84">
        <v>44048</v>
      </c>
      <c r="F629" s="128" t="s">
        <v>522</v>
      </c>
      <c r="G629" s="82" t="s">
        <v>554</v>
      </c>
      <c r="H629" s="86" t="s">
        <v>2631</v>
      </c>
      <c r="I629" s="82" t="s">
        <v>2641</v>
      </c>
      <c r="J629" s="86" t="s">
        <v>2631</v>
      </c>
      <c r="K629" s="124" t="s">
        <v>8241</v>
      </c>
      <c r="L629" s="124" t="s">
        <v>8237</v>
      </c>
    </row>
    <row r="630" spans="1:12" x14ac:dyDescent="0.25">
      <c r="A630" s="83" t="s">
        <v>8494</v>
      </c>
      <c r="B630" s="82" t="s">
        <v>5373</v>
      </c>
      <c r="C630" s="82" t="s">
        <v>229</v>
      </c>
      <c r="D630" s="82" t="s">
        <v>7441</v>
      </c>
      <c r="E630" s="84">
        <v>44048</v>
      </c>
      <c r="F630" s="128" t="s">
        <v>522</v>
      </c>
      <c r="G630" s="82" t="s">
        <v>554</v>
      </c>
      <c r="H630" s="86" t="s">
        <v>2631</v>
      </c>
      <c r="I630" s="82" t="s">
        <v>2632</v>
      </c>
      <c r="J630" s="86" t="s">
        <v>2631</v>
      </c>
      <c r="K630" s="124" t="s">
        <v>8241</v>
      </c>
      <c r="L630" s="124" t="s">
        <v>8237</v>
      </c>
    </row>
    <row r="631" spans="1:12" x14ac:dyDescent="0.25">
      <c r="A631" s="83" t="s">
        <v>8495</v>
      </c>
      <c r="B631" s="82" t="s">
        <v>5443</v>
      </c>
      <c r="C631" s="82" t="s">
        <v>2734</v>
      </c>
      <c r="D631" s="82" t="s">
        <v>7496</v>
      </c>
      <c r="E631" s="84">
        <v>44048</v>
      </c>
      <c r="F631" s="128" t="s">
        <v>522</v>
      </c>
      <c r="G631" s="82" t="s">
        <v>554</v>
      </c>
      <c r="H631" s="86" t="s">
        <v>2631</v>
      </c>
      <c r="I631" s="82" t="s">
        <v>2736</v>
      </c>
      <c r="J631" s="86" t="s">
        <v>2631</v>
      </c>
      <c r="K631" s="124" t="s">
        <v>8241</v>
      </c>
      <c r="L631" s="124" t="s">
        <v>8237</v>
      </c>
    </row>
    <row r="632" spans="1:12" x14ac:dyDescent="0.25">
      <c r="A632" s="83" t="s">
        <v>8496</v>
      </c>
      <c r="B632" s="82" t="s">
        <v>5511</v>
      </c>
      <c r="C632" s="82" t="s">
        <v>2734</v>
      </c>
      <c r="D632" s="82" t="s">
        <v>7448</v>
      </c>
      <c r="E632" s="84">
        <v>44048</v>
      </c>
      <c r="F632" s="128" t="s">
        <v>522</v>
      </c>
      <c r="G632" s="82" t="s">
        <v>554</v>
      </c>
      <c r="H632" s="86" t="s">
        <v>2631</v>
      </c>
      <c r="I632" s="82" t="s">
        <v>2736</v>
      </c>
      <c r="J632" s="86" t="s">
        <v>2631</v>
      </c>
      <c r="K632" s="124" t="s">
        <v>8241</v>
      </c>
      <c r="L632" s="124" t="s">
        <v>8237</v>
      </c>
    </row>
    <row r="633" spans="1:12" x14ac:dyDescent="0.25">
      <c r="A633" s="83" t="s">
        <v>8497</v>
      </c>
      <c r="B633" s="82" t="s">
        <v>5447</v>
      </c>
      <c r="C633" s="82" t="s">
        <v>2734</v>
      </c>
      <c r="D633" s="82" t="s">
        <v>7495</v>
      </c>
      <c r="E633" s="84">
        <v>44048</v>
      </c>
      <c r="F633" s="128" t="s">
        <v>522</v>
      </c>
      <c r="G633" s="82" t="s">
        <v>554</v>
      </c>
      <c r="H633" s="86" t="s">
        <v>2631</v>
      </c>
      <c r="I633" s="82" t="s">
        <v>2736</v>
      </c>
      <c r="J633" s="86" t="s">
        <v>2631</v>
      </c>
      <c r="K633" s="124" t="s">
        <v>8241</v>
      </c>
      <c r="L633" s="124" t="s">
        <v>8237</v>
      </c>
    </row>
    <row r="634" spans="1:12" x14ac:dyDescent="0.25">
      <c r="A634" s="83" t="s">
        <v>8498</v>
      </c>
      <c r="B634" s="82" t="s">
        <v>5429</v>
      </c>
      <c r="C634" s="82" t="s">
        <v>229</v>
      </c>
      <c r="D634" s="82" t="s">
        <v>7446</v>
      </c>
      <c r="E634" s="84">
        <v>44048</v>
      </c>
      <c r="F634" s="128" t="s">
        <v>522</v>
      </c>
      <c r="G634" s="82" t="s">
        <v>554</v>
      </c>
      <c r="H634" s="86" t="s">
        <v>2631</v>
      </c>
      <c r="I634" s="82" t="s">
        <v>2632</v>
      </c>
      <c r="J634" s="86" t="s">
        <v>2631</v>
      </c>
      <c r="K634" s="124" t="s">
        <v>8241</v>
      </c>
      <c r="L634" s="124" t="s">
        <v>8237</v>
      </c>
    </row>
    <row r="635" spans="1:12" x14ac:dyDescent="0.25">
      <c r="A635" s="83" t="s">
        <v>8499</v>
      </c>
      <c r="B635" s="82" t="s">
        <v>5330</v>
      </c>
      <c r="C635" s="82" t="s">
        <v>2629</v>
      </c>
      <c r="D635" s="82" t="s">
        <v>7445</v>
      </c>
      <c r="E635" s="84">
        <v>44048</v>
      </c>
      <c r="F635" s="128" t="s">
        <v>522</v>
      </c>
      <c r="G635" s="82" t="s">
        <v>554</v>
      </c>
      <c r="H635" s="86" t="s">
        <v>2631</v>
      </c>
      <c r="I635" s="82" t="s">
        <v>2632</v>
      </c>
      <c r="J635" s="86" t="s">
        <v>2631</v>
      </c>
      <c r="K635" s="124" t="s">
        <v>8241</v>
      </c>
      <c r="L635" s="124" t="s">
        <v>8237</v>
      </c>
    </row>
    <row r="636" spans="1:12" x14ac:dyDescent="0.25">
      <c r="A636" s="83" t="s">
        <v>8500</v>
      </c>
      <c r="B636" s="82" t="s">
        <v>5041</v>
      </c>
      <c r="C636" s="82" t="s">
        <v>7341</v>
      </c>
      <c r="D636" s="82" t="s">
        <v>7342</v>
      </c>
      <c r="E636" s="84">
        <v>44048</v>
      </c>
      <c r="F636" s="128" t="s">
        <v>522</v>
      </c>
      <c r="G636" s="82" t="s">
        <v>554</v>
      </c>
      <c r="H636" s="86" t="s">
        <v>2631</v>
      </c>
      <c r="I636" s="82" t="s">
        <v>7333</v>
      </c>
      <c r="J636" s="86" t="s">
        <v>2631</v>
      </c>
      <c r="K636" s="124" t="s">
        <v>8241</v>
      </c>
      <c r="L636" s="124" t="s">
        <v>8326</v>
      </c>
    </row>
    <row r="637" spans="1:12" x14ac:dyDescent="0.25">
      <c r="A637" s="83" t="s">
        <v>8501</v>
      </c>
      <c r="B637" s="82" t="s">
        <v>6713</v>
      </c>
      <c r="C637" s="82" t="s">
        <v>2659</v>
      </c>
      <c r="D637" s="82" t="s">
        <v>7442</v>
      </c>
      <c r="E637" s="84">
        <v>44048</v>
      </c>
      <c r="F637" s="128" t="s">
        <v>522</v>
      </c>
      <c r="G637" s="82" t="s">
        <v>554</v>
      </c>
      <c r="H637" s="86" t="s">
        <v>2631</v>
      </c>
      <c r="I637" s="82" t="s">
        <v>2661</v>
      </c>
      <c r="J637" s="86" t="s">
        <v>2631</v>
      </c>
      <c r="K637" s="124" t="s">
        <v>8241</v>
      </c>
      <c r="L637" s="124" t="s">
        <v>8237</v>
      </c>
    </row>
    <row r="638" spans="1:12" x14ac:dyDescent="0.25">
      <c r="A638" s="83" t="s">
        <v>8502</v>
      </c>
      <c r="B638" s="82" t="s">
        <v>5034</v>
      </c>
      <c r="C638" s="82" t="s">
        <v>7326</v>
      </c>
      <c r="D638" s="82" t="s">
        <v>7357</v>
      </c>
      <c r="E638" s="84">
        <v>44048</v>
      </c>
      <c r="F638" s="128" t="s">
        <v>522</v>
      </c>
      <c r="G638" s="82" t="s">
        <v>554</v>
      </c>
      <c r="H638" s="86" t="s">
        <v>2631</v>
      </c>
      <c r="I638" s="82" t="s">
        <v>7333</v>
      </c>
      <c r="J638" s="86" t="s">
        <v>2631</v>
      </c>
      <c r="K638" s="124" t="s">
        <v>8241</v>
      </c>
      <c r="L638" s="124" t="s">
        <v>8326</v>
      </c>
    </row>
    <row r="639" spans="1:12" x14ac:dyDescent="0.25">
      <c r="A639" s="83" t="s">
        <v>8503</v>
      </c>
      <c r="B639" s="82" t="s">
        <v>5038</v>
      </c>
      <c r="C639" s="82" t="s">
        <v>7331</v>
      </c>
      <c r="D639" s="82" t="s">
        <v>7332</v>
      </c>
      <c r="E639" s="84">
        <v>44048</v>
      </c>
      <c r="F639" s="128" t="s">
        <v>522</v>
      </c>
      <c r="G639" s="82" t="s">
        <v>554</v>
      </c>
      <c r="H639" s="86" t="s">
        <v>2631</v>
      </c>
      <c r="I639" s="82" t="s">
        <v>7333</v>
      </c>
      <c r="J639" s="86" t="s">
        <v>2631</v>
      </c>
      <c r="K639" s="124" t="s">
        <v>8241</v>
      </c>
      <c r="L639" s="124" t="s">
        <v>8326</v>
      </c>
    </row>
    <row r="640" spans="1:12" x14ac:dyDescent="0.25">
      <c r="A640" s="83" t="s">
        <v>8504</v>
      </c>
      <c r="B640" s="82" t="s">
        <v>5033</v>
      </c>
      <c r="C640" s="82" t="s">
        <v>7364</v>
      </c>
      <c r="D640" s="82" t="s">
        <v>7365</v>
      </c>
      <c r="E640" s="84">
        <v>44048</v>
      </c>
      <c r="F640" s="128" t="s">
        <v>522</v>
      </c>
      <c r="G640" s="82" t="s">
        <v>554</v>
      </c>
      <c r="H640" s="86" t="s">
        <v>2631</v>
      </c>
      <c r="I640" s="82" t="s">
        <v>7333</v>
      </c>
      <c r="J640" s="86" t="s">
        <v>2631</v>
      </c>
      <c r="K640" s="124" t="s">
        <v>8241</v>
      </c>
      <c r="L640" s="124" t="s">
        <v>8326</v>
      </c>
    </row>
    <row r="641" spans="1:12" x14ac:dyDescent="0.25">
      <c r="A641" s="83" t="s">
        <v>8505</v>
      </c>
      <c r="B641" s="82" t="s">
        <v>5037</v>
      </c>
      <c r="C641" s="82" t="s">
        <v>7360</v>
      </c>
      <c r="D641" s="82" t="s">
        <v>7361</v>
      </c>
      <c r="E641" s="84">
        <v>44048</v>
      </c>
      <c r="F641" s="128" t="s">
        <v>522</v>
      </c>
      <c r="G641" s="82" t="s">
        <v>554</v>
      </c>
      <c r="H641" s="86" t="s">
        <v>2631</v>
      </c>
      <c r="I641" s="82" t="s">
        <v>7333</v>
      </c>
      <c r="J641" s="86" t="s">
        <v>2631</v>
      </c>
      <c r="K641" s="124" t="s">
        <v>8241</v>
      </c>
      <c r="L641" s="124" t="s">
        <v>8326</v>
      </c>
    </row>
    <row r="642" spans="1:12" x14ac:dyDescent="0.25">
      <c r="A642" s="83" t="s">
        <v>8506</v>
      </c>
      <c r="B642" s="82" t="s">
        <v>5035</v>
      </c>
      <c r="C642" s="82" t="s">
        <v>7339</v>
      </c>
      <c r="D642" s="82" t="s">
        <v>7340</v>
      </c>
      <c r="E642" s="84">
        <v>44048</v>
      </c>
      <c r="F642" s="128" t="s">
        <v>522</v>
      </c>
      <c r="G642" s="82" t="s">
        <v>554</v>
      </c>
      <c r="H642" s="86" t="s">
        <v>2631</v>
      </c>
      <c r="I642" s="82" t="s">
        <v>7333</v>
      </c>
      <c r="J642" s="86" t="s">
        <v>2631</v>
      </c>
      <c r="K642" s="124" t="s">
        <v>8241</v>
      </c>
      <c r="L642" s="124" t="s">
        <v>8326</v>
      </c>
    </row>
    <row r="643" spans="1:12" x14ac:dyDescent="0.25">
      <c r="A643" s="83" t="s">
        <v>8507</v>
      </c>
      <c r="B643" s="82" t="s">
        <v>7095</v>
      </c>
      <c r="C643" s="82" t="s">
        <v>117</v>
      </c>
      <c r="D643" s="82" t="s">
        <v>7449</v>
      </c>
      <c r="E643" s="84">
        <v>44048</v>
      </c>
      <c r="F643" s="128" t="s">
        <v>522</v>
      </c>
      <c r="G643" s="82" t="s">
        <v>554</v>
      </c>
      <c r="H643" s="86" t="s">
        <v>2631</v>
      </c>
      <c r="I643" s="82" t="s">
        <v>2697</v>
      </c>
      <c r="J643" s="86" t="s">
        <v>2631</v>
      </c>
      <c r="K643" s="124" t="s">
        <v>8241</v>
      </c>
      <c r="L643" s="124" t="s">
        <v>8237</v>
      </c>
    </row>
    <row r="644" spans="1:12" x14ac:dyDescent="0.25">
      <c r="A644" s="83" t="s">
        <v>8508</v>
      </c>
      <c r="B644" s="82" t="s">
        <v>5039</v>
      </c>
      <c r="C644" s="82" t="s">
        <v>7344</v>
      </c>
      <c r="D644" s="82" t="s">
        <v>7345</v>
      </c>
      <c r="E644" s="84">
        <v>44048</v>
      </c>
      <c r="F644" s="128" t="s">
        <v>522</v>
      </c>
      <c r="G644" s="82" t="s">
        <v>554</v>
      </c>
      <c r="H644" s="86" t="s">
        <v>2631</v>
      </c>
      <c r="I644" s="82" t="s">
        <v>7333</v>
      </c>
      <c r="J644" s="86" t="s">
        <v>2631</v>
      </c>
      <c r="K644" s="124" t="s">
        <v>8241</v>
      </c>
      <c r="L644" s="124" t="s">
        <v>8326</v>
      </c>
    </row>
    <row r="645" spans="1:12" x14ac:dyDescent="0.25">
      <c r="A645" s="83" t="s">
        <v>8509</v>
      </c>
      <c r="B645" s="82" t="s">
        <v>5040</v>
      </c>
      <c r="C645" s="82" t="s">
        <v>7353</v>
      </c>
      <c r="D645" s="82" t="s">
        <v>7354</v>
      </c>
      <c r="E645" s="84">
        <v>44048</v>
      </c>
      <c r="F645" s="128" t="s">
        <v>522</v>
      </c>
      <c r="G645" s="82" t="s">
        <v>554</v>
      </c>
      <c r="H645" s="86" t="s">
        <v>2631</v>
      </c>
      <c r="I645" s="82" t="s">
        <v>7333</v>
      </c>
      <c r="J645" s="86" t="s">
        <v>2631</v>
      </c>
      <c r="K645" s="124" t="s">
        <v>8241</v>
      </c>
      <c r="L645" s="124" t="s">
        <v>8326</v>
      </c>
    </row>
    <row r="646" spans="1:12" x14ac:dyDescent="0.25">
      <c r="A646" s="83" t="s">
        <v>8510</v>
      </c>
      <c r="B646" s="82" t="s">
        <v>7017</v>
      </c>
      <c r="C646" s="82" t="s">
        <v>117</v>
      </c>
      <c r="D646" s="82" t="s">
        <v>7451</v>
      </c>
      <c r="E646" s="84">
        <v>44048</v>
      </c>
      <c r="F646" s="128" t="s">
        <v>522</v>
      </c>
      <c r="G646" s="82" t="s">
        <v>554</v>
      </c>
      <c r="H646" s="86" t="s">
        <v>2631</v>
      </c>
      <c r="I646" s="82" t="s">
        <v>2697</v>
      </c>
      <c r="J646" s="86" t="s">
        <v>2631</v>
      </c>
      <c r="K646" s="124" t="s">
        <v>8241</v>
      </c>
      <c r="L646" s="124" t="s">
        <v>8237</v>
      </c>
    </row>
    <row r="647" spans="1:12" x14ac:dyDescent="0.25">
      <c r="A647" s="83" t="s">
        <v>8511</v>
      </c>
      <c r="B647" s="82" t="s">
        <v>5036</v>
      </c>
      <c r="C647" s="82" t="s">
        <v>7337</v>
      </c>
      <c r="D647" s="82" t="s">
        <v>7338</v>
      </c>
      <c r="E647" s="84">
        <v>44048</v>
      </c>
      <c r="F647" s="128" t="s">
        <v>522</v>
      </c>
      <c r="G647" s="82" t="s">
        <v>554</v>
      </c>
      <c r="H647" s="86" t="s">
        <v>2631</v>
      </c>
      <c r="I647" s="82" t="s">
        <v>7333</v>
      </c>
      <c r="J647" s="86" t="s">
        <v>2631</v>
      </c>
      <c r="K647" s="124" t="s">
        <v>8241</v>
      </c>
      <c r="L647" s="124" t="s">
        <v>8326</v>
      </c>
    </row>
    <row r="648" spans="1:12" x14ac:dyDescent="0.25">
      <c r="A648" s="83" t="s">
        <v>8514</v>
      </c>
      <c r="B648" s="82" t="s">
        <v>5713</v>
      </c>
      <c r="C648" s="82" t="s">
        <v>2676</v>
      </c>
      <c r="D648" s="82" t="s">
        <v>7454</v>
      </c>
      <c r="E648" s="84">
        <v>44048</v>
      </c>
      <c r="F648" s="128" t="s">
        <v>522</v>
      </c>
      <c r="G648" s="82" t="s">
        <v>554</v>
      </c>
      <c r="H648" s="86" t="s">
        <v>2631</v>
      </c>
      <c r="I648" s="82" t="s">
        <v>2678</v>
      </c>
      <c r="J648" s="86" t="s">
        <v>2631</v>
      </c>
      <c r="K648" s="124" t="s">
        <v>8241</v>
      </c>
      <c r="L648" s="124" t="s">
        <v>8237</v>
      </c>
    </row>
    <row r="649" spans="1:12" x14ac:dyDescent="0.25">
      <c r="A649" s="83" t="s">
        <v>8519</v>
      </c>
      <c r="B649" s="82" t="s">
        <v>5725</v>
      </c>
      <c r="C649" s="82" t="s">
        <v>2676</v>
      </c>
      <c r="D649" s="82" t="s">
        <v>7499</v>
      </c>
      <c r="E649" s="84">
        <v>44048</v>
      </c>
      <c r="F649" s="128" t="s">
        <v>522</v>
      </c>
      <c r="G649" s="82" t="s">
        <v>554</v>
      </c>
      <c r="H649" s="86" t="s">
        <v>2631</v>
      </c>
      <c r="I649" s="82" t="s">
        <v>2678</v>
      </c>
      <c r="J649" s="86" t="s">
        <v>2631</v>
      </c>
      <c r="K649" s="124" t="s">
        <v>8241</v>
      </c>
      <c r="L649" s="124" t="s">
        <v>8237</v>
      </c>
    </row>
    <row r="650" spans="1:12" x14ac:dyDescent="0.25">
      <c r="A650" s="83" t="s">
        <v>8520</v>
      </c>
      <c r="B650" s="82" t="s">
        <v>5031</v>
      </c>
      <c r="C650" s="82" t="s">
        <v>7358</v>
      </c>
      <c r="D650" s="82" t="s">
        <v>7359</v>
      </c>
      <c r="E650" s="84">
        <v>44048</v>
      </c>
      <c r="F650" s="128" t="s">
        <v>522</v>
      </c>
      <c r="G650" s="82" t="s">
        <v>554</v>
      </c>
      <c r="H650" s="86" t="s">
        <v>2631</v>
      </c>
      <c r="I650" s="82" t="s">
        <v>7336</v>
      </c>
      <c r="J650" s="86" t="s">
        <v>2631</v>
      </c>
      <c r="K650" s="124" t="s">
        <v>8241</v>
      </c>
      <c r="L650" s="124" t="s">
        <v>2918</v>
      </c>
    </row>
    <row r="651" spans="1:12" x14ac:dyDescent="0.25">
      <c r="A651" s="83" t="s">
        <v>8523</v>
      </c>
      <c r="B651" s="82" t="s">
        <v>5792</v>
      </c>
      <c r="C651" s="82" t="s">
        <v>2676</v>
      </c>
      <c r="D651" s="82" t="s">
        <v>7575</v>
      </c>
      <c r="E651" s="84">
        <v>44048</v>
      </c>
      <c r="F651" s="128" t="s">
        <v>522</v>
      </c>
      <c r="G651" s="82" t="s">
        <v>554</v>
      </c>
      <c r="H651" s="86" t="s">
        <v>2631</v>
      </c>
      <c r="I651" s="82" t="s">
        <v>2678</v>
      </c>
      <c r="J651" s="86" t="s">
        <v>2631</v>
      </c>
      <c r="K651" s="124" t="s">
        <v>8241</v>
      </c>
      <c r="L651" s="124" t="s">
        <v>2918</v>
      </c>
    </row>
    <row r="652" spans="1:12" x14ac:dyDescent="0.25">
      <c r="A652" s="83" t="s">
        <v>8524</v>
      </c>
      <c r="B652" s="82" t="s">
        <v>6875</v>
      </c>
      <c r="C652" s="82" t="s">
        <v>283</v>
      </c>
      <c r="D652" s="82" t="s">
        <v>7456</v>
      </c>
      <c r="E652" s="84">
        <v>44048</v>
      </c>
      <c r="F652" s="128" t="s">
        <v>522</v>
      </c>
      <c r="G652" s="82" t="s">
        <v>554</v>
      </c>
      <c r="H652" s="86" t="s">
        <v>2631</v>
      </c>
      <c r="I652" s="82" t="s">
        <v>2697</v>
      </c>
      <c r="J652" s="86" t="s">
        <v>2631</v>
      </c>
      <c r="K652" s="124" t="s">
        <v>8241</v>
      </c>
      <c r="L652" s="124" t="s">
        <v>8237</v>
      </c>
    </row>
    <row r="653" spans="1:12" x14ac:dyDescent="0.25">
      <c r="A653" s="83" t="s">
        <v>8525</v>
      </c>
      <c r="B653" s="82" t="s">
        <v>5561</v>
      </c>
      <c r="C653" s="82" t="s">
        <v>2679</v>
      </c>
      <c r="D653" s="82" t="s">
        <v>7457</v>
      </c>
      <c r="E653" s="84">
        <v>44048</v>
      </c>
      <c r="F653" s="128" t="s">
        <v>522</v>
      </c>
      <c r="G653" s="82" t="s">
        <v>554</v>
      </c>
      <c r="H653" s="86" t="s">
        <v>2631</v>
      </c>
      <c r="I653" s="82" t="s">
        <v>545</v>
      </c>
      <c r="J653" s="86" t="s">
        <v>2631</v>
      </c>
      <c r="K653" s="124" t="s">
        <v>8241</v>
      </c>
      <c r="L653" s="124" t="s">
        <v>8237</v>
      </c>
    </row>
    <row r="654" spans="1:12" x14ac:dyDescent="0.25">
      <c r="A654" s="83" t="s">
        <v>8535</v>
      </c>
      <c r="B654" s="82" t="s">
        <v>946</v>
      </c>
      <c r="C654" s="82" t="s">
        <v>2741</v>
      </c>
      <c r="D654" s="82" t="s">
        <v>7371</v>
      </c>
      <c r="E654" s="84">
        <v>44048</v>
      </c>
      <c r="F654" s="128" t="s">
        <v>522</v>
      </c>
      <c r="G654" s="82" t="s">
        <v>554</v>
      </c>
      <c r="H654" s="86" t="s">
        <v>2631</v>
      </c>
      <c r="I654" s="82" t="s">
        <v>2666</v>
      </c>
      <c r="J654" s="86" t="s">
        <v>2631</v>
      </c>
      <c r="K654" s="124" t="s">
        <v>8241</v>
      </c>
      <c r="L654" s="124" t="s">
        <v>2918</v>
      </c>
    </row>
    <row r="655" spans="1:12" x14ac:dyDescent="0.25">
      <c r="A655" s="83" t="s">
        <v>8537</v>
      </c>
      <c r="B655" s="82" t="s">
        <v>933</v>
      </c>
      <c r="C655" s="82" t="s">
        <v>2885</v>
      </c>
      <c r="D655" s="82" t="s">
        <v>7368</v>
      </c>
      <c r="E655" s="84">
        <v>44048</v>
      </c>
      <c r="F655" s="128" t="s">
        <v>522</v>
      </c>
      <c r="G655" s="82" t="s">
        <v>554</v>
      </c>
      <c r="H655" s="86" t="s">
        <v>2631</v>
      </c>
      <c r="I655" s="82" t="s">
        <v>2666</v>
      </c>
      <c r="J655" s="86" t="s">
        <v>2631</v>
      </c>
      <c r="K655" s="124" t="s">
        <v>8241</v>
      </c>
      <c r="L655" s="124" t="s">
        <v>2918</v>
      </c>
    </row>
    <row r="656" spans="1:12" x14ac:dyDescent="0.25">
      <c r="A656" s="83" t="s">
        <v>8538</v>
      </c>
      <c r="B656" s="82" t="s">
        <v>576</v>
      </c>
      <c r="C656" s="82" t="s">
        <v>2633</v>
      </c>
      <c r="D656" s="82" t="s">
        <v>7367</v>
      </c>
      <c r="E656" s="84">
        <v>44048</v>
      </c>
      <c r="F656" s="128" t="s">
        <v>522</v>
      </c>
      <c r="G656" s="82" t="s">
        <v>554</v>
      </c>
      <c r="H656" s="86" t="s">
        <v>2631</v>
      </c>
      <c r="I656" s="82" t="s">
        <v>2635</v>
      </c>
      <c r="J656" s="86" t="s">
        <v>2631</v>
      </c>
      <c r="K656" s="124" t="s">
        <v>8241</v>
      </c>
      <c r="L656" s="124" t="s">
        <v>2918</v>
      </c>
    </row>
    <row r="657" spans="1:12" x14ac:dyDescent="0.25">
      <c r="A657" s="83" t="s">
        <v>8539</v>
      </c>
      <c r="B657" s="82" t="s">
        <v>938</v>
      </c>
      <c r="C657" s="82" t="s">
        <v>2723</v>
      </c>
      <c r="D657" s="82" t="s">
        <v>7378</v>
      </c>
      <c r="E657" s="84">
        <v>44048</v>
      </c>
      <c r="F657" s="128" t="s">
        <v>522</v>
      </c>
      <c r="G657" s="82" t="s">
        <v>554</v>
      </c>
      <c r="H657" s="86" t="s">
        <v>2631</v>
      </c>
      <c r="I657" s="82" t="s">
        <v>2666</v>
      </c>
      <c r="J657" s="86" t="s">
        <v>2631</v>
      </c>
      <c r="K657" s="124" t="s">
        <v>8241</v>
      </c>
      <c r="L657" s="124" t="s">
        <v>2918</v>
      </c>
    </row>
    <row r="658" spans="1:12" x14ac:dyDescent="0.25">
      <c r="A658" s="83" t="s">
        <v>8541</v>
      </c>
      <c r="B658" s="82" t="s">
        <v>1679</v>
      </c>
      <c r="C658" s="82" t="s">
        <v>2659</v>
      </c>
      <c r="D658" s="82" t="s">
        <v>7373</v>
      </c>
      <c r="E658" s="84">
        <v>44048</v>
      </c>
      <c r="F658" s="128" t="s">
        <v>522</v>
      </c>
      <c r="G658" s="82" t="s">
        <v>554</v>
      </c>
      <c r="H658" s="86" t="s">
        <v>2631</v>
      </c>
      <c r="I658" s="82" t="s">
        <v>2661</v>
      </c>
      <c r="J658" s="86" t="s">
        <v>2631</v>
      </c>
      <c r="K658" s="124" t="s">
        <v>8241</v>
      </c>
      <c r="L658" s="124" t="s">
        <v>2918</v>
      </c>
    </row>
    <row r="659" spans="1:12" x14ac:dyDescent="0.25">
      <c r="A659" s="83" t="s">
        <v>8543</v>
      </c>
      <c r="B659" s="82" t="s">
        <v>5029</v>
      </c>
      <c r="C659" s="82" t="s">
        <v>7362</v>
      </c>
      <c r="D659" s="82" t="s">
        <v>7363</v>
      </c>
      <c r="E659" s="84">
        <v>44048</v>
      </c>
      <c r="F659" s="128" t="s">
        <v>522</v>
      </c>
      <c r="G659" s="82" t="s">
        <v>554</v>
      </c>
      <c r="H659" s="86" t="s">
        <v>2631</v>
      </c>
      <c r="I659" s="82" t="s">
        <v>7336</v>
      </c>
      <c r="J659" s="86" t="s">
        <v>2631</v>
      </c>
      <c r="K659" s="124" t="s">
        <v>8241</v>
      </c>
      <c r="L659" s="124" t="s">
        <v>8326</v>
      </c>
    </row>
    <row r="660" spans="1:12" x14ac:dyDescent="0.25">
      <c r="A660" s="83" t="s">
        <v>8544</v>
      </c>
      <c r="B660" s="82" t="s">
        <v>5028</v>
      </c>
      <c r="C660" s="82" t="s">
        <v>7351</v>
      </c>
      <c r="D660" s="82" t="s">
        <v>7352</v>
      </c>
      <c r="E660" s="84">
        <v>44048</v>
      </c>
      <c r="F660" s="128" t="s">
        <v>522</v>
      </c>
      <c r="G660" s="82" t="s">
        <v>554</v>
      </c>
      <c r="H660" s="86" t="s">
        <v>2631</v>
      </c>
      <c r="I660" s="82" t="s">
        <v>7336</v>
      </c>
      <c r="J660" s="86" t="s">
        <v>2631</v>
      </c>
      <c r="K660" s="124" t="s">
        <v>8241</v>
      </c>
      <c r="L660" s="124" t="s">
        <v>8326</v>
      </c>
    </row>
    <row r="661" spans="1:12" x14ac:dyDescent="0.25">
      <c r="A661" s="83" t="s">
        <v>8545</v>
      </c>
      <c r="B661" s="82" t="s">
        <v>5559</v>
      </c>
      <c r="C661" s="82" t="s">
        <v>2679</v>
      </c>
      <c r="D661" s="82" t="s">
        <v>7453</v>
      </c>
      <c r="E661" s="84">
        <v>44048</v>
      </c>
      <c r="F661" s="128" t="s">
        <v>522</v>
      </c>
      <c r="G661" s="82" t="s">
        <v>554</v>
      </c>
      <c r="H661" s="86" t="s">
        <v>2631</v>
      </c>
      <c r="I661" s="82" t="s">
        <v>545</v>
      </c>
      <c r="J661" s="86" t="s">
        <v>2631</v>
      </c>
      <c r="K661" s="124" t="s">
        <v>8241</v>
      </c>
      <c r="L661" s="124" t="s">
        <v>8237</v>
      </c>
    </row>
    <row r="662" spans="1:12" x14ac:dyDescent="0.25">
      <c r="A662" s="83" t="s">
        <v>8546</v>
      </c>
      <c r="B662" s="82" t="s">
        <v>5558</v>
      </c>
      <c r="C662" s="82" t="s">
        <v>2679</v>
      </c>
      <c r="D662" s="82" t="s">
        <v>7498</v>
      </c>
      <c r="E662" s="84">
        <v>44048</v>
      </c>
      <c r="F662" s="128" t="s">
        <v>522</v>
      </c>
      <c r="G662" s="82" t="s">
        <v>554</v>
      </c>
      <c r="H662" s="86" t="s">
        <v>2631</v>
      </c>
      <c r="I662" s="82" t="s">
        <v>545</v>
      </c>
      <c r="J662" s="86" t="s">
        <v>2631</v>
      </c>
      <c r="K662" s="124" t="s">
        <v>8241</v>
      </c>
      <c r="L662" s="124" t="s">
        <v>8237</v>
      </c>
    </row>
    <row r="663" spans="1:12" x14ac:dyDescent="0.25">
      <c r="A663" s="83" t="s">
        <v>8547</v>
      </c>
      <c r="B663" s="82" t="s">
        <v>6942</v>
      </c>
      <c r="C663" s="82" t="s">
        <v>283</v>
      </c>
      <c r="D663" s="82" t="s">
        <v>7460</v>
      </c>
      <c r="E663" s="84">
        <v>44048</v>
      </c>
      <c r="F663" s="128" t="s">
        <v>522</v>
      </c>
      <c r="G663" s="82" t="s">
        <v>554</v>
      </c>
      <c r="H663" s="86" t="s">
        <v>2631</v>
      </c>
      <c r="I663" s="82" t="s">
        <v>2697</v>
      </c>
      <c r="J663" s="86" t="s">
        <v>2631</v>
      </c>
      <c r="K663" s="124" t="s">
        <v>8241</v>
      </c>
      <c r="L663" s="124" t="s">
        <v>8237</v>
      </c>
    </row>
    <row r="664" spans="1:12" x14ac:dyDescent="0.25">
      <c r="A664" s="83" t="s">
        <v>8548</v>
      </c>
      <c r="B664" s="82" t="s">
        <v>6182</v>
      </c>
      <c r="C664" s="82" t="s">
        <v>62</v>
      </c>
      <c r="D664" s="82" t="s">
        <v>7500</v>
      </c>
      <c r="E664" s="84">
        <v>44048</v>
      </c>
      <c r="F664" s="128" t="s">
        <v>522</v>
      </c>
      <c r="G664" s="82" t="s">
        <v>554</v>
      </c>
      <c r="H664" s="86" t="s">
        <v>2631</v>
      </c>
      <c r="I664" s="82" t="s">
        <v>2683</v>
      </c>
      <c r="J664" s="86" t="s">
        <v>2631</v>
      </c>
      <c r="K664" s="124" t="s">
        <v>8241</v>
      </c>
      <c r="L664" s="124" t="s">
        <v>8237</v>
      </c>
    </row>
    <row r="665" spans="1:12" x14ac:dyDescent="0.25">
      <c r="A665" s="83" t="s">
        <v>8549</v>
      </c>
      <c r="B665" s="82" t="s">
        <v>5560</v>
      </c>
      <c r="C665" s="82" t="s">
        <v>2679</v>
      </c>
      <c r="D665" s="82" t="s">
        <v>7458</v>
      </c>
      <c r="E665" s="84">
        <v>44048</v>
      </c>
      <c r="F665" s="128" t="s">
        <v>522</v>
      </c>
      <c r="G665" s="82" t="s">
        <v>554</v>
      </c>
      <c r="H665" s="86" t="s">
        <v>2631</v>
      </c>
      <c r="I665" s="82" t="s">
        <v>545</v>
      </c>
      <c r="J665" s="86" t="s">
        <v>2631</v>
      </c>
      <c r="K665" s="124" t="s">
        <v>8241</v>
      </c>
      <c r="L665" s="124" t="s">
        <v>8237</v>
      </c>
    </row>
    <row r="666" spans="1:12" x14ac:dyDescent="0.25">
      <c r="A666" s="83" t="s">
        <v>8551</v>
      </c>
      <c r="B666" s="82" t="s">
        <v>5026</v>
      </c>
      <c r="C666" s="82" t="s">
        <v>7334</v>
      </c>
      <c r="D666" s="82" t="s">
        <v>7335</v>
      </c>
      <c r="E666" s="84">
        <v>44048</v>
      </c>
      <c r="F666" s="128" t="s">
        <v>522</v>
      </c>
      <c r="G666" s="82" t="s">
        <v>554</v>
      </c>
      <c r="H666" s="86" t="s">
        <v>2631</v>
      </c>
      <c r="I666" s="82" t="s">
        <v>7336</v>
      </c>
      <c r="J666" s="86" t="s">
        <v>2631</v>
      </c>
      <c r="K666" s="124" t="s">
        <v>8241</v>
      </c>
      <c r="L666" s="124" t="s">
        <v>8326</v>
      </c>
    </row>
    <row r="667" spans="1:12" x14ac:dyDescent="0.25">
      <c r="A667" s="83" t="s">
        <v>8552</v>
      </c>
      <c r="B667" s="82" t="s">
        <v>5025</v>
      </c>
      <c r="C667" s="82" t="s">
        <v>7349</v>
      </c>
      <c r="D667" s="82" t="s">
        <v>7350</v>
      </c>
      <c r="E667" s="84">
        <v>44048</v>
      </c>
      <c r="F667" s="128" t="s">
        <v>522</v>
      </c>
      <c r="G667" s="82" t="s">
        <v>554</v>
      </c>
      <c r="H667" s="86" t="s">
        <v>2631</v>
      </c>
      <c r="I667" s="82" t="s">
        <v>7336</v>
      </c>
      <c r="J667" s="86" t="s">
        <v>2631</v>
      </c>
      <c r="K667" s="124" t="s">
        <v>8241</v>
      </c>
      <c r="L667" s="124" t="s">
        <v>8326</v>
      </c>
    </row>
    <row r="668" spans="1:12" x14ac:dyDescent="0.25">
      <c r="A668" s="83" t="s">
        <v>8554</v>
      </c>
      <c r="B668" s="82" t="s">
        <v>5030</v>
      </c>
      <c r="C668" s="82" t="s">
        <v>7347</v>
      </c>
      <c r="D668" s="82" t="s">
        <v>7348</v>
      </c>
      <c r="E668" s="84">
        <v>44048</v>
      </c>
      <c r="F668" s="128" t="s">
        <v>522</v>
      </c>
      <c r="G668" s="82" t="s">
        <v>554</v>
      </c>
      <c r="H668" s="86" t="s">
        <v>2631</v>
      </c>
      <c r="I668" s="82" t="s">
        <v>7336</v>
      </c>
      <c r="J668" s="86" t="s">
        <v>2631</v>
      </c>
      <c r="K668" s="124" t="s">
        <v>8241</v>
      </c>
      <c r="L668" s="124" t="s">
        <v>8326</v>
      </c>
    </row>
    <row r="669" spans="1:12" x14ac:dyDescent="0.25">
      <c r="A669" s="83" t="s">
        <v>8556</v>
      </c>
      <c r="B669" s="82" t="s">
        <v>6197</v>
      </c>
      <c r="C669" s="82" t="s">
        <v>62</v>
      </c>
      <c r="D669" s="82" t="s">
        <v>7501</v>
      </c>
      <c r="E669" s="84">
        <v>44048</v>
      </c>
      <c r="F669" s="128" t="s">
        <v>522</v>
      </c>
      <c r="G669" s="82" t="s">
        <v>554</v>
      </c>
      <c r="H669" s="86" t="s">
        <v>2631</v>
      </c>
      <c r="I669" s="82" t="s">
        <v>2683</v>
      </c>
      <c r="J669" s="86" t="s">
        <v>2631</v>
      </c>
      <c r="K669" s="124" t="s">
        <v>8241</v>
      </c>
      <c r="L669" s="124" t="s">
        <v>8237</v>
      </c>
    </row>
    <row r="670" spans="1:12" x14ac:dyDescent="0.25">
      <c r="A670" s="83" t="s">
        <v>8557</v>
      </c>
      <c r="B670" s="82" t="s">
        <v>903</v>
      </c>
      <c r="C670" s="82" t="s">
        <v>2679</v>
      </c>
      <c r="D670" s="82" t="s">
        <v>7385</v>
      </c>
      <c r="E670" s="84">
        <v>44048</v>
      </c>
      <c r="F670" s="128" t="s">
        <v>522</v>
      </c>
      <c r="G670" s="82" t="s">
        <v>554</v>
      </c>
      <c r="H670" s="86" t="s">
        <v>2631</v>
      </c>
      <c r="I670" s="82" t="s">
        <v>545</v>
      </c>
      <c r="J670" s="86" t="s">
        <v>2631</v>
      </c>
      <c r="K670" s="124" t="s">
        <v>8241</v>
      </c>
      <c r="L670" s="124" t="s">
        <v>2918</v>
      </c>
    </row>
    <row r="671" spans="1:12" x14ac:dyDescent="0.25">
      <c r="A671" s="83" t="s">
        <v>8562</v>
      </c>
      <c r="B671" s="82" t="s">
        <v>215</v>
      </c>
      <c r="C671" s="82" t="s">
        <v>2810</v>
      </c>
      <c r="D671" s="82" t="s">
        <v>2811</v>
      </c>
      <c r="E671" s="84">
        <v>44048</v>
      </c>
      <c r="F671" s="128" t="s">
        <v>522</v>
      </c>
      <c r="G671" s="82" t="s">
        <v>554</v>
      </c>
      <c r="H671" s="86" t="s">
        <v>2631</v>
      </c>
      <c r="I671" s="82" t="s">
        <v>2793</v>
      </c>
      <c r="J671" s="86" t="s">
        <v>2631</v>
      </c>
      <c r="K671" s="124" t="s">
        <v>8241</v>
      </c>
      <c r="L671" s="124" t="s">
        <v>2918</v>
      </c>
    </row>
    <row r="672" spans="1:12" x14ac:dyDescent="0.25">
      <c r="A672" s="27" t="s">
        <v>8404</v>
      </c>
      <c r="B672" s="14" t="s">
        <v>223</v>
      </c>
      <c r="C672" s="14" t="s">
        <v>2824</v>
      </c>
      <c r="D672" s="14" t="s">
        <v>2825</v>
      </c>
      <c r="E672" s="28">
        <v>44071</v>
      </c>
      <c r="F672" s="126" t="s">
        <v>520</v>
      </c>
      <c r="G672" s="30" t="s">
        <v>538</v>
      </c>
      <c r="H672" s="31" t="s">
        <v>2631</v>
      </c>
      <c r="I672" s="30" t="s">
        <v>2826</v>
      </c>
      <c r="J672" s="31" t="s">
        <v>2631</v>
      </c>
      <c r="K672" s="124" t="s">
        <v>8242</v>
      </c>
      <c r="L672" s="124" t="s">
        <v>8324</v>
      </c>
    </row>
    <row r="673" spans="1:12" x14ac:dyDescent="0.25">
      <c r="A673" s="83" t="s">
        <v>8357</v>
      </c>
      <c r="B673" s="81" t="s">
        <v>202</v>
      </c>
      <c r="C673" s="81" t="s">
        <v>2642</v>
      </c>
      <c r="D673" s="81" t="s">
        <v>2789</v>
      </c>
      <c r="E673" s="84">
        <v>44071</v>
      </c>
      <c r="F673" s="127" t="s">
        <v>520</v>
      </c>
      <c r="G673" s="82" t="s">
        <v>538</v>
      </c>
      <c r="H673" s="86" t="s">
        <v>2631</v>
      </c>
      <c r="I673" s="82" t="s">
        <v>2644</v>
      </c>
      <c r="J673" s="86" t="s">
        <v>2631</v>
      </c>
      <c r="K673" s="124" t="s">
        <v>8242</v>
      </c>
      <c r="L673" s="124" t="s">
        <v>8318</v>
      </c>
    </row>
    <row r="674" spans="1:12" x14ac:dyDescent="0.25">
      <c r="A674" s="83" t="s">
        <v>8385</v>
      </c>
      <c r="B674" s="81" t="s">
        <v>128</v>
      </c>
      <c r="C674" s="81" t="s">
        <v>2667</v>
      </c>
      <c r="D674" s="81" t="s">
        <v>2740</v>
      </c>
      <c r="E674" s="84">
        <v>44071</v>
      </c>
      <c r="F674" s="85" t="s">
        <v>520</v>
      </c>
      <c r="G674" s="82" t="s">
        <v>538</v>
      </c>
      <c r="H674" s="86" t="s">
        <v>2631</v>
      </c>
      <c r="I674" s="82" t="s">
        <v>2661</v>
      </c>
      <c r="J674" s="86" t="s">
        <v>2631</v>
      </c>
      <c r="K674" s="124" t="s">
        <v>8242</v>
      </c>
      <c r="L674" s="124" t="s">
        <v>8318</v>
      </c>
    </row>
    <row r="675" spans="1:12" x14ac:dyDescent="0.25">
      <c r="A675" s="83" t="s">
        <v>8413</v>
      </c>
      <c r="B675" s="81" t="s">
        <v>44</v>
      </c>
      <c r="C675" s="81" t="s">
        <v>2667</v>
      </c>
      <c r="D675" s="81" t="s">
        <v>2668</v>
      </c>
      <c r="E675" s="84">
        <v>44071</v>
      </c>
      <c r="F675" s="85" t="s">
        <v>520</v>
      </c>
      <c r="G675" s="82" t="s">
        <v>538</v>
      </c>
      <c r="H675" s="86" t="s">
        <v>2631</v>
      </c>
      <c r="I675" s="82" t="s">
        <v>2661</v>
      </c>
      <c r="J675" s="86" t="s">
        <v>2631</v>
      </c>
      <c r="K675" s="124" t="s">
        <v>8242</v>
      </c>
      <c r="L675" s="124" t="s">
        <v>8318</v>
      </c>
    </row>
    <row r="676" spans="1:12" x14ac:dyDescent="0.25">
      <c r="A676" s="83" t="s">
        <v>8433</v>
      </c>
      <c r="B676" s="82" t="s">
        <v>92</v>
      </c>
      <c r="C676" s="82" t="s">
        <v>2659</v>
      </c>
      <c r="D676" s="82" t="s">
        <v>2707</v>
      </c>
      <c r="E676" s="84">
        <v>44071</v>
      </c>
      <c r="F676" s="128" t="s">
        <v>520</v>
      </c>
      <c r="G676" s="82" t="s">
        <v>538</v>
      </c>
      <c r="H676" s="86" t="s">
        <v>2631</v>
      </c>
      <c r="I676" s="82" t="s">
        <v>2661</v>
      </c>
      <c r="J676" s="86" t="s">
        <v>2631</v>
      </c>
      <c r="K676" s="124" t="s">
        <v>8242</v>
      </c>
      <c r="L676" s="124" t="s">
        <v>8318</v>
      </c>
    </row>
    <row r="677" spans="1:12" x14ac:dyDescent="0.25">
      <c r="A677" s="83" t="s">
        <v>8329</v>
      </c>
      <c r="B677" s="81" t="s">
        <v>226</v>
      </c>
      <c r="C677" s="81" t="s">
        <v>2830</v>
      </c>
      <c r="D677" s="81" t="s">
        <v>2831</v>
      </c>
      <c r="E677" s="84">
        <v>44071</v>
      </c>
      <c r="F677" s="127" t="s">
        <v>519</v>
      </c>
      <c r="G677" s="82" t="s">
        <v>538</v>
      </c>
      <c r="H677" s="86" t="s">
        <v>2631</v>
      </c>
      <c r="I677" s="82" t="s">
        <v>2635</v>
      </c>
      <c r="J677" s="86" t="s">
        <v>2631</v>
      </c>
      <c r="K677" s="124" t="s">
        <v>8242</v>
      </c>
      <c r="L677" s="124" t="s">
        <v>8317</v>
      </c>
    </row>
    <row r="678" spans="1:12" x14ac:dyDescent="0.25">
      <c r="A678" s="83" t="s">
        <v>8337</v>
      </c>
      <c r="B678" s="81" t="s">
        <v>144</v>
      </c>
      <c r="C678" s="81" t="s">
        <v>2754</v>
      </c>
      <c r="D678" s="81" t="s">
        <v>2755</v>
      </c>
      <c r="E678" s="84">
        <v>44071</v>
      </c>
      <c r="F678" s="127" t="s">
        <v>519</v>
      </c>
      <c r="G678" s="82" t="s">
        <v>538</v>
      </c>
      <c r="H678" s="86" t="s">
        <v>2631</v>
      </c>
      <c r="I678" s="82" t="s">
        <v>2666</v>
      </c>
      <c r="J678" s="86" t="s">
        <v>2631</v>
      </c>
      <c r="K678" s="124" t="s">
        <v>8242</v>
      </c>
      <c r="L678" s="124" t="s">
        <v>8317</v>
      </c>
    </row>
    <row r="679" spans="1:12" x14ac:dyDescent="0.25">
      <c r="A679" s="83" t="s">
        <v>8350</v>
      </c>
      <c r="B679" s="81" t="s">
        <v>139</v>
      </c>
      <c r="C679" s="81" t="s">
        <v>2750</v>
      </c>
      <c r="D679" s="81" t="s">
        <v>2751</v>
      </c>
      <c r="E679" s="84">
        <v>44071</v>
      </c>
      <c r="F679" s="85" t="s">
        <v>520</v>
      </c>
      <c r="G679" s="82" t="s">
        <v>538</v>
      </c>
      <c r="H679" s="86" t="s">
        <v>2631</v>
      </c>
      <c r="I679" s="82" t="s">
        <v>2695</v>
      </c>
      <c r="J679" s="86" t="s">
        <v>2631</v>
      </c>
      <c r="K679" s="124" t="s">
        <v>8242</v>
      </c>
      <c r="L679" s="124" t="s">
        <v>8317</v>
      </c>
    </row>
    <row r="680" spans="1:12" x14ac:dyDescent="0.25">
      <c r="A680" s="83" t="s">
        <v>8358</v>
      </c>
      <c r="B680" s="81" t="s">
        <v>268</v>
      </c>
      <c r="C680" s="81" t="s">
        <v>2880</v>
      </c>
      <c r="D680" s="81" t="s">
        <v>2881</v>
      </c>
      <c r="E680" s="84">
        <v>44071</v>
      </c>
      <c r="F680" s="127" t="s">
        <v>519</v>
      </c>
      <c r="G680" s="82" t="s">
        <v>538</v>
      </c>
      <c r="H680" s="86" t="s">
        <v>2631</v>
      </c>
      <c r="I680" s="82" t="s">
        <v>2635</v>
      </c>
      <c r="J680" s="86" t="s">
        <v>2631</v>
      </c>
      <c r="K680" s="124" t="s">
        <v>8242</v>
      </c>
      <c r="L680" s="124" t="s">
        <v>8317</v>
      </c>
    </row>
    <row r="681" spans="1:12" x14ac:dyDescent="0.25">
      <c r="A681" s="83" t="s">
        <v>8439</v>
      </c>
      <c r="B681" s="82" t="s">
        <v>109</v>
      </c>
      <c r="C681" s="82" t="s">
        <v>2723</v>
      </c>
      <c r="D681" s="82" t="s">
        <v>2724</v>
      </c>
      <c r="E681" s="84">
        <v>44071</v>
      </c>
      <c r="F681" s="128" t="s">
        <v>520</v>
      </c>
      <c r="G681" s="82" t="s">
        <v>538</v>
      </c>
      <c r="H681" s="86" t="s">
        <v>2631</v>
      </c>
      <c r="I681" s="82" t="s">
        <v>2666</v>
      </c>
      <c r="J681" s="86" t="s">
        <v>2631</v>
      </c>
      <c r="K681" s="124" t="s">
        <v>8242</v>
      </c>
      <c r="L681" s="124" t="s">
        <v>8317</v>
      </c>
    </row>
    <row r="682" spans="1:12" x14ac:dyDescent="0.25">
      <c r="A682" s="83" t="s">
        <v>8330</v>
      </c>
      <c r="B682" s="81" t="s">
        <v>247</v>
      </c>
      <c r="C682" s="81" t="s">
        <v>2629</v>
      </c>
      <c r="D682" s="81" t="s">
        <v>2854</v>
      </c>
      <c r="E682" s="84">
        <v>44071</v>
      </c>
      <c r="F682" s="127" t="s">
        <v>519</v>
      </c>
      <c r="G682" s="82" t="s">
        <v>538</v>
      </c>
      <c r="H682" s="86" t="s">
        <v>2631</v>
      </c>
      <c r="I682" s="82" t="s">
        <v>2632</v>
      </c>
      <c r="J682" s="86" t="s">
        <v>2631</v>
      </c>
      <c r="K682" s="124" t="s">
        <v>8242</v>
      </c>
      <c r="L682" s="124" t="s">
        <v>8234</v>
      </c>
    </row>
    <row r="683" spans="1:12" x14ac:dyDescent="0.25">
      <c r="A683" s="83" t="s">
        <v>8331</v>
      </c>
      <c r="B683" s="81" t="s">
        <v>275</v>
      </c>
      <c r="C683" s="81" t="s">
        <v>2734</v>
      </c>
      <c r="D683" s="81" t="s">
        <v>2888</v>
      </c>
      <c r="E683" s="84">
        <v>44071</v>
      </c>
      <c r="F683" s="127" t="s">
        <v>519</v>
      </c>
      <c r="G683" s="82" t="s">
        <v>538</v>
      </c>
      <c r="H683" s="86" t="s">
        <v>2631</v>
      </c>
      <c r="I683" s="82" t="s">
        <v>2736</v>
      </c>
      <c r="J683" s="86" t="s">
        <v>2631</v>
      </c>
      <c r="K683" s="124" t="s">
        <v>8242</v>
      </c>
      <c r="L683" s="124" t="s">
        <v>8234</v>
      </c>
    </row>
    <row r="684" spans="1:12" x14ac:dyDescent="0.25">
      <c r="A684" s="83" t="s">
        <v>8332</v>
      </c>
      <c r="B684" s="81" t="s">
        <v>240</v>
      </c>
      <c r="C684" s="81" t="s">
        <v>2629</v>
      </c>
      <c r="D684" s="81" t="s">
        <v>2845</v>
      </c>
      <c r="E684" s="84">
        <v>44071</v>
      </c>
      <c r="F684" s="85" t="s">
        <v>519</v>
      </c>
      <c r="G684" s="82" t="s">
        <v>538</v>
      </c>
      <c r="H684" s="86" t="s">
        <v>2631</v>
      </c>
      <c r="I684" s="82" t="s">
        <v>2632</v>
      </c>
      <c r="J684" s="86" t="s">
        <v>2631</v>
      </c>
      <c r="K684" s="124" t="s">
        <v>8242</v>
      </c>
      <c r="L684" s="124" t="s">
        <v>8234</v>
      </c>
    </row>
    <row r="685" spans="1:12" x14ac:dyDescent="0.25">
      <c r="A685" s="83" t="s">
        <v>8333</v>
      </c>
      <c r="B685" s="81" t="s">
        <v>231</v>
      </c>
      <c r="C685" s="81" t="s">
        <v>2639</v>
      </c>
      <c r="D685" s="81" t="s">
        <v>2837</v>
      </c>
      <c r="E685" s="84">
        <v>44071</v>
      </c>
      <c r="F685" s="127" t="s">
        <v>519</v>
      </c>
      <c r="G685" s="82" t="s">
        <v>538</v>
      </c>
      <c r="H685" s="86" t="s">
        <v>2631</v>
      </c>
      <c r="I685" s="82" t="s">
        <v>2641</v>
      </c>
      <c r="J685" s="86" t="s">
        <v>2631</v>
      </c>
      <c r="K685" s="124" t="s">
        <v>8242</v>
      </c>
      <c r="L685" s="124" t="s">
        <v>8234</v>
      </c>
    </row>
    <row r="686" spans="1:12" x14ac:dyDescent="0.25">
      <c r="A686" s="83" t="s">
        <v>8334</v>
      </c>
      <c r="B686" s="81" t="s">
        <v>266</v>
      </c>
      <c r="C686" s="81" t="s">
        <v>117</v>
      </c>
      <c r="D686" s="81" t="s">
        <v>2878</v>
      </c>
      <c r="E686" s="84">
        <v>44071</v>
      </c>
      <c r="F686" s="127" t="s">
        <v>519</v>
      </c>
      <c r="G686" s="82" t="s">
        <v>538</v>
      </c>
      <c r="H686" s="86" t="s">
        <v>2631</v>
      </c>
      <c r="I686" s="82" t="s">
        <v>2697</v>
      </c>
      <c r="J686" s="86" t="s">
        <v>2631</v>
      </c>
      <c r="K686" s="124" t="s">
        <v>8242</v>
      </c>
      <c r="L686" s="124" t="s">
        <v>8234</v>
      </c>
    </row>
    <row r="687" spans="1:12" x14ac:dyDescent="0.25">
      <c r="A687" s="83" t="s">
        <v>8338</v>
      </c>
      <c r="B687" s="81" t="s">
        <v>286</v>
      </c>
      <c r="C687" s="81" t="s">
        <v>2669</v>
      </c>
      <c r="D687" s="81" t="s">
        <v>2897</v>
      </c>
      <c r="E687" s="84">
        <v>44071</v>
      </c>
      <c r="F687" s="85" t="s">
        <v>519</v>
      </c>
      <c r="G687" s="82" t="s">
        <v>538</v>
      </c>
      <c r="H687" s="86" t="s">
        <v>2631</v>
      </c>
      <c r="I687" s="82" t="s">
        <v>2670</v>
      </c>
      <c r="J687" s="86" t="s">
        <v>2631</v>
      </c>
      <c r="K687" s="124" t="s">
        <v>8242</v>
      </c>
      <c r="L687" s="124" t="s">
        <v>8234</v>
      </c>
    </row>
    <row r="688" spans="1:12" x14ac:dyDescent="0.25">
      <c r="A688" s="83" t="s">
        <v>8340</v>
      </c>
      <c r="B688" s="81" t="s">
        <v>249</v>
      </c>
      <c r="C688" s="81" t="s">
        <v>2629</v>
      </c>
      <c r="D688" s="81" t="s">
        <v>2855</v>
      </c>
      <c r="E688" s="84">
        <v>44071</v>
      </c>
      <c r="F688" s="85" t="s">
        <v>520</v>
      </c>
      <c r="G688" s="82" t="s">
        <v>538</v>
      </c>
      <c r="H688" s="86" t="s">
        <v>2631</v>
      </c>
      <c r="I688" s="82" t="s">
        <v>2632</v>
      </c>
      <c r="J688" s="86" t="s">
        <v>2631</v>
      </c>
      <c r="K688" s="124" t="s">
        <v>8242</v>
      </c>
      <c r="L688" s="124" t="s">
        <v>8234</v>
      </c>
    </row>
    <row r="689" spans="1:12" x14ac:dyDescent="0.25">
      <c r="A689" s="83" t="s">
        <v>8341</v>
      </c>
      <c r="B689" s="81" t="s">
        <v>277</v>
      </c>
      <c r="C689" s="81" t="s">
        <v>2734</v>
      </c>
      <c r="D689" s="81" t="s">
        <v>2890</v>
      </c>
      <c r="E689" s="84">
        <v>44071</v>
      </c>
      <c r="F689" s="85" t="s">
        <v>520</v>
      </c>
      <c r="G689" s="82" t="s">
        <v>538</v>
      </c>
      <c r="H689" s="86" t="s">
        <v>2631</v>
      </c>
      <c r="I689" s="82" t="s">
        <v>2736</v>
      </c>
      <c r="J689" s="86" t="s">
        <v>2631</v>
      </c>
      <c r="K689" s="124" t="s">
        <v>8242</v>
      </c>
      <c r="L689" s="124" t="s">
        <v>8234</v>
      </c>
    </row>
    <row r="690" spans="1:12" x14ac:dyDescent="0.25">
      <c r="A690" s="83" t="s">
        <v>8342</v>
      </c>
      <c r="B690" s="81" t="s">
        <v>237</v>
      </c>
      <c r="C690" s="81" t="s">
        <v>2639</v>
      </c>
      <c r="D690" s="81" t="s">
        <v>2841</v>
      </c>
      <c r="E690" s="84">
        <v>44071</v>
      </c>
      <c r="F690" s="127" t="s">
        <v>520</v>
      </c>
      <c r="G690" s="82" t="s">
        <v>538</v>
      </c>
      <c r="H690" s="86" t="s">
        <v>2631</v>
      </c>
      <c r="I690" s="82" t="s">
        <v>2641</v>
      </c>
      <c r="J690" s="86" t="s">
        <v>2631</v>
      </c>
      <c r="K690" s="124" t="s">
        <v>8242</v>
      </c>
      <c r="L690" s="124" t="s">
        <v>8234</v>
      </c>
    </row>
    <row r="691" spans="1:12" x14ac:dyDescent="0.25">
      <c r="A691" s="83" t="s">
        <v>8591</v>
      </c>
      <c r="B691" s="81" t="s">
        <v>15</v>
      </c>
      <c r="C691" s="81" t="s">
        <v>2636</v>
      </c>
      <c r="D691" s="81" t="s">
        <v>2637</v>
      </c>
      <c r="E691" s="84">
        <v>44071</v>
      </c>
      <c r="F691" s="85" t="s">
        <v>520</v>
      </c>
      <c r="G691" s="82" t="s">
        <v>538</v>
      </c>
      <c r="H691" s="86" t="s">
        <v>2631</v>
      </c>
      <c r="I691" s="82" t="s">
        <v>2638</v>
      </c>
      <c r="J691" s="86" t="s">
        <v>2631</v>
      </c>
      <c r="K691" s="124" t="s">
        <v>8242</v>
      </c>
      <c r="L691" s="124" t="s">
        <v>8234</v>
      </c>
    </row>
    <row r="692" spans="1:12" x14ac:dyDescent="0.25">
      <c r="A692" s="83" t="s">
        <v>8356</v>
      </c>
      <c r="B692" s="81" t="s">
        <v>295</v>
      </c>
      <c r="C692" s="81" t="s">
        <v>7593</v>
      </c>
      <c r="D692" s="81" t="s">
        <v>7594</v>
      </c>
      <c r="E692" s="84">
        <v>44071</v>
      </c>
      <c r="F692" s="85" t="s">
        <v>520</v>
      </c>
      <c r="G692" s="82" t="s">
        <v>538</v>
      </c>
      <c r="H692" s="86" t="s">
        <v>2631</v>
      </c>
      <c r="I692" s="82" t="s">
        <v>2670</v>
      </c>
      <c r="J692" s="86" t="s">
        <v>2631</v>
      </c>
      <c r="K692" s="124" t="s">
        <v>8242</v>
      </c>
      <c r="L692" s="124" t="s">
        <v>8234</v>
      </c>
    </row>
    <row r="693" spans="1:12" x14ac:dyDescent="0.25">
      <c r="A693" s="83" t="s">
        <v>8361</v>
      </c>
      <c r="B693" s="81" t="s">
        <v>278</v>
      </c>
      <c r="C693" s="81" t="s">
        <v>2734</v>
      </c>
      <c r="D693" s="81" t="s">
        <v>2891</v>
      </c>
      <c r="E693" s="84">
        <v>44071</v>
      </c>
      <c r="F693" s="127" t="s">
        <v>519</v>
      </c>
      <c r="G693" s="82" t="s">
        <v>538</v>
      </c>
      <c r="H693" s="86" t="s">
        <v>2631</v>
      </c>
      <c r="I693" s="82" t="s">
        <v>2736</v>
      </c>
      <c r="J693" s="86" t="s">
        <v>2631</v>
      </c>
      <c r="K693" s="124" t="s">
        <v>8242</v>
      </c>
      <c r="L693" s="124" t="s">
        <v>8234</v>
      </c>
    </row>
    <row r="694" spans="1:12" x14ac:dyDescent="0.25">
      <c r="A694" s="83" t="s">
        <v>8365</v>
      </c>
      <c r="B694" s="81" t="s">
        <v>279</v>
      </c>
      <c r="C694" s="81" t="s">
        <v>2676</v>
      </c>
      <c r="D694" s="81" t="s">
        <v>2892</v>
      </c>
      <c r="E694" s="84">
        <v>44071</v>
      </c>
      <c r="F694" s="127" t="s">
        <v>519</v>
      </c>
      <c r="G694" s="82" t="s">
        <v>538</v>
      </c>
      <c r="H694" s="86" t="s">
        <v>2631</v>
      </c>
      <c r="I694" s="82" t="s">
        <v>2678</v>
      </c>
      <c r="J694" s="86" t="s">
        <v>2631</v>
      </c>
      <c r="K694" s="124" t="s">
        <v>8242</v>
      </c>
      <c r="L694" s="124" t="s">
        <v>8234</v>
      </c>
    </row>
    <row r="695" spans="1:12" x14ac:dyDescent="0.25">
      <c r="A695" s="83" t="s">
        <v>8366</v>
      </c>
      <c r="B695" s="81" t="s">
        <v>38</v>
      </c>
      <c r="C695" s="81" t="s">
        <v>2636</v>
      </c>
      <c r="D695" s="81" t="s">
        <v>2658</v>
      </c>
      <c r="E695" s="84">
        <v>44071</v>
      </c>
      <c r="F695" s="85" t="s">
        <v>519</v>
      </c>
      <c r="G695" s="82" t="s">
        <v>538</v>
      </c>
      <c r="H695" s="86" t="s">
        <v>2631</v>
      </c>
      <c r="I695" s="82" t="s">
        <v>2638</v>
      </c>
      <c r="J695" s="86" t="s">
        <v>2631</v>
      </c>
      <c r="K695" s="124" t="s">
        <v>8242</v>
      </c>
      <c r="L695" s="124" t="s">
        <v>8234</v>
      </c>
    </row>
    <row r="696" spans="1:12" x14ac:dyDescent="0.25">
      <c r="A696" s="83" t="s">
        <v>8374</v>
      </c>
      <c r="B696" s="81" t="s">
        <v>118</v>
      </c>
      <c r="C696" s="81" t="s">
        <v>117</v>
      </c>
      <c r="D696" s="81" t="s">
        <v>2732</v>
      </c>
      <c r="E696" s="84">
        <v>44071</v>
      </c>
      <c r="F696" s="85" t="s">
        <v>520</v>
      </c>
      <c r="G696" s="82" t="s">
        <v>538</v>
      </c>
      <c r="H696" s="86" t="s">
        <v>2631</v>
      </c>
      <c r="I696" s="82" t="s">
        <v>2697</v>
      </c>
      <c r="J696" s="86" t="s">
        <v>2631</v>
      </c>
      <c r="K696" s="124" t="s">
        <v>8242</v>
      </c>
      <c r="L696" s="124" t="s">
        <v>8234</v>
      </c>
    </row>
    <row r="697" spans="1:12" x14ac:dyDescent="0.25">
      <c r="A697" s="83" t="s">
        <v>8384</v>
      </c>
      <c r="B697" s="81" t="s">
        <v>294</v>
      </c>
      <c r="C697" s="81" t="s">
        <v>2636</v>
      </c>
      <c r="D697" s="81" t="s">
        <v>2902</v>
      </c>
      <c r="E697" s="84">
        <v>44071</v>
      </c>
      <c r="F697" s="127" t="s">
        <v>520</v>
      </c>
      <c r="G697" s="82" t="s">
        <v>538</v>
      </c>
      <c r="H697" s="86" t="s">
        <v>2631</v>
      </c>
      <c r="I697" s="82" t="s">
        <v>2638</v>
      </c>
      <c r="J697" s="86" t="s">
        <v>2631</v>
      </c>
      <c r="K697" s="124" t="s">
        <v>8242</v>
      </c>
      <c r="L697" s="124" t="s">
        <v>8234</v>
      </c>
    </row>
    <row r="698" spans="1:12" x14ac:dyDescent="0.25">
      <c r="A698" s="83" t="s">
        <v>8389</v>
      </c>
      <c r="B698" s="81" t="s">
        <v>274</v>
      </c>
      <c r="C698" s="81" t="s">
        <v>2734</v>
      </c>
      <c r="D698" s="81" t="s">
        <v>2887</v>
      </c>
      <c r="E698" s="84">
        <v>44071</v>
      </c>
      <c r="F698" s="85" t="s">
        <v>519</v>
      </c>
      <c r="G698" s="82" t="s">
        <v>538</v>
      </c>
      <c r="H698" s="86" t="s">
        <v>2631</v>
      </c>
      <c r="I698" s="82" t="s">
        <v>2736</v>
      </c>
      <c r="J698" s="86" t="s">
        <v>2631</v>
      </c>
      <c r="K698" s="124" t="s">
        <v>8242</v>
      </c>
      <c r="L698" s="124" t="s">
        <v>8234</v>
      </c>
    </row>
    <row r="699" spans="1:12" x14ac:dyDescent="0.25">
      <c r="A699" s="83" t="s">
        <v>8394</v>
      </c>
      <c r="B699" s="81" t="s">
        <v>289</v>
      </c>
      <c r="C699" s="81" t="s">
        <v>2669</v>
      </c>
      <c r="D699" s="81" t="s">
        <v>2899</v>
      </c>
      <c r="E699" s="84">
        <v>44071</v>
      </c>
      <c r="F699" s="85" t="s">
        <v>519</v>
      </c>
      <c r="G699" s="82" t="s">
        <v>538</v>
      </c>
      <c r="H699" s="86" t="s">
        <v>2631</v>
      </c>
      <c r="I699" s="82" t="s">
        <v>2670</v>
      </c>
      <c r="J699" s="86" t="s">
        <v>2631</v>
      </c>
      <c r="K699" s="124" t="s">
        <v>8242</v>
      </c>
      <c r="L699" s="124" t="s">
        <v>8234</v>
      </c>
    </row>
    <row r="700" spans="1:12" x14ac:dyDescent="0.25">
      <c r="A700" s="83" t="s">
        <v>8397</v>
      </c>
      <c r="B700" s="81" t="s">
        <v>270</v>
      </c>
      <c r="C700" s="81" t="s">
        <v>2734</v>
      </c>
      <c r="D700" s="81" t="s">
        <v>2884</v>
      </c>
      <c r="E700" s="84">
        <v>44071</v>
      </c>
      <c r="F700" s="127" t="s">
        <v>520</v>
      </c>
      <c r="G700" s="82" t="s">
        <v>538</v>
      </c>
      <c r="H700" s="86" t="s">
        <v>2631</v>
      </c>
      <c r="I700" s="82" t="s">
        <v>2736</v>
      </c>
      <c r="J700" s="86" t="s">
        <v>2631</v>
      </c>
      <c r="K700" s="124" t="s">
        <v>8242</v>
      </c>
      <c r="L700" s="124" t="s">
        <v>8234</v>
      </c>
    </row>
    <row r="701" spans="1:12" x14ac:dyDescent="0.25">
      <c r="A701" s="83" t="s">
        <v>8399</v>
      </c>
      <c r="B701" s="81" t="s">
        <v>265</v>
      </c>
      <c r="C701" s="81" t="s">
        <v>117</v>
      </c>
      <c r="D701" s="81" t="s">
        <v>2877</v>
      </c>
      <c r="E701" s="84">
        <v>44071</v>
      </c>
      <c r="F701" s="127" t="s">
        <v>520</v>
      </c>
      <c r="G701" s="82" t="s">
        <v>538</v>
      </c>
      <c r="H701" s="86" t="s">
        <v>2631</v>
      </c>
      <c r="I701" s="82" t="s">
        <v>2697</v>
      </c>
      <c r="J701" s="86" t="s">
        <v>2631</v>
      </c>
      <c r="K701" s="124" t="s">
        <v>8242</v>
      </c>
      <c r="L701" s="124" t="s">
        <v>8234</v>
      </c>
    </row>
    <row r="702" spans="1:12" x14ac:dyDescent="0.25">
      <c r="A702" s="83" t="s">
        <v>8400</v>
      </c>
      <c r="B702" s="81" t="s">
        <v>244</v>
      </c>
      <c r="C702" s="81" t="s">
        <v>2639</v>
      </c>
      <c r="D702" s="81" t="s">
        <v>2852</v>
      </c>
      <c r="E702" s="84">
        <v>44071</v>
      </c>
      <c r="F702" s="127" t="s">
        <v>520</v>
      </c>
      <c r="G702" s="82" t="s">
        <v>538</v>
      </c>
      <c r="H702" s="86" t="s">
        <v>2631</v>
      </c>
      <c r="I702" s="82" t="s">
        <v>2641</v>
      </c>
      <c r="J702" s="86" t="s">
        <v>2631</v>
      </c>
      <c r="K702" s="124" t="s">
        <v>8242</v>
      </c>
      <c r="L702" s="124" t="s">
        <v>8234</v>
      </c>
    </row>
    <row r="703" spans="1:12" x14ac:dyDescent="0.25">
      <c r="A703" s="83" t="s">
        <v>8414</v>
      </c>
      <c r="B703" s="81" t="s">
        <v>130</v>
      </c>
      <c r="C703" s="81" t="s">
        <v>117</v>
      </c>
      <c r="D703" s="81" t="s">
        <v>2743</v>
      </c>
      <c r="E703" s="84">
        <v>44071</v>
      </c>
      <c r="F703" s="127" t="s">
        <v>519</v>
      </c>
      <c r="G703" s="82" t="s">
        <v>538</v>
      </c>
      <c r="H703" s="86" t="s">
        <v>2631</v>
      </c>
      <c r="I703" s="82" t="s">
        <v>2697</v>
      </c>
      <c r="J703" s="86" t="s">
        <v>2631</v>
      </c>
      <c r="K703" s="124" t="s">
        <v>8242</v>
      </c>
      <c r="L703" s="124" t="s">
        <v>8234</v>
      </c>
    </row>
    <row r="704" spans="1:12" x14ac:dyDescent="0.25">
      <c r="A704" s="83" t="s">
        <v>8422</v>
      </c>
      <c r="B704" s="81" t="s">
        <v>285</v>
      </c>
      <c r="C704" s="81" t="s">
        <v>2669</v>
      </c>
      <c r="D704" s="81" t="s">
        <v>2896</v>
      </c>
      <c r="E704" s="84">
        <v>44071</v>
      </c>
      <c r="F704" s="127" t="s">
        <v>519</v>
      </c>
      <c r="G704" s="82" t="s">
        <v>538</v>
      </c>
      <c r="H704" s="86" t="s">
        <v>2631</v>
      </c>
      <c r="I704" s="82" t="s">
        <v>2670</v>
      </c>
      <c r="J704" s="86" t="s">
        <v>2631</v>
      </c>
      <c r="K704" s="124" t="s">
        <v>8242</v>
      </c>
      <c r="L704" s="124" t="s">
        <v>8234</v>
      </c>
    </row>
    <row r="705" spans="1:12" x14ac:dyDescent="0.25">
      <c r="A705" s="83" t="s">
        <v>8426</v>
      </c>
      <c r="B705" s="81" t="s">
        <v>238</v>
      </c>
      <c r="C705" s="81" t="s">
        <v>2639</v>
      </c>
      <c r="D705" s="81" t="s">
        <v>2842</v>
      </c>
      <c r="E705" s="84">
        <v>44071</v>
      </c>
      <c r="F705" s="85" t="s">
        <v>520</v>
      </c>
      <c r="G705" s="82" t="s">
        <v>538</v>
      </c>
      <c r="H705" s="86" t="s">
        <v>2631</v>
      </c>
      <c r="I705" s="82" t="s">
        <v>2641</v>
      </c>
      <c r="J705" s="86" t="s">
        <v>2631</v>
      </c>
      <c r="K705" s="124" t="s">
        <v>8242</v>
      </c>
      <c r="L705" s="124" t="s">
        <v>8234</v>
      </c>
    </row>
    <row r="706" spans="1:12" x14ac:dyDescent="0.25">
      <c r="A706" s="83" t="s">
        <v>8430</v>
      </c>
      <c r="B706" s="82" t="s">
        <v>251</v>
      </c>
      <c r="C706" s="82" t="s">
        <v>229</v>
      </c>
      <c r="D706" s="82" t="s">
        <v>2858</v>
      </c>
      <c r="E706" s="84">
        <v>44071</v>
      </c>
      <c r="F706" s="128" t="s">
        <v>520</v>
      </c>
      <c r="G706" s="82" t="s">
        <v>538</v>
      </c>
      <c r="H706" s="86" t="s">
        <v>2631</v>
      </c>
      <c r="I706" s="82" t="s">
        <v>2632</v>
      </c>
      <c r="J706" s="86" t="s">
        <v>2631</v>
      </c>
      <c r="K706" s="124" t="s">
        <v>8242</v>
      </c>
      <c r="L706" s="124" t="s">
        <v>8234</v>
      </c>
    </row>
    <row r="707" spans="1:12" x14ac:dyDescent="0.25">
      <c r="A707" s="83" t="s">
        <v>8431</v>
      </c>
      <c r="B707" s="82" t="s">
        <v>280</v>
      </c>
      <c r="C707" s="82" t="s">
        <v>2636</v>
      </c>
      <c r="D707" s="82" t="s">
        <v>2893</v>
      </c>
      <c r="E707" s="84">
        <v>44071</v>
      </c>
      <c r="F707" s="128" t="s">
        <v>520</v>
      </c>
      <c r="G707" s="82" t="s">
        <v>538</v>
      </c>
      <c r="H707" s="86" t="s">
        <v>2631</v>
      </c>
      <c r="I707" s="82" t="s">
        <v>2638</v>
      </c>
      <c r="J707" s="86" t="s">
        <v>2631</v>
      </c>
      <c r="K707" s="124" t="s">
        <v>8242</v>
      </c>
      <c r="L707" s="124" t="s">
        <v>8234</v>
      </c>
    </row>
    <row r="708" spans="1:12" x14ac:dyDescent="0.25">
      <c r="A708" s="83" t="s">
        <v>8432</v>
      </c>
      <c r="B708" s="82" t="s">
        <v>284</v>
      </c>
      <c r="C708" s="82" t="s">
        <v>2676</v>
      </c>
      <c r="D708" s="82" t="s">
        <v>2895</v>
      </c>
      <c r="E708" s="84">
        <v>44071</v>
      </c>
      <c r="F708" s="128" t="s">
        <v>520</v>
      </c>
      <c r="G708" s="82" t="s">
        <v>538</v>
      </c>
      <c r="H708" s="86" t="s">
        <v>2631</v>
      </c>
      <c r="I708" s="82" t="s">
        <v>2678</v>
      </c>
      <c r="J708" s="86" t="s">
        <v>2631</v>
      </c>
      <c r="K708" s="124" t="s">
        <v>8242</v>
      </c>
      <c r="L708" s="124" t="s">
        <v>8234</v>
      </c>
    </row>
    <row r="709" spans="1:12" x14ac:dyDescent="0.25">
      <c r="A709" s="83" t="s">
        <v>8437</v>
      </c>
      <c r="B709" s="82" t="s">
        <v>288</v>
      </c>
      <c r="C709" s="82" t="s">
        <v>2669</v>
      </c>
      <c r="D709" s="82" t="s">
        <v>2898</v>
      </c>
      <c r="E709" s="84">
        <v>44071</v>
      </c>
      <c r="F709" s="128" t="s">
        <v>520</v>
      </c>
      <c r="G709" s="82" t="s">
        <v>538</v>
      </c>
      <c r="H709" s="86" t="s">
        <v>2631</v>
      </c>
      <c r="I709" s="82" t="s">
        <v>2670</v>
      </c>
      <c r="J709" s="86" t="s">
        <v>2631</v>
      </c>
      <c r="K709" s="124" t="s">
        <v>8242</v>
      </c>
      <c r="L709" s="124" t="s">
        <v>8234</v>
      </c>
    </row>
    <row r="710" spans="1:12" x14ac:dyDescent="0.25">
      <c r="A710" s="83" t="s">
        <v>8441</v>
      </c>
      <c r="B710" s="82" t="s">
        <v>293</v>
      </c>
      <c r="C710" s="82" t="s">
        <v>2669</v>
      </c>
      <c r="D710" s="82" t="s">
        <v>2901</v>
      </c>
      <c r="E710" s="84">
        <v>44071</v>
      </c>
      <c r="F710" s="128" t="s">
        <v>520</v>
      </c>
      <c r="G710" s="82" t="s">
        <v>538</v>
      </c>
      <c r="H710" s="86" t="s">
        <v>2631</v>
      </c>
      <c r="I710" s="82" t="s">
        <v>2670</v>
      </c>
      <c r="J710" s="86" t="s">
        <v>2631</v>
      </c>
      <c r="K710" s="124" t="s">
        <v>8242</v>
      </c>
      <c r="L710" s="124" t="s">
        <v>8234</v>
      </c>
    </row>
    <row r="711" spans="1:12" x14ac:dyDescent="0.25">
      <c r="A711" s="83" t="s">
        <v>8339</v>
      </c>
      <c r="B711" s="81" t="s">
        <v>208</v>
      </c>
      <c r="C711" s="81" t="s">
        <v>2794</v>
      </c>
      <c r="D711" s="81" t="s">
        <v>2795</v>
      </c>
      <c r="E711" s="84">
        <v>44071</v>
      </c>
      <c r="F711" s="85" t="s">
        <v>520</v>
      </c>
      <c r="G711" s="82" t="s">
        <v>538</v>
      </c>
      <c r="H711" s="86" t="s">
        <v>2631</v>
      </c>
      <c r="I711" s="82" t="s">
        <v>2793</v>
      </c>
      <c r="J711" s="86" t="s">
        <v>2631</v>
      </c>
      <c r="K711" s="124" t="s">
        <v>8242</v>
      </c>
      <c r="L711" s="124" t="s">
        <v>8235</v>
      </c>
    </row>
    <row r="712" spans="1:12" x14ac:dyDescent="0.25">
      <c r="A712" s="83" t="s">
        <v>8343</v>
      </c>
      <c r="B712" s="81" t="s">
        <v>173</v>
      </c>
      <c r="C712" s="81" t="s">
        <v>3002</v>
      </c>
      <c r="D712" s="81" t="s">
        <v>7696</v>
      </c>
      <c r="E712" s="84">
        <v>44071</v>
      </c>
      <c r="F712" s="127" t="s">
        <v>520</v>
      </c>
      <c r="G712" s="82" t="s">
        <v>538</v>
      </c>
      <c r="H712" s="86" t="s">
        <v>2631</v>
      </c>
      <c r="I712" s="82" t="s">
        <v>2647</v>
      </c>
      <c r="J712" s="86" t="s">
        <v>2711</v>
      </c>
      <c r="K712" s="124" t="s">
        <v>8242</v>
      </c>
      <c r="L712" s="124" t="s">
        <v>8235</v>
      </c>
    </row>
    <row r="713" spans="1:12" x14ac:dyDescent="0.25">
      <c r="A713" s="83" t="s">
        <v>8346</v>
      </c>
      <c r="B713" s="81" t="s">
        <v>253</v>
      </c>
      <c r="C713" s="81" t="s">
        <v>2859</v>
      </c>
      <c r="D713" s="81" t="s">
        <v>2860</v>
      </c>
      <c r="E713" s="84">
        <v>44071</v>
      </c>
      <c r="F713" s="127" t="s">
        <v>520</v>
      </c>
      <c r="G713" s="82" t="s">
        <v>538</v>
      </c>
      <c r="H713" s="86" t="s">
        <v>2631</v>
      </c>
      <c r="I713" s="82" t="s">
        <v>2804</v>
      </c>
      <c r="J713" s="86" t="s">
        <v>2631</v>
      </c>
      <c r="K713" s="124" t="s">
        <v>8242</v>
      </c>
      <c r="L713" s="124" t="s">
        <v>8235</v>
      </c>
    </row>
    <row r="714" spans="1:12" x14ac:dyDescent="0.25">
      <c r="A714" s="83" t="s">
        <v>8349</v>
      </c>
      <c r="B714" s="81" t="s">
        <v>241</v>
      </c>
      <c r="C714" s="81" t="s">
        <v>2846</v>
      </c>
      <c r="D714" s="81" t="s">
        <v>2847</v>
      </c>
      <c r="E714" s="84">
        <v>44071</v>
      </c>
      <c r="F714" s="127" t="s">
        <v>520</v>
      </c>
      <c r="G714" s="82" t="s">
        <v>538</v>
      </c>
      <c r="H714" s="86" t="s">
        <v>2631</v>
      </c>
      <c r="I714" s="82" t="s">
        <v>2804</v>
      </c>
      <c r="J714" s="86" t="s">
        <v>2631</v>
      </c>
      <c r="K714" s="124" t="s">
        <v>8242</v>
      </c>
      <c r="L714" s="124" t="s">
        <v>8235</v>
      </c>
    </row>
    <row r="715" spans="1:12" x14ac:dyDescent="0.25">
      <c r="A715" s="83" t="s">
        <v>8351</v>
      </c>
      <c r="B715" s="81" t="s">
        <v>184</v>
      </c>
      <c r="C715" s="81" t="s">
        <v>2679</v>
      </c>
      <c r="D715" s="81" t="s">
        <v>2779</v>
      </c>
      <c r="E715" s="84">
        <v>44071</v>
      </c>
      <c r="F715" s="127" t="s">
        <v>520</v>
      </c>
      <c r="G715" s="82" t="s">
        <v>538</v>
      </c>
      <c r="H715" s="86" t="s">
        <v>2631</v>
      </c>
      <c r="I715" s="82" t="s">
        <v>545</v>
      </c>
      <c r="J715" s="86" t="s">
        <v>2631</v>
      </c>
      <c r="K715" s="124" t="s">
        <v>8242</v>
      </c>
      <c r="L715" s="124" t="s">
        <v>8235</v>
      </c>
    </row>
    <row r="716" spans="1:12" x14ac:dyDescent="0.25">
      <c r="A716" s="83" t="s">
        <v>8353</v>
      </c>
      <c r="B716" s="81" t="s">
        <v>250</v>
      </c>
      <c r="C716" s="81" t="s">
        <v>2856</v>
      </c>
      <c r="D716" s="81" t="s">
        <v>2857</v>
      </c>
      <c r="E716" s="84">
        <v>44071</v>
      </c>
      <c r="F716" s="85" t="s">
        <v>520</v>
      </c>
      <c r="G716" s="82" t="s">
        <v>538</v>
      </c>
      <c r="H716" s="86" t="s">
        <v>2631</v>
      </c>
      <c r="I716" s="82" t="s">
        <v>2793</v>
      </c>
      <c r="J716" s="86" t="s">
        <v>2631</v>
      </c>
      <c r="K716" s="124" t="s">
        <v>8242</v>
      </c>
      <c r="L716" s="124" t="s">
        <v>8235</v>
      </c>
    </row>
    <row r="717" spans="1:12" x14ac:dyDescent="0.25">
      <c r="A717" s="83" t="s">
        <v>8354</v>
      </c>
      <c r="B717" s="81" t="s">
        <v>162</v>
      </c>
      <c r="C717" s="81" t="s">
        <v>2667</v>
      </c>
      <c r="D717" s="81" t="s">
        <v>2765</v>
      </c>
      <c r="E717" s="84">
        <v>44071</v>
      </c>
      <c r="F717" s="85" t="s">
        <v>520</v>
      </c>
      <c r="G717" s="82" t="s">
        <v>538</v>
      </c>
      <c r="H717" s="86" t="s">
        <v>2631</v>
      </c>
      <c r="I717" s="82" t="s">
        <v>2661</v>
      </c>
      <c r="J717" s="86" t="s">
        <v>2631</v>
      </c>
      <c r="K717" s="124" t="s">
        <v>8242</v>
      </c>
      <c r="L717" s="124" t="s">
        <v>8235</v>
      </c>
    </row>
    <row r="718" spans="1:12" x14ac:dyDescent="0.25">
      <c r="A718" s="83" t="s">
        <v>8359</v>
      </c>
      <c r="B718" s="81" t="s">
        <v>159</v>
      </c>
      <c r="C718" s="81" t="s">
        <v>2659</v>
      </c>
      <c r="D718" s="81" t="s">
        <v>2763</v>
      </c>
      <c r="E718" s="84">
        <v>44071</v>
      </c>
      <c r="F718" s="85" t="s">
        <v>519</v>
      </c>
      <c r="G718" s="82" t="s">
        <v>538</v>
      </c>
      <c r="H718" s="86" t="s">
        <v>2631</v>
      </c>
      <c r="I718" s="82" t="s">
        <v>2661</v>
      </c>
      <c r="J718" s="86" t="s">
        <v>2631</v>
      </c>
      <c r="K718" s="124" t="s">
        <v>8242</v>
      </c>
      <c r="L718" s="124" t="s">
        <v>8235</v>
      </c>
    </row>
    <row r="719" spans="1:12" x14ac:dyDescent="0.25">
      <c r="A719" s="83" t="s">
        <v>8364</v>
      </c>
      <c r="B719" s="81" t="s">
        <v>169</v>
      </c>
      <c r="C719" s="81" t="s">
        <v>2636</v>
      </c>
      <c r="D719" s="81" t="s">
        <v>2770</v>
      </c>
      <c r="E719" s="84">
        <v>44071</v>
      </c>
      <c r="F719" s="127" t="s">
        <v>519</v>
      </c>
      <c r="G719" s="82" t="s">
        <v>538</v>
      </c>
      <c r="H719" s="86" t="s">
        <v>2631</v>
      </c>
      <c r="I719" s="82" t="s">
        <v>2638</v>
      </c>
      <c r="J719" s="86" t="s">
        <v>2631</v>
      </c>
      <c r="K719" s="124" t="s">
        <v>8242</v>
      </c>
      <c r="L719" s="124" t="s">
        <v>8235</v>
      </c>
    </row>
    <row r="720" spans="1:12" x14ac:dyDescent="0.25">
      <c r="A720" s="83" t="s">
        <v>8368</v>
      </c>
      <c r="B720" s="81" t="s">
        <v>154</v>
      </c>
      <c r="C720" s="81" t="s">
        <v>2659</v>
      </c>
      <c r="D720" s="81" t="s">
        <v>2760</v>
      </c>
      <c r="E720" s="84">
        <v>44071</v>
      </c>
      <c r="F720" s="127" t="s">
        <v>520</v>
      </c>
      <c r="G720" s="82" t="s">
        <v>538</v>
      </c>
      <c r="H720" s="86" t="s">
        <v>2631</v>
      </c>
      <c r="I720" s="82" t="s">
        <v>2661</v>
      </c>
      <c r="J720" s="86" t="s">
        <v>2631</v>
      </c>
      <c r="K720" s="124" t="s">
        <v>8242</v>
      </c>
      <c r="L720" s="124" t="s">
        <v>8235</v>
      </c>
    </row>
    <row r="721" spans="1:18" x14ac:dyDescent="0.25">
      <c r="A721" s="83" t="s">
        <v>8369</v>
      </c>
      <c r="B721" s="81" t="s">
        <v>171</v>
      </c>
      <c r="C721" s="81" t="s">
        <v>2715</v>
      </c>
      <c r="D721" s="81" t="s">
        <v>2771</v>
      </c>
      <c r="E721" s="84">
        <v>44071</v>
      </c>
      <c r="F721" s="85" t="s">
        <v>520</v>
      </c>
      <c r="G721" s="82" t="s">
        <v>538</v>
      </c>
      <c r="H721" s="86" t="s">
        <v>2631</v>
      </c>
      <c r="I721" s="82" t="s">
        <v>2641</v>
      </c>
      <c r="J721" s="86" t="s">
        <v>2631</v>
      </c>
      <c r="K721" s="124" t="s">
        <v>8242</v>
      </c>
      <c r="L721" s="124" t="s">
        <v>8235</v>
      </c>
    </row>
    <row r="722" spans="1:18" x14ac:dyDescent="0.25">
      <c r="A722" s="83" t="s">
        <v>8370</v>
      </c>
      <c r="B722" s="81" t="s">
        <v>153</v>
      </c>
      <c r="C722" s="81" t="s">
        <v>2629</v>
      </c>
      <c r="D722" s="81" t="s">
        <v>2759</v>
      </c>
      <c r="E722" s="84">
        <v>44071</v>
      </c>
      <c r="F722" s="85" t="s">
        <v>520</v>
      </c>
      <c r="G722" s="82" t="s">
        <v>538</v>
      </c>
      <c r="H722" s="86" t="s">
        <v>2631</v>
      </c>
      <c r="I722" s="82" t="s">
        <v>2632</v>
      </c>
      <c r="J722" s="86" t="s">
        <v>2631</v>
      </c>
      <c r="K722" s="124" t="s">
        <v>8242</v>
      </c>
      <c r="L722" s="124" t="s">
        <v>8235</v>
      </c>
    </row>
    <row r="723" spans="1:18" x14ac:dyDescent="0.25">
      <c r="A723" s="83" t="s">
        <v>8375</v>
      </c>
      <c r="B723" s="81" t="s">
        <v>179</v>
      </c>
      <c r="C723" s="81" t="s">
        <v>2642</v>
      </c>
      <c r="D723" s="81" t="s">
        <v>2775</v>
      </c>
      <c r="E723" s="84">
        <v>44071</v>
      </c>
      <c r="F723" s="85" t="s">
        <v>520</v>
      </c>
      <c r="G723" s="82" t="s">
        <v>538</v>
      </c>
      <c r="H723" s="86" t="s">
        <v>2631</v>
      </c>
      <c r="I723" s="82" t="s">
        <v>2644</v>
      </c>
      <c r="J723" s="86" t="s">
        <v>2631</v>
      </c>
      <c r="K723" s="124" t="s">
        <v>8242</v>
      </c>
      <c r="L723" s="124" t="s">
        <v>8235</v>
      </c>
    </row>
    <row r="724" spans="1:18" x14ac:dyDescent="0.25">
      <c r="A724" s="83" t="s">
        <v>8377</v>
      </c>
      <c r="B724" s="81" t="s">
        <v>190</v>
      </c>
      <c r="C724" s="81" t="s">
        <v>2645</v>
      </c>
      <c r="D724" s="81" t="s">
        <v>2782</v>
      </c>
      <c r="E724" s="84">
        <v>44071</v>
      </c>
      <c r="F724" s="85" t="s">
        <v>520</v>
      </c>
      <c r="G724" s="82" t="s">
        <v>538</v>
      </c>
      <c r="H724" s="86" t="s">
        <v>2631</v>
      </c>
      <c r="I724" s="82" t="s">
        <v>2647</v>
      </c>
      <c r="J724" s="86" t="s">
        <v>2631</v>
      </c>
      <c r="K724" s="124" t="s">
        <v>8242</v>
      </c>
      <c r="L724" s="124" t="s">
        <v>8235</v>
      </c>
    </row>
    <row r="725" spans="1:18" x14ac:dyDescent="0.25">
      <c r="A725" s="83" t="s">
        <v>8382</v>
      </c>
      <c r="B725" s="81" t="s">
        <v>167</v>
      </c>
      <c r="C725" s="81" t="s">
        <v>2667</v>
      </c>
      <c r="D725" s="81" t="s">
        <v>2768</v>
      </c>
      <c r="E725" s="84">
        <v>44071</v>
      </c>
      <c r="F725" s="127" t="s">
        <v>520</v>
      </c>
      <c r="G725" s="82" t="s">
        <v>538</v>
      </c>
      <c r="H725" s="86" t="s">
        <v>2631</v>
      </c>
      <c r="I725" s="82" t="s">
        <v>2661</v>
      </c>
      <c r="J725" s="86" t="s">
        <v>2631</v>
      </c>
      <c r="K725" s="124" t="s">
        <v>8242</v>
      </c>
      <c r="L725" s="124" t="s">
        <v>8235</v>
      </c>
    </row>
    <row r="726" spans="1:18" x14ac:dyDescent="0.25">
      <c r="A726" s="83" t="s">
        <v>8387</v>
      </c>
      <c r="B726" s="81" t="s">
        <v>180</v>
      </c>
      <c r="C726" s="81" t="s">
        <v>2715</v>
      </c>
      <c r="D726" s="81" t="s">
        <v>2776</v>
      </c>
      <c r="E726" s="84">
        <v>44071</v>
      </c>
      <c r="F726" s="85" t="s">
        <v>519</v>
      </c>
      <c r="G726" s="82" t="s">
        <v>538</v>
      </c>
      <c r="H726" s="86" t="s">
        <v>2631</v>
      </c>
      <c r="I726" s="82" t="s">
        <v>2641</v>
      </c>
      <c r="J726" s="86" t="s">
        <v>2631</v>
      </c>
      <c r="K726" s="124" t="s">
        <v>8242</v>
      </c>
      <c r="L726" s="124" t="s">
        <v>8235</v>
      </c>
    </row>
    <row r="727" spans="1:18" x14ac:dyDescent="0.25">
      <c r="A727" s="83" t="s">
        <v>8390</v>
      </c>
      <c r="B727" s="81" t="s">
        <v>193</v>
      </c>
      <c r="C727" s="81" t="s">
        <v>2649</v>
      </c>
      <c r="D727" s="81" t="s">
        <v>2784</v>
      </c>
      <c r="E727" s="84">
        <v>44071</v>
      </c>
      <c r="F727" s="85" t="s">
        <v>519</v>
      </c>
      <c r="G727" s="82" t="s">
        <v>538</v>
      </c>
      <c r="H727" s="86" t="s">
        <v>2631</v>
      </c>
      <c r="I727" s="82" t="s">
        <v>2650</v>
      </c>
      <c r="J727" s="86" t="s">
        <v>2631</v>
      </c>
      <c r="K727" s="124" t="s">
        <v>8242</v>
      </c>
      <c r="L727" s="124" t="s">
        <v>8235</v>
      </c>
    </row>
    <row r="728" spans="1:18" x14ac:dyDescent="0.25">
      <c r="A728" s="83" t="s">
        <v>8391</v>
      </c>
      <c r="B728" s="81" t="s">
        <v>212</v>
      </c>
      <c r="C728" s="81" t="s">
        <v>2802</v>
      </c>
      <c r="D728" s="81" t="s">
        <v>2803</v>
      </c>
      <c r="E728" s="84">
        <v>44071</v>
      </c>
      <c r="F728" s="85" t="s">
        <v>519</v>
      </c>
      <c r="G728" s="82" t="s">
        <v>538</v>
      </c>
      <c r="H728" s="86" t="s">
        <v>2631</v>
      </c>
      <c r="I728" s="82" t="s">
        <v>2804</v>
      </c>
      <c r="J728" s="86" t="s">
        <v>2631</v>
      </c>
      <c r="K728" s="124" t="s">
        <v>8242</v>
      </c>
      <c r="L728" s="124" t="s">
        <v>8235</v>
      </c>
    </row>
    <row r="729" spans="1:18" x14ac:dyDescent="0.25">
      <c r="A729" s="83" t="s">
        <v>8393</v>
      </c>
      <c r="B729" s="81" t="s">
        <v>177</v>
      </c>
      <c r="C729" s="81" t="s">
        <v>2645</v>
      </c>
      <c r="D729" s="81" t="s">
        <v>2774</v>
      </c>
      <c r="E729" s="84">
        <v>44071</v>
      </c>
      <c r="F729" s="85" t="s">
        <v>519</v>
      </c>
      <c r="G729" s="82" t="s">
        <v>538</v>
      </c>
      <c r="H729" s="86" t="s">
        <v>2631</v>
      </c>
      <c r="I729" s="82" t="s">
        <v>2647</v>
      </c>
      <c r="J729" s="86" t="s">
        <v>2631</v>
      </c>
      <c r="K729" s="124" t="s">
        <v>8242</v>
      </c>
      <c r="L729" s="124" t="s">
        <v>8235</v>
      </c>
    </row>
    <row r="730" spans="1:18" x14ac:dyDescent="0.25">
      <c r="A730" s="83" t="s">
        <v>8396</v>
      </c>
      <c r="B730" s="81" t="s">
        <v>150</v>
      </c>
      <c r="C730" s="81" t="s">
        <v>2659</v>
      </c>
      <c r="D730" s="81" t="s">
        <v>2758</v>
      </c>
      <c r="E730" s="84">
        <v>44071</v>
      </c>
      <c r="F730" s="85" t="s">
        <v>520</v>
      </c>
      <c r="G730" s="82" t="s">
        <v>538</v>
      </c>
      <c r="H730" s="86" t="s">
        <v>2631</v>
      </c>
      <c r="I730" s="82" t="s">
        <v>2661</v>
      </c>
      <c r="J730" s="86" t="s">
        <v>2631</v>
      </c>
      <c r="K730" s="124" t="s">
        <v>8242</v>
      </c>
      <c r="L730" s="124" t="s">
        <v>8235</v>
      </c>
    </row>
    <row r="731" spans="1:18" x14ac:dyDescent="0.25">
      <c r="A731" s="83" t="s">
        <v>8402</v>
      </c>
      <c r="B731" s="81" t="s">
        <v>220</v>
      </c>
      <c r="C731" s="81" t="s">
        <v>2818</v>
      </c>
      <c r="D731" s="81" t="s">
        <v>2819</v>
      </c>
      <c r="E731" s="84">
        <v>44071</v>
      </c>
      <c r="F731" s="85" t="s">
        <v>520</v>
      </c>
      <c r="G731" s="82" t="s">
        <v>538</v>
      </c>
      <c r="H731" s="86" t="s">
        <v>2631</v>
      </c>
      <c r="I731" s="82" t="s">
        <v>2804</v>
      </c>
      <c r="J731" s="86" t="s">
        <v>2631</v>
      </c>
      <c r="K731" s="124" t="s">
        <v>8242</v>
      </c>
      <c r="L731" s="124" t="s">
        <v>8235</v>
      </c>
    </row>
    <row r="732" spans="1:18" x14ac:dyDescent="0.25">
      <c r="A732" s="83" t="s">
        <v>8406</v>
      </c>
      <c r="B732" s="81" t="s">
        <v>168</v>
      </c>
      <c r="C732" s="81" t="s">
        <v>2642</v>
      </c>
      <c r="D732" s="81" t="s">
        <v>2769</v>
      </c>
      <c r="E732" s="84">
        <v>44071</v>
      </c>
      <c r="F732" s="127" t="s">
        <v>520</v>
      </c>
      <c r="G732" s="82" t="s">
        <v>538</v>
      </c>
      <c r="H732" s="86" t="s">
        <v>2631</v>
      </c>
      <c r="I732" s="82" t="s">
        <v>2644</v>
      </c>
      <c r="J732" s="86" t="s">
        <v>2631</v>
      </c>
      <c r="K732" s="124" t="s">
        <v>8242</v>
      </c>
      <c r="L732" s="124" t="s">
        <v>8235</v>
      </c>
      <c r="O732" s="91"/>
      <c r="P732" s="91"/>
      <c r="Q732" s="91"/>
      <c r="R732" s="91"/>
    </row>
    <row r="733" spans="1:18" x14ac:dyDescent="0.25">
      <c r="A733" s="83" t="s">
        <v>8412</v>
      </c>
      <c r="B733" s="81" t="s">
        <v>219</v>
      </c>
      <c r="C733" s="81" t="s">
        <v>2816</v>
      </c>
      <c r="D733" s="81" t="s">
        <v>2817</v>
      </c>
      <c r="E733" s="84">
        <v>44071</v>
      </c>
      <c r="F733" s="85" t="s">
        <v>520</v>
      </c>
      <c r="G733" s="82" t="s">
        <v>538</v>
      </c>
      <c r="H733" s="86" t="s">
        <v>2631</v>
      </c>
      <c r="I733" s="82" t="s">
        <v>2793</v>
      </c>
      <c r="J733" s="86" t="s">
        <v>2631</v>
      </c>
      <c r="K733" s="124" t="s">
        <v>8242</v>
      </c>
      <c r="L733" s="124" t="s">
        <v>8235</v>
      </c>
      <c r="O733" s="91"/>
      <c r="P733" s="91"/>
      <c r="R733" s="91"/>
    </row>
    <row r="734" spans="1:18" x14ac:dyDescent="0.25">
      <c r="A734" s="83" t="s">
        <v>8420</v>
      </c>
      <c r="B734" s="81" t="s">
        <v>175</v>
      </c>
      <c r="C734" s="81" t="s">
        <v>2642</v>
      </c>
      <c r="D734" s="81" t="s">
        <v>2773</v>
      </c>
      <c r="E734" s="84">
        <v>44071</v>
      </c>
      <c r="F734" s="85" t="s">
        <v>519</v>
      </c>
      <c r="G734" s="82" t="s">
        <v>538</v>
      </c>
      <c r="H734" s="86" t="s">
        <v>2631</v>
      </c>
      <c r="I734" s="82" t="s">
        <v>2644</v>
      </c>
      <c r="J734" s="86" t="s">
        <v>2631</v>
      </c>
      <c r="K734" s="124" t="s">
        <v>8242</v>
      </c>
      <c r="L734" s="124" t="s">
        <v>8235</v>
      </c>
      <c r="O734" s="91"/>
      <c r="P734" s="91"/>
      <c r="R734" s="91"/>
    </row>
    <row r="735" spans="1:18" x14ac:dyDescent="0.25">
      <c r="A735" s="83" t="s">
        <v>8421</v>
      </c>
      <c r="B735" s="81" t="s">
        <v>221</v>
      </c>
      <c r="C735" s="81" t="s">
        <v>2820</v>
      </c>
      <c r="D735" s="81" t="s">
        <v>2821</v>
      </c>
      <c r="E735" s="84">
        <v>44071</v>
      </c>
      <c r="F735" s="85" t="s">
        <v>519</v>
      </c>
      <c r="G735" s="82" t="s">
        <v>538</v>
      </c>
      <c r="H735" s="86" t="s">
        <v>2631</v>
      </c>
      <c r="I735" s="82" t="s">
        <v>2793</v>
      </c>
      <c r="J735" s="86" t="s">
        <v>2631</v>
      </c>
      <c r="K735" s="124" t="s">
        <v>8242</v>
      </c>
      <c r="L735" s="124" t="s">
        <v>8235</v>
      </c>
      <c r="O735" s="91"/>
      <c r="P735" s="91"/>
      <c r="R735" s="91"/>
    </row>
    <row r="736" spans="1:18" x14ac:dyDescent="0.25">
      <c r="A736" s="83" t="s">
        <v>8423</v>
      </c>
      <c r="B736" s="81" t="s">
        <v>195</v>
      </c>
      <c r="C736" s="81" t="s">
        <v>283</v>
      </c>
      <c r="D736" s="81" t="s">
        <v>2785</v>
      </c>
      <c r="E736" s="84">
        <v>44071</v>
      </c>
      <c r="F736" s="85" t="s">
        <v>519</v>
      </c>
      <c r="G736" s="82" t="s">
        <v>538</v>
      </c>
      <c r="H736" s="86" t="s">
        <v>2631</v>
      </c>
      <c r="I736" s="82" t="s">
        <v>2697</v>
      </c>
      <c r="J736" s="86" t="s">
        <v>2631</v>
      </c>
      <c r="K736" s="124" t="s">
        <v>8242</v>
      </c>
      <c r="L736" s="124" t="s">
        <v>8235</v>
      </c>
      <c r="O736" s="91"/>
      <c r="P736" s="91"/>
      <c r="R736" s="91"/>
    </row>
    <row r="737" spans="1:18" x14ac:dyDescent="0.25">
      <c r="A737" s="83" t="s">
        <v>8427</v>
      </c>
      <c r="B737" s="81" t="s">
        <v>186</v>
      </c>
      <c r="C737" s="81" t="s">
        <v>2649</v>
      </c>
      <c r="D737" s="81" t="s">
        <v>2780</v>
      </c>
      <c r="E737" s="84">
        <v>44071</v>
      </c>
      <c r="F737" s="85" t="s">
        <v>520</v>
      </c>
      <c r="G737" s="82" t="s">
        <v>538</v>
      </c>
      <c r="H737" s="86" t="s">
        <v>2631</v>
      </c>
      <c r="I737" s="82" t="s">
        <v>2650</v>
      </c>
      <c r="J737" s="86" t="s">
        <v>2631</v>
      </c>
      <c r="K737" s="124" t="s">
        <v>8242</v>
      </c>
      <c r="L737" s="124" t="s">
        <v>8235</v>
      </c>
      <c r="O737" s="91"/>
      <c r="P737" s="91"/>
      <c r="R737" s="91"/>
    </row>
    <row r="738" spans="1:18" x14ac:dyDescent="0.25">
      <c r="A738" s="83" t="s">
        <v>8434</v>
      </c>
      <c r="B738" s="82" t="s">
        <v>188</v>
      </c>
      <c r="C738" s="82" t="s">
        <v>2645</v>
      </c>
      <c r="D738" s="82" t="s">
        <v>2781</v>
      </c>
      <c r="E738" s="84">
        <v>44071</v>
      </c>
      <c r="F738" s="128" t="s">
        <v>520</v>
      </c>
      <c r="G738" s="82" t="s">
        <v>538</v>
      </c>
      <c r="H738" s="86" t="s">
        <v>2631</v>
      </c>
      <c r="I738" s="82" t="s">
        <v>2647</v>
      </c>
      <c r="J738" s="86" t="s">
        <v>2631</v>
      </c>
      <c r="K738" s="124" t="s">
        <v>8242</v>
      </c>
      <c r="L738" s="124" t="s">
        <v>8235</v>
      </c>
      <c r="O738" s="91"/>
      <c r="P738" s="91"/>
      <c r="R738" s="91"/>
    </row>
    <row r="739" spans="1:18" x14ac:dyDescent="0.25">
      <c r="A739" s="83" t="s">
        <v>8438</v>
      </c>
      <c r="B739" s="82" t="s">
        <v>181</v>
      </c>
      <c r="C739" s="82" t="s">
        <v>2636</v>
      </c>
      <c r="D739" s="82" t="s">
        <v>2777</v>
      </c>
      <c r="E739" s="84">
        <v>44071</v>
      </c>
      <c r="F739" s="128" t="s">
        <v>520</v>
      </c>
      <c r="G739" s="82" t="s">
        <v>538</v>
      </c>
      <c r="H739" s="86" t="s">
        <v>2631</v>
      </c>
      <c r="I739" s="82" t="s">
        <v>2638</v>
      </c>
      <c r="J739" s="86" t="s">
        <v>2631</v>
      </c>
      <c r="K739" s="124" t="s">
        <v>8242</v>
      </c>
      <c r="L739" s="124" t="s">
        <v>8235</v>
      </c>
      <c r="P739" s="91"/>
      <c r="R739" s="91"/>
    </row>
    <row r="740" spans="1:18" x14ac:dyDescent="0.25">
      <c r="A740" s="83" t="s">
        <v>8442</v>
      </c>
      <c r="B740" s="82" t="s">
        <v>256</v>
      </c>
      <c r="C740" s="82" t="s">
        <v>2863</v>
      </c>
      <c r="D740" s="82" t="s">
        <v>2864</v>
      </c>
      <c r="E740" s="84">
        <v>44071</v>
      </c>
      <c r="F740" s="128" t="s">
        <v>520</v>
      </c>
      <c r="G740" s="82" t="s">
        <v>538</v>
      </c>
      <c r="H740" s="86" t="s">
        <v>2631</v>
      </c>
      <c r="I740" s="82" t="s">
        <v>2829</v>
      </c>
      <c r="J740" s="86" t="s">
        <v>2631</v>
      </c>
      <c r="K740" s="124" t="s">
        <v>8242</v>
      </c>
      <c r="L740" s="124" t="s">
        <v>8235</v>
      </c>
      <c r="R740" s="91"/>
    </row>
    <row r="741" spans="1:18" x14ac:dyDescent="0.25">
      <c r="A741" s="83" t="s">
        <v>8494</v>
      </c>
      <c r="B741" s="82" t="s">
        <v>206</v>
      </c>
      <c r="C741" s="82" t="s">
        <v>2791</v>
      </c>
      <c r="D741" s="82" t="s">
        <v>2792</v>
      </c>
      <c r="E741" s="84">
        <v>44071</v>
      </c>
      <c r="F741" s="128" t="s">
        <v>522</v>
      </c>
      <c r="G741" s="82" t="s">
        <v>554</v>
      </c>
      <c r="H741" s="86" t="s">
        <v>2631</v>
      </c>
      <c r="I741" s="82" t="s">
        <v>2793</v>
      </c>
      <c r="J741" s="86" t="s">
        <v>2631</v>
      </c>
      <c r="K741" s="124" t="s">
        <v>8242</v>
      </c>
      <c r="L741" s="124" t="s">
        <v>8235</v>
      </c>
      <c r="R741" s="91"/>
    </row>
    <row r="742" spans="1:18" x14ac:dyDescent="0.25">
      <c r="A742" s="83" t="s">
        <v>8500</v>
      </c>
      <c r="B742" s="82" t="s">
        <v>156</v>
      </c>
      <c r="C742" s="82" t="s">
        <v>2629</v>
      </c>
      <c r="D742" s="82" t="s">
        <v>2761</v>
      </c>
      <c r="E742" s="84">
        <v>44071</v>
      </c>
      <c r="F742" s="128" t="s">
        <v>522</v>
      </c>
      <c r="G742" s="82" t="s">
        <v>554</v>
      </c>
      <c r="H742" s="86" t="s">
        <v>2631</v>
      </c>
      <c r="I742" s="82" t="s">
        <v>2632</v>
      </c>
      <c r="J742" s="86" t="s">
        <v>2631</v>
      </c>
      <c r="K742" s="124" t="s">
        <v>8242</v>
      </c>
      <c r="L742" s="124" t="s">
        <v>8235</v>
      </c>
      <c r="R742" s="91"/>
    </row>
    <row r="743" spans="1:18" x14ac:dyDescent="0.25">
      <c r="A743" s="83" t="s">
        <v>8502</v>
      </c>
      <c r="B743" s="82" t="s">
        <v>214</v>
      </c>
      <c r="C743" s="82" t="s">
        <v>2808</v>
      </c>
      <c r="D743" s="82" t="s">
        <v>2809</v>
      </c>
      <c r="E743" s="84">
        <v>44071</v>
      </c>
      <c r="F743" s="128" t="s">
        <v>522</v>
      </c>
      <c r="G743" s="82" t="s">
        <v>554</v>
      </c>
      <c r="H743" s="86" t="s">
        <v>2631</v>
      </c>
      <c r="I743" s="82" t="s">
        <v>2804</v>
      </c>
      <c r="J743" s="86" t="s">
        <v>2631</v>
      </c>
      <c r="K743" s="124" t="s">
        <v>8242</v>
      </c>
      <c r="L743" s="124" t="s">
        <v>8235</v>
      </c>
      <c r="R743" s="91"/>
    </row>
    <row r="744" spans="1:18" x14ac:dyDescent="0.25">
      <c r="A744" s="83" t="s">
        <v>8556</v>
      </c>
      <c r="B744" s="82" t="s">
        <v>209</v>
      </c>
      <c r="C744" s="82" t="s">
        <v>2796</v>
      </c>
      <c r="D744" s="82" t="s">
        <v>2797</v>
      </c>
      <c r="E744" s="84">
        <v>44071</v>
      </c>
      <c r="F744" s="128" t="s">
        <v>522</v>
      </c>
      <c r="G744" s="82" t="s">
        <v>554</v>
      </c>
      <c r="H744" s="86" t="s">
        <v>2631</v>
      </c>
      <c r="I744" s="82" t="s">
        <v>2793</v>
      </c>
      <c r="J744" s="86" t="s">
        <v>2631</v>
      </c>
      <c r="K744" s="124" t="s">
        <v>8242</v>
      </c>
      <c r="L744" s="124" t="s">
        <v>8235</v>
      </c>
      <c r="R744" s="91"/>
    </row>
    <row r="745" spans="1:18" x14ac:dyDescent="0.25">
      <c r="A745" s="83" t="s">
        <v>8336</v>
      </c>
      <c r="B745" s="81" t="s">
        <v>934</v>
      </c>
      <c r="C745" s="81" t="s">
        <v>2687</v>
      </c>
      <c r="D745" s="81" t="s">
        <v>7376</v>
      </c>
      <c r="E745" s="84">
        <v>44071</v>
      </c>
      <c r="F745" s="85" t="s">
        <v>519</v>
      </c>
      <c r="G745" s="82" t="s">
        <v>538</v>
      </c>
      <c r="H745" s="86" t="s">
        <v>2631</v>
      </c>
      <c r="I745" s="82" t="s">
        <v>2666</v>
      </c>
      <c r="J745" s="86" t="s">
        <v>2631</v>
      </c>
      <c r="K745" s="124" t="s">
        <v>8242</v>
      </c>
      <c r="L745" s="124" t="s">
        <v>8236</v>
      </c>
    </row>
    <row r="746" spans="1:18" x14ac:dyDescent="0.25">
      <c r="A746" s="83" t="s">
        <v>8376</v>
      </c>
      <c r="B746" s="81" t="s">
        <v>224</v>
      </c>
      <c r="C746" s="81" t="s">
        <v>2827</v>
      </c>
      <c r="D746" s="81" t="s">
        <v>2828</v>
      </c>
      <c r="E746" s="84">
        <v>44071</v>
      </c>
      <c r="F746" s="85" t="s">
        <v>520</v>
      </c>
      <c r="G746" s="82" t="s">
        <v>538</v>
      </c>
      <c r="H746" s="86" t="s">
        <v>2631</v>
      </c>
      <c r="I746" s="82" t="s">
        <v>2829</v>
      </c>
      <c r="J746" s="86" t="s">
        <v>2631</v>
      </c>
      <c r="K746" s="124" t="s">
        <v>8242</v>
      </c>
      <c r="L746" s="124" t="s">
        <v>8236</v>
      </c>
    </row>
    <row r="747" spans="1:18" x14ac:dyDescent="0.25">
      <c r="A747" s="83" t="s">
        <v>8381</v>
      </c>
      <c r="B747" s="81" t="s">
        <v>239</v>
      </c>
      <c r="C747" s="81" t="s">
        <v>2843</v>
      </c>
      <c r="D747" s="81" t="s">
        <v>2844</v>
      </c>
      <c r="E747" s="84">
        <v>44071</v>
      </c>
      <c r="F747" s="127" t="s">
        <v>520</v>
      </c>
      <c r="G747" s="82" t="s">
        <v>538</v>
      </c>
      <c r="H747" s="86" t="s">
        <v>2631</v>
      </c>
      <c r="I747" s="82" t="s">
        <v>2829</v>
      </c>
      <c r="J747" s="86" t="s">
        <v>2631</v>
      </c>
      <c r="K747" s="124" t="s">
        <v>8242</v>
      </c>
      <c r="L747" s="124" t="s">
        <v>8236</v>
      </c>
    </row>
    <row r="748" spans="1:18" x14ac:dyDescent="0.25">
      <c r="A748" s="83" t="s">
        <v>8386</v>
      </c>
      <c r="B748" s="81" t="s">
        <v>1150</v>
      </c>
      <c r="C748" s="81" t="s">
        <v>2882</v>
      </c>
      <c r="D748" s="81" t="s">
        <v>7372</v>
      </c>
      <c r="E748" s="84">
        <v>44071</v>
      </c>
      <c r="F748" s="127" t="s">
        <v>519</v>
      </c>
      <c r="G748" s="82" t="s">
        <v>538</v>
      </c>
      <c r="H748" s="86" t="s">
        <v>2631</v>
      </c>
      <c r="I748" s="82" t="s">
        <v>2695</v>
      </c>
      <c r="J748" s="86" t="s">
        <v>2631</v>
      </c>
      <c r="K748" s="124" t="s">
        <v>8242</v>
      </c>
      <c r="L748" s="124" t="s">
        <v>8236</v>
      </c>
    </row>
    <row r="749" spans="1:18" x14ac:dyDescent="0.25">
      <c r="A749" s="83" t="s">
        <v>8392</v>
      </c>
      <c r="B749" s="81" t="s">
        <v>243</v>
      </c>
      <c r="C749" s="81" t="s">
        <v>2850</v>
      </c>
      <c r="D749" s="81" t="s">
        <v>2851</v>
      </c>
      <c r="E749" s="84">
        <v>44071</v>
      </c>
      <c r="F749" s="85" t="s">
        <v>519</v>
      </c>
      <c r="G749" s="82" t="s">
        <v>538</v>
      </c>
      <c r="H749" s="86" t="s">
        <v>2631</v>
      </c>
      <c r="I749" s="82" t="s">
        <v>2829</v>
      </c>
      <c r="J749" s="86" t="s">
        <v>2631</v>
      </c>
      <c r="K749" s="124" t="s">
        <v>8242</v>
      </c>
      <c r="L749" s="124" t="s">
        <v>8236</v>
      </c>
    </row>
    <row r="750" spans="1:18" x14ac:dyDescent="0.25">
      <c r="A750" s="83" t="s">
        <v>8403</v>
      </c>
      <c r="B750" s="81" t="s">
        <v>259</v>
      </c>
      <c r="C750" s="81" t="s">
        <v>2869</v>
      </c>
      <c r="D750" s="81" t="s">
        <v>2870</v>
      </c>
      <c r="E750" s="84">
        <v>44071</v>
      </c>
      <c r="F750" s="127" t="s">
        <v>520</v>
      </c>
      <c r="G750" s="82" t="s">
        <v>538</v>
      </c>
      <c r="H750" s="86" t="s">
        <v>2631</v>
      </c>
      <c r="I750" s="82" t="s">
        <v>2829</v>
      </c>
      <c r="J750" s="86" t="s">
        <v>2631</v>
      </c>
      <c r="K750" s="124" t="s">
        <v>8242</v>
      </c>
      <c r="L750" s="124" t="s">
        <v>8236</v>
      </c>
    </row>
    <row r="751" spans="1:18" x14ac:dyDescent="0.25">
      <c r="A751" s="83" t="s">
        <v>8408</v>
      </c>
      <c r="B751" s="81" t="s">
        <v>257</v>
      </c>
      <c r="C751" s="81" t="s">
        <v>2865</v>
      </c>
      <c r="D751" s="81" t="s">
        <v>2866</v>
      </c>
      <c r="E751" s="84">
        <v>44071</v>
      </c>
      <c r="F751" s="85" t="s">
        <v>520</v>
      </c>
      <c r="G751" s="82" t="s">
        <v>538</v>
      </c>
      <c r="H751" s="86" t="s">
        <v>2631</v>
      </c>
      <c r="I751" s="82" t="s">
        <v>2829</v>
      </c>
      <c r="J751" s="86" t="s">
        <v>2631</v>
      </c>
      <c r="K751" s="124" t="s">
        <v>8242</v>
      </c>
      <c r="L751" s="124" t="s">
        <v>8236</v>
      </c>
    </row>
    <row r="752" spans="1:18" x14ac:dyDescent="0.25">
      <c r="A752" s="83" t="s">
        <v>8416</v>
      </c>
      <c r="B752" s="81" t="s">
        <v>942</v>
      </c>
      <c r="C752" s="81" t="s">
        <v>2754</v>
      </c>
      <c r="D752" s="81" t="s">
        <v>7374</v>
      </c>
      <c r="E752" s="84">
        <v>44071</v>
      </c>
      <c r="F752" s="127" t="s">
        <v>519</v>
      </c>
      <c r="G752" s="82" t="s">
        <v>538</v>
      </c>
      <c r="H752" s="86" t="s">
        <v>2631</v>
      </c>
      <c r="I752" s="82" t="s">
        <v>2666</v>
      </c>
      <c r="J752" s="86" t="s">
        <v>2631</v>
      </c>
      <c r="K752" s="124" t="s">
        <v>8242</v>
      </c>
      <c r="L752" s="124" t="s">
        <v>8236</v>
      </c>
    </row>
    <row r="753" spans="1:12" x14ac:dyDescent="0.25">
      <c r="A753" s="83" t="s">
        <v>8572</v>
      </c>
      <c r="B753" s="81" t="s">
        <v>258</v>
      </c>
      <c r="C753" s="81" t="s">
        <v>2867</v>
      </c>
      <c r="D753" s="81" t="s">
        <v>2868</v>
      </c>
      <c r="E753" s="84">
        <v>44071</v>
      </c>
      <c r="F753" s="127" t="s">
        <v>519</v>
      </c>
      <c r="G753" s="82" t="s">
        <v>538</v>
      </c>
      <c r="H753" s="86" t="s">
        <v>2631</v>
      </c>
      <c r="I753" s="82" t="s">
        <v>2829</v>
      </c>
      <c r="J753" s="86" t="s">
        <v>2631</v>
      </c>
      <c r="K753" s="124" t="s">
        <v>8242</v>
      </c>
      <c r="L753" s="124" t="s">
        <v>8236</v>
      </c>
    </row>
    <row r="754" spans="1:12" x14ac:dyDescent="0.25">
      <c r="A754" s="83" t="s">
        <v>8428</v>
      </c>
      <c r="B754" s="81" t="s">
        <v>943</v>
      </c>
      <c r="C754" s="81" t="s">
        <v>2664</v>
      </c>
      <c r="D754" s="81" t="s">
        <v>7369</v>
      </c>
      <c r="E754" s="84">
        <v>44071</v>
      </c>
      <c r="F754" s="85" t="s">
        <v>520</v>
      </c>
      <c r="G754" s="82" t="s">
        <v>538</v>
      </c>
      <c r="H754" s="86" t="s">
        <v>2631</v>
      </c>
      <c r="I754" s="82" t="s">
        <v>2666</v>
      </c>
      <c r="J754" s="86" t="s">
        <v>2631</v>
      </c>
      <c r="K754" s="124" t="s">
        <v>8242</v>
      </c>
      <c r="L754" s="124" t="s">
        <v>8236</v>
      </c>
    </row>
    <row r="755" spans="1:12" x14ac:dyDescent="0.25">
      <c r="A755" s="83" t="s">
        <v>8490</v>
      </c>
      <c r="B755" s="82" t="s">
        <v>569</v>
      </c>
      <c r="C755" s="82" t="s">
        <v>2848</v>
      </c>
      <c r="D755" s="82" t="s">
        <v>7343</v>
      </c>
      <c r="E755" s="84">
        <v>44071</v>
      </c>
      <c r="F755" s="128" t="s">
        <v>522</v>
      </c>
      <c r="G755" s="82" t="s">
        <v>554</v>
      </c>
      <c r="H755" s="86" t="s">
        <v>2631</v>
      </c>
      <c r="I755" s="82" t="s">
        <v>2635</v>
      </c>
      <c r="J755" s="86" t="s">
        <v>2631</v>
      </c>
      <c r="K755" s="124" t="s">
        <v>8242</v>
      </c>
      <c r="L755" s="124" t="s">
        <v>8236</v>
      </c>
    </row>
    <row r="756" spans="1:12" x14ac:dyDescent="0.25">
      <c r="A756" s="83" t="s">
        <v>8492</v>
      </c>
      <c r="B756" s="82" t="s">
        <v>568</v>
      </c>
      <c r="C756" s="82" t="s">
        <v>2800</v>
      </c>
      <c r="D756" s="82" t="s">
        <v>7366</v>
      </c>
      <c r="E756" s="84">
        <v>44071</v>
      </c>
      <c r="F756" s="128" t="s">
        <v>522</v>
      </c>
      <c r="G756" s="82" t="s">
        <v>554</v>
      </c>
      <c r="H756" s="86" t="s">
        <v>2631</v>
      </c>
      <c r="I756" s="82" t="s">
        <v>2635</v>
      </c>
      <c r="J756" s="86" t="s">
        <v>2631</v>
      </c>
      <c r="K756" s="124" t="s">
        <v>8242</v>
      </c>
      <c r="L756" s="124" t="s">
        <v>8236</v>
      </c>
    </row>
    <row r="757" spans="1:12" x14ac:dyDescent="0.25">
      <c r="A757" s="83" t="s">
        <v>8493</v>
      </c>
      <c r="B757" s="82" t="s">
        <v>1144</v>
      </c>
      <c r="C757" s="82" t="s">
        <v>2861</v>
      </c>
      <c r="D757" s="82" t="s">
        <v>7346</v>
      </c>
      <c r="E757" s="84">
        <v>44071</v>
      </c>
      <c r="F757" s="128" t="s">
        <v>522</v>
      </c>
      <c r="G757" s="82" t="s">
        <v>554</v>
      </c>
      <c r="H757" s="86" t="s">
        <v>2631</v>
      </c>
      <c r="I757" s="82" t="s">
        <v>2695</v>
      </c>
      <c r="J757" s="86" t="s">
        <v>2631</v>
      </c>
      <c r="K757" s="124" t="s">
        <v>8242</v>
      </c>
      <c r="L757" s="124" t="s">
        <v>8236</v>
      </c>
    </row>
    <row r="758" spans="1:12" x14ac:dyDescent="0.25">
      <c r="A758" s="83" t="s">
        <v>8355</v>
      </c>
      <c r="B758" s="81" t="s">
        <v>5024</v>
      </c>
      <c r="C758" s="81" t="s">
        <v>7325</v>
      </c>
      <c r="D758" s="81" t="s">
        <v>7329</v>
      </c>
      <c r="E758" s="84">
        <v>44071</v>
      </c>
      <c r="F758" s="85" t="s">
        <v>520</v>
      </c>
      <c r="G758" s="82" t="s">
        <v>538</v>
      </c>
      <c r="H758" s="86" t="s">
        <v>2631</v>
      </c>
      <c r="I758" s="82" t="s">
        <v>7330</v>
      </c>
      <c r="J758" s="86" t="s">
        <v>2631</v>
      </c>
      <c r="K758" s="124" t="s">
        <v>8242</v>
      </c>
      <c r="L758" s="124" t="s">
        <v>8237</v>
      </c>
    </row>
    <row r="759" spans="1:12" x14ac:dyDescent="0.25">
      <c r="A759" s="83" t="s">
        <v>8380</v>
      </c>
      <c r="B759" s="81" t="s">
        <v>5032</v>
      </c>
      <c r="C759" s="81" t="s">
        <v>2812</v>
      </c>
      <c r="D759" s="81" t="s">
        <v>7327</v>
      </c>
      <c r="E759" s="84">
        <v>44071</v>
      </c>
      <c r="F759" s="85" t="s">
        <v>520</v>
      </c>
      <c r="G759" s="82" t="s">
        <v>538</v>
      </c>
      <c r="H759" s="86" t="s">
        <v>2631</v>
      </c>
      <c r="I759" s="82" t="s">
        <v>7328</v>
      </c>
      <c r="J759" s="86" t="s">
        <v>2711</v>
      </c>
      <c r="K759" s="124" t="s">
        <v>8242</v>
      </c>
      <c r="L759" s="124" t="s">
        <v>8237</v>
      </c>
    </row>
    <row r="760" spans="1:12" x14ac:dyDescent="0.25">
      <c r="A760" s="83" t="s">
        <v>8452</v>
      </c>
      <c r="B760" s="82" t="s">
        <v>7420</v>
      </c>
      <c r="C760" s="82" t="s">
        <v>2734</v>
      </c>
      <c r="D760" s="82" t="s">
        <v>7555</v>
      </c>
      <c r="E760" s="84">
        <v>44071</v>
      </c>
      <c r="F760" s="128" t="s">
        <v>521</v>
      </c>
      <c r="G760" s="82" t="s">
        <v>554</v>
      </c>
      <c r="H760" s="86" t="s">
        <v>2631</v>
      </c>
      <c r="I760" s="82" t="s">
        <v>2736</v>
      </c>
      <c r="J760" s="86" t="s">
        <v>2631</v>
      </c>
      <c r="K760" s="124" t="s">
        <v>8242</v>
      </c>
      <c r="L760" s="124" t="s">
        <v>8237</v>
      </c>
    </row>
    <row r="761" spans="1:12" x14ac:dyDescent="0.25">
      <c r="A761" s="83" t="s">
        <v>8456</v>
      </c>
      <c r="B761" s="82" t="s">
        <v>7424</v>
      </c>
      <c r="C761" s="82" t="s">
        <v>2642</v>
      </c>
      <c r="D761" s="82" t="s">
        <v>7557</v>
      </c>
      <c r="E761" s="84">
        <v>44071</v>
      </c>
      <c r="F761" s="128" t="s">
        <v>521</v>
      </c>
      <c r="G761" s="82" t="s">
        <v>554</v>
      </c>
      <c r="H761" s="86" t="s">
        <v>2631</v>
      </c>
      <c r="I761" s="82" t="s">
        <v>2644</v>
      </c>
      <c r="J761" s="86" t="s">
        <v>2631</v>
      </c>
      <c r="K761" s="124" t="s">
        <v>8242</v>
      </c>
      <c r="L761" s="124" t="s">
        <v>8237</v>
      </c>
    </row>
    <row r="762" spans="1:12" x14ac:dyDescent="0.25">
      <c r="A762" s="83" t="s">
        <v>8458</v>
      </c>
      <c r="B762" s="82" t="s">
        <v>7426</v>
      </c>
      <c r="C762" s="82" t="s">
        <v>2645</v>
      </c>
      <c r="D762" s="82" t="s">
        <v>7561</v>
      </c>
      <c r="E762" s="84">
        <v>44071</v>
      </c>
      <c r="F762" s="128" t="s">
        <v>521</v>
      </c>
      <c r="G762" s="82" t="s">
        <v>554</v>
      </c>
      <c r="H762" s="86" t="s">
        <v>2631</v>
      </c>
      <c r="I762" s="82" t="s">
        <v>2647</v>
      </c>
      <c r="J762" s="86" t="s">
        <v>2631</v>
      </c>
      <c r="K762" s="124" t="s">
        <v>8242</v>
      </c>
      <c r="L762" s="124" t="s">
        <v>8237</v>
      </c>
    </row>
    <row r="763" spans="1:12" x14ac:dyDescent="0.25">
      <c r="A763" s="83" t="s">
        <v>8468</v>
      </c>
      <c r="B763" s="82" t="s">
        <v>7427</v>
      </c>
      <c r="C763" s="82" t="s">
        <v>2645</v>
      </c>
      <c r="D763" s="82" t="s">
        <v>7565</v>
      </c>
      <c r="E763" s="84">
        <v>44071</v>
      </c>
      <c r="F763" s="128" t="s">
        <v>521</v>
      </c>
      <c r="G763" s="82" t="s">
        <v>554</v>
      </c>
      <c r="H763" s="86" t="s">
        <v>2631</v>
      </c>
      <c r="I763" s="82" t="s">
        <v>2647</v>
      </c>
      <c r="J763" s="86" t="s">
        <v>2631</v>
      </c>
      <c r="K763" s="124" t="s">
        <v>8242</v>
      </c>
      <c r="L763" s="124" t="s">
        <v>8237</v>
      </c>
    </row>
    <row r="764" spans="1:12" x14ac:dyDescent="0.25">
      <c r="A764" s="83" t="s">
        <v>8469</v>
      </c>
      <c r="B764" s="82" t="s">
        <v>7438</v>
      </c>
      <c r="C764" s="82" t="s">
        <v>2669</v>
      </c>
      <c r="D764" s="82" t="s">
        <v>7574</v>
      </c>
      <c r="E764" s="84">
        <v>44071</v>
      </c>
      <c r="F764" s="128" t="s">
        <v>521</v>
      </c>
      <c r="G764" s="82" t="s">
        <v>554</v>
      </c>
      <c r="H764" s="86" t="s">
        <v>2631</v>
      </c>
      <c r="I764" s="82" t="s">
        <v>2670</v>
      </c>
      <c r="J764" s="86" t="s">
        <v>2631</v>
      </c>
      <c r="K764" s="124" t="s">
        <v>8242</v>
      </c>
      <c r="L764" s="124" t="s">
        <v>8237</v>
      </c>
    </row>
    <row r="765" spans="1:12" x14ac:dyDescent="0.25">
      <c r="A765" s="83" t="s">
        <v>8473</v>
      </c>
      <c r="B765" s="82" t="s">
        <v>6550</v>
      </c>
      <c r="C765" s="82" t="s">
        <v>2645</v>
      </c>
      <c r="D765" s="82" t="s">
        <v>7497</v>
      </c>
      <c r="E765" s="84">
        <v>44071</v>
      </c>
      <c r="F765" s="128" t="s">
        <v>521</v>
      </c>
      <c r="G765" s="82" t="s">
        <v>554</v>
      </c>
      <c r="H765" s="86" t="s">
        <v>2631</v>
      </c>
      <c r="I765" s="82" t="s">
        <v>2647</v>
      </c>
      <c r="J765" s="86" t="s">
        <v>2631</v>
      </c>
      <c r="K765" s="124" t="s">
        <v>8242</v>
      </c>
      <c r="L765" s="124" t="s">
        <v>8237</v>
      </c>
    </row>
    <row r="766" spans="1:12" x14ac:dyDescent="0.25">
      <c r="A766" s="83" t="s">
        <v>8484</v>
      </c>
      <c r="B766" s="82" t="s">
        <v>7311</v>
      </c>
      <c r="C766" s="82" t="s">
        <v>2669</v>
      </c>
      <c r="D766" s="82" t="s">
        <v>7461</v>
      </c>
      <c r="E766" s="84">
        <v>44071</v>
      </c>
      <c r="F766" s="128" t="s">
        <v>521</v>
      </c>
      <c r="G766" s="82" t="s">
        <v>554</v>
      </c>
      <c r="H766" s="86" t="s">
        <v>2631</v>
      </c>
      <c r="I766" s="82" t="s">
        <v>2670</v>
      </c>
      <c r="J766" s="86" t="s">
        <v>2631</v>
      </c>
      <c r="K766" s="124" t="s">
        <v>8242</v>
      </c>
      <c r="L766" s="124" t="s">
        <v>8237</v>
      </c>
    </row>
    <row r="767" spans="1:12" x14ac:dyDescent="0.25">
      <c r="A767" s="83" t="s">
        <v>8511</v>
      </c>
      <c r="B767" s="82" t="s">
        <v>6370</v>
      </c>
      <c r="C767" s="82" t="s">
        <v>2642</v>
      </c>
      <c r="D767" s="82" t="s">
        <v>7450</v>
      </c>
      <c r="E767" s="84">
        <v>44071</v>
      </c>
      <c r="F767" s="128" t="s">
        <v>522</v>
      </c>
      <c r="G767" s="82" t="s">
        <v>554</v>
      </c>
      <c r="H767" s="86" t="s">
        <v>2631</v>
      </c>
      <c r="I767" s="82" t="s">
        <v>2644</v>
      </c>
      <c r="J767" s="86" t="s">
        <v>2631</v>
      </c>
      <c r="K767" s="124" t="s">
        <v>8242</v>
      </c>
      <c r="L767" s="124" t="s">
        <v>8237</v>
      </c>
    </row>
    <row r="768" spans="1:12" x14ac:dyDescent="0.25">
      <c r="A768" s="83" t="s">
        <v>8515</v>
      </c>
      <c r="B768" s="82" t="s">
        <v>6397</v>
      </c>
      <c r="C768" s="82" t="s">
        <v>2642</v>
      </c>
      <c r="D768" s="82" t="s">
        <v>7447</v>
      </c>
      <c r="E768" s="84">
        <v>44071</v>
      </c>
      <c r="F768" s="128" t="s">
        <v>522</v>
      </c>
      <c r="G768" s="82" t="s">
        <v>554</v>
      </c>
      <c r="H768" s="86" t="s">
        <v>2631</v>
      </c>
      <c r="I768" s="82" t="s">
        <v>2644</v>
      </c>
      <c r="J768" s="86" t="s">
        <v>2631</v>
      </c>
      <c r="K768" s="124" t="s">
        <v>8242</v>
      </c>
      <c r="L768" s="124" t="s">
        <v>8237</v>
      </c>
    </row>
    <row r="769" spans="1:12" x14ac:dyDescent="0.25">
      <c r="A769" s="83" t="s">
        <v>8520</v>
      </c>
      <c r="B769" s="82" t="s">
        <v>6553</v>
      </c>
      <c r="C769" s="82" t="s">
        <v>2645</v>
      </c>
      <c r="D769" s="82" t="s">
        <v>7452</v>
      </c>
      <c r="E769" s="84">
        <v>44071</v>
      </c>
      <c r="F769" s="128" t="s">
        <v>522</v>
      </c>
      <c r="G769" s="82" t="s">
        <v>554</v>
      </c>
      <c r="H769" s="86" t="s">
        <v>2631</v>
      </c>
      <c r="I769" s="82" t="s">
        <v>2647</v>
      </c>
      <c r="J769" s="86" t="s">
        <v>2631</v>
      </c>
      <c r="K769" s="124" t="s">
        <v>8242</v>
      </c>
      <c r="L769" s="124" t="s">
        <v>8237</v>
      </c>
    </row>
    <row r="770" spans="1:12" x14ac:dyDescent="0.25">
      <c r="A770" s="83" t="s">
        <v>8524</v>
      </c>
      <c r="B770" s="82" t="s">
        <v>7267</v>
      </c>
      <c r="C770" s="82" t="s">
        <v>2669</v>
      </c>
      <c r="D770" s="82" t="s">
        <v>7459</v>
      </c>
      <c r="E770" s="84">
        <v>44071</v>
      </c>
      <c r="F770" s="128" t="s">
        <v>522</v>
      </c>
      <c r="G770" s="82" t="s">
        <v>554</v>
      </c>
      <c r="H770" s="86" t="s">
        <v>2631</v>
      </c>
      <c r="I770" s="82" t="s">
        <v>2670</v>
      </c>
      <c r="J770" s="86" t="s">
        <v>2631</v>
      </c>
      <c r="K770" s="124" t="s">
        <v>8242</v>
      </c>
      <c r="L770" s="124" t="s">
        <v>8237</v>
      </c>
    </row>
    <row r="771" spans="1:12" x14ac:dyDescent="0.25">
      <c r="A771" s="83" t="s">
        <v>8526</v>
      </c>
      <c r="B771" s="82" t="s">
        <v>7520</v>
      </c>
      <c r="C771" s="82" t="s">
        <v>2687</v>
      </c>
      <c r="D771" s="82" t="s">
        <v>7597</v>
      </c>
      <c r="E771" s="84">
        <v>44071</v>
      </c>
      <c r="F771" s="128" t="s">
        <v>522</v>
      </c>
      <c r="G771" s="82" t="s">
        <v>554</v>
      </c>
      <c r="H771" s="86" t="s">
        <v>2631</v>
      </c>
      <c r="I771" s="82" t="s">
        <v>2666</v>
      </c>
      <c r="J771" s="86" t="s">
        <v>2631</v>
      </c>
      <c r="K771" s="124" t="s">
        <v>8242</v>
      </c>
      <c r="L771" s="124" t="s">
        <v>8237</v>
      </c>
    </row>
    <row r="772" spans="1:12" x14ac:dyDescent="0.25">
      <c r="A772" s="83" t="s">
        <v>8526</v>
      </c>
      <c r="B772" s="82" t="s">
        <v>7532</v>
      </c>
      <c r="C772" s="82" t="s">
        <v>2642</v>
      </c>
      <c r="D772" s="82" t="s">
        <v>7598</v>
      </c>
      <c r="E772" s="84">
        <v>44071</v>
      </c>
      <c r="F772" s="128" t="s">
        <v>522</v>
      </c>
      <c r="G772" s="82" t="s">
        <v>554</v>
      </c>
      <c r="H772" s="86" t="s">
        <v>2631</v>
      </c>
      <c r="I772" s="82" t="s">
        <v>2644</v>
      </c>
      <c r="J772" s="86" t="s">
        <v>2631</v>
      </c>
      <c r="K772" s="124" t="s">
        <v>8242</v>
      </c>
      <c r="L772" s="124" t="s">
        <v>8237</v>
      </c>
    </row>
    <row r="773" spans="1:12" x14ac:dyDescent="0.25">
      <c r="A773" s="83" t="s">
        <v>8533</v>
      </c>
      <c r="B773" s="82" t="s">
        <v>7522</v>
      </c>
      <c r="C773" s="82" t="s">
        <v>2754</v>
      </c>
      <c r="D773" s="82" t="s">
        <v>7605</v>
      </c>
      <c r="E773" s="84">
        <v>44071</v>
      </c>
      <c r="F773" s="128" t="s">
        <v>522</v>
      </c>
      <c r="G773" s="82" t="s">
        <v>554</v>
      </c>
      <c r="H773" s="86" t="s">
        <v>2631</v>
      </c>
      <c r="I773" s="82" t="s">
        <v>2666</v>
      </c>
      <c r="J773" s="86" t="s">
        <v>2631</v>
      </c>
      <c r="K773" s="124" t="s">
        <v>8242</v>
      </c>
      <c r="L773" s="124" t="s">
        <v>8237</v>
      </c>
    </row>
    <row r="774" spans="1:12" x14ac:dyDescent="0.25">
      <c r="A774" s="83" t="s">
        <v>8536</v>
      </c>
      <c r="B774" s="82" t="s">
        <v>7531</v>
      </c>
      <c r="C774" s="82" t="s">
        <v>2642</v>
      </c>
      <c r="D774" s="82" t="s">
        <v>7609</v>
      </c>
      <c r="E774" s="84">
        <v>44071</v>
      </c>
      <c r="F774" s="128" t="s">
        <v>522</v>
      </c>
      <c r="G774" s="82" t="s">
        <v>554</v>
      </c>
      <c r="H774" s="86" t="s">
        <v>2631</v>
      </c>
      <c r="I774" s="82" t="s">
        <v>2644</v>
      </c>
      <c r="J774" s="86" t="s">
        <v>2631</v>
      </c>
      <c r="K774" s="124" t="s">
        <v>8242</v>
      </c>
      <c r="L774" s="124" t="s">
        <v>8237</v>
      </c>
    </row>
    <row r="775" spans="1:12" x14ac:dyDescent="0.25">
      <c r="A775" s="83" t="s">
        <v>8537</v>
      </c>
      <c r="B775" s="82" t="s">
        <v>7510</v>
      </c>
      <c r="C775" s="82" t="s">
        <v>2734</v>
      </c>
      <c r="D775" s="82" t="s">
        <v>7610</v>
      </c>
      <c r="E775" s="84">
        <v>44071</v>
      </c>
      <c r="F775" s="128" t="s">
        <v>522</v>
      </c>
      <c r="G775" s="82" t="s">
        <v>554</v>
      </c>
      <c r="H775" s="86" t="s">
        <v>2631</v>
      </c>
      <c r="I775" s="82" t="s">
        <v>2736</v>
      </c>
      <c r="J775" s="86" t="s">
        <v>2631</v>
      </c>
      <c r="K775" s="124" t="s">
        <v>8242</v>
      </c>
      <c r="L775" s="124" t="s">
        <v>8237</v>
      </c>
    </row>
    <row r="776" spans="1:12" x14ac:dyDescent="0.25">
      <c r="A776" s="83" t="s">
        <v>8553</v>
      </c>
      <c r="B776" s="82" t="s">
        <v>7425</v>
      </c>
      <c r="C776" s="82" t="s">
        <v>2642</v>
      </c>
      <c r="D776" s="82" t="s">
        <v>7556</v>
      </c>
      <c r="E776" s="84">
        <v>44071</v>
      </c>
      <c r="F776" s="128" t="s">
        <v>522</v>
      </c>
      <c r="G776" s="82" t="s">
        <v>554</v>
      </c>
      <c r="H776" s="86" t="s">
        <v>2631</v>
      </c>
      <c r="I776" s="82" t="s">
        <v>2644</v>
      </c>
      <c r="J776" s="86" t="s">
        <v>2631</v>
      </c>
      <c r="K776" s="124" t="s">
        <v>8242</v>
      </c>
      <c r="L776" s="124" t="s">
        <v>8237</v>
      </c>
    </row>
    <row r="777" spans="1:12" x14ac:dyDescent="0.25">
      <c r="A777" s="83" t="s">
        <v>8335</v>
      </c>
      <c r="B777" s="81" t="s">
        <v>192</v>
      </c>
      <c r="C777" s="81" t="s">
        <v>2679</v>
      </c>
      <c r="D777" s="81" t="s">
        <v>2783</v>
      </c>
      <c r="E777" s="84">
        <v>44071</v>
      </c>
      <c r="F777" s="85" t="s">
        <v>519</v>
      </c>
      <c r="G777" s="82" t="s">
        <v>538</v>
      </c>
      <c r="H777" s="86" t="s">
        <v>2631</v>
      </c>
      <c r="I777" s="82" t="s">
        <v>545</v>
      </c>
      <c r="J777" s="86" t="s">
        <v>2631</v>
      </c>
      <c r="K777" s="124" t="s">
        <v>8242</v>
      </c>
      <c r="L777" s="124" t="s">
        <v>2918</v>
      </c>
    </row>
    <row r="778" spans="1:12" x14ac:dyDescent="0.25">
      <c r="A778" s="83" t="s">
        <v>8344</v>
      </c>
      <c r="B778" s="81" t="s">
        <v>938</v>
      </c>
      <c r="C778" s="81" t="s">
        <v>2723</v>
      </c>
      <c r="D778" s="81" t="s">
        <v>7378</v>
      </c>
      <c r="E778" s="84">
        <v>44071</v>
      </c>
      <c r="F778" s="85" t="s">
        <v>520</v>
      </c>
      <c r="G778" s="82" t="s">
        <v>538</v>
      </c>
      <c r="H778" s="86" t="s">
        <v>2631</v>
      </c>
      <c r="I778" s="82" t="s">
        <v>2666</v>
      </c>
      <c r="J778" s="86" t="s">
        <v>2631</v>
      </c>
      <c r="K778" s="124" t="s">
        <v>8242</v>
      </c>
      <c r="L778" s="124" t="s">
        <v>2918</v>
      </c>
    </row>
    <row r="779" spans="1:12" x14ac:dyDescent="0.25">
      <c r="A779" s="83" t="s">
        <v>8345</v>
      </c>
      <c r="B779" s="81" t="s">
        <v>1137</v>
      </c>
      <c r="C779" s="81" t="s">
        <v>2750</v>
      </c>
      <c r="D779" s="81" t="s">
        <v>7379</v>
      </c>
      <c r="E779" s="84">
        <v>44071</v>
      </c>
      <c r="F779" s="127" t="s">
        <v>520</v>
      </c>
      <c r="G779" s="82" t="s">
        <v>538</v>
      </c>
      <c r="H779" s="86" t="s">
        <v>2631</v>
      </c>
      <c r="I779" s="82" t="s">
        <v>2695</v>
      </c>
      <c r="J779" s="86" t="s">
        <v>2631</v>
      </c>
      <c r="K779" s="124" t="s">
        <v>8242</v>
      </c>
      <c r="L779" s="124" t="s">
        <v>2918</v>
      </c>
    </row>
    <row r="780" spans="1:12" x14ac:dyDescent="0.25">
      <c r="A780" s="83" t="s">
        <v>8347</v>
      </c>
      <c r="B780" s="81" t="s">
        <v>228</v>
      </c>
      <c r="C780" s="81" t="s">
        <v>229</v>
      </c>
      <c r="D780" s="81" t="s">
        <v>2834</v>
      </c>
      <c r="E780" s="84">
        <v>44071</v>
      </c>
      <c r="F780" s="85" t="s">
        <v>520</v>
      </c>
      <c r="G780" s="82" t="s">
        <v>538</v>
      </c>
      <c r="H780" s="86" t="s">
        <v>2631</v>
      </c>
      <c r="I780" s="82" t="s">
        <v>2632</v>
      </c>
      <c r="J780" s="86" t="s">
        <v>2631</v>
      </c>
      <c r="K780" s="124" t="s">
        <v>8242</v>
      </c>
      <c r="L780" s="124" t="s">
        <v>2918</v>
      </c>
    </row>
    <row r="781" spans="1:12" x14ac:dyDescent="0.25">
      <c r="A781" s="83" t="s">
        <v>8348</v>
      </c>
      <c r="B781" s="81" t="s">
        <v>1071</v>
      </c>
      <c r="C781" s="81" t="s">
        <v>62</v>
      </c>
      <c r="D781" s="81" t="s">
        <v>7386</v>
      </c>
      <c r="E781" s="84">
        <v>44071</v>
      </c>
      <c r="F781" s="85" t="s">
        <v>520</v>
      </c>
      <c r="G781" s="82" t="s">
        <v>538</v>
      </c>
      <c r="H781" s="86" t="s">
        <v>2631</v>
      </c>
      <c r="I781" s="82" t="s">
        <v>2683</v>
      </c>
      <c r="J781" s="86" t="s">
        <v>2631</v>
      </c>
      <c r="K781" s="124" t="s">
        <v>8242</v>
      </c>
      <c r="L781" s="124" t="s">
        <v>2918</v>
      </c>
    </row>
    <row r="782" spans="1:12" x14ac:dyDescent="0.25">
      <c r="A782" s="83" t="s">
        <v>8352</v>
      </c>
      <c r="B782" s="81" t="s">
        <v>997</v>
      </c>
      <c r="C782" s="81" t="s">
        <v>62</v>
      </c>
      <c r="D782" s="81" t="s">
        <v>7390</v>
      </c>
      <c r="E782" s="84">
        <v>44071</v>
      </c>
      <c r="F782" s="127" t="s">
        <v>520</v>
      </c>
      <c r="G782" s="82" t="s">
        <v>538</v>
      </c>
      <c r="H782" s="86" t="s">
        <v>2631</v>
      </c>
      <c r="I782" s="82" t="s">
        <v>2683</v>
      </c>
      <c r="J782" s="86" t="s">
        <v>2631</v>
      </c>
      <c r="K782" s="124" t="s">
        <v>8242</v>
      </c>
      <c r="L782" s="124" t="s">
        <v>2918</v>
      </c>
    </row>
    <row r="783" spans="1:12" x14ac:dyDescent="0.25">
      <c r="A783" s="83" t="s">
        <v>8360</v>
      </c>
      <c r="B783" s="81" t="s">
        <v>235</v>
      </c>
      <c r="C783" s="81" t="s">
        <v>2639</v>
      </c>
      <c r="D783" s="81" t="s">
        <v>2840</v>
      </c>
      <c r="E783" s="84">
        <v>44071</v>
      </c>
      <c r="F783" s="127" t="s">
        <v>519</v>
      </c>
      <c r="G783" s="82" t="s">
        <v>538</v>
      </c>
      <c r="H783" s="86" t="s">
        <v>2631</v>
      </c>
      <c r="I783" s="82" t="s">
        <v>2641</v>
      </c>
      <c r="J783" s="86" t="s">
        <v>2631</v>
      </c>
      <c r="K783" s="124" t="s">
        <v>8242</v>
      </c>
      <c r="L783" s="124" t="s">
        <v>2918</v>
      </c>
    </row>
    <row r="784" spans="1:12" x14ac:dyDescent="0.25">
      <c r="A784" s="83" t="s">
        <v>8362</v>
      </c>
      <c r="B784" s="81" t="s">
        <v>234</v>
      </c>
      <c r="C784" s="81" t="s">
        <v>2639</v>
      </c>
      <c r="D784" s="81" t="s">
        <v>2839</v>
      </c>
      <c r="E784" s="84">
        <v>44071</v>
      </c>
      <c r="F784" s="127" t="s">
        <v>519</v>
      </c>
      <c r="G784" s="82" t="s">
        <v>538</v>
      </c>
      <c r="H784" s="86" t="s">
        <v>2631</v>
      </c>
      <c r="I784" s="82" t="s">
        <v>2641</v>
      </c>
      <c r="J784" s="86" t="s">
        <v>2631</v>
      </c>
      <c r="K784" s="124" t="s">
        <v>8242</v>
      </c>
      <c r="L784" s="124" t="s">
        <v>2918</v>
      </c>
    </row>
    <row r="785" spans="1:12" x14ac:dyDescent="0.25">
      <c r="A785" s="83" t="s">
        <v>8363</v>
      </c>
      <c r="B785" s="81" t="s">
        <v>1679</v>
      </c>
      <c r="C785" s="81" t="s">
        <v>2659</v>
      </c>
      <c r="D785" s="81" t="s">
        <v>7373</v>
      </c>
      <c r="E785" s="84">
        <v>44071</v>
      </c>
      <c r="F785" s="85" t="s">
        <v>519</v>
      </c>
      <c r="G785" s="82" t="s">
        <v>538</v>
      </c>
      <c r="H785" s="86" t="s">
        <v>2631</v>
      </c>
      <c r="I785" s="82" t="s">
        <v>2661</v>
      </c>
      <c r="J785" s="86" t="s">
        <v>2631</v>
      </c>
      <c r="K785" s="124" t="s">
        <v>8242</v>
      </c>
      <c r="L785" s="124" t="s">
        <v>2918</v>
      </c>
    </row>
    <row r="786" spans="1:12" x14ac:dyDescent="0.25">
      <c r="A786" s="83" t="s">
        <v>8367</v>
      </c>
      <c r="B786" s="81" t="s">
        <v>198</v>
      </c>
      <c r="C786" s="81" t="s">
        <v>283</v>
      </c>
      <c r="D786" s="81" t="s">
        <v>2787</v>
      </c>
      <c r="E786" s="84">
        <v>44071</v>
      </c>
      <c r="F786" s="127" t="s">
        <v>519</v>
      </c>
      <c r="G786" s="82" t="s">
        <v>538</v>
      </c>
      <c r="H786" s="86" t="s">
        <v>2631</v>
      </c>
      <c r="I786" s="82" t="s">
        <v>2697</v>
      </c>
      <c r="J786" s="86" t="s">
        <v>2631</v>
      </c>
      <c r="K786" s="124" t="s">
        <v>8242</v>
      </c>
      <c r="L786" s="124" t="s">
        <v>2918</v>
      </c>
    </row>
    <row r="787" spans="1:12" x14ac:dyDescent="0.25">
      <c r="A787" s="83" t="s">
        <v>8371</v>
      </c>
      <c r="B787" s="81" t="s">
        <v>160</v>
      </c>
      <c r="C787" s="81" t="s">
        <v>117</v>
      </c>
      <c r="D787" s="81" t="s">
        <v>2764</v>
      </c>
      <c r="E787" s="84">
        <v>44071</v>
      </c>
      <c r="F787" s="85" t="s">
        <v>520</v>
      </c>
      <c r="G787" s="82" t="s">
        <v>538</v>
      </c>
      <c r="H787" s="86" t="s">
        <v>2631</v>
      </c>
      <c r="I787" s="82" t="s">
        <v>2697</v>
      </c>
      <c r="J787" s="86" t="s">
        <v>2631</v>
      </c>
      <c r="K787" s="124" t="s">
        <v>8242</v>
      </c>
      <c r="L787" s="124" t="s">
        <v>2918</v>
      </c>
    </row>
    <row r="788" spans="1:12" x14ac:dyDescent="0.25">
      <c r="A788" s="83" t="s">
        <v>8373</v>
      </c>
      <c r="B788" s="81" t="s">
        <v>262</v>
      </c>
      <c r="C788" s="81" t="s">
        <v>229</v>
      </c>
      <c r="D788" s="81" t="s">
        <v>2875</v>
      </c>
      <c r="E788" s="84">
        <v>44071</v>
      </c>
      <c r="F788" s="85" t="s">
        <v>520</v>
      </c>
      <c r="G788" s="82" t="s">
        <v>538</v>
      </c>
      <c r="H788" s="86" t="s">
        <v>2631</v>
      </c>
      <c r="I788" s="82" t="s">
        <v>2632</v>
      </c>
      <c r="J788" s="86" t="s">
        <v>2631</v>
      </c>
      <c r="K788" s="124" t="s">
        <v>8242</v>
      </c>
      <c r="L788" s="124" t="s">
        <v>8234</v>
      </c>
    </row>
    <row r="789" spans="1:12" x14ac:dyDescent="0.25">
      <c r="A789" s="83" t="s">
        <v>8378</v>
      </c>
      <c r="B789" s="81" t="s">
        <v>2541</v>
      </c>
      <c r="C789" s="81" t="s">
        <v>2649</v>
      </c>
      <c r="D789" s="81" t="s">
        <v>7392</v>
      </c>
      <c r="E789" s="84">
        <v>44071</v>
      </c>
      <c r="F789" s="127" t="s">
        <v>520</v>
      </c>
      <c r="G789" s="82" t="s">
        <v>538</v>
      </c>
      <c r="H789" s="86" t="s">
        <v>2631</v>
      </c>
      <c r="I789" s="82" t="s">
        <v>2650</v>
      </c>
      <c r="J789" s="86" t="s">
        <v>2631</v>
      </c>
      <c r="K789" s="124" t="s">
        <v>8242</v>
      </c>
      <c r="L789" s="124" t="s">
        <v>2918</v>
      </c>
    </row>
    <row r="790" spans="1:12" x14ac:dyDescent="0.25">
      <c r="A790" s="83" t="s">
        <v>8379</v>
      </c>
      <c r="B790" s="81" t="s">
        <v>200</v>
      </c>
      <c r="C790" s="81" t="s">
        <v>2649</v>
      </c>
      <c r="D790" s="81" t="s">
        <v>2788</v>
      </c>
      <c r="E790" s="84">
        <v>44071</v>
      </c>
      <c r="F790" s="85" t="s">
        <v>520</v>
      </c>
      <c r="G790" s="82" t="s">
        <v>538</v>
      </c>
      <c r="H790" s="86" t="s">
        <v>2631</v>
      </c>
      <c r="I790" s="82" t="s">
        <v>2650</v>
      </c>
      <c r="J790" s="86" t="s">
        <v>2631</v>
      </c>
      <c r="K790" s="124" t="s">
        <v>8242</v>
      </c>
      <c r="L790" s="124" t="s">
        <v>2918</v>
      </c>
    </row>
    <row r="791" spans="1:12" x14ac:dyDescent="0.25">
      <c r="A791" s="83" t="s">
        <v>8383</v>
      </c>
      <c r="B791" s="81" t="s">
        <v>2572</v>
      </c>
      <c r="C791" s="81" t="s">
        <v>2649</v>
      </c>
      <c r="D791" s="81" t="s">
        <v>7388</v>
      </c>
      <c r="E791" s="84">
        <v>44071</v>
      </c>
      <c r="F791" s="127" t="s">
        <v>520</v>
      </c>
      <c r="G791" s="82" t="s">
        <v>538</v>
      </c>
      <c r="H791" s="86" t="s">
        <v>2631</v>
      </c>
      <c r="I791" s="82" t="s">
        <v>2650</v>
      </c>
      <c r="J791" s="86" t="s">
        <v>2631</v>
      </c>
      <c r="K791" s="124" t="s">
        <v>8242</v>
      </c>
      <c r="L791" s="124" t="s">
        <v>2918</v>
      </c>
    </row>
    <row r="792" spans="1:12" x14ac:dyDescent="0.25">
      <c r="A792" s="83" t="s">
        <v>8388</v>
      </c>
      <c r="B792" s="81" t="s">
        <v>1732</v>
      </c>
      <c r="C792" s="81" t="s">
        <v>2659</v>
      </c>
      <c r="D792" s="81" t="s">
        <v>7381</v>
      </c>
      <c r="E792" s="84">
        <v>44071</v>
      </c>
      <c r="F792" s="85" t="s">
        <v>519</v>
      </c>
      <c r="G792" s="82" t="s">
        <v>538</v>
      </c>
      <c r="H792" s="86" t="s">
        <v>2631</v>
      </c>
      <c r="I792" s="82" t="s">
        <v>2661</v>
      </c>
      <c r="J792" s="86" t="s">
        <v>2631</v>
      </c>
      <c r="K792" s="124" t="s">
        <v>8242</v>
      </c>
      <c r="L792" s="124" t="s">
        <v>2918</v>
      </c>
    </row>
    <row r="793" spans="1:12" x14ac:dyDescent="0.25">
      <c r="A793" s="83" t="s">
        <v>8395</v>
      </c>
      <c r="B793" s="81" t="s">
        <v>215</v>
      </c>
      <c r="C793" s="81" t="s">
        <v>2810</v>
      </c>
      <c r="D793" s="81" t="s">
        <v>2811</v>
      </c>
      <c r="E793" s="84">
        <v>44071</v>
      </c>
      <c r="F793" s="85" t="s">
        <v>519</v>
      </c>
      <c r="G793" s="82" t="s">
        <v>538</v>
      </c>
      <c r="H793" s="86" t="s">
        <v>2631</v>
      </c>
      <c r="I793" s="82" t="s">
        <v>2793</v>
      </c>
      <c r="J793" s="86" t="s">
        <v>2631</v>
      </c>
      <c r="K793" s="124" t="s">
        <v>8242</v>
      </c>
      <c r="L793" s="124" t="s">
        <v>2918</v>
      </c>
    </row>
    <row r="794" spans="1:12" x14ac:dyDescent="0.25">
      <c r="A794" s="83" t="s">
        <v>8398</v>
      </c>
      <c r="B794" s="81" t="s">
        <v>933</v>
      </c>
      <c r="C794" s="81" t="s">
        <v>2885</v>
      </c>
      <c r="D794" s="81" t="s">
        <v>7368</v>
      </c>
      <c r="E794" s="84">
        <v>44071</v>
      </c>
      <c r="F794" s="127" t="s">
        <v>520</v>
      </c>
      <c r="G794" s="82" t="s">
        <v>538</v>
      </c>
      <c r="H794" s="86" t="s">
        <v>2631</v>
      </c>
      <c r="I794" s="82" t="s">
        <v>2666</v>
      </c>
      <c r="J794" s="86" t="s">
        <v>2631</v>
      </c>
      <c r="K794" s="124" t="s">
        <v>8242</v>
      </c>
      <c r="L794" s="124" t="s">
        <v>2918</v>
      </c>
    </row>
    <row r="795" spans="1:12" x14ac:dyDescent="0.25">
      <c r="A795" s="83" t="s">
        <v>8401</v>
      </c>
      <c r="B795" s="81" t="s">
        <v>946</v>
      </c>
      <c r="C795" s="81" t="s">
        <v>2741</v>
      </c>
      <c r="D795" s="81" t="s">
        <v>7371</v>
      </c>
      <c r="E795" s="84">
        <v>44071</v>
      </c>
      <c r="F795" s="85" t="s">
        <v>520</v>
      </c>
      <c r="G795" s="82" t="s">
        <v>538</v>
      </c>
      <c r="H795" s="86" t="s">
        <v>2631</v>
      </c>
      <c r="I795" s="82" t="s">
        <v>2666</v>
      </c>
      <c r="J795" s="86" t="s">
        <v>2631</v>
      </c>
      <c r="K795" s="124" t="s">
        <v>8242</v>
      </c>
      <c r="L795" s="124" t="s">
        <v>2918</v>
      </c>
    </row>
    <row r="796" spans="1:12" x14ac:dyDescent="0.25">
      <c r="A796" s="83" t="s">
        <v>8405</v>
      </c>
      <c r="B796" s="81" t="s">
        <v>233</v>
      </c>
      <c r="C796" s="81" t="s">
        <v>229</v>
      </c>
      <c r="D796" s="81" t="s">
        <v>2838</v>
      </c>
      <c r="E796" s="84">
        <v>44071</v>
      </c>
      <c r="F796" s="127" t="s">
        <v>520</v>
      </c>
      <c r="G796" s="82" t="s">
        <v>538</v>
      </c>
      <c r="H796" s="86" t="s">
        <v>2631</v>
      </c>
      <c r="I796" s="82" t="s">
        <v>2632</v>
      </c>
      <c r="J796" s="86" t="s">
        <v>2631</v>
      </c>
      <c r="K796" s="124" t="s">
        <v>8242</v>
      </c>
      <c r="L796" s="124" t="s">
        <v>2918</v>
      </c>
    </row>
    <row r="797" spans="1:12" x14ac:dyDescent="0.25">
      <c r="A797" s="83" t="s">
        <v>8407</v>
      </c>
      <c r="B797" s="81" t="s">
        <v>1283</v>
      </c>
      <c r="C797" s="81" t="s">
        <v>2672</v>
      </c>
      <c r="D797" s="81" t="s">
        <v>7380</v>
      </c>
      <c r="E797" s="84">
        <v>44071</v>
      </c>
      <c r="F797" s="85" t="s">
        <v>520</v>
      </c>
      <c r="G797" s="82" t="s">
        <v>538</v>
      </c>
      <c r="H797" s="86" t="s">
        <v>2631</v>
      </c>
      <c r="I797" s="82" t="s">
        <v>2644</v>
      </c>
      <c r="J797" s="86" t="s">
        <v>2631</v>
      </c>
      <c r="K797" s="124" t="s">
        <v>8242</v>
      </c>
      <c r="L797" s="124" t="s">
        <v>8236</v>
      </c>
    </row>
    <row r="798" spans="1:12" x14ac:dyDescent="0.25">
      <c r="A798" s="83" t="s">
        <v>8410</v>
      </c>
      <c r="B798" s="81" t="s">
        <v>903</v>
      </c>
      <c r="C798" s="81" t="s">
        <v>2679</v>
      </c>
      <c r="D798" s="81" t="s">
        <v>7385</v>
      </c>
      <c r="E798" s="84">
        <v>44071</v>
      </c>
      <c r="F798" s="85" t="s">
        <v>520</v>
      </c>
      <c r="G798" s="82" t="s">
        <v>538</v>
      </c>
      <c r="H798" s="86" t="s">
        <v>2631</v>
      </c>
      <c r="I798" s="82" t="s">
        <v>545</v>
      </c>
      <c r="J798" s="86" t="s">
        <v>2631</v>
      </c>
      <c r="K798" s="124" t="s">
        <v>8242</v>
      </c>
      <c r="L798" s="124" t="s">
        <v>2918</v>
      </c>
    </row>
    <row r="799" spans="1:12" x14ac:dyDescent="0.25">
      <c r="A799" s="83" t="s">
        <v>8411</v>
      </c>
      <c r="B799" s="81" t="s">
        <v>912</v>
      </c>
      <c r="C799" s="81" t="s">
        <v>2679</v>
      </c>
      <c r="D799" s="81" t="s">
        <v>7387</v>
      </c>
      <c r="E799" s="84">
        <v>44071</v>
      </c>
      <c r="F799" s="85" t="s">
        <v>520</v>
      </c>
      <c r="G799" s="82" t="s">
        <v>538</v>
      </c>
      <c r="H799" s="86" t="s">
        <v>2631</v>
      </c>
      <c r="I799" s="82" t="s">
        <v>545</v>
      </c>
      <c r="J799" s="86" t="s">
        <v>2631</v>
      </c>
      <c r="K799" s="124" t="s">
        <v>8242</v>
      </c>
      <c r="L799" s="124" t="s">
        <v>2918</v>
      </c>
    </row>
    <row r="800" spans="1:12" x14ac:dyDescent="0.25">
      <c r="A800" s="83" t="s">
        <v>8571</v>
      </c>
      <c r="B800" s="81" t="s">
        <v>157</v>
      </c>
      <c r="C800" s="81" t="s">
        <v>2672</v>
      </c>
      <c r="D800" s="81" t="s">
        <v>2762</v>
      </c>
      <c r="E800" s="84">
        <v>44071</v>
      </c>
      <c r="F800" s="85" t="s">
        <v>520</v>
      </c>
      <c r="G800" s="82" t="s">
        <v>538</v>
      </c>
      <c r="H800" s="86" t="s">
        <v>2631</v>
      </c>
      <c r="I800" s="82" t="s">
        <v>2644</v>
      </c>
      <c r="J800" s="86" t="s">
        <v>2631</v>
      </c>
      <c r="K800" s="124" t="s">
        <v>8242</v>
      </c>
      <c r="L800" s="124" t="s">
        <v>2918</v>
      </c>
    </row>
    <row r="801" spans="1:12" x14ac:dyDescent="0.25">
      <c r="A801" s="83" t="s">
        <v>8415</v>
      </c>
      <c r="B801" s="81" t="s">
        <v>1384</v>
      </c>
      <c r="C801" s="81" t="s">
        <v>2715</v>
      </c>
      <c r="D801" s="81" t="s">
        <v>7383</v>
      </c>
      <c r="E801" s="84">
        <v>44071</v>
      </c>
      <c r="F801" s="127" t="s">
        <v>519</v>
      </c>
      <c r="G801" s="82" t="s">
        <v>538</v>
      </c>
      <c r="H801" s="86" t="s">
        <v>2631</v>
      </c>
      <c r="I801" s="82" t="s">
        <v>2641</v>
      </c>
      <c r="J801" s="86" t="s">
        <v>2631</v>
      </c>
      <c r="K801" s="124" t="s">
        <v>8242</v>
      </c>
      <c r="L801" s="124" t="s">
        <v>2918</v>
      </c>
    </row>
    <row r="802" spans="1:12" x14ac:dyDescent="0.25">
      <c r="A802" s="83" t="s">
        <v>8418</v>
      </c>
      <c r="B802" s="81" t="s">
        <v>1093</v>
      </c>
      <c r="C802" s="81" t="s">
        <v>62</v>
      </c>
      <c r="D802" s="81" t="s">
        <v>7389</v>
      </c>
      <c r="E802" s="84">
        <v>44071</v>
      </c>
      <c r="F802" s="85" t="s">
        <v>519</v>
      </c>
      <c r="G802" s="82" t="s">
        <v>538</v>
      </c>
      <c r="H802" s="86" t="s">
        <v>2631</v>
      </c>
      <c r="I802" s="82" t="s">
        <v>2683</v>
      </c>
      <c r="J802" s="86" t="s">
        <v>2631</v>
      </c>
      <c r="K802" s="124" t="s">
        <v>8242</v>
      </c>
      <c r="L802" s="124" t="s">
        <v>2918</v>
      </c>
    </row>
    <row r="803" spans="1:12" x14ac:dyDescent="0.25">
      <c r="A803" s="83" t="s">
        <v>8419</v>
      </c>
      <c r="B803" s="81" t="s">
        <v>264</v>
      </c>
      <c r="C803" s="81" t="s">
        <v>229</v>
      </c>
      <c r="D803" s="81" t="s">
        <v>2876</v>
      </c>
      <c r="E803" s="84">
        <v>44071</v>
      </c>
      <c r="F803" s="127" t="s">
        <v>519</v>
      </c>
      <c r="G803" s="82" t="s">
        <v>538</v>
      </c>
      <c r="H803" s="86" t="s">
        <v>2631</v>
      </c>
      <c r="I803" s="82" t="s">
        <v>2632</v>
      </c>
      <c r="J803" s="86" t="s">
        <v>2631</v>
      </c>
      <c r="K803" s="124" t="s">
        <v>8242</v>
      </c>
      <c r="L803" s="124" t="s">
        <v>2918</v>
      </c>
    </row>
    <row r="804" spans="1:12" x14ac:dyDescent="0.25">
      <c r="A804" s="83" t="s">
        <v>8424</v>
      </c>
      <c r="B804" s="81" t="s">
        <v>576</v>
      </c>
      <c r="C804" s="81" t="s">
        <v>2633</v>
      </c>
      <c r="D804" s="81" t="s">
        <v>7367</v>
      </c>
      <c r="E804" s="84">
        <v>44071</v>
      </c>
      <c r="F804" s="85" t="s">
        <v>520</v>
      </c>
      <c r="G804" s="82" t="s">
        <v>538</v>
      </c>
      <c r="H804" s="86" t="s">
        <v>2631</v>
      </c>
      <c r="I804" s="82" t="s">
        <v>2635</v>
      </c>
      <c r="J804" s="86" t="s">
        <v>2631</v>
      </c>
      <c r="K804" s="124" t="s">
        <v>8242</v>
      </c>
      <c r="L804" s="124" t="s">
        <v>2918</v>
      </c>
    </row>
    <row r="805" spans="1:12" x14ac:dyDescent="0.25">
      <c r="A805" s="83" t="s">
        <v>8425</v>
      </c>
      <c r="B805" s="81" t="s">
        <v>166</v>
      </c>
      <c r="C805" s="81" t="s">
        <v>117</v>
      </c>
      <c r="D805" s="81" t="s">
        <v>2767</v>
      </c>
      <c r="E805" s="84">
        <v>44071</v>
      </c>
      <c r="F805" s="85" t="s">
        <v>520</v>
      </c>
      <c r="G805" s="82" t="s">
        <v>538</v>
      </c>
      <c r="H805" s="86" t="s">
        <v>2631</v>
      </c>
      <c r="I805" s="82" t="s">
        <v>2697</v>
      </c>
      <c r="J805" s="86" t="s">
        <v>2631</v>
      </c>
      <c r="K805" s="124" t="s">
        <v>8242</v>
      </c>
      <c r="L805" s="124" t="s">
        <v>2918</v>
      </c>
    </row>
    <row r="806" spans="1:12" x14ac:dyDescent="0.25">
      <c r="A806" s="83" t="s">
        <v>8429</v>
      </c>
      <c r="B806" s="81" t="s">
        <v>246</v>
      </c>
      <c r="C806" s="81" t="s">
        <v>117</v>
      </c>
      <c r="D806" s="81" t="s">
        <v>2853</v>
      </c>
      <c r="E806" s="84">
        <v>44071</v>
      </c>
      <c r="F806" s="85" t="s">
        <v>520</v>
      </c>
      <c r="G806" s="82" t="s">
        <v>538</v>
      </c>
      <c r="H806" s="86" t="s">
        <v>2631</v>
      </c>
      <c r="I806" s="82" t="s">
        <v>2697</v>
      </c>
      <c r="J806" s="86" t="s">
        <v>2631</v>
      </c>
      <c r="K806" s="124" t="s">
        <v>8242</v>
      </c>
      <c r="L806" s="124" t="s">
        <v>2918</v>
      </c>
    </row>
    <row r="807" spans="1:12" x14ac:dyDescent="0.25">
      <c r="A807" s="83" t="s">
        <v>8435</v>
      </c>
      <c r="B807" s="82" t="s">
        <v>1135</v>
      </c>
      <c r="C807" s="82" t="s">
        <v>2693</v>
      </c>
      <c r="D807" s="82" t="s">
        <v>7384</v>
      </c>
      <c r="E807" s="84">
        <v>44071</v>
      </c>
      <c r="F807" s="128" t="s">
        <v>520</v>
      </c>
      <c r="G807" s="82" t="s">
        <v>538</v>
      </c>
      <c r="H807" s="86" t="s">
        <v>2631</v>
      </c>
      <c r="I807" s="82" t="s">
        <v>2695</v>
      </c>
      <c r="J807" s="86" t="s">
        <v>2631</v>
      </c>
      <c r="K807" s="124" t="s">
        <v>8242</v>
      </c>
      <c r="L807" s="124" t="s">
        <v>2918</v>
      </c>
    </row>
    <row r="808" spans="1:12" x14ac:dyDescent="0.25">
      <c r="A808" s="83" t="s">
        <v>8436</v>
      </c>
      <c r="B808" s="82" t="s">
        <v>1267</v>
      </c>
      <c r="C808" s="82" t="s">
        <v>2672</v>
      </c>
      <c r="D808" s="82" t="s">
        <v>7382</v>
      </c>
      <c r="E808" s="84">
        <v>44071</v>
      </c>
      <c r="F808" s="128" t="s">
        <v>520</v>
      </c>
      <c r="G808" s="82" t="s">
        <v>538</v>
      </c>
      <c r="H808" s="86" t="s">
        <v>2631</v>
      </c>
      <c r="I808" s="82" t="s">
        <v>2644</v>
      </c>
      <c r="J808" s="86" t="s">
        <v>2631</v>
      </c>
      <c r="K808" s="124" t="s">
        <v>8242</v>
      </c>
      <c r="L808" s="124" t="s">
        <v>8236</v>
      </c>
    </row>
    <row r="809" spans="1:12" x14ac:dyDescent="0.25">
      <c r="A809" s="83" t="s">
        <v>8440</v>
      </c>
      <c r="B809" s="82" t="s">
        <v>2587</v>
      </c>
      <c r="C809" s="82" t="s">
        <v>2649</v>
      </c>
      <c r="D809" s="82" t="s">
        <v>7391</v>
      </c>
      <c r="E809" s="84">
        <v>44071</v>
      </c>
      <c r="F809" s="128" t="s">
        <v>520</v>
      </c>
      <c r="G809" s="82" t="s">
        <v>538</v>
      </c>
      <c r="H809" s="86" t="s">
        <v>2631</v>
      </c>
      <c r="I809" s="82" t="s">
        <v>2650</v>
      </c>
      <c r="J809" s="86" t="s">
        <v>2631</v>
      </c>
      <c r="K809" s="124" t="s">
        <v>8242</v>
      </c>
      <c r="L809" s="124" t="s">
        <v>2918</v>
      </c>
    </row>
    <row r="810" spans="1:12" x14ac:dyDescent="0.25">
      <c r="A810" s="83" t="s">
        <v>8443</v>
      </c>
      <c r="B810" s="82" t="s">
        <v>7432</v>
      </c>
      <c r="C810" s="82" t="s">
        <v>2715</v>
      </c>
      <c r="D810" s="82" t="s">
        <v>7551</v>
      </c>
      <c r="E810" s="84">
        <v>44071</v>
      </c>
      <c r="F810" s="128" t="s">
        <v>521</v>
      </c>
      <c r="G810" s="82" t="s">
        <v>554</v>
      </c>
      <c r="H810" s="86" t="s">
        <v>2631</v>
      </c>
      <c r="I810" s="82" t="s">
        <v>2641</v>
      </c>
      <c r="J810" s="86" t="s">
        <v>2631</v>
      </c>
      <c r="K810" s="124" t="s">
        <v>8242</v>
      </c>
      <c r="L810" s="124" t="s">
        <v>8238</v>
      </c>
    </row>
    <row r="811" spans="1:12" x14ac:dyDescent="0.25">
      <c r="A811" s="83" t="s">
        <v>8443</v>
      </c>
      <c r="B811" s="82" t="s">
        <v>7434</v>
      </c>
      <c r="C811" s="82" t="s">
        <v>2659</v>
      </c>
      <c r="D811" s="82" t="s">
        <v>7545</v>
      </c>
      <c r="E811" s="84">
        <v>44071</v>
      </c>
      <c r="F811" s="128" t="s">
        <v>521</v>
      </c>
      <c r="G811" s="82" t="s">
        <v>554</v>
      </c>
      <c r="H811" s="86" t="s">
        <v>2631</v>
      </c>
      <c r="I811" s="82" t="s">
        <v>2661</v>
      </c>
      <c r="J811" s="86" t="s">
        <v>2631</v>
      </c>
      <c r="K811" s="124" t="s">
        <v>8242</v>
      </c>
      <c r="L811" s="124" t="s">
        <v>8238</v>
      </c>
    </row>
    <row r="812" spans="1:12" x14ac:dyDescent="0.25">
      <c r="A812" s="83" t="s">
        <v>8444</v>
      </c>
      <c r="B812" s="82" t="s">
        <v>7419</v>
      </c>
      <c r="C812" s="82" t="s">
        <v>2734</v>
      </c>
      <c r="D812" s="82" t="s">
        <v>7552</v>
      </c>
      <c r="E812" s="84">
        <v>44071</v>
      </c>
      <c r="F812" s="128" t="s">
        <v>521</v>
      </c>
      <c r="G812" s="82" t="s">
        <v>554</v>
      </c>
      <c r="H812" s="86" t="s">
        <v>2631</v>
      </c>
      <c r="I812" s="82" t="s">
        <v>2736</v>
      </c>
      <c r="J812" s="86" t="s">
        <v>2631</v>
      </c>
      <c r="K812" s="124" t="s">
        <v>8242</v>
      </c>
      <c r="L812" s="124" t="s">
        <v>8238</v>
      </c>
    </row>
    <row r="813" spans="1:12" x14ac:dyDescent="0.25">
      <c r="A813" s="83" t="s">
        <v>8445</v>
      </c>
      <c r="B813" s="82" t="s">
        <v>7416</v>
      </c>
      <c r="C813" s="82" t="s">
        <v>2629</v>
      </c>
      <c r="D813" s="82" t="s">
        <v>7553</v>
      </c>
      <c r="E813" s="84">
        <v>44071</v>
      </c>
      <c r="F813" s="128" t="s">
        <v>521</v>
      </c>
      <c r="G813" s="82" t="s">
        <v>554</v>
      </c>
      <c r="H813" s="86" t="s">
        <v>2631</v>
      </c>
      <c r="I813" s="82" t="s">
        <v>2632</v>
      </c>
      <c r="J813" s="86" t="s">
        <v>2631</v>
      </c>
      <c r="K813" s="124" t="s">
        <v>8242</v>
      </c>
      <c r="L813" s="124" t="s">
        <v>8238</v>
      </c>
    </row>
    <row r="814" spans="1:12" x14ac:dyDescent="0.25">
      <c r="A814" s="83" t="s">
        <v>8446</v>
      </c>
      <c r="B814" s="82" t="s">
        <v>7417</v>
      </c>
      <c r="C814" s="82" t="s">
        <v>2629</v>
      </c>
      <c r="D814" s="82" t="s">
        <v>7550</v>
      </c>
      <c r="E814" s="84">
        <v>44071</v>
      </c>
      <c r="F814" s="128" t="s">
        <v>521</v>
      </c>
      <c r="G814" s="82" t="s">
        <v>554</v>
      </c>
      <c r="H814" s="86" t="s">
        <v>2631</v>
      </c>
      <c r="I814" s="82" t="s">
        <v>2632</v>
      </c>
      <c r="J814" s="86" t="s">
        <v>2631</v>
      </c>
      <c r="K814" s="124" t="s">
        <v>8242</v>
      </c>
      <c r="L814" s="124" t="s">
        <v>8238</v>
      </c>
    </row>
    <row r="815" spans="1:12" x14ac:dyDescent="0.25">
      <c r="A815" s="83" t="s">
        <v>8447</v>
      </c>
      <c r="B815" s="82" t="s">
        <v>7429</v>
      </c>
      <c r="C815" s="82" t="s">
        <v>2715</v>
      </c>
      <c r="D815" s="82" t="s">
        <v>7554</v>
      </c>
      <c r="E815" s="84">
        <v>44071</v>
      </c>
      <c r="F815" s="128" t="s">
        <v>521</v>
      </c>
      <c r="G815" s="82" t="s">
        <v>554</v>
      </c>
      <c r="H815" s="86" t="s">
        <v>2631</v>
      </c>
      <c r="I815" s="82" t="s">
        <v>2641</v>
      </c>
      <c r="J815" s="86" t="s">
        <v>2631</v>
      </c>
      <c r="K815" s="124" t="s">
        <v>8242</v>
      </c>
      <c r="L815" s="124" t="s">
        <v>8238</v>
      </c>
    </row>
    <row r="816" spans="1:12" x14ac:dyDescent="0.25">
      <c r="A816" s="83" t="s">
        <v>8448</v>
      </c>
      <c r="B816" s="82" t="s">
        <v>7415</v>
      </c>
      <c r="C816" s="82" t="s">
        <v>2629</v>
      </c>
      <c r="D816" s="82" t="s">
        <v>7547</v>
      </c>
      <c r="E816" s="84">
        <v>44071</v>
      </c>
      <c r="F816" s="128" t="s">
        <v>521</v>
      </c>
      <c r="G816" s="82" t="s">
        <v>554</v>
      </c>
      <c r="H816" s="86" t="s">
        <v>2631</v>
      </c>
      <c r="I816" s="82" t="s">
        <v>2632</v>
      </c>
      <c r="J816" s="86" t="s">
        <v>2631</v>
      </c>
      <c r="K816" s="124" t="s">
        <v>8242</v>
      </c>
      <c r="L816" s="124" t="s">
        <v>8238</v>
      </c>
    </row>
    <row r="817" spans="1:12" x14ac:dyDescent="0.25">
      <c r="A817" s="83" t="s">
        <v>8449</v>
      </c>
      <c r="B817" s="82" t="s">
        <v>7414</v>
      </c>
      <c r="C817" s="82" t="s">
        <v>2629</v>
      </c>
      <c r="D817" s="82" t="s">
        <v>7549</v>
      </c>
      <c r="E817" s="84">
        <v>44071</v>
      </c>
      <c r="F817" s="128" t="s">
        <v>521</v>
      </c>
      <c r="G817" s="82" t="s">
        <v>554</v>
      </c>
      <c r="H817" s="86" t="s">
        <v>2631</v>
      </c>
      <c r="I817" s="82" t="s">
        <v>2632</v>
      </c>
      <c r="J817" s="86" t="s">
        <v>2631</v>
      </c>
      <c r="K817" s="124" t="s">
        <v>8242</v>
      </c>
      <c r="L817" s="124" t="s">
        <v>8238</v>
      </c>
    </row>
    <row r="818" spans="1:12" x14ac:dyDescent="0.25">
      <c r="A818" s="83" t="s">
        <v>8450</v>
      </c>
      <c r="B818" s="82" t="s">
        <v>7433</v>
      </c>
      <c r="C818" s="82" t="s">
        <v>2659</v>
      </c>
      <c r="D818" s="82" t="s">
        <v>7546</v>
      </c>
      <c r="E818" s="84">
        <v>44071</v>
      </c>
      <c r="F818" s="128" t="s">
        <v>521</v>
      </c>
      <c r="G818" s="82" t="s">
        <v>554</v>
      </c>
      <c r="H818" s="86" t="s">
        <v>2631</v>
      </c>
      <c r="I818" s="82" t="s">
        <v>2661</v>
      </c>
      <c r="J818" s="86" t="s">
        <v>2631</v>
      </c>
      <c r="K818" s="124" t="s">
        <v>8242</v>
      </c>
      <c r="L818" s="124" t="s">
        <v>8238</v>
      </c>
    </row>
    <row r="819" spans="1:12" x14ac:dyDescent="0.25">
      <c r="A819" s="83" t="s">
        <v>8451</v>
      </c>
      <c r="B819" s="82" t="s">
        <v>7435</v>
      </c>
      <c r="C819" s="82" t="s">
        <v>2659</v>
      </c>
      <c r="D819" s="82" t="s">
        <v>7548</v>
      </c>
      <c r="E819" s="84">
        <v>44071</v>
      </c>
      <c r="F819" s="128" t="s">
        <v>521</v>
      </c>
      <c r="G819" s="82" t="s">
        <v>554</v>
      </c>
      <c r="H819" s="86" t="s">
        <v>2631</v>
      </c>
      <c r="I819" s="82" t="s">
        <v>2661</v>
      </c>
      <c r="J819" s="86" t="s">
        <v>2631</v>
      </c>
      <c r="K819" s="124" t="s">
        <v>8242</v>
      </c>
      <c r="L819" s="124" t="s">
        <v>8238</v>
      </c>
    </row>
    <row r="820" spans="1:12" x14ac:dyDescent="0.25">
      <c r="A820" s="83" t="s">
        <v>8453</v>
      </c>
      <c r="B820" s="82" t="s">
        <v>7418</v>
      </c>
      <c r="C820" s="82" t="s">
        <v>2734</v>
      </c>
      <c r="D820" s="82" t="s">
        <v>7558</v>
      </c>
      <c r="E820" s="84">
        <v>44071</v>
      </c>
      <c r="F820" s="128" t="s">
        <v>521</v>
      </c>
      <c r="G820" s="82" t="s">
        <v>554</v>
      </c>
      <c r="H820" s="86" t="s">
        <v>2631</v>
      </c>
      <c r="I820" s="82" t="s">
        <v>2736</v>
      </c>
      <c r="J820" s="86" t="s">
        <v>2631</v>
      </c>
      <c r="K820" s="124" t="s">
        <v>8242</v>
      </c>
      <c r="L820" s="124" t="s">
        <v>8238</v>
      </c>
    </row>
    <row r="821" spans="1:12" x14ac:dyDescent="0.25">
      <c r="A821" s="83" t="s">
        <v>8454</v>
      </c>
      <c r="B821" s="82" t="s">
        <v>7430</v>
      </c>
      <c r="C821" s="82" t="s">
        <v>2715</v>
      </c>
      <c r="D821" s="82" t="s">
        <v>7559</v>
      </c>
      <c r="E821" s="84">
        <v>44071</v>
      </c>
      <c r="F821" s="128" t="s">
        <v>521</v>
      </c>
      <c r="G821" s="82" t="s">
        <v>554</v>
      </c>
      <c r="H821" s="86" t="s">
        <v>2631</v>
      </c>
      <c r="I821" s="82" t="s">
        <v>2641</v>
      </c>
      <c r="J821" s="86" t="s">
        <v>2631</v>
      </c>
      <c r="K821" s="124" t="s">
        <v>8242</v>
      </c>
      <c r="L821" s="124" t="s">
        <v>8238</v>
      </c>
    </row>
    <row r="822" spans="1:12" x14ac:dyDescent="0.25">
      <c r="A822" s="83" t="s">
        <v>8455</v>
      </c>
      <c r="B822" s="82" t="s">
        <v>7431</v>
      </c>
      <c r="C822" s="82" t="s">
        <v>2715</v>
      </c>
      <c r="D822" s="82" t="s">
        <v>7560</v>
      </c>
      <c r="E822" s="84">
        <v>44071</v>
      </c>
      <c r="F822" s="128" t="s">
        <v>521</v>
      </c>
      <c r="G822" s="82" t="s">
        <v>554</v>
      </c>
      <c r="H822" s="86" t="s">
        <v>2631</v>
      </c>
      <c r="I822" s="82" t="s">
        <v>2641</v>
      </c>
      <c r="J822" s="86" t="s">
        <v>2631</v>
      </c>
      <c r="K822" s="124" t="s">
        <v>8242</v>
      </c>
      <c r="L822" s="124" t="s">
        <v>8238</v>
      </c>
    </row>
    <row r="823" spans="1:12" x14ac:dyDescent="0.25">
      <c r="A823" s="83" t="s">
        <v>8457</v>
      </c>
      <c r="B823" s="82" t="s">
        <v>7436</v>
      </c>
      <c r="C823" s="82" t="s">
        <v>283</v>
      </c>
      <c r="D823" s="82" t="s">
        <v>7562</v>
      </c>
      <c r="E823" s="84">
        <v>44071</v>
      </c>
      <c r="F823" s="128" t="s">
        <v>521</v>
      </c>
      <c r="G823" s="82" t="s">
        <v>554</v>
      </c>
      <c r="H823" s="86" t="s">
        <v>2631</v>
      </c>
      <c r="I823" s="82" t="s">
        <v>2697</v>
      </c>
      <c r="J823" s="86" t="s">
        <v>2631</v>
      </c>
      <c r="K823" s="124" t="s">
        <v>8242</v>
      </c>
      <c r="L823" s="124" t="s">
        <v>8238</v>
      </c>
    </row>
    <row r="824" spans="1:12" x14ac:dyDescent="0.25">
      <c r="A824" s="83" t="s">
        <v>8459</v>
      </c>
      <c r="B824" s="82" t="s">
        <v>7421</v>
      </c>
      <c r="C824" s="82" t="s">
        <v>62</v>
      </c>
      <c r="D824" s="82" t="s">
        <v>7564</v>
      </c>
      <c r="E824" s="84">
        <v>44071</v>
      </c>
      <c r="F824" s="128" t="s">
        <v>521</v>
      </c>
      <c r="G824" s="82" t="s">
        <v>554</v>
      </c>
      <c r="H824" s="86" t="s">
        <v>2631</v>
      </c>
      <c r="I824" s="82" t="s">
        <v>2683</v>
      </c>
      <c r="J824" s="86" t="s">
        <v>2631</v>
      </c>
      <c r="K824" s="124" t="s">
        <v>8242</v>
      </c>
      <c r="L824" s="124" t="s">
        <v>8238</v>
      </c>
    </row>
    <row r="825" spans="1:12" x14ac:dyDescent="0.25">
      <c r="A825" s="83" t="s">
        <v>8462</v>
      </c>
      <c r="B825" s="82" t="s">
        <v>7410</v>
      </c>
      <c r="C825" s="82" t="s">
        <v>2649</v>
      </c>
      <c r="D825" s="82" t="s">
        <v>7572</v>
      </c>
      <c r="E825" s="84">
        <v>44071</v>
      </c>
      <c r="F825" s="128" t="s">
        <v>521</v>
      </c>
      <c r="G825" s="82" t="s">
        <v>554</v>
      </c>
      <c r="H825" s="86" t="s">
        <v>2631</v>
      </c>
      <c r="I825" s="82" t="s">
        <v>2650</v>
      </c>
      <c r="J825" s="86" t="s">
        <v>2631</v>
      </c>
      <c r="K825" s="124" t="s">
        <v>8242</v>
      </c>
      <c r="L825" s="124" t="s">
        <v>8238</v>
      </c>
    </row>
    <row r="826" spans="1:12" x14ac:dyDescent="0.25">
      <c r="A826" s="83" t="s">
        <v>8463</v>
      </c>
      <c r="B826" s="82" t="s">
        <v>7412</v>
      </c>
      <c r="C826" s="82" t="s">
        <v>2649</v>
      </c>
      <c r="D826" s="82" t="s">
        <v>7568</v>
      </c>
      <c r="E826" s="84">
        <v>44071</v>
      </c>
      <c r="F826" s="128" t="s">
        <v>521</v>
      </c>
      <c r="G826" s="82" t="s">
        <v>554</v>
      </c>
      <c r="H826" s="86" t="s">
        <v>2631</v>
      </c>
      <c r="I826" s="82" t="s">
        <v>2650</v>
      </c>
      <c r="J826" s="86" t="s">
        <v>2631</v>
      </c>
      <c r="K826" s="124" t="s">
        <v>8242</v>
      </c>
      <c r="L826" s="124" t="s">
        <v>8238</v>
      </c>
    </row>
    <row r="827" spans="1:12" x14ac:dyDescent="0.25">
      <c r="A827" s="83" t="s">
        <v>8464</v>
      </c>
      <c r="B827" s="82" t="s">
        <v>7428</v>
      </c>
      <c r="C827" s="82" t="s">
        <v>2645</v>
      </c>
      <c r="D827" s="82" t="s">
        <v>7566</v>
      </c>
      <c r="E827" s="84">
        <v>44071</v>
      </c>
      <c r="F827" s="128" t="s">
        <v>521</v>
      </c>
      <c r="G827" s="82" t="s">
        <v>554</v>
      </c>
      <c r="H827" s="86" t="s">
        <v>2631</v>
      </c>
      <c r="I827" s="82" t="s">
        <v>2647</v>
      </c>
      <c r="J827" s="86" t="s">
        <v>2631</v>
      </c>
      <c r="K827" s="124" t="s">
        <v>8242</v>
      </c>
      <c r="L827" s="124" t="s">
        <v>8238</v>
      </c>
    </row>
    <row r="828" spans="1:12" x14ac:dyDescent="0.25">
      <c r="A828" s="83" t="s">
        <v>8465</v>
      </c>
      <c r="B828" s="82" t="s">
        <v>7422</v>
      </c>
      <c r="C828" s="82" t="s">
        <v>62</v>
      </c>
      <c r="D828" s="82" t="s">
        <v>7570</v>
      </c>
      <c r="E828" s="84">
        <v>44071</v>
      </c>
      <c r="F828" s="128" t="s">
        <v>521</v>
      </c>
      <c r="G828" s="82" t="s">
        <v>554</v>
      </c>
      <c r="H828" s="86" t="s">
        <v>2631</v>
      </c>
      <c r="I828" s="82" t="s">
        <v>2683</v>
      </c>
      <c r="J828" s="86" t="s">
        <v>2631</v>
      </c>
      <c r="K828" s="124" t="s">
        <v>8242</v>
      </c>
      <c r="L828" s="124" t="s">
        <v>8238</v>
      </c>
    </row>
    <row r="829" spans="1:12" x14ac:dyDescent="0.25">
      <c r="A829" s="83" t="s">
        <v>8466</v>
      </c>
      <c r="B829" s="82" t="s">
        <v>7411</v>
      </c>
      <c r="C829" s="82" t="s">
        <v>2649</v>
      </c>
      <c r="D829" s="82" t="s">
        <v>7571</v>
      </c>
      <c r="E829" s="84">
        <v>44071</v>
      </c>
      <c r="F829" s="128" t="s">
        <v>521</v>
      </c>
      <c r="G829" s="82" t="s">
        <v>554</v>
      </c>
      <c r="H829" s="86" t="s">
        <v>2631</v>
      </c>
      <c r="I829" s="82" t="s">
        <v>2650</v>
      </c>
      <c r="J829" s="86" t="s">
        <v>2631</v>
      </c>
      <c r="K829" s="124" t="s">
        <v>8242</v>
      </c>
      <c r="L829" s="124" t="s">
        <v>8238</v>
      </c>
    </row>
    <row r="830" spans="1:12" x14ac:dyDescent="0.25">
      <c r="A830" s="83" t="s">
        <v>8467</v>
      </c>
      <c r="B830" s="82" t="s">
        <v>7478</v>
      </c>
      <c r="C830" s="82" t="s">
        <v>2669</v>
      </c>
      <c r="D830" s="82" t="s">
        <v>7573</v>
      </c>
      <c r="E830" s="84">
        <v>44071</v>
      </c>
      <c r="F830" s="128" t="s">
        <v>521</v>
      </c>
      <c r="G830" s="82" t="s">
        <v>554</v>
      </c>
      <c r="H830" s="86" t="s">
        <v>2631</v>
      </c>
      <c r="I830" s="82" t="s">
        <v>2670</v>
      </c>
      <c r="J830" s="86" t="s">
        <v>2631</v>
      </c>
      <c r="K830" s="124" t="s">
        <v>8242</v>
      </c>
      <c r="L830" s="124" t="s">
        <v>8238</v>
      </c>
    </row>
    <row r="831" spans="1:12" x14ac:dyDescent="0.25">
      <c r="A831" s="83" t="s">
        <v>8472</v>
      </c>
      <c r="B831" s="82" t="s">
        <v>5558</v>
      </c>
      <c r="C831" s="82" t="s">
        <v>2679</v>
      </c>
      <c r="D831" s="82" t="s">
        <v>7498</v>
      </c>
      <c r="E831" s="84">
        <v>44071</v>
      </c>
      <c r="F831" s="128" t="s">
        <v>521</v>
      </c>
      <c r="G831" s="82" t="s">
        <v>554</v>
      </c>
      <c r="H831" s="86" t="s">
        <v>2631</v>
      </c>
      <c r="I831" s="82" t="s">
        <v>545</v>
      </c>
      <c r="J831" s="86" t="s">
        <v>2631</v>
      </c>
      <c r="K831" s="124" t="s">
        <v>8242</v>
      </c>
      <c r="L831" s="124" t="s">
        <v>8237</v>
      </c>
    </row>
    <row r="832" spans="1:12" x14ac:dyDescent="0.25">
      <c r="A832" s="83" t="s">
        <v>8474</v>
      </c>
      <c r="B832" s="82" t="s">
        <v>7423</v>
      </c>
      <c r="C832" s="82" t="s">
        <v>62</v>
      </c>
      <c r="D832" s="82" t="s">
        <v>7563</v>
      </c>
      <c r="E832" s="84">
        <v>44071</v>
      </c>
      <c r="F832" s="128" t="s">
        <v>521</v>
      </c>
      <c r="G832" s="82" t="s">
        <v>554</v>
      </c>
      <c r="H832" s="86" t="s">
        <v>2631</v>
      </c>
      <c r="I832" s="82" t="s">
        <v>2683</v>
      </c>
      <c r="J832" s="86" t="s">
        <v>2631</v>
      </c>
      <c r="K832" s="124" t="s">
        <v>8242</v>
      </c>
      <c r="L832" s="124" t="s">
        <v>8238</v>
      </c>
    </row>
    <row r="833" spans="1:12" x14ac:dyDescent="0.25">
      <c r="A833" s="83" t="s">
        <v>8475</v>
      </c>
      <c r="B833" s="82" t="s">
        <v>5029</v>
      </c>
      <c r="C833" s="82" t="s">
        <v>7362</v>
      </c>
      <c r="D833" s="82" t="s">
        <v>7363</v>
      </c>
      <c r="E833" s="84">
        <v>44071</v>
      </c>
      <c r="F833" s="128" t="s">
        <v>521</v>
      </c>
      <c r="G833" s="82" t="s">
        <v>554</v>
      </c>
      <c r="H833" s="86" t="s">
        <v>2631</v>
      </c>
      <c r="I833" s="82" t="s">
        <v>7336</v>
      </c>
      <c r="J833" s="86" t="s">
        <v>2631</v>
      </c>
      <c r="K833" s="124" t="s">
        <v>8242</v>
      </c>
      <c r="L833" s="124" t="s">
        <v>8326</v>
      </c>
    </row>
    <row r="834" spans="1:12" x14ac:dyDescent="0.25">
      <c r="A834" s="83" t="s">
        <v>8476</v>
      </c>
      <c r="B834" s="82" t="s">
        <v>5026</v>
      </c>
      <c r="C834" s="82" t="s">
        <v>7334</v>
      </c>
      <c r="D834" s="82" t="s">
        <v>7335</v>
      </c>
      <c r="E834" s="84">
        <v>44071</v>
      </c>
      <c r="F834" s="128" t="s">
        <v>521</v>
      </c>
      <c r="G834" s="82" t="s">
        <v>554</v>
      </c>
      <c r="H834" s="86" t="s">
        <v>2631</v>
      </c>
      <c r="I834" s="82" t="s">
        <v>7336</v>
      </c>
      <c r="J834" s="86" t="s">
        <v>2631</v>
      </c>
      <c r="K834" s="124" t="s">
        <v>8242</v>
      </c>
      <c r="L834" s="124" t="s">
        <v>8326</v>
      </c>
    </row>
    <row r="835" spans="1:12" x14ac:dyDescent="0.25">
      <c r="A835" s="83" t="s">
        <v>8477</v>
      </c>
      <c r="B835" s="82" t="s">
        <v>5559</v>
      </c>
      <c r="C835" s="82" t="s">
        <v>2679</v>
      </c>
      <c r="D835" s="82" t="s">
        <v>7453</v>
      </c>
      <c r="E835" s="84">
        <v>44071</v>
      </c>
      <c r="F835" s="128" t="s">
        <v>521</v>
      </c>
      <c r="G835" s="82" t="s">
        <v>554</v>
      </c>
      <c r="H835" s="86" t="s">
        <v>2631</v>
      </c>
      <c r="I835" s="82" t="s">
        <v>545</v>
      </c>
      <c r="J835" s="86" t="s">
        <v>2631</v>
      </c>
      <c r="K835" s="124" t="s">
        <v>8242</v>
      </c>
      <c r="L835" s="124" t="s">
        <v>8237</v>
      </c>
    </row>
    <row r="836" spans="1:12" x14ac:dyDescent="0.25">
      <c r="A836" s="83" t="s">
        <v>8482</v>
      </c>
      <c r="B836" s="82" t="s">
        <v>5560</v>
      </c>
      <c r="C836" s="82" t="s">
        <v>2679</v>
      </c>
      <c r="D836" s="82" t="s">
        <v>7458</v>
      </c>
      <c r="E836" s="84">
        <v>44071</v>
      </c>
      <c r="F836" s="128" t="s">
        <v>521</v>
      </c>
      <c r="G836" s="82" t="s">
        <v>554</v>
      </c>
      <c r="H836" s="86" t="s">
        <v>2631</v>
      </c>
      <c r="I836" s="82" t="s">
        <v>545</v>
      </c>
      <c r="J836" s="86" t="s">
        <v>2631</v>
      </c>
      <c r="K836" s="124" t="s">
        <v>8242</v>
      </c>
      <c r="L836" s="124" t="s">
        <v>8237</v>
      </c>
    </row>
    <row r="837" spans="1:12" x14ac:dyDescent="0.25">
      <c r="A837" s="83" t="s">
        <v>8483</v>
      </c>
      <c r="B837" s="82" t="s">
        <v>6942</v>
      </c>
      <c r="C837" s="82" t="s">
        <v>283</v>
      </c>
      <c r="D837" s="82" t="s">
        <v>7460</v>
      </c>
      <c r="E837" s="84">
        <v>44071</v>
      </c>
      <c r="F837" s="128" t="s">
        <v>521</v>
      </c>
      <c r="G837" s="82" t="s">
        <v>554</v>
      </c>
      <c r="H837" s="86" t="s">
        <v>2631</v>
      </c>
      <c r="I837" s="82" t="s">
        <v>2697</v>
      </c>
      <c r="J837" s="86" t="s">
        <v>2631</v>
      </c>
      <c r="K837" s="124" t="s">
        <v>8242</v>
      </c>
      <c r="L837" s="124" t="s">
        <v>8237</v>
      </c>
    </row>
    <row r="838" spans="1:12" x14ac:dyDescent="0.25">
      <c r="A838" s="83" t="s">
        <v>8485</v>
      </c>
      <c r="B838" s="82" t="s">
        <v>5025</v>
      </c>
      <c r="C838" s="82" t="s">
        <v>7349</v>
      </c>
      <c r="D838" s="82" t="s">
        <v>7350</v>
      </c>
      <c r="E838" s="84">
        <v>44071</v>
      </c>
      <c r="F838" s="128" t="s">
        <v>521</v>
      </c>
      <c r="G838" s="82" t="s">
        <v>554</v>
      </c>
      <c r="H838" s="86" t="s">
        <v>2631</v>
      </c>
      <c r="I838" s="82" t="s">
        <v>7336</v>
      </c>
      <c r="J838" s="86" t="s">
        <v>2631</v>
      </c>
      <c r="K838" s="124" t="s">
        <v>8242</v>
      </c>
      <c r="L838" s="124" t="s">
        <v>8326</v>
      </c>
    </row>
    <row r="839" spans="1:12" x14ac:dyDescent="0.25">
      <c r="A839" s="83" t="s">
        <v>8486</v>
      </c>
      <c r="B839" s="82" t="s">
        <v>6197</v>
      </c>
      <c r="C839" s="82" t="s">
        <v>62</v>
      </c>
      <c r="D839" s="82" t="s">
        <v>7501</v>
      </c>
      <c r="E839" s="84">
        <v>44071</v>
      </c>
      <c r="F839" s="128" t="s">
        <v>521</v>
      </c>
      <c r="G839" s="82" t="s">
        <v>554</v>
      </c>
      <c r="H839" s="86" t="s">
        <v>2631</v>
      </c>
      <c r="I839" s="82" t="s">
        <v>2683</v>
      </c>
      <c r="J839" s="86" t="s">
        <v>2631</v>
      </c>
      <c r="K839" s="124" t="s">
        <v>8242</v>
      </c>
      <c r="L839" s="124" t="s">
        <v>8237</v>
      </c>
    </row>
    <row r="840" spans="1:12" x14ac:dyDescent="0.25">
      <c r="A840" s="83" t="s">
        <v>8487</v>
      </c>
      <c r="B840" s="82" t="s">
        <v>5030</v>
      </c>
      <c r="C840" s="82" t="s">
        <v>7347</v>
      </c>
      <c r="D840" s="82" t="s">
        <v>7348</v>
      </c>
      <c r="E840" s="84">
        <v>44071</v>
      </c>
      <c r="F840" s="128" t="s">
        <v>521</v>
      </c>
      <c r="G840" s="82" t="s">
        <v>554</v>
      </c>
      <c r="H840" s="86" t="s">
        <v>2631</v>
      </c>
      <c r="I840" s="82" t="s">
        <v>7336</v>
      </c>
      <c r="J840" s="86" t="s">
        <v>2631</v>
      </c>
      <c r="K840" s="124" t="s">
        <v>8242</v>
      </c>
      <c r="L840" s="124" t="s">
        <v>8326</v>
      </c>
    </row>
    <row r="841" spans="1:12" x14ac:dyDescent="0.25">
      <c r="A841" s="83" t="s">
        <v>8491</v>
      </c>
      <c r="B841" s="82" t="s">
        <v>5355</v>
      </c>
      <c r="C841" s="82" t="s">
        <v>2629</v>
      </c>
      <c r="D841" s="82" t="s">
        <v>7443</v>
      </c>
      <c r="E841" s="84">
        <v>44071</v>
      </c>
      <c r="F841" s="128" t="s">
        <v>522</v>
      </c>
      <c r="G841" s="82" t="s">
        <v>554</v>
      </c>
      <c r="H841" s="86" t="s">
        <v>2631</v>
      </c>
      <c r="I841" s="82" t="s">
        <v>2632</v>
      </c>
      <c r="J841" s="86" t="s">
        <v>2631</v>
      </c>
      <c r="K841" s="124" t="s">
        <v>8242</v>
      </c>
      <c r="L841" s="124" t="s">
        <v>8237</v>
      </c>
    </row>
    <row r="842" spans="1:12" x14ac:dyDescent="0.25">
      <c r="A842" s="83" t="s">
        <v>8495</v>
      </c>
      <c r="B842" s="82" t="s">
        <v>5443</v>
      </c>
      <c r="C842" s="82" t="s">
        <v>2734</v>
      </c>
      <c r="D842" s="82" t="s">
        <v>7496</v>
      </c>
      <c r="E842" s="84">
        <v>44071</v>
      </c>
      <c r="F842" s="128" t="s">
        <v>522</v>
      </c>
      <c r="G842" s="82" t="s">
        <v>554</v>
      </c>
      <c r="H842" s="86" t="s">
        <v>2631</v>
      </c>
      <c r="I842" s="82" t="s">
        <v>2736</v>
      </c>
      <c r="J842" s="86" t="s">
        <v>2631</v>
      </c>
      <c r="K842" s="124" t="s">
        <v>8242</v>
      </c>
      <c r="L842" s="124" t="s">
        <v>8237</v>
      </c>
    </row>
    <row r="843" spans="1:12" x14ac:dyDescent="0.25">
      <c r="A843" s="83" t="s">
        <v>8496</v>
      </c>
      <c r="B843" s="82" t="s">
        <v>6646</v>
      </c>
      <c r="C843" s="82" t="s">
        <v>2639</v>
      </c>
      <c r="D843" s="82" t="s">
        <v>7494</v>
      </c>
      <c r="E843" s="84">
        <v>44071</v>
      </c>
      <c r="F843" s="128" t="s">
        <v>522</v>
      </c>
      <c r="G843" s="82" t="s">
        <v>554</v>
      </c>
      <c r="H843" s="86" t="s">
        <v>2631</v>
      </c>
      <c r="I843" s="82" t="s">
        <v>2641</v>
      </c>
      <c r="J843" s="86" t="s">
        <v>2631</v>
      </c>
      <c r="K843" s="124" t="s">
        <v>8242</v>
      </c>
      <c r="L843" s="124" t="s">
        <v>8237</v>
      </c>
    </row>
    <row r="844" spans="1:12" x14ac:dyDescent="0.25">
      <c r="A844" s="83" t="s">
        <v>8497</v>
      </c>
      <c r="B844" s="82" t="s">
        <v>5447</v>
      </c>
      <c r="C844" s="82" t="s">
        <v>2734</v>
      </c>
      <c r="D844" s="82" t="s">
        <v>7495</v>
      </c>
      <c r="E844" s="84">
        <v>44071</v>
      </c>
      <c r="F844" s="128" t="s">
        <v>522</v>
      </c>
      <c r="G844" s="82" t="s">
        <v>554</v>
      </c>
      <c r="H844" s="86" t="s">
        <v>2631</v>
      </c>
      <c r="I844" s="82" t="s">
        <v>2736</v>
      </c>
      <c r="J844" s="86" t="s">
        <v>2631</v>
      </c>
      <c r="K844" s="124" t="s">
        <v>8242</v>
      </c>
      <c r="L844" s="124" t="s">
        <v>8237</v>
      </c>
    </row>
    <row r="845" spans="1:12" x14ac:dyDescent="0.25">
      <c r="A845" s="83" t="s">
        <v>8498</v>
      </c>
      <c r="B845" s="82" t="s">
        <v>5038</v>
      </c>
      <c r="C845" s="82" t="s">
        <v>7331</v>
      </c>
      <c r="D845" s="82" t="s">
        <v>7332</v>
      </c>
      <c r="E845" s="84">
        <v>44071</v>
      </c>
      <c r="F845" s="128" t="s">
        <v>522</v>
      </c>
      <c r="G845" s="82" t="s">
        <v>554</v>
      </c>
      <c r="H845" s="86" t="s">
        <v>2631</v>
      </c>
      <c r="I845" s="82" t="s">
        <v>7333</v>
      </c>
      <c r="J845" s="86" t="s">
        <v>2631</v>
      </c>
      <c r="K845" s="124" t="s">
        <v>8242</v>
      </c>
      <c r="L845" s="124" t="s">
        <v>8326</v>
      </c>
    </row>
    <row r="846" spans="1:12" x14ac:dyDescent="0.25">
      <c r="A846" s="83" t="s">
        <v>8499</v>
      </c>
      <c r="B846" s="82" t="s">
        <v>5330</v>
      </c>
      <c r="C846" s="82" t="s">
        <v>2629</v>
      </c>
      <c r="D846" s="82" t="s">
        <v>7445</v>
      </c>
      <c r="E846" s="84">
        <v>44071</v>
      </c>
      <c r="F846" s="128" t="s">
        <v>522</v>
      </c>
      <c r="G846" s="82" t="s">
        <v>554</v>
      </c>
      <c r="H846" s="86" t="s">
        <v>2631</v>
      </c>
      <c r="I846" s="82" t="s">
        <v>2632</v>
      </c>
      <c r="J846" s="86" t="s">
        <v>2631</v>
      </c>
      <c r="K846" s="124" t="s">
        <v>8242</v>
      </c>
      <c r="L846" s="124" t="s">
        <v>8237</v>
      </c>
    </row>
    <row r="847" spans="1:12" x14ac:dyDescent="0.25">
      <c r="A847" s="83" t="s">
        <v>8501</v>
      </c>
      <c r="B847" s="82" t="s">
        <v>6666</v>
      </c>
      <c r="C847" s="82" t="s">
        <v>2639</v>
      </c>
      <c r="D847" s="82" t="s">
        <v>7444</v>
      </c>
      <c r="E847" s="84">
        <v>44071</v>
      </c>
      <c r="F847" s="128" t="s">
        <v>522</v>
      </c>
      <c r="G847" s="82" t="s">
        <v>554</v>
      </c>
      <c r="H847" s="86" t="s">
        <v>2631</v>
      </c>
      <c r="I847" s="82" t="s">
        <v>2641</v>
      </c>
      <c r="J847" s="86" t="s">
        <v>2631</v>
      </c>
      <c r="K847" s="124" t="s">
        <v>8242</v>
      </c>
      <c r="L847" s="124" t="s">
        <v>8237</v>
      </c>
    </row>
    <row r="848" spans="1:12" x14ac:dyDescent="0.25">
      <c r="A848" s="83" t="s">
        <v>8503</v>
      </c>
      <c r="B848" s="82" t="s">
        <v>6750</v>
      </c>
      <c r="C848" s="82" t="s">
        <v>2659</v>
      </c>
      <c r="D848" s="82" t="s">
        <v>7440</v>
      </c>
      <c r="E848" s="84">
        <v>44071</v>
      </c>
      <c r="F848" s="128" t="s">
        <v>522</v>
      </c>
      <c r="G848" s="82" t="s">
        <v>554</v>
      </c>
      <c r="H848" s="86" t="s">
        <v>2631</v>
      </c>
      <c r="I848" s="82" t="s">
        <v>2661</v>
      </c>
      <c r="J848" s="86" t="s">
        <v>2631</v>
      </c>
      <c r="K848" s="124" t="s">
        <v>8242</v>
      </c>
      <c r="L848" s="124" t="s">
        <v>8237</v>
      </c>
    </row>
    <row r="849" spans="1:12" x14ac:dyDescent="0.25">
      <c r="A849" s="83" t="s">
        <v>8506</v>
      </c>
      <c r="B849" s="82" t="s">
        <v>5039</v>
      </c>
      <c r="C849" s="82" t="s">
        <v>7344</v>
      </c>
      <c r="D849" s="82" t="s">
        <v>7345</v>
      </c>
      <c r="E849" s="84">
        <v>44071</v>
      </c>
      <c r="F849" s="128" t="s">
        <v>522</v>
      </c>
      <c r="G849" s="82" t="s">
        <v>554</v>
      </c>
      <c r="H849" s="86" t="s">
        <v>2631</v>
      </c>
      <c r="I849" s="82" t="s">
        <v>7333</v>
      </c>
      <c r="J849" s="86" t="s">
        <v>2631</v>
      </c>
      <c r="K849" s="124" t="s">
        <v>8242</v>
      </c>
      <c r="L849" s="124" t="s">
        <v>8326</v>
      </c>
    </row>
    <row r="850" spans="1:12" x14ac:dyDescent="0.25">
      <c r="A850" s="83" t="s">
        <v>8507</v>
      </c>
      <c r="B850" s="82" t="s">
        <v>5373</v>
      </c>
      <c r="C850" s="82" t="s">
        <v>229</v>
      </c>
      <c r="D850" s="82" t="s">
        <v>7441</v>
      </c>
      <c r="E850" s="84">
        <v>44071</v>
      </c>
      <c r="F850" s="128" t="s">
        <v>522</v>
      </c>
      <c r="G850" s="82" t="s">
        <v>554</v>
      </c>
      <c r="H850" s="86" t="s">
        <v>2631</v>
      </c>
      <c r="I850" s="82" t="s">
        <v>2632</v>
      </c>
      <c r="J850" s="86" t="s">
        <v>2631</v>
      </c>
      <c r="K850" s="124" t="s">
        <v>8242</v>
      </c>
      <c r="L850" s="124" t="s">
        <v>8237</v>
      </c>
    </row>
    <row r="851" spans="1:12" x14ac:dyDescent="0.25">
      <c r="A851" s="83" t="s">
        <v>8508</v>
      </c>
      <c r="B851" s="82" t="s">
        <v>7095</v>
      </c>
      <c r="C851" s="82" t="s">
        <v>117</v>
      </c>
      <c r="D851" s="82" t="s">
        <v>7449</v>
      </c>
      <c r="E851" s="84">
        <v>44071</v>
      </c>
      <c r="F851" s="128" t="s">
        <v>522</v>
      </c>
      <c r="G851" s="82" t="s">
        <v>554</v>
      </c>
      <c r="H851" s="86" t="s">
        <v>2631</v>
      </c>
      <c r="I851" s="82" t="s">
        <v>2697</v>
      </c>
      <c r="J851" s="86" t="s">
        <v>2631</v>
      </c>
      <c r="K851" s="124" t="s">
        <v>8242</v>
      </c>
      <c r="L851" s="124" t="s">
        <v>8237</v>
      </c>
    </row>
    <row r="852" spans="1:12" x14ac:dyDescent="0.25">
      <c r="A852" s="83" t="s">
        <v>8509</v>
      </c>
      <c r="B852" s="82" t="s">
        <v>5040</v>
      </c>
      <c r="C852" s="82" t="s">
        <v>7353</v>
      </c>
      <c r="D852" s="82" t="s">
        <v>7354</v>
      </c>
      <c r="E852" s="84">
        <v>44071</v>
      </c>
      <c r="F852" s="128" t="s">
        <v>522</v>
      </c>
      <c r="G852" s="82" t="s">
        <v>554</v>
      </c>
      <c r="H852" s="86" t="s">
        <v>2631</v>
      </c>
      <c r="I852" s="82" t="s">
        <v>7333</v>
      </c>
      <c r="J852" s="86" t="s">
        <v>2631</v>
      </c>
      <c r="K852" s="124" t="s">
        <v>8242</v>
      </c>
      <c r="L852" s="124" t="s">
        <v>8326</v>
      </c>
    </row>
    <row r="853" spans="1:12" x14ac:dyDescent="0.25">
      <c r="A853" s="83" t="s">
        <v>8510</v>
      </c>
      <c r="B853" s="82" t="s">
        <v>5713</v>
      </c>
      <c r="C853" s="82" t="s">
        <v>2676</v>
      </c>
      <c r="D853" s="82" t="s">
        <v>7454</v>
      </c>
      <c r="E853" s="84">
        <v>44071</v>
      </c>
      <c r="F853" s="128" t="s">
        <v>522</v>
      </c>
      <c r="G853" s="82" t="s">
        <v>554</v>
      </c>
      <c r="H853" s="86" t="s">
        <v>2631</v>
      </c>
      <c r="I853" s="82" t="s">
        <v>2678</v>
      </c>
      <c r="J853" s="86" t="s">
        <v>2631</v>
      </c>
      <c r="K853" s="124" t="s">
        <v>8242</v>
      </c>
      <c r="L853" s="124" t="s">
        <v>8237</v>
      </c>
    </row>
    <row r="854" spans="1:12" x14ac:dyDescent="0.25">
      <c r="A854" s="83" t="s">
        <v>8514</v>
      </c>
      <c r="B854" s="82" t="s">
        <v>5725</v>
      </c>
      <c r="C854" s="82" t="s">
        <v>2676</v>
      </c>
      <c r="D854" s="82" t="s">
        <v>7499</v>
      </c>
      <c r="E854" s="84">
        <v>44071</v>
      </c>
      <c r="F854" s="128" t="s">
        <v>522</v>
      </c>
      <c r="G854" s="82" t="s">
        <v>554</v>
      </c>
      <c r="H854" s="86" t="s">
        <v>2631</v>
      </c>
      <c r="I854" s="82" t="s">
        <v>2678</v>
      </c>
      <c r="J854" s="86" t="s">
        <v>2631</v>
      </c>
      <c r="K854" s="124" t="s">
        <v>8242</v>
      </c>
      <c r="L854" s="124" t="s">
        <v>8237</v>
      </c>
    </row>
    <row r="855" spans="1:12" x14ac:dyDescent="0.25">
      <c r="A855" s="83" t="s">
        <v>8516</v>
      </c>
      <c r="B855" s="82" t="s">
        <v>5031</v>
      </c>
      <c r="C855" s="82" t="s">
        <v>7358</v>
      </c>
      <c r="D855" s="82" t="s">
        <v>7359</v>
      </c>
      <c r="E855" s="84">
        <v>44071</v>
      </c>
      <c r="F855" s="128" t="s">
        <v>522</v>
      </c>
      <c r="G855" s="82" t="s">
        <v>554</v>
      </c>
      <c r="H855" s="86" t="s">
        <v>2631</v>
      </c>
      <c r="I855" s="82" t="s">
        <v>7336</v>
      </c>
      <c r="J855" s="86" t="s">
        <v>2631</v>
      </c>
      <c r="K855" s="124" t="s">
        <v>8242</v>
      </c>
      <c r="L855" s="124" t="s">
        <v>2918</v>
      </c>
    </row>
    <row r="856" spans="1:12" x14ac:dyDescent="0.25">
      <c r="A856" s="83" t="s">
        <v>8517</v>
      </c>
      <c r="B856" s="82" t="s">
        <v>5792</v>
      </c>
      <c r="C856" s="82" t="s">
        <v>2676</v>
      </c>
      <c r="D856" s="82" t="s">
        <v>7575</v>
      </c>
      <c r="E856" s="84">
        <v>44071</v>
      </c>
      <c r="F856" s="128" t="s">
        <v>522</v>
      </c>
      <c r="G856" s="82" t="s">
        <v>554</v>
      </c>
      <c r="H856" s="86" t="s">
        <v>2631</v>
      </c>
      <c r="I856" s="82" t="s">
        <v>2678</v>
      </c>
      <c r="J856" s="86" t="s">
        <v>2631</v>
      </c>
      <c r="K856" s="124" t="s">
        <v>8242</v>
      </c>
      <c r="L856" s="124" t="s">
        <v>2918</v>
      </c>
    </row>
    <row r="857" spans="1:12" x14ac:dyDescent="0.25">
      <c r="A857" s="83" t="s">
        <v>8518</v>
      </c>
      <c r="B857" s="82" t="s">
        <v>7437</v>
      </c>
      <c r="C857" s="82" t="s">
        <v>283</v>
      </c>
      <c r="D857" s="82" t="s">
        <v>7567</v>
      </c>
      <c r="E857" s="84">
        <v>44071</v>
      </c>
      <c r="F857" s="128" t="s">
        <v>522</v>
      </c>
      <c r="G857" s="82" t="s">
        <v>554</v>
      </c>
      <c r="H857" s="86" t="s">
        <v>2631</v>
      </c>
      <c r="I857" s="82" t="s">
        <v>2697</v>
      </c>
      <c r="J857" s="86" t="s">
        <v>2631</v>
      </c>
      <c r="K857" s="124" t="s">
        <v>8242</v>
      </c>
      <c r="L857" s="124" t="s">
        <v>8238</v>
      </c>
    </row>
    <row r="858" spans="1:12" x14ac:dyDescent="0.25">
      <c r="A858" s="83" t="s">
        <v>8519</v>
      </c>
      <c r="B858" s="82" t="s">
        <v>6182</v>
      </c>
      <c r="C858" s="82" t="s">
        <v>62</v>
      </c>
      <c r="D858" s="82" t="s">
        <v>7500</v>
      </c>
      <c r="E858" s="84">
        <v>44071</v>
      </c>
      <c r="F858" s="128" t="s">
        <v>522</v>
      </c>
      <c r="G858" s="82" t="s">
        <v>554</v>
      </c>
      <c r="H858" s="86" t="s">
        <v>2631</v>
      </c>
      <c r="I858" s="82" t="s">
        <v>2683</v>
      </c>
      <c r="J858" s="86" t="s">
        <v>2631</v>
      </c>
      <c r="K858" s="124" t="s">
        <v>8242</v>
      </c>
      <c r="L858" s="124" t="s">
        <v>8237</v>
      </c>
    </row>
    <row r="859" spans="1:12" x14ac:dyDescent="0.25">
      <c r="A859" s="83" t="s">
        <v>8521</v>
      </c>
      <c r="B859" s="82" t="s">
        <v>5561</v>
      </c>
      <c r="C859" s="82" t="s">
        <v>2679</v>
      </c>
      <c r="D859" s="82" t="s">
        <v>7457</v>
      </c>
      <c r="E859" s="84">
        <v>44071</v>
      </c>
      <c r="F859" s="128" t="s">
        <v>522</v>
      </c>
      <c r="G859" s="82" t="s">
        <v>554</v>
      </c>
      <c r="H859" s="86" t="s">
        <v>2631</v>
      </c>
      <c r="I859" s="82" t="s">
        <v>545</v>
      </c>
      <c r="J859" s="86" t="s">
        <v>2631</v>
      </c>
      <c r="K859" s="124" t="s">
        <v>8242</v>
      </c>
      <c r="L859" s="124" t="s">
        <v>8237</v>
      </c>
    </row>
    <row r="860" spans="1:12" x14ac:dyDescent="0.25">
      <c r="A860" s="83" t="s">
        <v>8523</v>
      </c>
      <c r="B860" s="82" t="s">
        <v>5028</v>
      </c>
      <c r="C860" s="82" t="s">
        <v>7351</v>
      </c>
      <c r="D860" s="82" t="s">
        <v>7352</v>
      </c>
      <c r="E860" s="84">
        <v>44071</v>
      </c>
      <c r="F860" s="128" t="s">
        <v>522</v>
      </c>
      <c r="G860" s="82" t="s">
        <v>554</v>
      </c>
      <c r="H860" s="86" t="s">
        <v>2631</v>
      </c>
      <c r="I860" s="82" t="s">
        <v>7336</v>
      </c>
      <c r="J860" s="86" t="s">
        <v>2631</v>
      </c>
      <c r="K860" s="124" t="s">
        <v>8242</v>
      </c>
      <c r="L860" s="124" t="s">
        <v>8326</v>
      </c>
    </row>
    <row r="861" spans="1:12" x14ac:dyDescent="0.25">
      <c r="A861" s="83" t="s">
        <v>8525</v>
      </c>
      <c r="B861" s="82" t="s">
        <v>6875</v>
      </c>
      <c r="C861" s="82" t="s">
        <v>283</v>
      </c>
      <c r="D861" s="82" t="s">
        <v>7456</v>
      </c>
      <c r="E861" s="84">
        <v>44071</v>
      </c>
      <c r="F861" s="128" t="s">
        <v>522</v>
      </c>
      <c r="G861" s="82" t="s">
        <v>554</v>
      </c>
      <c r="H861" s="86" t="s">
        <v>2631</v>
      </c>
      <c r="I861" s="82" t="s">
        <v>2697</v>
      </c>
      <c r="J861" s="86" t="s">
        <v>2631</v>
      </c>
      <c r="K861" s="124" t="s">
        <v>8242</v>
      </c>
      <c r="L861" s="124" t="s">
        <v>8237</v>
      </c>
    </row>
    <row r="862" spans="1:12" x14ac:dyDescent="0.25">
      <c r="A862" s="83" t="s">
        <v>8527</v>
      </c>
      <c r="B862" s="82" t="s">
        <v>7503</v>
      </c>
      <c r="C862" s="82" t="s">
        <v>2633</v>
      </c>
      <c r="D862" s="82" t="s">
        <v>7599</v>
      </c>
      <c r="E862" s="84">
        <v>44071</v>
      </c>
      <c r="F862" s="128" t="s">
        <v>522</v>
      </c>
      <c r="G862" s="82" t="s">
        <v>554</v>
      </c>
      <c r="H862" s="86" t="s">
        <v>2631</v>
      </c>
      <c r="I862" s="82" t="s">
        <v>2635</v>
      </c>
      <c r="J862" s="86" t="s">
        <v>2631</v>
      </c>
      <c r="K862" s="124" t="s">
        <v>8242</v>
      </c>
      <c r="L862" s="124" t="s">
        <v>8239</v>
      </c>
    </row>
    <row r="863" spans="1:12" x14ac:dyDescent="0.25">
      <c r="A863" s="83" t="s">
        <v>8528</v>
      </c>
      <c r="B863" s="82" t="s">
        <v>7506</v>
      </c>
      <c r="C863" s="82" t="s">
        <v>2629</v>
      </c>
      <c r="D863" s="82" t="s">
        <v>7600</v>
      </c>
      <c r="E863" s="84">
        <v>44071</v>
      </c>
      <c r="F863" s="128" t="s">
        <v>522</v>
      </c>
      <c r="G863" s="82" t="s">
        <v>554</v>
      </c>
      <c r="H863" s="86" t="s">
        <v>2631</v>
      </c>
      <c r="I863" s="82" t="s">
        <v>2632</v>
      </c>
      <c r="J863" s="86" t="s">
        <v>2631</v>
      </c>
      <c r="K863" s="124" t="s">
        <v>8242</v>
      </c>
      <c r="L863" s="124" t="s">
        <v>8239</v>
      </c>
    </row>
    <row r="864" spans="1:12" x14ac:dyDescent="0.25">
      <c r="A864" s="83" t="s">
        <v>8529</v>
      </c>
      <c r="B864" s="82" t="s">
        <v>7504</v>
      </c>
      <c r="C864" s="82" t="s">
        <v>2633</v>
      </c>
      <c r="D864" s="82" t="s">
        <v>7601</v>
      </c>
      <c r="E864" s="84">
        <v>44071</v>
      </c>
      <c r="F864" s="128" t="s">
        <v>522</v>
      </c>
      <c r="G864" s="82" t="s">
        <v>554</v>
      </c>
      <c r="H864" s="86" t="s">
        <v>2631</v>
      </c>
      <c r="I864" s="82" t="s">
        <v>2635</v>
      </c>
      <c r="J864" s="86" t="s">
        <v>2631</v>
      </c>
      <c r="K864" s="124" t="s">
        <v>8242</v>
      </c>
      <c r="L864" s="124" t="s">
        <v>8239</v>
      </c>
    </row>
    <row r="865" spans="1:12" x14ac:dyDescent="0.25">
      <c r="A865" s="83" t="s">
        <v>8530</v>
      </c>
      <c r="B865" s="82" t="s">
        <v>7507</v>
      </c>
      <c r="C865" s="82" t="s">
        <v>2629</v>
      </c>
      <c r="D865" s="82" t="s">
        <v>7602</v>
      </c>
      <c r="E865" s="84">
        <v>44071</v>
      </c>
      <c r="F865" s="128" t="s">
        <v>522</v>
      </c>
      <c r="G865" s="82" t="s">
        <v>554</v>
      </c>
      <c r="H865" s="86" t="s">
        <v>2631</v>
      </c>
      <c r="I865" s="82" t="s">
        <v>2632</v>
      </c>
      <c r="J865" s="86" t="s">
        <v>2631</v>
      </c>
      <c r="K865" s="124" t="s">
        <v>8242</v>
      </c>
      <c r="L865" s="124" t="s">
        <v>8239</v>
      </c>
    </row>
    <row r="866" spans="1:12" x14ac:dyDescent="0.25">
      <c r="A866" s="83" t="s">
        <v>8531</v>
      </c>
      <c r="B866" s="82" t="s">
        <v>7523</v>
      </c>
      <c r="C866" s="82" t="s">
        <v>2664</v>
      </c>
      <c r="D866" s="82" t="s">
        <v>7603</v>
      </c>
      <c r="E866" s="84">
        <v>44071</v>
      </c>
      <c r="F866" s="128" t="s">
        <v>522</v>
      </c>
      <c r="G866" s="82" t="s">
        <v>554</v>
      </c>
      <c r="H866" s="86" t="s">
        <v>2631</v>
      </c>
      <c r="I866" s="82" t="s">
        <v>2666</v>
      </c>
      <c r="J866" s="86" t="s">
        <v>2631</v>
      </c>
      <c r="K866" s="124" t="s">
        <v>8242</v>
      </c>
      <c r="L866" s="124" t="s">
        <v>8239</v>
      </c>
    </row>
    <row r="867" spans="1:12" x14ac:dyDescent="0.25">
      <c r="A867" s="83" t="s">
        <v>8532</v>
      </c>
      <c r="B867" s="82" t="s">
        <v>7509</v>
      </c>
      <c r="C867" s="82" t="s">
        <v>2734</v>
      </c>
      <c r="D867" s="82" t="s">
        <v>7604</v>
      </c>
      <c r="E867" s="84">
        <v>44071</v>
      </c>
      <c r="F867" s="128" t="s">
        <v>522</v>
      </c>
      <c r="G867" s="82" t="s">
        <v>554</v>
      </c>
      <c r="H867" s="86" t="s">
        <v>2631</v>
      </c>
      <c r="I867" s="82" t="s">
        <v>2736</v>
      </c>
      <c r="J867" s="86" t="s">
        <v>2631</v>
      </c>
      <c r="K867" s="124" t="s">
        <v>8242</v>
      </c>
      <c r="L867" s="124" t="s">
        <v>8239</v>
      </c>
    </row>
    <row r="868" spans="1:12" x14ac:dyDescent="0.25">
      <c r="A868" s="83" t="s">
        <v>8534</v>
      </c>
      <c r="B868" s="82" t="s">
        <v>7511</v>
      </c>
      <c r="C868" s="82" t="s">
        <v>2734</v>
      </c>
      <c r="D868" s="82" t="s">
        <v>7606</v>
      </c>
      <c r="E868" s="84">
        <v>44071</v>
      </c>
      <c r="F868" s="128" t="s">
        <v>522</v>
      </c>
      <c r="G868" s="82" t="s">
        <v>554</v>
      </c>
      <c r="H868" s="86" t="s">
        <v>2631</v>
      </c>
      <c r="I868" s="82" t="s">
        <v>2736</v>
      </c>
      <c r="J868" s="86" t="s">
        <v>2631</v>
      </c>
      <c r="K868" s="124" t="s">
        <v>8242</v>
      </c>
      <c r="L868" s="124" t="s">
        <v>8239</v>
      </c>
    </row>
    <row r="869" spans="1:12" x14ac:dyDescent="0.25">
      <c r="A869" s="83" t="s">
        <v>8535</v>
      </c>
      <c r="B869" s="82" t="s">
        <v>7521</v>
      </c>
      <c r="C869" s="82" t="s">
        <v>2723</v>
      </c>
      <c r="D869" s="82" t="s">
        <v>7607</v>
      </c>
      <c r="E869" s="84">
        <v>44071</v>
      </c>
      <c r="F869" s="128" t="s">
        <v>522</v>
      </c>
      <c r="G869" s="82" t="s">
        <v>554</v>
      </c>
      <c r="H869" s="86" t="s">
        <v>2631</v>
      </c>
      <c r="I869" s="82" t="s">
        <v>2666</v>
      </c>
      <c r="J869" s="86" t="s">
        <v>2631</v>
      </c>
      <c r="K869" s="124" t="s">
        <v>8242</v>
      </c>
      <c r="L869" s="124" t="s">
        <v>2918</v>
      </c>
    </row>
    <row r="870" spans="1:12" x14ac:dyDescent="0.25">
      <c r="A870" s="83" t="s">
        <v>8535</v>
      </c>
      <c r="B870" s="82" t="s">
        <v>7517</v>
      </c>
      <c r="C870" s="82" t="s">
        <v>2636</v>
      </c>
      <c r="D870" s="82" t="s">
        <v>7608</v>
      </c>
      <c r="E870" s="84">
        <v>44071</v>
      </c>
      <c r="F870" s="128" t="s">
        <v>522</v>
      </c>
      <c r="G870" s="82" t="s">
        <v>554</v>
      </c>
      <c r="H870" s="86" t="s">
        <v>2631</v>
      </c>
      <c r="I870" s="82" t="s">
        <v>2638</v>
      </c>
      <c r="J870" s="86" t="s">
        <v>2631</v>
      </c>
      <c r="K870" s="124" t="s">
        <v>8242</v>
      </c>
      <c r="L870" s="124" t="s">
        <v>8239</v>
      </c>
    </row>
    <row r="871" spans="1:12" x14ac:dyDescent="0.25">
      <c r="A871" s="83" t="s">
        <v>8538</v>
      </c>
      <c r="B871" s="82" t="s">
        <v>7543</v>
      </c>
      <c r="C871" s="82" t="s">
        <v>117</v>
      </c>
      <c r="D871" s="82" t="s">
        <v>7611</v>
      </c>
      <c r="E871" s="84">
        <v>44071</v>
      </c>
      <c r="F871" s="128" t="s">
        <v>522</v>
      </c>
      <c r="G871" s="82" t="s">
        <v>554</v>
      </c>
      <c r="H871" s="86" t="s">
        <v>2631</v>
      </c>
      <c r="I871" s="82" t="s">
        <v>2697</v>
      </c>
      <c r="J871" s="86" t="s">
        <v>2631</v>
      </c>
      <c r="K871" s="124" t="s">
        <v>8242</v>
      </c>
      <c r="L871" s="124" t="s">
        <v>8239</v>
      </c>
    </row>
    <row r="872" spans="1:12" x14ac:dyDescent="0.25">
      <c r="A872" s="83" t="s">
        <v>8539</v>
      </c>
      <c r="B872" s="82" t="s">
        <v>7535</v>
      </c>
      <c r="C872" s="82" t="s">
        <v>2715</v>
      </c>
      <c r="D872" s="82" t="s">
        <v>7612</v>
      </c>
      <c r="E872" s="84">
        <v>44071</v>
      </c>
      <c r="F872" s="128" t="s">
        <v>522</v>
      </c>
      <c r="G872" s="82" t="s">
        <v>554</v>
      </c>
      <c r="H872" s="86" t="s">
        <v>2631</v>
      </c>
      <c r="I872" s="82" t="s">
        <v>2641</v>
      </c>
      <c r="J872" s="86" t="s">
        <v>2631</v>
      </c>
      <c r="K872" s="124" t="s">
        <v>8242</v>
      </c>
      <c r="L872" s="124" t="s">
        <v>8239</v>
      </c>
    </row>
    <row r="873" spans="1:12" x14ac:dyDescent="0.25">
      <c r="A873" s="83" t="s">
        <v>8540</v>
      </c>
      <c r="B873" s="82" t="s">
        <v>7536</v>
      </c>
      <c r="C873" s="82" t="s">
        <v>2715</v>
      </c>
      <c r="D873" s="82" t="s">
        <v>7613</v>
      </c>
      <c r="E873" s="84">
        <v>44071</v>
      </c>
      <c r="F873" s="128" t="s">
        <v>522</v>
      </c>
      <c r="G873" s="82" t="s">
        <v>554</v>
      </c>
      <c r="H873" s="86" t="s">
        <v>2631</v>
      </c>
      <c r="I873" s="82" t="s">
        <v>2641</v>
      </c>
      <c r="J873" s="86" t="s">
        <v>2631</v>
      </c>
      <c r="K873" s="124" t="s">
        <v>8242</v>
      </c>
      <c r="L873" s="124" t="s">
        <v>8239</v>
      </c>
    </row>
    <row r="874" spans="1:12" x14ac:dyDescent="0.25">
      <c r="A874" s="83" t="s">
        <v>8541</v>
      </c>
      <c r="B874" s="82" t="s">
        <v>7519</v>
      </c>
      <c r="C874" s="82" t="s">
        <v>2636</v>
      </c>
      <c r="D874" s="82" t="s">
        <v>7614</v>
      </c>
      <c r="E874" s="84">
        <v>44071</v>
      </c>
      <c r="F874" s="128" t="s">
        <v>522</v>
      </c>
      <c r="G874" s="82" t="s">
        <v>554</v>
      </c>
      <c r="H874" s="86" t="s">
        <v>2631</v>
      </c>
      <c r="I874" s="82" t="s">
        <v>2638</v>
      </c>
      <c r="J874" s="86" t="s">
        <v>2631</v>
      </c>
      <c r="K874" s="124" t="s">
        <v>8242</v>
      </c>
      <c r="L874" s="124" t="s">
        <v>8239</v>
      </c>
    </row>
    <row r="875" spans="1:12" x14ac:dyDescent="0.25">
      <c r="A875" s="83" t="s">
        <v>8542</v>
      </c>
      <c r="B875" s="82" t="s">
        <v>7542</v>
      </c>
      <c r="C875" s="82" t="s">
        <v>117</v>
      </c>
      <c r="D875" s="82" t="s">
        <v>7615</v>
      </c>
      <c r="E875" s="84">
        <v>44071</v>
      </c>
      <c r="F875" s="128" t="s">
        <v>522</v>
      </c>
      <c r="G875" s="82" t="s">
        <v>554</v>
      </c>
      <c r="H875" s="86" t="s">
        <v>2631</v>
      </c>
      <c r="I875" s="82" t="s">
        <v>2697</v>
      </c>
      <c r="J875" s="86" t="s">
        <v>2631</v>
      </c>
      <c r="K875" s="124" t="s">
        <v>8242</v>
      </c>
      <c r="L875" s="124" t="s">
        <v>8239</v>
      </c>
    </row>
    <row r="876" spans="1:12" x14ac:dyDescent="0.25">
      <c r="A876" s="83" t="s">
        <v>8582</v>
      </c>
      <c r="B876" s="82" t="s">
        <v>7540</v>
      </c>
      <c r="C876" s="82" t="s">
        <v>2667</v>
      </c>
      <c r="D876" s="82" t="s">
        <v>7616</v>
      </c>
      <c r="E876" s="84">
        <v>44071</v>
      </c>
      <c r="F876" s="128" t="s">
        <v>522</v>
      </c>
      <c r="G876" s="82" t="s">
        <v>554</v>
      </c>
      <c r="H876" s="86" t="s">
        <v>2631</v>
      </c>
      <c r="I876" s="82" t="s">
        <v>2661</v>
      </c>
      <c r="J876" s="86" t="s">
        <v>2631</v>
      </c>
      <c r="K876" s="124" t="s">
        <v>8242</v>
      </c>
      <c r="L876" s="124" t="s">
        <v>8239</v>
      </c>
    </row>
    <row r="877" spans="1:12" x14ac:dyDescent="0.25">
      <c r="A877" s="83" t="s">
        <v>8543</v>
      </c>
      <c r="B877" s="82" t="s">
        <v>7534</v>
      </c>
      <c r="C877" s="82" t="s">
        <v>2715</v>
      </c>
      <c r="D877" s="82" t="s">
        <v>7617</v>
      </c>
      <c r="E877" s="84">
        <v>44071</v>
      </c>
      <c r="F877" s="128" t="s">
        <v>522</v>
      </c>
      <c r="G877" s="82" t="s">
        <v>554</v>
      </c>
      <c r="H877" s="86" t="s">
        <v>2631</v>
      </c>
      <c r="I877" s="82" t="s">
        <v>2641</v>
      </c>
      <c r="J877" s="86" t="s">
        <v>2631</v>
      </c>
      <c r="K877" s="124" t="s">
        <v>8242</v>
      </c>
      <c r="L877" s="124" t="s">
        <v>8239</v>
      </c>
    </row>
    <row r="878" spans="1:12" x14ac:dyDescent="0.25">
      <c r="A878" s="83" t="s">
        <v>8543</v>
      </c>
      <c r="B878" s="82" t="s">
        <v>7544</v>
      </c>
      <c r="C878" s="82" t="s">
        <v>2669</v>
      </c>
      <c r="D878" s="82" t="s">
        <v>7618</v>
      </c>
      <c r="E878" s="84">
        <v>44071</v>
      </c>
      <c r="F878" s="128" t="s">
        <v>522</v>
      </c>
      <c r="G878" s="82" t="s">
        <v>554</v>
      </c>
      <c r="H878" s="86" t="s">
        <v>2631</v>
      </c>
      <c r="I878" s="82" t="s">
        <v>2670</v>
      </c>
      <c r="J878" s="86" t="s">
        <v>2631</v>
      </c>
      <c r="K878" s="124" t="s">
        <v>8242</v>
      </c>
      <c r="L878" s="124" t="s">
        <v>8239</v>
      </c>
    </row>
    <row r="879" spans="1:12" x14ac:dyDescent="0.25">
      <c r="A879" s="83" t="s">
        <v>8544</v>
      </c>
      <c r="B879" s="82" t="s">
        <v>7518</v>
      </c>
      <c r="C879" s="82" t="s">
        <v>2636</v>
      </c>
      <c r="D879" s="82" t="s">
        <v>7619</v>
      </c>
      <c r="E879" s="84">
        <v>44071</v>
      </c>
      <c r="F879" s="128" t="s">
        <v>522</v>
      </c>
      <c r="G879" s="82" t="s">
        <v>554</v>
      </c>
      <c r="H879" s="86" t="s">
        <v>2631</v>
      </c>
      <c r="I879" s="82" t="s">
        <v>2638</v>
      </c>
      <c r="J879" s="86" t="s">
        <v>2631</v>
      </c>
      <c r="K879" s="124" t="s">
        <v>8242</v>
      </c>
      <c r="L879" s="124" t="s">
        <v>8239</v>
      </c>
    </row>
    <row r="880" spans="1:12" x14ac:dyDescent="0.25">
      <c r="A880" s="83" t="s">
        <v>8545</v>
      </c>
      <c r="B880" s="82" t="s">
        <v>7516</v>
      </c>
      <c r="C880" s="82" t="s">
        <v>2636</v>
      </c>
      <c r="D880" s="82" t="s">
        <v>7620</v>
      </c>
      <c r="E880" s="84">
        <v>44071</v>
      </c>
      <c r="F880" s="128" t="s">
        <v>522</v>
      </c>
      <c r="G880" s="82" t="s">
        <v>554</v>
      </c>
      <c r="H880" s="86" t="s">
        <v>2631</v>
      </c>
      <c r="I880" s="82" t="s">
        <v>2638</v>
      </c>
      <c r="J880" s="86" t="s">
        <v>2631</v>
      </c>
      <c r="K880" s="124" t="s">
        <v>8242</v>
      </c>
      <c r="L880" s="124" t="s">
        <v>8239</v>
      </c>
    </row>
    <row r="881" spans="1:12" x14ac:dyDescent="0.25">
      <c r="A881" s="83" t="s">
        <v>8546</v>
      </c>
      <c r="B881" s="82" t="s">
        <v>7525</v>
      </c>
      <c r="C881" s="82" t="s">
        <v>2676</v>
      </c>
      <c r="D881" s="82" t="s">
        <v>7621</v>
      </c>
      <c r="E881" s="84">
        <v>44071</v>
      </c>
      <c r="F881" s="128" t="s">
        <v>522</v>
      </c>
      <c r="G881" s="82" t="s">
        <v>554</v>
      </c>
      <c r="H881" s="86" t="s">
        <v>2631</v>
      </c>
      <c r="I881" s="82" t="s">
        <v>2678</v>
      </c>
      <c r="J881" s="86" t="s">
        <v>2631</v>
      </c>
      <c r="K881" s="124" t="s">
        <v>8242</v>
      </c>
      <c r="L881" s="124" t="s">
        <v>8239</v>
      </c>
    </row>
    <row r="882" spans="1:12" x14ac:dyDescent="0.25">
      <c r="A882" s="83" t="s">
        <v>8547</v>
      </c>
      <c r="B882" s="82" t="s">
        <v>7526</v>
      </c>
      <c r="C882" s="82" t="s">
        <v>2676</v>
      </c>
      <c r="D882" s="82" t="s">
        <v>7622</v>
      </c>
      <c r="E882" s="84">
        <v>44071</v>
      </c>
      <c r="F882" s="128" t="s">
        <v>522</v>
      </c>
      <c r="G882" s="82" t="s">
        <v>554</v>
      </c>
      <c r="H882" s="86" t="s">
        <v>2631</v>
      </c>
      <c r="I882" s="82" t="s">
        <v>2678</v>
      </c>
      <c r="J882" s="86" t="s">
        <v>2631</v>
      </c>
      <c r="K882" s="124" t="s">
        <v>8242</v>
      </c>
      <c r="L882" s="124" t="s">
        <v>8239</v>
      </c>
    </row>
    <row r="883" spans="1:12" x14ac:dyDescent="0.25">
      <c r="A883" s="83" t="s">
        <v>8548</v>
      </c>
      <c r="B883" s="82" t="s">
        <v>7538</v>
      </c>
      <c r="C883" s="82" t="s">
        <v>2667</v>
      </c>
      <c r="D883" s="82" t="s">
        <v>7623</v>
      </c>
      <c r="E883" s="84">
        <v>44071</v>
      </c>
      <c r="F883" s="128" t="s">
        <v>522</v>
      </c>
      <c r="G883" s="82" t="s">
        <v>554</v>
      </c>
      <c r="H883" s="86" t="s">
        <v>2631</v>
      </c>
      <c r="I883" s="82" t="s">
        <v>2661</v>
      </c>
      <c r="J883" s="86" t="s">
        <v>2631</v>
      </c>
      <c r="K883" s="124" t="s">
        <v>8242</v>
      </c>
      <c r="L883" s="124" t="s">
        <v>8239</v>
      </c>
    </row>
    <row r="884" spans="1:12" x14ac:dyDescent="0.25">
      <c r="A884" s="83" t="s">
        <v>8549</v>
      </c>
      <c r="B884" s="82" t="s">
        <v>7514</v>
      </c>
      <c r="C884" s="82" t="s">
        <v>2679</v>
      </c>
      <c r="D884" s="82" t="s">
        <v>7624</v>
      </c>
      <c r="E884" s="84">
        <v>44071</v>
      </c>
      <c r="F884" s="128" t="s">
        <v>522</v>
      </c>
      <c r="G884" s="82" t="s">
        <v>554</v>
      </c>
      <c r="H884" s="86" t="s">
        <v>2631</v>
      </c>
      <c r="I884" s="82" t="s">
        <v>545</v>
      </c>
      <c r="J884" s="86" t="s">
        <v>2631</v>
      </c>
      <c r="K884" s="124" t="s">
        <v>8242</v>
      </c>
      <c r="L884" s="124" t="s">
        <v>8239</v>
      </c>
    </row>
    <row r="885" spans="1:12" x14ac:dyDescent="0.25">
      <c r="A885" s="83" t="s">
        <v>8550</v>
      </c>
      <c r="B885" s="82" t="s">
        <v>7527</v>
      </c>
      <c r="C885" s="82" t="s">
        <v>2676</v>
      </c>
      <c r="D885" s="82" t="s">
        <v>7625</v>
      </c>
      <c r="E885" s="84">
        <v>44071</v>
      </c>
      <c r="F885" s="128" t="s">
        <v>522</v>
      </c>
      <c r="G885" s="82" t="s">
        <v>554</v>
      </c>
      <c r="H885" s="86" t="s">
        <v>2631</v>
      </c>
      <c r="I885" s="82" t="s">
        <v>2678</v>
      </c>
      <c r="J885" s="86" t="s">
        <v>2631</v>
      </c>
      <c r="K885" s="124" t="s">
        <v>8242</v>
      </c>
      <c r="L885" s="124" t="s">
        <v>8239</v>
      </c>
    </row>
    <row r="886" spans="1:12" x14ac:dyDescent="0.25">
      <c r="A886" s="83" t="s">
        <v>8583</v>
      </c>
      <c r="B886" s="82" t="s">
        <v>7513</v>
      </c>
      <c r="C886" s="82" t="s">
        <v>2679</v>
      </c>
      <c r="D886" s="82" t="s">
        <v>7626</v>
      </c>
      <c r="E886" s="84">
        <v>44071</v>
      </c>
      <c r="F886" s="128" t="s">
        <v>522</v>
      </c>
      <c r="G886" s="82" t="s">
        <v>554</v>
      </c>
      <c r="H886" s="86" t="s">
        <v>2631</v>
      </c>
      <c r="I886" s="82" t="s">
        <v>545</v>
      </c>
      <c r="J886" s="86" t="s">
        <v>2631</v>
      </c>
      <c r="K886" s="124" t="s">
        <v>8242</v>
      </c>
      <c r="L886" s="124" t="s">
        <v>8239</v>
      </c>
    </row>
    <row r="887" spans="1:12" x14ac:dyDescent="0.25">
      <c r="A887" s="83" t="s">
        <v>8551</v>
      </c>
      <c r="B887" s="82" t="s">
        <v>7529</v>
      </c>
      <c r="C887" s="82" t="s">
        <v>62</v>
      </c>
      <c r="D887" s="82" t="s">
        <v>7627</v>
      </c>
      <c r="E887" s="84">
        <v>44071</v>
      </c>
      <c r="F887" s="128" t="s">
        <v>522</v>
      </c>
      <c r="G887" s="82" t="s">
        <v>554</v>
      </c>
      <c r="H887" s="86" t="s">
        <v>2631</v>
      </c>
      <c r="I887" s="82" t="s">
        <v>2683</v>
      </c>
      <c r="J887" s="86" t="s">
        <v>2631</v>
      </c>
      <c r="K887" s="124" t="s">
        <v>8242</v>
      </c>
      <c r="L887" s="124" t="s">
        <v>8239</v>
      </c>
    </row>
    <row r="888" spans="1:12" x14ac:dyDescent="0.25">
      <c r="A888" s="83" t="s">
        <v>8552</v>
      </c>
      <c r="B888" s="82" t="s">
        <v>7530</v>
      </c>
      <c r="C888" s="82" t="s">
        <v>62</v>
      </c>
      <c r="D888" s="82" t="s">
        <v>7628</v>
      </c>
      <c r="E888" s="84">
        <v>44071</v>
      </c>
      <c r="F888" s="128" t="s">
        <v>522</v>
      </c>
      <c r="G888" s="82" t="s">
        <v>554</v>
      </c>
      <c r="H888" s="86" t="s">
        <v>2631</v>
      </c>
      <c r="I888" s="82" t="s">
        <v>2683</v>
      </c>
      <c r="J888" s="86" t="s">
        <v>2631</v>
      </c>
      <c r="K888" s="124" t="s">
        <v>8242</v>
      </c>
      <c r="L888" s="124" t="s">
        <v>8239</v>
      </c>
    </row>
    <row r="889" spans="1:12" x14ac:dyDescent="0.25">
      <c r="A889" s="83" t="s">
        <v>8554</v>
      </c>
      <c r="B889" s="82" t="s">
        <v>7539</v>
      </c>
      <c r="C889" s="82" t="s">
        <v>2667</v>
      </c>
      <c r="D889" s="82" t="s">
        <v>7629</v>
      </c>
      <c r="E889" s="84">
        <v>44071</v>
      </c>
      <c r="F889" s="128" t="s">
        <v>522</v>
      </c>
      <c r="G889" s="82" t="s">
        <v>554</v>
      </c>
      <c r="H889" s="86" t="s">
        <v>2631</v>
      </c>
      <c r="I889" s="82" t="s">
        <v>2661</v>
      </c>
      <c r="J889" s="86" t="s">
        <v>2631</v>
      </c>
      <c r="K889" s="124" t="s">
        <v>8242</v>
      </c>
      <c r="L889" s="124" t="s">
        <v>8239</v>
      </c>
    </row>
    <row r="890" spans="1:12" x14ac:dyDescent="0.25">
      <c r="A890" s="83" t="s">
        <v>8555</v>
      </c>
      <c r="B890" s="82" t="s">
        <v>5511</v>
      </c>
      <c r="C890" s="82" t="s">
        <v>2734</v>
      </c>
      <c r="D890" s="82" t="s">
        <v>7448</v>
      </c>
      <c r="E890" s="84">
        <v>44071</v>
      </c>
      <c r="F890" s="128" t="s">
        <v>522</v>
      </c>
      <c r="G890" s="82" t="s">
        <v>554</v>
      </c>
      <c r="H890" s="86" t="s">
        <v>2631</v>
      </c>
      <c r="I890" s="82" t="s">
        <v>2736</v>
      </c>
      <c r="J890" s="86" t="s">
        <v>2631</v>
      </c>
      <c r="K890" s="124" t="s">
        <v>8242</v>
      </c>
      <c r="L890" s="124" t="s">
        <v>8237</v>
      </c>
    </row>
    <row r="891" spans="1:12" x14ac:dyDescent="0.25">
      <c r="A891" s="83" t="s">
        <v>8584</v>
      </c>
      <c r="B891" s="82" t="s">
        <v>5041</v>
      </c>
      <c r="C891" s="82" t="s">
        <v>7341</v>
      </c>
      <c r="D891" s="82" t="s">
        <v>7342</v>
      </c>
      <c r="E891" s="84">
        <v>44071</v>
      </c>
      <c r="F891" s="128" t="s">
        <v>522</v>
      </c>
      <c r="G891" s="82" t="s">
        <v>554</v>
      </c>
      <c r="H891" s="86" t="s">
        <v>2631</v>
      </c>
      <c r="I891" s="82" t="s">
        <v>7333</v>
      </c>
      <c r="J891" s="86" t="s">
        <v>2631</v>
      </c>
      <c r="K891" s="124" t="s">
        <v>8242</v>
      </c>
      <c r="L891" s="124" t="s">
        <v>8326</v>
      </c>
    </row>
    <row r="892" spans="1:12" x14ac:dyDescent="0.25">
      <c r="A892" s="83" t="s">
        <v>8585</v>
      </c>
      <c r="B892" s="82" t="s">
        <v>6713</v>
      </c>
      <c r="C892" s="82" t="s">
        <v>2659</v>
      </c>
      <c r="D892" s="82" t="s">
        <v>7442</v>
      </c>
      <c r="E892" s="84">
        <v>44071</v>
      </c>
      <c r="F892" s="128" t="s">
        <v>522</v>
      </c>
      <c r="G892" s="82" t="s">
        <v>554</v>
      </c>
      <c r="H892" s="86" t="s">
        <v>2631</v>
      </c>
      <c r="I892" s="82" t="s">
        <v>2661</v>
      </c>
      <c r="J892" s="86" t="s">
        <v>2631</v>
      </c>
      <c r="K892" s="124" t="s">
        <v>8242</v>
      </c>
      <c r="L892" s="124" t="s">
        <v>8237</v>
      </c>
    </row>
    <row r="893" spans="1:12" x14ac:dyDescent="0.25">
      <c r="A893" s="83" t="s">
        <v>8557</v>
      </c>
      <c r="B893" s="82" t="s">
        <v>5037</v>
      </c>
      <c r="C893" s="82" t="s">
        <v>7360</v>
      </c>
      <c r="D893" s="82" t="s">
        <v>7361</v>
      </c>
      <c r="E893" s="84">
        <v>44071</v>
      </c>
      <c r="F893" s="128" t="s">
        <v>522</v>
      </c>
      <c r="G893" s="82" t="s">
        <v>554</v>
      </c>
      <c r="H893" s="86" t="s">
        <v>2631</v>
      </c>
      <c r="I893" s="82" t="s">
        <v>7333</v>
      </c>
      <c r="J893" s="86" t="s">
        <v>2631</v>
      </c>
      <c r="K893" s="124" t="s">
        <v>8242</v>
      </c>
      <c r="L893" s="124" t="s">
        <v>8326</v>
      </c>
    </row>
    <row r="894" spans="1:12" x14ac:dyDescent="0.25">
      <c r="A894" s="83" t="s">
        <v>8558</v>
      </c>
      <c r="B894" s="82" t="s">
        <v>5035</v>
      </c>
      <c r="C894" s="82" t="s">
        <v>7339</v>
      </c>
      <c r="D894" s="82" t="s">
        <v>7340</v>
      </c>
      <c r="E894" s="84">
        <v>44071</v>
      </c>
      <c r="F894" s="128" t="s">
        <v>522</v>
      </c>
      <c r="G894" s="82" t="s">
        <v>554</v>
      </c>
      <c r="H894" s="86" t="s">
        <v>2631</v>
      </c>
      <c r="I894" s="82" t="s">
        <v>7333</v>
      </c>
      <c r="J894" s="86" t="s">
        <v>2631</v>
      </c>
      <c r="K894" s="124" t="s">
        <v>8242</v>
      </c>
      <c r="L894" s="124" t="s">
        <v>8326</v>
      </c>
    </row>
    <row r="895" spans="1:12" x14ac:dyDescent="0.25">
      <c r="A895" s="83" t="s">
        <v>8560</v>
      </c>
      <c r="B895" s="82" t="s">
        <v>5036</v>
      </c>
      <c r="C895" s="82" t="s">
        <v>7337</v>
      </c>
      <c r="D895" s="82" t="s">
        <v>7338</v>
      </c>
      <c r="E895" s="84">
        <v>44071</v>
      </c>
      <c r="F895" s="128" t="s">
        <v>522</v>
      </c>
      <c r="G895" s="82" t="s">
        <v>554</v>
      </c>
      <c r="H895" s="86" t="s">
        <v>2631</v>
      </c>
      <c r="I895" s="82" t="s">
        <v>7333</v>
      </c>
      <c r="J895" s="86" t="s">
        <v>2631</v>
      </c>
      <c r="K895" s="124" t="s">
        <v>8242</v>
      </c>
      <c r="L895" s="124" t="s">
        <v>8326</v>
      </c>
    </row>
    <row r="896" spans="1:12" x14ac:dyDescent="0.25">
      <c r="A896" s="83" t="s">
        <v>8561</v>
      </c>
      <c r="B896" s="82" t="s">
        <v>5033</v>
      </c>
      <c r="C896" s="82" t="s">
        <v>7364</v>
      </c>
      <c r="D896" s="82" t="s">
        <v>7365</v>
      </c>
      <c r="E896" s="84">
        <v>44071</v>
      </c>
      <c r="F896" s="128" t="s">
        <v>522</v>
      </c>
      <c r="G896" s="82" t="s">
        <v>554</v>
      </c>
      <c r="H896" s="86" t="s">
        <v>2631</v>
      </c>
      <c r="I896" s="82" t="s">
        <v>7333</v>
      </c>
      <c r="J896" s="86" t="s">
        <v>2631</v>
      </c>
      <c r="K896" s="124" t="s">
        <v>8242</v>
      </c>
      <c r="L896" s="124" t="s">
        <v>8326</v>
      </c>
    </row>
    <row r="897" spans="1:12" x14ac:dyDescent="0.25">
      <c r="A897" s="83" t="s">
        <v>8562</v>
      </c>
      <c r="B897" s="82" t="s">
        <v>5034</v>
      </c>
      <c r="C897" s="82" t="s">
        <v>7326</v>
      </c>
      <c r="D897" s="82" t="s">
        <v>7357</v>
      </c>
      <c r="E897" s="84">
        <v>44071</v>
      </c>
      <c r="F897" s="128" t="s">
        <v>522</v>
      </c>
      <c r="G897" s="82" t="s">
        <v>554</v>
      </c>
      <c r="H897" s="86" t="s">
        <v>2631</v>
      </c>
      <c r="I897" s="82" t="s">
        <v>7333</v>
      </c>
      <c r="J897" s="86" t="s">
        <v>2631</v>
      </c>
      <c r="K897" s="124" t="s">
        <v>8242</v>
      </c>
      <c r="L897" s="124" t="s">
        <v>8326</v>
      </c>
    </row>
    <row r="898" spans="1:12" x14ac:dyDescent="0.25">
      <c r="A898" s="83" t="s">
        <v>8592</v>
      </c>
      <c r="B898" s="82" t="s">
        <v>7017</v>
      </c>
      <c r="C898" s="82" t="s">
        <v>117</v>
      </c>
      <c r="D898" s="82" t="s">
        <v>7451</v>
      </c>
      <c r="E898" s="84">
        <v>44071</v>
      </c>
      <c r="F898" s="128" t="s">
        <v>522</v>
      </c>
      <c r="G898" s="82" t="s">
        <v>554</v>
      </c>
      <c r="H898" s="86" t="s">
        <v>2631</v>
      </c>
      <c r="I898" s="82" t="s">
        <v>2697</v>
      </c>
      <c r="J898" s="86" t="s">
        <v>2631</v>
      </c>
      <c r="K898" s="124" t="s">
        <v>8242</v>
      </c>
      <c r="L898" s="124" t="s">
        <v>8237</v>
      </c>
    </row>
    <row r="899" spans="1:12" x14ac:dyDescent="0.25">
      <c r="A899" s="83" t="s">
        <v>8593</v>
      </c>
      <c r="B899" s="82" t="s">
        <v>5429</v>
      </c>
      <c r="C899" s="82" t="s">
        <v>229</v>
      </c>
      <c r="D899" s="82" t="s">
        <v>7446</v>
      </c>
      <c r="E899" s="84">
        <v>44071</v>
      </c>
      <c r="F899" s="128" t="s">
        <v>522</v>
      </c>
      <c r="G899" s="82" t="s">
        <v>554</v>
      </c>
      <c r="H899" s="86" t="s">
        <v>2631</v>
      </c>
      <c r="I899" s="82" t="s">
        <v>2632</v>
      </c>
      <c r="J899" s="86" t="s">
        <v>2631</v>
      </c>
      <c r="K899" s="124" t="s">
        <v>8242</v>
      </c>
      <c r="L899" s="124" t="s">
        <v>8237</v>
      </c>
    </row>
    <row r="900" spans="1:12" x14ac:dyDescent="0.25">
      <c r="A900" s="27" t="s">
        <v>8404</v>
      </c>
      <c r="B900" s="14" t="s">
        <v>223</v>
      </c>
      <c r="C900" s="14" t="s">
        <v>2824</v>
      </c>
      <c r="D900" s="14" t="s">
        <v>2825</v>
      </c>
      <c r="E900" s="28">
        <v>44096</v>
      </c>
      <c r="F900" s="29" t="s">
        <v>520</v>
      </c>
      <c r="G900" s="30" t="s">
        <v>538</v>
      </c>
      <c r="H900" s="31" t="s">
        <v>2631</v>
      </c>
      <c r="I900" s="30" t="s">
        <v>2826</v>
      </c>
      <c r="J900" s="31" t="s">
        <v>2631</v>
      </c>
      <c r="K900" s="129" t="s">
        <v>8243</v>
      </c>
      <c r="L900" s="124" t="s">
        <v>8324</v>
      </c>
    </row>
    <row r="901" spans="1:12" x14ac:dyDescent="0.25">
      <c r="A901" s="83" t="s">
        <v>8331</v>
      </c>
      <c r="B901" s="81" t="s">
        <v>266</v>
      </c>
      <c r="C901" s="81" t="s">
        <v>117</v>
      </c>
      <c r="D901" s="81" t="s">
        <v>2878</v>
      </c>
      <c r="E901" s="84">
        <v>44096</v>
      </c>
      <c r="F901" s="85" t="s">
        <v>519</v>
      </c>
      <c r="G901" s="82" t="s">
        <v>538</v>
      </c>
      <c r="H901" s="86" t="s">
        <v>2631</v>
      </c>
      <c r="I901" s="82" t="s">
        <v>2697</v>
      </c>
      <c r="J901" s="86" t="s">
        <v>2631</v>
      </c>
      <c r="K901" s="129" t="s">
        <v>8243</v>
      </c>
      <c r="L901" s="124" t="s">
        <v>8234</v>
      </c>
    </row>
    <row r="902" spans="1:12" x14ac:dyDescent="0.25">
      <c r="A902" s="83" t="s">
        <v>8371</v>
      </c>
      <c r="B902" s="81" t="s">
        <v>231</v>
      </c>
      <c r="C902" s="81" t="s">
        <v>2639</v>
      </c>
      <c r="D902" s="81" t="s">
        <v>2837</v>
      </c>
      <c r="E902" s="84">
        <v>44096</v>
      </c>
      <c r="F902" s="85" t="s">
        <v>520</v>
      </c>
      <c r="G902" s="82" t="s">
        <v>538</v>
      </c>
      <c r="H902" s="86" t="s">
        <v>2631</v>
      </c>
      <c r="I902" s="82" t="s">
        <v>2641</v>
      </c>
      <c r="J902" s="86" t="s">
        <v>2631</v>
      </c>
      <c r="K902" s="129" t="s">
        <v>8243</v>
      </c>
      <c r="L902" s="124" t="s">
        <v>8234</v>
      </c>
    </row>
    <row r="903" spans="1:12" x14ac:dyDescent="0.25">
      <c r="A903" s="83" t="s">
        <v>8397</v>
      </c>
      <c r="B903" s="81" t="s">
        <v>265</v>
      </c>
      <c r="C903" s="81" t="s">
        <v>117</v>
      </c>
      <c r="D903" s="81" t="s">
        <v>2877</v>
      </c>
      <c r="E903" s="84">
        <v>44096</v>
      </c>
      <c r="F903" s="85" t="s">
        <v>520</v>
      </c>
      <c r="G903" s="82" t="s">
        <v>538</v>
      </c>
      <c r="H903" s="86" t="s">
        <v>2631</v>
      </c>
      <c r="I903" s="82" t="s">
        <v>2697</v>
      </c>
      <c r="J903" s="86" t="s">
        <v>2631</v>
      </c>
      <c r="K903" s="129" t="s">
        <v>8243</v>
      </c>
      <c r="L903" s="124" t="s">
        <v>8234</v>
      </c>
    </row>
    <row r="904" spans="1:12" x14ac:dyDescent="0.25">
      <c r="A904" s="83" t="s">
        <v>8400</v>
      </c>
      <c r="B904" s="81" t="s">
        <v>118</v>
      </c>
      <c r="C904" s="81" t="s">
        <v>117</v>
      </c>
      <c r="D904" s="81" t="s">
        <v>2732</v>
      </c>
      <c r="E904" s="84">
        <v>44096</v>
      </c>
      <c r="F904" s="85" t="s">
        <v>520</v>
      </c>
      <c r="G904" s="82" t="s">
        <v>538</v>
      </c>
      <c r="H904" s="86" t="s">
        <v>2631</v>
      </c>
      <c r="I904" s="82" t="s">
        <v>2697</v>
      </c>
      <c r="J904" s="86" t="s">
        <v>2631</v>
      </c>
      <c r="K904" s="129" t="s">
        <v>8243</v>
      </c>
      <c r="L904" s="124" t="s">
        <v>8234</v>
      </c>
    </row>
    <row r="905" spans="1:12" x14ac:dyDescent="0.25">
      <c r="A905" s="83" t="s">
        <v>8417</v>
      </c>
      <c r="B905" s="81" t="s">
        <v>130</v>
      </c>
      <c r="C905" s="81" t="s">
        <v>117</v>
      </c>
      <c r="D905" s="81" t="s">
        <v>2743</v>
      </c>
      <c r="E905" s="84">
        <v>44096</v>
      </c>
      <c r="F905" s="85" t="s">
        <v>519</v>
      </c>
      <c r="G905" s="82" t="s">
        <v>538</v>
      </c>
      <c r="H905" s="86" t="s">
        <v>2631</v>
      </c>
      <c r="I905" s="82" t="s">
        <v>2697</v>
      </c>
      <c r="J905" s="86" t="s">
        <v>2631</v>
      </c>
      <c r="K905" s="129" t="s">
        <v>8243</v>
      </c>
      <c r="L905" s="124" t="s">
        <v>8234</v>
      </c>
    </row>
    <row r="906" spans="1:12" x14ac:dyDescent="0.25">
      <c r="A906" s="83" t="s">
        <v>8426</v>
      </c>
      <c r="B906" s="81" t="s">
        <v>238</v>
      </c>
      <c r="C906" s="81" t="s">
        <v>2639</v>
      </c>
      <c r="D906" s="81" t="s">
        <v>2842</v>
      </c>
      <c r="E906" s="84">
        <v>44096</v>
      </c>
      <c r="F906" s="85" t="s">
        <v>520</v>
      </c>
      <c r="G906" s="82" t="s">
        <v>538</v>
      </c>
      <c r="H906" s="86" t="s">
        <v>2631</v>
      </c>
      <c r="I906" s="82" t="s">
        <v>2641</v>
      </c>
      <c r="J906" s="86" t="s">
        <v>2631</v>
      </c>
      <c r="K906" s="129" t="s">
        <v>8243</v>
      </c>
      <c r="L906" s="124" t="s">
        <v>8234</v>
      </c>
    </row>
    <row r="907" spans="1:12" x14ac:dyDescent="0.25">
      <c r="A907" s="83" t="s">
        <v>8336</v>
      </c>
      <c r="B907" s="81" t="s">
        <v>179</v>
      </c>
      <c r="C907" s="81" t="s">
        <v>2642</v>
      </c>
      <c r="D907" s="81" t="s">
        <v>2775</v>
      </c>
      <c r="E907" s="84">
        <v>44096</v>
      </c>
      <c r="F907" s="85" t="s">
        <v>519</v>
      </c>
      <c r="G907" s="82" t="s">
        <v>538</v>
      </c>
      <c r="H907" s="86" t="s">
        <v>2631</v>
      </c>
      <c r="I907" s="82" t="s">
        <v>2644</v>
      </c>
      <c r="J907" s="86" t="s">
        <v>2631</v>
      </c>
      <c r="K907" s="129" t="s">
        <v>8243</v>
      </c>
      <c r="L907" s="124" t="s">
        <v>8235</v>
      </c>
    </row>
    <row r="908" spans="1:12" x14ac:dyDescent="0.25">
      <c r="A908" s="83" t="s">
        <v>8337</v>
      </c>
      <c r="B908" s="81" t="s">
        <v>184</v>
      </c>
      <c r="C908" s="81" t="s">
        <v>2679</v>
      </c>
      <c r="D908" s="81" t="s">
        <v>2779</v>
      </c>
      <c r="E908" s="84">
        <v>44096</v>
      </c>
      <c r="F908" s="85" t="s">
        <v>519</v>
      </c>
      <c r="G908" s="82" t="s">
        <v>538</v>
      </c>
      <c r="H908" s="86" t="s">
        <v>2631</v>
      </c>
      <c r="I908" s="82" t="s">
        <v>545</v>
      </c>
      <c r="J908" s="86" t="s">
        <v>2631</v>
      </c>
      <c r="K908" s="129" t="s">
        <v>8243</v>
      </c>
      <c r="L908" s="124" t="s">
        <v>8235</v>
      </c>
    </row>
    <row r="909" spans="1:12" x14ac:dyDescent="0.25">
      <c r="A909" s="83" t="s">
        <v>8346</v>
      </c>
      <c r="B909" s="81" t="s">
        <v>253</v>
      </c>
      <c r="C909" s="81" t="s">
        <v>7851</v>
      </c>
      <c r="D909" s="81" t="s">
        <v>7843</v>
      </c>
      <c r="E909" s="84">
        <v>44096</v>
      </c>
      <c r="F909" s="85" t="s">
        <v>520</v>
      </c>
      <c r="G909" s="82" t="s">
        <v>538</v>
      </c>
      <c r="H909" s="86" t="s">
        <v>2631</v>
      </c>
      <c r="I909" s="82" t="s">
        <v>2804</v>
      </c>
      <c r="J909" s="86" t="s">
        <v>2711</v>
      </c>
      <c r="K909" s="129" t="s">
        <v>8243</v>
      </c>
      <c r="L909" s="124" t="s">
        <v>8235</v>
      </c>
    </row>
    <row r="910" spans="1:12" x14ac:dyDescent="0.25">
      <c r="A910" s="83" t="s">
        <v>8349</v>
      </c>
      <c r="B910" s="81" t="s">
        <v>241</v>
      </c>
      <c r="C910" s="81" t="s">
        <v>7852</v>
      </c>
      <c r="D910" s="81" t="s">
        <v>7842</v>
      </c>
      <c r="E910" s="84">
        <v>44096</v>
      </c>
      <c r="F910" s="85" t="s">
        <v>520</v>
      </c>
      <c r="G910" s="82" t="s">
        <v>538</v>
      </c>
      <c r="H910" s="86" t="s">
        <v>2631</v>
      </c>
      <c r="I910" s="82" t="s">
        <v>2804</v>
      </c>
      <c r="J910" s="86" t="s">
        <v>2711</v>
      </c>
      <c r="K910" s="129" t="s">
        <v>8243</v>
      </c>
      <c r="L910" s="124" t="s">
        <v>8235</v>
      </c>
    </row>
    <row r="911" spans="1:12" x14ac:dyDescent="0.25">
      <c r="A911" s="83" t="s">
        <v>8354</v>
      </c>
      <c r="B911" s="81" t="s">
        <v>162</v>
      </c>
      <c r="C911" s="81" t="s">
        <v>2667</v>
      </c>
      <c r="D911" s="81" t="s">
        <v>2765</v>
      </c>
      <c r="E911" s="84">
        <v>44096</v>
      </c>
      <c r="F911" s="85" t="s">
        <v>520</v>
      </c>
      <c r="G911" s="82" t="s">
        <v>538</v>
      </c>
      <c r="H911" s="86" t="s">
        <v>2631</v>
      </c>
      <c r="I911" s="82" t="s">
        <v>2661</v>
      </c>
      <c r="J911" s="86" t="s">
        <v>2631</v>
      </c>
      <c r="K911" s="129" t="s">
        <v>8243</v>
      </c>
      <c r="L911" s="124" t="s">
        <v>8235</v>
      </c>
    </row>
    <row r="912" spans="1:12" x14ac:dyDescent="0.25">
      <c r="A912" s="83" t="s">
        <v>8358</v>
      </c>
      <c r="B912" s="81" t="s">
        <v>208</v>
      </c>
      <c r="C912" s="81" t="s">
        <v>2794</v>
      </c>
      <c r="D912" s="81" t="s">
        <v>2795</v>
      </c>
      <c r="E912" s="84">
        <v>44096</v>
      </c>
      <c r="F912" s="85" t="s">
        <v>519</v>
      </c>
      <c r="G912" s="82" t="s">
        <v>538</v>
      </c>
      <c r="H912" s="86" t="s">
        <v>2631</v>
      </c>
      <c r="I912" s="82" t="s">
        <v>2793</v>
      </c>
      <c r="J912" s="86" t="s">
        <v>2631</v>
      </c>
      <c r="K912" s="129" t="s">
        <v>8243</v>
      </c>
      <c r="L912" s="124" t="s">
        <v>8235</v>
      </c>
    </row>
    <row r="913" spans="1:12" x14ac:dyDescent="0.25">
      <c r="A913" s="83" t="s">
        <v>8359</v>
      </c>
      <c r="B913" s="81" t="s">
        <v>159</v>
      </c>
      <c r="C913" s="81" t="s">
        <v>2659</v>
      </c>
      <c r="D913" s="81" t="s">
        <v>2763</v>
      </c>
      <c r="E913" s="84">
        <v>44096</v>
      </c>
      <c r="F913" s="85" t="s">
        <v>519</v>
      </c>
      <c r="G913" s="82" t="s">
        <v>538</v>
      </c>
      <c r="H913" s="86" t="s">
        <v>2631</v>
      </c>
      <c r="I913" s="82" t="s">
        <v>2661</v>
      </c>
      <c r="J913" s="86" t="s">
        <v>2631</v>
      </c>
      <c r="K913" s="129" t="s">
        <v>8243</v>
      </c>
      <c r="L913" s="124" t="s">
        <v>8235</v>
      </c>
    </row>
    <row r="914" spans="1:12" x14ac:dyDescent="0.25">
      <c r="A914" s="83" t="s">
        <v>8365</v>
      </c>
      <c r="B914" s="81" t="s">
        <v>169</v>
      </c>
      <c r="C914" s="81" t="s">
        <v>2636</v>
      </c>
      <c r="D914" s="81" t="s">
        <v>2770</v>
      </c>
      <c r="E914" s="84">
        <v>44096</v>
      </c>
      <c r="F914" s="85" t="s">
        <v>519</v>
      </c>
      <c r="G914" s="82" t="s">
        <v>538</v>
      </c>
      <c r="H914" s="86" t="s">
        <v>2631</v>
      </c>
      <c r="I914" s="82" t="s">
        <v>2638</v>
      </c>
      <c r="J914" s="86" t="s">
        <v>2631</v>
      </c>
      <c r="K914" s="129" t="s">
        <v>8243</v>
      </c>
      <c r="L914" s="124" t="s">
        <v>8235</v>
      </c>
    </row>
    <row r="915" spans="1:12" x14ac:dyDescent="0.25">
      <c r="A915" s="83" t="s">
        <v>8368</v>
      </c>
      <c r="B915" s="81" t="s">
        <v>154</v>
      </c>
      <c r="C915" s="81" t="s">
        <v>2659</v>
      </c>
      <c r="D915" s="81" t="s">
        <v>2760</v>
      </c>
      <c r="E915" s="84">
        <v>44096</v>
      </c>
      <c r="F915" s="85" t="s">
        <v>520</v>
      </c>
      <c r="G915" s="82" t="s">
        <v>538</v>
      </c>
      <c r="H915" s="86" t="s">
        <v>2631</v>
      </c>
      <c r="I915" s="82" t="s">
        <v>2661</v>
      </c>
      <c r="J915" s="86" t="s">
        <v>2631</v>
      </c>
      <c r="K915" s="129" t="s">
        <v>8243</v>
      </c>
      <c r="L915" s="124" t="s">
        <v>8235</v>
      </c>
    </row>
    <row r="916" spans="1:12" x14ac:dyDescent="0.25">
      <c r="A916" s="83" t="s">
        <v>8369</v>
      </c>
      <c r="B916" s="81" t="s">
        <v>171</v>
      </c>
      <c r="C916" s="81" t="s">
        <v>2715</v>
      </c>
      <c r="D916" s="81" t="s">
        <v>2771</v>
      </c>
      <c r="E916" s="84">
        <v>44096</v>
      </c>
      <c r="F916" s="85" t="s">
        <v>520</v>
      </c>
      <c r="G916" s="82" t="s">
        <v>538</v>
      </c>
      <c r="H916" s="86" t="s">
        <v>2631</v>
      </c>
      <c r="I916" s="82" t="s">
        <v>2641</v>
      </c>
      <c r="J916" s="86" t="s">
        <v>2631</v>
      </c>
      <c r="K916" s="129" t="s">
        <v>8243</v>
      </c>
      <c r="L916" s="124" t="s">
        <v>8235</v>
      </c>
    </row>
    <row r="917" spans="1:12" x14ac:dyDescent="0.25">
      <c r="A917" s="83" t="s">
        <v>8370</v>
      </c>
      <c r="B917" s="81" t="s">
        <v>153</v>
      </c>
      <c r="C917" s="81" t="s">
        <v>2629</v>
      </c>
      <c r="D917" s="81" t="s">
        <v>2759</v>
      </c>
      <c r="E917" s="84">
        <v>44096</v>
      </c>
      <c r="F917" s="85" t="s">
        <v>520</v>
      </c>
      <c r="G917" s="82" t="s">
        <v>538</v>
      </c>
      <c r="H917" s="86" t="s">
        <v>2631</v>
      </c>
      <c r="I917" s="82" t="s">
        <v>2632</v>
      </c>
      <c r="J917" s="86" t="s">
        <v>2631</v>
      </c>
      <c r="K917" s="129" t="s">
        <v>8243</v>
      </c>
      <c r="L917" s="124" t="s">
        <v>8235</v>
      </c>
    </row>
    <row r="918" spans="1:12" x14ac:dyDescent="0.25">
      <c r="A918" s="83" t="s">
        <v>8380</v>
      </c>
      <c r="B918" s="81" t="s">
        <v>167</v>
      </c>
      <c r="C918" s="81" t="s">
        <v>2667</v>
      </c>
      <c r="D918" s="81" t="s">
        <v>2768</v>
      </c>
      <c r="E918" s="84">
        <v>44096</v>
      </c>
      <c r="F918" s="85" t="s">
        <v>520</v>
      </c>
      <c r="G918" s="82" t="s">
        <v>538</v>
      </c>
      <c r="H918" s="86" t="s">
        <v>2631</v>
      </c>
      <c r="I918" s="82" t="s">
        <v>2661</v>
      </c>
      <c r="J918" s="86" t="s">
        <v>2631</v>
      </c>
      <c r="K918" s="129" t="s">
        <v>8243</v>
      </c>
      <c r="L918" s="124" t="s">
        <v>8235</v>
      </c>
    </row>
    <row r="919" spans="1:12" x14ac:dyDescent="0.25">
      <c r="A919" s="83" t="s">
        <v>8387</v>
      </c>
      <c r="B919" s="81" t="s">
        <v>180</v>
      </c>
      <c r="C919" s="81" t="s">
        <v>2715</v>
      </c>
      <c r="D919" s="81" t="s">
        <v>2776</v>
      </c>
      <c r="E919" s="84">
        <v>44096</v>
      </c>
      <c r="F919" s="85" t="s">
        <v>519</v>
      </c>
      <c r="G919" s="82" t="s">
        <v>538</v>
      </c>
      <c r="H919" s="86" t="s">
        <v>2631</v>
      </c>
      <c r="I919" s="82" t="s">
        <v>2641</v>
      </c>
      <c r="J919" s="86" t="s">
        <v>2631</v>
      </c>
      <c r="K919" s="129" t="s">
        <v>8243</v>
      </c>
      <c r="L919" s="124" t="s">
        <v>8235</v>
      </c>
    </row>
    <row r="920" spans="1:12" x14ac:dyDescent="0.25">
      <c r="A920" s="83" t="s">
        <v>8391</v>
      </c>
      <c r="B920" s="81" t="s">
        <v>212</v>
      </c>
      <c r="C920" s="81" t="s">
        <v>7785</v>
      </c>
      <c r="D920" s="81" t="s">
        <v>7710</v>
      </c>
      <c r="E920" s="84">
        <v>44096</v>
      </c>
      <c r="F920" s="85" t="s">
        <v>519</v>
      </c>
      <c r="G920" s="82" t="s">
        <v>538</v>
      </c>
      <c r="H920" s="86" t="s">
        <v>2631</v>
      </c>
      <c r="I920" s="82" t="s">
        <v>2804</v>
      </c>
      <c r="J920" s="86" t="s">
        <v>2711</v>
      </c>
      <c r="K920" s="129" t="s">
        <v>8243</v>
      </c>
      <c r="L920" s="124" t="s">
        <v>8235</v>
      </c>
    </row>
    <row r="921" spans="1:12" x14ac:dyDescent="0.25">
      <c r="A921" s="83" t="s">
        <v>8392</v>
      </c>
      <c r="B921" s="81" t="s">
        <v>193</v>
      </c>
      <c r="C921" s="81" t="s">
        <v>2649</v>
      </c>
      <c r="D921" s="81" t="s">
        <v>2784</v>
      </c>
      <c r="E921" s="84">
        <v>44096</v>
      </c>
      <c r="F921" s="85" t="s">
        <v>519</v>
      </c>
      <c r="G921" s="82" t="s">
        <v>538</v>
      </c>
      <c r="H921" s="86" t="s">
        <v>2631</v>
      </c>
      <c r="I921" s="82" t="s">
        <v>2650</v>
      </c>
      <c r="J921" s="86" t="s">
        <v>2631</v>
      </c>
      <c r="K921" s="129" t="s">
        <v>8243</v>
      </c>
      <c r="L921" s="124" t="s">
        <v>8235</v>
      </c>
    </row>
    <row r="922" spans="1:12" x14ac:dyDescent="0.25">
      <c r="A922" s="83" t="s">
        <v>8396</v>
      </c>
      <c r="B922" s="81" t="s">
        <v>150</v>
      </c>
      <c r="C922" s="81" t="s">
        <v>2659</v>
      </c>
      <c r="D922" s="81" t="s">
        <v>2758</v>
      </c>
      <c r="E922" s="84">
        <v>44096</v>
      </c>
      <c r="F922" s="85" t="s">
        <v>520</v>
      </c>
      <c r="G922" s="82" t="s">
        <v>538</v>
      </c>
      <c r="H922" s="86" t="s">
        <v>2631</v>
      </c>
      <c r="I922" s="82" t="s">
        <v>2661</v>
      </c>
      <c r="J922" s="86" t="s">
        <v>2631</v>
      </c>
      <c r="K922" s="129" t="s">
        <v>8243</v>
      </c>
      <c r="L922" s="124" t="s">
        <v>8235</v>
      </c>
    </row>
    <row r="923" spans="1:12" x14ac:dyDescent="0.25">
      <c r="A923" s="83" t="s">
        <v>8402</v>
      </c>
      <c r="B923" s="81" t="s">
        <v>220</v>
      </c>
      <c r="C923" s="81" t="s">
        <v>7780</v>
      </c>
      <c r="D923" s="81" t="s">
        <v>7709</v>
      </c>
      <c r="E923" s="84">
        <v>44096</v>
      </c>
      <c r="F923" s="85" t="s">
        <v>520</v>
      </c>
      <c r="G923" s="82" t="s">
        <v>538</v>
      </c>
      <c r="H923" s="86" t="s">
        <v>2631</v>
      </c>
      <c r="I923" s="82" t="s">
        <v>2804</v>
      </c>
      <c r="J923" s="86" t="s">
        <v>2711</v>
      </c>
      <c r="K923" s="129" t="s">
        <v>8243</v>
      </c>
      <c r="L923" s="124" t="s">
        <v>8235</v>
      </c>
    </row>
    <row r="924" spans="1:12" x14ac:dyDescent="0.25">
      <c r="A924" s="83" t="s">
        <v>8405</v>
      </c>
      <c r="B924" s="81" t="s">
        <v>221</v>
      </c>
      <c r="C924" s="81" t="s">
        <v>2820</v>
      </c>
      <c r="D924" s="81" t="s">
        <v>2821</v>
      </c>
      <c r="E924" s="84">
        <v>44096</v>
      </c>
      <c r="F924" s="85" t="s">
        <v>520</v>
      </c>
      <c r="G924" s="82" t="s">
        <v>538</v>
      </c>
      <c r="H924" s="86" t="s">
        <v>2631</v>
      </c>
      <c r="I924" s="82" t="s">
        <v>2793</v>
      </c>
      <c r="J924" s="86" t="s">
        <v>2631</v>
      </c>
      <c r="K924" s="129" t="s">
        <v>8243</v>
      </c>
      <c r="L924" s="124" t="s">
        <v>8235</v>
      </c>
    </row>
    <row r="925" spans="1:12" x14ac:dyDescent="0.25">
      <c r="A925" s="83" t="s">
        <v>8406</v>
      </c>
      <c r="B925" s="81" t="s">
        <v>168</v>
      </c>
      <c r="C925" s="81" t="s">
        <v>2642</v>
      </c>
      <c r="D925" s="81" t="s">
        <v>2769</v>
      </c>
      <c r="E925" s="84">
        <v>44096</v>
      </c>
      <c r="F925" s="85" t="s">
        <v>520</v>
      </c>
      <c r="G925" s="82" t="s">
        <v>538</v>
      </c>
      <c r="H925" s="86" t="s">
        <v>2631</v>
      </c>
      <c r="I925" s="82" t="s">
        <v>2644</v>
      </c>
      <c r="J925" s="86" t="s">
        <v>2631</v>
      </c>
      <c r="K925" s="129" t="s">
        <v>8243</v>
      </c>
      <c r="L925" s="124" t="s">
        <v>8235</v>
      </c>
    </row>
    <row r="926" spans="1:12" x14ac:dyDescent="0.25">
      <c r="A926" s="83" t="s">
        <v>8422</v>
      </c>
      <c r="B926" s="81" t="s">
        <v>175</v>
      </c>
      <c r="C926" s="81" t="s">
        <v>2642</v>
      </c>
      <c r="D926" s="81" t="s">
        <v>2773</v>
      </c>
      <c r="E926" s="84">
        <v>44096</v>
      </c>
      <c r="F926" s="85" t="s">
        <v>519</v>
      </c>
      <c r="G926" s="82" t="s">
        <v>538</v>
      </c>
      <c r="H926" s="86" t="s">
        <v>2631</v>
      </c>
      <c r="I926" s="82" t="s">
        <v>2644</v>
      </c>
      <c r="J926" s="86" t="s">
        <v>2631</v>
      </c>
      <c r="K926" s="129" t="s">
        <v>8243</v>
      </c>
      <c r="L926" s="124" t="s">
        <v>8235</v>
      </c>
    </row>
    <row r="927" spans="1:12" x14ac:dyDescent="0.25">
      <c r="A927" s="83" t="s">
        <v>8423</v>
      </c>
      <c r="B927" s="81" t="s">
        <v>195</v>
      </c>
      <c r="C927" s="81" t="s">
        <v>283</v>
      </c>
      <c r="D927" s="81" t="s">
        <v>2785</v>
      </c>
      <c r="E927" s="84">
        <v>44096</v>
      </c>
      <c r="F927" s="85" t="s">
        <v>519</v>
      </c>
      <c r="G927" s="82" t="s">
        <v>538</v>
      </c>
      <c r="H927" s="86" t="s">
        <v>2631</v>
      </c>
      <c r="I927" s="82" t="s">
        <v>2697</v>
      </c>
      <c r="J927" s="86" t="s">
        <v>2631</v>
      </c>
      <c r="K927" s="129" t="s">
        <v>8243</v>
      </c>
      <c r="L927" s="124" t="s">
        <v>8235</v>
      </c>
    </row>
    <row r="928" spans="1:12" x14ac:dyDescent="0.25">
      <c r="A928" s="83" t="s">
        <v>8427</v>
      </c>
      <c r="B928" s="81" t="s">
        <v>186</v>
      </c>
      <c r="C928" s="81" t="s">
        <v>2649</v>
      </c>
      <c r="D928" s="81" t="s">
        <v>2780</v>
      </c>
      <c r="E928" s="84">
        <v>44096</v>
      </c>
      <c r="F928" s="85" t="s">
        <v>520</v>
      </c>
      <c r="G928" s="82" t="s">
        <v>538</v>
      </c>
      <c r="H928" s="86" t="s">
        <v>2631</v>
      </c>
      <c r="I928" s="82" t="s">
        <v>2650</v>
      </c>
      <c r="J928" s="86" t="s">
        <v>2631</v>
      </c>
      <c r="K928" s="129" t="s">
        <v>8243</v>
      </c>
      <c r="L928" s="124" t="s">
        <v>8235</v>
      </c>
    </row>
    <row r="929" spans="1:12" x14ac:dyDescent="0.25">
      <c r="A929" s="83" t="s">
        <v>8439</v>
      </c>
      <c r="B929" s="81" t="s">
        <v>181</v>
      </c>
      <c r="C929" s="81" t="s">
        <v>2636</v>
      </c>
      <c r="D929" s="81" t="s">
        <v>2777</v>
      </c>
      <c r="E929" s="84">
        <v>44096</v>
      </c>
      <c r="F929" s="85" t="s">
        <v>520</v>
      </c>
      <c r="G929" s="82" t="s">
        <v>538</v>
      </c>
      <c r="H929" s="86" t="s">
        <v>2631</v>
      </c>
      <c r="I929" s="82" t="s">
        <v>2638</v>
      </c>
      <c r="J929" s="86" t="s">
        <v>2631</v>
      </c>
      <c r="K929" s="129" t="s">
        <v>8243</v>
      </c>
      <c r="L929" s="124" t="s">
        <v>8235</v>
      </c>
    </row>
    <row r="930" spans="1:12" x14ac:dyDescent="0.25">
      <c r="A930" s="83" t="s">
        <v>8442</v>
      </c>
      <c r="B930" s="81" t="s">
        <v>256</v>
      </c>
      <c r="C930" s="81" t="s">
        <v>2863</v>
      </c>
      <c r="D930" s="81" t="s">
        <v>2864</v>
      </c>
      <c r="E930" s="84">
        <v>44096</v>
      </c>
      <c r="F930" s="85" t="s">
        <v>520</v>
      </c>
      <c r="G930" s="82" t="s">
        <v>538</v>
      </c>
      <c r="H930" s="86" t="s">
        <v>2631</v>
      </c>
      <c r="I930" s="82" t="s">
        <v>2829</v>
      </c>
      <c r="J930" s="86" t="s">
        <v>2631</v>
      </c>
      <c r="K930" s="129" t="s">
        <v>8243</v>
      </c>
      <c r="L930" s="124" t="s">
        <v>8235</v>
      </c>
    </row>
    <row r="931" spans="1:12" x14ac:dyDescent="0.25">
      <c r="A931" s="83" t="s">
        <v>8542</v>
      </c>
      <c r="B931" s="81" t="s">
        <v>156</v>
      </c>
      <c r="C931" s="81" t="s">
        <v>2629</v>
      </c>
      <c r="D931" s="81" t="s">
        <v>2761</v>
      </c>
      <c r="E931" s="84">
        <v>44096</v>
      </c>
      <c r="F931" s="85" t="s">
        <v>522</v>
      </c>
      <c r="G931" s="82" t="s">
        <v>554</v>
      </c>
      <c r="H931" s="86" t="s">
        <v>2631</v>
      </c>
      <c r="I931" s="82" t="s">
        <v>2632</v>
      </c>
      <c r="J931" s="86" t="s">
        <v>2631</v>
      </c>
      <c r="K931" s="129" t="s">
        <v>8243</v>
      </c>
      <c r="L931" s="124" t="s">
        <v>8235</v>
      </c>
    </row>
    <row r="932" spans="1:12" x14ac:dyDescent="0.25">
      <c r="A932" s="83" t="s">
        <v>8401</v>
      </c>
      <c r="B932" s="81" t="s">
        <v>259</v>
      </c>
      <c r="C932" s="81" t="s">
        <v>2869</v>
      </c>
      <c r="D932" s="81" t="s">
        <v>2870</v>
      </c>
      <c r="E932" s="84">
        <v>44096</v>
      </c>
      <c r="F932" s="85" t="s">
        <v>520</v>
      </c>
      <c r="G932" s="82" t="s">
        <v>538</v>
      </c>
      <c r="H932" s="86" t="s">
        <v>2631</v>
      </c>
      <c r="I932" s="82" t="s">
        <v>2829</v>
      </c>
      <c r="J932" s="86" t="s">
        <v>2631</v>
      </c>
      <c r="K932" s="129" t="s">
        <v>8243</v>
      </c>
      <c r="L932" s="124" t="s">
        <v>8236</v>
      </c>
    </row>
    <row r="933" spans="1:12" x14ac:dyDescent="0.25">
      <c r="A933" s="83" t="s">
        <v>8571</v>
      </c>
      <c r="B933" s="81" t="s">
        <v>257</v>
      </c>
      <c r="C933" s="81" t="s">
        <v>2865</v>
      </c>
      <c r="D933" s="81" t="s">
        <v>2866</v>
      </c>
      <c r="E933" s="84">
        <v>44096</v>
      </c>
      <c r="F933" s="85" t="s">
        <v>520</v>
      </c>
      <c r="G933" s="82" t="s">
        <v>538</v>
      </c>
      <c r="H933" s="86" t="s">
        <v>2631</v>
      </c>
      <c r="I933" s="82" t="s">
        <v>2829</v>
      </c>
      <c r="J933" s="86" t="s">
        <v>2631</v>
      </c>
      <c r="K933" s="129" t="s">
        <v>8243</v>
      </c>
      <c r="L933" s="124" t="s">
        <v>8236</v>
      </c>
    </row>
    <row r="934" spans="1:12" x14ac:dyDescent="0.25">
      <c r="A934" s="83" t="s">
        <v>8416</v>
      </c>
      <c r="B934" s="81" t="s">
        <v>942</v>
      </c>
      <c r="C934" s="81" t="s">
        <v>2754</v>
      </c>
      <c r="D934" s="81" t="s">
        <v>7374</v>
      </c>
      <c r="E934" s="84">
        <v>44096</v>
      </c>
      <c r="F934" s="85" t="s">
        <v>519</v>
      </c>
      <c r="G934" s="82" t="s">
        <v>538</v>
      </c>
      <c r="H934" s="86" t="s">
        <v>2631</v>
      </c>
      <c r="I934" s="82" t="s">
        <v>2666</v>
      </c>
      <c r="J934" s="86" t="s">
        <v>2631</v>
      </c>
      <c r="K934" s="129" t="s">
        <v>8243</v>
      </c>
      <c r="L934" s="124" t="s">
        <v>8236</v>
      </c>
    </row>
    <row r="935" spans="1:12" x14ac:dyDescent="0.25">
      <c r="A935" s="83" t="s">
        <v>8347</v>
      </c>
      <c r="B935" s="81" t="s">
        <v>6370</v>
      </c>
      <c r="C935" s="81" t="s">
        <v>2642</v>
      </c>
      <c r="D935" s="81" t="s">
        <v>7450</v>
      </c>
      <c r="E935" s="84">
        <v>44096</v>
      </c>
      <c r="F935" s="85" t="s">
        <v>520</v>
      </c>
      <c r="G935" s="82" t="s">
        <v>538</v>
      </c>
      <c r="H935" s="86" t="s">
        <v>2631</v>
      </c>
      <c r="I935" s="82" t="s">
        <v>2644</v>
      </c>
      <c r="J935" s="86" t="s">
        <v>2631</v>
      </c>
      <c r="K935" s="129" t="s">
        <v>8243</v>
      </c>
      <c r="L935" s="124" t="s">
        <v>8237</v>
      </c>
    </row>
    <row r="936" spans="1:12" x14ac:dyDescent="0.25">
      <c r="A936" s="83" t="s">
        <v>8355</v>
      </c>
      <c r="B936" s="81" t="s">
        <v>6553</v>
      </c>
      <c r="C936" s="81" t="s">
        <v>2645</v>
      </c>
      <c r="D936" s="81" t="s">
        <v>7452</v>
      </c>
      <c r="E936" s="84">
        <v>44096</v>
      </c>
      <c r="F936" s="85" t="s">
        <v>520</v>
      </c>
      <c r="G936" s="82" t="s">
        <v>538</v>
      </c>
      <c r="H936" s="86" t="s">
        <v>2631</v>
      </c>
      <c r="I936" s="82" t="s">
        <v>2647</v>
      </c>
      <c r="J936" s="86" t="s">
        <v>2631</v>
      </c>
      <c r="K936" s="129" t="s">
        <v>8243</v>
      </c>
      <c r="L936" s="124" t="s">
        <v>8237</v>
      </c>
    </row>
    <row r="937" spans="1:12" x14ac:dyDescent="0.25">
      <c r="A937" s="83" t="s">
        <v>8382</v>
      </c>
      <c r="B937" s="81" t="s">
        <v>6550</v>
      </c>
      <c r="C937" s="81" t="s">
        <v>2645</v>
      </c>
      <c r="D937" s="81" t="s">
        <v>7497</v>
      </c>
      <c r="E937" s="84">
        <v>44096</v>
      </c>
      <c r="F937" s="85" t="s">
        <v>520</v>
      </c>
      <c r="G937" s="82" t="s">
        <v>538</v>
      </c>
      <c r="H937" s="86" t="s">
        <v>2631</v>
      </c>
      <c r="I937" s="82" t="s">
        <v>2647</v>
      </c>
      <c r="J937" s="86" t="s">
        <v>2631</v>
      </c>
      <c r="K937" s="129" t="s">
        <v>8243</v>
      </c>
      <c r="L937" s="124" t="s">
        <v>8237</v>
      </c>
    </row>
    <row r="938" spans="1:12" x14ac:dyDescent="0.25">
      <c r="A938" s="83" t="s">
        <v>8385</v>
      </c>
      <c r="B938" s="81" t="s">
        <v>7267</v>
      </c>
      <c r="C938" s="81" t="s">
        <v>2669</v>
      </c>
      <c r="D938" s="81" t="s">
        <v>7459</v>
      </c>
      <c r="E938" s="84">
        <v>44096</v>
      </c>
      <c r="F938" s="85" t="s">
        <v>520</v>
      </c>
      <c r="G938" s="82" t="s">
        <v>538</v>
      </c>
      <c r="H938" s="86" t="s">
        <v>2631</v>
      </c>
      <c r="I938" s="82" t="s">
        <v>2670</v>
      </c>
      <c r="J938" s="86" t="s">
        <v>2631</v>
      </c>
      <c r="K938" s="129" t="s">
        <v>8243</v>
      </c>
      <c r="L938" s="124" t="s">
        <v>8237</v>
      </c>
    </row>
    <row r="939" spans="1:12" x14ac:dyDescent="0.25">
      <c r="A939" s="83" t="s">
        <v>8414</v>
      </c>
      <c r="B939" s="81" t="s">
        <v>7425</v>
      </c>
      <c r="C939" s="81" t="s">
        <v>2642</v>
      </c>
      <c r="D939" s="81" t="s">
        <v>7556</v>
      </c>
      <c r="E939" s="84">
        <v>44096</v>
      </c>
      <c r="F939" s="85" t="s">
        <v>519</v>
      </c>
      <c r="G939" s="82" t="s">
        <v>538</v>
      </c>
      <c r="H939" s="86" t="s">
        <v>2631</v>
      </c>
      <c r="I939" s="82" t="s">
        <v>2644</v>
      </c>
      <c r="J939" s="86" t="s">
        <v>2631</v>
      </c>
      <c r="K939" s="129" t="s">
        <v>8243</v>
      </c>
      <c r="L939" s="124" t="s">
        <v>8237</v>
      </c>
    </row>
    <row r="940" spans="1:12" x14ac:dyDescent="0.25">
      <c r="A940" s="83" t="s">
        <v>8420</v>
      </c>
      <c r="B940" s="81" t="s">
        <v>7311</v>
      </c>
      <c r="C940" s="81" t="s">
        <v>2669</v>
      </c>
      <c r="D940" s="81" t="s">
        <v>7461</v>
      </c>
      <c r="E940" s="84">
        <v>44096</v>
      </c>
      <c r="F940" s="85" t="s">
        <v>519</v>
      </c>
      <c r="G940" s="82" t="s">
        <v>538</v>
      </c>
      <c r="H940" s="86" t="s">
        <v>2631</v>
      </c>
      <c r="I940" s="82" t="s">
        <v>2670</v>
      </c>
      <c r="J940" s="86" t="s">
        <v>2631</v>
      </c>
      <c r="K940" s="129" t="s">
        <v>8243</v>
      </c>
      <c r="L940" s="124" t="s">
        <v>8237</v>
      </c>
    </row>
    <row r="941" spans="1:12" x14ac:dyDescent="0.25">
      <c r="A941" s="83" t="s">
        <v>8431</v>
      </c>
      <c r="B941" s="81" t="s">
        <v>6397</v>
      </c>
      <c r="C941" s="81" t="s">
        <v>2642</v>
      </c>
      <c r="D941" s="81" t="s">
        <v>7447</v>
      </c>
      <c r="E941" s="84">
        <v>44096</v>
      </c>
      <c r="F941" s="85" t="s">
        <v>520</v>
      </c>
      <c r="G941" s="82" t="s">
        <v>538</v>
      </c>
      <c r="H941" s="86" t="s">
        <v>2631</v>
      </c>
      <c r="I941" s="82" t="s">
        <v>2644</v>
      </c>
      <c r="J941" s="86" t="s">
        <v>2631</v>
      </c>
      <c r="K941" s="129" t="s">
        <v>8243</v>
      </c>
      <c r="L941" s="124" t="s">
        <v>8237</v>
      </c>
    </row>
    <row r="942" spans="1:12" x14ac:dyDescent="0.25">
      <c r="A942" s="83" t="s">
        <v>8462</v>
      </c>
      <c r="B942" s="81" t="s">
        <v>7424</v>
      </c>
      <c r="C942" s="81" t="s">
        <v>2642</v>
      </c>
      <c r="D942" s="81" t="s">
        <v>7557</v>
      </c>
      <c r="E942" s="84">
        <v>44096</v>
      </c>
      <c r="F942" s="85" t="s">
        <v>521</v>
      </c>
      <c r="G942" s="82" t="s">
        <v>554</v>
      </c>
      <c r="H942" s="86" t="s">
        <v>2631</v>
      </c>
      <c r="I942" s="82" t="s">
        <v>2644</v>
      </c>
      <c r="J942" s="86" t="s">
        <v>2631</v>
      </c>
      <c r="K942" s="129" t="s">
        <v>8243</v>
      </c>
      <c r="L942" s="124" t="s">
        <v>8237</v>
      </c>
    </row>
    <row r="943" spans="1:12" x14ac:dyDescent="0.25">
      <c r="A943" s="83" t="s">
        <v>8475</v>
      </c>
      <c r="B943" s="81" t="s">
        <v>7426</v>
      </c>
      <c r="C943" s="81" t="s">
        <v>2645</v>
      </c>
      <c r="D943" s="81" t="s">
        <v>7561</v>
      </c>
      <c r="E943" s="84">
        <v>44096</v>
      </c>
      <c r="F943" s="85" t="s">
        <v>521</v>
      </c>
      <c r="G943" s="82" t="s">
        <v>554</v>
      </c>
      <c r="H943" s="86" t="s">
        <v>2631</v>
      </c>
      <c r="I943" s="82" t="s">
        <v>2647</v>
      </c>
      <c r="J943" s="86" t="s">
        <v>2631</v>
      </c>
      <c r="K943" s="129" t="s">
        <v>8243</v>
      </c>
      <c r="L943" s="124" t="s">
        <v>8237</v>
      </c>
    </row>
    <row r="944" spans="1:12" x14ac:dyDescent="0.25">
      <c r="A944" s="83" t="s">
        <v>8484</v>
      </c>
      <c r="B944" s="81" t="s">
        <v>7438</v>
      </c>
      <c r="C944" s="81" t="s">
        <v>2669</v>
      </c>
      <c r="D944" s="81" t="s">
        <v>7574</v>
      </c>
      <c r="E944" s="84">
        <v>44096</v>
      </c>
      <c r="F944" s="85" t="s">
        <v>521</v>
      </c>
      <c r="G944" s="82" t="s">
        <v>554</v>
      </c>
      <c r="H944" s="86" t="s">
        <v>2631</v>
      </c>
      <c r="I944" s="82" t="s">
        <v>2670</v>
      </c>
      <c r="J944" s="86" t="s">
        <v>2631</v>
      </c>
      <c r="K944" s="129" t="s">
        <v>8243</v>
      </c>
      <c r="L944" s="124" t="s">
        <v>8237</v>
      </c>
    </row>
    <row r="945" spans="1:12" x14ac:dyDescent="0.25">
      <c r="A945" s="83" t="s">
        <v>8488</v>
      </c>
      <c r="B945" s="81" t="s">
        <v>7427</v>
      </c>
      <c r="C945" s="81" t="s">
        <v>2645</v>
      </c>
      <c r="D945" s="81" t="s">
        <v>7565</v>
      </c>
      <c r="E945" s="84">
        <v>44096</v>
      </c>
      <c r="F945" s="85" t="s">
        <v>521</v>
      </c>
      <c r="G945" s="82" t="s">
        <v>554</v>
      </c>
      <c r="H945" s="86" t="s">
        <v>2631</v>
      </c>
      <c r="I945" s="82" t="s">
        <v>2647</v>
      </c>
      <c r="J945" s="86" t="s">
        <v>2631</v>
      </c>
      <c r="K945" s="129" t="s">
        <v>8243</v>
      </c>
      <c r="L945" s="124" t="s">
        <v>8237</v>
      </c>
    </row>
    <row r="946" spans="1:12" x14ac:dyDescent="0.25">
      <c r="A946" s="83" t="s">
        <v>8528</v>
      </c>
      <c r="B946" s="81" t="s">
        <v>7520</v>
      </c>
      <c r="C946" s="81" t="s">
        <v>2687</v>
      </c>
      <c r="D946" s="81" t="s">
        <v>7597</v>
      </c>
      <c r="E946" s="84">
        <v>44096</v>
      </c>
      <c r="F946" s="85" t="s">
        <v>522</v>
      </c>
      <c r="G946" s="82" t="s">
        <v>554</v>
      </c>
      <c r="H946" s="86" t="s">
        <v>2631</v>
      </c>
      <c r="I946" s="82" t="s">
        <v>2666</v>
      </c>
      <c r="J946" s="86" t="s">
        <v>2631</v>
      </c>
      <c r="K946" s="129" t="s">
        <v>8243</v>
      </c>
      <c r="L946" s="124" t="s">
        <v>8237</v>
      </c>
    </row>
    <row r="947" spans="1:12" x14ac:dyDescent="0.25">
      <c r="A947" s="83" t="s">
        <v>8538</v>
      </c>
      <c r="B947" s="81" t="s">
        <v>7531</v>
      </c>
      <c r="C947" s="81" t="s">
        <v>2642</v>
      </c>
      <c r="D947" s="81" t="s">
        <v>7609</v>
      </c>
      <c r="E947" s="84">
        <v>44096</v>
      </c>
      <c r="F947" s="85" t="s">
        <v>522</v>
      </c>
      <c r="G947" s="82" t="s">
        <v>554</v>
      </c>
      <c r="H947" s="86" t="s">
        <v>2631</v>
      </c>
      <c r="I947" s="82" t="s">
        <v>2644</v>
      </c>
      <c r="J947" s="86" t="s">
        <v>2631</v>
      </c>
      <c r="K947" s="129" t="s">
        <v>8243</v>
      </c>
      <c r="L947" s="124" t="s">
        <v>8237</v>
      </c>
    </row>
    <row r="948" spans="1:12" x14ac:dyDescent="0.25">
      <c r="A948" s="83" t="s">
        <v>8551</v>
      </c>
      <c r="B948" s="81" t="s">
        <v>7522</v>
      </c>
      <c r="C948" s="81" t="s">
        <v>2754</v>
      </c>
      <c r="D948" s="81" t="s">
        <v>7605</v>
      </c>
      <c r="E948" s="84">
        <v>44096</v>
      </c>
      <c r="F948" s="85" t="s">
        <v>522</v>
      </c>
      <c r="G948" s="82" t="s">
        <v>554</v>
      </c>
      <c r="H948" s="86" t="s">
        <v>2631</v>
      </c>
      <c r="I948" s="82" t="s">
        <v>2666</v>
      </c>
      <c r="J948" s="86" t="s">
        <v>2631</v>
      </c>
      <c r="K948" s="129" t="s">
        <v>8243</v>
      </c>
      <c r="L948" s="124" t="s">
        <v>8237</v>
      </c>
    </row>
    <row r="949" spans="1:12" x14ac:dyDescent="0.25">
      <c r="A949" s="83" t="s">
        <v>8561</v>
      </c>
      <c r="B949" s="81" t="s">
        <v>7532</v>
      </c>
      <c r="C949" s="81" t="s">
        <v>2642</v>
      </c>
      <c r="D949" s="81" t="s">
        <v>7598</v>
      </c>
      <c r="E949" s="84">
        <v>44096</v>
      </c>
      <c r="F949" s="85" t="s">
        <v>522</v>
      </c>
      <c r="G949" s="82" t="s">
        <v>554</v>
      </c>
      <c r="H949" s="86" t="s">
        <v>2631</v>
      </c>
      <c r="I949" s="82" t="s">
        <v>2644</v>
      </c>
      <c r="J949" s="86" t="s">
        <v>2631</v>
      </c>
      <c r="K949" s="129" t="s">
        <v>8243</v>
      </c>
      <c r="L949" s="124" t="s">
        <v>8237</v>
      </c>
    </row>
    <row r="950" spans="1:12" x14ac:dyDescent="0.25">
      <c r="A950" s="83" t="s">
        <v>8329</v>
      </c>
      <c r="B950" s="81" t="s">
        <v>1679</v>
      </c>
      <c r="C950" s="81" t="s">
        <v>2659</v>
      </c>
      <c r="D950" s="81" t="s">
        <v>7373</v>
      </c>
      <c r="E950" s="84">
        <v>44096</v>
      </c>
      <c r="F950" s="85" t="s">
        <v>519</v>
      </c>
      <c r="G950" s="82" t="s">
        <v>538</v>
      </c>
      <c r="H950" s="86" t="s">
        <v>2631</v>
      </c>
      <c r="I950" s="82" t="s">
        <v>2661</v>
      </c>
      <c r="J950" s="86" t="s">
        <v>2631</v>
      </c>
      <c r="K950" s="129" t="s">
        <v>8243</v>
      </c>
      <c r="L950" s="124" t="s">
        <v>2918</v>
      </c>
    </row>
    <row r="951" spans="1:12" x14ac:dyDescent="0.25">
      <c r="A951" s="83" t="s">
        <v>8330</v>
      </c>
      <c r="B951" s="81" t="s">
        <v>234</v>
      </c>
      <c r="C951" s="81" t="s">
        <v>2639</v>
      </c>
      <c r="D951" s="81" t="s">
        <v>2839</v>
      </c>
      <c r="E951" s="84">
        <v>44096</v>
      </c>
      <c r="F951" s="85" t="s">
        <v>519</v>
      </c>
      <c r="G951" s="82" t="s">
        <v>538</v>
      </c>
      <c r="H951" s="86" t="s">
        <v>2631</v>
      </c>
      <c r="I951" s="82" t="s">
        <v>2641</v>
      </c>
      <c r="J951" s="86" t="s">
        <v>2631</v>
      </c>
      <c r="K951" s="129" t="s">
        <v>8243</v>
      </c>
      <c r="L951" s="124" t="s">
        <v>2918</v>
      </c>
    </row>
    <row r="952" spans="1:12" x14ac:dyDescent="0.25">
      <c r="A952" s="83" t="s">
        <v>8332</v>
      </c>
      <c r="B952" s="81" t="s">
        <v>5040</v>
      </c>
      <c r="C952" s="81" t="s">
        <v>7353</v>
      </c>
      <c r="D952" s="81" t="s">
        <v>7354</v>
      </c>
      <c r="E952" s="84">
        <v>44096</v>
      </c>
      <c r="F952" s="85" t="s">
        <v>519</v>
      </c>
      <c r="G952" s="82" t="s">
        <v>538</v>
      </c>
      <c r="H952" s="86" t="s">
        <v>2631</v>
      </c>
      <c r="I952" s="82" t="s">
        <v>7333</v>
      </c>
      <c r="J952" s="86" t="s">
        <v>2631</v>
      </c>
      <c r="K952" s="129" t="s">
        <v>8243</v>
      </c>
      <c r="L952" s="124" t="s">
        <v>8326</v>
      </c>
    </row>
    <row r="953" spans="1:12" x14ac:dyDescent="0.25">
      <c r="A953" s="83" t="s">
        <v>8333</v>
      </c>
      <c r="B953" s="81" t="s">
        <v>5559</v>
      </c>
      <c r="C953" s="81" t="s">
        <v>2679</v>
      </c>
      <c r="D953" s="81" t="s">
        <v>7453</v>
      </c>
      <c r="E953" s="84">
        <v>44096</v>
      </c>
      <c r="F953" s="85" t="s">
        <v>519</v>
      </c>
      <c r="G953" s="82" t="s">
        <v>538</v>
      </c>
      <c r="H953" s="86" t="s">
        <v>2631</v>
      </c>
      <c r="I953" s="82" t="s">
        <v>545</v>
      </c>
      <c r="J953" s="86" t="s">
        <v>2631</v>
      </c>
      <c r="K953" s="129" t="s">
        <v>8243</v>
      </c>
      <c r="L953" s="124" t="s">
        <v>8237</v>
      </c>
    </row>
    <row r="954" spans="1:12" x14ac:dyDescent="0.25">
      <c r="A954" s="83" t="s">
        <v>8334</v>
      </c>
      <c r="B954" s="81" t="s">
        <v>7095</v>
      </c>
      <c r="C954" s="81" t="s">
        <v>117</v>
      </c>
      <c r="D954" s="81" t="s">
        <v>7449</v>
      </c>
      <c r="E954" s="84">
        <v>44096</v>
      </c>
      <c r="F954" s="85" t="s">
        <v>519</v>
      </c>
      <c r="G954" s="82" t="s">
        <v>538</v>
      </c>
      <c r="H954" s="86" t="s">
        <v>2631</v>
      </c>
      <c r="I954" s="82" t="s">
        <v>2697</v>
      </c>
      <c r="J954" s="86" t="s">
        <v>2631</v>
      </c>
      <c r="K954" s="129" t="s">
        <v>8243</v>
      </c>
      <c r="L954" s="124" t="s">
        <v>8237</v>
      </c>
    </row>
    <row r="955" spans="1:12" x14ac:dyDescent="0.25">
      <c r="A955" s="83" t="s">
        <v>8335</v>
      </c>
      <c r="B955" s="81" t="s">
        <v>7437</v>
      </c>
      <c r="C955" s="81" t="s">
        <v>283</v>
      </c>
      <c r="D955" s="81" t="s">
        <v>7567</v>
      </c>
      <c r="E955" s="84">
        <v>44096</v>
      </c>
      <c r="F955" s="85" t="s">
        <v>519</v>
      </c>
      <c r="G955" s="82" t="s">
        <v>538</v>
      </c>
      <c r="H955" s="86" t="s">
        <v>2631</v>
      </c>
      <c r="I955" s="82" t="s">
        <v>2697</v>
      </c>
      <c r="J955" s="86" t="s">
        <v>2631</v>
      </c>
      <c r="K955" s="129" t="s">
        <v>8243</v>
      </c>
      <c r="L955" s="124" t="s">
        <v>8238</v>
      </c>
    </row>
    <row r="956" spans="1:12" x14ac:dyDescent="0.25">
      <c r="A956" s="83" t="s">
        <v>8338</v>
      </c>
      <c r="B956" s="81" t="s">
        <v>6197</v>
      </c>
      <c r="C956" s="81" t="s">
        <v>62</v>
      </c>
      <c r="D956" s="81" t="s">
        <v>7501</v>
      </c>
      <c r="E956" s="84">
        <v>44096</v>
      </c>
      <c r="F956" s="85" t="s">
        <v>519</v>
      </c>
      <c r="G956" s="82" t="s">
        <v>538</v>
      </c>
      <c r="H956" s="86" t="s">
        <v>2631</v>
      </c>
      <c r="I956" s="82" t="s">
        <v>2683</v>
      </c>
      <c r="J956" s="86" t="s">
        <v>2631</v>
      </c>
      <c r="K956" s="129" t="s">
        <v>8243</v>
      </c>
      <c r="L956" s="124" t="s">
        <v>8237</v>
      </c>
    </row>
    <row r="957" spans="1:12" x14ac:dyDescent="0.25">
      <c r="A957" s="83" t="s">
        <v>8339</v>
      </c>
      <c r="B957" s="81" t="s">
        <v>5511</v>
      </c>
      <c r="C957" s="81" t="s">
        <v>2734</v>
      </c>
      <c r="D957" s="81" t="s">
        <v>7448</v>
      </c>
      <c r="E957" s="84">
        <v>44096</v>
      </c>
      <c r="F957" s="85" t="s">
        <v>520</v>
      </c>
      <c r="G957" s="82" t="s">
        <v>538</v>
      </c>
      <c r="H957" s="86" t="s">
        <v>2631</v>
      </c>
      <c r="I957" s="82" t="s">
        <v>2736</v>
      </c>
      <c r="J957" s="86" t="s">
        <v>2631</v>
      </c>
      <c r="K957" s="129" t="s">
        <v>8243</v>
      </c>
      <c r="L957" s="124" t="s">
        <v>8237</v>
      </c>
    </row>
    <row r="958" spans="1:12" x14ac:dyDescent="0.25">
      <c r="A958" s="83" t="s">
        <v>8340</v>
      </c>
      <c r="B958" s="81" t="s">
        <v>5373</v>
      </c>
      <c r="C958" s="81" t="s">
        <v>229</v>
      </c>
      <c r="D958" s="81" t="s">
        <v>7441</v>
      </c>
      <c r="E958" s="84">
        <v>44096</v>
      </c>
      <c r="F958" s="85" t="s">
        <v>520</v>
      </c>
      <c r="G958" s="82" t="s">
        <v>538</v>
      </c>
      <c r="H958" s="86" t="s">
        <v>2631</v>
      </c>
      <c r="I958" s="82" t="s">
        <v>2632</v>
      </c>
      <c r="J958" s="86" t="s">
        <v>2631</v>
      </c>
      <c r="K958" s="129" t="s">
        <v>8243</v>
      </c>
      <c r="L958" s="124" t="s">
        <v>8237</v>
      </c>
    </row>
    <row r="959" spans="1:12" x14ac:dyDescent="0.25">
      <c r="A959" s="83" t="s">
        <v>8341</v>
      </c>
      <c r="B959" s="81" t="s">
        <v>5035</v>
      </c>
      <c r="C959" s="81" t="s">
        <v>7339</v>
      </c>
      <c r="D959" s="81" t="s">
        <v>7340</v>
      </c>
      <c r="E959" s="84">
        <v>44096</v>
      </c>
      <c r="F959" s="85" t="s">
        <v>520</v>
      </c>
      <c r="G959" s="82" t="s">
        <v>538</v>
      </c>
      <c r="H959" s="86" t="s">
        <v>2631</v>
      </c>
      <c r="I959" s="82" t="s">
        <v>7333</v>
      </c>
      <c r="J959" s="86" t="s">
        <v>2631</v>
      </c>
      <c r="K959" s="129" t="s">
        <v>8243</v>
      </c>
      <c r="L959" s="124" t="s">
        <v>8326</v>
      </c>
    </row>
    <row r="960" spans="1:12" x14ac:dyDescent="0.25">
      <c r="A960" s="83" t="s">
        <v>8342</v>
      </c>
      <c r="B960" s="81" t="s">
        <v>6713</v>
      </c>
      <c r="C960" s="81" t="s">
        <v>2659</v>
      </c>
      <c r="D960" s="81" t="s">
        <v>7442</v>
      </c>
      <c r="E960" s="84">
        <v>44096</v>
      </c>
      <c r="F960" s="85" t="s">
        <v>520</v>
      </c>
      <c r="G960" s="82" t="s">
        <v>538</v>
      </c>
      <c r="H960" s="86" t="s">
        <v>2631</v>
      </c>
      <c r="I960" s="82" t="s">
        <v>2661</v>
      </c>
      <c r="J960" s="86" t="s">
        <v>2631</v>
      </c>
      <c r="K960" s="129" t="s">
        <v>8243</v>
      </c>
      <c r="L960" s="124" t="s">
        <v>8237</v>
      </c>
    </row>
    <row r="961" spans="1:12" x14ac:dyDescent="0.25">
      <c r="A961" s="83" t="s">
        <v>8343</v>
      </c>
      <c r="B961" s="81" t="s">
        <v>7708</v>
      </c>
      <c r="C961" s="81" t="s">
        <v>7844</v>
      </c>
      <c r="D961" s="81" t="s">
        <v>7845</v>
      </c>
      <c r="E961" s="84">
        <v>44096</v>
      </c>
      <c r="F961" s="85" t="s">
        <v>520</v>
      </c>
      <c r="G961" s="82" t="s">
        <v>538</v>
      </c>
      <c r="H961" s="86" t="s">
        <v>2631</v>
      </c>
      <c r="I961" s="82" t="s">
        <v>7777</v>
      </c>
      <c r="J961" s="86" t="s">
        <v>2631</v>
      </c>
      <c r="K961" s="129" t="s">
        <v>8243</v>
      </c>
      <c r="L961" s="124" t="s">
        <v>8318</v>
      </c>
    </row>
    <row r="962" spans="1:12" x14ac:dyDescent="0.25">
      <c r="A962" s="83" t="s">
        <v>8344</v>
      </c>
      <c r="B962" s="81" t="s">
        <v>938</v>
      </c>
      <c r="C962" s="81" t="s">
        <v>2723</v>
      </c>
      <c r="D962" s="81" t="s">
        <v>7378</v>
      </c>
      <c r="E962" s="84">
        <v>44096</v>
      </c>
      <c r="F962" s="85" t="s">
        <v>520</v>
      </c>
      <c r="G962" s="82" t="s">
        <v>538</v>
      </c>
      <c r="H962" s="86" t="s">
        <v>2631</v>
      </c>
      <c r="I962" s="82" t="s">
        <v>2666</v>
      </c>
      <c r="J962" s="86" t="s">
        <v>2631</v>
      </c>
      <c r="K962" s="129" t="s">
        <v>8243</v>
      </c>
      <c r="L962" s="124" t="s">
        <v>2918</v>
      </c>
    </row>
    <row r="963" spans="1:12" x14ac:dyDescent="0.25">
      <c r="A963" s="83" t="s">
        <v>8345</v>
      </c>
      <c r="B963" s="81" t="s">
        <v>1137</v>
      </c>
      <c r="C963" s="81" t="s">
        <v>2750</v>
      </c>
      <c r="D963" s="81" t="s">
        <v>7379</v>
      </c>
      <c r="E963" s="84">
        <v>44096</v>
      </c>
      <c r="F963" s="85" t="s">
        <v>520</v>
      </c>
      <c r="G963" s="82" t="s">
        <v>538</v>
      </c>
      <c r="H963" s="86" t="s">
        <v>2631</v>
      </c>
      <c r="I963" s="82" t="s">
        <v>2695</v>
      </c>
      <c r="J963" s="86" t="s">
        <v>2631</v>
      </c>
      <c r="K963" s="129" t="s">
        <v>8243</v>
      </c>
      <c r="L963" s="124" t="s">
        <v>2918</v>
      </c>
    </row>
    <row r="964" spans="1:12" x14ac:dyDescent="0.25">
      <c r="A964" s="83" t="s">
        <v>8348</v>
      </c>
      <c r="B964" s="81" t="s">
        <v>1071</v>
      </c>
      <c r="C964" s="81" t="s">
        <v>62</v>
      </c>
      <c r="D964" s="81" t="s">
        <v>7386</v>
      </c>
      <c r="E964" s="84">
        <v>44096</v>
      </c>
      <c r="F964" s="85" t="s">
        <v>520</v>
      </c>
      <c r="G964" s="82" t="s">
        <v>538</v>
      </c>
      <c r="H964" s="86" t="s">
        <v>2631</v>
      </c>
      <c r="I964" s="82" t="s">
        <v>2683</v>
      </c>
      <c r="J964" s="86" t="s">
        <v>2631</v>
      </c>
      <c r="K964" s="129" t="s">
        <v>8243</v>
      </c>
      <c r="L964" s="124" t="s">
        <v>2918</v>
      </c>
    </row>
    <row r="965" spans="1:12" x14ac:dyDescent="0.25">
      <c r="A965" s="83" t="s">
        <v>8350</v>
      </c>
      <c r="B965" s="81" t="s">
        <v>5561</v>
      </c>
      <c r="C965" s="81" t="s">
        <v>2679</v>
      </c>
      <c r="D965" s="81" t="s">
        <v>7457</v>
      </c>
      <c r="E965" s="84">
        <v>44096</v>
      </c>
      <c r="F965" s="85" t="s">
        <v>520</v>
      </c>
      <c r="G965" s="82" t="s">
        <v>538</v>
      </c>
      <c r="H965" s="86" t="s">
        <v>2631</v>
      </c>
      <c r="I965" s="82" t="s">
        <v>545</v>
      </c>
      <c r="J965" s="86" t="s">
        <v>2631</v>
      </c>
      <c r="K965" s="129" t="s">
        <v>8243</v>
      </c>
      <c r="L965" s="124" t="s">
        <v>8237</v>
      </c>
    </row>
    <row r="966" spans="1:12" x14ac:dyDescent="0.25">
      <c r="A966" s="83" t="s">
        <v>8351</v>
      </c>
      <c r="B966" s="81" t="s">
        <v>228</v>
      </c>
      <c r="C966" s="81" t="s">
        <v>229</v>
      </c>
      <c r="D966" s="81" t="s">
        <v>2834</v>
      </c>
      <c r="E966" s="84">
        <v>44096</v>
      </c>
      <c r="F966" s="85" t="s">
        <v>520</v>
      </c>
      <c r="G966" s="82" t="s">
        <v>538</v>
      </c>
      <c r="H966" s="86" t="s">
        <v>2631</v>
      </c>
      <c r="I966" s="82" t="s">
        <v>2632</v>
      </c>
      <c r="J966" s="86" t="s">
        <v>2631</v>
      </c>
      <c r="K966" s="129" t="s">
        <v>8243</v>
      </c>
      <c r="L966" s="124" t="s">
        <v>2918</v>
      </c>
    </row>
    <row r="967" spans="1:12" x14ac:dyDescent="0.25">
      <c r="A967" s="83" t="s">
        <v>8353</v>
      </c>
      <c r="B967" s="81" t="s">
        <v>997</v>
      </c>
      <c r="C967" s="81" t="s">
        <v>62</v>
      </c>
      <c r="D967" s="81" t="s">
        <v>7390</v>
      </c>
      <c r="E967" s="84">
        <v>44096</v>
      </c>
      <c r="F967" s="85" t="s">
        <v>520</v>
      </c>
      <c r="G967" s="82" t="s">
        <v>538</v>
      </c>
      <c r="H967" s="86" t="s">
        <v>2631</v>
      </c>
      <c r="I967" s="82" t="s">
        <v>2683</v>
      </c>
      <c r="J967" s="86" t="s">
        <v>2631</v>
      </c>
      <c r="K967" s="129" t="s">
        <v>8243</v>
      </c>
      <c r="L967" s="124" t="s">
        <v>2918</v>
      </c>
    </row>
    <row r="968" spans="1:12" x14ac:dyDescent="0.25">
      <c r="A968" s="83" t="s">
        <v>8356</v>
      </c>
      <c r="B968" s="81" t="s">
        <v>5025</v>
      </c>
      <c r="C968" s="81" t="s">
        <v>7349</v>
      </c>
      <c r="D968" s="81" t="s">
        <v>7350</v>
      </c>
      <c r="E968" s="84">
        <v>44096</v>
      </c>
      <c r="F968" s="85" t="s">
        <v>520</v>
      </c>
      <c r="G968" s="82" t="s">
        <v>538</v>
      </c>
      <c r="H968" s="86" t="s">
        <v>2631</v>
      </c>
      <c r="I968" s="82" t="s">
        <v>7336</v>
      </c>
      <c r="J968" s="86" t="s">
        <v>2631</v>
      </c>
      <c r="K968" s="129" t="s">
        <v>8243</v>
      </c>
      <c r="L968" s="124" t="s">
        <v>8326</v>
      </c>
    </row>
    <row r="969" spans="1:12" x14ac:dyDescent="0.25">
      <c r="A969" s="83" t="s">
        <v>8357</v>
      </c>
      <c r="B969" s="81" t="s">
        <v>903</v>
      </c>
      <c r="C969" s="81" t="s">
        <v>2679</v>
      </c>
      <c r="D969" s="81" t="s">
        <v>7385</v>
      </c>
      <c r="E969" s="84">
        <v>44096</v>
      </c>
      <c r="F969" s="85" t="s">
        <v>520</v>
      </c>
      <c r="G969" s="82" t="s">
        <v>538</v>
      </c>
      <c r="H969" s="86" t="s">
        <v>2631</v>
      </c>
      <c r="I969" s="82" t="s">
        <v>545</v>
      </c>
      <c r="J969" s="86" t="s">
        <v>2631</v>
      </c>
      <c r="K969" s="129" t="s">
        <v>8243</v>
      </c>
      <c r="L969" s="124" t="s">
        <v>2918</v>
      </c>
    </row>
    <row r="970" spans="1:12" x14ac:dyDescent="0.25">
      <c r="A970" s="83" t="s">
        <v>8360</v>
      </c>
      <c r="B970" s="81" t="s">
        <v>235</v>
      </c>
      <c r="C970" s="81" t="s">
        <v>2639</v>
      </c>
      <c r="D970" s="81" t="s">
        <v>2840</v>
      </c>
      <c r="E970" s="84">
        <v>44096</v>
      </c>
      <c r="F970" s="85" t="s">
        <v>519</v>
      </c>
      <c r="G970" s="82" t="s">
        <v>538</v>
      </c>
      <c r="H970" s="86" t="s">
        <v>2631</v>
      </c>
      <c r="I970" s="82" t="s">
        <v>2641</v>
      </c>
      <c r="J970" s="86" t="s">
        <v>2631</v>
      </c>
      <c r="K970" s="129" t="s">
        <v>8243</v>
      </c>
      <c r="L970" s="124" t="s">
        <v>2918</v>
      </c>
    </row>
    <row r="971" spans="1:12" x14ac:dyDescent="0.25">
      <c r="A971" s="83" t="s">
        <v>8361</v>
      </c>
      <c r="B971" s="81" t="s">
        <v>5429</v>
      </c>
      <c r="C971" s="81" t="s">
        <v>229</v>
      </c>
      <c r="D971" s="81" t="s">
        <v>7446</v>
      </c>
      <c r="E971" s="84">
        <v>44096</v>
      </c>
      <c r="F971" s="85" t="s">
        <v>519</v>
      </c>
      <c r="G971" s="82" t="s">
        <v>538</v>
      </c>
      <c r="H971" s="86" t="s">
        <v>2631</v>
      </c>
      <c r="I971" s="82" t="s">
        <v>2632</v>
      </c>
      <c r="J971" s="86" t="s">
        <v>2631</v>
      </c>
      <c r="K971" s="129" t="s">
        <v>8243</v>
      </c>
      <c r="L971" s="124" t="s">
        <v>8237</v>
      </c>
    </row>
    <row r="972" spans="1:12" x14ac:dyDescent="0.25">
      <c r="A972" s="83" t="s">
        <v>8362</v>
      </c>
      <c r="B972" s="81" t="s">
        <v>5725</v>
      </c>
      <c r="C972" s="81" t="s">
        <v>2676</v>
      </c>
      <c r="D972" s="81" t="s">
        <v>7499</v>
      </c>
      <c r="E972" s="84">
        <v>44096</v>
      </c>
      <c r="F972" s="85" t="s">
        <v>519</v>
      </c>
      <c r="G972" s="82" t="s">
        <v>538</v>
      </c>
      <c r="H972" s="86" t="s">
        <v>2631</v>
      </c>
      <c r="I972" s="82" t="s">
        <v>2678</v>
      </c>
      <c r="J972" s="86" t="s">
        <v>2631</v>
      </c>
      <c r="K972" s="129" t="s">
        <v>8243</v>
      </c>
      <c r="L972" s="124" t="s">
        <v>8237</v>
      </c>
    </row>
    <row r="973" spans="1:12" x14ac:dyDescent="0.25">
      <c r="A973" s="83" t="s">
        <v>8363</v>
      </c>
      <c r="B973" s="81" t="s">
        <v>7017</v>
      </c>
      <c r="C973" s="81" t="s">
        <v>117</v>
      </c>
      <c r="D973" s="81" t="s">
        <v>7451</v>
      </c>
      <c r="E973" s="84">
        <v>44096</v>
      </c>
      <c r="F973" s="85" t="s">
        <v>519</v>
      </c>
      <c r="G973" s="82" t="s">
        <v>538</v>
      </c>
      <c r="H973" s="86" t="s">
        <v>2631</v>
      </c>
      <c r="I973" s="82" t="s">
        <v>2697</v>
      </c>
      <c r="J973" s="86" t="s">
        <v>2631</v>
      </c>
      <c r="K973" s="129" t="s">
        <v>8243</v>
      </c>
      <c r="L973" s="124" t="s">
        <v>8237</v>
      </c>
    </row>
    <row r="974" spans="1:12" x14ac:dyDescent="0.25">
      <c r="A974" s="83" t="s">
        <v>8364</v>
      </c>
      <c r="B974" s="81" t="s">
        <v>5037</v>
      </c>
      <c r="C974" s="81" t="s">
        <v>7360</v>
      </c>
      <c r="D974" s="81" t="s">
        <v>7361</v>
      </c>
      <c r="E974" s="84">
        <v>44096</v>
      </c>
      <c r="F974" s="85" t="s">
        <v>519</v>
      </c>
      <c r="G974" s="82" t="s">
        <v>538</v>
      </c>
      <c r="H974" s="86" t="s">
        <v>2631</v>
      </c>
      <c r="I974" s="82" t="s">
        <v>7333</v>
      </c>
      <c r="J974" s="86" t="s">
        <v>2631</v>
      </c>
      <c r="K974" s="129" t="s">
        <v>8243</v>
      </c>
      <c r="L974" s="124" t="s">
        <v>8326</v>
      </c>
    </row>
    <row r="975" spans="1:12" x14ac:dyDescent="0.25">
      <c r="A975" s="83" t="s">
        <v>8366</v>
      </c>
      <c r="B975" s="81" t="s">
        <v>5030</v>
      </c>
      <c r="C975" s="81" t="s">
        <v>7347</v>
      </c>
      <c r="D975" s="81" t="s">
        <v>7348</v>
      </c>
      <c r="E975" s="84">
        <v>44096</v>
      </c>
      <c r="F975" s="85" t="s">
        <v>519</v>
      </c>
      <c r="G975" s="82" t="s">
        <v>538</v>
      </c>
      <c r="H975" s="86" t="s">
        <v>2631</v>
      </c>
      <c r="I975" s="82" t="s">
        <v>7336</v>
      </c>
      <c r="J975" s="86" t="s">
        <v>2631</v>
      </c>
      <c r="K975" s="129" t="s">
        <v>8243</v>
      </c>
      <c r="L975" s="124" t="s">
        <v>8326</v>
      </c>
    </row>
    <row r="976" spans="1:12" x14ac:dyDescent="0.25">
      <c r="A976" s="83" t="s">
        <v>8367</v>
      </c>
      <c r="B976" s="81" t="s">
        <v>198</v>
      </c>
      <c r="C976" s="81" t="s">
        <v>283</v>
      </c>
      <c r="D976" s="81" t="s">
        <v>2787</v>
      </c>
      <c r="E976" s="84">
        <v>44096</v>
      </c>
      <c r="F976" s="85" t="s">
        <v>519</v>
      </c>
      <c r="G976" s="82" t="s">
        <v>538</v>
      </c>
      <c r="H976" s="86" t="s">
        <v>2631</v>
      </c>
      <c r="I976" s="82" t="s">
        <v>2697</v>
      </c>
      <c r="J976" s="86" t="s">
        <v>2631</v>
      </c>
      <c r="K976" s="129" t="s">
        <v>8243</v>
      </c>
      <c r="L976" s="124" t="s">
        <v>2918</v>
      </c>
    </row>
    <row r="977" spans="1:12" x14ac:dyDescent="0.25">
      <c r="A977" s="83" t="s">
        <v>8373</v>
      </c>
      <c r="B977" s="81" t="s">
        <v>262</v>
      </c>
      <c r="C977" s="81" t="s">
        <v>229</v>
      </c>
      <c r="D977" s="81" t="s">
        <v>2875</v>
      </c>
      <c r="E977" s="84">
        <v>44096</v>
      </c>
      <c r="F977" s="85" t="s">
        <v>520</v>
      </c>
      <c r="G977" s="82" t="s">
        <v>538</v>
      </c>
      <c r="H977" s="86" t="s">
        <v>2631</v>
      </c>
      <c r="I977" s="82" t="s">
        <v>2632</v>
      </c>
      <c r="J977" s="86" t="s">
        <v>2631</v>
      </c>
      <c r="K977" s="129" t="s">
        <v>8243</v>
      </c>
      <c r="L977" s="124" t="s">
        <v>8234</v>
      </c>
    </row>
    <row r="978" spans="1:12" x14ac:dyDescent="0.25">
      <c r="A978" s="83" t="s">
        <v>8374</v>
      </c>
      <c r="B978" s="81" t="s">
        <v>160</v>
      </c>
      <c r="C978" s="81" t="s">
        <v>117</v>
      </c>
      <c r="D978" s="81" t="s">
        <v>2764</v>
      </c>
      <c r="E978" s="84">
        <v>44096</v>
      </c>
      <c r="F978" s="85" t="s">
        <v>520</v>
      </c>
      <c r="G978" s="82" t="s">
        <v>538</v>
      </c>
      <c r="H978" s="86" t="s">
        <v>2631</v>
      </c>
      <c r="I978" s="82" t="s">
        <v>2697</v>
      </c>
      <c r="J978" s="86" t="s">
        <v>2631</v>
      </c>
      <c r="K978" s="129" t="s">
        <v>8243</v>
      </c>
      <c r="L978" s="124" t="s">
        <v>2918</v>
      </c>
    </row>
    <row r="979" spans="1:12" x14ac:dyDescent="0.25">
      <c r="A979" s="83" t="s">
        <v>8375</v>
      </c>
      <c r="B979" s="81" t="s">
        <v>5034</v>
      </c>
      <c r="C979" s="81" t="s">
        <v>7326</v>
      </c>
      <c r="D979" s="81" t="s">
        <v>7357</v>
      </c>
      <c r="E979" s="84">
        <v>44096</v>
      </c>
      <c r="F979" s="85" t="s">
        <v>520</v>
      </c>
      <c r="G979" s="82" t="s">
        <v>538</v>
      </c>
      <c r="H979" s="86" t="s">
        <v>2631</v>
      </c>
      <c r="I979" s="82" t="s">
        <v>7333</v>
      </c>
      <c r="J979" s="86" t="s">
        <v>2631</v>
      </c>
      <c r="K979" s="129" t="s">
        <v>8243</v>
      </c>
      <c r="L979" s="124" t="s">
        <v>8326</v>
      </c>
    </row>
    <row r="980" spans="1:12" x14ac:dyDescent="0.25">
      <c r="A980" s="83" t="s">
        <v>8376</v>
      </c>
      <c r="B980" s="81" t="s">
        <v>5031</v>
      </c>
      <c r="C980" s="81" t="s">
        <v>7358</v>
      </c>
      <c r="D980" s="81" t="s">
        <v>7359</v>
      </c>
      <c r="E980" s="84">
        <v>44096</v>
      </c>
      <c r="F980" s="85" t="s">
        <v>520</v>
      </c>
      <c r="G980" s="82" t="s">
        <v>538</v>
      </c>
      <c r="H980" s="86" t="s">
        <v>2631</v>
      </c>
      <c r="I980" s="82" t="s">
        <v>7336</v>
      </c>
      <c r="J980" s="86" t="s">
        <v>2631</v>
      </c>
      <c r="K980" s="129" t="s">
        <v>8243</v>
      </c>
      <c r="L980" s="124" t="s">
        <v>2918</v>
      </c>
    </row>
    <row r="981" spans="1:12" x14ac:dyDescent="0.25">
      <c r="A981" s="83" t="s">
        <v>8377</v>
      </c>
      <c r="B981" s="81" t="s">
        <v>200</v>
      </c>
      <c r="C981" s="81" t="s">
        <v>2649</v>
      </c>
      <c r="D981" s="81" t="s">
        <v>2788</v>
      </c>
      <c r="E981" s="84">
        <v>44096</v>
      </c>
      <c r="F981" s="85" t="s">
        <v>520</v>
      </c>
      <c r="G981" s="82" t="s">
        <v>538</v>
      </c>
      <c r="H981" s="86" t="s">
        <v>2631</v>
      </c>
      <c r="I981" s="82" t="s">
        <v>2650</v>
      </c>
      <c r="J981" s="86" t="s">
        <v>2631</v>
      </c>
      <c r="K981" s="129" t="s">
        <v>8243</v>
      </c>
      <c r="L981" s="124" t="s">
        <v>2918</v>
      </c>
    </row>
    <row r="982" spans="1:12" x14ac:dyDescent="0.25">
      <c r="A982" s="83" t="s">
        <v>8378</v>
      </c>
      <c r="B982" s="81" t="s">
        <v>6875</v>
      </c>
      <c r="C982" s="81" t="s">
        <v>283</v>
      </c>
      <c r="D982" s="81" t="s">
        <v>7456</v>
      </c>
      <c r="E982" s="84">
        <v>44096</v>
      </c>
      <c r="F982" s="85" t="s">
        <v>520</v>
      </c>
      <c r="G982" s="82" t="s">
        <v>538</v>
      </c>
      <c r="H982" s="86" t="s">
        <v>2631</v>
      </c>
      <c r="I982" s="82" t="s">
        <v>2697</v>
      </c>
      <c r="J982" s="86" t="s">
        <v>2631</v>
      </c>
      <c r="K982" s="129" t="s">
        <v>8243</v>
      </c>
      <c r="L982" s="124" t="s">
        <v>8237</v>
      </c>
    </row>
    <row r="983" spans="1:12" x14ac:dyDescent="0.25">
      <c r="A983" s="83" t="s">
        <v>8379</v>
      </c>
      <c r="B983" s="81" t="s">
        <v>2541</v>
      </c>
      <c r="C983" s="81" t="s">
        <v>2649</v>
      </c>
      <c r="D983" s="81" t="s">
        <v>7392</v>
      </c>
      <c r="E983" s="84">
        <v>44096</v>
      </c>
      <c r="F983" s="85" t="s">
        <v>520</v>
      </c>
      <c r="G983" s="82" t="s">
        <v>538</v>
      </c>
      <c r="H983" s="86" t="s">
        <v>2631</v>
      </c>
      <c r="I983" s="82" t="s">
        <v>2650</v>
      </c>
      <c r="J983" s="86" t="s">
        <v>2631</v>
      </c>
      <c r="K983" s="129" t="s">
        <v>8243</v>
      </c>
      <c r="L983" s="124" t="s">
        <v>2918</v>
      </c>
    </row>
    <row r="984" spans="1:12" x14ac:dyDescent="0.25">
      <c r="A984" s="83" t="s">
        <v>8381</v>
      </c>
      <c r="B984" s="81" t="s">
        <v>5560</v>
      </c>
      <c r="C984" s="81" t="s">
        <v>2679</v>
      </c>
      <c r="D984" s="81" t="s">
        <v>7458</v>
      </c>
      <c r="E984" s="84">
        <v>44096</v>
      </c>
      <c r="F984" s="85" t="s">
        <v>520</v>
      </c>
      <c r="G984" s="82" t="s">
        <v>538</v>
      </c>
      <c r="H984" s="86" t="s">
        <v>2631</v>
      </c>
      <c r="I984" s="82" t="s">
        <v>545</v>
      </c>
      <c r="J984" s="86" t="s">
        <v>2631</v>
      </c>
      <c r="K984" s="129" t="s">
        <v>8243</v>
      </c>
      <c r="L984" s="124" t="s">
        <v>8237</v>
      </c>
    </row>
    <row r="985" spans="1:12" x14ac:dyDescent="0.25">
      <c r="A985" s="83" t="s">
        <v>8383</v>
      </c>
      <c r="B985" s="81" t="s">
        <v>2572</v>
      </c>
      <c r="C985" s="81" t="s">
        <v>2649</v>
      </c>
      <c r="D985" s="81" t="s">
        <v>7388</v>
      </c>
      <c r="E985" s="84">
        <v>44096</v>
      </c>
      <c r="F985" s="85" t="s">
        <v>520</v>
      </c>
      <c r="G985" s="82" t="s">
        <v>538</v>
      </c>
      <c r="H985" s="86" t="s">
        <v>2631</v>
      </c>
      <c r="I985" s="82" t="s">
        <v>2650</v>
      </c>
      <c r="J985" s="86" t="s">
        <v>2631</v>
      </c>
      <c r="K985" s="129" t="s">
        <v>8243</v>
      </c>
      <c r="L985" s="124" t="s">
        <v>2918</v>
      </c>
    </row>
    <row r="986" spans="1:12" x14ac:dyDescent="0.25">
      <c r="A986" s="83" t="s">
        <v>8384</v>
      </c>
      <c r="B986" s="81" t="s">
        <v>912</v>
      </c>
      <c r="C986" s="81" t="s">
        <v>2679</v>
      </c>
      <c r="D986" s="81" t="s">
        <v>7387</v>
      </c>
      <c r="E986" s="84">
        <v>44096</v>
      </c>
      <c r="F986" s="85" t="s">
        <v>520</v>
      </c>
      <c r="G986" s="82" t="s">
        <v>538</v>
      </c>
      <c r="H986" s="86" t="s">
        <v>2631</v>
      </c>
      <c r="I986" s="82" t="s">
        <v>545</v>
      </c>
      <c r="J986" s="86" t="s">
        <v>2631</v>
      </c>
      <c r="K986" s="129" t="s">
        <v>8243</v>
      </c>
      <c r="L986" s="124" t="s">
        <v>2918</v>
      </c>
    </row>
    <row r="987" spans="1:12" x14ac:dyDescent="0.25">
      <c r="A987" s="83" t="s">
        <v>8386</v>
      </c>
      <c r="B987" s="81" t="s">
        <v>5036</v>
      </c>
      <c r="C987" s="81" t="s">
        <v>7337</v>
      </c>
      <c r="D987" s="81" t="s">
        <v>7338</v>
      </c>
      <c r="E987" s="84">
        <v>44096</v>
      </c>
      <c r="F987" s="85" t="s">
        <v>519</v>
      </c>
      <c r="G987" s="82" t="s">
        <v>538</v>
      </c>
      <c r="H987" s="86" t="s">
        <v>2631</v>
      </c>
      <c r="I987" s="82" t="s">
        <v>7333</v>
      </c>
      <c r="J987" s="86" t="s">
        <v>2631</v>
      </c>
      <c r="K987" s="129" t="s">
        <v>8243</v>
      </c>
      <c r="L987" s="124" t="s">
        <v>8326</v>
      </c>
    </row>
    <row r="988" spans="1:12" x14ac:dyDescent="0.25">
      <c r="A988" s="83" t="s">
        <v>8388</v>
      </c>
      <c r="B988" s="81" t="s">
        <v>1732</v>
      </c>
      <c r="C988" s="81" t="s">
        <v>2659</v>
      </c>
      <c r="D988" s="81" t="s">
        <v>7381</v>
      </c>
      <c r="E988" s="84">
        <v>44096</v>
      </c>
      <c r="F988" s="85" t="s">
        <v>519</v>
      </c>
      <c r="G988" s="82" t="s">
        <v>538</v>
      </c>
      <c r="H988" s="86" t="s">
        <v>2631</v>
      </c>
      <c r="I988" s="82" t="s">
        <v>2661</v>
      </c>
      <c r="J988" s="86" t="s">
        <v>2631</v>
      </c>
      <c r="K988" s="129" t="s">
        <v>8243</v>
      </c>
      <c r="L988" s="124" t="s">
        <v>2918</v>
      </c>
    </row>
    <row r="989" spans="1:12" x14ac:dyDescent="0.25">
      <c r="A989" s="83" t="s">
        <v>8389</v>
      </c>
      <c r="B989" s="81" t="s">
        <v>264</v>
      </c>
      <c r="C989" s="81" t="s">
        <v>229</v>
      </c>
      <c r="D989" s="81" t="s">
        <v>2876</v>
      </c>
      <c r="E989" s="84">
        <v>44096</v>
      </c>
      <c r="F989" s="85" t="s">
        <v>519</v>
      </c>
      <c r="G989" s="82" t="s">
        <v>538</v>
      </c>
      <c r="H989" s="86" t="s">
        <v>2631</v>
      </c>
      <c r="I989" s="82" t="s">
        <v>2632</v>
      </c>
      <c r="J989" s="86" t="s">
        <v>2631</v>
      </c>
      <c r="K989" s="129" t="s">
        <v>8243</v>
      </c>
      <c r="L989" s="124" t="s">
        <v>2918</v>
      </c>
    </row>
    <row r="990" spans="1:12" x14ac:dyDescent="0.25">
      <c r="A990" s="83" t="s">
        <v>8390</v>
      </c>
      <c r="B990" s="81" t="s">
        <v>5041</v>
      </c>
      <c r="C990" s="81" t="s">
        <v>7341</v>
      </c>
      <c r="D990" s="81" t="s">
        <v>7342</v>
      </c>
      <c r="E990" s="84">
        <v>44096</v>
      </c>
      <c r="F990" s="85" t="s">
        <v>519</v>
      </c>
      <c r="G990" s="82" t="s">
        <v>538</v>
      </c>
      <c r="H990" s="86" t="s">
        <v>2631</v>
      </c>
      <c r="I990" s="82" t="s">
        <v>7333</v>
      </c>
      <c r="J990" s="86" t="s">
        <v>2631</v>
      </c>
      <c r="K990" s="129" t="s">
        <v>8243</v>
      </c>
      <c r="L990" s="124" t="s">
        <v>8326</v>
      </c>
    </row>
    <row r="991" spans="1:12" x14ac:dyDescent="0.25">
      <c r="A991" s="83" t="s">
        <v>8393</v>
      </c>
      <c r="B991" s="81" t="s">
        <v>7529</v>
      </c>
      <c r="C991" s="81" t="s">
        <v>62</v>
      </c>
      <c r="D991" s="81" t="s">
        <v>7627</v>
      </c>
      <c r="E991" s="84">
        <v>44096</v>
      </c>
      <c r="F991" s="85" t="s">
        <v>519</v>
      </c>
      <c r="G991" s="82" t="s">
        <v>538</v>
      </c>
      <c r="H991" s="86" t="s">
        <v>2631</v>
      </c>
      <c r="I991" s="82" t="s">
        <v>2683</v>
      </c>
      <c r="J991" s="86" t="s">
        <v>2631</v>
      </c>
      <c r="K991" s="129" t="s">
        <v>8243</v>
      </c>
      <c r="L991" s="124" t="s">
        <v>8239</v>
      </c>
    </row>
    <row r="992" spans="1:12" x14ac:dyDescent="0.25">
      <c r="A992" s="83" t="s">
        <v>8394</v>
      </c>
      <c r="B992" s="81" t="s">
        <v>5029</v>
      </c>
      <c r="C992" s="81" t="s">
        <v>7362</v>
      </c>
      <c r="D992" s="81" t="s">
        <v>7363</v>
      </c>
      <c r="E992" s="84">
        <v>44096</v>
      </c>
      <c r="F992" s="85" t="s">
        <v>519</v>
      </c>
      <c r="G992" s="82" t="s">
        <v>538</v>
      </c>
      <c r="H992" s="86" t="s">
        <v>2631</v>
      </c>
      <c r="I992" s="82" t="s">
        <v>7336</v>
      </c>
      <c r="J992" s="86" t="s">
        <v>2631</v>
      </c>
      <c r="K992" s="129" t="s">
        <v>8243</v>
      </c>
      <c r="L992" s="124" t="s">
        <v>8326</v>
      </c>
    </row>
    <row r="993" spans="1:12" x14ac:dyDescent="0.25">
      <c r="A993" s="83" t="s">
        <v>8395</v>
      </c>
      <c r="B993" s="81" t="s">
        <v>215</v>
      </c>
      <c r="C993" s="81" t="s">
        <v>2810</v>
      </c>
      <c r="D993" s="81" t="s">
        <v>2811</v>
      </c>
      <c r="E993" s="84">
        <v>44096</v>
      </c>
      <c r="F993" s="85" t="s">
        <v>519</v>
      </c>
      <c r="G993" s="82" t="s">
        <v>538</v>
      </c>
      <c r="H993" s="86" t="s">
        <v>2631</v>
      </c>
      <c r="I993" s="82" t="s">
        <v>2793</v>
      </c>
      <c r="J993" s="86" t="s">
        <v>2631</v>
      </c>
      <c r="K993" s="129" t="s">
        <v>8243</v>
      </c>
      <c r="L993" s="124" t="s">
        <v>2918</v>
      </c>
    </row>
    <row r="994" spans="1:12" x14ac:dyDescent="0.25">
      <c r="A994" s="83" t="s">
        <v>8398</v>
      </c>
      <c r="B994" s="81" t="s">
        <v>933</v>
      </c>
      <c r="C994" s="81" t="s">
        <v>2885</v>
      </c>
      <c r="D994" s="81" t="s">
        <v>7368</v>
      </c>
      <c r="E994" s="84">
        <v>44096</v>
      </c>
      <c r="F994" s="85" t="s">
        <v>520</v>
      </c>
      <c r="G994" s="82" t="s">
        <v>538</v>
      </c>
      <c r="H994" s="86" t="s">
        <v>2631</v>
      </c>
      <c r="I994" s="82" t="s">
        <v>2666</v>
      </c>
      <c r="J994" s="86" t="s">
        <v>2631</v>
      </c>
      <c r="K994" s="129" t="s">
        <v>8243</v>
      </c>
      <c r="L994" s="124" t="s">
        <v>2918</v>
      </c>
    </row>
    <row r="995" spans="1:12" x14ac:dyDescent="0.25">
      <c r="A995" s="83" t="s">
        <v>8399</v>
      </c>
      <c r="B995" s="81" t="s">
        <v>946</v>
      </c>
      <c r="C995" s="81" t="s">
        <v>2741</v>
      </c>
      <c r="D995" s="81" t="s">
        <v>7371</v>
      </c>
      <c r="E995" s="84">
        <v>44096</v>
      </c>
      <c r="F995" s="85" t="s">
        <v>520</v>
      </c>
      <c r="G995" s="82" t="s">
        <v>538</v>
      </c>
      <c r="H995" s="86" t="s">
        <v>2631</v>
      </c>
      <c r="I995" s="82" t="s">
        <v>2666</v>
      </c>
      <c r="J995" s="86" t="s">
        <v>2631</v>
      </c>
      <c r="K995" s="129" t="s">
        <v>8243</v>
      </c>
      <c r="L995" s="124" t="s">
        <v>2918</v>
      </c>
    </row>
    <row r="996" spans="1:12" x14ac:dyDescent="0.25">
      <c r="A996" s="83" t="s">
        <v>8403</v>
      </c>
      <c r="B996" s="81" t="s">
        <v>233</v>
      </c>
      <c r="C996" s="81" t="s">
        <v>229</v>
      </c>
      <c r="D996" s="81" t="s">
        <v>2838</v>
      </c>
      <c r="E996" s="84">
        <v>44096</v>
      </c>
      <c r="F996" s="85" t="s">
        <v>520</v>
      </c>
      <c r="G996" s="82" t="s">
        <v>538</v>
      </c>
      <c r="H996" s="86" t="s">
        <v>2631</v>
      </c>
      <c r="I996" s="82" t="s">
        <v>2632</v>
      </c>
      <c r="J996" s="86" t="s">
        <v>2631</v>
      </c>
      <c r="K996" s="129" t="s">
        <v>8243</v>
      </c>
      <c r="L996" s="124" t="s">
        <v>2918</v>
      </c>
    </row>
    <row r="997" spans="1:12" x14ac:dyDescent="0.25">
      <c r="A997" s="83" t="s">
        <v>8407</v>
      </c>
      <c r="B997" s="81" t="s">
        <v>5558</v>
      </c>
      <c r="C997" s="81" t="s">
        <v>2679</v>
      </c>
      <c r="D997" s="81" t="s">
        <v>7498</v>
      </c>
      <c r="E997" s="84">
        <v>44096</v>
      </c>
      <c r="F997" s="85" t="s">
        <v>520</v>
      </c>
      <c r="G997" s="82" t="s">
        <v>538</v>
      </c>
      <c r="H997" s="86" t="s">
        <v>2631</v>
      </c>
      <c r="I997" s="82" t="s">
        <v>545</v>
      </c>
      <c r="J997" s="86" t="s">
        <v>2631</v>
      </c>
      <c r="K997" s="129" t="s">
        <v>8243</v>
      </c>
      <c r="L997" s="124" t="s">
        <v>8237</v>
      </c>
    </row>
    <row r="998" spans="1:12" x14ac:dyDescent="0.25">
      <c r="A998" s="83" t="s">
        <v>8408</v>
      </c>
      <c r="B998" s="81" t="s">
        <v>6942</v>
      </c>
      <c r="C998" s="81" t="s">
        <v>283</v>
      </c>
      <c r="D998" s="81" t="s">
        <v>7460</v>
      </c>
      <c r="E998" s="84">
        <v>44096</v>
      </c>
      <c r="F998" s="85" t="s">
        <v>520</v>
      </c>
      <c r="G998" s="82" t="s">
        <v>538</v>
      </c>
      <c r="H998" s="86" t="s">
        <v>2631</v>
      </c>
      <c r="I998" s="82" t="s">
        <v>2697</v>
      </c>
      <c r="J998" s="86" t="s">
        <v>2631</v>
      </c>
      <c r="K998" s="129" t="s">
        <v>8243</v>
      </c>
      <c r="L998" s="124" t="s">
        <v>8237</v>
      </c>
    </row>
    <row r="999" spans="1:12" x14ac:dyDescent="0.25">
      <c r="A999" s="83" t="s">
        <v>8410</v>
      </c>
      <c r="B999" s="81" t="s">
        <v>5026</v>
      </c>
      <c r="C999" s="81" t="s">
        <v>7334</v>
      </c>
      <c r="D999" s="81" t="s">
        <v>7335</v>
      </c>
      <c r="E999" s="84">
        <v>44096</v>
      </c>
      <c r="F999" s="85" t="s">
        <v>520</v>
      </c>
      <c r="G999" s="82" t="s">
        <v>538</v>
      </c>
      <c r="H999" s="86" t="s">
        <v>2631</v>
      </c>
      <c r="I999" s="82" t="s">
        <v>7336</v>
      </c>
      <c r="J999" s="86" t="s">
        <v>2631</v>
      </c>
      <c r="K999" s="129" t="s">
        <v>8243</v>
      </c>
      <c r="L999" s="124" t="s">
        <v>8326</v>
      </c>
    </row>
    <row r="1000" spans="1:12" x14ac:dyDescent="0.25">
      <c r="A1000" s="83" t="s">
        <v>8411</v>
      </c>
      <c r="B1000" s="81" t="s">
        <v>1283</v>
      </c>
      <c r="C1000" s="81" t="s">
        <v>2672</v>
      </c>
      <c r="D1000" s="81" t="s">
        <v>7380</v>
      </c>
      <c r="E1000" s="84">
        <v>44096</v>
      </c>
      <c r="F1000" s="85" t="s">
        <v>520</v>
      </c>
      <c r="G1000" s="82" t="s">
        <v>538</v>
      </c>
      <c r="H1000" s="86" t="s">
        <v>2631</v>
      </c>
      <c r="I1000" s="82" t="s">
        <v>2644</v>
      </c>
      <c r="J1000" s="86" t="s">
        <v>2631</v>
      </c>
      <c r="K1000" s="129" t="s">
        <v>8243</v>
      </c>
      <c r="L1000" s="124" t="s">
        <v>8236</v>
      </c>
    </row>
    <row r="1001" spans="1:12" x14ac:dyDescent="0.25">
      <c r="A1001" s="83" t="s">
        <v>8412</v>
      </c>
      <c r="B1001" s="81" t="s">
        <v>2587</v>
      </c>
      <c r="C1001" s="81" t="s">
        <v>2649</v>
      </c>
      <c r="D1001" s="81" t="s">
        <v>7391</v>
      </c>
      <c r="E1001" s="84">
        <v>44096</v>
      </c>
      <c r="F1001" s="85" t="s">
        <v>520</v>
      </c>
      <c r="G1001" s="82" t="s">
        <v>538</v>
      </c>
      <c r="H1001" s="86" t="s">
        <v>2631</v>
      </c>
      <c r="I1001" s="82" t="s">
        <v>2650</v>
      </c>
      <c r="J1001" s="86" t="s">
        <v>2631</v>
      </c>
      <c r="K1001" s="129" t="s">
        <v>8243</v>
      </c>
      <c r="L1001" s="124" t="s">
        <v>2918</v>
      </c>
    </row>
    <row r="1002" spans="1:12" x14ac:dyDescent="0.25">
      <c r="A1002" s="83" t="s">
        <v>8413</v>
      </c>
      <c r="B1002" s="81" t="s">
        <v>157</v>
      </c>
      <c r="C1002" s="81" t="s">
        <v>2672</v>
      </c>
      <c r="D1002" s="81" t="s">
        <v>2762</v>
      </c>
      <c r="E1002" s="84">
        <v>44096</v>
      </c>
      <c r="F1002" s="85" t="s">
        <v>520</v>
      </c>
      <c r="G1002" s="82" t="s">
        <v>538</v>
      </c>
      <c r="H1002" s="86" t="s">
        <v>2631</v>
      </c>
      <c r="I1002" s="82" t="s">
        <v>2644</v>
      </c>
      <c r="J1002" s="86" t="s">
        <v>2631</v>
      </c>
      <c r="K1002" s="129" t="s">
        <v>8243</v>
      </c>
      <c r="L1002" s="124" t="s">
        <v>2918</v>
      </c>
    </row>
    <row r="1003" spans="1:12" x14ac:dyDescent="0.25">
      <c r="A1003" s="83" t="s">
        <v>8415</v>
      </c>
      <c r="B1003" s="81" t="s">
        <v>1384</v>
      </c>
      <c r="C1003" s="81" t="s">
        <v>2715</v>
      </c>
      <c r="D1003" s="81" t="s">
        <v>7383</v>
      </c>
      <c r="E1003" s="84">
        <v>44096</v>
      </c>
      <c r="F1003" s="85" t="s">
        <v>519</v>
      </c>
      <c r="G1003" s="82" t="s">
        <v>538</v>
      </c>
      <c r="H1003" s="86" t="s">
        <v>2631</v>
      </c>
      <c r="I1003" s="82" t="s">
        <v>2641</v>
      </c>
      <c r="J1003" s="86" t="s">
        <v>2631</v>
      </c>
      <c r="K1003" s="129" t="s">
        <v>8243</v>
      </c>
      <c r="L1003" s="124" t="s">
        <v>2918</v>
      </c>
    </row>
    <row r="1004" spans="1:12" x14ac:dyDescent="0.25">
      <c r="A1004" s="83" t="s">
        <v>8418</v>
      </c>
      <c r="B1004" s="81" t="s">
        <v>5713</v>
      </c>
      <c r="C1004" s="81" t="s">
        <v>2676</v>
      </c>
      <c r="D1004" s="81" t="s">
        <v>7454</v>
      </c>
      <c r="E1004" s="84">
        <v>44096</v>
      </c>
      <c r="F1004" s="85" t="s">
        <v>519</v>
      </c>
      <c r="G1004" s="82" t="s">
        <v>538</v>
      </c>
      <c r="H1004" s="86" t="s">
        <v>2631</v>
      </c>
      <c r="I1004" s="82" t="s">
        <v>2678</v>
      </c>
      <c r="J1004" s="86" t="s">
        <v>2631</v>
      </c>
      <c r="K1004" s="129" t="s">
        <v>8243</v>
      </c>
      <c r="L1004" s="124" t="s">
        <v>8237</v>
      </c>
    </row>
    <row r="1005" spans="1:12" x14ac:dyDescent="0.25">
      <c r="A1005" s="83" t="s">
        <v>8419</v>
      </c>
      <c r="B1005" s="81" t="s">
        <v>5039</v>
      </c>
      <c r="C1005" s="81" t="s">
        <v>7344</v>
      </c>
      <c r="D1005" s="81" t="s">
        <v>7345</v>
      </c>
      <c r="E1005" s="84">
        <v>44096</v>
      </c>
      <c r="F1005" s="85" t="s">
        <v>519</v>
      </c>
      <c r="G1005" s="82" t="s">
        <v>538</v>
      </c>
      <c r="H1005" s="86" t="s">
        <v>2631</v>
      </c>
      <c r="I1005" s="82" t="s">
        <v>7333</v>
      </c>
      <c r="J1005" s="86" t="s">
        <v>2631</v>
      </c>
      <c r="K1005" s="129" t="s">
        <v>8243</v>
      </c>
      <c r="L1005" s="124" t="s">
        <v>8326</v>
      </c>
    </row>
    <row r="1006" spans="1:12" x14ac:dyDescent="0.25">
      <c r="A1006" s="83" t="s">
        <v>8421</v>
      </c>
      <c r="B1006" s="81" t="s">
        <v>7539</v>
      </c>
      <c r="C1006" s="81" t="s">
        <v>2667</v>
      </c>
      <c r="D1006" s="81" t="s">
        <v>7629</v>
      </c>
      <c r="E1006" s="84">
        <v>44096</v>
      </c>
      <c r="F1006" s="85" t="s">
        <v>519</v>
      </c>
      <c r="G1006" s="82" t="s">
        <v>538</v>
      </c>
      <c r="H1006" s="86" t="s">
        <v>2631</v>
      </c>
      <c r="I1006" s="82" t="s">
        <v>2661</v>
      </c>
      <c r="J1006" s="86" t="s">
        <v>2631</v>
      </c>
      <c r="K1006" s="129" t="s">
        <v>8243</v>
      </c>
      <c r="L1006" s="124" t="s">
        <v>8239</v>
      </c>
    </row>
    <row r="1007" spans="1:12" x14ac:dyDescent="0.25">
      <c r="A1007" s="83" t="s">
        <v>8424</v>
      </c>
      <c r="B1007" s="81" t="s">
        <v>576</v>
      </c>
      <c r="C1007" s="81" t="s">
        <v>2633</v>
      </c>
      <c r="D1007" s="81" t="s">
        <v>7367</v>
      </c>
      <c r="E1007" s="84">
        <v>44096</v>
      </c>
      <c r="F1007" s="85" t="s">
        <v>520</v>
      </c>
      <c r="G1007" s="82" t="s">
        <v>538</v>
      </c>
      <c r="H1007" s="86" t="s">
        <v>2631</v>
      </c>
      <c r="I1007" s="82" t="s">
        <v>2635</v>
      </c>
      <c r="J1007" s="86" t="s">
        <v>2631</v>
      </c>
      <c r="K1007" s="129" t="s">
        <v>8243</v>
      </c>
      <c r="L1007" s="124" t="s">
        <v>2918</v>
      </c>
    </row>
    <row r="1008" spans="1:12" x14ac:dyDescent="0.25">
      <c r="A1008" s="83" t="s">
        <v>8425</v>
      </c>
      <c r="B1008" s="81" t="s">
        <v>166</v>
      </c>
      <c r="C1008" s="81" t="s">
        <v>117</v>
      </c>
      <c r="D1008" s="81" t="s">
        <v>2767</v>
      </c>
      <c r="E1008" s="84">
        <v>44096</v>
      </c>
      <c r="F1008" s="85" t="s">
        <v>520</v>
      </c>
      <c r="G1008" s="82" t="s">
        <v>538</v>
      </c>
      <c r="H1008" s="86" t="s">
        <v>2631</v>
      </c>
      <c r="I1008" s="82" t="s">
        <v>2697</v>
      </c>
      <c r="J1008" s="86" t="s">
        <v>2631</v>
      </c>
      <c r="K1008" s="129" t="s">
        <v>8243</v>
      </c>
      <c r="L1008" s="124" t="s">
        <v>2918</v>
      </c>
    </row>
    <row r="1009" spans="1:12" x14ac:dyDescent="0.25">
      <c r="A1009" s="83" t="s">
        <v>8428</v>
      </c>
      <c r="B1009" s="81" t="s">
        <v>5033</v>
      </c>
      <c r="C1009" s="81" t="s">
        <v>7364</v>
      </c>
      <c r="D1009" s="81" t="s">
        <v>7365</v>
      </c>
      <c r="E1009" s="84">
        <v>44096</v>
      </c>
      <c r="F1009" s="85" t="s">
        <v>520</v>
      </c>
      <c r="G1009" s="82" t="s">
        <v>538</v>
      </c>
      <c r="H1009" s="86" t="s">
        <v>2631</v>
      </c>
      <c r="I1009" s="82" t="s">
        <v>7333</v>
      </c>
      <c r="J1009" s="86" t="s">
        <v>2631</v>
      </c>
      <c r="K1009" s="129" t="s">
        <v>8243</v>
      </c>
      <c r="L1009" s="124" t="s">
        <v>8326</v>
      </c>
    </row>
    <row r="1010" spans="1:12" x14ac:dyDescent="0.25">
      <c r="A1010" s="83" t="s">
        <v>8429</v>
      </c>
      <c r="B1010" s="81" t="s">
        <v>246</v>
      </c>
      <c r="C1010" s="81" t="s">
        <v>117</v>
      </c>
      <c r="D1010" s="81" t="s">
        <v>2853</v>
      </c>
      <c r="E1010" s="84">
        <v>44096</v>
      </c>
      <c r="F1010" s="85" t="s">
        <v>520</v>
      </c>
      <c r="G1010" s="82" t="s">
        <v>538</v>
      </c>
      <c r="H1010" s="86" t="s">
        <v>2631</v>
      </c>
      <c r="I1010" s="82" t="s">
        <v>2697</v>
      </c>
      <c r="J1010" s="86" t="s">
        <v>2631</v>
      </c>
      <c r="K1010" s="129" t="s">
        <v>8243</v>
      </c>
      <c r="L1010" s="124" t="s">
        <v>2918</v>
      </c>
    </row>
    <row r="1011" spans="1:12" x14ac:dyDescent="0.25">
      <c r="A1011" s="83" t="s">
        <v>8430</v>
      </c>
      <c r="B1011" s="81" t="s">
        <v>7530</v>
      </c>
      <c r="C1011" s="81" t="s">
        <v>62</v>
      </c>
      <c r="D1011" s="81" t="s">
        <v>7628</v>
      </c>
      <c r="E1011" s="84">
        <v>44096</v>
      </c>
      <c r="F1011" s="85" t="s">
        <v>520</v>
      </c>
      <c r="G1011" s="82" t="s">
        <v>538</v>
      </c>
      <c r="H1011" s="86" t="s">
        <v>2631</v>
      </c>
      <c r="I1011" s="82" t="s">
        <v>2683</v>
      </c>
      <c r="J1011" s="86" t="s">
        <v>2631</v>
      </c>
      <c r="K1011" s="129" t="s">
        <v>8243</v>
      </c>
      <c r="L1011" s="124" t="s">
        <v>8239</v>
      </c>
    </row>
    <row r="1012" spans="1:12" x14ac:dyDescent="0.25">
      <c r="A1012" s="83" t="s">
        <v>8432</v>
      </c>
      <c r="B1012" s="81" t="s">
        <v>5792</v>
      </c>
      <c r="C1012" s="81" t="s">
        <v>2676</v>
      </c>
      <c r="D1012" s="81" t="s">
        <v>7575</v>
      </c>
      <c r="E1012" s="84">
        <v>44096</v>
      </c>
      <c r="F1012" s="85" t="s">
        <v>520</v>
      </c>
      <c r="G1012" s="82" t="s">
        <v>538</v>
      </c>
      <c r="H1012" s="86" t="s">
        <v>2631</v>
      </c>
      <c r="I1012" s="82" t="s">
        <v>2678</v>
      </c>
      <c r="J1012" s="86" t="s">
        <v>2631</v>
      </c>
      <c r="K1012" s="129" t="s">
        <v>8243</v>
      </c>
      <c r="L1012" s="124" t="s">
        <v>2918</v>
      </c>
    </row>
    <row r="1013" spans="1:12" x14ac:dyDescent="0.25">
      <c r="A1013" s="83" t="s">
        <v>8433</v>
      </c>
      <c r="B1013" s="81" t="s">
        <v>192</v>
      </c>
      <c r="C1013" s="81" t="s">
        <v>2679</v>
      </c>
      <c r="D1013" s="81" t="s">
        <v>2783</v>
      </c>
      <c r="E1013" s="84">
        <v>44096</v>
      </c>
      <c r="F1013" s="85" t="s">
        <v>520</v>
      </c>
      <c r="G1013" s="82" t="s">
        <v>538</v>
      </c>
      <c r="H1013" s="86" t="s">
        <v>2631</v>
      </c>
      <c r="I1013" s="82" t="s">
        <v>545</v>
      </c>
      <c r="J1013" s="86" t="s">
        <v>2631</v>
      </c>
      <c r="K1013" s="129" t="s">
        <v>8243</v>
      </c>
      <c r="L1013" s="124" t="s">
        <v>2918</v>
      </c>
    </row>
    <row r="1014" spans="1:12" x14ac:dyDescent="0.25">
      <c r="A1014" s="83" t="s">
        <v>8434</v>
      </c>
      <c r="B1014" s="81" t="s">
        <v>1093</v>
      </c>
      <c r="C1014" s="81" t="s">
        <v>62</v>
      </c>
      <c r="D1014" s="81" t="s">
        <v>7389</v>
      </c>
      <c r="E1014" s="84">
        <v>44096</v>
      </c>
      <c r="F1014" s="85" t="s">
        <v>520</v>
      </c>
      <c r="G1014" s="82" t="s">
        <v>538</v>
      </c>
      <c r="H1014" s="86" t="s">
        <v>2631</v>
      </c>
      <c r="I1014" s="82" t="s">
        <v>2683</v>
      </c>
      <c r="J1014" s="86" t="s">
        <v>2631</v>
      </c>
      <c r="K1014" s="129" t="s">
        <v>8243</v>
      </c>
      <c r="L1014" s="124" t="s">
        <v>2918</v>
      </c>
    </row>
    <row r="1015" spans="1:12" x14ac:dyDescent="0.25">
      <c r="A1015" s="83" t="s">
        <v>8435</v>
      </c>
      <c r="B1015" s="81" t="s">
        <v>7423</v>
      </c>
      <c r="C1015" s="81" t="s">
        <v>62</v>
      </c>
      <c r="D1015" s="81" t="s">
        <v>7563</v>
      </c>
      <c r="E1015" s="84">
        <v>44096</v>
      </c>
      <c r="F1015" s="85" t="s">
        <v>520</v>
      </c>
      <c r="G1015" s="82" t="s">
        <v>538</v>
      </c>
      <c r="H1015" s="86" t="s">
        <v>2631</v>
      </c>
      <c r="I1015" s="82" t="s">
        <v>2683</v>
      </c>
      <c r="J1015" s="86" t="s">
        <v>2631</v>
      </c>
      <c r="K1015" s="129" t="s">
        <v>8243</v>
      </c>
      <c r="L1015" s="124" t="s">
        <v>8238</v>
      </c>
    </row>
    <row r="1016" spans="1:12" x14ac:dyDescent="0.25">
      <c r="A1016" s="83" t="s">
        <v>8436</v>
      </c>
      <c r="B1016" s="81" t="s">
        <v>1135</v>
      </c>
      <c r="C1016" s="81" t="s">
        <v>2693</v>
      </c>
      <c r="D1016" s="81" t="s">
        <v>7384</v>
      </c>
      <c r="E1016" s="84">
        <v>44096</v>
      </c>
      <c r="F1016" s="85" t="s">
        <v>520</v>
      </c>
      <c r="G1016" s="82" t="s">
        <v>538</v>
      </c>
      <c r="H1016" s="86" t="s">
        <v>2631</v>
      </c>
      <c r="I1016" s="82" t="s">
        <v>2695</v>
      </c>
      <c r="J1016" s="86" t="s">
        <v>2631</v>
      </c>
      <c r="K1016" s="129" t="s">
        <v>8243</v>
      </c>
      <c r="L1016" s="124" t="s">
        <v>2918</v>
      </c>
    </row>
    <row r="1017" spans="1:12" x14ac:dyDescent="0.25">
      <c r="A1017" s="83" t="s">
        <v>8438</v>
      </c>
      <c r="B1017" s="81" t="s">
        <v>6182</v>
      </c>
      <c r="C1017" s="81" t="s">
        <v>62</v>
      </c>
      <c r="D1017" s="81" t="s">
        <v>7500</v>
      </c>
      <c r="E1017" s="84">
        <v>44096</v>
      </c>
      <c r="F1017" s="85" t="s">
        <v>520</v>
      </c>
      <c r="G1017" s="82" t="s">
        <v>538</v>
      </c>
      <c r="H1017" s="86" t="s">
        <v>2631</v>
      </c>
      <c r="I1017" s="82" t="s">
        <v>2683</v>
      </c>
      <c r="J1017" s="86" t="s">
        <v>2631</v>
      </c>
      <c r="K1017" s="129" t="s">
        <v>8243</v>
      </c>
      <c r="L1017" s="124" t="s">
        <v>8237</v>
      </c>
    </row>
    <row r="1018" spans="1:12" x14ac:dyDescent="0.25">
      <c r="A1018" s="83" t="s">
        <v>8440</v>
      </c>
      <c r="B1018" s="81" t="s">
        <v>5028</v>
      </c>
      <c r="C1018" s="81" t="s">
        <v>7351</v>
      </c>
      <c r="D1018" s="81" t="s">
        <v>7352</v>
      </c>
      <c r="E1018" s="84">
        <v>44096</v>
      </c>
      <c r="F1018" s="85" t="s">
        <v>520</v>
      </c>
      <c r="G1018" s="82" t="s">
        <v>538</v>
      </c>
      <c r="H1018" s="86" t="s">
        <v>2631</v>
      </c>
      <c r="I1018" s="82" t="s">
        <v>7336</v>
      </c>
      <c r="J1018" s="86" t="s">
        <v>2631</v>
      </c>
      <c r="K1018" s="129" t="s">
        <v>8243</v>
      </c>
      <c r="L1018" s="124" t="s">
        <v>8326</v>
      </c>
    </row>
    <row r="1019" spans="1:12" x14ac:dyDescent="0.25">
      <c r="A1019" s="83" t="s">
        <v>8441</v>
      </c>
      <c r="B1019" s="81" t="s">
        <v>1267</v>
      </c>
      <c r="C1019" s="81" t="s">
        <v>2672</v>
      </c>
      <c r="D1019" s="81" t="s">
        <v>7382</v>
      </c>
      <c r="E1019" s="84">
        <v>44096</v>
      </c>
      <c r="F1019" s="85" t="s">
        <v>520</v>
      </c>
      <c r="G1019" s="82" t="s">
        <v>538</v>
      </c>
      <c r="H1019" s="86" t="s">
        <v>2631</v>
      </c>
      <c r="I1019" s="82" t="s">
        <v>2644</v>
      </c>
      <c r="J1019" s="86" t="s">
        <v>2631</v>
      </c>
      <c r="K1019" s="129" t="s">
        <v>8243</v>
      </c>
      <c r="L1019" s="124" t="s">
        <v>8236</v>
      </c>
    </row>
    <row r="1020" spans="1:12" x14ac:dyDescent="0.25">
      <c r="A1020" s="83" t="s">
        <v>8443</v>
      </c>
      <c r="B1020" s="81" t="s">
        <v>7432</v>
      </c>
      <c r="C1020" s="81" t="s">
        <v>2715</v>
      </c>
      <c r="D1020" s="81" t="s">
        <v>7551</v>
      </c>
      <c r="E1020" s="84">
        <v>44096</v>
      </c>
      <c r="F1020" s="85" t="s">
        <v>521</v>
      </c>
      <c r="G1020" s="82" t="s">
        <v>554</v>
      </c>
      <c r="H1020" s="86" t="s">
        <v>2631</v>
      </c>
      <c r="I1020" s="82" t="s">
        <v>2641</v>
      </c>
      <c r="J1020" s="86" t="s">
        <v>2631</v>
      </c>
      <c r="K1020" s="129" t="s">
        <v>8243</v>
      </c>
      <c r="L1020" s="124" t="s">
        <v>8238</v>
      </c>
    </row>
    <row r="1021" spans="1:12" x14ac:dyDescent="0.25">
      <c r="A1021" s="83" t="s">
        <v>8444</v>
      </c>
      <c r="B1021" s="81" t="s">
        <v>7419</v>
      </c>
      <c r="C1021" s="81" t="s">
        <v>2734</v>
      </c>
      <c r="D1021" s="81" t="s">
        <v>7552</v>
      </c>
      <c r="E1021" s="84">
        <v>44096</v>
      </c>
      <c r="F1021" s="85" t="s">
        <v>521</v>
      </c>
      <c r="G1021" s="82" t="s">
        <v>554</v>
      </c>
      <c r="H1021" s="86" t="s">
        <v>2631</v>
      </c>
      <c r="I1021" s="82" t="s">
        <v>2736</v>
      </c>
      <c r="J1021" s="86" t="s">
        <v>2631</v>
      </c>
      <c r="K1021" s="129" t="s">
        <v>8243</v>
      </c>
      <c r="L1021" s="124" t="s">
        <v>8238</v>
      </c>
    </row>
    <row r="1022" spans="1:12" x14ac:dyDescent="0.25">
      <c r="A1022" s="83" t="s">
        <v>8445</v>
      </c>
      <c r="B1022" s="81" t="s">
        <v>7416</v>
      </c>
      <c r="C1022" s="81" t="s">
        <v>2629</v>
      </c>
      <c r="D1022" s="81" t="s">
        <v>7553</v>
      </c>
      <c r="E1022" s="84">
        <v>44096</v>
      </c>
      <c r="F1022" s="85" t="s">
        <v>521</v>
      </c>
      <c r="G1022" s="82" t="s">
        <v>554</v>
      </c>
      <c r="H1022" s="86" t="s">
        <v>2631</v>
      </c>
      <c r="I1022" s="82" t="s">
        <v>2632</v>
      </c>
      <c r="J1022" s="86" t="s">
        <v>2631</v>
      </c>
      <c r="K1022" s="129" t="s">
        <v>8243</v>
      </c>
      <c r="L1022" s="124" t="s">
        <v>8238</v>
      </c>
    </row>
    <row r="1023" spans="1:12" x14ac:dyDescent="0.25">
      <c r="A1023" s="83" t="s">
        <v>8446</v>
      </c>
      <c r="B1023" s="81" t="s">
        <v>7414</v>
      </c>
      <c r="C1023" s="81" t="s">
        <v>2629</v>
      </c>
      <c r="D1023" s="81" t="s">
        <v>7549</v>
      </c>
      <c r="E1023" s="84">
        <v>44096</v>
      </c>
      <c r="F1023" s="85" t="s">
        <v>521</v>
      </c>
      <c r="G1023" s="82" t="s">
        <v>554</v>
      </c>
      <c r="H1023" s="86" t="s">
        <v>2631</v>
      </c>
      <c r="I1023" s="82" t="s">
        <v>2632</v>
      </c>
      <c r="J1023" s="86" t="s">
        <v>2631</v>
      </c>
      <c r="K1023" s="129" t="s">
        <v>8243</v>
      </c>
      <c r="L1023" s="124" t="s">
        <v>8238</v>
      </c>
    </row>
    <row r="1024" spans="1:12" x14ac:dyDescent="0.25">
      <c r="A1024" s="83" t="s">
        <v>8447</v>
      </c>
      <c r="B1024" s="81" t="s">
        <v>7429</v>
      </c>
      <c r="C1024" s="81" t="s">
        <v>2715</v>
      </c>
      <c r="D1024" s="81" t="s">
        <v>7554</v>
      </c>
      <c r="E1024" s="84">
        <v>44096</v>
      </c>
      <c r="F1024" s="85" t="s">
        <v>521</v>
      </c>
      <c r="G1024" s="82" t="s">
        <v>554</v>
      </c>
      <c r="H1024" s="86" t="s">
        <v>2631</v>
      </c>
      <c r="I1024" s="82" t="s">
        <v>2641</v>
      </c>
      <c r="J1024" s="86" t="s">
        <v>2631</v>
      </c>
      <c r="K1024" s="129" t="s">
        <v>8243</v>
      </c>
      <c r="L1024" s="124" t="s">
        <v>8238</v>
      </c>
    </row>
    <row r="1025" spans="1:12" x14ac:dyDescent="0.25">
      <c r="A1025" s="83" t="s">
        <v>8448</v>
      </c>
      <c r="B1025" s="81" t="s">
        <v>7430</v>
      </c>
      <c r="C1025" s="81" t="s">
        <v>2715</v>
      </c>
      <c r="D1025" s="81" t="s">
        <v>7559</v>
      </c>
      <c r="E1025" s="84">
        <v>44096</v>
      </c>
      <c r="F1025" s="85" t="s">
        <v>521</v>
      </c>
      <c r="G1025" s="82" t="s">
        <v>554</v>
      </c>
      <c r="H1025" s="86" t="s">
        <v>2631</v>
      </c>
      <c r="I1025" s="82" t="s">
        <v>2641</v>
      </c>
      <c r="J1025" s="86" t="s">
        <v>2631</v>
      </c>
      <c r="K1025" s="129" t="s">
        <v>8243</v>
      </c>
      <c r="L1025" s="124" t="s">
        <v>8238</v>
      </c>
    </row>
    <row r="1026" spans="1:12" x14ac:dyDescent="0.25">
      <c r="A1026" s="83" t="s">
        <v>8449</v>
      </c>
      <c r="B1026" s="81" t="s">
        <v>7435</v>
      </c>
      <c r="C1026" s="81" t="s">
        <v>2659</v>
      </c>
      <c r="D1026" s="81" t="s">
        <v>7548</v>
      </c>
      <c r="E1026" s="84">
        <v>44096</v>
      </c>
      <c r="F1026" s="85" t="s">
        <v>521</v>
      </c>
      <c r="G1026" s="82" t="s">
        <v>554</v>
      </c>
      <c r="H1026" s="86" t="s">
        <v>2631</v>
      </c>
      <c r="I1026" s="82" t="s">
        <v>2661</v>
      </c>
      <c r="J1026" s="86" t="s">
        <v>2631</v>
      </c>
      <c r="K1026" s="129" t="s">
        <v>8243</v>
      </c>
      <c r="L1026" s="124" t="s">
        <v>8238</v>
      </c>
    </row>
    <row r="1027" spans="1:12" x14ac:dyDescent="0.25">
      <c r="A1027" s="83" t="s">
        <v>8450</v>
      </c>
      <c r="B1027" s="81" t="s">
        <v>7415</v>
      </c>
      <c r="C1027" s="81" t="s">
        <v>2629</v>
      </c>
      <c r="D1027" s="81" t="s">
        <v>7547</v>
      </c>
      <c r="E1027" s="84">
        <v>44096</v>
      </c>
      <c r="F1027" s="85" t="s">
        <v>521</v>
      </c>
      <c r="G1027" s="82" t="s">
        <v>554</v>
      </c>
      <c r="H1027" s="86" t="s">
        <v>2631</v>
      </c>
      <c r="I1027" s="82" t="s">
        <v>2632</v>
      </c>
      <c r="J1027" s="86" t="s">
        <v>2631</v>
      </c>
      <c r="K1027" s="129" t="s">
        <v>8243</v>
      </c>
      <c r="L1027" s="124" t="s">
        <v>8238</v>
      </c>
    </row>
    <row r="1028" spans="1:12" x14ac:dyDescent="0.25">
      <c r="A1028" s="83" t="s">
        <v>8452</v>
      </c>
      <c r="B1028" s="81" t="s">
        <v>7433</v>
      </c>
      <c r="C1028" s="81" t="s">
        <v>2659</v>
      </c>
      <c r="D1028" s="81" t="s">
        <v>7546</v>
      </c>
      <c r="E1028" s="84">
        <v>44096</v>
      </c>
      <c r="F1028" s="85" t="s">
        <v>521</v>
      </c>
      <c r="G1028" s="82" t="s">
        <v>554</v>
      </c>
      <c r="H1028" s="86" t="s">
        <v>2631</v>
      </c>
      <c r="I1028" s="82" t="s">
        <v>2661</v>
      </c>
      <c r="J1028" s="86" t="s">
        <v>2631</v>
      </c>
      <c r="K1028" s="129" t="s">
        <v>8243</v>
      </c>
      <c r="L1028" s="124" t="s">
        <v>8238</v>
      </c>
    </row>
    <row r="1029" spans="1:12" x14ac:dyDescent="0.25">
      <c r="A1029" s="83" t="s">
        <v>8453</v>
      </c>
      <c r="B1029" s="81" t="s">
        <v>7434</v>
      </c>
      <c r="C1029" s="81" t="s">
        <v>2659</v>
      </c>
      <c r="D1029" s="81" t="s">
        <v>7545</v>
      </c>
      <c r="E1029" s="84">
        <v>44096</v>
      </c>
      <c r="F1029" s="85" t="s">
        <v>521</v>
      </c>
      <c r="G1029" s="82" t="s">
        <v>554</v>
      </c>
      <c r="H1029" s="86" t="s">
        <v>2631</v>
      </c>
      <c r="I1029" s="82" t="s">
        <v>2661</v>
      </c>
      <c r="J1029" s="86" t="s">
        <v>2631</v>
      </c>
      <c r="K1029" s="129" t="s">
        <v>8243</v>
      </c>
      <c r="L1029" s="124" t="s">
        <v>8238</v>
      </c>
    </row>
    <row r="1030" spans="1:12" x14ac:dyDescent="0.25">
      <c r="A1030" s="83" t="s">
        <v>8454</v>
      </c>
      <c r="B1030" s="81" t="s">
        <v>7418</v>
      </c>
      <c r="C1030" s="81" t="s">
        <v>2734</v>
      </c>
      <c r="D1030" s="81" t="s">
        <v>7558</v>
      </c>
      <c r="E1030" s="84">
        <v>44096</v>
      </c>
      <c r="F1030" s="85" t="s">
        <v>521</v>
      </c>
      <c r="G1030" s="82" t="s">
        <v>554</v>
      </c>
      <c r="H1030" s="86" t="s">
        <v>2631</v>
      </c>
      <c r="I1030" s="82" t="s">
        <v>2736</v>
      </c>
      <c r="J1030" s="86" t="s">
        <v>2631</v>
      </c>
      <c r="K1030" s="129" t="s">
        <v>8243</v>
      </c>
      <c r="L1030" s="124" t="s">
        <v>8238</v>
      </c>
    </row>
    <row r="1031" spans="1:12" x14ac:dyDescent="0.25">
      <c r="A1031" s="83" t="s">
        <v>8455</v>
      </c>
      <c r="B1031" s="81" t="s">
        <v>7431</v>
      </c>
      <c r="C1031" s="81" t="s">
        <v>2715</v>
      </c>
      <c r="D1031" s="81" t="s">
        <v>7560</v>
      </c>
      <c r="E1031" s="84">
        <v>44096</v>
      </c>
      <c r="F1031" s="85" t="s">
        <v>521</v>
      </c>
      <c r="G1031" s="82" t="s">
        <v>554</v>
      </c>
      <c r="H1031" s="86" t="s">
        <v>2631</v>
      </c>
      <c r="I1031" s="82" t="s">
        <v>2641</v>
      </c>
      <c r="J1031" s="86" t="s">
        <v>2631</v>
      </c>
      <c r="K1031" s="129" t="s">
        <v>8243</v>
      </c>
      <c r="L1031" s="124" t="s">
        <v>8238</v>
      </c>
    </row>
    <row r="1032" spans="1:12" x14ac:dyDescent="0.25">
      <c r="A1032" s="83" t="s">
        <v>8456</v>
      </c>
      <c r="B1032" s="81" t="s">
        <v>7526</v>
      </c>
      <c r="C1032" s="81" t="s">
        <v>2676</v>
      </c>
      <c r="D1032" s="81" t="s">
        <v>7622</v>
      </c>
      <c r="E1032" s="84">
        <v>44096</v>
      </c>
      <c r="F1032" s="85" t="s">
        <v>521</v>
      </c>
      <c r="G1032" s="82" t="s">
        <v>554</v>
      </c>
      <c r="H1032" s="86" t="s">
        <v>2631</v>
      </c>
      <c r="I1032" s="82" t="s">
        <v>2678</v>
      </c>
      <c r="J1032" s="86" t="s">
        <v>2631</v>
      </c>
      <c r="K1032" s="129" t="s">
        <v>8243</v>
      </c>
      <c r="L1032" s="124" t="s">
        <v>8239</v>
      </c>
    </row>
    <row r="1033" spans="1:12" x14ac:dyDescent="0.25">
      <c r="A1033" s="83" t="s">
        <v>8457</v>
      </c>
      <c r="B1033" s="81" t="s">
        <v>7527</v>
      </c>
      <c r="C1033" s="81" t="s">
        <v>2676</v>
      </c>
      <c r="D1033" s="81" t="s">
        <v>7625</v>
      </c>
      <c r="E1033" s="84">
        <v>44096</v>
      </c>
      <c r="F1033" s="85" t="s">
        <v>521</v>
      </c>
      <c r="G1033" s="82" t="s">
        <v>554</v>
      </c>
      <c r="H1033" s="86" t="s">
        <v>2631</v>
      </c>
      <c r="I1033" s="82" t="s">
        <v>2678</v>
      </c>
      <c r="J1033" s="86" t="s">
        <v>2631</v>
      </c>
      <c r="K1033" s="129" t="s">
        <v>8243</v>
      </c>
      <c r="L1033" s="124" t="s">
        <v>8239</v>
      </c>
    </row>
    <row r="1034" spans="1:12" x14ac:dyDescent="0.25">
      <c r="A1034" s="83" t="s">
        <v>8458</v>
      </c>
      <c r="B1034" s="81" t="s">
        <v>7540</v>
      </c>
      <c r="C1034" s="81" t="s">
        <v>2667</v>
      </c>
      <c r="D1034" s="81" t="s">
        <v>7616</v>
      </c>
      <c r="E1034" s="84">
        <v>44096</v>
      </c>
      <c r="F1034" s="85" t="s">
        <v>521</v>
      </c>
      <c r="G1034" s="82" t="s">
        <v>554</v>
      </c>
      <c r="H1034" s="86" t="s">
        <v>2631</v>
      </c>
      <c r="I1034" s="82" t="s">
        <v>2661</v>
      </c>
      <c r="J1034" s="86" t="s">
        <v>2631</v>
      </c>
      <c r="K1034" s="129" t="s">
        <v>8243</v>
      </c>
      <c r="L1034" s="124" t="s">
        <v>8239</v>
      </c>
    </row>
    <row r="1035" spans="1:12" x14ac:dyDescent="0.25">
      <c r="A1035" s="83" t="s">
        <v>8459</v>
      </c>
      <c r="B1035" s="81" t="s">
        <v>7410</v>
      </c>
      <c r="C1035" s="81" t="s">
        <v>2649</v>
      </c>
      <c r="D1035" s="81" t="s">
        <v>7572</v>
      </c>
      <c r="E1035" s="84">
        <v>44096</v>
      </c>
      <c r="F1035" s="85" t="s">
        <v>521</v>
      </c>
      <c r="G1035" s="82" t="s">
        <v>554</v>
      </c>
      <c r="H1035" s="86" t="s">
        <v>2631</v>
      </c>
      <c r="I1035" s="82" t="s">
        <v>2650</v>
      </c>
      <c r="J1035" s="86" t="s">
        <v>2631</v>
      </c>
      <c r="K1035" s="129" t="s">
        <v>8243</v>
      </c>
      <c r="L1035" s="124" t="s">
        <v>8238</v>
      </c>
    </row>
    <row r="1036" spans="1:12" x14ac:dyDescent="0.25">
      <c r="A1036" s="83" t="s">
        <v>8463</v>
      </c>
      <c r="B1036" s="81" t="s">
        <v>7436</v>
      </c>
      <c r="C1036" s="81" t="s">
        <v>283</v>
      </c>
      <c r="D1036" s="81" t="s">
        <v>7562</v>
      </c>
      <c r="E1036" s="84">
        <v>44096</v>
      </c>
      <c r="F1036" s="85" t="s">
        <v>521</v>
      </c>
      <c r="G1036" s="82" t="s">
        <v>554</v>
      </c>
      <c r="H1036" s="86" t="s">
        <v>2631</v>
      </c>
      <c r="I1036" s="82" t="s">
        <v>2697</v>
      </c>
      <c r="J1036" s="86" t="s">
        <v>2631</v>
      </c>
      <c r="K1036" s="129" t="s">
        <v>8243</v>
      </c>
      <c r="L1036" s="124" t="s">
        <v>8238</v>
      </c>
    </row>
    <row r="1037" spans="1:12" x14ac:dyDescent="0.25">
      <c r="A1037" s="83" t="s">
        <v>8464</v>
      </c>
      <c r="B1037" s="81" t="s">
        <v>7513</v>
      </c>
      <c r="C1037" s="81" t="s">
        <v>2679</v>
      </c>
      <c r="D1037" s="81" t="s">
        <v>7626</v>
      </c>
      <c r="E1037" s="84">
        <v>44096</v>
      </c>
      <c r="F1037" s="85" t="s">
        <v>521</v>
      </c>
      <c r="G1037" s="82" t="s">
        <v>554</v>
      </c>
      <c r="H1037" s="86" t="s">
        <v>2631</v>
      </c>
      <c r="I1037" s="82" t="s">
        <v>545</v>
      </c>
      <c r="J1037" s="86" t="s">
        <v>2631</v>
      </c>
      <c r="K1037" s="129" t="s">
        <v>8243</v>
      </c>
      <c r="L1037" s="124" t="s">
        <v>8239</v>
      </c>
    </row>
    <row r="1038" spans="1:12" x14ac:dyDescent="0.25">
      <c r="A1038" s="83" t="s">
        <v>8465</v>
      </c>
      <c r="B1038" s="81" t="s">
        <v>7412</v>
      </c>
      <c r="C1038" s="81" t="s">
        <v>2649</v>
      </c>
      <c r="D1038" s="81" t="s">
        <v>7568</v>
      </c>
      <c r="E1038" s="84">
        <v>44096</v>
      </c>
      <c r="F1038" s="85" t="s">
        <v>521</v>
      </c>
      <c r="G1038" s="82" t="s">
        <v>554</v>
      </c>
      <c r="H1038" s="86" t="s">
        <v>2631</v>
      </c>
      <c r="I1038" s="82" t="s">
        <v>2650</v>
      </c>
      <c r="J1038" s="86" t="s">
        <v>2631</v>
      </c>
      <c r="K1038" s="129" t="s">
        <v>8243</v>
      </c>
      <c r="L1038" s="124" t="s">
        <v>8238</v>
      </c>
    </row>
    <row r="1039" spans="1:12" x14ac:dyDescent="0.25">
      <c r="A1039" s="83" t="s">
        <v>8466</v>
      </c>
      <c r="B1039" s="81" t="s">
        <v>7422</v>
      </c>
      <c r="C1039" s="81" t="s">
        <v>62</v>
      </c>
      <c r="D1039" s="81" t="s">
        <v>7570</v>
      </c>
      <c r="E1039" s="84">
        <v>44096</v>
      </c>
      <c r="F1039" s="85" t="s">
        <v>521</v>
      </c>
      <c r="G1039" s="82" t="s">
        <v>554</v>
      </c>
      <c r="H1039" s="86" t="s">
        <v>2631</v>
      </c>
      <c r="I1039" s="82" t="s">
        <v>2683</v>
      </c>
      <c r="J1039" s="86" t="s">
        <v>2631</v>
      </c>
      <c r="K1039" s="129" t="s">
        <v>8243</v>
      </c>
      <c r="L1039" s="124" t="s">
        <v>8238</v>
      </c>
    </row>
    <row r="1040" spans="1:12" x14ac:dyDescent="0.25">
      <c r="A1040" s="83" t="s">
        <v>8467</v>
      </c>
      <c r="B1040" s="81" t="s">
        <v>7514</v>
      </c>
      <c r="C1040" s="81" t="s">
        <v>2679</v>
      </c>
      <c r="D1040" s="81" t="s">
        <v>7624</v>
      </c>
      <c r="E1040" s="84">
        <v>44096</v>
      </c>
      <c r="F1040" s="85" t="s">
        <v>521</v>
      </c>
      <c r="G1040" s="82" t="s">
        <v>554</v>
      </c>
      <c r="H1040" s="86" t="s">
        <v>2631</v>
      </c>
      <c r="I1040" s="82" t="s">
        <v>545</v>
      </c>
      <c r="J1040" s="86" t="s">
        <v>2631</v>
      </c>
      <c r="K1040" s="129" t="s">
        <v>8243</v>
      </c>
      <c r="L1040" s="124" t="s">
        <v>8239</v>
      </c>
    </row>
    <row r="1041" spans="1:12" x14ac:dyDescent="0.25">
      <c r="A1041" s="83" t="s">
        <v>8472</v>
      </c>
      <c r="B1041" s="81" t="s">
        <v>7544</v>
      </c>
      <c r="C1041" s="81" t="s">
        <v>2669</v>
      </c>
      <c r="D1041" s="81" t="s">
        <v>7618</v>
      </c>
      <c r="E1041" s="84">
        <v>44096</v>
      </c>
      <c r="F1041" s="85" t="s">
        <v>521</v>
      </c>
      <c r="G1041" s="82" t="s">
        <v>554</v>
      </c>
      <c r="H1041" s="86" t="s">
        <v>2631</v>
      </c>
      <c r="I1041" s="82" t="s">
        <v>2670</v>
      </c>
      <c r="J1041" s="86" t="s">
        <v>2631</v>
      </c>
      <c r="K1041" s="129" t="s">
        <v>8243</v>
      </c>
      <c r="L1041" s="124" t="s">
        <v>8239</v>
      </c>
    </row>
    <row r="1042" spans="1:12" x14ac:dyDescent="0.25">
      <c r="A1042" s="83" t="s">
        <v>8473</v>
      </c>
      <c r="B1042" s="81" t="s">
        <v>7421</v>
      </c>
      <c r="C1042" s="81" t="s">
        <v>62</v>
      </c>
      <c r="D1042" s="81" t="s">
        <v>7564</v>
      </c>
      <c r="E1042" s="84">
        <v>44096</v>
      </c>
      <c r="F1042" s="85" t="s">
        <v>521</v>
      </c>
      <c r="G1042" s="82" t="s">
        <v>554</v>
      </c>
      <c r="H1042" s="86" t="s">
        <v>2631</v>
      </c>
      <c r="I1042" s="82" t="s">
        <v>2683</v>
      </c>
      <c r="J1042" s="86" t="s">
        <v>2631</v>
      </c>
      <c r="K1042" s="129" t="s">
        <v>8243</v>
      </c>
      <c r="L1042" s="124" t="s">
        <v>8238</v>
      </c>
    </row>
    <row r="1043" spans="1:12" x14ac:dyDescent="0.25">
      <c r="A1043" s="83" t="s">
        <v>8476</v>
      </c>
      <c r="B1043" s="81" t="s">
        <v>7411</v>
      </c>
      <c r="C1043" s="81" t="s">
        <v>2649</v>
      </c>
      <c r="D1043" s="81" t="s">
        <v>7571</v>
      </c>
      <c r="E1043" s="84">
        <v>44096</v>
      </c>
      <c r="F1043" s="85" t="s">
        <v>521</v>
      </c>
      <c r="G1043" s="82" t="s">
        <v>554</v>
      </c>
      <c r="H1043" s="86" t="s">
        <v>2631</v>
      </c>
      <c r="I1043" s="82" t="s">
        <v>2650</v>
      </c>
      <c r="J1043" s="86" t="s">
        <v>2631</v>
      </c>
      <c r="K1043" s="129" t="s">
        <v>8243</v>
      </c>
      <c r="L1043" s="124" t="s">
        <v>8238</v>
      </c>
    </row>
    <row r="1044" spans="1:12" x14ac:dyDescent="0.25">
      <c r="A1044" s="83" t="s">
        <v>8477</v>
      </c>
      <c r="B1044" s="81" t="s">
        <v>7478</v>
      </c>
      <c r="C1044" s="81" t="s">
        <v>2669</v>
      </c>
      <c r="D1044" s="81" t="s">
        <v>7573</v>
      </c>
      <c r="E1044" s="84">
        <v>44096</v>
      </c>
      <c r="F1044" s="85" t="s">
        <v>521</v>
      </c>
      <c r="G1044" s="82" t="s">
        <v>554</v>
      </c>
      <c r="H1044" s="86" t="s">
        <v>2631</v>
      </c>
      <c r="I1044" s="82" t="s">
        <v>2670</v>
      </c>
      <c r="J1044" s="86" t="s">
        <v>2631</v>
      </c>
      <c r="K1044" s="129" t="s">
        <v>8243</v>
      </c>
      <c r="L1044" s="124" t="s">
        <v>8238</v>
      </c>
    </row>
    <row r="1045" spans="1:12" x14ac:dyDescent="0.25">
      <c r="A1045" s="83" t="s">
        <v>8483</v>
      </c>
      <c r="B1045" s="81" t="s">
        <v>7538</v>
      </c>
      <c r="C1045" s="81" t="s">
        <v>2667</v>
      </c>
      <c r="D1045" s="81" t="s">
        <v>7623</v>
      </c>
      <c r="E1045" s="84">
        <v>44096</v>
      </c>
      <c r="F1045" s="85" t="s">
        <v>521</v>
      </c>
      <c r="G1045" s="82" t="s">
        <v>554</v>
      </c>
      <c r="H1045" s="86" t="s">
        <v>2631</v>
      </c>
      <c r="I1045" s="82" t="s">
        <v>2661</v>
      </c>
      <c r="J1045" s="86" t="s">
        <v>2631</v>
      </c>
      <c r="K1045" s="129" t="s">
        <v>8243</v>
      </c>
      <c r="L1045" s="124" t="s">
        <v>8239</v>
      </c>
    </row>
    <row r="1046" spans="1:12" x14ac:dyDescent="0.25">
      <c r="A1046" s="83" t="s">
        <v>8487</v>
      </c>
      <c r="B1046" s="81" t="s">
        <v>7428</v>
      </c>
      <c r="C1046" s="81" t="s">
        <v>2645</v>
      </c>
      <c r="D1046" s="81" t="s">
        <v>7566</v>
      </c>
      <c r="E1046" s="84">
        <v>44096</v>
      </c>
      <c r="F1046" s="85" t="s">
        <v>521</v>
      </c>
      <c r="G1046" s="82" t="s">
        <v>554</v>
      </c>
      <c r="H1046" s="86" t="s">
        <v>2631</v>
      </c>
      <c r="I1046" s="82" t="s">
        <v>2647</v>
      </c>
      <c r="J1046" s="86" t="s">
        <v>2631</v>
      </c>
      <c r="K1046" s="129" t="s">
        <v>8243</v>
      </c>
      <c r="L1046" s="124" t="s">
        <v>8238</v>
      </c>
    </row>
    <row r="1047" spans="1:12" x14ac:dyDescent="0.25">
      <c r="A1047" s="83" t="s">
        <v>8490</v>
      </c>
      <c r="B1047" s="81" t="s">
        <v>7639</v>
      </c>
      <c r="C1047" s="81" t="s">
        <v>2794</v>
      </c>
      <c r="D1047" s="81" t="s">
        <v>7778</v>
      </c>
      <c r="E1047" s="84">
        <v>44096</v>
      </c>
      <c r="F1047" s="85" t="s">
        <v>522</v>
      </c>
      <c r="G1047" s="82" t="s">
        <v>554</v>
      </c>
      <c r="H1047" s="86" t="s">
        <v>2631</v>
      </c>
      <c r="I1047" s="82" t="s">
        <v>2793</v>
      </c>
      <c r="J1047" s="86" t="s">
        <v>2631</v>
      </c>
      <c r="K1047" s="129" t="s">
        <v>8243</v>
      </c>
      <c r="L1047" s="124" t="s">
        <v>8240</v>
      </c>
    </row>
    <row r="1048" spans="1:12" x14ac:dyDescent="0.25">
      <c r="A1048" s="83" t="s">
        <v>8491</v>
      </c>
      <c r="B1048" s="81" t="s">
        <v>7683</v>
      </c>
      <c r="C1048" s="81" t="s">
        <v>2659</v>
      </c>
      <c r="D1048" s="81" t="s">
        <v>7779</v>
      </c>
      <c r="E1048" s="84">
        <v>44096</v>
      </c>
      <c r="F1048" s="85" t="s">
        <v>522</v>
      </c>
      <c r="G1048" s="82" t="s">
        <v>554</v>
      </c>
      <c r="H1048" s="86" t="s">
        <v>2631</v>
      </c>
      <c r="I1048" s="82" t="s">
        <v>2661</v>
      </c>
      <c r="J1048" s="86" t="s">
        <v>2631</v>
      </c>
      <c r="K1048" s="129" t="s">
        <v>8243</v>
      </c>
      <c r="L1048" s="124" t="s">
        <v>8240</v>
      </c>
    </row>
    <row r="1049" spans="1:12" x14ac:dyDescent="0.25">
      <c r="A1049" s="83" t="s">
        <v>8492</v>
      </c>
      <c r="B1049" s="81" t="s">
        <v>7662</v>
      </c>
      <c r="C1049" s="81" t="s">
        <v>7780</v>
      </c>
      <c r="D1049" s="81" t="s">
        <v>7781</v>
      </c>
      <c r="E1049" s="84">
        <v>44096</v>
      </c>
      <c r="F1049" s="85" t="s">
        <v>522</v>
      </c>
      <c r="G1049" s="82" t="s">
        <v>554</v>
      </c>
      <c r="H1049" s="86" t="s">
        <v>2631</v>
      </c>
      <c r="I1049" s="82" t="s">
        <v>7328</v>
      </c>
      <c r="J1049" s="86" t="s">
        <v>2631</v>
      </c>
      <c r="K1049" s="129" t="s">
        <v>8243</v>
      </c>
      <c r="L1049" s="124" t="s">
        <v>8240</v>
      </c>
    </row>
    <row r="1050" spans="1:12" x14ac:dyDescent="0.25">
      <c r="A1050" s="83" t="s">
        <v>8493</v>
      </c>
      <c r="B1050" s="81" t="s">
        <v>7649</v>
      </c>
      <c r="C1050" s="81" t="s">
        <v>2734</v>
      </c>
      <c r="D1050" s="81" t="s">
        <v>7782</v>
      </c>
      <c r="E1050" s="84">
        <v>44096</v>
      </c>
      <c r="F1050" s="85" t="s">
        <v>522</v>
      </c>
      <c r="G1050" s="82" t="s">
        <v>554</v>
      </c>
      <c r="H1050" s="86" t="s">
        <v>2631</v>
      </c>
      <c r="I1050" s="82" t="s">
        <v>2736</v>
      </c>
      <c r="J1050" s="86" t="s">
        <v>2631</v>
      </c>
      <c r="K1050" s="129" t="s">
        <v>8243</v>
      </c>
      <c r="L1050" s="124" t="s">
        <v>8240</v>
      </c>
    </row>
    <row r="1051" spans="1:12" x14ac:dyDescent="0.25">
      <c r="A1051" s="83" t="s">
        <v>8494</v>
      </c>
      <c r="B1051" s="81" t="s">
        <v>7667</v>
      </c>
      <c r="C1051" s="81" t="s">
        <v>2639</v>
      </c>
      <c r="D1051" s="81" t="s">
        <v>7783</v>
      </c>
      <c r="E1051" s="84">
        <v>44096</v>
      </c>
      <c r="F1051" s="85" t="s">
        <v>522</v>
      </c>
      <c r="G1051" s="82" t="s">
        <v>554</v>
      </c>
      <c r="H1051" s="86" t="s">
        <v>2631</v>
      </c>
      <c r="I1051" s="82" t="s">
        <v>2641</v>
      </c>
      <c r="J1051" s="86" t="s">
        <v>2631</v>
      </c>
      <c r="K1051" s="129" t="s">
        <v>8243</v>
      </c>
      <c r="L1051" s="124" t="s">
        <v>8240</v>
      </c>
    </row>
    <row r="1052" spans="1:12" x14ac:dyDescent="0.25">
      <c r="A1052" s="83" t="s">
        <v>8495</v>
      </c>
      <c r="B1052" s="81" t="s">
        <v>7672</v>
      </c>
      <c r="C1052" s="81" t="s">
        <v>117</v>
      </c>
      <c r="D1052" s="81" t="s">
        <v>7784</v>
      </c>
      <c r="E1052" s="84">
        <v>44096</v>
      </c>
      <c r="F1052" s="85" t="s">
        <v>522</v>
      </c>
      <c r="G1052" s="82" t="s">
        <v>554</v>
      </c>
      <c r="H1052" s="86" t="s">
        <v>2631</v>
      </c>
      <c r="I1052" s="82" t="s">
        <v>2697</v>
      </c>
      <c r="J1052" s="86" t="s">
        <v>2631</v>
      </c>
      <c r="K1052" s="129" t="s">
        <v>8243</v>
      </c>
      <c r="L1052" s="124" t="s">
        <v>8240</v>
      </c>
    </row>
    <row r="1053" spans="1:12" x14ac:dyDescent="0.25">
      <c r="A1053" s="83" t="s">
        <v>8496</v>
      </c>
      <c r="B1053" s="81" t="s">
        <v>7661</v>
      </c>
      <c r="C1053" s="81" t="s">
        <v>7785</v>
      </c>
      <c r="D1053" s="81" t="s">
        <v>7786</v>
      </c>
      <c r="E1053" s="84">
        <v>44096</v>
      </c>
      <c r="F1053" s="85" t="s">
        <v>522</v>
      </c>
      <c r="G1053" s="82" t="s">
        <v>554</v>
      </c>
      <c r="H1053" s="86" t="s">
        <v>2631</v>
      </c>
      <c r="I1053" s="82" t="s">
        <v>7328</v>
      </c>
      <c r="J1053" s="86" t="s">
        <v>2631</v>
      </c>
      <c r="K1053" s="129" t="s">
        <v>8243</v>
      </c>
      <c r="L1053" s="124" t="s">
        <v>8240</v>
      </c>
    </row>
    <row r="1054" spans="1:12" x14ac:dyDescent="0.25">
      <c r="A1054" s="83" t="s">
        <v>8497</v>
      </c>
      <c r="B1054" s="81" t="s">
        <v>7680</v>
      </c>
      <c r="C1054" s="81" t="s">
        <v>2672</v>
      </c>
      <c r="D1054" s="81" t="s">
        <v>7787</v>
      </c>
      <c r="E1054" s="84">
        <v>44096</v>
      </c>
      <c r="F1054" s="85" t="s">
        <v>522</v>
      </c>
      <c r="G1054" s="82" t="s">
        <v>554</v>
      </c>
      <c r="H1054" s="86" t="s">
        <v>2631</v>
      </c>
      <c r="I1054" s="82" t="s">
        <v>2644</v>
      </c>
      <c r="J1054" s="86" t="s">
        <v>2631</v>
      </c>
      <c r="K1054" s="129" t="s">
        <v>8243</v>
      </c>
      <c r="L1054" s="124" t="s">
        <v>8240</v>
      </c>
    </row>
    <row r="1055" spans="1:12" x14ac:dyDescent="0.25">
      <c r="A1055" s="83" t="s">
        <v>8586</v>
      </c>
      <c r="B1055" s="81" t="s">
        <v>7657</v>
      </c>
      <c r="C1055" s="81" t="s">
        <v>2750</v>
      </c>
      <c r="D1055" s="81" t="s">
        <v>7788</v>
      </c>
      <c r="E1055" s="84">
        <v>44096</v>
      </c>
      <c r="F1055" s="85" t="s">
        <v>522</v>
      </c>
      <c r="G1055" s="82" t="s">
        <v>554</v>
      </c>
      <c r="H1055" s="86" t="s">
        <v>2631</v>
      </c>
      <c r="I1055" s="82" t="s">
        <v>2695</v>
      </c>
      <c r="J1055" s="86" t="s">
        <v>2631</v>
      </c>
      <c r="K1055" s="129" t="s">
        <v>8243</v>
      </c>
      <c r="L1055" s="124" t="s">
        <v>8240</v>
      </c>
    </row>
    <row r="1056" spans="1:12" x14ac:dyDescent="0.25">
      <c r="A1056" s="83" t="s">
        <v>8594</v>
      </c>
      <c r="B1056" s="81" t="s">
        <v>7688</v>
      </c>
      <c r="C1056" s="81" t="s">
        <v>2629</v>
      </c>
      <c r="D1056" s="81" t="s">
        <v>7789</v>
      </c>
      <c r="E1056" s="84">
        <v>44096</v>
      </c>
      <c r="F1056" s="85" t="s">
        <v>522</v>
      </c>
      <c r="G1056" s="82" t="s">
        <v>554</v>
      </c>
      <c r="H1056" s="86" t="s">
        <v>2631</v>
      </c>
      <c r="I1056" s="82" t="s">
        <v>2632</v>
      </c>
      <c r="J1056" s="86" t="s">
        <v>2631</v>
      </c>
      <c r="K1056" s="129" t="s">
        <v>8243</v>
      </c>
      <c r="L1056" s="124" t="s">
        <v>8240</v>
      </c>
    </row>
    <row r="1057" spans="1:12" x14ac:dyDescent="0.25">
      <c r="A1057" s="83" t="s">
        <v>8595</v>
      </c>
      <c r="B1057" s="81" t="s">
        <v>7643</v>
      </c>
      <c r="C1057" s="81" t="s">
        <v>2869</v>
      </c>
      <c r="D1057" s="81" t="s">
        <v>7790</v>
      </c>
      <c r="E1057" s="84">
        <v>44096</v>
      </c>
      <c r="F1057" s="85" t="s">
        <v>522</v>
      </c>
      <c r="G1057" s="82" t="s">
        <v>554</v>
      </c>
      <c r="H1057" s="86" t="s">
        <v>2631</v>
      </c>
      <c r="I1057" s="82" t="s">
        <v>2829</v>
      </c>
      <c r="J1057" s="86" t="s">
        <v>2631</v>
      </c>
      <c r="K1057" s="129" t="s">
        <v>8243</v>
      </c>
      <c r="L1057" s="124" t="s">
        <v>8240</v>
      </c>
    </row>
    <row r="1058" spans="1:12" x14ac:dyDescent="0.25">
      <c r="A1058" s="83" t="s">
        <v>8596</v>
      </c>
      <c r="B1058" s="81" t="s">
        <v>7660</v>
      </c>
      <c r="C1058" s="81" t="s">
        <v>7852</v>
      </c>
      <c r="D1058" s="81" t="s">
        <v>7853</v>
      </c>
      <c r="E1058" s="84">
        <v>44096</v>
      </c>
      <c r="F1058" s="85" t="s">
        <v>522</v>
      </c>
      <c r="G1058" s="82" t="s">
        <v>554</v>
      </c>
      <c r="H1058" s="86" t="s">
        <v>2631</v>
      </c>
      <c r="I1058" s="82" t="s">
        <v>7328</v>
      </c>
      <c r="J1058" s="86" t="s">
        <v>2631</v>
      </c>
      <c r="K1058" s="129" t="s">
        <v>8243</v>
      </c>
      <c r="L1058" s="124" t="s">
        <v>8240</v>
      </c>
    </row>
    <row r="1059" spans="1:12" x14ac:dyDescent="0.25">
      <c r="A1059" s="83" t="s">
        <v>8498</v>
      </c>
      <c r="B1059" s="81" t="s">
        <v>7682</v>
      </c>
      <c r="C1059" s="81" t="s">
        <v>2659</v>
      </c>
      <c r="D1059" s="81" t="s">
        <v>7792</v>
      </c>
      <c r="E1059" s="84">
        <v>44096</v>
      </c>
      <c r="F1059" s="85" t="s">
        <v>522</v>
      </c>
      <c r="G1059" s="82" t="s">
        <v>554</v>
      </c>
      <c r="H1059" s="86" t="s">
        <v>2631</v>
      </c>
      <c r="I1059" s="82" t="s">
        <v>2661</v>
      </c>
      <c r="J1059" s="86" t="s">
        <v>2631</v>
      </c>
      <c r="K1059" s="129" t="s">
        <v>8243</v>
      </c>
      <c r="L1059" s="124" t="s">
        <v>8240</v>
      </c>
    </row>
    <row r="1060" spans="1:12" x14ac:dyDescent="0.25">
      <c r="A1060" s="83" t="s">
        <v>8499</v>
      </c>
      <c r="B1060" s="81" t="s">
        <v>7666</v>
      </c>
      <c r="C1060" s="81" t="s">
        <v>2639</v>
      </c>
      <c r="D1060" s="81" t="s">
        <v>7793</v>
      </c>
      <c r="E1060" s="84">
        <v>44096</v>
      </c>
      <c r="F1060" s="85" t="s">
        <v>522</v>
      </c>
      <c r="G1060" s="82" t="s">
        <v>554</v>
      </c>
      <c r="H1060" s="86" t="s">
        <v>2631</v>
      </c>
      <c r="I1060" s="82" t="s">
        <v>2641</v>
      </c>
      <c r="J1060" s="86" t="s">
        <v>2631</v>
      </c>
      <c r="K1060" s="129" t="s">
        <v>8243</v>
      </c>
      <c r="L1060" s="124" t="s">
        <v>8240</v>
      </c>
    </row>
    <row r="1061" spans="1:12" x14ac:dyDescent="0.25">
      <c r="A1061" s="83" t="s">
        <v>8500</v>
      </c>
      <c r="B1061" s="81" t="s">
        <v>7647</v>
      </c>
      <c r="C1061" s="81" t="s">
        <v>2734</v>
      </c>
      <c r="D1061" s="81" t="s">
        <v>7794</v>
      </c>
      <c r="E1061" s="84">
        <v>44096</v>
      </c>
      <c r="F1061" s="85" t="s">
        <v>522</v>
      </c>
      <c r="G1061" s="82" t="s">
        <v>554</v>
      </c>
      <c r="H1061" s="86" t="s">
        <v>2631</v>
      </c>
      <c r="I1061" s="82" t="s">
        <v>2736</v>
      </c>
      <c r="J1061" s="86" t="s">
        <v>2631</v>
      </c>
      <c r="K1061" s="129" t="s">
        <v>8243</v>
      </c>
      <c r="L1061" s="124" t="s">
        <v>8240</v>
      </c>
    </row>
    <row r="1062" spans="1:12" x14ac:dyDescent="0.25">
      <c r="A1062" s="83" t="s">
        <v>8501</v>
      </c>
      <c r="B1062" s="81" t="s">
        <v>7674</v>
      </c>
      <c r="C1062" s="81" t="s">
        <v>117</v>
      </c>
      <c r="D1062" s="81" t="s">
        <v>7795</v>
      </c>
      <c r="E1062" s="84">
        <v>44096</v>
      </c>
      <c r="F1062" s="85" t="s">
        <v>522</v>
      </c>
      <c r="G1062" s="82" t="s">
        <v>554</v>
      </c>
      <c r="H1062" s="86" t="s">
        <v>2631</v>
      </c>
      <c r="I1062" s="82" t="s">
        <v>2697</v>
      </c>
      <c r="J1062" s="86" t="s">
        <v>2631</v>
      </c>
      <c r="K1062" s="129" t="s">
        <v>8243</v>
      </c>
      <c r="L1062" s="124" t="s">
        <v>8240</v>
      </c>
    </row>
    <row r="1063" spans="1:12" x14ac:dyDescent="0.25">
      <c r="A1063" s="83" t="s">
        <v>8502</v>
      </c>
      <c r="B1063" s="81" t="s">
        <v>7648</v>
      </c>
      <c r="C1063" s="81" t="s">
        <v>2734</v>
      </c>
      <c r="D1063" s="81" t="s">
        <v>7796</v>
      </c>
      <c r="E1063" s="84">
        <v>44096</v>
      </c>
      <c r="F1063" s="85" t="s">
        <v>522</v>
      </c>
      <c r="G1063" s="82" t="s">
        <v>554</v>
      </c>
      <c r="H1063" s="86" t="s">
        <v>2631</v>
      </c>
      <c r="I1063" s="82" t="s">
        <v>2736</v>
      </c>
      <c r="J1063" s="86" t="s">
        <v>2631</v>
      </c>
      <c r="K1063" s="129" t="s">
        <v>8243</v>
      </c>
      <c r="L1063" s="124" t="s">
        <v>8240</v>
      </c>
    </row>
    <row r="1064" spans="1:12" x14ac:dyDescent="0.25">
      <c r="A1064" s="83" t="s">
        <v>8503</v>
      </c>
      <c r="B1064" s="81" t="s">
        <v>7673</v>
      </c>
      <c r="C1064" s="81" t="s">
        <v>117</v>
      </c>
      <c r="D1064" s="81" t="s">
        <v>7797</v>
      </c>
      <c r="E1064" s="84">
        <v>44096</v>
      </c>
      <c r="F1064" s="85" t="s">
        <v>522</v>
      </c>
      <c r="G1064" s="82" t="s">
        <v>554</v>
      </c>
      <c r="H1064" s="86" t="s">
        <v>2631</v>
      </c>
      <c r="I1064" s="82" t="s">
        <v>2697</v>
      </c>
      <c r="J1064" s="86" t="s">
        <v>2631</v>
      </c>
      <c r="K1064" s="129" t="s">
        <v>8243</v>
      </c>
      <c r="L1064" s="124" t="s">
        <v>8240</v>
      </c>
    </row>
    <row r="1065" spans="1:12" x14ac:dyDescent="0.25">
      <c r="A1065" s="83" t="s">
        <v>8504</v>
      </c>
      <c r="B1065" s="81" t="s">
        <v>7645</v>
      </c>
      <c r="C1065" s="81" t="s">
        <v>2734</v>
      </c>
      <c r="D1065" s="81" t="s">
        <v>7798</v>
      </c>
      <c r="E1065" s="84">
        <v>44096</v>
      </c>
      <c r="F1065" s="85" t="s">
        <v>522</v>
      </c>
      <c r="G1065" s="82" t="s">
        <v>554</v>
      </c>
      <c r="H1065" s="86" t="s">
        <v>2631</v>
      </c>
      <c r="I1065" s="82" t="s">
        <v>2736</v>
      </c>
      <c r="J1065" s="86" t="s">
        <v>2631</v>
      </c>
      <c r="K1065" s="129" t="s">
        <v>8243</v>
      </c>
      <c r="L1065" s="124" t="s">
        <v>8240</v>
      </c>
    </row>
    <row r="1066" spans="1:12" x14ac:dyDescent="0.25">
      <c r="A1066" s="83" t="s">
        <v>8505</v>
      </c>
      <c r="B1066" s="81" t="s">
        <v>7675</v>
      </c>
      <c r="C1066" s="81" t="s">
        <v>2672</v>
      </c>
      <c r="D1066" s="81" t="s">
        <v>7799</v>
      </c>
      <c r="E1066" s="84">
        <v>44096</v>
      </c>
      <c r="F1066" s="85" t="s">
        <v>522</v>
      </c>
      <c r="G1066" s="82" t="s">
        <v>554</v>
      </c>
      <c r="H1066" s="86" t="s">
        <v>2631</v>
      </c>
      <c r="I1066" s="82" t="s">
        <v>2644</v>
      </c>
      <c r="J1066" s="86" t="s">
        <v>2631</v>
      </c>
      <c r="K1066" s="129" t="s">
        <v>8243</v>
      </c>
      <c r="L1066" s="124" t="s">
        <v>8240</v>
      </c>
    </row>
    <row r="1067" spans="1:12" x14ac:dyDescent="0.25">
      <c r="A1067" s="83" t="s">
        <v>8587</v>
      </c>
      <c r="B1067" s="81" t="s">
        <v>7671</v>
      </c>
      <c r="C1067" s="81" t="s">
        <v>117</v>
      </c>
      <c r="D1067" s="81" t="s">
        <v>7800</v>
      </c>
      <c r="E1067" s="84">
        <v>44096</v>
      </c>
      <c r="F1067" s="85" t="s">
        <v>522</v>
      </c>
      <c r="G1067" s="82" t="s">
        <v>554</v>
      </c>
      <c r="H1067" s="86" t="s">
        <v>2631</v>
      </c>
      <c r="I1067" s="82" t="s">
        <v>2697</v>
      </c>
      <c r="J1067" s="86" t="s">
        <v>2631</v>
      </c>
      <c r="K1067" s="129" t="s">
        <v>8243</v>
      </c>
      <c r="L1067" s="124" t="s">
        <v>8240</v>
      </c>
    </row>
    <row r="1068" spans="1:12" x14ac:dyDescent="0.25">
      <c r="A1068" s="83" t="s">
        <v>8597</v>
      </c>
      <c r="B1068" s="81" t="s">
        <v>7678</v>
      </c>
      <c r="C1068" s="81" t="s">
        <v>2672</v>
      </c>
      <c r="D1068" s="81" t="s">
        <v>7801</v>
      </c>
      <c r="E1068" s="84">
        <v>44096</v>
      </c>
      <c r="F1068" s="85" t="s">
        <v>522</v>
      </c>
      <c r="G1068" s="82" t="s">
        <v>554</v>
      </c>
      <c r="H1068" s="86" t="s">
        <v>2631</v>
      </c>
      <c r="I1068" s="82" t="s">
        <v>2644</v>
      </c>
      <c r="J1068" s="86" t="s">
        <v>2631</v>
      </c>
      <c r="K1068" s="129" t="s">
        <v>8243</v>
      </c>
      <c r="L1068" s="124" t="s">
        <v>8240</v>
      </c>
    </row>
    <row r="1069" spans="1:12" x14ac:dyDescent="0.25">
      <c r="A1069" s="83" t="s">
        <v>8506</v>
      </c>
      <c r="B1069" s="81" t="s">
        <v>7689</v>
      </c>
      <c r="C1069" s="81" t="s">
        <v>2629</v>
      </c>
      <c r="D1069" s="81" t="s">
        <v>7802</v>
      </c>
      <c r="E1069" s="84">
        <v>44096</v>
      </c>
      <c r="F1069" s="85" t="s">
        <v>522</v>
      </c>
      <c r="G1069" s="82" t="s">
        <v>554</v>
      </c>
      <c r="H1069" s="86" t="s">
        <v>2631</v>
      </c>
      <c r="I1069" s="82" t="s">
        <v>2632</v>
      </c>
      <c r="J1069" s="86" t="s">
        <v>2631</v>
      </c>
      <c r="K1069" s="129" t="s">
        <v>8243</v>
      </c>
      <c r="L1069" s="124" t="s">
        <v>8240</v>
      </c>
    </row>
    <row r="1070" spans="1:12" x14ac:dyDescent="0.25">
      <c r="A1070" s="83" t="s">
        <v>8507</v>
      </c>
      <c r="B1070" s="81" t="s">
        <v>7640</v>
      </c>
      <c r="C1070" s="81" t="s">
        <v>2820</v>
      </c>
      <c r="D1070" s="81" t="s">
        <v>7803</v>
      </c>
      <c r="E1070" s="84">
        <v>44096</v>
      </c>
      <c r="F1070" s="85" t="s">
        <v>522</v>
      </c>
      <c r="G1070" s="82" t="s">
        <v>554</v>
      </c>
      <c r="H1070" s="86" t="s">
        <v>2631</v>
      </c>
      <c r="I1070" s="82" t="s">
        <v>2793</v>
      </c>
      <c r="J1070" s="86" t="s">
        <v>2631</v>
      </c>
      <c r="K1070" s="129" t="s">
        <v>8243</v>
      </c>
      <c r="L1070" s="124" t="s">
        <v>8240</v>
      </c>
    </row>
    <row r="1071" spans="1:12" x14ac:dyDescent="0.25">
      <c r="A1071" s="83" t="s">
        <v>8508</v>
      </c>
      <c r="B1071" s="81" t="s">
        <v>7677</v>
      </c>
      <c r="C1071" s="81" t="s">
        <v>2672</v>
      </c>
      <c r="D1071" s="81" t="s">
        <v>7804</v>
      </c>
      <c r="E1071" s="84">
        <v>44096</v>
      </c>
      <c r="F1071" s="85" t="s">
        <v>522</v>
      </c>
      <c r="G1071" s="82" t="s">
        <v>554</v>
      </c>
      <c r="H1071" s="86" t="s">
        <v>2631</v>
      </c>
      <c r="I1071" s="82" t="s">
        <v>2644</v>
      </c>
      <c r="J1071" s="86" t="s">
        <v>2631</v>
      </c>
      <c r="K1071" s="129" t="s">
        <v>8243</v>
      </c>
      <c r="L1071" s="124" t="s">
        <v>8240</v>
      </c>
    </row>
    <row r="1072" spans="1:12" x14ac:dyDescent="0.25">
      <c r="A1072" s="83" t="s">
        <v>8509</v>
      </c>
      <c r="B1072" s="81" t="s">
        <v>7644</v>
      </c>
      <c r="C1072" s="81" t="s">
        <v>2865</v>
      </c>
      <c r="D1072" s="81" t="s">
        <v>7805</v>
      </c>
      <c r="E1072" s="84">
        <v>44096</v>
      </c>
      <c r="F1072" s="85" t="s">
        <v>522</v>
      </c>
      <c r="G1072" s="82" t="s">
        <v>554</v>
      </c>
      <c r="H1072" s="86" t="s">
        <v>2631</v>
      </c>
      <c r="I1072" s="82" t="s">
        <v>2829</v>
      </c>
      <c r="J1072" s="86" t="s">
        <v>2631</v>
      </c>
      <c r="K1072" s="129" t="s">
        <v>8243</v>
      </c>
      <c r="L1072" s="124" t="s">
        <v>8240</v>
      </c>
    </row>
    <row r="1073" spans="1:12" x14ac:dyDescent="0.25">
      <c r="A1073" s="83" t="s">
        <v>8510</v>
      </c>
      <c r="B1073" s="81" t="s">
        <v>7659</v>
      </c>
      <c r="C1073" s="81" t="s">
        <v>7851</v>
      </c>
      <c r="D1073" s="81" t="s">
        <v>7854</v>
      </c>
      <c r="E1073" s="84">
        <v>44096</v>
      </c>
      <c r="F1073" s="85" t="s">
        <v>522</v>
      </c>
      <c r="G1073" s="82" t="s">
        <v>554</v>
      </c>
      <c r="H1073" s="86" t="s">
        <v>2631</v>
      </c>
      <c r="I1073" s="82" t="s">
        <v>7328</v>
      </c>
      <c r="J1073" s="86" t="s">
        <v>2631</v>
      </c>
      <c r="K1073" s="129" t="s">
        <v>8243</v>
      </c>
      <c r="L1073" s="124" t="s">
        <v>8240</v>
      </c>
    </row>
    <row r="1074" spans="1:12" x14ac:dyDescent="0.25">
      <c r="A1074" s="83" t="s">
        <v>8511</v>
      </c>
      <c r="B1074" s="81" t="s">
        <v>7679</v>
      </c>
      <c r="C1074" s="81" t="s">
        <v>2672</v>
      </c>
      <c r="D1074" s="81" t="s">
        <v>7807</v>
      </c>
      <c r="E1074" s="84">
        <v>44096</v>
      </c>
      <c r="F1074" s="85" t="s">
        <v>522</v>
      </c>
      <c r="G1074" s="82" t="s">
        <v>554</v>
      </c>
      <c r="H1074" s="86" t="s">
        <v>2631</v>
      </c>
      <c r="I1074" s="82" t="s">
        <v>2644</v>
      </c>
      <c r="J1074" s="86" t="s">
        <v>2631</v>
      </c>
      <c r="K1074" s="129" t="s">
        <v>8243</v>
      </c>
      <c r="L1074" s="124" t="s">
        <v>8240</v>
      </c>
    </row>
    <row r="1075" spans="1:12" x14ac:dyDescent="0.25">
      <c r="A1075" s="83" t="s">
        <v>8512</v>
      </c>
      <c r="B1075" s="81" t="s">
        <v>7711</v>
      </c>
      <c r="C1075" s="81" t="s">
        <v>7844</v>
      </c>
      <c r="D1075" s="81" t="s">
        <v>7846</v>
      </c>
      <c r="E1075" s="84">
        <v>44096</v>
      </c>
      <c r="F1075" s="85" t="s">
        <v>522</v>
      </c>
      <c r="G1075" s="82" t="s">
        <v>554</v>
      </c>
      <c r="H1075" s="86" t="s">
        <v>2631</v>
      </c>
      <c r="I1075" s="82" t="s">
        <v>7777</v>
      </c>
      <c r="J1075" s="86" t="s">
        <v>2631</v>
      </c>
      <c r="K1075" s="129" t="s">
        <v>8243</v>
      </c>
      <c r="L1075" s="124" t="s">
        <v>8240</v>
      </c>
    </row>
    <row r="1076" spans="1:12" x14ac:dyDescent="0.25">
      <c r="A1076" s="83" t="s">
        <v>8513</v>
      </c>
      <c r="B1076" s="81" t="s">
        <v>7712</v>
      </c>
      <c r="C1076" s="81" t="s">
        <v>7844</v>
      </c>
      <c r="D1076" s="81" t="s">
        <v>7847</v>
      </c>
      <c r="E1076" s="84">
        <v>44096</v>
      </c>
      <c r="F1076" s="85" t="s">
        <v>522</v>
      </c>
      <c r="G1076" s="82" t="s">
        <v>554</v>
      </c>
      <c r="H1076" s="86" t="s">
        <v>2631</v>
      </c>
      <c r="I1076" s="82" t="s">
        <v>7777</v>
      </c>
      <c r="J1076" s="86" t="s">
        <v>2631</v>
      </c>
      <c r="K1076" s="129" t="s">
        <v>8243</v>
      </c>
      <c r="L1076" s="124" t="s">
        <v>8240</v>
      </c>
    </row>
    <row r="1077" spans="1:12" x14ac:dyDescent="0.25">
      <c r="A1077" s="83" t="s">
        <v>8588</v>
      </c>
      <c r="B1077" s="81" t="s">
        <v>7713</v>
      </c>
      <c r="C1077" s="81" t="s">
        <v>7844</v>
      </c>
      <c r="D1077" s="81" t="s">
        <v>7848</v>
      </c>
      <c r="E1077" s="84">
        <v>44096</v>
      </c>
      <c r="F1077" s="85" t="s">
        <v>522</v>
      </c>
      <c r="G1077" s="82" t="s">
        <v>554</v>
      </c>
      <c r="H1077" s="86" t="s">
        <v>2631</v>
      </c>
      <c r="I1077" s="82" t="s">
        <v>7777</v>
      </c>
      <c r="J1077" s="86" t="s">
        <v>2631</v>
      </c>
      <c r="K1077" s="129" t="s">
        <v>8243</v>
      </c>
      <c r="L1077" s="124" t="s">
        <v>8240</v>
      </c>
    </row>
    <row r="1078" spans="1:12" x14ac:dyDescent="0.25">
      <c r="A1078" s="83" t="s">
        <v>8598</v>
      </c>
      <c r="B1078" s="81" t="s">
        <v>7714</v>
      </c>
      <c r="C1078" s="81" t="s">
        <v>7844</v>
      </c>
      <c r="D1078" s="81" t="s">
        <v>7849</v>
      </c>
      <c r="E1078" s="84">
        <v>44096</v>
      </c>
      <c r="F1078" s="85" t="s">
        <v>522</v>
      </c>
      <c r="G1078" s="82" t="s">
        <v>554</v>
      </c>
      <c r="H1078" s="86" t="s">
        <v>2631</v>
      </c>
      <c r="I1078" s="82" t="s">
        <v>7777</v>
      </c>
      <c r="J1078" s="86" t="s">
        <v>2631</v>
      </c>
      <c r="K1078" s="129" t="s">
        <v>8243</v>
      </c>
      <c r="L1078" s="124" t="s">
        <v>8240</v>
      </c>
    </row>
    <row r="1079" spans="1:12" x14ac:dyDescent="0.25">
      <c r="A1079" s="83" t="s">
        <v>8514</v>
      </c>
      <c r="B1079" s="81" t="s">
        <v>7715</v>
      </c>
      <c r="C1079" s="81" t="s">
        <v>7844</v>
      </c>
      <c r="D1079" s="81" t="s">
        <v>7850</v>
      </c>
      <c r="E1079" s="84">
        <v>44096</v>
      </c>
      <c r="F1079" s="85" t="s">
        <v>522</v>
      </c>
      <c r="G1079" s="82" t="s">
        <v>554</v>
      </c>
      <c r="H1079" s="86" t="s">
        <v>2631</v>
      </c>
      <c r="I1079" s="82" t="s">
        <v>7777</v>
      </c>
      <c r="J1079" s="86" t="s">
        <v>2631</v>
      </c>
      <c r="K1079" s="129" t="s">
        <v>8243</v>
      </c>
      <c r="L1079" s="124" t="s">
        <v>8240</v>
      </c>
    </row>
    <row r="1080" spans="1:12" x14ac:dyDescent="0.25">
      <c r="A1080" s="83" t="s">
        <v>8515</v>
      </c>
      <c r="B1080" s="81" t="s">
        <v>7664</v>
      </c>
      <c r="C1080" s="81" t="s">
        <v>2715</v>
      </c>
      <c r="D1080" s="81" t="s">
        <v>7813</v>
      </c>
      <c r="E1080" s="84">
        <v>44096</v>
      </c>
      <c r="F1080" s="85" t="s">
        <v>522</v>
      </c>
      <c r="G1080" s="82" t="s">
        <v>554</v>
      </c>
      <c r="H1080" s="86" t="s">
        <v>2631</v>
      </c>
      <c r="I1080" s="82" t="s">
        <v>2641</v>
      </c>
      <c r="J1080" s="86" t="s">
        <v>2631</v>
      </c>
      <c r="K1080" s="129" t="s">
        <v>8243</v>
      </c>
      <c r="L1080" s="124" t="s">
        <v>8240</v>
      </c>
    </row>
    <row r="1081" spans="1:12" x14ac:dyDescent="0.25">
      <c r="A1081" s="83" t="s">
        <v>8516</v>
      </c>
      <c r="B1081" s="81" t="s">
        <v>7656</v>
      </c>
      <c r="C1081" s="81" t="s">
        <v>2693</v>
      </c>
      <c r="D1081" s="81" t="s">
        <v>7814</v>
      </c>
      <c r="E1081" s="84">
        <v>44096</v>
      </c>
      <c r="F1081" s="85" t="s">
        <v>522</v>
      </c>
      <c r="G1081" s="82" t="s">
        <v>554</v>
      </c>
      <c r="H1081" s="86" t="s">
        <v>2631</v>
      </c>
      <c r="I1081" s="82" t="s">
        <v>2695</v>
      </c>
      <c r="J1081" s="86" t="s">
        <v>2631</v>
      </c>
      <c r="K1081" s="129" t="s">
        <v>8243</v>
      </c>
      <c r="L1081" s="124" t="s">
        <v>8240</v>
      </c>
    </row>
    <row r="1082" spans="1:12" x14ac:dyDescent="0.25">
      <c r="A1082" s="83" t="s">
        <v>8517</v>
      </c>
      <c r="B1082" s="81" t="s">
        <v>7690</v>
      </c>
      <c r="C1082" s="81" t="s">
        <v>2629</v>
      </c>
      <c r="D1082" s="81" t="s">
        <v>7815</v>
      </c>
      <c r="E1082" s="84">
        <v>44096</v>
      </c>
      <c r="F1082" s="85" t="s">
        <v>522</v>
      </c>
      <c r="G1082" s="82" t="s">
        <v>554</v>
      </c>
      <c r="H1082" s="86" t="s">
        <v>2631</v>
      </c>
      <c r="I1082" s="82" t="s">
        <v>2632</v>
      </c>
      <c r="J1082" s="86" t="s">
        <v>2631</v>
      </c>
      <c r="K1082" s="129" t="s">
        <v>8243</v>
      </c>
      <c r="L1082" s="124" t="s">
        <v>8240</v>
      </c>
    </row>
    <row r="1083" spans="1:12" x14ac:dyDescent="0.25">
      <c r="A1083" s="83" t="s">
        <v>8518</v>
      </c>
      <c r="B1083" s="81" t="s">
        <v>7637</v>
      </c>
      <c r="C1083" s="81" t="s">
        <v>2824</v>
      </c>
      <c r="D1083" s="81" t="s">
        <v>7816</v>
      </c>
      <c r="E1083" s="84">
        <v>44096</v>
      </c>
      <c r="F1083" s="85" t="s">
        <v>522</v>
      </c>
      <c r="G1083" s="82" t="s">
        <v>554</v>
      </c>
      <c r="H1083" s="86" t="s">
        <v>2631</v>
      </c>
      <c r="I1083" s="82" t="s">
        <v>2826</v>
      </c>
      <c r="J1083" s="86" t="s">
        <v>2631</v>
      </c>
      <c r="K1083" s="129" t="s">
        <v>8243</v>
      </c>
      <c r="L1083" s="124" t="s">
        <v>8240</v>
      </c>
    </row>
    <row r="1084" spans="1:12" x14ac:dyDescent="0.25">
      <c r="A1084" s="83" t="s">
        <v>8519</v>
      </c>
      <c r="B1084" s="81" t="s">
        <v>7654</v>
      </c>
      <c r="C1084" s="81" t="s">
        <v>2693</v>
      </c>
      <c r="D1084" s="81" t="s">
        <v>7817</v>
      </c>
      <c r="E1084" s="84">
        <v>44096</v>
      </c>
      <c r="F1084" s="85" t="s">
        <v>522</v>
      </c>
      <c r="G1084" s="82" t="s">
        <v>554</v>
      </c>
      <c r="H1084" s="86" t="s">
        <v>2631</v>
      </c>
      <c r="I1084" s="82" t="s">
        <v>2695</v>
      </c>
      <c r="J1084" s="86" t="s">
        <v>2631</v>
      </c>
      <c r="K1084" s="129" t="s">
        <v>8243</v>
      </c>
      <c r="L1084" s="124" t="s">
        <v>8240</v>
      </c>
    </row>
    <row r="1085" spans="1:12" x14ac:dyDescent="0.25">
      <c r="A1085" s="83" t="s">
        <v>8579</v>
      </c>
      <c r="B1085" s="81" t="s">
        <v>7652</v>
      </c>
      <c r="C1085" s="81" t="s">
        <v>2676</v>
      </c>
      <c r="D1085" s="81" t="s">
        <v>7818</v>
      </c>
      <c r="E1085" s="84">
        <v>44096</v>
      </c>
      <c r="F1085" s="85" t="s">
        <v>522</v>
      </c>
      <c r="G1085" s="82" t="s">
        <v>554</v>
      </c>
      <c r="H1085" s="86" t="s">
        <v>2631</v>
      </c>
      <c r="I1085" s="82" t="s">
        <v>2678</v>
      </c>
      <c r="J1085" s="86" t="s">
        <v>2631</v>
      </c>
      <c r="K1085" s="129" t="s">
        <v>8243</v>
      </c>
      <c r="L1085" s="124" t="s">
        <v>8240</v>
      </c>
    </row>
    <row r="1086" spans="1:12" x14ac:dyDescent="0.25">
      <c r="A1086" s="83" t="s">
        <v>8589</v>
      </c>
      <c r="B1086" s="81" t="s">
        <v>7642</v>
      </c>
      <c r="C1086" s="81" t="s">
        <v>2863</v>
      </c>
      <c r="D1086" s="81" t="s">
        <v>7819</v>
      </c>
      <c r="E1086" s="84">
        <v>44096</v>
      </c>
      <c r="F1086" s="85" t="s">
        <v>522</v>
      </c>
      <c r="G1086" s="82" t="s">
        <v>554</v>
      </c>
      <c r="H1086" s="86" t="s">
        <v>2631</v>
      </c>
      <c r="I1086" s="82" t="s">
        <v>2829</v>
      </c>
      <c r="J1086" s="86" t="s">
        <v>2631</v>
      </c>
      <c r="K1086" s="129" t="s">
        <v>8243</v>
      </c>
      <c r="L1086" s="124" t="s">
        <v>8240</v>
      </c>
    </row>
    <row r="1087" spans="1:12" x14ac:dyDescent="0.25">
      <c r="A1087" s="83" t="s">
        <v>8590</v>
      </c>
      <c r="B1087" s="81" t="s">
        <v>7651</v>
      </c>
      <c r="C1087" s="81" t="s">
        <v>2676</v>
      </c>
      <c r="D1087" s="81" t="s">
        <v>7820</v>
      </c>
      <c r="E1087" s="84">
        <v>44096</v>
      </c>
      <c r="F1087" s="85" t="s">
        <v>522</v>
      </c>
      <c r="G1087" s="82" t="s">
        <v>554</v>
      </c>
      <c r="H1087" s="86" t="s">
        <v>2631</v>
      </c>
      <c r="I1087" s="82" t="s">
        <v>2678</v>
      </c>
      <c r="J1087" s="86" t="s">
        <v>2631</v>
      </c>
      <c r="K1087" s="129" t="s">
        <v>8243</v>
      </c>
      <c r="L1087" s="124" t="s">
        <v>8240</v>
      </c>
    </row>
    <row r="1088" spans="1:12" x14ac:dyDescent="0.25">
      <c r="A1088" s="83" t="s">
        <v>8599</v>
      </c>
      <c r="B1088" s="81" t="s">
        <v>7655</v>
      </c>
      <c r="C1088" s="81" t="s">
        <v>2693</v>
      </c>
      <c r="D1088" s="81" t="s">
        <v>7821</v>
      </c>
      <c r="E1088" s="84">
        <v>44096</v>
      </c>
      <c r="F1088" s="85" t="s">
        <v>522</v>
      </c>
      <c r="G1088" s="82" t="s">
        <v>554</v>
      </c>
      <c r="H1088" s="86" t="s">
        <v>2631</v>
      </c>
      <c r="I1088" s="82" t="s">
        <v>2695</v>
      </c>
      <c r="J1088" s="86" t="s">
        <v>2631</v>
      </c>
      <c r="K1088" s="129" t="s">
        <v>8243</v>
      </c>
      <c r="L1088" s="124" t="s">
        <v>8240</v>
      </c>
    </row>
    <row r="1089" spans="1:12" x14ac:dyDescent="0.25">
      <c r="A1089" s="83" t="s">
        <v>8520</v>
      </c>
      <c r="B1089" s="81" t="s">
        <v>7716</v>
      </c>
      <c r="C1089" s="81" t="s">
        <v>2645</v>
      </c>
      <c r="D1089" s="81" t="s">
        <v>7822</v>
      </c>
      <c r="E1089" s="84">
        <v>44096</v>
      </c>
      <c r="F1089" s="85" t="s">
        <v>522</v>
      </c>
      <c r="G1089" s="82" t="s">
        <v>554</v>
      </c>
      <c r="H1089" s="86" t="s">
        <v>2631</v>
      </c>
      <c r="I1089" s="82" t="s">
        <v>2647</v>
      </c>
      <c r="J1089" s="86" t="s">
        <v>2631</v>
      </c>
      <c r="K1089" s="129" t="s">
        <v>8243</v>
      </c>
      <c r="L1089" s="124" t="s">
        <v>8240</v>
      </c>
    </row>
    <row r="1090" spans="1:12" x14ac:dyDescent="0.25">
      <c r="A1090" s="83" t="s">
        <v>8521</v>
      </c>
      <c r="B1090" s="81" t="s">
        <v>7665</v>
      </c>
      <c r="C1090" s="81" t="s">
        <v>2715</v>
      </c>
      <c r="D1090" s="81" t="s">
        <v>7823</v>
      </c>
      <c r="E1090" s="84">
        <v>44096</v>
      </c>
      <c r="F1090" s="85" t="s">
        <v>522</v>
      </c>
      <c r="G1090" s="82" t="s">
        <v>554</v>
      </c>
      <c r="H1090" s="86" t="s">
        <v>2631</v>
      </c>
      <c r="I1090" s="82" t="s">
        <v>2641</v>
      </c>
      <c r="J1090" s="86" t="s">
        <v>2631</v>
      </c>
      <c r="K1090" s="129" t="s">
        <v>8243</v>
      </c>
      <c r="L1090" s="124" t="s">
        <v>8240</v>
      </c>
    </row>
    <row r="1091" spans="1:12" x14ac:dyDescent="0.25">
      <c r="A1091" s="83" t="s">
        <v>8522</v>
      </c>
      <c r="B1091" s="81" t="s">
        <v>7685</v>
      </c>
      <c r="C1091" s="81" t="s">
        <v>2649</v>
      </c>
      <c r="D1091" s="81" t="s">
        <v>7824</v>
      </c>
      <c r="E1091" s="84">
        <v>44096</v>
      </c>
      <c r="F1091" s="85" t="s">
        <v>522</v>
      </c>
      <c r="G1091" s="82" t="s">
        <v>554</v>
      </c>
      <c r="H1091" s="86" t="s">
        <v>2631</v>
      </c>
      <c r="I1091" s="82" t="s">
        <v>2650</v>
      </c>
      <c r="J1091" s="86" t="s">
        <v>2631</v>
      </c>
      <c r="K1091" s="129" t="s">
        <v>8243</v>
      </c>
      <c r="L1091" s="124" t="s">
        <v>8240</v>
      </c>
    </row>
    <row r="1092" spans="1:12" x14ac:dyDescent="0.25">
      <c r="A1092" s="83" t="s">
        <v>8523</v>
      </c>
      <c r="B1092" s="81" t="s">
        <v>7686</v>
      </c>
      <c r="C1092" s="81" t="s">
        <v>2649</v>
      </c>
      <c r="D1092" s="81" t="s">
        <v>7825</v>
      </c>
      <c r="E1092" s="84">
        <v>44096</v>
      </c>
      <c r="F1092" s="85" t="s">
        <v>522</v>
      </c>
      <c r="G1092" s="82" t="s">
        <v>554</v>
      </c>
      <c r="H1092" s="86" t="s">
        <v>2631</v>
      </c>
      <c r="I1092" s="82" t="s">
        <v>2650</v>
      </c>
      <c r="J1092" s="86" t="s">
        <v>2631</v>
      </c>
      <c r="K1092" s="129" t="s">
        <v>8243</v>
      </c>
      <c r="L1092" s="124" t="s">
        <v>2918</v>
      </c>
    </row>
    <row r="1093" spans="1:12" x14ac:dyDescent="0.25">
      <c r="A1093" s="83" t="s">
        <v>8524</v>
      </c>
      <c r="B1093" s="81" t="s">
        <v>7670</v>
      </c>
      <c r="C1093" s="81" t="s">
        <v>283</v>
      </c>
      <c r="D1093" s="81" t="s">
        <v>7826</v>
      </c>
      <c r="E1093" s="84">
        <v>44096</v>
      </c>
      <c r="F1093" s="85" t="s">
        <v>522</v>
      </c>
      <c r="G1093" s="82" t="s">
        <v>554</v>
      </c>
      <c r="H1093" s="86" t="s">
        <v>2631</v>
      </c>
      <c r="I1093" s="82" t="s">
        <v>2697</v>
      </c>
      <c r="J1093" s="86" t="s">
        <v>2631</v>
      </c>
      <c r="K1093" s="129" t="s">
        <v>8243</v>
      </c>
      <c r="L1093" s="124" t="s">
        <v>8240</v>
      </c>
    </row>
    <row r="1094" spans="1:12" x14ac:dyDescent="0.25">
      <c r="A1094" s="83" t="s">
        <v>8525</v>
      </c>
      <c r="B1094" s="81" t="s">
        <v>7669</v>
      </c>
      <c r="C1094" s="81" t="s">
        <v>283</v>
      </c>
      <c r="D1094" s="81" t="s">
        <v>7827</v>
      </c>
      <c r="E1094" s="84">
        <v>44096</v>
      </c>
      <c r="F1094" s="85" t="s">
        <v>522</v>
      </c>
      <c r="G1094" s="82" t="s">
        <v>554</v>
      </c>
      <c r="H1094" s="86" t="s">
        <v>2631</v>
      </c>
      <c r="I1094" s="82" t="s">
        <v>2697</v>
      </c>
      <c r="J1094" s="86" t="s">
        <v>2631</v>
      </c>
      <c r="K1094" s="129" t="s">
        <v>8243</v>
      </c>
      <c r="L1094" s="124" t="s">
        <v>8240</v>
      </c>
    </row>
    <row r="1095" spans="1:12" x14ac:dyDescent="0.25">
      <c r="A1095" s="83" t="s">
        <v>8580</v>
      </c>
      <c r="B1095" s="81" t="s">
        <v>7695</v>
      </c>
      <c r="C1095" s="81" t="s">
        <v>62</v>
      </c>
      <c r="D1095" s="81" t="s">
        <v>7828</v>
      </c>
      <c r="E1095" s="84">
        <v>44096</v>
      </c>
      <c r="F1095" s="85" t="s">
        <v>522</v>
      </c>
      <c r="G1095" s="82" t="s">
        <v>554</v>
      </c>
      <c r="H1095" s="86" t="s">
        <v>2631</v>
      </c>
      <c r="I1095" s="82" t="s">
        <v>2683</v>
      </c>
      <c r="J1095" s="86" t="s">
        <v>2631</v>
      </c>
      <c r="K1095" s="129" t="s">
        <v>8243</v>
      </c>
      <c r="L1095" s="124" t="s">
        <v>8240</v>
      </c>
    </row>
    <row r="1096" spans="1:12" x14ac:dyDescent="0.25">
      <c r="A1096" s="83" t="s">
        <v>8581</v>
      </c>
      <c r="B1096" s="81" t="s">
        <v>7692</v>
      </c>
      <c r="C1096" s="81" t="s">
        <v>2679</v>
      </c>
      <c r="D1096" s="81" t="s">
        <v>7829</v>
      </c>
      <c r="E1096" s="84">
        <v>44096</v>
      </c>
      <c r="F1096" s="85" t="s">
        <v>522</v>
      </c>
      <c r="G1096" s="82" t="s">
        <v>554</v>
      </c>
      <c r="H1096" s="86" t="s">
        <v>2631</v>
      </c>
      <c r="I1096" s="82" t="s">
        <v>545</v>
      </c>
      <c r="J1096" s="86" t="s">
        <v>2631</v>
      </c>
      <c r="K1096" s="129" t="s">
        <v>8243</v>
      </c>
      <c r="L1096" s="124" t="s">
        <v>8240</v>
      </c>
    </row>
    <row r="1097" spans="1:12" x14ac:dyDescent="0.25">
      <c r="A1097" s="83" t="s">
        <v>8600</v>
      </c>
      <c r="B1097" s="81" t="s">
        <v>7694</v>
      </c>
      <c r="C1097" s="81" t="s">
        <v>62</v>
      </c>
      <c r="D1097" s="81" t="s">
        <v>7830</v>
      </c>
      <c r="E1097" s="84">
        <v>44096</v>
      </c>
      <c r="F1097" s="85" t="s">
        <v>522</v>
      </c>
      <c r="G1097" s="82" t="s">
        <v>554</v>
      </c>
      <c r="H1097" s="86" t="s">
        <v>2631</v>
      </c>
      <c r="I1097" s="82" t="s">
        <v>2683</v>
      </c>
      <c r="J1097" s="86" t="s">
        <v>2631</v>
      </c>
      <c r="K1097" s="129" t="s">
        <v>8243</v>
      </c>
      <c r="L1097" s="124" t="s">
        <v>8240</v>
      </c>
    </row>
    <row r="1098" spans="1:12" x14ac:dyDescent="0.25">
      <c r="A1098" s="83" t="s">
        <v>8526</v>
      </c>
      <c r="B1098" s="81" t="s">
        <v>7503</v>
      </c>
      <c r="C1098" s="81" t="s">
        <v>2633</v>
      </c>
      <c r="D1098" s="81" t="s">
        <v>7599</v>
      </c>
      <c r="E1098" s="84">
        <v>44096</v>
      </c>
      <c r="F1098" s="85" t="s">
        <v>522</v>
      </c>
      <c r="G1098" s="82" t="s">
        <v>554</v>
      </c>
      <c r="H1098" s="86" t="s">
        <v>2631</v>
      </c>
      <c r="I1098" s="82" t="s">
        <v>2635</v>
      </c>
      <c r="J1098" s="86" t="s">
        <v>2631</v>
      </c>
      <c r="K1098" s="129" t="s">
        <v>8243</v>
      </c>
      <c r="L1098" s="124" t="s">
        <v>8239</v>
      </c>
    </row>
    <row r="1099" spans="1:12" x14ac:dyDescent="0.25">
      <c r="A1099" s="83" t="s">
        <v>8527</v>
      </c>
      <c r="B1099" s="81" t="s">
        <v>7506</v>
      </c>
      <c r="C1099" s="81" t="s">
        <v>2629</v>
      </c>
      <c r="D1099" s="81" t="s">
        <v>7600</v>
      </c>
      <c r="E1099" s="84">
        <v>44096</v>
      </c>
      <c r="F1099" s="85" t="s">
        <v>522</v>
      </c>
      <c r="G1099" s="82" t="s">
        <v>554</v>
      </c>
      <c r="H1099" s="86" t="s">
        <v>2631</v>
      </c>
      <c r="I1099" s="82" t="s">
        <v>2632</v>
      </c>
      <c r="J1099" s="86" t="s">
        <v>2631</v>
      </c>
      <c r="K1099" s="129" t="s">
        <v>8243</v>
      </c>
      <c r="L1099" s="124" t="s">
        <v>8239</v>
      </c>
    </row>
    <row r="1100" spans="1:12" x14ac:dyDescent="0.25">
      <c r="A1100" s="83" t="s">
        <v>8529</v>
      </c>
      <c r="B1100" s="81" t="s">
        <v>7504</v>
      </c>
      <c r="C1100" s="81" t="s">
        <v>2633</v>
      </c>
      <c r="D1100" s="81" t="s">
        <v>7601</v>
      </c>
      <c r="E1100" s="84">
        <v>44096</v>
      </c>
      <c r="F1100" s="85" t="s">
        <v>522</v>
      </c>
      <c r="G1100" s="82" t="s">
        <v>554</v>
      </c>
      <c r="H1100" s="86" t="s">
        <v>2631</v>
      </c>
      <c r="I1100" s="82" t="s">
        <v>2635</v>
      </c>
      <c r="J1100" s="86" t="s">
        <v>2631</v>
      </c>
      <c r="K1100" s="129" t="s">
        <v>8243</v>
      </c>
      <c r="L1100" s="124" t="s">
        <v>8239</v>
      </c>
    </row>
    <row r="1101" spans="1:12" x14ac:dyDescent="0.25">
      <c r="A1101" s="83" t="s">
        <v>8530</v>
      </c>
      <c r="B1101" s="81" t="s">
        <v>7507</v>
      </c>
      <c r="C1101" s="81" t="s">
        <v>2629</v>
      </c>
      <c r="D1101" s="81" t="s">
        <v>7602</v>
      </c>
      <c r="E1101" s="84">
        <v>44096</v>
      </c>
      <c r="F1101" s="85" t="s">
        <v>522</v>
      </c>
      <c r="G1101" s="82" t="s">
        <v>554</v>
      </c>
      <c r="H1101" s="86" t="s">
        <v>2631</v>
      </c>
      <c r="I1101" s="82" t="s">
        <v>2632</v>
      </c>
      <c r="J1101" s="86" t="s">
        <v>2631</v>
      </c>
      <c r="K1101" s="129" t="s">
        <v>8243</v>
      </c>
      <c r="L1101" s="124" t="s">
        <v>8239</v>
      </c>
    </row>
    <row r="1102" spans="1:12" x14ac:dyDescent="0.25">
      <c r="A1102" s="83" t="s">
        <v>8531</v>
      </c>
      <c r="B1102" s="81" t="s">
        <v>5355</v>
      </c>
      <c r="C1102" s="81" t="s">
        <v>2629</v>
      </c>
      <c r="D1102" s="81" t="s">
        <v>7443</v>
      </c>
      <c r="E1102" s="84">
        <v>44096</v>
      </c>
      <c r="F1102" s="85" t="s">
        <v>522</v>
      </c>
      <c r="G1102" s="82" t="s">
        <v>554</v>
      </c>
      <c r="H1102" s="86" t="s">
        <v>2631</v>
      </c>
      <c r="I1102" s="82" t="s">
        <v>2632</v>
      </c>
      <c r="J1102" s="86" t="s">
        <v>2631</v>
      </c>
      <c r="K1102" s="129" t="s">
        <v>8243</v>
      </c>
      <c r="L1102" s="124" t="s">
        <v>8237</v>
      </c>
    </row>
    <row r="1103" spans="1:12" x14ac:dyDescent="0.25">
      <c r="A1103" s="83" t="s">
        <v>8532</v>
      </c>
      <c r="B1103" s="81" t="s">
        <v>7511</v>
      </c>
      <c r="C1103" s="81" t="s">
        <v>2734</v>
      </c>
      <c r="D1103" s="81" t="s">
        <v>7606</v>
      </c>
      <c r="E1103" s="84">
        <v>44096</v>
      </c>
      <c r="F1103" s="85" t="s">
        <v>522</v>
      </c>
      <c r="G1103" s="82" t="s">
        <v>554</v>
      </c>
      <c r="H1103" s="86" t="s">
        <v>2631</v>
      </c>
      <c r="I1103" s="82" t="s">
        <v>2736</v>
      </c>
      <c r="J1103" s="86" t="s">
        <v>2631</v>
      </c>
      <c r="K1103" s="129" t="s">
        <v>8243</v>
      </c>
      <c r="L1103" s="124" t="s">
        <v>8239</v>
      </c>
    </row>
    <row r="1104" spans="1:12" x14ac:dyDescent="0.25">
      <c r="A1104" s="83" t="s">
        <v>8533</v>
      </c>
      <c r="B1104" s="81" t="s">
        <v>7523</v>
      </c>
      <c r="C1104" s="81" t="s">
        <v>2664</v>
      </c>
      <c r="D1104" s="81" t="s">
        <v>7603</v>
      </c>
      <c r="E1104" s="84">
        <v>44096</v>
      </c>
      <c r="F1104" s="85" t="s">
        <v>522</v>
      </c>
      <c r="G1104" s="82" t="s">
        <v>554</v>
      </c>
      <c r="H1104" s="86" t="s">
        <v>2631</v>
      </c>
      <c r="I1104" s="82" t="s">
        <v>2666</v>
      </c>
      <c r="J1104" s="86" t="s">
        <v>2631</v>
      </c>
      <c r="K1104" s="129" t="s">
        <v>8243</v>
      </c>
      <c r="L1104" s="124" t="s">
        <v>8239</v>
      </c>
    </row>
    <row r="1105" spans="1:12" x14ac:dyDescent="0.25">
      <c r="A1105" s="83" t="s">
        <v>8535</v>
      </c>
      <c r="B1105" s="81" t="s">
        <v>7521</v>
      </c>
      <c r="C1105" s="81" t="s">
        <v>2723</v>
      </c>
      <c r="D1105" s="81" t="s">
        <v>7607</v>
      </c>
      <c r="E1105" s="84">
        <v>44096</v>
      </c>
      <c r="F1105" s="85" t="s">
        <v>522</v>
      </c>
      <c r="G1105" s="82" t="s">
        <v>554</v>
      </c>
      <c r="H1105" s="86" t="s">
        <v>2631</v>
      </c>
      <c r="I1105" s="82" t="s">
        <v>2666</v>
      </c>
      <c r="J1105" s="86" t="s">
        <v>2631</v>
      </c>
      <c r="K1105" s="129" t="s">
        <v>8243</v>
      </c>
      <c r="L1105" s="124" t="s">
        <v>2918</v>
      </c>
    </row>
    <row r="1106" spans="1:12" x14ac:dyDescent="0.25">
      <c r="A1106" s="83" t="s">
        <v>8536</v>
      </c>
      <c r="B1106" s="81" t="s">
        <v>5443</v>
      </c>
      <c r="C1106" s="81" t="s">
        <v>2734</v>
      </c>
      <c r="D1106" s="81" t="s">
        <v>7496</v>
      </c>
      <c r="E1106" s="84">
        <v>44096</v>
      </c>
      <c r="F1106" s="85" t="s">
        <v>522</v>
      </c>
      <c r="G1106" s="82" t="s">
        <v>554</v>
      </c>
      <c r="H1106" s="86" t="s">
        <v>2631</v>
      </c>
      <c r="I1106" s="82" t="s">
        <v>2736</v>
      </c>
      <c r="J1106" s="86" t="s">
        <v>2631</v>
      </c>
      <c r="K1106" s="129" t="s">
        <v>8243</v>
      </c>
      <c r="L1106" s="124" t="s">
        <v>8237</v>
      </c>
    </row>
    <row r="1107" spans="1:12" x14ac:dyDescent="0.25">
      <c r="A1107" s="83" t="s">
        <v>8537</v>
      </c>
      <c r="B1107" s="81" t="s">
        <v>7535</v>
      </c>
      <c r="C1107" s="81" t="s">
        <v>2715</v>
      </c>
      <c r="D1107" s="81" t="s">
        <v>7612</v>
      </c>
      <c r="E1107" s="84">
        <v>44096</v>
      </c>
      <c r="F1107" s="85" t="s">
        <v>522</v>
      </c>
      <c r="G1107" s="82" t="s">
        <v>554</v>
      </c>
      <c r="H1107" s="86" t="s">
        <v>2631</v>
      </c>
      <c r="I1107" s="82" t="s">
        <v>2641</v>
      </c>
      <c r="J1107" s="86" t="s">
        <v>2631</v>
      </c>
      <c r="K1107" s="129" t="s">
        <v>8243</v>
      </c>
      <c r="L1107" s="124" t="s">
        <v>8239</v>
      </c>
    </row>
    <row r="1108" spans="1:12" x14ac:dyDescent="0.25">
      <c r="A1108" s="83" t="s">
        <v>8539</v>
      </c>
      <c r="B1108" s="81" t="s">
        <v>7534</v>
      </c>
      <c r="C1108" s="81" t="s">
        <v>2715</v>
      </c>
      <c r="D1108" s="81" t="s">
        <v>7617</v>
      </c>
      <c r="E1108" s="84">
        <v>44096</v>
      </c>
      <c r="F1108" s="85" t="s">
        <v>522</v>
      </c>
      <c r="G1108" s="82" t="s">
        <v>554</v>
      </c>
      <c r="H1108" s="86" t="s">
        <v>2631</v>
      </c>
      <c r="I1108" s="82" t="s">
        <v>2641</v>
      </c>
      <c r="J1108" s="86" t="s">
        <v>2631</v>
      </c>
      <c r="K1108" s="129" t="s">
        <v>8243</v>
      </c>
      <c r="L1108" s="124" t="s">
        <v>8239</v>
      </c>
    </row>
    <row r="1109" spans="1:12" x14ac:dyDescent="0.25">
      <c r="A1109" s="83" t="s">
        <v>8540</v>
      </c>
      <c r="B1109" s="81" t="s">
        <v>5447</v>
      </c>
      <c r="C1109" s="81" t="s">
        <v>2734</v>
      </c>
      <c r="D1109" s="81" t="s">
        <v>7495</v>
      </c>
      <c r="E1109" s="84">
        <v>44096</v>
      </c>
      <c r="F1109" s="85" t="s">
        <v>522</v>
      </c>
      <c r="G1109" s="82" t="s">
        <v>554</v>
      </c>
      <c r="H1109" s="86" t="s">
        <v>2631</v>
      </c>
      <c r="I1109" s="82" t="s">
        <v>2736</v>
      </c>
      <c r="J1109" s="86" t="s">
        <v>2631</v>
      </c>
      <c r="K1109" s="129" t="s">
        <v>8243</v>
      </c>
      <c r="L1109" s="124" t="s">
        <v>8237</v>
      </c>
    </row>
    <row r="1110" spans="1:12" x14ac:dyDescent="0.25">
      <c r="A1110" s="83" t="s">
        <v>8541</v>
      </c>
      <c r="B1110" s="81" t="s">
        <v>6646</v>
      </c>
      <c r="C1110" s="81" t="s">
        <v>2639</v>
      </c>
      <c r="D1110" s="81" t="s">
        <v>7494</v>
      </c>
      <c r="E1110" s="84">
        <v>44096</v>
      </c>
      <c r="F1110" s="85" t="s">
        <v>522</v>
      </c>
      <c r="G1110" s="82" t="s">
        <v>554</v>
      </c>
      <c r="H1110" s="86" t="s">
        <v>2631</v>
      </c>
      <c r="I1110" s="82" t="s">
        <v>2641</v>
      </c>
      <c r="J1110" s="86" t="s">
        <v>2631</v>
      </c>
      <c r="K1110" s="129" t="s">
        <v>8243</v>
      </c>
      <c r="L1110" s="124" t="s">
        <v>8237</v>
      </c>
    </row>
    <row r="1111" spans="1:12" x14ac:dyDescent="0.25">
      <c r="A1111" s="83" t="s">
        <v>8543</v>
      </c>
      <c r="B1111" s="81" t="s">
        <v>5038</v>
      </c>
      <c r="C1111" s="81" t="s">
        <v>7331</v>
      </c>
      <c r="D1111" s="81" t="s">
        <v>7332</v>
      </c>
      <c r="E1111" s="84">
        <v>44096</v>
      </c>
      <c r="F1111" s="85" t="s">
        <v>522</v>
      </c>
      <c r="G1111" s="82" t="s">
        <v>554</v>
      </c>
      <c r="H1111" s="86" t="s">
        <v>2631</v>
      </c>
      <c r="I1111" s="82" t="s">
        <v>7333</v>
      </c>
      <c r="J1111" s="86" t="s">
        <v>2631</v>
      </c>
      <c r="K1111" s="129" t="s">
        <v>8243</v>
      </c>
      <c r="L1111" s="124" t="s">
        <v>8326</v>
      </c>
    </row>
    <row r="1112" spans="1:12" x14ac:dyDescent="0.25">
      <c r="A1112" s="83" t="s">
        <v>8544</v>
      </c>
      <c r="B1112" s="81" t="s">
        <v>6750</v>
      </c>
      <c r="C1112" s="81" t="s">
        <v>2659</v>
      </c>
      <c r="D1112" s="81" t="s">
        <v>7440</v>
      </c>
      <c r="E1112" s="84">
        <v>44096</v>
      </c>
      <c r="F1112" s="85" t="s">
        <v>522</v>
      </c>
      <c r="G1112" s="82" t="s">
        <v>554</v>
      </c>
      <c r="H1112" s="86" t="s">
        <v>2631</v>
      </c>
      <c r="I1112" s="82" t="s">
        <v>2661</v>
      </c>
      <c r="J1112" s="86" t="s">
        <v>2631</v>
      </c>
      <c r="K1112" s="129" t="s">
        <v>8243</v>
      </c>
      <c r="L1112" s="124" t="s">
        <v>8237</v>
      </c>
    </row>
    <row r="1113" spans="1:12" x14ac:dyDescent="0.25">
      <c r="A1113" s="83" t="s">
        <v>8545</v>
      </c>
      <c r="B1113" s="81" t="s">
        <v>5330</v>
      </c>
      <c r="C1113" s="81" t="s">
        <v>2629</v>
      </c>
      <c r="D1113" s="81" t="s">
        <v>7445</v>
      </c>
      <c r="E1113" s="84">
        <v>44096</v>
      </c>
      <c r="F1113" s="85" t="s">
        <v>522</v>
      </c>
      <c r="G1113" s="82" t="s">
        <v>554</v>
      </c>
      <c r="H1113" s="86" t="s">
        <v>2631</v>
      </c>
      <c r="I1113" s="82" t="s">
        <v>2632</v>
      </c>
      <c r="J1113" s="86" t="s">
        <v>2631</v>
      </c>
      <c r="K1113" s="129" t="s">
        <v>8243</v>
      </c>
      <c r="L1113" s="124" t="s">
        <v>8237</v>
      </c>
    </row>
    <row r="1114" spans="1:12" x14ac:dyDescent="0.25">
      <c r="A1114" s="83" t="s">
        <v>8546</v>
      </c>
      <c r="B1114" s="81" t="s">
        <v>7542</v>
      </c>
      <c r="C1114" s="81" t="s">
        <v>117</v>
      </c>
      <c r="D1114" s="81" t="s">
        <v>7615</v>
      </c>
      <c r="E1114" s="84">
        <v>44096</v>
      </c>
      <c r="F1114" s="85" t="s">
        <v>522</v>
      </c>
      <c r="G1114" s="82" t="s">
        <v>554</v>
      </c>
      <c r="H1114" s="86" t="s">
        <v>2631</v>
      </c>
      <c r="I1114" s="82" t="s">
        <v>2697</v>
      </c>
      <c r="J1114" s="86" t="s">
        <v>2631</v>
      </c>
      <c r="K1114" s="129" t="s">
        <v>8243</v>
      </c>
      <c r="L1114" s="124" t="s">
        <v>8239</v>
      </c>
    </row>
    <row r="1115" spans="1:12" x14ac:dyDescent="0.25">
      <c r="A1115" s="83" t="s">
        <v>8547</v>
      </c>
      <c r="B1115" s="81" t="s">
        <v>7516</v>
      </c>
      <c r="C1115" s="81" t="s">
        <v>2636</v>
      </c>
      <c r="D1115" s="81" t="s">
        <v>7620</v>
      </c>
      <c r="E1115" s="84">
        <v>44096</v>
      </c>
      <c r="F1115" s="85" t="s">
        <v>522</v>
      </c>
      <c r="G1115" s="82" t="s">
        <v>554</v>
      </c>
      <c r="H1115" s="86" t="s">
        <v>2631</v>
      </c>
      <c r="I1115" s="82" t="s">
        <v>2638</v>
      </c>
      <c r="J1115" s="86" t="s">
        <v>2631</v>
      </c>
      <c r="K1115" s="129" t="s">
        <v>8243</v>
      </c>
      <c r="L1115" s="124" t="s">
        <v>8239</v>
      </c>
    </row>
    <row r="1116" spans="1:12" x14ac:dyDescent="0.25">
      <c r="A1116" s="83" t="s">
        <v>8548</v>
      </c>
      <c r="B1116" s="81" t="s">
        <v>7417</v>
      </c>
      <c r="C1116" s="81" t="s">
        <v>2629</v>
      </c>
      <c r="D1116" s="81" t="s">
        <v>7550</v>
      </c>
      <c r="E1116" s="84">
        <v>44096</v>
      </c>
      <c r="F1116" s="85" t="s">
        <v>522</v>
      </c>
      <c r="G1116" s="82" t="s">
        <v>554</v>
      </c>
      <c r="H1116" s="86" t="s">
        <v>2631</v>
      </c>
      <c r="I1116" s="82" t="s">
        <v>2632</v>
      </c>
      <c r="J1116" s="86" t="s">
        <v>2631</v>
      </c>
      <c r="K1116" s="129" t="s">
        <v>8243</v>
      </c>
      <c r="L1116" s="124" t="s">
        <v>8238</v>
      </c>
    </row>
    <row r="1117" spans="1:12" x14ac:dyDescent="0.25">
      <c r="A1117" s="83" t="s">
        <v>8552</v>
      </c>
      <c r="B1117" s="81" t="s">
        <v>6666</v>
      </c>
      <c r="C1117" s="81" t="s">
        <v>2639</v>
      </c>
      <c r="D1117" s="81" t="s">
        <v>7444</v>
      </c>
      <c r="E1117" s="84">
        <v>44096</v>
      </c>
      <c r="F1117" s="85" t="s">
        <v>522</v>
      </c>
      <c r="G1117" s="82" t="s">
        <v>554</v>
      </c>
      <c r="H1117" s="86" t="s">
        <v>2631</v>
      </c>
      <c r="I1117" s="82" t="s">
        <v>2641</v>
      </c>
      <c r="J1117" s="86" t="s">
        <v>2631</v>
      </c>
      <c r="K1117" s="129" t="s">
        <v>8243</v>
      </c>
      <c r="L1117" s="124" t="s">
        <v>8237</v>
      </c>
    </row>
    <row r="1118" spans="1:12" x14ac:dyDescent="0.25">
      <c r="A1118" s="83" t="s">
        <v>8554</v>
      </c>
      <c r="B1118" s="81" t="s">
        <v>7509</v>
      </c>
      <c r="C1118" s="81" t="s">
        <v>2734</v>
      </c>
      <c r="D1118" s="81" t="s">
        <v>7604</v>
      </c>
      <c r="E1118" s="84">
        <v>44096</v>
      </c>
      <c r="F1118" s="85" t="s">
        <v>522</v>
      </c>
      <c r="G1118" s="82" t="s">
        <v>554</v>
      </c>
      <c r="H1118" s="86" t="s">
        <v>2631</v>
      </c>
      <c r="I1118" s="82" t="s">
        <v>2736</v>
      </c>
      <c r="J1118" s="86" t="s">
        <v>2631</v>
      </c>
      <c r="K1118" s="129" t="s">
        <v>8243</v>
      </c>
      <c r="L1118" s="124" t="s">
        <v>8239</v>
      </c>
    </row>
    <row r="1119" spans="1:12" x14ac:dyDescent="0.25">
      <c r="A1119" s="83" t="s">
        <v>8555</v>
      </c>
      <c r="B1119" s="81" t="s">
        <v>7543</v>
      </c>
      <c r="C1119" s="81" t="s">
        <v>117</v>
      </c>
      <c r="D1119" s="81" t="s">
        <v>7611</v>
      </c>
      <c r="E1119" s="84">
        <v>44096</v>
      </c>
      <c r="F1119" s="85" t="s">
        <v>522</v>
      </c>
      <c r="G1119" s="82" t="s">
        <v>554</v>
      </c>
      <c r="H1119" s="86" t="s">
        <v>2631</v>
      </c>
      <c r="I1119" s="82" t="s">
        <v>2697</v>
      </c>
      <c r="J1119" s="86" t="s">
        <v>2631</v>
      </c>
      <c r="K1119" s="129" t="s">
        <v>8243</v>
      </c>
      <c r="L1119" s="124" t="s">
        <v>8239</v>
      </c>
    </row>
    <row r="1120" spans="1:12" x14ac:dyDescent="0.25">
      <c r="A1120" s="83" t="s">
        <v>8556</v>
      </c>
      <c r="B1120" s="81" t="s">
        <v>7517</v>
      </c>
      <c r="C1120" s="81" t="s">
        <v>2636</v>
      </c>
      <c r="D1120" s="81" t="s">
        <v>7608</v>
      </c>
      <c r="E1120" s="84">
        <v>44096</v>
      </c>
      <c r="F1120" s="85" t="s">
        <v>522</v>
      </c>
      <c r="G1120" s="82" t="s">
        <v>554</v>
      </c>
      <c r="H1120" s="86" t="s">
        <v>2631</v>
      </c>
      <c r="I1120" s="82" t="s">
        <v>2638</v>
      </c>
      <c r="J1120" s="86" t="s">
        <v>2631</v>
      </c>
      <c r="K1120" s="129" t="s">
        <v>8243</v>
      </c>
      <c r="L1120" s="124" t="s">
        <v>8239</v>
      </c>
    </row>
    <row r="1121" spans="1:12" x14ac:dyDescent="0.25">
      <c r="A1121" s="83" t="s">
        <v>8557</v>
      </c>
      <c r="B1121" s="81" t="s">
        <v>7519</v>
      </c>
      <c r="C1121" s="81" t="s">
        <v>2636</v>
      </c>
      <c r="D1121" s="81" t="s">
        <v>7614</v>
      </c>
      <c r="E1121" s="84">
        <v>44096</v>
      </c>
      <c r="F1121" s="85" t="s">
        <v>522</v>
      </c>
      <c r="G1121" s="82" t="s">
        <v>554</v>
      </c>
      <c r="H1121" s="86" t="s">
        <v>2631</v>
      </c>
      <c r="I1121" s="82" t="s">
        <v>2638</v>
      </c>
      <c r="J1121" s="86" t="s">
        <v>2631</v>
      </c>
      <c r="K1121" s="129" t="s">
        <v>8243</v>
      </c>
      <c r="L1121" s="124" t="s">
        <v>8239</v>
      </c>
    </row>
    <row r="1122" spans="1:12" x14ac:dyDescent="0.25">
      <c r="A1122" s="83" t="s">
        <v>8558</v>
      </c>
      <c r="B1122" s="81" t="s">
        <v>7525</v>
      </c>
      <c r="C1122" s="81" t="s">
        <v>2676</v>
      </c>
      <c r="D1122" s="81" t="s">
        <v>7621</v>
      </c>
      <c r="E1122" s="84">
        <v>44096</v>
      </c>
      <c r="F1122" s="85" t="s">
        <v>522</v>
      </c>
      <c r="G1122" s="82" t="s">
        <v>554</v>
      </c>
      <c r="H1122" s="86" t="s">
        <v>2631</v>
      </c>
      <c r="I1122" s="82" t="s">
        <v>2678</v>
      </c>
      <c r="J1122" s="86" t="s">
        <v>2631</v>
      </c>
      <c r="K1122" s="129" t="s">
        <v>8243</v>
      </c>
      <c r="L1122" s="124" t="s">
        <v>8239</v>
      </c>
    </row>
    <row r="1123" spans="1:12" x14ac:dyDescent="0.25">
      <c r="A1123" s="83" t="s">
        <v>8560</v>
      </c>
      <c r="B1123" s="81" t="s">
        <v>7536</v>
      </c>
      <c r="C1123" s="81" t="s">
        <v>2715</v>
      </c>
      <c r="D1123" s="81" t="s">
        <v>7613</v>
      </c>
      <c r="E1123" s="84">
        <v>44096</v>
      </c>
      <c r="F1123" s="85" t="s">
        <v>522</v>
      </c>
      <c r="G1123" s="82" t="s">
        <v>554</v>
      </c>
      <c r="H1123" s="86" t="s">
        <v>2631</v>
      </c>
      <c r="I1123" s="82" t="s">
        <v>2641</v>
      </c>
      <c r="J1123" s="86" t="s">
        <v>2631</v>
      </c>
      <c r="K1123" s="129" t="s">
        <v>8243</v>
      </c>
      <c r="L1123" s="124" t="s">
        <v>8239</v>
      </c>
    </row>
    <row r="1124" spans="1:12" x14ac:dyDescent="0.25">
      <c r="A1124" s="83" t="s">
        <v>8562</v>
      </c>
      <c r="B1124" s="81" t="s">
        <v>7518</v>
      </c>
      <c r="C1124" s="81" t="s">
        <v>2636</v>
      </c>
      <c r="D1124" s="81" t="s">
        <v>7619</v>
      </c>
      <c r="E1124" s="84">
        <v>44096</v>
      </c>
      <c r="F1124" s="85" t="s">
        <v>522</v>
      </c>
      <c r="G1124" s="82" t="s">
        <v>554</v>
      </c>
      <c r="H1124" s="86" t="s">
        <v>2631</v>
      </c>
      <c r="I1124" s="82" t="s">
        <v>2638</v>
      </c>
      <c r="J1124" s="86" t="s">
        <v>2631</v>
      </c>
      <c r="K1124" s="129" t="s">
        <v>8243</v>
      </c>
      <c r="L1124" s="124" t="s">
        <v>8239</v>
      </c>
    </row>
    <row r="1125" spans="1:12" x14ac:dyDescent="0.25">
      <c r="A1125" s="27" t="s">
        <v>8329</v>
      </c>
      <c r="B1125" s="14" t="s">
        <v>1679</v>
      </c>
      <c r="C1125" s="14" t="s">
        <v>2659</v>
      </c>
      <c r="D1125" s="14" t="s">
        <v>7373</v>
      </c>
      <c r="E1125" s="28">
        <v>44112</v>
      </c>
      <c r="F1125" s="126" t="s">
        <v>519</v>
      </c>
      <c r="G1125" s="30" t="s">
        <v>538</v>
      </c>
      <c r="H1125" s="31" t="s">
        <v>2631</v>
      </c>
      <c r="I1125" s="30" t="s">
        <v>2661</v>
      </c>
      <c r="J1125" s="31" t="s">
        <v>2631</v>
      </c>
      <c r="K1125" s="124" t="s">
        <v>8244</v>
      </c>
      <c r="L1125" s="124" t="s">
        <v>2918</v>
      </c>
    </row>
    <row r="1126" spans="1:12" x14ac:dyDescent="0.25">
      <c r="A1126" s="83" t="s">
        <v>8330</v>
      </c>
      <c r="B1126" s="81" t="s">
        <v>7415</v>
      </c>
      <c r="C1126" s="81" t="s">
        <v>2629</v>
      </c>
      <c r="D1126" s="81" t="s">
        <v>7547</v>
      </c>
      <c r="E1126" s="84">
        <v>44112</v>
      </c>
      <c r="F1126" s="127" t="s">
        <v>519</v>
      </c>
      <c r="G1126" s="82" t="s">
        <v>538</v>
      </c>
      <c r="H1126" s="86" t="s">
        <v>2631</v>
      </c>
      <c r="I1126" s="82" t="s">
        <v>2632</v>
      </c>
      <c r="J1126" s="86" t="s">
        <v>2631</v>
      </c>
      <c r="K1126" s="124" t="s">
        <v>8244</v>
      </c>
      <c r="L1126" s="124" t="s">
        <v>8238</v>
      </c>
    </row>
    <row r="1127" spans="1:12" x14ac:dyDescent="0.25">
      <c r="A1127" s="83" t="s">
        <v>8331</v>
      </c>
      <c r="B1127" s="81" t="s">
        <v>234</v>
      </c>
      <c r="C1127" s="81" t="s">
        <v>2639</v>
      </c>
      <c r="D1127" s="81" t="s">
        <v>2839</v>
      </c>
      <c r="E1127" s="84">
        <v>44112</v>
      </c>
      <c r="F1127" s="127" t="s">
        <v>519</v>
      </c>
      <c r="G1127" s="82" t="s">
        <v>538</v>
      </c>
      <c r="H1127" s="86" t="s">
        <v>2631</v>
      </c>
      <c r="I1127" s="82" t="s">
        <v>2641</v>
      </c>
      <c r="J1127" s="86" t="s">
        <v>2631</v>
      </c>
      <c r="K1127" s="124" t="s">
        <v>8244</v>
      </c>
      <c r="L1127" s="124" t="s">
        <v>2918</v>
      </c>
    </row>
    <row r="1128" spans="1:12" x14ac:dyDescent="0.25">
      <c r="A1128" s="83" t="s">
        <v>8332</v>
      </c>
      <c r="B1128" s="81" t="s">
        <v>7430</v>
      </c>
      <c r="C1128" s="81" t="s">
        <v>2715</v>
      </c>
      <c r="D1128" s="81" t="s">
        <v>7559</v>
      </c>
      <c r="E1128" s="84">
        <v>44112</v>
      </c>
      <c r="F1128" s="85" t="s">
        <v>519</v>
      </c>
      <c r="G1128" s="82" t="s">
        <v>538</v>
      </c>
      <c r="H1128" s="86" t="s">
        <v>2631</v>
      </c>
      <c r="I1128" s="82" t="s">
        <v>2641</v>
      </c>
      <c r="J1128" s="86" t="s">
        <v>2631</v>
      </c>
      <c r="K1128" s="124" t="s">
        <v>8244</v>
      </c>
      <c r="L1128" s="124" t="s">
        <v>8238</v>
      </c>
    </row>
    <row r="1129" spans="1:12" x14ac:dyDescent="0.25">
      <c r="A1129" s="83" t="s">
        <v>8333</v>
      </c>
      <c r="B1129" s="81" t="s">
        <v>5040</v>
      </c>
      <c r="C1129" s="81" t="s">
        <v>7353</v>
      </c>
      <c r="D1129" s="81" t="s">
        <v>7354</v>
      </c>
      <c r="E1129" s="84">
        <v>44112</v>
      </c>
      <c r="F1129" s="127" t="s">
        <v>519</v>
      </c>
      <c r="G1129" s="82" t="s">
        <v>538</v>
      </c>
      <c r="H1129" s="86" t="s">
        <v>2631</v>
      </c>
      <c r="I1129" s="82" t="s">
        <v>7333</v>
      </c>
      <c r="J1129" s="86" t="s">
        <v>2631</v>
      </c>
      <c r="K1129" s="124" t="s">
        <v>8244</v>
      </c>
      <c r="L1129" s="124" t="s">
        <v>8326</v>
      </c>
    </row>
    <row r="1130" spans="1:12" x14ac:dyDescent="0.25">
      <c r="A1130" s="83" t="s">
        <v>8334</v>
      </c>
      <c r="B1130" s="81" t="s">
        <v>7095</v>
      </c>
      <c r="C1130" s="81" t="s">
        <v>117</v>
      </c>
      <c r="D1130" s="81" t="s">
        <v>7449</v>
      </c>
      <c r="E1130" s="84">
        <v>44112</v>
      </c>
      <c r="F1130" s="85" t="s">
        <v>519</v>
      </c>
      <c r="G1130" s="82" t="s">
        <v>538</v>
      </c>
      <c r="H1130" s="86" t="s">
        <v>2631</v>
      </c>
      <c r="I1130" s="82" t="s">
        <v>2697</v>
      </c>
      <c r="J1130" s="86" t="s">
        <v>2631</v>
      </c>
      <c r="K1130" s="124" t="s">
        <v>8244</v>
      </c>
      <c r="L1130" s="124" t="s">
        <v>8237</v>
      </c>
    </row>
    <row r="1131" spans="1:12" x14ac:dyDescent="0.25">
      <c r="A1131" s="83" t="s">
        <v>8335</v>
      </c>
      <c r="B1131" s="81" t="s">
        <v>262</v>
      </c>
      <c r="C1131" s="81" t="s">
        <v>229</v>
      </c>
      <c r="D1131" s="81" t="s">
        <v>2875</v>
      </c>
      <c r="E1131" s="84">
        <v>44112</v>
      </c>
      <c r="F1131" s="85" t="s">
        <v>519</v>
      </c>
      <c r="G1131" s="82" t="s">
        <v>538</v>
      </c>
      <c r="H1131" s="86" t="s">
        <v>2631</v>
      </c>
      <c r="I1131" s="82" t="s">
        <v>2632</v>
      </c>
      <c r="J1131" s="86" t="s">
        <v>2631</v>
      </c>
      <c r="K1131" s="124" t="s">
        <v>8244</v>
      </c>
      <c r="L1131" s="124" t="s">
        <v>8234</v>
      </c>
    </row>
    <row r="1132" spans="1:12" x14ac:dyDescent="0.25">
      <c r="A1132" s="83" t="s">
        <v>8336</v>
      </c>
      <c r="B1132" s="81" t="s">
        <v>7410</v>
      </c>
      <c r="C1132" s="81" t="s">
        <v>2649</v>
      </c>
      <c r="D1132" s="81" t="s">
        <v>7572</v>
      </c>
      <c r="E1132" s="84">
        <v>44112</v>
      </c>
      <c r="F1132" s="127" t="s">
        <v>519</v>
      </c>
      <c r="G1132" s="82" t="s">
        <v>538</v>
      </c>
      <c r="H1132" s="86" t="s">
        <v>2631</v>
      </c>
      <c r="I1132" s="82" t="s">
        <v>2650</v>
      </c>
      <c r="J1132" s="86" t="s">
        <v>2631</v>
      </c>
      <c r="K1132" s="124" t="s">
        <v>8244</v>
      </c>
      <c r="L1132" s="124" t="s">
        <v>8238</v>
      </c>
    </row>
    <row r="1133" spans="1:12" x14ac:dyDescent="0.25">
      <c r="A1133" s="83" t="s">
        <v>8337</v>
      </c>
      <c r="B1133" s="81" t="s">
        <v>5559</v>
      </c>
      <c r="C1133" s="81" t="s">
        <v>2679</v>
      </c>
      <c r="D1133" s="81" t="s">
        <v>7453</v>
      </c>
      <c r="E1133" s="84">
        <v>44112</v>
      </c>
      <c r="F1133" s="127" t="s">
        <v>519</v>
      </c>
      <c r="G1133" s="82" t="s">
        <v>538</v>
      </c>
      <c r="H1133" s="86" t="s">
        <v>2631</v>
      </c>
      <c r="I1133" s="82" t="s">
        <v>545</v>
      </c>
      <c r="J1133" s="86" t="s">
        <v>2631</v>
      </c>
      <c r="K1133" s="124" t="s">
        <v>8244</v>
      </c>
      <c r="L1133" s="124" t="s">
        <v>8237</v>
      </c>
    </row>
    <row r="1134" spans="1:12" x14ac:dyDescent="0.25">
      <c r="A1134" s="83" t="s">
        <v>8338</v>
      </c>
      <c r="B1134" s="81" t="s">
        <v>6197</v>
      </c>
      <c r="C1134" s="81" t="s">
        <v>62</v>
      </c>
      <c r="D1134" s="81" t="s">
        <v>7501</v>
      </c>
      <c r="E1134" s="84">
        <v>44112</v>
      </c>
      <c r="F1134" s="127" t="s">
        <v>519</v>
      </c>
      <c r="G1134" s="82" t="s">
        <v>538</v>
      </c>
      <c r="H1134" s="86" t="s">
        <v>2631</v>
      </c>
      <c r="I1134" s="82" t="s">
        <v>2683</v>
      </c>
      <c r="J1134" s="86" t="s">
        <v>2631</v>
      </c>
      <c r="K1134" s="124" t="s">
        <v>8244</v>
      </c>
      <c r="L1134" s="124" t="s">
        <v>8237</v>
      </c>
    </row>
    <row r="1135" spans="1:12" x14ac:dyDescent="0.25">
      <c r="A1135" s="83" t="s">
        <v>8339</v>
      </c>
      <c r="B1135" s="81" t="s">
        <v>5355</v>
      </c>
      <c r="C1135" s="81" t="s">
        <v>2629</v>
      </c>
      <c r="D1135" s="81" t="s">
        <v>7443</v>
      </c>
      <c r="E1135" s="84">
        <v>44112</v>
      </c>
      <c r="F1135" s="85" t="s">
        <v>520</v>
      </c>
      <c r="G1135" s="82" t="s">
        <v>538</v>
      </c>
      <c r="H1135" s="86" t="s">
        <v>2631</v>
      </c>
      <c r="I1135" s="82" t="s">
        <v>2632</v>
      </c>
      <c r="J1135" s="86" t="s">
        <v>2631</v>
      </c>
      <c r="K1135" s="124" t="s">
        <v>8244</v>
      </c>
      <c r="L1135" s="124" t="s">
        <v>8237</v>
      </c>
    </row>
    <row r="1136" spans="1:12" x14ac:dyDescent="0.25">
      <c r="A1136" s="83" t="s">
        <v>8340</v>
      </c>
      <c r="B1136" s="81" t="s">
        <v>5373</v>
      </c>
      <c r="C1136" s="81" t="s">
        <v>229</v>
      </c>
      <c r="D1136" s="81" t="s">
        <v>7441</v>
      </c>
      <c r="E1136" s="84">
        <v>44112</v>
      </c>
      <c r="F1136" s="85" t="s">
        <v>520</v>
      </c>
      <c r="G1136" s="82" t="s">
        <v>538</v>
      </c>
      <c r="H1136" s="86" t="s">
        <v>2631</v>
      </c>
      <c r="I1136" s="82" t="s">
        <v>2632</v>
      </c>
      <c r="J1136" s="86" t="s">
        <v>2631</v>
      </c>
      <c r="K1136" s="124" t="s">
        <v>8244</v>
      </c>
      <c r="L1136" s="124" t="s">
        <v>8237</v>
      </c>
    </row>
    <row r="1137" spans="1:12" x14ac:dyDescent="0.25">
      <c r="A1137" s="83" t="s">
        <v>8341</v>
      </c>
      <c r="B1137" s="81" t="s">
        <v>5511</v>
      </c>
      <c r="C1137" s="81" t="s">
        <v>2734</v>
      </c>
      <c r="D1137" s="81" t="s">
        <v>7448</v>
      </c>
      <c r="E1137" s="84">
        <v>44112</v>
      </c>
      <c r="F1137" s="85" t="s">
        <v>520</v>
      </c>
      <c r="G1137" s="82" t="s">
        <v>538</v>
      </c>
      <c r="H1137" s="86" t="s">
        <v>2631</v>
      </c>
      <c r="I1137" s="82" t="s">
        <v>2736</v>
      </c>
      <c r="J1137" s="86" t="s">
        <v>2631</v>
      </c>
      <c r="K1137" s="124" t="s">
        <v>8244</v>
      </c>
      <c r="L1137" s="124" t="s">
        <v>8237</v>
      </c>
    </row>
    <row r="1138" spans="1:12" x14ac:dyDescent="0.25">
      <c r="A1138" s="83" t="s">
        <v>8342</v>
      </c>
      <c r="B1138" s="82" t="s">
        <v>6713</v>
      </c>
      <c r="C1138" s="82" t="s">
        <v>2659</v>
      </c>
      <c r="D1138" s="82" t="s">
        <v>7442</v>
      </c>
      <c r="E1138" s="84">
        <v>44112</v>
      </c>
      <c r="F1138" s="128" t="s">
        <v>520</v>
      </c>
      <c r="G1138" s="82" t="s">
        <v>538</v>
      </c>
      <c r="H1138" s="86" t="s">
        <v>2631</v>
      </c>
      <c r="I1138" s="82" t="s">
        <v>2661</v>
      </c>
      <c r="J1138" s="86" t="s">
        <v>2631</v>
      </c>
      <c r="K1138" s="124" t="s">
        <v>8244</v>
      </c>
      <c r="L1138" s="124" t="s">
        <v>8237</v>
      </c>
    </row>
    <row r="1139" spans="1:12" x14ac:dyDescent="0.25">
      <c r="A1139" s="83" t="s">
        <v>8343</v>
      </c>
      <c r="B1139" s="82" t="s">
        <v>5035</v>
      </c>
      <c r="C1139" s="82" t="s">
        <v>7339</v>
      </c>
      <c r="D1139" s="82" t="s">
        <v>7340</v>
      </c>
      <c r="E1139" s="84">
        <v>44112</v>
      </c>
      <c r="F1139" s="128" t="s">
        <v>520</v>
      </c>
      <c r="G1139" s="82" t="s">
        <v>538</v>
      </c>
      <c r="H1139" s="86" t="s">
        <v>2631</v>
      </c>
      <c r="I1139" s="82" t="s">
        <v>7333</v>
      </c>
      <c r="J1139" s="86" t="s">
        <v>2631</v>
      </c>
      <c r="K1139" s="124" t="s">
        <v>8244</v>
      </c>
      <c r="L1139" s="124" t="s">
        <v>8326</v>
      </c>
    </row>
    <row r="1140" spans="1:12" x14ac:dyDescent="0.25">
      <c r="A1140" s="83" t="s">
        <v>8344</v>
      </c>
      <c r="B1140" s="82" t="s">
        <v>938</v>
      </c>
      <c r="C1140" s="82" t="s">
        <v>2723</v>
      </c>
      <c r="D1140" s="82" t="s">
        <v>7378</v>
      </c>
      <c r="E1140" s="84">
        <v>44112</v>
      </c>
      <c r="F1140" s="128" t="s">
        <v>520</v>
      </c>
      <c r="G1140" s="82" t="s">
        <v>538</v>
      </c>
      <c r="H1140" s="86" t="s">
        <v>2631</v>
      </c>
      <c r="I1140" s="82" t="s">
        <v>2666</v>
      </c>
      <c r="J1140" s="86" t="s">
        <v>2631</v>
      </c>
      <c r="K1140" s="124" t="s">
        <v>8244</v>
      </c>
      <c r="L1140" s="124" t="s">
        <v>2918</v>
      </c>
    </row>
    <row r="1141" spans="1:12" x14ac:dyDescent="0.25">
      <c r="A1141" s="83" t="s">
        <v>8345</v>
      </c>
      <c r="B1141" s="82" t="s">
        <v>1137</v>
      </c>
      <c r="C1141" s="82" t="s">
        <v>2750</v>
      </c>
      <c r="D1141" s="82" t="s">
        <v>7379</v>
      </c>
      <c r="E1141" s="84">
        <v>44112</v>
      </c>
      <c r="F1141" s="128" t="s">
        <v>520</v>
      </c>
      <c r="G1141" s="82" t="s">
        <v>538</v>
      </c>
      <c r="H1141" s="86" t="s">
        <v>2631</v>
      </c>
      <c r="I1141" s="82" t="s">
        <v>2695</v>
      </c>
      <c r="J1141" s="86" t="s">
        <v>2631</v>
      </c>
      <c r="K1141" s="124" t="s">
        <v>8244</v>
      </c>
      <c r="L1141" s="124" t="s">
        <v>2918</v>
      </c>
    </row>
    <row r="1142" spans="1:12" x14ac:dyDescent="0.25">
      <c r="A1142" s="83" t="s">
        <v>8346</v>
      </c>
      <c r="B1142" s="82" t="s">
        <v>7708</v>
      </c>
      <c r="C1142" s="82" t="s">
        <v>7844</v>
      </c>
      <c r="D1142" s="82" t="s">
        <v>7845</v>
      </c>
      <c r="E1142" s="84">
        <v>44112</v>
      </c>
      <c r="F1142" s="128" t="s">
        <v>520</v>
      </c>
      <c r="G1142" s="82" t="s">
        <v>538</v>
      </c>
      <c r="H1142" s="86" t="s">
        <v>2631</v>
      </c>
      <c r="I1142" s="82" t="s">
        <v>7777</v>
      </c>
      <c r="J1142" s="86" t="s">
        <v>2631</v>
      </c>
      <c r="K1142" s="124" t="s">
        <v>8244</v>
      </c>
      <c r="L1142" s="124" t="s">
        <v>8318</v>
      </c>
    </row>
    <row r="1143" spans="1:12" x14ac:dyDescent="0.25">
      <c r="A1143" s="83" t="s">
        <v>8347</v>
      </c>
      <c r="B1143" s="82" t="s">
        <v>7412</v>
      </c>
      <c r="C1143" s="82" t="s">
        <v>2649</v>
      </c>
      <c r="D1143" s="82" t="s">
        <v>7568</v>
      </c>
      <c r="E1143" s="84">
        <v>44112</v>
      </c>
      <c r="F1143" s="128" t="s">
        <v>520</v>
      </c>
      <c r="G1143" s="82" t="s">
        <v>538</v>
      </c>
      <c r="H1143" s="86" t="s">
        <v>2631</v>
      </c>
      <c r="I1143" s="82" t="s">
        <v>2650</v>
      </c>
      <c r="J1143" s="86" t="s">
        <v>2631</v>
      </c>
      <c r="K1143" s="124" t="s">
        <v>8244</v>
      </c>
      <c r="L1143" s="124" t="s">
        <v>8238</v>
      </c>
    </row>
    <row r="1144" spans="1:12" x14ac:dyDescent="0.25">
      <c r="A1144" s="83" t="s">
        <v>8348</v>
      </c>
      <c r="B1144" s="82" t="s">
        <v>1071</v>
      </c>
      <c r="C1144" s="82" t="s">
        <v>62</v>
      </c>
      <c r="D1144" s="82" t="s">
        <v>7386</v>
      </c>
      <c r="E1144" s="84">
        <v>44112</v>
      </c>
      <c r="F1144" s="128" t="s">
        <v>520</v>
      </c>
      <c r="G1144" s="82" t="s">
        <v>538</v>
      </c>
      <c r="H1144" s="86" t="s">
        <v>2631</v>
      </c>
      <c r="I1144" s="82" t="s">
        <v>2683</v>
      </c>
      <c r="J1144" s="86" t="s">
        <v>2631</v>
      </c>
      <c r="K1144" s="124" t="s">
        <v>8244</v>
      </c>
      <c r="L1144" s="124" t="s">
        <v>2918</v>
      </c>
    </row>
    <row r="1145" spans="1:12" x14ac:dyDescent="0.25">
      <c r="A1145" s="83" t="s">
        <v>8349</v>
      </c>
      <c r="B1145" s="82" t="s">
        <v>7428</v>
      </c>
      <c r="C1145" s="82" t="s">
        <v>2645</v>
      </c>
      <c r="D1145" s="82" t="s">
        <v>7566</v>
      </c>
      <c r="E1145" s="84">
        <v>44112</v>
      </c>
      <c r="F1145" s="128" t="s">
        <v>520</v>
      </c>
      <c r="G1145" s="82" t="s">
        <v>538</v>
      </c>
      <c r="H1145" s="86" t="s">
        <v>2631</v>
      </c>
      <c r="I1145" s="82" t="s">
        <v>2647</v>
      </c>
      <c r="J1145" s="86" t="s">
        <v>2631</v>
      </c>
      <c r="K1145" s="124" t="s">
        <v>8244</v>
      </c>
      <c r="L1145" s="124" t="s">
        <v>8238</v>
      </c>
    </row>
    <row r="1146" spans="1:12" x14ac:dyDescent="0.25">
      <c r="A1146" s="83" t="s">
        <v>8350</v>
      </c>
      <c r="B1146" s="82" t="s">
        <v>5561</v>
      </c>
      <c r="C1146" s="82" t="s">
        <v>2679</v>
      </c>
      <c r="D1146" s="82" t="s">
        <v>7457</v>
      </c>
      <c r="E1146" s="84">
        <v>44112</v>
      </c>
      <c r="F1146" s="128" t="s">
        <v>520</v>
      </c>
      <c r="G1146" s="82" t="s">
        <v>538</v>
      </c>
      <c r="H1146" s="86" t="s">
        <v>2631</v>
      </c>
      <c r="I1146" s="82" t="s">
        <v>545</v>
      </c>
      <c r="J1146" s="86" t="s">
        <v>2631</v>
      </c>
      <c r="K1146" s="124" t="s">
        <v>8244</v>
      </c>
      <c r="L1146" s="124" t="s">
        <v>8237</v>
      </c>
    </row>
    <row r="1147" spans="1:12" x14ac:dyDescent="0.25">
      <c r="A1147" s="83" t="s">
        <v>8351</v>
      </c>
      <c r="B1147" s="82" t="s">
        <v>228</v>
      </c>
      <c r="C1147" s="82" t="s">
        <v>229</v>
      </c>
      <c r="D1147" s="82" t="s">
        <v>2834</v>
      </c>
      <c r="E1147" s="84">
        <v>44112</v>
      </c>
      <c r="F1147" s="128" t="s">
        <v>520</v>
      </c>
      <c r="G1147" s="82" t="s">
        <v>538</v>
      </c>
      <c r="H1147" s="86" t="s">
        <v>2631</v>
      </c>
      <c r="I1147" s="82" t="s">
        <v>2632</v>
      </c>
      <c r="J1147" s="86" t="s">
        <v>2631</v>
      </c>
      <c r="K1147" s="124" t="s">
        <v>8244</v>
      </c>
      <c r="L1147" s="124" t="s">
        <v>2918</v>
      </c>
    </row>
    <row r="1148" spans="1:12" x14ac:dyDescent="0.25">
      <c r="A1148" s="83" t="s">
        <v>8352</v>
      </c>
      <c r="B1148" s="82" t="s">
        <v>7437</v>
      </c>
      <c r="C1148" s="82" t="s">
        <v>283</v>
      </c>
      <c r="D1148" s="82" t="s">
        <v>7567</v>
      </c>
      <c r="E1148" s="84">
        <v>44112</v>
      </c>
      <c r="F1148" s="128" t="s">
        <v>520</v>
      </c>
      <c r="G1148" s="82" t="s">
        <v>538</v>
      </c>
      <c r="H1148" s="86" t="s">
        <v>2631</v>
      </c>
      <c r="I1148" s="82" t="s">
        <v>2697</v>
      </c>
      <c r="J1148" s="86" t="s">
        <v>2631</v>
      </c>
      <c r="K1148" s="124" t="s">
        <v>8244</v>
      </c>
      <c r="L1148" s="124" t="s">
        <v>8238</v>
      </c>
    </row>
    <row r="1149" spans="1:12" x14ac:dyDescent="0.25">
      <c r="A1149" s="83" t="s">
        <v>8353</v>
      </c>
      <c r="B1149" s="82" t="s">
        <v>7540</v>
      </c>
      <c r="C1149" s="82" t="s">
        <v>2667</v>
      </c>
      <c r="D1149" s="82" t="s">
        <v>7616</v>
      </c>
      <c r="E1149" s="84">
        <v>44112</v>
      </c>
      <c r="F1149" s="128" t="s">
        <v>520</v>
      </c>
      <c r="G1149" s="82" t="s">
        <v>538</v>
      </c>
      <c r="H1149" s="86" t="s">
        <v>2631</v>
      </c>
      <c r="I1149" s="82" t="s">
        <v>2661</v>
      </c>
      <c r="J1149" s="86" t="s">
        <v>2631</v>
      </c>
      <c r="K1149" s="124" t="s">
        <v>8244</v>
      </c>
      <c r="L1149" s="124" t="s">
        <v>8239</v>
      </c>
    </row>
    <row r="1150" spans="1:12" x14ac:dyDescent="0.25">
      <c r="A1150" s="83" t="s">
        <v>8354</v>
      </c>
      <c r="B1150" s="82" t="s">
        <v>997</v>
      </c>
      <c r="C1150" s="82" t="s">
        <v>62</v>
      </c>
      <c r="D1150" s="82" t="s">
        <v>7390</v>
      </c>
      <c r="E1150" s="84">
        <v>44112</v>
      </c>
      <c r="F1150" s="128" t="s">
        <v>520</v>
      </c>
      <c r="G1150" s="82" t="s">
        <v>538</v>
      </c>
      <c r="H1150" s="86" t="s">
        <v>2631</v>
      </c>
      <c r="I1150" s="82" t="s">
        <v>2683</v>
      </c>
      <c r="J1150" s="86" t="s">
        <v>2631</v>
      </c>
      <c r="K1150" s="124" t="s">
        <v>8244</v>
      </c>
      <c r="L1150" s="124" t="s">
        <v>2918</v>
      </c>
    </row>
    <row r="1151" spans="1:12" x14ac:dyDescent="0.25">
      <c r="A1151" s="83" t="s">
        <v>8355</v>
      </c>
      <c r="B1151" s="82" t="s">
        <v>5560</v>
      </c>
      <c r="C1151" s="82" t="s">
        <v>2679</v>
      </c>
      <c r="D1151" s="82" t="s">
        <v>7458</v>
      </c>
      <c r="E1151" s="84">
        <v>44112</v>
      </c>
      <c r="F1151" s="128" t="s">
        <v>520</v>
      </c>
      <c r="G1151" s="82" t="s">
        <v>538</v>
      </c>
      <c r="H1151" s="86" t="s">
        <v>2631</v>
      </c>
      <c r="I1151" s="82" t="s">
        <v>545</v>
      </c>
      <c r="J1151" s="86" t="s">
        <v>2631</v>
      </c>
      <c r="K1151" s="124" t="s">
        <v>8244</v>
      </c>
      <c r="L1151" s="124" t="s">
        <v>8237</v>
      </c>
    </row>
    <row r="1152" spans="1:12" x14ac:dyDescent="0.25">
      <c r="A1152" s="83" t="s">
        <v>8356</v>
      </c>
      <c r="B1152" s="82" t="s">
        <v>5025</v>
      </c>
      <c r="C1152" s="82" t="s">
        <v>7349</v>
      </c>
      <c r="D1152" s="82" t="s">
        <v>7350</v>
      </c>
      <c r="E1152" s="84">
        <v>44112</v>
      </c>
      <c r="F1152" s="128" t="s">
        <v>520</v>
      </c>
      <c r="G1152" s="82" t="s">
        <v>538</v>
      </c>
      <c r="H1152" s="86" t="s">
        <v>2631</v>
      </c>
      <c r="I1152" s="82" t="s">
        <v>7336</v>
      </c>
      <c r="J1152" s="86" t="s">
        <v>2631</v>
      </c>
      <c r="K1152" s="124" t="s">
        <v>8244</v>
      </c>
      <c r="L1152" s="124" t="s">
        <v>8326</v>
      </c>
    </row>
    <row r="1153" spans="1:12" x14ac:dyDescent="0.25">
      <c r="A1153" s="83" t="s">
        <v>8357</v>
      </c>
      <c r="B1153" s="81" t="s">
        <v>903</v>
      </c>
      <c r="C1153" s="82" t="s">
        <v>2679</v>
      </c>
      <c r="D1153" s="81" t="s">
        <v>7385</v>
      </c>
      <c r="E1153" s="84">
        <v>44112</v>
      </c>
      <c r="F1153" s="85" t="s">
        <v>520</v>
      </c>
      <c r="G1153" s="82" t="s">
        <v>538</v>
      </c>
      <c r="H1153" s="86" t="s">
        <v>2631</v>
      </c>
      <c r="I1153" s="82" t="s">
        <v>545</v>
      </c>
      <c r="J1153" s="86" t="s">
        <v>2631</v>
      </c>
      <c r="K1153" s="124" t="s">
        <v>8244</v>
      </c>
      <c r="L1153" s="124" t="s">
        <v>2918</v>
      </c>
    </row>
    <row r="1154" spans="1:12" x14ac:dyDescent="0.25">
      <c r="A1154" s="83" t="s">
        <v>8358</v>
      </c>
      <c r="B1154" s="81" t="s">
        <v>7416</v>
      </c>
      <c r="C1154" s="82" t="s">
        <v>2629</v>
      </c>
      <c r="D1154" s="81" t="s">
        <v>7553</v>
      </c>
      <c r="E1154" s="84">
        <v>44112</v>
      </c>
      <c r="F1154" s="85" t="s">
        <v>519</v>
      </c>
      <c r="G1154" s="82" t="s">
        <v>538</v>
      </c>
      <c r="H1154" s="86" t="s">
        <v>2631</v>
      </c>
      <c r="I1154" s="82" t="s">
        <v>2632</v>
      </c>
      <c r="J1154" s="86" t="s">
        <v>2631</v>
      </c>
      <c r="K1154" s="124" t="s">
        <v>8244</v>
      </c>
      <c r="L1154" s="124" t="s">
        <v>8238</v>
      </c>
    </row>
    <row r="1155" spans="1:12" x14ac:dyDescent="0.25">
      <c r="A1155" s="83" t="s">
        <v>8359</v>
      </c>
      <c r="B1155" s="81" t="s">
        <v>6666</v>
      </c>
      <c r="C1155" s="82" t="s">
        <v>2639</v>
      </c>
      <c r="D1155" s="81" t="s">
        <v>7444</v>
      </c>
      <c r="E1155" s="84">
        <v>44112</v>
      </c>
      <c r="F1155" s="85" t="s">
        <v>519</v>
      </c>
      <c r="G1155" s="82" t="s">
        <v>538</v>
      </c>
      <c r="H1155" s="86" t="s">
        <v>2631</v>
      </c>
      <c r="I1155" s="82" t="s">
        <v>2641</v>
      </c>
      <c r="J1155" s="86" t="s">
        <v>2631</v>
      </c>
      <c r="K1155" s="124" t="s">
        <v>8244</v>
      </c>
      <c r="L1155" s="124" t="s">
        <v>8237</v>
      </c>
    </row>
    <row r="1156" spans="1:12" x14ac:dyDescent="0.25">
      <c r="A1156" s="83" t="s">
        <v>8360</v>
      </c>
      <c r="B1156" s="81" t="s">
        <v>235</v>
      </c>
      <c r="C1156" s="82" t="s">
        <v>2639</v>
      </c>
      <c r="D1156" s="81" t="s">
        <v>2840</v>
      </c>
      <c r="E1156" s="84">
        <v>44112</v>
      </c>
      <c r="F1156" s="127" t="s">
        <v>519</v>
      </c>
      <c r="G1156" s="82" t="s">
        <v>538</v>
      </c>
      <c r="H1156" s="86" t="s">
        <v>2631</v>
      </c>
      <c r="I1156" s="82" t="s">
        <v>2641</v>
      </c>
      <c r="J1156" s="86" t="s">
        <v>2631</v>
      </c>
      <c r="K1156" s="124" t="s">
        <v>8244</v>
      </c>
      <c r="L1156" s="124" t="s">
        <v>2918</v>
      </c>
    </row>
    <row r="1157" spans="1:12" x14ac:dyDescent="0.25">
      <c r="A1157" s="83" t="s">
        <v>8361</v>
      </c>
      <c r="B1157" s="81" t="s">
        <v>5429</v>
      </c>
      <c r="C1157" s="82" t="s">
        <v>229</v>
      </c>
      <c r="D1157" s="81" t="s">
        <v>7446</v>
      </c>
      <c r="E1157" s="84">
        <v>44112</v>
      </c>
      <c r="F1157" s="127" t="s">
        <v>519</v>
      </c>
      <c r="G1157" s="82" t="s">
        <v>538</v>
      </c>
      <c r="H1157" s="86" t="s">
        <v>2631</v>
      </c>
      <c r="I1157" s="82" t="s">
        <v>2632</v>
      </c>
      <c r="J1157" s="86" t="s">
        <v>2631</v>
      </c>
      <c r="K1157" s="124" t="s">
        <v>8244</v>
      </c>
      <c r="L1157" s="124" t="s">
        <v>8237</v>
      </c>
    </row>
    <row r="1158" spans="1:12" x14ac:dyDescent="0.25">
      <c r="A1158" s="83" t="s">
        <v>8362</v>
      </c>
      <c r="B1158" s="81" t="s">
        <v>5725</v>
      </c>
      <c r="C1158" s="82" t="s">
        <v>2676</v>
      </c>
      <c r="D1158" s="81" t="s">
        <v>7499</v>
      </c>
      <c r="E1158" s="84">
        <v>44112</v>
      </c>
      <c r="F1158" s="127" t="s">
        <v>519</v>
      </c>
      <c r="G1158" s="82" t="s">
        <v>538</v>
      </c>
      <c r="H1158" s="86" t="s">
        <v>2631</v>
      </c>
      <c r="I1158" s="82" t="s">
        <v>2678</v>
      </c>
      <c r="J1158" s="86" t="s">
        <v>2631</v>
      </c>
      <c r="K1158" s="124" t="s">
        <v>8244</v>
      </c>
      <c r="L1158" s="124" t="s">
        <v>8237</v>
      </c>
    </row>
    <row r="1159" spans="1:12" x14ac:dyDescent="0.25">
      <c r="A1159" s="83" t="s">
        <v>8363</v>
      </c>
      <c r="B1159" s="81" t="s">
        <v>7017</v>
      </c>
      <c r="C1159" s="82" t="s">
        <v>117</v>
      </c>
      <c r="D1159" s="81" t="s">
        <v>7451</v>
      </c>
      <c r="E1159" s="84">
        <v>44112</v>
      </c>
      <c r="F1159" s="127" t="s">
        <v>519</v>
      </c>
      <c r="G1159" s="82" t="s">
        <v>538</v>
      </c>
      <c r="H1159" s="86" t="s">
        <v>2631</v>
      </c>
      <c r="I1159" s="82" t="s">
        <v>2697</v>
      </c>
      <c r="J1159" s="86" t="s">
        <v>2631</v>
      </c>
      <c r="K1159" s="124" t="s">
        <v>8244</v>
      </c>
      <c r="L1159" s="124" t="s">
        <v>8237</v>
      </c>
    </row>
    <row r="1160" spans="1:12" x14ac:dyDescent="0.25">
      <c r="A1160" s="83" t="s">
        <v>8364</v>
      </c>
      <c r="B1160" s="81" t="s">
        <v>5037</v>
      </c>
      <c r="C1160" s="82" t="s">
        <v>7360</v>
      </c>
      <c r="D1160" s="81" t="s">
        <v>7361</v>
      </c>
      <c r="E1160" s="84">
        <v>44112</v>
      </c>
      <c r="F1160" s="85" t="s">
        <v>519</v>
      </c>
      <c r="G1160" s="82" t="s">
        <v>538</v>
      </c>
      <c r="H1160" s="86" t="s">
        <v>2631</v>
      </c>
      <c r="I1160" s="82" t="s">
        <v>7333</v>
      </c>
      <c r="J1160" s="86" t="s">
        <v>2631</v>
      </c>
      <c r="K1160" s="124" t="s">
        <v>8244</v>
      </c>
      <c r="L1160" s="124" t="s">
        <v>8326</v>
      </c>
    </row>
    <row r="1161" spans="1:12" x14ac:dyDescent="0.25">
      <c r="A1161" s="83" t="s">
        <v>8365</v>
      </c>
      <c r="B1161" s="81" t="s">
        <v>7694</v>
      </c>
      <c r="C1161" s="82" t="s">
        <v>62</v>
      </c>
      <c r="D1161" s="81" t="s">
        <v>7830</v>
      </c>
      <c r="E1161" s="84">
        <v>44112</v>
      </c>
      <c r="F1161" s="127" t="s">
        <v>519</v>
      </c>
      <c r="G1161" s="82" t="s">
        <v>538</v>
      </c>
      <c r="H1161" s="86" t="s">
        <v>2631</v>
      </c>
      <c r="I1161" s="82" t="s">
        <v>2683</v>
      </c>
      <c r="J1161" s="86" t="s">
        <v>2631</v>
      </c>
      <c r="K1161" s="124" t="s">
        <v>8244</v>
      </c>
      <c r="L1161" s="124" t="s">
        <v>8240</v>
      </c>
    </row>
    <row r="1162" spans="1:12" x14ac:dyDescent="0.25">
      <c r="A1162" s="83" t="s">
        <v>8366</v>
      </c>
      <c r="B1162" s="81" t="s">
        <v>5030</v>
      </c>
      <c r="C1162" s="82" t="s">
        <v>7347</v>
      </c>
      <c r="D1162" s="81" t="s">
        <v>7348</v>
      </c>
      <c r="E1162" s="84">
        <v>44112</v>
      </c>
      <c r="F1162" s="85" t="s">
        <v>519</v>
      </c>
      <c r="G1162" s="82" t="s">
        <v>538</v>
      </c>
      <c r="H1162" s="86" t="s">
        <v>2631</v>
      </c>
      <c r="I1162" s="82" t="s">
        <v>7336</v>
      </c>
      <c r="J1162" s="86" t="s">
        <v>2631</v>
      </c>
      <c r="K1162" s="124" t="s">
        <v>8244</v>
      </c>
      <c r="L1162" s="124" t="s">
        <v>8326</v>
      </c>
    </row>
    <row r="1163" spans="1:12" x14ac:dyDescent="0.25">
      <c r="A1163" s="83" t="s">
        <v>8367</v>
      </c>
      <c r="B1163" s="82" t="s">
        <v>198</v>
      </c>
      <c r="C1163" s="82" t="s">
        <v>283</v>
      </c>
      <c r="D1163" s="82" t="s">
        <v>2787</v>
      </c>
      <c r="E1163" s="84">
        <v>44112</v>
      </c>
      <c r="F1163" s="128" t="s">
        <v>519</v>
      </c>
      <c r="G1163" s="82" t="s">
        <v>538</v>
      </c>
      <c r="H1163" s="86" t="s">
        <v>2631</v>
      </c>
      <c r="I1163" s="82" t="s">
        <v>2697</v>
      </c>
      <c r="J1163" s="86" t="s">
        <v>2631</v>
      </c>
      <c r="K1163" s="124" t="s">
        <v>8244</v>
      </c>
      <c r="L1163" s="124" t="s">
        <v>2918</v>
      </c>
    </row>
    <row r="1164" spans="1:12" x14ac:dyDescent="0.25">
      <c r="A1164" s="83" t="s">
        <v>8368</v>
      </c>
      <c r="B1164" s="82" t="s">
        <v>7432</v>
      </c>
      <c r="C1164" s="82" t="s">
        <v>2715</v>
      </c>
      <c r="D1164" s="82" t="s">
        <v>7551</v>
      </c>
      <c r="E1164" s="84">
        <v>44112</v>
      </c>
      <c r="F1164" s="128" t="s">
        <v>520</v>
      </c>
      <c r="G1164" s="82" t="s">
        <v>538</v>
      </c>
      <c r="H1164" s="86" t="s">
        <v>2631</v>
      </c>
      <c r="I1164" s="82" t="s">
        <v>2641</v>
      </c>
      <c r="J1164" s="86" t="s">
        <v>2631</v>
      </c>
      <c r="K1164" s="124" t="s">
        <v>8244</v>
      </c>
      <c r="L1164" s="124" t="s">
        <v>8238</v>
      </c>
    </row>
    <row r="1165" spans="1:12" x14ac:dyDescent="0.25">
      <c r="A1165" s="83" t="s">
        <v>8369</v>
      </c>
      <c r="B1165" s="82" t="s">
        <v>7535</v>
      </c>
      <c r="C1165" s="82" t="s">
        <v>2715</v>
      </c>
      <c r="D1165" s="82" t="s">
        <v>7612</v>
      </c>
      <c r="E1165" s="84">
        <v>44112</v>
      </c>
      <c r="F1165" s="128" t="s">
        <v>520</v>
      </c>
      <c r="G1165" s="82" t="s">
        <v>538</v>
      </c>
      <c r="H1165" s="86" t="s">
        <v>2631</v>
      </c>
      <c r="I1165" s="82" t="s">
        <v>2641</v>
      </c>
      <c r="J1165" s="86" t="s">
        <v>2631</v>
      </c>
      <c r="K1165" s="124" t="s">
        <v>8244</v>
      </c>
      <c r="L1165" s="124" t="s">
        <v>8239</v>
      </c>
    </row>
    <row r="1166" spans="1:12" x14ac:dyDescent="0.25">
      <c r="A1166" s="83" t="s">
        <v>8370</v>
      </c>
      <c r="B1166" s="82" t="s">
        <v>7433</v>
      </c>
      <c r="C1166" s="82" t="s">
        <v>2659</v>
      </c>
      <c r="D1166" s="82" t="s">
        <v>7546</v>
      </c>
      <c r="E1166" s="84">
        <v>44112</v>
      </c>
      <c r="F1166" s="128" t="s">
        <v>520</v>
      </c>
      <c r="G1166" s="82" t="s">
        <v>538</v>
      </c>
      <c r="H1166" s="86" t="s">
        <v>2631</v>
      </c>
      <c r="I1166" s="82" t="s">
        <v>2661</v>
      </c>
      <c r="J1166" s="86" t="s">
        <v>2631</v>
      </c>
      <c r="K1166" s="124" t="s">
        <v>8244</v>
      </c>
      <c r="L1166" s="124" t="s">
        <v>8238</v>
      </c>
    </row>
    <row r="1167" spans="1:12" x14ac:dyDescent="0.25">
      <c r="A1167" s="83" t="s">
        <v>8371</v>
      </c>
      <c r="B1167" s="82" t="s">
        <v>5443</v>
      </c>
      <c r="C1167" s="82" t="s">
        <v>2734</v>
      </c>
      <c r="D1167" s="82" t="s">
        <v>7496</v>
      </c>
      <c r="E1167" s="84">
        <v>44112</v>
      </c>
      <c r="F1167" s="128" t="s">
        <v>520</v>
      </c>
      <c r="G1167" s="82" t="s">
        <v>538</v>
      </c>
      <c r="H1167" s="86" t="s">
        <v>2631</v>
      </c>
      <c r="I1167" s="82" t="s">
        <v>2736</v>
      </c>
      <c r="J1167" s="86" t="s">
        <v>2631</v>
      </c>
      <c r="K1167" s="124" t="s">
        <v>8244</v>
      </c>
      <c r="L1167" s="124" t="s">
        <v>8237</v>
      </c>
    </row>
    <row r="1168" spans="1:12" x14ac:dyDescent="0.25">
      <c r="A1168" s="83" t="s">
        <v>8372</v>
      </c>
      <c r="B1168" s="82" t="s">
        <v>5447</v>
      </c>
      <c r="C1168" s="82" t="s">
        <v>2734</v>
      </c>
      <c r="D1168" s="82" t="s">
        <v>7495</v>
      </c>
      <c r="E1168" s="84">
        <v>44112</v>
      </c>
      <c r="F1168" s="128" t="s">
        <v>520</v>
      </c>
      <c r="G1168" s="82" t="s">
        <v>538</v>
      </c>
      <c r="H1168" s="86" t="s">
        <v>2631</v>
      </c>
      <c r="I1168" s="82" t="s">
        <v>2736</v>
      </c>
      <c r="J1168" s="86" t="s">
        <v>2631</v>
      </c>
      <c r="K1168" s="124" t="s">
        <v>8244</v>
      </c>
      <c r="L1168" s="124" t="s">
        <v>8237</v>
      </c>
    </row>
    <row r="1169" spans="1:12" x14ac:dyDescent="0.25">
      <c r="A1169" s="83" t="s">
        <v>8373</v>
      </c>
      <c r="B1169" s="82" t="s">
        <v>7526</v>
      </c>
      <c r="C1169" s="82" t="s">
        <v>2676</v>
      </c>
      <c r="D1169" s="82" t="s">
        <v>7622</v>
      </c>
      <c r="E1169" s="84">
        <v>44112</v>
      </c>
      <c r="F1169" s="128" t="s">
        <v>520</v>
      </c>
      <c r="G1169" s="82" t="s">
        <v>538</v>
      </c>
      <c r="H1169" s="86" t="s">
        <v>2631</v>
      </c>
      <c r="I1169" s="82" t="s">
        <v>2678</v>
      </c>
      <c r="J1169" s="86" t="s">
        <v>2631</v>
      </c>
      <c r="K1169" s="124" t="s">
        <v>8244</v>
      </c>
      <c r="L1169" s="124" t="s">
        <v>8239</v>
      </c>
    </row>
    <row r="1170" spans="1:12" x14ac:dyDescent="0.25">
      <c r="A1170" s="83" t="s">
        <v>8374</v>
      </c>
      <c r="B1170" s="82" t="s">
        <v>7534</v>
      </c>
      <c r="C1170" s="82" t="s">
        <v>2715</v>
      </c>
      <c r="D1170" s="82" t="s">
        <v>7617</v>
      </c>
      <c r="E1170" s="84">
        <v>44112</v>
      </c>
      <c r="F1170" s="128" t="s">
        <v>520</v>
      </c>
      <c r="G1170" s="82" t="s">
        <v>538</v>
      </c>
      <c r="H1170" s="86" t="s">
        <v>2631</v>
      </c>
      <c r="I1170" s="82" t="s">
        <v>2641</v>
      </c>
      <c r="J1170" s="86" t="s">
        <v>2631</v>
      </c>
      <c r="K1170" s="124" t="s">
        <v>8244</v>
      </c>
      <c r="L1170" s="124" t="s">
        <v>8239</v>
      </c>
    </row>
    <row r="1171" spans="1:12" x14ac:dyDescent="0.25">
      <c r="A1171" s="83" t="s">
        <v>8375</v>
      </c>
      <c r="B1171" s="82" t="s">
        <v>7418</v>
      </c>
      <c r="C1171" s="82" t="s">
        <v>2734</v>
      </c>
      <c r="D1171" s="82" t="s">
        <v>7558</v>
      </c>
      <c r="E1171" s="84">
        <v>44112</v>
      </c>
      <c r="F1171" s="128" t="s">
        <v>520</v>
      </c>
      <c r="G1171" s="82" t="s">
        <v>538</v>
      </c>
      <c r="H1171" s="86" t="s">
        <v>2631</v>
      </c>
      <c r="I1171" s="82" t="s">
        <v>2736</v>
      </c>
      <c r="J1171" s="86" t="s">
        <v>2631</v>
      </c>
      <c r="K1171" s="124" t="s">
        <v>8244</v>
      </c>
      <c r="L1171" s="124" t="s">
        <v>8238</v>
      </c>
    </row>
    <row r="1172" spans="1:12" x14ac:dyDescent="0.25">
      <c r="A1172" s="83" t="s">
        <v>8376</v>
      </c>
      <c r="B1172" s="82" t="s">
        <v>160</v>
      </c>
      <c r="C1172" s="82" t="s">
        <v>117</v>
      </c>
      <c r="D1172" s="82" t="s">
        <v>2764</v>
      </c>
      <c r="E1172" s="84">
        <v>44112</v>
      </c>
      <c r="F1172" s="128" t="s">
        <v>520</v>
      </c>
      <c r="G1172" s="82" t="s">
        <v>538</v>
      </c>
      <c r="H1172" s="86" t="s">
        <v>2631</v>
      </c>
      <c r="I1172" s="82" t="s">
        <v>2697</v>
      </c>
      <c r="J1172" s="86" t="s">
        <v>2631</v>
      </c>
      <c r="K1172" s="124" t="s">
        <v>8244</v>
      </c>
      <c r="L1172" s="124" t="s">
        <v>2918</v>
      </c>
    </row>
    <row r="1173" spans="1:12" x14ac:dyDescent="0.25">
      <c r="A1173" s="83" t="s">
        <v>8377</v>
      </c>
      <c r="B1173" s="82" t="s">
        <v>5034</v>
      </c>
      <c r="C1173" s="82" t="s">
        <v>7326</v>
      </c>
      <c r="D1173" s="82" t="s">
        <v>7357</v>
      </c>
      <c r="E1173" s="84">
        <v>44112</v>
      </c>
      <c r="F1173" s="128" t="s">
        <v>520</v>
      </c>
      <c r="G1173" s="82" t="s">
        <v>538</v>
      </c>
      <c r="H1173" s="86" t="s">
        <v>2631</v>
      </c>
      <c r="I1173" s="82" t="s">
        <v>7333</v>
      </c>
      <c r="J1173" s="86" t="s">
        <v>2631</v>
      </c>
      <c r="K1173" s="124" t="s">
        <v>8244</v>
      </c>
      <c r="L1173" s="124" t="s">
        <v>8326</v>
      </c>
    </row>
    <row r="1174" spans="1:12" x14ac:dyDescent="0.25">
      <c r="A1174" s="83" t="s">
        <v>8378</v>
      </c>
      <c r="B1174" s="82" t="s">
        <v>200</v>
      </c>
      <c r="C1174" s="82" t="s">
        <v>2649</v>
      </c>
      <c r="D1174" s="82" t="s">
        <v>2788</v>
      </c>
      <c r="E1174" s="84">
        <v>44112</v>
      </c>
      <c r="F1174" s="128" t="s">
        <v>520</v>
      </c>
      <c r="G1174" s="82" t="s">
        <v>538</v>
      </c>
      <c r="H1174" s="86" t="s">
        <v>2631</v>
      </c>
      <c r="I1174" s="82" t="s">
        <v>2650</v>
      </c>
      <c r="J1174" s="86" t="s">
        <v>2631</v>
      </c>
      <c r="K1174" s="124" t="s">
        <v>8244</v>
      </c>
      <c r="L1174" s="124" t="s">
        <v>2918</v>
      </c>
    </row>
    <row r="1175" spans="1:12" x14ac:dyDescent="0.25">
      <c r="A1175" s="83" t="s">
        <v>8379</v>
      </c>
      <c r="B1175" s="82" t="s">
        <v>7422</v>
      </c>
      <c r="C1175" s="82" t="s">
        <v>62</v>
      </c>
      <c r="D1175" s="82" t="s">
        <v>7570</v>
      </c>
      <c r="E1175" s="84">
        <v>44112</v>
      </c>
      <c r="F1175" s="128" t="s">
        <v>520</v>
      </c>
      <c r="G1175" s="82" t="s">
        <v>538</v>
      </c>
      <c r="H1175" s="86" t="s">
        <v>2631</v>
      </c>
      <c r="I1175" s="82" t="s">
        <v>2683</v>
      </c>
      <c r="J1175" s="86" t="s">
        <v>2631</v>
      </c>
      <c r="K1175" s="124" t="s">
        <v>8244</v>
      </c>
      <c r="L1175" s="124" t="s">
        <v>8238</v>
      </c>
    </row>
    <row r="1176" spans="1:12" x14ac:dyDescent="0.25">
      <c r="A1176" s="83" t="s">
        <v>8380</v>
      </c>
      <c r="B1176" s="82" t="s">
        <v>5031</v>
      </c>
      <c r="C1176" s="82" t="s">
        <v>7358</v>
      </c>
      <c r="D1176" s="82" t="s">
        <v>7359</v>
      </c>
      <c r="E1176" s="84">
        <v>44112</v>
      </c>
      <c r="F1176" s="128" t="s">
        <v>520</v>
      </c>
      <c r="G1176" s="82" t="s">
        <v>538</v>
      </c>
      <c r="H1176" s="86" t="s">
        <v>2631</v>
      </c>
      <c r="I1176" s="82" t="s">
        <v>7336</v>
      </c>
      <c r="J1176" s="86" t="s">
        <v>2631</v>
      </c>
      <c r="K1176" s="124" t="s">
        <v>8244</v>
      </c>
      <c r="L1176" s="124" t="s">
        <v>2918</v>
      </c>
    </row>
    <row r="1177" spans="1:12" x14ac:dyDescent="0.25">
      <c r="A1177" s="83" t="s">
        <v>8381</v>
      </c>
      <c r="B1177" s="82" t="s">
        <v>2541</v>
      </c>
      <c r="C1177" s="82" t="s">
        <v>2649</v>
      </c>
      <c r="D1177" s="82" t="s">
        <v>7392</v>
      </c>
      <c r="E1177" s="84">
        <v>44112</v>
      </c>
      <c r="F1177" s="128" t="s">
        <v>520</v>
      </c>
      <c r="G1177" s="82" t="s">
        <v>538</v>
      </c>
      <c r="H1177" s="86" t="s">
        <v>2631</v>
      </c>
      <c r="I1177" s="82" t="s">
        <v>2650</v>
      </c>
      <c r="J1177" s="86" t="s">
        <v>2631</v>
      </c>
      <c r="K1177" s="124" t="s">
        <v>8244</v>
      </c>
      <c r="L1177" s="124" t="s">
        <v>2918</v>
      </c>
    </row>
    <row r="1178" spans="1:12" x14ac:dyDescent="0.25">
      <c r="A1178" s="83" t="s">
        <v>8382</v>
      </c>
      <c r="B1178" s="82" t="s">
        <v>7514</v>
      </c>
      <c r="C1178" s="82" t="s">
        <v>2679</v>
      </c>
      <c r="D1178" s="82" t="s">
        <v>7624</v>
      </c>
      <c r="E1178" s="84">
        <v>44112</v>
      </c>
      <c r="F1178" s="128" t="s">
        <v>520</v>
      </c>
      <c r="G1178" s="82" t="s">
        <v>538</v>
      </c>
      <c r="H1178" s="86" t="s">
        <v>2631</v>
      </c>
      <c r="I1178" s="82" t="s">
        <v>545</v>
      </c>
      <c r="J1178" s="86" t="s">
        <v>2631</v>
      </c>
      <c r="K1178" s="124" t="s">
        <v>8244</v>
      </c>
      <c r="L1178" s="124" t="s">
        <v>8239</v>
      </c>
    </row>
    <row r="1179" spans="1:12" x14ac:dyDescent="0.25">
      <c r="A1179" s="83" t="s">
        <v>8383</v>
      </c>
      <c r="B1179" s="82" t="s">
        <v>2572</v>
      </c>
      <c r="C1179" s="82" t="s">
        <v>2649</v>
      </c>
      <c r="D1179" s="82" t="s">
        <v>7388</v>
      </c>
      <c r="E1179" s="84">
        <v>44112</v>
      </c>
      <c r="F1179" s="128" t="s">
        <v>520</v>
      </c>
      <c r="G1179" s="82" t="s">
        <v>538</v>
      </c>
      <c r="H1179" s="86" t="s">
        <v>2631</v>
      </c>
      <c r="I1179" s="82" t="s">
        <v>2650</v>
      </c>
      <c r="J1179" s="86" t="s">
        <v>2631</v>
      </c>
      <c r="K1179" s="124" t="s">
        <v>8244</v>
      </c>
      <c r="L1179" s="124" t="s">
        <v>2918</v>
      </c>
    </row>
    <row r="1180" spans="1:12" x14ac:dyDescent="0.25">
      <c r="A1180" s="83" t="s">
        <v>8384</v>
      </c>
      <c r="B1180" s="81" t="s">
        <v>912</v>
      </c>
      <c r="C1180" s="82" t="s">
        <v>2679</v>
      </c>
      <c r="D1180" s="81" t="s">
        <v>7387</v>
      </c>
      <c r="E1180" s="84">
        <v>44112</v>
      </c>
      <c r="F1180" s="85" t="s">
        <v>520</v>
      </c>
      <c r="G1180" s="82" t="s">
        <v>538</v>
      </c>
      <c r="H1180" s="86" t="s">
        <v>2631</v>
      </c>
      <c r="I1180" s="82" t="s">
        <v>545</v>
      </c>
      <c r="J1180" s="86" t="s">
        <v>2631</v>
      </c>
      <c r="K1180" s="124" t="s">
        <v>8244</v>
      </c>
      <c r="L1180" s="124" t="s">
        <v>2918</v>
      </c>
    </row>
    <row r="1181" spans="1:12" x14ac:dyDescent="0.25">
      <c r="A1181" s="83" t="s">
        <v>8385</v>
      </c>
      <c r="B1181" s="81" t="s">
        <v>6875</v>
      </c>
      <c r="C1181" s="82" t="s">
        <v>283</v>
      </c>
      <c r="D1181" s="81" t="s">
        <v>7456</v>
      </c>
      <c r="E1181" s="84">
        <v>44112</v>
      </c>
      <c r="F1181" s="85" t="s">
        <v>520</v>
      </c>
      <c r="G1181" s="82" t="s">
        <v>538</v>
      </c>
      <c r="H1181" s="86" t="s">
        <v>2631</v>
      </c>
      <c r="I1181" s="82" t="s">
        <v>2697</v>
      </c>
      <c r="J1181" s="86" t="s">
        <v>2631</v>
      </c>
      <c r="K1181" s="124" t="s">
        <v>8244</v>
      </c>
      <c r="L1181" s="124" t="s">
        <v>8237</v>
      </c>
    </row>
    <row r="1182" spans="1:12" x14ac:dyDescent="0.25">
      <c r="A1182" s="83" t="s">
        <v>8386</v>
      </c>
      <c r="B1182" s="81" t="s">
        <v>5036</v>
      </c>
      <c r="C1182" s="82" t="s">
        <v>7337</v>
      </c>
      <c r="D1182" s="81" t="s">
        <v>7338</v>
      </c>
      <c r="E1182" s="84">
        <v>44112</v>
      </c>
      <c r="F1182" s="127" t="s">
        <v>519</v>
      </c>
      <c r="G1182" s="82" t="s">
        <v>538</v>
      </c>
      <c r="H1182" s="86" t="s">
        <v>2631</v>
      </c>
      <c r="I1182" s="82" t="s">
        <v>7333</v>
      </c>
      <c r="J1182" s="86" t="s">
        <v>2631</v>
      </c>
      <c r="K1182" s="124" t="s">
        <v>8244</v>
      </c>
      <c r="L1182" s="124" t="s">
        <v>8326</v>
      </c>
    </row>
    <row r="1183" spans="1:12" x14ac:dyDescent="0.25">
      <c r="A1183" s="83" t="s">
        <v>8387</v>
      </c>
      <c r="B1183" s="81" t="s">
        <v>7517</v>
      </c>
      <c r="C1183" s="82" t="s">
        <v>2636</v>
      </c>
      <c r="D1183" s="81" t="s">
        <v>7608</v>
      </c>
      <c r="E1183" s="84">
        <v>44112</v>
      </c>
      <c r="F1183" s="127" t="s">
        <v>519</v>
      </c>
      <c r="G1183" s="82" t="s">
        <v>538</v>
      </c>
      <c r="H1183" s="86" t="s">
        <v>2631</v>
      </c>
      <c r="I1183" s="82" t="s">
        <v>2638</v>
      </c>
      <c r="J1183" s="86" t="s">
        <v>2631</v>
      </c>
      <c r="K1183" s="124" t="s">
        <v>8244</v>
      </c>
      <c r="L1183" s="124" t="s">
        <v>8239</v>
      </c>
    </row>
    <row r="1184" spans="1:12" x14ac:dyDescent="0.25">
      <c r="A1184" s="83" t="s">
        <v>8388</v>
      </c>
      <c r="B1184" s="81" t="s">
        <v>1732</v>
      </c>
      <c r="C1184" s="82" t="s">
        <v>2659</v>
      </c>
      <c r="D1184" s="81" t="s">
        <v>7381</v>
      </c>
      <c r="E1184" s="84">
        <v>44112</v>
      </c>
      <c r="F1184" s="85" t="s">
        <v>519</v>
      </c>
      <c r="G1184" s="82" t="s">
        <v>538</v>
      </c>
      <c r="H1184" s="86" t="s">
        <v>2631</v>
      </c>
      <c r="I1184" s="82" t="s">
        <v>2661</v>
      </c>
      <c r="J1184" s="86" t="s">
        <v>2631</v>
      </c>
      <c r="K1184" s="124" t="s">
        <v>8244</v>
      </c>
      <c r="L1184" s="124" t="s">
        <v>2918</v>
      </c>
    </row>
    <row r="1185" spans="1:12" x14ac:dyDescent="0.25">
      <c r="A1185" s="83" t="s">
        <v>8389</v>
      </c>
      <c r="B1185" s="81" t="s">
        <v>264</v>
      </c>
      <c r="C1185" s="82" t="s">
        <v>229</v>
      </c>
      <c r="D1185" s="81" t="s">
        <v>2876</v>
      </c>
      <c r="E1185" s="84">
        <v>44112</v>
      </c>
      <c r="F1185" s="85" t="s">
        <v>519</v>
      </c>
      <c r="G1185" s="82" t="s">
        <v>538</v>
      </c>
      <c r="H1185" s="86" t="s">
        <v>2631</v>
      </c>
      <c r="I1185" s="82" t="s">
        <v>2632</v>
      </c>
      <c r="J1185" s="86" t="s">
        <v>2631</v>
      </c>
      <c r="K1185" s="124" t="s">
        <v>8244</v>
      </c>
      <c r="L1185" s="124" t="s">
        <v>2918</v>
      </c>
    </row>
    <row r="1186" spans="1:12" x14ac:dyDescent="0.25">
      <c r="A1186" s="83" t="s">
        <v>8390</v>
      </c>
      <c r="B1186" s="81" t="s">
        <v>5041</v>
      </c>
      <c r="C1186" s="82" t="s">
        <v>7341</v>
      </c>
      <c r="D1186" s="81" t="s">
        <v>7342</v>
      </c>
      <c r="E1186" s="84">
        <v>44112</v>
      </c>
      <c r="F1186" s="85" t="s">
        <v>519</v>
      </c>
      <c r="G1186" s="82" t="s">
        <v>538</v>
      </c>
      <c r="H1186" s="86" t="s">
        <v>2631</v>
      </c>
      <c r="I1186" s="82" t="s">
        <v>7333</v>
      </c>
      <c r="J1186" s="86" t="s">
        <v>2631</v>
      </c>
      <c r="K1186" s="124" t="s">
        <v>8244</v>
      </c>
      <c r="L1186" s="124" t="s">
        <v>8326</v>
      </c>
    </row>
    <row r="1187" spans="1:12" x14ac:dyDescent="0.25">
      <c r="A1187" s="83" t="s">
        <v>8391</v>
      </c>
      <c r="B1187" s="81" t="s">
        <v>7519</v>
      </c>
      <c r="C1187" s="82" t="s">
        <v>2636</v>
      </c>
      <c r="D1187" s="81" t="s">
        <v>7614</v>
      </c>
      <c r="E1187" s="84">
        <v>44112</v>
      </c>
      <c r="F1187" s="85" t="s">
        <v>519</v>
      </c>
      <c r="G1187" s="82" t="s">
        <v>538</v>
      </c>
      <c r="H1187" s="86" t="s">
        <v>2631</v>
      </c>
      <c r="I1187" s="82" t="s">
        <v>2638</v>
      </c>
      <c r="J1187" s="86" t="s">
        <v>2631</v>
      </c>
      <c r="K1187" s="124" t="s">
        <v>8244</v>
      </c>
      <c r="L1187" s="124" t="s">
        <v>8239</v>
      </c>
    </row>
    <row r="1188" spans="1:12" x14ac:dyDescent="0.25">
      <c r="A1188" s="83" t="s">
        <v>8392</v>
      </c>
      <c r="B1188" s="81" t="s">
        <v>5039</v>
      </c>
      <c r="C1188" s="82" t="s">
        <v>7344</v>
      </c>
      <c r="D1188" s="81" t="s">
        <v>7345</v>
      </c>
      <c r="E1188" s="84">
        <v>44112</v>
      </c>
      <c r="F1188" s="85" t="s">
        <v>519</v>
      </c>
      <c r="G1188" s="82" t="s">
        <v>538</v>
      </c>
      <c r="H1188" s="86" t="s">
        <v>2631</v>
      </c>
      <c r="I1188" s="82" t="s">
        <v>7333</v>
      </c>
      <c r="J1188" s="86" t="s">
        <v>2631</v>
      </c>
      <c r="K1188" s="124" t="s">
        <v>8244</v>
      </c>
      <c r="L1188" s="124" t="s">
        <v>8326</v>
      </c>
    </row>
    <row r="1189" spans="1:12" x14ac:dyDescent="0.25">
      <c r="A1189" s="83" t="s">
        <v>8393</v>
      </c>
      <c r="B1189" s="81" t="s">
        <v>7529</v>
      </c>
      <c r="C1189" s="82" t="s">
        <v>62</v>
      </c>
      <c r="D1189" s="81" t="s">
        <v>7627</v>
      </c>
      <c r="E1189" s="84">
        <v>44112</v>
      </c>
      <c r="F1189" s="127" t="s">
        <v>519</v>
      </c>
      <c r="G1189" s="82" t="s">
        <v>538</v>
      </c>
      <c r="H1189" s="86" t="s">
        <v>2631</v>
      </c>
      <c r="I1189" s="82" t="s">
        <v>2683</v>
      </c>
      <c r="J1189" s="86" t="s">
        <v>2631</v>
      </c>
      <c r="K1189" s="124" t="s">
        <v>8244</v>
      </c>
      <c r="L1189" s="124" t="s">
        <v>8239</v>
      </c>
    </row>
    <row r="1190" spans="1:12" x14ac:dyDescent="0.25">
      <c r="A1190" s="83" t="s">
        <v>8394</v>
      </c>
      <c r="B1190" s="82" t="s">
        <v>5029</v>
      </c>
      <c r="C1190" s="82" t="s">
        <v>7362</v>
      </c>
      <c r="D1190" s="82" t="s">
        <v>7363</v>
      </c>
      <c r="E1190" s="84">
        <v>44112</v>
      </c>
      <c r="F1190" s="128" t="s">
        <v>519</v>
      </c>
      <c r="G1190" s="82" t="s">
        <v>538</v>
      </c>
      <c r="H1190" s="86" t="s">
        <v>2631</v>
      </c>
      <c r="I1190" s="82" t="s">
        <v>7336</v>
      </c>
      <c r="J1190" s="86" t="s">
        <v>2631</v>
      </c>
      <c r="K1190" s="124" t="s">
        <v>8244</v>
      </c>
      <c r="L1190" s="124" t="s">
        <v>8326</v>
      </c>
    </row>
    <row r="1191" spans="1:12" x14ac:dyDescent="0.25">
      <c r="A1191" s="83" t="s">
        <v>8395</v>
      </c>
      <c r="B1191" s="82" t="s">
        <v>215</v>
      </c>
      <c r="C1191" s="82" t="s">
        <v>2810</v>
      </c>
      <c r="D1191" s="82" t="s">
        <v>2811</v>
      </c>
      <c r="E1191" s="84">
        <v>44112</v>
      </c>
      <c r="F1191" s="128" t="s">
        <v>519</v>
      </c>
      <c r="G1191" s="82" t="s">
        <v>538</v>
      </c>
      <c r="H1191" s="86" t="s">
        <v>2631</v>
      </c>
      <c r="I1191" s="82" t="s">
        <v>2793</v>
      </c>
      <c r="J1191" s="86" t="s">
        <v>2631</v>
      </c>
      <c r="K1191" s="124" t="s">
        <v>8244</v>
      </c>
      <c r="L1191" s="124" t="s">
        <v>2918</v>
      </c>
    </row>
    <row r="1192" spans="1:12" x14ac:dyDescent="0.25">
      <c r="A1192" s="83" t="s">
        <v>8396</v>
      </c>
      <c r="B1192" s="82" t="s">
        <v>7543</v>
      </c>
      <c r="C1192" s="82" t="s">
        <v>117</v>
      </c>
      <c r="D1192" s="82" t="s">
        <v>7611</v>
      </c>
      <c r="E1192" s="84">
        <v>44112</v>
      </c>
      <c r="F1192" s="128" t="s">
        <v>520</v>
      </c>
      <c r="G1192" s="82" t="s">
        <v>538</v>
      </c>
      <c r="H1192" s="86" t="s">
        <v>2631</v>
      </c>
      <c r="I1192" s="82" t="s">
        <v>2697</v>
      </c>
      <c r="J1192" s="86" t="s">
        <v>2631</v>
      </c>
      <c r="K1192" s="124" t="s">
        <v>8244</v>
      </c>
      <c r="L1192" s="124" t="s">
        <v>8239</v>
      </c>
    </row>
    <row r="1193" spans="1:12" x14ac:dyDescent="0.25">
      <c r="A1193" s="83" t="s">
        <v>8397</v>
      </c>
      <c r="B1193" s="82" t="s">
        <v>7429</v>
      </c>
      <c r="C1193" s="82" t="s">
        <v>2715</v>
      </c>
      <c r="D1193" s="82" t="s">
        <v>7554</v>
      </c>
      <c r="E1193" s="84">
        <v>44112</v>
      </c>
      <c r="F1193" s="128" t="s">
        <v>520</v>
      </c>
      <c r="G1193" s="82" t="s">
        <v>538</v>
      </c>
      <c r="H1193" s="86" t="s">
        <v>2631</v>
      </c>
      <c r="I1193" s="82" t="s">
        <v>2641</v>
      </c>
      <c r="J1193" s="86" t="s">
        <v>2631</v>
      </c>
      <c r="K1193" s="124" t="s">
        <v>8244</v>
      </c>
      <c r="L1193" s="124" t="s">
        <v>8238</v>
      </c>
    </row>
    <row r="1194" spans="1:12" x14ac:dyDescent="0.25">
      <c r="A1194" s="83" t="s">
        <v>8398</v>
      </c>
      <c r="B1194" s="82" t="s">
        <v>5038</v>
      </c>
      <c r="C1194" s="82" t="s">
        <v>7331</v>
      </c>
      <c r="D1194" s="82" t="s">
        <v>7332</v>
      </c>
      <c r="E1194" s="84">
        <v>44112</v>
      </c>
      <c r="F1194" s="128" t="s">
        <v>520</v>
      </c>
      <c r="G1194" s="82" t="s">
        <v>538</v>
      </c>
      <c r="H1194" s="86" t="s">
        <v>2631</v>
      </c>
      <c r="I1194" s="82" t="s">
        <v>7333</v>
      </c>
      <c r="J1194" s="86" t="s">
        <v>2631</v>
      </c>
      <c r="K1194" s="124" t="s">
        <v>8244</v>
      </c>
      <c r="L1194" s="124" t="s">
        <v>8326</v>
      </c>
    </row>
    <row r="1195" spans="1:12" x14ac:dyDescent="0.25">
      <c r="A1195" s="83" t="s">
        <v>8399</v>
      </c>
      <c r="B1195" s="82" t="s">
        <v>7417</v>
      </c>
      <c r="C1195" s="82" t="s">
        <v>2629</v>
      </c>
      <c r="D1195" s="82" t="s">
        <v>7550</v>
      </c>
      <c r="E1195" s="84">
        <v>44112</v>
      </c>
      <c r="F1195" s="128" t="s">
        <v>520</v>
      </c>
      <c r="G1195" s="82" t="s">
        <v>538</v>
      </c>
      <c r="H1195" s="86" t="s">
        <v>2631</v>
      </c>
      <c r="I1195" s="82" t="s">
        <v>2632</v>
      </c>
      <c r="J1195" s="86" t="s">
        <v>2631</v>
      </c>
      <c r="K1195" s="124" t="s">
        <v>8244</v>
      </c>
      <c r="L1195" s="124" t="s">
        <v>8238</v>
      </c>
    </row>
    <row r="1196" spans="1:12" x14ac:dyDescent="0.25">
      <c r="A1196" s="83" t="s">
        <v>8400</v>
      </c>
      <c r="B1196" s="82" t="s">
        <v>933</v>
      </c>
      <c r="C1196" s="82" t="s">
        <v>2885</v>
      </c>
      <c r="D1196" s="82" t="s">
        <v>7368</v>
      </c>
      <c r="E1196" s="84">
        <v>44112</v>
      </c>
      <c r="F1196" s="128" t="s">
        <v>520</v>
      </c>
      <c r="G1196" s="82" t="s">
        <v>538</v>
      </c>
      <c r="H1196" s="86" t="s">
        <v>2631</v>
      </c>
      <c r="I1196" s="82" t="s">
        <v>2666</v>
      </c>
      <c r="J1196" s="86" t="s">
        <v>2631</v>
      </c>
      <c r="K1196" s="124" t="s">
        <v>8244</v>
      </c>
      <c r="L1196" s="124" t="s">
        <v>2918</v>
      </c>
    </row>
    <row r="1197" spans="1:12" x14ac:dyDescent="0.25">
      <c r="A1197" s="83" t="s">
        <v>8401</v>
      </c>
      <c r="B1197" s="82" t="s">
        <v>6750</v>
      </c>
      <c r="C1197" s="82" t="s">
        <v>2659</v>
      </c>
      <c r="D1197" s="82" t="s">
        <v>7440</v>
      </c>
      <c r="E1197" s="84">
        <v>44112</v>
      </c>
      <c r="F1197" s="128" t="s">
        <v>520</v>
      </c>
      <c r="G1197" s="82" t="s">
        <v>538</v>
      </c>
      <c r="H1197" s="86" t="s">
        <v>2631</v>
      </c>
      <c r="I1197" s="82" t="s">
        <v>2661</v>
      </c>
      <c r="J1197" s="86" t="s">
        <v>2631</v>
      </c>
      <c r="K1197" s="124" t="s">
        <v>8244</v>
      </c>
      <c r="L1197" s="124" t="s">
        <v>8237</v>
      </c>
    </row>
    <row r="1198" spans="1:12" x14ac:dyDescent="0.25">
      <c r="A1198" s="83" t="s">
        <v>8402</v>
      </c>
      <c r="B1198" s="82" t="s">
        <v>7527</v>
      </c>
      <c r="C1198" s="82" t="s">
        <v>2676</v>
      </c>
      <c r="D1198" s="82" t="s">
        <v>7625</v>
      </c>
      <c r="E1198" s="84">
        <v>44112</v>
      </c>
      <c r="F1198" s="128" t="s">
        <v>520</v>
      </c>
      <c r="G1198" s="82" t="s">
        <v>538</v>
      </c>
      <c r="H1198" s="86" t="s">
        <v>2631</v>
      </c>
      <c r="I1198" s="82" t="s">
        <v>2678</v>
      </c>
      <c r="J1198" s="86" t="s">
        <v>2631</v>
      </c>
      <c r="K1198" s="124" t="s">
        <v>8244</v>
      </c>
      <c r="L1198" s="124" t="s">
        <v>8239</v>
      </c>
    </row>
    <row r="1199" spans="1:12" x14ac:dyDescent="0.25">
      <c r="A1199" s="83" t="s">
        <v>8403</v>
      </c>
      <c r="B1199" s="82" t="s">
        <v>946</v>
      </c>
      <c r="C1199" s="82" t="s">
        <v>2741</v>
      </c>
      <c r="D1199" s="82" t="s">
        <v>7371</v>
      </c>
      <c r="E1199" s="84">
        <v>44112</v>
      </c>
      <c r="F1199" s="128" t="s">
        <v>520</v>
      </c>
      <c r="G1199" s="82" t="s">
        <v>538</v>
      </c>
      <c r="H1199" s="86" t="s">
        <v>2631</v>
      </c>
      <c r="I1199" s="82" t="s">
        <v>2666</v>
      </c>
      <c r="J1199" s="86" t="s">
        <v>2631</v>
      </c>
      <c r="K1199" s="124" t="s">
        <v>8244</v>
      </c>
      <c r="L1199" s="124" t="s">
        <v>2918</v>
      </c>
    </row>
    <row r="1200" spans="1:12" x14ac:dyDescent="0.25">
      <c r="A1200" s="83" t="s">
        <v>8404</v>
      </c>
      <c r="B1200" s="82" t="s">
        <v>7436</v>
      </c>
      <c r="C1200" s="82" t="s">
        <v>283</v>
      </c>
      <c r="D1200" s="82" t="s">
        <v>7562</v>
      </c>
      <c r="E1200" s="84">
        <v>44112</v>
      </c>
      <c r="F1200" s="128" t="s">
        <v>520</v>
      </c>
      <c r="G1200" s="82" t="s">
        <v>538</v>
      </c>
      <c r="H1200" s="86" t="s">
        <v>2631</v>
      </c>
      <c r="I1200" s="82" t="s">
        <v>2697</v>
      </c>
      <c r="J1200" s="86" t="s">
        <v>2631</v>
      </c>
      <c r="K1200" s="124" t="s">
        <v>8244</v>
      </c>
      <c r="L1200" s="124" t="s">
        <v>8238</v>
      </c>
    </row>
    <row r="1201" spans="1:12" x14ac:dyDescent="0.25">
      <c r="A1201" s="83" t="s">
        <v>8405</v>
      </c>
      <c r="B1201" s="82" t="s">
        <v>233</v>
      </c>
      <c r="C1201" s="82" t="s">
        <v>229</v>
      </c>
      <c r="D1201" s="82" t="s">
        <v>2838</v>
      </c>
      <c r="E1201" s="84">
        <v>44112</v>
      </c>
      <c r="F1201" s="128" t="s">
        <v>520</v>
      </c>
      <c r="G1201" s="82" t="s">
        <v>538</v>
      </c>
      <c r="H1201" s="86" t="s">
        <v>2631</v>
      </c>
      <c r="I1201" s="82" t="s">
        <v>2632</v>
      </c>
      <c r="J1201" s="86" t="s">
        <v>2631</v>
      </c>
      <c r="K1201" s="124" t="s">
        <v>8244</v>
      </c>
      <c r="L1201" s="124" t="s">
        <v>2918</v>
      </c>
    </row>
    <row r="1202" spans="1:12" x14ac:dyDescent="0.25">
      <c r="A1202" s="83" t="s">
        <v>8406</v>
      </c>
      <c r="B1202" s="82" t="s">
        <v>7421</v>
      </c>
      <c r="C1202" s="82" t="s">
        <v>62</v>
      </c>
      <c r="D1202" s="82" t="s">
        <v>7564</v>
      </c>
      <c r="E1202" s="84">
        <v>44112</v>
      </c>
      <c r="F1202" s="128" t="s">
        <v>520</v>
      </c>
      <c r="G1202" s="82" t="s">
        <v>538</v>
      </c>
      <c r="H1202" s="86" t="s">
        <v>2631</v>
      </c>
      <c r="I1202" s="82" t="s">
        <v>2683</v>
      </c>
      <c r="J1202" s="86" t="s">
        <v>2631</v>
      </c>
      <c r="K1202" s="124" t="s">
        <v>8244</v>
      </c>
      <c r="L1202" s="124" t="s">
        <v>8238</v>
      </c>
    </row>
    <row r="1203" spans="1:12" x14ac:dyDescent="0.25">
      <c r="A1203" s="83" t="s">
        <v>8407</v>
      </c>
      <c r="B1203" s="82" t="s">
        <v>5558</v>
      </c>
      <c r="C1203" s="82" t="s">
        <v>2679</v>
      </c>
      <c r="D1203" s="82" t="s">
        <v>7498</v>
      </c>
      <c r="E1203" s="84">
        <v>44112</v>
      </c>
      <c r="F1203" s="128" t="s">
        <v>520</v>
      </c>
      <c r="G1203" s="82" t="s">
        <v>538</v>
      </c>
      <c r="H1203" s="86" t="s">
        <v>2631</v>
      </c>
      <c r="I1203" s="82" t="s">
        <v>545</v>
      </c>
      <c r="J1203" s="86" t="s">
        <v>2631</v>
      </c>
      <c r="K1203" s="124" t="s">
        <v>8244</v>
      </c>
      <c r="L1203" s="124" t="s">
        <v>8237</v>
      </c>
    </row>
    <row r="1204" spans="1:12" x14ac:dyDescent="0.25">
      <c r="A1204" s="83" t="s">
        <v>8408</v>
      </c>
      <c r="B1204" s="82" t="s">
        <v>7478</v>
      </c>
      <c r="C1204" s="82" t="s">
        <v>2669</v>
      </c>
      <c r="D1204" s="82" t="s">
        <v>7573</v>
      </c>
      <c r="E1204" s="84">
        <v>44112</v>
      </c>
      <c r="F1204" s="128" t="s">
        <v>520</v>
      </c>
      <c r="G1204" s="82" t="s">
        <v>538</v>
      </c>
      <c r="H1204" s="86" t="s">
        <v>2631</v>
      </c>
      <c r="I1204" s="82" t="s">
        <v>2670</v>
      </c>
      <c r="J1204" s="86" t="s">
        <v>2631</v>
      </c>
      <c r="K1204" s="124" t="s">
        <v>8244</v>
      </c>
      <c r="L1204" s="124" t="s">
        <v>8238</v>
      </c>
    </row>
    <row r="1205" spans="1:12" x14ac:dyDescent="0.25">
      <c r="A1205" s="83" t="s">
        <v>8409</v>
      </c>
      <c r="B1205" s="82" t="s">
        <v>7411</v>
      </c>
      <c r="C1205" s="82" t="s">
        <v>2649</v>
      </c>
      <c r="D1205" s="82" t="s">
        <v>7571</v>
      </c>
      <c r="E1205" s="84">
        <v>44112</v>
      </c>
      <c r="F1205" s="128" t="s">
        <v>520</v>
      </c>
      <c r="G1205" s="82" t="s">
        <v>538</v>
      </c>
      <c r="H1205" s="86" t="s">
        <v>2631</v>
      </c>
      <c r="I1205" s="82" t="s">
        <v>2650</v>
      </c>
      <c r="J1205" s="86" t="s">
        <v>2631</v>
      </c>
      <c r="K1205" s="124" t="s">
        <v>8244</v>
      </c>
      <c r="L1205" s="124" t="s">
        <v>8238</v>
      </c>
    </row>
    <row r="1206" spans="1:12" x14ac:dyDescent="0.25">
      <c r="A1206" s="83" t="s">
        <v>8410</v>
      </c>
      <c r="B1206" s="82" t="s">
        <v>1283</v>
      </c>
      <c r="C1206" s="82" t="s">
        <v>2672</v>
      </c>
      <c r="D1206" s="82" t="s">
        <v>7380</v>
      </c>
      <c r="E1206" s="84">
        <v>44112</v>
      </c>
      <c r="F1206" s="128" t="s">
        <v>520</v>
      </c>
      <c r="G1206" s="82" t="s">
        <v>538</v>
      </c>
      <c r="H1206" s="86" t="s">
        <v>2631</v>
      </c>
      <c r="I1206" s="82" t="s">
        <v>2644</v>
      </c>
      <c r="J1206" s="86" t="s">
        <v>2631</v>
      </c>
      <c r="K1206" s="124" t="s">
        <v>8244</v>
      </c>
      <c r="L1206" s="124" t="s">
        <v>8236</v>
      </c>
    </row>
    <row r="1207" spans="1:12" x14ac:dyDescent="0.25">
      <c r="A1207" s="83" t="s">
        <v>8411</v>
      </c>
      <c r="B1207" s="82" t="s">
        <v>5026</v>
      </c>
      <c r="C1207" s="82" t="s">
        <v>7334</v>
      </c>
      <c r="D1207" s="82" t="s">
        <v>7335</v>
      </c>
      <c r="E1207" s="84">
        <v>44112</v>
      </c>
      <c r="F1207" s="128" t="s">
        <v>520</v>
      </c>
      <c r="G1207" s="82" t="s">
        <v>538</v>
      </c>
      <c r="H1207" s="86" t="s">
        <v>2631</v>
      </c>
      <c r="I1207" s="82" t="s">
        <v>7336</v>
      </c>
      <c r="J1207" s="86" t="s">
        <v>2631</v>
      </c>
      <c r="K1207" s="124" t="s">
        <v>8244</v>
      </c>
      <c r="L1207" s="124" t="s">
        <v>8326</v>
      </c>
    </row>
    <row r="1208" spans="1:12" x14ac:dyDescent="0.25">
      <c r="A1208" s="83" t="s">
        <v>8412</v>
      </c>
      <c r="B1208" s="81" t="s">
        <v>2587</v>
      </c>
      <c r="C1208" s="82" t="s">
        <v>2649</v>
      </c>
      <c r="D1208" s="81" t="s">
        <v>7391</v>
      </c>
      <c r="E1208" s="84">
        <v>44112</v>
      </c>
      <c r="F1208" s="85" t="s">
        <v>520</v>
      </c>
      <c r="G1208" s="82" t="s">
        <v>538</v>
      </c>
      <c r="H1208" s="86" t="s">
        <v>2631</v>
      </c>
      <c r="I1208" s="82" t="s">
        <v>2650</v>
      </c>
      <c r="J1208" s="86" t="s">
        <v>2631</v>
      </c>
      <c r="K1208" s="124" t="s">
        <v>8244</v>
      </c>
      <c r="L1208" s="124" t="s">
        <v>2918</v>
      </c>
    </row>
    <row r="1209" spans="1:12" x14ac:dyDescent="0.25">
      <c r="A1209" s="83" t="s">
        <v>8413</v>
      </c>
      <c r="B1209" s="81" t="s">
        <v>157</v>
      </c>
      <c r="C1209" s="82" t="s">
        <v>2672</v>
      </c>
      <c r="D1209" s="81" t="s">
        <v>2762</v>
      </c>
      <c r="E1209" s="84">
        <v>44112</v>
      </c>
      <c r="F1209" s="127" t="s">
        <v>520</v>
      </c>
      <c r="G1209" s="82" t="s">
        <v>538</v>
      </c>
      <c r="H1209" s="86" t="s">
        <v>2631</v>
      </c>
      <c r="I1209" s="82" t="s">
        <v>2644</v>
      </c>
      <c r="J1209" s="86" t="s">
        <v>2631</v>
      </c>
      <c r="K1209" s="124" t="s">
        <v>8244</v>
      </c>
      <c r="L1209" s="124" t="s">
        <v>2918</v>
      </c>
    </row>
    <row r="1210" spans="1:12" x14ac:dyDescent="0.25">
      <c r="A1210" s="83" t="s">
        <v>8414</v>
      </c>
      <c r="B1210" s="81" t="s">
        <v>7419</v>
      </c>
      <c r="C1210" s="82" t="s">
        <v>2734</v>
      </c>
      <c r="D1210" s="81" t="s">
        <v>7552</v>
      </c>
      <c r="E1210" s="84">
        <v>44112</v>
      </c>
      <c r="F1210" s="127" t="s">
        <v>519</v>
      </c>
      <c r="G1210" s="82" t="s">
        <v>538</v>
      </c>
      <c r="H1210" s="86" t="s">
        <v>2631</v>
      </c>
      <c r="I1210" s="82" t="s">
        <v>2736</v>
      </c>
      <c r="J1210" s="86" t="s">
        <v>2631</v>
      </c>
      <c r="K1210" s="124" t="s">
        <v>8244</v>
      </c>
      <c r="L1210" s="124" t="s">
        <v>8238</v>
      </c>
    </row>
    <row r="1211" spans="1:12" x14ac:dyDescent="0.25">
      <c r="A1211" s="83" t="s">
        <v>8415</v>
      </c>
      <c r="B1211" s="81" t="s">
        <v>6646</v>
      </c>
      <c r="C1211" s="82" t="s">
        <v>2639</v>
      </c>
      <c r="D1211" s="81" t="s">
        <v>7494</v>
      </c>
      <c r="E1211" s="84">
        <v>44112</v>
      </c>
      <c r="F1211" s="85" t="s">
        <v>519</v>
      </c>
      <c r="G1211" s="82" t="s">
        <v>538</v>
      </c>
      <c r="H1211" s="86" t="s">
        <v>2631</v>
      </c>
      <c r="I1211" s="82" t="s">
        <v>2641</v>
      </c>
      <c r="J1211" s="86" t="s">
        <v>2631</v>
      </c>
      <c r="K1211" s="124" t="s">
        <v>8244</v>
      </c>
      <c r="L1211" s="124" t="s">
        <v>8237</v>
      </c>
    </row>
    <row r="1212" spans="1:12" x14ac:dyDescent="0.25">
      <c r="A1212" s="83" t="s">
        <v>8416</v>
      </c>
      <c r="B1212" s="81" t="s">
        <v>7434</v>
      </c>
      <c r="C1212" s="82" t="s">
        <v>2659</v>
      </c>
      <c r="D1212" s="81" t="s">
        <v>7545</v>
      </c>
      <c r="E1212" s="84">
        <v>44112</v>
      </c>
      <c r="F1212" s="85" t="s">
        <v>519</v>
      </c>
      <c r="G1212" s="82" t="s">
        <v>538</v>
      </c>
      <c r="H1212" s="86" t="s">
        <v>2631</v>
      </c>
      <c r="I1212" s="82" t="s">
        <v>2661</v>
      </c>
      <c r="J1212" s="86" t="s">
        <v>2631</v>
      </c>
      <c r="K1212" s="124" t="s">
        <v>8244</v>
      </c>
      <c r="L1212" s="124" t="s">
        <v>8238</v>
      </c>
    </row>
    <row r="1213" spans="1:12" x14ac:dyDescent="0.25">
      <c r="A1213" s="83" t="s">
        <v>8417</v>
      </c>
      <c r="B1213" s="81" t="s">
        <v>7414</v>
      </c>
      <c r="C1213" s="82" t="s">
        <v>2629</v>
      </c>
      <c r="D1213" s="81" t="s">
        <v>7549</v>
      </c>
      <c r="E1213" s="84">
        <v>44112</v>
      </c>
      <c r="F1213" s="85" t="s">
        <v>519</v>
      </c>
      <c r="G1213" s="82" t="s">
        <v>538</v>
      </c>
      <c r="H1213" s="86" t="s">
        <v>2631</v>
      </c>
      <c r="I1213" s="82" t="s">
        <v>2632</v>
      </c>
      <c r="J1213" s="86" t="s">
        <v>2631</v>
      </c>
      <c r="K1213" s="124" t="s">
        <v>8244</v>
      </c>
      <c r="L1213" s="124" t="s">
        <v>8238</v>
      </c>
    </row>
    <row r="1214" spans="1:12" x14ac:dyDescent="0.25">
      <c r="A1214" s="83" t="s">
        <v>8418</v>
      </c>
      <c r="B1214" s="81" t="s">
        <v>1384</v>
      </c>
      <c r="C1214" s="82" t="s">
        <v>2715</v>
      </c>
      <c r="D1214" s="81" t="s">
        <v>7383</v>
      </c>
      <c r="E1214" s="84">
        <v>44112</v>
      </c>
      <c r="F1214" s="85" t="s">
        <v>519</v>
      </c>
      <c r="G1214" s="82" t="s">
        <v>538</v>
      </c>
      <c r="H1214" s="86" t="s">
        <v>2631</v>
      </c>
      <c r="I1214" s="82" t="s">
        <v>2641</v>
      </c>
      <c r="J1214" s="86" t="s">
        <v>2631</v>
      </c>
      <c r="K1214" s="124" t="s">
        <v>8244</v>
      </c>
      <c r="L1214" s="124" t="s">
        <v>2918</v>
      </c>
    </row>
    <row r="1215" spans="1:12" x14ac:dyDescent="0.25">
      <c r="A1215" s="83" t="s">
        <v>8419</v>
      </c>
      <c r="B1215" s="81" t="s">
        <v>7431</v>
      </c>
      <c r="C1215" s="82" t="s">
        <v>2715</v>
      </c>
      <c r="D1215" s="81" t="s">
        <v>7560</v>
      </c>
      <c r="E1215" s="84">
        <v>44112</v>
      </c>
      <c r="F1215" s="127" t="s">
        <v>519</v>
      </c>
      <c r="G1215" s="82" t="s">
        <v>538</v>
      </c>
      <c r="H1215" s="86" t="s">
        <v>2631</v>
      </c>
      <c r="I1215" s="82" t="s">
        <v>2641</v>
      </c>
      <c r="J1215" s="86" t="s">
        <v>2631</v>
      </c>
      <c r="K1215" s="124" t="s">
        <v>8244</v>
      </c>
      <c r="L1215" s="124" t="s">
        <v>8238</v>
      </c>
    </row>
    <row r="1216" spans="1:12" x14ac:dyDescent="0.25">
      <c r="A1216" s="83" t="s">
        <v>8420</v>
      </c>
      <c r="B1216" s="81" t="s">
        <v>7513</v>
      </c>
      <c r="C1216" s="82" t="s">
        <v>2679</v>
      </c>
      <c r="D1216" s="81" t="s">
        <v>7626</v>
      </c>
      <c r="E1216" s="84">
        <v>44112</v>
      </c>
      <c r="F1216" s="85" t="s">
        <v>519</v>
      </c>
      <c r="G1216" s="82" t="s">
        <v>538</v>
      </c>
      <c r="H1216" s="86" t="s">
        <v>2631</v>
      </c>
      <c r="I1216" s="82" t="s">
        <v>545</v>
      </c>
      <c r="J1216" s="86" t="s">
        <v>2631</v>
      </c>
      <c r="K1216" s="124" t="s">
        <v>8244</v>
      </c>
      <c r="L1216" s="124" t="s">
        <v>8239</v>
      </c>
    </row>
    <row r="1217" spans="1:12" x14ac:dyDescent="0.25">
      <c r="A1217" s="83" t="s">
        <v>8421</v>
      </c>
      <c r="B1217" s="81" t="s">
        <v>5713</v>
      </c>
      <c r="C1217" s="82" t="s">
        <v>2676</v>
      </c>
      <c r="D1217" s="81" t="s">
        <v>7454</v>
      </c>
      <c r="E1217" s="84">
        <v>44112</v>
      </c>
      <c r="F1217" s="85" t="s">
        <v>519</v>
      </c>
      <c r="G1217" s="82" t="s">
        <v>538</v>
      </c>
      <c r="H1217" s="86" t="s">
        <v>2631</v>
      </c>
      <c r="I1217" s="82" t="s">
        <v>2678</v>
      </c>
      <c r="J1217" s="86" t="s">
        <v>2631</v>
      </c>
      <c r="K1217" s="124" t="s">
        <v>8244</v>
      </c>
      <c r="L1217" s="124" t="s">
        <v>8237</v>
      </c>
    </row>
    <row r="1218" spans="1:12" x14ac:dyDescent="0.25">
      <c r="A1218" s="83" t="s">
        <v>8422</v>
      </c>
      <c r="B1218" s="82" t="s">
        <v>7539</v>
      </c>
      <c r="C1218" s="82" t="s">
        <v>2667</v>
      </c>
      <c r="D1218" s="82" t="s">
        <v>7629</v>
      </c>
      <c r="E1218" s="84">
        <v>44112</v>
      </c>
      <c r="F1218" s="128" t="s">
        <v>519</v>
      </c>
      <c r="G1218" s="82" t="s">
        <v>538</v>
      </c>
      <c r="H1218" s="86" t="s">
        <v>2631</v>
      </c>
      <c r="I1218" s="82" t="s">
        <v>2661</v>
      </c>
      <c r="J1218" s="86" t="s">
        <v>2631</v>
      </c>
      <c r="K1218" s="124" t="s">
        <v>8244</v>
      </c>
      <c r="L1218" s="124" t="s">
        <v>8239</v>
      </c>
    </row>
    <row r="1219" spans="1:12" x14ac:dyDescent="0.25">
      <c r="A1219" s="83" t="s">
        <v>8423</v>
      </c>
      <c r="B1219" s="82" t="s">
        <v>7538</v>
      </c>
      <c r="C1219" s="82" t="s">
        <v>2667</v>
      </c>
      <c r="D1219" s="82" t="s">
        <v>7623</v>
      </c>
      <c r="E1219" s="84">
        <v>44112</v>
      </c>
      <c r="F1219" s="128" t="s">
        <v>519</v>
      </c>
      <c r="G1219" s="82" t="s">
        <v>538</v>
      </c>
      <c r="H1219" s="86" t="s">
        <v>2631</v>
      </c>
      <c r="I1219" s="82" t="s">
        <v>2661</v>
      </c>
      <c r="J1219" s="86" t="s">
        <v>2631</v>
      </c>
      <c r="K1219" s="124" t="s">
        <v>8244</v>
      </c>
      <c r="L1219" s="124" t="s">
        <v>8239</v>
      </c>
    </row>
    <row r="1220" spans="1:12" x14ac:dyDescent="0.25">
      <c r="A1220" s="83" t="s">
        <v>8424</v>
      </c>
      <c r="B1220" s="82" t="s">
        <v>5330</v>
      </c>
      <c r="C1220" s="82" t="s">
        <v>2629</v>
      </c>
      <c r="D1220" s="82" t="s">
        <v>7445</v>
      </c>
      <c r="E1220" s="84">
        <v>44112</v>
      </c>
      <c r="F1220" s="128" t="s">
        <v>520</v>
      </c>
      <c r="G1220" s="82" t="s">
        <v>538</v>
      </c>
      <c r="H1220" s="86" t="s">
        <v>2631</v>
      </c>
      <c r="I1220" s="82" t="s">
        <v>2632</v>
      </c>
      <c r="J1220" s="86" t="s">
        <v>2631</v>
      </c>
      <c r="K1220" s="124" t="s">
        <v>8244</v>
      </c>
      <c r="L1220" s="124" t="s">
        <v>8237</v>
      </c>
    </row>
    <row r="1221" spans="1:12" x14ac:dyDescent="0.25">
      <c r="A1221" s="83" t="s">
        <v>8425</v>
      </c>
      <c r="B1221" s="82" t="s">
        <v>7435</v>
      </c>
      <c r="C1221" s="82" t="s">
        <v>2659</v>
      </c>
      <c r="D1221" s="82" t="s">
        <v>7548</v>
      </c>
      <c r="E1221" s="84">
        <v>44112</v>
      </c>
      <c r="F1221" s="128" t="s">
        <v>520</v>
      </c>
      <c r="G1221" s="82" t="s">
        <v>538</v>
      </c>
      <c r="H1221" s="86" t="s">
        <v>2631</v>
      </c>
      <c r="I1221" s="82" t="s">
        <v>2661</v>
      </c>
      <c r="J1221" s="86" t="s">
        <v>2631</v>
      </c>
      <c r="K1221" s="124" t="s">
        <v>8244</v>
      </c>
      <c r="L1221" s="124" t="s">
        <v>8238</v>
      </c>
    </row>
    <row r="1222" spans="1:12" x14ac:dyDescent="0.25">
      <c r="A1222" s="83" t="s">
        <v>8426</v>
      </c>
      <c r="B1222" s="82" t="s">
        <v>576</v>
      </c>
      <c r="C1222" s="82" t="s">
        <v>2633</v>
      </c>
      <c r="D1222" s="82" t="s">
        <v>7367</v>
      </c>
      <c r="E1222" s="84">
        <v>44112</v>
      </c>
      <c r="F1222" s="128" t="s">
        <v>520</v>
      </c>
      <c r="G1222" s="82" t="s">
        <v>538</v>
      </c>
      <c r="H1222" s="86" t="s">
        <v>2631</v>
      </c>
      <c r="I1222" s="82" t="s">
        <v>2635</v>
      </c>
      <c r="J1222" s="86" t="s">
        <v>2631</v>
      </c>
      <c r="K1222" s="124" t="s">
        <v>8244</v>
      </c>
      <c r="L1222" s="124" t="s">
        <v>2918</v>
      </c>
    </row>
    <row r="1223" spans="1:12" x14ac:dyDescent="0.25">
      <c r="A1223" s="83" t="s">
        <v>8427</v>
      </c>
      <c r="B1223" s="82" t="s">
        <v>7509</v>
      </c>
      <c r="C1223" s="82" t="s">
        <v>2734</v>
      </c>
      <c r="D1223" s="82" t="s">
        <v>7604</v>
      </c>
      <c r="E1223" s="84">
        <v>44112</v>
      </c>
      <c r="F1223" s="128" t="s">
        <v>520</v>
      </c>
      <c r="G1223" s="82" t="s">
        <v>538</v>
      </c>
      <c r="H1223" s="86" t="s">
        <v>2631</v>
      </c>
      <c r="I1223" s="82" t="s">
        <v>2736</v>
      </c>
      <c r="J1223" s="86" t="s">
        <v>2631</v>
      </c>
      <c r="K1223" s="124" t="s">
        <v>8244</v>
      </c>
      <c r="L1223" s="124" t="s">
        <v>8239</v>
      </c>
    </row>
    <row r="1224" spans="1:12" x14ac:dyDescent="0.25">
      <c r="A1224" s="83" t="s">
        <v>8428</v>
      </c>
      <c r="B1224" s="82" t="s">
        <v>7542</v>
      </c>
      <c r="C1224" s="82" t="s">
        <v>117</v>
      </c>
      <c r="D1224" s="82" t="s">
        <v>7615</v>
      </c>
      <c r="E1224" s="84">
        <v>44112</v>
      </c>
      <c r="F1224" s="128" t="s">
        <v>520</v>
      </c>
      <c r="G1224" s="82" t="s">
        <v>538</v>
      </c>
      <c r="H1224" s="86" t="s">
        <v>2631</v>
      </c>
      <c r="I1224" s="82" t="s">
        <v>2697</v>
      </c>
      <c r="J1224" s="86" t="s">
        <v>2631</v>
      </c>
      <c r="K1224" s="124" t="s">
        <v>8244</v>
      </c>
      <c r="L1224" s="124" t="s">
        <v>8239</v>
      </c>
    </row>
    <row r="1225" spans="1:12" x14ac:dyDescent="0.25">
      <c r="A1225" s="83" t="s">
        <v>8429</v>
      </c>
      <c r="B1225" s="82" t="s">
        <v>7518</v>
      </c>
      <c r="C1225" s="82" t="s">
        <v>2636</v>
      </c>
      <c r="D1225" s="82" t="s">
        <v>7619</v>
      </c>
      <c r="E1225" s="84">
        <v>44112</v>
      </c>
      <c r="F1225" s="128" t="s">
        <v>520</v>
      </c>
      <c r="G1225" s="82" t="s">
        <v>538</v>
      </c>
      <c r="H1225" s="86" t="s">
        <v>2631</v>
      </c>
      <c r="I1225" s="82" t="s">
        <v>2638</v>
      </c>
      <c r="J1225" s="86" t="s">
        <v>2631</v>
      </c>
      <c r="K1225" s="124" t="s">
        <v>8244</v>
      </c>
      <c r="L1225" s="124" t="s">
        <v>8239</v>
      </c>
    </row>
    <row r="1226" spans="1:12" x14ac:dyDescent="0.25">
      <c r="A1226" s="83" t="s">
        <v>8430</v>
      </c>
      <c r="B1226" s="82" t="s">
        <v>5033</v>
      </c>
      <c r="C1226" s="82" t="s">
        <v>7364</v>
      </c>
      <c r="D1226" s="82" t="s">
        <v>7365</v>
      </c>
      <c r="E1226" s="84">
        <v>44112</v>
      </c>
      <c r="F1226" s="128" t="s">
        <v>520</v>
      </c>
      <c r="G1226" s="82" t="s">
        <v>538</v>
      </c>
      <c r="H1226" s="86" t="s">
        <v>2631</v>
      </c>
      <c r="I1226" s="82" t="s">
        <v>7333</v>
      </c>
      <c r="J1226" s="86" t="s">
        <v>2631</v>
      </c>
      <c r="K1226" s="124" t="s">
        <v>8244</v>
      </c>
      <c r="L1226" s="124" t="s">
        <v>8326</v>
      </c>
    </row>
    <row r="1227" spans="1:12" x14ac:dyDescent="0.25">
      <c r="A1227" s="83" t="s">
        <v>8431</v>
      </c>
      <c r="B1227" s="82" t="s">
        <v>246</v>
      </c>
      <c r="C1227" s="82" t="s">
        <v>117</v>
      </c>
      <c r="D1227" s="82" t="s">
        <v>2853</v>
      </c>
      <c r="E1227" s="84">
        <v>44112</v>
      </c>
      <c r="F1227" s="128" t="s">
        <v>520</v>
      </c>
      <c r="G1227" s="82" t="s">
        <v>538</v>
      </c>
      <c r="H1227" s="86" t="s">
        <v>2631</v>
      </c>
      <c r="I1227" s="82" t="s">
        <v>2697</v>
      </c>
      <c r="J1227" s="86" t="s">
        <v>2631</v>
      </c>
      <c r="K1227" s="124" t="s">
        <v>8244</v>
      </c>
      <c r="L1227" s="124" t="s">
        <v>2918</v>
      </c>
    </row>
    <row r="1228" spans="1:12" x14ac:dyDescent="0.25">
      <c r="A1228" s="83" t="s">
        <v>8432</v>
      </c>
      <c r="B1228" s="82" t="s">
        <v>166</v>
      </c>
      <c r="C1228" s="82" t="s">
        <v>117</v>
      </c>
      <c r="D1228" s="82" t="s">
        <v>2767</v>
      </c>
      <c r="E1228" s="84">
        <v>44112</v>
      </c>
      <c r="F1228" s="128" t="s">
        <v>520</v>
      </c>
      <c r="G1228" s="82" t="s">
        <v>538</v>
      </c>
      <c r="H1228" s="86" t="s">
        <v>2631</v>
      </c>
      <c r="I1228" s="82" t="s">
        <v>2697</v>
      </c>
      <c r="J1228" s="86" t="s">
        <v>2631</v>
      </c>
      <c r="K1228" s="124" t="s">
        <v>8244</v>
      </c>
      <c r="L1228" s="124" t="s">
        <v>2918</v>
      </c>
    </row>
    <row r="1229" spans="1:12" x14ac:dyDescent="0.25">
      <c r="A1229" s="83" t="s">
        <v>8433</v>
      </c>
      <c r="B1229" s="82" t="s">
        <v>192</v>
      </c>
      <c r="C1229" s="82" t="s">
        <v>2679</v>
      </c>
      <c r="D1229" s="82" t="s">
        <v>2783</v>
      </c>
      <c r="E1229" s="84">
        <v>44112</v>
      </c>
      <c r="F1229" s="128" t="s">
        <v>520</v>
      </c>
      <c r="G1229" s="82" t="s">
        <v>538</v>
      </c>
      <c r="H1229" s="86" t="s">
        <v>2631</v>
      </c>
      <c r="I1229" s="82" t="s">
        <v>545</v>
      </c>
      <c r="J1229" s="86" t="s">
        <v>2631</v>
      </c>
      <c r="K1229" s="124" t="s">
        <v>8244</v>
      </c>
      <c r="L1229" s="124" t="s">
        <v>2918</v>
      </c>
    </row>
    <row r="1230" spans="1:12" x14ac:dyDescent="0.25">
      <c r="A1230" s="83" t="s">
        <v>8434</v>
      </c>
      <c r="B1230" s="82" t="s">
        <v>7530</v>
      </c>
      <c r="C1230" s="82" t="s">
        <v>62</v>
      </c>
      <c r="D1230" s="82" t="s">
        <v>7628</v>
      </c>
      <c r="E1230" s="84">
        <v>44112</v>
      </c>
      <c r="F1230" s="128" t="s">
        <v>520</v>
      </c>
      <c r="G1230" s="82" t="s">
        <v>538</v>
      </c>
      <c r="H1230" s="86" t="s">
        <v>2631</v>
      </c>
      <c r="I1230" s="82" t="s">
        <v>2683</v>
      </c>
      <c r="J1230" s="86" t="s">
        <v>2631</v>
      </c>
      <c r="K1230" s="124" t="s">
        <v>8244</v>
      </c>
      <c r="L1230" s="124" t="s">
        <v>8239</v>
      </c>
    </row>
    <row r="1231" spans="1:12" x14ac:dyDescent="0.25">
      <c r="A1231" s="83" t="s">
        <v>8435</v>
      </c>
      <c r="B1231" s="82" t="s">
        <v>7423</v>
      </c>
      <c r="C1231" s="82" t="s">
        <v>62</v>
      </c>
      <c r="D1231" s="82" t="s">
        <v>7563</v>
      </c>
      <c r="E1231" s="84">
        <v>44112</v>
      </c>
      <c r="F1231" s="128" t="s">
        <v>520</v>
      </c>
      <c r="G1231" s="82" t="s">
        <v>538</v>
      </c>
      <c r="H1231" s="86" t="s">
        <v>2631</v>
      </c>
      <c r="I1231" s="82" t="s">
        <v>2683</v>
      </c>
      <c r="J1231" s="86" t="s">
        <v>2631</v>
      </c>
      <c r="K1231" s="124" t="s">
        <v>8244</v>
      </c>
      <c r="L1231" s="124" t="s">
        <v>8238</v>
      </c>
    </row>
    <row r="1232" spans="1:12" x14ac:dyDescent="0.25">
      <c r="A1232" s="83" t="s">
        <v>8436</v>
      </c>
      <c r="B1232" s="82" t="s">
        <v>5792</v>
      </c>
      <c r="C1232" s="82" t="s">
        <v>2676</v>
      </c>
      <c r="D1232" s="82" t="s">
        <v>7575</v>
      </c>
      <c r="E1232" s="84">
        <v>44112</v>
      </c>
      <c r="F1232" s="128" t="s">
        <v>520</v>
      </c>
      <c r="G1232" s="82" t="s">
        <v>538</v>
      </c>
      <c r="H1232" s="86" t="s">
        <v>2631</v>
      </c>
      <c r="I1232" s="82" t="s">
        <v>2678</v>
      </c>
      <c r="J1232" s="86" t="s">
        <v>2631</v>
      </c>
      <c r="K1232" s="124" t="s">
        <v>8244</v>
      </c>
      <c r="L1232" s="124" t="s">
        <v>2918</v>
      </c>
    </row>
    <row r="1233" spans="1:12" x14ac:dyDescent="0.25">
      <c r="A1233" s="83" t="s">
        <v>8437</v>
      </c>
      <c r="B1233" s="82" t="s">
        <v>1135</v>
      </c>
      <c r="C1233" s="82" t="s">
        <v>2693</v>
      </c>
      <c r="D1233" s="82" t="s">
        <v>7384</v>
      </c>
      <c r="E1233" s="84">
        <v>44112</v>
      </c>
      <c r="F1233" s="128" t="s">
        <v>520</v>
      </c>
      <c r="G1233" s="82" t="s">
        <v>538</v>
      </c>
      <c r="H1233" s="86" t="s">
        <v>2631</v>
      </c>
      <c r="I1233" s="82" t="s">
        <v>2695</v>
      </c>
      <c r="J1233" s="86" t="s">
        <v>2631</v>
      </c>
      <c r="K1233" s="124" t="s">
        <v>8244</v>
      </c>
      <c r="L1233" s="124" t="s">
        <v>2918</v>
      </c>
    </row>
    <row r="1234" spans="1:12" x14ac:dyDescent="0.25">
      <c r="A1234" s="83" t="s">
        <v>8438</v>
      </c>
      <c r="B1234" s="82" t="s">
        <v>1093</v>
      </c>
      <c r="C1234" s="82" t="s">
        <v>62</v>
      </c>
      <c r="D1234" s="82" t="s">
        <v>7389</v>
      </c>
      <c r="E1234" s="84">
        <v>44112</v>
      </c>
      <c r="F1234" s="128" t="s">
        <v>520</v>
      </c>
      <c r="G1234" s="82" t="s">
        <v>538</v>
      </c>
      <c r="H1234" s="86" t="s">
        <v>2631</v>
      </c>
      <c r="I1234" s="82" t="s">
        <v>2683</v>
      </c>
      <c r="J1234" s="86" t="s">
        <v>2631</v>
      </c>
      <c r="K1234" s="124" t="s">
        <v>8244</v>
      </c>
      <c r="L1234" s="124" t="s">
        <v>2918</v>
      </c>
    </row>
    <row r="1235" spans="1:12" x14ac:dyDescent="0.25">
      <c r="A1235" s="83" t="s">
        <v>8439</v>
      </c>
      <c r="B1235" s="82" t="s">
        <v>6942</v>
      </c>
      <c r="C1235" s="82" t="s">
        <v>283</v>
      </c>
      <c r="D1235" s="82" t="s">
        <v>7460</v>
      </c>
      <c r="E1235" s="84">
        <v>44112</v>
      </c>
      <c r="F1235" s="128" t="s">
        <v>520</v>
      </c>
      <c r="G1235" s="82" t="s">
        <v>538</v>
      </c>
      <c r="H1235" s="86" t="s">
        <v>2631</v>
      </c>
      <c r="I1235" s="82" t="s">
        <v>2697</v>
      </c>
      <c r="J1235" s="86" t="s">
        <v>2631</v>
      </c>
      <c r="K1235" s="124" t="s">
        <v>8244</v>
      </c>
      <c r="L1235" s="124" t="s">
        <v>8237</v>
      </c>
    </row>
    <row r="1236" spans="1:12" x14ac:dyDescent="0.25">
      <c r="A1236" s="83" t="s">
        <v>8440</v>
      </c>
      <c r="B1236" s="82" t="s">
        <v>6182</v>
      </c>
      <c r="C1236" s="82" t="s">
        <v>62</v>
      </c>
      <c r="D1236" s="82" t="s">
        <v>7500</v>
      </c>
      <c r="E1236" s="84">
        <v>44112</v>
      </c>
      <c r="F1236" s="128" t="s">
        <v>520</v>
      </c>
      <c r="G1236" s="82" t="s">
        <v>538</v>
      </c>
      <c r="H1236" s="86" t="s">
        <v>2631</v>
      </c>
      <c r="I1236" s="82" t="s">
        <v>2683</v>
      </c>
      <c r="J1236" s="86" t="s">
        <v>2631</v>
      </c>
      <c r="K1236" s="124" t="s">
        <v>8244</v>
      </c>
      <c r="L1236" s="124" t="s">
        <v>8237</v>
      </c>
    </row>
    <row r="1237" spans="1:12" x14ac:dyDescent="0.25">
      <c r="A1237" s="83" t="s">
        <v>8441</v>
      </c>
      <c r="B1237" s="82" t="s">
        <v>1267</v>
      </c>
      <c r="C1237" s="82" t="s">
        <v>2672</v>
      </c>
      <c r="D1237" s="82" t="s">
        <v>7382</v>
      </c>
      <c r="E1237" s="84">
        <v>44112</v>
      </c>
      <c r="F1237" s="128" t="s">
        <v>520</v>
      </c>
      <c r="G1237" s="82" t="s">
        <v>538</v>
      </c>
      <c r="H1237" s="86" t="s">
        <v>2631</v>
      </c>
      <c r="I1237" s="82" t="s">
        <v>2644</v>
      </c>
      <c r="J1237" s="86" t="s">
        <v>2631</v>
      </c>
      <c r="K1237" s="124" t="s">
        <v>8244</v>
      </c>
      <c r="L1237" s="124" t="s">
        <v>8236</v>
      </c>
    </row>
    <row r="1238" spans="1:12" x14ac:dyDescent="0.25">
      <c r="A1238" s="83" t="s">
        <v>8442</v>
      </c>
      <c r="B1238" s="82" t="s">
        <v>5028</v>
      </c>
      <c r="C1238" s="82" t="s">
        <v>7351</v>
      </c>
      <c r="D1238" s="82" t="s">
        <v>7352</v>
      </c>
      <c r="E1238" s="84">
        <v>44112</v>
      </c>
      <c r="F1238" s="128" t="s">
        <v>520</v>
      </c>
      <c r="G1238" s="82" t="s">
        <v>538</v>
      </c>
      <c r="H1238" s="86" t="s">
        <v>2631</v>
      </c>
      <c r="I1238" s="82" t="s">
        <v>7336</v>
      </c>
      <c r="J1238" s="86" t="s">
        <v>2631</v>
      </c>
      <c r="K1238" s="124" t="s">
        <v>8244</v>
      </c>
      <c r="L1238" s="124" t="s">
        <v>8326</v>
      </c>
    </row>
    <row r="1239" spans="1:12" x14ac:dyDescent="0.25">
      <c r="A1239" s="83" t="s">
        <v>8443</v>
      </c>
      <c r="B1239" s="82" t="s">
        <v>7734</v>
      </c>
      <c r="C1239" s="82" t="s">
        <v>7331</v>
      </c>
      <c r="D1239" s="82" t="s">
        <v>7939</v>
      </c>
      <c r="E1239" s="84">
        <v>44112</v>
      </c>
      <c r="F1239" s="128" t="s">
        <v>521</v>
      </c>
      <c r="G1239" s="82" t="s">
        <v>554</v>
      </c>
      <c r="H1239" s="86" t="s">
        <v>2631</v>
      </c>
      <c r="I1239" s="82" t="s">
        <v>7333</v>
      </c>
      <c r="J1239" s="86" t="s">
        <v>2631</v>
      </c>
      <c r="K1239" s="124" t="s">
        <v>8244</v>
      </c>
      <c r="L1239" s="124" t="s">
        <v>8241</v>
      </c>
    </row>
    <row r="1240" spans="1:12" x14ac:dyDescent="0.25">
      <c r="A1240" s="83" t="s">
        <v>8444</v>
      </c>
      <c r="B1240" s="82" t="s">
        <v>7731</v>
      </c>
      <c r="C1240" s="82" t="s">
        <v>7339</v>
      </c>
      <c r="D1240" s="82" t="s">
        <v>7940</v>
      </c>
      <c r="E1240" s="84">
        <v>44112</v>
      </c>
      <c r="F1240" s="128" t="s">
        <v>521</v>
      </c>
      <c r="G1240" s="82" t="s">
        <v>554</v>
      </c>
      <c r="H1240" s="86" t="s">
        <v>2631</v>
      </c>
      <c r="I1240" s="82" t="s">
        <v>7333</v>
      </c>
      <c r="J1240" s="86" t="s">
        <v>2631</v>
      </c>
      <c r="K1240" s="124" t="s">
        <v>8244</v>
      </c>
      <c r="L1240" s="124" t="s">
        <v>8241</v>
      </c>
    </row>
    <row r="1241" spans="1:12" x14ac:dyDescent="0.25">
      <c r="A1241" s="83" t="s">
        <v>8445</v>
      </c>
      <c r="B1241" s="82" t="s">
        <v>7722</v>
      </c>
      <c r="C1241" s="82" t="s">
        <v>2633</v>
      </c>
      <c r="D1241" s="82" t="s">
        <v>7941</v>
      </c>
      <c r="E1241" s="84">
        <v>44112</v>
      </c>
      <c r="F1241" s="128" t="s">
        <v>521</v>
      </c>
      <c r="G1241" s="82" t="s">
        <v>554</v>
      </c>
      <c r="H1241" s="86" t="s">
        <v>2631</v>
      </c>
      <c r="I1241" s="82" t="s">
        <v>2635</v>
      </c>
      <c r="J1241" s="86" t="s">
        <v>2631</v>
      </c>
      <c r="K1241" s="124" t="s">
        <v>8244</v>
      </c>
      <c r="L1241" s="124" t="s">
        <v>8241</v>
      </c>
    </row>
    <row r="1242" spans="1:12" x14ac:dyDescent="0.25">
      <c r="A1242" s="83" t="s">
        <v>8446</v>
      </c>
      <c r="B1242" s="82" t="s">
        <v>7725</v>
      </c>
      <c r="C1242" s="82" t="s">
        <v>2633</v>
      </c>
      <c r="D1242" s="82" t="s">
        <v>7942</v>
      </c>
      <c r="E1242" s="84">
        <v>44112</v>
      </c>
      <c r="F1242" s="128" t="s">
        <v>521</v>
      </c>
      <c r="G1242" s="82" t="s">
        <v>554</v>
      </c>
      <c r="H1242" s="86" t="s">
        <v>2631</v>
      </c>
      <c r="I1242" s="82" t="s">
        <v>2635</v>
      </c>
      <c r="J1242" s="86" t="s">
        <v>2631</v>
      </c>
      <c r="K1242" s="124" t="s">
        <v>8244</v>
      </c>
      <c r="L1242" s="124" t="s">
        <v>8241</v>
      </c>
    </row>
    <row r="1243" spans="1:12" x14ac:dyDescent="0.25">
      <c r="A1243" s="83" t="s">
        <v>8447</v>
      </c>
      <c r="B1243" s="82" t="s">
        <v>7724</v>
      </c>
      <c r="C1243" s="82" t="s">
        <v>2633</v>
      </c>
      <c r="D1243" s="82" t="s">
        <v>7943</v>
      </c>
      <c r="E1243" s="84">
        <v>44112</v>
      </c>
      <c r="F1243" s="128" t="s">
        <v>521</v>
      </c>
      <c r="G1243" s="82" t="s">
        <v>554</v>
      </c>
      <c r="H1243" s="86" t="s">
        <v>2631</v>
      </c>
      <c r="I1243" s="82" t="s">
        <v>2635</v>
      </c>
      <c r="J1243" s="86" t="s">
        <v>2631</v>
      </c>
      <c r="K1243" s="124" t="s">
        <v>8244</v>
      </c>
      <c r="L1243" s="124" t="s">
        <v>8241</v>
      </c>
    </row>
    <row r="1244" spans="1:12" x14ac:dyDescent="0.25">
      <c r="A1244" s="83" t="s">
        <v>8448</v>
      </c>
      <c r="B1244" s="82" t="s">
        <v>7733</v>
      </c>
      <c r="C1244" s="82" t="s">
        <v>7341</v>
      </c>
      <c r="D1244" s="82" t="s">
        <v>7944</v>
      </c>
      <c r="E1244" s="84">
        <v>44112</v>
      </c>
      <c r="F1244" s="128" t="s">
        <v>521</v>
      </c>
      <c r="G1244" s="82" t="s">
        <v>554</v>
      </c>
      <c r="H1244" s="86" t="s">
        <v>2631</v>
      </c>
      <c r="I1244" s="82" t="s">
        <v>7333</v>
      </c>
      <c r="J1244" s="86" t="s">
        <v>2631</v>
      </c>
      <c r="K1244" s="124" t="s">
        <v>8244</v>
      </c>
      <c r="L1244" s="124" t="s">
        <v>8241</v>
      </c>
    </row>
    <row r="1245" spans="1:12" x14ac:dyDescent="0.25">
      <c r="A1245" s="83" t="s">
        <v>8449</v>
      </c>
      <c r="B1245" s="82" t="s">
        <v>7723</v>
      </c>
      <c r="C1245" s="82" t="s">
        <v>2633</v>
      </c>
      <c r="D1245" s="82" t="s">
        <v>7945</v>
      </c>
      <c r="E1245" s="84">
        <v>44112</v>
      </c>
      <c r="F1245" s="128" t="s">
        <v>521</v>
      </c>
      <c r="G1245" s="82" t="s">
        <v>554</v>
      </c>
      <c r="H1245" s="86" t="s">
        <v>2631</v>
      </c>
      <c r="I1245" s="82" t="s">
        <v>2635</v>
      </c>
      <c r="J1245" s="86" t="s">
        <v>2631</v>
      </c>
      <c r="K1245" s="124" t="s">
        <v>8244</v>
      </c>
      <c r="L1245" s="124" t="s">
        <v>8241</v>
      </c>
    </row>
    <row r="1246" spans="1:12" x14ac:dyDescent="0.25">
      <c r="A1246" s="83" t="s">
        <v>8450</v>
      </c>
      <c r="B1246" s="82" t="s">
        <v>7732</v>
      </c>
      <c r="C1246" s="82" t="s">
        <v>7353</v>
      </c>
      <c r="D1246" s="82" t="s">
        <v>7946</v>
      </c>
      <c r="E1246" s="84">
        <v>44112</v>
      </c>
      <c r="F1246" s="128" t="s">
        <v>521</v>
      </c>
      <c r="G1246" s="82" t="s">
        <v>554</v>
      </c>
      <c r="H1246" s="86" t="s">
        <v>2631</v>
      </c>
      <c r="I1246" s="82" t="s">
        <v>7333</v>
      </c>
      <c r="J1246" s="86" t="s">
        <v>2631</v>
      </c>
      <c r="K1246" s="124" t="s">
        <v>8244</v>
      </c>
      <c r="L1246" s="124" t="s">
        <v>8241</v>
      </c>
    </row>
    <row r="1247" spans="1:12" x14ac:dyDescent="0.25">
      <c r="A1247" s="83" t="s">
        <v>8451</v>
      </c>
      <c r="B1247" s="82" t="s">
        <v>7737</v>
      </c>
      <c r="C1247" s="82" t="s">
        <v>7364</v>
      </c>
      <c r="D1247" s="82" t="s">
        <v>7947</v>
      </c>
      <c r="E1247" s="84">
        <v>44112</v>
      </c>
      <c r="F1247" s="128" t="s">
        <v>521</v>
      </c>
      <c r="G1247" s="82" t="s">
        <v>554</v>
      </c>
      <c r="H1247" s="86" t="s">
        <v>2631</v>
      </c>
      <c r="I1247" s="82" t="s">
        <v>7333</v>
      </c>
      <c r="J1247" s="86" t="s">
        <v>2631</v>
      </c>
      <c r="K1247" s="124" t="s">
        <v>8244</v>
      </c>
      <c r="L1247" s="124" t="s">
        <v>8241</v>
      </c>
    </row>
    <row r="1248" spans="1:12" x14ac:dyDescent="0.25">
      <c r="A1248" s="83" t="s">
        <v>8452</v>
      </c>
      <c r="B1248" s="82" t="s">
        <v>7736</v>
      </c>
      <c r="C1248" s="82" t="s">
        <v>7337</v>
      </c>
      <c r="D1248" s="82" t="s">
        <v>7948</v>
      </c>
      <c r="E1248" s="84">
        <v>44112</v>
      </c>
      <c r="F1248" s="128" t="s">
        <v>521</v>
      </c>
      <c r="G1248" s="82" t="s">
        <v>554</v>
      </c>
      <c r="H1248" s="86" t="s">
        <v>2631</v>
      </c>
      <c r="I1248" s="82" t="s">
        <v>7333</v>
      </c>
      <c r="J1248" s="86" t="s">
        <v>2631</v>
      </c>
      <c r="K1248" s="124" t="s">
        <v>8244</v>
      </c>
      <c r="L1248" s="124" t="s">
        <v>8241</v>
      </c>
    </row>
    <row r="1249" spans="1:12" x14ac:dyDescent="0.25">
      <c r="A1249" s="83" t="s">
        <v>8453</v>
      </c>
      <c r="B1249" s="82" t="s">
        <v>7740</v>
      </c>
      <c r="C1249" s="82" t="s">
        <v>2734</v>
      </c>
      <c r="D1249" s="82" t="s">
        <v>7949</v>
      </c>
      <c r="E1249" s="84">
        <v>44112</v>
      </c>
      <c r="F1249" s="128" t="s">
        <v>521</v>
      </c>
      <c r="G1249" s="82" t="s">
        <v>554</v>
      </c>
      <c r="H1249" s="86" t="s">
        <v>2631</v>
      </c>
      <c r="I1249" s="82" t="s">
        <v>2736</v>
      </c>
      <c r="J1249" s="86" t="s">
        <v>2631</v>
      </c>
      <c r="K1249" s="124" t="s">
        <v>8244</v>
      </c>
      <c r="L1249" s="124" t="s">
        <v>8241</v>
      </c>
    </row>
    <row r="1250" spans="1:12" x14ac:dyDescent="0.25">
      <c r="A1250" s="83" t="s">
        <v>8454</v>
      </c>
      <c r="B1250" s="82" t="s">
        <v>7727</v>
      </c>
      <c r="C1250" s="82" t="s">
        <v>2629</v>
      </c>
      <c r="D1250" s="82" t="s">
        <v>7950</v>
      </c>
      <c r="E1250" s="84">
        <v>44112</v>
      </c>
      <c r="F1250" s="128" t="s">
        <v>521</v>
      </c>
      <c r="G1250" s="82" t="s">
        <v>554</v>
      </c>
      <c r="H1250" s="86" t="s">
        <v>2631</v>
      </c>
      <c r="I1250" s="82" t="s">
        <v>2632</v>
      </c>
      <c r="J1250" s="86" t="s">
        <v>2631</v>
      </c>
      <c r="K1250" s="124" t="s">
        <v>8244</v>
      </c>
      <c r="L1250" s="124" t="s">
        <v>8241</v>
      </c>
    </row>
    <row r="1251" spans="1:12" x14ac:dyDescent="0.25">
      <c r="A1251" s="83" t="s">
        <v>8455</v>
      </c>
      <c r="B1251" s="82" t="s">
        <v>7735</v>
      </c>
      <c r="C1251" s="82" t="s">
        <v>7326</v>
      </c>
      <c r="D1251" s="82" t="s">
        <v>7951</v>
      </c>
      <c r="E1251" s="84">
        <v>44112</v>
      </c>
      <c r="F1251" s="128" t="s">
        <v>521</v>
      </c>
      <c r="G1251" s="82" t="s">
        <v>554</v>
      </c>
      <c r="H1251" s="86" t="s">
        <v>2631</v>
      </c>
      <c r="I1251" s="82" t="s">
        <v>7333</v>
      </c>
      <c r="J1251" s="86" t="s">
        <v>2631</v>
      </c>
      <c r="K1251" s="124" t="s">
        <v>8244</v>
      </c>
      <c r="L1251" s="124" t="s">
        <v>8241</v>
      </c>
    </row>
    <row r="1252" spans="1:12" x14ac:dyDescent="0.25">
      <c r="A1252" s="83" t="s">
        <v>8456</v>
      </c>
      <c r="B1252" s="82" t="s">
        <v>7729</v>
      </c>
      <c r="C1252" s="82" t="s">
        <v>7344</v>
      </c>
      <c r="D1252" s="82" t="s">
        <v>7952</v>
      </c>
      <c r="E1252" s="84">
        <v>44112</v>
      </c>
      <c r="F1252" s="128" t="s">
        <v>521</v>
      </c>
      <c r="G1252" s="82" t="s">
        <v>554</v>
      </c>
      <c r="H1252" s="86" t="s">
        <v>2631</v>
      </c>
      <c r="I1252" s="82" t="s">
        <v>7333</v>
      </c>
      <c r="J1252" s="86" t="s">
        <v>2631</v>
      </c>
      <c r="K1252" s="124" t="s">
        <v>8244</v>
      </c>
      <c r="L1252" s="124" t="s">
        <v>8241</v>
      </c>
    </row>
    <row r="1253" spans="1:12" x14ac:dyDescent="0.25">
      <c r="A1253" s="83" t="s">
        <v>8457</v>
      </c>
      <c r="B1253" s="82" t="s">
        <v>7739</v>
      </c>
      <c r="C1253" s="82" t="s">
        <v>2734</v>
      </c>
      <c r="D1253" s="82" t="s">
        <v>7953</v>
      </c>
      <c r="E1253" s="84">
        <v>44112</v>
      </c>
      <c r="F1253" s="128" t="s">
        <v>521</v>
      </c>
      <c r="G1253" s="82" t="s">
        <v>554</v>
      </c>
      <c r="H1253" s="86" t="s">
        <v>2631</v>
      </c>
      <c r="I1253" s="82" t="s">
        <v>2736</v>
      </c>
      <c r="J1253" s="86" t="s">
        <v>2631</v>
      </c>
      <c r="K1253" s="124" t="s">
        <v>8244</v>
      </c>
      <c r="L1253" s="124" t="s">
        <v>8241</v>
      </c>
    </row>
    <row r="1254" spans="1:12" x14ac:dyDescent="0.25">
      <c r="A1254" s="83" t="s">
        <v>8458</v>
      </c>
      <c r="B1254" s="82" t="s">
        <v>7730</v>
      </c>
      <c r="C1254" s="82" t="s">
        <v>7360</v>
      </c>
      <c r="D1254" s="82" t="s">
        <v>7954</v>
      </c>
      <c r="E1254" s="84">
        <v>44112</v>
      </c>
      <c r="F1254" s="128" t="s">
        <v>521</v>
      </c>
      <c r="G1254" s="82" t="s">
        <v>554</v>
      </c>
      <c r="H1254" s="86" t="s">
        <v>2631</v>
      </c>
      <c r="I1254" s="82" t="s">
        <v>7333</v>
      </c>
      <c r="J1254" s="86" t="s">
        <v>2631</v>
      </c>
      <c r="K1254" s="124" t="s">
        <v>8244</v>
      </c>
      <c r="L1254" s="124" t="s">
        <v>8241</v>
      </c>
    </row>
    <row r="1255" spans="1:12" x14ac:dyDescent="0.25">
      <c r="A1255" s="83" t="s">
        <v>8459</v>
      </c>
      <c r="B1255" s="82" t="s">
        <v>7764</v>
      </c>
      <c r="C1255" s="82" t="s">
        <v>2693</v>
      </c>
      <c r="D1255" s="82" t="s">
        <v>7955</v>
      </c>
      <c r="E1255" s="84">
        <v>44112</v>
      </c>
      <c r="F1255" s="128" t="s">
        <v>521</v>
      </c>
      <c r="G1255" s="82" t="s">
        <v>554</v>
      </c>
      <c r="H1255" s="86" t="s">
        <v>2631</v>
      </c>
      <c r="I1255" s="82" t="s">
        <v>2695</v>
      </c>
      <c r="J1255" s="86" t="s">
        <v>2631</v>
      </c>
      <c r="K1255" s="124" t="s">
        <v>8244</v>
      </c>
      <c r="L1255" s="124" t="s">
        <v>8241</v>
      </c>
    </row>
    <row r="1256" spans="1:12" x14ac:dyDescent="0.25">
      <c r="A1256" s="83" t="s">
        <v>8460</v>
      </c>
      <c r="B1256" s="82" t="s">
        <v>7748</v>
      </c>
      <c r="C1256" s="82" t="s">
        <v>7358</v>
      </c>
      <c r="D1256" s="82" t="s">
        <v>7956</v>
      </c>
      <c r="E1256" s="84">
        <v>44112</v>
      </c>
      <c r="F1256" s="128" t="s">
        <v>521</v>
      </c>
      <c r="G1256" s="82" t="s">
        <v>554</v>
      </c>
      <c r="H1256" s="86" t="s">
        <v>2631</v>
      </c>
      <c r="I1256" s="82" t="s">
        <v>7336</v>
      </c>
      <c r="J1256" s="86" t="s">
        <v>2631</v>
      </c>
      <c r="K1256" s="124" t="s">
        <v>8244</v>
      </c>
      <c r="L1256" s="124" t="s">
        <v>8241</v>
      </c>
    </row>
    <row r="1257" spans="1:12" x14ac:dyDescent="0.25">
      <c r="A1257" s="83" t="s">
        <v>8461</v>
      </c>
      <c r="B1257" s="82" t="s">
        <v>7749</v>
      </c>
      <c r="C1257" s="82" t="s">
        <v>7334</v>
      </c>
      <c r="D1257" s="82" t="s">
        <v>7957</v>
      </c>
      <c r="E1257" s="84">
        <v>44112</v>
      </c>
      <c r="F1257" s="128" t="s">
        <v>521</v>
      </c>
      <c r="G1257" s="82" t="s">
        <v>554</v>
      </c>
      <c r="H1257" s="86" t="s">
        <v>2631</v>
      </c>
      <c r="I1257" s="82" t="s">
        <v>7336</v>
      </c>
      <c r="J1257" s="86" t="s">
        <v>2631</v>
      </c>
      <c r="K1257" s="124" t="s">
        <v>8244</v>
      </c>
      <c r="L1257" s="124" t="s">
        <v>8241</v>
      </c>
    </row>
    <row r="1258" spans="1:12" x14ac:dyDescent="0.25">
      <c r="A1258" s="83" t="s">
        <v>8462</v>
      </c>
      <c r="B1258" s="82" t="s">
        <v>7747</v>
      </c>
      <c r="C1258" s="82" t="s">
        <v>7347</v>
      </c>
      <c r="D1258" s="82" t="s">
        <v>7958</v>
      </c>
      <c r="E1258" s="84">
        <v>44112</v>
      </c>
      <c r="F1258" s="128" t="s">
        <v>521</v>
      </c>
      <c r="G1258" s="82" t="s">
        <v>554</v>
      </c>
      <c r="H1258" s="86" t="s">
        <v>2631</v>
      </c>
      <c r="I1258" s="82" t="s">
        <v>7336</v>
      </c>
      <c r="J1258" s="86" t="s">
        <v>2631</v>
      </c>
      <c r="K1258" s="124" t="s">
        <v>8244</v>
      </c>
      <c r="L1258" s="124" t="s">
        <v>8241</v>
      </c>
    </row>
    <row r="1259" spans="1:12" x14ac:dyDescent="0.25">
      <c r="A1259" s="83" t="s">
        <v>8463</v>
      </c>
      <c r="B1259" s="82" t="s">
        <v>7761</v>
      </c>
      <c r="C1259" s="82" t="s">
        <v>2693</v>
      </c>
      <c r="D1259" s="82" t="s">
        <v>7959</v>
      </c>
      <c r="E1259" s="84">
        <v>44112</v>
      </c>
      <c r="F1259" s="128" t="s">
        <v>521</v>
      </c>
      <c r="G1259" s="82" t="s">
        <v>554</v>
      </c>
      <c r="H1259" s="86" t="s">
        <v>2631</v>
      </c>
      <c r="I1259" s="82" t="s">
        <v>2695</v>
      </c>
      <c r="J1259" s="86" t="s">
        <v>2631</v>
      </c>
      <c r="K1259" s="124" t="s">
        <v>8244</v>
      </c>
      <c r="L1259" s="124" t="s">
        <v>8241</v>
      </c>
    </row>
    <row r="1260" spans="1:12" x14ac:dyDescent="0.25">
      <c r="A1260" s="83" t="s">
        <v>8464</v>
      </c>
      <c r="B1260" s="82" t="s">
        <v>7745</v>
      </c>
      <c r="C1260" s="82" t="s">
        <v>7362</v>
      </c>
      <c r="D1260" s="82" t="s">
        <v>7960</v>
      </c>
      <c r="E1260" s="84">
        <v>44112</v>
      </c>
      <c r="F1260" s="128" t="s">
        <v>521</v>
      </c>
      <c r="G1260" s="82" t="s">
        <v>554</v>
      </c>
      <c r="H1260" s="86" t="s">
        <v>2631</v>
      </c>
      <c r="I1260" s="82" t="s">
        <v>7336</v>
      </c>
      <c r="J1260" s="86" t="s">
        <v>2631</v>
      </c>
      <c r="K1260" s="124" t="s">
        <v>8244</v>
      </c>
      <c r="L1260" s="124" t="s">
        <v>8241</v>
      </c>
    </row>
    <row r="1261" spans="1:12" x14ac:dyDescent="0.25">
      <c r="A1261" s="83" t="s">
        <v>8465</v>
      </c>
      <c r="B1261" s="82" t="s">
        <v>7756</v>
      </c>
      <c r="C1261" s="82" t="s">
        <v>2676</v>
      </c>
      <c r="D1261" s="82" t="s">
        <v>7961</v>
      </c>
      <c r="E1261" s="84">
        <v>44112</v>
      </c>
      <c r="F1261" s="128" t="s">
        <v>521</v>
      </c>
      <c r="G1261" s="82" t="s">
        <v>554</v>
      </c>
      <c r="H1261" s="86" t="s">
        <v>2631</v>
      </c>
      <c r="I1261" s="82" t="s">
        <v>2678</v>
      </c>
      <c r="J1261" s="86" t="s">
        <v>2631</v>
      </c>
      <c r="K1261" s="124" t="s">
        <v>8244</v>
      </c>
      <c r="L1261" s="124" t="s">
        <v>8241</v>
      </c>
    </row>
    <row r="1262" spans="1:12" x14ac:dyDescent="0.25">
      <c r="A1262" s="83" t="s">
        <v>8466</v>
      </c>
      <c r="B1262" s="82" t="s">
        <v>7763</v>
      </c>
      <c r="C1262" s="82" t="s">
        <v>2693</v>
      </c>
      <c r="D1262" s="82" t="s">
        <v>7962</v>
      </c>
      <c r="E1262" s="84">
        <v>44112</v>
      </c>
      <c r="F1262" s="128" t="s">
        <v>521</v>
      </c>
      <c r="G1262" s="82" t="s">
        <v>554</v>
      </c>
      <c r="H1262" s="86" t="s">
        <v>2631</v>
      </c>
      <c r="I1262" s="82" t="s">
        <v>2695</v>
      </c>
      <c r="J1262" s="86" t="s">
        <v>2631</v>
      </c>
      <c r="K1262" s="124" t="s">
        <v>8244</v>
      </c>
      <c r="L1262" s="124" t="s">
        <v>8241</v>
      </c>
    </row>
    <row r="1263" spans="1:12" x14ac:dyDescent="0.25">
      <c r="A1263" s="83" t="s">
        <v>8467</v>
      </c>
      <c r="B1263" s="82" t="s">
        <v>7746</v>
      </c>
      <c r="C1263" s="82" t="s">
        <v>7351</v>
      </c>
      <c r="D1263" s="82" t="s">
        <v>7963</v>
      </c>
      <c r="E1263" s="84">
        <v>44112</v>
      </c>
      <c r="F1263" s="128" t="s">
        <v>521</v>
      </c>
      <c r="G1263" s="82" t="s">
        <v>554</v>
      </c>
      <c r="H1263" s="86" t="s">
        <v>2631</v>
      </c>
      <c r="I1263" s="82" t="s">
        <v>7336</v>
      </c>
      <c r="J1263" s="86" t="s">
        <v>2631</v>
      </c>
      <c r="K1263" s="124" t="s">
        <v>8244</v>
      </c>
      <c r="L1263" s="124" t="s">
        <v>8241</v>
      </c>
    </row>
    <row r="1264" spans="1:12" x14ac:dyDescent="0.25">
      <c r="A1264" s="83" t="s">
        <v>8468</v>
      </c>
      <c r="B1264" s="82" t="s">
        <v>7744</v>
      </c>
      <c r="C1264" s="82" t="s">
        <v>7349</v>
      </c>
      <c r="D1264" s="82" t="s">
        <v>7964</v>
      </c>
      <c r="E1264" s="84">
        <v>44112</v>
      </c>
      <c r="F1264" s="128" t="s">
        <v>521</v>
      </c>
      <c r="G1264" s="82" t="s">
        <v>554</v>
      </c>
      <c r="H1264" s="86" t="s">
        <v>2631</v>
      </c>
      <c r="I1264" s="82" t="s">
        <v>7336</v>
      </c>
      <c r="J1264" s="86" t="s">
        <v>2631</v>
      </c>
      <c r="K1264" s="124" t="s">
        <v>8244</v>
      </c>
      <c r="L1264" s="124" t="s">
        <v>8241</v>
      </c>
    </row>
    <row r="1265" spans="1:12" x14ac:dyDescent="0.25">
      <c r="A1265" s="83" t="s">
        <v>8469</v>
      </c>
      <c r="B1265" s="82" t="s">
        <v>7766</v>
      </c>
      <c r="C1265" s="82" t="s">
        <v>2715</v>
      </c>
      <c r="D1265" s="82" t="s">
        <v>7965</v>
      </c>
      <c r="E1265" s="84">
        <v>44112</v>
      </c>
      <c r="F1265" s="128" t="s">
        <v>521</v>
      </c>
      <c r="G1265" s="82" t="s">
        <v>554</v>
      </c>
      <c r="H1265" s="86" t="s">
        <v>2631</v>
      </c>
      <c r="I1265" s="82" t="s">
        <v>2641</v>
      </c>
      <c r="J1265" s="86" t="s">
        <v>2631</v>
      </c>
      <c r="K1265" s="124" t="s">
        <v>8244</v>
      </c>
      <c r="L1265" s="124" t="s">
        <v>8241</v>
      </c>
    </row>
    <row r="1266" spans="1:12" x14ac:dyDescent="0.25">
      <c r="A1266" s="83" t="s">
        <v>8470</v>
      </c>
      <c r="B1266" s="82" t="s">
        <v>7773</v>
      </c>
      <c r="C1266" s="82" t="s">
        <v>283</v>
      </c>
      <c r="D1266" s="82" t="s">
        <v>7966</v>
      </c>
      <c r="E1266" s="84">
        <v>44112</v>
      </c>
      <c r="F1266" s="128" t="s">
        <v>521</v>
      </c>
      <c r="G1266" s="82" t="s">
        <v>554</v>
      </c>
      <c r="H1266" s="86" t="s">
        <v>2631</v>
      </c>
      <c r="I1266" s="82" t="s">
        <v>2697</v>
      </c>
      <c r="J1266" s="86" t="s">
        <v>2631</v>
      </c>
      <c r="K1266" s="124" t="s">
        <v>8244</v>
      </c>
      <c r="L1266" s="124" t="s">
        <v>8241</v>
      </c>
    </row>
    <row r="1267" spans="1:12" x14ac:dyDescent="0.25">
      <c r="A1267" s="83" t="s">
        <v>8471</v>
      </c>
      <c r="B1267" s="82" t="s">
        <v>7757</v>
      </c>
      <c r="C1267" s="82" t="s">
        <v>2676</v>
      </c>
      <c r="D1267" s="82" t="s">
        <v>7967</v>
      </c>
      <c r="E1267" s="84">
        <v>44112</v>
      </c>
      <c r="F1267" s="128" t="s">
        <v>521</v>
      </c>
      <c r="G1267" s="82" t="s">
        <v>554</v>
      </c>
      <c r="H1267" s="86" t="s">
        <v>2631</v>
      </c>
      <c r="I1267" s="82" t="s">
        <v>2678</v>
      </c>
      <c r="J1267" s="86" t="s">
        <v>2631</v>
      </c>
      <c r="K1267" s="124" t="s">
        <v>8244</v>
      </c>
      <c r="L1267" s="124" t="s">
        <v>8241</v>
      </c>
    </row>
    <row r="1268" spans="1:12" x14ac:dyDescent="0.25">
      <c r="A1268" s="83" t="s">
        <v>8472</v>
      </c>
      <c r="B1268" s="82" t="s">
        <v>7752</v>
      </c>
      <c r="C1268" s="82" t="s">
        <v>2636</v>
      </c>
      <c r="D1268" s="82" t="s">
        <v>7968</v>
      </c>
      <c r="E1268" s="84">
        <v>44112</v>
      </c>
      <c r="F1268" s="128" t="s">
        <v>521</v>
      </c>
      <c r="G1268" s="82" t="s">
        <v>554</v>
      </c>
      <c r="H1268" s="86" t="s">
        <v>2631</v>
      </c>
      <c r="I1268" s="82" t="s">
        <v>2638</v>
      </c>
      <c r="J1268" s="86" t="s">
        <v>2631</v>
      </c>
      <c r="K1268" s="124" t="s">
        <v>8244</v>
      </c>
      <c r="L1268" s="124" t="s">
        <v>8241</v>
      </c>
    </row>
    <row r="1269" spans="1:12" x14ac:dyDescent="0.25">
      <c r="A1269" s="83" t="s">
        <v>8473</v>
      </c>
      <c r="B1269" s="82" t="s">
        <v>7758</v>
      </c>
      <c r="C1269" s="82" t="s">
        <v>2676</v>
      </c>
      <c r="D1269" s="82" t="s">
        <v>7969</v>
      </c>
      <c r="E1269" s="84">
        <v>44112</v>
      </c>
      <c r="F1269" s="128" t="s">
        <v>521</v>
      </c>
      <c r="G1269" s="82" t="s">
        <v>554</v>
      </c>
      <c r="H1269" s="86" t="s">
        <v>2631</v>
      </c>
      <c r="I1269" s="82" t="s">
        <v>2678</v>
      </c>
      <c r="J1269" s="86" t="s">
        <v>2631</v>
      </c>
      <c r="K1269" s="124" t="s">
        <v>8244</v>
      </c>
      <c r="L1269" s="124" t="s">
        <v>8241</v>
      </c>
    </row>
    <row r="1270" spans="1:12" x14ac:dyDescent="0.25">
      <c r="A1270" s="83" t="s">
        <v>8474</v>
      </c>
      <c r="B1270" s="82" t="s">
        <v>7754</v>
      </c>
      <c r="C1270" s="82" t="s">
        <v>2636</v>
      </c>
      <c r="D1270" s="82" t="s">
        <v>7970</v>
      </c>
      <c r="E1270" s="84">
        <v>44112</v>
      </c>
      <c r="F1270" s="128" t="s">
        <v>521</v>
      </c>
      <c r="G1270" s="82" t="s">
        <v>554</v>
      </c>
      <c r="H1270" s="86" t="s">
        <v>2631</v>
      </c>
      <c r="I1270" s="82" t="s">
        <v>2638</v>
      </c>
      <c r="J1270" s="86" t="s">
        <v>2631</v>
      </c>
      <c r="K1270" s="124" t="s">
        <v>8244</v>
      </c>
      <c r="L1270" s="124" t="s">
        <v>8241</v>
      </c>
    </row>
    <row r="1271" spans="1:12" x14ac:dyDescent="0.25">
      <c r="A1271" s="83" t="s">
        <v>8475</v>
      </c>
      <c r="B1271" s="82" t="s">
        <v>7772</v>
      </c>
      <c r="C1271" s="82" t="s">
        <v>283</v>
      </c>
      <c r="D1271" s="82" t="s">
        <v>7971</v>
      </c>
      <c r="E1271" s="84">
        <v>44112</v>
      </c>
      <c r="F1271" s="128" t="s">
        <v>521</v>
      </c>
      <c r="G1271" s="82" t="s">
        <v>554</v>
      </c>
      <c r="H1271" s="86" t="s">
        <v>2631</v>
      </c>
      <c r="I1271" s="82" t="s">
        <v>2697</v>
      </c>
      <c r="J1271" s="86" t="s">
        <v>2631</v>
      </c>
      <c r="K1271" s="124" t="s">
        <v>8244</v>
      </c>
      <c r="L1271" s="124" t="s">
        <v>8241</v>
      </c>
    </row>
    <row r="1272" spans="1:12" x14ac:dyDescent="0.25">
      <c r="A1272" s="83" t="s">
        <v>8476</v>
      </c>
      <c r="B1272" s="82" t="s">
        <v>7720</v>
      </c>
      <c r="C1272" s="82" t="s">
        <v>2649</v>
      </c>
      <c r="D1272" s="82" t="s">
        <v>7972</v>
      </c>
      <c r="E1272" s="84">
        <v>44112</v>
      </c>
      <c r="F1272" s="128" t="s">
        <v>521</v>
      </c>
      <c r="G1272" s="82" t="s">
        <v>554</v>
      </c>
      <c r="H1272" s="86" t="s">
        <v>2631</v>
      </c>
      <c r="I1272" s="82" t="s">
        <v>2650</v>
      </c>
      <c r="J1272" s="86" t="s">
        <v>2631</v>
      </c>
      <c r="K1272" s="124" t="s">
        <v>8244</v>
      </c>
      <c r="L1272" s="124" t="s">
        <v>8241</v>
      </c>
    </row>
    <row r="1273" spans="1:12" x14ac:dyDescent="0.25">
      <c r="A1273" s="83" t="s">
        <v>8477</v>
      </c>
      <c r="B1273" s="82" t="s">
        <v>7753</v>
      </c>
      <c r="C1273" s="82" t="s">
        <v>2636</v>
      </c>
      <c r="D1273" s="82" t="s">
        <v>7973</v>
      </c>
      <c r="E1273" s="84">
        <v>44112</v>
      </c>
      <c r="F1273" s="128" t="s">
        <v>521</v>
      </c>
      <c r="G1273" s="82" t="s">
        <v>554</v>
      </c>
      <c r="H1273" s="86" t="s">
        <v>2631</v>
      </c>
      <c r="I1273" s="82" t="s">
        <v>2638</v>
      </c>
      <c r="J1273" s="86" t="s">
        <v>2631</v>
      </c>
      <c r="K1273" s="124" t="s">
        <v>8244</v>
      </c>
      <c r="L1273" s="124" t="s">
        <v>8241</v>
      </c>
    </row>
    <row r="1274" spans="1:12" x14ac:dyDescent="0.25">
      <c r="A1274" s="83" t="s">
        <v>8478</v>
      </c>
      <c r="B1274" s="82" t="s">
        <v>7751</v>
      </c>
      <c r="C1274" s="82" t="s">
        <v>2636</v>
      </c>
      <c r="D1274" s="82" t="s">
        <v>7974</v>
      </c>
      <c r="E1274" s="84">
        <v>44112</v>
      </c>
      <c r="F1274" s="128" t="s">
        <v>521</v>
      </c>
      <c r="G1274" s="82" t="s">
        <v>554</v>
      </c>
      <c r="H1274" s="86" t="s">
        <v>2631</v>
      </c>
      <c r="I1274" s="82" t="s">
        <v>2638</v>
      </c>
      <c r="J1274" s="86" t="s">
        <v>2631</v>
      </c>
      <c r="K1274" s="124" t="s">
        <v>8244</v>
      </c>
      <c r="L1274" s="124" t="s">
        <v>8241</v>
      </c>
    </row>
    <row r="1275" spans="1:12" x14ac:dyDescent="0.25">
      <c r="A1275" s="83" t="s">
        <v>8479</v>
      </c>
      <c r="B1275" s="82" t="s">
        <v>7770</v>
      </c>
      <c r="C1275" s="82" t="s">
        <v>2667</v>
      </c>
      <c r="D1275" s="82" t="s">
        <v>7975</v>
      </c>
      <c r="E1275" s="84">
        <v>44112</v>
      </c>
      <c r="F1275" s="128" t="s">
        <v>521</v>
      </c>
      <c r="G1275" s="82" t="s">
        <v>554</v>
      </c>
      <c r="H1275" s="86" t="s">
        <v>2631</v>
      </c>
      <c r="I1275" s="82" t="s">
        <v>2661</v>
      </c>
      <c r="J1275" s="86" t="s">
        <v>2631</v>
      </c>
      <c r="K1275" s="124" t="s">
        <v>8244</v>
      </c>
      <c r="L1275" s="124" t="s">
        <v>8241</v>
      </c>
    </row>
    <row r="1276" spans="1:12" x14ac:dyDescent="0.25">
      <c r="A1276" s="83" t="s">
        <v>8480</v>
      </c>
      <c r="B1276" s="82" t="s">
        <v>7719</v>
      </c>
      <c r="C1276" s="82" t="s">
        <v>2649</v>
      </c>
      <c r="D1276" s="82" t="s">
        <v>7976</v>
      </c>
      <c r="E1276" s="84">
        <v>44112</v>
      </c>
      <c r="F1276" s="128" t="s">
        <v>521</v>
      </c>
      <c r="G1276" s="82" t="s">
        <v>554</v>
      </c>
      <c r="H1276" s="86" t="s">
        <v>2631</v>
      </c>
      <c r="I1276" s="82" t="s">
        <v>2650</v>
      </c>
      <c r="J1276" s="86" t="s">
        <v>2631</v>
      </c>
      <c r="K1276" s="124" t="s">
        <v>8244</v>
      </c>
      <c r="L1276" s="124" t="s">
        <v>8241</v>
      </c>
    </row>
    <row r="1277" spans="1:12" x14ac:dyDescent="0.25">
      <c r="A1277" s="83" t="s">
        <v>8481</v>
      </c>
      <c r="B1277" s="82" t="s">
        <v>7760</v>
      </c>
      <c r="C1277" s="82" t="s">
        <v>62</v>
      </c>
      <c r="D1277" s="82" t="s">
        <v>7977</v>
      </c>
      <c r="E1277" s="84">
        <v>44112</v>
      </c>
      <c r="F1277" s="128" t="s">
        <v>521</v>
      </c>
      <c r="G1277" s="82" t="s">
        <v>554</v>
      </c>
      <c r="H1277" s="86" t="s">
        <v>2631</v>
      </c>
      <c r="I1277" s="82" t="s">
        <v>2683</v>
      </c>
      <c r="J1277" s="86" t="s">
        <v>2631</v>
      </c>
      <c r="K1277" s="124" t="s">
        <v>8244</v>
      </c>
      <c r="L1277" s="124" t="s">
        <v>8241</v>
      </c>
    </row>
    <row r="1278" spans="1:12" x14ac:dyDescent="0.25">
      <c r="A1278" s="83" t="s">
        <v>8482</v>
      </c>
      <c r="B1278" s="82" t="s">
        <v>7742</v>
      </c>
      <c r="C1278" s="82" t="s">
        <v>2679</v>
      </c>
      <c r="D1278" s="82" t="s">
        <v>7978</v>
      </c>
      <c r="E1278" s="84">
        <v>44112</v>
      </c>
      <c r="F1278" s="128" t="s">
        <v>521</v>
      </c>
      <c r="G1278" s="82" t="s">
        <v>554</v>
      </c>
      <c r="H1278" s="86" t="s">
        <v>2631</v>
      </c>
      <c r="I1278" s="82" t="s">
        <v>545</v>
      </c>
      <c r="J1278" s="86" t="s">
        <v>2631</v>
      </c>
      <c r="K1278" s="124" t="s">
        <v>8244</v>
      </c>
      <c r="L1278" s="124" t="s">
        <v>8241</v>
      </c>
    </row>
    <row r="1279" spans="1:12" x14ac:dyDescent="0.25">
      <c r="A1279" s="83" t="s">
        <v>8483</v>
      </c>
      <c r="B1279" s="82" t="s">
        <v>7768</v>
      </c>
      <c r="C1279" s="82" t="s">
        <v>2667</v>
      </c>
      <c r="D1279" s="82" t="s">
        <v>7979</v>
      </c>
      <c r="E1279" s="84">
        <v>44112</v>
      </c>
      <c r="F1279" s="128" t="s">
        <v>521</v>
      </c>
      <c r="G1279" s="82" t="s">
        <v>554</v>
      </c>
      <c r="H1279" s="86" t="s">
        <v>2631</v>
      </c>
      <c r="I1279" s="82" t="s">
        <v>2661</v>
      </c>
      <c r="J1279" s="86" t="s">
        <v>2631</v>
      </c>
      <c r="K1279" s="124" t="s">
        <v>8244</v>
      </c>
      <c r="L1279" s="124" t="s">
        <v>8241</v>
      </c>
    </row>
    <row r="1280" spans="1:12" x14ac:dyDescent="0.25">
      <c r="A1280" s="83" t="s">
        <v>8484</v>
      </c>
      <c r="B1280" s="82" t="s">
        <v>7690</v>
      </c>
      <c r="C1280" s="82" t="s">
        <v>2629</v>
      </c>
      <c r="D1280" s="82" t="s">
        <v>7815</v>
      </c>
      <c r="E1280" s="84">
        <v>44112</v>
      </c>
      <c r="F1280" s="128" t="s">
        <v>521</v>
      </c>
      <c r="G1280" s="82" t="s">
        <v>554</v>
      </c>
      <c r="H1280" s="86" t="s">
        <v>2631</v>
      </c>
      <c r="I1280" s="82" t="s">
        <v>2632</v>
      </c>
      <c r="J1280" s="86" t="s">
        <v>2631</v>
      </c>
      <c r="K1280" s="124" t="s">
        <v>8244</v>
      </c>
      <c r="L1280" s="124" t="s">
        <v>8240</v>
      </c>
    </row>
    <row r="1281" spans="1:12" x14ac:dyDescent="0.25">
      <c r="A1281" s="83" t="s">
        <v>8485</v>
      </c>
      <c r="B1281" s="82" t="s">
        <v>7769</v>
      </c>
      <c r="C1281" s="82" t="s">
        <v>2667</v>
      </c>
      <c r="D1281" s="82" t="s">
        <v>7980</v>
      </c>
      <c r="E1281" s="84">
        <v>44112</v>
      </c>
      <c r="F1281" s="128" t="s">
        <v>521</v>
      </c>
      <c r="G1281" s="82" t="s">
        <v>554</v>
      </c>
      <c r="H1281" s="86" t="s">
        <v>2631</v>
      </c>
      <c r="I1281" s="82" t="s">
        <v>2661</v>
      </c>
      <c r="J1281" s="86" t="s">
        <v>2631</v>
      </c>
      <c r="K1281" s="124" t="s">
        <v>8244</v>
      </c>
      <c r="L1281" s="124" t="s">
        <v>8241</v>
      </c>
    </row>
    <row r="1282" spans="1:12" x14ac:dyDescent="0.25">
      <c r="A1282" s="83" t="s">
        <v>8486</v>
      </c>
      <c r="B1282" s="82" t="s">
        <v>7656</v>
      </c>
      <c r="C1282" s="82" t="s">
        <v>2693</v>
      </c>
      <c r="D1282" s="82" t="s">
        <v>7814</v>
      </c>
      <c r="E1282" s="84">
        <v>44112</v>
      </c>
      <c r="F1282" s="128" t="s">
        <v>521</v>
      </c>
      <c r="G1282" s="82" t="s">
        <v>554</v>
      </c>
      <c r="H1282" s="86" t="s">
        <v>2631</v>
      </c>
      <c r="I1282" s="82" t="s">
        <v>2695</v>
      </c>
      <c r="J1282" s="86" t="s">
        <v>2631</v>
      </c>
      <c r="K1282" s="124" t="s">
        <v>8244</v>
      </c>
      <c r="L1282" s="124" t="s">
        <v>8240</v>
      </c>
    </row>
    <row r="1283" spans="1:12" x14ac:dyDescent="0.25">
      <c r="A1283" s="83" t="s">
        <v>8487</v>
      </c>
      <c r="B1283" s="82" t="s">
        <v>7652</v>
      </c>
      <c r="C1283" s="82" t="s">
        <v>2676</v>
      </c>
      <c r="D1283" s="82" t="s">
        <v>7818</v>
      </c>
      <c r="E1283" s="84">
        <v>44112</v>
      </c>
      <c r="F1283" s="128" t="s">
        <v>521</v>
      </c>
      <c r="G1283" s="82" t="s">
        <v>554</v>
      </c>
      <c r="H1283" s="86" t="s">
        <v>2631</v>
      </c>
      <c r="I1283" s="82" t="s">
        <v>2678</v>
      </c>
      <c r="J1283" s="86" t="s">
        <v>2631</v>
      </c>
      <c r="K1283" s="124" t="s">
        <v>8244</v>
      </c>
      <c r="L1283" s="124" t="s">
        <v>8240</v>
      </c>
    </row>
    <row r="1284" spans="1:12" x14ac:dyDescent="0.25">
      <c r="A1284" s="83" t="s">
        <v>8488</v>
      </c>
      <c r="B1284" s="82" t="s">
        <v>7654</v>
      </c>
      <c r="C1284" s="82" t="s">
        <v>2693</v>
      </c>
      <c r="D1284" s="82" t="s">
        <v>7817</v>
      </c>
      <c r="E1284" s="84">
        <v>44112</v>
      </c>
      <c r="F1284" s="128" t="s">
        <v>521</v>
      </c>
      <c r="G1284" s="82" t="s">
        <v>554</v>
      </c>
      <c r="H1284" s="86" t="s">
        <v>2631</v>
      </c>
      <c r="I1284" s="82" t="s">
        <v>2695</v>
      </c>
      <c r="J1284" s="86" t="s">
        <v>2631</v>
      </c>
      <c r="K1284" s="124" t="s">
        <v>8244</v>
      </c>
      <c r="L1284" s="124" t="s">
        <v>8240</v>
      </c>
    </row>
    <row r="1285" spans="1:12" x14ac:dyDescent="0.25">
      <c r="A1285" s="83" t="s">
        <v>8489</v>
      </c>
      <c r="B1285" s="82" t="s">
        <v>7655</v>
      </c>
      <c r="C1285" s="82" t="s">
        <v>2693</v>
      </c>
      <c r="D1285" s="82" t="s">
        <v>7821</v>
      </c>
      <c r="E1285" s="84">
        <v>44112</v>
      </c>
      <c r="F1285" s="128" t="s">
        <v>521</v>
      </c>
      <c r="G1285" s="82" t="s">
        <v>554</v>
      </c>
      <c r="H1285" s="86" t="s">
        <v>2631</v>
      </c>
      <c r="I1285" s="82" t="s">
        <v>2695</v>
      </c>
      <c r="J1285" s="86" t="s">
        <v>2631</v>
      </c>
      <c r="K1285" s="124" t="s">
        <v>8244</v>
      </c>
      <c r="L1285" s="124" t="s">
        <v>8240</v>
      </c>
    </row>
    <row r="1286" spans="1:12" x14ac:dyDescent="0.25">
      <c r="A1286" s="83" t="s">
        <v>8490</v>
      </c>
      <c r="B1286" s="82" t="s">
        <v>7639</v>
      </c>
      <c r="C1286" s="82" t="s">
        <v>2794</v>
      </c>
      <c r="D1286" s="82" t="s">
        <v>7778</v>
      </c>
      <c r="E1286" s="84">
        <v>44112</v>
      </c>
      <c r="F1286" s="128" t="s">
        <v>522</v>
      </c>
      <c r="G1286" s="82" t="s">
        <v>554</v>
      </c>
      <c r="H1286" s="86" t="s">
        <v>2631</v>
      </c>
      <c r="I1286" s="82" t="s">
        <v>2793</v>
      </c>
      <c r="J1286" s="86" t="s">
        <v>2631</v>
      </c>
      <c r="K1286" s="124" t="s">
        <v>8244</v>
      </c>
      <c r="L1286" s="124" t="s">
        <v>8240</v>
      </c>
    </row>
    <row r="1287" spans="1:12" x14ac:dyDescent="0.25">
      <c r="A1287" s="83" t="s">
        <v>8491</v>
      </c>
      <c r="B1287" s="82" t="s">
        <v>7683</v>
      </c>
      <c r="C1287" s="82" t="s">
        <v>2659</v>
      </c>
      <c r="D1287" s="82" t="s">
        <v>7779</v>
      </c>
      <c r="E1287" s="84">
        <v>44112</v>
      </c>
      <c r="F1287" s="128" t="s">
        <v>522</v>
      </c>
      <c r="G1287" s="82" t="s">
        <v>554</v>
      </c>
      <c r="H1287" s="86" t="s">
        <v>2631</v>
      </c>
      <c r="I1287" s="82" t="s">
        <v>2661</v>
      </c>
      <c r="J1287" s="86" t="s">
        <v>2631</v>
      </c>
      <c r="K1287" s="124" t="s">
        <v>8244</v>
      </c>
      <c r="L1287" s="124" t="s">
        <v>8240</v>
      </c>
    </row>
    <row r="1288" spans="1:12" x14ac:dyDescent="0.25">
      <c r="A1288" s="83" t="s">
        <v>8492</v>
      </c>
      <c r="B1288" s="82" t="s">
        <v>7649</v>
      </c>
      <c r="C1288" s="82" t="s">
        <v>2734</v>
      </c>
      <c r="D1288" s="82" t="s">
        <v>7782</v>
      </c>
      <c r="E1288" s="84">
        <v>44112</v>
      </c>
      <c r="F1288" s="128" t="s">
        <v>522</v>
      </c>
      <c r="G1288" s="82" t="s">
        <v>554</v>
      </c>
      <c r="H1288" s="86" t="s">
        <v>2631</v>
      </c>
      <c r="I1288" s="82" t="s">
        <v>2736</v>
      </c>
      <c r="J1288" s="86" t="s">
        <v>2631</v>
      </c>
      <c r="K1288" s="124" t="s">
        <v>8244</v>
      </c>
      <c r="L1288" s="124" t="s">
        <v>8240</v>
      </c>
    </row>
    <row r="1289" spans="1:12" x14ac:dyDescent="0.25">
      <c r="A1289" s="83" t="s">
        <v>8493</v>
      </c>
      <c r="B1289" s="82" t="s">
        <v>7672</v>
      </c>
      <c r="C1289" s="82" t="s">
        <v>117</v>
      </c>
      <c r="D1289" s="82" t="s">
        <v>7784</v>
      </c>
      <c r="E1289" s="84">
        <v>44112</v>
      </c>
      <c r="F1289" s="128" t="s">
        <v>522</v>
      </c>
      <c r="G1289" s="82" t="s">
        <v>554</v>
      </c>
      <c r="H1289" s="86" t="s">
        <v>2631</v>
      </c>
      <c r="I1289" s="82" t="s">
        <v>2697</v>
      </c>
      <c r="J1289" s="86" t="s">
        <v>2631</v>
      </c>
      <c r="K1289" s="124" t="s">
        <v>8244</v>
      </c>
      <c r="L1289" s="124" t="s">
        <v>8240</v>
      </c>
    </row>
    <row r="1290" spans="1:12" x14ac:dyDescent="0.25">
      <c r="A1290" s="83" t="s">
        <v>8494</v>
      </c>
      <c r="B1290" s="82" t="s">
        <v>7688</v>
      </c>
      <c r="C1290" s="82" t="s">
        <v>2629</v>
      </c>
      <c r="D1290" s="82" t="s">
        <v>7789</v>
      </c>
      <c r="E1290" s="84">
        <v>44112</v>
      </c>
      <c r="F1290" s="128" t="s">
        <v>522</v>
      </c>
      <c r="G1290" s="82" t="s">
        <v>554</v>
      </c>
      <c r="H1290" s="86" t="s">
        <v>2631</v>
      </c>
      <c r="I1290" s="82" t="s">
        <v>2632</v>
      </c>
      <c r="J1290" s="86" t="s">
        <v>2631</v>
      </c>
      <c r="K1290" s="124" t="s">
        <v>8244</v>
      </c>
      <c r="L1290" s="124" t="s">
        <v>8240</v>
      </c>
    </row>
    <row r="1291" spans="1:12" x14ac:dyDescent="0.25">
      <c r="A1291" s="83" t="s">
        <v>8495</v>
      </c>
      <c r="B1291" s="82" t="s">
        <v>7660</v>
      </c>
      <c r="C1291" s="82" t="s">
        <v>7852</v>
      </c>
      <c r="D1291" s="82" t="s">
        <v>7853</v>
      </c>
      <c r="E1291" s="84">
        <v>44112</v>
      </c>
      <c r="F1291" s="128" t="s">
        <v>522</v>
      </c>
      <c r="G1291" s="82" t="s">
        <v>554</v>
      </c>
      <c r="H1291" s="86" t="s">
        <v>2631</v>
      </c>
      <c r="I1291" s="82" t="s">
        <v>7328</v>
      </c>
      <c r="J1291" s="86" t="s">
        <v>2631</v>
      </c>
      <c r="K1291" s="124" t="s">
        <v>8244</v>
      </c>
      <c r="L1291" s="124" t="s">
        <v>8240</v>
      </c>
    </row>
    <row r="1292" spans="1:12" x14ac:dyDescent="0.25">
      <c r="A1292" s="83" t="s">
        <v>8496</v>
      </c>
      <c r="B1292" s="82" t="s">
        <v>7643</v>
      </c>
      <c r="C1292" s="82" t="s">
        <v>2869</v>
      </c>
      <c r="D1292" s="82" t="s">
        <v>7790</v>
      </c>
      <c r="E1292" s="84">
        <v>44112</v>
      </c>
      <c r="F1292" s="128" t="s">
        <v>522</v>
      </c>
      <c r="G1292" s="82" t="s">
        <v>554</v>
      </c>
      <c r="H1292" s="86" t="s">
        <v>2631</v>
      </c>
      <c r="I1292" s="82" t="s">
        <v>2829</v>
      </c>
      <c r="J1292" s="86" t="s">
        <v>2631</v>
      </c>
      <c r="K1292" s="124" t="s">
        <v>8244</v>
      </c>
      <c r="L1292" s="124" t="s">
        <v>8240</v>
      </c>
    </row>
    <row r="1293" spans="1:12" x14ac:dyDescent="0.25">
      <c r="A1293" s="83" t="s">
        <v>8497</v>
      </c>
      <c r="B1293" s="82" t="s">
        <v>7673</v>
      </c>
      <c r="C1293" s="82" t="s">
        <v>117</v>
      </c>
      <c r="D1293" s="82" t="s">
        <v>7797</v>
      </c>
      <c r="E1293" s="84">
        <v>44112</v>
      </c>
      <c r="F1293" s="128" t="s">
        <v>522</v>
      </c>
      <c r="G1293" s="82" t="s">
        <v>554</v>
      </c>
      <c r="H1293" s="86" t="s">
        <v>2631</v>
      </c>
      <c r="I1293" s="82" t="s">
        <v>2697</v>
      </c>
      <c r="J1293" s="86" t="s">
        <v>2631</v>
      </c>
      <c r="K1293" s="124" t="s">
        <v>8244</v>
      </c>
      <c r="L1293" s="124" t="s">
        <v>8240</v>
      </c>
    </row>
    <row r="1294" spans="1:12" x14ac:dyDescent="0.25">
      <c r="A1294" s="83" t="s">
        <v>8498</v>
      </c>
      <c r="B1294" s="82" t="s">
        <v>7689</v>
      </c>
      <c r="C1294" s="82" t="s">
        <v>2629</v>
      </c>
      <c r="D1294" s="82" t="s">
        <v>7802</v>
      </c>
      <c r="E1294" s="84">
        <v>44112</v>
      </c>
      <c r="F1294" s="128" t="s">
        <v>522</v>
      </c>
      <c r="G1294" s="82" t="s">
        <v>554</v>
      </c>
      <c r="H1294" s="86" t="s">
        <v>2631</v>
      </c>
      <c r="I1294" s="82" t="s">
        <v>2632</v>
      </c>
      <c r="J1294" s="86" t="s">
        <v>2631</v>
      </c>
      <c r="K1294" s="124" t="s">
        <v>8244</v>
      </c>
      <c r="L1294" s="124" t="s">
        <v>8240</v>
      </c>
    </row>
    <row r="1295" spans="1:12" x14ac:dyDescent="0.25">
      <c r="A1295" s="83" t="s">
        <v>8499</v>
      </c>
      <c r="B1295" s="82" t="s">
        <v>7666</v>
      </c>
      <c r="C1295" s="82" t="s">
        <v>2639</v>
      </c>
      <c r="D1295" s="82" t="s">
        <v>7793</v>
      </c>
      <c r="E1295" s="84">
        <v>44112</v>
      </c>
      <c r="F1295" s="128" t="s">
        <v>522</v>
      </c>
      <c r="G1295" s="82" t="s">
        <v>554</v>
      </c>
      <c r="H1295" s="86" t="s">
        <v>2631</v>
      </c>
      <c r="I1295" s="82" t="s">
        <v>2641</v>
      </c>
      <c r="J1295" s="86" t="s">
        <v>2631</v>
      </c>
      <c r="K1295" s="124" t="s">
        <v>8244</v>
      </c>
      <c r="L1295" s="124" t="s">
        <v>8240</v>
      </c>
    </row>
    <row r="1296" spans="1:12" x14ac:dyDescent="0.25">
      <c r="A1296" s="83" t="s">
        <v>8500</v>
      </c>
      <c r="B1296" s="82" t="s">
        <v>7640</v>
      </c>
      <c r="C1296" s="82" t="s">
        <v>2820</v>
      </c>
      <c r="D1296" s="82" t="s">
        <v>7803</v>
      </c>
      <c r="E1296" s="84">
        <v>44112</v>
      </c>
      <c r="F1296" s="128" t="s">
        <v>522</v>
      </c>
      <c r="G1296" s="82" t="s">
        <v>554</v>
      </c>
      <c r="H1296" s="86" t="s">
        <v>2631</v>
      </c>
      <c r="I1296" s="82" t="s">
        <v>2793</v>
      </c>
      <c r="J1296" s="86" t="s">
        <v>2631</v>
      </c>
      <c r="K1296" s="124" t="s">
        <v>8244</v>
      </c>
      <c r="L1296" s="124" t="s">
        <v>8240</v>
      </c>
    </row>
    <row r="1297" spans="1:12" x14ac:dyDescent="0.25">
      <c r="A1297" s="83" t="s">
        <v>8501</v>
      </c>
      <c r="B1297" s="82" t="s">
        <v>7680</v>
      </c>
      <c r="C1297" s="82" t="s">
        <v>2672</v>
      </c>
      <c r="D1297" s="82" t="s">
        <v>7787</v>
      </c>
      <c r="E1297" s="84">
        <v>44112</v>
      </c>
      <c r="F1297" s="128" t="s">
        <v>522</v>
      </c>
      <c r="G1297" s="82" t="s">
        <v>554</v>
      </c>
      <c r="H1297" s="86" t="s">
        <v>2631</v>
      </c>
      <c r="I1297" s="82" t="s">
        <v>2644</v>
      </c>
      <c r="J1297" s="86" t="s">
        <v>2631</v>
      </c>
      <c r="K1297" s="124" t="s">
        <v>8244</v>
      </c>
      <c r="L1297" s="124" t="s">
        <v>8240</v>
      </c>
    </row>
    <row r="1298" spans="1:12" x14ac:dyDescent="0.25">
      <c r="A1298" s="83" t="s">
        <v>8502</v>
      </c>
      <c r="B1298" s="82" t="s">
        <v>7645</v>
      </c>
      <c r="C1298" s="82" t="s">
        <v>2734</v>
      </c>
      <c r="D1298" s="82" t="s">
        <v>7798</v>
      </c>
      <c r="E1298" s="84">
        <v>44112</v>
      </c>
      <c r="F1298" s="128" t="s">
        <v>522</v>
      </c>
      <c r="G1298" s="82" t="s">
        <v>554</v>
      </c>
      <c r="H1298" s="86" t="s">
        <v>2631</v>
      </c>
      <c r="I1298" s="82" t="s">
        <v>2736</v>
      </c>
      <c r="J1298" s="86" t="s">
        <v>2631</v>
      </c>
      <c r="K1298" s="124" t="s">
        <v>8244</v>
      </c>
      <c r="L1298" s="124" t="s">
        <v>8240</v>
      </c>
    </row>
    <row r="1299" spans="1:12" x14ac:dyDescent="0.25">
      <c r="A1299" s="83" t="s">
        <v>8503</v>
      </c>
      <c r="B1299" s="82" t="s">
        <v>7675</v>
      </c>
      <c r="C1299" s="82" t="s">
        <v>2672</v>
      </c>
      <c r="D1299" s="82" t="s">
        <v>7799</v>
      </c>
      <c r="E1299" s="84">
        <v>44112</v>
      </c>
      <c r="F1299" s="128" t="s">
        <v>522</v>
      </c>
      <c r="G1299" s="82" t="s">
        <v>554</v>
      </c>
      <c r="H1299" s="86" t="s">
        <v>2631</v>
      </c>
      <c r="I1299" s="82" t="s">
        <v>2644</v>
      </c>
      <c r="J1299" s="86" t="s">
        <v>2631</v>
      </c>
      <c r="K1299" s="124" t="s">
        <v>8244</v>
      </c>
      <c r="L1299" s="124" t="s">
        <v>8240</v>
      </c>
    </row>
    <row r="1300" spans="1:12" x14ac:dyDescent="0.25">
      <c r="A1300" s="83" t="s">
        <v>8504</v>
      </c>
      <c r="B1300" s="82" t="s">
        <v>7671</v>
      </c>
      <c r="C1300" s="82" t="s">
        <v>117</v>
      </c>
      <c r="D1300" s="82" t="s">
        <v>7800</v>
      </c>
      <c r="E1300" s="84">
        <v>44112</v>
      </c>
      <c r="F1300" s="128" t="s">
        <v>522</v>
      </c>
      <c r="G1300" s="82" t="s">
        <v>554</v>
      </c>
      <c r="H1300" s="86" t="s">
        <v>2631</v>
      </c>
      <c r="I1300" s="82" t="s">
        <v>2697</v>
      </c>
      <c r="J1300" s="86" t="s">
        <v>2631</v>
      </c>
      <c r="K1300" s="124" t="s">
        <v>8244</v>
      </c>
      <c r="L1300" s="124" t="s">
        <v>8240</v>
      </c>
    </row>
    <row r="1301" spans="1:12" x14ac:dyDescent="0.25">
      <c r="A1301" s="83" t="s">
        <v>8505</v>
      </c>
      <c r="B1301" s="82" t="s">
        <v>7678</v>
      </c>
      <c r="C1301" s="82" t="s">
        <v>2672</v>
      </c>
      <c r="D1301" s="82" t="s">
        <v>7801</v>
      </c>
      <c r="E1301" s="84">
        <v>44112</v>
      </c>
      <c r="F1301" s="128" t="s">
        <v>522</v>
      </c>
      <c r="G1301" s="82" t="s">
        <v>554</v>
      </c>
      <c r="H1301" s="86" t="s">
        <v>2631</v>
      </c>
      <c r="I1301" s="82" t="s">
        <v>2644</v>
      </c>
      <c r="J1301" s="86" t="s">
        <v>2631</v>
      </c>
      <c r="K1301" s="124" t="s">
        <v>8244</v>
      </c>
      <c r="L1301" s="124" t="s">
        <v>8240</v>
      </c>
    </row>
    <row r="1302" spans="1:12" x14ac:dyDescent="0.25">
      <c r="A1302" s="83" t="s">
        <v>8506</v>
      </c>
      <c r="B1302" s="82" t="s">
        <v>7677</v>
      </c>
      <c r="C1302" s="82" t="s">
        <v>2672</v>
      </c>
      <c r="D1302" s="82" t="s">
        <v>7804</v>
      </c>
      <c r="E1302" s="84">
        <v>44112</v>
      </c>
      <c r="F1302" s="128" t="s">
        <v>522</v>
      </c>
      <c r="G1302" s="82" t="s">
        <v>554</v>
      </c>
      <c r="H1302" s="86" t="s">
        <v>2631</v>
      </c>
      <c r="I1302" s="82" t="s">
        <v>2644</v>
      </c>
      <c r="J1302" s="86" t="s">
        <v>2631</v>
      </c>
      <c r="K1302" s="124" t="s">
        <v>8244</v>
      </c>
      <c r="L1302" s="124" t="s">
        <v>8240</v>
      </c>
    </row>
    <row r="1303" spans="1:12" x14ac:dyDescent="0.25">
      <c r="A1303" s="83" t="s">
        <v>8507</v>
      </c>
      <c r="B1303" s="82" t="s">
        <v>7644</v>
      </c>
      <c r="C1303" s="82" t="s">
        <v>2865</v>
      </c>
      <c r="D1303" s="82" t="s">
        <v>7805</v>
      </c>
      <c r="E1303" s="84">
        <v>44112</v>
      </c>
      <c r="F1303" s="128" t="s">
        <v>522</v>
      </c>
      <c r="G1303" s="82" t="s">
        <v>554</v>
      </c>
      <c r="H1303" s="86" t="s">
        <v>2631</v>
      </c>
      <c r="I1303" s="82" t="s">
        <v>2829</v>
      </c>
      <c r="J1303" s="86" t="s">
        <v>2631</v>
      </c>
      <c r="K1303" s="124" t="s">
        <v>8244</v>
      </c>
      <c r="L1303" s="124" t="s">
        <v>8240</v>
      </c>
    </row>
    <row r="1304" spans="1:12" x14ac:dyDescent="0.25">
      <c r="A1304" s="83" t="s">
        <v>8508</v>
      </c>
      <c r="B1304" s="82" t="s">
        <v>7659</v>
      </c>
      <c r="C1304" s="82" t="s">
        <v>7851</v>
      </c>
      <c r="D1304" s="82" t="s">
        <v>7854</v>
      </c>
      <c r="E1304" s="84">
        <v>44112</v>
      </c>
      <c r="F1304" s="128" t="s">
        <v>522</v>
      </c>
      <c r="G1304" s="82" t="s">
        <v>554</v>
      </c>
      <c r="H1304" s="86" t="s">
        <v>2631</v>
      </c>
      <c r="I1304" s="82" t="s">
        <v>7328</v>
      </c>
      <c r="J1304" s="86" t="s">
        <v>2631</v>
      </c>
      <c r="K1304" s="124" t="s">
        <v>8244</v>
      </c>
      <c r="L1304" s="124" t="s">
        <v>8240</v>
      </c>
    </row>
    <row r="1305" spans="1:12" x14ac:dyDescent="0.25">
      <c r="A1305" s="83" t="s">
        <v>8509</v>
      </c>
      <c r="B1305" s="82" t="s">
        <v>7679</v>
      </c>
      <c r="C1305" s="82" t="s">
        <v>2672</v>
      </c>
      <c r="D1305" s="82" t="s">
        <v>7807</v>
      </c>
      <c r="E1305" s="84">
        <v>44112</v>
      </c>
      <c r="F1305" s="128" t="s">
        <v>522</v>
      </c>
      <c r="G1305" s="82" t="s">
        <v>554</v>
      </c>
      <c r="H1305" s="86" t="s">
        <v>2631</v>
      </c>
      <c r="I1305" s="82" t="s">
        <v>2644</v>
      </c>
      <c r="J1305" s="86" t="s">
        <v>2631</v>
      </c>
      <c r="K1305" s="124" t="s">
        <v>8244</v>
      </c>
      <c r="L1305" s="124" t="s">
        <v>8240</v>
      </c>
    </row>
    <row r="1306" spans="1:12" x14ac:dyDescent="0.25">
      <c r="A1306" s="83" t="s">
        <v>8510</v>
      </c>
      <c r="B1306" s="82" t="s">
        <v>7711</v>
      </c>
      <c r="C1306" s="82" t="s">
        <v>7844</v>
      </c>
      <c r="D1306" s="82" t="s">
        <v>7846</v>
      </c>
      <c r="E1306" s="84">
        <v>44112</v>
      </c>
      <c r="F1306" s="128" t="s">
        <v>522</v>
      </c>
      <c r="G1306" s="82" t="s">
        <v>554</v>
      </c>
      <c r="H1306" s="86" t="s">
        <v>2631</v>
      </c>
      <c r="I1306" s="82" t="s">
        <v>7777</v>
      </c>
      <c r="J1306" s="86" t="s">
        <v>2631</v>
      </c>
      <c r="K1306" s="124" t="s">
        <v>8244</v>
      </c>
      <c r="L1306" s="124" t="s">
        <v>8240</v>
      </c>
    </row>
    <row r="1307" spans="1:12" x14ac:dyDescent="0.25">
      <c r="A1307" s="83" t="s">
        <v>8511</v>
      </c>
      <c r="B1307" s="82" t="s">
        <v>7712</v>
      </c>
      <c r="C1307" s="82" t="s">
        <v>7844</v>
      </c>
      <c r="D1307" s="82" t="s">
        <v>7847</v>
      </c>
      <c r="E1307" s="84">
        <v>44112</v>
      </c>
      <c r="F1307" s="128" t="s">
        <v>522</v>
      </c>
      <c r="G1307" s="82" t="s">
        <v>554</v>
      </c>
      <c r="H1307" s="86" t="s">
        <v>2631</v>
      </c>
      <c r="I1307" s="82" t="s">
        <v>7777</v>
      </c>
      <c r="J1307" s="86" t="s">
        <v>2631</v>
      </c>
      <c r="K1307" s="124" t="s">
        <v>8244</v>
      </c>
      <c r="L1307" s="124" t="s">
        <v>8240</v>
      </c>
    </row>
    <row r="1308" spans="1:12" x14ac:dyDescent="0.25">
      <c r="A1308" s="83" t="s">
        <v>8512</v>
      </c>
      <c r="B1308" s="82" t="s">
        <v>7713</v>
      </c>
      <c r="C1308" s="82" t="s">
        <v>7844</v>
      </c>
      <c r="D1308" s="82" t="s">
        <v>7848</v>
      </c>
      <c r="E1308" s="84">
        <v>44112</v>
      </c>
      <c r="F1308" s="128" t="s">
        <v>522</v>
      </c>
      <c r="G1308" s="82" t="s">
        <v>554</v>
      </c>
      <c r="H1308" s="86" t="s">
        <v>2631</v>
      </c>
      <c r="I1308" s="82" t="s">
        <v>7777</v>
      </c>
      <c r="J1308" s="86" t="s">
        <v>2631</v>
      </c>
      <c r="K1308" s="124" t="s">
        <v>8244</v>
      </c>
      <c r="L1308" s="124" t="s">
        <v>8240</v>
      </c>
    </row>
    <row r="1309" spans="1:12" x14ac:dyDescent="0.25">
      <c r="A1309" s="83" t="s">
        <v>8513</v>
      </c>
      <c r="B1309" s="82" t="s">
        <v>7714</v>
      </c>
      <c r="C1309" s="82" t="s">
        <v>7844</v>
      </c>
      <c r="D1309" s="82" t="s">
        <v>7849</v>
      </c>
      <c r="E1309" s="84">
        <v>44112</v>
      </c>
      <c r="F1309" s="128" t="s">
        <v>522</v>
      </c>
      <c r="G1309" s="82" t="s">
        <v>554</v>
      </c>
      <c r="H1309" s="86" t="s">
        <v>2631</v>
      </c>
      <c r="I1309" s="82" t="s">
        <v>7777</v>
      </c>
      <c r="J1309" s="86" t="s">
        <v>2631</v>
      </c>
      <c r="K1309" s="124" t="s">
        <v>8244</v>
      </c>
      <c r="L1309" s="124" t="s">
        <v>8240</v>
      </c>
    </row>
    <row r="1310" spans="1:12" x14ac:dyDescent="0.25">
      <c r="A1310" s="83" t="s">
        <v>8514</v>
      </c>
      <c r="B1310" s="82" t="s">
        <v>7664</v>
      </c>
      <c r="C1310" s="82" t="s">
        <v>2715</v>
      </c>
      <c r="D1310" s="82" t="s">
        <v>7813</v>
      </c>
      <c r="E1310" s="84">
        <v>44112</v>
      </c>
      <c r="F1310" s="128" t="s">
        <v>522</v>
      </c>
      <c r="G1310" s="82" t="s">
        <v>554</v>
      </c>
      <c r="H1310" s="86" t="s">
        <v>2631</v>
      </c>
      <c r="I1310" s="82" t="s">
        <v>2641</v>
      </c>
      <c r="J1310" s="86" t="s">
        <v>2631</v>
      </c>
      <c r="K1310" s="124" t="s">
        <v>8244</v>
      </c>
      <c r="L1310" s="124" t="s">
        <v>8240</v>
      </c>
    </row>
    <row r="1311" spans="1:12" x14ac:dyDescent="0.25">
      <c r="A1311" s="83" t="s">
        <v>8515</v>
      </c>
      <c r="B1311" s="82" t="s">
        <v>7665</v>
      </c>
      <c r="C1311" s="82" t="s">
        <v>2715</v>
      </c>
      <c r="D1311" s="82" t="s">
        <v>7823</v>
      </c>
      <c r="E1311" s="84">
        <v>44112</v>
      </c>
      <c r="F1311" s="128" t="s">
        <v>522</v>
      </c>
      <c r="G1311" s="82" t="s">
        <v>554</v>
      </c>
      <c r="H1311" s="86" t="s">
        <v>2631</v>
      </c>
      <c r="I1311" s="82" t="s">
        <v>2641</v>
      </c>
      <c r="J1311" s="86" t="s">
        <v>2631</v>
      </c>
      <c r="K1311" s="124" t="s">
        <v>8244</v>
      </c>
      <c r="L1311" s="124" t="s">
        <v>8240</v>
      </c>
    </row>
    <row r="1312" spans="1:12" x14ac:dyDescent="0.25">
      <c r="A1312" s="83" t="s">
        <v>8516</v>
      </c>
      <c r="B1312" s="82" t="s">
        <v>7637</v>
      </c>
      <c r="C1312" s="82" t="s">
        <v>2824</v>
      </c>
      <c r="D1312" s="82" t="s">
        <v>7816</v>
      </c>
      <c r="E1312" s="84">
        <v>44112</v>
      </c>
      <c r="F1312" s="128" t="s">
        <v>522</v>
      </c>
      <c r="G1312" s="82" t="s">
        <v>554</v>
      </c>
      <c r="H1312" s="86" t="s">
        <v>2631</v>
      </c>
      <c r="I1312" s="82" t="s">
        <v>2826</v>
      </c>
      <c r="J1312" s="86" t="s">
        <v>2631</v>
      </c>
      <c r="K1312" s="124" t="s">
        <v>8244</v>
      </c>
      <c r="L1312" s="124" t="s">
        <v>8240</v>
      </c>
    </row>
    <row r="1313" spans="1:12" x14ac:dyDescent="0.25">
      <c r="A1313" s="83" t="s">
        <v>8517</v>
      </c>
      <c r="B1313" s="82" t="s">
        <v>7686</v>
      </c>
      <c r="C1313" s="82" t="s">
        <v>2649</v>
      </c>
      <c r="D1313" s="82" t="s">
        <v>7825</v>
      </c>
      <c r="E1313" s="84">
        <v>44112</v>
      </c>
      <c r="F1313" s="128" t="s">
        <v>522</v>
      </c>
      <c r="G1313" s="82" t="s">
        <v>554</v>
      </c>
      <c r="H1313" s="86" t="s">
        <v>2631</v>
      </c>
      <c r="I1313" s="82" t="s">
        <v>2650</v>
      </c>
      <c r="J1313" s="86" t="s">
        <v>2631</v>
      </c>
      <c r="K1313" s="124" t="s">
        <v>8244</v>
      </c>
      <c r="L1313" s="124" t="s">
        <v>2918</v>
      </c>
    </row>
    <row r="1314" spans="1:12" x14ac:dyDescent="0.25">
      <c r="A1314" s="83" t="s">
        <v>8518</v>
      </c>
      <c r="B1314" s="82" t="s">
        <v>7716</v>
      </c>
      <c r="C1314" s="82" t="s">
        <v>2645</v>
      </c>
      <c r="D1314" s="82" t="s">
        <v>7822</v>
      </c>
      <c r="E1314" s="84">
        <v>44112</v>
      </c>
      <c r="F1314" s="128" t="s">
        <v>522</v>
      </c>
      <c r="G1314" s="82" t="s">
        <v>554</v>
      </c>
      <c r="H1314" s="86" t="s">
        <v>2631</v>
      </c>
      <c r="I1314" s="82" t="s">
        <v>2647</v>
      </c>
      <c r="J1314" s="86" t="s">
        <v>2631</v>
      </c>
      <c r="K1314" s="124" t="s">
        <v>8244</v>
      </c>
      <c r="L1314" s="124" t="s">
        <v>8240</v>
      </c>
    </row>
    <row r="1315" spans="1:12" x14ac:dyDescent="0.25">
      <c r="A1315" s="83" t="s">
        <v>8519</v>
      </c>
      <c r="B1315" s="82" t="s">
        <v>7642</v>
      </c>
      <c r="C1315" s="82" t="s">
        <v>2863</v>
      </c>
      <c r="D1315" s="82" t="s">
        <v>7819</v>
      </c>
      <c r="E1315" s="84">
        <v>44112</v>
      </c>
      <c r="F1315" s="128" t="s">
        <v>522</v>
      </c>
      <c r="G1315" s="82" t="s">
        <v>554</v>
      </c>
      <c r="H1315" s="86" t="s">
        <v>2631</v>
      </c>
      <c r="I1315" s="82" t="s">
        <v>2829</v>
      </c>
      <c r="J1315" s="86" t="s">
        <v>2631</v>
      </c>
      <c r="K1315" s="124" t="s">
        <v>8244</v>
      </c>
      <c r="L1315" s="124" t="s">
        <v>8240</v>
      </c>
    </row>
    <row r="1316" spans="1:12" x14ac:dyDescent="0.25">
      <c r="A1316" s="83" t="s">
        <v>8520</v>
      </c>
      <c r="B1316" s="82" t="s">
        <v>7685</v>
      </c>
      <c r="C1316" s="82" t="s">
        <v>2649</v>
      </c>
      <c r="D1316" s="82" t="s">
        <v>7824</v>
      </c>
      <c r="E1316" s="84">
        <v>44112</v>
      </c>
      <c r="F1316" s="128" t="s">
        <v>522</v>
      </c>
      <c r="G1316" s="82" t="s">
        <v>554</v>
      </c>
      <c r="H1316" s="86" t="s">
        <v>2631</v>
      </c>
      <c r="I1316" s="82" t="s">
        <v>2650</v>
      </c>
      <c r="J1316" s="86" t="s">
        <v>2631</v>
      </c>
      <c r="K1316" s="124" t="s">
        <v>8244</v>
      </c>
      <c r="L1316" s="124" t="s">
        <v>8240</v>
      </c>
    </row>
    <row r="1317" spans="1:12" x14ac:dyDescent="0.25">
      <c r="A1317" s="83" t="s">
        <v>8521</v>
      </c>
      <c r="B1317" s="82" t="s">
        <v>7669</v>
      </c>
      <c r="C1317" s="82" t="s">
        <v>283</v>
      </c>
      <c r="D1317" s="82" t="s">
        <v>7827</v>
      </c>
      <c r="E1317" s="84">
        <v>44112</v>
      </c>
      <c r="F1317" s="128" t="s">
        <v>522</v>
      </c>
      <c r="G1317" s="82" t="s">
        <v>554</v>
      </c>
      <c r="H1317" s="86" t="s">
        <v>2631</v>
      </c>
      <c r="I1317" s="82" t="s">
        <v>2697</v>
      </c>
      <c r="J1317" s="86" t="s">
        <v>2631</v>
      </c>
      <c r="K1317" s="124" t="s">
        <v>8244</v>
      </c>
      <c r="L1317" s="124" t="s">
        <v>8240</v>
      </c>
    </row>
    <row r="1318" spans="1:12" x14ac:dyDescent="0.25">
      <c r="A1318" s="83" t="s">
        <v>8522</v>
      </c>
      <c r="B1318" s="82" t="s">
        <v>7670</v>
      </c>
      <c r="C1318" s="82" t="s">
        <v>283</v>
      </c>
      <c r="D1318" s="82" t="s">
        <v>7826</v>
      </c>
      <c r="E1318" s="84">
        <v>44112</v>
      </c>
      <c r="F1318" s="128" t="s">
        <v>522</v>
      </c>
      <c r="G1318" s="82" t="s">
        <v>554</v>
      </c>
      <c r="H1318" s="86" t="s">
        <v>2631</v>
      </c>
      <c r="I1318" s="82" t="s">
        <v>2697</v>
      </c>
      <c r="J1318" s="86" t="s">
        <v>2631</v>
      </c>
      <c r="K1318" s="124" t="s">
        <v>8244</v>
      </c>
      <c r="L1318" s="124" t="s">
        <v>8240</v>
      </c>
    </row>
    <row r="1319" spans="1:12" x14ac:dyDescent="0.25">
      <c r="A1319" s="83" t="s">
        <v>8523</v>
      </c>
      <c r="B1319" s="82" t="s">
        <v>7692</v>
      </c>
      <c r="C1319" s="82" t="s">
        <v>2679</v>
      </c>
      <c r="D1319" s="82" t="s">
        <v>7829</v>
      </c>
      <c r="E1319" s="84">
        <v>44112</v>
      </c>
      <c r="F1319" s="128" t="s">
        <v>522</v>
      </c>
      <c r="G1319" s="82" t="s">
        <v>554</v>
      </c>
      <c r="H1319" s="86" t="s">
        <v>2631</v>
      </c>
      <c r="I1319" s="82" t="s">
        <v>545</v>
      </c>
      <c r="J1319" s="86" t="s">
        <v>2631</v>
      </c>
      <c r="K1319" s="124" t="s">
        <v>8244</v>
      </c>
      <c r="L1319" s="124" t="s">
        <v>8240</v>
      </c>
    </row>
    <row r="1320" spans="1:12" x14ac:dyDescent="0.25">
      <c r="A1320" s="83" t="s">
        <v>8524</v>
      </c>
      <c r="B1320" s="82" t="s">
        <v>7695</v>
      </c>
      <c r="C1320" s="82" t="s">
        <v>62</v>
      </c>
      <c r="D1320" s="82" t="s">
        <v>7828</v>
      </c>
      <c r="E1320" s="84">
        <v>44112</v>
      </c>
      <c r="F1320" s="128" t="s">
        <v>522</v>
      </c>
      <c r="G1320" s="82" t="s">
        <v>554</v>
      </c>
      <c r="H1320" s="86" t="s">
        <v>2631</v>
      </c>
      <c r="I1320" s="82" t="s">
        <v>2683</v>
      </c>
      <c r="J1320" s="86" t="s">
        <v>2631</v>
      </c>
      <c r="K1320" s="124" t="s">
        <v>8244</v>
      </c>
      <c r="L1320" s="124" t="s">
        <v>8240</v>
      </c>
    </row>
    <row r="1321" spans="1:12" x14ac:dyDescent="0.25">
      <c r="A1321" s="83" t="s">
        <v>8525</v>
      </c>
      <c r="B1321" s="82" t="s">
        <v>7544</v>
      </c>
      <c r="C1321" s="82" t="s">
        <v>2669</v>
      </c>
      <c r="D1321" s="82" t="s">
        <v>7618</v>
      </c>
      <c r="E1321" s="84">
        <v>44112</v>
      </c>
      <c r="F1321" s="128" t="s">
        <v>522</v>
      </c>
      <c r="G1321" s="82" t="s">
        <v>554</v>
      </c>
      <c r="H1321" s="86" t="s">
        <v>2631</v>
      </c>
      <c r="I1321" s="82" t="s">
        <v>2670</v>
      </c>
      <c r="J1321" s="86" t="s">
        <v>2631</v>
      </c>
      <c r="K1321" s="124" t="s">
        <v>8244</v>
      </c>
      <c r="L1321" s="124" t="s">
        <v>8239</v>
      </c>
    </row>
    <row r="1322" spans="1:12" x14ac:dyDescent="0.25">
      <c r="A1322" s="83" t="s">
        <v>8526</v>
      </c>
      <c r="B1322" s="82" t="s">
        <v>7865</v>
      </c>
      <c r="C1322" s="82" t="s">
        <v>7981</v>
      </c>
      <c r="D1322" s="82" t="s">
        <v>7982</v>
      </c>
      <c r="E1322" s="84">
        <v>44112</v>
      </c>
      <c r="F1322" s="128" t="s">
        <v>522</v>
      </c>
      <c r="G1322" s="82" t="s">
        <v>554</v>
      </c>
      <c r="H1322" s="86" t="s">
        <v>2631</v>
      </c>
      <c r="I1322" s="82" t="s">
        <v>7983</v>
      </c>
      <c r="J1322" s="86" t="s">
        <v>2631</v>
      </c>
      <c r="K1322" s="124" t="s">
        <v>8244</v>
      </c>
      <c r="L1322" s="124" t="s">
        <v>8328</v>
      </c>
    </row>
    <row r="1323" spans="1:12" x14ac:dyDescent="0.25">
      <c r="A1323" s="83" t="s">
        <v>8527</v>
      </c>
      <c r="B1323" s="82" t="s">
        <v>7864</v>
      </c>
      <c r="C1323" s="82" t="s">
        <v>7984</v>
      </c>
      <c r="D1323" s="82" t="s">
        <v>7985</v>
      </c>
      <c r="E1323" s="84">
        <v>44112</v>
      </c>
      <c r="F1323" s="128" t="s">
        <v>522</v>
      </c>
      <c r="G1323" s="82" t="s">
        <v>554</v>
      </c>
      <c r="H1323" s="86" t="s">
        <v>2631</v>
      </c>
      <c r="I1323" s="82" t="s">
        <v>7983</v>
      </c>
      <c r="J1323" s="86" t="s">
        <v>2631</v>
      </c>
      <c r="K1323" s="124" t="s">
        <v>8244</v>
      </c>
      <c r="L1323" s="124" t="s">
        <v>2918</v>
      </c>
    </row>
    <row r="1324" spans="1:12" x14ac:dyDescent="0.25">
      <c r="A1324" s="83" t="s">
        <v>8528</v>
      </c>
      <c r="B1324" s="82" t="s">
        <v>7862</v>
      </c>
      <c r="C1324" s="82" t="s">
        <v>7986</v>
      </c>
      <c r="D1324" s="82" t="s">
        <v>7987</v>
      </c>
      <c r="E1324" s="84">
        <v>44112</v>
      </c>
      <c r="F1324" s="128" t="s">
        <v>522</v>
      </c>
      <c r="G1324" s="82" t="s">
        <v>554</v>
      </c>
      <c r="H1324" s="86" t="s">
        <v>2631</v>
      </c>
      <c r="I1324" s="82" t="s">
        <v>7983</v>
      </c>
      <c r="J1324" s="86" t="s">
        <v>2631</v>
      </c>
      <c r="K1324" s="124" t="s">
        <v>8244</v>
      </c>
      <c r="L1324" s="124" t="s">
        <v>8328</v>
      </c>
    </row>
    <row r="1325" spans="1:12" x14ac:dyDescent="0.25">
      <c r="A1325" s="83" t="s">
        <v>8529</v>
      </c>
      <c r="B1325" s="82" t="s">
        <v>7863</v>
      </c>
      <c r="C1325" s="82" t="s">
        <v>7988</v>
      </c>
      <c r="D1325" s="82" t="s">
        <v>7989</v>
      </c>
      <c r="E1325" s="84">
        <v>44112</v>
      </c>
      <c r="F1325" s="128" t="s">
        <v>522</v>
      </c>
      <c r="G1325" s="82" t="s">
        <v>554</v>
      </c>
      <c r="H1325" s="86" t="s">
        <v>2631</v>
      </c>
      <c r="I1325" s="82" t="s">
        <v>7983</v>
      </c>
      <c r="J1325" s="86" t="s">
        <v>2631</v>
      </c>
      <c r="K1325" s="124" t="s">
        <v>8244</v>
      </c>
      <c r="L1325" s="124" t="s">
        <v>8328</v>
      </c>
    </row>
    <row r="1326" spans="1:12" x14ac:dyDescent="0.25">
      <c r="A1326" s="83" t="s">
        <v>8530</v>
      </c>
      <c r="B1326" s="82" t="s">
        <v>7859</v>
      </c>
      <c r="C1326" s="82" t="s">
        <v>7990</v>
      </c>
      <c r="D1326" s="82" t="s">
        <v>7991</v>
      </c>
      <c r="E1326" s="84">
        <v>44112</v>
      </c>
      <c r="F1326" s="128" t="s">
        <v>522</v>
      </c>
      <c r="G1326" s="82" t="s">
        <v>554</v>
      </c>
      <c r="H1326" s="86" t="s">
        <v>2631</v>
      </c>
      <c r="I1326" s="82" t="s">
        <v>7983</v>
      </c>
      <c r="J1326" s="86" t="s">
        <v>2631</v>
      </c>
      <c r="K1326" s="124" t="s">
        <v>8244</v>
      </c>
      <c r="L1326" s="124" t="s">
        <v>8328</v>
      </c>
    </row>
    <row r="1327" spans="1:12" x14ac:dyDescent="0.25">
      <c r="A1327" s="83" t="s">
        <v>8531</v>
      </c>
      <c r="B1327" s="82" t="s">
        <v>7858</v>
      </c>
      <c r="C1327" s="82" t="s">
        <v>7992</v>
      </c>
      <c r="D1327" s="82" t="s">
        <v>7993</v>
      </c>
      <c r="E1327" s="84">
        <v>44112</v>
      </c>
      <c r="F1327" s="128" t="s">
        <v>522</v>
      </c>
      <c r="G1327" s="82" t="s">
        <v>554</v>
      </c>
      <c r="H1327" s="86" t="s">
        <v>2631</v>
      </c>
      <c r="I1327" s="82" t="s">
        <v>7983</v>
      </c>
      <c r="J1327" s="86" t="s">
        <v>2631</v>
      </c>
      <c r="K1327" s="124" t="s">
        <v>8244</v>
      </c>
      <c r="L1327" s="124" t="s">
        <v>8328</v>
      </c>
    </row>
    <row r="1328" spans="1:12" x14ac:dyDescent="0.25">
      <c r="A1328" s="83" t="s">
        <v>8532</v>
      </c>
      <c r="B1328" s="82" t="s">
        <v>7861</v>
      </c>
      <c r="C1328" s="82" t="s">
        <v>7994</v>
      </c>
      <c r="D1328" s="82" t="s">
        <v>7995</v>
      </c>
      <c r="E1328" s="84">
        <v>44112</v>
      </c>
      <c r="F1328" s="128" t="s">
        <v>522</v>
      </c>
      <c r="G1328" s="82" t="s">
        <v>554</v>
      </c>
      <c r="H1328" s="86" t="s">
        <v>2631</v>
      </c>
      <c r="I1328" s="82" t="s">
        <v>7983</v>
      </c>
      <c r="J1328" s="86" t="s">
        <v>2631</v>
      </c>
      <c r="K1328" s="124" t="s">
        <v>8244</v>
      </c>
      <c r="L1328" s="124" t="s">
        <v>2918</v>
      </c>
    </row>
    <row r="1329" spans="1:12" x14ac:dyDescent="0.25">
      <c r="A1329" s="83" t="s">
        <v>8533</v>
      </c>
      <c r="B1329" s="82" t="s">
        <v>7866</v>
      </c>
      <c r="C1329" s="82" t="s">
        <v>7996</v>
      </c>
      <c r="D1329" s="82" t="s">
        <v>7997</v>
      </c>
      <c r="E1329" s="84">
        <v>44112</v>
      </c>
      <c r="F1329" s="128" t="s">
        <v>522</v>
      </c>
      <c r="G1329" s="82" t="s">
        <v>554</v>
      </c>
      <c r="H1329" s="86" t="s">
        <v>2631</v>
      </c>
      <c r="I1329" s="82" t="s">
        <v>7983</v>
      </c>
      <c r="J1329" s="86" t="s">
        <v>2631</v>
      </c>
      <c r="K1329" s="124" t="s">
        <v>8244</v>
      </c>
      <c r="L1329" s="124" t="s">
        <v>8328</v>
      </c>
    </row>
    <row r="1330" spans="1:12" x14ac:dyDescent="0.25">
      <c r="A1330" s="83" t="s">
        <v>8534</v>
      </c>
      <c r="B1330" s="82" t="s">
        <v>7860</v>
      </c>
      <c r="C1330" s="82" t="s">
        <v>7998</v>
      </c>
      <c r="D1330" s="82" t="s">
        <v>7999</v>
      </c>
      <c r="E1330" s="84">
        <v>44112</v>
      </c>
      <c r="F1330" s="128" t="s">
        <v>522</v>
      </c>
      <c r="G1330" s="82" t="s">
        <v>554</v>
      </c>
      <c r="H1330" s="86" t="s">
        <v>2631</v>
      </c>
      <c r="I1330" s="82" t="s">
        <v>7983</v>
      </c>
      <c r="J1330" s="86" t="s">
        <v>2631</v>
      </c>
      <c r="K1330" s="124" t="s">
        <v>8244</v>
      </c>
      <c r="L1330" s="124" t="s">
        <v>8328</v>
      </c>
    </row>
    <row r="1331" spans="1:12" x14ac:dyDescent="0.25">
      <c r="A1331" s="83" t="s">
        <v>8535</v>
      </c>
      <c r="B1331" s="82" t="s">
        <v>7870</v>
      </c>
      <c r="C1331" s="82" t="s">
        <v>8000</v>
      </c>
      <c r="D1331" s="82" t="s">
        <v>8001</v>
      </c>
      <c r="E1331" s="84">
        <v>44112</v>
      </c>
      <c r="F1331" s="128" t="s">
        <v>522</v>
      </c>
      <c r="G1331" s="82" t="s">
        <v>554</v>
      </c>
      <c r="H1331" s="86" t="s">
        <v>2631</v>
      </c>
      <c r="I1331" s="82" t="s">
        <v>8002</v>
      </c>
      <c r="J1331" s="86" t="s">
        <v>2631</v>
      </c>
      <c r="K1331" s="124" t="s">
        <v>8244</v>
      </c>
      <c r="L1331" s="124" t="s">
        <v>8328</v>
      </c>
    </row>
    <row r="1332" spans="1:12" x14ac:dyDescent="0.25">
      <c r="A1332" s="83" t="s">
        <v>8536</v>
      </c>
      <c r="B1332" s="82" t="s">
        <v>7875</v>
      </c>
      <c r="C1332" s="82" t="s">
        <v>8003</v>
      </c>
      <c r="D1332" s="82" t="s">
        <v>8004</v>
      </c>
      <c r="E1332" s="84">
        <v>44112</v>
      </c>
      <c r="F1332" s="128" t="s">
        <v>522</v>
      </c>
      <c r="G1332" s="82" t="s">
        <v>554</v>
      </c>
      <c r="H1332" s="86" t="s">
        <v>2631</v>
      </c>
      <c r="I1332" s="82" t="s">
        <v>8005</v>
      </c>
      <c r="J1332" s="86" t="s">
        <v>2631</v>
      </c>
      <c r="K1332" s="124" t="s">
        <v>8244</v>
      </c>
      <c r="L1332" s="124" t="s">
        <v>8328</v>
      </c>
    </row>
    <row r="1333" spans="1:12" x14ac:dyDescent="0.25">
      <c r="A1333" s="83" t="s">
        <v>8537</v>
      </c>
      <c r="B1333" s="82" t="s">
        <v>7871</v>
      </c>
      <c r="C1333" s="82" t="s">
        <v>8006</v>
      </c>
      <c r="D1333" s="82" t="s">
        <v>8007</v>
      </c>
      <c r="E1333" s="84">
        <v>44112</v>
      </c>
      <c r="F1333" s="128" t="s">
        <v>522</v>
      </c>
      <c r="G1333" s="82" t="s">
        <v>554</v>
      </c>
      <c r="H1333" s="86" t="s">
        <v>2631</v>
      </c>
      <c r="I1333" s="82" t="s">
        <v>8002</v>
      </c>
      <c r="J1333" s="86" t="s">
        <v>2631</v>
      </c>
      <c r="K1333" s="124" t="s">
        <v>8244</v>
      </c>
      <c r="L1333" s="124" t="s">
        <v>8328</v>
      </c>
    </row>
    <row r="1334" spans="1:12" x14ac:dyDescent="0.25">
      <c r="A1334" s="83" t="s">
        <v>8538</v>
      </c>
      <c r="B1334" s="82" t="s">
        <v>7867</v>
      </c>
      <c r="C1334" s="82" t="s">
        <v>8008</v>
      </c>
      <c r="D1334" s="82" t="s">
        <v>8009</v>
      </c>
      <c r="E1334" s="84">
        <v>44112</v>
      </c>
      <c r="F1334" s="128" t="s">
        <v>522</v>
      </c>
      <c r="G1334" s="82" t="s">
        <v>554</v>
      </c>
      <c r="H1334" s="86" t="s">
        <v>2631</v>
      </c>
      <c r="I1334" s="82" t="s">
        <v>8002</v>
      </c>
      <c r="J1334" s="86" t="s">
        <v>2631</v>
      </c>
      <c r="K1334" s="124" t="s">
        <v>8244</v>
      </c>
      <c r="L1334" s="124" t="s">
        <v>8328</v>
      </c>
    </row>
    <row r="1335" spans="1:12" x14ac:dyDescent="0.25">
      <c r="A1335" s="83" t="s">
        <v>8539</v>
      </c>
      <c r="B1335" s="82" t="s">
        <v>7872</v>
      </c>
      <c r="C1335" s="82" t="s">
        <v>8010</v>
      </c>
      <c r="D1335" s="82" t="s">
        <v>8011</v>
      </c>
      <c r="E1335" s="84">
        <v>44112</v>
      </c>
      <c r="F1335" s="128" t="s">
        <v>522</v>
      </c>
      <c r="G1335" s="82" t="s">
        <v>554</v>
      </c>
      <c r="H1335" s="86" t="s">
        <v>2631</v>
      </c>
      <c r="I1335" s="82" t="s">
        <v>8002</v>
      </c>
      <c r="J1335" s="86" t="s">
        <v>2631</v>
      </c>
      <c r="K1335" s="124" t="s">
        <v>8244</v>
      </c>
      <c r="L1335" s="124" t="s">
        <v>8328</v>
      </c>
    </row>
    <row r="1336" spans="1:12" x14ac:dyDescent="0.25">
      <c r="A1336" s="83" t="s">
        <v>8540</v>
      </c>
      <c r="B1336" s="82" t="s">
        <v>7877</v>
      </c>
      <c r="C1336" s="82" t="s">
        <v>8012</v>
      </c>
      <c r="D1336" s="82" t="s">
        <v>8013</v>
      </c>
      <c r="E1336" s="84">
        <v>44112</v>
      </c>
      <c r="F1336" s="128" t="s">
        <v>522</v>
      </c>
      <c r="G1336" s="82" t="s">
        <v>554</v>
      </c>
      <c r="H1336" s="86" t="s">
        <v>2631</v>
      </c>
      <c r="I1336" s="82" t="s">
        <v>8014</v>
      </c>
      <c r="J1336" s="86" t="s">
        <v>2711</v>
      </c>
      <c r="K1336" s="124" t="s">
        <v>8244</v>
      </c>
      <c r="L1336" s="124" t="s">
        <v>8328</v>
      </c>
    </row>
    <row r="1337" spans="1:12" x14ac:dyDescent="0.25">
      <c r="A1337" s="83" t="s">
        <v>8541</v>
      </c>
      <c r="B1337" s="82" t="s">
        <v>7879</v>
      </c>
      <c r="C1337" s="82" t="s">
        <v>8015</v>
      </c>
      <c r="D1337" s="82" t="s">
        <v>8016</v>
      </c>
      <c r="E1337" s="84">
        <v>44112</v>
      </c>
      <c r="F1337" s="128" t="s">
        <v>522</v>
      </c>
      <c r="G1337" s="82" t="s">
        <v>554</v>
      </c>
      <c r="H1337" s="86" t="s">
        <v>2631</v>
      </c>
      <c r="I1337" s="82" t="s">
        <v>8014</v>
      </c>
      <c r="J1337" s="86" t="s">
        <v>2711</v>
      </c>
      <c r="K1337" s="124" t="s">
        <v>8244</v>
      </c>
      <c r="L1337" s="124" t="s">
        <v>2918</v>
      </c>
    </row>
    <row r="1338" spans="1:12" x14ac:dyDescent="0.25">
      <c r="A1338" s="83" t="s">
        <v>8542</v>
      </c>
      <c r="B1338" s="82" t="s">
        <v>7876</v>
      </c>
      <c r="C1338" s="82" t="s">
        <v>8017</v>
      </c>
      <c r="D1338" s="82" t="s">
        <v>8018</v>
      </c>
      <c r="E1338" s="84">
        <v>44112</v>
      </c>
      <c r="F1338" s="128" t="s">
        <v>522</v>
      </c>
      <c r="G1338" s="82" t="s">
        <v>554</v>
      </c>
      <c r="H1338" s="86" t="s">
        <v>2631</v>
      </c>
      <c r="I1338" s="82" t="s">
        <v>8005</v>
      </c>
      <c r="J1338" s="86" t="s">
        <v>2631</v>
      </c>
      <c r="K1338" s="124" t="s">
        <v>8244</v>
      </c>
      <c r="L1338" s="124" t="s">
        <v>8328</v>
      </c>
    </row>
    <row r="1339" spans="1:12" x14ac:dyDescent="0.25">
      <c r="A1339" s="83" t="s">
        <v>8543</v>
      </c>
      <c r="B1339" s="82" t="s">
        <v>7662</v>
      </c>
      <c r="C1339" s="82" t="s">
        <v>7780</v>
      </c>
      <c r="D1339" s="82" t="s">
        <v>7781</v>
      </c>
      <c r="E1339" s="84">
        <v>44112</v>
      </c>
      <c r="F1339" s="128" t="s">
        <v>522</v>
      </c>
      <c r="G1339" s="82" t="s">
        <v>554</v>
      </c>
      <c r="H1339" s="86" t="s">
        <v>2631</v>
      </c>
      <c r="I1339" s="82" t="s">
        <v>7328</v>
      </c>
      <c r="J1339" s="86" t="s">
        <v>2631</v>
      </c>
      <c r="K1339" s="124" t="s">
        <v>8244</v>
      </c>
      <c r="L1339" s="124" t="s">
        <v>8240</v>
      </c>
    </row>
    <row r="1340" spans="1:12" x14ac:dyDescent="0.25">
      <c r="A1340" s="83" t="s">
        <v>8544</v>
      </c>
      <c r="B1340" s="82" t="s">
        <v>7667</v>
      </c>
      <c r="C1340" s="82" t="s">
        <v>2639</v>
      </c>
      <c r="D1340" s="82" t="s">
        <v>7783</v>
      </c>
      <c r="E1340" s="84">
        <v>44112</v>
      </c>
      <c r="F1340" s="128" t="s">
        <v>522</v>
      </c>
      <c r="G1340" s="82" t="s">
        <v>554</v>
      </c>
      <c r="H1340" s="86" t="s">
        <v>2631</v>
      </c>
      <c r="I1340" s="82" t="s">
        <v>2641</v>
      </c>
      <c r="J1340" s="86" t="s">
        <v>2631</v>
      </c>
      <c r="K1340" s="124" t="s">
        <v>8244</v>
      </c>
      <c r="L1340" s="124" t="s">
        <v>8240</v>
      </c>
    </row>
    <row r="1341" spans="1:12" x14ac:dyDescent="0.25">
      <c r="A1341" s="83" t="s">
        <v>8545</v>
      </c>
      <c r="B1341" s="82" t="s">
        <v>7647</v>
      </c>
      <c r="C1341" s="82" t="s">
        <v>2734</v>
      </c>
      <c r="D1341" s="82" t="s">
        <v>7794</v>
      </c>
      <c r="E1341" s="84">
        <v>44112</v>
      </c>
      <c r="F1341" s="128" t="s">
        <v>522</v>
      </c>
      <c r="G1341" s="82" t="s">
        <v>554</v>
      </c>
      <c r="H1341" s="86" t="s">
        <v>2631</v>
      </c>
      <c r="I1341" s="82" t="s">
        <v>2736</v>
      </c>
      <c r="J1341" s="86" t="s">
        <v>2631</v>
      </c>
      <c r="K1341" s="124" t="s">
        <v>8244</v>
      </c>
      <c r="L1341" s="124" t="s">
        <v>8240</v>
      </c>
    </row>
    <row r="1342" spans="1:12" x14ac:dyDescent="0.25">
      <c r="A1342" s="83" t="s">
        <v>8546</v>
      </c>
      <c r="B1342" s="82" t="s">
        <v>7661</v>
      </c>
      <c r="C1342" s="82" t="s">
        <v>7785</v>
      </c>
      <c r="D1342" s="82" t="s">
        <v>7786</v>
      </c>
      <c r="E1342" s="84">
        <v>44112</v>
      </c>
      <c r="F1342" s="128" t="s">
        <v>522</v>
      </c>
      <c r="G1342" s="82" t="s">
        <v>554</v>
      </c>
      <c r="H1342" s="86" t="s">
        <v>2631</v>
      </c>
      <c r="I1342" s="82" t="s">
        <v>7328</v>
      </c>
      <c r="J1342" s="86" t="s">
        <v>2631</v>
      </c>
      <c r="K1342" s="124" t="s">
        <v>8244</v>
      </c>
      <c r="L1342" s="124" t="s">
        <v>8240</v>
      </c>
    </row>
    <row r="1343" spans="1:12" x14ac:dyDescent="0.25">
      <c r="A1343" s="83" t="s">
        <v>8547</v>
      </c>
      <c r="B1343" s="82" t="s">
        <v>7657</v>
      </c>
      <c r="C1343" s="82" t="s">
        <v>2750</v>
      </c>
      <c r="D1343" s="82" t="s">
        <v>7788</v>
      </c>
      <c r="E1343" s="84">
        <v>44112</v>
      </c>
      <c r="F1343" s="128" t="s">
        <v>522</v>
      </c>
      <c r="G1343" s="82" t="s">
        <v>554</v>
      </c>
      <c r="H1343" s="86" t="s">
        <v>2631</v>
      </c>
      <c r="I1343" s="82" t="s">
        <v>2695</v>
      </c>
      <c r="J1343" s="86" t="s">
        <v>2631</v>
      </c>
      <c r="K1343" s="124" t="s">
        <v>8244</v>
      </c>
      <c r="L1343" s="124" t="s">
        <v>8240</v>
      </c>
    </row>
    <row r="1344" spans="1:12" x14ac:dyDescent="0.25">
      <c r="A1344" s="83" t="s">
        <v>8548</v>
      </c>
      <c r="B1344" s="82" t="s">
        <v>7682</v>
      </c>
      <c r="C1344" s="82" t="s">
        <v>2659</v>
      </c>
      <c r="D1344" s="82" t="s">
        <v>7792</v>
      </c>
      <c r="E1344" s="84">
        <v>44112</v>
      </c>
      <c r="F1344" s="128" t="s">
        <v>522</v>
      </c>
      <c r="G1344" s="82" t="s">
        <v>554</v>
      </c>
      <c r="H1344" s="86" t="s">
        <v>2631</v>
      </c>
      <c r="I1344" s="82" t="s">
        <v>2661</v>
      </c>
      <c r="J1344" s="86" t="s">
        <v>2631</v>
      </c>
      <c r="K1344" s="124" t="s">
        <v>8244</v>
      </c>
      <c r="L1344" s="124" t="s">
        <v>8240</v>
      </c>
    </row>
    <row r="1345" spans="1:12" x14ac:dyDescent="0.25">
      <c r="A1345" s="83" t="s">
        <v>8549</v>
      </c>
      <c r="B1345" s="82" t="s">
        <v>7503</v>
      </c>
      <c r="C1345" s="82" t="s">
        <v>2633</v>
      </c>
      <c r="D1345" s="82" t="s">
        <v>7599</v>
      </c>
      <c r="E1345" s="84">
        <v>44112</v>
      </c>
      <c r="F1345" s="128" t="s">
        <v>522</v>
      </c>
      <c r="G1345" s="82" t="s">
        <v>554</v>
      </c>
      <c r="H1345" s="86" t="s">
        <v>2631</v>
      </c>
      <c r="I1345" s="82" t="s">
        <v>2635</v>
      </c>
      <c r="J1345" s="86" t="s">
        <v>2631</v>
      </c>
      <c r="K1345" s="124" t="s">
        <v>8244</v>
      </c>
      <c r="L1345" s="124" t="s">
        <v>8239</v>
      </c>
    </row>
    <row r="1346" spans="1:12" x14ac:dyDescent="0.25">
      <c r="A1346" s="83" t="s">
        <v>8550</v>
      </c>
      <c r="B1346" s="82" t="s">
        <v>7648</v>
      </c>
      <c r="C1346" s="82" t="s">
        <v>2734</v>
      </c>
      <c r="D1346" s="82" t="s">
        <v>7796</v>
      </c>
      <c r="E1346" s="84">
        <v>44112</v>
      </c>
      <c r="F1346" s="128" t="s">
        <v>522</v>
      </c>
      <c r="G1346" s="82" t="s">
        <v>554</v>
      </c>
      <c r="H1346" s="86" t="s">
        <v>2631</v>
      </c>
      <c r="I1346" s="82" t="s">
        <v>2736</v>
      </c>
      <c r="J1346" s="86" t="s">
        <v>2631</v>
      </c>
      <c r="K1346" s="124" t="s">
        <v>8244</v>
      </c>
      <c r="L1346" s="124" t="s">
        <v>8240</v>
      </c>
    </row>
    <row r="1347" spans="1:12" x14ac:dyDescent="0.25">
      <c r="A1347" s="83" t="s">
        <v>8551</v>
      </c>
      <c r="B1347" s="82" t="s">
        <v>7506</v>
      </c>
      <c r="C1347" s="82" t="s">
        <v>2629</v>
      </c>
      <c r="D1347" s="82" t="s">
        <v>7600</v>
      </c>
      <c r="E1347" s="84">
        <v>44112</v>
      </c>
      <c r="F1347" s="128" t="s">
        <v>522</v>
      </c>
      <c r="G1347" s="82" t="s">
        <v>554</v>
      </c>
      <c r="H1347" s="86" t="s">
        <v>2631</v>
      </c>
      <c r="I1347" s="82" t="s">
        <v>2632</v>
      </c>
      <c r="J1347" s="86" t="s">
        <v>2631</v>
      </c>
      <c r="K1347" s="124" t="s">
        <v>8244</v>
      </c>
      <c r="L1347" s="124" t="s">
        <v>8239</v>
      </c>
    </row>
    <row r="1348" spans="1:12" x14ac:dyDescent="0.25">
      <c r="A1348" s="83" t="s">
        <v>8552</v>
      </c>
      <c r="B1348" s="82" t="s">
        <v>7674</v>
      </c>
      <c r="C1348" s="82" t="s">
        <v>117</v>
      </c>
      <c r="D1348" s="82" t="s">
        <v>7795</v>
      </c>
      <c r="E1348" s="84">
        <v>44112</v>
      </c>
      <c r="F1348" s="128" t="s">
        <v>522</v>
      </c>
      <c r="G1348" s="82" t="s">
        <v>554</v>
      </c>
      <c r="H1348" s="86" t="s">
        <v>2631</v>
      </c>
      <c r="I1348" s="82" t="s">
        <v>2697</v>
      </c>
      <c r="J1348" s="86" t="s">
        <v>2631</v>
      </c>
      <c r="K1348" s="124" t="s">
        <v>8244</v>
      </c>
      <c r="L1348" s="124" t="s">
        <v>8240</v>
      </c>
    </row>
    <row r="1349" spans="1:12" x14ac:dyDescent="0.25">
      <c r="A1349" s="83" t="s">
        <v>8553</v>
      </c>
      <c r="B1349" s="82" t="s">
        <v>7715</v>
      </c>
      <c r="C1349" s="82" t="s">
        <v>7844</v>
      </c>
      <c r="D1349" s="82" t="s">
        <v>7850</v>
      </c>
      <c r="E1349" s="84">
        <v>44112</v>
      </c>
      <c r="F1349" s="128" t="s">
        <v>522</v>
      </c>
      <c r="G1349" s="82" t="s">
        <v>554</v>
      </c>
      <c r="H1349" s="86" t="s">
        <v>2631</v>
      </c>
      <c r="I1349" s="82" t="s">
        <v>7777</v>
      </c>
      <c r="J1349" s="86" t="s">
        <v>2631</v>
      </c>
      <c r="K1349" s="124" t="s">
        <v>8244</v>
      </c>
      <c r="L1349" s="124" t="s">
        <v>8240</v>
      </c>
    </row>
    <row r="1350" spans="1:12" x14ac:dyDescent="0.25">
      <c r="A1350" s="83" t="s">
        <v>8554</v>
      </c>
      <c r="B1350" s="82" t="s">
        <v>7504</v>
      </c>
      <c r="C1350" s="82" t="s">
        <v>2633</v>
      </c>
      <c r="D1350" s="82" t="s">
        <v>7601</v>
      </c>
      <c r="E1350" s="84">
        <v>44112</v>
      </c>
      <c r="F1350" s="128" t="s">
        <v>522</v>
      </c>
      <c r="G1350" s="82" t="s">
        <v>554</v>
      </c>
      <c r="H1350" s="86" t="s">
        <v>2631</v>
      </c>
      <c r="I1350" s="82" t="s">
        <v>2635</v>
      </c>
      <c r="J1350" s="86" t="s">
        <v>2631</v>
      </c>
      <c r="K1350" s="124" t="s">
        <v>8244</v>
      </c>
      <c r="L1350" s="124" t="s">
        <v>8239</v>
      </c>
    </row>
    <row r="1351" spans="1:12" x14ac:dyDescent="0.25">
      <c r="A1351" s="83" t="s">
        <v>8555</v>
      </c>
      <c r="B1351" s="82" t="s">
        <v>7511</v>
      </c>
      <c r="C1351" s="82" t="s">
        <v>2734</v>
      </c>
      <c r="D1351" s="82" t="s">
        <v>7606</v>
      </c>
      <c r="E1351" s="84">
        <v>44112</v>
      </c>
      <c r="F1351" s="128" t="s">
        <v>522</v>
      </c>
      <c r="G1351" s="82" t="s">
        <v>554</v>
      </c>
      <c r="H1351" s="86" t="s">
        <v>2631</v>
      </c>
      <c r="I1351" s="82" t="s">
        <v>2736</v>
      </c>
      <c r="J1351" s="86" t="s">
        <v>2631</v>
      </c>
      <c r="K1351" s="124" t="s">
        <v>8244</v>
      </c>
      <c r="L1351" s="124" t="s">
        <v>8239</v>
      </c>
    </row>
    <row r="1352" spans="1:12" x14ac:dyDescent="0.25">
      <c r="A1352" s="83" t="s">
        <v>8556</v>
      </c>
      <c r="B1352" s="82" t="s">
        <v>7507</v>
      </c>
      <c r="C1352" s="82" t="s">
        <v>2629</v>
      </c>
      <c r="D1352" s="82" t="s">
        <v>7602</v>
      </c>
      <c r="E1352" s="84">
        <v>44112</v>
      </c>
      <c r="F1352" s="128" t="s">
        <v>522</v>
      </c>
      <c r="G1352" s="82" t="s">
        <v>554</v>
      </c>
      <c r="H1352" s="86" t="s">
        <v>2631</v>
      </c>
      <c r="I1352" s="82" t="s">
        <v>2632</v>
      </c>
      <c r="J1352" s="86" t="s">
        <v>2631</v>
      </c>
      <c r="K1352" s="124" t="s">
        <v>8244</v>
      </c>
      <c r="L1352" s="124" t="s">
        <v>8239</v>
      </c>
    </row>
    <row r="1353" spans="1:12" x14ac:dyDescent="0.25">
      <c r="A1353" s="27" t="s">
        <v>8557</v>
      </c>
      <c r="B1353" s="14" t="s">
        <v>7523</v>
      </c>
      <c r="C1353" s="14" t="s">
        <v>2664</v>
      </c>
      <c r="D1353" s="14" t="s">
        <v>7603</v>
      </c>
      <c r="E1353" s="28">
        <v>44112</v>
      </c>
      <c r="F1353" s="29" t="s">
        <v>522</v>
      </c>
      <c r="G1353" s="30" t="s">
        <v>554</v>
      </c>
      <c r="H1353" s="31" t="s">
        <v>2631</v>
      </c>
      <c r="I1353" s="30" t="s">
        <v>2666</v>
      </c>
      <c r="J1353" s="31" t="s">
        <v>2631</v>
      </c>
      <c r="K1353" s="124" t="s">
        <v>8244</v>
      </c>
      <c r="L1353" s="124" t="s">
        <v>8239</v>
      </c>
    </row>
    <row r="1354" spans="1:12" x14ac:dyDescent="0.25">
      <c r="A1354" s="83" t="s">
        <v>8558</v>
      </c>
      <c r="B1354" s="81" t="s">
        <v>7651</v>
      </c>
      <c r="C1354" s="81" t="s">
        <v>2676</v>
      </c>
      <c r="D1354" s="81" t="s">
        <v>7820</v>
      </c>
      <c r="E1354" s="84">
        <v>44112</v>
      </c>
      <c r="F1354" s="85" t="s">
        <v>522</v>
      </c>
      <c r="G1354" s="82" t="s">
        <v>554</v>
      </c>
      <c r="H1354" s="86" t="s">
        <v>2631</v>
      </c>
      <c r="I1354" s="82" t="s">
        <v>2678</v>
      </c>
      <c r="J1354" s="86" t="s">
        <v>2631</v>
      </c>
      <c r="K1354" s="124" t="s">
        <v>8244</v>
      </c>
      <c r="L1354" s="124" t="s">
        <v>8240</v>
      </c>
    </row>
    <row r="1355" spans="1:12" x14ac:dyDescent="0.25">
      <c r="A1355" s="83" t="s">
        <v>8559</v>
      </c>
      <c r="B1355" s="81" t="s">
        <v>7525</v>
      </c>
      <c r="C1355" s="81" t="s">
        <v>2676</v>
      </c>
      <c r="D1355" s="81" t="s">
        <v>7621</v>
      </c>
      <c r="E1355" s="84">
        <v>44112</v>
      </c>
      <c r="F1355" s="85" t="s">
        <v>522</v>
      </c>
      <c r="G1355" s="82" t="s">
        <v>554</v>
      </c>
      <c r="H1355" s="86" t="s">
        <v>2631</v>
      </c>
      <c r="I1355" s="82" t="s">
        <v>2678</v>
      </c>
      <c r="J1355" s="86" t="s">
        <v>2631</v>
      </c>
      <c r="K1355" s="124" t="s">
        <v>8244</v>
      </c>
      <c r="L1355" s="124" t="s">
        <v>8239</v>
      </c>
    </row>
    <row r="1356" spans="1:12" x14ac:dyDescent="0.25">
      <c r="A1356" s="83" t="s">
        <v>8560</v>
      </c>
      <c r="B1356" s="81" t="s">
        <v>7521</v>
      </c>
      <c r="C1356" s="81" t="s">
        <v>2723</v>
      </c>
      <c r="D1356" s="81" t="s">
        <v>7607</v>
      </c>
      <c r="E1356" s="84">
        <v>44112</v>
      </c>
      <c r="F1356" s="85" t="s">
        <v>522</v>
      </c>
      <c r="G1356" s="82" t="s">
        <v>554</v>
      </c>
      <c r="H1356" s="86" t="s">
        <v>2631</v>
      </c>
      <c r="I1356" s="82" t="s">
        <v>2666</v>
      </c>
      <c r="J1356" s="86" t="s">
        <v>2631</v>
      </c>
      <c r="K1356" s="124" t="s">
        <v>8244</v>
      </c>
      <c r="L1356" s="124" t="s">
        <v>2918</v>
      </c>
    </row>
    <row r="1357" spans="1:12" x14ac:dyDescent="0.25">
      <c r="A1357" s="83" t="s">
        <v>8561</v>
      </c>
      <c r="B1357" s="81" t="s">
        <v>7516</v>
      </c>
      <c r="C1357" s="81" t="s">
        <v>2636</v>
      </c>
      <c r="D1357" s="81" t="s">
        <v>7620</v>
      </c>
      <c r="E1357" s="84">
        <v>44112</v>
      </c>
      <c r="F1357" s="85" t="s">
        <v>522</v>
      </c>
      <c r="G1357" s="82" t="s">
        <v>554</v>
      </c>
      <c r="H1357" s="86" t="s">
        <v>2631</v>
      </c>
      <c r="I1357" s="82" t="s">
        <v>2638</v>
      </c>
      <c r="J1357" s="86" t="s">
        <v>2631</v>
      </c>
      <c r="K1357" s="124" t="s">
        <v>8244</v>
      </c>
      <c r="L1357" s="124" t="s">
        <v>8239</v>
      </c>
    </row>
    <row r="1358" spans="1:12" x14ac:dyDescent="0.25">
      <c r="A1358" s="83" t="s">
        <v>8562</v>
      </c>
      <c r="B1358" s="81" t="s">
        <v>7536</v>
      </c>
      <c r="C1358" s="81" t="s">
        <v>2715</v>
      </c>
      <c r="D1358" s="81" t="s">
        <v>7613</v>
      </c>
      <c r="E1358" s="84">
        <v>44112</v>
      </c>
      <c r="F1358" s="85" t="s">
        <v>522</v>
      </c>
      <c r="G1358" s="82" t="s">
        <v>554</v>
      </c>
      <c r="H1358" s="86" t="s">
        <v>2631</v>
      </c>
      <c r="I1358" s="82" t="s">
        <v>2641</v>
      </c>
      <c r="J1358" s="86" t="s">
        <v>2631</v>
      </c>
      <c r="K1358" s="124" t="s">
        <v>8244</v>
      </c>
      <c r="L1358" s="124" t="s">
        <v>8239</v>
      </c>
    </row>
    <row r="1359" spans="1:12" x14ac:dyDescent="0.25">
      <c r="A1359" s="27" t="s">
        <v>8526</v>
      </c>
      <c r="B1359" s="14" t="s">
        <v>7895</v>
      </c>
      <c r="C1359" s="14" t="s">
        <v>2633</v>
      </c>
      <c r="D1359" s="14" t="s">
        <v>9096</v>
      </c>
      <c r="E1359" s="28">
        <v>44133</v>
      </c>
      <c r="F1359" s="29" t="s">
        <v>522</v>
      </c>
      <c r="G1359" s="30" t="s">
        <v>554</v>
      </c>
      <c r="H1359" s="31" t="s">
        <v>2631</v>
      </c>
      <c r="I1359" s="30" t="s">
        <v>2635</v>
      </c>
      <c r="J1359" s="31" t="s">
        <v>2631</v>
      </c>
      <c r="K1359" s="129" t="s">
        <v>8245</v>
      </c>
      <c r="L1359" s="124" t="s">
        <v>2918</v>
      </c>
    </row>
    <row r="1360" spans="1:12" x14ac:dyDescent="0.25">
      <c r="A1360" s="83" t="s">
        <v>8527</v>
      </c>
      <c r="B1360" s="81" t="s">
        <v>7896</v>
      </c>
      <c r="C1360" s="81" t="s">
        <v>2633</v>
      </c>
      <c r="D1360" s="81" t="s">
        <v>9097</v>
      </c>
      <c r="E1360" s="84">
        <v>44133</v>
      </c>
      <c r="F1360" s="85" t="s">
        <v>522</v>
      </c>
      <c r="G1360" s="82" t="s">
        <v>554</v>
      </c>
      <c r="H1360" s="86" t="s">
        <v>2631</v>
      </c>
      <c r="I1360" s="82" t="s">
        <v>2635</v>
      </c>
      <c r="J1360" s="86" t="s">
        <v>2631</v>
      </c>
      <c r="K1360" s="129" t="s">
        <v>8245</v>
      </c>
      <c r="L1360" s="124" t="s">
        <v>2918</v>
      </c>
    </row>
    <row r="1361" spans="1:12" x14ac:dyDescent="0.25">
      <c r="A1361" s="27" t="s">
        <v>8528</v>
      </c>
      <c r="B1361" s="14" t="s">
        <v>7923</v>
      </c>
      <c r="C1361" s="14" t="s">
        <v>2659</v>
      </c>
      <c r="D1361" s="14" t="s">
        <v>9098</v>
      </c>
      <c r="E1361" s="28">
        <v>44133</v>
      </c>
      <c r="F1361" s="29" t="s">
        <v>522</v>
      </c>
      <c r="G1361" s="30" t="s">
        <v>554</v>
      </c>
      <c r="H1361" s="31" t="s">
        <v>2631</v>
      </c>
      <c r="I1361" s="30" t="s">
        <v>2661</v>
      </c>
      <c r="J1361" s="31" t="s">
        <v>2631</v>
      </c>
      <c r="K1361" s="129" t="s">
        <v>8245</v>
      </c>
      <c r="L1361" s="124" t="s">
        <v>2918</v>
      </c>
    </row>
    <row r="1362" spans="1:12" x14ac:dyDescent="0.25">
      <c r="A1362" s="83" t="s">
        <v>8529</v>
      </c>
      <c r="B1362" s="81" t="s">
        <v>7924</v>
      </c>
      <c r="C1362" s="81" t="s">
        <v>2659</v>
      </c>
      <c r="D1362" s="81" t="s">
        <v>9099</v>
      </c>
      <c r="E1362" s="84">
        <v>44133</v>
      </c>
      <c r="F1362" s="85" t="s">
        <v>522</v>
      </c>
      <c r="G1362" s="82" t="s">
        <v>554</v>
      </c>
      <c r="H1362" s="86" t="s">
        <v>2631</v>
      </c>
      <c r="I1362" s="82" t="s">
        <v>2661</v>
      </c>
      <c r="J1362" s="86" t="s">
        <v>2631</v>
      </c>
      <c r="K1362" s="129" t="s">
        <v>8245</v>
      </c>
      <c r="L1362" s="124" t="s">
        <v>2918</v>
      </c>
    </row>
    <row r="1363" spans="1:12" x14ac:dyDescent="0.25">
      <c r="A1363" s="83" t="s">
        <v>8530</v>
      </c>
      <c r="B1363" s="81" t="s">
        <v>7900</v>
      </c>
      <c r="C1363" s="81" t="s">
        <v>2869</v>
      </c>
      <c r="D1363" s="81" t="s">
        <v>9100</v>
      </c>
      <c r="E1363" s="84">
        <v>44133</v>
      </c>
      <c r="F1363" s="85" t="s">
        <v>522</v>
      </c>
      <c r="G1363" s="82" t="s">
        <v>554</v>
      </c>
      <c r="H1363" s="86" t="s">
        <v>2631</v>
      </c>
      <c r="I1363" s="82" t="s">
        <v>2829</v>
      </c>
      <c r="J1363" s="86" t="s">
        <v>2631</v>
      </c>
      <c r="K1363" s="129" t="s">
        <v>8245</v>
      </c>
      <c r="L1363" s="124" t="s">
        <v>2918</v>
      </c>
    </row>
    <row r="1364" spans="1:12" x14ac:dyDescent="0.25">
      <c r="A1364" s="27" t="s">
        <v>8531</v>
      </c>
      <c r="B1364" s="14" t="s">
        <v>7902</v>
      </c>
      <c r="C1364" s="14" t="s">
        <v>229</v>
      </c>
      <c r="D1364" s="14" t="s">
        <v>9101</v>
      </c>
      <c r="E1364" s="28">
        <v>44133</v>
      </c>
      <c r="F1364" s="29" t="s">
        <v>522</v>
      </c>
      <c r="G1364" s="30" t="s">
        <v>554</v>
      </c>
      <c r="H1364" s="31" t="s">
        <v>2631</v>
      </c>
      <c r="I1364" s="30" t="s">
        <v>2632</v>
      </c>
      <c r="J1364" s="31" t="s">
        <v>2631</v>
      </c>
      <c r="K1364" s="129" t="s">
        <v>8245</v>
      </c>
      <c r="L1364" s="124" t="s">
        <v>2918</v>
      </c>
    </row>
    <row r="1365" spans="1:12" x14ac:dyDescent="0.25">
      <c r="A1365" s="83" t="s">
        <v>8532</v>
      </c>
      <c r="B1365" s="81" t="s">
        <v>7937</v>
      </c>
      <c r="C1365" s="81" t="s">
        <v>7785</v>
      </c>
      <c r="D1365" s="81" t="s">
        <v>9102</v>
      </c>
      <c r="E1365" s="84">
        <v>44133</v>
      </c>
      <c r="F1365" s="85" t="s">
        <v>522</v>
      </c>
      <c r="G1365" s="82" t="s">
        <v>554</v>
      </c>
      <c r="H1365" s="86" t="s">
        <v>2631</v>
      </c>
      <c r="I1365" s="82" t="s">
        <v>7328</v>
      </c>
      <c r="J1365" s="86" t="s">
        <v>2631</v>
      </c>
      <c r="K1365" s="129" t="s">
        <v>8245</v>
      </c>
      <c r="L1365" s="124" t="s">
        <v>2918</v>
      </c>
    </row>
    <row r="1366" spans="1:12" x14ac:dyDescent="0.25">
      <c r="A1366" s="83" t="s">
        <v>8533</v>
      </c>
      <c r="B1366" s="81" t="s">
        <v>7921</v>
      </c>
      <c r="C1366" s="81" t="s">
        <v>2715</v>
      </c>
      <c r="D1366" s="81" t="s">
        <v>9103</v>
      </c>
      <c r="E1366" s="84">
        <v>44133</v>
      </c>
      <c r="F1366" s="85" t="s">
        <v>522</v>
      </c>
      <c r="G1366" s="82" t="s">
        <v>554</v>
      </c>
      <c r="H1366" s="86" t="s">
        <v>2631</v>
      </c>
      <c r="I1366" s="82" t="s">
        <v>2641</v>
      </c>
      <c r="J1366" s="86" t="s">
        <v>2631</v>
      </c>
      <c r="K1366" s="129" t="s">
        <v>8245</v>
      </c>
      <c r="L1366" s="124" t="s">
        <v>2918</v>
      </c>
    </row>
    <row r="1367" spans="1:12" x14ac:dyDescent="0.25">
      <c r="A1367" s="27" t="s">
        <v>8534</v>
      </c>
      <c r="B1367" s="14" t="s">
        <v>7905</v>
      </c>
      <c r="C1367" s="14" t="s">
        <v>229</v>
      </c>
      <c r="D1367" s="14" t="s">
        <v>9104</v>
      </c>
      <c r="E1367" s="28">
        <v>44133</v>
      </c>
      <c r="F1367" s="29" t="s">
        <v>522</v>
      </c>
      <c r="G1367" s="30" t="s">
        <v>554</v>
      </c>
      <c r="H1367" s="31" t="s">
        <v>2631</v>
      </c>
      <c r="I1367" s="30" t="s">
        <v>2632</v>
      </c>
      <c r="J1367" s="31" t="s">
        <v>2631</v>
      </c>
      <c r="K1367" s="129" t="s">
        <v>8245</v>
      </c>
      <c r="L1367" s="124" t="s">
        <v>2918</v>
      </c>
    </row>
    <row r="1368" spans="1:12" x14ac:dyDescent="0.25">
      <c r="A1368" s="83" t="s">
        <v>8803</v>
      </c>
      <c r="B1368" s="81" t="s">
        <v>7936</v>
      </c>
      <c r="C1368" s="81" t="s">
        <v>7780</v>
      </c>
      <c r="D1368" s="81" t="s">
        <v>9105</v>
      </c>
      <c r="E1368" s="84">
        <v>44133</v>
      </c>
      <c r="F1368" s="85" t="s">
        <v>522</v>
      </c>
      <c r="G1368" s="82" t="s">
        <v>554</v>
      </c>
      <c r="H1368" s="86" t="s">
        <v>2631</v>
      </c>
      <c r="I1368" s="82" t="s">
        <v>7328</v>
      </c>
      <c r="J1368" s="86" t="s">
        <v>2631</v>
      </c>
      <c r="K1368" s="129" t="s">
        <v>8245</v>
      </c>
      <c r="L1368" s="124" t="s">
        <v>2918</v>
      </c>
    </row>
    <row r="1369" spans="1:12" x14ac:dyDescent="0.25">
      <c r="A1369" s="83" t="s">
        <v>8804</v>
      </c>
      <c r="B1369" s="81" t="s">
        <v>7903</v>
      </c>
      <c r="C1369" s="81" t="s">
        <v>229</v>
      </c>
      <c r="D1369" s="81" t="s">
        <v>9106</v>
      </c>
      <c r="E1369" s="84">
        <v>44133</v>
      </c>
      <c r="F1369" s="85" t="s">
        <v>522</v>
      </c>
      <c r="G1369" s="82" t="s">
        <v>554</v>
      </c>
      <c r="H1369" s="86" t="s">
        <v>2631</v>
      </c>
      <c r="I1369" s="82" t="s">
        <v>2632</v>
      </c>
      <c r="J1369" s="86" t="s">
        <v>2631</v>
      </c>
      <c r="K1369" s="129" t="s">
        <v>8245</v>
      </c>
      <c r="L1369" s="124" t="s">
        <v>2918</v>
      </c>
    </row>
    <row r="1370" spans="1:12" x14ac:dyDescent="0.25">
      <c r="A1370" s="27" t="s">
        <v>8805</v>
      </c>
      <c r="B1370" s="14" t="s">
        <v>7904</v>
      </c>
      <c r="C1370" s="14" t="s">
        <v>229</v>
      </c>
      <c r="D1370" s="14" t="s">
        <v>9107</v>
      </c>
      <c r="E1370" s="28">
        <v>44133</v>
      </c>
      <c r="F1370" s="29" t="s">
        <v>522</v>
      </c>
      <c r="G1370" s="30" t="s">
        <v>554</v>
      </c>
      <c r="H1370" s="31" t="s">
        <v>2631</v>
      </c>
      <c r="I1370" s="30" t="s">
        <v>2632</v>
      </c>
      <c r="J1370" s="31" t="s">
        <v>2631</v>
      </c>
      <c r="K1370" s="129" t="s">
        <v>8245</v>
      </c>
      <c r="L1370" s="124" t="s">
        <v>2918</v>
      </c>
    </row>
    <row r="1371" spans="1:12" x14ac:dyDescent="0.25">
      <c r="A1371" s="83" t="s">
        <v>8535</v>
      </c>
      <c r="B1371" s="81" t="s">
        <v>7935</v>
      </c>
      <c r="C1371" s="81" t="s">
        <v>7851</v>
      </c>
      <c r="D1371" s="81" t="s">
        <v>9108</v>
      </c>
      <c r="E1371" s="84">
        <v>44133</v>
      </c>
      <c r="F1371" s="85" t="s">
        <v>522</v>
      </c>
      <c r="G1371" s="82" t="s">
        <v>554</v>
      </c>
      <c r="H1371" s="86" t="s">
        <v>2631</v>
      </c>
      <c r="I1371" s="82" t="s">
        <v>7328</v>
      </c>
      <c r="J1371" s="86" t="s">
        <v>2631</v>
      </c>
      <c r="K1371" s="129" t="s">
        <v>8245</v>
      </c>
      <c r="L1371" s="124" t="s">
        <v>2918</v>
      </c>
    </row>
    <row r="1372" spans="1:12" x14ac:dyDescent="0.25">
      <c r="A1372" s="83" t="s">
        <v>8536</v>
      </c>
      <c r="B1372" s="81" t="s">
        <v>7931</v>
      </c>
      <c r="C1372" s="81" t="s">
        <v>2810</v>
      </c>
      <c r="D1372" s="81" t="s">
        <v>9109</v>
      </c>
      <c r="E1372" s="84">
        <v>44133</v>
      </c>
      <c r="F1372" s="85" t="s">
        <v>522</v>
      </c>
      <c r="G1372" s="82" t="s">
        <v>554</v>
      </c>
      <c r="H1372" s="86" t="s">
        <v>2631</v>
      </c>
      <c r="I1372" s="82" t="s">
        <v>2793</v>
      </c>
      <c r="J1372" s="86" t="s">
        <v>2631</v>
      </c>
      <c r="K1372" s="129" t="s">
        <v>8245</v>
      </c>
      <c r="L1372" s="124" t="s">
        <v>2918</v>
      </c>
    </row>
    <row r="1373" spans="1:12" x14ac:dyDescent="0.25">
      <c r="A1373" s="27" t="s">
        <v>8537</v>
      </c>
      <c r="B1373" s="14" t="s">
        <v>7912</v>
      </c>
      <c r="C1373" s="14" t="s">
        <v>2676</v>
      </c>
      <c r="D1373" s="14" t="s">
        <v>9110</v>
      </c>
      <c r="E1373" s="28">
        <v>44133</v>
      </c>
      <c r="F1373" s="29" t="s">
        <v>522</v>
      </c>
      <c r="G1373" s="30" t="s">
        <v>554</v>
      </c>
      <c r="H1373" s="31" t="s">
        <v>2631</v>
      </c>
      <c r="I1373" s="30" t="s">
        <v>2678</v>
      </c>
      <c r="J1373" s="31" t="s">
        <v>2631</v>
      </c>
      <c r="K1373" s="129" t="s">
        <v>8245</v>
      </c>
      <c r="L1373" s="124" t="s">
        <v>2918</v>
      </c>
    </row>
    <row r="1374" spans="1:12" x14ac:dyDescent="0.25">
      <c r="A1374" s="83" t="s">
        <v>8538</v>
      </c>
      <c r="B1374" s="81" t="s">
        <v>7938</v>
      </c>
      <c r="C1374" s="81" t="s">
        <v>7852</v>
      </c>
      <c r="D1374" s="81" t="s">
        <v>9111</v>
      </c>
      <c r="E1374" s="84">
        <v>44133</v>
      </c>
      <c r="F1374" s="85" t="s">
        <v>522</v>
      </c>
      <c r="G1374" s="82" t="s">
        <v>554</v>
      </c>
      <c r="H1374" s="86" t="s">
        <v>2631</v>
      </c>
      <c r="I1374" s="82" t="s">
        <v>7328</v>
      </c>
      <c r="J1374" s="86" t="s">
        <v>2631</v>
      </c>
      <c r="K1374" s="129" t="s">
        <v>8245</v>
      </c>
      <c r="L1374" s="124" t="s">
        <v>2918</v>
      </c>
    </row>
    <row r="1375" spans="1:12" x14ac:dyDescent="0.25">
      <c r="A1375" s="27" t="s">
        <v>8539</v>
      </c>
      <c r="B1375" s="14" t="s">
        <v>7918</v>
      </c>
      <c r="C1375" s="14" t="s">
        <v>2672</v>
      </c>
      <c r="D1375" s="14" t="s">
        <v>9112</v>
      </c>
      <c r="E1375" s="28">
        <v>44133</v>
      </c>
      <c r="F1375" s="29" t="s">
        <v>522</v>
      </c>
      <c r="G1375" s="30" t="s">
        <v>554</v>
      </c>
      <c r="H1375" s="31" t="s">
        <v>2631</v>
      </c>
      <c r="I1375" s="30" t="s">
        <v>2644</v>
      </c>
      <c r="J1375" s="31" t="s">
        <v>2631</v>
      </c>
      <c r="K1375" s="129" t="s">
        <v>8245</v>
      </c>
      <c r="L1375" s="124" t="s">
        <v>2918</v>
      </c>
    </row>
    <row r="1376" spans="1:12" x14ac:dyDescent="0.25">
      <c r="A1376" s="83" t="s">
        <v>8540</v>
      </c>
      <c r="B1376" s="81" t="s">
        <v>7913</v>
      </c>
      <c r="C1376" s="81" t="s">
        <v>2676</v>
      </c>
      <c r="D1376" s="81" t="s">
        <v>9113</v>
      </c>
      <c r="E1376" s="84">
        <v>44133</v>
      </c>
      <c r="F1376" s="85" t="s">
        <v>522</v>
      </c>
      <c r="G1376" s="82" t="s">
        <v>554</v>
      </c>
      <c r="H1376" s="86" t="s">
        <v>2631</v>
      </c>
      <c r="I1376" s="82" t="s">
        <v>2678</v>
      </c>
      <c r="J1376" s="86" t="s">
        <v>2631</v>
      </c>
      <c r="K1376" s="129" t="s">
        <v>8245</v>
      </c>
      <c r="L1376" s="124" t="s">
        <v>2918</v>
      </c>
    </row>
    <row r="1377" spans="1:12" x14ac:dyDescent="0.25">
      <c r="A1377" s="83" t="s">
        <v>8541</v>
      </c>
      <c r="B1377" s="81" t="s">
        <v>7899</v>
      </c>
      <c r="C1377" s="81" t="s">
        <v>2865</v>
      </c>
      <c r="D1377" s="81" t="s">
        <v>9114</v>
      </c>
      <c r="E1377" s="84">
        <v>44133</v>
      </c>
      <c r="F1377" s="85" t="s">
        <v>522</v>
      </c>
      <c r="G1377" s="82" t="s">
        <v>554</v>
      </c>
      <c r="H1377" s="86" t="s">
        <v>2631</v>
      </c>
      <c r="I1377" s="82" t="s">
        <v>2829</v>
      </c>
      <c r="J1377" s="86" t="s">
        <v>2631</v>
      </c>
      <c r="K1377" s="129" t="s">
        <v>8245</v>
      </c>
      <c r="L1377" s="124" t="s">
        <v>2918</v>
      </c>
    </row>
    <row r="1378" spans="1:12" x14ac:dyDescent="0.25">
      <c r="A1378" s="83" t="s">
        <v>8542</v>
      </c>
      <c r="B1378" s="81" t="s">
        <v>7928</v>
      </c>
      <c r="C1378" s="81" t="s">
        <v>2820</v>
      </c>
      <c r="D1378" s="81" t="s">
        <v>9115</v>
      </c>
      <c r="E1378" s="84">
        <v>44133</v>
      </c>
      <c r="F1378" s="85" t="s">
        <v>522</v>
      </c>
      <c r="G1378" s="82" t="s">
        <v>554</v>
      </c>
      <c r="H1378" s="86" t="s">
        <v>2631</v>
      </c>
      <c r="I1378" s="82" t="s">
        <v>2793</v>
      </c>
      <c r="J1378" s="86" t="s">
        <v>2631</v>
      </c>
      <c r="K1378" s="129" t="s">
        <v>8245</v>
      </c>
      <c r="L1378" s="124" t="s">
        <v>2918</v>
      </c>
    </row>
    <row r="1379" spans="1:12" x14ac:dyDescent="0.25">
      <c r="A1379" s="27" t="s">
        <v>8582</v>
      </c>
      <c r="B1379" s="14" t="s">
        <v>7929</v>
      </c>
      <c r="C1379" s="14" t="s">
        <v>2810</v>
      </c>
      <c r="D1379" s="14" t="s">
        <v>9116</v>
      </c>
      <c r="E1379" s="28">
        <v>44133</v>
      </c>
      <c r="F1379" s="29" t="s">
        <v>522</v>
      </c>
      <c r="G1379" s="30" t="s">
        <v>554</v>
      </c>
      <c r="H1379" s="31" t="s">
        <v>2631</v>
      </c>
      <c r="I1379" s="30" t="s">
        <v>2793</v>
      </c>
      <c r="J1379" s="31" t="s">
        <v>2631</v>
      </c>
      <c r="K1379" s="129" t="s">
        <v>8245</v>
      </c>
      <c r="L1379" s="124" t="s">
        <v>2918</v>
      </c>
    </row>
    <row r="1380" spans="1:12" x14ac:dyDescent="0.25">
      <c r="A1380" s="83" t="s">
        <v>8824</v>
      </c>
      <c r="B1380" s="81" t="s">
        <v>7933</v>
      </c>
      <c r="C1380" s="81" t="s">
        <v>2693</v>
      </c>
      <c r="D1380" s="81" t="s">
        <v>9117</v>
      </c>
      <c r="E1380" s="84">
        <v>44133</v>
      </c>
      <c r="F1380" s="85" t="s">
        <v>522</v>
      </c>
      <c r="G1380" s="82" t="s">
        <v>554</v>
      </c>
      <c r="H1380" s="86" t="s">
        <v>2631</v>
      </c>
      <c r="I1380" s="82" t="s">
        <v>2695</v>
      </c>
      <c r="J1380" s="86" t="s">
        <v>2631</v>
      </c>
      <c r="K1380" s="129" t="s">
        <v>8245</v>
      </c>
      <c r="L1380" s="124" t="s">
        <v>2918</v>
      </c>
    </row>
    <row r="1381" spans="1:12" x14ac:dyDescent="0.25">
      <c r="A1381" s="27" t="s">
        <v>8825</v>
      </c>
      <c r="B1381" s="14" t="s">
        <v>7919</v>
      </c>
      <c r="C1381" s="14" t="s">
        <v>2672</v>
      </c>
      <c r="D1381" s="14" t="s">
        <v>9118</v>
      </c>
      <c r="E1381" s="28">
        <v>44133</v>
      </c>
      <c r="F1381" s="29" t="s">
        <v>522</v>
      </c>
      <c r="G1381" s="30" t="s">
        <v>554</v>
      </c>
      <c r="H1381" s="31" t="s">
        <v>2631</v>
      </c>
      <c r="I1381" s="30" t="s">
        <v>2644</v>
      </c>
      <c r="J1381" s="31" t="s">
        <v>2631</v>
      </c>
      <c r="K1381" s="129" t="s">
        <v>8245</v>
      </c>
      <c r="L1381" s="124" t="s">
        <v>2918</v>
      </c>
    </row>
    <row r="1382" spans="1:12" x14ac:dyDescent="0.25">
      <c r="A1382" s="83" t="s">
        <v>8826</v>
      </c>
      <c r="B1382" s="81" t="s">
        <v>7917</v>
      </c>
      <c r="C1382" s="81" t="s">
        <v>2672</v>
      </c>
      <c r="D1382" s="81" t="s">
        <v>9119</v>
      </c>
      <c r="E1382" s="84">
        <v>44133</v>
      </c>
      <c r="F1382" s="85" t="s">
        <v>522</v>
      </c>
      <c r="G1382" s="82" t="s">
        <v>554</v>
      </c>
      <c r="H1382" s="86" t="s">
        <v>2631</v>
      </c>
      <c r="I1382" s="82" t="s">
        <v>2644</v>
      </c>
      <c r="J1382" s="86" t="s">
        <v>2631</v>
      </c>
      <c r="K1382" s="129" t="s">
        <v>8245</v>
      </c>
      <c r="L1382" s="124" t="s">
        <v>2918</v>
      </c>
    </row>
    <row r="1383" spans="1:12" x14ac:dyDescent="0.25">
      <c r="A1383" s="83" t="s">
        <v>8543</v>
      </c>
      <c r="B1383" s="81" t="s">
        <v>7910</v>
      </c>
      <c r="C1383" s="81" t="s">
        <v>2636</v>
      </c>
      <c r="D1383" s="81" t="s">
        <v>9120</v>
      </c>
      <c r="E1383" s="84">
        <v>44133</v>
      </c>
      <c r="F1383" s="85" t="s">
        <v>522</v>
      </c>
      <c r="G1383" s="82" t="s">
        <v>554</v>
      </c>
      <c r="H1383" s="86" t="s">
        <v>2631</v>
      </c>
      <c r="I1383" s="82" t="s">
        <v>2638</v>
      </c>
      <c r="J1383" s="86" t="s">
        <v>2631</v>
      </c>
      <c r="K1383" s="129" t="s">
        <v>8245</v>
      </c>
      <c r="L1383" s="124" t="s">
        <v>2918</v>
      </c>
    </row>
    <row r="1384" spans="1:12" x14ac:dyDescent="0.25">
      <c r="A1384" s="27" t="s">
        <v>8544</v>
      </c>
      <c r="B1384" s="14" t="s">
        <v>7930</v>
      </c>
      <c r="C1384" s="14" t="s">
        <v>2810</v>
      </c>
      <c r="D1384" s="14" t="s">
        <v>9121</v>
      </c>
      <c r="E1384" s="28">
        <v>44133</v>
      </c>
      <c r="F1384" s="29" t="s">
        <v>522</v>
      </c>
      <c r="G1384" s="30" t="s">
        <v>554</v>
      </c>
      <c r="H1384" s="31" t="s">
        <v>2631</v>
      </c>
      <c r="I1384" s="30" t="s">
        <v>2793</v>
      </c>
      <c r="J1384" s="31" t="s">
        <v>2631</v>
      </c>
      <c r="K1384" s="129" t="s">
        <v>8245</v>
      </c>
      <c r="L1384" s="124" t="s">
        <v>2918</v>
      </c>
    </row>
    <row r="1385" spans="1:12" x14ac:dyDescent="0.25">
      <c r="A1385" s="83" t="s">
        <v>8545</v>
      </c>
      <c r="B1385" s="81" t="s">
        <v>7909</v>
      </c>
      <c r="C1385" s="81" t="s">
        <v>2636</v>
      </c>
      <c r="D1385" s="81" t="s">
        <v>9122</v>
      </c>
      <c r="E1385" s="84">
        <v>44133</v>
      </c>
      <c r="F1385" s="85" t="s">
        <v>522</v>
      </c>
      <c r="G1385" s="82" t="s">
        <v>554</v>
      </c>
      <c r="H1385" s="86" t="s">
        <v>2631</v>
      </c>
      <c r="I1385" s="82" t="s">
        <v>2638</v>
      </c>
      <c r="J1385" s="86" t="s">
        <v>2631</v>
      </c>
      <c r="K1385" s="129" t="s">
        <v>8245</v>
      </c>
      <c r="L1385" s="124" t="s">
        <v>2918</v>
      </c>
    </row>
    <row r="1386" spans="1:12" x14ac:dyDescent="0.25">
      <c r="A1386" s="83" t="s">
        <v>8546</v>
      </c>
      <c r="B1386" s="81" t="s">
        <v>7898</v>
      </c>
      <c r="C1386" s="81" t="s">
        <v>2863</v>
      </c>
      <c r="D1386" s="81" t="s">
        <v>9123</v>
      </c>
      <c r="E1386" s="84">
        <v>44133</v>
      </c>
      <c r="F1386" s="85" t="s">
        <v>522</v>
      </c>
      <c r="G1386" s="82" t="s">
        <v>554</v>
      </c>
      <c r="H1386" s="86" t="s">
        <v>2631</v>
      </c>
      <c r="I1386" s="82" t="s">
        <v>2829</v>
      </c>
      <c r="J1386" s="86" t="s">
        <v>2631</v>
      </c>
      <c r="K1386" s="129" t="s">
        <v>8245</v>
      </c>
      <c r="L1386" s="124" t="s">
        <v>2918</v>
      </c>
    </row>
    <row r="1387" spans="1:12" x14ac:dyDescent="0.25">
      <c r="A1387" s="27" t="s">
        <v>8547</v>
      </c>
      <c r="B1387" s="14" t="s">
        <v>7892</v>
      </c>
      <c r="C1387" s="14" t="s">
        <v>2649</v>
      </c>
      <c r="D1387" s="14" t="s">
        <v>9124</v>
      </c>
      <c r="E1387" s="28">
        <v>44133</v>
      </c>
      <c r="F1387" s="29" t="s">
        <v>522</v>
      </c>
      <c r="G1387" s="30" t="s">
        <v>554</v>
      </c>
      <c r="H1387" s="31" t="s">
        <v>2631</v>
      </c>
      <c r="I1387" s="30" t="s">
        <v>2650</v>
      </c>
      <c r="J1387" s="31" t="s">
        <v>2631</v>
      </c>
      <c r="K1387" s="129" t="s">
        <v>8245</v>
      </c>
      <c r="L1387" s="124" t="s">
        <v>2918</v>
      </c>
    </row>
    <row r="1388" spans="1:12" x14ac:dyDescent="0.25">
      <c r="A1388" s="83" t="s">
        <v>8548</v>
      </c>
      <c r="B1388" s="81" t="s">
        <v>7926</v>
      </c>
      <c r="C1388" s="81" t="s">
        <v>283</v>
      </c>
      <c r="D1388" s="81" t="s">
        <v>9125</v>
      </c>
      <c r="E1388" s="84">
        <v>44133</v>
      </c>
      <c r="F1388" s="85" t="s">
        <v>522</v>
      </c>
      <c r="G1388" s="82" t="s">
        <v>554</v>
      </c>
      <c r="H1388" s="86" t="s">
        <v>2631</v>
      </c>
      <c r="I1388" s="82" t="s">
        <v>2697</v>
      </c>
      <c r="J1388" s="86" t="s">
        <v>2631</v>
      </c>
      <c r="K1388" s="129" t="s">
        <v>8245</v>
      </c>
      <c r="L1388" s="124" t="s">
        <v>2918</v>
      </c>
    </row>
    <row r="1389" spans="1:12" x14ac:dyDescent="0.25">
      <c r="A1389" s="83" t="s">
        <v>8549</v>
      </c>
      <c r="B1389" s="81" t="s">
        <v>7907</v>
      </c>
      <c r="C1389" s="81" t="s">
        <v>2679</v>
      </c>
      <c r="D1389" s="81" t="s">
        <v>9126</v>
      </c>
      <c r="E1389" s="84">
        <v>44133</v>
      </c>
      <c r="F1389" s="85" t="s">
        <v>522</v>
      </c>
      <c r="G1389" s="82" t="s">
        <v>554</v>
      </c>
      <c r="H1389" s="86" t="s">
        <v>2631</v>
      </c>
      <c r="I1389" s="82" t="s">
        <v>545</v>
      </c>
      <c r="J1389" s="86" t="s">
        <v>2631</v>
      </c>
      <c r="K1389" s="129" t="s">
        <v>8245</v>
      </c>
      <c r="L1389" s="124" t="s">
        <v>2918</v>
      </c>
    </row>
    <row r="1390" spans="1:12" x14ac:dyDescent="0.25">
      <c r="A1390" s="27" t="s">
        <v>8550</v>
      </c>
      <c r="B1390" s="14" t="s">
        <v>7893</v>
      </c>
      <c r="C1390" s="14" t="s">
        <v>2649</v>
      </c>
      <c r="D1390" s="14" t="s">
        <v>9127</v>
      </c>
      <c r="E1390" s="28">
        <v>44133</v>
      </c>
      <c r="F1390" s="29" t="s">
        <v>522</v>
      </c>
      <c r="G1390" s="30" t="s">
        <v>554</v>
      </c>
      <c r="H1390" s="31" t="s">
        <v>2631</v>
      </c>
      <c r="I1390" s="30" t="s">
        <v>2650</v>
      </c>
      <c r="J1390" s="31" t="s">
        <v>2631</v>
      </c>
      <c r="K1390" s="129" t="s">
        <v>8245</v>
      </c>
      <c r="L1390" s="124" t="s">
        <v>2918</v>
      </c>
    </row>
    <row r="1391" spans="1:12" x14ac:dyDescent="0.25">
      <c r="A1391" s="83" t="s">
        <v>8845</v>
      </c>
      <c r="B1391" s="81" t="s">
        <v>7915</v>
      </c>
      <c r="C1391" s="81" t="s">
        <v>62</v>
      </c>
      <c r="D1391" s="81" t="s">
        <v>9128</v>
      </c>
      <c r="E1391" s="84">
        <v>44133</v>
      </c>
      <c r="F1391" s="85" t="s">
        <v>522</v>
      </c>
      <c r="G1391" s="82" t="s">
        <v>554</v>
      </c>
      <c r="H1391" s="86" t="s">
        <v>2631</v>
      </c>
      <c r="I1391" s="82" t="s">
        <v>2683</v>
      </c>
      <c r="J1391" s="86" t="s">
        <v>2631</v>
      </c>
      <c r="K1391" s="129" t="s">
        <v>8245</v>
      </c>
      <c r="L1391" s="124" t="s">
        <v>2918</v>
      </c>
    </row>
    <row r="1392" spans="1:12" x14ac:dyDescent="0.25">
      <c r="A1392" s="83" t="s">
        <v>8348</v>
      </c>
      <c r="B1392" s="81" t="s">
        <v>7708</v>
      </c>
      <c r="C1392" s="81" t="s">
        <v>7844</v>
      </c>
      <c r="D1392" s="81" t="s">
        <v>7845</v>
      </c>
      <c r="E1392" s="84">
        <v>44133</v>
      </c>
      <c r="F1392" s="85" t="s">
        <v>520</v>
      </c>
      <c r="G1392" s="82" t="s">
        <v>538</v>
      </c>
      <c r="H1392" s="86" t="s">
        <v>2631</v>
      </c>
      <c r="I1392" s="82" t="s">
        <v>7777</v>
      </c>
      <c r="J1392" s="86" t="s">
        <v>2631</v>
      </c>
      <c r="K1392" s="129" t="s">
        <v>8245</v>
      </c>
      <c r="L1392" s="124" t="s">
        <v>8318</v>
      </c>
    </row>
    <row r="1393" spans="1:12" x14ac:dyDescent="0.25">
      <c r="A1393" s="27" t="s">
        <v>8336</v>
      </c>
      <c r="B1393" s="14" t="s">
        <v>262</v>
      </c>
      <c r="C1393" s="14" t="s">
        <v>229</v>
      </c>
      <c r="D1393" s="14" t="s">
        <v>2875</v>
      </c>
      <c r="E1393" s="28">
        <v>44133</v>
      </c>
      <c r="F1393" s="29" t="s">
        <v>519</v>
      </c>
      <c r="G1393" s="30" t="s">
        <v>538</v>
      </c>
      <c r="H1393" s="31" t="s">
        <v>2631</v>
      </c>
      <c r="I1393" s="30" t="s">
        <v>2632</v>
      </c>
      <c r="J1393" s="31" t="s">
        <v>2631</v>
      </c>
      <c r="K1393" s="129" t="s">
        <v>8245</v>
      </c>
      <c r="L1393" s="124" t="s">
        <v>8234</v>
      </c>
    </row>
    <row r="1394" spans="1:12" x14ac:dyDescent="0.25">
      <c r="A1394" s="83" t="s">
        <v>8383</v>
      </c>
      <c r="B1394" s="81" t="s">
        <v>1283</v>
      </c>
      <c r="C1394" s="81" t="s">
        <v>2672</v>
      </c>
      <c r="D1394" s="81" t="s">
        <v>7380</v>
      </c>
      <c r="E1394" s="84">
        <v>44133</v>
      </c>
      <c r="F1394" s="85" t="s">
        <v>520</v>
      </c>
      <c r="G1394" s="82" t="s">
        <v>538</v>
      </c>
      <c r="H1394" s="86" t="s">
        <v>2631</v>
      </c>
      <c r="I1394" s="82" t="s">
        <v>2644</v>
      </c>
      <c r="J1394" s="86" t="s">
        <v>2631</v>
      </c>
      <c r="K1394" s="129" t="s">
        <v>8245</v>
      </c>
      <c r="L1394" s="124" t="s">
        <v>8236</v>
      </c>
    </row>
    <row r="1395" spans="1:12" x14ac:dyDescent="0.25">
      <c r="A1395" s="83" t="s">
        <v>8441</v>
      </c>
      <c r="B1395" s="81" t="s">
        <v>1267</v>
      </c>
      <c r="C1395" s="81" t="s">
        <v>2672</v>
      </c>
      <c r="D1395" s="81" t="s">
        <v>7382</v>
      </c>
      <c r="E1395" s="84">
        <v>44133</v>
      </c>
      <c r="F1395" s="85" t="s">
        <v>520</v>
      </c>
      <c r="G1395" s="82" t="s">
        <v>538</v>
      </c>
      <c r="H1395" s="86" t="s">
        <v>2631</v>
      </c>
      <c r="I1395" s="82" t="s">
        <v>2644</v>
      </c>
      <c r="J1395" s="86" t="s">
        <v>2631</v>
      </c>
      <c r="K1395" s="129" t="s">
        <v>8245</v>
      </c>
      <c r="L1395" s="124" t="s">
        <v>8236</v>
      </c>
    </row>
    <row r="1396" spans="1:12" x14ac:dyDescent="0.25">
      <c r="A1396" s="83" t="s">
        <v>8334</v>
      </c>
      <c r="B1396" s="81" t="s">
        <v>7095</v>
      </c>
      <c r="C1396" s="81" t="s">
        <v>117</v>
      </c>
      <c r="D1396" s="81" t="s">
        <v>7449</v>
      </c>
      <c r="E1396" s="84">
        <v>44133</v>
      </c>
      <c r="F1396" s="85" t="s">
        <v>519</v>
      </c>
      <c r="G1396" s="82" t="s">
        <v>538</v>
      </c>
      <c r="H1396" s="86" t="s">
        <v>2631</v>
      </c>
      <c r="I1396" s="82" t="s">
        <v>2697</v>
      </c>
      <c r="J1396" s="86" t="s">
        <v>2631</v>
      </c>
      <c r="K1396" s="129" t="s">
        <v>8245</v>
      </c>
      <c r="L1396" s="124" t="s">
        <v>8237</v>
      </c>
    </row>
    <row r="1397" spans="1:12" x14ac:dyDescent="0.25">
      <c r="A1397" s="83" t="s">
        <v>8338</v>
      </c>
      <c r="B1397" s="81" t="s">
        <v>6197</v>
      </c>
      <c r="C1397" s="81" t="s">
        <v>62</v>
      </c>
      <c r="D1397" s="81" t="s">
        <v>7501</v>
      </c>
      <c r="E1397" s="84">
        <v>44133</v>
      </c>
      <c r="F1397" s="85" t="s">
        <v>519</v>
      </c>
      <c r="G1397" s="82" t="s">
        <v>538</v>
      </c>
      <c r="H1397" s="86" t="s">
        <v>2631</v>
      </c>
      <c r="I1397" s="82" t="s">
        <v>2683</v>
      </c>
      <c r="J1397" s="86" t="s">
        <v>2631</v>
      </c>
      <c r="K1397" s="129" t="s">
        <v>8245</v>
      </c>
      <c r="L1397" s="124" t="s">
        <v>8237</v>
      </c>
    </row>
    <row r="1398" spans="1:12" x14ac:dyDescent="0.25">
      <c r="A1398" s="83" t="s">
        <v>8359</v>
      </c>
      <c r="B1398" s="81" t="s">
        <v>6666</v>
      </c>
      <c r="C1398" s="81" t="s">
        <v>2639</v>
      </c>
      <c r="D1398" s="81" t="s">
        <v>7444</v>
      </c>
      <c r="E1398" s="84">
        <v>44133</v>
      </c>
      <c r="F1398" s="85" t="s">
        <v>519</v>
      </c>
      <c r="G1398" s="82" t="s">
        <v>538</v>
      </c>
      <c r="H1398" s="86" t="s">
        <v>2631</v>
      </c>
      <c r="I1398" s="82" t="s">
        <v>2641</v>
      </c>
      <c r="J1398" s="86" t="s">
        <v>2631</v>
      </c>
      <c r="K1398" s="129" t="s">
        <v>8245</v>
      </c>
      <c r="L1398" s="124" t="s">
        <v>8237</v>
      </c>
    </row>
    <row r="1399" spans="1:12" x14ac:dyDescent="0.25">
      <c r="A1399" s="83" t="s">
        <v>8361</v>
      </c>
      <c r="B1399" s="81" t="s">
        <v>5429</v>
      </c>
      <c r="C1399" s="81" t="s">
        <v>229</v>
      </c>
      <c r="D1399" s="81" t="s">
        <v>7446</v>
      </c>
      <c r="E1399" s="84">
        <v>44133</v>
      </c>
      <c r="F1399" s="85" t="s">
        <v>519</v>
      </c>
      <c r="G1399" s="82" t="s">
        <v>538</v>
      </c>
      <c r="H1399" s="86" t="s">
        <v>2631</v>
      </c>
      <c r="I1399" s="82" t="s">
        <v>2632</v>
      </c>
      <c r="J1399" s="86" t="s">
        <v>2631</v>
      </c>
      <c r="K1399" s="129" t="s">
        <v>8245</v>
      </c>
      <c r="L1399" s="124" t="s">
        <v>8237</v>
      </c>
    </row>
    <row r="1400" spans="1:12" x14ac:dyDescent="0.25">
      <c r="A1400" s="83" t="s">
        <v>8362</v>
      </c>
      <c r="B1400" s="81" t="s">
        <v>5725</v>
      </c>
      <c r="C1400" s="81" t="s">
        <v>2676</v>
      </c>
      <c r="D1400" s="81" t="s">
        <v>7499</v>
      </c>
      <c r="E1400" s="84">
        <v>44133</v>
      </c>
      <c r="F1400" s="85" t="s">
        <v>519</v>
      </c>
      <c r="G1400" s="82" t="s">
        <v>538</v>
      </c>
      <c r="H1400" s="86" t="s">
        <v>2631</v>
      </c>
      <c r="I1400" s="82" t="s">
        <v>2678</v>
      </c>
      <c r="J1400" s="86" t="s">
        <v>2631</v>
      </c>
      <c r="K1400" s="129" t="s">
        <v>8245</v>
      </c>
      <c r="L1400" s="124" t="s">
        <v>8237</v>
      </c>
    </row>
    <row r="1401" spans="1:12" x14ac:dyDescent="0.25">
      <c r="A1401" s="27" t="s">
        <v>8363</v>
      </c>
      <c r="B1401" s="14" t="s">
        <v>7017</v>
      </c>
      <c r="C1401" s="14" t="s">
        <v>117</v>
      </c>
      <c r="D1401" s="14" t="s">
        <v>7451</v>
      </c>
      <c r="E1401" s="28">
        <v>44133</v>
      </c>
      <c r="F1401" s="29" t="s">
        <v>519</v>
      </c>
      <c r="G1401" s="30" t="s">
        <v>538</v>
      </c>
      <c r="H1401" s="31" t="s">
        <v>2631</v>
      </c>
      <c r="I1401" s="30" t="s">
        <v>2697</v>
      </c>
      <c r="J1401" s="31" t="s">
        <v>2631</v>
      </c>
      <c r="K1401" s="129" t="s">
        <v>8245</v>
      </c>
      <c r="L1401" s="124" t="s">
        <v>8237</v>
      </c>
    </row>
    <row r="1402" spans="1:12" x14ac:dyDescent="0.25">
      <c r="A1402" s="83" t="s">
        <v>8414</v>
      </c>
      <c r="B1402" s="81" t="s">
        <v>6646</v>
      </c>
      <c r="C1402" s="81" t="s">
        <v>2639</v>
      </c>
      <c r="D1402" s="81" t="s">
        <v>7494</v>
      </c>
      <c r="E1402" s="84">
        <v>44133</v>
      </c>
      <c r="F1402" s="85" t="s">
        <v>519</v>
      </c>
      <c r="G1402" s="82" t="s">
        <v>538</v>
      </c>
      <c r="H1402" s="86" t="s">
        <v>2631</v>
      </c>
      <c r="I1402" s="82" t="s">
        <v>2641</v>
      </c>
      <c r="J1402" s="86" t="s">
        <v>2631</v>
      </c>
      <c r="K1402" s="129" t="s">
        <v>8245</v>
      </c>
      <c r="L1402" s="124" t="s">
        <v>8237</v>
      </c>
    </row>
    <row r="1403" spans="1:12" x14ac:dyDescent="0.25">
      <c r="A1403" s="83" t="s">
        <v>8421</v>
      </c>
      <c r="B1403" s="81" t="s">
        <v>5713</v>
      </c>
      <c r="C1403" s="81" t="s">
        <v>2676</v>
      </c>
      <c r="D1403" s="81" t="s">
        <v>7454</v>
      </c>
      <c r="E1403" s="84">
        <v>44133</v>
      </c>
      <c r="F1403" s="85" t="s">
        <v>519</v>
      </c>
      <c r="G1403" s="82" t="s">
        <v>538</v>
      </c>
      <c r="H1403" s="86" t="s">
        <v>2631</v>
      </c>
      <c r="I1403" s="82" t="s">
        <v>2678</v>
      </c>
      <c r="J1403" s="86" t="s">
        <v>2631</v>
      </c>
      <c r="K1403" s="129" t="s">
        <v>8245</v>
      </c>
      <c r="L1403" s="124" t="s">
        <v>8237</v>
      </c>
    </row>
    <row r="1404" spans="1:12" x14ac:dyDescent="0.25">
      <c r="A1404" s="27" t="s">
        <v>8423</v>
      </c>
      <c r="B1404" s="14" t="s">
        <v>5559</v>
      </c>
      <c r="C1404" s="14" t="s">
        <v>2679</v>
      </c>
      <c r="D1404" s="14" t="s">
        <v>7453</v>
      </c>
      <c r="E1404" s="28">
        <v>44133</v>
      </c>
      <c r="F1404" s="29" t="s">
        <v>519</v>
      </c>
      <c r="G1404" s="30" t="s">
        <v>538</v>
      </c>
      <c r="H1404" s="31" t="s">
        <v>2631</v>
      </c>
      <c r="I1404" s="30" t="s">
        <v>545</v>
      </c>
      <c r="J1404" s="31" t="s">
        <v>2631</v>
      </c>
      <c r="K1404" s="129" t="s">
        <v>8245</v>
      </c>
      <c r="L1404" s="124" t="s">
        <v>8237</v>
      </c>
    </row>
    <row r="1405" spans="1:12" x14ac:dyDescent="0.25">
      <c r="A1405" s="83" t="s">
        <v>8339</v>
      </c>
      <c r="B1405" s="81" t="s">
        <v>5355</v>
      </c>
      <c r="C1405" s="81" t="s">
        <v>2629</v>
      </c>
      <c r="D1405" s="81" t="s">
        <v>7443</v>
      </c>
      <c r="E1405" s="84">
        <v>44133</v>
      </c>
      <c r="F1405" s="85" t="s">
        <v>520</v>
      </c>
      <c r="G1405" s="82" t="s">
        <v>538</v>
      </c>
      <c r="H1405" s="86" t="s">
        <v>2631</v>
      </c>
      <c r="I1405" s="82" t="s">
        <v>2632</v>
      </c>
      <c r="J1405" s="86" t="s">
        <v>2631</v>
      </c>
      <c r="K1405" s="129" t="s">
        <v>8245</v>
      </c>
      <c r="L1405" s="124" t="s">
        <v>8237</v>
      </c>
    </row>
    <row r="1406" spans="1:12" x14ac:dyDescent="0.25">
      <c r="A1406" s="27" t="s">
        <v>8340</v>
      </c>
      <c r="B1406" s="14" t="s">
        <v>5373</v>
      </c>
      <c r="C1406" s="14" t="s">
        <v>229</v>
      </c>
      <c r="D1406" s="14" t="s">
        <v>7441</v>
      </c>
      <c r="E1406" s="28">
        <v>44133</v>
      </c>
      <c r="F1406" s="29" t="s">
        <v>520</v>
      </c>
      <c r="G1406" s="30" t="s">
        <v>538</v>
      </c>
      <c r="H1406" s="31" t="s">
        <v>2631</v>
      </c>
      <c r="I1406" s="30" t="s">
        <v>2632</v>
      </c>
      <c r="J1406" s="31" t="s">
        <v>2631</v>
      </c>
      <c r="K1406" s="129" t="s">
        <v>8245</v>
      </c>
      <c r="L1406" s="124" t="s">
        <v>8237</v>
      </c>
    </row>
    <row r="1407" spans="1:12" x14ac:dyDescent="0.25">
      <c r="A1407" s="83" t="s">
        <v>8341</v>
      </c>
      <c r="B1407" s="81" t="s">
        <v>5511</v>
      </c>
      <c r="C1407" s="81" t="s">
        <v>2734</v>
      </c>
      <c r="D1407" s="81" t="s">
        <v>7448</v>
      </c>
      <c r="E1407" s="84">
        <v>44133</v>
      </c>
      <c r="F1407" s="85" t="s">
        <v>520</v>
      </c>
      <c r="G1407" s="82" t="s">
        <v>538</v>
      </c>
      <c r="H1407" s="86" t="s">
        <v>2631</v>
      </c>
      <c r="I1407" s="82" t="s">
        <v>2736</v>
      </c>
      <c r="J1407" s="86" t="s">
        <v>2631</v>
      </c>
      <c r="K1407" s="129" t="s">
        <v>8245</v>
      </c>
      <c r="L1407" s="124" t="s">
        <v>8237</v>
      </c>
    </row>
    <row r="1408" spans="1:12" x14ac:dyDescent="0.25">
      <c r="A1408" s="27" t="s">
        <v>8342</v>
      </c>
      <c r="B1408" s="14" t="s">
        <v>6713</v>
      </c>
      <c r="C1408" s="14" t="s">
        <v>2659</v>
      </c>
      <c r="D1408" s="14" t="s">
        <v>7442</v>
      </c>
      <c r="E1408" s="28">
        <v>44133</v>
      </c>
      <c r="F1408" s="29" t="s">
        <v>520</v>
      </c>
      <c r="G1408" s="30" t="s">
        <v>538</v>
      </c>
      <c r="H1408" s="31" t="s">
        <v>2631</v>
      </c>
      <c r="I1408" s="30" t="s">
        <v>2661</v>
      </c>
      <c r="J1408" s="31" t="s">
        <v>2631</v>
      </c>
      <c r="K1408" s="129" t="s">
        <v>8245</v>
      </c>
      <c r="L1408" s="124" t="s">
        <v>8237</v>
      </c>
    </row>
    <row r="1409" spans="1:12" x14ac:dyDescent="0.25">
      <c r="A1409" s="83" t="s">
        <v>9036</v>
      </c>
      <c r="B1409" s="81" t="s">
        <v>5560</v>
      </c>
      <c r="C1409" s="81" t="s">
        <v>2679</v>
      </c>
      <c r="D1409" s="81" t="s">
        <v>7458</v>
      </c>
      <c r="E1409" s="84">
        <v>44133</v>
      </c>
      <c r="F1409" s="85" t="s">
        <v>520</v>
      </c>
      <c r="G1409" s="82" t="s">
        <v>538</v>
      </c>
      <c r="H1409" s="86" t="s">
        <v>2631</v>
      </c>
      <c r="I1409" s="82" t="s">
        <v>545</v>
      </c>
      <c r="J1409" s="86" t="s">
        <v>2631</v>
      </c>
      <c r="K1409" s="129" t="s">
        <v>8245</v>
      </c>
      <c r="L1409" s="124" t="s">
        <v>8237</v>
      </c>
    </row>
    <row r="1410" spans="1:12" x14ac:dyDescent="0.25">
      <c r="A1410" s="83" t="s">
        <v>8357</v>
      </c>
      <c r="B1410" s="81" t="s">
        <v>5561</v>
      </c>
      <c r="C1410" s="81" t="s">
        <v>2679</v>
      </c>
      <c r="D1410" s="81" t="s">
        <v>7457</v>
      </c>
      <c r="E1410" s="84">
        <v>44133</v>
      </c>
      <c r="F1410" s="85" t="s">
        <v>520</v>
      </c>
      <c r="G1410" s="82" t="s">
        <v>538</v>
      </c>
      <c r="H1410" s="86" t="s">
        <v>2631</v>
      </c>
      <c r="I1410" s="82" t="s">
        <v>545</v>
      </c>
      <c r="J1410" s="86" t="s">
        <v>2631</v>
      </c>
      <c r="K1410" s="129" t="s">
        <v>8245</v>
      </c>
      <c r="L1410" s="124" t="s">
        <v>8237</v>
      </c>
    </row>
    <row r="1411" spans="1:12" x14ac:dyDescent="0.25">
      <c r="A1411" s="27" t="s">
        <v>8371</v>
      </c>
      <c r="B1411" s="14" t="s">
        <v>5443</v>
      </c>
      <c r="C1411" s="14" t="s">
        <v>2734</v>
      </c>
      <c r="D1411" s="14" t="s">
        <v>7496</v>
      </c>
      <c r="E1411" s="28">
        <v>44133</v>
      </c>
      <c r="F1411" s="29" t="s">
        <v>520</v>
      </c>
      <c r="G1411" s="30" t="s">
        <v>538</v>
      </c>
      <c r="H1411" s="31" t="s">
        <v>2631</v>
      </c>
      <c r="I1411" s="30" t="s">
        <v>2736</v>
      </c>
      <c r="J1411" s="31" t="s">
        <v>2631</v>
      </c>
      <c r="K1411" s="129" t="s">
        <v>8245</v>
      </c>
      <c r="L1411" s="124" t="s">
        <v>8237</v>
      </c>
    </row>
    <row r="1412" spans="1:12" x14ac:dyDescent="0.25">
      <c r="A1412" s="83" t="s">
        <v>8372</v>
      </c>
      <c r="B1412" s="81" t="s">
        <v>5447</v>
      </c>
      <c r="C1412" s="81" t="s">
        <v>2734</v>
      </c>
      <c r="D1412" s="81" t="s">
        <v>7495</v>
      </c>
      <c r="E1412" s="84">
        <v>44133</v>
      </c>
      <c r="F1412" s="85" t="s">
        <v>520</v>
      </c>
      <c r="G1412" s="82" t="s">
        <v>538</v>
      </c>
      <c r="H1412" s="86" t="s">
        <v>2631</v>
      </c>
      <c r="I1412" s="82" t="s">
        <v>2736</v>
      </c>
      <c r="J1412" s="86" t="s">
        <v>2631</v>
      </c>
      <c r="K1412" s="129" t="s">
        <v>8245</v>
      </c>
      <c r="L1412" s="124" t="s">
        <v>8237</v>
      </c>
    </row>
    <row r="1413" spans="1:12" x14ac:dyDescent="0.25">
      <c r="A1413" s="83" t="s">
        <v>8385</v>
      </c>
      <c r="B1413" s="81" t="s">
        <v>6875</v>
      </c>
      <c r="C1413" s="81" t="s">
        <v>283</v>
      </c>
      <c r="D1413" s="81" t="s">
        <v>7456</v>
      </c>
      <c r="E1413" s="84">
        <v>44133</v>
      </c>
      <c r="F1413" s="85" t="s">
        <v>520</v>
      </c>
      <c r="G1413" s="82" t="s">
        <v>538</v>
      </c>
      <c r="H1413" s="86" t="s">
        <v>2631</v>
      </c>
      <c r="I1413" s="82" t="s">
        <v>2697</v>
      </c>
      <c r="J1413" s="86" t="s">
        <v>2631</v>
      </c>
      <c r="K1413" s="129" t="s">
        <v>8245</v>
      </c>
      <c r="L1413" s="124" t="s">
        <v>8237</v>
      </c>
    </row>
    <row r="1414" spans="1:12" x14ac:dyDescent="0.25">
      <c r="A1414" s="83" t="s">
        <v>8410</v>
      </c>
      <c r="B1414" s="81" t="s">
        <v>5558</v>
      </c>
      <c r="C1414" s="81" t="s">
        <v>2679</v>
      </c>
      <c r="D1414" s="81" t="s">
        <v>7498</v>
      </c>
      <c r="E1414" s="84">
        <v>44133</v>
      </c>
      <c r="F1414" s="85" t="s">
        <v>520</v>
      </c>
      <c r="G1414" s="82" t="s">
        <v>538</v>
      </c>
      <c r="H1414" s="86" t="s">
        <v>2631</v>
      </c>
      <c r="I1414" s="82" t="s">
        <v>545</v>
      </c>
      <c r="J1414" s="86" t="s">
        <v>2631</v>
      </c>
      <c r="K1414" s="129" t="s">
        <v>8245</v>
      </c>
      <c r="L1414" s="124" t="s">
        <v>8237</v>
      </c>
    </row>
    <row r="1415" spans="1:12" x14ac:dyDescent="0.25">
      <c r="A1415" s="83" t="s">
        <v>8412</v>
      </c>
      <c r="B1415" s="81" t="s">
        <v>6182</v>
      </c>
      <c r="C1415" s="81" t="s">
        <v>62</v>
      </c>
      <c r="D1415" s="81" t="s">
        <v>7500</v>
      </c>
      <c r="E1415" s="84">
        <v>44133</v>
      </c>
      <c r="F1415" s="85" t="s">
        <v>520</v>
      </c>
      <c r="G1415" s="82" t="s">
        <v>538</v>
      </c>
      <c r="H1415" s="86" t="s">
        <v>2631</v>
      </c>
      <c r="I1415" s="82" t="s">
        <v>2683</v>
      </c>
      <c r="J1415" s="86" t="s">
        <v>2631</v>
      </c>
      <c r="K1415" s="129" t="s">
        <v>8245</v>
      </c>
      <c r="L1415" s="124" t="s">
        <v>8237</v>
      </c>
    </row>
    <row r="1416" spans="1:12" x14ac:dyDescent="0.25">
      <c r="A1416" s="83" t="s">
        <v>9041</v>
      </c>
      <c r="B1416" s="81" t="s">
        <v>6942</v>
      </c>
      <c r="C1416" s="81" t="s">
        <v>283</v>
      </c>
      <c r="D1416" s="81" t="s">
        <v>7460</v>
      </c>
      <c r="E1416" s="84">
        <v>44133</v>
      </c>
      <c r="F1416" s="85" t="s">
        <v>520</v>
      </c>
      <c r="G1416" s="82" t="s">
        <v>538</v>
      </c>
      <c r="H1416" s="86" t="s">
        <v>2631</v>
      </c>
      <c r="I1416" s="82" t="s">
        <v>2697</v>
      </c>
      <c r="J1416" s="86" t="s">
        <v>2631</v>
      </c>
      <c r="K1416" s="129" t="s">
        <v>8245</v>
      </c>
      <c r="L1416" s="124" t="s">
        <v>8237</v>
      </c>
    </row>
    <row r="1417" spans="1:12" x14ac:dyDescent="0.25">
      <c r="A1417" s="27" t="s">
        <v>8424</v>
      </c>
      <c r="B1417" s="14" t="s">
        <v>5330</v>
      </c>
      <c r="C1417" s="14" t="s">
        <v>2629</v>
      </c>
      <c r="D1417" s="14" t="s">
        <v>7445</v>
      </c>
      <c r="E1417" s="28">
        <v>44133</v>
      </c>
      <c r="F1417" s="29" t="s">
        <v>520</v>
      </c>
      <c r="G1417" s="30" t="s">
        <v>538</v>
      </c>
      <c r="H1417" s="31" t="s">
        <v>2631</v>
      </c>
      <c r="I1417" s="30" t="s">
        <v>2632</v>
      </c>
      <c r="J1417" s="31" t="s">
        <v>2631</v>
      </c>
      <c r="K1417" s="129" t="s">
        <v>8245</v>
      </c>
      <c r="L1417" s="124" t="s">
        <v>8237</v>
      </c>
    </row>
    <row r="1418" spans="1:12" x14ac:dyDescent="0.25">
      <c r="A1418" s="83" t="s">
        <v>8433</v>
      </c>
      <c r="B1418" s="81" t="s">
        <v>6750</v>
      </c>
      <c r="C1418" s="81" t="s">
        <v>2659</v>
      </c>
      <c r="D1418" s="81" t="s">
        <v>7440</v>
      </c>
      <c r="E1418" s="84">
        <v>44133</v>
      </c>
      <c r="F1418" s="85" t="s">
        <v>520</v>
      </c>
      <c r="G1418" s="82" t="s">
        <v>538</v>
      </c>
      <c r="H1418" s="86" t="s">
        <v>2631</v>
      </c>
      <c r="I1418" s="82" t="s">
        <v>2661</v>
      </c>
      <c r="J1418" s="86" t="s">
        <v>2631</v>
      </c>
      <c r="K1418" s="129" t="s">
        <v>8245</v>
      </c>
      <c r="L1418" s="124" t="s">
        <v>8237</v>
      </c>
    </row>
    <row r="1419" spans="1:12" x14ac:dyDescent="0.25">
      <c r="A1419" s="83" t="s">
        <v>9030</v>
      </c>
      <c r="B1419" s="81" t="s">
        <v>7410</v>
      </c>
      <c r="C1419" s="81" t="s">
        <v>2649</v>
      </c>
      <c r="D1419" s="81" t="s">
        <v>7572</v>
      </c>
      <c r="E1419" s="84">
        <v>44133</v>
      </c>
      <c r="F1419" s="85" t="s">
        <v>519</v>
      </c>
      <c r="G1419" s="82" t="s">
        <v>538</v>
      </c>
      <c r="H1419" s="86" t="s">
        <v>2631</v>
      </c>
      <c r="I1419" s="82" t="s">
        <v>2650</v>
      </c>
      <c r="J1419" s="86" t="s">
        <v>2631</v>
      </c>
      <c r="K1419" s="129" t="s">
        <v>8245</v>
      </c>
      <c r="L1419" s="124" t="s">
        <v>8238</v>
      </c>
    </row>
    <row r="1420" spans="1:12" x14ac:dyDescent="0.25">
      <c r="A1420" s="27" t="s">
        <v>8358</v>
      </c>
      <c r="B1420" s="14" t="s">
        <v>7416</v>
      </c>
      <c r="C1420" s="14" t="s">
        <v>2629</v>
      </c>
      <c r="D1420" s="14" t="s">
        <v>7553</v>
      </c>
      <c r="E1420" s="28">
        <v>44133</v>
      </c>
      <c r="F1420" s="29" t="s">
        <v>519</v>
      </c>
      <c r="G1420" s="30" t="s">
        <v>538</v>
      </c>
      <c r="H1420" s="31" t="s">
        <v>2631</v>
      </c>
      <c r="I1420" s="30" t="s">
        <v>2632</v>
      </c>
      <c r="J1420" s="31" t="s">
        <v>2631</v>
      </c>
      <c r="K1420" s="129" t="s">
        <v>8245</v>
      </c>
      <c r="L1420" s="124" t="s">
        <v>8238</v>
      </c>
    </row>
    <row r="1421" spans="1:12" x14ac:dyDescent="0.25">
      <c r="A1421" s="83" t="s">
        <v>8386</v>
      </c>
      <c r="B1421" s="81" t="s">
        <v>7430</v>
      </c>
      <c r="C1421" s="81" t="s">
        <v>2715</v>
      </c>
      <c r="D1421" s="81" t="s">
        <v>7559</v>
      </c>
      <c r="E1421" s="84">
        <v>44133</v>
      </c>
      <c r="F1421" s="85" t="s">
        <v>519</v>
      </c>
      <c r="G1421" s="82" t="s">
        <v>538</v>
      </c>
      <c r="H1421" s="86" t="s">
        <v>2631</v>
      </c>
      <c r="I1421" s="82" t="s">
        <v>2641</v>
      </c>
      <c r="J1421" s="86" t="s">
        <v>2631</v>
      </c>
      <c r="K1421" s="129" t="s">
        <v>8245</v>
      </c>
      <c r="L1421" s="124" t="s">
        <v>8238</v>
      </c>
    </row>
    <row r="1422" spans="1:12" x14ac:dyDescent="0.25">
      <c r="A1422" s="83" t="s">
        <v>8387</v>
      </c>
      <c r="B1422" s="81" t="s">
        <v>7415</v>
      </c>
      <c r="C1422" s="81" t="s">
        <v>2629</v>
      </c>
      <c r="D1422" s="81" t="s">
        <v>7547</v>
      </c>
      <c r="E1422" s="84">
        <v>44133</v>
      </c>
      <c r="F1422" s="85" t="s">
        <v>519</v>
      </c>
      <c r="G1422" s="82" t="s">
        <v>538</v>
      </c>
      <c r="H1422" s="86" t="s">
        <v>2631</v>
      </c>
      <c r="I1422" s="82" t="s">
        <v>2632</v>
      </c>
      <c r="J1422" s="86" t="s">
        <v>2631</v>
      </c>
      <c r="K1422" s="129" t="s">
        <v>8245</v>
      </c>
      <c r="L1422" s="124" t="s">
        <v>8238</v>
      </c>
    </row>
    <row r="1423" spans="1:12" x14ac:dyDescent="0.25">
      <c r="A1423" s="27" t="s">
        <v>8416</v>
      </c>
      <c r="B1423" s="14" t="s">
        <v>7434</v>
      </c>
      <c r="C1423" s="14" t="s">
        <v>2659</v>
      </c>
      <c r="D1423" s="14" t="s">
        <v>7545</v>
      </c>
      <c r="E1423" s="28">
        <v>44133</v>
      </c>
      <c r="F1423" s="29" t="s">
        <v>519</v>
      </c>
      <c r="G1423" s="30" t="s">
        <v>538</v>
      </c>
      <c r="H1423" s="31" t="s">
        <v>2631</v>
      </c>
      <c r="I1423" s="30" t="s">
        <v>2661</v>
      </c>
      <c r="J1423" s="31" t="s">
        <v>2631</v>
      </c>
      <c r="K1423" s="129" t="s">
        <v>8245</v>
      </c>
      <c r="L1423" s="124" t="s">
        <v>8238</v>
      </c>
    </row>
    <row r="1424" spans="1:12" x14ac:dyDescent="0.25">
      <c r="A1424" s="83" t="s">
        <v>8417</v>
      </c>
      <c r="B1424" s="81" t="s">
        <v>7419</v>
      </c>
      <c r="C1424" s="81" t="s">
        <v>2734</v>
      </c>
      <c r="D1424" s="81" t="s">
        <v>7552</v>
      </c>
      <c r="E1424" s="84">
        <v>44133</v>
      </c>
      <c r="F1424" s="85" t="s">
        <v>519</v>
      </c>
      <c r="G1424" s="82" t="s">
        <v>538</v>
      </c>
      <c r="H1424" s="86" t="s">
        <v>2631</v>
      </c>
      <c r="I1424" s="82" t="s">
        <v>2736</v>
      </c>
      <c r="J1424" s="86" t="s">
        <v>2631</v>
      </c>
      <c r="K1424" s="129" t="s">
        <v>8245</v>
      </c>
      <c r="L1424" s="124" t="s">
        <v>8238</v>
      </c>
    </row>
    <row r="1425" spans="1:12" x14ac:dyDescent="0.25">
      <c r="A1425" s="27" t="s">
        <v>8418</v>
      </c>
      <c r="B1425" s="14" t="s">
        <v>7414</v>
      </c>
      <c r="C1425" s="14" t="s">
        <v>2629</v>
      </c>
      <c r="D1425" s="14" t="s">
        <v>7549</v>
      </c>
      <c r="E1425" s="28">
        <v>44133</v>
      </c>
      <c r="F1425" s="29" t="s">
        <v>519</v>
      </c>
      <c r="G1425" s="30" t="s">
        <v>538</v>
      </c>
      <c r="H1425" s="31" t="s">
        <v>2631</v>
      </c>
      <c r="I1425" s="30" t="s">
        <v>2632</v>
      </c>
      <c r="J1425" s="31" t="s">
        <v>2631</v>
      </c>
      <c r="K1425" s="129" t="s">
        <v>8245</v>
      </c>
      <c r="L1425" s="124" t="s">
        <v>8238</v>
      </c>
    </row>
    <row r="1426" spans="1:12" x14ac:dyDescent="0.25">
      <c r="A1426" s="83" t="s">
        <v>8420</v>
      </c>
      <c r="B1426" s="81" t="s">
        <v>7431</v>
      </c>
      <c r="C1426" s="81" t="s">
        <v>2715</v>
      </c>
      <c r="D1426" s="81" t="s">
        <v>7560</v>
      </c>
      <c r="E1426" s="84">
        <v>44133</v>
      </c>
      <c r="F1426" s="85" t="s">
        <v>519</v>
      </c>
      <c r="G1426" s="82" t="s">
        <v>538</v>
      </c>
      <c r="H1426" s="86" t="s">
        <v>2631</v>
      </c>
      <c r="I1426" s="82" t="s">
        <v>2641</v>
      </c>
      <c r="J1426" s="86" t="s">
        <v>2631</v>
      </c>
      <c r="K1426" s="129" t="s">
        <v>8245</v>
      </c>
      <c r="L1426" s="124" t="s">
        <v>8238</v>
      </c>
    </row>
    <row r="1427" spans="1:12" x14ac:dyDescent="0.25">
      <c r="A1427" s="83" t="s">
        <v>8347</v>
      </c>
      <c r="B1427" s="81" t="s">
        <v>7412</v>
      </c>
      <c r="C1427" s="81" t="s">
        <v>2649</v>
      </c>
      <c r="D1427" s="81" t="s">
        <v>7568</v>
      </c>
      <c r="E1427" s="84">
        <v>44133</v>
      </c>
      <c r="F1427" s="85" t="s">
        <v>520</v>
      </c>
      <c r="G1427" s="82" t="s">
        <v>538</v>
      </c>
      <c r="H1427" s="86" t="s">
        <v>2631</v>
      </c>
      <c r="I1427" s="82" t="s">
        <v>2650</v>
      </c>
      <c r="J1427" s="86" t="s">
        <v>2631</v>
      </c>
      <c r="K1427" s="129" t="s">
        <v>8245</v>
      </c>
      <c r="L1427" s="124" t="s">
        <v>8238</v>
      </c>
    </row>
    <row r="1428" spans="1:12" x14ac:dyDescent="0.25">
      <c r="A1428" s="27" t="s">
        <v>8350</v>
      </c>
      <c r="B1428" s="14" t="s">
        <v>7437</v>
      </c>
      <c r="C1428" s="14" t="s">
        <v>283</v>
      </c>
      <c r="D1428" s="14" t="s">
        <v>7567</v>
      </c>
      <c r="E1428" s="28">
        <v>44133</v>
      </c>
      <c r="F1428" s="29" t="s">
        <v>520</v>
      </c>
      <c r="G1428" s="30" t="s">
        <v>538</v>
      </c>
      <c r="H1428" s="31" t="s">
        <v>2631</v>
      </c>
      <c r="I1428" s="30" t="s">
        <v>2697</v>
      </c>
      <c r="J1428" s="31" t="s">
        <v>2631</v>
      </c>
      <c r="K1428" s="129" t="s">
        <v>8245</v>
      </c>
      <c r="L1428" s="124" t="s">
        <v>8238</v>
      </c>
    </row>
    <row r="1429" spans="1:12" x14ac:dyDescent="0.25">
      <c r="A1429" s="83" t="s">
        <v>8351</v>
      </c>
      <c r="B1429" s="81" t="s">
        <v>7422</v>
      </c>
      <c r="C1429" s="81" t="s">
        <v>62</v>
      </c>
      <c r="D1429" s="81" t="s">
        <v>7570</v>
      </c>
      <c r="E1429" s="84">
        <v>44133</v>
      </c>
      <c r="F1429" s="85" t="s">
        <v>520</v>
      </c>
      <c r="G1429" s="82" t="s">
        <v>538</v>
      </c>
      <c r="H1429" s="86" t="s">
        <v>2631</v>
      </c>
      <c r="I1429" s="82" t="s">
        <v>2683</v>
      </c>
      <c r="J1429" s="86" t="s">
        <v>2631</v>
      </c>
      <c r="K1429" s="129" t="s">
        <v>8245</v>
      </c>
      <c r="L1429" s="124" t="s">
        <v>8238</v>
      </c>
    </row>
    <row r="1430" spans="1:12" x14ac:dyDescent="0.25">
      <c r="A1430" s="83" t="s">
        <v>8355</v>
      </c>
      <c r="B1430" s="81" t="s">
        <v>7428</v>
      </c>
      <c r="C1430" s="81" t="s">
        <v>2645</v>
      </c>
      <c r="D1430" s="81" t="s">
        <v>7566</v>
      </c>
      <c r="E1430" s="84">
        <v>44133</v>
      </c>
      <c r="F1430" s="85" t="s">
        <v>520</v>
      </c>
      <c r="G1430" s="82" t="s">
        <v>538</v>
      </c>
      <c r="H1430" s="86" t="s">
        <v>2631</v>
      </c>
      <c r="I1430" s="82" t="s">
        <v>2647</v>
      </c>
      <c r="J1430" s="86" t="s">
        <v>2631</v>
      </c>
      <c r="K1430" s="129" t="s">
        <v>8245</v>
      </c>
      <c r="L1430" s="124" t="s">
        <v>8238</v>
      </c>
    </row>
    <row r="1431" spans="1:12" x14ac:dyDescent="0.25">
      <c r="A1431" s="83" t="s">
        <v>8368</v>
      </c>
      <c r="B1431" s="81" t="s">
        <v>7432</v>
      </c>
      <c r="C1431" s="81" t="s">
        <v>2715</v>
      </c>
      <c r="D1431" s="81" t="s">
        <v>7551</v>
      </c>
      <c r="E1431" s="84">
        <v>44133</v>
      </c>
      <c r="F1431" s="85" t="s">
        <v>520</v>
      </c>
      <c r="G1431" s="82" t="s">
        <v>538</v>
      </c>
      <c r="H1431" s="86" t="s">
        <v>2631</v>
      </c>
      <c r="I1431" s="82" t="s">
        <v>2641</v>
      </c>
      <c r="J1431" s="86" t="s">
        <v>2631</v>
      </c>
      <c r="K1431" s="129" t="s">
        <v>8245</v>
      </c>
      <c r="L1431" s="124" t="s">
        <v>8238</v>
      </c>
    </row>
    <row r="1432" spans="1:12" x14ac:dyDescent="0.25">
      <c r="A1432" s="83" t="s">
        <v>8370</v>
      </c>
      <c r="B1432" s="81" t="s">
        <v>7433</v>
      </c>
      <c r="C1432" s="81" t="s">
        <v>2659</v>
      </c>
      <c r="D1432" s="81" t="s">
        <v>7546</v>
      </c>
      <c r="E1432" s="84">
        <v>44133</v>
      </c>
      <c r="F1432" s="85" t="s">
        <v>520</v>
      </c>
      <c r="G1432" s="82" t="s">
        <v>538</v>
      </c>
      <c r="H1432" s="86" t="s">
        <v>2631</v>
      </c>
      <c r="I1432" s="82" t="s">
        <v>2661</v>
      </c>
      <c r="J1432" s="86" t="s">
        <v>2631</v>
      </c>
      <c r="K1432" s="129" t="s">
        <v>8245</v>
      </c>
      <c r="L1432" s="124" t="s">
        <v>8238</v>
      </c>
    </row>
    <row r="1433" spans="1:12" x14ac:dyDescent="0.25">
      <c r="A1433" s="83" t="s">
        <v>8375</v>
      </c>
      <c r="B1433" s="81" t="s">
        <v>7418</v>
      </c>
      <c r="C1433" s="81" t="s">
        <v>2734</v>
      </c>
      <c r="D1433" s="81" t="s">
        <v>7558</v>
      </c>
      <c r="E1433" s="84">
        <v>44133</v>
      </c>
      <c r="F1433" s="85" t="s">
        <v>520</v>
      </c>
      <c r="G1433" s="82" t="s">
        <v>538</v>
      </c>
      <c r="H1433" s="86" t="s">
        <v>2631</v>
      </c>
      <c r="I1433" s="82" t="s">
        <v>2736</v>
      </c>
      <c r="J1433" s="86" t="s">
        <v>2631</v>
      </c>
      <c r="K1433" s="129" t="s">
        <v>8245</v>
      </c>
      <c r="L1433" s="124" t="s">
        <v>8238</v>
      </c>
    </row>
    <row r="1434" spans="1:12" x14ac:dyDescent="0.25">
      <c r="A1434" s="27" t="s">
        <v>8382</v>
      </c>
      <c r="B1434" s="14" t="s">
        <v>7411</v>
      </c>
      <c r="C1434" s="14" t="s">
        <v>2649</v>
      </c>
      <c r="D1434" s="14" t="s">
        <v>7571</v>
      </c>
      <c r="E1434" s="28">
        <v>44133</v>
      </c>
      <c r="F1434" s="29" t="s">
        <v>520</v>
      </c>
      <c r="G1434" s="30" t="s">
        <v>538</v>
      </c>
      <c r="H1434" s="31" t="s">
        <v>2631</v>
      </c>
      <c r="I1434" s="30" t="s">
        <v>2650</v>
      </c>
      <c r="J1434" s="31" t="s">
        <v>2631</v>
      </c>
      <c r="K1434" s="129" t="s">
        <v>8245</v>
      </c>
      <c r="L1434" s="124" t="s">
        <v>8238</v>
      </c>
    </row>
    <row r="1435" spans="1:12" x14ac:dyDescent="0.25">
      <c r="A1435" s="83" t="s">
        <v>8397</v>
      </c>
      <c r="B1435" s="81" t="s">
        <v>7429</v>
      </c>
      <c r="C1435" s="81" t="s">
        <v>2715</v>
      </c>
      <c r="D1435" s="81" t="s">
        <v>7554</v>
      </c>
      <c r="E1435" s="84">
        <v>44133</v>
      </c>
      <c r="F1435" s="85" t="s">
        <v>520</v>
      </c>
      <c r="G1435" s="82" t="s">
        <v>538</v>
      </c>
      <c r="H1435" s="86" t="s">
        <v>2631</v>
      </c>
      <c r="I1435" s="82" t="s">
        <v>2641</v>
      </c>
      <c r="J1435" s="86" t="s">
        <v>2631</v>
      </c>
      <c r="K1435" s="129" t="s">
        <v>8245</v>
      </c>
      <c r="L1435" s="124" t="s">
        <v>8238</v>
      </c>
    </row>
    <row r="1436" spans="1:12" x14ac:dyDescent="0.25">
      <c r="A1436" s="83" t="s">
        <v>8399</v>
      </c>
      <c r="B1436" s="81" t="s">
        <v>7417</v>
      </c>
      <c r="C1436" s="81" t="s">
        <v>2629</v>
      </c>
      <c r="D1436" s="81" t="s">
        <v>7550</v>
      </c>
      <c r="E1436" s="84">
        <v>44133</v>
      </c>
      <c r="F1436" s="85" t="s">
        <v>520</v>
      </c>
      <c r="G1436" s="82" t="s">
        <v>538</v>
      </c>
      <c r="H1436" s="86" t="s">
        <v>2631</v>
      </c>
      <c r="I1436" s="82" t="s">
        <v>2632</v>
      </c>
      <c r="J1436" s="86" t="s">
        <v>2631</v>
      </c>
      <c r="K1436" s="129" t="s">
        <v>8245</v>
      </c>
      <c r="L1436" s="124" t="s">
        <v>8238</v>
      </c>
    </row>
    <row r="1437" spans="1:12" x14ac:dyDescent="0.25">
      <c r="A1437" s="27" t="s">
        <v>9038</v>
      </c>
      <c r="B1437" s="14" t="s">
        <v>7436</v>
      </c>
      <c r="C1437" s="14" t="s">
        <v>283</v>
      </c>
      <c r="D1437" s="14" t="s">
        <v>7562</v>
      </c>
      <c r="E1437" s="28">
        <v>44133</v>
      </c>
      <c r="F1437" s="29" t="s">
        <v>520</v>
      </c>
      <c r="G1437" s="30" t="s">
        <v>538</v>
      </c>
      <c r="H1437" s="31" t="s">
        <v>2631</v>
      </c>
      <c r="I1437" s="30" t="s">
        <v>2697</v>
      </c>
      <c r="J1437" s="31" t="s">
        <v>2631</v>
      </c>
      <c r="K1437" s="129" t="s">
        <v>8245</v>
      </c>
      <c r="L1437" s="124" t="s">
        <v>8238</v>
      </c>
    </row>
    <row r="1438" spans="1:12" x14ac:dyDescent="0.25">
      <c r="A1438" s="83" t="s">
        <v>8411</v>
      </c>
      <c r="B1438" s="81" t="s">
        <v>7478</v>
      </c>
      <c r="C1438" s="81" t="s">
        <v>2669</v>
      </c>
      <c r="D1438" s="81" t="s">
        <v>7573</v>
      </c>
      <c r="E1438" s="84">
        <v>44133</v>
      </c>
      <c r="F1438" s="85" t="s">
        <v>520</v>
      </c>
      <c r="G1438" s="82" t="s">
        <v>538</v>
      </c>
      <c r="H1438" s="86" t="s">
        <v>2631</v>
      </c>
      <c r="I1438" s="82" t="s">
        <v>2670</v>
      </c>
      <c r="J1438" s="86" t="s">
        <v>2631</v>
      </c>
      <c r="K1438" s="129" t="s">
        <v>8245</v>
      </c>
      <c r="L1438" s="124" t="s">
        <v>8238</v>
      </c>
    </row>
    <row r="1439" spans="1:12" x14ac:dyDescent="0.25">
      <c r="A1439" s="27" t="s">
        <v>8571</v>
      </c>
      <c r="B1439" s="14" t="s">
        <v>7421</v>
      </c>
      <c r="C1439" s="14" t="s">
        <v>62</v>
      </c>
      <c r="D1439" s="14" t="s">
        <v>7564</v>
      </c>
      <c r="E1439" s="28">
        <v>44133</v>
      </c>
      <c r="F1439" s="29" t="s">
        <v>520</v>
      </c>
      <c r="G1439" s="30" t="s">
        <v>538</v>
      </c>
      <c r="H1439" s="31" t="s">
        <v>2631</v>
      </c>
      <c r="I1439" s="30" t="s">
        <v>2683</v>
      </c>
      <c r="J1439" s="31" t="s">
        <v>2631</v>
      </c>
      <c r="K1439" s="129" t="s">
        <v>8245</v>
      </c>
      <c r="L1439" s="124" t="s">
        <v>8238</v>
      </c>
    </row>
    <row r="1440" spans="1:12" x14ac:dyDescent="0.25">
      <c r="A1440" s="83" t="s">
        <v>8425</v>
      </c>
      <c r="B1440" s="81" t="s">
        <v>7435</v>
      </c>
      <c r="C1440" s="81" t="s">
        <v>2659</v>
      </c>
      <c r="D1440" s="81" t="s">
        <v>7548</v>
      </c>
      <c r="E1440" s="84">
        <v>44133</v>
      </c>
      <c r="F1440" s="85" t="s">
        <v>520</v>
      </c>
      <c r="G1440" s="82" t="s">
        <v>538</v>
      </c>
      <c r="H1440" s="86" t="s">
        <v>2631</v>
      </c>
      <c r="I1440" s="82" t="s">
        <v>2661</v>
      </c>
      <c r="J1440" s="86" t="s">
        <v>2631</v>
      </c>
      <c r="K1440" s="129" t="s">
        <v>8245</v>
      </c>
      <c r="L1440" s="124" t="s">
        <v>8238</v>
      </c>
    </row>
    <row r="1441" spans="1:12" x14ac:dyDescent="0.25">
      <c r="A1441" s="83" t="s">
        <v>8440</v>
      </c>
      <c r="B1441" s="81" t="s">
        <v>7423</v>
      </c>
      <c r="C1441" s="81" t="s">
        <v>62</v>
      </c>
      <c r="D1441" s="81" t="s">
        <v>7563</v>
      </c>
      <c r="E1441" s="84">
        <v>44133</v>
      </c>
      <c r="F1441" s="85" t="s">
        <v>520</v>
      </c>
      <c r="G1441" s="82" t="s">
        <v>538</v>
      </c>
      <c r="H1441" s="86" t="s">
        <v>2631</v>
      </c>
      <c r="I1441" s="82" t="s">
        <v>2683</v>
      </c>
      <c r="J1441" s="86" t="s">
        <v>2631</v>
      </c>
      <c r="K1441" s="129" t="s">
        <v>8245</v>
      </c>
      <c r="L1441" s="124" t="s">
        <v>8238</v>
      </c>
    </row>
    <row r="1442" spans="1:12" x14ac:dyDescent="0.25">
      <c r="A1442" s="27" t="s">
        <v>8329</v>
      </c>
      <c r="B1442" s="14" t="s">
        <v>7504</v>
      </c>
      <c r="C1442" s="14" t="s">
        <v>2633</v>
      </c>
      <c r="D1442" s="14" t="s">
        <v>7601</v>
      </c>
      <c r="E1442" s="28">
        <v>44133</v>
      </c>
      <c r="F1442" s="29" t="s">
        <v>519</v>
      </c>
      <c r="G1442" s="30" t="s">
        <v>538</v>
      </c>
      <c r="H1442" s="31" t="s">
        <v>2631</v>
      </c>
      <c r="I1442" s="30" t="s">
        <v>2635</v>
      </c>
      <c r="J1442" s="31" t="s">
        <v>2631</v>
      </c>
      <c r="K1442" s="129" t="s">
        <v>8245</v>
      </c>
      <c r="L1442" s="124" t="s">
        <v>8239</v>
      </c>
    </row>
    <row r="1443" spans="1:12" x14ac:dyDescent="0.25">
      <c r="A1443" s="83" t="s">
        <v>8330</v>
      </c>
      <c r="B1443" s="81" t="s">
        <v>7507</v>
      </c>
      <c r="C1443" s="81" t="s">
        <v>2629</v>
      </c>
      <c r="D1443" s="81" t="s">
        <v>7602</v>
      </c>
      <c r="E1443" s="84">
        <v>44133</v>
      </c>
      <c r="F1443" s="85" t="s">
        <v>519</v>
      </c>
      <c r="G1443" s="82" t="s">
        <v>538</v>
      </c>
      <c r="H1443" s="86" t="s">
        <v>2631</v>
      </c>
      <c r="I1443" s="82" t="s">
        <v>2632</v>
      </c>
      <c r="J1443" s="86" t="s">
        <v>2631</v>
      </c>
      <c r="K1443" s="129" t="s">
        <v>8245</v>
      </c>
      <c r="L1443" s="124" t="s">
        <v>8239</v>
      </c>
    </row>
    <row r="1444" spans="1:12" x14ac:dyDescent="0.25">
      <c r="A1444" s="83" t="s">
        <v>8332</v>
      </c>
      <c r="B1444" s="81" t="s">
        <v>7506</v>
      </c>
      <c r="C1444" s="81" t="s">
        <v>2629</v>
      </c>
      <c r="D1444" s="81" t="s">
        <v>7600</v>
      </c>
      <c r="E1444" s="84">
        <v>44133</v>
      </c>
      <c r="F1444" s="85" t="s">
        <v>519</v>
      </c>
      <c r="G1444" s="82" t="s">
        <v>538</v>
      </c>
      <c r="H1444" s="86" t="s">
        <v>2631</v>
      </c>
      <c r="I1444" s="82" t="s">
        <v>2632</v>
      </c>
      <c r="J1444" s="86" t="s">
        <v>2631</v>
      </c>
      <c r="K1444" s="129" t="s">
        <v>8245</v>
      </c>
      <c r="L1444" s="124" t="s">
        <v>8239</v>
      </c>
    </row>
    <row r="1445" spans="1:12" x14ac:dyDescent="0.25">
      <c r="A1445" s="27" t="s">
        <v>8337</v>
      </c>
      <c r="B1445" s="14" t="s">
        <v>7538</v>
      </c>
      <c r="C1445" s="14" t="s">
        <v>2667</v>
      </c>
      <c r="D1445" s="14" t="s">
        <v>7623</v>
      </c>
      <c r="E1445" s="28">
        <v>44133</v>
      </c>
      <c r="F1445" s="29" t="s">
        <v>519</v>
      </c>
      <c r="G1445" s="30" t="s">
        <v>538</v>
      </c>
      <c r="H1445" s="31" t="s">
        <v>2631</v>
      </c>
      <c r="I1445" s="30" t="s">
        <v>2661</v>
      </c>
      <c r="J1445" s="31" t="s">
        <v>2631</v>
      </c>
      <c r="K1445" s="129" t="s">
        <v>8245</v>
      </c>
      <c r="L1445" s="124" t="s">
        <v>8239</v>
      </c>
    </row>
    <row r="1446" spans="1:12" x14ac:dyDescent="0.25">
      <c r="A1446" s="83" t="s">
        <v>8393</v>
      </c>
      <c r="B1446" s="81" t="s">
        <v>7517</v>
      </c>
      <c r="C1446" s="81" t="s">
        <v>2636</v>
      </c>
      <c r="D1446" s="81" t="s">
        <v>7608</v>
      </c>
      <c r="E1446" s="84">
        <v>44133</v>
      </c>
      <c r="F1446" s="85" t="s">
        <v>519</v>
      </c>
      <c r="G1446" s="82" t="s">
        <v>538</v>
      </c>
      <c r="H1446" s="86" t="s">
        <v>2631</v>
      </c>
      <c r="I1446" s="82" t="s">
        <v>2638</v>
      </c>
      <c r="J1446" s="86" t="s">
        <v>2631</v>
      </c>
      <c r="K1446" s="129" t="s">
        <v>8245</v>
      </c>
      <c r="L1446" s="124" t="s">
        <v>8239</v>
      </c>
    </row>
    <row r="1447" spans="1:12" x14ac:dyDescent="0.25">
      <c r="A1447" s="83" t="s">
        <v>8394</v>
      </c>
      <c r="B1447" s="81" t="s">
        <v>7529</v>
      </c>
      <c r="C1447" s="81" t="s">
        <v>62</v>
      </c>
      <c r="D1447" s="81" t="s">
        <v>7627</v>
      </c>
      <c r="E1447" s="84">
        <v>44133</v>
      </c>
      <c r="F1447" s="85" t="s">
        <v>519</v>
      </c>
      <c r="G1447" s="82" t="s">
        <v>538</v>
      </c>
      <c r="H1447" s="86" t="s">
        <v>2631</v>
      </c>
      <c r="I1447" s="82" t="s">
        <v>2683</v>
      </c>
      <c r="J1447" s="86" t="s">
        <v>2631</v>
      </c>
      <c r="K1447" s="129" t="s">
        <v>8245</v>
      </c>
      <c r="L1447" s="124" t="s">
        <v>8239</v>
      </c>
    </row>
    <row r="1448" spans="1:12" x14ac:dyDescent="0.25">
      <c r="A1448" s="83" t="s">
        <v>8422</v>
      </c>
      <c r="B1448" s="81" t="s">
        <v>7513</v>
      </c>
      <c r="C1448" s="81" t="s">
        <v>2679</v>
      </c>
      <c r="D1448" s="81" t="s">
        <v>7626</v>
      </c>
      <c r="E1448" s="84">
        <v>44133</v>
      </c>
      <c r="F1448" s="85" t="s">
        <v>519</v>
      </c>
      <c r="G1448" s="82" t="s">
        <v>538</v>
      </c>
      <c r="H1448" s="86" t="s">
        <v>2631</v>
      </c>
      <c r="I1448" s="82" t="s">
        <v>545</v>
      </c>
      <c r="J1448" s="86" t="s">
        <v>2631</v>
      </c>
      <c r="K1448" s="129" t="s">
        <v>8245</v>
      </c>
      <c r="L1448" s="124" t="s">
        <v>8239</v>
      </c>
    </row>
    <row r="1449" spans="1:12" x14ac:dyDescent="0.25">
      <c r="A1449" s="83" t="s">
        <v>8573</v>
      </c>
      <c r="B1449" s="81" t="s">
        <v>7539</v>
      </c>
      <c r="C1449" s="81" t="s">
        <v>2667</v>
      </c>
      <c r="D1449" s="81" t="s">
        <v>7629</v>
      </c>
      <c r="E1449" s="84">
        <v>44133</v>
      </c>
      <c r="F1449" s="85" t="s">
        <v>519</v>
      </c>
      <c r="G1449" s="82" t="s">
        <v>538</v>
      </c>
      <c r="H1449" s="86" t="s">
        <v>2631</v>
      </c>
      <c r="I1449" s="82" t="s">
        <v>2661</v>
      </c>
      <c r="J1449" s="86" t="s">
        <v>2631</v>
      </c>
      <c r="K1449" s="129" t="s">
        <v>8245</v>
      </c>
      <c r="L1449" s="124" t="s">
        <v>8239</v>
      </c>
    </row>
    <row r="1450" spans="1:12" x14ac:dyDescent="0.25">
      <c r="A1450" s="83" t="s">
        <v>8344</v>
      </c>
      <c r="B1450" s="81" t="s">
        <v>7519</v>
      </c>
      <c r="C1450" s="81" t="s">
        <v>2636</v>
      </c>
      <c r="D1450" s="81" t="s">
        <v>7614</v>
      </c>
      <c r="E1450" s="84">
        <v>44133</v>
      </c>
      <c r="F1450" s="85" t="s">
        <v>520</v>
      </c>
      <c r="G1450" s="82" t="s">
        <v>538</v>
      </c>
      <c r="H1450" s="86" t="s">
        <v>2631</v>
      </c>
      <c r="I1450" s="82" t="s">
        <v>2638</v>
      </c>
      <c r="J1450" s="86" t="s">
        <v>2631</v>
      </c>
      <c r="K1450" s="129" t="s">
        <v>8245</v>
      </c>
      <c r="L1450" s="124" t="s">
        <v>8239</v>
      </c>
    </row>
    <row r="1451" spans="1:12" x14ac:dyDescent="0.25">
      <c r="A1451" s="27" t="s">
        <v>8346</v>
      </c>
      <c r="B1451" s="14" t="s">
        <v>7516</v>
      </c>
      <c r="C1451" s="14" t="s">
        <v>2636</v>
      </c>
      <c r="D1451" s="14" t="s">
        <v>7620</v>
      </c>
      <c r="E1451" s="28">
        <v>44133</v>
      </c>
      <c r="F1451" s="29" t="s">
        <v>520</v>
      </c>
      <c r="G1451" s="30" t="s">
        <v>538</v>
      </c>
      <c r="H1451" s="31" t="s">
        <v>2631</v>
      </c>
      <c r="I1451" s="30" t="s">
        <v>2638</v>
      </c>
      <c r="J1451" s="31" t="s">
        <v>2631</v>
      </c>
      <c r="K1451" s="129" t="s">
        <v>8245</v>
      </c>
      <c r="L1451" s="124" t="s">
        <v>8239</v>
      </c>
    </row>
    <row r="1452" spans="1:12" x14ac:dyDescent="0.25">
      <c r="A1452" s="83" t="s">
        <v>8354</v>
      </c>
      <c r="B1452" s="81" t="s">
        <v>7540</v>
      </c>
      <c r="C1452" s="81" t="s">
        <v>2667</v>
      </c>
      <c r="D1452" s="81" t="s">
        <v>7616</v>
      </c>
      <c r="E1452" s="84">
        <v>44133</v>
      </c>
      <c r="F1452" s="85" t="s">
        <v>520</v>
      </c>
      <c r="G1452" s="82" t="s">
        <v>538</v>
      </c>
      <c r="H1452" s="86" t="s">
        <v>2631</v>
      </c>
      <c r="I1452" s="82" t="s">
        <v>2661</v>
      </c>
      <c r="J1452" s="86" t="s">
        <v>2631</v>
      </c>
      <c r="K1452" s="129" t="s">
        <v>8245</v>
      </c>
      <c r="L1452" s="124" t="s">
        <v>8239</v>
      </c>
    </row>
    <row r="1453" spans="1:12" x14ac:dyDescent="0.25">
      <c r="A1453" s="83" t="s">
        <v>8369</v>
      </c>
      <c r="B1453" s="81" t="s">
        <v>7535</v>
      </c>
      <c r="C1453" s="81" t="s">
        <v>2715</v>
      </c>
      <c r="D1453" s="81" t="s">
        <v>7612</v>
      </c>
      <c r="E1453" s="84">
        <v>44133</v>
      </c>
      <c r="F1453" s="85" t="s">
        <v>520</v>
      </c>
      <c r="G1453" s="82" t="s">
        <v>538</v>
      </c>
      <c r="H1453" s="86" t="s">
        <v>2631</v>
      </c>
      <c r="I1453" s="82" t="s">
        <v>2641</v>
      </c>
      <c r="J1453" s="86" t="s">
        <v>2631</v>
      </c>
      <c r="K1453" s="129" t="s">
        <v>8245</v>
      </c>
      <c r="L1453" s="124" t="s">
        <v>8239</v>
      </c>
    </row>
    <row r="1454" spans="1:12" x14ac:dyDescent="0.25">
      <c r="A1454" s="83" t="s">
        <v>8374</v>
      </c>
      <c r="B1454" s="81" t="s">
        <v>7534</v>
      </c>
      <c r="C1454" s="81" t="s">
        <v>2715</v>
      </c>
      <c r="D1454" s="81" t="s">
        <v>7617</v>
      </c>
      <c r="E1454" s="84">
        <v>44133</v>
      </c>
      <c r="F1454" s="85" t="s">
        <v>520</v>
      </c>
      <c r="G1454" s="82" t="s">
        <v>538</v>
      </c>
      <c r="H1454" s="86" t="s">
        <v>2631</v>
      </c>
      <c r="I1454" s="82" t="s">
        <v>2641</v>
      </c>
      <c r="J1454" s="86" t="s">
        <v>2631</v>
      </c>
      <c r="K1454" s="129" t="s">
        <v>8245</v>
      </c>
      <c r="L1454" s="124" t="s">
        <v>8239</v>
      </c>
    </row>
    <row r="1455" spans="1:12" x14ac:dyDescent="0.25">
      <c r="A1455" s="83" t="s">
        <v>8376</v>
      </c>
      <c r="B1455" s="81" t="s">
        <v>7511</v>
      </c>
      <c r="C1455" s="81" t="s">
        <v>2734</v>
      </c>
      <c r="D1455" s="81" t="s">
        <v>7606</v>
      </c>
      <c r="E1455" s="84">
        <v>44133</v>
      </c>
      <c r="F1455" s="85" t="s">
        <v>520</v>
      </c>
      <c r="G1455" s="82" t="s">
        <v>538</v>
      </c>
      <c r="H1455" s="86" t="s">
        <v>2631</v>
      </c>
      <c r="I1455" s="82" t="s">
        <v>2736</v>
      </c>
      <c r="J1455" s="86" t="s">
        <v>2631</v>
      </c>
      <c r="K1455" s="129" t="s">
        <v>8245</v>
      </c>
      <c r="L1455" s="124" t="s">
        <v>8239</v>
      </c>
    </row>
    <row r="1456" spans="1:12" x14ac:dyDescent="0.25">
      <c r="A1456" s="27" t="s">
        <v>8379</v>
      </c>
      <c r="B1456" s="14" t="s">
        <v>7536</v>
      </c>
      <c r="C1456" s="14" t="s">
        <v>2715</v>
      </c>
      <c r="D1456" s="14" t="s">
        <v>7613</v>
      </c>
      <c r="E1456" s="28">
        <v>44133</v>
      </c>
      <c r="F1456" s="29" t="s">
        <v>520</v>
      </c>
      <c r="G1456" s="30" t="s">
        <v>538</v>
      </c>
      <c r="H1456" s="31" t="s">
        <v>2631</v>
      </c>
      <c r="I1456" s="30" t="s">
        <v>2641</v>
      </c>
      <c r="J1456" s="31" t="s">
        <v>2631</v>
      </c>
      <c r="K1456" s="129" t="s">
        <v>8245</v>
      </c>
      <c r="L1456" s="124" t="s">
        <v>8239</v>
      </c>
    </row>
    <row r="1457" spans="1:12" x14ac:dyDescent="0.25">
      <c r="A1457" s="27" t="s">
        <v>8569</v>
      </c>
      <c r="B1457" s="14" t="s">
        <v>7544</v>
      </c>
      <c r="C1457" s="14" t="s">
        <v>2669</v>
      </c>
      <c r="D1457" s="14" t="s">
        <v>7618</v>
      </c>
      <c r="E1457" s="28">
        <v>44133</v>
      </c>
      <c r="F1457" s="29" t="s">
        <v>520</v>
      </c>
      <c r="G1457" s="30" t="s">
        <v>538</v>
      </c>
      <c r="H1457" s="31" t="s">
        <v>2631</v>
      </c>
      <c r="I1457" s="30" t="s">
        <v>2670</v>
      </c>
      <c r="J1457" s="31" t="s">
        <v>2631</v>
      </c>
      <c r="K1457" s="129" t="s">
        <v>8245</v>
      </c>
      <c r="L1457" s="124" t="s">
        <v>8239</v>
      </c>
    </row>
    <row r="1458" spans="1:12" x14ac:dyDescent="0.25">
      <c r="A1458" s="27" t="s">
        <v>8396</v>
      </c>
      <c r="B1458" s="14" t="s">
        <v>7543</v>
      </c>
      <c r="C1458" s="14" t="s">
        <v>117</v>
      </c>
      <c r="D1458" s="14" t="s">
        <v>7611</v>
      </c>
      <c r="E1458" s="28">
        <v>44133</v>
      </c>
      <c r="F1458" s="29" t="s">
        <v>520</v>
      </c>
      <c r="G1458" s="30" t="s">
        <v>538</v>
      </c>
      <c r="H1458" s="31" t="s">
        <v>2631</v>
      </c>
      <c r="I1458" s="30" t="s">
        <v>2697</v>
      </c>
      <c r="J1458" s="31" t="s">
        <v>2631</v>
      </c>
      <c r="K1458" s="129" t="s">
        <v>8245</v>
      </c>
      <c r="L1458" s="124" t="s">
        <v>8239</v>
      </c>
    </row>
    <row r="1459" spans="1:12" x14ac:dyDescent="0.25">
      <c r="A1459" s="83" t="s">
        <v>8402</v>
      </c>
      <c r="B1459" s="81" t="s">
        <v>7527</v>
      </c>
      <c r="C1459" s="81" t="s">
        <v>2676</v>
      </c>
      <c r="D1459" s="81" t="s">
        <v>7625</v>
      </c>
      <c r="E1459" s="84">
        <v>44133</v>
      </c>
      <c r="F1459" s="85" t="s">
        <v>520</v>
      </c>
      <c r="G1459" s="82" t="s">
        <v>538</v>
      </c>
      <c r="H1459" s="86" t="s">
        <v>2631</v>
      </c>
      <c r="I1459" s="82" t="s">
        <v>2678</v>
      </c>
      <c r="J1459" s="86" t="s">
        <v>2631</v>
      </c>
      <c r="K1459" s="129" t="s">
        <v>8245</v>
      </c>
      <c r="L1459" s="124" t="s">
        <v>8239</v>
      </c>
    </row>
    <row r="1460" spans="1:12" x14ac:dyDescent="0.25">
      <c r="A1460" s="83" t="s">
        <v>8404</v>
      </c>
      <c r="B1460" s="81" t="s">
        <v>7523</v>
      </c>
      <c r="C1460" s="81" t="s">
        <v>2664</v>
      </c>
      <c r="D1460" s="81" t="s">
        <v>7603</v>
      </c>
      <c r="E1460" s="84">
        <v>44133</v>
      </c>
      <c r="F1460" s="85" t="s">
        <v>520</v>
      </c>
      <c r="G1460" s="82" t="s">
        <v>538</v>
      </c>
      <c r="H1460" s="86" t="s">
        <v>2631</v>
      </c>
      <c r="I1460" s="82" t="s">
        <v>2666</v>
      </c>
      <c r="J1460" s="86" t="s">
        <v>2631</v>
      </c>
      <c r="K1460" s="129" t="s">
        <v>8245</v>
      </c>
      <c r="L1460" s="124" t="s">
        <v>8239</v>
      </c>
    </row>
    <row r="1461" spans="1:12" x14ac:dyDescent="0.25">
      <c r="A1461" s="27" t="s">
        <v>8407</v>
      </c>
      <c r="B1461" s="14" t="s">
        <v>7526</v>
      </c>
      <c r="C1461" s="14" t="s">
        <v>2676</v>
      </c>
      <c r="D1461" s="14" t="s">
        <v>7622</v>
      </c>
      <c r="E1461" s="28">
        <v>44133</v>
      </c>
      <c r="F1461" s="29" t="s">
        <v>520</v>
      </c>
      <c r="G1461" s="30" t="s">
        <v>538</v>
      </c>
      <c r="H1461" s="31" t="s">
        <v>2631</v>
      </c>
      <c r="I1461" s="30" t="s">
        <v>2678</v>
      </c>
      <c r="J1461" s="31" t="s">
        <v>2631</v>
      </c>
      <c r="K1461" s="129" t="s">
        <v>8245</v>
      </c>
      <c r="L1461" s="124" t="s">
        <v>8239</v>
      </c>
    </row>
    <row r="1462" spans="1:12" x14ac:dyDescent="0.25">
      <c r="A1462" s="83" t="s">
        <v>8413</v>
      </c>
      <c r="B1462" s="81" t="s">
        <v>7514</v>
      </c>
      <c r="C1462" s="81" t="s">
        <v>2679</v>
      </c>
      <c r="D1462" s="81" t="s">
        <v>7624</v>
      </c>
      <c r="E1462" s="84">
        <v>44133</v>
      </c>
      <c r="F1462" s="85" t="s">
        <v>520</v>
      </c>
      <c r="G1462" s="82" t="s">
        <v>538</v>
      </c>
      <c r="H1462" s="86" t="s">
        <v>2631</v>
      </c>
      <c r="I1462" s="82" t="s">
        <v>545</v>
      </c>
      <c r="J1462" s="86" t="s">
        <v>2631</v>
      </c>
      <c r="K1462" s="129" t="s">
        <v>8245</v>
      </c>
      <c r="L1462" s="124" t="s">
        <v>8239</v>
      </c>
    </row>
    <row r="1463" spans="1:12" x14ac:dyDescent="0.25">
      <c r="A1463" s="83" t="s">
        <v>8427</v>
      </c>
      <c r="B1463" s="81" t="s">
        <v>7509</v>
      </c>
      <c r="C1463" s="81" t="s">
        <v>2734</v>
      </c>
      <c r="D1463" s="81" t="s">
        <v>7604</v>
      </c>
      <c r="E1463" s="84">
        <v>44133</v>
      </c>
      <c r="F1463" s="85" t="s">
        <v>520</v>
      </c>
      <c r="G1463" s="82" t="s">
        <v>538</v>
      </c>
      <c r="H1463" s="86" t="s">
        <v>2631</v>
      </c>
      <c r="I1463" s="82" t="s">
        <v>2736</v>
      </c>
      <c r="J1463" s="86" t="s">
        <v>2631</v>
      </c>
      <c r="K1463" s="129" t="s">
        <v>8245</v>
      </c>
      <c r="L1463" s="124" t="s">
        <v>8239</v>
      </c>
    </row>
    <row r="1464" spans="1:12" x14ac:dyDescent="0.25">
      <c r="A1464" s="83" t="s">
        <v>8428</v>
      </c>
      <c r="B1464" s="81" t="s">
        <v>7542</v>
      </c>
      <c r="C1464" s="81" t="s">
        <v>117</v>
      </c>
      <c r="D1464" s="81" t="s">
        <v>7615</v>
      </c>
      <c r="E1464" s="84">
        <v>44133</v>
      </c>
      <c r="F1464" s="85" t="s">
        <v>520</v>
      </c>
      <c r="G1464" s="82" t="s">
        <v>538</v>
      </c>
      <c r="H1464" s="86" t="s">
        <v>2631</v>
      </c>
      <c r="I1464" s="82" t="s">
        <v>2697</v>
      </c>
      <c r="J1464" s="86" t="s">
        <v>2631</v>
      </c>
      <c r="K1464" s="129" t="s">
        <v>8245</v>
      </c>
      <c r="L1464" s="124" t="s">
        <v>8239</v>
      </c>
    </row>
    <row r="1465" spans="1:12" x14ac:dyDescent="0.25">
      <c r="A1465" s="83" t="s">
        <v>8431</v>
      </c>
      <c r="B1465" s="81" t="s">
        <v>7518</v>
      </c>
      <c r="C1465" s="81" t="s">
        <v>2636</v>
      </c>
      <c r="D1465" s="81" t="s">
        <v>7619</v>
      </c>
      <c r="E1465" s="84">
        <v>44133</v>
      </c>
      <c r="F1465" s="85" t="s">
        <v>520</v>
      </c>
      <c r="G1465" s="82" t="s">
        <v>538</v>
      </c>
      <c r="H1465" s="86" t="s">
        <v>2631</v>
      </c>
      <c r="I1465" s="82" t="s">
        <v>2638</v>
      </c>
      <c r="J1465" s="86" t="s">
        <v>2631</v>
      </c>
      <c r="K1465" s="129" t="s">
        <v>8245</v>
      </c>
      <c r="L1465" s="124" t="s">
        <v>8239</v>
      </c>
    </row>
    <row r="1466" spans="1:12" x14ac:dyDescent="0.25">
      <c r="A1466" s="83" t="s">
        <v>8432</v>
      </c>
      <c r="B1466" s="81" t="s">
        <v>7525</v>
      </c>
      <c r="C1466" s="81" t="s">
        <v>2676</v>
      </c>
      <c r="D1466" s="81" t="s">
        <v>7621</v>
      </c>
      <c r="E1466" s="84">
        <v>44133</v>
      </c>
      <c r="F1466" s="85" t="s">
        <v>520</v>
      </c>
      <c r="G1466" s="82" t="s">
        <v>538</v>
      </c>
      <c r="H1466" s="86" t="s">
        <v>2631</v>
      </c>
      <c r="I1466" s="82" t="s">
        <v>2678</v>
      </c>
      <c r="J1466" s="86" t="s">
        <v>2631</v>
      </c>
      <c r="K1466" s="129" t="s">
        <v>8245</v>
      </c>
      <c r="L1466" s="124" t="s">
        <v>8239</v>
      </c>
    </row>
    <row r="1467" spans="1:12" x14ac:dyDescent="0.25">
      <c r="A1467" s="83" t="s">
        <v>8576</v>
      </c>
      <c r="B1467" s="81" t="s">
        <v>7530</v>
      </c>
      <c r="C1467" s="81" t="s">
        <v>62</v>
      </c>
      <c r="D1467" s="81" t="s">
        <v>7628</v>
      </c>
      <c r="E1467" s="84">
        <v>44133</v>
      </c>
      <c r="F1467" s="85" t="s">
        <v>520</v>
      </c>
      <c r="G1467" s="82" t="s">
        <v>538</v>
      </c>
      <c r="H1467" s="86" t="s">
        <v>2631</v>
      </c>
      <c r="I1467" s="82" t="s">
        <v>2683</v>
      </c>
      <c r="J1467" s="86" t="s">
        <v>2631</v>
      </c>
      <c r="K1467" s="129" t="s">
        <v>8245</v>
      </c>
      <c r="L1467" s="124" t="s">
        <v>8239</v>
      </c>
    </row>
    <row r="1468" spans="1:12" x14ac:dyDescent="0.25">
      <c r="A1468" s="83" t="s">
        <v>8504</v>
      </c>
      <c r="B1468" s="81" t="s">
        <v>7503</v>
      </c>
      <c r="C1468" s="81" t="s">
        <v>2633</v>
      </c>
      <c r="D1468" s="81" t="s">
        <v>7599</v>
      </c>
      <c r="E1468" s="84">
        <v>44133</v>
      </c>
      <c r="F1468" s="85" t="s">
        <v>522</v>
      </c>
      <c r="G1468" s="82" t="s">
        <v>554</v>
      </c>
      <c r="H1468" s="86" t="s">
        <v>2631</v>
      </c>
      <c r="I1468" s="82" t="s">
        <v>2635</v>
      </c>
      <c r="J1468" s="86" t="s">
        <v>2631</v>
      </c>
      <c r="K1468" s="129" t="s">
        <v>8245</v>
      </c>
      <c r="L1468" s="124" t="s">
        <v>8239</v>
      </c>
    </row>
    <row r="1469" spans="1:12" x14ac:dyDescent="0.25">
      <c r="A1469" s="83" t="s">
        <v>8366</v>
      </c>
      <c r="B1469" s="81" t="s">
        <v>7694</v>
      </c>
      <c r="C1469" s="81" t="s">
        <v>62</v>
      </c>
      <c r="D1469" s="81" t="s">
        <v>7830</v>
      </c>
      <c r="E1469" s="84">
        <v>44133</v>
      </c>
      <c r="F1469" s="85" t="s">
        <v>519</v>
      </c>
      <c r="G1469" s="82" t="s">
        <v>538</v>
      </c>
      <c r="H1469" s="86" t="s">
        <v>2631</v>
      </c>
      <c r="I1469" s="82" t="s">
        <v>2683</v>
      </c>
      <c r="J1469" s="86" t="s">
        <v>2631</v>
      </c>
      <c r="K1469" s="129" t="s">
        <v>8245</v>
      </c>
      <c r="L1469" s="124" t="s">
        <v>8240</v>
      </c>
    </row>
    <row r="1470" spans="1:12" x14ac:dyDescent="0.25">
      <c r="A1470" s="83" t="s">
        <v>8564</v>
      </c>
      <c r="B1470" s="81" t="s">
        <v>7669</v>
      </c>
      <c r="C1470" s="81" t="s">
        <v>283</v>
      </c>
      <c r="D1470" s="81" t="s">
        <v>7827</v>
      </c>
      <c r="E1470" s="84">
        <v>44133</v>
      </c>
      <c r="F1470" s="85" t="s">
        <v>519</v>
      </c>
      <c r="G1470" s="82" t="s">
        <v>538</v>
      </c>
      <c r="H1470" s="86" t="s">
        <v>2631</v>
      </c>
      <c r="I1470" s="82" t="s">
        <v>2697</v>
      </c>
      <c r="J1470" s="86" t="s">
        <v>2631</v>
      </c>
      <c r="K1470" s="129" t="s">
        <v>8245</v>
      </c>
      <c r="L1470" s="124" t="s">
        <v>8240</v>
      </c>
    </row>
    <row r="1471" spans="1:12" x14ac:dyDescent="0.25">
      <c r="A1471" s="83" t="s">
        <v>8395</v>
      </c>
      <c r="B1471" s="81" t="s">
        <v>7692</v>
      </c>
      <c r="C1471" s="81" t="s">
        <v>2679</v>
      </c>
      <c r="D1471" s="81" t="s">
        <v>7829</v>
      </c>
      <c r="E1471" s="84">
        <v>44133</v>
      </c>
      <c r="F1471" s="85" t="s">
        <v>519</v>
      </c>
      <c r="G1471" s="82" t="s">
        <v>538</v>
      </c>
      <c r="H1471" s="86" t="s">
        <v>2631</v>
      </c>
      <c r="I1471" s="82" t="s">
        <v>545</v>
      </c>
      <c r="J1471" s="86" t="s">
        <v>2631</v>
      </c>
      <c r="K1471" s="129" t="s">
        <v>8245</v>
      </c>
      <c r="L1471" s="124" t="s">
        <v>8240</v>
      </c>
    </row>
    <row r="1472" spans="1:12" x14ac:dyDescent="0.25">
      <c r="A1472" s="27" t="s">
        <v>8353</v>
      </c>
      <c r="B1472" s="14" t="s">
        <v>7695</v>
      </c>
      <c r="C1472" s="14" t="s">
        <v>62</v>
      </c>
      <c r="D1472" s="14" t="s">
        <v>7828</v>
      </c>
      <c r="E1472" s="28">
        <v>44133</v>
      </c>
      <c r="F1472" s="29" t="s">
        <v>520</v>
      </c>
      <c r="G1472" s="30" t="s">
        <v>538</v>
      </c>
      <c r="H1472" s="31" t="s">
        <v>2631</v>
      </c>
      <c r="I1472" s="30" t="s">
        <v>2683</v>
      </c>
      <c r="J1472" s="31" t="s">
        <v>2631</v>
      </c>
      <c r="K1472" s="129" t="s">
        <v>8245</v>
      </c>
      <c r="L1472" s="124" t="s">
        <v>8240</v>
      </c>
    </row>
    <row r="1473" spans="1:12" x14ac:dyDescent="0.25">
      <c r="A1473" s="83" t="s">
        <v>8380</v>
      </c>
      <c r="B1473" s="81" t="s">
        <v>7637</v>
      </c>
      <c r="C1473" s="81" t="s">
        <v>2824</v>
      </c>
      <c r="D1473" s="81" t="s">
        <v>7816</v>
      </c>
      <c r="E1473" s="84">
        <v>44133</v>
      </c>
      <c r="F1473" s="85" t="s">
        <v>520</v>
      </c>
      <c r="G1473" s="82" t="s">
        <v>538</v>
      </c>
      <c r="H1473" s="86" t="s">
        <v>2631</v>
      </c>
      <c r="I1473" s="82" t="s">
        <v>2826</v>
      </c>
      <c r="J1473" s="86" t="s">
        <v>2631</v>
      </c>
      <c r="K1473" s="129" t="s">
        <v>8245</v>
      </c>
      <c r="L1473" s="124" t="s">
        <v>8240</v>
      </c>
    </row>
    <row r="1474" spans="1:12" x14ac:dyDescent="0.25">
      <c r="A1474" s="83" t="s">
        <v>8565</v>
      </c>
      <c r="B1474" s="81" t="s">
        <v>7642</v>
      </c>
      <c r="C1474" s="81" t="s">
        <v>2863</v>
      </c>
      <c r="D1474" s="81" t="s">
        <v>7819</v>
      </c>
      <c r="E1474" s="84">
        <v>44133</v>
      </c>
      <c r="F1474" s="85" t="s">
        <v>520</v>
      </c>
      <c r="G1474" s="82" t="s">
        <v>538</v>
      </c>
      <c r="H1474" s="86" t="s">
        <v>2631</v>
      </c>
      <c r="I1474" s="82" t="s">
        <v>2829</v>
      </c>
      <c r="J1474" s="86" t="s">
        <v>2631</v>
      </c>
      <c r="K1474" s="129" t="s">
        <v>8245</v>
      </c>
      <c r="L1474" s="124" t="s">
        <v>8240</v>
      </c>
    </row>
    <row r="1475" spans="1:12" x14ac:dyDescent="0.25">
      <c r="A1475" s="83" t="s">
        <v>8381</v>
      </c>
      <c r="B1475" s="81" t="s">
        <v>7685</v>
      </c>
      <c r="C1475" s="81" t="s">
        <v>2649</v>
      </c>
      <c r="D1475" s="81" t="s">
        <v>7824</v>
      </c>
      <c r="E1475" s="84">
        <v>44133</v>
      </c>
      <c r="F1475" s="85" t="s">
        <v>520</v>
      </c>
      <c r="G1475" s="82" t="s">
        <v>538</v>
      </c>
      <c r="H1475" s="86" t="s">
        <v>2631</v>
      </c>
      <c r="I1475" s="82" t="s">
        <v>2650</v>
      </c>
      <c r="J1475" s="86" t="s">
        <v>2631</v>
      </c>
      <c r="K1475" s="129" t="s">
        <v>8245</v>
      </c>
      <c r="L1475" s="124" t="s">
        <v>8240</v>
      </c>
    </row>
    <row r="1476" spans="1:12" x14ac:dyDescent="0.25">
      <c r="A1476" s="83" t="s">
        <v>8398</v>
      </c>
      <c r="B1476" s="81" t="s">
        <v>7715</v>
      </c>
      <c r="C1476" s="81" t="s">
        <v>7844</v>
      </c>
      <c r="D1476" s="81" t="s">
        <v>7850</v>
      </c>
      <c r="E1476" s="84">
        <v>44133</v>
      </c>
      <c r="F1476" s="85" t="s">
        <v>520</v>
      </c>
      <c r="G1476" s="82" t="s">
        <v>538</v>
      </c>
      <c r="H1476" s="86" t="s">
        <v>2631</v>
      </c>
      <c r="I1476" s="82" t="s">
        <v>7777</v>
      </c>
      <c r="J1476" s="86" t="s">
        <v>2631</v>
      </c>
      <c r="K1476" s="129" t="s">
        <v>8245</v>
      </c>
      <c r="L1476" s="124" t="s">
        <v>8240</v>
      </c>
    </row>
    <row r="1477" spans="1:12" x14ac:dyDescent="0.25">
      <c r="A1477" s="83" t="s">
        <v>8403</v>
      </c>
      <c r="B1477" s="81" t="s">
        <v>7716</v>
      </c>
      <c r="C1477" s="81" t="s">
        <v>2645</v>
      </c>
      <c r="D1477" s="81" t="s">
        <v>7822</v>
      </c>
      <c r="E1477" s="84">
        <v>44133</v>
      </c>
      <c r="F1477" s="85" t="s">
        <v>520</v>
      </c>
      <c r="G1477" s="82" t="s">
        <v>538</v>
      </c>
      <c r="H1477" s="86" t="s">
        <v>2631</v>
      </c>
      <c r="I1477" s="82" t="s">
        <v>2647</v>
      </c>
      <c r="J1477" s="86" t="s">
        <v>2631</v>
      </c>
      <c r="K1477" s="129" t="s">
        <v>8245</v>
      </c>
      <c r="L1477" s="124" t="s">
        <v>8240</v>
      </c>
    </row>
    <row r="1478" spans="1:12" x14ac:dyDescent="0.25">
      <c r="A1478" s="83" t="s">
        <v>8426</v>
      </c>
      <c r="B1478" s="81" t="s">
        <v>7664</v>
      </c>
      <c r="C1478" s="81" t="s">
        <v>2715</v>
      </c>
      <c r="D1478" s="81" t="s">
        <v>7813</v>
      </c>
      <c r="E1478" s="84">
        <v>44133</v>
      </c>
      <c r="F1478" s="85" t="s">
        <v>520</v>
      </c>
      <c r="G1478" s="82" t="s">
        <v>538</v>
      </c>
      <c r="H1478" s="86" t="s">
        <v>2631</v>
      </c>
      <c r="I1478" s="82" t="s">
        <v>2641</v>
      </c>
      <c r="J1478" s="86" t="s">
        <v>2631</v>
      </c>
      <c r="K1478" s="129" t="s">
        <v>8245</v>
      </c>
      <c r="L1478" s="124" t="s">
        <v>8240</v>
      </c>
    </row>
    <row r="1479" spans="1:12" x14ac:dyDescent="0.25">
      <c r="A1479" s="83" t="s">
        <v>8430</v>
      </c>
      <c r="B1479" s="81" t="s">
        <v>7665</v>
      </c>
      <c r="C1479" s="81" t="s">
        <v>2715</v>
      </c>
      <c r="D1479" s="81" t="s">
        <v>7823</v>
      </c>
      <c r="E1479" s="84">
        <v>44133</v>
      </c>
      <c r="F1479" s="85" t="s">
        <v>520</v>
      </c>
      <c r="G1479" s="82" t="s">
        <v>538</v>
      </c>
      <c r="H1479" s="86" t="s">
        <v>2631</v>
      </c>
      <c r="I1479" s="82" t="s">
        <v>2641</v>
      </c>
      <c r="J1479" s="86" t="s">
        <v>2631</v>
      </c>
      <c r="K1479" s="129" t="s">
        <v>8245</v>
      </c>
      <c r="L1479" s="124" t="s">
        <v>8240</v>
      </c>
    </row>
    <row r="1480" spans="1:12" x14ac:dyDescent="0.25">
      <c r="A1480" s="27" t="s">
        <v>8434</v>
      </c>
      <c r="B1480" s="14" t="s">
        <v>7651</v>
      </c>
      <c r="C1480" s="14" t="s">
        <v>2676</v>
      </c>
      <c r="D1480" s="14" t="s">
        <v>7820</v>
      </c>
      <c r="E1480" s="28">
        <v>44133</v>
      </c>
      <c r="F1480" s="29" t="s">
        <v>520</v>
      </c>
      <c r="G1480" s="30" t="s">
        <v>538</v>
      </c>
      <c r="H1480" s="31" t="s">
        <v>2631</v>
      </c>
      <c r="I1480" s="30" t="s">
        <v>2678</v>
      </c>
      <c r="J1480" s="31" t="s">
        <v>2631</v>
      </c>
      <c r="K1480" s="129" t="s">
        <v>8245</v>
      </c>
      <c r="L1480" s="124" t="s">
        <v>8240</v>
      </c>
    </row>
    <row r="1481" spans="1:12" x14ac:dyDescent="0.25">
      <c r="A1481" s="83" t="s">
        <v>8438</v>
      </c>
      <c r="B1481" s="81" t="s">
        <v>7670</v>
      </c>
      <c r="C1481" s="81" t="s">
        <v>283</v>
      </c>
      <c r="D1481" s="81" t="s">
        <v>7826</v>
      </c>
      <c r="E1481" s="84">
        <v>44133</v>
      </c>
      <c r="F1481" s="85" t="s">
        <v>520</v>
      </c>
      <c r="G1481" s="82" t="s">
        <v>538</v>
      </c>
      <c r="H1481" s="86" t="s">
        <v>2631</v>
      </c>
      <c r="I1481" s="82" t="s">
        <v>2697</v>
      </c>
      <c r="J1481" s="86" t="s">
        <v>2631</v>
      </c>
      <c r="K1481" s="129" t="s">
        <v>8245</v>
      </c>
      <c r="L1481" s="124" t="s">
        <v>8240</v>
      </c>
    </row>
    <row r="1482" spans="1:12" x14ac:dyDescent="0.25">
      <c r="A1482" s="83" t="s">
        <v>8458</v>
      </c>
      <c r="B1482" s="81" t="s">
        <v>7654</v>
      </c>
      <c r="C1482" s="81" t="s">
        <v>2693</v>
      </c>
      <c r="D1482" s="81" t="s">
        <v>7817</v>
      </c>
      <c r="E1482" s="84">
        <v>44133</v>
      </c>
      <c r="F1482" s="85" t="s">
        <v>521</v>
      </c>
      <c r="G1482" s="82" t="s">
        <v>554</v>
      </c>
      <c r="H1482" s="86" t="s">
        <v>2631</v>
      </c>
      <c r="I1482" s="82" t="s">
        <v>2695</v>
      </c>
      <c r="J1482" s="86" t="s">
        <v>2631</v>
      </c>
      <c r="K1482" s="129" t="s">
        <v>8245</v>
      </c>
      <c r="L1482" s="124" t="s">
        <v>8240</v>
      </c>
    </row>
    <row r="1483" spans="1:12" x14ac:dyDescent="0.25">
      <c r="A1483" s="83" t="s">
        <v>8462</v>
      </c>
      <c r="B1483" s="81" t="s">
        <v>7655</v>
      </c>
      <c r="C1483" s="81" t="s">
        <v>2693</v>
      </c>
      <c r="D1483" s="81" t="s">
        <v>7821</v>
      </c>
      <c r="E1483" s="84">
        <v>44133</v>
      </c>
      <c r="F1483" s="85" t="s">
        <v>521</v>
      </c>
      <c r="G1483" s="82" t="s">
        <v>554</v>
      </c>
      <c r="H1483" s="86" t="s">
        <v>2631</v>
      </c>
      <c r="I1483" s="82" t="s">
        <v>2695</v>
      </c>
      <c r="J1483" s="86" t="s">
        <v>2631</v>
      </c>
      <c r="K1483" s="129" t="s">
        <v>8245</v>
      </c>
      <c r="L1483" s="124" t="s">
        <v>8240</v>
      </c>
    </row>
    <row r="1484" spans="1:12" x14ac:dyDescent="0.25">
      <c r="A1484" s="83" t="s">
        <v>8477</v>
      </c>
      <c r="B1484" s="81" t="s">
        <v>7652</v>
      </c>
      <c r="C1484" s="81" t="s">
        <v>2676</v>
      </c>
      <c r="D1484" s="81" t="s">
        <v>7818</v>
      </c>
      <c r="E1484" s="84">
        <v>44133</v>
      </c>
      <c r="F1484" s="85" t="s">
        <v>521</v>
      </c>
      <c r="G1484" s="82" t="s">
        <v>554</v>
      </c>
      <c r="H1484" s="86" t="s">
        <v>2631</v>
      </c>
      <c r="I1484" s="82" t="s">
        <v>2678</v>
      </c>
      <c r="J1484" s="86" t="s">
        <v>2631</v>
      </c>
      <c r="K1484" s="129" t="s">
        <v>8245</v>
      </c>
      <c r="L1484" s="124" t="s">
        <v>8240</v>
      </c>
    </row>
    <row r="1485" spans="1:12" x14ac:dyDescent="0.25">
      <c r="A1485" s="83" t="s">
        <v>8490</v>
      </c>
      <c r="B1485" s="81" t="s">
        <v>7639</v>
      </c>
      <c r="C1485" s="81" t="s">
        <v>2794</v>
      </c>
      <c r="D1485" s="81" t="s">
        <v>7778</v>
      </c>
      <c r="E1485" s="84">
        <v>44133</v>
      </c>
      <c r="F1485" s="85" t="s">
        <v>522</v>
      </c>
      <c r="G1485" s="82" t="s">
        <v>554</v>
      </c>
      <c r="H1485" s="86" t="s">
        <v>2631</v>
      </c>
      <c r="I1485" s="82" t="s">
        <v>2793</v>
      </c>
      <c r="J1485" s="86" t="s">
        <v>2631</v>
      </c>
      <c r="K1485" s="129" t="s">
        <v>8245</v>
      </c>
      <c r="L1485" s="124" t="s">
        <v>8240</v>
      </c>
    </row>
    <row r="1486" spans="1:12" x14ac:dyDescent="0.25">
      <c r="A1486" s="83" t="s">
        <v>8491</v>
      </c>
      <c r="B1486" s="81" t="s">
        <v>7683</v>
      </c>
      <c r="C1486" s="81" t="s">
        <v>2659</v>
      </c>
      <c r="D1486" s="81" t="s">
        <v>7779</v>
      </c>
      <c r="E1486" s="84">
        <v>44133</v>
      </c>
      <c r="F1486" s="85" t="s">
        <v>522</v>
      </c>
      <c r="G1486" s="82" t="s">
        <v>554</v>
      </c>
      <c r="H1486" s="86" t="s">
        <v>2631</v>
      </c>
      <c r="I1486" s="82" t="s">
        <v>2661</v>
      </c>
      <c r="J1486" s="86" t="s">
        <v>2631</v>
      </c>
      <c r="K1486" s="129" t="s">
        <v>8245</v>
      </c>
      <c r="L1486" s="124" t="s">
        <v>8240</v>
      </c>
    </row>
    <row r="1487" spans="1:12" x14ac:dyDescent="0.25">
      <c r="A1487" s="83" t="s">
        <v>8492</v>
      </c>
      <c r="B1487" s="81" t="s">
        <v>7649</v>
      </c>
      <c r="C1487" s="81" t="s">
        <v>2734</v>
      </c>
      <c r="D1487" s="81" t="s">
        <v>7782</v>
      </c>
      <c r="E1487" s="84">
        <v>44133</v>
      </c>
      <c r="F1487" s="85" t="s">
        <v>522</v>
      </c>
      <c r="G1487" s="82" t="s">
        <v>554</v>
      </c>
      <c r="H1487" s="86" t="s">
        <v>2631</v>
      </c>
      <c r="I1487" s="82" t="s">
        <v>2736</v>
      </c>
      <c r="J1487" s="86" t="s">
        <v>2631</v>
      </c>
      <c r="K1487" s="129" t="s">
        <v>8245</v>
      </c>
      <c r="L1487" s="124" t="s">
        <v>8240</v>
      </c>
    </row>
    <row r="1488" spans="1:12" x14ac:dyDescent="0.25">
      <c r="A1488" s="27" t="s">
        <v>8494</v>
      </c>
      <c r="B1488" s="14" t="s">
        <v>7667</v>
      </c>
      <c r="C1488" s="14" t="s">
        <v>2639</v>
      </c>
      <c r="D1488" s="14" t="s">
        <v>7783</v>
      </c>
      <c r="E1488" s="28">
        <v>44133</v>
      </c>
      <c r="F1488" s="29" t="s">
        <v>522</v>
      </c>
      <c r="G1488" s="30" t="s">
        <v>554</v>
      </c>
      <c r="H1488" s="31" t="s">
        <v>2631</v>
      </c>
      <c r="I1488" s="30" t="s">
        <v>2641</v>
      </c>
      <c r="J1488" s="31" t="s">
        <v>2631</v>
      </c>
      <c r="K1488" s="129" t="s">
        <v>8245</v>
      </c>
      <c r="L1488" s="124" t="s">
        <v>8240</v>
      </c>
    </row>
    <row r="1489" spans="1:12" x14ac:dyDescent="0.25">
      <c r="A1489" s="83" t="s">
        <v>8495</v>
      </c>
      <c r="B1489" s="81" t="s">
        <v>7643</v>
      </c>
      <c r="C1489" s="81" t="s">
        <v>2869</v>
      </c>
      <c r="D1489" s="81" t="s">
        <v>7790</v>
      </c>
      <c r="E1489" s="84">
        <v>44133</v>
      </c>
      <c r="F1489" s="85" t="s">
        <v>522</v>
      </c>
      <c r="G1489" s="82" t="s">
        <v>554</v>
      </c>
      <c r="H1489" s="86" t="s">
        <v>2631</v>
      </c>
      <c r="I1489" s="82" t="s">
        <v>2829</v>
      </c>
      <c r="J1489" s="86" t="s">
        <v>2631</v>
      </c>
      <c r="K1489" s="129" t="s">
        <v>8245</v>
      </c>
      <c r="L1489" s="124" t="s">
        <v>8240</v>
      </c>
    </row>
    <row r="1490" spans="1:12" x14ac:dyDescent="0.25">
      <c r="A1490" s="83" t="s">
        <v>8496</v>
      </c>
      <c r="B1490" s="81" t="s">
        <v>7647</v>
      </c>
      <c r="C1490" s="81" t="s">
        <v>2734</v>
      </c>
      <c r="D1490" s="81" t="s">
        <v>7794</v>
      </c>
      <c r="E1490" s="84">
        <v>44133</v>
      </c>
      <c r="F1490" s="85" t="s">
        <v>522</v>
      </c>
      <c r="G1490" s="82" t="s">
        <v>554</v>
      </c>
      <c r="H1490" s="86" t="s">
        <v>2631</v>
      </c>
      <c r="I1490" s="82" t="s">
        <v>2736</v>
      </c>
      <c r="J1490" s="86" t="s">
        <v>2631</v>
      </c>
      <c r="K1490" s="129" t="s">
        <v>8245</v>
      </c>
      <c r="L1490" s="124" t="s">
        <v>8240</v>
      </c>
    </row>
    <row r="1491" spans="1:12" x14ac:dyDescent="0.25">
      <c r="A1491" s="83" t="s">
        <v>8497</v>
      </c>
      <c r="B1491" s="81" t="s">
        <v>7672</v>
      </c>
      <c r="C1491" s="81" t="s">
        <v>117</v>
      </c>
      <c r="D1491" s="81" t="s">
        <v>7784</v>
      </c>
      <c r="E1491" s="84">
        <v>44133</v>
      </c>
      <c r="F1491" s="85" t="s">
        <v>522</v>
      </c>
      <c r="G1491" s="82" t="s">
        <v>554</v>
      </c>
      <c r="H1491" s="86" t="s">
        <v>2631</v>
      </c>
      <c r="I1491" s="82" t="s">
        <v>2697</v>
      </c>
      <c r="J1491" s="86" t="s">
        <v>2631</v>
      </c>
      <c r="K1491" s="129" t="s">
        <v>8245</v>
      </c>
      <c r="L1491" s="124" t="s">
        <v>8240</v>
      </c>
    </row>
    <row r="1492" spans="1:12" x14ac:dyDescent="0.25">
      <c r="A1492" s="83" t="s">
        <v>8498</v>
      </c>
      <c r="B1492" s="81" t="s">
        <v>7645</v>
      </c>
      <c r="C1492" s="81" t="s">
        <v>2734</v>
      </c>
      <c r="D1492" s="81" t="s">
        <v>7798</v>
      </c>
      <c r="E1492" s="84">
        <v>44133</v>
      </c>
      <c r="F1492" s="85" t="s">
        <v>522</v>
      </c>
      <c r="G1492" s="82" t="s">
        <v>554</v>
      </c>
      <c r="H1492" s="86" t="s">
        <v>2631</v>
      </c>
      <c r="I1492" s="82" t="s">
        <v>2736</v>
      </c>
      <c r="J1492" s="86" t="s">
        <v>2631</v>
      </c>
      <c r="K1492" s="129" t="s">
        <v>8245</v>
      </c>
      <c r="L1492" s="124" t="s">
        <v>8240</v>
      </c>
    </row>
    <row r="1493" spans="1:12" x14ac:dyDescent="0.25">
      <c r="A1493" s="83" t="s">
        <v>8499</v>
      </c>
      <c r="B1493" s="81" t="s">
        <v>7688</v>
      </c>
      <c r="C1493" s="81" t="s">
        <v>2629</v>
      </c>
      <c r="D1493" s="81" t="s">
        <v>7789</v>
      </c>
      <c r="E1493" s="84">
        <v>44133</v>
      </c>
      <c r="F1493" s="85" t="s">
        <v>522</v>
      </c>
      <c r="G1493" s="82" t="s">
        <v>554</v>
      </c>
      <c r="H1493" s="86" t="s">
        <v>2631</v>
      </c>
      <c r="I1493" s="82" t="s">
        <v>2632</v>
      </c>
      <c r="J1493" s="86" t="s">
        <v>2631</v>
      </c>
      <c r="K1493" s="129" t="s">
        <v>8245</v>
      </c>
      <c r="L1493" s="124" t="s">
        <v>8240</v>
      </c>
    </row>
    <row r="1494" spans="1:12" x14ac:dyDescent="0.25">
      <c r="A1494" s="83" t="s">
        <v>8500</v>
      </c>
      <c r="B1494" s="81" t="s">
        <v>7674</v>
      </c>
      <c r="C1494" s="81" t="s">
        <v>117</v>
      </c>
      <c r="D1494" s="81" t="s">
        <v>7795</v>
      </c>
      <c r="E1494" s="84">
        <v>44133</v>
      </c>
      <c r="F1494" s="85" t="s">
        <v>522</v>
      </c>
      <c r="G1494" s="82" t="s">
        <v>554</v>
      </c>
      <c r="H1494" s="86" t="s">
        <v>2631</v>
      </c>
      <c r="I1494" s="82" t="s">
        <v>2697</v>
      </c>
      <c r="J1494" s="86" t="s">
        <v>2631</v>
      </c>
      <c r="K1494" s="129" t="s">
        <v>8245</v>
      </c>
      <c r="L1494" s="124" t="s">
        <v>8240</v>
      </c>
    </row>
    <row r="1495" spans="1:12" x14ac:dyDescent="0.25">
      <c r="A1495" s="83" t="s">
        <v>8501</v>
      </c>
      <c r="B1495" s="81" t="s">
        <v>7666</v>
      </c>
      <c r="C1495" s="81" t="s">
        <v>2639</v>
      </c>
      <c r="D1495" s="81" t="s">
        <v>7793</v>
      </c>
      <c r="E1495" s="84">
        <v>44133</v>
      </c>
      <c r="F1495" s="85" t="s">
        <v>522</v>
      </c>
      <c r="G1495" s="82" t="s">
        <v>554</v>
      </c>
      <c r="H1495" s="86" t="s">
        <v>2631</v>
      </c>
      <c r="I1495" s="82" t="s">
        <v>2641</v>
      </c>
      <c r="J1495" s="86" t="s">
        <v>2631</v>
      </c>
      <c r="K1495" s="129" t="s">
        <v>8245</v>
      </c>
      <c r="L1495" s="124" t="s">
        <v>8240</v>
      </c>
    </row>
    <row r="1496" spans="1:12" x14ac:dyDescent="0.25">
      <c r="A1496" s="27" t="s">
        <v>8502</v>
      </c>
      <c r="B1496" s="14" t="s">
        <v>7682</v>
      </c>
      <c r="C1496" s="14" t="s">
        <v>2659</v>
      </c>
      <c r="D1496" s="14" t="s">
        <v>7792</v>
      </c>
      <c r="E1496" s="28">
        <v>44133</v>
      </c>
      <c r="F1496" s="29" t="s">
        <v>522</v>
      </c>
      <c r="G1496" s="30" t="s">
        <v>554</v>
      </c>
      <c r="H1496" s="31" t="s">
        <v>2631</v>
      </c>
      <c r="I1496" s="30" t="s">
        <v>2661</v>
      </c>
      <c r="J1496" s="31" t="s">
        <v>2631</v>
      </c>
      <c r="K1496" s="129" t="s">
        <v>8245</v>
      </c>
      <c r="L1496" s="124" t="s">
        <v>8240</v>
      </c>
    </row>
    <row r="1497" spans="1:12" x14ac:dyDescent="0.25">
      <c r="A1497" s="83" t="s">
        <v>8503</v>
      </c>
      <c r="B1497" s="81" t="s">
        <v>7662</v>
      </c>
      <c r="C1497" s="81" t="s">
        <v>7780</v>
      </c>
      <c r="D1497" s="81" t="s">
        <v>7781</v>
      </c>
      <c r="E1497" s="84">
        <v>44133</v>
      </c>
      <c r="F1497" s="85" t="s">
        <v>522</v>
      </c>
      <c r="G1497" s="82" t="s">
        <v>554</v>
      </c>
      <c r="H1497" s="86" t="s">
        <v>2631</v>
      </c>
      <c r="I1497" s="82" t="s">
        <v>7328</v>
      </c>
      <c r="J1497" s="86" t="s">
        <v>2631</v>
      </c>
      <c r="K1497" s="129" t="s">
        <v>8245</v>
      </c>
      <c r="L1497" s="124" t="s">
        <v>8240</v>
      </c>
    </row>
    <row r="1498" spans="1:12" x14ac:dyDescent="0.25">
      <c r="A1498" s="83" t="s">
        <v>8505</v>
      </c>
      <c r="B1498" s="81" t="s">
        <v>7661</v>
      </c>
      <c r="C1498" s="81" t="s">
        <v>7785</v>
      </c>
      <c r="D1498" s="81" t="s">
        <v>7786</v>
      </c>
      <c r="E1498" s="84">
        <v>44133</v>
      </c>
      <c r="F1498" s="85" t="s">
        <v>522</v>
      </c>
      <c r="G1498" s="82" t="s">
        <v>554</v>
      </c>
      <c r="H1498" s="86" t="s">
        <v>2631</v>
      </c>
      <c r="I1498" s="82" t="s">
        <v>7328</v>
      </c>
      <c r="J1498" s="86" t="s">
        <v>2631</v>
      </c>
      <c r="K1498" s="129" t="s">
        <v>8245</v>
      </c>
      <c r="L1498" s="124" t="s">
        <v>8240</v>
      </c>
    </row>
    <row r="1499" spans="1:12" x14ac:dyDescent="0.25">
      <c r="A1499" s="83" t="s">
        <v>8507</v>
      </c>
      <c r="B1499" s="81" t="s">
        <v>7640</v>
      </c>
      <c r="C1499" s="81" t="s">
        <v>2820</v>
      </c>
      <c r="D1499" s="81" t="s">
        <v>7803</v>
      </c>
      <c r="E1499" s="84">
        <v>44133</v>
      </c>
      <c r="F1499" s="85" t="s">
        <v>522</v>
      </c>
      <c r="G1499" s="82" t="s">
        <v>554</v>
      </c>
      <c r="H1499" s="86" t="s">
        <v>2631</v>
      </c>
      <c r="I1499" s="82" t="s">
        <v>2793</v>
      </c>
      <c r="J1499" s="86" t="s">
        <v>2631</v>
      </c>
      <c r="K1499" s="129" t="s">
        <v>8245</v>
      </c>
      <c r="L1499" s="124" t="s">
        <v>8240</v>
      </c>
    </row>
    <row r="1500" spans="1:12" x14ac:dyDescent="0.25">
      <c r="A1500" s="83" t="s">
        <v>8508</v>
      </c>
      <c r="B1500" s="81" t="s">
        <v>7648</v>
      </c>
      <c r="C1500" s="81" t="s">
        <v>2734</v>
      </c>
      <c r="D1500" s="81" t="s">
        <v>7796</v>
      </c>
      <c r="E1500" s="84">
        <v>44133</v>
      </c>
      <c r="F1500" s="85" t="s">
        <v>522</v>
      </c>
      <c r="G1500" s="82" t="s">
        <v>554</v>
      </c>
      <c r="H1500" s="86" t="s">
        <v>2631</v>
      </c>
      <c r="I1500" s="82" t="s">
        <v>2736</v>
      </c>
      <c r="J1500" s="86" t="s">
        <v>2631</v>
      </c>
      <c r="K1500" s="129" t="s">
        <v>8245</v>
      </c>
      <c r="L1500" s="124" t="s">
        <v>8240</v>
      </c>
    </row>
    <row r="1501" spans="1:12" x14ac:dyDescent="0.25">
      <c r="A1501" s="83" t="s">
        <v>8509</v>
      </c>
      <c r="B1501" s="81" t="s">
        <v>7673</v>
      </c>
      <c r="C1501" s="81" t="s">
        <v>117</v>
      </c>
      <c r="D1501" s="81" t="s">
        <v>7797</v>
      </c>
      <c r="E1501" s="84">
        <v>44133</v>
      </c>
      <c r="F1501" s="85" t="s">
        <v>522</v>
      </c>
      <c r="G1501" s="82" t="s">
        <v>554</v>
      </c>
      <c r="H1501" s="86" t="s">
        <v>2631</v>
      </c>
      <c r="I1501" s="82" t="s">
        <v>2697</v>
      </c>
      <c r="J1501" s="86" t="s">
        <v>2631</v>
      </c>
      <c r="K1501" s="129" t="s">
        <v>8245</v>
      </c>
      <c r="L1501" s="124" t="s">
        <v>8240</v>
      </c>
    </row>
    <row r="1502" spans="1:12" x14ac:dyDescent="0.25">
      <c r="A1502" s="27" t="s">
        <v>8511</v>
      </c>
      <c r="B1502" s="14" t="s">
        <v>7690</v>
      </c>
      <c r="C1502" s="14" t="s">
        <v>2629</v>
      </c>
      <c r="D1502" s="14" t="s">
        <v>7815</v>
      </c>
      <c r="E1502" s="28">
        <v>44133</v>
      </c>
      <c r="F1502" s="29" t="s">
        <v>522</v>
      </c>
      <c r="G1502" s="30" t="s">
        <v>554</v>
      </c>
      <c r="H1502" s="31" t="s">
        <v>2631</v>
      </c>
      <c r="I1502" s="30" t="s">
        <v>2632</v>
      </c>
      <c r="J1502" s="31" t="s">
        <v>2631</v>
      </c>
      <c r="K1502" s="129" t="s">
        <v>8245</v>
      </c>
      <c r="L1502" s="124" t="s">
        <v>8240</v>
      </c>
    </row>
    <row r="1503" spans="1:12" x14ac:dyDescent="0.25">
      <c r="A1503" s="83" t="s">
        <v>8512</v>
      </c>
      <c r="B1503" s="81" t="s">
        <v>7689</v>
      </c>
      <c r="C1503" s="81" t="s">
        <v>2629</v>
      </c>
      <c r="D1503" s="81" t="s">
        <v>7802</v>
      </c>
      <c r="E1503" s="84">
        <v>44133</v>
      </c>
      <c r="F1503" s="85" t="s">
        <v>522</v>
      </c>
      <c r="G1503" s="82" t="s">
        <v>554</v>
      </c>
      <c r="H1503" s="86" t="s">
        <v>2631</v>
      </c>
      <c r="I1503" s="82" t="s">
        <v>2632</v>
      </c>
      <c r="J1503" s="86" t="s">
        <v>2631</v>
      </c>
      <c r="K1503" s="129" t="s">
        <v>8245</v>
      </c>
      <c r="L1503" s="124" t="s">
        <v>8240</v>
      </c>
    </row>
    <row r="1504" spans="1:12" x14ac:dyDescent="0.25">
      <c r="A1504" s="83" t="s">
        <v>8513</v>
      </c>
      <c r="B1504" s="81" t="s">
        <v>7660</v>
      </c>
      <c r="C1504" s="81" t="s">
        <v>7852</v>
      </c>
      <c r="D1504" s="81" t="s">
        <v>7853</v>
      </c>
      <c r="E1504" s="84">
        <v>44133</v>
      </c>
      <c r="F1504" s="85" t="s">
        <v>522</v>
      </c>
      <c r="G1504" s="82" t="s">
        <v>554</v>
      </c>
      <c r="H1504" s="86" t="s">
        <v>2631</v>
      </c>
      <c r="I1504" s="82" t="s">
        <v>7328</v>
      </c>
      <c r="J1504" s="86" t="s">
        <v>2631</v>
      </c>
      <c r="K1504" s="129" t="s">
        <v>8245</v>
      </c>
      <c r="L1504" s="124" t="s">
        <v>8240</v>
      </c>
    </row>
    <row r="1505" spans="1:12" x14ac:dyDescent="0.25">
      <c r="A1505" s="83" t="s">
        <v>8514</v>
      </c>
      <c r="B1505" s="81" t="s">
        <v>7657</v>
      </c>
      <c r="C1505" s="81" t="s">
        <v>2750</v>
      </c>
      <c r="D1505" s="81" t="s">
        <v>7788</v>
      </c>
      <c r="E1505" s="84">
        <v>44133</v>
      </c>
      <c r="F1505" s="85" t="s">
        <v>522</v>
      </c>
      <c r="G1505" s="82" t="s">
        <v>554</v>
      </c>
      <c r="H1505" s="86" t="s">
        <v>2631</v>
      </c>
      <c r="I1505" s="82" t="s">
        <v>2695</v>
      </c>
      <c r="J1505" s="86" t="s">
        <v>2631</v>
      </c>
      <c r="K1505" s="129" t="s">
        <v>8245</v>
      </c>
      <c r="L1505" s="124" t="s">
        <v>8240</v>
      </c>
    </row>
    <row r="1506" spans="1:12" x14ac:dyDescent="0.25">
      <c r="A1506" s="83" t="s">
        <v>8515</v>
      </c>
      <c r="B1506" s="81" t="s">
        <v>7712</v>
      </c>
      <c r="C1506" s="81" t="s">
        <v>7844</v>
      </c>
      <c r="D1506" s="81" t="s">
        <v>7847</v>
      </c>
      <c r="E1506" s="84">
        <v>44133</v>
      </c>
      <c r="F1506" s="85" t="s">
        <v>522</v>
      </c>
      <c r="G1506" s="82" t="s">
        <v>554</v>
      </c>
      <c r="H1506" s="86" t="s">
        <v>2631</v>
      </c>
      <c r="I1506" s="82" t="s">
        <v>7777</v>
      </c>
      <c r="J1506" s="86" t="s">
        <v>2631</v>
      </c>
      <c r="K1506" s="129" t="s">
        <v>8245</v>
      </c>
      <c r="L1506" s="124" t="s">
        <v>8240</v>
      </c>
    </row>
    <row r="1507" spans="1:12" x14ac:dyDescent="0.25">
      <c r="A1507" s="83" t="s">
        <v>8516</v>
      </c>
      <c r="B1507" s="81" t="s">
        <v>7659</v>
      </c>
      <c r="C1507" s="81" t="s">
        <v>7851</v>
      </c>
      <c r="D1507" s="81" t="s">
        <v>7854</v>
      </c>
      <c r="E1507" s="84">
        <v>44133</v>
      </c>
      <c r="F1507" s="85" t="s">
        <v>522</v>
      </c>
      <c r="G1507" s="82" t="s">
        <v>554</v>
      </c>
      <c r="H1507" s="86" t="s">
        <v>2631</v>
      </c>
      <c r="I1507" s="82" t="s">
        <v>7328</v>
      </c>
      <c r="J1507" s="86" t="s">
        <v>2631</v>
      </c>
      <c r="K1507" s="129" t="s">
        <v>8245</v>
      </c>
      <c r="L1507" s="124" t="s">
        <v>8240</v>
      </c>
    </row>
    <row r="1508" spans="1:12" x14ac:dyDescent="0.25">
      <c r="A1508" s="83" t="s">
        <v>8517</v>
      </c>
      <c r="B1508" s="81" t="s">
        <v>7671</v>
      </c>
      <c r="C1508" s="81" t="s">
        <v>117</v>
      </c>
      <c r="D1508" s="81" t="s">
        <v>7800</v>
      </c>
      <c r="E1508" s="84">
        <v>44133</v>
      </c>
      <c r="F1508" s="85" t="s">
        <v>522</v>
      </c>
      <c r="G1508" s="82" t="s">
        <v>554</v>
      </c>
      <c r="H1508" s="86" t="s">
        <v>2631</v>
      </c>
      <c r="I1508" s="82" t="s">
        <v>2697</v>
      </c>
      <c r="J1508" s="86" t="s">
        <v>2631</v>
      </c>
      <c r="K1508" s="129" t="s">
        <v>8245</v>
      </c>
      <c r="L1508" s="124" t="s">
        <v>8240</v>
      </c>
    </row>
    <row r="1509" spans="1:12" x14ac:dyDescent="0.25">
      <c r="A1509" s="83" t="s">
        <v>8518</v>
      </c>
      <c r="B1509" s="81" t="s">
        <v>7644</v>
      </c>
      <c r="C1509" s="81" t="s">
        <v>2865</v>
      </c>
      <c r="D1509" s="81" t="s">
        <v>7805</v>
      </c>
      <c r="E1509" s="84">
        <v>44133</v>
      </c>
      <c r="F1509" s="85" t="s">
        <v>522</v>
      </c>
      <c r="G1509" s="82" t="s">
        <v>554</v>
      </c>
      <c r="H1509" s="86" t="s">
        <v>2631</v>
      </c>
      <c r="I1509" s="82" t="s">
        <v>2829</v>
      </c>
      <c r="J1509" s="86" t="s">
        <v>2631</v>
      </c>
      <c r="K1509" s="129" t="s">
        <v>8245</v>
      </c>
      <c r="L1509" s="124" t="s">
        <v>8240</v>
      </c>
    </row>
    <row r="1510" spans="1:12" x14ac:dyDescent="0.25">
      <c r="A1510" s="27" t="s">
        <v>8519</v>
      </c>
      <c r="B1510" s="14" t="s">
        <v>7711</v>
      </c>
      <c r="C1510" s="14" t="s">
        <v>7844</v>
      </c>
      <c r="D1510" s="14" t="s">
        <v>7846</v>
      </c>
      <c r="E1510" s="28">
        <v>44133</v>
      </c>
      <c r="F1510" s="29" t="s">
        <v>522</v>
      </c>
      <c r="G1510" s="30" t="s">
        <v>554</v>
      </c>
      <c r="H1510" s="31" t="s">
        <v>2631</v>
      </c>
      <c r="I1510" s="30" t="s">
        <v>7777</v>
      </c>
      <c r="J1510" s="31" t="s">
        <v>2631</v>
      </c>
      <c r="K1510" s="129" t="s">
        <v>8245</v>
      </c>
      <c r="L1510" s="124" t="s">
        <v>8240</v>
      </c>
    </row>
    <row r="1511" spans="1:12" x14ac:dyDescent="0.25">
      <c r="A1511" s="83" t="s">
        <v>8579</v>
      </c>
      <c r="B1511" s="81" t="s">
        <v>7714</v>
      </c>
      <c r="C1511" s="81" t="s">
        <v>7844</v>
      </c>
      <c r="D1511" s="81" t="s">
        <v>7849</v>
      </c>
      <c r="E1511" s="84">
        <v>44133</v>
      </c>
      <c r="F1511" s="85" t="s">
        <v>522</v>
      </c>
      <c r="G1511" s="82" t="s">
        <v>554</v>
      </c>
      <c r="H1511" s="86" t="s">
        <v>2631</v>
      </c>
      <c r="I1511" s="82" t="s">
        <v>7777</v>
      </c>
      <c r="J1511" s="86" t="s">
        <v>2631</v>
      </c>
      <c r="K1511" s="129" t="s">
        <v>8245</v>
      </c>
      <c r="L1511" s="124" t="s">
        <v>8240</v>
      </c>
    </row>
    <row r="1512" spans="1:12" x14ac:dyDescent="0.25">
      <c r="A1512" s="83" t="s">
        <v>8589</v>
      </c>
      <c r="B1512" s="81" t="s">
        <v>7678</v>
      </c>
      <c r="C1512" s="81" t="s">
        <v>2672</v>
      </c>
      <c r="D1512" s="81" t="s">
        <v>7801</v>
      </c>
      <c r="E1512" s="84">
        <v>44133</v>
      </c>
      <c r="F1512" s="85" t="s">
        <v>522</v>
      </c>
      <c r="G1512" s="82" t="s">
        <v>554</v>
      </c>
      <c r="H1512" s="86" t="s">
        <v>2631</v>
      </c>
      <c r="I1512" s="82" t="s">
        <v>2644</v>
      </c>
      <c r="J1512" s="86" t="s">
        <v>2631</v>
      </c>
      <c r="K1512" s="129" t="s">
        <v>8245</v>
      </c>
      <c r="L1512" s="124" t="s">
        <v>8240</v>
      </c>
    </row>
    <row r="1513" spans="1:12" x14ac:dyDescent="0.25">
      <c r="A1513" s="83" t="s">
        <v>8520</v>
      </c>
      <c r="B1513" s="81" t="s">
        <v>7713</v>
      </c>
      <c r="C1513" s="81" t="s">
        <v>7844</v>
      </c>
      <c r="D1513" s="81" t="s">
        <v>7848</v>
      </c>
      <c r="E1513" s="84">
        <v>44133</v>
      </c>
      <c r="F1513" s="85" t="s">
        <v>522</v>
      </c>
      <c r="G1513" s="82" t="s">
        <v>554</v>
      </c>
      <c r="H1513" s="86" t="s">
        <v>2631</v>
      </c>
      <c r="I1513" s="82" t="s">
        <v>7777</v>
      </c>
      <c r="J1513" s="86" t="s">
        <v>2631</v>
      </c>
      <c r="K1513" s="129" t="s">
        <v>8245</v>
      </c>
      <c r="L1513" s="124" t="s">
        <v>8240</v>
      </c>
    </row>
    <row r="1514" spans="1:12" x14ac:dyDescent="0.25">
      <c r="A1514" s="83" t="s">
        <v>8522</v>
      </c>
      <c r="B1514" s="81" t="s">
        <v>7677</v>
      </c>
      <c r="C1514" s="81" t="s">
        <v>2672</v>
      </c>
      <c r="D1514" s="81" t="s">
        <v>7804</v>
      </c>
      <c r="E1514" s="84">
        <v>44133</v>
      </c>
      <c r="F1514" s="85" t="s">
        <v>522</v>
      </c>
      <c r="G1514" s="82" t="s">
        <v>554</v>
      </c>
      <c r="H1514" s="86" t="s">
        <v>2631</v>
      </c>
      <c r="I1514" s="82" t="s">
        <v>2644</v>
      </c>
      <c r="J1514" s="86" t="s">
        <v>2631</v>
      </c>
      <c r="K1514" s="129" t="s">
        <v>8245</v>
      </c>
      <c r="L1514" s="124" t="s">
        <v>8240</v>
      </c>
    </row>
    <row r="1515" spans="1:12" x14ac:dyDescent="0.25">
      <c r="A1515" s="83" t="s">
        <v>8523</v>
      </c>
      <c r="B1515" s="81" t="s">
        <v>7680</v>
      </c>
      <c r="C1515" s="81" t="s">
        <v>2672</v>
      </c>
      <c r="D1515" s="81" t="s">
        <v>7787</v>
      </c>
      <c r="E1515" s="84">
        <v>44133</v>
      </c>
      <c r="F1515" s="85" t="s">
        <v>522</v>
      </c>
      <c r="G1515" s="82" t="s">
        <v>554</v>
      </c>
      <c r="H1515" s="86" t="s">
        <v>2631</v>
      </c>
      <c r="I1515" s="82" t="s">
        <v>2644</v>
      </c>
      <c r="J1515" s="86" t="s">
        <v>2631</v>
      </c>
      <c r="K1515" s="129" t="s">
        <v>8245</v>
      </c>
      <c r="L1515" s="124" t="s">
        <v>8240</v>
      </c>
    </row>
    <row r="1516" spans="1:12" x14ac:dyDescent="0.25">
      <c r="A1516" s="83" t="s">
        <v>8524</v>
      </c>
      <c r="B1516" s="81" t="s">
        <v>7675</v>
      </c>
      <c r="C1516" s="81" t="s">
        <v>2672</v>
      </c>
      <c r="D1516" s="81" t="s">
        <v>7799</v>
      </c>
      <c r="E1516" s="84">
        <v>44133</v>
      </c>
      <c r="F1516" s="85" t="s">
        <v>522</v>
      </c>
      <c r="G1516" s="82" t="s">
        <v>554</v>
      </c>
      <c r="H1516" s="86" t="s">
        <v>2631</v>
      </c>
      <c r="I1516" s="82" t="s">
        <v>2644</v>
      </c>
      <c r="J1516" s="86" t="s">
        <v>2631</v>
      </c>
      <c r="K1516" s="129" t="s">
        <v>8245</v>
      </c>
      <c r="L1516" s="124" t="s">
        <v>8240</v>
      </c>
    </row>
    <row r="1517" spans="1:12" x14ac:dyDescent="0.25">
      <c r="A1517" s="83" t="s">
        <v>8525</v>
      </c>
      <c r="B1517" s="81" t="s">
        <v>7679</v>
      </c>
      <c r="C1517" s="81" t="s">
        <v>2672</v>
      </c>
      <c r="D1517" s="81" t="s">
        <v>7807</v>
      </c>
      <c r="E1517" s="84">
        <v>44133</v>
      </c>
      <c r="F1517" s="85" t="s">
        <v>522</v>
      </c>
      <c r="G1517" s="82" t="s">
        <v>554</v>
      </c>
      <c r="H1517" s="86" t="s">
        <v>2631</v>
      </c>
      <c r="I1517" s="82" t="s">
        <v>2644</v>
      </c>
      <c r="J1517" s="86" t="s">
        <v>2631</v>
      </c>
      <c r="K1517" s="129" t="s">
        <v>8245</v>
      </c>
      <c r="L1517" s="124" t="s">
        <v>8240</v>
      </c>
    </row>
    <row r="1518" spans="1:12" x14ac:dyDescent="0.25">
      <c r="A1518" s="27" t="s">
        <v>8583</v>
      </c>
      <c r="B1518" s="14" t="s">
        <v>7656</v>
      </c>
      <c r="C1518" s="14" t="s">
        <v>2693</v>
      </c>
      <c r="D1518" s="14" t="s">
        <v>7814</v>
      </c>
      <c r="E1518" s="28">
        <v>44133</v>
      </c>
      <c r="F1518" s="29" t="s">
        <v>522</v>
      </c>
      <c r="G1518" s="30" t="s">
        <v>554</v>
      </c>
      <c r="H1518" s="31" t="s">
        <v>2631</v>
      </c>
      <c r="I1518" s="30" t="s">
        <v>2695</v>
      </c>
      <c r="J1518" s="31" t="s">
        <v>2631</v>
      </c>
      <c r="K1518" s="129" t="s">
        <v>8245</v>
      </c>
      <c r="L1518" s="124" t="s">
        <v>8240</v>
      </c>
    </row>
    <row r="1519" spans="1:12" x14ac:dyDescent="0.25">
      <c r="A1519" s="83" t="s">
        <v>8443</v>
      </c>
      <c r="B1519" s="81" t="s">
        <v>7734</v>
      </c>
      <c r="C1519" s="81" t="s">
        <v>7331</v>
      </c>
      <c r="D1519" s="81" t="s">
        <v>7939</v>
      </c>
      <c r="E1519" s="84">
        <v>44133</v>
      </c>
      <c r="F1519" s="85" t="s">
        <v>521</v>
      </c>
      <c r="G1519" s="82" t="s">
        <v>554</v>
      </c>
      <c r="H1519" s="86" t="s">
        <v>2631</v>
      </c>
      <c r="I1519" s="82" t="s">
        <v>7333</v>
      </c>
      <c r="J1519" s="86" t="s">
        <v>2631</v>
      </c>
      <c r="K1519" s="129" t="s">
        <v>8245</v>
      </c>
      <c r="L1519" s="124" t="s">
        <v>8241</v>
      </c>
    </row>
    <row r="1520" spans="1:12" x14ac:dyDescent="0.25">
      <c r="A1520" s="83" t="s">
        <v>8444</v>
      </c>
      <c r="B1520" s="81" t="s">
        <v>7722</v>
      </c>
      <c r="C1520" s="81" t="s">
        <v>2633</v>
      </c>
      <c r="D1520" s="81" t="s">
        <v>7941</v>
      </c>
      <c r="E1520" s="84">
        <v>44133</v>
      </c>
      <c r="F1520" s="85" t="s">
        <v>521</v>
      </c>
      <c r="G1520" s="82" t="s">
        <v>554</v>
      </c>
      <c r="H1520" s="86" t="s">
        <v>2631</v>
      </c>
      <c r="I1520" s="82" t="s">
        <v>2635</v>
      </c>
      <c r="J1520" s="86" t="s">
        <v>2631</v>
      </c>
      <c r="K1520" s="129" t="s">
        <v>8245</v>
      </c>
      <c r="L1520" s="124" t="s">
        <v>8241</v>
      </c>
    </row>
    <row r="1521" spans="1:12" x14ac:dyDescent="0.25">
      <c r="A1521" s="83" t="s">
        <v>8445</v>
      </c>
      <c r="B1521" s="81" t="s">
        <v>7731</v>
      </c>
      <c r="C1521" s="81" t="s">
        <v>7339</v>
      </c>
      <c r="D1521" s="81" t="s">
        <v>7940</v>
      </c>
      <c r="E1521" s="84">
        <v>44133</v>
      </c>
      <c r="F1521" s="85" t="s">
        <v>521</v>
      </c>
      <c r="G1521" s="82" t="s">
        <v>554</v>
      </c>
      <c r="H1521" s="86" t="s">
        <v>2631</v>
      </c>
      <c r="I1521" s="82" t="s">
        <v>7333</v>
      </c>
      <c r="J1521" s="86" t="s">
        <v>2631</v>
      </c>
      <c r="K1521" s="129" t="s">
        <v>8245</v>
      </c>
      <c r="L1521" s="124" t="s">
        <v>8241</v>
      </c>
    </row>
    <row r="1522" spans="1:12" x14ac:dyDescent="0.25">
      <c r="A1522" s="83" t="s">
        <v>8446</v>
      </c>
      <c r="B1522" s="81" t="s">
        <v>7724</v>
      </c>
      <c r="C1522" s="81" t="s">
        <v>2633</v>
      </c>
      <c r="D1522" s="81" t="s">
        <v>7943</v>
      </c>
      <c r="E1522" s="84">
        <v>44133</v>
      </c>
      <c r="F1522" s="85" t="s">
        <v>521</v>
      </c>
      <c r="G1522" s="82" t="s">
        <v>554</v>
      </c>
      <c r="H1522" s="86" t="s">
        <v>2631</v>
      </c>
      <c r="I1522" s="82" t="s">
        <v>2635</v>
      </c>
      <c r="J1522" s="86" t="s">
        <v>2631</v>
      </c>
      <c r="K1522" s="129" t="s">
        <v>8245</v>
      </c>
      <c r="L1522" s="124" t="s">
        <v>8241</v>
      </c>
    </row>
    <row r="1523" spans="1:12" x14ac:dyDescent="0.25">
      <c r="A1523" s="83" t="s">
        <v>8447</v>
      </c>
      <c r="B1523" s="81" t="s">
        <v>7725</v>
      </c>
      <c r="C1523" s="81" t="s">
        <v>2633</v>
      </c>
      <c r="D1523" s="81" t="s">
        <v>7942</v>
      </c>
      <c r="E1523" s="84">
        <v>44133</v>
      </c>
      <c r="F1523" s="85" t="s">
        <v>521</v>
      </c>
      <c r="G1523" s="82" t="s">
        <v>554</v>
      </c>
      <c r="H1523" s="86" t="s">
        <v>2631</v>
      </c>
      <c r="I1523" s="82" t="s">
        <v>2635</v>
      </c>
      <c r="J1523" s="86" t="s">
        <v>2631</v>
      </c>
      <c r="K1523" s="129" t="s">
        <v>8245</v>
      </c>
      <c r="L1523" s="124" t="s">
        <v>8241</v>
      </c>
    </row>
    <row r="1524" spans="1:12" x14ac:dyDescent="0.25">
      <c r="A1524" s="83" t="s">
        <v>8448</v>
      </c>
      <c r="B1524" s="81" t="s">
        <v>7723</v>
      </c>
      <c r="C1524" s="81" t="s">
        <v>2633</v>
      </c>
      <c r="D1524" s="81" t="s">
        <v>7945</v>
      </c>
      <c r="E1524" s="84">
        <v>44133</v>
      </c>
      <c r="F1524" s="85" t="s">
        <v>521</v>
      </c>
      <c r="G1524" s="82" t="s">
        <v>554</v>
      </c>
      <c r="H1524" s="86" t="s">
        <v>2631</v>
      </c>
      <c r="I1524" s="82" t="s">
        <v>2635</v>
      </c>
      <c r="J1524" s="86" t="s">
        <v>2631</v>
      </c>
      <c r="K1524" s="129" t="s">
        <v>8245</v>
      </c>
      <c r="L1524" s="124" t="s">
        <v>8241</v>
      </c>
    </row>
    <row r="1525" spans="1:12" x14ac:dyDescent="0.25">
      <c r="A1525" s="83" t="s">
        <v>8449</v>
      </c>
      <c r="B1525" s="81" t="s">
        <v>7727</v>
      </c>
      <c r="C1525" s="81" t="s">
        <v>2629</v>
      </c>
      <c r="D1525" s="81" t="s">
        <v>7950</v>
      </c>
      <c r="E1525" s="84">
        <v>44133</v>
      </c>
      <c r="F1525" s="85" t="s">
        <v>521</v>
      </c>
      <c r="G1525" s="82" t="s">
        <v>554</v>
      </c>
      <c r="H1525" s="86" t="s">
        <v>2631</v>
      </c>
      <c r="I1525" s="82" t="s">
        <v>2632</v>
      </c>
      <c r="J1525" s="86" t="s">
        <v>2631</v>
      </c>
      <c r="K1525" s="129" t="s">
        <v>8245</v>
      </c>
      <c r="L1525" s="124" t="s">
        <v>8241</v>
      </c>
    </row>
    <row r="1526" spans="1:12" x14ac:dyDescent="0.25">
      <c r="A1526" s="27" t="s">
        <v>8450</v>
      </c>
      <c r="B1526" s="14" t="s">
        <v>7739</v>
      </c>
      <c r="C1526" s="14" t="s">
        <v>2734</v>
      </c>
      <c r="D1526" s="14" t="s">
        <v>7953</v>
      </c>
      <c r="E1526" s="28">
        <v>44133</v>
      </c>
      <c r="F1526" s="29" t="s">
        <v>521</v>
      </c>
      <c r="G1526" s="30" t="s">
        <v>554</v>
      </c>
      <c r="H1526" s="31" t="s">
        <v>2631</v>
      </c>
      <c r="I1526" s="30" t="s">
        <v>2736</v>
      </c>
      <c r="J1526" s="31" t="s">
        <v>2631</v>
      </c>
      <c r="K1526" s="129" t="s">
        <v>8245</v>
      </c>
      <c r="L1526" s="124" t="s">
        <v>8241</v>
      </c>
    </row>
    <row r="1527" spans="1:12" x14ac:dyDescent="0.25">
      <c r="A1527" s="83" t="s">
        <v>8451</v>
      </c>
      <c r="B1527" s="81" t="s">
        <v>7732</v>
      </c>
      <c r="C1527" s="81" t="s">
        <v>7353</v>
      </c>
      <c r="D1527" s="81" t="s">
        <v>7946</v>
      </c>
      <c r="E1527" s="84">
        <v>44133</v>
      </c>
      <c r="F1527" s="85" t="s">
        <v>521</v>
      </c>
      <c r="G1527" s="82" t="s">
        <v>554</v>
      </c>
      <c r="H1527" s="86" t="s">
        <v>2631</v>
      </c>
      <c r="I1527" s="82" t="s">
        <v>7333</v>
      </c>
      <c r="J1527" s="86" t="s">
        <v>2631</v>
      </c>
      <c r="K1527" s="129" t="s">
        <v>8245</v>
      </c>
      <c r="L1527" s="124" t="s">
        <v>8241</v>
      </c>
    </row>
    <row r="1528" spans="1:12" x14ac:dyDescent="0.25">
      <c r="A1528" s="83" t="s">
        <v>8601</v>
      </c>
      <c r="B1528" s="81" t="s">
        <v>7737</v>
      </c>
      <c r="C1528" s="81" t="s">
        <v>7364</v>
      </c>
      <c r="D1528" s="81" t="s">
        <v>7947</v>
      </c>
      <c r="E1528" s="84">
        <v>44133</v>
      </c>
      <c r="F1528" s="85" t="s">
        <v>521</v>
      </c>
      <c r="G1528" s="82" t="s">
        <v>554</v>
      </c>
      <c r="H1528" s="86" t="s">
        <v>2631</v>
      </c>
      <c r="I1528" s="82" t="s">
        <v>7333</v>
      </c>
      <c r="J1528" s="86" t="s">
        <v>2631</v>
      </c>
      <c r="K1528" s="129" t="s">
        <v>8245</v>
      </c>
      <c r="L1528" s="124" t="s">
        <v>8241</v>
      </c>
    </row>
    <row r="1529" spans="1:12" x14ac:dyDescent="0.25">
      <c r="A1529" s="83" t="s">
        <v>8452</v>
      </c>
      <c r="B1529" s="81" t="s">
        <v>7733</v>
      </c>
      <c r="C1529" s="81" t="s">
        <v>7341</v>
      </c>
      <c r="D1529" s="81" t="s">
        <v>7944</v>
      </c>
      <c r="E1529" s="84">
        <v>44133</v>
      </c>
      <c r="F1529" s="85" t="s">
        <v>521</v>
      </c>
      <c r="G1529" s="82" t="s">
        <v>554</v>
      </c>
      <c r="H1529" s="86" t="s">
        <v>2631</v>
      </c>
      <c r="I1529" s="82" t="s">
        <v>7333</v>
      </c>
      <c r="J1529" s="86" t="s">
        <v>2631</v>
      </c>
      <c r="K1529" s="129" t="s">
        <v>8245</v>
      </c>
      <c r="L1529" s="124" t="s">
        <v>8241</v>
      </c>
    </row>
    <row r="1530" spans="1:12" x14ac:dyDescent="0.25">
      <c r="A1530" s="83" t="s">
        <v>8453</v>
      </c>
      <c r="B1530" s="81" t="s">
        <v>7736</v>
      </c>
      <c r="C1530" s="81" t="s">
        <v>7337</v>
      </c>
      <c r="D1530" s="81" t="s">
        <v>7948</v>
      </c>
      <c r="E1530" s="84">
        <v>44133</v>
      </c>
      <c r="F1530" s="85" t="s">
        <v>521</v>
      </c>
      <c r="G1530" s="82" t="s">
        <v>554</v>
      </c>
      <c r="H1530" s="86" t="s">
        <v>2631</v>
      </c>
      <c r="I1530" s="82" t="s">
        <v>7333</v>
      </c>
      <c r="J1530" s="86" t="s">
        <v>2631</v>
      </c>
      <c r="K1530" s="129" t="s">
        <v>8245</v>
      </c>
      <c r="L1530" s="124" t="s">
        <v>8241</v>
      </c>
    </row>
    <row r="1531" spans="1:12" x14ac:dyDescent="0.25">
      <c r="A1531" s="83" t="s">
        <v>8454</v>
      </c>
      <c r="B1531" s="81" t="s">
        <v>7740</v>
      </c>
      <c r="C1531" s="81" t="s">
        <v>2734</v>
      </c>
      <c r="D1531" s="81" t="s">
        <v>7949</v>
      </c>
      <c r="E1531" s="84">
        <v>44133</v>
      </c>
      <c r="F1531" s="85" t="s">
        <v>521</v>
      </c>
      <c r="G1531" s="82" t="s">
        <v>554</v>
      </c>
      <c r="H1531" s="86" t="s">
        <v>2631</v>
      </c>
      <c r="I1531" s="82" t="s">
        <v>2736</v>
      </c>
      <c r="J1531" s="86" t="s">
        <v>2631</v>
      </c>
      <c r="K1531" s="129" t="s">
        <v>8245</v>
      </c>
      <c r="L1531" s="124" t="s">
        <v>8241</v>
      </c>
    </row>
    <row r="1532" spans="1:12" x14ac:dyDescent="0.25">
      <c r="A1532" s="83" t="s">
        <v>8455</v>
      </c>
      <c r="B1532" s="81" t="s">
        <v>7735</v>
      </c>
      <c r="C1532" s="81" t="s">
        <v>7326</v>
      </c>
      <c r="D1532" s="81" t="s">
        <v>7951</v>
      </c>
      <c r="E1532" s="84">
        <v>44133</v>
      </c>
      <c r="F1532" s="85" t="s">
        <v>521</v>
      </c>
      <c r="G1532" s="82" t="s">
        <v>554</v>
      </c>
      <c r="H1532" s="86" t="s">
        <v>2631</v>
      </c>
      <c r="I1532" s="82" t="s">
        <v>7333</v>
      </c>
      <c r="J1532" s="86" t="s">
        <v>2631</v>
      </c>
      <c r="K1532" s="129" t="s">
        <v>8245</v>
      </c>
      <c r="L1532" s="124" t="s">
        <v>8241</v>
      </c>
    </row>
    <row r="1533" spans="1:12" x14ac:dyDescent="0.25">
      <c r="A1533" s="83" t="s">
        <v>8456</v>
      </c>
      <c r="B1533" s="81" t="s">
        <v>7729</v>
      </c>
      <c r="C1533" s="81" t="s">
        <v>7344</v>
      </c>
      <c r="D1533" s="81" t="s">
        <v>7952</v>
      </c>
      <c r="E1533" s="84">
        <v>44133</v>
      </c>
      <c r="F1533" s="85" t="s">
        <v>521</v>
      </c>
      <c r="G1533" s="82" t="s">
        <v>554</v>
      </c>
      <c r="H1533" s="86" t="s">
        <v>2631</v>
      </c>
      <c r="I1533" s="82" t="s">
        <v>7333</v>
      </c>
      <c r="J1533" s="86" t="s">
        <v>2631</v>
      </c>
      <c r="K1533" s="129" t="s">
        <v>8245</v>
      </c>
      <c r="L1533" s="124" t="s">
        <v>8241</v>
      </c>
    </row>
    <row r="1534" spans="1:12" x14ac:dyDescent="0.25">
      <c r="A1534" s="27" t="s">
        <v>8457</v>
      </c>
      <c r="B1534" s="14" t="s">
        <v>7730</v>
      </c>
      <c r="C1534" s="14" t="s">
        <v>7360</v>
      </c>
      <c r="D1534" s="14" t="s">
        <v>7954</v>
      </c>
      <c r="E1534" s="28">
        <v>44133</v>
      </c>
      <c r="F1534" s="29" t="s">
        <v>521</v>
      </c>
      <c r="G1534" s="30" t="s">
        <v>554</v>
      </c>
      <c r="H1534" s="31" t="s">
        <v>2631</v>
      </c>
      <c r="I1534" s="30" t="s">
        <v>7333</v>
      </c>
      <c r="J1534" s="31" t="s">
        <v>2631</v>
      </c>
      <c r="K1534" s="129" t="s">
        <v>8245</v>
      </c>
      <c r="L1534" s="124" t="s">
        <v>8241</v>
      </c>
    </row>
    <row r="1535" spans="1:12" x14ac:dyDescent="0.25">
      <c r="A1535" s="27" t="s">
        <v>8459</v>
      </c>
      <c r="B1535" s="14" t="s">
        <v>7763</v>
      </c>
      <c r="C1535" s="14" t="s">
        <v>2693</v>
      </c>
      <c r="D1535" s="14" t="s">
        <v>7962</v>
      </c>
      <c r="E1535" s="28">
        <v>44133</v>
      </c>
      <c r="F1535" s="29" t="s">
        <v>521</v>
      </c>
      <c r="G1535" s="30" t="s">
        <v>554</v>
      </c>
      <c r="H1535" s="31" t="s">
        <v>2631</v>
      </c>
      <c r="I1535" s="30" t="s">
        <v>2695</v>
      </c>
      <c r="J1535" s="31" t="s">
        <v>2631</v>
      </c>
      <c r="K1535" s="129" t="s">
        <v>8245</v>
      </c>
      <c r="L1535" s="124" t="s">
        <v>8241</v>
      </c>
    </row>
    <row r="1536" spans="1:12" x14ac:dyDescent="0.25">
      <c r="A1536" s="83" t="s">
        <v>8463</v>
      </c>
      <c r="B1536" s="81" t="s">
        <v>7766</v>
      </c>
      <c r="C1536" s="81" t="s">
        <v>2715</v>
      </c>
      <c r="D1536" s="81" t="s">
        <v>7965</v>
      </c>
      <c r="E1536" s="84">
        <v>44133</v>
      </c>
      <c r="F1536" s="85" t="s">
        <v>521</v>
      </c>
      <c r="G1536" s="82" t="s">
        <v>554</v>
      </c>
      <c r="H1536" s="86" t="s">
        <v>2631</v>
      </c>
      <c r="I1536" s="82" t="s">
        <v>2641</v>
      </c>
      <c r="J1536" s="86" t="s">
        <v>2631</v>
      </c>
      <c r="K1536" s="129" t="s">
        <v>8245</v>
      </c>
      <c r="L1536" s="124" t="s">
        <v>8241</v>
      </c>
    </row>
    <row r="1537" spans="1:12" x14ac:dyDescent="0.25">
      <c r="A1537" s="83" t="s">
        <v>8464</v>
      </c>
      <c r="B1537" s="81" t="s">
        <v>7773</v>
      </c>
      <c r="C1537" s="81" t="s">
        <v>283</v>
      </c>
      <c r="D1537" s="81" t="s">
        <v>7966</v>
      </c>
      <c r="E1537" s="84">
        <v>44133</v>
      </c>
      <c r="F1537" s="85" t="s">
        <v>521</v>
      </c>
      <c r="G1537" s="82" t="s">
        <v>554</v>
      </c>
      <c r="H1537" s="86" t="s">
        <v>2631</v>
      </c>
      <c r="I1537" s="82" t="s">
        <v>2697</v>
      </c>
      <c r="J1537" s="86" t="s">
        <v>2631</v>
      </c>
      <c r="K1537" s="129" t="s">
        <v>8245</v>
      </c>
      <c r="L1537" s="124" t="s">
        <v>8241</v>
      </c>
    </row>
    <row r="1538" spans="1:12" x14ac:dyDescent="0.25">
      <c r="A1538" s="83" t="s">
        <v>8465</v>
      </c>
      <c r="B1538" s="81" t="s">
        <v>7757</v>
      </c>
      <c r="C1538" s="81" t="s">
        <v>2676</v>
      </c>
      <c r="D1538" s="81" t="s">
        <v>7967</v>
      </c>
      <c r="E1538" s="84">
        <v>44133</v>
      </c>
      <c r="F1538" s="85" t="s">
        <v>521</v>
      </c>
      <c r="G1538" s="82" t="s">
        <v>554</v>
      </c>
      <c r="H1538" s="86" t="s">
        <v>2631</v>
      </c>
      <c r="I1538" s="82" t="s">
        <v>2678</v>
      </c>
      <c r="J1538" s="86" t="s">
        <v>2631</v>
      </c>
      <c r="K1538" s="129" t="s">
        <v>8245</v>
      </c>
      <c r="L1538" s="124" t="s">
        <v>8241</v>
      </c>
    </row>
    <row r="1539" spans="1:12" x14ac:dyDescent="0.25">
      <c r="A1539" s="27" t="s">
        <v>8466</v>
      </c>
      <c r="B1539" s="14" t="s">
        <v>7748</v>
      </c>
      <c r="C1539" s="14" t="s">
        <v>7358</v>
      </c>
      <c r="D1539" s="14" t="s">
        <v>7956</v>
      </c>
      <c r="E1539" s="28">
        <v>44133</v>
      </c>
      <c r="F1539" s="29" t="s">
        <v>521</v>
      </c>
      <c r="G1539" s="30" t="s">
        <v>554</v>
      </c>
      <c r="H1539" s="31" t="s">
        <v>2631</v>
      </c>
      <c r="I1539" s="30" t="s">
        <v>7336</v>
      </c>
      <c r="J1539" s="31" t="s">
        <v>2631</v>
      </c>
      <c r="K1539" s="129" t="s">
        <v>8245</v>
      </c>
      <c r="L1539" s="124" t="s">
        <v>8241</v>
      </c>
    </row>
    <row r="1540" spans="1:12" x14ac:dyDescent="0.25">
      <c r="A1540" s="83" t="s">
        <v>8467</v>
      </c>
      <c r="B1540" s="81" t="s">
        <v>7772</v>
      </c>
      <c r="C1540" s="81" t="s">
        <v>283</v>
      </c>
      <c r="D1540" s="81" t="s">
        <v>7971</v>
      </c>
      <c r="E1540" s="84">
        <v>44133</v>
      </c>
      <c r="F1540" s="85" t="s">
        <v>521</v>
      </c>
      <c r="G1540" s="82" t="s">
        <v>554</v>
      </c>
      <c r="H1540" s="86" t="s">
        <v>2631</v>
      </c>
      <c r="I1540" s="82" t="s">
        <v>2697</v>
      </c>
      <c r="J1540" s="86" t="s">
        <v>2631</v>
      </c>
      <c r="K1540" s="129" t="s">
        <v>8245</v>
      </c>
      <c r="L1540" s="124" t="s">
        <v>8241</v>
      </c>
    </row>
    <row r="1541" spans="1:12" x14ac:dyDescent="0.25">
      <c r="A1541" s="83" t="s">
        <v>8468</v>
      </c>
      <c r="B1541" s="81" t="s">
        <v>7747</v>
      </c>
      <c r="C1541" s="81" t="s">
        <v>7347</v>
      </c>
      <c r="D1541" s="81" t="s">
        <v>7958</v>
      </c>
      <c r="E1541" s="84">
        <v>44133</v>
      </c>
      <c r="F1541" s="85" t="s">
        <v>521</v>
      </c>
      <c r="G1541" s="82" t="s">
        <v>554</v>
      </c>
      <c r="H1541" s="86" t="s">
        <v>2631</v>
      </c>
      <c r="I1541" s="82" t="s">
        <v>7336</v>
      </c>
      <c r="J1541" s="86" t="s">
        <v>2631</v>
      </c>
      <c r="K1541" s="129" t="s">
        <v>8245</v>
      </c>
      <c r="L1541" s="124" t="s">
        <v>8241</v>
      </c>
    </row>
    <row r="1542" spans="1:12" x14ac:dyDescent="0.25">
      <c r="A1542" s="83" t="s">
        <v>8469</v>
      </c>
      <c r="B1542" s="81" t="s">
        <v>7753</v>
      </c>
      <c r="C1542" s="81" t="s">
        <v>2636</v>
      </c>
      <c r="D1542" s="81" t="s">
        <v>7973</v>
      </c>
      <c r="E1542" s="84">
        <v>44133</v>
      </c>
      <c r="F1542" s="85" t="s">
        <v>521</v>
      </c>
      <c r="G1542" s="82" t="s">
        <v>554</v>
      </c>
      <c r="H1542" s="86" t="s">
        <v>2631</v>
      </c>
      <c r="I1542" s="82" t="s">
        <v>2638</v>
      </c>
      <c r="J1542" s="86" t="s">
        <v>2631</v>
      </c>
      <c r="K1542" s="129" t="s">
        <v>8245</v>
      </c>
      <c r="L1542" s="124" t="s">
        <v>8241</v>
      </c>
    </row>
    <row r="1543" spans="1:12" x14ac:dyDescent="0.25">
      <c r="A1543" s="83" t="s">
        <v>8472</v>
      </c>
      <c r="B1543" s="81" t="s">
        <v>7745</v>
      </c>
      <c r="C1543" s="81" t="s">
        <v>7362</v>
      </c>
      <c r="D1543" s="81" t="s">
        <v>7960</v>
      </c>
      <c r="E1543" s="84">
        <v>44133</v>
      </c>
      <c r="F1543" s="85" t="s">
        <v>521</v>
      </c>
      <c r="G1543" s="82" t="s">
        <v>554</v>
      </c>
      <c r="H1543" s="86" t="s">
        <v>2631</v>
      </c>
      <c r="I1543" s="82" t="s">
        <v>7336</v>
      </c>
      <c r="J1543" s="86" t="s">
        <v>2631</v>
      </c>
      <c r="K1543" s="129" t="s">
        <v>8245</v>
      </c>
      <c r="L1543" s="124" t="s">
        <v>8241</v>
      </c>
    </row>
    <row r="1544" spans="1:12" x14ac:dyDescent="0.25">
      <c r="A1544" s="83" t="s">
        <v>8473</v>
      </c>
      <c r="B1544" s="81" t="s">
        <v>7746</v>
      </c>
      <c r="C1544" s="81" t="s">
        <v>7351</v>
      </c>
      <c r="D1544" s="81" t="s">
        <v>7963</v>
      </c>
      <c r="E1544" s="84">
        <v>44133</v>
      </c>
      <c r="F1544" s="85" t="s">
        <v>521</v>
      </c>
      <c r="G1544" s="82" t="s">
        <v>554</v>
      </c>
      <c r="H1544" s="86" t="s">
        <v>2631</v>
      </c>
      <c r="I1544" s="82" t="s">
        <v>7336</v>
      </c>
      <c r="J1544" s="86" t="s">
        <v>2631</v>
      </c>
      <c r="K1544" s="129" t="s">
        <v>8245</v>
      </c>
      <c r="L1544" s="124" t="s">
        <v>8241</v>
      </c>
    </row>
    <row r="1545" spans="1:12" x14ac:dyDescent="0.25">
      <c r="A1545" s="83" t="s">
        <v>8474</v>
      </c>
      <c r="B1545" s="81" t="s">
        <v>7751</v>
      </c>
      <c r="C1545" s="81" t="s">
        <v>2636</v>
      </c>
      <c r="D1545" s="81" t="s">
        <v>7974</v>
      </c>
      <c r="E1545" s="84">
        <v>44133</v>
      </c>
      <c r="F1545" s="85" t="s">
        <v>521</v>
      </c>
      <c r="G1545" s="82" t="s">
        <v>554</v>
      </c>
      <c r="H1545" s="86" t="s">
        <v>2631</v>
      </c>
      <c r="I1545" s="82" t="s">
        <v>2638</v>
      </c>
      <c r="J1545" s="86" t="s">
        <v>2631</v>
      </c>
      <c r="K1545" s="129" t="s">
        <v>8245</v>
      </c>
      <c r="L1545" s="124" t="s">
        <v>8241</v>
      </c>
    </row>
    <row r="1546" spans="1:12" x14ac:dyDescent="0.25">
      <c r="A1546" s="83" t="s">
        <v>8475</v>
      </c>
      <c r="B1546" s="81" t="s">
        <v>7752</v>
      </c>
      <c r="C1546" s="81" t="s">
        <v>2636</v>
      </c>
      <c r="D1546" s="81" t="s">
        <v>7968</v>
      </c>
      <c r="E1546" s="84">
        <v>44133</v>
      </c>
      <c r="F1546" s="85" t="s">
        <v>521</v>
      </c>
      <c r="G1546" s="82" t="s">
        <v>554</v>
      </c>
      <c r="H1546" s="86" t="s">
        <v>2631</v>
      </c>
      <c r="I1546" s="82" t="s">
        <v>2638</v>
      </c>
      <c r="J1546" s="86" t="s">
        <v>2631</v>
      </c>
      <c r="K1546" s="129" t="s">
        <v>8245</v>
      </c>
      <c r="L1546" s="124" t="s">
        <v>8241</v>
      </c>
    </row>
    <row r="1547" spans="1:12" x14ac:dyDescent="0.25">
      <c r="A1547" s="83" t="s">
        <v>8476</v>
      </c>
      <c r="B1547" s="81" t="s">
        <v>7754</v>
      </c>
      <c r="C1547" s="81" t="s">
        <v>2636</v>
      </c>
      <c r="D1547" s="81" t="s">
        <v>7970</v>
      </c>
      <c r="E1547" s="84">
        <v>44133</v>
      </c>
      <c r="F1547" s="85" t="s">
        <v>521</v>
      </c>
      <c r="G1547" s="82" t="s">
        <v>554</v>
      </c>
      <c r="H1547" s="86" t="s">
        <v>2631</v>
      </c>
      <c r="I1547" s="82" t="s">
        <v>2638</v>
      </c>
      <c r="J1547" s="86" t="s">
        <v>2631</v>
      </c>
      <c r="K1547" s="129" t="s">
        <v>8245</v>
      </c>
      <c r="L1547" s="124" t="s">
        <v>8241</v>
      </c>
    </row>
    <row r="1548" spans="1:12" x14ac:dyDescent="0.25">
      <c r="A1548" s="83" t="s">
        <v>8478</v>
      </c>
      <c r="B1548" s="81" t="s">
        <v>7768</v>
      </c>
      <c r="C1548" s="81" t="s">
        <v>2667</v>
      </c>
      <c r="D1548" s="81" t="s">
        <v>7979</v>
      </c>
      <c r="E1548" s="84">
        <v>44133</v>
      </c>
      <c r="F1548" s="85" t="s">
        <v>521</v>
      </c>
      <c r="G1548" s="82" t="s">
        <v>554</v>
      </c>
      <c r="H1548" s="86" t="s">
        <v>2631</v>
      </c>
      <c r="I1548" s="82" t="s">
        <v>2661</v>
      </c>
      <c r="J1548" s="86" t="s">
        <v>2631</v>
      </c>
      <c r="K1548" s="129" t="s">
        <v>8245</v>
      </c>
      <c r="L1548" s="124" t="s">
        <v>8241</v>
      </c>
    </row>
    <row r="1549" spans="1:12" x14ac:dyDescent="0.25">
      <c r="A1549" s="83" t="s">
        <v>8479</v>
      </c>
      <c r="B1549" s="81" t="s">
        <v>7760</v>
      </c>
      <c r="C1549" s="81" t="s">
        <v>62</v>
      </c>
      <c r="D1549" s="81" t="s">
        <v>7977</v>
      </c>
      <c r="E1549" s="84">
        <v>44133</v>
      </c>
      <c r="F1549" s="85" t="s">
        <v>521</v>
      </c>
      <c r="G1549" s="82" t="s">
        <v>554</v>
      </c>
      <c r="H1549" s="86" t="s">
        <v>2631</v>
      </c>
      <c r="I1549" s="82" t="s">
        <v>2683</v>
      </c>
      <c r="J1549" s="86" t="s">
        <v>2631</v>
      </c>
      <c r="K1549" s="129" t="s">
        <v>8245</v>
      </c>
      <c r="L1549" s="124" t="s">
        <v>8241</v>
      </c>
    </row>
    <row r="1550" spans="1:12" x14ac:dyDescent="0.25">
      <c r="A1550" s="83" t="s">
        <v>8482</v>
      </c>
      <c r="B1550" s="81" t="s">
        <v>7744</v>
      </c>
      <c r="C1550" s="81" t="s">
        <v>7349</v>
      </c>
      <c r="D1550" s="81" t="s">
        <v>7964</v>
      </c>
      <c r="E1550" s="84">
        <v>44133</v>
      </c>
      <c r="F1550" s="85" t="s">
        <v>521</v>
      </c>
      <c r="G1550" s="82" t="s">
        <v>554</v>
      </c>
      <c r="H1550" s="86" t="s">
        <v>2631</v>
      </c>
      <c r="I1550" s="82" t="s">
        <v>7336</v>
      </c>
      <c r="J1550" s="86" t="s">
        <v>2631</v>
      </c>
      <c r="K1550" s="129" t="s">
        <v>8245</v>
      </c>
      <c r="L1550" s="124" t="s">
        <v>8241</v>
      </c>
    </row>
    <row r="1551" spans="1:12" x14ac:dyDescent="0.25">
      <c r="A1551" s="27" t="s">
        <v>8483</v>
      </c>
      <c r="B1551" s="14" t="s">
        <v>7720</v>
      </c>
      <c r="C1551" s="14" t="s">
        <v>2649</v>
      </c>
      <c r="D1551" s="14" t="s">
        <v>7972</v>
      </c>
      <c r="E1551" s="28">
        <v>44133</v>
      </c>
      <c r="F1551" s="29" t="s">
        <v>521</v>
      </c>
      <c r="G1551" s="30" t="s">
        <v>554</v>
      </c>
      <c r="H1551" s="31" t="s">
        <v>2631</v>
      </c>
      <c r="I1551" s="30" t="s">
        <v>2650</v>
      </c>
      <c r="J1551" s="31" t="s">
        <v>2631</v>
      </c>
      <c r="K1551" s="129" t="s">
        <v>8245</v>
      </c>
      <c r="L1551" s="124" t="s">
        <v>8241</v>
      </c>
    </row>
    <row r="1552" spans="1:12" x14ac:dyDescent="0.25">
      <c r="A1552" s="83" t="s">
        <v>8484</v>
      </c>
      <c r="B1552" s="81" t="s">
        <v>7719</v>
      </c>
      <c r="C1552" s="81" t="s">
        <v>2649</v>
      </c>
      <c r="D1552" s="81" t="s">
        <v>7976</v>
      </c>
      <c r="E1552" s="84">
        <v>44133</v>
      </c>
      <c r="F1552" s="85" t="s">
        <v>521</v>
      </c>
      <c r="G1552" s="82" t="s">
        <v>554</v>
      </c>
      <c r="H1552" s="86" t="s">
        <v>2631</v>
      </c>
      <c r="I1552" s="82" t="s">
        <v>2650</v>
      </c>
      <c r="J1552" s="86" t="s">
        <v>2631</v>
      </c>
      <c r="K1552" s="129" t="s">
        <v>8245</v>
      </c>
      <c r="L1552" s="124" t="s">
        <v>8241</v>
      </c>
    </row>
    <row r="1553" spans="1:12" x14ac:dyDescent="0.25">
      <c r="A1553" s="83" t="s">
        <v>8485</v>
      </c>
      <c r="B1553" s="81" t="s">
        <v>7770</v>
      </c>
      <c r="C1553" s="81" t="s">
        <v>2667</v>
      </c>
      <c r="D1553" s="81" t="s">
        <v>7975</v>
      </c>
      <c r="E1553" s="84">
        <v>44133</v>
      </c>
      <c r="F1553" s="85" t="s">
        <v>521</v>
      </c>
      <c r="G1553" s="82" t="s">
        <v>554</v>
      </c>
      <c r="H1553" s="86" t="s">
        <v>2631</v>
      </c>
      <c r="I1553" s="82" t="s">
        <v>2661</v>
      </c>
      <c r="J1553" s="86" t="s">
        <v>2631</v>
      </c>
      <c r="K1553" s="129" t="s">
        <v>8245</v>
      </c>
      <c r="L1553" s="124" t="s">
        <v>8241</v>
      </c>
    </row>
    <row r="1554" spans="1:12" x14ac:dyDescent="0.25">
      <c r="A1554" s="83" t="s">
        <v>8486</v>
      </c>
      <c r="B1554" s="81" t="s">
        <v>7742</v>
      </c>
      <c r="C1554" s="81" t="s">
        <v>2679</v>
      </c>
      <c r="D1554" s="81" t="s">
        <v>7978</v>
      </c>
      <c r="E1554" s="84">
        <v>44133</v>
      </c>
      <c r="F1554" s="85" t="s">
        <v>521</v>
      </c>
      <c r="G1554" s="82" t="s">
        <v>554</v>
      </c>
      <c r="H1554" s="86" t="s">
        <v>2631</v>
      </c>
      <c r="I1554" s="82" t="s">
        <v>545</v>
      </c>
      <c r="J1554" s="86" t="s">
        <v>2631</v>
      </c>
      <c r="K1554" s="129" t="s">
        <v>8245</v>
      </c>
      <c r="L1554" s="124" t="s">
        <v>8241</v>
      </c>
    </row>
    <row r="1555" spans="1:12" x14ac:dyDescent="0.25">
      <c r="A1555" s="83" t="s">
        <v>8487</v>
      </c>
      <c r="B1555" s="81" t="s">
        <v>7769</v>
      </c>
      <c r="C1555" s="81" t="s">
        <v>2667</v>
      </c>
      <c r="D1555" s="81" t="s">
        <v>7980</v>
      </c>
      <c r="E1555" s="84">
        <v>44133</v>
      </c>
      <c r="F1555" s="85" t="s">
        <v>521</v>
      </c>
      <c r="G1555" s="82" t="s">
        <v>554</v>
      </c>
      <c r="H1555" s="86" t="s">
        <v>2631</v>
      </c>
      <c r="I1555" s="82" t="s">
        <v>2661</v>
      </c>
      <c r="J1555" s="86" t="s">
        <v>2631</v>
      </c>
      <c r="K1555" s="129" t="s">
        <v>8245</v>
      </c>
      <c r="L1555" s="124" t="s">
        <v>8241</v>
      </c>
    </row>
    <row r="1556" spans="1:12" x14ac:dyDescent="0.25">
      <c r="A1556" s="83" t="s">
        <v>8552</v>
      </c>
      <c r="B1556" s="81" t="s">
        <v>7758</v>
      </c>
      <c r="C1556" s="81" t="s">
        <v>2676</v>
      </c>
      <c r="D1556" s="81" t="s">
        <v>7969</v>
      </c>
      <c r="E1556" s="84">
        <v>44133</v>
      </c>
      <c r="F1556" s="85" t="s">
        <v>522</v>
      </c>
      <c r="G1556" s="82" t="s">
        <v>554</v>
      </c>
      <c r="H1556" s="86" t="s">
        <v>2631</v>
      </c>
      <c r="I1556" s="82" t="s">
        <v>2678</v>
      </c>
      <c r="J1556" s="86" t="s">
        <v>2631</v>
      </c>
      <c r="K1556" s="129" t="s">
        <v>8245</v>
      </c>
      <c r="L1556" s="124" t="s">
        <v>8241</v>
      </c>
    </row>
    <row r="1557" spans="1:12" x14ac:dyDescent="0.25">
      <c r="A1557" s="83" t="s">
        <v>8553</v>
      </c>
      <c r="B1557" s="81" t="s">
        <v>7756</v>
      </c>
      <c r="C1557" s="81" t="s">
        <v>2676</v>
      </c>
      <c r="D1557" s="81" t="s">
        <v>7961</v>
      </c>
      <c r="E1557" s="84">
        <v>44133</v>
      </c>
      <c r="F1557" s="85" t="s">
        <v>522</v>
      </c>
      <c r="G1557" s="82" t="s">
        <v>554</v>
      </c>
      <c r="H1557" s="86" t="s">
        <v>2631</v>
      </c>
      <c r="I1557" s="82" t="s">
        <v>2678</v>
      </c>
      <c r="J1557" s="86" t="s">
        <v>2631</v>
      </c>
      <c r="K1557" s="129" t="s">
        <v>8245</v>
      </c>
      <c r="L1557" s="124" t="s">
        <v>8241</v>
      </c>
    </row>
    <row r="1558" spans="1:12" x14ac:dyDescent="0.25">
      <c r="A1558" s="83" t="s">
        <v>8554</v>
      </c>
      <c r="B1558" s="81" t="s">
        <v>7764</v>
      </c>
      <c r="C1558" s="81" t="s">
        <v>2693</v>
      </c>
      <c r="D1558" s="81" t="s">
        <v>7955</v>
      </c>
      <c r="E1558" s="84">
        <v>44133</v>
      </c>
      <c r="F1558" s="85" t="s">
        <v>522</v>
      </c>
      <c r="G1558" s="82" t="s">
        <v>554</v>
      </c>
      <c r="H1558" s="86" t="s">
        <v>2631</v>
      </c>
      <c r="I1558" s="82" t="s">
        <v>2695</v>
      </c>
      <c r="J1558" s="86" t="s">
        <v>2631</v>
      </c>
      <c r="K1558" s="129" t="s">
        <v>8245</v>
      </c>
      <c r="L1558" s="124" t="s">
        <v>8241</v>
      </c>
    </row>
    <row r="1559" spans="1:12" x14ac:dyDescent="0.25">
      <c r="A1559" s="83" t="s">
        <v>8555</v>
      </c>
      <c r="B1559" s="81" t="s">
        <v>7761</v>
      </c>
      <c r="C1559" s="81" t="s">
        <v>2693</v>
      </c>
      <c r="D1559" s="81" t="s">
        <v>7959</v>
      </c>
      <c r="E1559" s="84">
        <v>44133</v>
      </c>
      <c r="F1559" s="85" t="s">
        <v>522</v>
      </c>
      <c r="G1559" s="82" t="s">
        <v>554</v>
      </c>
      <c r="H1559" s="86" t="s">
        <v>2631</v>
      </c>
      <c r="I1559" s="82" t="s">
        <v>2695</v>
      </c>
      <c r="J1559" s="86" t="s">
        <v>2631</v>
      </c>
      <c r="K1559" s="129" t="s">
        <v>8245</v>
      </c>
      <c r="L1559" s="124" t="s">
        <v>8241</v>
      </c>
    </row>
    <row r="1560" spans="1:12" x14ac:dyDescent="0.25">
      <c r="A1560" s="83" t="s">
        <v>8556</v>
      </c>
      <c r="B1560" s="81" t="s">
        <v>7749</v>
      </c>
      <c r="C1560" s="81" t="s">
        <v>7334</v>
      </c>
      <c r="D1560" s="81" t="s">
        <v>7957</v>
      </c>
      <c r="E1560" s="84">
        <v>44133</v>
      </c>
      <c r="F1560" s="85" t="s">
        <v>522</v>
      </c>
      <c r="G1560" s="82" t="s">
        <v>554</v>
      </c>
      <c r="H1560" s="86" t="s">
        <v>2631</v>
      </c>
      <c r="I1560" s="82" t="s">
        <v>7336</v>
      </c>
      <c r="J1560" s="86" t="s">
        <v>2631</v>
      </c>
      <c r="K1560" s="129" t="s">
        <v>8245</v>
      </c>
      <c r="L1560" s="124" t="s">
        <v>8241</v>
      </c>
    </row>
    <row r="1561" spans="1:12" x14ac:dyDescent="0.25">
      <c r="A1561" s="83" t="s">
        <v>8333</v>
      </c>
      <c r="B1561" s="81" t="s">
        <v>5040</v>
      </c>
      <c r="C1561" s="81" t="s">
        <v>7353</v>
      </c>
      <c r="D1561" s="81" t="s">
        <v>7354</v>
      </c>
      <c r="E1561" s="84">
        <v>44133</v>
      </c>
      <c r="F1561" s="85" t="s">
        <v>519</v>
      </c>
      <c r="G1561" s="82" t="s">
        <v>538</v>
      </c>
      <c r="H1561" s="86" t="s">
        <v>2631</v>
      </c>
      <c r="I1561" s="82" t="s">
        <v>7333</v>
      </c>
      <c r="J1561" s="86" t="s">
        <v>2631</v>
      </c>
      <c r="K1561" s="129" t="s">
        <v>8245</v>
      </c>
      <c r="L1561" s="124" t="s">
        <v>8326</v>
      </c>
    </row>
    <row r="1562" spans="1:12" x14ac:dyDescent="0.25">
      <c r="A1562" s="83" t="s">
        <v>8365</v>
      </c>
      <c r="B1562" s="81" t="s">
        <v>5037</v>
      </c>
      <c r="C1562" s="81" t="s">
        <v>7360</v>
      </c>
      <c r="D1562" s="81" t="s">
        <v>7361</v>
      </c>
      <c r="E1562" s="84">
        <v>44133</v>
      </c>
      <c r="F1562" s="85" t="s">
        <v>519</v>
      </c>
      <c r="G1562" s="82" t="s">
        <v>538</v>
      </c>
      <c r="H1562" s="86" t="s">
        <v>2631</v>
      </c>
      <c r="I1562" s="82" t="s">
        <v>7333</v>
      </c>
      <c r="J1562" s="86" t="s">
        <v>2631</v>
      </c>
      <c r="K1562" s="129" t="s">
        <v>8245</v>
      </c>
      <c r="L1562" s="124" t="s">
        <v>8326</v>
      </c>
    </row>
    <row r="1563" spans="1:12" x14ac:dyDescent="0.25">
      <c r="A1563" s="27" t="s">
        <v>8367</v>
      </c>
      <c r="B1563" s="14" t="s">
        <v>5030</v>
      </c>
      <c r="C1563" s="14" t="s">
        <v>7347</v>
      </c>
      <c r="D1563" s="14" t="s">
        <v>7348</v>
      </c>
      <c r="E1563" s="28">
        <v>44133</v>
      </c>
      <c r="F1563" s="29" t="s">
        <v>519</v>
      </c>
      <c r="G1563" s="30" t="s">
        <v>538</v>
      </c>
      <c r="H1563" s="31" t="s">
        <v>2631</v>
      </c>
      <c r="I1563" s="30" t="s">
        <v>7336</v>
      </c>
      <c r="J1563" s="31" t="s">
        <v>2631</v>
      </c>
      <c r="K1563" s="129" t="s">
        <v>8245</v>
      </c>
      <c r="L1563" s="124" t="s">
        <v>8326</v>
      </c>
    </row>
    <row r="1564" spans="1:12" x14ac:dyDescent="0.25">
      <c r="A1564" s="83" t="s">
        <v>8389</v>
      </c>
      <c r="B1564" s="81" t="s">
        <v>5036</v>
      </c>
      <c r="C1564" s="81" t="s">
        <v>7337</v>
      </c>
      <c r="D1564" s="81" t="s">
        <v>7338</v>
      </c>
      <c r="E1564" s="84">
        <v>44133</v>
      </c>
      <c r="F1564" s="85" t="s">
        <v>519</v>
      </c>
      <c r="G1564" s="82" t="s">
        <v>538</v>
      </c>
      <c r="H1564" s="86" t="s">
        <v>2631</v>
      </c>
      <c r="I1564" s="82" t="s">
        <v>7333</v>
      </c>
      <c r="J1564" s="86" t="s">
        <v>2631</v>
      </c>
      <c r="K1564" s="129" t="s">
        <v>8245</v>
      </c>
      <c r="L1564" s="124" t="s">
        <v>8326</v>
      </c>
    </row>
    <row r="1565" spans="1:12" x14ac:dyDescent="0.25">
      <c r="A1565" s="83" t="s">
        <v>8390</v>
      </c>
      <c r="B1565" s="81" t="s">
        <v>5041</v>
      </c>
      <c r="C1565" s="81" t="s">
        <v>7341</v>
      </c>
      <c r="D1565" s="81" t="s">
        <v>7342</v>
      </c>
      <c r="E1565" s="84">
        <v>44133</v>
      </c>
      <c r="F1565" s="85" t="s">
        <v>519</v>
      </c>
      <c r="G1565" s="82" t="s">
        <v>538</v>
      </c>
      <c r="H1565" s="86" t="s">
        <v>2631</v>
      </c>
      <c r="I1565" s="82" t="s">
        <v>7333</v>
      </c>
      <c r="J1565" s="86" t="s">
        <v>2631</v>
      </c>
      <c r="K1565" s="129" t="s">
        <v>8245</v>
      </c>
      <c r="L1565" s="124" t="s">
        <v>8326</v>
      </c>
    </row>
    <row r="1566" spans="1:12" x14ac:dyDescent="0.25">
      <c r="A1566" s="83" t="s">
        <v>8392</v>
      </c>
      <c r="B1566" s="81" t="s">
        <v>5039</v>
      </c>
      <c r="C1566" s="81" t="s">
        <v>7344</v>
      </c>
      <c r="D1566" s="81" t="s">
        <v>7345</v>
      </c>
      <c r="E1566" s="84">
        <v>44133</v>
      </c>
      <c r="F1566" s="85" t="s">
        <v>519</v>
      </c>
      <c r="G1566" s="82" t="s">
        <v>538</v>
      </c>
      <c r="H1566" s="86" t="s">
        <v>2631</v>
      </c>
      <c r="I1566" s="82" t="s">
        <v>7333</v>
      </c>
      <c r="J1566" s="86" t="s">
        <v>2631</v>
      </c>
      <c r="K1566" s="129" t="s">
        <v>8245</v>
      </c>
      <c r="L1566" s="124" t="s">
        <v>8326</v>
      </c>
    </row>
    <row r="1567" spans="1:12" x14ac:dyDescent="0.25">
      <c r="A1567" s="83" t="s">
        <v>9033</v>
      </c>
      <c r="B1567" s="81" t="s">
        <v>5029</v>
      </c>
      <c r="C1567" s="81" t="s">
        <v>7362</v>
      </c>
      <c r="D1567" s="81" t="s">
        <v>7363</v>
      </c>
      <c r="E1567" s="84">
        <v>44133</v>
      </c>
      <c r="F1567" s="85" t="s">
        <v>519</v>
      </c>
      <c r="G1567" s="82" t="s">
        <v>538</v>
      </c>
      <c r="H1567" s="86" t="s">
        <v>2631</v>
      </c>
      <c r="I1567" s="82" t="s">
        <v>7336</v>
      </c>
      <c r="J1567" s="86" t="s">
        <v>2631</v>
      </c>
      <c r="K1567" s="129" t="s">
        <v>8245</v>
      </c>
      <c r="L1567" s="124" t="s">
        <v>8326</v>
      </c>
    </row>
    <row r="1568" spans="1:12" x14ac:dyDescent="0.25">
      <c r="A1568" s="83" t="s">
        <v>8343</v>
      </c>
      <c r="B1568" s="81" t="s">
        <v>5035</v>
      </c>
      <c r="C1568" s="81" t="s">
        <v>7339</v>
      </c>
      <c r="D1568" s="81" t="s">
        <v>7340</v>
      </c>
      <c r="E1568" s="84">
        <v>44133</v>
      </c>
      <c r="F1568" s="85" t="s">
        <v>520</v>
      </c>
      <c r="G1568" s="82" t="s">
        <v>538</v>
      </c>
      <c r="H1568" s="86" t="s">
        <v>2631</v>
      </c>
      <c r="I1568" s="82" t="s">
        <v>7333</v>
      </c>
      <c r="J1568" s="86" t="s">
        <v>2631</v>
      </c>
      <c r="K1568" s="129" t="s">
        <v>8245</v>
      </c>
      <c r="L1568" s="124" t="s">
        <v>8326</v>
      </c>
    </row>
    <row r="1569" spans="1:12" x14ac:dyDescent="0.25">
      <c r="A1569" s="83" t="s">
        <v>8356</v>
      </c>
      <c r="B1569" s="81" t="s">
        <v>5025</v>
      </c>
      <c r="C1569" s="81" t="s">
        <v>7349</v>
      </c>
      <c r="D1569" s="81" t="s">
        <v>7350</v>
      </c>
      <c r="E1569" s="84">
        <v>44133</v>
      </c>
      <c r="F1569" s="85" t="s">
        <v>520</v>
      </c>
      <c r="G1569" s="82" t="s">
        <v>538</v>
      </c>
      <c r="H1569" s="86" t="s">
        <v>2631</v>
      </c>
      <c r="I1569" s="82" t="s">
        <v>7336</v>
      </c>
      <c r="J1569" s="86" t="s">
        <v>2631</v>
      </c>
      <c r="K1569" s="129" t="s">
        <v>8245</v>
      </c>
      <c r="L1569" s="124" t="s">
        <v>8326</v>
      </c>
    </row>
    <row r="1570" spans="1:12" x14ac:dyDescent="0.25">
      <c r="A1570" s="83" t="s">
        <v>8384</v>
      </c>
      <c r="B1570" s="81" t="s">
        <v>5026</v>
      </c>
      <c r="C1570" s="81" t="s">
        <v>7334</v>
      </c>
      <c r="D1570" s="81" t="s">
        <v>7335</v>
      </c>
      <c r="E1570" s="84">
        <v>44133</v>
      </c>
      <c r="F1570" s="85" t="s">
        <v>520</v>
      </c>
      <c r="G1570" s="82" t="s">
        <v>538</v>
      </c>
      <c r="H1570" s="86" t="s">
        <v>2631</v>
      </c>
      <c r="I1570" s="82" t="s">
        <v>7336</v>
      </c>
      <c r="J1570" s="86" t="s">
        <v>2631</v>
      </c>
      <c r="K1570" s="129" t="s">
        <v>8245</v>
      </c>
      <c r="L1570" s="124" t="s">
        <v>8326</v>
      </c>
    </row>
    <row r="1571" spans="1:12" x14ac:dyDescent="0.25">
      <c r="A1571" s="83" t="s">
        <v>8400</v>
      </c>
      <c r="B1571" s="81" t="s">
        <v>5038</v>
      </c>
      <c r="C1571" s="81" t="s">
        <v>7331</v>
      </c>
      <c r="D1571" s="81" t="s">
        <v>7332</v>
      </c>
      <c r="E1571" s="84">
        <v>44133</v>
      </c>
      <c r="F1571" s="85" t="s">
        <v>520</v>
      </c>
      <c r="G1571" s="82" t="s">
        <v>538</v>
      </c>
      <c r="H1571" s="86" t="s">
        <v>2631</v>
      </c>
      <c r="I1571" s="82" t="s">
        <v>7333</v>
      </c>
      <c r="J1571" s="86" t="s">
        <v>2631</v>
      </c>
      <c r="K1571" s="129" t="s">
        <v>8245</v>
      </c>
      <c r="L1571" s="124" t="s">
        <v>8326</v>
      </c>
    </row>
    <row r="1572" spans="1:12" x14ac:dyDescent="0.25">
      <c r="A1572" s="83" t="s">
        <v>8408</v>
      </c>
      <c r="B1572" s="81" t="s">
        <v>5034</v>
      </c>
      <c r="C1572" s="81" t="s">
        <v>7326</v>
      </c>
      <c r="D1572" s="81" t="s">
        <v>7357</v>
      </c>
      <c r="E1572" s="84">
        <v>44133</v>
      </c>
      <c r="F1572" s="85" t="s">
        <v>520</v>
      </c>
      <c r="G1572" s="82" t="s">
        <v>538</v>
      </c>
      <c r="H1572" s="86" t="s">
        <v>2631</v>
      </c>
      <c r="I1572" s="82" t="s">
        <v>7333</v>
      </c>
      <c r="J1572" s="86" t="s">
        <v>2631</v>
      </c>
      <c r="K1572" s="129" t="s">
        <v>8245</v>
      </c>
      <c r="L1572" s="124" t="s">
        <v>8326</v>
      </c>
    </row>
    <row r="1573" spans="1:12" x14ac:dyDescent="0.25">
      <c r="A1573" s="27" t="s">
        <v>8436</v>
      </c>
      <c r="B1573" s="14" t="s">
        <v>5033</v>
      </c>
      <c r="C1573" s="14" t="s">
        <v>7364</v>
      </c>
      <c r="D1573" s="14" t="s">
        <v>7365</v>
      </c>
      <c r="E1573" s="28">
        <v>44133</v>
      </c>
      <c r="F1573" s="29" t="s">
        <v>520</v>
      </c>
      <c r="G1573" s="30" t="s">
        <v>538</v>
      </c>
      <c r="H1573" s="31" t="s">
        <v>2631</v>
      </c>
      <c r="I1573" s="30" t="s">
        <v>7333</v>
      </c>
      <c r="J1573" s="31" t="s">
        <v>2631</v>
      </c>
      <c r="K1573" s="129" t="s">
        <v>8245</v>
      </c>
      <c r="L1573" s="124" t="s">
        <v>8326</v>
      </c>
    </row>
    <row r="1574" spans="1:12" x14ac:dyDescent="0.25">
      <c r="A1574" s="83" t="s">
        <v>8442</v>
      </c>
      <c r="B1574" s="81" t="s">
        <v>5028</v>
      </c>
      <c r="C1574" s="81" t="s">
        <v>7351</v>
      </c>
      <c r="D1574" s="81" t="s">
        <v>7352</v>
      </c>
      <c r="E1574" s="84">
        <v>44133</v>
      </c>
      <c r="F1574" s="85" t="s">
        <v>520</v>
      </c>
      <c r="G1574" s="82" t="s">
        <v>538</v>
      </c>
      <c r="H1574" s="86" t="s">
        <v>2631</v>
      </c>
      <c r="I1574" s="82" t="s">
        <v>7336</v>
      </c>
      <c r="J1574" s="86" t="s">
        <v>2631</v>
      </c>
      <c r="K1574" s="129" t="s">
        <v>8245</v>
      </c>
      <c r="L1574" s="124" t="s">
        <v>8326</v>
      </c>
    </row>
    <row r="1575" spans="1:12" x14ac:dyDescent="0.25">
      <c r="A1575" s="83" t="s">
        <v>8493</v>
      </c>
      <c r="B1575" s="81" t="s">
        <v>7870</v>
      </c>
      <c r="C1575" s="81" t="s">
        <v>8000</v>
      </c>
      <c r="D1575" s="81" t="s">
        <v>8001</v>
      </c>
      <c r="E1575" s="84">
        <v>44133</v>
      </c>
      <c r="F1575" s="85" t="s">
        <v>522</v>
      </c>
      <c r="G1575" s="82" t="s">
        <v>554</v>
      </c>
      <c r="H1575" s="86" t="s">
        <v>2631</v>
      </c>
      <c r="I1575" s="82" t="s">
        <v>8002</v>
      </c>
      <c r="J1575" s="86" t="s">
        <v>2631</v>
      </c>
      <c r="K1575" s="129" t="s">
        <v>8245</v>
      </c>
      <c r="L1575" s="124" t="s">
        <v>8328</v>
      </c>
    </row>
    <row r="1576" spans="1:12" x14ac:dyDescent="0.25">
      <c r="A1576" s="83" t="s">
        <v>8506</v>
      </c>
      <c r="B1576" s="81" t="s">
        <v>7872</v>
      </c>
      <c r="C1576" s="81" t="s">
        <v>8010</v>
      </c>
      <c r="D1576" s="81" t="s">
        <v>8011</v>
      </c>
      <c r="E1576" s="84">
        <v>44133</v>
      </c>
      <c r="F1576" s="85" t="s">
        <v>522</v>
      </c>
      <c r="G1576" s="82" t="s">
        <v>554</v>
      </c>
      <c r="H1576" s="86" t="s">
        <v>2631</v>
      </c>
      <c r="I1576" s="82" t="s">
        <v>8002</v>
      </c>
      <c r="J1576" s="86" t="s">
        <v>2631</v>
      </c>
      <c r="K1576" s="129" t="s">
        <v>8245</v>
      </c>
      <c r="L1576" s="124" t="s">
        <v>8328</v>
      </c>
    </row>
    <row r="1577" spans="1:12" x14ac:dyDescent="0.25">
      <c r="A1577" s="83" t="s">
        <v>8510</v>
      </c>
      <c r="B1577" s="81" t="s">
        <v>7877</v>
      </c>
      <c r="C1577" s="81" t="s">
        <v>8012</v>
      </c>
      <c r="D1577" s="81" t="s">
        <v>8013</v>
      </c>
      <c r="E1577" s="84">
        <v>44133</v>
      </c>
      <c r="F1577" s="85" t="s">
        <v>522</v>
      </c>
      <c r="G1577" s="82" t="s">
        <v>554</v>
      </c>
      <c r="H1577" s="86" t="s">
        <v>2631</v>
      </c>
      <c r="I1577" s="82" t="s">
        <v>9095</v>
      </c>
      <c r="J1577" s="86" t="s">
        <v>2631</v>
      </c>
      <c r="K1577" s="129" t="s">
        <v>8245</v>
      </c>
      <c r="L1577" s="124" t="s">
        <v>8328</v>
      </c>
    </row>
    <row r="1578" spans="1:12" x14ac:dyDescent="0.25">
      <c r="A1578" s="83" t="s">
        <v>8551</v>
      </c>
      <c r="B1578" s="81" t="s">
        <v>7876</v>
      </c>
      <c r="C1578" s="81" t="s">
        <v>8017</v>
      </c>
      <c r="D1578" s="81" t="s">
        <v>8018</v>
      </c>
      <c r="E1578" s="84">
        <v>44133</v>
      </c>
      <c r="F1578" s="85" t="s">
        <v>522</v>
      </c>
      <c r="G1578" s="82" t="s">
        <v>554</v>
      </c>
      <c r="H1578" s="86" t="s">
        <v>2631</v>
      </c>
      <c r="I1578" s="82" t="s">
        <v>8005</v>
      </c>
      <c r="J1578" s="86" t="s">
        <v>2631</v>
      </c>
      <c r="K1578" s="129" t="s">
        <v>8245</v>
      </c>
      <c r="L1578" s="124" t="s">
        <v>8328</v>
      </c>
    </row>
    <row r="1579" spans="1:12" x14ac:dyDescent="0.25">
      <c r="A1579" s="83" t="s">
        <v>8584</v>
      </c>
      <c r="B1579" s="81" t="s">
        <v>7875</v>
      </c>
      <c r="C1579" s="81" t="s">
        <v>8003</v>
      </c>
      <c r="D1579" s="81" t="s">
        <v>8004</v>
      </c>
      <c r="E1579" s="84">
        <v>44133</v>
      </c>
      <c r="F1579" s="85" t="s">
        <v>522</v>
      </c>
      <c r="G1579" s="82" t="s">
        <v>554</v>
      </c>
      <c r="H1579" s="86" t="s">
        <v>2631</v>
      </c>
      <c r="I1579" s="82" t="s">
        <v>8005</v>
      </c>
      <c r="J1579" s="86" t="s">
        <v>2631</v>
      </c>
      <c r="K1579" s="129" t="s">
        <v>8245</v>
      </c>
      <c r="L1579" s="124" t="s">
        <v>8328</v>
      </c>
    </row>
    <row r="1580" spans="1:12" x14ac:dyDescent="0.25">
      <c r="A1580" s="83" t="s">
        <v>8585</v>
      </c>
      <c r="B1580" s="81" t="s">
        <v>7871</v>
      </c>
      <c r="C1580" s="81" t="s">
        <v>8006</v>
      </c>
      <c r="D1580" s="81" t="s">
        <v>8007</v>
      </c>
      <c r="E1580" s="84">
        <v>44133</v>
      </c>
      <c r="F1580" s="85" t="s">
        <v>522</v>
      </c>
      <c r="G1580" s="82" t="s">
        <v>554</v>
      </c>
      <c r="H1580" s="86" t="s">
        <v>2631</v>
      </c>
      <c r="I1580" s="82" t="s">
        <v>8002</v>
      </c>
      <c r="J1580" s="86" t="s">
        <v>2631</v>
      </c>
      <c r="K1580" s="129" t="s">
        <v>8245</v>
      </c>
      <c r="L1580" s="124" t="s">
        <v>8328</v>
      </c>
    </row>
    <row r="1581" spans="1:12" x14ac:dyDescent="0.25">
      <c r="A1581" s="27" t="s">
        <v>8557</v>
      </c>
      <c r="B1581" s="14" t="s">
        <v>7860</v>
      </c>
      <c r="C1581" s="14" t="s">
        <v>7998</v>
      </c>
      <c r="D1581" s="14" t="s">
        <v>7999</v>
      </c>
      <c r="E1581" s="28">
        <v>44133</v>
      </c>
      <c r="F1581" s="29" t="s">
        <v>522</v>
      </c>
      <c r="G1581" s="30" t="s">
        <v>554</v>
      </c>
      <c r="H1581" s="31" t="s">
        <v>2631</v>
      </c>
      <c r="I1581" s="30" t="s">
        <v>7983</v>
      </c>
      <c r="J1581" s="31" t="s">
        <v>2631</v>
      </c>
      <c r="K1581" s="129" t="s">
        <v>8245</v>
      </c>
      <c r="L1581" s="124" t="s">
        <v>8328</v>
      </c>
    </row>
    <row r="1582" spans="1:12" x14ac:dyDescent="0.25">
      <c r="A1582" s="83" t="s">
        <v>8558</v>
      </c>
      <c r="B1582" s="81" t="s">
        <v>7867</v>
      </c>
      <c r="C1582" s="81" t="s">
        <v>8008</v>
      </c>
      <c r="D1582" s="81" t="s">
        <v>8009</v>
      </c>
      <c r="E1582" s="84">
        <v>44133</v>
      </c>
      <c r="F1582" s="85" t="s">
        <v>522</v>
      </c>
      <c r="G1582" s="82" t="s">
        <v>554</v>
      </c>
      <c r="H1582" s="86" t="s">
        <v>2631</v>
      </c>
      <c r="I1582" s="82" t="s">
        <v>8002</v>
      </c>
      <c r="J1582" s="86" t="s">
        <v>2631</v>
      </c>
      <c r="K1582" s="129" t="s">
        <v>8245</v>
      </c>
      <c r="L1582" s="124" t="s">
        <v>8328</v>
      </c>
    </row>
    <row r="1583" spans="1:12" x14ac:dyDescent="0.25">
      <c r="A1583" s="83" t="s">
        <v>8559</v>
      </c>
      <c r="B1583" s="81" t="s">
        <v>7858</v>
      </c>
      <c r="C1583" s="81" t="s">
        <v>7992</v>
      </c>
      <c r="D1583" s="81" t="s">
        <v>7993</v>
      </c>
      <c r="E1583" s="84">
        <v>44133</v>
      </c>
      <c r="F1583" s="85" t="s">
        <v>522</v>
      </c>
      <c r="G1583" s="82" t="s">
        <v>554</v>
      </c>
      <c r="H1583" s="86" t="s">
        <v>2631</v>
      </c>
      <c r="I1583" s="82" t="s">
        <v>7983</v>
      </c>
      <c r="J1583" s="86" t="s">
        <v>2631</v>
      </c>
      <c r="K1583" s="129" t="s">
        <v>8245</v>
      </c>
      <c r="L1583" s="124" t="s">
        <v>8328</v>
      </c>
    </row>
    <row r="1584" spans="1:12" x14ac:dyDescent="0.25">
      <c r="A1584" s="83" t="s">
        <v>8560</v>
      </c>
      <c r="B1584" s="81" t="s">
        <v>7859</v>
      </c>
      <c r="C1584" s="81" t="s">
        <v>7990</v>
      </c>
      <c r="D1584" s="81" t="s">
        <v>7991</v>
      </c>
      <c r="E1584" s="84">
        <v>44133</v>
      </c>
      <c r="F1584" s="85" t="s">
        <v>522</v>
      </c>
      <c r="G1584" s="82" t="s">
        <v>554</v>
      </c>
      <c r="H1584" s="86" t="s">
        <v>2631</v>
      </c>
      <c r="I1584" s="82" t="s">
        <v>7983</v>
      </c>
      <c r="J1584" s="86" t="s">
        <v>2631</v>
      </c>
      <c r="K1584" s="129" t="s">
        <v>8245</v>
      </c>
      <c r="L1584" s="124" t="s">
        <v>8328</v>
      </c>
    </row>
    <row r="1585" spans="1:12" x14ac:dyDescent="0.25">
      <c r="A1585" s="83" t="s">
        <v>8561</v>
      </c>
      <c r="B1585" s="81" t="s">
        <v>7863</v>
      </c>
      <c r="C1585" s="81" t="s">
        <v>7988</v>
      </c>
      <c r="D1585" s="81" t="s">
        <v>7989</v>
      </c>
      <c r="E1585" s="84">
        <v>44133</v>
      </c>
      <c r="F1585" s="85" t="s">
        <v>522</v>
      </c>
      <c r="G1585" s="82" t="s">
        <v>554</v>
      </c>
      <c r="H1585" s="86" t="s">
        <v>2631</v>
      </c>
      <c r="I1585" s="82" t="s">
        <v>7983</v>
      </c>
      <c r="J1585" s="86" t="s">
        <v>2631</v>
      </c>
      <c r="K1585" s="129" t="s">
        <v>8245</v>
      </c>
      <c r="L1585" s="124" t="s">
        <v>8328</v>
      </c>
    </row>
    <row r="1586" spans="1:12" x14ac:dyDescent="0.25">
      <c r="A1586" s="83" t="s">
        <v>8562</v>
      </c>
      <c r="B1586" s="81" t="s">
        <v>7866</v>
      </c>
      <c r="C1586" s="81" t="s">
        <v>7996</v>
      </c>
      <c r="D1586" s="81" t="s">
        <v>7997</v>
      </c>
      <c r="E1586" s="84">
        <v>44133</v>
      </c>
      <c r="F1586" s="85" t="s">
        <v>522</v>
      </c>
      <c r="G1586" s="82" t="s">
        <v>554</v>
      </c>
      <c r="H1586" s="86" t="s">
        <v>2631</v>
      </c>
      <c r="I1586" s="82" t="s">
        <v>7983</v>
      </c>
      <c r="J1586" s="86" t="s">
        <v>2631</v>
      </c>
      <c r="K1586" s="129" t="s">
        <v>8245</v>
      </c>
      <c r="L1586" s="124" t="s">
        <v>8328</v>
      </c>
    </row>
    <row r="1587" spans="1:12" x14ac:dyDescent="0.25">
      <c r="A1587" s="83" t="s">
        <v>8592</v>
      </c>
      <c r="B1587" s="81" t="s">
        <v>7865</v>
      </c>
      <c r="C1587" s="81" t="s">
        <v>7981</v>
      </c>
      <c r="D1587" s="81" t="s">
        <v>7982</v>
      </c>
      <c r="E1587" s="84">
        <v>44133</v>
      </c>
      <c r="F1587" s="85" t="s">
        <v>522</v>
      </c>
      <c r="G1587" s="82" t="s">
        <v>554</v>
      </c>
      <c r="H1587" s="86" t="s">
        <v>2631</v>
      </c>
      <c r="I1587" s="82" t="s">
        <v>7983</v>
      </c>
      <c r="J1587" s="86" t="s">
        <v>2631</v>
      </c>
      <c r="K1587" s="129" t="s">
        <v>8245</v>
      </c>
      <c r="L1587" s="124" t="s">
        <v>8328</v>
      </c>
    </row>
    <row r="1588" spans="1:12" x14ac:dyDescent="0.25">
      <c r="A1588" s="83" t="s">
        <v>8593</v>
      </c>
      <c r="B1588" s="81" t="s">
        <v>7862</v>
      </c>
      <c r="C1588" s="81" t="s">
        <v>7986</v>
      </c>
      <c r="D1588" s="81" t="s">
        <v>7987</v>
      </c>
      <c r="E1588" s="84">
        <v>44133</v>
      </c>
      <c r="F1588" s="85" t="s">
        <v>522</v>
      </c>
      <c r="G1588" s="82" t="s">
        <v>554</v>
      </c>
      <c r="H1588" s="86" t="s">
        <v>2631</v>
      </c>
      <c r="I1588" s="82" t="s">
        <v>7983</v>
      </c>
      <c r="J1588" s="86" t="s">
        <v>2631</v>
      </c>
      <c r="K1588" s="129" t="s">
        <v>8245</v>
      </c>
      <c r="L1588" s="124" t="s">
        <v>8328</v>
      </c>
    </row>
    <row r="1589" spans="1:12" x14ac:dyDescent="0.25">
      <c r="A1589" s="27" t="s">
        <v>8490</v>
      </c>
      <c r="B1589" s="30" t="s">
        <v>9088</v>
      </c>
      <c r="C1589" s="30" t="s">
        <v>11432</v>
      </c>
      <c r="D1589" s="30" t="s">
        <v>11433</v>
      </c>
      <c r="E1589" s="28">
        <v>44154</v>
      </c>
      <c r="F1589" s="137" t="s">
        <v>522</v>
      </c>
      <c r="G1589" s="30" t="s">
        <v>554</v>
      </c>
      <c r="H1589" s="31" t="s">
        <v>2631</v>
      </c>
      <c r="I1589" s="30" t="s">
        <v>11434</v>
      </c>
      <c r="J1589" s="31" t="s">
        <v>2631</v>
      </c>
      <c r="K1589" s="129" t="s">
        <v>8246</v>
      </c>
      <c r="L1589" s="124" t="s">
        <v>2918</v>
      </c>
    </row>
    <row r="1590" spans="1:12" x14ac:dyDescent="0.25">
      <c r="A1590" s="83" t="s">
        <v>8491</v>
      </c>
      <c r="B1590" s="82" t="s">
        <v>9093</v>
      </c>
      <c r="C1590" s="82" t="s">
        <v>11414</v>
      </c>
      <c r="D1590" s="82" t="s">
        <v>11435</v>
      </c>
      <c r="E1590" s="84">
        <v>44154</v>
      </c>
      <c r="F1590" s="128" t="s">
        <v>522</v>
      </c>
      <c r="G1590" s="82" t="s">
        <v>554</v>
      </c>
      <c r="H1590" s="86" t="s">
        <v>2631</v>
      </c>
      <c r="I1590" s="82" t="s">
        <v>11436</v>
      </c>
      <c r="J1590" s="86" t="s">
        <v>2631</v>
      </c>
      <c r="K1590" s="129" t="s">
        <v>8246</v>
      </c>
      <c r="L1590" s="124" t="s">
        <v>2918</v>
      </c>
    </row>
    <row r="1591" spans="1:12" x14ac:dyDescent="0.25">
      <c r="A1591" s="27" t="s">
        <v>8492</v>
      </c>
      <c r="B1591" s="30" t="s">
        <v>9079</v>
      </c>
      <c r="C1591" s="30" t="s">
        <v>117</v>
      </c>
      <c r="D1591" s="30" t="s">
        <v>11437</v>
      </c>
      <c r="E1591" s="28">
        <v>44154</v>
      </c>
      <c r="F1591" s="137" t="s">
        <v>522</v>
      </c>
      <c r="G1591" s="30" t="s">
        <v>554</v>
      </c>
      <c r="H1591" s="31" t="s">
        <v>2631</v>
      </c>
      <c r="I1591" s="30" t="s">
        <v>2697</v>
      </c>
      <c r="J1591" s="31" t="s">
        <v>2631</v>
      </c>
      <c r="K1591" s="129" t="s">
        <v>8246</v>
      </c>
      <c r="L1591" s="124" t="s">
        <v>2918</v>
      </c>
    </row>
    <row r="1592" spans="1:12" x14ac:dyDescent="0.25">
      <c r="A1592" s="83" t="s">
        <v>8493</v>
      </c>
      <c r="B1592" s="82" t="s">
        <v>9090</v>
      </c>
      <c r="C1592" s="82" t="s">
        <v>11432</v>
      </c>
      <c r="D1592" s="82" t="s">
        <v>11438</v>
      </c>
      <c r="E1592" s="84">
        <v>44154</v>
      </c>
      <c r="F1592" s="128" t="s">
        <v>522</v>
      </c>
      <c r="G1592" s="82" t="s">
        <v>554</v>
      </c>
      <c r="H1592" s="86" t="s">
        <v>2631</v>
      </c>
      <c r="I1592" s="82" t="s">
        <v>11434</v>
      </c>
      <c r="J1592" s="86" t="s">
        <v>2631</v>
      </c>
      <c r="K1592" s="129" t="s">
        <v>8246</v>
      </c>
      <c r="L1592" s="124" t="s">
        <v>2918</v>
      </c>
    </row>
    <row r="1593" spans="1:12" x14ac:dyDescent="0.25">
      <c r="A1593" s="83" t="s">
        <v>8494</v>
      </c>
      <c r="B1593" s="82" t="s">
        <v>9089</v>
      </c>
      <c r="C1593" s="82" t="s">
        <v>11432</v>
      </c>
      <c r="D1593" s="82" t="s">
        <v>11439</v>
      </c>
      <c r="E1593" s="84">
        <v>44154</v>
      </c>
      <c r="F1593" s="128" t="s">
        <v>522</v>
      </c>
      <c r="G1593" s="82" t="s">
        <v>554</v>
      </c>
      <c r="H1593" s="86" t="s">
        <v>2631</v>
      </c>
      <c r="I1593" s="82" t="s">
        <v>11434</v>
      </c>
      <c r="J1593" s="86" t="s">
        <v>2631</v>
      </c>
      <c r="K1593" s="129" t="s">
        <v>8246</v>
      </c>
      <c r="L1593" s="124" t="s">
        <v>2918</v>
      </c>
    </row>
    <row r="1594" spans="1:12" x14ac:dyDescent="0.25">
      <c r="A1594" s="27" t="s">
        <v>8495</v>
      </c>
      <c r="B1594" s="30" t="s">
        <v>9085</v>
      </c>
      <c r="C1594" s="30" t="s">
        <v>11432</v>
      </c>
      <c r="D1594" s="30" t="s">
        <v>11440</v>
      </c>
      <c r="E1594" s="28">
        <v>44154</v>
      </c>
      <c r="F1594" s="137" t="s">
        <v>522</v>
      </c>
      <c r="G1594" s="30" t="s">
        <v>554</v>
      </c>
      <c r="H1594" s="31" t="s">
        <v>2631</v>
      </c>
      <c r="I1594" s="30" t="s">
        <v>11434</v>
      </c>
      <c r="J1594" s="31" t="s">
        <v>2631</v>
      </c>
      <c r="K1594" s="129" t="s">
        <v>8246</v>
      </c>
      <c r="L1594" s="124" t="s">
        <v>2918</v>
      </c>
    </row>
    <row r="1595" spans="1:12" x14ac:dyDescent="0.25">
      <c r="A1595" s="83" t="s">
        <v>8496</v>
      </c>
      <c r="B1595" s="82" t="s">
        <v>9055</v>
      </c>
      <c r="C1595" s="82" t="s">
        <v>2629</v>
      </c>
      <c r="D1595" s="82" t="s">
        <v>11441</v>
      </c>
      <c r="E1595" s="84">
        <v>44154</v>
      </c>
      <c r="F1595" s="128" t="s">
        <v>522</v>
      </c>
      <c r="G1595" s="82" t="s">
        <v>554</v>
      </c>
      <c r="H1595" s="86" t="s">
        <v>2631</v>
      </c>
      <c r="I1595" s="82" t="s">
        <v>2632</v>
      </c>
      <c r="J1595" s="86" t="s">
        <v>2631</v>
      </c>
      <c r="K1595" s="129" t="s">
        <v>8246</v>
      </c>
      <c r="L1595" s="124" t="s">
        <v>2918</v>
      </c>
    </row>
    <row r="1596" spans="1:12" x14ac:dyDescent="0.25">
      <c r="A1596" s="83" t="s">
        <v>8497</v>
      </c>
      <c r="B1596" s="82" t="s">
        <v>9094</v>
      </c>
      <c r="C1596" s="82" t="s">
        <v>11414</v>
      </c>
      <c r="D1596" s="82" t="s">
        <v>11442</v>
      </c>
      <c r="E1596" s="84">
        <v>44154</v>
      </c>
      <c r="F1596" s="128" t="s">
        <v>522</v>
      </c>
      <c r="G1596" s="82" t="s">
        <v>554</v>
      </c>
      <c r="H1596" s="86" t="s">
        <v>2631</v>
      </c>
      <c r="I1596" s="82" t="s">
        <v>11436</v>
      </c>
      <c r="J1596" s="86" t="s">
        <v>2631</v>
      </c>
      <c r="K1596" s="129" t="s">
        <v>8246</v>
      </c>
      <c r="L1596" s="124" t="s">
        <v>2918</v>
      </c>
    </row>
    <row r="1597" spans="1:12" x14ac:dyDescent="0.25">
      <c r="A1597" s="27" t="s">
        <v>8586</v>
      </c>
      <c r="B1597" s="30" t="s">
        <v>9081</v>
      </c>
      <c r="C1597" s="30" t="s">
        <v>117</v>
      </c>
      <c r="D1597" s="30" t="s">
        <v>11443</v>
      </c>
      <c r="E1597" s="28">
        <v>44154</v>
      </c>
      <c r="F1597" s="137" t="s">
        <v>522</v>
      </c>
      <c r="G1597" s="30" t="s">
        <v>554</v>
      </c>
      <c r="H1597" s="31" t="s">
        <v>2631</v>
      </c>
      <c r="I1597" s="30" t="s">
        <v>2697</v>
      </c>
      <c r="J1597" s="31" t="s">
        <v>2631</v>
      </c>
      <c r="K1597" s="129" t="s">
        <v>8246</v>
      </c>
      <c r="L1597" s="124" t="s">
        <v>2918</v>
      </c>
    </row>
    <row r="1598" spans="1:12" x14ac:dyDescent="0.25">
      <c r="A1598" s="83" t="s">
        <v>8594</v>
      </c>
      <c r="B1598" s="82" t="s">
        <v>9073</v>
      </c>
      <c r="C1598" s="82" t="s">
        <v>2715</v>
      </c>
      <c r="D1598" s="82" t="s">
        <v>11444</v>
      </c>
      <c r="E1598" s="84">
        <v>44154</v>
      </c>
      <c r="F1598" s="128" t="s">
        <v>522</v>
      </c>
      <c r="G1598" s="82" t="s">
        <v>554</v>
      </c>
      <c r="H1598" s="86" t="s">
        <v>2631</v>
      </c>
      <c r="I1598" s="82" t="s">
        <v>2641</v>
      </c>
      <c r="J1598" s="86" t="s">
        <v>2631</v>
      </c>
      <c r="K1598" s="129" t="s">
        <v>8246</v>
      </c>
      <c r="L1598" s="124" t="s">
        <v>2918</v>
      </c>
    </row>
    <row r="1599" spans="1:12" x14ac:dyDescent="0.25">
      <c r="A1599" s="83" t="s">
        <v>8498</v>
      </c>
      <c r="B1599" s="82" t="s">
        <v>9078</v>
      </c>
      <c r="C1599" s="82" t="s">
        <v>117</v>
      </c>
      <c r="D1599" s="82" t="s">
        <v>11445</v>
      </c>
      <c r="E1599" s="84">
        <v>44154</v>
      </c>
      <c r="F1599" s="128" t="s">
        <v>522</v>
      </c>
      <c r="G1599" s="82" t="s">
        <v>554</v>
      </c>
      <c r="H1599" s="86" t="s">
        <v>2631</v>
      </c>
      <c r="I1599" s="82" t="s">
        <v>2697</v>
      </c>
      <c r="J1599" s="86" t="s">
        <v>2631</v>
      </c>
      <c r="K1599" s="129" t="s">
        <v>8246</v>
      </c>
      <c r="L1599" s="124" t="s">
        <v>2918</v>
      </c>
    </row>
    <row r="1600" spans="1:12" x14ac:dyDescent="0.25">
      <c r="A1600" s="83" t="s">
        <v>8499</v>
      </c>
      <c r="B1600" s="82" t="s">
        <v>9070</v>
      </c>
      <c r="C1600" s="82" t="s">
        <v>2672</v>
      </c>
      <c r="D1600" s="82" t="s">
        <v>11446</v>
      </c>
      <c r="E1600" s="84">
        <v>44154</v>
      </c>
      <c r="F1600" s="128" t="s">
        <v>522</v>
      </c>
      <c r="G1600" s="82" t="s">
        <v>554</v>
      </c>
      <c r="H1600" s="86" t="s">
        <v>2631</v>
      </c>
      <c r="I1600" s="82" t="s">
        <v>2644</v>
      </c>
      <c r="J1600" s="86" t="s">
        <v>2631</v>
      </c>
      <c r="K1600" s="129" t="s">
        <v>8246</v>
      </c>
      <c r="L1600" s="124" t="s">
        <v>2918</v>
      </c>
    </row>
    <row r="1601" spans="1:12" x14ac:dyDescent="0.25">
      <c r="A1601" s="27" t="s">
        <v>8500</v>
      </c>
      <c r="B1601" s="30" t="s">
        <v>9080</v>
      </c>
      <c r="C1601" s="30" t="s">
        <v>117</v>
      </c>
      <c r="D1601" s="30" t="s">
        <v>11447</v>
      </c>
      <c r="E1601" s="28">
        <v>44154</v>
      </c>
      <c r="F1601" s="137" t="s">
        <v>522</v>
      </c>
      <c r="G1601" s="30" t="s">
        <v>554</v>
      </c>
      <c r="H1601" s="31" t="s">
        <v>2631</v>
      </c>
      <c r="I1601" s="30" t="s">
        <v>2697</v>
      </c>
      <c r="J1601" s="31" t="s">
        <v>2631</v>
      </c>
      <c r="K1601" s="129" t="s">
        <v>8246</v>
      </c>
      <c r="L1601" s="124" t="s">
        <v>2918</v>
      </c>
    </row>
    <row r="1602" spans="1:12" x14ac:dyDescent="0.25">
      <c r="A1602" s="83" t="s">
        <v>8501</v>
      </c>
      <c r="B1602" s="82" t="s">
        <v>9067</v>
      </c>
      <c r="C1602" s="82" t="s">
        <v>2693</v>
      </c>
      <c r="D1602" s="82" t="s">
        <v>11448</v>
      </c>
      <c r="E1602" s="84">
        <v>44154</v>
      </c>
      <c r="F1602" s="128" t="s">
        <v>522</v>
      </c>
      <c r="G1602" s="82" t="s">
        <v>554</v>
      </c>
      <c r="H1602" s="86" t="s">
        <v>2631</v>
      </c>
      <c r="I1602" s="82" t="s">
        <v>2695</v>
      </c>
      <c r="J1602" s="86" t="s">
        <v>2631</v>
      </c>
      <c r="K1602" s="129" t="s">
        <v>8246</v>
      </c>
      <c r="L1602" s="124" t="s">
        <v>2918</v>
      </c>
    </row>
    <row r="1603" spans="1:12" x14ac:dyDescent="0.25">
      <c r="A1603" s="83" t="s">
        <v>8502</v>
      </c>
      <c r="B1603" s="82" t="s">
        <v>9068</v>
      </c>
      <c r="C1603" s="82" t="s">
        <v>2693</v>
      </c>
      <c r="D1603" s="82" t="s">
        <v>11449</v>
      </c>
      <c r="E1603" s="84">
        <v>44154</v>
      </c>
      <c r="F1603" s="128" t="s">
        <v>522</v>
      </c>
      <c r="G1603" s="82" t="s">
        <v>554</v>
      </c>
      <c r="H1603" s="86" t="s">
        <v>2631</v>
      </c>
      <c r="I1603" s="82" t="s">
        <v>2695</v>
      </c>
      <c r="J1603" s="86" t="s">
        <v>2631</v>
      </c>
      <c r="K1603" s="129" t="s">
        <v>8246</v>
      </c>
      <c r="L1603" s="124" t="s">
        <v>2918</v>
      </c>
    </row>
    <row r="1604" spans="1:12" x14ac:dyDescent="0.25">
      <c r="A1604" s="27" t="s">
        <v>8503</v>
      </c>
      <c r="B1604" s="30" t="s">
        <v>9063</v>
      </c>
      <c r="C1604" s="30" t="s">
        <v>2676</v>
      </c>
      <c r="D1604" s="30" t="s">
        <v>11450</v>
      </c>
      <c r="E1604" s="28">
        <v>44154</v>
      </c>
      <c r="F1604" s="137" t="s">
        <v>522</v>
      </c>
      <c r="G1604" s="30" t="s">
        <v>554</v>
      </c>
      <c r="H1604" s="31" t="s">
        <v>2631</v>
      </c>
      <c r="I1604" s="30" t="s">
        <v>2678</v>
      </c>
      <c r="J1604" s="31" t="s">
        <v>2631</v>
      </c>
      <c r="K1604" s="129" t="s">
        <v>8246</v>
      </c>
      <c r="L1604" s="124" t="s">
        <v>2918</v>
      </c>
    </row>
    <row r="1605" spans="1:12" x14ac:dyDescent="0.25">
      <c r="A1605" s="83" t="s">
        <v>8504</v>
      </c>
      <c r="B1605" s="82" t="s">
        <v>9071</v>
      </c>
      <c r="C1605" s="82" t="s">
        <v>2672</v>
      </c>
      <c r="D1605" s="82" t="s">
        <v>11451</v>
      </c>
      <c r="E1605" s="84">
        <v>44154</v>
      </c>
      <c r="F1605" s="128" t="s">
        <v>522</v>
      </c>
      <c r="G1605" s="82" t="s">
        <v>554</v>
      </c>
      <c r="H1605" s="86" t="s">
        <v>2631</v>
      </c>
      <c r="I1605" s="82" t="s">
        <v>2644</v>
      </c>
      <c r="J1605" s="86" t="s">
        <v>2631</v>
      </c>
      <c r="K1605" s="129" t="s">
        <v>8246</v>
      </c>
      <c r="L1605" s="124" t="s">
        <v>2918</v>
      </c>
    </row>
    <row r="1606" spans="1:12" x14ac:dyDescent="0.25">
      <c r="A1606" s="83" t="s">
        <v>8505</v>
      </c>
      <c r="B1606" s="82" t="s">
        <v>9062</v>
      </c>
      <c r="C1606" s="82" t="s">
        <v>2676</v>
      </c>
      <c r="D1606" s="82" t="s">
        <v>11452</v>
      </c>
      <c r="E1606" s="84">
        <v>44154</v>
      </c>
      <c r="F1606" s="128" t="s">
        <v>522</v>
      </c>
      <c r="G1606" s="82" t="s">
        <v>554</v>
      </c>
      <c r="H1606" s="86" t="s">
        <v>2631</v>
      </c>
      <c r="I1606" s="82" t="s">
        <v>2678</v>
      </c>
      <c r="J1606" s="86" t="s">
        <v>2631</v>
      </c>
      <c r="K1606" s="129" t="s">
        <v>8246</v>
      </c>
      <c r="L1606" s="124" t="s">
        <v>2918</v>
      </c>
    </row>
    <row r="1607" spans="1:12" x14ac:dyDescent="0.25">
      <c r="A1607" s="83" t="s">
        <v>8587</v>
      </c>
      <c r="B1607" s="82" t="s">
        <v>9060</v>
      </c>
      <c r="C1607" s="82" t="s">
        <v>2636</v>
      </c>
      <c r="D1607" s="82" t="s">
        <v>11453</v>
      </c>
      <c r="E1607" s="84">
        <v>44154</v>
      </c>
      <c r="F1607" s="128" t="s">
        <v>522</v>
      </c>
      <c r="G1607" s="82" t="s">
        <v>554</v>
      </c>
      <c r="H1607" s="86" t="s">
        <v>2631</v>
      </c>
      <c r="I1607" s="82" t="s">
        <v>2638</v>
      </c>
      <c r="J1607" s="86" t="s">
        <v>2631</v>
      </c>
      <c r="K1607" s="129" t="s">
        <v>8246</v>
      </c>
      <c r="L1607" s="124" t="s">
        <v>2918</v>
      </c>
    </row>
    <row r="1608" spans="1:12" x14ac:dyDescent="0.25">
      <c r="A1608" s="83" t="s">
        <v>8597</v>
      </c>
      <c r="B1608" s="82" t="s">
        <v>9053</v>
      </c>
      <c r="C1608" s="82" t="s">
        <v>2649</v>
      </c>
      <c r="D1608" s="82" t="s">
        <v>11454</v>
      </c>
      <c r="E1608" s="84">
        <v>44154</v>
      </c>
      <c r="F1608" s="128" t="s">
        <v>522</v>
      </c>
      <c r="G1608" s="82" t="s">
        <v>554</v>
      </c>
      <c r="H1608" s="86" t="s">
        <v>2631</v>
      </c>
      <c r="I1608" s="82" t="s">
        <v>2650</v>
      </c>
      <c r="J1608" s="86" t="s">
        <v>2631</v>
      </c>
      <c r="K1608" s="129" t="s">
        <v>8246</v>
      </c>
      <c r="L1608" s="124" t="s">
        <v>2918</v>
      </c>
    </row>
    <row r="1609" spans="1:12" x14ac:dyDescent="0.25">
      <c r="A1609" s="27" t="s">
        <v>8506</v>
      </c>
      <c r="B1609" s="30" t="s">
        <v>9084</v>
      </c>
      <c r="C1609" s="30" t="s">
        <v>11455</v>
      </c>
      <c r="D1609" s="30" t="s">
        <v>11456</v>
      </c>
      <c r="E1609" s="28">
        <v>44154</v>
      </c>
      <c r="F1609" s="137" t="s">
        <v>522</v>
      </c>
      <c r="G1609" s="30" t="s">
        <v>554</v>
      </c>
      <c r="H1609" s="31" t="s">
        <v>2631</v>
      </c>
      <c r="I1609" s="30" t="s">
        <v>11457</v>
      </c>
      <c r="J1609" s="31" t="s">
        <v>2631</v>
      </c>
      <c r="K1609" s="129" t="s">
        <v>8246</v>
      </c>
      <c r="L1609" s="124" t="s">
        <v>2918</v>
      </c>
    </row>
    <row r="1610" spans="1:12" x14ac:dyDescent="0.25">
      <c r="A1610" s="83" t="s">
        <v>8507</v>
      </c>
      <c r="B1610" s="82" t="s">
        <v>9052</v>
      </c>
      <c r="C1610" s="82" t="s">
        <v>2649</v>
      </c>
      <c r="D1610" s="82" t="s">
        <v>11458</v>
      </c>
      <c r="E1610" s="84">
        <v>44154</v>
      </c>
      <c r="F1610" s="128" t="s">
        <v>522</v>
      </c>
      <c r="G1610" s="82" t="s">
        <v>554</v>
      </c>
      <c r="H1610" s="86" t="s">
        <v>2631</v>
      </c>
      <c r="I1610" s="82" t="s">
        <v>2650</v>
      </c>
      <c r="J1610" s="86" t="s">
        <v>2631</v>
      </c>
      <c r="K1610" s="129" t="s">
        <v>8246</v>
      </c>
      <c r="L1610" s="124" t="s">
        <v>2918</v>
      </c>
    </row>
    <row r="1611" spans="1:12" x14ac:dyDescent="0.25">
      <c r="A1611" s="27" t="s">
        <v>8508</v>
      </c>
      <c r="B1611" s="30" t="s">
        <v>9065</v>
      </c>
      <c r="C1611" s="30" t="s">
        <v>62</v>
      </c>
      <c r="D1611" s="30" t="s">
        <v>11459</v>
      </c>
      <c r="E1611" s="28">
        <v>44154</v>
      </c>
      <c r="F1611" s="137" t="s">
        <v>522</v>
      </c>
      <c r="G1611" s="30" t="s">
        <v>554</v>
      </c>
      <c r="H1611" s="31" t="s">
        <v>2631</v>
      </c>
      <c r="I1611" s="30" t="s">
        <v>2683</v>
      </c>
      <c r="J1611" s="31" t="s">
        <v>2631</v>
      </c>
      <c r="K1611" s="129" t="s">
        <v>8246</v>
      </c>
      <c r="L1611" s="124" t="s">
        <v>2918</v>
      </c>
    </row>
    <row r="1612" spans="1:12" x14ac:dyDescent="0.25">
      <c r="A1612" s="83" t="s">
        <v>8509</v>
      </c>
      <c r="B1612" s="82" t="s">
        <v>9057</v>
      </c>
      <c r="C1612" s="82" t="s">
        <v>2679</v>
      </c>
      <c r="D1612" s="82" t="s">
        <v>11460</v>
      </c>
      <c r="E1612" s="84">
        <v>44154</v>
      </c>
      <c r="F1612" s="128" t="s">
        <v>522</v>
      </c>
      <c r="G1612" s="82" t="s">
        <v>554</v>
      </c>
      <c r="H1612" s="86" t="s">
        <v>2631</v>
      </c>
      <c r="I1612" s="82" t="s">
        <v>545</v>
      </c>
      <c r="J1612" s="86" t="s">
        <v>2631</v>
      </c>
      <c r="K1612" s="129" t="s">
        <v>8246</v>
      </c>
      <c r="L1612" s="124" t="s">
        <v>2918</v>
      </c>
    </row>
    <row r="1613" spans="1:12" x14ac:dyDescent="0.25">
      <c r="A1613" s="83" t="s">
        <v>8510</v>
      </c>
      <c r="B1613" s="82" t="s">
        <v>9076</v>
      </c>
      <c r="C1613" s="82" t="s">
        <v>2667</v>
      </c>
      <c r="D1613" s="82" t="s">
        <v>11461</v>
      </c>
      <c r="E1613" s="84">
        <v>44154</v>
      </c>
      <c r="F1613" s="128" t="s">
        <v>522</v>
      </c>
      <c r="G1613" s="82" t="s">
        <v>554</v>
      </c>
      <c r="H1613" s="86" t="s">
        <v>2631</v>
      </c>
      <c r="I1613" s="82" t="s">
        <v>2661</v>
      </c>
      <c r="J1613" s="86" t="s">
        <v>2631</v>
      </c>
      <c r="K1613" s="129" t="s">
        <v>8246</v>
      </c>
      <c r="L1613" s="124" t="s">
        <v>2918</v>
      </c>
    </row>
    <row r="1614" spans="1:12" x14ac:dyDescent="0.25">
      <c r="A1614" s="27" t="s">
        <v>8511</v>
      </c>
      <c r="B1614" s="30" t="s">
        <v>9059</v>
      </c>
      <c r="C1614" s="30" t="s">
        <v>2636</v>
      </c>
      <c r="D1614" s="30" t="s">
        <v>11462</v>
      </c>
      <c r="E1614" s="28">
        <v>44154</v>
      </c>
      <c r="F1614" s="137" t="s">
        <v>522</v>
      </c>
      <c r="G1614" s="30" t="s">
        <v>554</v>
      </c>
      <c r="H1614" s="31" t="s">
        <v>2631</v>
      </c>
      <c r="I1614" s="30" t="s">
        <v>2638</v>
      </c>
      <c r="J1614" s="31" t="s">
        <v>2631</v>
      </c>
      <c r="K1614" s="129" t="s">
        <v>8246</v>
      </c>
      <c r="L1614" s="124" t="s">
        <v>2918</v>
      </c>
    </row>
    <row r="1615" spans="1:12" x14ac:dyDescent="0.25">
      <c r="A1615" s="83" t="s">
        <v>8513</v>
      </c>
      <c r="B1615" s="82" t="s">
        <v>9075</v>
      </c>
      <c r="C1615" s="82" t="s">
        <v>2667</v>
      </c>
      <c r="D1615" s="82" t="s">
        <v>11463</v>
      </c>
      <c r="E1615" s="84">
        <v>44154</v>
      </c>
      <c r="F1615" s="128" t="s">
        <v>522</v>
      </c>
      <c r="G1615" s="82" t="s">
        <v>554</v>
      </c>
      <c r="H1615" s="86" t="s">
        <v>2631</v>
      </c>
      <c r="I1615" s="82" t="s">
        <v>2661</v>
      </c>
      <c r="J1615" s="86" t="s">
        <v>2631</v>
      </c>
      <c r="K1615" s="129" t="s">
        <v>8246</v>
      </c>
      <c r="L1615" s="124" t="s">
        <v>2918</v>
      </c>
    </row>
    <row r="1616" spans="1:12" x14ac:dyDescent="0.25">
      <c r="A1616" s="27" t="s">
        <v>8336</v>
      </c>
      <c r="B1616" s="14" t="s">
        <v>7708</v>
      </c>
      <c r="C1616" s="14" t="s">
        <v>7844</v>
      </c>
      <c r="D1616" s="14" t="s">
        <v>7845</v>
      </c>
      <c r="E1616" s="28">
        <v>44154</v>
      </c>
      <c r="F1616" s="126" t="s">
        <v>519</v>
      </c>
      <c r="G1616" s="30" t="s">
        <v>538</v>
      </c>
      <c r="H1616" s="31" t="s">
        <v>2631</v>
      </c>
      <c r="I1616" s="30" t="s">
        <v>7777</v>
      </c>
      <c r="J1616" s="31" t="s">
        <v>2631</v>
      </c>
      <c r="K1616" s="129" t="s">
        <v>8246</v>
      </c>
      <c r="L1616" s="124" t="s">
        <v>8318</v>
      </c>
    </row>
    <row r="1617" spans="1:12" x14ac:dyDescent="0.25">
      <c r="A1617" s="83" t="s">
        <v>8346</v>
      </c>
      <c r="B1617" s="82" t="s">
        <v>262</v>
      </c>
      <c r="C1617" s="82" t="s">
        <v>229</v>
      </c>
      <c r="D1617" s="82" t="s">
        <v>2875</v>
      </c>
      <c r="E1617" s="84">
        <v>44154</v>
      </c>
      <c r="F1617" s="128" t="s">
        <v>520</v>
      </c>
      <c r="G1617" s="82" t="s">
        <v>538</v>
      </c>
      <c r="H1617" s="86" t="s">
        <v>2631</v>
      </c>
      <c r="I1617" s="82" t="s">
        <v>2632</v>
      </c>
      <c r="J1617" s="86" t="s">
        <v>2631</v>
      </c>
      <c r="K1617" s="129" t="s">
        <v>8246</v>
      </c>
      <c r="L1617" s="124" t="s">
        <v>8234</v>
      </c>
    </row>
    <row r="1618" spans="1:12" x14ac:dyDescent="0.25">
      <c r="A1618" s="83" t="s">
        <v>8358</v>
      </c>
      <c r="B1618" s="81" t="s">
        <v>6666</v>
      </c>
      <c r="C1618" s="81" t="s">
        <v>2639</v>
      </c>
      <c r="D1618" s="81" t="s">
        <v>7444</v>
      </c>
      <c r="E1618" s="84">
        <v>44154</v>
      </c>
      <c r="F1618" s="85" t="s">
        <v>519</v>
      </c>
      <c r="G1618" s="82" t="s">
        <v>538</v>
      </c>
      <c r="H1618" s="86" t="s">
        <v>2631</v>
      </c>
      <c r="I1618" s="82" t="s">
        <v>2641</v>
      </c>
      <c r="J1618" s="86" t="s">
        <v>2631</v>
      </c>
      <c r="K1618" s="129" t="s">
        <v>8246</v>
      </c>
      <c r="L1618" s="124" t="s">
        <v>8237</v>
      </c>
    </row>
    <row r="1619" spans="1:12" x14ac:dyDescent="0.25">
      <c r="A1619" s="27" t="s">
        <v>8362</v>
      </c>
      <c r="B1619" s="30" t="s">
        <v>5429</v>
      </c>
      <c r="C1619" s="30" t="s">
        <v>229</v>
      </c>
      <c r="D1619" s="30" t="s">
        <v>7446</v>
      </c>
      <c r="E1619" s="28">
        <v>44154</v>
      </c>
      <c r="F1619" s="137" t="s">
        <v>519</v>
      </c>
      <c r="G1619" s="30" t="s">
        <v>538</v>
      </c>
      <c r="H1619" s="31" t="s">
        <v>2631</v>
      </c>
      <c r="I1619" s="30" t="s">
        <v>2632</v>
      </c>
      <c r="J1619" s="31" t="s">
        <v>2631</v>
      </c>
      <c r="K1619" s="129" t="s">
        <v>8246</v>
      </c>
      <c r="L1619" s="124" t="s">
        <v>8237</v>
      </c>
    </row>
    <row r="1620" spans="1:12" x14ac:dyDescent="0.25">
      <c r="A1620" s="83" t="s">
        <v>8363</v>
      </c>
      <c r="B1620" s="82" t="s">
        <v>5725</v>
      </c>
      <c r="C1620" s="82" t="s">
        <v>2676</v>
      </c>
      <c r="D1620" s="82" t="s">
        <v>7499</v>
      </c>
      <c r="E1620" s="84">
        <v>44154</v>
      </c>
      <c r="F1620" s="128" t="s">
        <v>519</v>
      </c>
      <c r="G1620" s="82" t="s">
        <v>538</v>
      </c>
      <c r="H1620" s="86" t="s">
        <v>2631</v>
      </c>
      <c r="I1620" s="82" t="s">
        <v>2678</v>
      </c>
      <c r="J1620" s="86" t="s">
        <v>2631</v>
      </c>
      <c r="K1620" s="129" t="s">
        <v>8246</v>
      </c>
      <c r="L1620" s="124" t="s">
        <v>8237</v>
      </c>
    </row>
    <row r="1621" spans="1:12" x14ac:dyDescent="0.25">
      <c r="A1621" s="83" t="s">
        <v>8390</v>
      </c>
      <c r="B1621" s="82" t="s">
        <v>6713</v>
      </c>
      <c r="C1621" s="82" t="s">
        <v>2659</v>
      </c>
      <c r="D1621" s="82" t="s">
        <v>7442</v>
      </c>
      <c r="E1621" s="84">
        <v>44154</v>
      </c>
      <c r="F1621" s="128" t="s">
        <v>519</v>
      </c>
      <c r="G1621" s="82" t="s">
        <v>538</v>
      </c>
      <c r="H1621" s="86" t="s">
        <v>2631</v>
      </c>
      <c r="I1621" s="82" t="s">
        <v>2661</v>
      </c>
      <c r="J1621" s="86" t="s">
        <v>2631</v>
      </c>
      <c r="K1621" s="129" t="s">
        <v>8246</v>
      </c>
      <c r="L1621" s="124" t="s">
        <v>8237</v>
      </c>
    </row>
    <row r="1622" spans="1:12" x14ac:dyDescent="0.25">
      <c r="A1622" s="83" t="s">
        <v>8415</v>
      </c>
      <c r="B1622" s="81" t="s">
        <v>6646</v>
      </c>
      <c r="C1622" s="81" t="s">
        <v>2639</v>
      </c>
      <c r="D1622" s="81" t="s">
        <v>7494</v>
      </c>
      <c r="E1622" s="84">
        <v>44154</v>
      </c>
      <c r="F1622" s="85" t="s">
        <v>519</v>
      </c>
      <c r="G1622" s="82" t="s">
        <v>538</v>
      </c>
      <c r="H1622" s="86" t="s">
        <v>2631</v>
      </c>
      <c r="I1622" s="82" t="s">
        <v>2641</v>
      </c>
      <c r="J1622" s="86" t="s">
        <v>2631</v>
      </c>
      <c r="K1622" s="129" t="s">
        <v>8246</v>
      </c>
      <c r="L1622" s="124" t="s">
        <v>8237</v>
      </c>
    </row>
    <row r="1623" spans="1:12" x14ac:dyDescent="0.25">
      <c r="A1623" s="83" t="s">
        <v>8421</v>
      </c>
      <c r="B1623" s="81" t="s">
        <v>5713</v>
      </c>
      <c r="C1623" s="81" t="s">
        <v>2676</v>
      </c>
      <c r="D1623" s="81" t="s">
        <v>7454</v>
      </c>
      <c r="E1623" s="84">
        <v>44154</v>
      </c>
      <c r="F1623" s="85" t="s">
        <v>519</v>
      </c>
      <c r="G1623" s="82" t="s">
        <v>538</v>
      </c>
      <c r="H1623" s="86" t="s">
        <v>2631</v>
      </c>
      <c r="I1623" s="82" t="s">
        <v>2678</v>
      </c>
      <c r="J1623" s="86" t="s">
        <v>2631</v>
      </c>
      <c r="K1623" s="129" t="s">
        <v>8246</v>
      </c>
      <c r="L1623" s="124" t="s">
        <v>8237</v>
      </c>
    </row>
    <row r="1624" spans="1:12" x14ac:dyDescent="0.25">
      <c r="A1624" s="27" t="s">
        <v>8344</v>
      </c>
      <c r="B1624" s="30" t="s">
        <v>5511</v>
      </c>
      <c r="C1624" s="30" t="s">
        <v>2734</v>
      </c>
      <c r="D1624" s="30" t="s">
        <v>7448</v>
      </c>
      <c r="E1624" s="28">
        <v>44154</v>
      </c>
      <c r="F1624" s="137" t="s">
        <v>520</v>
      </c>
      <c r="G1624" s="30" t="s">
        <v>538</v>
      </c>
      <c r="H1624" s="31" t="s">
        <v>2631</v>
      </c>
      <c r="I1624" s="30" t="s">
        <v>2736</v>
      </c>
      <c r="J1624" s="31" t="s">
        <v>2631</v>
      </c>
      <c r="K1624" s="129" t="s">
        <v>8246</v>
      </c>
      <c r="L1624" s="124" t="s">
        <v>8237</v>
      </c>
    </row>
    <row r="1625" spans="1:12" x14ac:dyDescent="0.25">
      <c r="A1625" s="83" t="s">
        <v>8373</v>
      </c>
      <c r="B1625" s="81" t="s">
        <v>5447</v>
      </c>
      <c r="C1625" s="81" t="s">
        <v>2734</v>
      </c>
      <c r="D1625" s="81" t="s">
        <v>7495</v>
      </c>
      <c r="E1625" s="84">
        <v>44154</v>
      </c>
      <c r="F1625" s="85" t="s">
        <v>520</v>
      </c>
      <c r="G1625" s="82" t="s">
        <v>538</v>
      </c>
      <c r="H1625" s="86" t="s">
        <v>2631</v>
      </c>
      <c r="I1625" s="82" t="s">
        <v>2736</v>
      </c>
      <c r="J1625" s="86" t="s">
        <v>2631</v>
      </c>
      <c r="K1625" s="129" t="s">
        <v>8246</v>
      </c>
      <c r="L1625" s="124" t="s">
        <v>8237</v>
      </c>
    </row>
    <row r="1626" spans="1:12" x14ac:dyDescent="0.25">
      <c r="A1626" s="83" t="s">
        <v>8374</v>
      </c>
      <c r="B1626" s="81" t="s">
        <v>5443</v>
      </c>
      <c r="C1626" s="81" t="s">
        <v>2734</v>
      </c>
      <c r="D1626" s="81" t="s">
        <v>7496</v>
      </c>
      <c r="E1626" s="84">
        <v>44154</v>
      </c>
      <c r="F1626" s="85" t="s">
        <v>520</v>
      </c>
      <c r="G1626" s="82" t="s">
        <v>538</v>
      </c>
      <c r="H1626" s="86" t="s">
        <v>2631</v>
      </c>
      <c r="I1626" s="82" t="s">
        <v>2736</v>
      </c>
      <c r="J1626" s="86" t="s">
        <v>2631</v>
      </c>
      <c r="K1626" s="129" t="s">
        <v>8246</v>
      </c>
      <c r="L1626" s="124" t="s">
        <v>8237</v>
      </c>
    </row>
    <row r="1627" spans="1:12" x14ac:dyDescent="0.25">
      <c r="A1627" s="83" t="s">
        <v>8434</v>
      </c>
      <c r="B1627" s="82" t="s">
        <v>6750</v>
      </c>
      <c r="C1627" s="82" t="s">
        <v>2659</v>
      </c>
      <c r="D1627" s="82" t="s">
        <v>7440</v>
      </c>
      <c r="E1627" s="84">
        <v>44154</v>
      </c>
      <c r="F1627" s="128" t="s">
        <v>520</v>
      </c>
      <c r="G1627" s="82" t="s">
        <v>538</v>
      </c>
      <c r="H1627" s="86" t="s">
        <v>2631</v>
      </c>
      <c r="I1627" s="82" t="s">
        <v>2661</v>
      </c>
      <c r="J1627" s="86" t="s">
        <v>2631</v>
      </c>
      <c r="K1627" s="129" t="s">
        <v>8246</v>
      </c>
      <c r="L1627" s="124" t="s">
        <v>8237</v>
      </c>
    </row>
    <row r="1628" spans="1:12" x14ac:dyDescent="0.25">
      <c r="A1628" s="83" t="s">
        <v>9030</v>
      </c>
      <c r="B1628" s="81" t="s">
        <v>7410</v>
      </c>
      <c r="C1628" s="81" t="s">
        <v>2649</v>
      </c>
      <c r="D1628" s="81" t="s">
        <v>7572</v>
      </c>
      <c r="E1628" s="84">
        <v>44154</v>
      </c>
      <c r="F1628" s="85" t="s">
        <v>519</v>
      </c>
      <c r="G1628" s="82" t="s">
        <v>538</v>
      </c>
      <c r="H1628" s="86" t="s">
        <v>2631</v>
      </c>
      <c r="I1628" s="82" t="s">
        <v>2650</v>
      </c>
      <c r="J1628" s="86" t="s">
        <v>2631</v>
      </c>
      <c r="K1628" s="129" t="s">
        <v>8246</v>
      </c>
      <c r="L1628" s="124" t="s">
        <v>8238</v>
      </c>
    </row>
    <row r="1629" spans="1:12" x14ac:dyDescent="0.25">
      <c r="A1629" s="83" t="s">
        <v>8359</v>
      </c>
      <c r="B1629" s="81" t="s">
        <v>7416</v>
      </c>
      <c r="C1629" s="81" t="s">
        <v>2629</v>
      </c>
      <c r="D1629" s="81" t="s">
        <v>7553</v>
      </c>
      <c r="E1629" s="84">
        <v>44154</v>
      </c>
      <c r="F1629" s="85" t="s">
        <v>519</v>
      </c>
      <c r="G1629" s="82" t="s">
        <v>538</v>
      </c>
      <c r="H1629" s="86" t="s">
        <v>2631</v>
      </c>
      <c r="I1629" s="82" t="s">
        <v>2632</v>
      </c>
      <c r="J1629" s="86" t="s">
        <v>2631</v>
      </c>
      <c r="K1629" s="129" t="s">
        <v>8246</v>
      </c>
      <c r="L1629" s="124" t="s">
        <v>8238</v>
      </c>
    </row>
    <row r="1630" spans="1:12" x14ac:dyDescent="0.25">
      <c r="A1630" s="83" t="s">
        <v>8387</v>
      </c>
      <c r="B1630" s="82" t="s">
        <v>7415</v>
      </c>
      <c r="C1630" s="82" t="s">
        <v>2629</v>
      </c>
      <c r="D1630" s="82" t="s">
        <v>7547</v>
      </c>
      <c r="E1630" s="84">
        <v>44154</v>
      </c>
      <c r="F1630" s="128" t="s">
        <v>519</v>
      </c>
      <c r="G1630" s="82" t="s">
        <v>538</v>
      </c>
      <c r="H1630" s="86" t="s">
        <v>2631</v>
      </c>
      <c r="I1630" s="82" t="s">
        <v>2632</v>
      </c>
      <c r="J1630" s="86" t="s">
        <v>2631</v>
      </c>
      <c r="K1630" s="129" t="s">
        <v>8246</v>
      </c>
      <c r="L1630" s="124" t="s">
        <v>8238</v>
      </c>
    </row>
    <row r="1631" spans="1:12" x14ac:dyDescent="0.25">
      <c r="A1631" s="27" t="s">
        <v>8416</v>
      </c>
      <c r="B1631" s="14" t="s">
        <v>7419</v>
      </c>
      <c r="C1631" s="14" t="s">
        <v>2734</v>
      </c>
      <c r="D1631" s="14" t="s">
        <v>7552</v>
      </c>
      <c r="E1631" s="28">
        <v>44154</v>
      </c>
      <c r="F1631" s="29" t="s">
        <v>519</v>
      </c>
      <c r="G1631" s="30" t="s">
        <v>538</v>
      </c>
      <c r="H1631" s="31" t="s">
        <v>2631</v>
      </c>
      <c r="I1631" s="30" t="s">
        <v>2736</v>
      </c>
      <c r="J1631" s="31" t="s">
        <v>2631</v>
      </c>
      <c r="K1631" s="129" t="s">
        <v>8246</v>
      </c>
      <c r="L1631" s="124" t="s">
        <v>8238</v>
      </c>
    </row>
    <row r="1632" spans="1:12" x14ac:dyDescent="0.25">
      <c r="A1632" s="83" t="s">
        <v>8417</v>
      </c>
      <c r="B1632" s="81" t="s">
        <v>7434</v>
      </c>
      <c r="C1632" s="81" t="s">
        <v>2659</v>
      </c>
      <c r="D1632" s="81" t="s">
        <v>7545</v>
      </c>
      <c r="E1632" s="84">
        <v>44154</v>
      </c>
      <c r="F1632" s="127" t="s">
        <v>519</v>
      </c>
      <c r="G1632" s="82" t="s">
        <v>538</v>
      </c>
      <c r="H1632" s="86" t="s">
        <v>2631</v>
      </c>
      <c r="I1632" s="82" t="s">
        <v>2661</v>
      </c>
      <c r="J1632" s="86" t="s">
        <v>2631</v>
      </c>
      <c r="K1632" s="129" t="s">
        <v>8246</v>
      </c>
      <c r="L1632" s="124" t="s">
        <v>8238</v>
      </c>
    </row>
    <row r="1633" spans="1:12" x14ac:dyDescent="0.25">
      <c r="A1633" s="83" t="s">
        <v>8419</v>
      </c>
      <c r="B1633" s="81" t="s">
        <v>7414</v>
      </c>
      <c r="C1633" s="81" t="s">
        <v>2629</v>
      </c>
      <c r="D1633" s="81" t="s">
        <v>7549</v>
      </c>
      <c r="E1633" s="84">
        <v>44154</v>
      </c>
      <c r="F1633" s="127" t="s">
        <v>519</v>
      </c>
      <c r="G1633" s="82" t="s">
        <v>538</v>
      </c>
      <c r="H1633" s="86" t="s">
        <v>2631</v>
      </c>
      <c r="I1633" s="82" t="s">
        <v>2632</v>
      </c>
      <c r="J1633" s="86" t="s">
        <v>2631</v>
      </c>
      <c r="K1633" s="129" t="s">
        <v>8246</v>
      </c>
      <c r="L1633" s="124" t="s">
        <v>8238</v>
      </c>
    </row>
    <row r="1634" spans="1:12" x14ac:dyDescent="0.25">
      <c r="A1634" s="27" t="s">
        <v>8420</v>
      </c>
      <c r="B1634" s="14" t="s">
        <v>7431</v>
      </c>
      <c r="C1634" s="14" t="s">
        <v>2715</v>
      </c>
      <c r="D1634" s="14" t="s">
        <v>7560</v>
      </c>
      <c r="E1634" s="28">
        <v>44154</v>
      </c>
      <c r="F1634" s="126" t="s">
        <v>519</v>
      </c>
      <c r="G1634" s="30" t="s">
        <v>538</v>
      </c>
      <c r="H1634" s="31" t="s">
        <v>2631</v>
      </c>
      <c r="I1634" s="30" t="s">
        <v>2641</v>
      </c>
      <c r="J1634" s="31" t="s">
        <v>2631</v>
      </c>
      <c r="K1634" s="129" t="s">
        <v>8246</v>
      </c>
      <c r="L1634" s="124" t="s">
        <v>8238</v>
      </c>
    </row>
    <row r="1635" spans="1:12" x14ac:dyDescent="0.25">
      <c r="A1635" s="83" t="s">
        <v>8591</v>
      </c>
      <c r="B1635" s="82" t="s">
        <v>7412</v>
      </c>
      <c r="C1635" s="82" t="s">
        <v>2649</v>
      </c>
      <c r="D1635" s="82" t="s">
        <v>7568</v>
      </c>
      <c r="E1635" s="84">
        <v>44154</v>
      </c>
      <c r="F1635" s="128" t="s">
        <v>520</v>
      </c>
      <c r="G1635" s="82" t="s">
        <v>538</v>
      </c>
      <c r="H1635" s="86" t="s">
        <v>2631</v>
      </c>
      <c r="I1635" s="82" t="s">
        <v>2650</v>
      </c>
      <c r="J1635" s="86" t="s">
        <v>2631</v>
      </c>
      <c r="K1635" s="129" t="s">
        <v>8246</v>
      </c>
      <c r="L1635" s="124" t="s">
        <v>8238</v>
      </c>
    </row>
    <row r="1636" spans="1:12" x14ac:dyDescent="0.25">
      <c r="A1636" s="27" t="s">
        <v>8355</v>
      </c>
      <c r="B1636" s="30" t="s">
        <v>7422</v>
      </c>
      <c r="C1636" s="30" t="s">
        <v>62</v>
      </c>
      <c r="D1636" s="30" t="s">
        <v>7570</v>
      </c>
      <c r="E1636" s="28">
        <v>44154</v>
      </c>
      <c r="F1636" s="137" t="s">
        <v>520</v>
      </c>
      <c r="G1636" s="30" t="s">
        <v>538</v>
      </c>
      <c r="H1636" s="31" t="s">
        <v>2631</v>
      </c>
      <c r="I1636" s="30" t="s">
        <v>2683</v>
      </c>
      <c r="J1636" s="31" t="s">
        <v>2631</v>
      </c>
      <c r="K1636" s="129" t="s">
        <v>8246</v>
      </c>
      <c r="L1636" s="124" t="s">
        <v>8238</v>
      </c>
    </row>
    <row r="1637" spans="1:12" x14ac:dyDescent="0.25">
      <c r="A1637" s="83" t="s">
        <v>8369</v>
      </c>
      <c r="B1637" s="81" t="s">
        <v>7432</v>
      </c>
      <c r="C1637" s="81" t="s">
        <v>2715</v>
      </c>
      <c r="D1637" s="81" t="s">
        <v>7551</v>
      </c>
      <c r="E1637" s="84">
        <v>44154</v>
      </c>
      <c r="F1637" s="85" t="s">
        <v>520</v>
      </c>
      <c r="G1637" s="82" t="s">
        <v>538</v>
      </c>
      <c r="H1637" s="86" t="s">
        <v>2631</v>
      </c>
      <c r="I1637" s="82" t="s">
        <v>2641</v>
      </c>
      <c r="J1637" s="86" t="s">
        <v>2631</v>
      </c>
      <c r="K1637" s="129" t="s">
        <v>8246</v>
      </c>
      <c r="L1637" s="124" t="s">
        <v>8238</v>
      </c>
    </row>
    <row r="1638" spans="1:12" x14ac:dyDescent="0.25">
      <c r="A1638" s="83" t="s">
        <v>8371</v>
      </c>
      <c r="B1638" s="81" t="s">
        <v>7433</v>
      </c>
      <c r="C1638" s="81" t="s">
        <v>2659</v>
      </c>
      <c r="D1638" s="81" t="s">
        <v>7546</v>
      </c>
      <c r="E1638" s="84">
        <v>44154</v>
      </c>
      <c r="F1638" s="127" t="s">
        <v>520</v>
      </c>
      <c r="G1638" s="82" t="s">
        <v>538</v>
      </c>
      <c r="H1638" s="86" t="s">
        <v>2631</v>
      </c>
      <c r="I1638" s="82" t="s">
        <v>2661</v>
      </c>
      <c r="J1638" s="86" t="s">
        <v>2631</v>
      </c>
      <c r="K1638" s="129" t="s">
        <v>8246</v>
      </c>
      <c r="L1638" s="124" t="s">
        <v>8238</v>
      </c>
    </row>
    <row r="1639" spans="1:12" x14ac:dyDescent="0.25">
      <c r="A1639" s="27" t="s">
        <v>8375</v>
      </c>
      <c r="B1639" s="14" t="s">
        <v>7418</v>
      </c>
      <c r="C1639" s="14" t="s">
        <v>2734</v>
      </c>
      <c r="D1639" s="14" t="s">
        <v>7558</v>
      </c>
      <c r="E1639" s="28">
        <v>44154</v>
      </c>
      <c r="F1639" s="29" t="s">
        <v>520</v>
      </c>
      <c r="G1639" s="30" t="s">
        <v>538</v>
      </c>
      <c r="H1639" s="31" t="s">
        <v>2631</v>
      </c>
      <c r="I1639" s="30" t="s">
        <v>2736</v>
      </c>
      <c r="J1639" s="31" t="s">
        <v>2631</v>
      </c>
      <c r="K1639" s="129" t="s">
        <v>8246</v>
      </c>
      <c r="L1639" s="124" t="s">
        <v>8238</v>
      </c>
    </row>
    <row r="1640" spans="1:12" x14ac:dyDescent="0.25">
      <c r="A1640" s="83" t="s">
        <v>8384</v>
      </c>
      <c r="B1640" s="82" t="s">
        <v>7437</v>
      </c>
      <c r="C1640" s="82" t="s">
        <v>283</v>
      </c>
      <c r="D1640" s="82" t="s">
        <v>7567</v>
      </c>
      <c r="E1640" s="84">
        <v>44154</v>
      </c>
      <c r="F1640" s="128" t="s">
        <v>520</v>
      </c>
      <c r="G1640" s="82" t="s">
        <v>538</v>
      </c>
      <c r="H1640" s="86" t="s">
        <v>2631</v>
      </c>
      <c r="I1640" s="82" t="s">
        <v>2697</v>
      </c>
      <c r="J1640" s="86" t="s">
        <v>2631</v>
      </c>
      <c r="K1640" s="129" t="s">
        <v>8246</v>
      </c>
      <c r="L1640" s="124" t="s">
        <v>8238</v>
      </c>
    </row>
    <row r="1641" spans="1:12" x14ac:dyDescent="0.25">
      <c r="A1641" s="27" t="s">
        <v>8397</v>
      </c>
      <c r="B1641" s="30" t="s">
        <v>7429</v>
      </c>
      <c r="C1641" s="30" t="s">
        <v>2715</v>
      </c>
      <c r="D1641" s="30" t="s">
        <v>7554</v>
      </c>
      <c r="E1641" s="28">
        <v>44154</v>
      </c>
      <c r="F1641" s="137" t="s">
        <v>520</v>
      </c>
      <c r="G1641" s="30" t="s">
        <v>538</v>
      </c>
      <c r="H1641" s="31" t="s">
        <v>2631</v>
      </c>
      <c r="I1641" s="30" t="s">
        <v>2641</v>
      </c>
      <c r="J1641" s="31" t="s">
        <v>2631</v>
      </c>
      <c r="K1641" s="129" t="s">
        <v>8246</v>
      </c>
      <c r="L1641" s="124" t="s">
        <v>8238</v>
      </c>
    </row>
    <row r="1642" spans="1:12" x14ac:dyDescent="0.25">
      <c r="A1642" s="83" t="s">
        <v>8399</v>
      </c>
      <c r="B1642" s="82" t="s">
        <v>7417</v>
      </c>
      <c r="C1642" s="82" t="s">
        <v>2629</v>
      </c>
      <c r="D1642" s="82" t="s">
        <v>7550</v>
      </c>
      <c r="E1642" s="84">
        <v>44154</v>
      </c>
      <c r="F1642" s="128" t="s">
        <v>520</v>
      </c>
      <c r="G1642" s="82" t="s">
        <v>538</v>
      </c>
      <c r="H1642" s="86" t="s">
        <v>2631</v>
      </c>
      <c r="I1642" s="82" t="s">
        <v>2632</v>
      </c>
      <c r="J1642" s="86" t="s">
        <v>2631</v>
      </c>
      <c r="K1642" s="129" t="s">
        <v>8246</v>
      </c>
      <c r="L1642" s="124" t="s">
        <v>8238</v>
      </c>
    </row>
    <row r="1643" spans="1:12" x14ac:dyDescent="0.25">
      <c r="A1643" s="83" t="s">
        <v>8571</v>
      </c>
      <c r="B1643" s="81" t="s">
        <v>7436</v>
      </c>
      <c r="C1643" s="81" t="s">
        <v>283</v>
      </c>
      <c r="D1643" s="81" t="s">
        <v>7562</v>
      </c>
      <c r="E1643" s="84">
        <v>44154</v>
      </c>
      <c r="F1643" s="127" t="s">
        <v>520</v>
      </c>
      <c r="G1643" s="82" t="s">
        <v>538</v>
      </c>
      <c r="H1643" s="86" t="s">
        <v>2631</v>
      </c>
      <c r="I1643" s="82" t="s">
        <v>2697</v>
      </c>
      <c r="J1643" s="86" t="s">
        <v>2631</v>
      </c>
      <c r="K1643" s="129" t="s">
        <v>8246</v>
      </c>
      <c r="L1643" s="124" t="s">
        <v>8238</v>
      </c>
    </row>
    <row r="1644" spans="1:12" x14ac:dyDescent="0.25">
      <c r="A1644" s="83" t="s">
        <v>8424</v>
      </c>
      <c r="B1644" s="82" t="s">
        <v>7435</v>
      </c>
      <c r="C1644" s="82" t="s">
        <v>2659</v>
      </c>
      <c r="D1644" s="82" t="s">
        <v>7548</v>
      </c>
      <c r="E1644" s="84">
        <v>44154</v>
      </c>
      <c r="F1644" s="128" t="s">
        <v>520</v>
      </c>
      <c r="G1644" s="82" t="s">
        <v>538</v>
      </c>
      <c r="H1644" s="86" t="s">
        <v>2631</v>
      </c>
      <c r="I1644" s="82" t="s">
        <v>2661</v>
      </c>
      <c r="J1644" s="86" t="s">
        <v>2631</v>
      </c>
      <c r="K1644" s="129" t="s">
        <v>8246</v>
      </c>
      <c r="L1644" s="124" t="s">
        <v>8238</v>
      </c>
    </row>
    <row r="1645" spans="1:12" x14ac:dyDescent="0.25">
      <c r="A1645" s="83" t="s">
        <v>8577</v>
      </c>
      <c r="B1645" s="82" t="s">
        <v>7421</v>
      </c>
      <c r="C1645" s="82" t="s">
        <v>62</v>
      </c>
      <c r="D1645" s="82" t="s">
        <v>7564</v>
      </c>
      <c r="E1645" s="84">
        <v>44154</v>
      </c>
      <c r="F1645" s="128" t="s">
        <v>520</v>
      </c>
      <c r="G1645" s="82" t="s">
        <v>538</v>
      </c>
      <c r="H1645" s="86" t="s">
        <v>2631</v>
      </c>
      <c r="I1645" s="82" t="s">
        <v>2683</v>
      </c>
      <c r="J1645" s="86" t="s">
        <v>2631</v>
      </c>
      <c r="K1645" s="129" t="s">
        <v>8246</v>
      </c>
      <c r="L1645" s="124" t="s">
        <v>8238</v>
      </c>
    </row>
    <row r="1646" spans="1:12" x14ac:dyDescent="0.25">
      <c r="A1646" s="27" t="s">
        <v>8578</v>
      </c>
      <c r="B1646" s="30" t="s">
        <v>7423</v>
      </c>
      <c r="C1646" s="30" t="s">
        <v>62</v>
      </c>
      <c r="D1646" s="30" t="s">
        <v>7563</v>
      </c>
      <c r="E1646" s="28">
        <v>44154</v>
      </c>
      <c r="F1646" s="137" t="s">
        <v>520</v>
      </c>
      <c r="G1646" s="30" t="s">
        <v>538</v>
      </c>
      <c r="H1646" s="31" t="s">
        <v>2631</v>
      </c>
      <c r="I1646" s="30" t="s">
        <v>2683</v>
      </c>
      <c r="J1646" s="31" t="s">
        <v>2631</v>
      </c>
      <c r="K1646" s="129" t="s">
        <v>8246</v>
      </c>
      <c r="L1646" s="124" t="s">
        <v>8238</v>
      </c>
    </row>
    <row r="1647" spans="1:12" x14ac:dyDescent="0.25">
      <c r="A1647" s="83" t="s">
        <v>8330</v>
      </c>
      <c r="B1647" s="81" t="s">
        <v>7506</v>
      </c>
      <c r="C1647" s="81" t="s">
        <v>2629</v>
      </c>
      <c r="D1647" s="81" t="s">
        <v>7600</v>
      </c>
      <c r="E1647" s="84">
        <v>44154</v>
      </c>
      <c r="F1647" s="127" t="s">
        <v>519</v>
      </c>
      <c r="G1647" s="82" t="s">
        <v>538</v>
      </c>
      <c r="H1647" s="86" t="s">
        <v>2631</v>
      </c>
      <c r="I1647" s="82" t="s">
        <v>2632</v>
      </c>
      <c r="J1647" s="86" t="s">
        <v>2631</v>
      </c>
      <c r="K1647" s="129" t="s">
        <v>8246</v>
      </c>
      <c r="L1647" s="124" t="s">
        <v>8239</v>
      </c>
    </row>
    <row r="1648" spans="1:12" x14ac:dyDescent="0.25">
      <c r="A1648" s="83" t="s">
        <v>8332</v>
      </c>
      <c r="B1648" s="81" t="s">
        <v>7507</v>
      </c>
      <c r="C1648" s="81" t="s">
        <v>2629</v>
      </c>
      <c r="D1648" s="81" t="s">
        <v>7602</v>
      </c>
      <c r="E1648" s="84">
        <v>44154</v>
      </c>
      <c r="F1648" s="85" t="s">
        <v>519</v>
      </c>
      <c r="G1648" s="82" t="s">
        <v>538</v>
      </c>
      <c r="H1648" s="86" t="s">
        <v>2631</v>
      </c>
      <c r="I1648" s="82" t="s">
        <v>2632</v>
      </c>
      <c r="J1648" s="86" t="s">
        <v>2631</v>
      </c>
      <c r="K1648" s="129" t="s">
        <v>8246</v>
      </c>
      <c r="L1648" s="124" t="s">
        <v>8239</v>
      </c>
    </row>
    <row r="1649" spans="1:12" x14ac:dyDescent="0.25">
      <c r="A1649" s="27" t="s">
        <v>8334</v>
      </c>
      <c r="B1649" s="14" t="s">
        <v>7511</v>
      </c>
      <c r="C1649" s="14" t="s">
        <v>2734</v>
      </c>
      <c r="D1649" s="14" t="s">
        <v>7606</v>
      </c>
      <c r="E1649" s="28">
        <v>44154</v>
      </c>
      <c r="F1649" s="29" t="s">
        <v>519</v>
      </c>
      <c r="G1649" s="30" t="s">
        <v>538</v>
      </c>
      <c r="H1649" s="31" t="s">
        <v>2631</v>
      </c>
      <c r="I1649" s="30" t="s">
        <v>2736</v>
      </c>
      <c r="J1649" s="31" t="s">
        <v>2631</v>
      </c>
      <c r="K1649" s="129" t="s">
        <v>8246</v>
      </c>
      <c r="L1649" s="124" t="s">
        <v>8239</v>
      </c>
    </row>
    <row r="1650" spans="1:12" x14ac:dyDescent="0.25">
      <c r="A1650" s="83" t="s">
        <v>8338</v>
      </c>
      <c r="B1650" s="81" t="s">
        <v>7538</v>
      </c>
      <c r="C1650" s="81" t="s">
        <v>2667</v>
      </c>
      <c r="D1650" s="81" t="s">
        <v>7623</v>
      </c>
      <c r="E1650" s="84">
        <v>44154</v>
      </c>
      <c r="F1650" s="127" t="s">
        <v>519</v>
      </c>
      <c r="G1650" s="82" t="s">
        <v>538</v>
      </c>
      <c r="H1650" s="86" t="s">
        <v>2631</v>
      </c>
      <c r="I1650" s="82" t="s">
        <v>2661</v>
      </c>
      <c r="J1650" s="86" t="s">
        <v>2631</v>
      </c>
      <c r="K1650" s="129" t="s">
        <v>8246</v>
      </c>
      <c r="L1650" s="124" t="s">
        <v>8239</v>
      </c>
    </row>
    <row r="1651" spans="1:12" x14ac:dyDescent="0.25">
      <c r="A1651" s="27" t="s">
        <v>8364</v>
      </c>
      <c r="B1651" s="30" t="s">
        <v>7517</v>
      </c>
      <c r="C1651" s="30" t="s">
        <v>2636</v>
      </c>
      <c r="D1651" s="30" t="s">
        <v>7608</v>
      </c>
      <c r="E1651" s="28">
        <v>44154</v>
      </c>
      <c r="F1651" s="137" t="s">
        <v>519</v>
      </c>
      <c r="G1651" s="30" t="s">
        <v>538</v>
      </c>
      <c r="H1651" s="31" t="s">
        <v>2631</v>
      </c>
      <c r="I1651" s="30" t="s">
        <v>2638</v>
      </c>
      <c r="J1651" s="31" t="s">
        <v>2631</v>
      </c>
      <c r="K1651" s="129" t="s">
        <v>8246</v>
      </c>
      <c r="L1651" s="124" t="s">
        <v>8239</v>
      </c>
    </row>
    <row r="1652" spans="1:12" x14ac:dyDescent="0.25">
      <c r="A1652" s="83" t="s">
        <v>9033</v>
      </c>
      <c r="B1652" s="82" t="s">
        <v>7513</v>
      </c>
      <c r="C1652" s="82" t="s">
        <v>2679</v>
      </c>
      <c r="D1652" s="82" t="s">
        <v>7626</v>
      </c>
      <c r="E1652" s="84">
        <v>44154</v>
      </c>
      <c r="F1652" s="128" t="s">
        <v>519</v>
      </c>
      <c r="G1652" s="82" t="s">
        <v>538</v>
      </c>
      <c r="H1652" s="86" t="s">
        <v>2631</v>
      </c>
      <c r="I1652" s="82" t="s">
        <v>545</v>
      </c>
      <c r="J1652" s="86" t="s">
        <v>2631</v>
      </c>
      <c r="K1652" s="129" t="s">
        <v>8246</v>
      </c>
      <c r="L1652" s="124" t="s">
        <v>8239</v>
      </c>
    </row>
    <row r="1653" spans="1:12" x14ac:dyDescent="0.25">
      <c r="A1653" s="83" t="s">
        <v>8395</v>
      </c>
      <c r="B1653" s="82" t="s">
        <v>7529</v>
      </c>
      <c r="C1653" s="82" t="s">
        <v>62</v>
      </c>
      <c r="D1653" s="82" t="s">
        <v>7627</v>
      </c>
      <c r="E1653" s="84">
        <v>44154</v>
      </c>
      <c r="F1653" s="128" t="s">
        <v>519</v>
      </c>
      <c r="G1653" s="82" t="s">
        <v>538</v>
      </c>
      <c r="H1653" s="86" t="s">
        <v>2631</v>
      </c>
      <c r="I1653" s="82" t="s">
        <v>2683</v>
      </c>
      <c r="J1653" s="86" t="s">
        <v>2631</v>
      </c>
      <c r="K1653" s="129" t="s">
        <v>8246</v>
      </c>
      <c r="L1653" s="124" t="s">
        <v>8239</v>
      </c>
    </row>
    <row r="1654" spans="1:12" x14ac:dyDescent="0.25">
      <c r="A1654" s="27" t="s">
        <v>8423</v>
      </c>
      <c r="B1654" s="14" t="s">
        <v>7539</v>
      </c>
      <c r="C1654" s="14" t="s">
        <v>2667</v>
      </c>
      <c r="D1654" s="14" t="s">
        <v>7629</v>
      </c>
      <c r="E1654" s="28">
        <v>44154</v>
      </c>
      <c r="F1654" s="29" t="s">
        <v>519</v>
      </c>
      <c r="G1654" s="30" t="s">
        <v>538</v>
      </c>
      <c r="H1654" s="31" t="s">
        <v>2631</v>
      </c>
      <c r="I1654" s="30" t="s">
        <v>2661</v>
      </c>
      <c r="J1654" s="31" t="s">
        <v>2631</v>
      </c>
      <c r="K1654" s="129" t="s">
        <v>8246</v>
      </c>
      <c r="L1654" s="124" t="s">
        <v>8239</v>
      </c>
    </row>
    <row r="1655" spans="1:12" x14ac:dyDescent="0.25">
      <c r="A1655" s="83" t="s">
        <v>8342</v>
      </c>
      <c r="B1655" s="82" t="s">
        <v>7504</v>
      </c>
      <c r="C1655" s="82" t="s">
        <v>2633</v>
      </c>
      <c r="D1655" s="82" t="s">
        <v>7601</v>
      </c>
      <c r="E1655" s="84">
        <v>44154</v>
      </c>
      <c r="F1655" s="128" t="s">
        <v>520</v>
      </c>
      <c r="G1655" s="82" t="s">
        <v>538</v>
      </c>
      <c r="H1655" s="86" t="s">
        <v>2631</v>
      </c>
      <c r="I1655" s="82" t="s">
        <v>2635</v>
      </c>
      <c r="J1655" s="86" t="s">
        <v>2631</v>
      </c>
      <c r="K1655" s="129" t="s">
        <v>8246</v>
      </c>
      <c r="L1655" s="124" t="s">
        <v>8239</v>
      </c>
    </row>
    <row r="1656" spans="1:12" x14ac:dyDescent="0.25">
      <c r="A1656" s="27" t="s">
        <v>8353</v>
      </c>
      <c r="B1656" s="30" t="s">
        <v>7516</v>
      </c>
      <c r="C1656" s="30" t="s">
        <v>2636</v>
      </c>
      <c r="D1656" s="30" t="s">
        <v>7620</v>
      </c>
      <c r="E1656" s="28">
        <v>44154</v>
      </c>
      <c r="F1656" s="137" t="s">
        <v>520</v>
      </c>
      <c r="G1656" s="30" t="s">
        <v>538</v>
      </c>
      <c r="H1656" s="31" t="s">
        <v>2631</v>
      </c>
      <c r="I1656" s="30" t="s">
        <v>2638</v>
      </c>
      <c r="J1656" s="31" t="s">
        <v>2631</v>
      </c>
      <c r="K1656" s="129" t="s">
        <v>8246</v>
      </c>
      <c r="L1656" s="124" t="s">
        <v>8239</v>
      </c>
    </row>
    <row r="1657" spans="1:12" x14ac:dyDescent="0.25">
      <c r="A1657" s="83" t="s">
        <v>8357</v>
      </c>
      <c r="B1657" s="82" t="s">
        <v>7540</v>
      </c>
      <c r="C1657" s="82" t="s">
        <v>2667</v>
      </c>
      <c r="D1657" s="82" t="s">
        <v>7616</v>
      </c>
      <c r="E1657" s="84">
        <v>44154</v>
      </c>
      <c r="F1657" s="128" t="s">
        <v>520</v>
      </c>
      <c r="G1657" s="82" t="s">
        <v>538</v>
      </c>
      <c r="H1657" s="86" t="s">
        <v>2631</v>
      </c>
      <c r="I1657" s="82" t="s">
        <v>2661</v>
      </c>
      <c r="J1657" s="86" t="s">
        <v>2631</v>
      </c>
      <c r="K1657" s="129" t="s">
        <v>8246</v>
      </c>
      <c r="L1657" s="124" t="s">
        <v>8239</v>
      </c>
    </row>
    <row r="1658" spans="1:12" x14ac:dyDescent="0.25">
      <c r="A1658" s="83" t="s">
        <v>8368</v>
      </c>
      <c r="B1658" s="81" t="s">
        <v>7535</v>
      </c>
      <c r="C1658" s="81" t="s">
        <v>2715</v>
      </c>
      <c r="D1658" s="81" t="s">
        <v>7612</v>
      </c>
      <c r="E1658" s="84">
        <v>44154</v>
      </c>
      <c r="F1658" s="85" t="s">
        <v>520</v>
      </c>
      <c r="G1658" s="82" t="s">
        <v>538</v>
      </c>
      <c r="H1658" s="86" t="s">
        <v>2631</v>
      </c>
      <c r="I1658" s="82" t="s">
        <v>2641</v>
      </c>
      <c r="J1658" s="86" t="s">
        <v>2631</v>
      </c>
      <c r="K1658" s="129" t="s">
        <v>8246</v>
      </c>
      <c r="L1658" s="124" t="s">
        <v>8239</v>
      </c>
    </row>
    <row r="1659" spans="1:12" x14ac:dyDescent="0.25">
      <c r="A1659" s="27" t="s">
        <v>8377</v>
      </c>
      <c r="B1659" s="14" t="s">
        <v>7534</v>
      </c>
      <c r="C1659" s="14" t="s">
        <v>2715</v>
      </c>
      <c r="D1659" s="14" t="s">
        <v>7617</v>
      </c>
      <c r="E1659" s="28">
        <v>44154</v>
      </c>
      <c r="F1659" s="29" t="s">
        <v>520</v>
      </c>
      <c r="G1659" s="30" t="s">
        <v>538</v>
      </c>
      <c r="H1659" s="31" t="s">
        <v>2631</v>
      </c>
      <c r="I1659" s="30" t="s">
        <v>2641</v>
      </c>
      <c r="J1659" s="31" t="s">
        <v>2631</v>
      </c>
      <c r="K1659" s="129" t="s">
        <v>8246</v>
      </c>
      <c r="L1659" s="124" t="s">
        <v>8239</v>
      </c>
    </row>
    <row r="1660" spans="1:12" x14ac:dyDescent="0.25">
      <c r="A1660" s="83" t="s">
        <v>8380</v>
      </c>
      <c r="B1660" s="82" t="s">
        <v>7536</v>
      </c>
      <c r="C1660" s="82" t="s">
        <v>2715</v>
      </c>
      <c r="D1660" s="82" t="s">
        <v>7613</v>
      </c>
      <c r="E1660" s="84">
        <v>44154</v>
      </c>
      <c r="F1660" s="128" t="s">
        <v>520</v>
      </c>
      <c r="G1660" s="82" t="s">
        <v>538</v>
      </c>
      <c r="H1660" s="86" t="s">
        <v>2631</v>
      </c>
      <c r="I1660" s="82" t="s">
        <v>2641</v>
      </c>
      <c r="J1660" s="86" t="s">
        <v>2631</v>
      </c>
      <c r="K1660" s="129" t="s">
        <v>8246</v>
      </c>
      <c r="L1660" s="124" t="s">
        <v>8239</v>
      </c>
    </row>
    <row r="1661" spans="1:12" x14ac:dyDescent="0.25">
      <c r="A1661" s="83" t="s">
        <v>8396</v>
      </c>
      <c r="B1661" s="82" t="s">
        <v>7543</v>
      </c>
      <c r="C1661" s="82" t="s">
        <v>117</v>
      </c>
      <c r="D1661" s="82" t="s">
        <v>7611</v>
      </c>
      <c r="E1661" s="84">
        <v>44154</v>
      </c>
      <c r="F1661" s="128" t="s">
        <v>520</v>
      </c>
      <c r="G1661" s="82" t="s">
        <v>538</v>
      </c>
      <c r="H1661" s="86" t="s">
        <v>2631</v>
      </c>
      <c r="I1661" s="82" t="s">
        <v>2697</v>
      </c>
      <c r="J1661" s="86" t="s">
        <v>2631</v>
      </c>
      <c r="K1661" s="129" t="s">
        <v>8246</v>
      </c>
      <c r="L1661" s="124" t="s">
        <v>8239</v>
      </c>
    </row>
    <row r="1662" spans="1:12" x14ac:dyDescent="0.25">
      <c r="A1662" s="83" t="s">
        <v>8404</v>
      </c>
      <c r="B1662" s="82" t="s">
        <v>7518</v>
      </c>
      <c r="C1662" s="82" t="s">
        <v>2636</v>
      </c>
      <c r="D1662" s="82" t="s">
        <v>7619</v>
      </c>
      <c r="E1662" s="84">
        <v>44154</v>
      </c>
      <c r="F1662" s="128" t="s">
        <v>520</v>
      </c>
      <c r="G1662" s="82" t="s">
        <v>538</v>
      </c>
      <c r="H1662" s="86" t="s">
        <v>2631</v>
      </c>
      <c r="I1662" s="82" t="s">
        <v>2638</v>
      </c>
      <c r="J1662" s="86" t="s">
        <v>2631</v>
      </c>
      <c r="K1662" s="129" t="s">
        <v>8246</v>
      </c>
      <c r="L1662" s="124" t="s">
        <v>8239</v>
      </c>
    </row>
    <row r="1663" spans="1:12" x14ac:dyDescent="0.25">
      <c r="A1663" s="83" t="s">
        <v>8407</v>
      </c>
      <c r="B1663" s="82" t="s">
        <v>7526</v>
      </c>
      <c r="C1663" s="82" t="s">
        <v>2676</v>
      </c>
      <c r="D1663" s="82" t="s">
        <v>7622</v>
      </c>
      <c r="E1663" s="84">
        <v>44154</v>
      </c>
      <c r="F1663" s="128" t="s">
        <v>520</v>
      </c>
      <c r="G1663" s="82" t="s">
        <v>538</v>
      </c>
      <c r="H1663" s="86" t="s">
        <v>2631</v>
      </c>
      <c r="I1663" s="82" t="s">
        <v>2678</v>
      </c>
      <c r="J1663" s="86" t="s">
        <v>2631</v>
      </c>
      <c r="K1663" s="129" t="s">
        <v>8246</v>
      </c>
      <c r="L1663" s="124" t="s">
        <v>8239</v>
      </c>
    </row>
    <row r="1664" spans="1:12" x14ac:dyDescent="0.25">
      <c r="A1664" s="27" t="s">
        <v>9038</v>
      </c>
      <c r="B1664" s="14" t="s">
        <v>7519</v>
      </c>
      <c r="C1664" s="14" t="s">
        <v>2636</v>
      </c>
      <c r="D1664" s="14" t="s">
        <v>7614</v>
      </c>
      <c r="E1664" s="28">
        <v>44154</v>
      </c>
      <c r="F1664" s="126" t="s">
        <v>520</v>
      </c>
      <c r="G1664" s="30" t="s">
        <v>538</v>
      </c>
      <c r="H1664" s="31" t="s">
        <v>2631</v>
      </c>
      <c r="I1664" s="30" t="s">
        <v>2638</v>
      </c>
      <c r="J1664" s="31" t="s">
        <v>2631</v>
      </c>
      <c r="K1664" s="129" t="s">
        <v>8246</v>
      </c>
      <c r="L1664" s="124" t="s">
        <v>8239</v>
      </c>
    </row>
    <row r="1665" spans="1:12" x14ac:dyDescent="0.25">
      <c r="A1665" s="83" t="s">
        <v>8410</v>
      </c>
      <c r="B1665" s="81" t="s">
        <v>7527</v>
      </c>
      <c r="C1665" s="81" t="s">
        <v>2676</v>
      </c>
      <c r="D1665" s="81" t="s">
        <v>7625</v>
      </c>
      <c r="E1665" s="84">
        <v>44154</v>
      </c>
      <c r="F1665" s="85" t="s">
        <v>520</v>
      </c>
      <c r="G1665" s="82" t="s">
        <v>538</v>
      </c>
      <c r="H1665" s="86" t="s">
        <v>2631</v>
      </c>
      <c r="I1665" s="82" t="s">
        <v>2678</v>
      </c>
      <c r="J1665" s="86" t="s">
        <v>2631</v>
      </c>
      <c r="K1665" s="129" t="s">
        <v>8246</v>
      </c>
      <c r="L1665" s="124" t="s">
        <v>8239</v>
      </c>
    </row>
    <row r="1666" spans="1:12" x14ac:dyDescent="0.25">
      <c r="A1666" s="83" t="s">
        <v>8412</v>
      </c>
      <c r="B1666" s="81" t="s">
        <v>7530</v>
      </c>
      <c r="C1666" s="81" t="s">
        <v>62</v>
      </c>
      <c r="D1666" s="81" t="s">
        <v>7628</v>
      </c>
      <c r="E1666" s="84">
        <v>44154</v>
      </c>
      <c r="F1666" s="85" t="s">
        <v>520</v>
      </c>
      <c r="G1666" s="82" t="s">
        <v>538</v>
      </c>
      <c r="H1666" s="86" t="s">
        <v>2631</v>
      </c>
      <c r="I1666" s="82" t="s">
        <v>2683</v>
      </c>
      <c r="J1666" s="86" t="s">
        <v>2631</v>
      </c>
      <c r="K1666" s="129" t="s">
        <v>8246</v>
      </c>
      <c r="L1666" s="124" t="s">
        <v>8239</v>
      </c>
    </row>
    <row r="1667" spans="1:12" x14ac:dyDescent="0.25">
      <c r="A1667" s="27" t="s">
        <v>8413</v>
      </c>
      <c r="B1667" s="14" t="s">
        <v>7514</v>
      </c>
      <c r="C1667" s="14" t="s">
        <v>2679</v>
      </c>
      <c r="D1667" s="14" t="s">
        <v>7624</v>
      </c>
      <c r="E1667" s="28">
        <v>44154</v>
      </c>
      <c r="F1667" s="29" t="s">
        <v>520</v>
      </c>
      <c r="G1667" s="30" t="s">
        <v>538</v>
      </c>
      <c r="H1667" s="31" t="s">
        <v>2631</v>
      </c>
      <c r="I1667" s="30" t="s">
        <v>545</v>
      </c>
      <c r="J1667" s="31" t="s">
        <v>2631</v>
      </c>
      <c r="K1667" s="129" t="s">
        <v>8246</v>
      </c>
      <c r="L1667" s="124" t="s">
        <v>8239</v>
      </c>
    </row>
    <row r="1668" spans="1:12" x14ac:dyDescent="0.25">
      <c r="A1668" s="83" t="s">
        <v>8425</v>
      </c>
      <c r="B1668" s="82" t="s">
        <v>7503</v>
      </c>
      <c r="C1668" s="82" t="s">
        <v>2633</v>
      </c>
      <c r="D1668" s="82" t="s">
        <v>7599</v>
      </c>
      <c r="E1668" s="84">
        <v>44154</v>
      </c>
      <c r="F1668" s="128" t="s">
        <v>520</v>
      </c>
      <c r="G1668" s="82" t="s">
        <v>538</v>
      </c>
      <c r="H1668" s="86" t="s">
        <v>2631</v>
      </c>
      <c r="I1668" s="82" t="s">
        <v>2635</v>
      </c>
      <c r="J1668" s="86" t="s">
        <v>2631</v>
      </c>
      <c r="K1668" s="129" t="s">
        <v>8246</v>
      </c>
      <c r="L1668" s="124" t="s">
        <v>8239</v>
      </c>
    </row>
    <row r="1669" spans="1:12" x14ac:dyDescent="0.25">
      <c r="A1669" s="27" t="s">
        <v>8426</v>
      </c>
      <c r="B1669" s="30" t="s">
        <v>7509</v>
      </c>
      <c r="C1669" s="30" t="s">
        <v>2734</v>
      </c>
      <c r="D1669" s="30" t="s">
        <v>7604</v>
      </c>
      <c r="E1669" s="28">
        <v>44154</v>
      </c>
      <c r="F1669" s="137" t="s">
        <v>520</v>
      </c>
      <c r="G1669" s="30" t="s">
        <v>538</v>
      </c>
      <c r="H1669" s="31" t="s">
        <v>2631</v>
      </c>
      <c r="I1669" s="30" t="s">
        <v>2736</v>
      </c>
      <c r="J1669" s="31" t="s">
        <v>2631</v>
      </c>
      <c r="K1669" s="129" t="s">
        <v>8246</v>
      </c>
      <c r="L1669" s="124" t="s">
        <v>8239</v>
      </c>
    </row>
    <row r="1670" spans="1:12" x14ac:dyDescent="0.25">
      <c r="A1670" s="83" t="s">
        <v>8429</v>
      </c>
      <c r="B1670" s="82" t="s">
        <v>7542</v>
      </c>
      <c r="C1670" s="82" t="s">
        <v>117</v>
      </c>
      <c r="D1670" s="82" t="s">
        <v>7615</v>
      </c>
      <c r="E1670" s="84">
        <v>44154</v>
      </c>
      <c r="F1670" s="128" t="s">
        <v>520</v>
      </c>
      <c r="G1670" s="82" t="s">
        <v>538</v>
      </c>
      <c r="H1670" s="86" t="s">
        <v>2631</v>
      </c>
      <c r="I1670" s="82" t="s">
        <v>2697</v>
      </c>
      <c r="J1670" s="86" t="s">
        <v>2631</v>
      </c>
      <c r="K1670" s="129" t="s">
        <v>8246</v>
      </c>
      <c r="L1670" s="124" t="s">
        <v>8239</v>
      </c>
    </row>
    <row r="1671" spans="1:12" x14ac:dyDescent="0.25">
      <c r="A1671" s="83" t="s">
        <v>8574</v>
      </c>
      <c r="B1671" s="82" t="s">
        <v>7525</v>
      </c>
      <c r="C1671" s="82" t="s">
        <v>2676</v>
      </c>
      <c r="D1671" s="82" t="s">
        <v>7621</v>
      </c>
      <c r="E1671" s="84">
        <v>44154</v>
      </c>
      <c r="F1671" s="128" t="s">
        <v>520</v>
      </c>
      <c r="G1671" s="82" t="s">
        <v>538</v>
      </c>
      <c r="H1671" s="86" t="s">
        <v>2631</v>
      </c>
      <c r="I1671" s="82" t="s">
        <v>2678</v>
      </c>
      <c r="J1671" s="86" t="s">
        <v>2631</v>
      </c>
      <c r="K1671" s="129" t="s">
        <v>8246</v>
      </c>
      <c r="L1671" s="124" t="s">
        <v>8239</v>
      </c>
    </row>
    <row r="1672" spans="1:12" x14ac:dyDescent="0.25">
      <c r="A1672" s="27" t="s">
        <v>8329</v>
      </c>
      <c r="B1672" s="14" t="s">
        <v>7689</v>
      </c>
      <c r="C1672" s="14" t="s">
        <v>2629</v>
      </c>
      <c r="D1672" s="14" t="s">
        <v>7802</v>
      </c>
      <c r="E1672" s="28">
        <v>44154</v>
      </c>
      <c r="F1672" s="126" t="s">
        <v>519</v>
      </c>
      <c r="G1672" s="30" t="s">
        <v>538</v>
      </c>
      <c r="H1672" s="31" t="s">
        <v>2631</v>
      </c>
      <c r="I1672" s="30" t="s">
        <v>2632</v>
      </c>
      <c r="J1672" s="31" t="s">
        <v>2631</v>
      </c>
      <c r="K1672" s="129" t="s">
        <v>8246</v>
      </c>
      <c r="L1672" s="124" t="s">
        <v>8240</v>
      </c>
    </row>
    <row r="1673" spans="1:12" x14ac:dyDescent="0.25">
      <c r="A1673" s="83" t="s">
        <v>8564</v>
      </c>
      <c r="B1673" s="82" t="s">
        <v>7694</v>
      </c>
      <c r="C1673" s="82" t="s">
        <v>62</v>
      </c>
      <c r="D1673" s="82" t="s">
        <v>7830</v>
      </c>
      <c r="E1673" s="84">
        <v>44154</v>
      </c>
      <c r="F1673" s="128" t="s">
        <v>519</v>
      </c>
      <c r="G1673" s="82" t="s">
        <v>538</v>
      </c>
      <c r="H1673" s="86" t="s">
        <v>2631</v>
      </c>
      <c r="I1673" s="82" t="s">
        <v>2683</v>
      </c>
      <c r="J1673" s="86" t="s">
        <v>2631</v>
      </c>
      <c r="K1673" s="129" t="s">
        <v>8246</v>
      </c>
      <c r="L1673" s="124" t="s">
        <v>8240</v>
      </c>
    </row>
    <row r="1674" spans="1:12" x14ac:dyDescent="0.25">
      <c r="A1674" s="83" t="s">
        <v>8386</v>
      </c>
      <c r="B1674" s="82" t="s">
        <v>7648</v>
      </c>
      <c r="C1674" s="82" t="s">
        <v>2734</v>
      </c>
      <c r="D1674" s="82" t="s">
        <v>7796</v>
      </c>
      <c r="E1674" s="84">
        <v>44154</v>
      </c>
      <c r="F1674" s="128" t="s">
        <v>519</v>
      </c>
      <c r="G1674" s="82" t="s">
        <v>538</v>
      </c>
      <c r="H1674" s="86" t="s">
        <v>2631</v>
      </c>
      <c r="I1674" s="82" t="s">
        <v>2736</v>
      </c>
      <c r="J1674" s="86" t="s">
        <v>2631</v>
      </c>
      <c r="K1674" s="129" t="s">
        <v>8246</v>
      </c>
      <c r="L1674" s="124" t="s">
        <v>8240</v>
      </c>
    </row>
    <row r="1675" spans="1:12" x14ac:dyDescent="0.25">
      <c r="A1675" s="27" t="s">
        <v>8389</v>
      </c>
      <c r="B1675" s="30" t="s">
        <v>7673</v>
      </c>
      <c r="C1675" s="30" t="s">
        <v>117</v>
      </c>
      <c r="D1675" s="30" t="s">
        <v>7797</v>
      </c>
      <c r="E1675" s="28">
        <v>44154</v>
      </c>
      <c r="F1675" s="137" t="s">
        <v>519</v>
      </c>
      <c r="G1675" s="30" t="s">
        <v>538</v>
      </c>
      <c r="H1675" s="31" t="s">
        <v>2631</v>
      </c>
      <c r="I1675" s="30" t="s">
        <v>2697</v>
      </c>
      <c r="J1675" s="31" t="s">
        <v>2631</v>
      </c>
      <c r="K1675" s="129" t="s">
        <v>8246</v>
      </c>
      <c r="L1675" s="124" t="s">
        <v>8240</v>
      </c>
    </row>
    <row r="1676" spans="1:12" x14ac:dyDescent="0.25">
      <c r="A1676" s="83" t="s">
        <v>8392</v>
      </c>
      <c r="B1676" s="82" t="s">
        <v>7652</v>
      </c>
      <c r="C1676" s="82" t="s">
        <v>2676</v>
      </c>
      <c r="D1676" s="82" t="s">
        <v>7818</v>
      </c>
      <c r="E1676" s="84">
        <v>44154</v>
      </c>
      <c r="F1676" s="128" t="s">
        <v>519</v>
      </c>
      <c r="G1676" s="82" t="s">
        <v>538</v>
      </c>
      <c r="H1676" s="86" t="s">
        <v>2631</v>
      </c>
      <c r="I1676" s="82" t="s">
        <v>2678</v>
      </c>
      <c r="J1676" s="86" t="s">
        <v>2631</v>
      </c>
      <c r="K1676" s="129" t="s">
        <v>8246</v>
      </c>
      <c r="L1676" s="124" t="s">
        <v>8240</v>
      </c>
    </row>
    <row r="1677" spans="1:12" x14ac:dyDescent="0.25">
      <c r="A1677" s="83" t="s">
        <v>8394</v>
      </c>
      <c r="B1677" s="82" t="s">
        <v>7714</v>
      </c>
      <c r="C1677" s="82" t="s">
        <v>7844</v>
      </c>
      <c r="D1677" s="82" t="s">
        <v>7849</v>
      </c>
      <c r="E1677" s="84">
        <v>44154</v>
      </c>
      <c r="F1677" s="128" t="s">
        <v>519</v>
      </c>
      <c r="G1677" s="82" t="s">
        <v>538</v>
      </c>
      <c r="H1677" s="86" t="s">
        <v>2631</v>
      </c>
      <c r="I1677" s="82" t="s">
        <v>7777</v>
      </c>
      <c r="J1677" s="86" t="s">
        <v>2631</v>
      </c>
      <c r="K1677" s="129" t="s">
        <v>8246</v>
      </c>
      <c r="L1677" s="124" t="s">
        <v>8240</v>
      </c>
    </row>
    <row r="1678" spans="1:12" x14ac:dyDescent="0.25">
      <c r="A1678" s="83" t="s">
        <v>8422</v>
      </c>
      <c r="B1678" s="81" t="s">
        <v>7669</v>
      </c>
      <c r="C1678" s="81" t="s">
        <v>283</v>
      </c>
      <c r="D1678" s="81" t="s">
        <v>7827</v>
      </c>
      <c r="E1678" s="84">
        <v>44154</v>
      </c>
      <c r="F1678" s="127" t="s">
        <v>519</v>
      </c>
      <c r="G1678" s="82" t="s">
        <v>538</v>
      </c>
      <c r="H1678" s="86" t="s">
        <v>2631</v>
      </c>
      <c r="I1678" s="82" t="s">
        <v>2697</v>
      </c>
      <c r="J1678" s="86" t="s">
        <v>2631</v>
      </c>
      <c r="K1678" s="129" t="s">
        <v>8246</v>
      </c>
      <c r="L1678" s="124" t="s">
        <v>8240</v>
      </c>
    </row>
    <row r="1679" spans="1:12" x14ac:dyDescent="0.25">
      <c r="A1679" s="83" t="s">
        <v>8572</v>
      </c>
      <c r="B1679" s="81" t="s">
        <v>7670</v>
      </c>
      <c r="C1679" s="81" t="s">
        <v>283</v>
      </c>
      <c r="D1679" s="81" t="s">
        <v>7826</v>
      </c>
      <c r="E1679" s="84">
        <v>44154</v>
      </c>
      <c r="F1679" s="85" t="s">
        <v>519</v>
      </c>
      <c r="G1679" s="82" t="s">
        <v>538</v>
      </c>
      <c r="H1679" s="86" t="s">
        <v>2631</v>
      </c>
      <c r="I1679" s="82" t="s">
        <v>2697</v>
      </c>
      <c r="J1679" s="86" t="s">
        <v>2631</v>
      </c>
      <c r="K1679" s="129" t="s">
        <v>8246</v>
      </c>
      <c r="L1679" s="124" t="s">
        <v>8240</v>
      </c>
    </row>
    <row r="1680" spans="1:12" x14ac:dyDescent="0.25">
      <c r="A1680" s="27" t="s">
        <v>8339</v>
      </c>
      <c r="B1680" s="30" t="s">
        <v>7666</v>
      </c>
      <c r="C1680" s="30" t="s">
        <v>2639</v>
      </c>
      <c r="D1680" s="30" t="s">
        <v>7793</v>
      </c>
      <c r="E1680" s="28">
        <v>44154</v>
      </c>
      <c r="F1680" s="137" t="s">
        <v>520</v>
      </c>
      <c r="G1680" s="30" t="s">
        <v>538</v>
      </c>
      <c r="H1680" s="31" t="s">
        <v>2631</v>
      </c>
      <c r="I1680" s="30" t="s">
        <v>2641</v>
      </c>
      <c r="J1680" s="31" t="s">
        <v>2631</v>
      </c>
      <c r="K1680" s="129" t="s">
        <v>8246</v>
      </c>
      <c r="L1680" s="124" t="s">
        <v>8240</v>
      </c>
    </row>
    <row r="1681" spans="1:12" x14ac:dyDescent="0.25">
      <c r="A1681" s="83" t="s">
        <v>8341</v>
      </c>
      <c r="B1681" s="82" t="s">
        <v>7690</v>
      </c>
      <c r="C1681" s="82" t="s">
        <v>2629</v>
      </c>
      <c r="D1681" s="82" t="s">
        <v>7815</v>
      </c>
      <c r="E1681" s="84">
        <v>44154</v>
      </c>
      <c r="F1681" s="128" t="s">
        <v>520</v>
      </c>
      <c r="G1681" s="82" t="s">
        <v>538</v>
      </c>
      <c r="H1681" s="86" t="s">
        <v>2631</v>
      </c>
      <c r="I1681" s="82" t="s">
        <v>2632</v>
      </c>
      <c r="J1681" s="86" t="s">
        <v>2631</v>
      </c>
      <c r="K1681" s="129" t="s">
        <v>8246</v>
      </c>
      <c r="L1681" s="124" t="s">
        <v>8240</v>
      </c>
    </row>
    <row r="1682" spans="1:12" x14ac:dyDescent="0.25">
      <c r="A1682" s="83" t="s">
        <v>8343</v>
      </c>
      <c r="B1682" s="82" t="s">
        <v>7640</v>
      </c>
      <c r="C1682" s="82" t="s">
        <v>2820</v>
      </c>
      <c r="D1682" s="82" t="s">
        <v>7803</v>
      </c>
      <c r="E1682" s="84">
        <v>44154</v>
      </c>
      <c r="F1682" s="128" t="s">
        <v>520</v>
      </c>
      <c r="G1682" s="82" t="s">
        <v>538</v>
      </c>
      <c r="H1682" s="86" t="s">
        <v>2631</v>
      </c>
      <c r="I1682" s="82" t="s">
        <v>2793</v>
      </c>
      <c r="J1682" s="86" t="s">
        <v>2631</v>
      </c>
      <c r="K1682" s="129" t="s">
        <v>8246</v>
      </c>
      <c r="L1682" s="124" t="s">
        <v>8240</v>
      </c>
    </row>
    <row r="1683" spans="1:12" x14ac:dyDescent="0.25">
      <c r="A1683" s="27" t="s">
        <v>8356</v>
      </c>
      <c r="B1683" s="30" t="s">
        <v>7695</v>
      </c>
      <c r="C1683" s="30" t="s">
        <v>62</v>
      </c>
      <c r="D1683" s="30" t="s">
        <v>7828</v>
      </c>
      <c r="E1683" s="28">
        <v>44154</v>
      </c>
      <c r="F1683" s="137" t="s">
        <v>520</v>
      </c>
      <c r="G1683" s="30" t="s">
        <v>538</v>
      </c>
      <c r="H1683" s="31" t="s">
        <v>2631</v>
      </c>
      <c r="I1683" s="30" t="s">
        <v>2683</v>
      </c>
      <c r="J1683" s="31" t="s">
        <v>2631</v>
      </c>
      <c r="K1683" s="129" t="s">
        <v>8246</v>
      </c>
      <c r="L1683" s="124" t="s">
        <v>8240</v>
      </c>
    </row>
    <row r="1684" spans="1:12" x14ac:dyDescent="0.25">
      <c r="A1684" s="83" t="s">
        <v>8370</v>
      </c>
      <c r="B1684" s="81" t="s">
        <v>7682</v>
      </c>
      <c r="C1684" s="81" t="s">
        <v>2659</v>
      </c>
      <c r="D1684" s="81" t="s">
        <v>7792</v>
      </c>
      <c r="E1684" s="84">
        <v>44154</v>
      </c>
      <c r="F1684" s="127" t="s">
        <v>520</v>
      </c>
      <c r="G1684" s="82" t="s">
        <v>538</v>
      </c>
      <c r="H1684" s="86" t="s">
        <v>2631</v>
      </c>
      <c r="I1684" s="82" t="s">
        <v>2661</v>
      </c>
      <c r="J1684" s="86" t="s">
        <v>2631</v>
      </c>
      <c r="K1684" s="129" t="s">
        <v>8246</v>
      </c>
      <c r="L1684" s="124" t="s">
        <v>8240</v>
      </c>
    </row>
    <row r="1685" spans="1:12" x14ac:dyDescent="0.25">
      <c r="A1685" s="83" t="s">
        <v>8378</v>
      </c>
      <c r="B1685" s="81" t="s">
        <v>7659</v>
      </c>
      <c r="C1685" s="81" t="s">
        <v>7851</v>
      </c>
      <c r="D1685" s="81" t="s">
        <v>7854</v>
      </c>
      <c r="E1685" s="84">
        <v>44154</v>
      </c>
      <c r="F1685" s="127" t="s">
        <v>520</v>
      </c>
      <c r="G1685" s="82" t="s">
        <v>538</v>
      </c>
      <c r="H1685" s="86" t="s">
        <v>2631</v>
      </c>
      <c r="I1685" s="82" t="s">
        <v>7328</v>
      </c>
      <c r="J1685" s="86" t="s">
        <v>2631</v>
      </c>
      <c r="K1685" s="129" t="s">
        <v>8246</v>
      </c>
      <c r="L1685" s="124" t="s">
        <v>8240</v>
      </c>
    </row>
    <row r="1686" spans="1:12" x14ac:dyDescent="0.25">
      <c r="A1686" s="27" t="s">
        <v>8565</v>
      </c>
      <c r="B1686" s="30" t="s">
        <v>7711</v>
      </c>
      <c r="C1686" s="30" t="s">
        <v>7844</v>
      </c>
      <c r="D1686" s="30" t="s">
        <v>7846</v>
      </c>
      <c r="E1686" s="28">
        <v>44154</v>
      </c>
      <c r="F1686" s="137" t="s">
        <v>520</v>
      </c>
      <c r="G1686" s="30" t="s">
        <v>538</v>
      </c>
      <c r="H1686" s="31" t="s">
        <v>2631</v>
      </c>
      <c r="I1686" s="30" t="s">
        <v>7777</v>
      </c>
      <c r="J1686" s="31" t="s">
        <v>2631</v>
      </c>
      <c r="K1686" s="129" t="s">
        <v>8246</v>
      </c>
      <c r="L1686" s="124" t="s">
        <v>8240</v>
      </c>
    </row>
    <row r="1687" spans="1:12" x14ac:dyDescent="0.25">
      <c r="A1687" s="83" t="s">
        <v>8566</v>
      </c>
      <c r="B1687" s="82" t="s">
        <v>7713</v>
      </c>
      <c r="C1687" s="82" t="s">
        <v>7844</v>
      </c>
      <c r="D1687" s="82" t="s">
        <v>7848</v>
      </c>
      <c r="E1687" s="84">
        <v>44154</v>
      </c>
      <c r="F1687" s="128" t="s">
        <v>520</v>
      </c>
      <c r="G1687" s="82" t="s">
        <v>538</v>
      </c>
      <c r="H1687" s="86" t="s">
        <v>2631</v>
      </c>
      <c r="I1687" s="82" t="s">
        <v>7777</v>
      </c>
      <c r="J1687" s="86" t="s">
        <v>2631</v>
      </c>
      <c r="K1687" s="129" t="s">
        <v>8246</v>
      </c>
      <c r="L1687" s="124" t="s">
        <v>8240</v>
      </c>
    </row>
    <row r="1688" spans="1:12" x14ac:dyDescent="0.25">
      <c r="A1688" s="27" t="s">
        <v>8567</v>
      </c>
      <c r="B1688" s="30" t="s">
        <v>7685</v>
      </c>
      <c r="C1688" s="30" t="s">
        <v>2649</v>
      </c>
      <c r="D1688" s="30" t="s">
        <v>7824</v>
      </c>
      <c r="E1688" s="28">
        <v>44154</v>
      </c>
      <c r="F1688" s="137" t="s">
        <v>520</v>
      </c>
      <c r="G1688" s="30" t="s">
        <v>538</v>
      </c>
      <c r="H1688" s="31" t="s">
        <v>2631</v>
      </c>
      <c r="I1688" s="30" t="s">
        <v>2650</v>
      </c>
      <c r="J1688" s="31" t="s">
        <v>2631</v>
      </c>
      <c r="K1688" s="129" t="s">
        <v>8246</v>
      </c>
      <c r="L1688" s="124" t="s">
        <v>8240</v>
      </c>
    </row>
    <row r="1689" spans="1:12" x14ac:dyDescent="0.25">
      <c r="A1689" s="83" t="s">
        <v>8568</v>
      </c>
      <c r="B1689" s="82" t="s">
        <v>7679</v>
      </c>
      <c r="C1689" s="82" t="s">
        <v>2672</v>
      </c>
      <c r="D1689" s="82" t="s">
        <v>7807</v>
      </c>
      <c r="E1689" s="84">
        <v>44154</v>
      </c>
      <c r="F1689" s="128" t="s">
        <v>520</v>
      </c>
      <c r="G1689" s="82" t="s">
        <v>538</v>
      </c>
      <c r="H1689" s="86" t="s">
        <v>2631</v>
      </c>
      <c r="I1689" s="82" t="s">
        <v>2644</v>
      </c>
      <c r="J1689" s="86" t="s">
        <v>2631</v>
      </c>
      <c r="K1689" s="129" t="s">
        <v>8246</v>
      </c>
      <c r="L1689" s="124" t="s">
        <v>8240</v>
      </c>
    </row>
    <row r="1690" spans="1:12" x14ac:dyDescent="0.25">
      <c r="A1690" s="83" t="s">
        <v>8569</v>
      </c>
      <c r="B1690" s="82" t="s">
        <v>7675</v>
      </c>
      <c r="C1690" s="82" t="s">
        <v>2672</v>
      </c>
      <c r="D1690" s="82" t="s">
        <v>7799</v>
      </c>
      <c r="E1690" s="84">
        <v>44154</v>
      </c>
      <c r="F1690" s="128" t="s">
        <v>520</v>
      </c>
      <c r="G1690" s="82" t="s">
        <v>538</v>
      </c>
      <c r="H1690" s="86" t="s">
        <v>2631</v>
      </c>
      <c r="I1690" s="82" t="s">
        <v>2644</v>
      </c>
      <c r="J1690" s="86" t="s">
        <v>2631</v>
      </c>
      <c r="K1690" s="129" t="s">
        <v>8246</v>
      </c>
      <c r="L1690" s="124" t="s">
        <v>8240</v>
      </c>
    </row>
    <row r="1691" spans="1:12" x14ac:dyDescent="0.25">
      <c r="A1691" s="27" t="s">
        <v>8570</v>
      </c>
      <c r="B1691" s="30" t="s">
        <v>7692</v>
      </c>
      <c r="C1691" s="30" t="s">
        <v>2679</v>
      </c>
      <c r="D1691" s="30" t="s">
        <v>7829</v>
      </c>
      <c r="E1691" s="28">
        <v>44154</v>
      </c>
      <c r="F1691" s="137" t="s">
        <v>520</v>
      </c>
      <c r="G1691" s="30" t="s">
        <v>538</v>
      </c>
      <c r="H1691" s="31" t="s">
        <v>2631</v>
      </c>
      <c r="I1691" s="30" t="s">
        <v>545</v>
      </c>
      <c r="J1691" s="31" t="s">
        <v>2631</v>
      </c>
      <c r="K1691" s="129" t="s">
        <v>8246</v>
      </c>
      <c r="L1691" s="124" t="s">
        <v>8240</v>
      </c>
    </row>
    <row r="1692" spans="1:12" x14ac:dyDescent="0.25">
      <c r="A1692" s="83" t="s">
        <v>8398</v>
      </c>
      <c r="B1692" s="82" t="s">
        <v>7715</v>
      </c>
      <c r="C1692" s="82" t="s">
        <v>7844</v>
      </c>
      <c r="D1692" s="82" t="s">
        <v>7850</v>
      </c>
      <c r="E1692" s="84">
        <v>44154</v>
      </c>
      <c r="F1692" s="128" t="s">
        <v>520</v>
      </c>
      <c r="G1692" s="82" t="s">
        <v>538</v>
      </c>
      <c r="H1692" s="86" t="s">
        <v>2631</v>
      </c>
      <c r="I1692" s="82" t="s">
        <v>7777</v>
      </c>
      <c r="J1692" s="86" t="s">
        <v>2631</v>
      </c>
      <c r="K1692" s="129" t="s">
        <v>8246</v>
      </c>
      <c r="L1692" s="124" t="s">
        <v>8240</v>
      </c>
    </row>
    <row r="1693" spans="1:12" x14ac:dyDescent="0.25">
      <c r="A1693" s="27" t="s">
        <v>8402</v>
      </c>
      <c r="B1693" s="30" t="s">
        <v>7671</v>
      </c>
      <c r="C1693" s="30" t="s">
        <v>117</v>
      </c>
      <c r="D1693" s="30" t="s">
        <v>7800</v>
      </c>
      <c r="E1693" s="28">
        <v>44154</v>
      </c>
      <c r="F1693" s="137" t="s">
        <v>520</v>
      </c>
      <c r="G1693" s="30" t="s">
        <v>538</v>
      </c>
      <c r="H1693" s="31" t="s">
        <v>2631</v>
      </c>
      <c r="I1693" s="30" t="s">
        <v>2697</v>
      </c>
      <c r="J1693" s="31" t="s">
        <v>2631</v>
      </c>
      <c r="K1693" s="129" t="s">
        <v>8246</v>
      </c>
      <c r="L1693" s="124" t="s">
        <v>8240</v>
      </c>
    </row>
    <row r="1694" spans="1:12" x14ac:dyDescent="0.25">
      <c r="A1694" s="83" t="s">
        <v>8403</v>
      </c>
      <c r="B1694" s="82" t="s">
        <v>7644</v>
      </c>
      <c r="C1694" s="82" t="s">
        <v>2865</v>
      </c>
      <c r="D1694" s="82" t="s">
        <v>7805</v>
      </c>
      <c r="E1694" s="84">
        <v>44154</v>
      </c>
      <c r="F1694" s="128" t="s">
        <v>520</v>
      </c>
      <c r="G1694" s="82" t="s">
        <v>538</v>
      </c>
      <c r="H1694" s="86" t="s">
        <v>2631</v>
      </c>
      <c r="I1694" s="82" t="s">
        <v>2829</v>
      </c>
      <c r="J1694" s="86" t="s">
        <v>2631</v>
      </c>
      <c r="K1694" s="129" t="s">
        <v>8246</v>
      </c>
      <c r="L1694" s="124" t="s">
        <v>8240</v>
      </c>
    </row>
    <row r="1695" spans="1:12" x14ac:dyDescent="0.25">
      <c r="A1695" s="83" t="s">
        <v>8411</v>
      </c>
      <c r="B1695" s="81" t="s">
        <v>7680</v>
      </c>
      <c r="C1695" s="81" t="s">
        <v>2672</v>
      </c>
      <c r="D1695" s="81" t="s">
        <v>7787</v>
      </c>
      <c r="E1695" s="84">
        <v>44154</v>
      </c>
      <c r="F1695" s="85" t="s">
        <v>520</v>
      </c>
      <c r="G1695" s="82" t="s">
        <v>538</v>
      </c>
      <c r="H1695" s="86" t="s">
        <v>2631</v>
      </c>
      <c r="I1695" s="82" t="s">
        <v>2644</v>
      </c>
      <c r="J1695" s="86" t="s">
        <v>2631</v>
      </c>
      <c r="K1695" s="129" t="s">
        <v>8246</v>
      </c>
      <c r="L1695" s="124" t="s">
        <v>8240</v>
      </c>
    </row>
    <row r="1696" spans="1:12" x14ac:dyDescent="0.25">
      <c r="A1696" s="83" t="s">
        <v>9041</v>
      </c>
      <c r="B1696" s="81" t="s">
        <v>7677</v>
      </c>
      <c r="C1696" s="81" t="s">
        <v>2672</v>
      </c>
      <c r="D1696" s="81" t="s">
        <v>7804</v>
      </c>
      <c r="E1696" s="84">
        <v>44154</v>
      </c>
      <c r="F1696" s="85" t="s">
        <v>520</v>
      </c>
      <c r="G1696" s="82" t="s">
        <v>538</v>
      </c>
      <c r="H1696" s="86" t="s">
        <v>2631</v>
      </c>
      <c r="I1696" s="82" t="s">
        <v>2644</v>
      </c>
      <c r="J1696" s="86" t="s">
        <v>2631</v>
      </c>
      <c r="K1696" s="129" t="s">
        <v>8246</v>
      </c>
      <c r="L1696" s="124" t="s">
        <v>8240</v>
      </c>
    </row>
    <row r="1697" spans="1:12" x14ac:dyDescent="0.25">
      <c r="A1697" s="83" t="s">
        <v>8427</v>
      </c>
      <c r="B1697" s="82" t="s">
        <v>7661</v>
      </c>
      <c r="C1697" s="82" t="s">
        <v>7785</v>
      </c>
      <c r="D1697" s="82" t="s">
        <v>7786</v>
      </c>
      <c r="E1697" s="84">
        <v>44154</v>
      </c>
      <c r="F1697" s="128" t="s">
        <v>520</v>
      </c>
      <c r="G1697" s="82" t="s">
        <v>538</v>
      </c>
      <c r="H1697" s="86" t="s">
        <v>2631</v>
      </c>
      <c r="I1697" s="82" t="s">
        <v>7328</v>
      </c>
      <c r="J1697" s="86" t="s">
        <v>2631</v>
      </c>
      <c r="K1697" s="129" t="s">
        <v>8246</v>
      </c>
      <c r="L1697" s="124" t="s">
        <v>8240</v>
      </c>
    </row>
    <row r="1698" spans="1:12" x14ac:dyDescent="0.25">
      <c r="A1698" s="83" t="s">
        <v>8431</v>
      </c>
      <c r="B1698" s="82" t="s">
        <v>7664</v>
      </c>
      <c r="C1698" s="82" t="s">
        <v>2715</v>
      </c>
      <c r="D1698" s="82" t="s">
        <v>7813</v>
      </c>
      <c r="E1698" s="84">
        <v>44154</v>
      </c>
      <c r="F1698" s="128" t="s">
        <v>520</v>
      </c>
      <c r="G1698" s="82" t="s">
        <v>538</v>
      </c>
      <c r="H1698" s="86" t="s">
        <v>2631</v>
      </c>
      <c r="I1698" s="82" t="s">
        <v>2641</v>
      </c>
      <c r="J1698" s="86" t="s">
        <v>2631</v>
      </c>
      <c r="K1698" s="129" t="s">
        <v>8246</v>
      </c>
      <c r="L1698" s="124" t="s">
        <v>8240</v>
      </c>
    </row>
    <row r="1699" spans="1:12" x14ac:dyDescent="0.25">
      <c r="A1699" s="83" t="s">
        <v>8433</v>
      </c>
      <c r="B1699" s="82" t="s">
        <v>7665</v>
      </c>
      <c r="C1699" s="82" t="s">
        <v>2715</v>
      </c>
      <c r="D1699" s="82" t="s">
        <v>7823</v>
      </c>
      <c r="E1699" s="84">
        <v>44154</v>
      </c>
      <c r="F1699" s="128" t="s">
        <v>520</v>
      </c>
      <c r="G1699" s="82" t="s">
        <v>538</v>
      </c>
      <c r="H1699" s="86" t="s">
        <v>2631</v>
      </c>
      <c r="I1699" s="82" t="s">
        <v>2641</v>
      </c>
      <c r="J1699" s="86" t="s">
        <v>2631</v>
      </c>
      <c r="K1699" s="129" t="s">
        <v>8246</v>
      </c>
      <c r="L1699" s="124" t="s">
        <v>8240</v>
      </c>
    </row>
    <row r="1700" spans="1:12" x14ac:dyDescent="0.25">
      <c r="A1700" s="83" t="s">
        <v>8435</v>
      </c>
      <c r="B1700" s="82" t="s">
        <v>7651</v>
      </c>
      <c r="C1700" s="82" t="s">
        <v>2676</v>
      </c>
      <c r="D1700" s="82" t="s">
        <v>7820</v>
      </c>
      <c r="E1700" s="84">
        <v>44154</v>
      </c>
      <c r="F1700" s="128" t="s">
        <v>520</v>
      </c>
      <c r="G1700" s="82" t="s">
        <v>538</v>
      </c>
      <c r="H1700" s="86" t="s">
        <v>2631</v>
      </c>
      <c r="I1700" s="82" t="s">
        <v>2678</v>
      </c>
      <c r="J1700" s="86" t="s">
        <v>2631</v>
      </c>
      <c r="K1700" s="129" t="s">
        <v>8246</v>
      </c>
      <c r="L1700" s="124" t="s">
        <v>8240</v>
      </c>
    </row>
    <row r="1701" spans="1:12" x14ac:dyDescent="0.25">
      <c r="A1701" s="27" t="s">
        <v>8437</v>
      </c>
      <c r="B1701" s="30" t="s">
        <v>7655</v>
      </c>
      <c r="C1701" s="30" t="s">
        <v>2693</v>
      </c>
      <c r="D1701" s="30" t="s">
        <v>7821</v>
      </c>
      <c r="E1701" s="28">
        <v>44154</v>
      </c>
      <c r="F1701" s="137" t="s">
        <v>520</v>
      </c>
      <c r="G1701" s="30" t="s">
        <v>538</v>
      </c>
      <c r="H1701" s="31" t="s">
        <v>2631</v>
      </c>
      <c r="I1701" s="30" t="s">
        <v>2695</v>
      </c>
      <c r="J1701" s="31" t="s">
        <v>2631</v>
      </c>
      <c r="K1701" s="129" t="s">
        <v>8246</v>
      </c>
      <c r="L1701" s="124" t="s">
        <v>8240</v>
      </c>
    </row>
    <row r="1702" spans="1:12" x14ac:dyDescent="0.25">
      <c r="A1702" s="83" t="s">
        <v>8575</v>
      </c>
      <c r="B1702" s="82" t="s">
        <v>7678</v>
      </c>
      <c r="C1702" s="82" t="s">
        <v>2672</v>
      </c>
      <c r="D1702" s="82" t="s">
        <v>7801</v>
      </c>
      <c r="E1702" s="84">
        <v>44154</v>
      </c>
      <c r="F1702" s="128" t="s">
        <v>520</v>
      </c>
      <c r="G1702" s="82" t="s">
        <v>538</v>
      </c>
      <c r="H1702" s="86" t="s">
        <v>2631</v>
      </c>
      <c r="I1702" s="82" t="s">
        <v>2644</v>
      </c>
      <c r="J1702" s="86" t="s">
        <v>2631</v>
      </c>
      <c r="K1702" s="129" t="s">
        <v>8246</v>
      </c>
      <c r="L1702" s="124" t="s">
        <v>8240</v>
      </c>
    </row>
    <row r="1703" spans="1:12" x14ac:dyDescent="0.25">
      <c r="A1703" s="83" t="s">
        <v>8576</v>
      </c>
      <c r="B1703" s="82" t="s">
        <v>7637</v>
      </c>
      <c r="C1703" s="82" t="s">
        <v>2824</v>
      </c>
      <c r="D1703" s="82" t="s">
        <v>7816</v>
      </c>
      <c r="E1703" s="84">
        <v>44154</v>
      </c>
      <c r="F1703" s="128" t="s">
        <v>520</v>
      </c>
      <c r="G1703" s="82" t="s">
        <v>538</v>
      </c>
      <c r="H1703" s="86" t="s">
        <v>2631</v>
      </c>
      <c r="I1703" s="82" t="s">
        <v>2826</v>
      </c>
      <c r="J1703" s="86" t="s">
        <v>2631</v>
      </c>
      <c r="K1703" s="129" t="s">
        <v>8246</v>
      </c>
      <c r="L1703" s="124" t="s">
        <v>8240</v>
      </c>
    </row>
    <row r="1704" spans="1:12" x14ac:dyDescent="0.25">
      <c r="A1704" s="83" t="s">
        <v>8445</v>
      </c>
      <c r="B1704" s="82" t="s">
        <v>7639</v>
      </c>
      <c r="C1704" s="82" t="s">
        <v>2794</v>
      </c>
      <c r="D1704" s="82" t="s">
        <v>7778</v>
      </c>
      <c r="E1704" s="84">
        <v>44154</v>
      </c>
      <c r="F1704" s="128" t="s">
        <v>521</v>
      </c>
      <c r="G1704" s="82" t="s">
        <v>554</v>
      </c>
      <c r="H1704" s="86" t="s">
        <v>2631</v>
      </c>
      <c r="I1704" s="82" t="s">
        <v>2793</v>
      </c>
      <c r="J1704" s="86" t="s">
        <v>2631</v>
      </c>
      <c r="K1704" s="129" t="s">
        <v>8246</v>
      </c>
      <c r="L1704" s="124" t="s">
        <v>8240</v>
      </c>
    </row>
    <row r="1705" spans="1:12" x14ac:dyDescent="0.25">
      <c r="A1705" s="83" t="s">
        <v>8452</v>
      </c>
      <c r="B1705" s="82" t="s">
        <v>7683</v>
      </c>
      <c r="C1705" s="82" t="s">
        <v>2659</v>
      </c>
      <c r="D1705" s="82" t="s">
        <v>7779</v>
      </c>
      <c r="E1705" s="84">
        <v>44154</v>
      </c>
      <c r="F1705" s="128" t="s">
        <v>521</v>
      </c>
      <c r="G1705" s="82" t="s">
        <v>554</v>
      </c>
      <c r="H1705" s="86" t="s">
        <v>2631</v>
      </c>
      <c r="I1705" s="82" t="s">
        <v>2661</v>
      </c>
      <c r="J1705" s="86" t="s">
        <v>2631</v>
      </c>
      <c r="K1705" s="129" t="s">
        <v>8246</v>
      </c>
      <c r="L1705" s="124" t="s">
        <v>8240</v>
      </c>
    </row>
    <row r="1706" spans="1:12" x14ac:dyDescent="0.25">
      <c r="A1706" s="83" t="s">
        <v>8456</v>
      </c>
      <c r="B1706" s="82" t="s">
        <v>7667</v>
      </c>
      <c r="C1706" s="82" t="s">
        <v>2639</v>
      </c>
      <c r="D1706" s="82" t="s">
        <v>7783</v>
      </c>
      <c r="E1706" s="84">
        <v>44154</v>
      </c>
      <c r="F1706" s="128" t="s">
        <v>521</v>
      </c>
      <c r="G1706" s="82" t="s">
        <v>554</v>
      </c>
      <c r="H1706" s="86" t="s">
        <v>2631</v>
      </c>
      <c r="I1706" s="82" t="s">
        <v>2641</v>
      </c>
      <c r="J1706" s="86" t="s">
        <v>2631</v>
      </c>
      <c r="K1706" s="129" t="s">
        <v>8246</v>
      </c>
      <c r="L1706" s="124" t="s">
        <v>8240</v>
      </c>
    </row>
    <row r="1707" spans="1:12" x14ac:dyDescent="0.25">
      <c r="A1707" s="83" t="s">
        <v>8465</v>
      </c>
      <c r="B1707" s="82" t="s">
        <v>7672</v>
      </c>
      <c r="C1707" s="82" t="s">
        <v>117</v>
      </c>
      <c r="D1707" s="82" t="s">
        <v>7784</v>
      </c>
      <c r="E1707" s="84">
        <v>44154</v>
      </c>
      <c r="F1707" s="128" t="s">
        <v>521</v>
      </c>
      <c r="G1707" s="82" t="s">
        <v>554</v>
      </c>
      <c r="H1707" s="86" t="s">
        <v>2631</v>
      </c>
      <c r="I1707" s="82" t="s">
        <v>2697</v>
      </c>
      <c r="J1707" s="86" t="s">
        <v>2631</v>
      </c>
      <c r="K1707" s="129" t="s">
        <v>8246</v>
      </c>
      <c r="L1707" s="124" t="s">
        <v>8240</v>
      </c>
    </row>
    <row r="1708" spans="1:12" x14ac:dyDescent="0.25">
      <c r="A1708" s="83" t="s">
        <v>8472</v>
      </c>
      <c r="B1708" s="82" t="s">
        <v>7656</v>
      </c>
      <c r="C1708" s="82" t="s">
        <v>2693</v>
      </c>
      <c r="D1708" s="82" t="s">
        <v>7814</v>
      </c>
      <c r="E1708" s="84">
        <v>44154</v>
      </c>
      <c r="F1708" s="128" t="s">
        <v>521</v>
      </c>
      <c r="G1708" s="82" t="s">
        <v>554</v>
      </c>
      <c r="H1708" s="86" t="s">
        <v>2631</v>
      </c>
      <c r="I1708" s="82" t="s">
        <v>2695</v>
      </c>
      <c r="J1708" s="86" t="s">
        <v>2631</v>
      </c>
      <c r="K1708" s="129" t="s">
        <v>8246</v>
      </c>
      <c r="L1708" s="124" t="s">
        <v>8240</v>
      </c>
    </row>
    <row r="1709" spans="1:12" x14ac:dyDescent="0.25">
      <c r="A1709" s="27" t="s">
        <v>8474</v>
      </c>
      <c r="B1709" s="30" t="s">
        <v>7654</v>
      </c>
      <c r="C1709" s="30" t="s">
        <v>2693</v>
      </c>
      <c r="D1709" s="30" t="s">
        <v>7817</v>
      </c>
      <c r="E1709" s="28">
        <v>44154</v>
      </c>
      <c r="F1709" s="137" t="s">
        <v>521</v>
      </c>
      <c r="G1709" s="30" t="s">
        <v>554</v>
      </c>
      <c r="H1709" s="31" t="s">
        <v>2631</v>
      </c>
      <c r="I1709" s="30" t="s">
        <v>2695</v>
      </c>
      <c r="J1709" s="31" t="s">
        <v>2631</v>
      </c>
      <c r="K1709" s="129" t="s">
        <v>8246</v>
      </c>
      <c r="L1709" s="124" t="s">
        <v>8240</v>
      </c>
    </row>
    <row r="1710" spans="1:12" x14ac:dyDescent="0.25">
      <c r="A1710" s="83" t="s">
        <v>8524</v>
      </c>
      <c r="B1710" s="82" t="s">
        <v>7712</v>
      </c>
      <c r="C1710" s="82" t="s">
        <v>7844</v>
      </c>
      <c r="D1710" s="82" t="s">
        <v>7847</v>
      </c>
      <c r="E1710" s="84">
        <v>44154</v>
      </c>
      <c r="F1710" s="128" t="s">
        <v>522</v>
      </c>
      <c r="G1710" s="82" t="s">
        <v>554</v>
      </c>
      <c r="H1710" s="86" t="s">
        <v>2631</v>
      </c>
      <c r="I1710" s="82" t="s">
        <v>7777</v>
      </c>
      <c r="J1710" s="86" t="s">
        <v>2631</v>
      </c>
      <c r="K1710" s="129" t="s">
        <v>8246</v>
      </c>
      <c r="L1710" s="124" t="s">
        <v>8240</v>
      </c>
    </row>
    <row r="1711" spans="1:12" x14ac:dyDescent="0.25">
      <c r="A1711" s="83" t="s">
        <v>8541</v>
      </c>
      <c r="B1711" s="82" t="s">
        <v>7649</v>
      </c>
      <c r="C1711" s="82" t="s">
        <v>2734</v>
      </c>
      <c r="D1711" s="82" t="s">
        <v>7782</v>
      </c>
      <c r="E1711" s="84">
        <v>44154</v>
      </c>
      <c r="F1711" s="128" t="s">
        <v>522</v>
      </c>
      <c r="G1711" s="82" t="s">
        <v>554</v>
      </c>
      <c r="H1711" s="86" t="s">
        <v>2631</v>
      </c>
      <c r="I1711" s="82" t="s">
        <v>2736</v>
      </c>
      <c r="J1711" s="86" t="s">
        <v>2631</v>
      </c>
      <c r="K1711" s="129" t="s">
        <v>8246</v>
      </c>
      <c r="L1711" s="124" t="s">
        <v>8240</v>
      </c>
    </row>
    <row r="1712" spans="1:12" x14ac:dyDescent="0.25">
      <c r="A1712" s="83" t="s">
        <v>8551</v>
      </c>
      <c r="B1712" s="82" t="s">
        <v>7645</v>
      </c>
      <c r="C1712" s="82" t="s">
        <v>2734</v>
      </c>
      <c r="D1712" s="82" t="s">
        <v>7798</v>
      </c>
      <c r="E1712" s="84">
        <v>44154</v>
      </c>
      <c r="F1712" s="128" t="s">
        <v>522</v>
      </c>
      <c r="G1712" s="82" t="s">
        <v>554</v>
      </c>
      <c r="H1712" s="86" t="s">
        <v>2631</v>
      </c>
      <c r="I1712" s="82" t="s">
        <v>2736</v>
      </c>
      <c r="J1712" s="86" t="s">
        <v>2631</v>
      </c>
      <c r="K1712" s="129" t="s">
        <v>8246</v>
      </c>
      <c r="L1712" s="124" t="s">
        <v>8240</v>
      </c>
    </row>
    <row r="1713" spans="1:12" x14ac:dyDescent="0.25">
      <c r="A1713" s="83" t="s">
        <v>8553</v>
      </c>
      <c r="B1713" s="82" t="s">
        <v>7688</v>
      </c>
      <c r="C1713" s="82" t="s">
        <v>2629</v>
      </c>
      <c r="D1713" s="82" t="s">
        <v>7789</v>
      </c>
      <c r="E1713" s="84">
        <v>44154</v>
      </c>
      <c r="F1713" s="128" t="s">
        <v>522</v>
      </c>
      <c r="G1713" s="82" t="s">
        <v>554</v>
      </c>
      <c r="H1713" s="86" t="s">
        <v>2631</v>
      </c>
      <c r="I1713" s="82" t="s">
        <v>2632</v>
      </c>
      <c r="J1713" s="86" t="s">
        <v>2631</v>
      </c>
      <c r="K1713" s="129" t="s">
        <v>8246</v>
      </c>
      <c r="L1713" s="124" t="s">
        <v>8240</v>
      </c>
    </row>
    <row r="1714" spans="1:12" x14ac:dyDescent="0.25">
      <c r="A1714" s="83" t="s">
        <v>8555</v>
      </c>
      <c r="B1714" s="82" t="s">
        <v>7674</v>
      </c>
      <c r="C1714" s="82" t="s">
        <v>117</v>
      </c>
      <c r="D1714" s="82" t="s">
        <v>7795</v>
      </c>
      <c r="E1714" s="84">
        <v>44154</v>
      </c>
      <c r="F1714" s="128" t="s">
        <v>522</v>
      </c>
      <c r="G1714" s="82" t="s">
        <v>554</v>
      </c>
      <c r="H1714" s="86" t="s">
        <v>2631</v>
      </c>
      <c r="I1714" s="82" t="s">
        <v>2697</v>
      </c>
      <c r="J1714" s="86" t="s">
        <v>2631</v>
      </c>
      <c r="K1714" s="129" t="s">
        <v>8246</v>
      </c>
      <c r="L1714" s="124" t="s">
        <v>8240</v>
      </c>
    </row>
    <row r="1715" spans="1:12" x14ac:dyDescent="0.25">
      <c r="A1715" s="27" t="s">
        <v>8556</v>
      </c>
      <c r="B1715" s="30" t="s">
        <v>7647</v>
      </c>
      <c r="C1715" s="30" t="s">
        <v>2734</v>
      </c>
      <c r="D1715" s="30" t="s">
        <v>7794</v>
      </c>
      <c r="E1715" s="28">
        <v>44154</v>
      </c>
      <c r="F1715" s="137" t="s">
        <v>522</v>
      </c>
      <c r="G1715" s="30" t="s">
        <v>554</v>
      </c>
      <c r="H1715" s="31" t="s">
        <v>2631</v>
      </c>
      <c r="I1715" s="30" t="s">
        <v>2736</v>
      </c>
      <c r="J1715" s="31" t="s">
        <v>2631</v>
      </c>
      <c r="K1715" s="129" t="s">
        <v>8246</v>
      </c>
      <c r="L1715" s="124" t="s">
        <v>8240</v>
      </c>
    </row>
    <row r="1716" spans="1:12" x14ac:dyDescent="0.25">
      <c r="A1716" s="83" t="s">
        <v>8333</v>
      </c>
      <c r="B1716" s="81" t="s">
        <v>7766</v>
      </c>
      <c r="C1716" s="81" t="s">
        <v>2715</v>
      </c>
      <c r="D1716" s="81" t="s">
        <v>7965</v>
      </c>
      <c r="E1716" s="84">
        <v>44154</v>
      </c>
      <c r="F1716" s="127" t="s">
        <v>519</v>
      </c>
      <c r="G1716" s="82" t="s">
        <v>538</v>
      </c>
      <c r="H1716" s="86" t="s">
        <v>2631</v>
      </c>
      <c r="I1716" s="82" t="s">
        <v>2641</v>
      </c>
      <c r="J1716" s="86" t="s">
        <v>2631</v>
      </c>
      <c r="K1716" s="129" t="s">
        <v>8246</v>
      </c>
      <c r="L1716" s="124" t="s">
        <v>8241</v>
      </c>
    </row>
    <row r="1717" spans="1:12" x14ac:dyDescent="0.25">
      <c r="A1717" s="83" t="s">
        <v>8337</v>
      </c>
      <c r="B1717" s="81" t="s">
        <v>7754</v>
      </c>
      <c r="C1717" s="81" t="s">
        <v>2636</v>
      </c>
      <c r="D1717" s="81" t="s">
        <v>7970</v>
      </c>
      <c r="E1717" s="84">
        <v>44154</v>
      </c>
      <c r="F1717" s="127" t="s">
        <v>519</v>
      </c>
      <c r="G1717" s="82" t="s">
        <v>538</v>
      </c>
      <c r="H1717" s="86" t="s">
        <v>2631</v>
      </c>
      <c r="I1717" s="82" t="s">
        <v>2638</v>
      </c>
      <c r="J1717" s="86" t="s">
        <v>2631</v>
      </c>
      <c r="K1717" s="129" t="s">
        <v>8246</v>
      </c>
      <c r="L1717" s="124" t="s">
        <v>8241</v>
      </c>
    </row>
    <row r="1718" spans="1:12" x14ac:dyDescent="0.25">
      <c r="A1718" s="83" t="s">
        <v>8360</v>
      </c>
      <c r="B1718" s="81" t="s">
        <v>7764</v>
      </c>
      <c r="C1718" s="81" t="s">
        <v>2693</v>
      </c>
      <c r="D1718" s="81" t="s">
        <v>7955</v>
      </c>
      <c r="E1718" s="84">
        <v>44154</v>
      </c>
      <c r="F1718" s="85" t="s">
        <v>519</v>
      </c>
      <c r="G1718" s="82" t="s">
        <v>538</v>
      </c>
      <c r="H1718" s="86" t="s">
        <v>2631</v>
      </c>
      <c r="I1718" s="82" t="s">
        <v>2695</v>
      </c>
      <c r="J1718" s="86" t="s">
        <v>2631</v>
      </c>
      <c r="K1718" s="129" t="s">
        <v>8246</v>
      </c>
      <c r="L1718" s="124" t="s">
        <v>8241</v>
      </c>
    </row>
    <row r="1719" spans="1:12" x14ac:dyDescent="0.25">
      <c r="A1719" s="83" t="s">
        <v>8563</v>
      </c>
      <c r="B1719" s="82" t="s">
        <v>7751</v>
      </c>
      <c r="C1719" s="82" t="s">
        <v>2636</v>
      </c>
      <c r="D1719" s="82" t="s">
        <v>7974</v>
      </c>
      <c r="E1719" s="84">
        <v>44154</v>
      </c>
      <c r="F1719" s="128" t="s">
        <v>519</v>
      </c>
      <c r="G1719" s="82" t="s">
        <v>538</v>
      </c>
      <c r="H1719" s="86" t="s">
        <v>2631</v>
      </c>
      <c r="I1719" s="82" t="s">
        <v>2638</v>
      </c>
      <c r="J1719" s="86" t="s">
        <v>2631</v>
      </c>
      <c r="K1719" s="129" t="s">
        <v>8246</v>
      </c>
      <c r="L1719" s="124" t="s">
        <v>8241</v>
      </c>
    </row>
    <row r="1720" spans="1:12" x14ac:dyDescent="0.25">
      <c r="A1720" s="83" t="s">
        <v>8367</v>
      </c>
      <c r="B1720" s="82" t="s">
        <v>7742</v>
      </c>
      <c r="C1720" s="82" t="s">
        <v>2679</v>
      </c>
      <c r="D1720" s="82" t="s">
        <v>7978</v>
      </c>
      <c r="E1720" s="84">
        <v>44154</v>
      </c>
      <c r="F1720" s="128" t="s">
        <v>519</v>
      </c>
      <c r="G1720" s="82" t="s">
        <v>538</v>
      </c>
      <c r="H1720" s="86" t="s">
        <v>2631</v>
      </c>
      <c r="I1720" s="82" t="s">
        <v>545</v>
      </c>
      <c r="J1720" s="86" t="s">
        <v>2631</v>
      </c>
      <c r="K1720" s="129" t="s">
        <v>8246</v>
      </c>
      <c r="L1720" s="124" t="s">
        <v>8241</v>
      </c>
    </row>
    <row r="1721" spans="1:12" x14ac:dyDescent="0.25">
      <c r="A1721" s="27" t="s">
        <v>8393</v>
      </c>
      <c r="B1721" s="30" t="s">
        <v>7719</v>
      </c>
      <c r="C1721" s="30" t="s">
        <v>2649</v>
      </c>
      <c r="D1721" s="30" t="s">
        <v>7976</v>
      </c>
      <c r="E1721" s="28">
        <v>44154</v>
      </c>
      <c r="F1721" s="137" t="s">
        <v>519</v>
      </c>
      <c r="G1721" s="30" t="s">
        <v>538</v>
      </c>
      <c r="H1721" s="31" t="s">
        <v>2631</v>
      </c>
      <c r="I1721" s="30" t="s">
        <v>2650</v>
      </c>
      <c r="J1721" s="31" t="s">
        <v>2631</v>
      </c>
      <c r="K1721" s="129" t="s">
        <v>8246</v>
      </c>
      <c r="L1721" s="124" t="s">
        <v>8241</v>
      </c>
    </row>
    <row r="1722" spans="1:12" x14ac:dyDescent="0.25">
      <c r="A1722" s="83" t="s">
        <v>8347</v>
      </c>
      <c r="B1722" s="82" t="s">
        <v>7752</v>
      </c>
      <c r="C1722" s="82" t="s">
        <v>2636</v>
      </c>
      <c r="D1722" s="82" t="s">
        <v>7968</v>
      </c>
      <c r="E1722" s="84">
        <v>44154</v>
      </c>
      <c r="F1722" s="128" t="s">
        <v>520</v>
      </c>
      <c r="G1722" s="82" t="s">
        <v>538</v>
      </c>
      <c r="H1722" s="86" t="s">
        <v>2631</v>
      </c>
      <c r="I1722" s="82" t="s">
        <v>2638</v>
      </c>
      <c r="J1722" s="86" t="s">
        <v>2631</v>
      </c>
      <c r="K1722" s="129" t="s">
        <v>8246</v>
      </c>
      <c r="L1722" s="124" t="s">
        <v>8241</v>
      </c>
    </row>
    <row r="1723" spans="1:12" x14ac:dyDescent="0.25">
      <c r="A1723" s="83" t="s">
        <v>8348</v>
      </c>
      <c r="B1723" s="82" t="s">
        <v>7760</v>
      </c>
      <c r="C1723" s="82" t="s">
        <v>62</v>
      </c>
      <c r="D1723" s="82" t="s">
        <v>7977</v>
      </c>
      <c r="E1723" s="84">
        <v>44154</v>
      </c>
      <c r="F1723" s="128" t="s">
        <v>520</v>
      </c>
      <c r="G1723" s="82" t="s">
        <v>538</v>
      </c>
      <c r="H1723" s="86" t="s">
        <v>2631</v>
      </c>
      <c r="I1723" s="82" t="s">
        <v>2683</v>
      </c>
      <c r="J1723" s="86" t="s">
        <v>2631</v>
      </c>
      <c r="K1723" s="129" t="s">
        <v>8246</v>
      </c>
      <c r="L1723" s="124" t="s">
        <v>8241</v>
      </c>
    </row>
    <row r="1724" spans="1:12" x14ac:dyDescent="0.25">
      <c r="A1724" s="83" t="s">
        <v>8350</v>
      </c>
      <c r="B1724" s="82" t="s">
        <v>7720</v>
      </c>
      <c r="C1724" s="82" t="s">
        <v>2649</v>
      </c>
      <c r="D1724" s="82" t="s">
        <v>7972</v>
      </c>
      <c r="E1724" s="84">
        <v>44154</v>
      </c>
      <c r="F1724" s="128" t="s">
        <v>520</v>
      </c>
      <c r="G1724" s="82" t="s">
        <v>538</v>
      </c>
      <c r="H1724" s="86" t="s">
        <v>2631</v>
      </c>
      <c r="I1724" s="82" t="s">
        <v>2650</v>
      </c>
      <c r="J1724" s="86" t="s">
        <v>2631</v>
      </c>
      <c r="K1724" s="129" t="s">
        <v>8246</v>
      </c>
      <c r="L1724" s="124" t="s">
        <v>8241</v>
      </c>
    </row>
    <row r="1725" spans="1:12" x14ac:dyDescent="0.25">
      <c r="A1725" s="83" t="s">
        <v>8351</v>
      </c>
      <c r="B1725" s="82" t="s">
        <v>7745</v>
      </c>
      <c r="C1725" s="82" t="s">
        <v>7362</v>
      </c>
      <c r="D1725" s="82" t="s">
        <v>7960</v>
      </c>
      <c r="E1725" s="84">
        <v>44154</v>
      </c>
      <c r="F1725" s="128" t="s">
        <v>520</v>
      </c>
      <c r="G1725" s="82" t="s">
        <v>538</v>
      </c>
      <c r="H1725" s="86" t="s">
        <v>2631</v>
      </c>
      <c r="I1725" s="82" t="s">
        <v>7336</v>
      </c>
      <c r="J1725" s="86" t="s">
        <v>2631</v>
      </c>
      <c r="K1725" s="129" t="s">
        <v>8246</v>
      </c>
      <c r="L1725" s="124" t="s">
        <v>8241</v>
      </c>
    </row>
    <row r="1726" spans="1:12" x14ac:dyDescent="0.25">
      <c r="A1726" s="83" t="s">
        <v>8354</v>
      </c>
      <c r="B1726" s="82" t="s">
        <v>7769</v>
      </c>
      <c r="C1726" s="82" t="s">
        <v>2667</v>
      </c>
      <c r="D1726" s="82" t="s">
        <v>7980</v>
      </c>
      <c r="E1726" s="84">
        <v>44154</v>
      </c>
      <c r="F1726" s="128" t="s">
        <v>520</v>
      </c>
      <c r="G1726" s="82" t="s">
        <v>538</v>
      </c>
      <c r="H1726" s="86" t="s">
        <v>2631</v>
      </c>
      <c r="I1726" s="82" t="s">
        <v>2661</v>
      </c>
      <c r="J1726" s="86" t="s">
        <v>2631</v>
      </c>
      <c r="K1726" s="129" t="s">
        <v>8246</v>
      </c>
      <c r="L1726" s="124" t="s">
        <v>8241</v>
      </c>
    </row>
    <row r="1727" spans="1:12" x14ac:dyDescent="0.25">
      <c r="A1727" s="27" t="s">
        <v>8400</v>
      </c>
      <c r="B1727" s="30" t="s">
        <v>7749</v>
      </c>
      <c r="C1727" s="30" t="s">
        <v>7334</v>
      </c>
      <c r="D1727" s="30" t="s">
        <v>7957</v>
      </c>
      <c r="E1727" s="28">
        <v>44154</v>
      </c>
      <c r="F1727" s="137" t="s">
        <v>520</v>
      </c>
      <c r="G1727" s="30" t="s">
        <v>538</v>
      </c>
      <c r="H1727" s="31" t="s">
        <v>2631</v>
      </c>
      <c r="I1727" s="30" t="s">
        <v>7336</v>
      </c>
      <c r="J1727" s="31" t="s">
        <v>2631</v>
      </c>
      <c r="K1727" s="129" t="s">
        <v>8246</v>
      </c>
      <c r="L1727" s="124" t="s">
        <v>8241</v>
      </c>
    </row>
    <row r="1728" spans="1:12" x14ac:dyDescent="0.25">
      <c r="A1728" s="83" t="s">
        <v>8408</v>
      </c>
      <c r="B1728" s="81" t="s">
        <v>7744</v>
      </c>
      <c r="C1728" s="81" t="s">
        <v>7349</v>
      </c>
      <c r="D1728" s="81" t="s">
        <v>7964</v>
      </c>
      <c r="E1728" s="84">
        <v>44154</v>
      </c>
      <c r="F1728" s="85" t="s">
        <v>520</v>
      </c>
      <c r="G1728" s="82" t="s">
        <v>538</v>
      </c>
      <c r="H1728" s="86" t="s">
        <v>2631</v>
      </c>
      <c r="I1728" s="82" t="s">
        <v>7336</v>
      </c>
      <c r="J1728" s="86" t="s">
        <v>2631</v>
      </c>
      <c r="K1728" s="129" t="s">
        <v>8246</v>
      </c>
      <c r="L1728" s="124" t="s">
        <v>8241</v>
      </c>
    </row>
    <row r="1729" spans="1:12" x14ac:dyDescent="0.25">
      <c r="A1729" s="83" t="s">
        <v>8430</v>
      </c>
      <c r="B1729" s="82" t="s">
        <v>7761</v>
      </c>
      <c r="C1729" s="82" t="s">
        <v>2693</v>
      </c>
      <c r="D1729" s="82" t="s">
        <v>7959</v>
      </c>
      <c r="E1729" s="84">
        <v>44154</v>
      </c>
      <c r="F1729" s="128" t="s">
        <v>520</v>
      </c>
      <c r="G1729" s="82" t="s">
        <v>538</v>
      </c>
      <c r="H1729" s="86" t="s">
        <v>2631</v>
      </c>
      <c r="I1729" s="82" t="s">
        <v>2695</v>
      </c>
      <c r="J1729" s="86" t="s">
        <v>2631</v>
      </c>
      <c r="K1729" s="129" t="s">
        <v>8246</v>
      </c>
      <c r="L1729" s="124" t="s">
        <v>8241</v>
      </c>
    </row>
    <row r="1730" spans="1:12" x14ac:dyDescent="0.25">
      <c r="A1730" s="83" t="s">
        <v>8440</v>
      </c>
      <c r="B1730" s="82" t="s">
        <v>7770</v>
      </c>
      <c r="C1730" s="82" t="s">
        <v>2667</v>
      </c>
      <c r="D1730" s="82" t="s">
        <v>7975</v>
      </c>
      <c r="E1730" s="84">
        <v>44154</v>
      </c>
      <c r="F1730" s="128" t="s">
        <v>520</v>
      </c>
      <c r="G1730" s="82" t="s">
        <v>538</v>
      </c>
      <c r="H1730" s="86" t="s">
        <v>2631</v>
      </c>
      <c r="I1730" s="82" t="s">
        <v>2661</v>
      </c>
      <c r="J1730" s="86" t="s">
        <v>2631</v>
      </c>
      <c r="K1730" s="129" t="s">
        <v>8246</v>
      </c>
      <c r="L1730" s="124" t="s">
        <v>8241</v>
      </c>
    </row>
    <row r="1731" spans="1:12" x14ac:dyDescent="0.25">
      <c r="A1731" s="83" t="s">
        <v>8443</v>
      </c>
      <c r="B1731" s="82" t="s">
        <v>7734</v>
      </c>
      <c r="C1731" s="82" t="s">
        <v>7331</v>
      </c>
      <c r="D1731" s="82" t="s">
        <v>7939</v>
      </c>
      <c r="E1731" s="84">
        <v>44154</v>
      </c>
      <c r="F1731" s="128" t="s">
        <v>521</v>
      </c>
      <c r="G1731" s="82" t="s">
        <v>554</v>
      </c>
      <c r="H1731" s="86" t="s">
        <v>2631</v>
      </c>
      <c r="I1731" s="82" t="s">
        <v>7333</v>
      </c>
      <c r="J1731" s="86" t="s">
        <v>2631</v>
      </c>
      <c r="K1731" s="129" t="s">
        <v>8246</v>
      </c>
      <c r="L1731" s="124" t="s">
        <v>8241</v>
      </c>
    </row>
    <row r="1732" spans="1:12" x14ac:dyDescent="0.25">
      <c r="A1732" s="83" t="s">
        <v>8446</v>
      </c>
      <c r="B1732" s="82" t="s">
        <v>7725</v>
      </c>
      <c r="C1732" s="82" t="s">
        <v>2633</v>
      </c>
      <c r="D1732" s="82" t="s">
        <v>7942</v>
      </c>
      <c r="E1732" s="84">
        <v>44154</v>
      </c>
      <c r="F1732" s="128" t="s">
        <v>521</v>
      </c>
      <c r="G1732" s="82" t="s">
        <v>554</v>
      </c>
      <c r="H1732" s="86" t="s">
        <v>2631</v>
      </c>
      <c r="I1732" s="82" t="s">
        <v>2635</v>
      </c>
      <c r="J1732" s="86" t="s">
        <v>2631</v>
      </c>
      <c r="K1732" s="129" t="s">
        <v>8246</v>
      </c>
      <c r="L1732" s="124" t="s">
        <v>8241</v>
      </c>
    </row>
    <row r="1733" spans="1:12" x14ac:dyDescent="0.25">
      <c r="A1733" s="83" t="s">
        <v>8447</v>
      </c>
      <c r="B1733" s="82" t="s">
        <v>7731</v>
      </c>
      <c r="C1733" s="82" t="s">
        <v>7339</v>
      </c>
      <c r="D1733" s="82" t="s">
        <v>7940</v>
      </c>
      <c r="E1733" s="84">
        <v>44154</v>
      </c>
      <c r="F1733" s="128" t="s">
        <v>521</v>
      </c>
      <c r="G1733" s="82" t="s">
        <v>554</v>
      </c>
      <c r="H1733" s="86" t="s">
        <v>2631</v>
      </c>
      <c r="I1733" s="82" t="s">
        <v>7333</v>
      </c>
      <c r="J1733" s="86" t="s">
        <v>2631</v>
      </c>
      <c r="K1733" s="129" t="s">
        <v>8246</v>
      </c>
      <c r="L1733" s="124" t="s">
        <v>8241</v>
      </c>
    </row>
    <row r="1734" spans="1:12" x14ac:dyDescent="0.25">
      <c r="A1734" s="83" t="s">
        <v>8448</v>
      </c>
      <c r="B1734" s="82" t="s">
        <v>7722</v>
      </c>
      <c r="C1734" s="82" t="s">
        <v>2633</v>
      </c>
      <c r="D1734" s="82" t="s">
        <v>7941</v>
      </c>
      <c r="E1734" s="84">
        <v>44154</v>
      </c>
      <c r="F1734" s="128" t="s">
        <v>521</v>
      </c>
      <c r="G1734" s="82" t="s">
        <v>554</v>
      </c>
      <c r="H1734" s="86" t="s">
        <v>2631</v>
      </c>
      <c r="I1734" s="82" t="s">
        <v>2635</v>
      </c>
      <c r="J1734" s="86" t="s">
        <v>2631</v>
      </c>
      <c r="K1734" s="129" t="s">
        <v>8246</v>
      </c>
      <c r="L1734" s="124" t="s">
        <v>8241</v>
      </c>
    </row>
    <row r="1735" spans="1:12" x14ac:dyDescent="0.25">
      <c r="A1735" s="83" t="s">
        <v>8449</v>
      </c>
      <c r="B1735" s="82" t="s">
        <v>7739</v>
      </c>
      <c r="C1735" s="82" t="s">
        <v>2734</v>
      </c>
      <c r="D1735" s="82" t="s">
        <v>7953</v>
      </c>
      <c r="E1735" s="84">
        <v>44154</v>
      </c>
      <c r="F1735" s="128" t="s">
        <v>521</v>
      </c>
      <c r="G1735" s="82" t="s">
        <v>554</v>
      </c>
      <c r="H1735" s="86" t="s">
        <v>2631</v>
      </c>
      <c r="I1735" s="82" t="s">
        <v>2736</v>
      </c>
      <c r="J1735" s="86" t="s">
        <v>2631</v>
      </c>
      <c r="K1735" s="129" t="s">
        <v>8246</v>
      </c>
      <c r="L1735" s="124" t="s">
        <v>8241</v>
      </c>
    </row>
    <row r="1736" spans="1:12" x14ac:dyDescent="0.25">
      <c r="A1736" s="83" t="s">
        <v>8450</v>
      </c>
      <c r="B1736" s="82" t="s">
        <v>7724</v>
      </c>
      <c r="C1736" s="82" t="s">
        <v>2633</v>
      </c>
      <c r="D1736" s="82" t="s">
        <v>7943</v>
      </c>
      <c r="E1736" s="84">
        <v>44154</v>
      </c>
      <c r="F1736" s="128" t="s">
        <v>521</v>
      </c>
      <c r="G1736" s="82" t="s">
        <v>554</v>
      </c>
      <c r="H1736" s="86" t="s">
        <v>2631</v>
      </c>
      <c r="I1736" s="82" t="s">
        <v>2635</v>
      </c>
      <c r="J1736" s="86" t="s">
        <v>2631</v>
      </c>
      <c r="K1736" s="129" t="s">
        <v>8246</v>
      </c>
      <c r="L1736" s="124" t="s">
        <v>8241</v>
      </c>
    </row>
    <row r="1737" spans="1:12" x14ac:dyDescent="0.25">
      <c r="A1737" s="27" t="s">
        <v>8453</v>
      </c>
      <c r="B1737" s="30" t="s">
        <v>7723</v>
      </c>
      <c r="C1737" s="30" t="s">
        <v>2633</v>
      </c>
      <c r="D1737" s="30" t="s">
        <v>7945</v>
      </c>
      <c r="E1737" s="28">
        <v>44154</v>
      </c>
      <c r="F1737" s="137" t="s">
        <v>521</v>
      </c>
      <c r="G1737" s="30" t="s">
        <v>554</v>
      </c>
      <c r="H1737" s="31" t="s">
        <v>2631</v>
      </c>
      <c r="I1737" s="30" t="s">
        <v>2635</v>
      </c>
      <c r="J1737" s="31" t="s">
        <v>2631</v>
      </c>
      <c r="K1737" s="129" t="s">
        <v>8246</v>
      </c>
      <c r="L1737" s="124" t="s">
        <v>8241</v>
      </c>
    </row>
    <row r="1738" spans="1:12" x14ac:dyDescent="0.25">
      <c r="A1738" s="83" t="s">
        <v>8454</v>
      </c>
      <c r="B1738" s="82" t="s">
        <v>7727</v>
      </c>
      <c r="C1738" s="82" t="s">
        <v>2629</v>
      </c>
      <c r="D1738" s="82" t="s">
        <v>7950</v>
      </c>
      <c r="E1738" s="84">
        <v>44154</v>
      </c>
      <c r="F1738" s="128" t="s">
        <v>521</v>
      </c>
      <c r="G1738" s="82" t="s">
        <v>554</v>
      </c>
      <c r="H1738" s="86" t="s">
        <v>2631</v>
      </c>
      <c r="I1738" s="82" t="s">
        <v>2632</v>
      </c>
      <c r="J1738" s="86" t="s">
        <v>2631</v>
      </c>
      <c r="K1738" s="129" t="s">
        <v>8246</v>
      </c>
      <c r="L1738" s="124" t="s">
        <v>8241</v>
      </c>
    </row>
    <row r="1739" spans="1:12" x14ac:dyDescent="0.25">
      <c r="A1739" s="83" t="s">
        <v>8455</v>
      </c>
      <c r="B1739" s="82" t="s">
        <v>7737</v>
      </c>
      <c r="C1739" s="82" t="s">
        <v>7364</v>
      </c>
      <c r="D1739" s="82" t="s">
        <v>7947</v>
      </c>
      <c r="E1739" s="84">
        <v>44154</v>
      </c>
      <c r="F1739" s="128" t="s">
        <v>521</v>
      </c>
      <c r="G1739" s="82" t="s">
        <v>554</v>
      </c>
      <c r="H1739" s="86" t="s">
        <v>2631</v>
      </c>
      <c r="I1739" s="82" t="s">
        <v>7333</v>
      </c>
      <c r="J1739" s="86" t="s">
        <v>2631</v>
      </c>
      <c r="K1739" s="129" t="s">
        <v>8246</v>
      </c>
      <c r="L1739" s="124" t="s">
        <v>8241</v>
      </c>
    </row>
    <row r="1740" spans="1:12" x14ac:dyDescent="0.25">
      <c r="A1740" s="83" t="s">
        <v>8457</v>
      </c>
      <c r="B1740" s="82" t="s">
        <v>7736</v>
      </c>
      <c r="C1740" s="82" t="s">
        <v>7337</v>
      </c>
      <c r="D1740" s="82" t="s">
        <v>7948</v>
      </c>
      <c r="E1740" s="84">
        <v>44154</v>
      </c>
      <c r="F1740" s="128" t="s">
        <v>521</v>
      </c>
      <c r="G1740" s="82" t="s">
        <v>554</v>
      </c>
      <c r="H1740" s="86" t="s">
        <v>2631</v>
      </c>
      <c r="I1740" s="82" t="s">
        <v>7333</v>
      </c>
      <c r="J1740" s="86" t="s">
        <v>2631</v>
      </c>
      <c r="K1740" s="129" t="s">
        <v>8246</v>
      </c>
      <c r="L1740" s="124" t="s">
        <v>8241</v>
      </c>
    </row>
    <row r="1741" spans="1:12" x14ac:dyDescent="0.25">
      <c r="A1741" s="83" t="s">
        <v>8458</v>
      </c>
      <c r="B1741" s="82" t="s">
        <v>7740</v>
      </c>
      <c r="C1741" s="82" t="s">
        <v>2734</v>
      </c>
      <c r="D1741" s="82" t="s">
        <v>7949</v>
      </c>
      <c r="E1741" s="84">
        <v>44154</v>
      </c>
      <c r="F1741" s="128" t="s">
        <v>521</v>
      </c>
      <c r="G1741" s="82" t="s">
        <v>554</v>
      </c>
      <c r="H1741" s="86" t="s">
        <v>2631</v>
      </c>
      <c r="I1741" s="82" t="s">
        <v>2736</v>
      </c>
      <c r="J1741" s="86" t="s">
        <v>2631</v>
      </c>
      <c r="K1741" s="129" t="s">
        <v>8246</v>
      </c>
      <c r="L1741" s="124" t="s">
        <v>8241</v>
      </c>
    </row>
    <row r="1742" spans="1:12" x14ac:dyDescent="0.25">
      <c r="A1742" s="83" t="s">
        <v>8459</v>
      </c>
      <c r="B1742" s="82" t="s">
        <v>7733</v>
      </c>
      <c r="C1742" s="82" t="s">
        <v>7341</v>
      </c>
      <c r="D1742" s="82" t="s">
        <v>7944</v>
      </c>
      <c r="E1742" s="84">
        <v>44154</v>
      </c>
      <c r="F1742" s="128" t="s">
        <v>521</v>
      </c>
      <c r="G1742" s="82" t="s">
        <v>554</v>
      </c>
      <c r="H1742" s="86" t="s">
        <v>2631</v>
      </c>
      <c r="I1742" s="82" t="s">
        <v>7333</v>
      </c>
      <c r="J1742" s="86" t="s">
        <v>2631</v>
      </c>
      <c r="K1742" s="129" t="s">
        <v>8246</v>
      </c>
      <c r="L1742" s="124" t="s">
        <v>8241</v>
      </c>
    </row>
    <row r="1743" spans="1:12" x14ac:dyDescent="0.25">
      <c r="A1743" s="83" t="s">
        <v>8462</v>
      </c>
      <c r="B1743" s="82" t="s">
        <v>7763</v>
      </c>
      <c r="C1743" s="82" t="s">
        <v>2693</v>
      </c>
      <c r="D1743" s="82" t="s">
        <v>7962</v>
      </c>
      <c r="E1743" s="84">
        <v>44154</v>
      </c>
      <c r="F1743" s="128" t="s">
        <v>521</v>
      </c>
      <c r="G1743" s="82" t="s">
        <v>554</v>
      </c>
      <c r="H1743" s="86" t="s">
        <v>2631</v>
      </c>
      <c r="I1743" s="82" t="s">
        <v>2695</v>
      </c>
      <c r="J1743" s="86" t="s">
        <v>2631</v>
      </c>
      <c r="K1743" s="129" t="s">
        <v>8246</v>
      </c>
      <c r="L1743" s="124" t="s">
        <v>8241</v>
      </c>
    </row>
    <row r="1744" spans="1:12" x14ac:dyDescent="0.25">
      <c r="A1744" s="83" t="s">
        <v>8463</v>
      </c>
      <c r="B1744" s="82" t="s">
        <v>7732</v>
      </c>
      <c r="C1744" s="82" t="s">
        <v>7353</v>
      </c>
      <c r="D1744" s="82" t="s">
        <v>7946</v>
      </c>
      <c r="E1744" s="84">
        <v>44154</v>
      </c>
      <c r="F1744" s="128" t="s">
        <v>521</v>
      </c>
      <c r="G1744" s="82" t="s">
        <v>554</v>
      </c>
      <c r="H1744" s="86" t="s">
        <v>2631</v>
      </c>
      <c r="I1744" s="82" t="s">
        <v>7333</v>
      </c>
      <c r="J1744" s="86" t="s">
        <v>2631</v>
      </c>
      <c r="K1744" s="129" t="s">
        <v>8246</v>
      </c>
      <c r="L1744" s="124" t="s">
        <v>8241</v>
      </c>
    </row>
    <row r="1745" spans="1:12" x14ac:dyDescent="0.25">
      <c r="A1745" s="83" t="s">
        <v>8464</v>
      </c>
      <c r="B1745" s="82" t="s">
        <v>7735</v>
      </c>
      <c r="C1745" s="82" t="s">
        <v>7326</v>
      </c>
      <c r="D1745" s="82" t="s">
        <v>7951</v>
      </c>
      <c r="E1745" s="84">
        <v>44154</v>
      </c>
      <c r="F1745" s="128" t="s">
        <v>521</v>
      </c>
      <c r="G1745" s="82" t="s">
        <v>554</v>
      </c>
      <c r="H1745" s="86" t="s">
        <v>2631</v>
      </c>
      <c r="I1745" s="82" t="s">
        <v>7333</v>
      </c>
      <c r="J1745" s="86" t="s">
        <v>2631</v>
      </c>
      <c r="K1745" s="129" t="s">
        <v>8246</v>
      </c>
      <c r="L1745" s="124" t="s">
        <v>8241</v>
      </c>
    </row>
    <row r="1746" spans="1:12" x14ac:dyDescent="0.25">
      <c r="A1746" s="83" t="s">
        <v>8466</v>
      </c>
      <c r="B1746" s="82" t="s">
        <v>7730</v>
      </c>
      <c r="C1746" s="82" t="s">
        <v>7360</v>
      </c>
      <c r="D1746" s="82" t="s">
        <v>7954</v>
      </c>
      <c r="E1746" s="84">
        <v>44154</v>
      </c>
      <c r="F1746" s="128" t="s">
        <v>521</v>
      </c>
      <c r="G1746" s="82" t="s">
        <v>554</v>
      </c>
      <c r="H1746" s="86" t="s">
        <v>2631</v>
      </c>
      <c r="I1746" s="82" t="s">
        <v>7333</v>
      </c>
      <c r="J1746" s="86" t="s">
        <v>2631</v>
      </c>
      <c r="K1746" s="129" t="s">
        <v>8246</v>
      </c>
      <c r="L1746" s="124" t="s">
        <v>8241</v>
      </c>
    </row>
    <row r="1747" spans="1:12" x14ac:dyDescent="0.25">
      <c r="A1747" s="27" t="s">
        <v>8467</v>
      </c>
      <c r="B1747" s="30" t="s">
        <v>7729</v>
      </c>
      <c r="C1747" s="30" t="s">
        <v>7344</v>
      </c>
      <c r="D1747" s="30" t="s">
        <v>7952</v>
      </c>
      <c r="E1747" s="28">
        <v>44154</v>
      </c>
      <c r="F1747" s="137" t="s">
        <v>521</v>
      </c>
      <c r="G1747" s="30" t="s">
        <v>554</v>
      </c>
      <c r="H1747" s="31" t="s">
        <v>2631</v>
      </c>
      <c r="I1747" s="30" t="s">
        <v>7333</v>
      </c>
      <c r="J1747" s="31" t="s">
        <v>2631</v>
      </c>
      <c r="K1747" s="129" t="s">
        <v>8246</v>
      </c>
      <c r="L1747" s="124" t="s">
        <v>8241</v>
      </c>
    </row>
    <row r="1748" spans="1:12" x14ac:dyDescent="0.25">
      <c r="A1748" s="83" t="s">
        <v>8473</v>
      </c>
      <c r="B1748" s="82" t="s">
        <v>7756</v>
      </c>
      <c r="C1748" s="82" t="s">
        <v>2676</v>
      </c>
      <c r="D1748" s="82" t="s">
        <v>7961</v>
      </c>
      <c r="E1748" s="84">
        <v>44154</v>
      </c>
      <c r="F1748" s="128" t="s">
        <v>521</v>
      </c>
      <c r="G1748" s="82" t="s">
        <v>554</v>
      </c>
      <c r="H1748" s="86" t="s">
        <v>2631</v>
      </c>
      <c r="I1748" s="82" t="s">
        <v>2678</v>
      </c>
      <c r="J1748" s="86" t="s">
        <v>2631</v>
      </c>
      <c r="K1748" s="129" t="s">
        <v>8246</v>
      </c>
      <c r="L1748" s="124" t="s">
        <v>8241</v>
      </c>
    </row>
    <row r="1749" spans="1:12" x14ac:dyDescent="0.25">
      <c r="A1749" s="83" t="s">
        <v>8475</v>
      </c>
      <c r="B1749" s="82" t="s">
        <v>7772</v>
      </c>
      <c r="C1749" s="82" t="s">
        <v>283</v>
      </c>
      <c r="D1749" s="82" t="s">
        <v>7971</v>
      </c>
      <c r="E1749" s="84">
        <v>44154</v>
      </c>
      <c r="F1749" s="128" t="s">
        <v>521</v>
      </c>
      <c r="G1749" s="82" t="s">
        <v>554</v>
      </c>
      <c r="H1749" s="86" t="s">
        <v>2631</v>
      </c>
      <c r="I1749" s="82" t="s">
        <v>2697</v>
      </c>
      <c r="J1749" s="86" t="s">
        <v>2631</v>
      </c>
      <c r="K1749" s="129" t="s">
        <v>8246</v>
      </c>
      <c r="L1749" s="124" t="s">
        <v>8241</v>
      </c>
    </row>
    <row r="1750" spans="1:12" x14ac:dyDescent="0.25">
      <c r="A1750" s="83" t="s">
        <v>8477</v>
      </c>
      <c r="B1750" s="82" t="s">
        <v>7773</v>
      </c>
      <c r="C1750" s="82" t="s">
        <v>283</v>
      </c>
      <c r="D1750" s="82" t="s">
        <v>7966</v>
      </c>
      <c r="E1750" s="84">
        <v>44154</v>
      </c>
      <c r="F1750" s="128" t="s">
        <v>521</v>
      </c>
      <c r="G1750" s="82" t="s">
        <v>554</v>
      </c>
      <c r="H1750" s="86" t="s">
        <v>2631</v>
      </c>
      <c r="I1750" s="82" t="s">
        <v>2697</v>
      </c>
      <c r="J1750" s="86" t="s">
        <v>2631</v>
      </c>
      <c r="K1750" s="129" t="s">
        <v>8246</v>
      </c>
      <c r="L1750" s="124" t="s">
        <v>8241</v>
      </c>
    </row>
    <row r="1751" spans="1:12" x14ac:dyDescent="0.25">
      <c r="A1751" s="83" t="s">
        <v>8483</v>
      </c>
      <c r="B1751" s="82" t="s">
        <v>7746</v>
      </c>
      <c r="C1751" s="82" t="s">
        <v>7351</v>
      </c>
      <c r="D1751" s="82" t="s">
        <v>7963</v>
      </c>
      <c r="E1751" s="84">
        <v>44154</v>
      </c>
      <c r="F1751" s="128" t="s">
        <v>521</v>
      </c>
      <c r="G1751" s="82" t="s">
        <v>554</v>
      </c>
      <c r="H1751" s="86" t="s">
        <v>2631</v>
      </c>
      <c r="I1751" s="82" t="s">
        <v>7336</v>
      </c>
      <c r="J1751" s="86" t="s">
        <v>2631</v>
      </c>
      <c r="K1751" s="129" t="s">
        <v>8246</v>
      </c>
      <c r="L1751" s="124" t="s">
        <v>8241</v>
      </c>
    </row>
    <row r="1752" spans="1:12" x14ac:dyDescent="0.25">
      <c r="A1752" s="83" t="s">
        <v>8484</v>
      </c>
      <c r="B1752" s="82" t="s">
        <v>7753</v>
      </c>
      <c r="C1752" s="82" t="s">
        <v>2636</v>
      </c>
      <c r="D1752" s="82" t="s">
        <v>7973</v>
      </c>
      <c r="E1752" s="84">
        <v>44154</v>
      </c>
      <c r="F1752" s="128" t="s">
        <v>521</v>
      </c>
      <c r="G1752" s="82" t="s">
        <v>554</v>
      </c>
      <c r="H1752" s="86" t="s">
        <v>2631</v>
      </c>
      <c r="I1752" s="82" t="s">
        <v>2638</v>
      </c>
      <c r="J1752" s="86" t="s">
        <v>2631</v>
      </c>
      <c r="K1752" s="129" t="s">
        <v>8246</v>
      </c>
      <c r="L1752" s="124" t="s">
        <v>8241</v>
      </c>
    </row>
    <row r="1753" spans="1:12" x14ac:dyDescent="0.25">
      <c r="A1753" s="83" t="s">
        <v>8485</v>
      </c>
      <c r="B1753" s="82" t="s">
        <v>7748</v>
      </c>
      <c r="C1753" s="82" t="s">
        <v>7358</v>
      </c>
      <c r="D1753" s="82" t="s">
        <v>7956</v>
      </c>
      <c r="E1753" s="84">
        <v>44154</v>
      </c>
      <c r="F1753" s="128" t="s">
        <v>521</v>
      </c>
      <c r="G1753" s="82" t="s">
        <v>554</v>
      </c>
      <c r="H1753" s="86" t="s">
        <v>2631</v>
      </c>
      <c r="I1753" s="82" t="s">
        <v>7336</v>
      </c>
      <c r="J1753" s="86" t="s">
        <v>2631</v>
      </c>
      <c r="K1753" s="129" t="s">
        <v>8246</v>
      </c>
      <c r="L1753" s="124" t="s">
        <v>8241</v>
      </c>
    </row>
    <row r="1754" spans="1:12" x14ac:dyDescent="0.25">
      <c r="A1754" s="83" t="s">
        <v>8486</v>
      </c>
      <c r="B1754" s="82" t="s">
        <v>7747</v>
      </c>
      <c r="C1754" s="82" t="s">
        <v>7347</v>
      </c>
      <c r="D1754" s="82" t="s">
        <v>7958</v>
      </c>
      <c r="E1754" s="84">
        <v>44154</v>
      </c>
      <c r="F1754" s="128" t="s">
        <v>521</v>
      </c>
      <c r="G1754" s="82" t="s">
        <v>554</v>
      </c>
      <c r="H1754" s="86" t="s">
        <v>2631</v>
      </c>
      <c r="I1754" s="82" t="s">
        <v>7336</v>
      </c>
      <c r="J1754" s="86" t="s">
        <v>2631</v>
      </c>
      <c r="K1754" s="129" t="s">
        <v>8246</v>
      </c>
      <c r="L1754" s="124" t="s">
        <v>8241</v>
      </c>
    </row>
    <row r="1755" spans="1:12" x14ac:dyDescent="0.25">
      <c r="A1755" s="27" t="s">
        <v>8487</v>
      </c>
      <c r="B1755" s="30" t="s">
        <v>7768</v>
      </c>
      <c r="C1755" s="30" t="s">
        <v>2667</v>
      </c>
      <c r="D1755" s="30" t="s">
        <v>7979</v>
      </c>
      <c r="E1755" s="28">
        <v>44154</v>
      </c>
      <c r="F1755" s="137" t="s">
        <v>521</v>
      </c>
      <c r="G1755" s="30" t="s">
        <v>554</v>
      </c>
      <c r="H1755" s="31" t="s">
        <v>2631</v>
      </c>
      <c r="I1755" s="30" t="s">
        <v>2661</v>
      </c>
      <c r="J1755" s="31" t="s">
        <v>2631</v>
      </c>
      <c r="K1755" s="129" t="s">
        <v>8246</v>
      </c>
      <c r="L1755" s="124" t="s">
        <v>8241</v>
      </c>
    </row>
    <row r="1756" spans="1:12" x14ac:dyDescent="0.25">
      <c r="A1756" s="83" t="s">
        <v>8516</v>
      </c>
      <c r="B1756" s="82" t="s">
        <v>7757</v>
      </c>
      <c r="C1756" s="82" t="s">
        <v>2676</v>
      </c>
      <c r="D1756" s="82" t="s">
        <v>7967</v>
      </c>
      <c r="E1756" s="84">
        <v>44154</v>
      </c>
      <c r="F1756" s="128" t="s">
        <v>522</v>
      </c>
      <c r="G1756" s="82" t="s">
        <v>554</v>
      </c>
      <c r="H1756" s="86" t="s">
        <v>2631</v>
      </c>
      <c r="I1756" s="82" t="s">
        <v>2678</v>
      </c>
      <c r="J1756" s="86" t="s">
        <v>2631</v>
      </c>
      <c r="K1756" s="129" t="s">
        <v>8246</v>
      </c>
      <c r="L1756" s="124" t="s">
        <v>8241</v>
      </c>
    </row>
    <row r="1757" spans="1:12" x14ac:dyDescent="0.25">
      <c r="A1757" s="83" t="s">
        <v>8520</v>
      </c>
      <c r="B1757" s="82" t="s">
        <v>7758</v>
      </c>
      <c r="C1757" s="82" t="s">
        <v>2676</v>
      </c>
      <c r="D1757" s="82" t="s">
        <v>7969</v>
      </c>
      <c r="E1757" s="84">
        <v>44154</v>
      </c>
      <c r="F1757" s="128" t="s">
        <v>522</v>
      </c>
      <c r="G1757" s="82" t="s">
        <v>554</v>
      </c>
      <c r="H1757" s="86" t="s">
        <v>2631</v>
      </c>
      <c r="I1757" s="82" t="s">
        <v>2678</v>
      </c>
      <c r="J1757" s="86" t="s">
        <v>2631</v>
      </c>
      <c r="K1757" s="129" t="s">
        <v>8246</v>
      </c>
      <c r="L1757" s="124" t="s">
        <v>8241</v>
      </c>
    </row>
    <row r="1758" spans="1:12" x14ac:dyDescent="0.25">
      <c r="A1758" s="83" t="s">
        <v>8340</v>
      </c>
      <c r="B1758" s="82" t="s">
        <v>7930</v>
      </c>
      <c r="C1758" s="82" t="s">
        <v>2810</v>
      </c>
      <c r="D1758" s="82" t="s">
        <v>9121</v>
      </c>
      <c r="E1758" s="84">
        <v>44154</v>
      </c>
      <c r="F1758" s="128" t="s">
        <v>520</v>
      </c>
      <c r="G1758" s="82" t="s">
        <v>538</v>
      </c>
      <c r="H1758" s="86" t="s">
        <v>2631</v>
      </c>
      <c r="I1758" s="82" t="s">
        <v>2793</v>
      </c>
      <c r="J1758" s="86" t="s">
        <v>2631</v>
      </c>
      <c r="K1758" s="129" t="s">
        <v>8246</v>
      </c>
      <c r="L1758" s="124" t="s">
        <v>8242</v>
      </c>
    </row>
    <row r="1759" spans="1:12" x14ac:dyDescent="0.25">
      <c r="A1759" s="83" t="s">
        <v>8476</v>
      </c>
      <c r="B1759" s="82" t="s">
        <v>7907</v>
      </c>
      <c r="C1759" s="82" t="s">
        <v>2679</v>
      </c>
      <c r="D1759" s="82" t="s">
        <v>9126</v>
      </c>
      <c r="E1759" s="84">
        <v>44154</v>
      </c>
      <c r="F1759" s="128" t="s">
        <v>521</v>
      </c>
      <c r="G1759" s="82" t="s">
        <v>554</v>
      </c>
      <c r="H1759" s="86" t="s">
        <v>2631</v>
      </c>
      <c r="I1759" s="82" t="s">
        <v>545</v>
      </c>
      <c r="J1759" s="86" t="s">
        <v>2631</v>
      </c>
      <c r="K1759" s="129" t="s">
        <v>8246</v>
      </c>
      <c r="L1759" s="124" t="s">
        <v>8242</v>
      </c>
    </row>
    <row r="1760" spans="1:12" x14ac:dyDescent="0.25">
      <c r="A1760" s="83" t="s">
        <v>8512</v>
      </c>
      <c r="B1760" s="82" t="s">
        <v>7928</v>
      </c>
      <c r="C1760" s="82" t="s">
        <v>2820</v>
      </c>
      <c r="D1760" s="82" t="s">
        <v>9115</v>
      </c>
      <c r="E1760" s="84">
        <v>44154</v>
      </c>
      <c r="F1760" s="128" t="s">
        <v>522</v>
      </c>
      <c r="G1760" s="82" t="s">
        <v>554</v>
      </c>
      <c r="H1760" s="86" t="s">
        <v>2631</v>
      </c>
      <c r="I1760" s="82" t="s">
        <v>2793</v>
      </c>
      <c r="J1760" s="86" t="s">
        <v>2631</v>
      </c>
      <c r="K1760" s="129" t="s">
        <v>8246</v>
      </c>
      <c r="L1760" s="124" t="s">
        <v>8242</v>
      </c>
    </row>
    <row r="1761" spans="1:12" x14ac:dyDescent="0.25">
      <c r="A1761" s="27" t="s">
        <v>8515</v>
      </c>
      <c r="B1761" s="30" t="s">
        <v>7910</v>
      </c>
      <c r="C1761" s="30" t="s">
        <v>2636</v>
      </c>
      <c r="D1761" s="30" t="s">
        <v>9120</v>
      </c>
      <c r="E1761" s="28">
        <v>44154</v>
      </c>
      <c r="F1761" s="137" t="s">
        <v>522</v>
      </c>
      <c r="G1761" s="30" t="s">
        <v>554</v>
      </c>
      <c r="H1761" s="31" t="s">
        <v>2631</v>
      </c>
      <c r="I1761" s="30" t="s">
        <v>2638</v>
      </c>
      <c r="J1761" s="31" t="s">
        <v>2631</v>
      </c>
      <c r="K1761" s="129" t="s">
        <v>8246</v>
      </c>
      <c r="L1761" s="124" t="s">
        <v>8242</v>
      </c>
    </row>
    <row r="1762" spans="1:12" x14ac:dyDescent="0.25">
      <c r="A1762" s="83" t="s">
        <v>8517</v>
      </c>
      <c r="B1762" s="82" t="s">
        <v>7893</v>
      </c>
      <c r="C1762" s="82" t="s">
        <v>2649</v>
      </c>
      <c r="D1762" s="82" t="s">
        <v>9127</v>
      </c>
      <c r="E1762" s="84">
        <v>44154</v>
      </c>
      <c r="F1762" s="128" t="s">
        <v>522</v>
      </c>
      <c r="G1762" s="82" t="s">
        <v>554</v>
      </c>
      <c r="H1762" s="86" t="s">
        <v>2631</v>
      </c>
      <c r="I1762" s="82" t="s">
        <v>2650</v>
      </c>
      <c r="J1762" s="86" t="s">
        <v>2631</v>
      </c>
      <c r="K1762" s="129" t="s">
        <v>8246</v>
      </c>
      <c r="L1762" s="124" t="s">
        <v>8242</v>
      </c>
    </row>
    <row r="1763" spans="1:12" x14ac:dyDescent="0.25">
      <c r="A1763" s="83" t="s">
        <v>8518</v>
      </c>
      <c r="B1763" s="82" t="s">
        <v>7926</v>
      </c>
      <c r="C1763" s="82" t="s">
        <v>283</v>
      </c>
      <c r="D1763" s="82" t="s">
        <v>9125</v>
      </c>
      <c r="E1763" s="84">
        <v>44154</v>
      </c>
      <c r="F1763" s="128" t="s">
        <v>522</v>
      </c>
      <c r="G1763" s="82" t="s">
        <v>554</v>
      </c>
      <c r="H1763" s="86" t="s">
        <v>2631</v>
      </c>
      <c r="I1763" s="82" t="s">
        <v>2697</v>
      </c>
      <c r="J1763" s="86" t="s">
        <v>2631</v>
      </c>
      <c r="K1763" s="129" t="s">
        <v>8246</v>
      </c>
      <c r="L1763" s="124" t="s">
        <v>8242</v>
      </c>
    </row>
    <row r="1764" spans="1:12" x14ac:dyDescent="0.25">
      <c r="A1764" s="83" t="s">
        <v>8521</v>
      </c>
      <c r="B1764" s="82" t="s">
        <v>7892</v>
      </c>
      <c r="C1764" s="82" t="s">
        <v>2649</v>
      </c>
      <c r="D1764" s="82" t="s">
        <v>9124</v>
      </c>
      <c r="E1764" s="84">
        <v>44154</v>
      </c>
      <c r="F1764" s="128" t="s">
        <v>522</v>
      </c>
      <c r="G1764" s="82" t="s">
        <v>554</v>
      </c>
      <c r="H1764" s="86" t="s">
        <v>2631</v>
      </c>
      <c r="I1764" s="82" t="s">
        <v>2650</v>
      </c>
      <c r="J1764" s="86" t="s">
        <v>2631</v>
      </c>
      <c r="K1764" s="129" t="s">
        <v>8246</v>
      </c>
      <c r="L1764" s="124" t="s">
        <v>8242</v>
      </c>
    </row>
    <row r="1765" spans="1:12" x14ac:dyDescent="0.25">
      <c r="A1765" s="83" t="s">
        <v>8523</v>
      </c>
      <c r="B1765" s="82" t="s">
        <v>7915</v>
      </c>
      <c r="C1765" s="82" t="s">
        <v>62</v>
      </c>
      <c r="D1765" s="82" t="s">
        <v>9128</v>
      </c>
      <c r="E1765" s="84">
        <v>44154</v>
      </c>
      <c r="F1765" s="128" t="s">
        <v>522</v>
      </c>
      <c r="G1765" s="82" t="s">
        <v>554</v>
      </c>
      <c r="H1765" s="86" t="s">
        <v>2631</v>
      </c>
      <c r="I1765" s="82" t="s">
        <v>2683</v>
      </c>
      <c r="J1765" s="86" t="s">
        <v>2631</v>
      </c>
      <c r="K1765" s="129" t="s">
        <v>8246</v>
      </c>
      <c r="L1765" s="124" t="s">
        <v>8242</v>
      </c>
    </row>
    <row r="1766" spans="1:12" x14ac:dyDescent="0.25">
      <c r="A1766" s="83" t="s">
        <v>8525</v>
      </c>
      <c r="B1766" s="82" t="s">
        <v>7909</v>
      </c>
      <c r="C1766" s="82" t="s">
        <v>2636</v>
      </c>
      <c r="D1766" s="82" t="s">
        <v>9122</v>
      </c>
      <c r="E1766" s="84">
        <v>44154</v>
      </c>
      <c r="F1766" s="128" t="s">
        <v>522</v>
      </c>
      <c r="G1766" s="82" t="s">
        <v>554</v>
      </c>
      <c r="H1766" s="86" t="s">
        <v>2631</v>
      </c>
      <c r="I1766" s="82" t="s">
        <v>2638</v>
      </c>
      <c r="J1766" s="86" t="s">
        <v>2631</v>
      </c>
      <c r="K1766" s="129" t="s">
        <v>8246</v>
      </c>
      <c r="L1766" s="124" t="s">
        <v>8242</v>
      </c>
    </row>
    <row r="1767" spans="1:12" x14ac:dyDescent="0.25">
      <c r="A1767" s="27" t="s">
        <v>8527</v>
      </c>
      <c r="B1767" s="30" t="s">
        <v>7896</v>
      </c>
      <c r="C1767" s="30" t="s">
        <v>2633</v>
      </c>
      <c r="D1767" s="30" t="s">
        <v>9097</v>
      </c>
      <c r="E1767" s="28">
        <v>44154</v>
      </c>
      <c r="F1767" s="137" t="s">
        <v>522</v>
      </c>
      <c r="G1767" s="30" t="s">
        <v>554</v>
      </c>
      <c r="H1767" s="31" t="s">
        <v>2631</v>
      </c>
      <c r="I1767" s="30" t="s">
        <v>2635</v>
      </c>
      <c r="J1767" s="31" t="s">
        <v>2631</v>
      </c>
      <c r="K1767" s="129" t="s">
        <v>8246</v>
      </c>
      <c r="L1767" s="124" t="s">
        <v>8242</v>
      </c>
    </row>
    <row r="1768" spans="1:12" x14ac:dyDescent="0.25">
      <c r="A1768" s="83" t="s">
        <v>8528</v>
      </c>
      <c r="B1768" s="82" t="s">
        <v>7895</v>
      </c>
      <c r="C1768" s="82" t="s">
        <v>2633</v>
      </c>
      <c r="D1768" s="82" t="s">
        <v>9096</v>
      </c>
      <c r="E1768" s="84">
        <v>44154</v>
      </c>
      <c r="F1768" s="128" t="s">
        <v>522</v>
      </c>
      <c r="G1768" s="82" t="s">
        <v>554</v>
      </c>
      <c r="H1768" s="86" t="s">
        <v>2631</v>
      </c>
      <c r="I1768" s="82" t="s">
        <v>2635</v>
      </c>
      <c r="J1768" s="86" t="s">
        <v>2631</v>
      </c>
      <c r="K1768" s="129" t="s">
        <v>8246</v>
      </c>
      <c r="L1768" s="124" t="s">
        <v>8242</v>
      </c>
    </row>
    <row r="1769" spans="1:12" x14ac:dyDescent="0.25">
      <c r="A1769" s="83" t="s">
        <v>8529</v>
      </c>
      <c r="B1769" s="82" t="s">
        <v>7902</v>
      </c>
      <c r="C1769" s="82" t="s">
        <v>229</v>
      </c>
      <c r="D1769" s="82" t="s">
        <v>9101</v>
      </c>
      <c r="E1769" s="84">
        <v>44154</v>
      </c>
      <c r="F1769" s="128" t="s">
        <v>522</v>
      </c>
      <c r="G1769" s="82" t="s">
        <v>554</v>
      </c>
      <c r="H1769" s="86" t="s">
        <v>2631</v>
      </c>
      <c r="I1769" s="82" t="s">
        <v>2632</v>
      </c>
      <c r="J1769" s="86" t="s">
        <v>2631</v>
      </c>
      <c r="K1769" s="129" t="s">
        <v>8246</v>
      </c>
      <c r="L1769" s="124" t="s">
        <v>8242</v>
      </c>
    </row>
    <row r="1770" spans="1:12" x14ac:dyDescent="0.25">
      <c r="A1770" s="83" t="s">
        <v>8530</v>
      </c>
      <c r="B1770" s="82" t="s">
        <v>7924</v>
      </c>
      <c r="C1770" s="82" t="s">
        <v>2659</v>
      </c>
      <c r="D1770" s="82" t="s">
        <v>9099</v>
      </c>
      <c r="E1770" s="84">
        <v>44154</v>
      </c>
      <c r="F1770" s="128" t="s">
        <v>522</v>
      </c>
      <c r="G1770" s="82" t="s">
        <v>554</v>
      </c>
      <c r="H1770" s="86" t="s">
        <v>2631</v>
      </c>
      <c r="I1770" s="82" t="s">
        <v>2661</v>
      </c>
      <c r="J1770" s="86" t="s">
        <v>2631</v>
      </c>
      <c r="K1770" s="129" t="s">
        <v>8246</v>
      </c>
      <c r="L1770" s="124" t="s">
        <v>8242</v>
      </c>
    </row>
    <row r="1771" spans="1:12" x14ac:dyDescent="0.25">
      <c r="A1771" s="83" t="s">
        <v>8531</v>
      </c>
      <c r="B1771" s="82" t="s">
        <v>7903</v>
      </c>
      <c r="C1771" s="82" t="s">
        <v>229</v>
      </c>
      <c r="D1771" s="82" t="s">
        <v>9106</v>
      </c>
      <c r="E1771" s="84">
        <v>44154</v>
      </c>
      <c r="F1771" s="128" t="s">
        <v>522</v>
      </c>
      <c r="G1771" s="82" t="s">
        <v>554</v>
      </c>
      <c r="H1771" s="86" t="s">
        <v>2631</v>
      </c>
      <c r="I1771" s="82" t="s">
        <v>2632</v>
      </c>
      <c r="J1771" s="86" t="s">
        <v>2631</v>
      </c>
      <c r="K1771" s="129" t="s">
        <v>8246</v>
      </c>
      <c r="L1771" s="124" t="s">
        <v>8242</v>
      </c>
    </row>
    <row r="1772" spans="1:12" x14ac:dyDescent="0.25">
      <c r="A1772" s="83" t="s">
        <v>8532</v>
      </c>
      <c r="B1772" s="82" t="s">
        <v>7937</v>
      </c>
      <c r="C1772" s="82" t="s">
        <v>7785</v>
      </c>
      <c r="D1772" s="82" t="s">
        <v>9102</v>
      </c>
      <c r="E1772" s="84">
        <v>44154</v>
      </c>
      <c r="F1772" s="128" t="s">
        <v>522</v>
      </c>
      <c r="G1772" s="82" t="s">
        <v>554</v>
      </c>
      <c r="H1772" s="86" t="s">
        <v>2631</v>
      </c>
      <c r="I1772" s="82" t="s">
        <v>7328</v>
      </c>
      <c r="J1772" s="86" t="s">
        <v>2631</v>
      </c>
      <c r="K1772" s="129" t="s">
        <v>8246</v>
      </c>
      <c r="L1772" s="124" t="s">
        <v>8242</v>
      </c>
    </row>
    <row r="1773" spans="1:12" x14ac:dyDescent="0.25">
      <c r="A1773" s="83" t="s">
        <v>8533</v>
      </c>
      <c r="B1773" s="82" t="s">
        <v>7923</v>
      </c>
      <c r="C1773" s="82" t="s">
        <v>2659</v>
      </c>
      <c r="D1773" s="82" t="s">
        <v>9098</v>
      </c>
      <c r="E1773" s="84">
        <v>44154</v>
      </c>
      <c r="F1773" s="128" t="s">
        <v>522</v>
      </c>
      <c r="G1773" s="82" t="s">
        <v>554</v>
      </c>
      <c r="H1773" s="86" t="s">
        <v>2631</v>
      </c>
      <c r="I1773" s="82" t="s">
        <v>2661</v>
      </c>
      <c r="J1773" s="86" t="s">
        <v>2631</v>
      </c>
      <c r="K1773" s="129" t="s">
        <v>8246</v>
      </c>
      <c r="L1773" s="124" t="s">
        <v>8242</v>
      </c>
    </row>
    <row r="1774" spans="1:12" x14ac:dyDescent="0.25">
      <c r="A1774" s="83" t="s">
        <v>8535</v>
      </c>
      <c r="B1774" s="82" t="s">
        <v>7905</v>
      </c>
      <c r="C1774" s="82" t="s">
        <v>229</v>
      </c>
      <c r="D1774" s="82" t="s">
        <v>9104</v>
      </c>
      <c r="E1774" s="84">
        <v>44154</v>
      </c>
      <c r="F1774" s="128" t="s">
        <v>522</v>
      </c>
      <c r="G1774" s="82" t="s">
        <v>554</v>
      </c>
      <c r="H1774" s="86" t="s">
        <v>2631</v>
      </c>
      <c r="I1774" s="82" t="s">
        <v>2632</v>
      </c>
      <c r="J1774" s="86" t="s">
        <v>2631</v>
      </c>
      <c r="K1774" s="129" t="s">
        <v>8246</v>
      </c>
      <c r="L1774" s="124" t="s">
        <v>8242</v>
      </c>
    </row>
    <row r="1775" spans="1:12" x14ac:dyDescent="0.25">
      <c r="A1775" s="27" t="s">
        <v>8539</v>
      </c>
      <c r="B1775" s="30" t="s">
        <v>7921</v>
      </c>
      <c r="C1775" s="30" t="s">
        <v>2715</v>
      </c>
      <c r="D1775" s="30" t="s">
        <v>9103</v>
      </c>
      <c r="E1775" s="28">
        <v>44154</v>
      </c>
      <c r="F1775" s="137" t="s">
        <v>522</v>
      </c>
      <c r="G1775" s="30" t="s">
        <v>554</v>
      </c>
      <c r="H1775" s="31" t="s">
        <v>2631</v>
      </c>
      <c r="I1775" s="30" t="s">
        <v>2641</v>
      </c>
      <c r="J1775" s="31" t="s">
        <v>2631</v>
      </c>
      <c r="K1775" s="129" t="s">
        <v>8246</v>
      </c>
      <c r="L1775" s="124" t="s">
        <v>8242</v>
      </c>
    </row>
    <row r="1776" spans="1:12" x14ac:dyDescent="0.25">
      <c r="A1776" s="83" t="s">
        <v>8544</v>
      </c>
      <c r="B1776" s="82" t="s">
        <v>7899</v>
      </c>
      <c r="C1776" s="82" t="s">
        <v>2865</v>
      </c>
      <c r="D1776" s="82" t="s">
        <v>9114</v>
      </c>
      <c r="E1776" s="84">
        <v>44154</v>
      </c>
      <c r="F1776" s="128" t="s">
        <v>522</v>
      </c>
      <c r="G1776" s="82" t="s">
        <v>554</v>
      </c>
      <c r="H1776" s="86" t="s">
        <v>2631</v>
      </c>
      <c r="I1776" s="82" t="s">
        <v>2829</v>
      </c>
      <c r="J1776" s="86" t="s">
        <v>2631</v>
      </c>
      <c r="K1776" s="129" t="s">
        <v>8246</v>
      </c>
      <c r="L1776" s="124" t="s">
        <v>8242</v>
      </c>
    </row>
    <row r="1777" spans="1:12" x14ac:dyDescent="0.25">
      <c r="A1777" s="83" t="s">
        <v>8545</v>
      </c>
      <c r="B1777" s="82" t="s">
        <v>7931</v>
      </c>
      <c r="C1777" s="82" t="s">
        <v>2810</v>
      </c>
      <c r="D1777" s="82" t="s">
        <v>9109</v>
      </c>
      <c r="E1777" s="84">
        <v>44154</v>
      </c>
      <c r="F1777" s="128" t="s">
        <v>522</v>
      </c>
      <c r="G1777" s="82" t="s">
        <v>554</v>
      </c>
      <c r="H1777" s="86" t="s">
        <v>2631</v>
      </c>
      <c r="I1777" s="82" t="s">
        <v>2793</v>
      </c>
      <c r="J1777" s="86" t="s">
        <v>2631</v>
      </c>
      <c r="K1777" s="129" t="s">
        <v>8246</v>
      </c>
      <c r="L1777" s="124" t="s">
        <v>8242</v>
      </c>
    </row>
    <row r="1778" spans="1:12" x14ac:dyDescent="0.25">
      <c r="A1778" s="83" t="s">
        <v>8546</v>
      </c>
      <c r="B1778" s="82" t="s">
        <v>7904</v>
      </c>
      <c r="C1778" s="82" t="s">
        <v>229</v>
      </c>
      <c r="D1778" s="82" t="s">
        <v>9107</v>
      </c>
      <c r="E1778" s="84">
        <v>44154</v>
      </c>
      <c r="F1778" s="128" t="s">
        <v>522</v>
      </c>
      <c r="G1778" s="82" t="s">
        <v>554</v>
      </c>
      <c r="H1778" s="86" t="s">
        <v>2631</v>
      </c>
      <c r="I1778" s="82" t="s">
        <v>2632</v>
      </c>
      <c r="J1778" s="86" t="s">
        <v>2631</v>
      </c>
      <c r="K1778" s="129" t="s">
        <v>8246</v>
      </c>
      <c r="L1778" s="124" t="s">
        <v>8242</v>
      </c>
    </row>
    <row r="1779" spans="1:12" x14ac:dyDescent="0.25">
      <c r="A1779" s="83" t="s">
        <v>8547</v>
      </c>
      <c r="B1779" s="82" t="s">
        <v>7933</v>
      </c>
      <c r="C1779" s="82" t="s">
        <v>2693</v>
      </c>
      <c r="D1779" s="82" t="s">
        <v>9117</v>
      </c>
      <c r="E1779" s="84">
        <v>44154</v>
      </c>
      <c r="F1779" s="128" t="s">
        <v>522</v>
      </c>
      <c r="G1779" s="82" t="s">
        <v>554</v>
      </c>
      <c r="H1779" s="86" t="s">
        <v>2631</v>
      </c>
      <c r="I1779" s="82" t="s">
        <v>2695</v>
      </c>
      <c r="J1779" s="86" t="s">
        <v>2631</v>
      </c>
      <c r="K1779" s="129" t="s">
        <v>8246</v>
      </c>
      <c r="L1779" s="124" t="s">
        <v>8242</v>
      </c>
    </row>
    <row r="1780" spans="1:12" x14ac:dyDescent="0.25">
      <c r="A1780" s="83" t="s">
        <v>8548</v>
      </c>
      <c r="B1780" s="82" t="s">
        <v>7935</v>
      </c>
      <c r="C1780" s="82" t="s">
        <v>7851</v>
      </c>
      <c r="D1780" s="82" t="s">
        <v>9108</v>
      </c>
      <c r="E1780" s="84">
        <v>44154</v>
      </c>
      <c r="F1780" s="128" t="s">
        <v>522</v>
      </c>
      <c r="G1780" s="82" t="s">
        <v>554</v>
      </c>
      <c r="H1780" s="86" t="s">
        <v>2631</v>
      </c>
      <c r="I1780" s="82" t="s">
        <v>7328</v>
      </c>
      <c r="J1780" s="86" t="s">
        <v>2631</v>
      </c>
      <c r="K1780" s="129" t="s">
        <v>8246</v>
      </c>
      <c r="L1780" s="124" t="s">
        <v>8242</v>
      </c>
    </row>
    <row r="1781" spans="1:12" x14ac:dyDescent="0.25">
      <c r="A1781" s="83" t="s">
        <v>8549</v>
      </c>
      <c r="B1781" s="82" t="s">
        <v>7919</v>
      </c>
      <c r="C1781" s="82" t="s">
        <v>2672</v>
      </c>
      <c r="D1781" s="82" t="s">
        <v>9118</v>
      </c>
      <c r="E1781" s="84">
        <v>44154</v>
      </c>
      <c r="F1781" s="128" t="s">
        <v>522</v>
      </c>
      <c r="G1781" s="82" t="s">
        <v>554</v>
      </c>
      <c r="H1781" s="86" t="s">
        <v>2631</v>
      </c>
      <c r="I1781" s="82" t="s">
        <v>2644</v>
      </c>
      <c r="J1781" s="86" t="s">
        <v>2631</v>
      </c>
      <c r="K1781" s="129" t="s">
        <v>8246</v>
      </c>
      <c r="L1781" s="124" t="s">
        <v>8242</v>
      </c>
    </row>
    <row r="1782" spans="1:12" x14ac:dyDescent="0.25">
      <c r="A1782" s="27" t="s">
        <v>8552</v>
      </c>
      <c r="B1782" s="30" t="s">
        <v>7917</v>
      </c>
      <c r="C1782" s="30" t="s">
        <v>2672</v>
      </c>
      <c r="D1782" s="30" t="s">
        <v>9119</v>
      </c>
      <c r="E1782" s="28">
        <v>44154</v>
      </c>
      <c r="F1782" s="137" t="s">
        <v>522</v>
      </c>
      <c r="G1782" s="30" t="s">
        <v>554</v>
      </c>
      <c r="H1782" s="31" t="s">
        <v>2631</v>
      </c>
      <c r="I1782" s="30" t="s">
        <v>2644</v>
      </c>
      <c r="J1782" s="31" t="s">
        <v>2631</v>
      </c>
      <c r="K1782" s="129" t="s">
        <v>8246</v>
      </c>
      <c r="L1782" s="124" t="s">
        <v>8242</v>
      </c>
    </row>
    <row r="1783" spans="1:12" x14ac:dyDescent="0.25">
      <c r="A1783" s="83" t="s">
        <v>8558</v>
      </c>
      <c r="B1783" s="82" t="s">
        <v>7918</v>
      </c>
      <c r="C1783" s="82" t="s">
        <v>2672</v>
      </c>
      <c r="D1783" s="82" t="s">
        <v>9112</v>
      </c>
      <c r="E1783" s="84">
        <v>44154</v>
      </c>
      <c r="F1783" s="128" t="s">
        <v>522</v>
      </c>
      <c r="G1783" s="82" t="s">
        <v>554</v>
      </c>
      <c r="H1783" s="86" t="s">
        <v>2631</v>
      </c>
      <c r="I1783" s="82" t="s">
        <v>2644</v>
      </c>
      <c r="J1783" s="86" t="s">
        <v>2631</v>
      </c>
      <c r="K1783" s="129" t="s">
        <v>8246</v>
      </c>
      <c r="L1783" s="124" t="s">
        <v>8242</v>
      </c>
    </row>
    <row r="1784" spans="1:12" x14ac:dyDescent="0.25">
      <c r="A1784" s="83" t="s">
        <v>8559</v>
      </c>
      <c r="B1784" s="82" t="s">
        <v>7929</v>
      </c>
      <c r="C1784" s="82" t="s">
        <v>2810</v>
      </c>
      <c r="D1784" s="82" t="s">
        <v>9116</v>
      </c>
      <c r="E1784" s="84">
        <v>44154</v>
      </c>
      <c r="F1784" s="128" t="s">
        <v>522</v>
      </c>
      <c r="G1784" s="82" t="s">
        <v>554</v>
      </c>
      <c r="H1784" s="86" t="s">
        <v>2631</v>
      </c>
      <c r="I1784" s="82" t="s">
        <v>2793</v>
      </c>
      <c r="J1784" s="86" t="s">
        <v>2631</v>
      </c>
      <c r="K1784" s="129" t="s">
        <v>8246</v>
      </c>
      <c r="L1784" s="124" t="s">
        <v>8242</v>
      </c>
    </row>
    <row r="1785" spans="1:12" x14ac:dyDescent="0.25">
      <c r="A1785" s="83" t="s">
        <v>8560</v>
      </c>
      <c r="B1785" s="82" t="s">
        <v>7913</v>
      </c>
      <c r="C1785" s="82" t="s">
        <v>2676</v>
      </c>
      <c r="D1785" s="82" t="s">
        <v>9113</v>
      </c>
      <c r="E1785" s="84">
        <v>44154</v>
      </c>
      <c r="F1785" s="128" t="s">
        <v>522</v>
      </c>
      <c r="G1785" s="82" t="s">
        <v>554</v>
      </c>
      <c r="H1785" s="86" t="s">
        <v>2631</v>
      </c>
      <c r="I1785" s="82" t="s">
        <v>2678</v>
      </c>
      <c r="J1785" s="86" t="s">
        <v>2631</v>
      </c>
      <c r="K1785" s="129" t="s">
        <v>8246</v>
      </c>
      <c r="L1785" s="124" t="s">
        <v>8242</v>
      </c>
    </row>
    <row r="1786" spans="1:12" x14ac:dyDescent="0.25">
      <c r="A1786" s="83" t="s">
        <v>8561</v>
      </c>
      <c r="B1786" s="82" t="s">
        <v>7912</v>
      </c>
      <c r="C1786" s="82" t="s">
        <v>2676</v>
      </c>
      <c r="D1786" s="82" t="s">
        <v>9110</v>
      </c>
      <c r="E1786" s="84">
        <v>44154</v>
      </c>
      <c r="F1786" s="128" t="s">
        <v>522</v>
      </c>
      <c r="G1786" s="82" t="s">
        <v>554</v>
      </c>
      <c r="H1786" s="86" t="s">
        <v>2631</v>
      </c>
      <c r="I1786" s="82" t="s">
        <v>2678</v>
      </c>
      <c r="J1786" s="86" t="s">
        <v>2631</v>
      </c>
      <c r="K1786" s="129" t="s">
        <v>8246</v>
      </c>
      <c r="L1786" s="124" t="s">
        <v>8242</v>
      </c>
    </row>
    <row r="1787" spans="1:12" x14ac:dyDescent="0.25">
      <c r="A1787" s="83" t="s">
        <v>8444</v>
      </c>
      <c r="B1787" s="82" t="s">
        <v>7863</v>
      </c>
      <c r="C1787" s="82" t="s">
        <v>7988</v>
      </c>
      <c r="D1787" s="82" t="s">
        <v>7989</v>
      </c>
      <c r="E1787" s="84">
        <v>44154</v>
      </c>
      <c r="F1787" s="128" t="s">
        <v>521</v>
      </c>
      <c r="G1787" s="82" t="s">
        <v>554</v>
      </c>
      <c r="H1787" s="86" t="s">
        <v>2631</v>
      </c>
      <c r="I1787" s="82" t="s">
        <v>7983</v>
      </c>
      <c r="J1787" s="86" t="s">
        <v>2631</v>
      </c>
      <c r="K1787" s="129" t="s">
        <v>8246</v>
      </c>
      <c r="L1787" s="124" t="s">
        <v>8328</v>
      </c>
    </row>
    <row r="1788" spans="1:12" x14ac:dyDescent="0.25">
      <c r="A1788" s="83" t="s">
        <v>8482</v>
      </c>
      <c r="B1788" s="82" t="s">
        <v>7876</v>
      </c>
      <c r="C1788" s="82" t="s">
        <v>8017</v>
      </c>
      <c r="D1788" s="82" t="s">
        <v>8018</v>
      </c>
      <c r="E1788" s="84">
        <v>44154</v>
      </c>
      <c r="F1788" s="128" t="s">
        <v>521</v>
      </c>
      <c r="G1788" s="82" t="s">
        <v>554</v>
      </c>
      <c r="H1788" s="86" t="s">
        <v>2631</v>
      </c>
      <c r="I1788" s="82" t="s">
        <v>8005</v>
      </c>
      <c r="J1788" s="86" t="s">
        <v>2631</v>
      </c>
      <c r="K1788" s="129" t="s">
        <v>8246</v>
      </c>
      <c r="L1788" s="124" t="s">
        <v>8328</v>
      </c>
    </row>
    <row r="1789" spans="1:12" x14ac:dyDescent="0.25">
      <c r="A1789" s="27" t="s">
        <v>8514</v>
      </c>
      <c r="B1789" s="30" t="s">
        <v>7871</v>
      </c>
      <c r="C1789" s="30" t="s">
        <v>8006</v>
      </c>
      <c r="D1789" s="30" t="s">
        <v>8007</v>
      </c>
      <c r="E1789" s="28">
        <v>44154</v>
      </c>
      <c r="F1789" s="137" t="s">
        <v>522</v>
      </c>
      <c r="G1789" s="30" t="s">
        <v>554</v>
      </c>
      <c r="H1789" s="31" t="s">
        <v>2631</v>
      </c>
      <c r="I1789" s="30" t="s">
        <v>8002</v>
      </c>
      <c r="J1789" s="31" t="s">
        <v>2631</v>
      </c>
      <c r="K1789" s="129" t="s">
        <v>8246</v>
      </c>
      <c r="L1789" s="124" t="s">
        <v>8328</v>
      </c>
    </row>
    <row r="1790" spans="1:12" x14ac:dyDescent="0.25">
      <c r="A1790" s="83" t="s">
        <v>8519</v>
      </c>
      <c r="B1790" s="82" t="s">
        <v>7872</v>
      </c>
      <c r="C1790" s="82" t="s">
        <v>8010</v>
      </c>
      <c r="D1790" s="82" t="s">
        <v>8011</v>
      </c>
      <c r="E1790" s="84">
        <v>44154</v>
      </c>
      <c r="F1790" s="128" t="s">
        <v>522</v>
      </c>
      <c r="G1790" s="82" t="s">
        <v>554</v>
      </c>
      <c r="H1790" s="86" t="s">
        <v>2631</v>
      </c>
      <c r="I1790" s="82" t="s">
        <v>8002</v>
      </c>
      <c r="J1790" s="86" t="s">
        <v>2631</v>
      </c>
      <c r="K1790" s="129" t="s">
        <v>8246</v>
      </c>
      <c r="L1790" s="124" t="s">
        <v>8328</v>
      </c>
    </row>
    <row r="1791" spans="1:12" x14ac:dyDescent="0.25">
      <c r="A1791" s="83" t="s">
        <v>8522</v>
      </c>
      <c r="B1791" s="82" t="s">
        <v>7877</v>
      </c>
      <c r="C1791" s="82" t="s">
        <v>8012</v>
      </c>
      <c r="D1791" s="82" t="s">
        <v>8013</v>
      </c>
      <c r="E1791" s="84">
        <v>44154</v>
      </c>
      <c r="F1791" s="128" t="s">
        <v>522</v>
      </c>
      <c r="G1791" s="82" t="s">
        <v>554</v>
      </c>
      <c r="H1791" s="86" t="s">
        <v>2631</v>
      </c>
      <c r="I1791" s="82" t="s">
        <v>9095</v>
      </c>
      <c r="J1791" s="86" t="s">
        <v>2631</v>
      </c>
      <c r="K1791" s="129" t="s">
        <v>8246</v>
      </c>
      <c r="L1791" s="124" t="s">
        <v>8328</v>
      </c>
    </row>
    <row r="1792" spans="1:12" x14ac:dyDescent="0.25">
      <c r="A1792" s="83" t="s">
        <v>8526</v>
      </c>
      <c r="B1792" s="82" t="s">
        <v>7865</v>
      </c>
      <c r="C1792" s="82" t="s">
        <v>7981</v>
      </c>
      <c r="D1792" s="82" t="s">
        <v>7982</v>
      </c>
      <c r="E1792" s="84">
        <v>44154</v>
      </c>
      <c r="F1792" s="128" t="s">
        <v>522</v>
      </c>
      <c r="G1792" s="82" t="s">
        <v>554</v>
      </c>
      <c r="H1792" s="86" t="s">
        <v>2631</v>
      </c>
      <c r="I1792" s="82" t="s">
        <v>7983</v>
      </c>
      <c r="J1792" s="86" t="s">
        <v>2631</v>
      </c>
      <c r="K1792" s="129" t="s">
        <v>8246</v>
      </c>
      <c r="L1792" s="124" t="s">
        <v>8328</v>
      </c>
    </row>
    <row r="1793" spans="1:12" x14ac:dyDescent="0.25">
      <c r="A1793" s="83" t="s">
        <v>8536</v>
      </c>
      <c r="B1793" s="82" t="s">
        <v>7862</v>
      </c>
      <c r="C1793" s="82" t="s">
        <v>7986</v>
      </c>
      <c r="D1793" s="82" t="s">
        <v>7987</v>
      </c>
      <c r="E1793" s="84">
        <v>44154</v>
      </c>
      <c r="F1793" s="128" t="s">
        <v>522</v>
      </c>
      <c r="G1793" s="82" t="s">
        <v>554</v>
      </c>
      <c r="H1793" s="86" t="s">
        <v>2631</v>
      </c>
      <c r="I1793" s="82" t="s">
        <v>7983</v>
      </c>
      <c r="J1793" s="86" t="s">
        <v>2631</v>
      </c>
      <c r="K1793" s="129" t="s">
        <v>8246</v>
      </c>
      <c r="L1793" s="124" t="s">
        <v>8328</v>
      </c>
    </row>
    <row r="1794" spans="1:12" x14ac:dyDescent="0.25">
      <c r="A1794" s="83" t="s">
        <v>8537</v>
      </c>
      <c r="B1794" s="82" t="s">
        <v>7860</v>
      </c>
      <c r="C1794" s="82" t="s">
        <v>7998</v>
      </c>
      <c r="D1794" s="82" t="s">
        <v>7999</v>
      </c>
      <c r="E1794" s="84">
        <v>44154</v>
      </c>
      <c r="F1794" s="128" t="s">
        <v>522</v>
      </c>
      <c r="G1794" s="82" t="s">
        <v>554</v>
      </c>
      <c r="H1794" s="86" t="s">
        <v>2631</v>
      </c>
      <c r="I1794" s="82" t="s">
        <v>7983</v>
      </c>
      <c r="J1794" s="86" t="s">
        <v>2631</v>
      </c>
      <c r="K1794" s="129" t="s">
        <v>8246</v>
      </c>
      <c r="L1794" s="124" t="s">
        <v>8328</v>
      </c>
    </row>
    <row r="1795" spans="1:12" x14ac:dyDescent="0.25">
      <c r="A1795" s="27" t="s">
        <v>8538</v>
      </c>
      <c r="B1795" s="30" t="s">
        <v>7866</v>
      </c>
      <c r="C1795" s="30" t="s">
        <v>7996</v>
      </c>
      <c r="D1795" s="30" t="s">
        <v>7997</v>
      </c>
      <c r="E1795" s="28">
        <v>44154</v>
      </c>
      <c r="F1795" s="137" t="s">
        <v>522</v>
      </c>
      <c r="G1795" s="30" t="s">
        <v>554</v>
      </c>
      <c r="H1795" s="31" t="s">
        <v>2631</v>
      </c>
      <c r="I1795" s="30" t="s">
        <v>7983</v>
      </c>
      <c r="J1795" s="31" t="s">
        <v>2631</v>
      </c>
      <c r="K1795" s="129" t="s">
        <v>8246</v>
      </c>
      <c r="L1795" s="124" t="s">
        <v>8328</v>
      </c>
    </row>
    <row r="1796" spans="1:12" x14ac:dyDescent="0.25">
      <c r="A1796" s="83" t="s">
        <v>8540</v>
      </c>
      <c r="B1796" s="82" t="s">
        <v>7858</v>
      </c>
      <c r="C1796" s="82" t="s">
        <v>7992</v>
      </c>
      <c r="D1796" s="82" t="s">
        <v>7993</v>
      </c>
      <c r="E1796" s="84">
        <v>44154</v>
      </c>
      <c r="F1796" s="128" t="s">
        <v>522</v>
      </c>
      <c r="G1796" s="82" t="s">
        <v>554</v>
      </c>
      <c r="H1796" s="86" t="s">
        <v>2631</v>
      </c>
      <c r="I1796" s="82" t="s">
        <v>7983</v>
      </c>
      <c r="J1796" s="86" t="s">
        <v>2631</v>
      </c>
      <c r="K1796" s="129" t="s">
        <v>8246</v>
      </c>
      <c r="L1796" s="124" t="s">
        <v>8328</v>
      </c>
    </row>
    <row r="1797" spans="1:12" x14ac:dyDescent="0.25">
      <c r="A1797" s="83" t="s">
        <v>8543</v>
      </c>
      <c r="B1797" s="82" t="s">
        <v>7859</v>
      </c>
      <c r="C1797" s="82" t="s">
        <v>7990</v>
      </c>
      <c r="D1797" s="82" t="s">
        <v>7991</v>
      </c>
      <c r="E1797" s="84">
        <v>44154</v>
      </c>
      <c r="F1797" s="128" t="s">
        <v>522</v>
      </c>
      <c r="G1797" s="82" t="s">
        <v>554</v>
      </c>
      <c r="H1797" s="86" t="s">
        <v>2631</v>
      </c>
      <c r="I1797" s="82" t="s">
        <v>7983</v>
      </c>
      <c r="J1797" s="86" t="s">
        <v>2631</v>
      </c>
      <c r="K1797" s="129" t="s">
        <v>8246</v>
      </c>
      <c r="L1797" s="124" t="s">
        <v>8328</v>
      </c>
    </row>
    <row r="1798" spans="1:12" x14ac:dyDescent="0.25">
      <c r="A1798" s="83" t="s">
        <v>8554</v>
      </c>
      <c r="B1798" s="82" t="s">
        <v>7875</v>
      </c>
      <c r="C1798" s="82" t="s">
        <v>8003</v>
      </c>
      <c r="D1798" s="82" t="s">
        <v>8004</v>
      </c>
      <c r="E1798" s="84">
        <v>44154</v>
      </c>
      <c r="F1798" s="128" t="s">
        <v>522</v>
      </c>
      <c r="G1798" s="82" t="s">
        <v>554</v>
      </c>
      <c r="H1798" s="86" t="s">
        <v>2631</v>
      </c>
      <c r="I1798" s="82" t="s">
        <v>8005</v>
      </c>
      <c r="J1798" s="86" t="s">
        <v>2631</v>
      </c>
      <c r="K1798" s="129" t="s">
        <v>8246</v>
      </c>
      <c r="L1798" s="124" t="s">
        <v>8328</v>
      </c>
    </row>
    <row r="1799" spans="1:12" x14ac:dyDescent="0.25">
      <c r="A1799" s="83" t="s">
        <v>8557</v>
      </c>
      <c r="B1799" s="82" t="s">
        <v>7870</v>
      </c>
      <c r="C1799" s="82" t="s">
        <v>8000</v>
      </c>
      <c r="D1799" s="82" t="s">
        <v>8001</v>
      </c>
      <c r="E1799" s="84">
        <v>44154</v>
      </c>
      <c r="F1799" s="128" t="s">
        <v>522</v>
      </c>
      <c r="G1799" s="82" t="s">
        <v>554</v>
      </c>
      <c r="H1799" s="86" t="s">
        <v>2631</v>
      </c>
      <c r="I1799" s="82" t="s">
        <v>8002</v>
      </c>
      <c r="J1799" s="86" t="s">
        <v>2631</v>
      </c>
      <c r="K1799" s="129" t="s">
        <v>8246</v>
      </c>
      <c r="L1799" s="124" t="s">
        <v>8328</v>
      </c>
    </row>
    <row r="1800" spans="1:12" x14ac:dyDescent="0.25">
      <c r="A1800" s="83" t="s">
        <v>8562</v>
      </c>
      <c r="B1800" s="82" t="s">
        <v>7867</v>
      </c>
      <c r="C1800" s="82" t="s">
        <v>8008</v>
      </c>
      <c r="D1800" s="82" t="s">
        <v>8009</v>
      </c>
      <c r="E1800" s="84">
        <v>44154</v>
      </c>
      <c r="F1800" s="128" t="s">
        <v>522</v>
      </c>
      <c r="G1800" s="82" t="s">
        <v>554</v>
      </c>
      <c r="H1800" s="86" t="s">
        <v>2631</v>
      </c>
      <c r="I1800" s="82" t="s">
        <v>8002</v>
      </c>
      <c r="J1800" s="86" t="s">
        <v>2631</v>
      </c>
      <c r="K1800" s="129" t="s">
        <v>8246</v>
      </c>
      <c r="L1800" s="124" t="s">
        <v>8328</v>
      </c>
    </row>
    <row r="1801" spans="1:12" x14ac:dyDescent="0.25">
      <c r="A1801" s="27" t="s">
        <v>8329</v>
      </c>
      <c r="B1801" s="14" t="s">
        <v>7689</v>
      </c>
      <c r="C1801" s="14" t="s">
        <v>2629</v>
      </c>
      <c r="D1801" s="14" t="s">
        <v>7802</v>
      </c>
      <c r="E1801" s="28">
        <v>44175</v>
      </c>
      <c r="F1801" s="29" t="s">
        <v>519</v>
      </c>
      <c r="G1801" s="30" t="s">
        <v>538</v>
      </c>
      <c r="H1801" s="31" t="s">
        <v>2631</v>
      </c>
      <c r="I1801" s="30" t="s">
        <v>2632</v>
      </c>
      <c r="J1801" s="31" t="s">
        <v>2631</v>
      </c>
      <c r="K1801" s="129" t="s">
        <v>8247</v>
      </c>
      <c r="L1801" s="143" t="s">
        <v>8240</v>
      </c>
    </row>
    <row r="1802" spans="1:12" x14ac:dyDescent="0.25">
      <c r="A1802" s="83" t="s">
        <v>8330</v>
      </c>
      <c r="B1802" s="81" t="s">
        <v>7723</v>
      </c>
      <c r="C1802" s="81" t="s">
        <v>2633</v>
      </c>
      <c r="D1802" s="81" t="s">
        <v>7945</v>
      </c>
      <c r="E1802" s="28">
        <v>44175</v>
      </c>
      <c r="F1802" s="85" t="s">
        <v>519</v>
      </c>
      <c r="G1802" s="82" t="s">
        <v>538</v>
      </c>
      <c r="H1802" s="86" t="s">
        <v>2631</v>
      </c>
      <c r="I1802" s="82" t="s">
        <v>2635</v>
      </c>
      <c r="J1802" s="86" t="s">
        <v>2631</v>
      </c>
      <c r="K1802" s="129" t="s">
        <v>8247</v>
      </c>
      <c r="L1802" s="124" t="s">
        <v>8241</v>
      </c>
    </row>
    <row r="1803" spans="1:12" x14ac:dyDescent="0.25">
      <c r="A1803" s="83" t="s">
        <v>8331</v>
      </c>
      <c r="B1803" s="81" t="s">
        <v>7507</v>
      </c>
      <c r="C1803" s="81" t="s">
        <v>2629</v>
      </c>
      <c r="D1803" s="81" t="s">
        <v>7602</v>
      </c>
      <c r="E1803" s="28">
        <v>44175</v>
      </c>
      <c r="F1803" s="85" t="s">
        <v>519</v>
      </c>
      <c r="G1803" s="82" t="s">
        <v>538</v>
      </c>
      <c r="H1803" s="86" t="s">
        <v>2631</v>
      </c>
      <c r="I1803" s="82" t="s">
        <v>2632</v>
      </c>
      <c r="J1803" s="86" t="s">
        <v>2631</v>
      </c>
      <c r="K1803" s="129" t="s">
        <v>8247</v>
      </c>
      <c r="L1803" s="124" t="s">
        <v>8239</v>
      </c>
    </row>
    <row r="1804" spans="1:12" x14ac:dyDescent="0.25">
      <c r="A1804" s="83" t="s">
        <v>8332</v>
      </c>
      <c r="B1804" s="81" t="s">
        <v>7511</v>
      </c>
      <c r="C1804" s="81" t="s">
        <v>2734</v>
      </c>
      <c r="D1804" s="81" t="s">
        <v>7606</v>
      </c>
      <c r="E1804" s="28">
        <v>44175</v>
      </c>
      <c r="F1804" s="85" t="s">
        <v>519</v>
      </c>
      <c r="G1804" s="82" t="s">
        <v>538</v>
      </c>
      <c r="H1804" s="86" t="s">
        <v>2631</v>
      </c>
      <c r="I1804" s="82" t="s">
        <v>2736</v>
      </c>
      <c r="J1804" s="86" t="s">
        <v>2631</v>
      </c>
      <c r="K1804" s="129" t="s">
        <v>8247</v>
      </c>
      <c r="L1804" s="124" t="s">
        <v>8239</v>
      </c>
    </row>
    <row r="1805" spans="1:12" x14ac:dyDescent="0.25">
      <c r="A1805" s="83" t="s">
        <v>8333</v>
      </c>
      <c r="B1805" s="81" t="s">
        <v>7871</v>
      </c>
      <c r="C1805" s="81" t="s">
        <v>8006</v>
      </c>
      <c r="D1805" s="81" t="s">
        <v>8007</v>
      </c>
      <c r="E1805" s="28">
        <v>44175</v>
      </c>
      <c r="F1805" s="85" t="s">
        <v>519</v>
      </c>
      <c r="G1805" s="82" t="s">
        <v>538</v>
      </c>
      <c r="H1805" s="86" t="s">
        <v>2631</v>
      </c>
      <c r="I1805" s="82" t="s">
        <v>8002</v>
      </c>
      <c r="J1805" s="86" t="s">
        <v>2631</v>
      </c>
      <c r="K1805" s="129" t="s">
        <v>8247</v>
      </c>
      <c r="L1805" s="124" t="s">
        <v>8328</v>
      </c>
    </row>
    <row r="1806" spans="1:12" x14ac:dyDescent="0.25">
      <c r="A1806" s="83" t="s">
        <v>8334</v>
      </c>
      <c r="B1806" s="81" t="s">
        <v>7892</v>
      </c>
      <c r="C1806" s="81" t="s">
        <v>2649</v>
      </c>
      <c r="D1806" s="81" t="s">
        <v>9124</v>
      </c>
      <c r="E1806" s="28">
        <v>44175</v>
      </c>
      <c r="F1806" s="85" t="s">
        <v>519</v>
      </c>
      <c r="G1806" s="82" t="s">
        <v>538</v>
      </c>
      <c r="H1806" s="86" t="s">
        <v>2631</v>
      </c>
      <c r="I1806" s="82" t="s">
        <v>2650</v>
      </c>
      <c r="J1806" s="86" t="s">
        <v>2631</v>
      </c>
      <c r="K1806" s="129" t="s">
        <v>8247</v>
      </c>
      <c r="L1806" s="124" t="s">
        <v>8242</v>
      </c>
    </row>
    <row r="1807" spans="1:12" x14ac:dyDescent="0.25">
      <c r="A1807" s="83" t="s">
        <v>8336</v>
      </c>
      <c r="B1807" s="81" t="s">
        <v>7714</v>
      </c>
      <c r="C1807" s="81" t="s">
        <v>7844</v>
      </c>
      <c r="D1807" s="81" t="s">
        <v>7849</v>
      </c>
      <c r="E1807" s="28">
        <v>44175</v>
      </c>
      <c r="F1807" s="85" t="s">
        <v>519</v>
      </c>
      <c r="G1807" s="82" t="s">
        <v>538</v>
      </c>
      <c r="H1807" s="86" t="s">
        <v>2631</v>
      </c>
      <c r="I1807" s="82" t="s">
        <v>7777</v>
      </c>
      <c r="J1807" s="86" t="s">
        <v>2631</v>
      </c>
      <c r="K1807" s="129" t="s">
        <v>8247</v>
      </c>
      <c r="L1807" s="124" t="s">
        <v>8240</v>
      </c>
    </row>
    <row r="1808" spans="1:12" x14ac:dyDescent="0.25">
      <c r="A1808" s="83" t="s">
        <v>8337</v>
      </c>
      <c r="B1808" s="81" t="s">
        <v>7751</v>
      </c>
      <c r="C1808" s="81" t="s">
        <v>2636</v>
      </c>
      <c r="D1808" s="81" t="s">
        <v>7974</v>
      </c>
      <c r="E1808" s="28">
        <v>44175</v>
      </c>
      <c r="F1808" s="85" t="s">
        <v>519</v>
      </c>
      <c r="G1808" s="82" t="s">
        <v>538</v>
      </c>
      <c r="H1808" s="86" t="s">
        <v>2631</v>
      </c>
      <c r="I1808" s="82" t="s">
        <v>2638</v>
      </c>
      <c r="J1808" s="86" t="s">
        <v>2631</v>
      </c>
      <c r="K1808" s="129" t="s">
        <v>8247</v>
      </c>
      <c r="L1808" s="124" t="s">
        <v>8241</v>
      </c>
    </row>
    <row r="1809" spans="1:12" x14ac:dyDescent="0.25">
      <c r="A1809" s="83" t="s">
        <v>8338</v>
      </c>
      <c r="B1809" s="81" t="s">
        <v>7538</v>
      </c>
      <c r="C1809" s="81" t="s">
        <v>2667</v>
      </c>
      <c r="D1809" s="81" t="s">
        <v>7623</v>
      </c>
      <c r="E1809" s="28">
        <v>44175</v>
      </c>
      <c r="F1809" s="85" t="s">
        <v>519</v>
      </c>
      <c r="G1809" s="82" t="s">
        <v>538</v>
      </c>
      <c r="H1809" s="86" t="s">
        <v>2631</v>
      </c>
      <c r="I1809" s="82" t="s">
        <v>2661</v>
      </c>
      <c r="J1809" s="86" t="s">
        <v>2631</v>
      </c>
      <c r="K1809" s="129" t="s">
        <v>8247</v>
      </c>
      <c r="L1809" s="124" t="s">
        <v>8239</v>
      </c>
    </row>
    <row r="1810" spans="1:12" x14ac:dyDescent="0.25">
      <c r="A1810" s="83" t="s">
        <v>8358</v>
      </c>
      <c r="B1810" s="81" t="s">
        <v>6666</v>
      </c>
      <c r="C1810" s="81" t="s">
        <v>2639</v>
      </c>
      <c r="D1810" s="81" t="s">
        <v>7444</v>
      </c>
      <c r="E1810" s="28">
        <v>44175</v>
      </c>
      <c r="F1810" s="85" t="s">
        <v>519</v>
      </c>
      <c r="G1810" s="82" t="s">
        <v>538</v>
      </c>
      <c r="H1810" s="86" t="s">
        <v>2631</v>
      </c>
      <c r="I1810" s="82" t="s">
        <v>2641</v>
      </c>
      <c r="J1810" s="86" t="s">
        <v>2631</v>
      </c>
      <c r="K1810" s="129" t="s">
        <v>8247</v>
      </c>
      <c r="L1810" s="124" t="s">
        <v>8237</v>
      </c>
    </row>
    <row r="1811" spans="1:12" x14ac:dyDescent="0.25">
      <c r="A1811" s="83" t="s">
        <v>8359</v>
      </c>
      <c r="B1811" s="81" t="s">
        <v>7690</v>
      </c>
      <c r="C1811" s="81" t="s">
        <v>2629</v>
      </c>
      <c r="D1811" s="81" t="s">
        <v>7815</v>
      </c>
      <c r="E1811" s="28">
        <v>44175</v>
      </c>
      <c r="F1811" s="85" t="s">
        <v>519</v>
      </c>
      <c r="G1811" s="82" t="s">
        <v>538</v>
      </c>
      <c r="H1811" s="86" t="s">
        <v>2631</v>
      </c>
      <c r="I1811" s="82" t="s">
        <v>2632</v>
      </c>
      <c r="J1811" s="86" t="s">
        <v>2631</v>
      </c>
      <c r="K1811" s="129" t="s">
        <v>8247</v>
      </c>
      <c r="L1811" s="124" t="s">
        <v>8240</v>
      </c>
    </row>
    <row r="1812" spans="1:12" x14ac:dyDescent="0.25">
      <c r="A1812" s="83" t="s">
        <v>8360</v>
      </c>
      <c r="B1812" s="81" t="s">
        <v>7764</v>
      </c>
      <c r="C1812" s="81" t="s">
        <v>2693</v>
      </c>
      <c r="D1812" s="81" t="s">
        <v>7955</v>
      </c>
      <c r="E1812" s="28">
        <v>44175</v>
      </c>
      <c r="F1812" s="85" t="s">
        <v>519</v>
      </c>
      <c r="G1812" s="82" t="s">
        <v>538</v>
      </c>
      <c r="H1812" s="86" t="s">
        <v>2631</v>
      </c>
      <c r="I1812" s="82" t="s">
        <v>2695</v>
      </c>
      <c r="J1812" s="86" t="s">
        <v>2631</v>
      </c>
      <c r="K1812" s="129" t="s">
        <v>8247</v>
      </c>
      <c r="L1812" s="124" t="s">
        <v>8241</v>
      </c>
    </row>
    <row r="1813" spans="1:12" x14ac:dyDescent="0.25">
      <c r="A1813" s="83" t="s">
        <v>8361</v>
      </c>
      <c r="B1813" s="81" t="s">
        <v>7682</v>
      </c>
      <c r="C1813" s="81" t="s">
        <v>2659</v>
      </c>
      <c r="D1813" s="81" t="s">
        <v>7792</v>
      </c>
      <c r="E1813" s="28">
        <v>44175</v>
      </c>
      <c r="F1813" s="85" t="s">
        <v>519</v>
      </c>
      <c r="G1813" s="82" t="s">
        <v>538</v>
      </c>
      <c r="H1813" s="86" t="s">
        <v>2631</v>
      </c>
      <c r="I1813" s="82" t="s">
        <v>2661</v>
      </c>
      <c r="J1813" s="86" t="s">
        <v>2631</v>
      </c>
      <c r="K1813" s="129" t="s">
        <v>8247</v>
      </c>
      <c r="L1813" s="124" t="s">
        <v>8240</v>
      </c>
    </row>
    <row r="1814" spans="1:12" x14ac:dyDescent="0.25">
      <c r="A1814" s="83" t="s">
        <v>8363</v>
      </c>
      <c r="B1814" s="81" t="s">
        <v>7730</v>
      </c>
      <c r="C1814" s="81" t="s">
        <v>7360</v>
      </c>
      <c r="D1814" s="81" t="s">
        <v>7954</v>
      </c>
      <c r="E1814" s="28">
        <v>44175</v>
      </c>
      <c r="F1814" s="85" t="s">
        <v>519</v>
      </c>
      <c r="G1814" s="82" t="s">
        <v>538</v>
      </c>
      <c r="H1814" s="86" t="s">
        <v>2631</v>
      </c>
      <c r="I1814" s="82" t="s">
        <v>7333</v>
      </c>
      <c r="J1814" s="86" t="s">
        <v>2631</v>
      </c>
      <c r="K1814" s="129" t="s">
        <v>8247</v>
      </c>
      <c r="L1814" s="124" t="s">
        <v>8241</v>
      </c>
    </row>
    <row r="1815" spans="1:12" x14ac:dyDescent="0.25">
      <c r="A1815" s="83" t="s">
        <v>8364</v>
      </c>
      <c r="B1815" s="81" t="s">
        <v>7517</v>
      </c>
      <c r="C1815" s="81" t="s">
        <v>2636</v>
      </c>
      <c r="D1815" s="81" t="s">
        <v>7608</v>
      </c>
      <c r="E1815" s="28">
        <v>44175</v>
      </c>
      <c r="F1815" s="85" t="s">
        <v>519</v>
      </c>
      <c r="G1815" s="82" t="s">
        <v>538</v>
      </c>
      <c r="H1815" s="86" t="s">
        <v>2631</v>
      </c>
      <c r="I1815" s="82" t="s">
        <v>2638</v>
      </c>
      <c r="J1815" s="86" t="s">
        <v>2631</v>
      </c>
      <c r="K1815" s="129" t="s">
        <v>8247</v>
      </c>
      <c r="L1815" s="124" t="s">
        <v>8239</v>
      </c>
    </row>
    <row r="1816" spans="1:12" x14ac:dyDescent="0.25">
      <c r="A1816" s="83" t="s">
        <v>8365</v>
      </c>
      <c r="B1816" s="81" t="s">
        <v>7772</v>
      </c>
      <c r="C1816" s="81" t="s">
        <v>283</v>
      </c>
      <c r="D1816" s="81" t="s">
        <v>7971</v>
      </c>
      <c r="E1816" s="28">
        <v>44175</v>
      </c>
      <c r="F1816" s="85" t="s">
        <v>519</v>
      </c>
      <c r="G1816" s="82" t="s">
        <v>538</v>
      </c>
      <c r="H1816" s="86" t="s">
        <v>2631</v>
      </c>
      <c r="I1816" s="82" t="s">
        <v>2697</v>
      </c>
      <c r="J1816" s="86" t="s">
        <v>2631</v>
      </c>
      <c r="K1816" s="129" t="s">
        <v>8247</v>
      </c>
      <c r="L1816" s="124" t="s">
        <v>8241</v>
      </c>
    </row>
    <row r="1817" spans="1:12" x14ac:dyDescent="0.25">
      <c r="A1817" s="83" t="s">
        <v>8563</v>
      </c>
      <c r="B1817" s="81" t="s">
        <v>7669</v>
      </c>
      <c r="C1817" s="81" t="s">
        <v>283</v>
      </c>
      <c r="D1817" s="81" t="s">
        <v>7827</v>
      </c>
      <c r="E1817" s="28">
        <v>44175</v>
      </c>
      <c r="F1817" s="85" t="s">
        <v>519</v>
      </c>
      <c r="G1817" s="82" t="s">
        <v>538</v>
      </c>
      <c r="H1817" s="86" t="s">
        <v>2631</v>
      </c>
      <c r="I1817" s="82" t="s">
        <v>2697</v>
      </c>
      <c r="J1817" s="86" t="s">
        <v>2631</v>
      </c>
      <c r="K1817" s="129" t="s">
        <v>8247</v>
      </c>
      <c r="L1817" s="124" t="s">
        <v>8240</v>
      </c>
    </row>
    <row r="1818" spans="1:12" x14ac:dyDescent="0.25">
      <c r="A1818" s="83" t="s">
        <v>8564</v>
      </c>
      <c r="B1818" s="81" t="s">
        <v>7529</v>
      </c>
      <c r="C1818" s="81" t="s">
        <v>62</v>
      </c>
      <c r="D1818" s="81" t="s">
        <v>7627</v>
      </c>
      <c r="E1818" s="28">
        <v>44175</v>
      </c>
      <c r="F1818" s="85" t="s">
        <v>519</v>
      </c>
      <c r="G1818" s="82" t="s">
        <v>538</v>
      </c>
      <c r="H1818" s="86" t="s">
        <v>2631</v>
      </c>
      <c r="I1818" s="82" t="s">
        <v>2683</v>
      </c>
      <c r="J1818" s="86" t="s">
        <v>2631</v>
      </c>
      <c r="K1818" s="129" t="s">
        <v>8247</v>
      </c>
      <c r="L1818" s="124" t="s">
        <v>8239</v>
      </c>
    </row>
    <row r="1819" spans="1:12" x14ac:dyDescent="0.25">
      <c r="A1819" s="83" t="s">
        <v>8386</v>
      </c>
      <c r="B1819" s="81" t="s">
        <v>7648</v>
      </c>
      <c r="C1819" s="81" t="s">
        <v>2734</v>
      </c>
      <c r="D1819" s="81" t="s">
        <v>7796</v>
      </c>
      <c r="E1819" s="28">
        <v>44175</v>
      </c>
      <c r="F1819" s="85" t="s">
        <v>519</v>
      </c>
      <c r="G1819" s="82" t="s">
        <v>538</v>
      </c>
      <c r="H1819" s="86" t="s">
        <v>2631</v>
      </c>
      <c r="I1819" s="82" t="s">
        <v>2736</v>
      </c>
      <c r="J1819" s="86" t="s">
        <v>2631</v>
      </c>
      <c r="K1819" s="129" t="s">
        <v>8247</v>
      </c>
      <c r="L1819" s="124" t="s">
        <v>8240</v>
      </c>
    </row>
    <row r="1820" spans="1:12" x14ac:dyDescent="0.25">
      <c r="A1820" s="83" t="s">
        <v>8387</v>
      </c>
      <c r="B1820" s="81" t="s">
        <v>7737</v>
      </c>
      <c r="C1820" s="81" t="s">
        <v>7364</v>
      </c>
      <c r="D1820" s="81" t="s">
        <v>7947</v>
      </c>
      <c r="E1820" s="28">
        <v>44175</v>
      </c>
      <c r="F1820" s="85" t="s">
        <v>519</v>
      </c>
      <c r="G1820" s="82" t="s">
        <v>538</v>
      </c>
      <c r="H1820" s="86" t="s">
        <v>2631</v>
      </c>
      <c r="I1820" s="82" t="s">
        <v>7333</v>
      </c>
      <c r="J1820" s="86" t="s">
        <v>2631</v>
      </c>
      <c r="K1820" s="129" t="s">
        <v>8247</v>
      </c>
      <c r="L1820" s="124" t="s">
        <v>8241</v>
      </c>
    </row>
    <row r="1821" spans="1:12" x14ac:dyDescent="0.25">
      <c r="A1821" s="83" t="s">
        <v>8388</v>
      </c>
      <c r="B1821" s="81" t="s">
        <v>7732</v>
      </c>
      <c r="C1821" s="81" t="s">
        <v>7353</v>
      </c>
      <c r="D1821" s="81" t="s">
        <v>7946</v>
      </c>
      <c r="E1821" s="28">
        <v>44175</v>
      </c>
      <c r="F1821" s="85" t="s">
        <v>519</v>
      </c>
      <c r="G1821" s="82" t="s">
        <v>538</v>
      </c>
      <c r="H1821" s="86" t="s">
        <v>2631</v>
      </c>
      <c r="I1821" s="82" t="s">
        <v>7333</v>
      </c>
      <c r="J1821" s="86" t="s">
        <v>2631</v>
      </c>
      <c r="K1821" s="129" t="s">
        <v>8247</v>
      </c>
      <c r="L1821" s="124" t="s">
        <v>8241</v>
      </c>
    </row>
    <row r="1822" spans="1:12" x14ac:dyDescent="0.25">
      <c r="A1822" s="83" t="s">
        <v>8389</v>
      </c>
      <c r="B1822" s="81" t="s">
        <v>7673</v>
      </c>
      <c r="C1822" s="81" t="s">
        <v>117</v>
      </c>
      <c r="D1822" s="81" t="s">
        <v>7797</v>
      </c>
      <c r="E1822" s="28">
        <v>44175</v>
      </c>
      <c r="F1822" s="85" t="s">
        <v>519</v>
      </c>
      <c r="G1822" s="82" t="s">
        <v>538</v>
      </c>
      <c r="H1822" s="86" t="s">
        <v>2631</v>
      </c>
      <c r="I1822" s="82" t="s">
        <v>2697</v>
      </c>
      <c r="J1822" s="86" t="s">
        <v>2631</v>
      </c>
      <c r="K1822" s="129" t="s">
        <v>8247</v>
      </c>
      <c r="L1822" s="124" t="s">
        <v>8240</v>
      </c>
    </row>
    <row r="1823" spans="1:12" x14ac:dyDescent="0.25">
      <c r="A1823" s="83" t="s">
        <v>8390</v>
      </c>
      <c r="B1823" s="81" t="s">
        <v>7870</v>
      </c>
      <c r="C1823" s="81" t="s">
        <v>8000</v>
      </c>
      <c r="D1823" s="81" t="s">
        <v>8001</v>
      </c>
      <c r="E1823" s="28">
        <v>44175</v>
      </c>
      <c r="F1823" s="85" t="s">
        <v>519</v>
      </c>
      <c r="G1823" s="82" t="s">
        <v>538</v>
      </c>
      <c r="H1823" s="86" t="s">
        <v>2631</v>
      </c>
      <c r="I1823" s="82" t="s">
        <v>8002</v>
      </c>
      <c r="J1823" s="86" t="s">
        <v>2631</v>
      </c>
      <c r="K1823" s="129" t="s">
        <v>8247</v>
      </c>
      <c r="L1823" s="124" t="s">
        <v>8328</v>
      </c>
    </row>
    <row r="1824" spans="1:12" x14ac:dyDescent="0.25">
      <c r="A1824" s="83" t="s">
        <v>8392</v>
      </c>
      <c r="B1824" s="81" t="s">
        <v>7652</v>
      </c>
      <c r="C1824" s="81" t="s">
        <v>2676</v>
      </c>
      <c r="D1824" s="81" t="s">
        <v>7818</v>
      </c>
      <c r="E1824" s="28">
        <v>44175</v>
      </c>
      <c r="F1824" s="85" t="s">
        <v>519</v>
      </c>
      <c r="G1824" s="82" t="s">
        <v>538</v>
      </c>
      <c r="H1824" s="86" t="s">
        <v>2631</v>
      </c>
      <c r="I1824" s="82" t="s">
        <v>2678</v>
      </c>
      <c r="J1824" s="86" t="s">
        <v>2631</v>
      </c>
      <c r="K1824" s="129" t="s">
        <v>8247</v>
      </c>
      <c r="L1824" s="124" t="s">
        <v>8240</v>
      </c>
    </row>
    <row r="1825" spans="1:12" x14ac:dyDescent="0.25">
      <c r="A1825" s="83" t="s">
        <v>8393</v>
      </c>
      <c r="B1825" s="81" t="s">
        <v>7534</v>
      </c>
      <c r="C1825" s="81" t="s">
        <v>2715</v>
      </c>
      <c r="D1825" s="81" t="s">
        <v>7617</v>
      </c>
      <c r="E1825" s="28">
        <v>44175</v>
      </c>
      <c r="F1825" s="85" t="s">
        <v>519</v>
      </c>
      <c r="G1825" s="82" t="s">
        <v>538</v>
      </c>
      <c r="H1825" s="86" t="s">
        <v>2631</v>
      </c>
      <c r="I1825" s="82" t="s">
        <v>2641</v>
      </c>
      <c r="J1825" s="86" t="s">
        <v>2631</v>
      </c>
      <c r="K1825" s="129" t="s">
        <v>8247</v>
      </c>
      <c r="L1825" s="124" t="s">
        <v>8239</v>
      </c>
    </row>
    <row r="1826" spans="1:12" x14ac:dyDescent="0.25">
      <c r="A1826" s="83" t="s">
        <v>9032</v>
      </c>
      <c r="B1826" s="81" t="s">
        <v>7694</v>
      </c>
      <c r="C1826" s="81" t="s">
        <v>62</v>
      </c>
      <c r="D1826" s="81" t="s">
        <v>7830</v>
      </c>
      <c r="E1826" s="28">
        <v>44175</v>
      </c>
      <c r="F1826" s="85" t="s">
        <v>519</v>
      </c>
      <c r="G1826" s="82" t="s">
        <v>538</v>
      </c>
      <c r="H1826" s="86" t="s">
        <v>2631</v>
      </c>
      <c r="I1826" s="82" t="s">
        <v>2683</v>
      </c>
      <c r="J1826" s="86" t="s">
        <v>2631</v>
      </c>
      <c r="K1826" s="129" t="s">
        <v>8247</v>
      </c>
      <c r="L1826" s="124" t="s">
        <v>8240</v>
      </c>
    </row>
    <row r="1827" spans="1:12" x14ac:dyDescent="0.25">
      <c r="A1827" s="83" t="s">
        <v>9033</v>
      </c>
      <c r="B1827" s="81" t="s">
        <v>7539</v>
      </c>
      <c r="C1827" s="81" t="s">
        <v>2667</v>
      </c>
      <c r="D1827" s="81" t="s">
        <v>7629</v>
      </c>
      <c r="E1827" s="28">
        <v>44175</v>
      </c>
      <c r="F1827" s="85" t="s">
        <v>519</v>
      </c>
      <c r="G1827" s="82" t="s">
        <v>538</v>
      </c>
      <c r="H1827" s="86" t="s">
        <v>2631</v>
      </c>
      <c r="I1827" s="82" t="s">
        <v>2661</v>
      </c>
      <c r="J1827" s="86" t="s">
        <v>2631</v>
      </c>
      <c r="K1827" s="129" t="s">
        <v>8247</v>
      </c>
      <c r="L1827" s="124" t="s">
        <v>8239</v>
      </c>
    </row>
    <row r="1828" spans="1:12" x14ac:dyDescent="0.25">
      <c r="A1828" s="83" t="s">
        <v>8415</v>
      </c>
      <c r="B1828" s="81" t="s">
        <v>7733</v>
      </c>
      <c r="C1828" s="81" t="s">
        <v>7341</v>
      </c>
      <c r="D1828" s="81" t="s">
        <v>7944</v>
      </c>
      <c r="E1828" s="28">
        <v>44175</v>
      </c>
      <c r="F1828" s="85" t="s">
        <v>519</v>
      </c>
      <c r="G1828" s="82" t="s">
        <v>538</v>
      </c>
      <c r="H1828" s="86" t="s">
        <v>2631</v>
      </c>
      <c r="I1828" s="82" t="s">
        <v>7333</v>
      </c>
      <c r="J1828" s="86" t="s">
        <v>2631</v>
      </c>
      <c r="K1828" s="129" t="s">
        <v>8247</v>
      </c>
      <c r="L1828" s="124" t="s">
        <v>8241</v>
      </c>
    </row>
    <row r="1829" spans="1:12" x14ac:dyDescent="0.25">
      <c r="A1829" s="83" t="s">
        <v>8416</v>
      </c>
      <c r="B1829" s="81" t="s">
        <v>6646</v>
      </c>
      <c r="C1829" s="81" t="s">
        <v>2639</v>
      </c>
      <c r="D1829" s="81" t="s">
        <v>7494</v>
      </c>
      <c r="E1829" s="28">
        <v>44175</v>
      </c>
      <c r="F1829" s="85" t="s">
        <v>519</v>
      </c>
      <c r="G1829" s="82" t="s">
        <v>538</v>
      </c>
      <c r="H1829" s="86" t="s">
        <v>2631</v>
      </c>
      <c r="I1829" s="82" t="s">
        <v>2641</v>
      </c>
      <c r="J1829" s="86" t="s">
        <v>2631</v>
      </c>
      <c r="K1829" s="129" t="s">
        <v>8247</v>
      </c>
      <c r="L1829" s="124" t="s">
        <v>8237</v>
      </c>
    </row>
    <row r="1830" spans="1:12" x14ac:dyDescent="0.25">
      <c r="A1830" s="83" t="s">
        <v>8417</v>
      </c>
      <c r="B1830" s="81" t="s">
        <v>7414</v>
      </c>
      <c r="C1830" s="81" t="s">
        <v>2629</v>
      </c>
      <c r="D1830" s="81" t="s">
        <v>7549</v>
      </c>
      <c r="E1830" s="28">
        <v>44175</v>
      </c>
      <c r="F1830" s="85" t="s">
        <v>519</v>
      </c>
      <c r="G1830" s="82" t="s">
        <v>538</v>
      </c>
      <c r="H1830" s="86" t="s">
        <v>2631</v>
      </c>
      <c r="I1830" s="82" t="s">
        <v>2632</v>
      </c>
      <c r="J1830" s="86" t="s">
        <v>2631</v>
      </c>
      <c r="K1830" s="129" t="s">
        <v>8247</v>
      </c>
      <c r="L1830" s="124" t="s">
        <v>8238</v>
      </c>
    </row>
    <row r="1831" spans="1:12" x14ac:dyDescent="0.25">
      <c r="A1831" s="83" t="s">
        <v>8419</v>
      </c>
      <c r="B1831" s="81" t="s">
        <v>7672</v>
      </c>
      <c r="C1831" s="81" t="s">
        <v>117</v>
      </c>
      <c r="D1831" s="81" t="s">
        <v>7784</v>
      </c>
      <c r="E1831" s="28">
        <v>44175</v>
      </c>
      <c r="F1831" s="85" t="s">
        <v>519</v>
      </c>
      <c r="G1831" s="82" t="s">
        <v>538</v>
      </c>
      <c r="H1831" s="86" t="s">
        <v>2631</v>
      </c>
      <c r="I1831" s="82" t="s">
        <v>2697</v>
      </c>
      <c r="J1831" s="86" t="s">
        <v>2631</v>
      </c>
      <c r="K1831" s="129" t="s">
        <v>8247</v>
      </c>
      <c r="L1831" s="124" t="s">
        <v>8240</v>
      </c>
    </row>
    <row r="1832" spans="1:12" x14ac:dyDescent="0.25">
      <c r="A1832" s="83" t="s">
        <v>8420</v>
      </c>
      <c r="B1832" s="81" t="s">
        <v>7766</v>
      </c>
      <c r="C1832" s="81" t="s">
        <v>2715</v>
      </c>
      <c r="D1832" s="81" t="s">
        <v>7965</v>
      </c>
      <c r="E1832" s="28">
        <v>44175</v>
      </c>
      <c r="F1832" s="85" t="s">
        <v>519</v>
      </c>
      <c r="G1832" s="82" t="s">
        <v>538</v>
      </c>
      <c r="H1832" s="86" t="s">
        <v>2631</v>
      </c>
      <c r="I1832" s="82" t="s">
        <v>2641</v>
      </c>
      <c r="J1832" s="86" t="s">
        <v>2631</v>
      </c>
      <c r="K1832" s="129" t="s">
        <v>8247</v>
      </c>
      <c r="L1832" s="124" t="s">
        <v>8241</v>
      </c>
    </row>
    <row r="1833" spans="1:12" x14ac:dyDescent="0.25">
      <c r="A1833" s="83" t="s">
        <v>8421</v>
      </c>
      <c r="B1833" s="81" t="s">
        <v>7719</v>
      </c>
      <c r="C1833" s="81" t="s">
        <v>2649</v>
      </c>
      <c r="D1833" s="81" t="s">
        <v>7976</v>
      </c>
      <c r="E1833" s="28">
        <v>44175</v>
      </c>
      <c r="F1833" s="85" t="s">
        <v>519</v>
      </c>
      <c r="G1833" s="82" t="s">
        <v>538</v>
      </c>
      <c r="H1833" s="86" t="s">
        <v>2631</v>
      </c>
      <c r="I1833" s="82" t="s">
        <v>2650</v>
      </c>
      <c r="J1833" s="86" t="s">
        <v>2631</v>
      </c>
      <c r="K1833" s="129" t="s">
        <v>8247</v>
      </c>
      <c r="L1833" s="124" t="s">
        <v>8241</v>
      </c>
    </row>
    <row r="1834" spans="1:12" x14ac:dyDescent="0.25">
      <c r="A1834" s="83" t="s">
        <v>8422</v>
      </c>
      <c r="B1834" s="81" t="s">
        <v>7754</v>
      </c>
      <c r="C1834" s="81" t="s">
        <v>2636</v>
      </c>
      <c r="D1834" s="81" t="s">
        <v>7970</v>
      </c>
      <c r="E1834" s="28">
        <v>44175</v>
      </c>
      <c r="F1834" s="85" t="s">
        <v>519</v>
      </c>
      <c r="G1834" s="82" t="s">
        <v>538</v>
      </c>
      <c r="H1834" s="86" t="s">
        <v>2631</v>
      </c>
      <c r="I1834" s="82" t="s">
        <v>2638</v>
      </c>
      <c r="J1834" s="86" t="s">
        <v>2631</v>
      </c>
      <c r="K1834" s="129" t="s">
        <v>8247</v>
      </c>
      <c r="L1834" s="124" t="s">
        <v>8241</v>
      </c>
    </row>
    <row r="1835" spans="1:12" x14ac:dyDescent="0.25">
      <c r="A1835" s="83" t="s">
        <v>8572</v>
      </c>
      <c r="B1835" s="81" t="s">
        <v>7670</v>
      </c>
      <c r="C1835" s="81" t="s">
        <v>283</v>
      </c>
      <c r="D1835" s="81" t="s">
        <v>7826</v>
      </c>
      <c r="E1835" s="28">
        <v>44175</v>
      </c>
      <c r="F1835" s="85" t="s">
        <v>519</v>
      </c>
      <c r="G1835" s="82" t="s">
        <v>538</v>
      </c>
      <c r="H1835" s="86" t="s">
        <v>2631</v>
      </c>
      <c r="I1835" s="82" t="s">
        <v>2697</v>
      </c>
      <c r="J1835" s="86" t="s">
        <v>2631</v>
      </c>
      <c r="K1835" s="129" t="s">
        <v>8247</v>
      </c>
      <c r="L1835" s="124" t="s">
        <v>8240</v>
      </c>
    </row>
    <row r="1836" spans="1:12" x14ac:dyDescent="0.25">
      <c r="A1836" s="83" t="s">
        <v>8423</v>
      </c>
      <c r="B1836" s="81" t="s">
        <v>7513</v>
      </c>
      <c r="C1836" s="81" t="s">
        <v>2679</v>
      </c>
      <c r="D1836" s="81" t="s">
        <v>7626</v>
      </c>
      <c r="E1836" s="28">
        <v>44175</v>
      </c>
      <c r="F1836" s="85" t="s">
        <v>519</v>
      </c>
      <c r="G1836" s="82" t="s">
        <v>538</v>
      </c>
      <c r="H1836" s="86" t="s">
        <v>2631</v>
      </c>
      <c r="I1836" s="82" t="s">
        <v>545</v>
      </c>
      <c r="J1836" s="86" t="s">
        <v>2631</v>
      </c>
      <c r="K1836" s="129" t="s">
        <v>8247</v>
      </c>
      <c r="L1836" s="124" t="s">
        <v>8239</v>
      </c>
    </row>
    <row r="1837" spans="1:12" x14ac:dyDescent="0.25">
      <c r="A1837" s="83" t="s">
        <v>8339</v>
      </c>
      <c r="B1837" s="81" t="s">
        <v>7666</v>
      </c>
      <c r="C1837" s="81" t="s">
        <v>2639</v>
      </c>
      <c r="D1837" s="81" t="s">
        <v>7793</v>
      </c>
      <c r="E1837" s="28">
        <v>44175</v>
      </c>
      <c r="F1837" s="85" t="s">
        <v>520</v>
      </c>
      <c r="G1837" s="82" t="s">
        <v>538</v>
      </c>
      <c r="H1837" s="86" t="s">
        <v>2631</v>
      </c>
      <c r="I1837" s="82" t="s">
        <v>2641</v>
      </c>
      <c r="J1837" s="86" t="s">
        <v>2631</v>
      </c>
      <c r="K1837" s="129" t="s">
        <v>8247</v>
      </c>
      <c r="L1837" s="124" t="s">
        <v>8240</v>
      </c>
    </row>
    <row r="1838" spans="1:12" x14ac:dyDescent="0.25">
      <c r="A1838" s="83" t="s">
        <v>8340</v>
      </c>
      <c r="B1838" s="81" t="s">
        <v>7930</v>
      </c>
      <c r="C1838" s="81" t="s">
        <v>2810</v>
      </c>
      <c r="D1838" s="81" t="s">
        <v>9121</v>
      </c>
      <c r="E1838" s="28">
        <v>44175</v>
      </c>
      <c r="F1838" s="85" t="s">
        <v>520</v>
      </c>
      <c r="G1838" s="82" t="s">
        <v>538</v>
      </c>
      <c r="H1838" s="86" t="s">
        <v>2631</v>
      </c>
      <c r="I1838" s="82" t="s">
        <v>2793</v>
      </c>
      <c r="J1838" s="86" t="s">
        <v>2631</v>
      </c>
      <c r="K1838" s="129" t="s">
        <v>8247</v>
      </c>
      <c r="L1838" s="124" t="s">
        <v>8242</v>
      </c>
    </row>
    <row r="1839" spans="1:12" x14ac:dyDescent="0.25">
      <c r="A1839" s="83" t="s">
        <v>8341</v>
      </c>
      <c r="B1839" s="81" t="s">
        <v>7929</v>
      </c>
      <c r="C1839" s="81" t="s">
        <v>2810</v>
      </c>
      <c r="D1839" s="81" t="s">
        <v>9116</v>
      </c>
      <c r="E1839" s="28">
        <v>44175</v>
      </c>
      <c r="F1839" s="85" t="s">
        <v>520</v>
      </c>
      <c r="G1839" s="82" t="s">
        <v>538</v>
      </c>
      <c r="H1839" s="86" t="s">
        <v>2631</v>
      </c>
      <c r="I1839" s="82" t="s">
        <v>2793</v>
      </c>
      <c r="J1839" s="86" t="s">
        <v>2631</v>
      </c>
      <c r="K1839" s="129" t="s">
        <v>8247</v>
      </c>
      <c r="L1839" s="124" t="s">
        <v>8242</v>
      </c>
    </row>
    <row r="1840" spans="1:12" x14ac:dyDescent="0.25">
      <c r="A1840" s="83" t="s">
        <v>8342</v>
      </c>
      <c r="B1840" s="81" t="s">
        <v>7504</v>
      </c>
      <c r="C1840" s="81" t="s">
        <v>2633</v>
      </c>
      <c r="D1840" s="81" t="s">
        <v>7601</v>
      </c>
      <c r="E1840" s="28">
        <v>44175</v>
      </c>
      <c r="F1840" s="85" t="s">
        <v>520</v>
      </c>
      <c r="G1840" s="82" t="s">
        <v>538</v>
      </c>
      <c r="H1840" s="86" t="s">
        <v>2631</v>
      </c>
      <c r="I1840" s="82" t="s">
        <v>2635</v>
      </c>
      <c r="J1840" s="86" t="s">
        <v>2631</v>
      </c>
      <c r="K1840" s="129" t="s">
        <v>8247</v>
      </c>
      <c r="L1840" s="124" t="s">
        <v>8239</v>
      </c>
    </row>
    <row r="1841" spans="1:12" x14ac:dyDescent="0.25">
      <c r="A1841" s="83" t="s">
        <v>8343</v>
      </c>
      <c r="B1841" s="81" t="s">
        <v>7640</v>
      </c>
      <c r="C1841" s="81" t="s">
        <v>2820</v>
      </c>
      <c r="D1841" s="81" t="s">
        <v>7803</v>
      </c>
      <c r="E1841" s="28">
        <v>44175</v>
      </c>
      <c r="F1841" s="85" t="s">
        <v>520</v>
      </c>
      <c r="G1841" s="82" t="s">
        <v>538</v>
      </c>
      <c r="H1841" s="86" t="s">
        <v>2631</v>
      </c>
      <c r="I1841" s="82" t="s">
        <v>2793</v>
      </c>
      <c r="J1841" s="86" t="s">
        <v>2631</v>
      </c>
      <c r="K1841" s="129" t="s">
        <v>8247</v>
      </c>
      <c r="L1841" s="124" t="s">
        <v>8240</v>
      </c>
    </row>
    <row r="1842" spans="1:12" x14ac:dyDescent="0.25">
      <c r="A1842" s="83" t="s">
        <v>8344</v>
      </c>
      <c r="B1842" s="81" t="s">
        <v>7735</v>
      </c>
      <c r="C1842" s="81" t="s">
        <v>7326</v>
      </c>
      <c r="D1842" s="81" t="s">
        <v>7951</v>
      </c>
      <c r="E1842" s="28">
        <v>44175</v>
      </c>
      <c r="F1842" s="85" t="s">
        <v>520</v>
      </c>
      <c r="G1842" s="82" t="s">
        <v>538</v>
      </c>
      <c r="H1842" s="86" t="s">
        <v>2631</v>
      </c>
      <c r="I1842" s="82" t="s">
        <v>7333</v>
      </c>
      <c r="J1842" s="86" t="s">
        <v>2631</v>
      </c>
      <c r="K1842" s="129" t="s">
        <v>8247</v>
      </c>
      <c r="L1842" s="124" t="s">
        <v>8241</v>
      </c>
    </row>
    <row r="1843" spans="1:12" x14ac:dyDescent="0.25">
      <c r="A1843" s="83" t="s">
        <v>8346</v>
      </c>
      <c r="B1843" s="81" t="s">
        <v>7654</v>
      </c>
      <c r="C1843" s="81" t="s">
        <v>2693</v>
      </c>
      <c r="D1843" s="81" t="s">
        <v>7817</v>
      </c>
      <c r="E1843" s="28">
        <v>44175</v>
      </c>
      <c r="F1843" s="85" t="s">
        <v>520</v>
      </c>
      <c r="G1843" s="82" t="s">
        <v>538</v>
      </c>
      <c r="H1843" s="86" t="s">
        <v>2631</v>
      </c>
      <c r="I1843" s="82" t="s">
        <v>2695</v>
      </c>
      <c r="J1843" s="86" t="s">
        <v>2631</v>
      </c>
      <c r="K1843" s="129" t="s">
        <v>8247</v>
      </c>
      <c r="L1843" s="124" t="s">
        <v>8240</v>
      </c>
    </row>
    <row r="1844" spans="1:12" x14ac:dyDescent="0.25">
      <c r="A1844" s="83" t="s">
        <v>8347</v>
      </c>
      <c r="B1844" s="81" t="s">
        <v>7773</v>
      </c>
      <c r="C1844" s="81" t="s">
        <v>283</v>
      </c>
      <c r="D1844" s="81" t="s">
        <v>7966</v>
      </c>
      <c r="E1844" s="28">
        <v>44175</v>
      </c>
      <c r="F1844" s="85" t="s">
        <v>520</v>
      </c>
      <c r="G1844" s="82" t="s">
        <v>538</v>
      </c>
      <c r="H1844" s="86" t="s">
        <v>2631</v>
      </c>
      <c r="I1844" s="82" t="s">
        <v>2697</v>
      </c>
      <c r="J1844" s="86" t="s">
        <v>2631</v>
      </c>
      <c r="K1844" s="129" t="s">
        <v>8247</v>
      </c>
      <c r="L1844" s="124" t="s">
        <v>8241</v>
      </c>
    </row>
    <row r="1845" spans="1:12" x14ac:dyDescent="0.25">
      <c r="A1845" s="83" t="s">
        <v>8348</v>
      </c>
      <c r="B1845" s="81" t="s">
        <v>7720</v>
      </c>
      <c r="C1845" s="81" t="s">
        <v>2649</v>
      </c>
      <c r="D1845" s="81" t="s">
        <v>7972</v>
      </c>
      <c r="E1845" s="28">
        <v>44175</v>
      </c>
      <c r="F1845" s="85" t="s">
        <v>520</v>
      </c>
      <c r="G1845" s="82" t="s">
        <v>538</v>
      </c>
      <c r="H1845" s="86" t="s">
        <v>2631</v>
      </c>
      <c r="I1845" s="82" t="s">
        <v>2650</v>
      </c>
      <c r="J1845" s="86" t="s">
        <v>2631</v>
      </c>
      <c r="K1845" s="129" t="s">
        <v>8247</v>
      </c>
      <c r="L1845" s="124" t="s">
        <v>8241</v>
      </c>
    </row>
    <row r="1846" spans="1:12" x14ac:dyDescent="0.25">
      <c r="A1846" s="83" t="s">
        <v>8350</v>
      </c>
      <c r="B1846" s="81" t="s">
        <v>7752</v>
      </c>
      <c r="C1846" s="81" t="s">
        <v>2636</v>
      </c>
      <c r="D1846" s="81" t="s">
        <v>7968</v>
      </c>
      <c r="E1846" s="28">
        <v>44175</v>
      </c>
      <c r="F1846" s="85" t="s">
        <v>520</v>
      </c>
      <c r="G1846" s="82" t="s">
        <v>538</v>
      </c>
      <c r="H1846" s="86" t="s">
        <v>2631</v>
      </c>
      <c r="I1846" s="82" t="s">
        <v>2638</v>
      </c>
      <c r="J1846" s="86" t="s">
        <v>2631</v>
      </c>
      <c r="K1846" s="129" t="s">
        <v>8247</v>
      </c>
      <c r="L1846" s="124" t="s">
        <v>8241</v>
      </c>
    </row>
    <row r="1847" spans="1:12" x14ac:dyDescent="0.25">
      <c r="A1847" s="83" t="s">
        <v>8351</v>
      </c>
      <c r="B1847" s="81" t="s">
        <v>7760</v>
      </c>
      <c r="C1847" s="81" t="s">
        <v>62</v>
      </c>
      <c r="D1847" s="81" t="s">
        <v>7977</v>
      </c>
      <c r="E1847" s="28">
        <v>44175</v>
      </c>
      <c r="F1847" s="85" t="s">
        <v>520</v>
      </c>
      <c r="G1847" s="82" t="s">
        <v>538</v>
      </c>
      <c r="H1847" s="86" t="s">
        <v>2631</v>
      </c>
      <c r="I1847" s="82" t="s">
        <v>2683</v>
      </c>
      <c r="J1847" s="86" t="s">
        <v>2631</v>
      </c>
      <c r="K1847" s="129" t="s">
        <v>8247</v>
      </c>
      <c r="L1847" s="124" t="s">
        <v>8241</v>
      </c>
    </row>
    <row r="1848" spans="1:12" x14ac:dyDescent="0.25">
      <c r="A1848" s="83" t="s">
        <v>8353</v>
      </c>
      <c r="B1848" s="81" t="s">
        <v>7516</v>
      </c>
      <c r="C1848" s="81" t="s">
        <v>2636</v>
      </c>
      <c r="D1848" s="81" t="s">
        <v>7620</v>
      </c>
      <c r="E1848" s="28">
        <v>44175</v>
      </c>
      <c r="F1848" s="85" t="s">
        <v>520</v>
      </c>
      <c r="G1848" s="82" t="s">
        <v>538</v>
      </c>
      <c r="H1848" s="86" t="s">
        <v>2631</v>
      </c>
      <c r="I1848" s="82" t="s">
        <v>2638</v>
      </c>
      <c r="J1848" s="86" t="s">
        <v>2631</v>
      </c>
      <c r="K1848" s="129" t="s">
        <v>8247</v>
      </c>
      <c r="L1848" s="124" t="s">
        <v>8239</v>
      </c>
    </row>
    <row r="1849" spans="1:12" x14ac:dyDescent="0.25">
      <c r="A1849" s="83" t="s">
        <v>8354</v>
      </c>
      <c r="B1849" s="81" t="s">
        <v>7745</v>
      </c>
      <c r="C1849" s="81" t="s">
        <v>7362</v>
      </c>
      <c r="D1849" s="81" t="s">
        <v>7960</v>
      </c>
      <c r="E1849" s="28">
        <v>44175</v>
      </c>
      <c r="F1849" s="85" t="s">
        <v>520</v>
      </c>
      <c r="G1849" s="82" t="s">
        <v>538</v>
      </c>
      <c r="H1849" s="86" t="s">
        <v>2631</v>
      </c>
      <c r="I1849" s="82" t="s">
        <v>7336</v>
      </c>
      <c r="J1849" s="86" t="s">
        <v>2631</v>
      </c>
      <c r="K1849" s="129" t="s">
        <v>8247</v>
      </c>
      <c r="L1849" s="124" t="s">
        <v>8241</v>
      </c>
    </row>
    <row r="1850" spans="1:12" x14ac:dyDescent="0.25">
      <c r="A1850" s="83" t="s">
        <v>8591</v>
      </c>
      <c r="B1850" s="81" t="s">
        <v>7713</v>
      </c>
      <c r="C1850" s="81" t="s">
        <v>7844</v>
      </c>
      <c r="D1850" s="81" t="s">
        <v>7848</v>
      </c>
      <c r="E1850" s="28">
        <v>44175</v>
      </c>
      <c r="F1850" s="85" t="s">
        <v>520</v>
      </c>
      <c r="G1850" s="82" t="s">
        <v>538</v>
      </c>
      <c r="H1850" s="86" t="s">
        <v>2631</v>
      </c>
      <c r="I1850" s="82" t="s">
        <v>7777</v>
      </c>
      <c r="J1850" s="86" t="s">
        <v>2631</v>
      </c>
      <c r="K1850" s="129" t="s">
        <v>8247</v>
      </c>
      <c r="L1850" s="124" t="s">
        <v>8240</v>
      </c>
    </row>
    <row r="1851" spans="1:12" x14ac:dyDescent="0.25">
      <c r="A1851" s="83" t="s">
        <v>8355</v>
      </c>
      <c r="B1851" s="81" t="s">
        <v>7769</v>
      </c>
      <c r="C1851" s="81" t="s">
        <v>2667</v>
      </c>
      <c r="D1851" s="81" t="s">
        <v>7980</v>
      </c>
      <c r="E1851" s="28">
        <v>44175</v>
      </c>
      <c r="F1851" s="85" t="s">
        <v>520</v>
      </c>
      <c r="G1851" s="82" t="s">
        <v>538</v>
      </c>
      <c r="H1851" s="86" t="s">
        <v>2631</v>
      </c>
      <c r="I1851" s="82" t="s">
        <v>2661</v>
      </c>
      <c r="J1851" s="86" t="s">
        <v>2631</v>
      </c>
      <c r="K1851" s="129" t="s">
        <v>8247</v>
      </c>
      <c r="L1851" s="124" t="s">
        <v>8241</v>
      </c>
    </row>
    <row r="1852" spans="1:12" x14ac:dyDescent="0.25">
      <c r="A1852" s="83" t="s">
        <v>8356</v>
      </c>
      <c r="B1852" s="81" t="s">
        <v>7695</v>
      </c>
      <c r="C1852" s="81" t="s">
        <v>62</v>
      </c>
      <c r="D1852" s="81" t="s">
        <v>7828</v>
      </c>
      <c r="E1852" s="28">
        <v>44175</v>
      </c>
      <c r="F1852" s="85" t="s">
        <v>520</v>
      </c>
      <c r="G1852" s="82" t="s">
        <v>538</v>
      </c>
      <c r="H1852" s="86" t="s">
        <v>2631</v>
      </c>
      <c r="I1852" s="82" t="s">
        <v>2683</v>
      </c>
      <c r="J1852" s="86" t="s">
        <v>2631</v>
      </c>
      <c r="K1852" s="129" t="s">
        <v>8247</v>
      </c>
      <c r="L1852" s="124" t="s">
        <v>8240</v>
      </c>
    </row>
    <row r="1853" spans="1:12" x14ac:dyDescent="0.25">
      <c r="A1853" s="83" t="s">
        <v>8357</v>
      </c>
      <c r="B1853" s="81" t="s">
        <v>7540</v>
      </c>
      <c r="C1853" s="81" t="s">
        <v>2667</v>
      </c>
      <c r="D1853" s="81" t="s">
        <v>7616</v>
      </c>
      <c r="E1853" s="28">
        <v>44175</v>
      </c>
      <c r="F1853" s="85" t="s">
        <v>520</v>
      </c>
      <c r="G1853" s="82" t="s">
        <v>538</v>
      </c>
      <c r="H1853" s="86" t="s">
        <v>2631</v>
      </c>
      <c r="I1853" s="82" t="s">
        <v>2661</v>
      </c>
      <c r="J1853" s="86" t="s">
        <v>2631</v>
      </c>
      <c r="K1853" s="129" t="s">
        <v>8247</v>
      </c>
      <c r="L1853" s="124" t="s">
        <v>8239</v>
      </c>
    </row>
    <row r="1854" spans="1:12" x14ac:dyDescent="0.25">
      <c r="A1854" s="83" t="s">
        <v>8368</v>
      </c>
      <c r="B1854" s="81" t="s">
        <v>7904</v>
      </c>
      <c r="C1854" s="81" t="s">
        <v>229</v>
      </c>
      <c r="D1854" s="81" t="s">
        <v>9107</v>
      </c>
      <c r="E1854" s="28">
        <v>44175</v>
      </c>
      <c r="F1854" s="85" t="s">
        <v>520</v>
      </c>
      <c r="G1854" s="82" t="s">
        <v>538</v>
      </c>
      <c r="H1854" s="86" t="s">
        <v>2631</v>
      </c>
      <c r="I1854" s="82" t="s">
        <v>2632</v>
      </c>
      <c r="J1854" s="86" t="s">
        <v>2631</v>
      </c>
      <c r="K1854" s="129" t="s">
        <v>8247</v>
      </c>
      <c r="L1854" s="124" t="s">
        <v>8242</v>
      </c>
    </row>
    <row r="1855" spans="1:12" x14ac:dyDescent="0.25">
      <c r="A1855" s="83" t="s">
        <v>8369</v>
      </c>
      <c r="B1855" s="81" t="s">
        <v>7506</v>
      </c>
      <c r="C1855" s="81" t="s">
        <v>2629</v>
      </c>
      <c r="D1855" s="81" t="s">
        <v>7600</v>
      </c>
      <c r="E1855" s="28">
        <v>44175</v>
      </c>
      <c r="F1855" s="85" t="s">
        <v>520</v>
      </c>
      <c r="G1855" s="82" t="s">
        <v>538</v>
      </c>
      <c r="H1855" s="86" t="s">
        <v>2631</v>
      </c>
      <c r="I1855" s="82" t="s">
        <v>2632</v>
      </c>
      <c r="J1855" s="86" t="s">
        <v>2631</v>
      </c>
      <c r="K1855" s="129" t="s">
        <v>8247</v>
      </c>
      <c r="L1855" s="124" t="s">
        <v>8239</v>
      </c>
    </row>
    <row r="1856" spans="1:12" x14ac:dyDescent="0.25">
      <c r="A1856" s="83" t="s">
        <v>8370</v>
      </c>
      <c r="B1856" s="81" t="s">
        <v>7736</v>
      </c>
      <c r="C1856" s="81" t="s">
        <v>7337</v>
      </c>
      <c r="D1856" s="81" t="s">
        <v>7948</v>
      </c>
      <c r="E1856" s="28">
        <v>44175</v>
      </c>
      <c r="F1856" s="85" t="s">
        <v>520</v>
      </c>
      <c r="G1856" s="82" t="s">
        <v>538</v>
      </c>
      <c r="H1856" s="86" t="s">
        <v>2631</v>
      </c>
      <c r="I1856" s="82" t="s">
        <v>7333</v>
      </c>
      <c r="J1856" s="86" t="s">
        <v>2631</v>
      </c>
      <c r="K1856" s="129" t="s">
        <v>8247</v>
      </c>
      <c r="L1856" s="124" t="s">
        <v>8241</v>
      </c>
    </row>
    <row r="1857" spans="1:12" x14ac:dyDescent="0.25">
      <c r="A1857" s="83" t="s">
        <v>8371</v>
      </c>
      <c r="B1857" s="81" t="s">
        <v>7645</v>
      </c>
      <c r="C1857" s="81" t="s">
        <v>2734</v>
      </c>
      <c r="D1857" s="81" t="s">
        <v>7798</v>
      </c>
      <c r="E1857" s="28">
        <v>44175</v>
      </c>
      <c r="F1857" s="85" t="s">
        <v>520</v>
      </c>
      <c r="G1857" s="82" t="s">
        <v>538</v>
      </c>
      <c r="H1857" s="86" t="s">
        <v>2631</v>
      </c>
      <c r="I1857" s="82" t="s">
        <v>2736</v>
      </c>
      <c r="J1857" s="86" t="s">
        <v>2631</v>
      </c>
      <c r="K1857" s="129" t="s">
        <v>8247</v>
      </c>
      <c r="L1857" s="124" t="s">
        <v>8240</v>
      </c>
    </row>
    <row r="1858" spans="1:12" x14ac:dyDescent="0.25">
      <c r="A1858" s="83" t="s">
        <v>8373</v>
      </c>
      <c r="B1858" s="81" t="s">
        <v>7729</v>
      </c>
      <c r="C1858" s="81" t="s">
        <v>7344</v>
      </c>
      <c r="D1858" s="81" t="s">
        <v>7952</v>
      </c>
      <c r="E1858" s="28">
        <v>44175</v>
      </c>
      <c r="F1858" s="85" t="s">
        <v>520</v>
      </c>
      <c r="G1858" s="82" t="s">
        <v>538</v>
      </c>
      <c r="H1858" s="86" t="s">
        <v>2631</v>
      </c>
      <c r="I1858" s="82" t="s">
        <v>7333</v>
      </c>
      <c r="J1858" s="86" t="s">
        <v>2631</v>
      </c>
      <c r="K1858" s="129" t="s">
        <v>8247</v>
      </c>
      <c r="L1858" s="124" t="s">
        <v>8241</v>
      </c>
    </row>
    <row r="1859" spans="1:12" x14ac:dyDescent="0.25">
      <c r="A1859" s="83" t="s">
        <v>8374</v>
      </c>
      <c r="B1859" s="81" t="s">
        <v>7536</v>
      </c>
      <c r="C1859" s="81" t="s">
        <v>2715</v>
      </c>
      <c r="D1859" s="81" t="s">
        <v>7613</v>
      </c>
      <c r="E1859" s="28">
        <v>44175</v>
      </c>
      <c r="F1859" s="85" t="s">
        <v>520</v>
      </c>
      <c r="G1859" s="82" t="s">
        <v>538</v>
      </c>
      <c r="H1859" s="86" t="s">
        <v>2631</v>
      </c>
      <c r="I1859" s="82" t="s">
        <v>2641</v>
      </c>
      <c r="J1859" s="86" t="s">
        <v>2631</v>
      </c>
      <c r="K1859" s="129" t="s">
        <v>8247</v>
      </c>
      <c r="L1859" s="124" t="s">
        <v>8239</v>
      </c>
    </row>
    <row r="1860" spans="1:12" x14ac:dyDescent="0.25">
      <c r="A1860" s="83" t="s">
        <v>8375</v>
      </c>
      <c r="B1860" s="81" t="s">
        <v>7417</v>
      </c>
      <c r="C1860" s="81" t="s">
        <v>2629</v>
      </c>
      <c r="D1860" s="81" t="s">
        <v>7550</v>
      </c>
      <c r="E1860" s="28">
        <v>44175</v>
      </c>
      <c r="F1860" s="85" t="s">
        <v>520</v>
      </c>
      <c r="G1860" s="82" t="s">
        <v>538</v>
      </c>
      <c r="H1860" s="86" t="s">
        <v>2631</v>
      </c>
      <c r="I1860" s="82" t="s">
        <v>2632</v>
      </c>
      <c r="J1860" s="86" t="s">
        <v>2631</v>
      </c>
      <c r="K1860" s="129" t="s">
        <v>8247</v>
      </c>
      <c r="L1860" s="124" t="s">
        <v>8238</v>
      </c>
    </row>
    <row r="1861" spans="1:12" x14ac:dyDescent="0.25">
      <c r="A1861" s="83" t="s">
        <v>8376</v>
      </c>
      <c r="B1861" s="81" t="s">
        <v>7659</v>
      </c>
      <c r="C1861" s="81" t="s">
        <v>7851</v>
      </c>
      <c r="D1861" s="81" t="s">
        <v>7854</v>
      </c>
      <c r="E1861" s="28">
        <v>44175</v>
      </c>
      <c r="F1861" s="85" t="s">
        <v>520</v>
      </c>
      <c r="G1861" s="82" t="s">
        <v>538</v>
      </c>
      <c r="H1861" s="86" t="s">
        <v>2631</v>
      </c>
      <c r="I1861" s="82" t="s">
        <v>7328</v>
      </c>
      <c r="J1861" s="86" t="s">
        <v>2631</v>
      </c>
      <c r="K1861" s="129" t="s">
        <v>8247</v>
      </c>
      <c r="L1861" s="124" t="s">
        <v>8240</v>
      </c>
    </row>
    <row r="1862" spans="1:12" x14ac:dyDescent="0.25">
      <c r="A1862" s="83" t="s">
        <v>8377</v>
      </c>
      <c r="B1862" s="81" t="s">
        <v>7526</v>
      </c>
      <c r="C1862" s="81" t="s">
        <v>2676</v>
      </c>
      <c r="D1862" s="81" t="s">
        <v>7622</v>
      </c>
      <c r="E1862" s="28">
        <v>44175</v>
      </c>
      <c r="F1862" s="85" t="s">
        <v>520</v>
      </c>
      <c r="G1862" s="82" t="s">
        <v>538</v>
      </c>
      <c r="H1862" s="86" t="s">
        <v>2631</v>
      </c>
      <c r="I1862" s="82" t="s">
        <v>2678</v>
      </c>
      <c r="J1862" s="86" t="s">
        <v>2631</v>
      </c>
      <c r="K1862" s="129" t="s">
        <v>8247</v>
      </c>
      <c r="L1862" s="124" t="s">
        <v>8239</v>
      </c>
    </row>
    <row r="1863" spans="1:12" x14ac:dyDescent="0.25">
      <c r="A1863" s="83" t="s">
        <v>8378</v>
      </c>
      <c r="B1863" s="81" t="s">
        <v>7644</v>
      </c>
      <c r="C1863" s="81" t="s">
        <v>2865</v>
      </c>
      <c r="D1863" s="81" t="s">
        <v>7805</v>
      </c>
      <c r="E1863" s="28">
        <v>44175</v>
      </c>
      <c r="F1863" s="85" t="s">
        <v>520</v>
      </c>
      <c r="G1863" s="82" t="s">
        <v>538</v>
      </c>
      <c r="H1863" s="86" t="s">
        <v>2631</v>
      </c>
      <c r="I1863" s="82" t="s">
        <v>2829</v>
      </c>
      <c r="J1863" s="86" t="s">
        <v>2631</v>
      </c>
      <c r="K1863" s="129" t="s">
        <v>8247</v>
      </c>
      <c r="L1863" s="124" t="s">
        <v>8240</v>
      </c>
    </row>
    <row r="1864" spans="1:12" x14ac:dyDescent="0.25">
      <c r="A1864" s="83" t="s">
        <v>8565</v>
      </c>
      <c r="B1864" s="81" t="s">
        <v>7711</v>
      </c>
      <c r="C1864" s="81" t="s">
        <v>7844</v>
      </c>
      <c r="D1864" s="81" t="s">
        <v>7846</v>
      </c>
      <c r="E1864" s="28">
        <v>44175</v>
      </c>
      <c r="F1864" s="85" t="s">
        <v>520</v>
      </c>
      <c r="G1864" s="82" t="s">
        <v>538</v>
      </c>
      <c r="H1864" s="86" t="s">
        <v>2631</v>
      </c>
      <c r="I1864" s="82" t="s">
        <v>7777</v>
      </c>
      <c r="J1864" s="86" t="s">
        <v>2631</v>
      </c>
      <c r="K1864" s="129" t="s">
        <v>8247</v>
      </c>
      <c r="L1864" s="124" t="s">
        <v>8240</v>
      </c>
    </row>
    <row r="1865" spans="1:12" x14ac:dyDescent="0.25">
      <c r="A1865" s="83" t="s">
        <v>8566</v>
      </c>
      <c r="B1865" s="81" t="s">
        <v>7746</v>
      </c>
      <c r="C1865" s="81" t="s">
        <v>7351</v>
      </c>
      <c r="D1865" s="81" t="s">
        <v>7963</v>
      </c>
      <c r="E1865" s="28">
        <v>44175</v>
      </c>
      <c r="F1865" s="85" t="s">
        <v>520</v>
      </c>
      <c r="G1865" s="82" t="s">
        <v>538</v>
      </c>
      <c r="H1865" s="86" t="s">
        <v>2631</v>
      </c>
      <c r="I1865" s="82" t="s">
        <v>7336</v>
      </c>
      <c r="J1865" s="86" t="s">
        <v>2631</v>
      </c>
      <c r="K1865" s="129" t="s">
        <v>8247</v>
      </c>
      <c r="L1865" s="124" t="s">
        <v>8241</v>
      </c>
    </row>
    <row r="1866" spans="1:12" x14ac:dyDescent="0.25">
      <c r="A1866" s="83" t="s">
        <v>8381</v>
      </c>
      <c r="B1866" s="81" t="s">
        <v>7519</v>
      </c>
      <c r="C1866" s="81" t="s">
        <v>2636</v>
      </c>
      <c r="D1866" s="81" t="s">
        <v>7614</v>
      </c>
      <c r="E1866" s="28">
        <v>44175</v>
      </c>
      <c r="F1866" s="85" t="s">
        <v>520</v>
      </c>
      <c r="G1866" s="82" t="s">
        <v>538</v>
      </c>
      <c r="H1866" s="86" t="s">
        <v>2631</v>
      </c>
      <c r="I1866" s="82" t="s">
        <v>2638</v>
      </c>
      <c r="J1866" s="86" t="s">
        <v>2631</v>
      </c>
      <c r="K1866" s="129" t="s">
        <v>8247</v>
      </c>
      <c r="L1866" s="124" t="s">
        <v>8239</v>
      </c>
    </row>
    <row r="1867" spans="1:12" x14ac:dyDescent="0.25">
      <c r="A1867" s="83" t="s">
        <v>8567</v>
      </c>
      <c r="B1867" s="81" t="s">
        <v>7530</v>
      </c>
      <c r="C1867" s="81" t="s">
        <v>62</v>
      </c>
      <c r="D1867" s="81" t="s">
        <v>7628</v>
      </c>
      <c r="E1867" s="28">
        <v>44175</v>
      </c>
      <c r="F1867" s="85" t="s">
        <v>520</v>
      </c>
      <c r="G1867" s="82" t="s">
        <v>538</v>
      </c>
      <c r="H1867" s="86" t="s">
        <v>2631</v>
      </c>
      <c r="I1867" s="82" t="s">
        <v>2683</v>
      </c>
      <c r="J1867" s="86" t="s">
        <v>2631</v>
      </c>
      <c r="K1867" s="129" t="s">
        <v>8247</v>
      </c>
      <c r="L1867" s="124" t="s">
        <v>8239</v>
      </c>
    </row>
    <row r="1868" spans="1:12" x14ac:dyDescent="0.25">
      <c r="A1868" s="83" t="s">
        <v>8568</v>
      </c>
      <c r="B1868" s="81" t="s">
        <v>7685</v>
      </c>
      <c r="C1868" s="81" t="s">
        <v>2649</v>
      </c>
      <c r="D1868" s="81" t="s">
        <v>7824</v>
      </c>
      <c r="E1868" s="28">
        <v>44175</v>
      </c>
      <c r="F1868" s="85" t="s">
        <v>520</v>
      </c>
      <c r="G1868" s="82" t="s">
        <v>538</v>
      </c>
      <c r="H1868" s="86" t="s">
        <v>2631</v>
      </c>
      <c r="I1868" s="82" t="s">
        <v>2650</v>
      </c>
      <c r="J1868" s="86" t="s">
        <v>2631</v>
      </c>
      <c r="K1868" s="129" t="s">
        <v>8247</v>
      </c>
      <c r="L1868" s="124" t="s">
        <v>8240</v>
      </c>
    </row>
    <row r="1869" spans="1:12" x14ac:dyDescent="0.25">
      <c r="A1869" s="83" t="s">
        <v>8569</v>
      </c>
      <c r="B1869" s="81" t="s">
        <v>7675</v>
      </c>
      <c r="C1869" s="81" t="s">
        <v>2672</v>
      </c>
      <c r="D1869" s="81" t="s">
        <v>7799</v>
      </c>
      <c r="E1869" s="28">
        <v>44175</v>
      </c>
      <c r="F1869" s="85" t="s">
        <v>520</v>
      </c>
      <c r="G1869" s="82" t="s">
        <v>538</v>
      </c>
      <c r="H1869" s="86" t="s">
        <v>2631</v>
      </c>
      <c r="I1869" s="82" t="s">
        <v>2644</v>
      </c>
      <c r="J1869" s="86" t="s">
        <v>2631</v>
      </c>
      <c r="K1869" s="129" t="s">
        <v>8247</v>
      </c>
      <c r="L1869" s="124" t="s">
        <v>8240</v>
      </c>
    </row>
    <row r="1870" spans="1:12" x14ac:dyDescent="0.25">
      <c r="A1870" s="83" t="s">
        <v>8570</v>
      </c>
      <c r="B1870" s="81" t="s">
        <v>7692</v>
      </c>
      <c r="C1870" s="81" t="s">
        <v>2679</v>
      </c>
      <c r="D1870" s="81" t="s">
        <v>7829</v>
      </c>
      <c r="E1870" s="28">
        <v>44175</v>
      </c>
      <c r="F1870" s="85" t="s">
        <v>520</v>
      </c>
      <c r="G1870" s="82" t="s">
        <v>538</v>
      </c>
      <c r="H1870" s="86" t="s">
        <v>2631</v>
      </c>
      <c r="I1870" s="82" t="s">
        <v>545</v>
      </c>
      <c r="J1870" s="86" t="s">
        <v>2631</v>
      </c>
      <c r="K1870" s="129" t="s">
        <v>8247</v>
      </c>
      <c r="L1870" s="124" t="s">
        <v>8240</v>
      </c>
    </row>
    <row r="1871" spans="1:12" x14ac:dyDescent="0.25">
      <c r="A1871" s="83" t="s">
        <v>8396</v>
      </c>
      <c r="B1871" s="81" t="s">
        <v>7543</v>
      </c>
      <c r="C1871" s="81" t="s">
        <v>117</v>
      </c>
      <c r="D1871" s="81" t="s">
        <v>7611</v>
      </c>
      <c r="E1871" s="28">
        <v>44175</v>
      </c>
      <c r="F1871" s="85" t="s">
        <v>520</v>
      </c>
      <c r="G1871" s="82" t="s">
        <v>538</v>
      </c>
      <c r="H1871" s="86" t="s">
        <v>2631</v>
      </c>
      <c r="I1871" s="82" t="s">
        <v>2697</v>
      </c>
      <c r="J1871" s="86" t="s">
        <v>2631</v>
      </c>
      <c r="K1871" s="129" t="s">
        <v>8247</v>
      </c>
      <c r="L1871" s="124" t="s">
        <v>8239</v>
      </c>
    </row>
    <row r="1872" spans="1:12" x14ac:dyDescent="0.25">
      <c r="A1872" s="83" t="s">
        <v>8397</v>
      </c>
      <c r="B1872" s="81" t="s">
        <v>7535</v>
      </c>
      <c r="C1872" s="81" t="s">
        <v>2715</v>
      </c>
      <c r="D1872" s="81" t="s">
        <v>7612</v>
      </c>
      <c r="E1872" s="28">
        <v>44175</v>
      </c>
      <c r="F1872" s="85" t="s">
        <v>520</v>
      </c>
      <c r="G1872" s="82" t="s">
        <v>538</v>
      </c>
      <c r="H1872" s="86" t="s">
        <v>2631</v>
      </c>
      <c r="I1872" s="82" t="s">
        <v>2641</v>
      </c>
      <c r="J1872" s="86" t="s">
        <v>2631</v>
      </c>
      <c r="K1872" s="129" t="s">
        <v>8247</v>
      </c>
      <c r="L1872" s="124" t="s">
        <v>8239</v>
      </c>
    </row>
    <row r="1873" spans="1:12" x14ac:dyDescent="0.25">
      <c r="A1873" s="83" t="s">
        <v>8398</v>
      </c>
      <c r="B1873" s="81" t="s">
        <v>7715</v>
      </c>
      <c r="C1873" s="81" t="s">
        <v>7844</v>
      </c>
      <c r="D1873" s="81" t="s">
        <v>7850</v>
      </c>
      <c r="E1873" s="28">
        <v>44175</v>
      </c>
      <c r="F1873" s="85" t="s">
        <v>520</v>
      </c>
      <c r="G1873" s="82" t="s">
        <v>538</v>
      </c>
      <c r="H1873" s="86" t="s">
        <v>2631</v>
      </c>
      <c r="I1873" s="82" t="s">
        <v>7777</v>
      </c>
      <c r="J1873" s="86" t="s">
        <v>2631</v>
      </c>
      <c r="K1873" s="129" t="s">
        <v>8247</v>
      </c>
      <c r="L1873" s="124" t="s">
        <v>8240</v>
      </c>
    </row>
    <row r="1874" spans="1:12" x14ac:dyDescent="0.25">
      <c r="A1874" s="83" t="s">
        <v>8399</v>
      </c>
      <c r="B1874" s="81" t="s">
        <v>7867</v>
      </c>
      <c r="C1874" s="81" t="s">
        <v>8008</v>
      </c>
      <c r="D1874" s="81" t="s">
        <v>8009</v>
      </c>
      <c r="E1874" s="28">
        <v>44175</v>
      </c>
      <c r="F1874" s="85" t="s">
        <v>520</v>
      </c>
      <c r="G1874" s="82" t="s">
        <v>538</v>
      </c>
      <c r="H1874" s="86" t="s">
        <v>2631</v>
      </c>
      <c r="I1874" s="82" t="s">
        <v>8002</v>
      </c>
      <c r="J1874" s="86" t="s">
        <v>2631</v>
      </c>
      <c r="K1874" s="129" t="s">
        <v>8247</v>
      </c>
      <c r="L1874" s="124" t="s">
        <v>8328</v>
      </c>
    </row>
    <row r="1875" spans="1:12" x14ac:dyDescent="0.25">
      <c r="A1875" s="83" t="s">
        <v>8400</v>
      </c>
      <c r="B1875" s="81" t="s">
        <v>7872</v>
      </c>
      <c r="C1875" s="81" t="s">
        <v>8010</v>
      </c>
      <c r="D1875" s="81" t="s">
        <v>8011</v>
      </c>
      <c r="E1875" s="28">
        <v>44175</v>
      </c>
      <c r="F1875" s="85" t="s">
        <v>520</v>
      </c>
      <c r="G1875" s="82" t="s">
        <v>538</v>
      </c>
      <c r="H1875" s="86" t="s">
        <v>2631</v>
      </c>
      <c r="I1875" s="82" t="s">
        <v>8002</v>
      </c>
      <c r="J1875" s="86" t="s">
        <v>2631</v>
      </c>
      <c r="K1875" s="129" t="s">
        <v>8247</v>
      </c>
      <c r="L1875" s="124" t="s">
        <v>8328</v>
      </c>
    </row>
    <row r="1876" spans="1:12" x14ac:dyDescent="0.25">
      <c r="A1876" s="83" t="s">
        <v>8402</v>
      </c>
      <c r="B1876" s="81" t="s">
        <v>7671</v>
      </c>
      <c r="C1876" s="81" t="s">
        <v>117</v>
      </c>
      <c r="D1876" s="81" t="s">
        <v>7800</v>
      </c>
      <c r="E1876" s="28">
        <v>44175</v>
      </c>
      <c r="F1876" s="85" t="s">
        <v>520</v>
      </c>
      <c r="G1876" s="82" t="s">
        <v>538</v>
      </c>
      <c r="H1876" s="86" t="s">
        <v>2631</v>
      </c>
      <c r="I1876" s="82" t="s">
        <v>2697</v>
      </c>
      <c r="J1876" s="86" t="s">
        <v>2631</v>
      </c>
      <c r="K1876" s="129" t="s">
        <v>8247</v>
      </c>
      <c r="L1876" s="124" t="s">
        <v>8240</v>
      </c>
    </row>
    <row r="1877" spans="1:12" x14ac:dyDescent="0.25">
      <c r="A1877" s="83" t="s">
        <v>8403</v>
      </c>
      <c r="B1877" s="81" t="s">
        <v>7712</v>
      </c>
      <c r="C1877" s="81" t="s">
        <v>7844</v>
      </c>
      <c r="D1877" s="81" t="s">
        <v>7847</v>
      </c>
      <c r="E1877" s="28">
        <v>44175</v>
      </c>
      <c r="F1877" s="85" t="s">
        <v>520</v>
      </c>
      <c r="G1877" s="82" t="s">
        <v>538</v>
      </c>
      <c r="H1877" s="86" t="s">
        <v>2631</v>
      </c>
      <c r="I1877" s="82" t="s">
        <v>7777</v>
      </c>
      <c r="J1877" s="86" t="s">
        <v>2631</v>
      </c>
      <c r="K1877" s="129" t="s">
        <v>8247</v>
      </c>
      <c r="L1877" s="124" t="s">
        <v>8240</v>
      </c>
    </row>
    <row r="1878" spans="1:12" x14ac:dyDescent="0.25">
      <c r="A1878" s="83" t="s">
        <v>8404</v>
      </c>
      <c r="B1878" s="81" t="s">
        <v>7527</v>
      </c>
      <c r="C1878" s="81" t="s">
        <v>2676</v>
      </c>
      <c r="D1878" s="81" t="s">
        <v>7625</v>
      </c>
      <c r="E1878" s="28">
        <v>44175</v>
      </c>
      <c r="F1878" s="85" t="s">
        <v>520</v>
      </c>
      <c r="G1878" s="82" t="s">
        <v>538</v>
      </c>
      <c r="H1878" s="86" t="s">
        <v>2631</v>
      </c>
      <c r="I1878" s="82" t="s">
        <v>2678</v>
      </c>
      <c r="J1878" s="86" t="s">
        <v>2631</v>
      </c>
      <c r="K1878" s="129" t="s">
        <v>8247</v>
      </c>
      <c r="L1878" s="124" t="s">
        <v>8239</v>
      </c>
    </row>
    <row r="1879" spans="1:12" x14ac:dyDescent="0.25">
      <c r="A1879" s="83" t="s">
        <v>8405</v>
      </c>
      <c r="B1879" s="81" t="s">
        <v>7518</v>
      </c>
      <c r="C1879" s="81" t="s">
        <v>2636</v>
      </c>
      <c r="D1879" s="81" t="s">
        <v>7619</v>
      </c>
      <c r="E1879" s="28">
        <v>44175</v>
      </c>
      <c r="F1879" s="85" t="s">
        <v>520</v>
      </c>
      <c r="G1879" s="82" t="s">
        <v>538</v>
      </c>
      <c r="H1879" s="86" t="s">
        <v>2631</v>
      </c>
      <c r="I1879" s="82" t="s">
        <v>2638</v>
      </c>
      <c r="J1879" s="86" t="s">
        <v>2631</v>
      </c>
      <c r="K1879" s="129" t="s">
        <v>8247</v>
      </c>
      <c r="L1879" s="124" t="s">
        <v>8239</v>
      </c>
    </row>
    <row r="1880" spans="1:12" x14ac:dyDescent="0.25">
      <c r="A1880" s="83" t="s">
        <v>8407</v>
      </c>
      <c r="B1880" s="81" t="s">
        <v>7876</v>
      </c>
      <c r="C1880" s="81" t="s">
        <v>8017</v>
      </c>
      <c r="D1880" s="81" t="s">
        <v>8018</v>
      </c>
      <c r="E1880" s="28">
        <v>44175</v>
      </c>
      <c r="F1880" s="85" t="s">
        <v>520</v>
      </c>
      <c r="G1880" s="82" t="s">
        <v>538</v>
      </c>
      <c r="H1880" s="86" t="s">
        <v>2631</v>
      </c>
      <c r="I1880" s="82" t="s">
        <v>8005</v>
      </c>
      <c r="J1880" s="86" t="s">
        <v>2631</v>
      </c>
      <c r="K1880" s="129" t="s">
        <v>8247</v>
      </c>
      <c r="L1880" s="124" t="s">
        <v>8328</v>
      </c>
    </row>
    <row r="1881" spans="1:12" x14ac:dyDescent="0.25">
      <c r="A1881" s="83" t="s">
        <v>8408</v>
      </c>
      <c r="B1881" s="81" t="s">
        <v>7877</v>
      </c>
      <c r="C1881" s="81" t="s">
        <v>8012</v>
      </c>
      <c r="D1881" s="81" t="s">
        <v>8013</v>
      </c>
      <c r="E1881" s="28">
        <v>44175</v>
      </c>
      <c r="F1881" s="85" t="s">
        <v>520</v>
      </c>
      <c r="G1881" s="82" t="s">
        <v>538</v>
      </c>
      <c r="H1881" s="86" t="s">
        <v>2631</v>
      </c>
      <c r="I1881" s="82" t="s">
        <v>9095</v>
      </c>
      <c r="J1881" s="86" t="s">
        <v>2631</v>
      </c>
      <c r="K1881" s="129" t="s">
        <v>8247</v>
      </c>
      <c r="L1881" s="124" t="s">
        <v>8328</v>
      </c>
    </row>
    <row r="1882" spans="1:12" x14ac:dyDescent="0.25">
      <c r="A1882" s="83" t="s">
        <v>8410</v>
      </c>
      <c r="B1882" s="81" t="s">
        <v>7753</v>
      </c>
      <c r="C1882" s="81" t="s">
        <v>2636</v>
      </c>
      <c r="D1882" s="81" t="s">
        <v>7973</v>
      </c>
      <c r="E1882" s="28">
        <v>44175</v>
      </c>
      <c r="F1882" s="85" t="s">
        <v>520</v>
      </c>
      <c r="G1882" s="82" t="s">
        <v>538</v>
      </c>
      <c r="H1882" s="86" t="s">
        <v>2631</v>
      </c>
      <c r="I1882" s="82" t="s">
        <v>2638</v>
      </c>
      <c r="J1882" s="86" t="s">
        <v>2631</v>
      </c>
      <c r="K1882" s="129" t="s">
        <v>8247</v>
      </c>
      <c r="L1882" s="124" t="s">
        <v>8241</v>
      </c>
    </row>
    <row r="1883" spans="1:12" x14ac:dyDescent="0.25">
      <c r="A1883" s="83" t="s">
        <v>8411</v>
      </c>
      <c r="B1883" s="81" t="s">
        <v>7768</v>
      </c>
      <c r="C1883" s="81" t="s">
        <v>2667</v>
      </c>
      <c r="D1883" s="81" t="s">
        <v>7979</v>
      </c>
      <c r="E1883" s="28">
        <v>44175</v>
      </c>
      <c r="F1883" s="85" t="s">
        <v>520</v>
      </c>
      <c r="G1883" s="82" t="s">
        <v>538</v>
      </c>
      <c r="H1883" s="86" t="s">
        <v>2631</v>
      </c>
      <c r="I1883" s="82" t="s">
        <v>2661</v>
      </c>
      <c r="J1883" s="86" t="s">
        <v>2631</v>
      </c>
      <c r="K1883" s="129" t="s">
        <v>8247</v>
      </c>
      <c r="L1883" s="124" t="s">
        <v>8241</v>
      </c>
    </row>
    <row r="1884" spans="1:12" x14ac:dyDescent="0.25">
      <c r="A1884" s="83" t="s">
        <v>9040</v>
      </c>
      <c r="B1884" s="81" t="s">
        <v>7637</v>
      </c>
      <c r="C1884" s="81" t="s">
        <v>2824</v>
      </c>
      <c r="D1884" s="81" t="s">
        <v>7816</v>
      </c>
      <c r="E1884" s="28">
        <v>44175</v>
      </c>
      <c r="F1884" s="85" t="s">
        <v>520</v>
      </c>
      <c r="G1884" s="82" t="s">
        <v>538</v>
      </c>
      <c r="H1884" s="86" t="s">
        <v>2631</v>
      </c>
      <c r="I1884" s="82" t="s">
        <v>2826</v>
      </c>
      <c r="J1884" s="86" t="s">
        <v>2631</v>
      </c>
      <c r="K1884" s="129" t="s">
        <v>8247</v>
      </c>
      <c r="L1884" s="124" t="s">
        <v>8240</v>
      </c>
    </row>
    <row r="1885" spans="1:12" x14ac:dyDescent="0.25">
      <c r="A1885" s="83" t="s">
        <v>8571</v>
      </c>
      <c r="B1885" s="81" t="s">
        <v>7680</v>
      </c>
      <c r="C1885" s="81" t="s">
        <v>2672</v>
      </c>
      <c r="D1885" s="81" t="s">
        <v>7787</v>
      </c>
      <c r="E1885" s="28">
        <v>44175</v>
      </c>
      <c r="F1885" s="85" t="s">
        <v>520</v>
      </c>
      <c r="G1885" s="82" t="s">
        <v>538</v>
      </c>
      <c r="H1885" s="86" t="s">
        <v>2631</v>
      </c>
      <c r="I1885" s="82" t="s">
        <v>2644</v>
      </c>
      <c r="J1885" s="86" t="s">
        <v>2631</v>
      </c>
      <c r="K1885" s="129" t="s">
        <v>8247</v>
      </c>
      <c r="L1885" s="124" t="s">
        <v>8240</v>
      </c>
    </row>
    <row r="1886" spans="1:12" x14ac:dyDescent="0.25">
      <c r="A1886" s="83" t="s">
        <v>8412</v>
      </c>
      <c r="B1886" s="81" t="s">
        <v>7677</v>
      </c>
      <c r="C1886" s="81" t="s">
        <v>2672</v>
      </c>
      <c r="D1886" s="81" t="s">
        <v>7804</v>
      </c>
      <c r="E1886" s="28">
        <v>44175</v>
      </c>
      <c r="F1886" s="85" t="s">
        <v>520</v>
      </c>
      <c r="G1886" s="82" t="s">
        <v>538</v>
      </c>
      <c r="H1886" s="86" t="s">
        <v>2631</v>
      </c>
      <c r="I1886" s="82" t="s">
        <v>2644</v>
      </c>
      <c r="J1886" s="86" t="s">
        <v>2631</v>
      </c>
      <c r="K1886" s="129" t="s">
        <v>8247</v>
      </c>
      <c r="L1886" s="124" t="s">
        <v>8240</v>
      </c>
    </row>
    <row r="1887" spans="1:12" x14ac:dyDescent="0.25">
      <c r="A1887" s="83" t="s">
        <v>8413</v>
      </c>
      <c r="B1887" s="81" t="s">
        <v>7514</v>
      </c>
      <c r="C1887" s="81" t="s">
        <v>2679</v>
      </c>
      <c r="D1887" s="81" t="s">
        <v>7624</v>
      </c>
      <c r="E1887" s="28">
        <v>44175</v>
      </c>
      <c r="F1887" s="85" t="s">
        <v>520</v>
      </c>
      <c r="G1887" s="82" t="s">
        <v>538</v>
      </c>
      <c r="H1887" s="86" t="s">
        <v>2631</v>
      </c>
      <c r="I1887" s="82" t="s">
        <v>545</v>
      </c>
      <c r="J1887" s="86" t="s">
        <v>2631</v>
      </c>
      <c r="K1887" s="129" t="s">
        <v>8247</v>
      </c>
      <c r="L1887" s="124" t="s">
        <v>8239</v>
      </c>
    </row>
    <row r="1888" spans="1:12" x14ac:dyDescent="0.25">
      <c r="A1888" s="83" t="s">
        <v>8424</v>
      </c>
      <c r="B1888" s="81" t="s">
        <v>7688</v>
      </c>
      <c r="C1888" s="81" t="s">
        <v>2629</v>
      </c>
      <c r="D1888" s="81" t="s">
        <v>7789</v>
      </c>
      <c r="E1888" s="28">
        <v>44175</v>
      </c>
      <c r="F1888" s="85" t="s">
        <v>520</v>
      </c>
      <c r="G1888" s="82" t="s">
        <v>538</v>
      </c>
      <c r="H1888" s="86" t="s">
        <v>2631</v>
      </c>
      <c r="I1888" s="82" t="s">
        <v>2632</v>
      </c>
      <c r="J1888" s="86" t="s">
        <v>2631</v>
      </c>
      <c r="K1888" s="129" t="s">
        <v>8247</v>
      </c>
      <c r="L1888" s="124" t="s">
        <v>8240</v>
      </c>
    </row>
    <row r="1889" spans="1:12" x14ac:dyDescent="0.25">
      <c r="A1889" s="83" t="s">
        <v>8425</v>
      </c>
      <c r="B1889" s="81" t="s">
        <v>7503</v>
      </c>
      <c r="C1889" s="81" t="s">
        <v>2633</v>
      </c>
      <c r="D1889" s="81" t="s">
        <v>7599</v>
      </c>
      <c r="E1889" s="28">
        <v>44175</v>
      </c>
      <c r="F1889" s="85" t="s">
        <v>520</v>
      </c>
      <c r="G1889" s="82" t="s">
        <v>538</v>
      </c>
      <c r="H1889" s="86" t="s">
        <v>2631</v>
      </c>
      <c r="I1889" s="82" t="s">
        <v>2635</v>
      </c>
      <c r="J1889" s="86" t="s">
        <v>2631</v>
      </c>
      <c r="K1889" s="129" t="s">
        <v>8247</v>
      </c>
      <c r="L1889" s="124" t="s">
        <v>8239</v>
      </c>
    </row>
    <row r="1890" spans="1:12" x14ac:dyDescent="0.25">
      <c r="A1890" s="83" t="s">
        <v>8426</v>
      </c>
      <c r="B1890" s="81" t="s">
        <v>7509</v>
      </c>
      <c r="C1890" s="81" t="s">
        <v>2734</v>
      </c>
      <c r="D1890" s="81" t="s">
        <v>7604</v>
      </c>
      <c r="E1890" s="28">
        <v>44175</v>
      </c>
      <c r="F1890" s="85" t="s">
        <v>520</v>
      </c>
      <c r="G1890" s="82" t="s">
        <v>538</v>
      </c>
      <c r="H1890" s="86" t="s">
        <v>2631</v>
      </c>
      <c r="I1890" s="82" t="s">
        <v>2736</v>
      </c>
      <c r="J1890" s="86" t="s">
        <v>2631</v>
      </c>
      <c r="K1890" s="129" t="s">
        <v>8247</v>
      </c>
      <c r="L1890" s="124" t="s">
        <v>8239</v>
      </c>
    </row>
    <row r="1891" spans="1:12" x14ac:dyDescent="0.25">
      <c r="A1891" s="83" t="s">
        <v>8427</v>
      </c>
      <c r="B1891" s="81" t="s">
        <v>7661</v>
      </c>
      <c r="C1891" s="81" t="s">
        <v>7785</v>
      </c>
      <c r="D1891" s="81" t="s">
        <v>7786</v>
      </c>
      <c r="E1891" s="28">
        <v>44175</v>
      </c>
      <c r="F1891" s="85" t="s">
        <v>520</v>
      </c>
      <c r="G1891" s="82" t="s">
        <v>538</v>
      </c>
      <c r="H1891" s="86" t="s">
        <v>2631</v>
      </c>
      <c r="I1891" s="82" t="s">
        <v>7328</v>
      </c>
      <c r="J1891" s="86" t="s">
        <v>2631</v>
      </c>
      <c r="K1891" s="129" t="s">
        <v>8247</v>
      </c>
      <c r="L1891" s="124" t="s">
        <v>8240</v>
      </c>
    </row>
    <row r="1892" spans="1:12" x14ac:dyDescent="0.25">
      <c r="A1892" s="83" t="s">
        <v>8429</v>
      </c>
      <c r="B1892" s="81" t="s">
        <v>7542</v>
      </c>
      <c r="C1892" s="81" t="s">
        <v>117</v>
      </c>
      <c r="D1892" s="81" t="s">
        <v>7615</v>
      </c>
      <c r="E1892" s="28">
        <v>44175</v>
      </c>
      <c r="F1892" s="85" t="s">
        <v>520</v>
      </c>
      <c r="G1892" s="82" t="s">
        <v>538</v>
      </c>
      <c r="H1892" s="86" t="s">
        <v>2631</v>
      </c>
      <c r="I1892" s="82" t="s">
        <v>2697</v>
      </c>
      <c r="J1892" s="86" t="s">
        <v>2631</v>
      </c>
      <c r="K1892" s="129" t="s">
        <v>8247</v>
      </c>
      <c r="L1892" s="124" t="s">
        <v>8239</v>
      </c>
    </row>
    <row r="1893" spans="1:12" x14ac:dyDescent="0.25">
      <c r="A1893" s="83" t="s">
        <v>8430</v>
      </c>
      <c r="B1893" s="81" t="s">
        <v>7761</v>
      </c>
      <c r="C1893" s="81" t="s">
        <v>2693</v>
      </c>
      <c r="D1893" s="81" t="s">
        <v>7959</v>
      </c>
      <c r="E1893" s="28">
        <v>44175</v>
      </c>
      <c r="F1893" s="85" t="s">
        <v>520</v>
      </c>
      <c r="G1893" s="82" t="s">
        <v>538</v>
      </c>
      <c r="H1893" s="86" t="s">
        <v>2631</v>
      </c>
      <c r="I1893" s="82" t="s">
        <v>2695</v>
      </c>
      <c r="J1893" s="86" t="s">
        <v>2631</v>
      </c>
      <c r="K1893" s="129" t="s">
        <v>8247</v>
      </c>
      <c r="L1893" s="124" t="s">
        <v>8241</v>
      </c>
    </row>
    <row r="1894" spans="1:12" x14ac:dyDescent="0.25">
      <c r="A1894" s="83" t="s">
        <v>8431</v>
      </c>
      <c r="B1894" s="81" t="s">
        <v>7664</v>
      </c>
      <c r="C1894" s="81" t="s">
        <v>2715</v>
      </c>
      <c r="D1894" s="81" t="s">
        <v>7813</v>
      </c>
      <c r="E1894" s="28">
        <v>44175</v>
      </c>
      <c r="F1894" s="85" t="s">
        <v>520</v>
      </c>
      <c r="G1894" s="82" t="s">
        <v>538</v>
      </c>
      <c r="H1894" s="86" t="s">
        <v>2631</v>
      </c>
      <c r="I1894" s="82" t="s">
        <v>2641</v>
      </c>
      <c r="J1894" s="86" t="s">
        <v>2631</v>
      </c>
      <c r="K1894" s="129" t="s">
        <v>8247</v>
      </c>
      <c r="L1894" s="124" t="s">
        <v>8240</v>
      </c>
    </row>
    <row r="1895" spans="1:12" x14ac:dyDescent="0.25">
      <c r="A1895" s="83" t="s">
        <v>8432</v>
      </c>
      <c r="B1895" s="81" t="s">
        <v>7651</v>
      </c>
      <c r="C1895" s="81" t="s">
        <v>2676</v>
      </c>
      <c r="D1895" s="81" t="s">
        <v>7820</v>
      </c>
      <c r="E1895" s="28">
        <v>44175</v>
      </c>
      <c r="F1895" s="85" t="s">
        <v>520</v>
      </c>
      <c r="G1895" s="82" t="s">
        <v>538</v>
      </c>
      <c r="H1895" s="86" t="s">
        <v>2631</v>
      </c>
      <c r="I1895" s="82" t="s">
        <v>2678</v>
      </c>
      <c r="J1895" s="86" t="s">
        <v>2631</v>
      </c>
      <c r="K1895" s="129" t="s">
        <v>8247</v>
      </c>
      <c r="L1895" s="124" t="s">
        <v>8240</v>
      </c>
    </row>
    <row r="1896" spans="1:12" x14ac:dyDescent="0.25">
      <c r="A1896" s="83" t="s">
        <v>8434</v>
      </c>
      <c r="B1896" s="81" t="s">
        <v>7655</v>
      </c>
      <c r="C1896" s="81" t="s">
        <v>2693</v>
      </c>
      <c r="D1896" s="81" t="s">
        <v>7821</v>
      </c>
      <c r="E1896" s="28">
        <v>44175</v>
      </c>
      <c r="F1896" s="85" t="s">
        <v>520</v>
      </c>
      <c r="G1896" s="82" t="s">
        <v>538</v>
      </c>
      <c r="H1896" s="86" t="s">
        <v>2631</v>
      </c>
      <c r="I1896" s="82" t="s">
        <v>2695</v>
      </c>
      <c r="J1896" s="86" t="s">
        <v>2631</v>
      </c>
      <c r="K1896" s="129" t="s">
        <v>8247</v>
      </c>
      <c r="L1896" s="124" t="s">
        <v>8240</v>
      </c>
    </row>
    <row r="1897" spans="1:12" x14ac:dyDescent="0.25">
      <c r="A1897" s="83" t="s">
        <v>8435</v>
      </c>
      <c r="B1897" s="81" t="s">
        <v>7665</v>
      </c>
      <c r="C1897" s="81" t="s">
        <v>2715</v>
      </c>
      <c r="D1897" s="81" t="s">
        <v>7823</v>
      </c>
      <c r="E1897" s="28">
        <v>44175</v>
      </c>
      <c r="F1897" s="85" t="s">
        <v>520</v>
      </c>
      <c r="G1897" s="82" t="s">
        <v>538</v>
      </c>
      <c r="H1897" s="86" t="s">
        <v>2631</v>
      </c>
      <c r="I1897" s="82" t="s">
        <v>2641</v>
      </c>
      <c r="J1897" s="86" t="s">
        <v>2631</v>
      </c>
      <c r="K1897" s="129" t="s">
        <v>8247</v>
      </c>
      <c r="L1897" s="124" t="s">
        <v>8240</v>
      </c>
    </row>
    <row r="1898" spans="1:12" x14ac:dyDescent="0.25">
      <c r="A1898" s="83" t="s">
        <v>8574</v>
      </c>
      <c r="B1898" s="81" t="s">
        <v>7525</v>
      </c>
      <c r="C1898" s="81" t="s">
        <v>2676</v>
      </c>
      <c r="D1898" s="81" t="s">
        <v>7621</v>
      </c>
      <c r="E1898" s="28">
        <v>44175</v>
      </c>
      <c r="F1898" s="85" t="s">
        <v>520</v>
      </c>
      <c r="G1898" s="82" t="s">
        <v>538</v>
      </c>
      <c r="H1898" s="86" t="s">
        <v>2631</v>
      </c>
      <c r="I1898" s="82" t="s">
        <v>2678</v>
      </c>
      <c r="J1898" s="86" t="s">
        <v>2631</v>
      </c>
      <c r="K1898" s="129" t="s">
        <v>8247</v>
      </c>
      <c r="L1898" s="124" t="s">
        <v>8239</v>
      </c>
    </row>
    <row r="1899" spans="1:12" x14ac:dyDescent="0.25">
      <c r="A1899" s="83" t="s">
        <v>8437</v>
      </c>
      <c r="B1899" s="81" t="s">
        <v>7749</v>
      </c>
      <c r="C1899" s="81" t="s">
        <v>7334</v>
      </c>
      <c r="D1899" s="81" t="s">
        <v>7957</v>
      </c>
      <c r="E1899" s="28">
        <v>44175</v>
      </c>
      <c r="F1899" s="85" t="s">
        <v>520</v>
      </c>
      <c r="G1899" s="82" t="s">
        <v>538</v>
      </c>
      <c r="H1899" s="86" t="s">
        <v>2631</v>
      </c>
      <c r="I1899" s="82" t="s">
        <v>7336</v>
      </c>
      <c r="J1899" s="86" t="s">
        <v>2631</v>
      </c>
      <c r="K1899" s="129" t="s">
        <v>8247</v>
      </c>
      <c r="L1899" s="124" t="s">
        <v>8241</v>
      </c>
    </row>
    <row r="1900" spans="1:12" x14ac:dyDescent="0.25">
      <c r="A1900" s="83" t="s">
        <v>8575</v>
      </c>
      <c r="B1900" s="81" t="s">
        <v>7744</v>
      </c>
      <c r="C1900" s="81" t="s">
        <v>7349</v>
      </c>
      <c r="D1900" s="81" t="s">
        <v>7964</v>
      </c>
      <c r="E1900" s="28">
        <v>44175</v>
      </c>
      <c r="F1900" s="85" t="s">
        <v>520</v>
      </c>
      <c r="G1900" s="82" t="s">
        <v>538</v>
      </c>
      <c r="H1900" s="86" t="s">
        <v>2631</v>
      </c>
      <c r="I1900" s="82" t="s">
        <v>7336</v>
      </c>
      <c r="J1900" s="86" t="s">
        <v>2631</v>
      </c>
      <c r="K1900" s="129" t="s">
        <v>8247</v>
      </c>
      <c r="L1900" s="124" t="s">
        <v>8241</v>
      </c>
    </row>
    <row r="1901" spans="1:12" x14ac:dyDescent="0.25">
      <c r="A1901" s="83" t="s">
        <v>8576</v>
      </c>
      <c r="B1901" s="81" t="s">
        <v>7742</v>
      </c>
      <c r="C1901" s="81" t="s">
        <v>2679</v>
      </c>
      <c r="D1901" s="81" t="s">
        <v>7978</v>
      </c>
      <c r="E1901" s="28">
        <v>44175</v>
      </c>
      <c r="F1901" s="85" t="s">
        <v>520</v>
      </c>
      <c r="G1901" s="82" t="s">
        <v>538</v>
      </c>
      <c r="H1901" s="86" t="s">
        <v>2631</v>
      </c>
      <c r="I1901" s="82" t="s">
        <v>545</v>
      </c>
      <c r="J1901" s="86" t="s">
        <v>2631</v>
      </c>
      <c r="K1901" s="129" t="s">
        <v>8247</v>
      </c>
      <c r="L1901" s="124" t="s">
        <v>8241</v>
      </c>
    </row>
    <row r="1902" spans="1:12" x14ac:dyDescent="0.25">
      <c r="A1902" s="83" t="s">
        <v>8440</v>
      </c>
      <c r="B1902" s="81" t="s">
        <v>7678</v>
      </c>
      <c r="C1902" s="81" t="s">
        <v>2672</v>
      </c>
      <c r="D1902" s="81" t="s">
        <v>7801</v>
      </c>
      <c r="E1902" s="28">
        <v>44175</v>
      </c>
      <c r="F1902" s="85" t="s">
        <v>520</v>
      </c>
      <c r="G1902" s="82" t="s">
        <v>538</v>
      </c>
      <c r="H1902" s="86" t="s">
        <v>2631</v>
      </c>
      <c r="I1902" s="82" t="s">
        <v>2644</v>
      </c>
      <c r="J1902" s="86" t="s">
        <v>2631</v>
      </c>
      <c r="K1902" s="129" t="s">
        <v>8247</v>
      </c>
      <c r="L1902" s="124" t="s">
        <v>8240</v>
      </c>
    </row>
    <row r="1903" spans="1:12" x14ac:dyDescent="0.25">
      <c r="A1903" s="83" t="s">
        <v>8577</v>
      </c>
      <c r="B1903" s="81" t="s">
        <v>7770</v>
      </c>
      <c r="C1903" s="81" t="s">
        <v>2667</v>
      </c>
      <c r="D1903" s="81" t="s">
        <v>7975</v>
      </c>
      <c r="E1903" s="28">
        <v>44175</v>
      </c>
      <c r="F1903" s="85" t="s">
        <v>520</v>
      </c>
      <c r="G1903" s="82" t="s">
        <v>538</v>
      </c>
      <c r="H1903" s="86" t="s">
        <v>2631</v>
      </c>
      <c r="I1903" s="82" t="s">
        <v>2661</v>
      </c>
      <c r="J1903" s="86" t="s">
        <v>2631</v>
      </c>
      <c r="K1903" s="129" t="s">
        <v>8247</v>
      </c>
      <c r="L1903" s="124" t="s">
        <v>8241</v>
      </c>
    </row>
    <row r="1904" spans="1:12" x14ac:dyDescent="0.25">
      <c r="A1904" s="83" t="s">
        <v>8578</v>
      </c>
      <c r="B1904" s="81" t="s">
        <v>7679</v>
      </c>
      <c r="C1904" s="81" t="s">
        <v>2672</v>
      </c>
      <c r="D1904" s="81" t="s">
        <v>7807</v>
      </c>
      <c r="E1904" s="28">
        <v>44175</v>
      </c>
      <c r="F1904" s="85" t="s">
        <v>520</v>
      </c>
      <c r="G1904" s="82" t="s">
        <v>538</v>
      </c>
      <c r="H1904" s="86" t="s">
        <v>2631</v>
      </c>
      <c r="I1904" s="82" t="s">
        <v>2644</v>
      </c>
      <c r="J1904" s="86" t="s">
        <v>2631</v>
      </c>
      <c r="K1904" s="129" t="s">
        <v>8247</v>
      </c>
      <c r="L1904" s="124" t="s">
        <v>8240</v>
      </c>
    </row>
    <row r="1905" spans="1:12" x14ac:dyDescent="0.25">
      <c r="A1905" s="83" t="s">
        <v>8443</v>
      </c>
      <c r="B1905" s="81" t="s">
        <v>11162</v>
      </c>
      <c r="C1905" s="81" t="s">
        <v>11432</v>
      </c>
      <c r="D1905" s="81" t="s">
        <v>14039</v>
      </c>
      <c r="E1905" s="28">
        <v>44175</v>
      </c>
      <c r="F1905" s="85" t="s">
        <v>521</v>
      </c>
      <c r="G1905" s="82" t="s">
        <v>554</v>
      </c>
      <c r="H1905" s="86" t="s">
        <v>2631</v>
      </c>
      <c r="I1905" s="82" t="s">
        <v>11434</v>
      </c>
      <c r="J1905" s="86" t="s">
        <v>2631</v>
      </c>
      <c r="K1905" s="129" t="s">
        <v>8247</v>
      </c>
      <c r="L1905" s="124" t="s">
        <v>2918</v>
      </c>
    </row>
    <row r="1906" spans="1:12" x14ac:dyDescent="0.25">
      <c r="A1906" s="83" t="s">
        <v>8444</v>
      </c>
      <c r="B1906" s="81" t="s">
        <v>11104</v>
      </c>
      <c r="C1906" s="81" t="s">
        <v>11432</v>
      </c>
      <c r="D1906" s="81" t="s">
        <v>14040</v>
      </c>
      <c r="E1906" s="28">
        <v>44175</v>
      </c>
      <c r="F1906" s="85" t="s">
        <v>521</v>
      </c>
      <c r="G1906" s="82" t="s">
        <v>554</v>
      </c>
      <c r="H1906" s="86" t="s">
        <v>2631</v>
      </c>
      <c r="I1906" s="82" t="s">
        <v>11434</v>
      </c>
      <c r="J1906" s="86" t="s">
        <v>2631</v>
      </c>
      <c r="K1906" s="129" t="s">
        <v>8247</v>
      </c>
      <c r="L1906" s="124" t="s">
        <v>2918</v>
      </c>
    </row>
    <row r="1907" spans="1:12" x14ac:dyDescent="0.25">
      <c r="A1907" s="83" t="s">
        <v>8445</v>
      </c>
      <c r="B1907" s="81" t="s">
        <v>11317</v>
      </c>
      <c r="C1907" s="81" t="s">
        <v>11414</v>
      </c>
      <c r="D1907" s="81" t="s">
        <v>14041</v>
      </c>
      <c r="E1907" s="28">
        <v>44175</v>
      </c>
      <c r="F1907" s="85" t="s">
        <v>521</v>
      </c>
      <c r="G1907" s="82" t="s">
        <v>554</v>
      </c>
      <c r="H1907" s="86" t="s">
        <v>2631</v>
      </c>
      <c r="I1907" s="82" t="s">
        <v>11436</v>
      </c>
      <c r="J1907" s="86" t="s">
        <v>2631</v>
      </c>
      <c r="K1907" s="129" t="s">
        <v>8247</v>
      </c>
      <c r="L1907" s="124" t="s">
        <v>2918</v>
      </c>
    </row>
    <row r="1908" spans="1:12" x14ac:dyDescent="0.25">
      <c r="A1908" s="83" t="s">
        <v>8446</v>
      </c>
      <c r="B1908" s="81" t="s">
        <v>9591</v>
      </c>
      <c r="C1908" s="81" t="s">
        <v>7844</v>
      </c>
      <c r="D1908" s="81" t="s">
        <v>14042</v>
      </c>
      <c r="E1908" s="28">
        <v>44175</v>
      </c>
      <c r="F1908" s="85" t="s">
        <v>521</v>
      </c>
      <c r="G1908" s="82" t="s">
        <v>554</v>
      </c>
      <c r="H1908" s="86" t="s">
        <v>2631</v>
      </c>
      <c r="I1908" s="82" t="s">
        <v>7777</v>
      </c>
      <c r="J1908" s="86" t="s">
        <v>2631</v>
      </c>
      <c r="K1908" s="129" t="s">
        <v>8247</v>
      </c>
      <c r="L1908" s="124" t="s">
        <v>2918</v>
      </c>
    </row>
    <row r="1909" spans="1:12" x14ac:dyDescent="0.25">
      <c r="A1909" s="83" t="s">
        <v>8447</v>
      </c>
      <c r="B1909" s="81" t="s">
        <v>9541</v>
      </c>
      <c r="C1909" s="81" t="s">
        <v>7844</v>
      </c>
      <c r="D1909" s="81" t="s">
        <v>14043</v>
      </c>
      <c r="E1909" s="28">
        <v>44175</v>
      </c>
      <c r="F1909" s="85" t="s">
        <v>521</v>
      </c>
      <c r="G1909" s="82" t="s">
        <v>554</v>
      </c>
      <c r="H1909" s="86" t="s">
        <v>2631</v>
      </c>
      <c r="I1909" s="82" t="s">
        <v>7777</v>
      </c>
      <c r="J1909" s="86" t="s">
        <v>2631</v>
      </c>
      <c r="K1909" s="129" t="s">
        <v>8247</v>
      </c>
      <c r="L1909" s="124" t="s">
        <v>2918</v>
      </c>
    </row>
    <row r="1910" spans="1:12" x14ac:dyDescent="0.25">
      <c r="A1910" s="83" t="s">
        <v>8448</v>
      </c>
      <c r="B1910" s="81" t="s">
        <v>9866</v>
      </c>
      <c r="C1910" s="81" t="s">
        <v>2734</v>
      </c>
      <c r="D1910" s="81" t="s">
        <v>14044</v>
      </c>
      <c r="E1910" s="28">
        <v>44175</v>
      </c>
      <c r="F1910" s="85" t="s">
        <v>521</v>
      </c>
      <c r="G1910" s="82" t="s">
        <v>554</v>
      </c>
      <c r="H1910" s="86" t="s">
        <v>2631</v>
      </c>
      <c r="I1910" s="82" t="s">
        <v>2736</v>
      </c>
      <c r="J1910" s="86" t="s">
        <v>2631</v>
      </c>
      <c r="K1910" s="129" t="s">
        <v>8247</v>
      </c>
      <c r="L1910" s="124" t="s">
        <v>2918</v>
      </c>
    </row>
    <row r="1911" spans="1:12" x14ac:dyDescent="0.25">
      <c r="A1911" s="83" t="s">
        <v>8449</v>
      </c>
      <c r="B1911" s="81" t="s">
        <v>11263</v>
      </c>
      <c r="C1911" s="81" t="s">
        <v>11414</v>
      </c>
      <c r="D1911" s="81" t="s">
        <v>14045</v>
      </c>
      <c r="E1911" s="28">
        <v>44175</v>
      </c>
      <c r="F1911" s="85" t="s">
        <v>521</v>
      </c>
      <c r="G1911" s="82" t="s">
        <v>554</v>
      </c>
      <c r="H1911" s="86" t="s">
        <v>2631</v>
      </c>
      <c r="I1911" s="82" t="s">
        <v>11436</v>
      </c>
      <c r="J1911" s="86" t="s">
        <v>2631</v>
      </c>
      <c r="K1911" s="129" t="s">
        <v>8247</v>
      </c>
      <c r="L1911" s="124" t="s">
        <v>2918</v>
      </c>
    </row>
    <row r="1912" spans="1:12" x14ac:dyDescent="0.25">
      <c r="A1912" s="83" t="s">
        <v>8450</v>
      </c>
      <c r="B1912" s="81" t="s">
        <v>9811</v>
      </c>
      <c r="C1912" s="81" t="s">
        <v>2734</v>
      </c>
      <c r="D1912" s="81" t="s">
        <v>14046</v>
      </c>
      <c r="E1912" s="28">
        <v>44175</v>
      </c>
      <c r="F1912" s="85" t="s">
        <v>521</v>
      </c>
      <c r="G1912" s="82" t="s">
        <v>554</v>
      </c>
      <c r="H1912" s="86" t="s">
        <v>2631</v>
      </c>
      <c r="I1912" s="82" t="s">
        <v>2736</v>
      </c>
      <c r="J1912" s="86" t="s">
        <v>2631</v>
      </c>
      <c r="K1912" s="129" t="s">
        <v>8247</v>
      </c>
      <c r="L1912" s="124" t="s">
        <v>2918</v>
      </c>
    </row>
    <row r="1913" spans="1:12" x14ac:dyDescent="0.25">
      <c r="A1913" s="83" t="s">
        <v>8451</v>
      </c>
      <c r="B1913" s="81" t="s">
        <v>11368</v>
      </c>
      <c r="C1913" s="81" t="s">
        <v>11414</v>
      </c>
      <c r="D1913" s="81" t="s">
        <v>14047</v>
      </c>
      <c r="E1913" s="28">
        <v>44175</v>
      </c>
      <c r="F1913" s="85" t="s">
        <v>521</v>
      </c>
      <c r="G1913" s="82" t="s">
        <v>554</v>
      </c>
      <c r="H1913" s="86" t="s">
        <v>2631</v>
      </c>
      <c r="I1913" s="82" t="s">
        <v>11436</v>
      </c>
      <c r="J1913" s="86" t="s">
        <v>2631</v>
      </c>
      <c r="K1913" s="129" t="s">
        <v>8247</v>
      </c>
      <c r="L1913" s="124" t="s">
        <v>2918</v>
      </c>
    </row>
    <row r="1914" spans="1:12" x14ac:dyDescent="0.25">
      <c r="A1914" s="83" t="s">
        <v>8601</v>
      </c>
      <c r="B1914" s="81" t="s">
        <v>11102</v>
      </c>
      <c r="C1914" s="81" t="s">
        <v>11432</v>
      </c>
      <c r="D1914" s="81" t="s">
        <v>14048</v>
      </c>
      <c r="E1914" s="28">
        <v>44175</v>
      </c>
      <c r="F1914" s="85" t="s">
        <v>521</v>
      </c>
      <c r="G1914" s="82" t="s">
        <v>554</v>
      </c>
      <c r="H1914" s="86" t="s">
        <v>2631</v>
      </c>
      <c r="I1914" s="82" t="s">
        <v>11434</v>
      </c>
      <c r="J1914" s="86" t="s">
        <v>2631</v>
      </c>
      <c r="K1914" s="129" t="s">
        <v>8247</v>
      </c>
      <c r="L1914" s="124" t="s">
        <v>2918</v>
      </c>
    </row>
    <row r="1915" spans="1:12" x14ac:dyDescent="0.25">
      <c r="A1915" s="83" t="s">
        <v>8602</v>
      </c>
      <c r="B1915" s="81" t="s">
        <v>11051</v>
      </c>
      <c r="C1915" s="81" t="s">
        <v>117</v>
      </c>
      <c r="D1915" s="81" t="s">
        <v>14049</v>
      </c>
      <c r="E1915" s="28">
        <v>44175</v>
      </c>
      <c r="F1915" s="85" t="s">
        <v>521</v>
      </c>
      <c r="G1915" s="82" t="s">
        <v>554</v>
      </c>
      <c r="H1915" s="86" t="s">
        <v>2631</v>
      </c>
      <c r="I1915" s="82" t="s">
        <v>2697</v>
      </c>
      <c r="J1915" s="86" t="s">
        <v>2631</v>
      </c>
      <c r="K1915" s="129" t="s">
        <v>8247</v>
      </c>
      <c r="L1915" s="124" t="s">
        <v>2918</v>
      </c>
    </row>
    <row r="1916" spans="1:12" x14ac:dyDescent="0.25">
      <c r="A1916" s="83" t="s">
        <v>8452</v>
      </c>
      <c r="B1916" s="81" t="s">
        <v>11275</v>
      </c>
      <c r="C1916" s="81" t="s">
        <v>11414</v>
      </c>
      <c r="D1916" s="81" t="s">
        <v>14050</v>
      </c>
      <c r="E1916" s="28">
        <v>44175</v>
      </c>
      <c r="F1916" s="85" t="s">
        <v>521</v>
      </c>
      <c r="G1916" s="82" t="s">
        <v>554</v>
      </c>
      <c r="H1916" s="86" t="s">
        <v>2631</v>
      </c>
      <c r="I1916" s="82" t="s">
        <v>11436</v>
      </c>
      <c r="J1916" s="86" t="s">
        <v>2631</v>
      </c>
      <c r="K1916" s="129" t="s">
        <v>8247</v>
      </c>
      <c r="L1916" s="124" t="s">
        <v>2918</v>
      </c>
    </row>
    <row r="1917" spans="1:12" x14ac:dyDescent="0.25">
      <c r="A1917" s="83" t="s">
        <v>8453</v>
      </c>
      <c r="B1917" s="81" t="s">
        <v>9784</v>
      </c>
      <c r="C1917" s="81" t="s">
        <v>2629</v>
      </c>
      <c r="D1917" s="81" t="s">
        <v>14051</v>
      </c>
      <c r="E1917" s="28">
        <v>44175</v>
      </c>
      <c r="F1917" s="85" t="s">
        <v>521</v>
      </c>
      <c r="G1917" s="82" t="s">
        <v>554</v>
      </c>
      <c r="H1917" s="86" t="s">
        <v>2631</v>
      </c>
      <c r="I1917" s="82" t="s">
        <v>2632</v>
      </c>
      <c r="J1917" s="86" t="s">
        <v>2631</v>
      </c>
      <c r="K1917" s="129" t="s">
        <v>8247</v>
      </c>
      <c r="L1917" s="124" t="s">
        <v>2918</v>
      </c>
    </row>
    <row r="1918" spans="1:12" x14ac:dyDescent="0.25">
      <c r="A1918" s="83" t="s">
        <v>8454</v>
      </c>
      <c r="B1918" s="81" t="s">
        <v>9738</v>
      </c>
      <c r="C1918" s="81" t="s">
        <v>2629</v>
      </c>
      <c r="D1918" s="81" t="s">
        <v>14052</v>
      </c>
      <c r="E1918" s="28">
        <v>44175</v>
      </c>
      <c r="F1918" s="85" t="s">
        <v>521</v>
      </c>
      <c r="G1918" s="82" t="s">
        <v>554</v>
      </c>
      <c r="H1918" s="86" t="s">
        <v>2631</v>
      </c>
      <c r="I1918" s="82" t="s">
        <v>2632</v>
      </c>
      <c r="J1918" s="86" t="s">
        <v>2631</v>
      </c>
      <c r="K1918" s="129" t="s">
        <v>8247</v>
      </c>
      <c r="L1918" s="124" t="s">
        <v>2918</v>
      </c>
    </row>
    <row r="1919" spans="1:12" x14ac:dyDescent="0.25">
      <c r="A1919" s="83" t="s">
        <v>8455</v>
      </c>
      <c r="B1919" s="81" t="s">
        <v>9511</v>
      </c>
      <c r="C1919" s="81" t="s">
        <v>7844</v>
      </c>
      <c r="D1919" s="81" t="s">
        <v>14053</v>
      </c>
      <c r="E1919" s="28">
        <v>44175</v>
      </c>
      <c r="F1919" s="85" t="s">
        <v>521</v>
      </c>
      <c r="G1919" s="82" t="s">
        <v>554</v>
      </c>
      <c r="H1919" s="86" t="s">
        <v>2631</v>
      </c>
      <c r="I1919" s="82" t="s">
        <v>7777</v>
      </c>
      <c r="J1919" s="86" t="s">
        <v>2631</v>
      </c>
      <c r="K1919" s="129" t="s">
        <v>8247</v>
      </c>
      <c r="L1919" s="124" t="s">
        <v>2918</v>
      </c>
    </row>
    <row r="1920" spans="1:12" x14ac:dyDescent="0.25">
      <c r="A1920" s="83" t="s">
        <v>8456</v>
      </c>
      <c r="B1920" s="81" t="s">
        <v>10742</v>
      </c>
      <c r="C1920" s="81" t="s">
        <v>2639</v>
      </c>
      <c r="D1920" s="81" t="s">
        <v>14054</v>
      </c>
      <c r="E1920" s="28">
        <v>44175</v>
      </c>
      <c r="F1920" s="85" t="s">
        <v>521</v>
      </c>
      <c r="G1920" s="82" t="s">
        <v>554</v>
      </c>
      <c r="H1920" s="86" t="s">
        <v>2631</v>
      </c>
      <c r="I1920" s="82" t="s">
        <v>2641</v>
      </c>
      <c r="J1920" s="86" t="s">
        <v>2631</v>
      </c>
      <c r="K1920" s="129" t="s">
        <v>8247</v>
      </c>
      <c r="L1920" s="124" t="s">
        <v>2918</v>
      </c>
    </row>
    <row r="1921" spans="1:12" x14ac:dyDescent="0.25">
      <c r="A1921" s="83" t="s">
        <v>8457</v>
      </c>
      <c r="B1921" s="81" t="s">
        <v>11013</v>
      </c>
      <c r="C1921" s="81" t="s">
        <v>117</v>
      </c>
      <c r="D1921" s="81" t="s">
        <v>14055</v>
      </c>
      <c r="E1921" s="28">
        <v>44175</v>
      </c>
      <c r="F1921" s="85" t="s">
        <v>521</v>
      </c>
      <c r="G1921" s="82" t="s">
        <v>554</v>
      </c>
      <c r="H1921" s="86" t="s">
        <v>2631</v>
      </c>
      <c r="I1921" s="82" t="s">
        <v>2697</v>
      </c>
      <c r="J1921" s="86" t="s">
        <v>2631</v>
      </c>
      <c r="K1921" s="129" t="s">
        <v>8247</v>
      </c>
      <c r="L1921" s="124" t="s">
        <v>2918</v>
      </c>
    </row>
    <row r="1922" spans="1:12" x14ac:dyDescent="0.25">
      <c r="A1922" s="83" t="s">
        <v>8458</v>
      </c>
      <c r="B1922" s="81" t="s">
        <v>9598</v>
      </c>
      <c r="C1922" s="81" t="s">
        <v>7844</v>
      </c>
      <c r="D1922" s="81" t="s">
        <v>14056</v>
      </c>
      <c r="E1922" s="28">
        <v>44175</v>
      </c>
      <c r="F1922" s="85" t="s">
        <v>521</v>
      </c>
      <c r="G1922" s="82" t="s">
        <v>554</v>
      </c>
      <c r="H1922" s="86" t="s">
        <v>2631</v>
      </c>
      <c r="I1922" s="82" t="s">
        <v>7777</v>
      </c>
      <c r="J1922" s="86" t="s">
        <v>2631</v>
      </c>
      <c r="K1922" s="129" t="s">
        <v>8247</v>
      </c>
      <c r="L1922" s="124" t="s">
        <v>2918</v>
      </c>
    </row>
    <row r="1923" spans="1:12" x14ac:dyDescent="0.25">
      <c r="A1923" s="83" t="s">
        <v>8459</v>
      </c>
      <c r="B1923" s="81" t="s">
        <v>10721</v>
      </c>
      <c r="C1923" s="81" t="s">
        <v>2639</v>
      </c>
      <c r="D1923" s="81" t="s">
        <v>14057</v>
      </c>
      <c r="E1923" s="28">
        <v>44175</v>
      </c>
      <c r="F1923" s="85" t="s">
        <v>521</v>
      </c>
      <c r="G1923" s="82" t="s">
        <v>554</v>
      </c>
      <c r="H1923" s="86" t="s">
        <v>2631</v>
      </c>
      <c r="I1923" s="82" t="s">
        <v>2641</v>
      </c>
      <c r="J1923" s="86" t="s">
        <v>2631</v>
      </c>
      <c r="K1923" s="129" t="s">
        <v>8247</v>
      </c>
      <c r="L1923" s="124" t="s">
        <v>2918</v>
      </c>
    </row>
    <row r="1924" spans="1:12" x14ac:dyDescent="0.25">
      <c r="A1924" s="83" t="s">
        <v>8460</v>
      </c>
      <c r="B1924" s="81" t="s">
        <v>9555</v>
      </c>
      <c r="C1924" s="81" t="s">
        <v>7844</v>
      </c>
      <c r="D1924" s="81" t="s">
        <v>14058</v>
      </c>
      <c r="E1924" s="28">
        <v>44175</v>
      </c>
      <c r="F1924" s="85" t="s">
        <v>521</v>
      </c>
      <c r="G1924" s="82" t="s">
        <v>554</v>
      </c>
      <c r="H1924" s="86" t="s">
        <v>2631</v>
      </c>
      <c r="I1924" s="82" t="s">
        <v>7777</v>
      </c>
      <c r="J1924" s="86" t="s">
        <v>2631</v>
      </c>
      <c r="K1924" s="129" t="s">
        <v>8247</v>
      </c>
      <c r="L1924" s="124" t="s">
        <v>2918</v>
      </c>
    </row>
    <row r="1925" spans="1:12" x14ac:dyDescent="0.25">
      <c r="A1925" s="83" t="s">
        <v>8461</v>
      </c>
      <c r="B1925" s="81" t="s">
        <v>9397</v>
      </c>
      <c r="C1925" s="81" t="s">
        <v>2820</v>
      </c>
      <c r="D1925" s="81" t="s">
        <v>14059</v>
      </c>
      <c r="E1925" s="28">
        <v>44175</v>
      </c>
      <c r="F1925" s="85" t="s">
        <v>521</v>
      </c>
      <c r="G1925" s="82" t="s">
        <v>554</v>
      </c>
      <c r="H1925" s="86" t="s">
        <v>2631</v>
      </c>
      <c r="I1925" s="82" t="s">
        <v>2793</v>
      </c>
      <c r="J1925" s="86" t="s">
        <v>2631</v>
      </c>
      <c r="K1925" s="129" t="s">
        <v>8247</v>
      </c>
      <c r="L1925" s="124" t="s">
        <v>2918</v>
      </c>
    </row>
    <row r="1926" spans="1:12" x14ac:dyDescent="0.25">
      <c r="A1926" s="83" t="s">
        <v>8462</v>
      </c>
      <c r="B1926" s="81" t="s">
        <v>9404</v>
      </c>
      <c r="C1926" s="81" t="s">
        <v>2820</v>
      </c>
      <c r="D1926" s="81" t="s">
        <v>14060</v>
      </c>
      <c r="E1926" s="28">
        <v>44175</v>
      </c>
      <c r="F1926" s="85" t="s">
        <v>521</v>
      </c>
      <c r="G1926" s="82" t="s">
        <v>554</v>
      </c>
      <c r="H1926" s="86" t="s">
        <v>2631</v>
      </c>
      <c r="I1926" s="82" t="s">
        <v>2793</v>
      </c>
      <c r="J1926" s="86" t="s">
        <v>2631</v>
      </c>
      <c r="K1926" s="129" t="s">
        <v>8247</v>
      </c>
      <c r="L1926" s="124" t="s">
        <v>2918</v>
      </c>
    </row>
    <row r="1927" spans="1:12" x14ac:dyDescent="0.25">
      <c r="A1927" s="83" t="s">
        <v>8463</v>
      </c>
      <c r="B1927" s="81" t="s">
        <v>9420</v>
      </c>
      <c r="C1927" s="81" t="s">
        <v>2810</v>
      </c>
      <c r="D1927" s="81" t="s">
        <v>14061</v>
      </c>
      <c r="E1927" s="28">
        <v>44175</v>
      </c>
      <c r="F1927" s="85" t="s">
        <v>521</v>
      </c>
      <c r="G1927" s="82" t="s">
        <v>554</v>
      </c>
      <c r="H1927" s="86" t="s">
        <v>2631</v>
      </c>
      <c r="I1927" s="82" t="s">
        <v>2793</v>
      </c>
      <c r="J1927" s="86" t="s">
        <v>2631</v>
      </c>
      <c r="K1927" s="129" t="s">
        <v>8247</v>
      </c>
      <c r="L1927" s="124" t="s">
        <v>2918</v>
      </c>
    </row>
    <row r="1928" spans="1:12" x14ac:dyDescent="0.25">
      <c r="A1928" s="83" t="s">
        <v>8464</v>
      </c>
      <c r="B1928" s="81" t="s">
        <v>9437</v>
      </c>
      <c r="C1928" s="81" t="s">
        <v>2810</v>
      </c>
      <c r="D1928" s="81" t="s">
        <v>14062</v>
      </c>
      <c r="E1928" s="28">
        <v>44175</v>
      </c>
      <c r="F1928" s="85" t="s">
        <v>521</v>
      </c>
      <c r="G1928" s="82" t="s">
        <v>554</v>
      </c>
      <c r="H1928" s="86" t="s">
        <v>2631</v>
      </c>
      <c r="I1928" s="82" t="s">
        <v>2793</v>
      </c>
      <c r="J1928" s="86" t="s">
        <v>2631</v>
      </c>
      <c r="K1928" s="129" t="s">
        <v>8247</v>
      </c>
      <c r="L1928" s="124" t="s">
        <v>2918</v>
      </c>
    </row>
    <row r="1929" spans="1:12" x14ac:dyDescent="0.25">
      <c r="A1929" s="83" t="s">
        <v>8465</v>
      </c>
      <c r="B1929" s="81" t="s">
        <v>7740</v>
      </c>
      <c r="C1929" s="81" t="s">
        <v>2734</v>
      </c>
      <c r="D1929" s="81" t="s">
        <v>7949</v>
      </c>
      <c r="E1929" s="28">
        <v>44175</v>
      </c>
      <c r="F1929" s="85" t="s">
        <v>521</v>
      </c>
      <c r="G1929" s="82" t="s">
        <v>554</v>
      </c>
      <c r="H1929" s="86" t="s">
        <v>2631</v>
      </c>
      <c r="I1929" s="82" t="s">
        <v>2736</v>
      </c>
      <c r="J1929" s="86" t="s">
        <v>2631</v>
      </c>
      <c r="K1929" s="129" t="s">
        <v>8247</v>
      </c>
      <c r="L1929" s="124" t="s">
        <v>8241</v>
      </c>
    </row>
    <row r="1930" spans="1:12" x14ac:dyDescent="0.25">
      <c r="A1930" s="83" t="s">
        <v>8466</v>
      </c>
      <c r="B1930" s="81" t="s">
        <v>9178</v>
      </c>
      <c r="C1930" s="81" t="s">
        <v>11455</v>
      </c>
      <c r="D1930" s="81" t="s">
        <v>14063</v>
      </c>
      <c r="E1930" s="28">
        <v>44175</v>
      </c>
      <c r="F1930" s="85" t="s">
        <v>521</v>
      </c>
      <c r="G1930" s="82" t="s">
        <v>554</v>
      </c>
      <c r="H1930" s="86" t="s">
        <v>2631</v>
      </c>
      <c r="I1930" s="82" t="s">
        <v>11457</v>
      </c>
      <c r="J1930" s="86" t="s">
        <v>2631</v>
      </c>
      <c r="K1930" s="129" t="s">
        <v>8247</v>
      </c>
      <c r="L1930" s="124" t="s">
        <v>2918</v>
      </c>
    </row>
    <row r="1931" spans="1:12" x14ac:dyDescent="0.25">
      <c r="A1931" s="83" t="s">
        <v>8467</v>
      </c>
      <c r="B1931" s="81" t="s">
        <v>9076</v>
      </c>
      <c r="C1931" s="81" t="s">
        <v>2667</v>
      </c>
      <c r="D1931" s="81" t="s">
        <v>11461</v>
      </c>
      <c r="E1931" s="28">
        <v>44175</v>
      </c>
      <c r="F1931" s="85" t="s">
        <v>521</v>
      </c>
      <c r="G1931" s="82" t="s">
        <v>554</v>
      </c>
      <c r="H1931" s="86" t="s">
        <v>2631</v>
      </c>
      <c r="I1931" s="82" t="s">
        <v>2661</v>
      </c>
      <c r="J1931" s="86" t="s">
        <v>2631</v>
      </c>
      <c r="K1931" s="129" t="s">
        <v>8247</v>
      </c>
      <c r="L1931" s="124" t="s">
        <v>8243</v>
      </c>
    </row>
    <row r="1932" spans="1:12" x14ac:dyDescent="0.25">
      <c r="A1932" s="83" t="s">
        <v>8468</v>
      </c>
      <c r="B1932" s="81" t="s">
        <v>7667</v>
      </c>
      <c r="C1932" s="81" t="s">
        <v>2639</v>
      </c>
      <c r="D1932" s="81" t="s">
        <v>7783</v>
      </c>
      <c r="E1932" s="28">
        <v>44175</v>
      </c>
      <c r="F1932" s="85" t="s">
        <v>521</v>
      </c>
      <c r="G1932" s="82" t="s">
        <v>554</v>
      </c>
      <c r="H1932" s="86" t="s">
        <v>2631</v>
      </c>
      <c r="I1932" s="82" t="s">
        <v>2641</v>
      </c>
      <c r="J1932" s="86" t="s">
        <v>2631</v>
      </c>
      <c r="K1932" s="129" t="s">
        <v>8247</v>
      </c>
      <c r="L1932" s="124" t="s">
        <v>8240</v>
      </c>
    </row>
    <row r="1933" spans="1:12" x14ac:dyDescent="0.25">
      <c r="A1933" s="83" t="s">
        <v>8469</v>
      </c>
      <c r="B1933" s="81" t="s">
        <v>9084</v>
      </c>
      <c r="C1933" s="81" t="s">
        <v>11455</v>
      </c>
      <c r="D1933" s="81" t="s">
        <v>11456</v>
      </c>
      <c r="E1933" s="28">
        <v>44175</v>
      </c>
      <c r="F1933" s="85" t="s">
        <v>521</v>
      </c>
      <c r="G1933" s="82" t="s">
        <v>554</v>
      </c>
      <c r="H1933" s="86" t="s">
        <v>2631</v>
      </c>
      <c r="I1933" s="82" t="s">
        <v>11457</v>
      </c>
      <c r="J1933" s="86" t="s">
        <v>2631</v>
      </c>
      <c r="K1933" s="129" t="s">
        <v>8247</v>
      </c>
      <c r="L1933" s="124" t="s">
        <v>8243</v>
      </c>
    </row>
    <row r="1934" spans="1:12" x14ac:dyDescent="0.25">
      <c r="A1934" s="83" t="s">
        <v>8470</v>
      </c>
      <c r="B1934" s="81" t="s">
        <v>7928</v>
      </c>
      <c r="C1934" s="81" t="s">
        <v>2820</v>
      </c>
      <c r="D1934" s="81" t="s">
        <v>9115</v>
      </c>
      <c r="E1934" s="28">
        <v>44175</v>
      </c>
      <c r="F1934" s="85" t="s">
        <v>521</v>
      </c>
      <c r="G1934" s="82" t="s">
        <v>554</v>
      </c>
      <c r="H1934" s="86" t="s">
        <v>2631</v>
      </c>
      <c r="I1934" s="82" t="s">
        <v>2793</v>
      </c>
      <c r="J1934" s="86" t="s">
        <v>2631</v>
      </c>
      <c r="K1934" s="129" t="s">
        <v>8247</v>
      </c>
      <c r="L1934" s="124" t="s">
        <v>8242</v>
      </c>
    </row>
    <row r="1935" spans="1:12" x14ac:dyDescent="0.25">
      <c r="A1935" s="83" t="s">
        <v>8472</v>
      </c>
      <c r="B1935" s="81" t="s">
        <v>7918</v>
      </c>
      <c r="C1935" s="81" t="s">
        <v>2672</v>
      </c>
      <c r="D1935" s="81" t="s">
        <v>9112</v>
      </c>
      <c r="E1935" s="28">
        <v>44175</v>
      </c>
      <c r="F1935" s="85" t="s">
        <v>521</v>
      </c>
      <c r="G1935" s="82" t="s">
        <v>554</v>
      </c>
      <c r="H1935" s="86" t="s">
        <v>2631</v>
      </c>
      <c r="I1935" s="82" t="s">
        <v>2644</v>
      </c>
      <c r="J1935" s="86" t="s">
        <v>2631</v>
      </c>
      <c r="K1935" s="129" t="s">
        <v>8247</v>
      </c>
      <c r="L1935" s="124" t="s">
        <v>8242</v>
      </c>
    </row>
    <row r="1936" spans="1:12" x14ac:dyDescent="0.25">
      <c r="A1936" s="83" t="s">
        <v>8473</v>
      </c>
      <c r="B1936" s="81" t="s">
        <v>7758</v>
      </c>
      <c r="C1936" s="81" t="s">
        <v>2676</v>
      </c>
      <c r="D1936" s="81" t="s">
        <v>7969</v>
      </c>
      <c r="E1936" s="28">
        <v>44175</v>
      </c>
      <c r="F1936" s="85" t="s">
        <v>521</v>
      </c>
      <c r="G1936" s="82" t="s">
        <v>554</v>
      </c>
      <c r="H1936" s="86" t="s">
        <v>2631</v>
      </c>
      <c r="I1936" s="82" t="s">
        <v>2678</v>
      </c>
      <c r="J1936" s="86" t="s">
        <v>2631</v>
      </c>
      <c r="K1936" s="129" t="s">
        <v>8247</v>
      </c>
      <c r="L1936" s="124" t="s">
        <v>8241</v>
      </c>
    </row>
    <row r="1937" spans="1:12" x14ac:dyDescent="0.25">
      <c r="A1937" s="83" t="s">
        <v>8474</v>
      </c>
      <c r="B1937" s="81" t="s">
        <v>7907</v>
      </c>
      <c r="C1937" s="81" t="s">
        <v>2679</v>
      </c>
      <c r="D1937" s="81" t="s">
        <v>9126</v>
      </c>
      <c r="E1937" s="28">
        <v>44175</v>
      </c>
      <c r="F1937" s="85" t="s">
        <v>521</v>
      </c>
      <c r="G1937" s="82" t="s">
        <v>554</v>
      </c>
      <c r="H1937" s="86" t="s">
        <v>2631</v>
      </c>
      <c r="I1937" s="82" t="s">
        <v>545</v>
      </c>
      <c r="J1937" s="86" t="s">
        <v>2631</v>
      </c>
      <c r="K1937" s="129" t="s">
        <v>8247</v>
      </c>
      <c r="L1937" s="124" t="s">
        <v>8242</v>
      </c>
    </row>
    <row r="1938" spans="1:12" x14ac:dyDescent="0.25">
      <c r="A1938" s="83" t="s">
        <v>8475</v>
      </c>
      <c r="B1938" s="81" t="s">
        <v>9065</v>
      </c>
      <c r="C1938" s="81" t="s">
        <v>62</v>
      </c>
      <c r="D1938" s="81" t="s">
        <v>11459</v>
      </c>
      <c r="E1938" s="28">
        <v>44175</v>
      </c>
      <c r="F1938" s="85" t="s">
        <v>521</v>
      </c>
      <c r="G1938" s="82" t="s">
        <v>554</v>
      </c>
      <c r="H1938" s="86" t="s">
        <v>2631</v>
      </c>
      <c r="I1938" s="82" t="s">
        <v>2683</v>
      </c>
      <c r="J1938" s="86" t="s">
        <v>2631</v>
      </c>
      <c r="K1938" s="129" t="s">
        <v>8247</v>
      </c>
      <c r="L1938" s="124" t="s">
        <v>8243</v>
      </c>
    </row>
    <row r="1939" spans="1:12" x14ac:dyDescent="0.25">
      <c r="A1939" s="83" t="s">
        <v>8476</v>
      </c>
      <c r="B1939" s="81" t="s">
        <v>7919</v>
      </c>
      <c r="C1939" s="81" t="s">
        <v>2672</v>
      </c>
      <c r="D1939" s="81" t="s">
        <v>9118</v>
      </c>
      <c r="E1939" s="28">
        <v>44175</v>
      </c>
      <c r="F1939" s="85" t="s">
        <v>521</v>
      </c>
      <c r="G1939" s="82" t="s">
        <v>554</v>
      </c>
      <c r="H1939" s="86" t="s">
        <v>2631</v>
      </c>
      <c r="I1939" s="82" t="s">
        <v>2644</v>
      </c>
      <c r="J1939" s="86" t="s">
        <v>2631</v>
      </c>
      <c r="K1939" s="129" t="s">
        <v>8247</v>
      </c>
      <c r="L1939" s="124" t="s">
        <v>8242</v>
      </c>
    </row>
    <row r="1940" spans="1:12" x14ac:dyDescent="0.25">
      <c r="A1940" s="83" t="s">
        <v>8477</v>
      </c>
      <c r="B1940" s="81" t="s">
        <v>7910</v>
      </c>
      <c r="C1940" s="81" t="s">
        <v>2636</v>
      </c>
      <c r="D1940" s="81" t="s">
        <v>9120</v>
      </c>
      <c r="E1940" s="28">
        <v>44175</v>
      </c>
      <c r="F1940" s="85" t="s">
        <v>521</v>
      </c>
      <c r="G1940" s="82" t="s">
        <v>554</v>
      </c>
      <c r="H1940" s="86" t="s">
        <v>2631</v>
      </c>
      <c r="I1940" s="82" t="s">
        <v>2638</v>
      </c>
      <c r="J1940" s="86" t="s">
        <v>2631</v>
      </c>
      <c r="K1940" s="129" t="s">
        <v>8247</v>
      </c>
      <c r="L1940" s="124" t="s">
        <v>8242</v>
      </c>
    </row>
    <row r="1941" spans="1:12" x14ac:dyDescent="0.25">
      <c r="A1941" s="83" t="s">
        <v>8478</v>
      </c>
      <c r="B1941" s="81" t="s">
        <v>7656</v>
      </c>
      <c r="C1941" s="81" t="s">
        <v>2693</v>
      </c>
      <c r="D1941" s="81" t="s">
        <v>7814</v>
      </c>
      <c r="E1941" s="28">
        <v>44175</v>
      </c>
      <c r="F1941" s="85" t="s">
        <v>521</v>
      </c>
      <c r="G1941" s="82" t="s">
        <v>554</v>
      </c>
      <c r="H1941" s="86" t="s">
        <v>2631</v>
      </c>
      <c r="I1941" s="82" t="s">
        <v>2695</v>
      </c>
      <c r="J1941" s="86" t="s">
        <v>2631</v>
      </c>
      <c r="K1941" s="129" t="s">
        <v>8247</v>
      </c>
      <c r="L1941" s="124" t="s">
        <v>8240</v>
      </c>
    </row>
    <row r="1942" spans="1:12" x14ac:dyDescent="0.25">
      <c r="A1942" s="83" t="s">
        <v>8482</v>
      </c>
      <c r="B1942" s="81" t="s">
        <v>7909</v>
      </c>
      <c r="C1942" s="81" t="s">
        <v>2636</v>
      </c>
      <c r="D1942" s="81" t="s">
        <v>9122</v>
      </c>
      <c r="E1942" s="28">
        <v>44175</v>
      </c>
      <c r="F1942" s="85" t="s">
        <v>521</v>
      </c>
      <c r="G1942" s="82" t="s">
        <v>554</v>
      </c>
      <c r="H1942" s="86" t="s">
        <v>2631</v>
      </c>
      <c r="I1942" s="82" t="s">
        <v>2638</v>
      </c>
      <c r="J1942" s="86" t="s">
        <v>2631</v>
      </c>
      <c r="K1942" s="129" t="s">
        <v>8247</v>
      </c>
      <c r="L1942" s="124" t="s">
        <v>8242</v>
      </c>
    </row>
    <row r="1943" spans="1:12" x14ac:dyDescent="0.25">
      <c r="A1943" s="83" t="s">
        <v>8483</v>
      </c>
      <c r="B1943" s="81" t="s">
        <v>7915</v>
      </c>
      <c r="C1943" s="81" t="s">
        <v>62</v>
      </c>
      <c r="D1943" s="81" t="s">
        <v>9128</v>
      </c>
      <c r="E1943" s="28">
        <v>44175</v>
      </c>
      <c r="F1943" s="85" t="s">
        <v>521</v>
      </c>
      <c r="G1943" s="82" t="s">
        <v>554</v>
      </c>
      <c r="H1943" s="86" t="s">
        <v>2631</v>
      </c>
      <c r="I1943" s="82" t="s">
        <v>2683</v>
      </c>
      <c r="J1943" s="86" t="s">
        <v>2631</v>
      </c>
      <c r="K1943" s="129" t="s">
        <v>8247</v>
      </c>
      <c r="L1943" s="124" t="s">
        <v>8242</v>
      </c>
    </row>
    <row r="1944" spans="1:12" x14ac:dyDescent="0.25">
      <c r="A1944" s="83" t="s">
        <v>8484</v>
      </c>
      <c r="B1944" s="81" t="s">
        <v>7893</v>
      </c>
      <c r="C1944" s="81" t="s">
        <v>2649</v>
      </c>
      <c r="D1944" s="81" t="s">
        <v>9127</v>
      </c>
      <c r="E1944" s="28">
        <v>44175</v>
      </c>
      <c r="F1944" s="85" t="s">
        <v>521</v>
      </c>
      <c r="G1944" s="82" t="s">
        <v>554</v>
      </c>
      <c r="H1944" s="86" t="s">
        <v>2631</v>
      </c>
      <c r="I1944" s="82" t="s">
        <v>2650</v>
      </c>
      <c r="J1944" s="86" t="s">
        <v>2631</v>
      </c>
      <c r="K1944" s="129" t="s">
        <v>8247</v>
      </c>
      <c r="L1944" s="124" t="s">
        <v>8242</v>
      </c>
    </row>
    <row r="1945" spans="1:12" x14ac:dyDescent="0.25">
      <c r="A1945" s="83" t="s">
        <v>8485</v>
      </c>
      <c r="B1945" s="81" t="s">
        <v>7747</v>
      </c>
      <c r="C1945" s="81" t="s">
        <v>7347</v>
      </c>
      <c r="D1945" s="81" t="s">
        <v>7958</v>
      </c>
      <c r="E1945" s="28">
        <v>44175</v>
      </c>
      <c r="F1945" s="85" t="s">
        <v>521</v>
      </c>
      <c r="G1945" s="82" t="s">
        <v>554</v>
      </c>
      <c r="H1945" s="86" t="s">
        <v>2631</v>
      </c>
      <c r="I1945" s="82" t="s">
        <v>7336</v>
      </c>
      <c r="J1945" s="86" t="s">
        <v>2631</v>
      </c>
      <c r="K1945" s="129" t="s">
        <v>8247</v>
      </c>
      <c r="L1945" s="124" t="s">
        <v>8241</v>
      </c>
    </row>
    <row r="1946" spans="1:12" x14ac:dyDescent="0.25">
      <c r="A1946" s="83" t="s">
        <v>8486</v>
      </c>
      <c r="B1946" s="81" t="s">
        <v>7926</v>
      </c>
      <c r="C1946" s="81" t="s">
        <v>283</v>
      </c>
      <c r="D1946" s="81" t="s">
        <v>9125</v>
      </c>
      <c r="E1946" s="28">
        <v>44175</v>
      </c>
      <c r="F1946" s="85" t="s">
        <v>521</v>
      </c>
      <c r="G1946" s="82" t="s">
        <v>554</v>
      </c>
      <c r="H1946" s="86" t="s">
        <v>2631</v>
      </c>
      <c r="I1946" s="82" t="s">
        <v>2697</v>
      </c>
      <c r="J1946" s="86" t="s">
        <v>2631</v>
      </c>
      <c r="K1946" s="129" t="s">
        <v>8247</v>
      </c>
      <c r="L1946" s="124" t="s">
        <v>8242</v>
      </c>
    </row>
    <row r="1947" spans="1:12" x14ac:dyDescent="0.25">
      <c r="A1947" s="83" t="s">
        <v>8487</v>
      </c>
      <c r="B1947" s="81" t="s">
        <v>7748</v>
      </c>
      <c r="C1947" s="81" t="s">
        <v>7358</v>
      </c>
      <c r="D1947" s="81" t="s">
        <v>7956</v>
      </c>
      <c r="E1947" s="28">
        <v>44175</v>
      </c>
      <c r="F1947" s="85" t="s">
        <v>521</v>
      </c>
      <c r="G1947" s="82" t="s">
        <v>554</v>
      </c>
      <c r="H1947" s="86" t="s">
        <v>2631</v>
      </c>
      <c r="I1947" s="82" t="s">
        <v>7336</v>
      </c>
      <c r="J1947" s="86" t="s">
        <v>2631</v>
      </c>
      <c r="K1947" s="129" t="s">
        <v>8247</v>
      </c>
      <c r="L1947" s="124" t="s">
        <v>8241</v>
      </c>
    </row>
    <row r="1948" spans="1:12" x14ac:dyDescent="0.25">
      <c r="A1948" s="83" t="s">
        <v>8490</v>
      </c>
      <c r="B1948" s="81" t="s">
        <v>11390</v>
      </c>
      <c r="C1948" s="81" t="s">
        <v>14064</v>
      </c>
      <c r="D1948" s="81" t="s">
        <v>14065</v>
      </c>
      <c r="E1948" s="28">
        <v>44175</v>
      </c>
      <c r="F1948" s="85" t="s">
        <v>522</v>
      </c>
      <c r="G1948" s="82" t="s">
        <v>554</v>
      </c>
      <c r="H1948" s="86" t="s">
        <v>2631</v>
      </c>
      <c r="I1948" s="82" t="s">
        <v>14066</v>
      </c>
      <c r="J1948" s="86" t="s">
        <v>2631</v>
      </c>
      <c r="K1948" s="129" t="s">
        <v>8247</v>
      </c>
      <c r="L1948" s="124" t="s">
        <v>2918</v>
      </c>
    </row>
    <row r="1949" spans="1:12" x14ac:dyDescent="0.25">
      <c r="A1949" s="83" t="s">
        <v>8491</v>
      </c>
      <c r="B1949" s="81" t="s">
        <v>11393</v>
      </c>
      <c r="C1949" s="81" t="s">
        <v>14067</v>
      </c>
      <c r="D1949" s="81" t="s">
        <v>14068</v>
      </c>
      <c r="E1949" s="28">
        <v>44175</v>
      </c>
      <c r="F1949" s="85" t="s">
        <v>522</v>
      </c>
      <c r="G1949" s="82" t="s">
        <v>554</v>
      </c>
      <c r="H1949" s="86" t="s">
        <v>2631</v>
      </c>
      <c r="I1949" s="82" t="s">
        <v>14066</v>
      </c>
      <c r="J1949" s="86" t="s">
        <v>2631</v>
      </c>
      <c r="K1949" s="129" t="s">
        <v>8247</v>
      </c>
      <c r="L1949" s="124" t="s">
        <v>2918</v>
      </c>
    </row>
    <row r="1950" spans="1:12" x14ac:dyDescent="0.25">
      <c r="A1950" s="83" t="s">
        <v>8492</v>
      </c>
      <c r="B1950" s="81" t="s">
        <v>11391</v>
      </c>
      <c r="C1950" s="81" t="s">
        <v>14069</v>
      </c>
      <c r="D1950" s="81" t="s">
        <v>14070</v>
      </c>
      <c r="E1950" s="28">
        <v>44175</v>
      </c>
      <c r="F1950" s="85" t="s">
        <v>522</v>
      </c>
      <c r="G1950" s="82" t="s">
        <v>554</v>
      </c>
      <c r="H1950" s="86" t="s">
        <v>2631</v>
      </c>
      <c r="I1950" s="82" t="s">
        <v>14066</v>
      </c>
      <c r="J1950" s="86" t="s">
        <v>2631</v>
      </c>
      <c r="K1950" s="129" t="s">
        <v>8247</v>
      </c>
      <c r="L1950" s="124" t="s">
        <v>2918</v>
      </c>
    </row>
    <row r="1951" spans="1:12" x14ac:dyDescent="0.25">
      <c r="A1951" s="83" t="s">
        <v>8493</v>
      </c>
      <c r="B1951" s="81" t="s">
        <v>11409</v>
      </c>
      <c r="C1951" s="81" t="s">
        <v>14071</v>
      </c>
      <c r="D1951" s="81" t="s">
        <v>14072</v>
      </c>
      <c r="E1951" s="28">
        <v>44175</v>
      </c>
      <c r="F1951" s="85" t="s">
        <v>522</v>
      </c>
      <c r="G1951" s="82" t="s">
        <v>554</v>
      </c>
      <c r="H1951" s="86" t="s">
        <v>2631</v>
      </c>
      <c r="I1951" s="82" t="s">
        <v>14073</v>
      </c>
      <c r="J1951" s="86" t="s">
        <v>2631</v>
      </c>
      <c r="K1951" s="129" t="s">
        <v>8247</v>
      </c>
      <c r="L1951" s="124" t="s">
        <v>2918</v>
      </c>
    </row>
    <row r="1952" spans="1:12" x14ac:dyDescent="0.25">
      <c r="A1952" s="83" t="s">
        <v>8494</v>
      </c>
      <c r="B1952" s="81" t="s">
        <v>11406</v>
      </c>
      <c r="C1952" s="81" t="s">
        <v>14074</v>
      </c>
      <c r="D1952" s="81" t="s">
        <v>14075</v>
      </c>
      <c r="E1952" s="28">
        <v>44175</v>
      </c>
      <c r="F1952" s="85" t="s">
        <v>522</v>
      </c>
      <c r="G1952" s="82" t="s">
        <v>554</v>
      </c>
      <c r="H1952" s="86" t="s">
        <v>2631</v>
      </c>
      <c r="I1952" s="82" t="s">
        <v>14073</v>
      </c>
      <c r="J1952" s="86" t="s">
        <v>2631</v>
      </c>
      <c r="K1952" s="129" t="s">
        <v>8247</v>
      </c>
      <c r="L1952" s="124" t="s">
        <v>2918</v>
      </c>
    </row>
    <row r="1953" spans="1:12" x14ac:dyDescent="0.25">
      <c r="A1953" s="83" t="s">
        <v>8495</v>
      </c>
      <c r="B1953" s="81" t="s">
        <v>11400</v>
      </c>
      <c r="C1953" s="81" t="s">
        <v>14076</v>
      </c>
      <c r="D1953" s="81" t="s">
        <v>14077</v>
      </c>
      <c r="E1953" s="28">
        <v>44175</v>
      </c>
      <c r="F1953" s="85" t="s">
        <v>522</v>
      </c>
      <c r="G1953" s="82" t="s">
        <v>554</v>
      </c>
      <c r="H1953" s="86" t="s">
        <v>2631</v>
      </c>
      <c r="I1953" s="82" t="s">
        <v>14066</v>
      </c>
      <c r="J1953" s="86" t="s">
        <v>2631</v>
      </c>
      <c r="K1953" s="129" t="s">
        <v>8247</v>
      </c>
      <c r="L1953" s="124" t="s">
        <v>2918</v>
      </c>
    </row>
    <row r="1954" spans="1:12" x14ac:dyDescent="0.25">
      <c r="A1954" s="83" t="s">
        <v>8496</v>
      </c>
      <c r="B1954" s="81" t="s">
        <v>11389</v>
      </c>
      <c r="C1954" s="81" t="s">
        <v>14078</v>
      </c>
      <c r="D1954" s="81" t="s">
        <v>14079</v>
      </c>
      <c r="E1954" s="28">
        <v>44175</v>
      </c>
      <c r="F1954" s="85" t="s">
        <v>522</v>
      </c>
      <c r="G1954" s="82" t="s">
        <v>554</v>
      </c>
      <c r="H1954" s="86" t="s">
        <v>2631</v>
      </c>
      <c r="I1954" s="82" t="s">
        <v>14066</v>
      </c>
      <c r="J1954" s="86" t="s">
        <v>2631</v>
      </c>
      <c r="K1954" s="129" t="s">
        <v>8247</v>
      </c>
      <c r="L1954" s="124" t="s">
        <v>2918</v>
      </c>
    </row>
    <row r="1955" spans="1:12" x14ac:dyDescent="0.25">
      <c r="A1955" s="83" t="s">
        <v>8497</v>
      </c>
      <c r="B1955" s="81" t="s">
        <v>7865</v>
      </c>
      <c r="C1955" s="81" t="s">
        <v>7981</v>
      </c>
      <c r="D1955" s="81" t="s">
        <v>7982</v>
      </c>
      <c r="E1955" s="28">
        <v>44175</v>
      </c>
      <c r="F1955" s="85" t="s">
        <v>522</v>
      </c>
      <c r="G1955" s="82" t="s">
        <v>554</v>
      </c>
      <c r="H1955" s="86" t="s">
        <v>2631</v>
      </c>
      <c r="I1955" s="82" t="s">
        <v>7983</v>
      </c>
      <c r="J1955" s="86" t="s">
        <v>2631</v>
      </c>
      <c r="K1955" s="129" t="s">
        <v>8247</v>
      </c>
      <c r="L1955" s="124" t="s">
        <v>8328</v>
      </c>
    </row>
    <row r="1956" spans="1:12" x14ac:dyDescent="0.25">
      <c r="A1956" s="83" t="s">
        <v>8586</v>
      </c>
      <c r="B1956" s="81" t="s">
        <v>11397</v>
      </c>
      <c r="C1956" s="81" t="s">
        <v>14080</v>
      </c>
      <c r="D1956" s="81" t="s">
        <v>14081</v>
      </c>
      <c r="E1956" s="28">
        <v>44175</v>
      </c>
      <c r="F1956" s="85" t="s">
        <v>522</v>
      </c>
      <c r="G1956" s="82" t="s">
        <v>554</v>
      </c>
      <c r="H1956" s="86" t="s">
        <v>2631</v>
      </c>
      <c r="I1956" s="82" t="s">
        <v>14066</v>
      </c>
      <c r="J1956" s="86" t="s">
        <v>2631</v>
      </c>
      <c r="K1956" s="129" t="s">
        <v>8247</v>
      </c>
      <c r="L1956" s="124" t="s">
        <v>2918</v>
      </c>
    </row>
    <row r="1957" spans="1:12" x14ac:dyDescent="0.25">
      <c r="A1957" s="83" t="s">
        <v>8594</v>
      </c>
      <c r="B1957" s="81" t="s">
        <v>11395</v>
      </c>
      <c r="C1957" s="81" t="s">
        <v>14082</v>
      </c>
      <c r="D1957" s="81" t="s">
        <v>14083</v>
      </c>
      <c r="E1957" s="28">
        <v>44175</v>
      </c>
      <c r="F1957" s="85" t="s">
        <v>522</v>
      </c>
      <c r="G1957" s="82" t="s">
        <v>554</v>
      </c>
      <c r="H1957" s="86" t="s">
        <v>2631</v>
      </c>
      <c r="I1957" s="82" t="s">
        <v>14066</v>
      </c>
      <c r="J1957" s="86" t="s">
        <v>2631</v>
      </c>
      <c r="K1957" s="129" t="s">
        <v>8247</v>
      </c>
      <c r="L1957" s="124" t="s">
        <v>2918</v>
      </c>
    </row>
    <row r="1958" spans="1:12" x14ac:dyDescent="0.25">
      <c r="A1958" s="83" t="s">
        <v>8498</v>
      </c>
      <c r="B1958" s="81" t="s">
        <v>11385</v>
      </c>
      <c r="C1958" s="81" t="s">
        <v>14084</v>
      </c>
      <c r="D1958" s="81" t="s">
        <v>14085</v>
      </c>
      <c r="E1958" s="28">
        <v>44175</v>
      </c>
      <c r="F1958" s="85" t="s">
        <v>522</v>
      </c>
      <c r="G1958" s="82" t="s">
        <v>554</v>
      </c>
      <c r="H1958" s="86" t="s">
        <v>2631</v>
      </c>
      <c r="I1958" s="82" t="s">
        <v>14066</v>
      </c>
      <c r="J1958" s="86" t="s">
        <v>2631</v>
      </c>
      <c r="K1958" s="129" t="s">
        <v>8247</v>
      </c>
      <c r="L1958" s="124" t="s">
        <v>2918</v>
      </c>
    </row>
    <row r="1959" spans="1:12" x14ac:dyDescent="0.25">
      <c r="A1959" s="83" t="s">
        <v>8499</v>
      </c>
      <c r="B1959" s="81" t="s">
        <v>11396</v>
      </c>
      <c r="C1959" s="81" t="s">
        <v>14086</v>
      </c>
      <c r="D1959" s="81" t="s">
        <v>14087</v>
      </c>
      <c r="E1959" s="28">
        <v>44175</v>
      </c>
      <c r="F1959" s="85" t="s">
        <v>522</v>
      </c>
      <c r="G1959" s="82" t="s">
        <v>554</v>
      </c>
      <c r="H1959" s="86" t="s">
        <v>2631</v>
      </c>
      <c r="I1959" s="82" t="s">
        <v>14066</v>
      </c>
      <c r="J1959" s="86" t="s">
        <v>2631</v>
      </c>
      <c r="K1959" s="129" t="s">
        <v>8247</v>
      </c>
      <c r="L1959" s="124" t="s">
        <v>2918</v>
      </c>
    </row>
    <row r="1960" spans="1:12" x14ac:dyDescent="0.25">
      <c r="A1960" s="83" t="s">
        <v>8500</v>
      </c>
      <c r="B1960" s="81" t="s">
        <v>11398</v>
      </c>
      <c r="C1960" s="81" t="s">
        <v>14088</v>
      </c>
      <c r="D1960" s="81" t="s">
        <v>14089</v>
      </c>
      <c r="E1960" s="28">
        <v>44175</v>
      </c>
      <c r="F1960" s="85" t="s">
        <v>522</v>
      </c>
      <c r="G1960" s="82" t="s">
        <v>554</v>
      </c>
      <c r="H1960" s="86" t="s">
        <v>2631</v>
      </c>
      <c r="I1960" s="82" t="s">
        <v>14066</v>
      </c>
      <c r="J1960" s="86" t="s">
        <v>2631</v>
      </c>
      <c r="K1960" s="129" t="s">
        <v>8247</v>
      </c>
      <c r="L1960" s="124" t="s">
        <v>2918</v>
      </c>
    </row>
    <row r="1961" spans="1:12" x14ac:dyDescent="0.25">
      <c r="A1961" s="83" t="s">
        <v>8501</v>
      </c>
      <c r="B1961" s="81" t="s">
        <v>11408</v>
      </c>
      <c r="C1961" s="81" t="s">
        <v>14090</v>
      </c>
      <c r="D1961" s="81" t="s">
        <v>14091</v>
      </c>
      <c r="E1961" s="28">
        <v>44175</v>
      </c>
      <c r="F1961" s="85" t="s">
        <v>522</v>
      </c>
      <c r="G1961" s="82" t="s">
        <v>554</v>
      </c>
      <c r="H1961" s="86" t="s">
        <v>2631</v>
      </c>
      <c r="I1961" s="82" t="s">
        <v>14073</v>
      </c>
      <c r="J1961" s="86" t="s">
        <v>2631</v>
      </c>
      <c r="K1961" s="129" t="s">
        <v>8247</v>
      </c>
      <c r="L1961" s="124" t="s">
        <v>2918</v>
      </c>
    </row>
    <row r="1962" spans="1:12" x14ac:dyDescent="0.25">
      <c r="A1962" s="83" t="s">
        <v>8502</v>
      </c>
      <c r="B1962" s="81" t="s">
        <v>11399</v>
      </c>
      <c r="C1962" s="81" t="s">
        <v>14092</v>
      </c>
      <c r="D1962" s="81" t="s">
        <v>14093</v>
      </c>
      <c r="E1962" s="28">
        <v>44175</v>
      </c>
      <c r="F1962" s="85" t="s">
        <v>522</v>
      </c>
      <c r="G1962" s="82" t="s">
        <v>554</v>
      </c>
      <c r="H1962" s="86" t="s">
        <v>2631</v>
      </c>
      <c r="I1962" s="82" t="s">
        <v>14066</v>
      </c>
      <c r="J1962" s="86" t="s">
        <v>2631</v>
      </c>
      <c r="K1962" s="129" t="s">
        <v>8247</v>
      </c>
      <c r="L1962" s="124" t="s">
        <v>2918</v>
      </c>
    </row>
    <row r="1963" spans="1:12" x14ac:dyDescent="0.25">
      <c r="A1963" s="83" t="s">
        <v>8503</v>
      </c>
      <c r="B1963" s="81" t="s">
        <v>11402</v>
      </c>
      <c r="C1963" s="81" t="s">
        <v>14094</v>
      </c>
      <c r="D1963" s="81" t="s">
        <v>14095</v>
      </c>
      <c r="E1963" s="28">
        <v>44175</v>
      </c>
      <c r="F1963" s="85" t="s">
        <v>522</v>
      </c>
      <c r="G1963" s="82" t="s">
        <v>554</v>
      </c>
      <c r="H1963" s="86" t="s">
        <v>2631</v>
      </c>
      <c r="I1963" s="82" t="s">
        <v>14066</v>
      </c>
      <c r="J1963" s="86" t="s">
        <v>2631</v>
      </c>
      <c r="K1963" s="129" t="s">
        <v>8247</v>
      </c>
      <c r="L1963" s="124" t="s">
        <v>2918</v>
      </c>
    </row>
    <row r="1964" spans="1:12" x14ac:dyDescent="0.25">
      <c r="A1964" s="83" t="s">
        <v>8504</v>
      </c>
      <c r="B1964" s="81" t="s">
        <v>11407</v>
      </c>
      <c r="C1964" s="81" t="s">
        <v>14096</v>
      </c>
      <c r="D1964" s="81" t="s">
        <v>14097</v>
      </c>
      <c r="E1964" s="28">
        <v>44175</v>
      </c>
      <c r="F1964" s="85" t="s">
        <v>522</v>
      </c>
      <c r="G1964" s="82" t="s">
        <v>554</v>
      </c>
      <c r="H1964" s="86" t="s">
        <v>2631</v>
      </c>
      <c r="I1964" s="82" t="s">
        <v>14073</v>
      </c>
      <c r="J1964" s="86" t="s">
        <v>2631</v>
      </c>
      <c r="K1964" s="129" t="s">
        <v>8247</v>
      </c>
      <c r="L1964" s="124" t="s">
        <v>2918</v>
      </c>
    </row>
    <row r="1965" spans="1:12" x14ac:dyDescent="0.25">
      <c r="A1965" s="83" t="s">
        <v>8505</v>
      </c>
      <c r="B1965" s="81" t="s">
        <v>11410</v>
      </c>
      <c r="C1965" s="81" t="s">
        <v>14098</v>
      </c>
      <c r="D1965" s="81" t="s">
        <v>14099</v>
      </c>
      <c r="E1965" s="28">
        <v>44175</v>
      </c>
      <c r="F1965" s="85" t="s">
        <v>522</v>
      </c>
      <c r="G1965" s="82" t="s">
        <v>554</v>
      </c>
      <c r="H1965" s="86" t="s">
        <v>2631</v>
      </c>
      <c r="I1965" s="82" t="s">
        <v>14073</v>
      </c>
      <c r="J1965" s="86" t="s">
        <v>2631</v>
      </c>
      <c r="K1965" s="129" t="s">
        <v>8247</v>
      </c>
      <c r="L1965" s="124" t="s">
        <v>2918</v>
      </c>
    </row>
    <row r="1966" spans="1:12" x14ac:dyDescent="0.25">
      <c r="A1966" s="83" t="s">
        <v>8587</v>
      </c>
      <c r="B1966" s="81" t="s">
        <v>7863</v>
      </c>
      <c r="C1966" s="81" t="s">
        <v>7988</v>
      </c>
      <c r="D1966" s="81" t="s">
        <v>7989</v>
      </c>
      <c r="E1966" s="28">
        <v>44175</v>
      </c>
      <c r="F1966" s="85" t="s">
        <v>522</v>
      </c>
      <c r="G1966" s="82" t="s">
        <v>554</v>
      </c>
      <c r="H1966" s="86" t="s">
        <v>2631</v>
      </c>
      <c r="I1966" s="82" t="s">
        <v>7983</v>
      </c>
      <c r="J1966" s="86" t="s">
        <v>2631</v>
      </c>
      <c r="K1966" s="129" t="s">
        <v>8247</v>
      </c>
      <c r="L1966" s="124" t="s">
        <v>8328</v>
      </c>
    </row>
    <row r="1967" spans="1:12" x14ac:dyDescent="0.25">
      <c r="A1967" s="83" t="s">
        <v>8597</v>
      </c>
      <c r="B1967" s="81" t="s">
        <v>11394</v>
      </c>
      <c r="C1967" s="81" t="s">
        <v>14100</v>
      </c>
      <c r="D1967" s="81" t="s">
        <v>14101</v>
      </c>
      <c r="E1967" s="28">
        <v>44175</v>
      </c>
      <c r="F1967" s="85" t="s">
        <v>522</v>
      </c>
      <c r="G1967" s="82" t="s">
        <v>554</v>
      </c>
      <c r="H1967" s="86" t="s">
        <v>2631</v>
      </c>
      <c r="I1967" s="82" t="s">
        <v>14066</v>
      </c>
      <c r="J1967" s="86" t="s">
        <v>2631</v>
      </c>
      <c r="K1967" s="129" t="s">
        <v>8247</v>
      </c>
      <c r="L1967" s="124" t="s">
        <v>2918</v>
      </c>
    </row>
    <row r="1968" spans="1:12" x14ac:dyDescent="0.25">
      <c r="A1968" s="83" t="s">
        <v>8506</v>
      </c>
      <c r="B1968" s="81" t="s">
        <v>9055</v>
      </c>
      <c r="C1968" s="81" t="s">
        <v>2629</v>
      </c>
      <c r="D1968" s="81" t="s">
        <v>11441</v>
      </c>
      <c r="E1968" s="28">
        <v>44175</v>
      </c>
      <c r="F1968" s="85" t="s">
        <v>522</v>
      </c>
      <c r="G1968" s="82" t="s">
        <v>554</v>
      </c>
      <c r="H1968" s="86" t="s">
        <v>2631</v>
      </c>
      <c r="I1968" s="82" t="s">
        <v>2632</v>
      </c>
      <c r="J1968" s="86" t="s">
        <v>2631</v>
      </c>
      <c r="K1968" s="129" t="s">
        <v>8247</v>
      </c>
      <c r="L1968" s="124" t="s">
        <v>8243</v>
      </c>
    </row>
    <row r="1969" spans="1:12" x14ac:dyDescent="0.25">
      <c r="A1969" s="83" t="s">
        <v>8507</v>
      </c>
      <c r="B1969" s="81" t="s">
        <v>9085</v>
      </c>
      <c r="C1969" s="81" t="s">
        <v>11432</v>
      </c>
      <c r="D1969" s="81" t="s">
        <v>11440</v>
      </c>
      <c r="E1969" s="28">
        <v>44175</v>
      </c>
      <c r="F1969" s="85" t="s">
        <v>522</v>
      </c>
      <c r="G1969" s="82" t="s">
        <v>554</v>
      </c>
      <c r="H1969" s="86" t="s">
        <v>2631</v>
      </c>
      <c r="I1969" s="82" t="s">
        <v>11434</v>
      </c>
      <c r="J1969" s="86" t="s">
        <v>2631</v>
      </c>
      <c r="K1969" s="129" t="s">
        <v>8247</v>
      </c>
      <c r="L1969" s="124" t="s">
        <v>8243</v>
      </c>
    </row>
    <row r="1970" spans="1:12" x14ac:dyDescent="0.25">
      <c r="A1970" s="83" t="s">
        <v>8508</v>
      </c>
      <c r="B1970" s="81" t="s">
        <v>7924</v>
      </c>
      <c r="C1970" s="81" t="s">
        <v>2659</v>
      </c>
      <c r="D1970" s="81" t="s">
        <v>9099</v>
      </c>
      <c r="E1970" s="28">
        <v>44175</v>
      </c>
      <c r="F1970" s="85" t="s">
        <v>522</v>
      </c>
      <c r="G1970" s="82" t="s">
        <v>554</v>
      </c>
      <c r="H1970" s="86" t="s">
        <v>2631</v>
      </c>
      <c r="I1970" s="82" t="s">
        <v>2661</v>
      </c>
      <c r="J1970" s="86" t="s">
        <v>2631</v>
      </c>
      <c r="K1970" s="129" t="s">
        <v>8247</v>
      </c>
      <c r="L1970" s="124" t="s">
        <v>8242</v>
      </c>
    </row>
    <row r="1971" spans="1:12" x14ac:dyDescent="0.25">
      <c r="A1971" s="83" t="s">
        <v>8509</v>
      </c>
      <c r="B1971" s="81" t="s">
        <v>7639</v>
      </c>
      <c r="C1971" s="81" t="s">
        <v>2794</v>
      </c>
      <c r="D1971" s="81" t="s">
        <v>7778</v>
      </c>
      <c r="E1971" s="28">
        <v>44175</v>
      </c>
      <c r="F1971" s="85" t="s">
        <v>522</v>
      </c>
      <c r="G1971" s="82" t="s">
        <v>554</v>
      </c>
      <c r="H1971" s="86" t="s">
        <v>2631</v>
      </c>
      <c r="I1971" s="82" t="s">
        <v>2793</v>
      </c>
      <c r="J1971" s="86" t="s">
        <v>2631</v>
      </c>
      <c r="K1971" s="129" t="s">
        <v>8247</v>
      </c>
      <c r="L1971" s="124" t="s">
        <v>8240</v>
      </c>
    </row>
    <row r="1972" spans="1:12" x14ac:dyDescent="0.25">
      <c r="A1972" s="83" t="s">
        <v>8510</v>
      </c>
      <c r="B1972" s="81" t="s">
        <v>7923</v>
      </c>
      <c r="C1972" s="81" t="s">
        <v>2659</v>
      </c>
      <c r="D1972" s="81" t="s">
        <v>9098</v>
      </c>
      <c r="E1972" s="28">
        <v>44175</v>
      </c>
      <c r="F1972" s="85" t="s">
        <v>522</v>
      </c>
      <c r="G1972" s="82" t="s">
        <v>554</v>
      </c>
      <c r="H1972" s="86" t="s">
        <v>2631</v>
      </c>
      <c r="I1972" s="82" t="s">
        <v>2661</v>
      </c>
      <c r="J1972" s="86" t="s">
        <v>2631</v>
      </c>
      <c r="K1972" s="129" t="s">
        <v>8247</v>
      </c>
      <c r="L1972" s="124" t="s">
        <v>8242</v>
      </c>
    </row>
    <row r="1973" spans="1:12" x14ac:dyDescent="0.25">
      <c r="A1973" s="83" t="s">
        <v>8511</v>
      </c>
      <c r="B1973" s="81" t="s">
        <v>7734</v>
      </c>
      <c r="C1973" s="81" t="s">
        <v>7331</v>
      </c>
      <c r="D1973" s="81" t="s">
        <v>7939</v>
      </c>
      <c r="E1973" s="28">
        <v>44175</v>
      </c>
      <c r="F1973" s="85" t="s">
        <v>522</v>
      </c>
      <c r="G1973" s="82" t="s">
        <v>554</v>
      </c>
      <c r="H1973" s="86" t="s">
        <v>2631</v>
      </c>
      <c r="I1973" s="82" t="s">
        <v>7333</v>
      </c>
      <c r="J1973" s="86" t="s">
        <v>2631</v>
      </c>
      <c r="K1973" s="129" t="s">
        <v>8247</v>
      </c>
      <c r="L1973" s="124" t="s">
        <v>8241</v>
      </c>
    </row>
    <row r="1974" spans="1:12" x14ac:dyDescent="0.25">
      <c r="A1974" s="83" t="s">
        <v>8512</v>
      </c>
      <c r="B1974" s="81" t="s">
        <v>7858</v>
      </c>
      <c r="C1974" s="81" t="s">
        <v>7992</v>
      </c>
      <c r="D1974" s="81" t="s">
        <v>7993</v>
      </c>
      <c r="E1974" s="28">
        <v>44175</v>
      </c>
      <c r="F1974" s="85" t="s">
        <v>522</v>
      </c>
      <c r="G1974" s="82" t="s">
        <v>554</v>
      </c>
      <c r="H1974" s="86" t="s">
        <v>2631</v>
      </c>
      <c r="I1974" s="82" t="s">
        <v>7983</v>
      </c>
      <c r="J1974" s="86" t="s">
        <v>2631</v>
      </c>
      <c r="K1974" s="129" t="s">
        <v>8247</v>
      </c>
      <c r="L1974" s="124" t="s">
        <v>8328</v>
      </c>
    </row>
    <row r="1975" spans="1:12" x14ac:dyDescent="0.25">
      <c r="A1975" s="83" t="s">
        <v>8513</v>
      </c>
      <c r="B1975" s="81" t="s">
        <v>7903</v>
      </c>
      <c r="C1975" s="81" t="s">
        <v>229</v>
      </c>
      <c r="D1975" s="81" t="s">
        <v>9106</v>
      </c>
      <c r="E1975" s="28">
        <v>44175</v>
      </c>
      <c r="F1975" s="85" t="s">
        <v>522</v>
      </c>
      <c r="G1975" s="82" t="s">
        <v>554</v>
      </c>
      <c r="H1975" s="86" t="s">
        <v>2631</v>
      </c>
      <c r="I1975" s="82" t="s">
        <v>2632</v>
      </c>
      <c r="J1975" s="86" t="s">
        <v>2631</v>
      </c>
      <c r="K1975" s="129" t="s">
        <v>8247</v>
      </c>
      <c r="L1975" s="124" t="s">
        <v>8242</v>
      </c>
    </row>
    <row r="1976" spans="1:12" x14ac:dyDescent="0.25">
      <c r="A1976" s="83" t="s">
        <v>8514</v>
      </c>
      <c r="B1976" s="81" t="s">
        <v>7722</v>
      </c>
      <c r="C1976" s="81" t="s">
        <v>2633</v>
      </c>
      <c r="D1976" s="81" t="s">
        <v>7941</v>
      </c>
      <c r="E1976" s="28">
        <v>44175</v>
      </c>
      <c r="F1976" s="85" t="s">
        <v>522</v>
      </c>
      <c r="G1976" s="82" t="s">
        <v>554</v>
      </c>
      <c r="H1976" s="86" t="s">
        <v>2631</v>
      </c>
      <c r="I1976" s="82" t="s">
        <v>2635</v>
      </c>
      <c r="J1976" s="86" t="s">
        <v>2631</v>
      </c>
      <c r="K1976" s="129" t="s">
        <v>8247</v>
      </c>
      <c r="L1976" s="124" t="s">
        <v>8241</v>
      </c>
    </row>
    <row r="1977" spans="1:12" x14ac:dyDescent="0.25">
      <c r="A1977" s="83" t="s">
        <v>8515</v>
      </c>
      <c r="B1977" s="81" t="s">
        <v>7902</v>
      </c>
      <c r="C1977" s="81" t="s">
        <v>229</v>
      </c>
      <c r="D1977" s="81" t="s">
        <v>9101</v>
      </c>
      <c r="E1977" s="28">
        <v>44175</v>
      </c>
      <c r="F1977" s="85" t="s">
        <v>522</v>
      </c>
      <c r="G1977" s="82" t="s">
        <v>554</v>
      </c>
      <c r="H1977" s="86" t="s">
        <v>2631</v>
      </c>
      <c r="I1977" s="82" t="s">
        <v>2632</v>
      </c>
      <c r="J1977" s="86" t="s">
        <v>2631</v>
      </c>
      <c r="K1977" s="129" t="s">
        <v>8247</v>
      </c>
      <c r="L1977" s="124" t="s">
        <v>8242</v>
      </c>
    </row>
    <row r="1978" spans="1:12" x14ac:dyDescent="0.25">
      <c r="A1978" s="83" t="s">
        <v>8516</v>
      </c>
      <c r="B1978" s="81" t="s">
        <v>7724</v>
      </c>
      <c r="C1978" s="81" t="s">
        <v>2633</v>
      </c>
      <c r="D1978" s="81" t="s">
        <v>7943</v>
      </c>
      <c r="E1978" s="28">
        <v>44175</v>
      </c>
      <c r="F1978" s="85" t="s">
        <v>522</v>
      </c>
      <c r="G1978" s="82" t="s">
        <v>554</v>
      </c>
      <c r="H1978" s="86" t="s">
        <v>2631</v>
      </c>
      <c r="I1978" s="82" t="s">
        <v>2635</v>
      </c>
      <c r="J1978" s="86" t="s">
        <v>2631</v>
      </c>
      <c r="K1978" s="129" t="s">
        <v>8247</v>
      </c>
      <c r="L1978" s="124" t="s">
        <v>8241</v>
      </c>
    </row>
    <row r="1979" spans="1:12" x14ac:dyDescent="0.25">
      <c r="A1979" s="83" t="s">
        <v>8517</v>
      </c>
      <c r="B1979" s="81" t="s">
        <v>7725</v>
      </c>
      <c r="C1979" s="81" t="s">
        <v>2633</v>
      </c>
      <c r="D1979" s="81" t="s">
        <v>7942</v>
      </c>
      <c r="E1979" s="28">
        <v>44175</v>
      </c>
      <c r="F1979" s="85" t="s">
        <v>522</v>
      </c>
      <c r="G1979" s="82" t="s">
        <v>554</v>
      </c>
      <c r="H1979" s="86" t="s">
        <v>2631</v>
      </c>
      <c r="I1979" s="82" t="s">
        <v>2635</v>
      </c>
      <c r="J1979" s="86" t="s">
        <v>2631</v>
      </c>
      <c r="K1979" s="129" t="s">
        <v>8247</v>
      </c>
      <c r="L1979" s="124" t="s">
        <v>8241</v>
      </c>
    </row>
    <row r="1980" spans="1:12" x14ac:dyDescent="0.25">
      <c r="A1980" s="83" t="s">
        <v>8518</v>
      </c>
      <c r="B1980" s="81" t="s">
        <v>7739</v>
      </c>
      <c r="C1980" s="81" t="s">
        <v>2734</v>
      </c>
      <c r="D1980" s="81" t="s">
        <v>7953</v>
      </c>
      <c r="E1980" s="28">
        <v>44175</v>
      </c>
      <c r="F1980" s="85" t="s">
        <v>522</v>
      </c>
      <c r="G1980" s="82" t="s">
        <v>554</v>
      </c>
      <c r="H1980" s="86" t="s">
        <v>2631</v>
      </c>
      <c r="I1980" s="82" t="s">
        <v>2736</v>
      </c>
      <c r="J1980" s="86" t="s">
        <v>2631</v>
      </c>
      <c r="K1980" s="129" t="s">
        <v>8247</v>
      </c>
      <c r="L1980" s="124" t="s">
        <v>8241</v>
      </c>
    </row>
    <row r="1981" spans="1:12" x14ac:dyDescent="0.25">
      <c r="A1981" s="83" t="s">
        <v>8519</v>
      </c>
      <c r="B1981" s="81" t="s">
        <v>7731</v>
      </c>
      <c r="C1981" s="81" t="s">
        <v>7339</v>
      </c>
      <c r="D1981" s="81" t="s">
        <v>7940</v>
      </c>
      <c r="E1981" s="28">
        <v>44175</v>
      </c>
      <c r="F1981" s="85" t="s">
        <v>522</v>
      </c>
      <c r="G1981" s="82" t="s">
        <v>554</v>
      </c>
      <c r="H1981" s="86" t="s">
        <v>2631</v>
      </c>
      <c r="I1981" s="82" t="s">
        <v>7333</v>
      </c>
      <c r="J1981" s="86" t="s">
        <v>2631</v>
      </c>
      <c r="K1981" s="129" t="s">
        <v>8247</v>
      </c>
      <c r="L1981" s="124" t="s">
        <v>8241</v>
      </c>
    </row>
    <row r="1982" spans="1:12" x14ac:dyDescent="0.25">
      <c r="A1982" s="83" t="s">
        <v>8579</v>
      </c>
      <c r="B1982" s="81" t="s">
        <v>7683</v>
      </c>
      <c r="C1982" s="81" t="s">
        <v>2659</v>
      </c>
      <c r="D1982" s="81" t="s">
        <v>7779</v>
      </c>
      <c r="E1982" s="28">
        <v>44175</v>
      </c>
      <c r="F1982" s="85" t="s">
        <v>522</v>
      </c>
      <c r="G1982" s="82" t="s">
        <v>554</v>
      </c>
      <c r="H1982" s="86" t="s">
        <v>2631</v>
      </c>
      <c r="I1982" s="82" t="s">
        <v>2661</v>
      </c>
      <c r="J1982" s="86" t="s">
        <v>2631</v>
      </c>
      <c r="K1982" s="129" t="s">
        <v>8247</v>
      </c>
      <c r="L1982" s="124" t="s">
        <v>8240</v>
      </c>
    </row>
    <row r="1983" spans="1:12" x14ac:dyDescent="0.25">
      <c r="A1983" s="83" t="s">
        <v>8589</v>
      </c>
      <c r="B1983" s="81" t="s">
        <v>7727</v>
      </c>
      <c r="C1983" s="81" t="s">
        <v>2629</v>
      </c>
      <c r="D1983" s="81" t="s">
        <v>7950</v>
      </c>
      <c r="E1983" s="28">
        <v>44175</v>
      </c>
      <c r="F1983" s="85" t="s">
        <v>522</v>
      </c>
      <c r="G1983" s="82" t="s">
        <v>554</v>
      </c>
      <c r="H1983" s="86" t="s">
        <v>2631</v>
      </c>
      <c r="I1983" s="82" t="s">
        <v>2632</v>
      </c>
      <c r="J1983" s="86" t="s">
        <v>2631</v>
      </c>
      <c r="K1983" s="129" t="s">
        <v>8247</v>
      </c>
      <c r="L1983" s="124" t="s">
        <v>8241</v>
      </c>
    </row>
    <row r="1984" spans="1:12" x14ac:dyDescent="0.25">
      <c r="A1984" s="83" t="s">
        <v>8520</v>
      </c>
      <c r="B1984" s="81" t="s">
        <v>7905</v>
      </c>
      <c r="C1984" s="81" t="s">
        <v>229</v>
      </c>
      <c r="D1984" s="81" t="s">
        <v>9104</v>
      </c>
      <c r="E1984" s="28">
        <v>44175</v>
      </c>
      <c r="F1984" s="85" t="s">
        <v>522</v>
      </c>
      <c r="G1984" s="82" t="s">
        <v>554</v>
      </c>
      <c r="H1984" s="86" t="s">
        <v>2631</v>
      </c>
      <c r="I1984" s="82" t="s">
        <v>2632</v>
      </c>
      <c r="J1984" s="86" t="s">
        <v>2631</v>
      </c>
      <c r="K1984" s="129" t="s">
        <v>8247</v>
      </c>
      <c r="L1984" s="124" t="s">
        <v>8242</v>
      </c>
    </row>
    <row r="1985" spans="1:12" x14ac:dyDescent="0.25">
      <c r="A1985" s="83" t="s">
        <v>8521</v>
      </c>
      <c r="B1985" s="81" t="s">
        <v>7866</v>
      </c>
      <c r="C1985" s="81" t="s">
        <v>7996</v>
      </c>
      <c r="D1985" s="81" t="s">
        <v>7997</v>
      </c>
      <c r="E1985" s="28">
        <v>44175</v>
      </c>
      <c r="F1985" s="85" t="s">
        <v>522</v>
      </c>
      <c r="G1985" s="82" t="s">
        <v>554</v>
      </c>
      <c r="H1985" s="86" t="s">
        <v>2631</v>
      </c>
      <c r="I1985" s="82" t="s">
        <v>7983</v>
      </c>
      <c r="J1985" s="86" t="s">
        <v>2631</v>
      </c>
      <c r="K1985" s="129" t="s">
        <v>8247</v>
      </c>
      <c r="L1985" s="124" t="s">
        <v>8328</v>
      </c>
    </row>
    <row r="1986" spans="1:12" x14ac:dyDescent="0.25">
      <c r="A1986" s="83" t="s">
        <v>8522</v>
      </c>
      <c r="B1986" s="81" t="s">
        <v>7859</v>
      </c>
      <c r="C1986" s="81" t="s">
        <v>7990</v>
      </c>
      <c r="D1986" s="81" t="s">
        <v>7991</v>
      </c>
      <c r="E1986" s="28">
        <v>44175</v>
      </c>
      <c r="F1986" s="85" t="s">
        <v>522</v>
      </c>
      <c r="G1986" s="82" t="s">
        <v>554</v>
      </c>
      <c r="H1986" s="86" t="s">
        <v>2631</v>
      </c>
      <c r="I1986" s="82" t="s">
        <v>7983</v>
      </c>
      <c r="J1986" s="86" t="s">
        <v>2631</v>
      </c>
      <c r="K1986" s="129" t="s">
        <v>8247</v>
      </c>
      <c r="L1986" s="124" t="s">
        <v>8328</v>
      </c>
    </row>
    <row r="1987" spans="1:12" x14ac:dyDescent="0.25">
      <c r="A1987" s="83" t="s">
        <v>8523</v>
      </c>
      <c r="B1987" s="81" t="s">
        <v>7647</v>
      </c>
      <c r="C1987" s="81" t="s">
        <v>2734</v>
      </c>
      <c r="D1987" s="81" t="s">
        <v>7794</v>
      </c>
      <c r="E1987" s="28">
        <v>44175</v>
      </c>
      <c r="F1987" s="85" t="s">
        <v>522</v>
      </c>
      <c r="G1987" s="82" t="s">
        <v>554</v>
      </c>
      <c r="H1987" s="86" t="s">
        <v>2631</v>
      </c>
      <c r="I1987" s="82" t="s">
        <v>2736</v>
      </c>
      <c r="J1987" s="86" t="s">
        <v>2631</v>
      </c>
      <c r="K1987" s="129" t="s">
        <v>8247</v>
      </c>
      <c r="L1987" s="124" t="s">
        <v>8240</v>
      </c>
    </row>
    <row r="1988" spans="1:12" x14ac:dyDescent="0.25">
      <c r="A1988" s="83" t="s">
        <v>8524</v>
      </c>
      <c r="B1988" s="81" t="s">
        <v>7649</v>
      </c>
      <c r="C1988" s="81" t="s">
        <v>2734</v>
      </c>
      <c r="D1988" s="81" t="s">
        <v>7782</v>
      </c>
      <c r="E1988" s="28">
        <v>44175</v>
      </c>
      <c r="F1988" s="85" t="s">
        <v>522</v>
      </c>
      <c r="G1988" s="82" t="s">
        <v>554</v>
      </c>
      <c r="H1988" s="86" t="s">
        <v>2631</v>
      </c>
      <c r="I1988" s="82" t="s">
        <v>2736</v>
      </c>
      <c r="J1988" s="86" t="s">
        <v>2631</v>
      </c>
      <c r="K1988" s="129" t="s">
        <v>8247</v>
      </c>
      <c r="L1988" s="124" t="s">
        <v>8240</v>
      </c>
    </row>
    <row r="1989" spans="1:12" x14ac:dyDescent="0.25">
      <c r="A1989" s="83" t="s">
        <v>8525</v>
      </c>
      <c r="B1989" s="81" t="s">
        <v>7931</v>
      </c>
      <c r="C1989" s="81" t="s">
        <v>2810</v>
      </c>
      <c r="D1989" s="81" t="s">
        <v>9109</v>
      </c>
      <c r="E1989" s="28">
        <v>44175</v>
      </c>
      <c r="F1989" s="85" t="s">
        <v>522</v>
      </c>
      <c r="G1989" s="82" t="s">
        <v>554</v>
      </c>
      <c r="H1989" s="86" t="s">
        <v>2631</v>
      </c>
      <c r="I1989" s="82" t="s">
        <v>2793</v>
      </c>
      <c r="J1989" s="86" t="s">
        <v>2631</v>
      </c>
      <c r="K1989" s="129" t="s">
        <v>8247</v>
      </c>
      <c r="L1989" s="124" t="s">
        <v>8242</v>
      </c>
    </row>
    <row r="1990" spans="1:12" x14ac:dyDescent="0.25">
      <c r="A1990" s="83" t="s">
        <v>8526</v>
      </c>
      <c r="B1990" s="81" t="s">
        <v>9090</v>
      </c>
      <c r="C1990" s="81" t="s">
        <v>11432</v>
      </c>
      <c r="D1990" s="81" t="s">
        <v>11438</v>
      </c>
      <c r="E1990" s="28">
        <v>44175</v>
      </c>
      <c r="F1990" s="85" t="s">
        <v>522</v>
      </c>
      <c r="G1990" s="82" t="s">
        <v>554</v>
      </c>
      <c r="H1990" s="86" t="s">
        <v>2631</v>
      </c>
      <c r="I1990" s="82" t="s">
        <v>11434</v>
      </c>
      <c r="J1990" s="86" t="s">
        <v>2631</v>
      </c>
      <c r="K1990" s="129" t="s">
        <v>8247</v>
      </c>
      <c r="L1990" s="124" t="s">
        <v>8243</v>
      </c>
    </row>
    <row r="1991" spans="1:12" x14ac:dyDescent="0.25">
      <c r="A1991" s="83" t="s">
        <v>8527</v>
      </c>
      <c r="B1991" s="81" t="s">
        <v>9093</v>
      </c>
      <c r="C1991" s="81" t="s">
        <v>11414</v>
      </c>
      <c r="D1991" s="81" t="s">
        <v>11435</v>
      </c>
      <c r="E1991" s="28">
        <v>44175</v>
      </c>
      <c r="F1991" s="85" t="s">
        <v>522</v>
      </c>
      <c r="G1991" s="82" t="s">
        <v>554</v>
      </c>
      <c r="H1991" s="86" t="s">
        <v>2631</v>
      </c>
      <c r="I1991" s="82" t="s">
        <v>11436</v>
      </c>
      <c r="J1991" s="86" t="s">
        <v>2631</v>
      </c>
      <c r="K1991" s="129" t="s">
        <v>8247</v>
      </c>
      <c r="L1991" s="124" t="s">
        <v>8243</v>
      </c>
    </row>
    <row r="1992" spans="1:12" x14ac:dyDescent="0.25">
      <c r="A1992" s="83" t="s">
        <v>8528</v>
      </c>
      <c r="B1992" s="81" t="s">
        <v>9088</v>
      </c>
      <c r="C1992" s="81" t="s">
        <v>11432</v>
      </c>
      <c r="D1992" s="81" t="s">
        <v>11433</v>
      </c>
      <c r="E1992" s="28">
        <v>44175</v>
      </c>
      <c r="F1992" s="85" t="s">
        <v>522</v>
      </c>
      <c r="G1992" s="82" t="s">
        <v>554</v>
      </c>
      <c r="H1992" s="86" t="s">
        <v>2631</v>
      </c>
      <c r="I1992" s="82" t="s">
        <v>11434</v>
      </c>
      <c r="J1992" s="86" t="s">
        <v>2631</v>
      </c>
      <c r="K1992" s="129" t="s">
        <v>8247</v>
      </c>
      <c r="L1992" s="124" t="s">
        <v>8243</v>
      </c>
    </row>
    <row r="1993" spans="1:12" x14ac:dyDescent="0.25">
      <c r="A1993" s="83" t="s">
        <v>8529</v>
      </c>
      <c r="B1993" s="81" t="s">
        <v>9073</v>
      </c>
      <c r="C1993" s="81" t="s">
        <v>2715</v>
      </c>
      <c r="D1993" s="81" t="s">
        <v>11444</v>
      </c>
      <c r="E1993" s="28">
        <v>44175</v>
      </c>
      <c r="F1993" s="85" t="s">
        <v>522</v>
      </c>
      <c r="G1993" s="82" t="s">
        <v>554</v>
      </c>
      <c r="H1993" s="86" t="s">
        <v>2631</v>
      </c>
      <c r="I1993" s="82" t="s">
        <v>2641</v>
      </c>
      <c r="J1993" s="86" t="s">
        <v>2631</v>
      </c>
      <c r="K1993" s="129" t="s">
        <v>8247</v>
      </c>
      <c r="L1993" s="124" t="s">
        <v>8243</v>
      </c>
    </row>
    <row r="1994" spans="1:12" x14ac:dyDescent="0.25">
      <c r="A1994" s="83" t="s">
        <v>8530</v>
      </c>
      <c r="B1994" s="81" t="s">
        <v>7896</v>
      </c>
      <c r="C1994" s="81" t="s">
        <v>2633</v>
      </c>
      <c r="D1994" s="81" t="s">
        <v>9097</v>
      </c>
      <c r="E1994" s="28">
        <v>44175</v>
      </c>
      <c r="F1994" s="85" t="s">
        <v>522</v>
      </c>
      <c r="G1994" s="82" t="s">
        <v>554</v>
      </c>
      <c r="H1994" s="86" t="s">
        <v>2631</v>
      </c>
      <c r="I1994" s="82" t="s">
        <v>2635</v>
      </c>
      <c r="J1994" s="86" t="s">
        <v>2631</v>
      </c>
      <c r="K1994" s="129" t="s">
        <v>8247</v>
      </c>
      <c r="L1994" s="124" t="s">
        <v>8242</v>
      </c>
    </row>
    <row r="1995" spans="1:12" x14ac:dyDescent="0.25">
      <c r="A1995" s="83" t="s">
        <v>8531</v>
      </c>
      <c r="B1995" s="81" t="s">
        <v>9094</v>
      </c>
      <c r="C1995" s="81" t="s">
        <v>11414</v>
      </c>
      <c r="D1995" s="81" t="s">
        <v>11442</v>
      </c>
      <c r="E1995" s="28">
        <v>44175</v>
      </c>
      <c r="F1995" s="85" t="s">
        <v>522</v>
      </c>
      <c r="G1995" s="82" t="s">
        <v>554</v>
      </c>
      <c r="H1995" s="86" t="s">
        <v>2631</v>
      </c>
      <c r="I1995" s="82" t="s">
        <v>11436</v>
      </c>
      <c r="J1995" s="86" t="s">
        <v>2631</v>
      </c>
      <c r="K1995" s="129" t="s">
        <v>8247</v>
      </c>
      <c r="L1995" s="124" t="s">
        <v>8243</v>
      </c>
    </row>
    <row r="1996" spans="1:12" x14ac:dyDescent="0.25">
      <c r="A1996" s="83" t="s">
        <v>8532</v>
      </c>
      <c r="B1996" s="81" t="s">
        <v>9089</v>
      </c>
      <c r="C1996" s="81" t="s">
        <v>11432</v>
      </c>
      <c r="D1996" s="81" t="s">
        <v>11439</v>
      </c>
      <c r="E1996" s="28">
        <v>44175</v>
      </c>
      <c r="F1996" s="85" t="s">
        <v>522</v>
      </c>
      <c r="G1996" s="82" t="s">
        <v>554</v>
      </c>
      <c r="H1996" s="86" t="s">
        <v>2631</v>
      </c>
      <c r="I1996" s="82" t="s">
        <v>11434</v>
      </c>
      <c r="J1996" s="86" t="s">
        <v>2631</v>
      </c>
      <c r="K1996" s="129" t="s">
        <v>8247</v>
      </c>
      <c r="L1996" s="124" t="s">
        <v>8243</v>
      </c>
    </row>
    <row r="1997" spans="1:12" x14ac:dyDescent="0.25">
      <c r="A1997" s="83" t="s">
        <v>8533</v>
      </c>
      <c r="B1997" s="81" t="s">
        <v>7895</v>
      </c>
      <c r="C1997" s="81" t="s">
        <v>2633</v>
      </c>
      <c r="D1997" s="81" t="s">
        <v>9096</v>
      </c>
      <c r="E1997" s="28">
        <v>44175</v>
      </c>
      <c r="F1997" s="85" t="s">
        <v>522</v>
      </c>
      <c r="G1997" s="82" t="s">
        <v>554</v>
      </c>
      <c r="H1997" s="86" t="s">
        <v>2631</v>
      </c>
      <c r="I1997" s="82" t="s">
        <v>2635</v>
      </c>
      <c r="J1997" s="86" t="s">
        <v>2631</v>
      </c>
      <c r="K1997" s="129" t="s">
        <v>8247</v>
      </c>
      <c r="L1997" s="124" t="s">
        <v>8242</v>
      </c>
    </row>
    <row r="1998" spans="1:12" x14ac:dyDescent="0.25">
      <c r="A1998" s="83" t="s">
        <v>8534</v>
      </c>
      <c r="B1998" s="81" t="s">
        <v>7862</v>
      </c>
      <c r="C1998" s="81" t="s">
        <v>7986</v>
      </c>
      <c r="D1998" s="81" t="s">
        <v>7987</v>
      </c>
      <c r="E1998" s="28">
        <v>44175</v>
      </c>
      <c r="F1998" s="85" t="s">
        <v>522</v>
      </c>
      <c r="G1998" s="82" t="s">
        <v>554</v>
      </c>
      <c r="H1998" s="86" t="s">
        <v>2631</v>
      </c>
      <c r="I1998" s="82" t="s">
        <v>7983</v>
      </c>
      <c r="J1998" s="86" t="s">
        <v>2631</v>
      </c>
      <c r="K1998" s="129" t="s">
        <v>8247</v>
      </c>
      <c r="L1998" s="124" t="s">
        <v>8328</v>
      </c>
    </row>
    <row r="1999" spans="1:12" x14ac:dyDescent="0.25">
      <c r="A1999" s="83" t="s">
        <v>8803</v>
      </c>
      <c r="B1999" s="81" t="s">
        <v>9079</v>
      </c>
      <c r="C1999" s="81" t="s">
        <v>117</v>
      </c>
      <c r="D1999" s="81" t="s">
        <v>11437</v>
      </c>
      <c r="E1999" s="28">
        <v>44175</v>
      </c>
      <c r="F1999" s="85" t="s">
        <v>522</v>
      </c>
      <c r="G1999" s="82" t="s">
        <v>554</v>
      </c>
      <c r="H1999" s="86" t="s">
        <v>2631</v>
      </c>
      <c r="I1999" s="82" t="s">
        <v>2697</v>
      </c>
      <c r="J1999" s="86" t="s">
        <v>2631</v>
      </c>
      <c r="K1999" s="129" t="s">
        <v>8247</v>
      </c>
      <c r="L1999" s="124" t="s">
        <v>8243</v>
      </c>
    </row>
    <row r="2000" spans="1:12" x14ac:dyDescent="0.25">
      <c r="A2000" s="83" t="s">
        <v>8535</v>
      </c>
      <c r="B2000" s="81" t="s">
        <v>7937</v>
      </c>
      <c r="C2000" s="81" t="s">
        <v>7785</v>
      </c>
      <c r="D2000" s="81" t="s">
        <v>9102</v>
      </c>
      <c r="E2000" s="28">
        <v>44175</v>
      </c>
      <c r="F2000" s="85" t="s">
        <v>522</v>
      </c>
      <c r="G2000" s="82" t="s">
        <v>554</v>
      </c>
      <c r="H2000" s="86" t="s">
        <v>2631</v>
      </c>
      <c r="I2000" s="82" t="s">
        <v>7328</v>
      </c>
      <c r="J2000" s="86" t="s">
        <v>2631</v>
      </c>
      <c r="K2000" s="129" t="s">
        <v>8247</v>
      </c>
      <c r="L2000" s="124" t="s">
        <v>8242</v>
      </c>
    </row>
    <row r="2001" spans="1:12" x14ac:dyDescent="0.25">
      <c r="A2001" s="83" t="s">
        <v>8536</v>
      </c>
      <c r="B2001" s="81" t="s">
        <v>7860</v>
      </c>
      <c r="C2001" s="81" t="s">
        <v>7998</v>
      </c>
      <c r="D2001" s="81" t="s">
        <v>7999</v>
      </c>
      <c r="E2001" s="28">
        <v>44175</v>
      </c>
      <c r="F2001" s="85" t="s">
        <v>522</v>
      </c>
      <c r="G2001" s="82" t="s">
        <v>554</v>
      </c>
      <c r="H2001" s="86" t="s">
        <v>2631</v>
      </c>
      <c r="I2001" s="82" t="s">
        <v>7983</v>
      </c>
      <c r="J2001" s="86" t="s">
        <v>2631</v>
      </c>
      <c r="K2001" s="129" t="s">
        <v>8247</v>
      </c>
      <c r="L2001" s="124" t="s">
        <v>8328</v>
      </c>
    </row>
    <row r="2002" spans="1:12" x14ac:dyDescent="0.25">
      <c r="A2002" s="83" t="s">
        <v>8537</v>
      </c>
      <c r="B2002" s="81" t="s">
        <v>9081</v>
      </c>
      <c r="C2002" s="81" t="s">
        <v>117</v>
      </c>
      <c r="D2002" s="81" t="s">
        <v>11443</v>
      </c>
      <c r="E2002" s="28">
        <v>44175</v>
      </c>
      <c r="F2002" s="85" t="s">
        <v>522</v>
      </c>
      <c r="G2002" s="82" t="s">
        <v>554</v>
      </c>
      <c r="H2002" s="86" t="s">
        <v>2631</v>
      </c>
      <c r="I2002" s="82" t="s">
        <v>2697</v>
      </c>
      <c r="J2002" s="86" t="s">
        <v>2631</v>
      </c>
      <c r="K2002" s="129" t="s">
        <v>8247</v>
      </c>
      <c r="L2002" s="124" t="s">
        <v>8243</v>
      </c>
    </row>
    <row r="2003" spans="1:12" x14ac:dyDescent="0.25">
      <c r="A2003" s="83" t="s">
        <v>8538</v>
      </c>
      <c r="B2003" s="81" t="s">
        <v>9070</v>
      </c>
      <c r="C2003" s="81" t="s">
        <v>2672</v>
      </c>
      <c r="D2003" s="81" t="s">
        <v>11446</v>
      </c>
      <c r="E2003" s="28">
        <v>44175</v>
      </c>
      <c r="F2003" s="85" t="s">
        <v>522</v>
      </c>
      <c r="G2003" s="82" t="s">
        <v>554</v>
      </c>
      <c r="H2003" s="86" t="s">
        <v>2631</v>
      </c>
      <c r="I2003" s="82" t="s">
        <v>2644</v>
      </c>
      <c r="J2003" s="86" t="s">
        <v>2631</v>
      </c>
      <c r="K2003" s="129" t="s">
        <v>8247</v>
      </c>
      <c r="L2003" s="124" t="s">
        <v>8243</v>
      </c>
    </row>
    <row r="2004" spans="1:12" x14ac:dyDescent="0.25">
      <c r="A2004" s="83" t="s">
        <v>8539</v>
      </c>
      <c r="B2004" s="81" t="s">
        <v>9078</v>
      </c>
      <c r="C2004" s="81" t="s">
        <v>117</v>
      </c>
      <c r="D2004" s="81" t="s">
        <v>11445</v>
      </c>
      <c r="E2004" s="28">
        <v>44175</v>
      </c>
      <c r="F2004" s="85" t="s">
        <v>522</v>
      </c>
      <c r="G2004" s="82" t="s">
        <v>554</v>
      </c>
      <c r="H2004" s="86" t="s">
        <v>2631</v>
      </c>
      <c r="I2004" s="82" t="s">
        <v>2697</v>
      </c>
      <c r="J2004" s="86" t="s">
        <v>2631</v>
      </c>
      <c r="K2004" s="129" t="s">
        <v>8247</v>
      </c>
      <c r="L2004" s="124" t="s">
        <v>8243</v>
      </c>
    </row>
    <row r="2005" spans="1:12" x14ac:dyDescent="0.25">
      <c r="A2005" s="83" t="s">
        <v>8540</v>
      </c>
      <c r="B2005" s="81" t="s">
        <v>7921</v>
      </c>
      <c r="C2005" s="81" t="s">
        <v>2715</v>
      </c>
      <c r="D2005" s="81" t="s">
        <v>9103</v>
      </c>
      <c r="E2005" s="28">
        <v>44175</v>
      </c>
      <c r="F2005" s="85" t="s">
        <v>522</v>
      </c>
      <c r="G2005" s="82" t="s">
        <v>554</v>
      </c>
      <c r="H2005" s="86" t="s">
        <v>2631</v>
      </c>
      <c r="I2005" s="82" t="s">
        <v>2641</v>
      </c>
      <c r="J2005" s="86" t="s">
        <v>2631</v>
      </c>
      <c r="K2005" s="129" t="s">
        <v>8247</v>
      </c>
      <c r="L2005" s="124" t="s">
        <v>8242</v>
      </c>
    </row>
    <row r="2006" spans="1:12" x14ac:dyDescent="0.25">
      <c r="A2006" s="83" t="s">
        <v>8541</v>
      </c>
      <c r="B2006" s="81" t="s">
        <v>9080</v>
      </c>
      <c r="C2006" s="81" t="s">
        <v>117</v>
      </c>
      <c r="D2006" s="81" t="s">
        <v>11447</v>
      </c>
      <c r="E2006" s="28">
        <v>44175</v>
      </c>
      <c r="F2006" s="85" t="s">
        <v>522</v>
      </c>
      <c r="G2006" s="82" t="s">
        <v>554</v>
      </c>
      <c r="H2006" s="86" t="s">
        <v>2631</v>
      </c>
      <c r="I2006" s="82" t="s">
        <v>2697</v>
      </c>
      <c r="J2006" s="86" t="s">
        <v>2631</v>
      </c>
      <c r="K2006" s="129" t="s">
        <v>8247</v>
      </c>
      <c r="L2006" s="124" t="s">
        <v>8243</v>
      </c>
    </row>
    <row r="2007" spans="1:12" x14ac:dyDescent="0.25">
      <c r="A2007" s="83" t="s">
        <v>8542</v>
      </c>
      <c r="B2007" s="81" t="s">
        <v>9067</v>
      </c>
      <c r="C2007" s="81" t="s">
        <v>2693</v>
      </c>
      <c r="D2007" s="81" t="s">
        <v>11448</v>
      </c>
      <c r="E2007" s="28">
        <v>44175</v>
      </c>
      <c r="F2007" s="85" t="s">
        <v>522</v>
      </c>
      <c r="G2007" s="82" t="s">
        <v>554</v>
      </c>
      <c r="H2007" s="86" t="s">
        <v>2631</v>
      </c>
      <c r="I2007" s="82" t="s">
        <v>2695</v>
      </c>
      <c r="J2007" s="86" t="s">
        <v>2631</v>
      </c>
      <c r="K2007" s="129" t="s">
        <v>8247</v>
      </c>
      <c r="L2007" s="124" t="s">
        <v>8243</v>
      </c>
    </row>
    <row r="2008" spans="1:12" x14ac:dyDescent="0.25">
      <c r="A2008" s="83" t="s">
        <v>8543</v>
      </c>
      <c r="B2008" s="81" t="s">
        <v>7899</v>
      </c>
      <c r="C2008" s="81" t="s">
        <v>2865</v>
      </c>
      <c r="D2008" s="81" t="s">
        <v>9114</v>
      </c>
      <c r="E2008" s="28">
        <v>44175</v>
      </c>
      <c r="F2008" s="85" t="s">
        <v>522</v>
      </c>
      <c r="G2008" s="82" t="s">
        <v>554</v>
      </c>
      <c r="H2008" s="86" t="s">
        <v>2631</v>
      </c>
      <c r="I2008" s="82" t="s">
        <v>2829</v>
      </c>
      <c r="J2008" s="86" t="s">
        <v>2631</v>
      </c>
      <c r="K2008" s="129" t="s">
        <v>8247</v>
      </c>
      <c r="L2008" s="124" t="s">
        <v>8242</v>
      </c>
    </row>
    <row r="2009" spans="1:12" x14ac:dyDescent="0.25">
      <c r="A2009" s="83" t="s">
        <v>8544</v>
      </c>
      <c r="B2009" s="81" t="s">
        <v>9068</v>
      </c>
      <c r="C2009" s="81" t="s">
        <v>2693</v>
      </c>
      <c r="D2009" s="81" t="s">
        <v>11449</v>
      </c>
      <c r="E2009" s="28">
        <v>44175</v>
      </c>
      <c r="F2009" s="85" t="s">
        <v>522</v>
      </c>
      <c r="G2009" s="82" t="s">
        <v>554</v>
      </c>
      <c r="H2009" s="86" t="s">
        <v>2631</v>
      </c>
      <c r="I2009" s="82" t="s">
        <v>2695</v>
      </c>
      <c r="J2009" s="86" t="s">
        <v>2631</v>
      </c>
      <c r="K2009" s="129" t="s">
        <v>8247</v>
      </c>
      <c r="L2009" s="124" t="s">
        <v>8243</v>
      </c>
    </row>
    <row r="2010" spans="1:12" x14ac:dyDescent="0.25">
      <c r="A2010" s="83" t="s">
        <v>8545</v>
      </c>
      <c r="B2010" s="81" t="s">
        <v>9059</v>
      </c>
      <c r="C2010" s="81" t="s">
        <v>2636</v>
      </c>
      <c r="D2010" s="81" t="s">
        <v>11462</v>
      </c>
      <c r="E2010" s="28">
        <v>44175</v>
      </c>
      <c r="F2010" s="85" t="s">
        <v>522</v>
      </c>
      <c r="G2010" s="82" t="s">
        <v>554</v>
      </c>
      <c r="H2010" s="86" t="s">
        <v>2631</v>
      </c>
      <c r="I2010" s="82" t="s">
        <v>2638</v>
      </c>
      <c r="J2010" s="86" t="s">
        <v>2631</v>
      </c>
      <c r="K2010" s="129" t="s">
        <v>8247</v>
      </c>
      <c r="L2010" s="124" t="s">
        <v>8243</v>
      </c>
    </row>
    <row r="2011" spans="1:12" x14ac:dyDescent="0.25">
      <c r="A2011" s="83" t="s">
        <v>8546</v>
      </c>
      <c r="B2011" s="81" t="s">
        <v>7935</v>
      </c>
      <c r="C2011" s="81" t="s">
        <v>7851</v>
      </c>
      <c r="D2011" s="81" t="s">
        <v>9108</v>
      </c>
      <c r="E2011" s="28">
        <v>44175</v>
      </c>
      <c r="F2011" s="85" t="s">
        <v>522</v>
      </c>
      <c r="G2011" s="82" t="s">
        <v>554</v>
      </c>
      <c r="H2011" s="86" t="s">
        <v>2631</v>
      </c>
      <c r="I2011" s="82" t="s">
        <v>7328</v>
      </c>
      <c r="J2011" s="86" t="s">
        <v>2631</v>
      </c>
      <c r="K2011" s="129" t="s">
        <v>8247</v>
      </c>
      <c r="L2011" s="124" t="s">
        <v>8242</v>
      </c>
    </row>
    <row r="2012" spans="1:12" x14ac:dyDescent="0.25">
      <c r="A2012" s="83" t="s">
        <v>8547</v>
      </c>
      <c r="B2012" s="81" t="s">
        <v>7757</v>
      </c>
      <c r="C2012" s="81" t="s">
        <v>2676</v>
      </c>
      <c r="D2012" s="81" t="s">
        <v>7967</v>
      </c>
      <c r="E2012" s="28">
        <v>44175</v>
      </c>
      <c r="F2012" s="85" t="s">
        <v>522</v>
      </c>
      <c r="G2012" s="82" t="s">
        <v>554</v>
      </c>
      <c r="H2012" s="86" t="s">
        <v>2631</v>
      </c>
      <c r="I2012" s="82" t="s">
        <v>2678</v>
      </c>
      <c r="J2012" s="86" t="s">
        <v>2631</v>
      </c>
      <c r="K2012" s="129" t="s">
        <v>8247</v>
      </c>
      <c r="L2012" s="124" t="s">
        <v>8241</v>
      </c>
    </row>
    <row r="2013" spans="1:12" x14ac:dyDescent="0.25">
      <c r="A2013" s="83" t="s">
        <v>8548</v>
      </c>
      <c r="B2013" s="81" t="s">
        <v>9062</v>
      </c>
      <c r="C2013" s="81" t="s">
        <v>2676</v>
      </c>
      <c r="D2013" s="81" t="s">
        <v>11452</v>
      </c>
      <c r="E2013" s="28">
        <v>44175</v>
      </c>
      <c r="F2013" s="85" t="s">
        <v>522</v>
      </c>
      <c r="G2013" s="82" t="s">
        <v>554</v>
      </c>
      <c r="H2013" s="86" t="s">
        <v>2631</v>
      </c>
      <c r="I2013" s="82" t="s">
        <v>2678</v>
      </c>
      <c r="J2013" s="86" t="s">
        <v>2631</v>
      </c>
      <c r="K2013" s="129" t="s">
        <v>8247</v>
      </c>
      <c r="L2013" s="124" t="s">
        <v>8243</v>
      </c>
    </row>
    <row r="2014" spans="1:12" x14ac:dyDescent="0.25">
      <c r="A2014" s="83" t="s">
        <v>8549</v>
      </c>
      <c r="B2014" s="81" t="s">
        <v>7875</v>
      </c>
      <c r="C2014" s="81" t="s">
        <v>8003</v>
      </c>
      <c r="D2014" s="81" t="s">
        <v>8004</v>
      </c>
      <c r="E2014" s="28">
        <v>44175</v>
      </c>
      <c r="F2014" s="85" t="s">
        <v>522</v>
      </c>
      <c r="G2014" s="82" t="s">
        <v>554</v>
      </c>
      <c r="H2014" s="86" t="s">
        <v>2631</v>
      </c>
      <c r="I2014" s="82" t="s">
        <v>8005</v>
      </c>
      <c r="J2014" s="86" t="s">
        <v>2631</v>
      </c>
      <c r="K2014" s="129" t="s">
        <v>8247</v>
      </c>
      <c r="L2014" s="124" t="s">
        <v>8328</v>
      </c>
    </row>
    <row r="2015" spans="1:12" x14ac:dyDescent="0.25">
      <c r="A2015" s="83" t="s">
        <v>8550</v>
      </c>
      <c r="B2015" s="81" t="s">
        <v>9063</v>
      </c>
      <c r="C2015" s="81" t="s">
        <v>2676</v>
      </c>
      <c r="D2015" s="81" t="s">
        <v>11450</v>
      </c>
      <c r="E2015" s="28">
        <v>44175</v>
      </c>
      <c r="F2015" s="85" t="s">
        <v>522</v>
      </c>
      <c r="G2015" s="82" t="s">
        <v>554</v>
      </c>
      <c r="H2015" s="86" t="s">
        <v>2631</v>
      </c>
      <c r="I2015" s="82" t="s">
        <v>2678</v>
      </c>
      <c r="J2015" s="86" t="s">
        <v>2631</v>
      </c>
      <c r="K2015" s="129" t="s">
        <v>8247</v>
      </c>
      <c r="L2015" s="124" t="s">
        <v>8243</v>
      </c>
    </row>
    <row r="2016" spans="1:12" x14ac:dyDescent="0.25">
      <c r="A2016" s="83" t="s">
        <v>8551</v>
      </c>
      <c r="B2016" s="81" t="s">
        <v>9071</v>
      </c>
      <c r="C2016" s="81" t="s">
        <v>2672</v>
      </c>
      <c r="D2016" s="81" t="s">
        <v>11451</v>
      </c>
      <c r="E2016" s="28">
        <v>44175</v>
      </c>
      <c r="F2016" s="85" t="s">
        <v>522</v>
      </c>
      <c r="G2016" s="82" t="s">
        <v>554</v>
      </c>
      <c r="H2016" s="86" t="s">
        <v>2631</v>
      </c>
      <c r="I2016" s="82" t="s">
        <v>2644</v>
      </c>
      <c r="J2016" s="86" t="s">
        <v>2631</v>
      </c>
      <c r="K2016" s="129" t="s">
        <v>8247</v>
      </c>
      <c r="L2016" s="124" t="s">
        <v>8243</v>
      </c>
    </row>
    <row r="2017" spans="1:12" x14ac:dyDescent="0.25">
      <c r="A2017" s="83" t="s">
        <v>8552</v>
      </c>
      <c r="B2017" s="81" t="s">
        <v>9060</v>
      </c>
      <c r="C2017" s="81" t="s">
        <v>2636</v>
      </c>
      <c r="D2017" s="81" t="s">
        <v>11453</v>
      </c>
      <c r="E2017" s="28">
        <v>44175</v>
      </c>
      <c r="F2017" s="85" t="s">
        <v>522</v>
      </c>
      <c r="G2017" s="82" t="s">
        <v>554</v>
      </c>
      <c r="H2017" s="86" t="s">
        <v>2631</v>
      </c>
      <c r="I2017" s="82" t="s">
        <v>2638</v>
      </c>
      <c r="J2017" s="86" t="s">
        <v>2631</v>
      </c>
      <c r="K2017" s="129" t="s">
        <v>8247</v>
      </c>
      <c r="L2017" s="124" t="s">
        <v>8243</v>
      </c>
    </row>
    <row r="2018" spans="1:12" x14ac:dyDescent="0.25">
      <c r="A2018" s="83" t="s">
        <v>8553</v>
      </c>
      <c r="B2018" s="81" t="s">
        <v>7933</v>
      </c>
      <c r="C2018" s="81" t="s">
        <v>2693</v>
      </c>
      <c r="D2018" s="81" t="s">
        <v>9117</v>
      </c>
      <c r="E2018" s="28">
        <v>44175</v>
      </c>
      <c r="F2018" s="85" t="s">
        <v>522</v>
      </c>
      <c r="G2018" s="82" t="s">
        <v>554</v>
      </c>
      <c r="H2018" s="86" t="s">
        <v>2631</v>
      </c>
      <c r="I2018" s="82" t="s">
        <v>2695</v>
      </c>
      <c r="J2018" s="86" t="s">
        <v>2631</v>
      </c>
      <c r="K2018" s="129" t="s">
        <v>8247</v>
      </c>
      <c r="L2018" s="124" t="s">
        <v>8242</v>
      </c>
    </row>
    <row r="2019" spans="1:12" x14ac:dyDescent="0.25">
      <c r="A2019" s="83" t="s">
        <v>8554</v>
      </c>
      <c r="B2019" s="81" t="s">
        <v>7912</v>
      </c>
      <c r="C2019" s="81" t="s">
        <v>2676</v>
      </c>
      <c r="D2019" s="81" t="s">
        <v>9110</v>
      </c>
      <c r="E2019" s="28">
        <v>44175</v>
      </c>
      <c r="F2019" s="85" t="s">
        <v>522</v>
      </c>
      <c r="G2019" s="82" t="s">
        <v>554</v>
      </c>
      <c r="H2019" s="86" t="s">
        <v>2631</v>
      </c>
      <c r="I2019" s="82" t="s">
        <v>2678</v>
      </c>
      <c r="J2019" s="86" t="s">
        <v>2631</v>
      </c>
      <c r="K2019" s="129" t="s">
        <v>8247</v>
      </c>
      <c r="L2019" s="124" t="s">
        <v>8242</v>
      </c>
    </row>
    <row r="2020" spans="1:12" x14ac:dyDescent="0.25">
      <c r="A2020" s="83" t="s">
        <v>8555</v>
      </c>
      <c r="B2020" s="81" t="s">
        <v>9057</v>
      </c>
      <c r="C2020" s="81" t="s">
        <v>2679</v>
      </c>
      <c r="D2020" s="81" t="s">
        <v>11460</v>
      </c>
      <c r="E2020" s="28">
        <v>44175</v>
      </c>
      <c r="F2020" s="85" t="s">
        <v>522</v>
      </c>
      <c r="G2020" s="82" t="s">
        <v>554</v>
      </c>
      <c r="H2020" s="86" t="s">
        <v>2631</v>
      </c>
      <c r="I2020" s="82" t="s">
        <v>545</v>
      </c>
      <c r="J2020" s="86" t="s">
        <v>2631</v>
      </c>
      <c r="K2020" s="129" t="s">
        <v>8247</v>
      </c>
      <c r="L2020" s="124" t="s">
        <v>8243</v>
      </c>
    </row>
    <row r="2021" spans="1:12" x14ac:dyDescent="0.25">
      <c r="A2021" s="83" t="s">
        <v>8556</v>
      </c>
      <c r="B2021" s="81" t="s">
        <v>7674</v>
      </c>
      <c r="C2021" s="81" t="s">
        <v>117</v>
      </c>
      <c r="D2021" s="81" t="s">
        <v>7795</v>
      </c>
      <c r="E2021" s="28">
        <v>44175</v>
      </c>
      <c r="F2021" s="85" t="s">
        <v>522</v>
      </c>
      <c r="G2021" s="82" t="s">
        <v>554</v>
      </c>
      <c r="H2021" s="86" t="s">
        <v>2631</v>
      </c>
      <c r="I2021" s="82" t="s">
        <v>2697</v>
      </c>
      <c r="J2021" s="86" t="s">
        <v>2631</v>
      </c>
      <c r="K2021" s="129" t="s">
        <v>8247</v>
      </c>
      <c r="L2021" s="124" t="s">
        <v>8240</v>
      </c>
    </row>
    <row r="2022" spans="1:12" x14ac:dyDescent="0.25">
      <c r="A2022" s="83" t="s">
        <v>8584</v>
      </c>
      <c r="B2022" s="81" t="s">
        <v>9075</v>
      </c>
      <c r="C2022" s="81" t="s">
        <v>2667</v>
      </c>
      <c r="D2022" s="81" t="s">
        <v>11463</v>
      </c>
      <c r="E2022" s="28">
        <v>44175</v>
      </c>
      <c r="F2022" s="85" t="s">
        <v>522</v>
      </c>
      <c r="G2022" s="82" t="s">
        <v>554</v>
      </c>
      <c r="H2022" s="86" t="s">
        <v>2631</v>
      </c>
      <c r="I2022" s="82" t="s">
        <v>2661</v>
      </c>
      <c r="J2022" s="86" t="s">
        <v>2631</v>
      </c>
      <c r="K2022" s="129" t="s">
        <v>8247</v>
      </c>
      <c r="L2022" s="124" t="s">
        <v>8243</v>
      </c>
    </row>
    <row r="2023" spans="1:12" x14ac:dyDescent="0.25">
      <c r="A2023" s="83" t="s">
        <v>8557</v>
      </c>
      <c r="B2023" s="81" t="s">
        <v>9052</v>
      </c>
      <c r="C2023" s="81" t="s">
        <v>2649</v>
      </c>
      <c r="D2023" s="81" t="s">
        <v>11458</v>
      </c>
      <c r="E2023" s="28">
        <v>44175</v>
      </c>
      <c r="F2023" s="85" t="s">
        <v>522</v>
      </c>
      <c r="G2023" s="82" t="s">
        <v>554</v>
      </c>
      <c r="H2023" s="86" t="s">
        <v>2631</v>
      </c>
      <c r="I2023" s="82" t="s">
        <v>2650</v>
      </c>
      <c r="J2023" s="86" t="s">
        <v>2631</v>
      </c>
      <c r="K2023" s="129" t="s">
        <v>8247</v>
      </c>
      <c r="L2023" s="124" t="s">
        <v>8243</v>
      </c>
    </row>
    <row r="2024" spans="1:12" x14ac:dyDescent="0.25">
      <c r="A2024" s="83" t="s">
        <v>8558</v>
      </c>
      <c r="B2024" s="81" t="s">
        <v>9053</v>
      </c>
      <c r="C2024" s="81" t="s">
        <v>2649</v>
      </c>
      <c r="D2024" s="81" t="s">
        <v>11454</v>
      </c>
      <c r="E2024" s="28">
        <v>44175</v>
      </c>
      <c r="F2024" s="85" t="s">
        <v>522</v>
      </c>
      <c r="G2024" s="82" t="s">
        <v>554</v>
      </c>
      <c r="H2024" s="86" t="s">
        <v>2631</v>
      </c>
      <c r="I2024" s="82" t="s">
        <v>2650</v>
      </c>
      <c r="J2024" s="86" t="s">
        <v>2631</v>
      </c>
      <c r="K2024" s="129" t="s">
        <v>8247</v>
      </c>
      <c r="L2024" s="124" t="s">
        <v>8243</v>
      </c>
    </row>
    <row r="2025" spans="1:12" x14ac:dyDescent="0.25">
      <c r="A2025" s="83" t="s">
        <v>8559</v>
      </c>
      <c r="B2025" s="81" t="s">
        <v>7763</v>
      </c>
      <c r="C2025" s="81" t="s">
        <v>2693</v>
      </c>
      <c r="D2025" s="81" t="s">
        <v>7962</v>
      </c>
      <c r="E2025" s="28">
        <v>44175</v>
      </c>
      <c r="F2025" s="85" t="s">
        <v>522</v>
      </c>
      <c r="G2025" s="82" t="s">
        <v>554</v>
      </c>
      <c r="H2025" s="86" t="s">
        <v>2631</v>
      </c>
      <c r="I2025" s="82" t="s">
        <v>2695</v>
      </c>
      <c r="J2025" s="86" t="s">
        <v>2631</v>
      </c>
      <c r="K2025" s="129" t="s">
        <v>8247</v>
      </c>
      <c r="L2025" s="124" t="s">
        <v>8241</v>
      </c>
    </row>
    <row r="2026" spans="1:12" x14ac:dyDescent="0.25">
      <c r="A2026" s="83" t="s">
        <v>8560</v>
      </c>
      <c r="B2026" s="81" t="s">
        <v>7913</v>
      </c>
      <c r="C2026" s="81" t="s">
        <v>2676</v>
      </c>
      <c r="D2026" s="81" t="s">
        <v>9113</v>
      </c>
      <c r="E2026" s="28">
        <v>44175</v>
      </c>
      <c r="F2026" s="85" t="s">
        <v>522</v>
      </c>
      <c r="G2026" s="82" t="s">
        <v>554</v>
      </c>
      <c r="H2026" s="86" t="s">
        <v>2631</v>
      </c>
      <c r="I2026" s="82" t="s">
        <v>2678</v>
      </c>
      <c r="J2026" s="86" t="s">
        <v>2631</v>
      </c>
      <c r="K2026" s="129" t="s">
        <v>8247</v>
      </c>
      <c r="L2026" s="124" t="s">
        <v>8242</v>
      </c>
    </row>
    <row r="2027" spans="1:12" x14ac:dyDescent="0.25">
      <c r="A2027" s="83" t="s">
        <v>8561</v>
      </c>
      <c r="B2027" s="81" t="s">
        <v>7756</v>
      </c>
      <c r="C2027" s="81" t="s">
        <v>2676</v>
      </c>
      <c r="D2027" s="81" t="s">
        <v>7961</v>
      </c>
      <c r="E2027" s="28">
        <v>44175</v>
      </c>
      <c r="F2027" s="85" t="s">
        <v>522</v>
      </c>
      <c r="G2027" s="82" t="s">
        <v>554</v>
      </c>
      <c r="H2027" s="86" t="s">
        <v>2631</v>
      </c>
      <c r="I2027" s="82" t="s">
        <v>2678</v>
      </c>
      <c r="J2027" s="86" t="s">
        <v>2631</v>
      </c>
      <c r="K2027" s="129" t="s">
        <v>8247</v>
      </c>
      <c r="L2027" s="124" t="s">
        <v>8241</v>
      </c>
    </row>
    <row r="2028" spans="1:12" x14ac:dyDescent="0.25">
      <c r="A2028" s="83" t="s">
        <v>8562</v>
      </c>
      <c r="B2028" s="81" t="s">
        <v>7917</v>
      </c>
      <c r="C2028" s="81" t="s">
        <v>2672</v>
      </c>
      <c r="D2028" s="81" t="s">
        <v>9119</v>
      </c>
      <c r="E2028" s="28">
        <v>44175</v>
      </c>
      <c r="F2028" s="85" t="s">
        <v>522</v>
      </c>
      <c r="G2028" s="82" t="s">
        <v>554</v>
      </c>
      <c r="H2028" s="86" t="s">
        <v>2631</v>
      </c>
      <c r="I2028" s="82" t="s">
        <v>2644</v>
      </c>
      <c r="J2028" s="86" t="s">
        <v>2631</v>
      </c>
      <c r="K2028" s="129" t="s">
        <v>8247</v>
      </c>
      <c r="L2028" s="124" t="s">
        <v>8242</v>
      </c>
    </row>
  </sheetData>
  <conditionalFormatting sqref="H1125:H1349 J1125:J1349">
    <cfRule type="containsText" dxfId="308" priority="2" operator="containsText" text="MISMATCH">
      <formula>NOT(ISERROR(SEARCH("MISMATCH",H1125)))</formula>
    </cfRule>
  </conditionalFormatting>
  <conditionalFormatting sqref="H2:H2028 J2:J2028">
    <cfRule type="containsText" dxfId="307" priority="7" operator="containsText" text="MISMATCH">
      <formula>NOT(ISERROR(SEARCH("MISMATCH",H2)))</formula>
    </cfRule>
  </conditionalFormatting>
  <conditionalFormatting sqref="H224:H447 J224:J447">
    <cfRule type="containsText" dxfId="306" priority="6" operator="containsText" text="MISMATCH">
      <formula>NOT(ISERROR(SEARCH("MISMATCH",H224)))</formula>
    </cfRule>
  </conditionalFormatting>
  <conditionalFormatting sqref="H448:H671 J448:J671">
    <cfRule type="containsText" dxfId="305" priority="5" operator="containsText" text="MISMATCH">
      <formula>NOT(ISERROR(SEARCH("MISMATCH",H448)))</formula>
    </cfRule>
  </conditionalFormatting>
  <conditionalFormatting sqref="H672:H899 J672:J899">
    <cfRule type="containsText" dxfId="304" priority="4" operator="containsText" text="MISMATCH">
      <formula>NOT(ISERROR(SEARCH("MISMATCH",H672)))</formula>
    </cfRule>
  </conditionalFormatting>
  <conditionalFormatting sqref="H1350:H1352 J1350:J1352">
    <cfRule type="containsText" dxfId="303" priority="3" operator="containsText" text="MISMATCH">
      <formula>NOT(ISERROR(SEARCH("MISMATCH",H1350)))</formula>
    </cfRule>
  </conditionalFormatting>
  <conditionalFormatting sqref="H1589:H1800 J1589:J1800">
    <cfRule type="containsText" dxfId="302" priority="1" operator="containsText" text="MISMATCH">
      <formula>NOT(ISERROR(SEARCH("MISMATCH",H1589)))</formula>
    </cfRule>
  </conditionalFormatting>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9B78B-4B76-4C3C-9BDE-A116A8BE518D}">
  <dimension ref="A1:F7012"/>
  <sheetViews>
    <sheetView topLeftCell="A6998" zoomScale="87" zoomScaleNormal="130" workbookViewId="0">
      <selection activeCell="C7003" sqref="C7003"/>
    </sheetView>
  </sheetViews>
  <sheetFormatPr defaultRowHeight="15" x14ac:dyDescent="0.25"/>
  <cols>
    <col min="1" max="1" width="29.140625" customWidth="1"/>
    <col min="2" max="2" width="17.7109375" customWidth="1"/>
    <col min="3" max="3" width="19.7109375" customWidth="1"/>
    <col min="4" max="4" width="15.28515625" customWidth="1"/>
    <col min="5" max="5" width="20" bestFit="1" customWidth="1"/>
    <col min="6" max="6" width="12.5703125" bestFit="1" customWidth="1"/>
    <col min="7" max="7" width="30.5703125" bestFit="1" customWidth="1"/>
    <col min="8" max="8" width="29.42578125" bestFit="1" customWidth="1"/>
    <col min="9" max="9" width="33.85546875" bestFit="1" customWidth="1"/>
    <col min="10" max="425" width="30.85546875" bestFit="1" customWidth="1"/>
    <col min="426" max="527" width="29.7109375" bestFit="1" customWidth="1"/>
    <col min="528" max="528" width="29.42578125" bestFit="1" customWidth="1"/>
    <col min="529" max="796" width="29.7109375" bestFit="1" customWidth="1"/>
    <col min="797" max="797" width="11.42578125" bestFit="1" customWidth="1"/>
    <col min="798" max="798" width="32.42578125" bestFit="1" customWidth="1"/>
    <col min="799" max="799" width="35.7109375" bestFit="1" customWidth="1"/>
    <col min="800" max="800" width="32.42578125" bestFit="1" customWidth="1"/>
    <col min="801" max="801" width="35.7109375" bestFit="1" customWidth="1"/>
    <col min="802" max="802" width="32.42578125" bestFit="1" customWidth="1"/>
    <col min="803" max="803" width="35.7109375" bestFit="1" customWidth="1"/>
    <col min="804" max="804" width="32.42578125" bestFit="1" customWidth="1"/>
    <col min="805" max="805" width="35.7109375" bestFit="1" customWidth="1"/>
    <col min="806" max="806" width="32.42578125" bestFit="1" customWidth="1"/>
    <col min="807" max="807" width="35.7109375" bestFit="1" customWidth="1"/>
    <col min="808" max="808" width="32.42578125" bestFit="1" customWidth="1"/>
    <col min="809" max="809" width="35.7109375" bestFit="1" customWidth="1"/>
    <col min="810" max="810" width="32.42578125" bestFit="1" customWidth="1"/>
    <col min="811" max="811" width="35.7109375" bestFit="1" customWidth="1"/>
    <col min="812" max="812" width="32.42578125" bestFit="1" customWidth="1"/>
    <col min="813" max="813" width="35.7109375" bestFit="1" customWidth="1"/>
    <col min="814" max="814" width="32.42578125" bestFit="1" customWidth="1"/>
    <col min="815" max="815" width="35.7109375" bestFit="1" customWidth="1"/>
    <col min="816" max="816" width="32.42578125" bestFit="1" customWidth="1"/>
    <col min="817" max="817" width="35.7109375" bestFit="1" customWidth="1"/>
    <col min="818" max="818" width="32.42578125" bestFit="1" customWidth="1"/>
    <col min="819" max="819" width="35.7109375" bestFit="1" customWidth="1"/>
    <col min="820" max="820" width="32.42578125" bestFit="1" customWidth="1"/>
    <col min="821" max="821" width="35.7109375" bestFit="1" customWidth="1"/>
    <col min="822" max="822" width="32.42578125" bestFit="1" customWidth="1"/>
    <col min="823" max="823" width="35.7109375" bestFit="1" customWidth="1"/>
    <col min="824" max="824" width="32.42578125" bestFit="1" customWidth="1"/>
    <col min="825" max="825" width="35.7109375" bestFit="1" customWidth="1"/>
    <col min="826" max="826" width="32.42578125" bestFit="1" customWidth="1"/>
    <col min="827" max="827" width="35.7109375" bestFit="1" customWidth="1"/>
    <col min="828" max="828" width="32.42578125" bestFit="1" customWidth="1"/>
    <col min="829" max="829" width="35.7109375" bestFit="1" customWidth="1"/>
    <col min="830" max="830" width="32.42578125" bestFit="1" customWidth="1"/>
    <col min="831" max="831" width="35.7109375" bestFit="1" customWidth="1"/>
    <col min="832" max="832" width="32.42578125" bestFit="1" customWidth="1"/>
    <col min="833" max="833" width="35.7109375" bestFit="1" customWidth="1"/>
    <col min="834" max="834" width="32.42578125" bestFit="1" customWidth="1"/>
    <col min="835" max="835" width="35.7109375" bestFit="1" customWidth="1"/>
    <col min="836" max="836" width="32.42578125" bestFit="1" customWidth="1"/>
    <col min="837" max="837" width="35.7109375" bestFit="1" customWidth="1"/>
    <col min="838" max="838" width="32.42578125" bestFit="1" customWidth="1"/>
    <col min="839" max="839" width="35.7109375" bestFit="1" customWidth="1"/>
    <col min="840" max="840" width="32.42578125" bestFit="1" customWidth="1"/>
    <col min="841" max="841" width="35.7109375" bestFit="1" customWidth="1"/>
    <col min="842" max="842" width="32.42578125" bestFit="1" customWidth="1"/>
    <col min="843" max="843" width="35.7109375" bestFit="1" customWidth="1"/>
    <col min="844" max="844" width="31.28515625" bestFit="1" customWidth="1"/>
    <col min="845" max="845" width="34.5703125" bestFit="1" customWidth="1"/>
    <col min="846" max="846" width="31.28515625" bestFit="1" customWidth="1"/>
    <col min="847" max="847" width="34.5703125" bestFit="1" customWidth="1"/>
    <col min="848" max="848" width="31.28515625" bestFit="1" customWidth="1"/>
    <col min="849" max="849" width="34.5703125" bestFit="1" customWidth="1"/>
    <col min="850" max="850" width="31.28515625" bestFit="1" customWidth="1"/>
    <col min="851" max="851" width="34.5703125" bestFit="1" customWidth="1"/>
    <col min="852" max="852" width="31.28515625" bestFit="1" customWidth="1"/>
    <col min="853" max="853" width="34.5703125" bestFit="1" customWidth="1"/>
    <col min="854" max="854" width="31.28515625" bestFit="1" customWidth="1"/>
    <col min="855" max="855" width="34.5703125" bestFit="1" customWidth="1"/>
    <col min="856" max="856" width="31.28515625" bestFit="1" customWidth="1"/>
    <col min="857" max="857" width="34.5703125" bestFit="1" customWidth="1"/>
    <col min="858" max="858" width="31.28515625" bestFit="1" customWidth="1"/>
    <col min="859" max="859" width="34.5703125" bestFit="1" customWidth="1"/>
    <col min="860" max="860" width="31.28515625" bestFit="1" customWidth="1"/>
    <col min="861" max="861" width="34.5703125" bestFit="1" customWidth="1"/>
    <col min="862" max="862" width="31.28515625" bestFit="1" customWidth="1"/>
    <col min="863" max="863" width="34.5703125" bestFit="1" customWidth="1"/>
    <col min="864" max="864" width="31.28515625" bestFit="1" customWidth="1"/>
    <col min="865" max="865" width="34.5703125" bestFit="1" customWidth="1"/>
    <col min="866" max="866" width="31.28515625" bestFit="1" customWidth="1"/>
    <col min="867" max="867" width="34.5703125" bestFit="1" customWidth="1"/>
    <col min="868" max="868" width="31.28515625" bestFit="1" customWidth="1"/>
    <col min="869" max="869" width="34.5703125" bestFit="1" customWidth="1"/>
    <col min="870" max="870" width="31.28515625" bestFit="1" customWidth="1"/>
    <col min="871" max="871" width="34.5703125" bestFit="1" customWidth="1"/>
    <col min="872" max="872" width="31.28515625" bestFit="1" customWidth="1"/>
    <col min="873" max="873" width="34.5703125" bestFit="1" customWidth="1"/>
    <col min="874" max="874" width="31.28515625" bestFit="1" customWidth="1"/>
    <col min="875" max="875" width="34.5703125" bestFit="1" customWidth="1"/>
    <col min="876" max="876" width="31.28515625" bestFit="1" customWidth="1"/>
    <col min="877" max="877" width="34.5703125" bestFit="1" customWidth="1"/>
    <col min="878" max="878" width="31.28515625" bestFit="1" customWidth="1"/>
    <col min="879" max="879" width="34.5703125" bestFit="1" customWidth="1"/>
    <col min="880" max="880" width="31.28515625" bestFit="1" customWidth="1"/>
    <col min="881" max="881" width="34.5703125" bestFit="1" customWidth="1"/>
    <col min="882" max="882" width="31.28515625" bestFit="1" customWidth="1"/>
    <col min="883" max="883" width="34.5703125" bestFit="1" customWidth="1"/>
    <col min="884" max="884" width="31.28515625" bestFit="1" customWidth="1"/>
    <col min="885" max="885" width="34.5703125" bestFit="1" customWidth="1"/>
    <col min="886" max="886" width="31.28515625" bestFit="1" customWidth="1"/>
    <col min="887" max="887" width="34.5703125" bestFit="1" customWidth="1"/>
    <col min="888" max="888" width="31.28515625" bestFit="1" customWidth="1"/>
    <col min="889" max="889" width="34.5703125" bestFit="1" customWidth="1"/>
    <col min="890" max="890" width="31.28515625" bestFit="1" customWidth="1"/>
    <col min="891" max="891" width="34.5703125" bestFit="1" customWidth="1"/>
    <col min="892" max="892" width="31.28515625" bestFit="1" customWidth="1"/>
    <col min="893" max="893" width="34.5703125" bestFit="1" customWidth="1"/>
    <col min="894" max="894" width="31.28515625" bestFit="1" customWidth="1"/>
    <col min="895" max="895" width="34.5703125" bestFit="1" customWidth="1"/>
    <col min="896" max="896" width="31.28515625" bestFit="1" customWidth="1"/>
    <col min="897" max="897" width="34.5703125" bestFit="1" customWidth="1"/>
    <col min="898" max="898" width="31.28515625" bestFit="1" customWidth="1"/>
    <col min="899" max="899" width="34.5703125" bestFit="1" customWidth="1"/>
    <col min="900" max="900" width="31.28515625" bestFit="1" customWidth="1"/>
    <col min="901" max="901" width="34.5703125" bestFit="1" customWidth="1"/>
    <col min="902" max="902" width="31.28515625" bestFit="1" customWidth="1"/>
    <col min="903" max="903" width="34.5703125" bestFit="1" customWidth="1"/>
    <col min="904" max="904" width="31.28515625" bestFit="1" customWidth="1"/>
    <col min="905" max="905" width="34.5703125" bestFit="1" customWidth="1"/>
    <col min="906" max="906" width="31.28515625" bestFit="1" customWidth="1"/>
    <col min="907" max="907" width="34.5703125" bestFit="1" customWidth="1"/>
    <col min="908" max="908" width="31.28515625" bestFit="1" customWidth="1"/>
    <col min="909" max="909" width="34.5703125" bestFit="1" customWidth="1"/>
    <col min="910" max="910" width="31.28515625" bestFit="1" customWidth="1"/>
    <col min="911" max="911" width="34.5703125" bestFit="1" customWidth="1"/>
    <col min="912" max="912" width="31.28515625" bestFit="1" customWidth="1"/>
    <col min="913" max="913" width="34.5703125" bestFit="1" customWidth="1"/>
    <col min="914" max="914" width="31.28515625" bestFit="1" customWidth="1"/>
    <col min="915" max="915" width="34.5703125" bestFit="1" customWidth="1"/>
    <col min="916" max="916" width="31.28515625" bestFit="1" customWidth="1"/>
    <col min="917" max="917" width="34.5703125" bestFit="1" customWidth="1"/>
    <col min="918" max="918" width="31.28515625" bestFit="1" customWidth="1"/>
    <col min="919" max="919" width="34.5703125" bestFit="1" customWidth="1"/>
    <col min="920" max="920" width="31.28515625" bestFit="1" customWidth="1"/>
    <col min="921" max="921" width="34.5703125" bestFit="1" customWidth="1"/>
    <col min="922" max="922" width="31.28515625" bestFit="1" customWidth="1"/>
    <col min="923" max="923" width="34.5703125" bestFit="1" customWidth="1"/>
    <col min="924" max="924" width="31.28515625" bestFit="1" customWidth="1"/>
    <col min="925" max="925" width="34.5703125" bestFit="1" customWidth="1"/>
    <col min="926" max="926" width="31.28515625" bestFit="1" customWidth="1"/>
    <col min="927" max="927" width="34.5703125" bestFit="1" customWidth="1"/>
    <col min="928" max="928" width="31.28515625" bestFit="1" customWidth="1"/>
    <col min="929" max="929" width="34.5703125" bestFit="1" customWidth="1"/>
    <col min="930" max="930" width="31.28515625" bestFit="1" customWidth="1"/>
    <col min="931" max="931" width="34.5703125" bestFit="1" customWidth="1"/>
    <col min="932" max="932" width="31.28515625" bestFit="1" customWidth="1"/>
    <col min="933" max="933" width="34.5703125" bestFit="1" customWidth="1"/>
    <col min="934" max="934" width="31.28515625" bestFit="1" customWidth="1"/>
    <col min="935" max="935" width="34.5703125" bestFit="1" customWidth="1"/>
    <col min="936" max="936" width="31.28515625" bestFit="1" customWidth="1"/>
    <col min="937" max="937" width="34.5703125" bestFit="1" customWidth="1"/>
    <col min="938" max="938" width="31.28515625" bestFit="1" customWidth="1"/>
    <col min="939" max="939" width="34.5703125" bestFit="1" customWidth="1"/>
    <col min="940" max="940" width="31.28515625" bestFit="1" customWidth="1"/>
    <col min="941" max="941" width="34.5703125" bestFit="1" customWidth="1"/>
    <col min="942" max="942" width="31.28515625" bestFit="1" customWidth="1"/>
    <col min="943" max="943" width="34.5703125" bestFit="1" customWidth="1"/>
    <col min="944" max="944" width="31.28515625" bestFit="1" customWidth="1"/>
    <col min="945" max="945" width="34.5703125" bestFit="1" customWidth="1"/>
    <col min="946" max="946" width="31.28515625" bestFit="1" customWidth="1"/>
    <col min="947" max="947" width="34.5703125" bestFit="1" customWidth="1"/>
    <col min="948" max="948" width="31.28515625" bestFit="1" customWidth="1"/>
    <col min="949" max="949" width="34.5703125" bestFit="1" customWidth="1"/>
    <col min="950" max="950" width="31.28515625" bestFit="1" customWidth="1"/>
    <col min="951" max="951" width="34.5703125" bestFit="1" customWidth="1"/>
    <col min="952" max="952" width="31.28515625" bestFit="1" customWidth="1"/>
    <col min="953" max="953" width="34.5703125" bestFit="1" customWidth="1"/>
    <col min="954" max="954" width="31.28515625" bestFit="1" customWidth="1"/>
    <col min="955" max="955" width="34.5703125" bestFit="1" customWidth="1"/>
    <col min="956" max="956" width="31.28515625" bestFit="1" customWidth="1"/>
    <col min="957" max="957" width="34.5703125" bestFit="1" customWidth="1"/>
    <col min="958" max="958" width="31.28515625" bestFit="1" customWidth="1"/>
    <col min="959" max="959" width="34.5703125" bestFit="1" customWidth="1"/>
    <col min="960" max="960" width="31.28515625" bestFit="1" customWidth="1"/>
    <col min="961" max="961" width="34.5703125" bestFit="1" customWidth="1"/>
    <col min="962" max="962" width="31.28515625" bestFit="1" customWidth="1"/>
    <col min="963" max="963" width="34.5703125" bestFit="1" customWidth="1"/>
    <col min="964" max="964" width="31.28515625" bestFit="1" customWidth="1"/>
    <col min="965" max="965" width="34.5703125" bestFit="1" customWidth="1"/>
    <col min="966" max="966" width="31.28515625" bestFit="1" customWidth="1"/>
    <col min="967" max="967" width="34.5703125" bestFit="1" customWidth="1"/>
    <col min="968" max="968" width="31.28515625" bestFit="1" customWidth="1"/>
    <col min="969" max="969" width="34.5703125" bestFit="1" customWidth="1"/>
    <col min="970" max="970" width="31.28515625" bestFit="1" customWidth="1"/>
    <col min="971" max="971" width="34.5703125" bestFit="1" customWidth="1"/>
    <col min="972" max="972" width="31.28515625" bestFit="1" customWidth="1"/>
    <col min="973" max="973" width="34.5703125" bestFit="1" customWidth="1"/>
    <col min="974" max="974" width="31.28515625" bestFit="1" customWidth="1"/>
    <col min="975" max="975" width="34.5703125" bestFit="1" customWidth="1"/>
    <col min="976" max="976" width="31.28515625" bestFit="1" customWidth="1"/>
    <col min="977" max="977" width="34.5703125" bestFit="1" customWidth="1"/>
    <col min="978" max="978" width="31.28515625" bestFit="1" customWidth="1"/>
    <col min="979" max="979" width="34.5703125" bestFit="1" customWidth="1"/>
    <col min="980" max="980" width="31.28515625" bestFit="1" customWidth="1"/>
    <col min="981" max="981" width="34.5703125" bestFit="1" customWidth="1"/>
    <col min="982" max="982" width="31.28515625" bestFit="1" customWidth="1"/>
    <col min="983" max="983" width="34.5703125" bestFit="1" customWidth="1"/>
    <col min="984" max="984" width="31.28515625" bestFit="1" customWidth="1"/>
    <col min="985" max="985" width="34.5703125" bestFit="1" customWidth="1"/>
    <col min="986" max="986" width="31.28515625" bestFit="1" customWidth="1"/>
    <col min="987" max="987" width="34.5703125" bestFit="1" customWidth="1"/>
    <col min="988" max="988" width="31.28515625" bestFit="1" customWidth="1"/>
    <col min="989" max="989" width="34.5703125" bestFit="1" customWidth="1"/>
    <col min="990" max="990" width="31.28515625" bestFit="1" customWidth="1"/>
    <col min="991" max="991" width="34.5703125" bestFit="1" customWidth="1"/>
    <col min="992" max="992" width="31.28515625" bestFit="1" customWidth="1"/>
    <col min="993" max="993" width="34.5703125" bestFit="1" customWidth="1"/>
    <col min="994" max="994" width="31.28515625" bestFit="1" customWidth="1"/>
    <col min="995" max="995" width="34.5703125" bestFit="1" customWidth="1"/>
    <col min="996" max="996" width="31.28515625" bestFit="1" customWidth="1"/>
    <col min="997" max="997" width="34.5703125" bestFit="1" customWidth="1"/>
    <col min="998" max="998" width="31.28515625" bestFit="1" customWidth="1"/>
    <col min="999" max="999" width="34.5703125" bestFit="1" customWidth="1"/>
    <col min="1000" max="1000" width="31.28515625" bestFit="1" customWidth="1"/>
    <col min="1001" max="1001" width="34.5703125" bestFit="1" customWidth="1"/>
    <col min="1002" max="1002" width="31.28515625" bestFit="1" customWidth="1"/>
    <col min="1003" max="1003" width="34.5703125" bestFit="1" customWidth="1"/>
    <col min="1004" max="1004" width="31.28515625" bestFit="1" customWidth="1"/>
    <col min="1005" max="1005" width="34.5703125" bestFit="1" customWidth="1"/>
    <col min="1006" max="1006" width="31.28515625" bestFit="1" customWidth="1"/>
    <col min="1007" max="1007" width="34.5703125" bestFit="1" customWidth="1"/>
    <col min="1008" max="1008" width="31.28515625" bestFit="1" customWidth="1"/>
    <col min="1009" max="1009" width="34.5703125" bestFit="1" customWidth="1"/>
    <col min="1010" max="1010" width="31.28515625" bestFit="1" customWidth="1"/>
    <col min="1011" max="1011" width="34.5703125" bestFit="1" customWidth="1"/>
    <col min="1012" max="1012" width="31.28515625" bestFit="1" customWidth="1"/>
    <col min="1013" max="1013" width="34.5703125" bestFit="1" customWidth="1"/>
    <col min="1014" max="1014" width="31.28515625" bestFit="1" customWidth="1"/>
    <col min="1015" max="1015" width="34.5703125" bestFit="1" customWidth="1"/>
    <col min="1016" max="1016" width="31.28515625" bestFit="1" customWidth="1"/>
    <col min="1017" max="1017" width="34.5703125" bestFit="1" customWidth="1"/>
    <col min="1018" max="1018" width="31.28515625" bestFit="1" customWidth="1"/>
    <col min="1019" max="1019" width="34.5703125" bestFit="1" customWidth="1"/>
    <col min="1020" max="1020" width="31.28515625" bestFit="1" customWidth="1"/>
    <col min="1021" max="1021" width="34.5703125" bestFit="1" customWidth="1"/>
    <col min="1022" max="1022" width="31.28515625" bestFit="1" customWidth="1"/>
    <col min="1023" max="1023" width="34.5703125" bestFit="1" customWidth="1"/>
    <col min="1024" max="1024" width="31.28515625" bestFit="1" customWidth="1"/>
    <col min="1025" max="1025" width="34.5703125" bestFit="1" customWidth="1"/>
    <col min="1026" max="1026" width="31.28515625" bestFit="1" customWidth="1"/>
    <col min="1027" max="1027" width="34.5703125" bestFit="1" customWidth="1"/>
    <col min="1028" max="1028" width="31.28515625" bestFit="1" customWidth="1"/>
    <col min="1029" max="1029" width="34.5703125" bestFit="1" customWidth="1"/>
    <col min="1030" max="1030" width="31.28515625" bestFit="1" customWidth="1"/>
    <col min="1031" max="1031" width="34.5703125" bestFit="1" customWidth="1"/>
    <col min="1032" max="1032" width="31.28515625" bestFit="1" customWidth="1"/>
    <col min="1033" max="1033" width="34.5703125" bestFit="1" customWidth="1"/>
    <col min="1034" max="1034" width="31.28515625" bestFit="1" customWidth="1"/>
    <col min="1035" max="1035" width="34.5703125" bestFit="1" customWidth="1"/>
    <col min="1036" max="1036" width="31.28515625" bestFit="1" customWidth="1"/>
    <col min="1037" max="1037" width="34.5703125" bestFit="1" customWidth="1"/>
    <col min="1038" max="1038" width="31.28515625" bestFit="1" customWidth="1"/>
    <col min="1039" max="1039" width="34.5703125" bestFit="1" customWidth="1"/>
    <col min="1040" max="1040" width="31.28515625" bestFit="1" customWidth="1"/>
    <col min="1041" max="1041" width="34.5703125" bestFit="1" customWidth="1"/>
    <col min="1042" max="1042" width="31.28515625" bestFit="1" customWidth="1"/>
    <col min="1043" max="1043" width="34.5703125" bestFit="1" customWidth="1"/>
    <col min="1044" max="1044" width="31.28515625" bestFit="1" customWidth="1"/>
    <col min="1045" max="1045" width="34.5703125" bestFit="1" customWidth="1"/>
    <col min="1046" max="1046" width="31.28515625" bestFit="1" customWidth="1"/>
    <col min="1047" max="1047" width="34.5703125" bestFit="1" customWidth="1"/>
    <col min="1048" max="1048" width="31" bestFit="1" customWidth="1"/>
    <col min="1049" max="1049" width="34.42578125" bestFit="1" customWidth="1"/>
    <col min="1050" max="1050" width="31.28515625" bestFit="1" customWidth="1"/>
    <col min="1051" max="1051" width="34.5703125" bestFit="1" customWidth="1"/>
    <col min="1052" max="1052" width="31.28515625" bestFit="1" customWidth="1"/>
    <col min="1053" max="1053" width="34.5703125" bestFit="1" customWidth="1"/>
    <col min="1054" max="1054" width="31.28515625" bestFit="1" customWidth="1"/>
    <col min="1055" max="1055" width="34.5703125" bestFit="1" customWidth="1"/>
    <col min="1056" max="1056" width="31.28515625" bestFit="1" customWidth="1"/>
    <col min="1057" max="1057" width="34.5703125" bestFit="1" customWidth="1"/>
    <col min="1058" max="1058" width="31.28515625" bestFit="1" customWidth="1"/>
    <col min="1059" max="1059" width="34.5703125" bestFit="1" customWidth="1"/>
    <col min="1060" max="1060" width="31.28515625" bestFit="1" customWidth="1"/>
    <col min="1061" max="1061" width="34.5703125" bestFit="1" customWidth="1"/>
    <col min="1062" max="1062" width="31.28515625" bestFit="1" customWidth="1"/>
    <col min="1063" max="1063" width="34.5703125" bestFit="1" customWidth="1"/>
    <col min="1064" max="1064" width="31.28515625" bestFit="1" customWidth="1"/>
    <col min="1065" max="1065" width="34.5703125" bestFit="1" customWidth="1"/>
    <col min="1066" max="1066" width="31.28515625" bestFit="1" customWidth="1"/>
    <col min="1067" max="1067" width="34.5703125" bestFit="1" customWidth="1"/>
    <col min="1068" max="1068" width="31.28515625" bestFit="1" customWidth="1"/>
    <col min="1069" max="1069" width="34.5703125" bestFit="1" customWidth="1"/>
    <col min="1070" max="1070" width="31.28515625" bestFit="1" customWidth="1"/>
    <col min="1071" max="1071" width="34.5703125" bestFit="1" customWidth="1"/>
    <col min="1072" max="1072" width="31.28515625" bestFit="1" customWidth="1"/>
    <col min="1073" max="1073" width="34.5703125" bestFit="1" customWidth="1"/>
    <col min="1074" max="1074" width="31.28515625" bestFit="1" customWidth="1"/>
    <col min="1075" max="1075" width="34.5703125" bestFit="1" customWidth="1"/>
    <col min="1076" max="1076" width="31.28515625" bestFit="1" customWidth="1"/>
    <col min="1077" max="1077" width="34.5703125" bestFit="1" customWidth="1"/>
    <col min="1078" max="1078" width="31.28515625" bestFit="1" customWidth="1"/>
    <col min="1079" max="1079" width="34.5703125" bestFit="1" customWidth="1"/>
    <col min="1080" max="1080" width="31.28515625" bestFit="1" customWidth="1"/>
    <col min="1081" max="1081" width="34.5703125" bestFit="1" customWidth="1"/>
    <col min="1082" max="1082" width="31.28515625" bestFit="1" customWidth="1"/>
    <col min="1083" max="1083" width="34.5703125" bestFit="1" customWidth="1"/>
    <col min="1084" max="1084" width="31.28515625" bestFit="1" customWidth="1"/>
    <col min="1085" max="1085" width="34.5703125" bestFit="1" customWidth="1"/>
    <col min="1086" max="1086" width="31.28515625" bestFit="1" customWidth="1"/>
    <col min="1087" max="1087" width="34.5703125" bestFit="1" customWidth="1"/>
    <col min="1088" max="1088" width="31.28515625" bestFit="1" customWidth="1"/>
    <col min="1089" max="1089" width="34.5703125" bestFit="1" customWidth="1"/>
    <col min="1090" max="1090" width="31.28515625" bestFit="1" customWidth="1"/>
    <col min="1091" max="1091" width="34.5703125" bestFit="1" customWidth="1"/>
    <col min="1092" max="1092" width="31.28515625" bestFit="1" customWidth="1"/>
    <col min="1093" max="1093" width="34.5703125" bestFit="1" customWidth="1"/>
    <col min="1094" max="1094" width="31.28515625" bestFit="1" customWidth="1"/>
    <col min="1095" max="1095" width="34.5703125" bestFit="1" customWidth="1"/>
    <col min="1096" max="1096" width="31.28515625" bestFit="1" customWidth="1"/>
    <col min="1097" max="1097" width="34.5703125" bestFit="1" customWidth="1"/>
    <col min="1098" max="1098" width="31.28515625" bestFit="1" customWidth="1"/>
    <col min="1099" max="1099" width="34.5703125" bestFit="1" customWidth="1"/>
    <col min="1100" max="1100" width="31.28515625" bestFit="1" customWidth="1"/>
    <col min="1101" max="1101" width="34.5703125" bestFit="1" customWidth="1"/>
    <col min="1102" max="1102" width="31.28515625" bestFit="1" customWidth="1"/>
    <col min="1103" max="1103" width="34.5703125" bestFit="1" customWidth="1"/>
    <col min="1104" max="1104" width="31.28515625" bestFit="1" customWidth="1"/>
    <col min="1105" max="1105" width="34.5703125" bestFit="1" customWidth="1"/>
    <col min="1106" max="1106" width="31.28515625" bestFit="1" customWidth="1"/>
    <col min="1107" max="1107" width="34.5703125" bestFit="1" customWidth="1"/>
    <col min="1108" max="1108" width="31.28515625" bestFit="1" customWidth="1"/>
    <col min="1109" max="1109" width="34.5703125" bestFit="1" customWidth="1"/>
    <col min="1110" max="1110" width="31.28515625" bestFit="1" customWidth="1"/>
    <col min="1111" max="1111" width="34.5703125" bestFit="1" customWidth="1"/>
    <col min="1112" max="1112" width="31.28515625" bestFit="1" customWidth="1"/>
    <col min="1113" max="1113" width="34.5703125" bestFit="1" customWidth="1"/>
    <col min="1114" max="1114" width="31.28515625" bestFit="1" customWidth="1"/>
    <col min="1115" max="1115" width="34.5703125" bestFit="1" customWidth="1"/>
    <col min="1116" max="1116" width="31.28515625" bestFit="1" customWidth="1"/>
    <col min="1117" max="1117" width="34.5703125" bestFit="1" customWidth="1"/>
    <col min="1118" max="1118" width="31.28515625" bestFit="1" customWidth="1"/>
    <col min="1119" max="1119" width="34.5703125" bestFit="1" customWidth="1"/>
    <col min="1120" max="1120" width="31.28515625" bestFit="1" customWidth="1"/>
    <col min="1121" max="1121" width="34.5703125" bestFit="1" customWidth="1"/>
    <col min="1122" max="1122" width="31.28515625" bestFit="1" customWidth="1"/>
    <col min="1123" max="1123" width="34.5703125" bestFit="1" customWidth="1"/>
    <col min="1124" max="1124" width="31.28515625" bestFit="1" customWidth="1"/>
    <col min="1125" max="1125" width="34.5703125" bestFit="1" customWidth="1"/>
    <col min="1126" max="1126" width="31.28515625" bestFit="1" customWidth="1"/>
    <col min="1127" max="1127" width="34.5703125" bestFit="1" customWidth="1"/>
    <col min="1128" max="1128" width="31.28515625" bestFit="1" customWidth="1"/>
    <col min="1129" max="1129" width="34.5703125" bestFit="1" customWidth="1"/>
    <col min="1130" max="1130" width="31.28515625" bestFit="1" customWidth="1"/>
    <col min="1131" max="1131" width="34.5703125" bestFit="1" customWidth="1"/>
    <col min="1132" max="1132" width="31.28515625" bestFit="1" customWidth="1"/>
    <col min="1133" max="1133" width="34.5703125" bestFit="1" customWidth="1"/>
    <col min="1134" max="1134" width="31.28515625" bestFit="1" customWidth="1"/>
    <col min="1135" max="1135" width="34.5703125" bestFit="1" customWidth="1"/>
    <col min="1136" max="1136" width="31.28515625" bestFit="1" customWidth="1"/>
    <col min="1137" max="1137" width="34.5703125" bestFit="1" customWidth="1"/>
    <col min="1138" max="1138" width="31.28515625" bestFit="1" customWidth="1"/>
    <col min="1139" max="1139" width="34.5703125" bestFit="1" customWidth="1"/>
    <col min="1140" max="1140" width="31.28515625" bestFit="1" customWidth="1"/>
    <col min="1141" max="1141" width="34.5703125" bestFit="1" customWidth="1"/>
    <col min="1142" max="1142" width="31.28515625" bestFit="1" customWidth="1"/>
    <col min="1143" max="1143" width="34.5703125" bestFit="1" customWidth="1"/>
    <col min="1144" max="1144" width="31.28515625" bestFit="1" customWidth="1"/>
    <col min="1145" max="1145" width="34.5703125" bestFit="1" customWidth="1"/>
    <col min="1146" max="1146" width="31.28515625" bestFit="1" customWidth="1"/>
    <col min="1147" max="1147" width="34.5703125" bestFit="1" customWidth="1"/>
    <col min="1148" max="1148" width="31.28515625" bestFit="1" customWidth="1"/>
    <col min="1149" max="1149" width="34.5703125" bestFit="1" customWidth="1"/>
    <col min="1150" max="1150" width="31.28515625" bestFit="1" customWidth="1"/>
    <col min="1151" max="1151" width="34.5703125" bestFit="1" customWidth="1"/>
    <col min="1152" max="1152" width="31.28515625" bestFit="1" customWidth="1"/>
    <col min="1153" max="1153" width="34.5703125" bestFit="1" customWidth="1"/>
    <col min="1154" max="1154" width="31.28515625" bestFit="1" customWidth="1"/>
    <col min="1155" max="1155" width="34.5703125" bestFit="1" customWidth="1"/>
    <col min="1156" max="1156" width="31.28515625" bestFit="1" customWidth="1"/>
    <col min="1157" max="1157" width="34.5703125" bestFit="1" customWidth="1"/>
    <col min="1158" max="1158" width="31.28515625" bestFit="1" customWidth="1"/>
    <col min="1159" max="1159" width="34.5703125" bestFit="1" customWidth="1"/>
    <col min="1160" max="1160" width="31.28515625" bestFit="1" customWidth="1"/>
    <col min="1161" max="1161" width="34.5703125" bestFit="1" customWidth="1"/>
    <col min="1162" max="1162" width="31.28515625" bestFit="1" customWidth="1"/>
    <col min="1163" max="1163" width="34.5703125" bestFit="1" customWidth="1"/>
    <col min="1164" max="1164" width="31.28515625" bestFit="1" customWidth="1"/>
    <col min="1165" max="1165" width="34.5703125" bestFit="1" customWidth="1"/>
    <col min="1166" max="1166" width="31.28515625" bestFit="1" customWidth="1"/>
    <col min="1167" max="1167" width="34.5703125" bestFit="1" customWidth="1"/>
    <col min="1168" max="1168" width="31.28515625" bestFit="1" customWidth="1"/>
    <col min="1169" max="1169" width="34.5703125" bestFit="1" customWidth="1"/>
    <col min="1170" max="1170" width="31.28515625" bestFit="1" customWidth="1"/>
    <col min="1171" max="1171" width="34.5703125" bestFit="1" customWidth="1"/>
    <col min="1172" max="1172" width="31.28515625" bestFit="1" customWidth="1"/>
    <col min="1173" max="1173" width="34.5703125" bestFit="1" customWidth="1"/>
    <col min="1174" max="1174" width="31.28515625" bestFit="1" customWidth="1"/>
    <col min="1175" max="1175" width="34.5703125" bestFit="1" customWidth="1"/>
    <col min="1176" max="1176" width="31.28515625" bestFit="1" customWidth="1"/>
    <col min="1177" max="1177" width="34.5703125" bestFit="1" customWidth="1"/>
    <col min="1178" max="1178" width="31.28515625" bestFit="1" customWidth="1"/>
    <col min="1179" max="1179" width="34.5703125" bestFit="1" customWidth="1"/>
    <col min="1180" max="1180" width="31.28515625" bestFit="1" customWidth="1"/>
    <col min="1181" max="1181" width="34.5703125" bestFit="1" customWidth="1"/>
    <col min="1182" max="1182" width="31.28515625" bestFit="1" customWidth="1"/>
    <col min="1183" max="1183" width="34.5703125" bestFit="1" customWidth="1"/>
    <col min="1184" max="1184" width="31.28515625" bestFit="1" customWidth="1"/>
    <col min="1185" max="1185" width="34.5703125" bestFit="1" customWidth="1"/>
    <col min="1186" max="1186" width="31.28515625" bestFit="1" customWidth="1"/>
    <col min="1187" max="1187" width="34.5703125" bestFit="1" customWidth="1"/>
    <col min="1188" max="1188" width="31.28515625" bestFit="1" customWidth="1"/>
    <col min="1189" max="1189" width="34.5703125" bestFit="1" customWidth="1"/>
    <col min="1190" max="1190" width="31.28515625" bestFit="1" customWidth="1"/>
    <col min="1191" max="1191" width="34.5703125" bestFit="1" customWidth="1"/>
    <col min="1192" max="1192" width="31.28515625" bestFit="1" customWidth="1"/>
    <col min="1193" max="1193" width="34.5703125" bestFit="1" customWidth="1"/>
    <col min="1194" max="1194" width="31.28515625" bestFit="1" customWidth="1"/>
    <col min="1195" max="1195" width="34.5703125" bestFit="1" customWidth="1"/>
    <col min="1196" max="1196" width="31.28515625" bestFit="1" customWidth="1"/>
    <col min="1197" max="1197" width="34.5703125" bestFit="1" customWidth="1"/>
    <col min="1198" max="1198" width="31.28515625" bestFit="1" customWidth="1"/>
    <col min="1199" max="1199" width="34.5703125" bestFit="1" customWidth="1"/>
    <col min="1200" max="1200" width="31.28515625" bestFit="1" customWidth="1"/>
    <col min="1201" max="1201" width="34.5703125" bestFit="1" customWidth="1"/>
    <col min="1202" max="1202" width="31.28515625" bestFit="1" customWidth="1"/>
    <col min="1203" max="1203" width="34.5703125" bestFit="1" customWidth="1"/>
    <col min="1204" max="1204" width="31.28515625" bestFit="1" customWidth="1"/>
    <col min="1205" max="1205" width="34.5703125" bestFit="1" customWidth="1"/>
    <col min="1206" max="1206" width="31.28515625" bestFit="1" customWidth="1"/>
    <col min="1207" max="1207" width="34.5703125" bestFit="1" customWidth="1"/>
    <col min="1208" max="1208" width="31.28515625" bestFit="1" customWidth="1"/>
    <col min="1209" max="1209" width="34.5703125" bestFit="1" customWidth="1"/>
    <col min="1210" max="1210" width="31.28515625" bestFit="1" customWidth="1"/>
    <col min="1211" max="1211" width="34.5703125" bestFit="1" customWidth="1"/>
    <col min="1212" max="1212" width="31.28515625" bestFit="1" customWidth="1"/>
    <col min="1213" max="1213" width="34.5703125" bestFit="1" customWidth="1"/>
    <col min="1214" max="1214" width="31.28515625" bestFit="1" customWidth="1"/>
    <col min="1215" max="1215" width="34.5703125" bestFit="1" customWidth="1"/>
    <col min="1216" max="1216" width="31.28515625" bestFit="1" customWidth="1"/>
    <col min="1217" max="1217" width="34.5703125" bestFit="1" customWidth="1"/>
    <col min="1218" max="1218" width="31.28515625" bestFit="1" customWidth="1"/>
    <col min="1219" max="1219" width="34.5703125" bestFit="1" customWidth="1"/>
    <col min="1220" max="1220" width="31.28515625" bestFit="1" customWidth="1"/>
    <col min="1221" max="1221" width="34.5703125" bestFit="1" customWidth="1"/>
    <col min="1222" max="1222" width="31.28515625" bestFit="1" customWidth="1"/>
    <col min="1223" max="1223" width="34.5703125" bestFit="1" customWidth="1"/>
    <col min="1224" max="1224" width="31.28515625" bestFit="1" customWidth="1"/>
    <col min="1225" max="1225" width="34.5703125" bestFit="1" customWidth="1"/>
    <col min="1226" max="1226" width="31.28515625" bestFit="1" customWidth="1"/>
    <col min="1227" max="1227" width="34.5703125" bestFit="1" customWidth="1"/>
    <col min="1228" max="1228" width="31.28515625" bestFit="1" customWidth="1"/>
    <col min="1229" max="1229" width="34.5703125" bestFit="1" customWidth="1"/>
    <col min="1230" max="1230" width="31.28515625" bestFit="1" customWidth="1"/>
    <col min="1231" max="1231" width="34.5703125" bestFit="1" customWidth="1"/>
    <col min="1232" max="1232" width="31.28515625" bestFit="1" customWidth="1"/>
    <col min="1233" max="1233" width="34.5703125" bestFit="1" customWidth="1"/>
    <col min="1234" max="1234" width="31.28515625" bestFit="1" customWidth="1"/>
    <col min="1235" max="1235" width="34.5703125" bestFit="1" customWidth="1"/>
    <col min="1236" max="1236" width="31.28515625" bestFit="1" customWidth="1"/>
    <col min="1237" max="1237" width="34.5703125" bestFit="1" customWidth="1"/>
    <col min="1238" max="1238" width="31.28515625" bestFit="1" customWidth="1"/>
    <col min="1239" max="1239" width="34.5703125" bestFit="1" customWidth="1"/>
    <col min="1240" max="1240" width="31.28515625" bestFit="1" customWidth="1"/>
    <col min="1241" max="1241" width="34.5703125" bestFit="1" customWidth="1"/>
    <col min="1242" max="1242" width="31.28515625" bestFit="1" customWidth="1"/>
    <col min="1243" max="1243" width="34.5703125" bestFit="1" customWidth="1"/>
    <col min="1244" max="1244" width="31.28515625" bestFit="1" customWidth="1"/>
    <col min="1245" max="1245" width="34.5703125" bestFit="1" customWidth="1"/>
    <col min="1246" max="1246" width="31.28515625" bestFit="1" customWidth="1"/>
    <col min="1247" max="1247" width="34.5703125" bestFit="1" customWidth="1"/>
    <col min="1248" max="1248" width="31.28515625" bestFit="1" customWidth="1"/>
    <col min="1249" max="1249" width="34.5703125" bestFit="1" customWidth="1"/>
    <col min="1250" max="1250" width="31.28515625" bestFit="1" customWidth="1"/>
    <col min="1251" max="1251" width="34.5703125" bestFit="1" customWidth="1"/>
    <col min="1252" max="1252" width="31.28515625" bestFit="1" customWidth="1"/>
    <col min="1253" max="1253" width="34.5703125" bestFit="1" customWidth="1"/>
    <col min="1254" max="1254" width="31.28515625" bestFit="1" customWidth="1"/>
    <col min="1255" max="1255" width="34.5703125" bestFit="1" customWidth="1"/>
    <col min="1256" max="1256" width="31.28515625" bestFit="1" customWidth="1"/>
    <col min="1257" max="1257" width="34.5703125" bestFit="1" customWidth="1"/>
    <col min="1258" max="1258" width="31.28515625" bestFit="1" customWidth="1"/>
    <col min="1259" max="1259" width="34.5703125" bestFit="1" customWidth="1"/>
    <col min="1260" max="1260" width="31.28515625" bestFit="1" customWidth="1"/>
    <col min="1261" max="1261" width="34.5703125" bestFit="1" customWidth="1"/>
    <col min="1262" max="1262" width="31.28515625" bestFit="1" customWidth="1"/>
    <col min="1263" max="1263" width="34.5703125" bestFit="1" customWidth="1"/>
    <col min="1264" max="1264" width="31.28515625" bestFit="1" customWidth="1"/>
    <col min="1265" max="1265" width="34.5703125" bestFit="1" customWidth="1"/>
    <col min="1266" max="1266" width="31.28515625" bestFit="1" customWidth="1"/>
    <col min="1267" max="1267" width="34.5703125" bestFit="1" customWidth="1"/>
    <col min="1268" max="1268" width="31.28515625" bestFit="1" customWidth="1"/>
    <col min="1269" max="1269" width="34.5703125" bestFit="1" customWidth="1"/>
    <col min="1270" max="1270" width="31.28515625" bestFit="1" customWidth="1"/>
    <col min="1271" max="1271" width="34.5703125" bestFit="1" customWidth="1"/>
    <col min="1272" max="1272" width="31.28515625" bestFit="1" customWidth="1"/>
    <col min="1273" max="1273" width="34.5703125" bestFit="1" customWidth="1"/>
    <col min="1274" max="1274" width="31.28515625" bestFit="1" customWidth="1"/>
    <col min="1275" max="1275" width="34.5703125" bestFit="1" customWidth="1"/>
    <col min="1276" max="1276" width="31.28515625" bestFit="1" customWidth="1"/>
    <col min="1277" max="1277" width="34.5703125" bestFit="1" customWidth="1"/>
    <col min="1278" max="1278" width="31.28515625" bestFit="1" customWidth="1"/>
    <col min="1279" max="1279" width="34.5703125" bestFit="1" customWidth="1"/>
    <col min="1280" max="1280" width="31.28515625" bestFit="1" customWidth="1"/>
    <col min="1281" max="1281" width="34.5703125" bestFit="1" customWidth="1"/>
    <col min="1282" max="1282" width="31.28515625" bestFit="1" customWidth="1"/>
    <col min="1283" max="1283" width="34.5703125" bestFit="1" customWidth="1"/>
    <col min="1284" max="1284" width="31.28515625" bestFit="1" customWidth="1"/>
    <col min="1285" max="1285" width="34.5703125" bestFit="1" customWidth="1"/>
    <col min="1286" max="1286" width="31.28515625" bestFit="1" customWidth="1"/>
    <col min="1287" max="1287" width="34.5703125" bestFit="1" customWidth="1"/>
    <col min="1288" max="1288" width="31.28515625" bestFit="1" customWidth="1"/>
    <col min="1289" max="1289" width="34.5703125" bestFit="1" customWidth="1"/>
    <col min="1290" max="1290" width="31.28515625" bestFit="1" customWidth="1"/>
    <col min="1291" max="1291" width="34.5703125" bestFit="1" customWidth="1"/>
    <col min="1292" max="1292" width="31.28515625" bestFit="1" customWidth="1"/>
    <col min="1293" max="1293" width="34.5703125" bestFit="1" customWidth="1"/>
    <col min="1294" max="1294" width="31.28515625" bestFit="1" customWidth="1"/>
    <col min="1295" max="1295" width="34.5703125" bestFit="1" customWidth="1"/>
    <col min="1296" max="1296" width="31.28515625" bestFit="1" customWidth="1"/>
    <col min="1297" max="1297" width="34.5703125" bestFit="1" customWidth="1"/>
    <col min="1298" max="1298" width="31.28515625" bestFit="1" customWidth="1"/>
    <col min="1299" max="1299" width="34.5703125" bestFit="1" customWidth="1"/>
    <col min="1300" max="1300" width="31.28515625" bestFit="1" customWidth="1"/>
    <col min="1301" max="1301" width="34.5703125" bestFit="1" customWidth="1"/>
    <col min="1302" max="1302" width="31.28515625" bestFit="1" customWidth="1"/>
    <col min="1303" max="1303" width="34.5703125" bestFit="1" customWidth="1"/>
    <col min="1304" max="1304" width="31.28515625" bestFit="1" customWidth="1"/>
    <col min="1305" max="1305" width="34.5703125" bestFit="1" customWidth="1"/>
    <col min="1306" max="1306" width="31.28515625" bestFit="1" customWidth="1"/>
    <col min="1307" max="1307" width="34.5703125" bestFit="1" customWidth="1"/>
    <col min="1308" max="1308" width="31.28515625" bestFit="1" customWidth="1"/>
    <col min="1309" max="1309" width="34.5703125" bestFit="1" customWidth="1"/>
    <col min="1310" max="1310" width="31.28515625" bestFit="1" customWidth="1"/>
    <col min="1311" max="1311" width="34.5703125" bestFit="1" customWidth="1"/>
    <col min="1312" max="1312" width="31.28515625" bestFit="1" customWidth="1"/>
    <col min="1313" max="1313" width="34.5703125" bestFit="1" customWidth="1"/>
    <col min="1314" max="1314" width="31.28515625" bestFit="1" customWidth="1"/>
    <col min="1315" max="1315" width="34.5703125" bestFit="1" customWidth="1"/>
    <col min="1316" max="1316" width="31.28515625" bestFit="1" customWidth="1"/>
    <col min="1317" max="1317" width="34.5703125" bestFit="1" customWidth="1"/>
    <col min="1318" max="1318" width="31.28515625" bestFit="1" customWidth="1"/>
    <col min="1319" max="1319" width="34.5703125" bestFit="1" customWidth="1"/>
    <col min="1320" max="1320" width="31.28515625" bestFit="1" customWidth="1"/>
    <col min="1321" max="1321" width="34.5703125" bestFit="1" customWidth="1"/>
    <col min="1322" max="1322" width="31.28515625" bestFit="1" customWidth="1"/>
    <col min="1323" max="1323" width="34.5703125" bestFit="1" customWidth="1"/>
    <col min="1324" max="1324" width="31.28515625" bestFit="1" customWidth="1"/>
    <col min="1325" max="1325" width="34.5703125" bestFit="1" customWidth="1"/>
    <col min="1326" max="1326" width="31.28515625" bestFit="1" customWidth="1"/>
    <col min="1327" max="1327" width="34.5703125" bestFit="1" customWidth="1"/>
    <col min="1328" max="1328" width="31.28515625" bestFit="1" customWidth="1"/>
    <col min="1329" max="1329" width="34.5703125" bestFit="1" customWidth="1"/>
    <col min="1330" max="1330" width="31.28515625" bestFit="1" customWidth="1"/>
    <col min="1331" max="1331" width="34.5703125" bestFit="1" customWidth="1"/>
    <col min="1332" max="1332" width="31.28515625" bestFit="1" customWidth="1"/>
    <col min="1333" max="1333" width="34.5703125" bestFit="1" customWidth="1"/>
    <col min="1334" max="1334" width="31.28515625" bestFit="1" customWidth="1"/>
    <col min="1335" max="1335" width="34.5703125" bestFit="1" customWidth="1"/>
    <col min="1336" max="1336" width="31.28515625" bestFit="1" customWidth="1"/>
    <col min="1337" max="1337" width="34.5703125" bestFit="1" customWidth="1"/>
    <col min="1338" max="1338" width="31.28515625" bestFit="1" customWidth="1"/>
    <col min="1339" max="1339" width="34.5703125" bestFit="1" customWidth="1"/>
    <col min="1340" max="1340" width="31.28515625" bestFit="1" customWidth="1"/>
    <col min="1341" max="1341" width="34.5703125" bestFit="1" customWidth="1"/>
    <col min="1342" max="1342" width="31.28515625" bestFit="1" customWidth="1"/>
    <col min="1343" max="1343" width="34.5703125" bestFit="1" customWidth="1"/>
    <col min="1344" max="1344" width="31.28515625" bestFit="1" customWidth="1"/>
    <col min="1345" max="1345" width="34.5703125" bestFit="1" customWidth="1"/>
    <col min="1346" max="1346" width="31.28515625" bestFit="1" customWidth="1"/>
    <col min="1347" max="1347" width="34.5703125" bestFit="1" customWidth="1"/>
    <col min="1348" max="1348" width="31.28515625" bestFit="1" customWidth="1"/>
    <col min="1349" max="1349" width="34.5703125" bestFit="1" customWidth="1"/>
    <col min="1350" max="1350" width="31.28515625" bestFit="1" customWidth="1"/>
    <col min="1351" max="1351" width="34.5703125" bestFit="1" customWidth="1"/>
    <col min="1352" max="1352" width="31.28515625" bestFit="1" customWidth="1"/>
    <col min="1353" max="1353" width="34.5703125" bestFit="1" customWidth="1"/>
    <col min="1354" max="1354" width="31.28515625" bestFit="1" customWidth="1"/>
    <col min="1355" max="1355" width="34.5703125" bestFit="1" customWidth="1"/>
    <col min="1356" max="1356" width="31.28515625" bestFit="1" customWidth="1"/>
    <col min="1357" max="1357" width="34.5703125" bestFit="1" customWidth="1"/>
    <col min="1358" max="1358" width="31.28515625" bestFit="1" customWidth="1"/>
    <col min="1359" max="1359" width="34.5703125" bestFit="1" customWidth="1"/>
    <col min="1360" max="1360" width="31.28515625" bestFit="1" customWidth="1"/>
    <col min="1361" max="1361" width="34.5703125" bestFit="1" customWidth="1"/>
    <col min="1362" max="1362" width="31.28515625" bestFit="1" customWidth="1"/>
    <col min="1363" max="1363" width="34.5703125" bestFit="1" customWidth="1"/>
    <col min="1364" max="1364" width="31.28515625" bestFit="1" customWidth="1"/>
    <col min="1365" max="1365" width="34.5703125" bestFit="1" customWidth="1"/>
    <col min="1366" max="1366" width="31.28515625" bestFit="1" customWidth="1"/>
    <col min="1367" max="1367" width="34.5703125" bestFit="1" customWidth="1"/>
    <col min="1368" max="1368" width="31.28515625" bestFit="1" customWidth="1"/>
    <col min="1369" max="1369" width="34.5703125" bestFit="1" customWidth="1"/>
    <col min="1370" max="1370" width="31.28515625" bestFit="1" customWidth="1"/>
    <col min="1371" max="1371" width="34.5703125" bestFit="1" customWidth="1"/>
    <col min="1372" max="1372" width="31.28515625" bestFit="1" customWidth="1"/>
    <col min="1373" max="1373" width="34.5703125" bestFit="1" customWidth="1"/>
    <col min="1374" max="1374" width="31.28515625" bestFit="1" customWidth="1"/>
    <col min="1375" max="1375" width="34.5703125" bestFit="1" customWidth="1"/>
    <col min="1376" max="1376" width="31.28515625" bestFit="1" customWidth="1"/>
    <col min="1377" max="1377" width="34.5703125" bestFit="1" customWidth="1"/>
    <col min="1378" max="1378" width="31.28515625" bestFit="1" customWidth="1"/>
    <col min="1379" max="1379" width="34.5703125" bestFit="1" customWidth="1"/>
    <col min="1380" max="1380" width="31.28515625" bestFit="1" customWidth="1"/>
    <col min="1381" max="1381" width="34.5703125" bestFit="1" customWidth="1"/>
    <col min="1382" max="1382" width="31.28515625" bestFit="1" customWidth="1"/>
    <col min="1383" max="1383" width="34.5703125" bestFit="1" customWidth="1"/>
    <col min="1384" max="1384" width="31.28515625" bestFit="1" customWidth="1"/>
    <col min="1385" max="1385" width="34.5703125" bestFit="1" customWidth="1"/>
    <col min="1386" max="1386" width="31.28515625" bestFit="1" customWidth="1"/>
    <col min="1387" max="1387" width="34.5703125" bestFit="1" customWidth="1"/>
    <col min="1388" max="1388" width="31.28515625" bestFit="1" customWidth="1"/>
    <col min="1389" max="1389" width="34.5703125" bestFit="1" customWidth="1"/>
    <col min="1390" max="1390" width="31.28515625" bestFit="1" customWidth="1"/>
    <col min="1391" max="1391" width="34.5703125" bestFit="1" customWidth="1"/>
    <col min="1392" max="1392" width="31.28515625" bestFit="1" customWidth="1"/>
    <col min="1393" max="1393" width="34.5703125" bestFit="1" customWidth="1"/>
    <col min="1394" max="1394" width="31.28515625" bestFit="1" customWidth="1"/>
    <col min="1395" max="1395" width="34.5703125" bestFit="1" customWidth="1"/>
    <col min="1396" max="1396" width="31.28515625" bestFit="1" customWidth="1"/>
    <col min="1397" max="1397" width="34.5703125" bestFit="1" customWidth="1"/>
    <col min="1398" max="1398" width="31.28515625" bestFit="1" customWidth="1"/>
    <col min="1399" max="1399" width="34.5703125" bestFit="1" customWidth="1"/>
    <col min="1400" max="1400" width="31.28515625" bestFit="1" customWidth="1"/>
    <col min="1401" max="1401" width="34.5703125" bestFit="1" customWidth="1"/>
    <col min="1402" max="1402" width="31.28515625" bestFit="1" customWidth="1"/>
    <col min="1403" max="1403" width="34.5703125" bestFit="1" customWidth="1"/>
    <col min="1404" max="1404" width="31.28515625" bestFit="1" customWidth="1"/>
    <col min="1405" max="1405" width="34.5703125" bestFit="1" customWidth="1"/>
    <col min="1406" max="1406" width="31.28515625" bestFit="1" customWidth="1"/>
    <col min="1407" max="1407" width="34.5703125" bestFit="1" customWidth="1"/>
    <col min="1408" max="1408" width="31.28515625" bestFit="1" customWidth="1"/>
    <col min="1409" max="1409" width="34.5703125" bestFit="1" customWidth="1"/>
    <col min="1410" max="1410" width="31.28515625" bestFit="1" customWidth="1"/>
    <col min="1411" max="1411" width="34.5703125" bestFit="1" customWidth="1"/>
    <col min="1412" max="1412" width="31.28515625" bestFit="1" customWidth="1"/>
    <col min="1413" max="1413" width="34.5703125" bestFit="1" customWidth="1"/>
    <col min="1414" max="1414" width="31.28515625" bestFit="1" customWidth="1"/>
    <col min="1415" max="1415" width="34.5703125" bestFit="1" customWidth="1"/>
    <col min="1416" max="1416" width="31.28515625" bestFit="1" customWidth="1"/>
    <col min="1417" max="1417" width="34.5703125" bestFit="1" customWidth="1"/>
    <col min="1418" max="1418" width="31.28515625" bestFit="1" customWidth="1"/>
    <col min="1419" max="1419" width="34.5703125" bestFit="1" customWidth="1"/>
    <col min="1420" max="1420" width="31.28515625" bestFit="1" customWidth="1"/>
    <col min="1421" max="1421" width="34.5703125" bestFit="1" customWidth="1"/>
    <col min="1422" max="1422" width="31.28515625" bestFit="1" customWidth="1"/>
    <col min="1423" max="1423" width="34.5703125" bestFit="1" customWidth="1"/>
    <col min="1424" max="1424" width="31.28515625" bestFit="1" customWidth="1"/>
    <col min="1425" max="1425" width="34.5703125" bestFit="1" customWidth="1"/>
    <col min="1426" max="1426" width="31.28515625" bestFit="1" customWidth="1"/>
    <col min="1427" max="1427" width="34.5703125" bestFit="1" customWidth="1"/>
    <col min="1428" max="1428" width="31.28515625" bestFit="1" customWidth="1"/>
    <col min="1429" max="1429" width="34.5703125" bestFit="1" customWidth="1"/>
    <col min="1430" max="1430" width="31.28515625" bestFit="1" customWidth="1"/>
    <col min="1431" max="1431" width="34.5703125" bestFit="1" customWidth="1"/>
    <col min="1432" max="1432" width="31.28515625" bestFit="1" customWidth="1"/>
    <col min="1433" max="1433" width="34.5703125" bestFit="1" customWidth="1"/>
    <col min="1434" max="1434" width="31.28515625" bestFit="1" customWidth="1"/>
    <col min="1435" max="1435" width="34.5703125" bestFit="1" customWidth="1"/>
    <col min="1436" max="1436" width="31.28515625" bestFit="1" customWidth="1"/>
    <col min="1437" max="1437" width="34.5703125" bestFit="1" customWidth="1"/>
    <col min="1438" max="1438" width="31.28515625" bestFit="1" customWidth="1"/>
    <col min="1439" max="1439" width="34.5703125" bestFit="1" customWidth="1"/>
    <col min="1440" max="1440" width="31.28515625" bestFit="1" customWidth="1"/>
    <col min="1441" max="1441" width="34.5703125" bestFit="1" customWidth="1"/>
    <col min="1442" max="1442" width="31.28515625" bestFit="1" customWidth="1"/>
    <col min="1443" max="1443" width="34.5703125" bestFit="1" customWidth="1"/>
    <col min="1444" max="1444" width="31.28515625" bestFit="1" customWidth="1"/>
    <col min="1445" max="1445" width="34.5703125" bestFit="1" customWidth="1"/>
    <col min="1446" max="1446" width="31.28515625" bestFit="1" customWidth="1"/>
    <col min="1447" max="1447" width="34.5703125" bestFit="1" customWidth="1"/>
    <col min="1448" max="1448" width="31.28515625" bestFit="1" customWidth="1"/>
    <col min="1449" max="1449" width="34.5703125" bestFit="1" customWidth="1"/>
    <col min="1450" max="1450" width="31.28515625" bestFit="1" customWidth="1"/>
    <col min="1451" max="1451" width="34.5703125" bestFit="1" customWidth="1"/>
    <col min="1452" max="1452" width="31.28515625" bestFit="1" customWidth="1"/>
    <col min="1453" max="1453" width="34.5703125" bestFit="1" customWidth="1"/>
    <col min="1454" max="1454" width="31.28515625" bestFit="1" customWidth="1"/>
    <col min="1455" max="1455" width="34.5703125" bestFit="1" customWidth="1"/>
    <col min="1456" max="1456" width="31.28515625" bestFit="1" customWidth="1"/>
    <col min="1457" max="1457" width="34.5703125" bestFit="1" customWidth="1"/>
    <col min="1458" max="1458" width="31.28515625" bestFit="1" customWidth="1"/>
    <col min="1459" max="1459" width="34.5703125" bestFit="1" customWidth="1"/>
    <col min="1460" max="1460" width="31.28515625" bestFit="1" customWidth="1"/>
    <col min="1461" max="1461" width="34.5703125" bestFit="1" customWidth="1"/>
    <col min="1462" max="1462" width="31.28515625" bestFit="1" customWidth="1"/>
    <col min="1463" max="1463" width="34.5703125" bestFit="1" customWidth="1"/>
    <col min="1464" max="1464" width="31.28515625" bestFit="1" customWidth="1"/>
    <col min="1465" max="1465" width="34.5703125" bestFit="1" customWidth="1"/>
    <col min="1466" max="1466" width="31.28515625" bestFit="1" customWidth="1"/>
    <col min="1467" max="1467" width="34.5703125" bestFit="1" customWidth="1"/>
    <col min="1468" max="1468" width="31.28515625" bestFit="1" customWidth="1"/>
    <col min="1469" max="1469" width="34.5703125" bestFit="1" customWidth="1"/>
    <col min="1470" max="1470" width="31.28515625" bestFit="1" customWidth="1"/>
    <col min="1471" max="1471" width="34.5703125" bestFit="1" customWidth="1"/>
    <col min="1472" max="1472" width="31.28515625" bestFit="1" customWidth="1"/>
    <col min="1473" max="1473" width="34.5703125" bestFit="1" customWidth="1"/>
    <col min="1474" max="1474" width="31.28515625" bestFit="1" customWidth="1"/>
    <col min="1475" max="1475" width="34.5703125" bestFit="1" customWidth="1"/>
    <col min="1476" max="1476" width="31.28515625" bestFit="1" customWidth="1"/>
    <col min="1477" max="1477" width="34.5703125" bestFit="1" customWidth="1"/>
    <col min="1478" max="1478" width="31.28515625" bestFit="1" customWidth="1"/>
    <col min="1479" max="1479" width="34.5703125" bestFit="1" customWidth="1"/>
    <col min="1480" max="1480" width="31.28515625" bestFit="1" customWidth="1"/>
    <col min="1481" max="1481" width="34.5703125" bestFit="1" customWidth="1"/>
    <col min="1482" max="1482" width="31.28515625" bestFit="1" customWidth="1"/>
    <col min="1483" max="1483" width="34.5703125" bestFit="1" customWidth="1"/>
    <col min="1484" max="1484" width="31.28515625" bestFit="1" customWidth="1"/>
    <col min="1485" max="1485" width="34.5703125" bestFit="1" customWidth="1"/>
    <col min="1486" max="1486" width="31.28515625" bestFit="1" customWidth="1"/>
    <col min="1487" max="1487" width="34.5703125" bestFit="1" customWidth="1"/>
    <col min="1488" max="1488" width="31.28515625" bestFit="1" customWidth="1"/>
    <col min="1489" max="1489" width="34.5703125" bestFit="1" customWidth="1"/>
    <col min="1490" max="1490" width="31.28515625" bestFit="1" customWidth="1"/>
    <col min="1491" max="1491" width="34.5703125" bestFit="1" customWidth="1"/>
    <col min="1492" max="1492" width="31.28515625" bestFit="1" customWidth="1"/>
    <col min="1493" max="1493" width="34.5703125" bestFit="1" customWidth="1"/>
    <col min="1494" max="1494" width="31.28515625" bestFit="1" customWidth="1"/>
    <col min="1495" max="1495" width="34.5703125" bestFit="1" customWidth="1"/>
    <col min="1496" max="1496" width="31.28515625" bestFit="1" customWidth="1"/>
    <col min="1497" max="1497" width="34.5703125" bestFit="1" customWidth="1"/>
    <col min="1498" max="1498" width="31.28515625" bestFit="1" customWidth="1"/>
    <col min="1499" max="1499" width="34.5703125" bestFit="1" customWidth="1"/>
    <col min="1500" max="1500" width="31.28515625" bestFit="1" customWidth="1"/>
    <col min="1501" max="1501" width="34.5703125" bestFit="1" customWidth="1"/>
    <col min="1502" max="1502" width="31.28515625" bestFit="1" customWidth="1"/>
    <col min="1503" max="1503" width="34.5703125" bestFit="1" customWidth="1"/>
    <col min="1504" max="1504" width="31.28515625" bestFit="1" customWidth="1"/>
    <col min="1505" max="1505" width="34.5703125" bestFit="1" customWidth="1"/>
    <col min="1506" max="1506" width="31.28515625" bestFit="1" customWidth="1"/>
    <col min="1507" max="1507" width="34.5703125" bestFit="1" customWidth="1"/>
    <col min="1508" max="1508" width="31.28515625" bestFit="1" customWidth="1"/>
    <col min="1509" max="1509" width="34.5703125" bestFit="1" customWidth="1"/>
    <col min="1510" max="1510" width="31.28515625" bestFit="1" customWidth="1"/>
    <col min="1511" max="1511" width="34.5703125" bestFit="1" customWidth="1"/>
    <col min="1512" max="1512" width="31.28515625" bestFit="1" customWidth="1"/>
    <col min="1513" max="1513" width="34.5703125" bestFit="1" customWidth="1"/>
    <col min="1514" max="1514" width="31.28515625" bestFit="1" customWidth="1"/>
    <col min="1515" max="1515" width="34.5703125" bestFit="1" customWidth="1"/>
    <col min="1516" max="1516" width="31.28515625" bestFit="1" customWidth="1"/>
    <col min="1517" max="1517" width="34.5703125" bestFit="1" customWidth="1"/>
    <col min="1518" max="1518" width="31.28515625" bestFit="1" customWidth="1"/>
    <col min="1519" max="1519" width="34.5703125" bestFit="1" customWidth="1"/>
    <col min="1520" max="1520" width="31.28515625" bestFit="1" customWidth="1"/>
    <col min="1521" max="1521" width="34.5703125" bestFit="1" customWidth="1"/>
    <col min="1522" max="1522" width="31.28515625" bestFit="1" customWidth="1"/>
    <col min="1523" max="1523" width="34.5703125" bestFit="1" customWidth="1"/>
    <col min="1524" max="1524" width="31.28515625" bestFit="1" customWidth="1"/>
    <col min="1525" max="1525" width="34.5703125" bestFit="1" customWidth="1"/>
    <col min="1526" max="1526" width="31.28515625" bestFit="1" customWidth="1"/>
    <col min="1527" max="1527" width="34.5703125" bestFit="1" customWidth="1"/>
    <col min="1528" max="1528" width="31.28515625" bestFit="1" customWidth="1"/>
    <col min="1529" max="1529" width="34.5703125" bestFit="1" customWidth="1"/>
    <col min="1530" max="1530" width="31.28515625" bestFit="1" customWidth="1"/>
    <col min="1531" max="1531" width="34.5703125" bestFit="1" customWidth="1"/>
    <col min="1532" max="1532" width="31.28515625" bestFit="1" customWidth="1"/>
    <col min="1533" max="1533" width="34.5703125" bestFit="1" customWidth="1"/>
    <col min="1534" max="1534" width="31.28515625" bestFit="1" customWidth="1"/>
    <col min="1535" max="1535" width="34.5703125" bestFit="1" customWidth="1"/>
    <col min="1536" max="1536" width="31.28515625" bestFit="1" customWidth="1"/>
    <col min="1537" max="1537" width="34.5703125" bestFit="1" customWidth="1"/>
    <col min="1538" max="1538" width="31.28515625" bestFit="1" customWidth="1"/>
    <col min="1539" max="1539" width="34.5703125" bestFit="1" customWidth="1"/>
    <col min="1540" max="1540" width="31.28515625" bestFit="1" customWidth="1"/>
    <col min="1541" max="1541" width="34.5703125" bestFit="1" customWidth="1"/>
    <col min="1542" max="1542" width="31.28515625" bestFit="1" customWidth="1"/>
    <col min="1543" max="1543" width="34.5703125" bestFit="1" customWidth="1"/>
    <col min="1544" max="1544" width="31.28515625" bestFit="1" customWidth="1"/>
    <col min="1545" max="1545" width="34.5703125" bestFit="1" customWidth="1"/>
    <col min="1546" max="1546" width="31.28515625" bestFit="1" customWidth="1"/>
    <col min="1547" max="1547" width="34.5703125" bestFit="1" customWidth="1"/>
    <col min="1548" max="1548" width="31.28515625" bestFit="1" customWidth="1"/>
    <col min="1549" max="1549" width="34.5703125" bestFit="1" customWidth="1"/>
    <col min="1550" max="1550" width="31.28515625" bestFit="1" customWidth="1"/>
    <col min="1551" max="1551" width="34.5703125" bestFit="1" customWidth="1"/>
    <col min="1552" max="1552" width="31.28515625" bestFit="1" customWidth="1"/>
    <col min="1553" max="1553" width="34.5703125" bestFit="1" customWidth="1"/>
    <col min="1554" max="1554" width="31.28515625" bestFit="1" customWidth="1"/>
    <col min="1555" max="1555" width="34.5703125" bestFit="1" customWidth="1"/>
    <col min="1556" max="1556" width="31.28515625" bestFit="1" customWidth="1"/>
    <col min="1557" max="1557" width="34.5703125" bestFit="1" customWidth="1"/>
    <col min="1558" max="1558" width="31.28515625" bestFit="1" customWidth="1"/>
    <col min="1559" max="1559" width="34.5703125" bestFit="1" customWidth="1"/>
    <col min="1560" max="1560" width="31.28515625" bestFit="1" customWidth="1"/>
    <col min="1561" max="1561" width="34.5703125" bestFit="1" customWidth="1"/>
    <col min="1562" max="1562" width="31.28515625" bestFit="1" customWidth="1"/>
    <col min="1563" max="1563" width="34.5703125" bestFit="1" customWidth="1"/>
    <col min="1564" max="1564" width="31.28515625" bestFit="1" customWidth="1"/>
    <col min="1565" max="1565" width="34.5703125" bestFit="1" customWidth="1"/>
    <col min="1566" max="1566" width="31.28515625" bestFit="1" customWidth="1"/>
    <col min="1567" max="1567" width="34.5703125" bestFit="1" customWidth="1"/>
    <col min="1568" max="1568" width="31.28515625" bestFit="1" customWidth="1"/>
    <col min="1569" max="1569" width="34.5703125" bestFit="1" customWidth="1"/>
    <col min="1570" max="1570" width="31.28515625" bestFit="1" customWidth="1"/>
    <col min="1571" max="1571" width="34.5703125" bestFit="1" customWidth="1"/>
    <col min="1572" max="1572" width="31.28515625" bestFit="1" customWidth="1"/>
    <col min="1573" max="1573" width="34.5703125" bestFit="1" customWidth="1"/>
    <col min="1574" max="1574" width="31.28515625" bestFit="1" customWidth="1"/>
    <col min="1575" max="1575" width="34.5703125" bestFit="1" customWidth="1"/>
    <col min="1576" max="1576" width="31.28515625" bestFit="1" customWidth="1"/>
    <col min="1577" max="1577" width="34.5703125" bestFit="1" customWidth="1"/>
    <col min="1578" max="1578" width="31.28515625" bestFit="1" customWidth="1"/>
    <col min="1579" max="1579" width="34.5703125" bestFit="1" customWidth="1"/>
    <col min="1580" max="1580" width="31.28515625" bestFit="1" customWidth="1"/>
    <col min="1581" max="1581" width="34.5703125" bestFit="1" customWidth="1"/>
    <col min="1582" max="1582" width="31.28515625" bestFit="1" customWidth="1"/>
    <col min="1583" max="1583" width="34.5703125" bestFit="1" customWidth="1"/>
    <col min="1584" max="1584" width="31.28515625" bestFit="1" customWidth="1"/>
    <col min="1585" max="1585" width="34.5703125" bestFit="1" customWidth="1"/>
    <col min="1586" max="1586" width="11.42578125" bestFit="1" customWidth="1"/>
  </cols>
  <sheetData>
    <row r="1" spans="1:6" x14ac:dyDescent="0.25">
      <c r="A1" t="s">
        <v>5</v>
      </c>
      <c r="B1" t="s">
        <v>516</v>
      </c>
      <c r="C1" t="s">
        <v>2931</v>
      </c>
      <c r="D1" t="s">
        <v>2932</v>
      </c>
      <c r="E1" t="s">
        <v>2933</v>
      </c>
      <c r="F1" t="s">
        <v>2934</v>
      </c>
    </row>
    <row r="2" spans="1:6" x14ac:dyDescent="0.25">
      <c r="A2" t="s">
        <v>2935</v>
      </c>
      <c r="B2" t="s">
        <v>2936</v>
      </c>
      <c r="C2" t="str">
        <f>_xlfn.CONCAT(RecordTable[[#This Row],[PhenoAbbv]],".",RIGHT(RecordTable[[#This Row],[METRC]],6))</f>
        <v>92CK008.019632</v>
      </c>
      <c r="D2" s="15">
        <v>43657</v>
      </c>
      <c r="E2" s="15" t="str">
        <f>_xlfn.IFNA(IF(LEFT(VLOOKUP(RecordTable[[#This Row],[METRC]],METRC!A:B,2,FALSE),4)=LEFT(RecordTable[[#This Row],[CloneBarcode]],4),"match","MISMATCH"),"dead")</f>
        <v>dead</v>
      </c>
      <c r="F2" s="15" t="str">
        <f>_xlfn.IFNA(INDEX(Table6[[#All],[Location]],MATCH(RecordTable[[#This Row],[METRC]],Table6[Tag],0)),"DEAD")</f>
        <v>DEAD</v>
      </c>
    </row>
    <row r="3" spans="1:6" x14ac:dyDescent="0.25">
      <c r="A3" t="s">
        <v>2937</v>
      </c>
      <c r="B3" t="s">
        <v>2936</v>
      </c>
      <c r="C3" t="str">
        <f>_xlfn.CONCAT(RecordTable[[#This Row],[PhenoAbbv]],".",RIGHT(RecordTable[[#This Row],[METRC]],6))</f>
        <v>92CK008.034996</v>
      </c>
      <c r="D3" s="15">
        <v>43657</v>
      </c>
      <c r="E3" s="15" t="str">
        <f>_xlfn.IFNA(IF(LEFT(VLOOKUP(RecordTable[[#This Row],[METRC]],METRC!A:B,2,FALSE),4)=LEFT(RecordTable[[#This Row],[CloneBarcode]],4),"match","MISMATCH"),"dead")</f>
        <v>dead</v>
      </c>
      <c r="F3" s="15" t="str">
        <f>_xlfn.IFNA(INDEX(Table6[[#All],[Location]],MATCH(RecordTable[[#This Row],[METRC]],Table6[Tag],0)),"DEAD")</f>
        <v>DEAD</v>
      </c>
    </row>
    <row r="4" spans="1:6" x14ac:dyDescent="0.25">
      <c r="A4" t="s">
        <v>2938</v>
      </c>
      <c r="B4" t="s">
        <v>2654</v>
      </c>
      <c r="C4" t="str">
        <f>_xlfn.CONCAT(RecordTable[[#This Row],[PhenoAbbv]],".",RIGHT(RecordTable[[#This Row],[METRC]],6))</f>
        <v>92CK082.019647</v>
      </c>
      <c r="D4" s="15">
        <v>43657</v>
      </c>
      <c r="E4" s="15" t="str">
        <f>_xlfn.IFNA(IF(LEFT(VLOOKUP(RecordTable[[#This Row],[METRC]],METRC!A:B,2,FALSE),4)=LEFT(RecordTable[[#This Row],[CloneBarcode]],4),"match","MISMATCH"),"dead")</f>
        <v>dead</v>
      </c>
      <c r="F4" s="15" t="str">
        <f>_xlfn.IFNA(INDEX(Table6[[#All],[Location]],MATCH(RecordTable[[#This Row],[METRC]],Table6[Tag],0)),"DEAD")</f>
        <v>DEAD</v>
      </c>
    </row>
    <row r="5" spans="1:6" x14ac:dyDescent="0.25">
      <c r="A5" t="s">
        <v>2939</v>
      </c>
      <c r="B5" t="s">
        <v>2654</v>
      </c>
      <c r="C5" t="str">
        <f>_xlfn.CONCAT(RecordTable[[#This Row],[PhenoAbbv]],".",RIGHT(RecordTable[[#This Row],[METRC]],6))</f>
        <v>92CK082.024414</v>
      </c>
      <c r="D5" s="15">
        <v>43657</v>
      </c>
      <c r="E5" s="15" t="str">
        <f>_xlfn.IFNA(IF(LEFT(VLOOKUP(RecordTable[[#This Row],[METRC]],METRC!A:B,2,FALSE),4)=LEFT(RecordTable[[#This Row],[CloneBarcode]],4),"match","MISMATCH"),"dead")</f>
        <v>dead</v>
      </c>
      <c r="F5" s="15" t="str">
        <f>_xlfn.IFNA(INDEX(Table6[[#All],[Location]],MATCH(RecordTable[[#This Row],[METRC]],Table6[Tag],0)),"DEAD")</f>
        <v>DEAD</v>
      </c>
    </row>
    <row r="6" spans="1:6" x14ac:dyDescent="0.25">
      <c r="A6" t="s">
        <v>2940</v>
      </c>
      <c r="B6" t="s">
        <v>2941</v>
      </c>
      <c r="C6" t="str">
        <f>_xlfn.CONCAT(RecordTable[[#This Row],[PhenoAbbv]],".",RIGHT(RecordTable[[#This Row],[METRC]],6))</f>
        <v>92CK083.024354</v>
      </c>
      <c r="D6" s="15">
        <v>43657</v>
      </c>
      <c r="E6" s="15" t="str">
        <f>_xlfn.IFNA(IF(LEFT(VLOOKUP(RecordTable[[#This Row],[METRC]],METRC!A:B,2,FALSE),4)=LEFT(RecordTable[[#This Row],[CloneBarcode]],4),"match","MISMATCH"),"dead")</f>
        <v>dead</v>
      </c>
      <c r="F6" s="15" t="str">
        <f>_xlfn.IFNA(INDEX(Table6[[#All],[Location]],MATCH(RecordTable[[#This Row],[METRC]],Table6[Tag],0)),"DEAD")</f>
        <v>DEAD</v>
      </c>
    </row>
    <row r="7" spans="1:6" x14ac:dyDescent="0.25">
      <c r="A7" t="s">
        <v>2942</v>
      </c>
      <c r="B7" t="s">
        <v>2943</v>
      </c>
      <c r="C7" t="str">
        <f>_xlfn.CONCAT(RecordTable[[#This Row],[PhenoAbbv]],".",RIGHT(RecordTable[[#This Row],[METRC]],6))</f>
        <v>92CK088.020144</v>
      </c>
      <c r="D7" s="15">
        <v>43657</v>
      </c>
      <c r="E7" s="15" t="str">
        <f>_xlfn.IFNA(IF(LEFT(VLOOKUP(RecordTable[[#This Row],[METRC]],METRC!A:B,2,FALSE),4)=LEFT(RecordTable[[#This Row],[CloneBarcode]],4),"match","MISMATCH"),"dead")</f>
        <v>dead</v>
      </c>
      <c r="F7" s="15" t="str">
        <f>_xlfn.IFNA(INDEX(Table6[[#All],[Location]],MATCH(RecordTable[[#This Row],[METRC]],Table6[Tag],0)),"DEAD")</f>
        <v>DEAD</v>
      </c>
    </row>
    <row r="8" spans="1:6" x14ac:dyDescent="0.25">
      <c r="A8" t="str">
        <f>_xlfn.CONCAT("1A4070000000065000",RIGHT(RecordTable[[#This Row],[CloneBarcode]],6))</f>
        <v>1A4070000000065000024292</v>
      </c>
      <c r="B8" t="str">
        <f>LEFT(RecordTable[[#This Row],[CloneBarcode]],7)</f>
        <v>92CK088</v>
      </c>
      <c r="C8" t="s">
        <v>2944</v>
      </c>
      <c r="D8" s="15">
        <v>43657</v>
      </c>
      <c r="E8" s="15" t="str">
        <f>_xlfn.IFNA(IF(LEFT(VLOOKUP(RecordTable[[#This Row],[METRC]],METRC!A:B,2,FALSE),4)=LEFT(RecordTable[[#This Row],[CloneBarcode]],4),"match","MISMATCH"),"dead")</f>
        <v>dead</v>
      </c>
      <c r="F8" s="15" t="str">
        <f>_xlfn.IFNA(INDEX(Table6[[#All],[Location]],MATCH(RecordTable[[#This Row],[METRC]],Table6[Tag],0)),"DEAD")</f>
        <v>DEAD</v>
      </c>
    </row>
    <row r="9" spans="1:6" x14ac:dyDescent="0.25">
      <c r="A9" t="str">
        <f>_xlfn.CONCAT("1A4070000000065000",RIGHT(RecordTable[[#This Row],[CloneBarcode]],6))</f>
        <v>1A4070000000065000024360</v>
      </c>
      <c r="B9" t="str">
        <f>LEFT(RecordTable[[#This Row],[CloneBarcode]],7)</f>
        <v>92CK090</v>
      </c>
      <c r="C9" t="s">
        <v>2945</v>
      </c>
      <c r="D9" s="15">
        <v>43657</v>
      </c>
      <c r="E9" s="15" t="str">
        <f>_xlfn.IFNA(IF(LEFT(VLOOKUP(RecordTable[[#This Row],[METRC]],METRC!A:B,2,FALSE),4)=LEFT(RecordTable[[#This Row],[CloneBarcode]],4),"match","MISMATCH"),"dead")</f>
        <v>dead</v>
      </c>
      <c r="F9" s="15" t="str">
        <f>_xlfn.IFNA(INDEX(Table6[[#All],[Location]],MATCH(RecordTable[[#This Row],[METRC]],Table6[Tag],0)),"DEAD")</f>
        <v>DEAD</v>
      </c>
    </row>
    <row r="10" spans="1:6" x14ac:dyDescent="0.25">
      <c r="A10" t="str">
        <f>_xlfn.CONCAT("1A4070000000065000",RIGHT(RecordTable[[#This Row],[CloneBarcode]],6))</f>
        <v>1A4070000000065000031265</v>
      </c>
      <c r="B10" t="str">
        <f>LEFT(RecordTable[[#This Row],[CloneBarcode]],7)</f>
        <v>ALAW002</v>
      </c>
      <c r="C10" t="s">
        <v>2946</v>
      </c>
      <c r="D10" s="15">
        <v>43657</v>
      </c>
      <c r="E10" s="15" t="str">
        <f>_xlfn.IFNA(IF(LEFT(VLOOKUP(RecordTable[[#This Row],[METRC]],METRC!A:B,2,FALSE),4)=LEFT(RecordTable[[#This Row],[CloneBarcode]],4),"match","MISMATCH"),"dead")</f>
        <v>dead</v>
      </c>
      <c r="F10" s="15" t="str">
        <f>_xlfn.IFNA(INDEX(Table6[[#All],[Location]],MATCH(RecordTable[[#This Row],[METRC]],Table6[Tag],0)),"DEAD")</f>
        <v>DEAD</v>
      </c>
    </row>
    <row r="11" spans="1:6" x14ac:dyDescent="0.25">
      <c r="A11" t="str">
        <f>_xlfn.CONCAT("1A4070000000065000",RIGHT(RecordTable[[#This Row],[CloneBarcode]],6))</f>
        <v>1A4070000000065000031281</v>
      </c>
      <c r="B11" t="str">
        <f>LEFT(RecordTable[[#This Row],[CloneBarcode]],7)</f>
        <v>ALAW002</v>
      </c>
      <c r="C11" t="s">
        <v>2947</v>
      </c>
      <c r="D11" s="15">
        <v>43657</v>
      </c>
      <c r="E11" s="15" t="str">
        <f>_xlfn.IFNA(IF(LEFT(VLOOKUP(RecordTable[[#This Row],[METRC]],METRC!A:B,2,FALSE),4)=LEFT(RecordTable[[#This Row],[CloneBarcode]],4),"match","MISMATCH"),"dead")</f>
        <v>dead</v>
      </c>
      <c r="F11" s="15" t="str">
        <f>_xlfn.IFNA(INDEX(Table6[[#All],[Location]],MATCH(RecordTable[[#This Row],[METRC]],Table6[Tag],0)),"DEAD")</f>
        <v>DEAD</v>
      </c>
    </row>
    <row r="12" spans="1:6" x14ac:dyDescent="0.25">
      <c r="A12" t="str">
        <f>_xlfn.CONCAT("1A4070000000065000",RIGHT(RecordTable[[#This Row],[CloneBarcode]],6))</f>
        <v>1A4070000000065000031253</v>
      </c>
      <c r="B12" t="str">
        <f>LEFT(RecordTable[[#This Row],[CloneBarcode]],7)</f>
        <v>ALAW002</v>
      </c>
      <c r="C12" t="s">
        <v>2948</v>
      </c>
      <c r="D12" s="15">
        <v>43657</v>
      </c>
      <c r="E12" s="15" t="str">
        <f>_xlfn.IFNA(IF(LEFT(VLOOKUP(RecordTable[[#This Row],[METRC]],METRC!A:B,2,FALSE),4)=LEFT(RecordTable[[#This Row],[CloneBarcode]],4),"match","MISMATCH"),"dead")</f>
        <v>dead</v>
      </c>
      <c r="F12" s="15" t="str">
        <f>_xlfn.IFNA(INDEX(Table6[[#All],[Location]],MATCH(RecordTable[[#This Row],[METRC]],Table6[Tag],0)),"DEAD")</f>
        <v>DEAD</v>
      </c>
    </row>
    <row r="13" spans="1:6" x14ac:dyDescent="0.25">
      <c r="A13" t="str">
        <f>_xlfn.CONCAT("1A4070000000065000",RIGHT(RecordTable[[#This Row],[CloneBarcode]],6))</f>
        <v>1A4070000000065000031255</v>
      </c>
      <c r="B13" t="str">
        <f>LEFT(RecordTable[[#This Row],[CloneBarcode]],7)</f>
        <v>APLD004</v>
      </c>
      <c r="C13" t="s">
        <v>2949</v>
      </c>
      <c r="D13" s="15">
        <v>43657</v>
      </c>
      <c r="E13" s="15" t="str">
        <f>_xlfn.IFNA(IF(LEFT(VLOOKUP(RecordTable[[#This Row],[METRC]],METRC!A:B,2,FALSE),4)=LEFT(RecordTable[[#This Row],[CloneBarcode]],4),"match","MISMATCH"),"dead")</f>
        <v>dead</v>
      </c>
      <c r="F13" s="15" t="str">
        <f>_xlfn.IFNA(INDEX(Table6[[#All],[Location]],MATCH(RecordTable[[#This Row],[METRC]],Table6[Tag],0)),"DEAD")</f>
        <v>DEAD</v>
      </c>
    </row>
    <row r="14" spans="1:6" x14ac:dyDescent="0.25">
      <c r="A14" t="str">
        <f>_xlfn.CONCAT("1A4070000000065000",RIGHT(RecordTable[[#This Row],[CloneBarcode]],6))</f>
        <v>1A4070000000065000031274</v>
      </c>
      <c r="B14" t="str">
        <f>LEFT(RecordTable[[#This Row],[CloneBarcode]],7)</f>
        <v>APLD004</v>
      </c>
      <c r="C14" t="s">
        <v>2950</v>
      </c>
      <c r="D14" s="15">
        <v>43657</v>
      </c>
      <c r="E14" s="15" t="str">
        <f>_xlfn.IFNA(IF(LEFT(VLOOKUP(RecordTable[[#This Row],[METRC]],METRC!A:B,2,FALSE),4)=LEFT(RecordTable[[#This Row],[CloneBarcode]],4),"match","MISMATCH"),"dead")</f>
        <v>dead</v>
      </c>
      <c r="F14" s="15" t="str">
        <f>_xlfn.IFNA(INDEX(Table6[[#All],[Location]],MATCH(RecordTable[[#This Row],[METRC]],Table6[Tag],0)),"DEAD")</f>
        <v>DEAD</v>
      </c>
    </row>
    <row r="15" spans="1:6" x14ac:dyDescent="0.25">
      <c r="A15" t="str">
        <f>_xlfn.CONCAT("1A4070000000065000",RIGHT(RecordTable[[#This Row],[CloneBarcode]],6))</f>
        <v>1A4070000000065000031264</v>
      </c>
      <c r="B15" t="str">
        <f>LEFT(RecordTable[[#This Row],[CloneBarcode]],7)</f>
        <v>APLD004</v>
      </c>
      <c r="C15" t="s">
        <v>2951</v>
      </c>
      <c r="D15" s="15">
        <v>43657</v>
      </c>
      <c r="E15" s="15" t="str">
        <f>_xlfn.IFNA(IF(LEFT(VLOOKUP(RecordTable[[#This Row],[METRC]],METRC!A:B,2,FALSE),4)=LEFT(RecordTable[[#This Row],[CloneBarcode]],4),"match","MISMATCH"),"dead")</f>
        <v>dead</v>
      </c>
      <c r="F15" s="15" t="str">
        <f>_xlfn.IFNA(INDEX(Table6[[#All],[Location]],MATCH(RecordTable[[#This Row],[METRC]],Table6[Tag],0)),"DEAD")</f>
        <v>DEAD</v>
      </c>
    </row>
    <row r="16" spans="1:6" x14ac:dyDescent="0.25">
      <c r="A16" t="s">
        <v>2952</v>
      </c>
      <c r="B16" t="s">
        <v>2953</v>
      </c>
      <c r="C16" t="str">
        <f>_xlfn.CONCAT(RecordTable[[#This Row],[PhenoAbbv]],".",RIGHT(RecordTable[[#This Row],[METRC]],6))</f>
        <v>BBGM004.021524</v>
      </c>
      <c r="D16" s="15">
        <v>43657</v>
      </c>
      <c r="E16" s="15" t="str">
        <f>_xlfn.IFNA(IF(LEFT(VLOOKUP(RecordTable[[#This Row],[METRC]],METRC!A:B,2,FALSE),4)=LEFT(RecordTable[[#This Row],[CloneBarcode]],4),"match","MISMATCH"),"dead")</f>
        <v>dead</v>
      </c>
      <c r="F16" s="15" t="str">
        <f>_xlfn.IFNA(INDEX(Table6[[#All],[Location]],MATCH(RecordTable[[#This Row],[METRC]],Table6[Tag],0)),"DEAD")</f>
        <v>DEAD</v>
      </c>
    </row>
    <row r="17" spans="1:6" x14ac:dyDescent="0.25">
      <c r="A17" t="s">
        <v>2954</v>
      </c>
      <c r="B17" t="s">
        <v>2953</v>
      </c>
      <c r="C17" t="str">
        <f>_xlfn.CONCAT(RecordTable[[#This Row],[PhenoAbbv]],".",RIGHT(RecordTable[[#This Row],[METRC]],6))</f>
        <v>BBGM004.021525</v>
      </c>
      <c r="D17" s="15">
        <v>43657</v>
      </c>
      <c r="E17" s="15" t="str">
        <f>_xlfn.IFNA(IF(LEFT(VLOOKUP(RecordTable[[#This Row],[METRC]],METRC!A:B,2,FALSE),4)=LEFT(RecordTable[[#This Row],[CloneBarcode]],4),"match","MISMATCH"),"dead")</f>
        <v>dead</v>
      </c>
      <c r="F17" s="15" t="str">
        <f>_xlfn.IFNA(INDEX(Table6[[#All],[Location]],MATCH(RecordTable[[#This Row],[METRC]],Table6[Tag],0)),"DEAD")</f>
        <v>DEAD</v>
      </c>
    </row>
    <row r="18" spans="1:6" x14ac:dyDescent="0.25">
      <c r="A18" t="str">
        <f>_xlfn.CONCAT("1A4070000000065000",RIGHT(RecordTable[[#This Row],[CloneBarcode]],6))</f>
        <v>1A4070000000065000029459</v>
      </c>
      <c r="B18" t="str">
        <f>LEFT(RecordTable[[#This Row],[CloneBarcode]],7)</f>
        <v>BBGM004</v>
      </c>
      <c r="C18" t="s">
        <v>2955</v>
      </c>
      <c r="D18" s="15">
        <v>43657</v>
      </c>
      <c r="E18" s="15" t="str">
        <f>_xlfn.IFNA(IF(LEFT(VLOOKUP(RecordTable[[#This Row],[METRC]],METRC!A:B,2,FALSE),4)=LEFT(RecordTable[[#This Row],[CloneBarcode]],4),"match","MISMATCH"),"dead")</f>
        <v>dead</v>
      </c>
      <c r="F18" s="15" t="str">
        <f>_xlfn.IFNA(INDEX(Table6[[#All],[Location]],MATCH(RecordTable[[#This Row],[METRC]],Table6[Tag],0)),"DEAD")</f>
        <v>DEAD</v>
      </c>
    </row>
    <row r="19" spans="1:6" x14ac:dyDescent="0.25">
      <c r="A19" t="str">
        <f>_xlfn.CONCAT("1A4070000000065000",RIGHT(RecordTable[[#This Row],[CloneBarcode]],6))</f>
        <v>1A4070000000065000029452</v>
      </c>
      <c r="B19" t="str">
        <f>LEFT(RecordTable[[#This Row],[CloneBarcode]],7)</f>
        <v>BBGM004</v>
      </c>
      <c r="C19" t="s">
        <v>2956</v>
      </c>
      <c r="D19" s="15">
        <v>43657</v>
      </c>
      <c r="E19" s="15" t="str">
        <f>_xlfn.IFNA(IF(LEFT(VLOOKUP(RecordTable[[#This Row],[METRC]],METRC!A:B,2,FALSE),4)=LEFT(RecordTable[[#This Row],[CloneBarcode]],4),"match","MISMATCH"),"dead")</f>
        <v>dead</v>
      </c>
      <c r="F19" s="15" t="str">
        <f>_xlfn.IFNA(INDEX(Table6[[#All],[Location]],MATCH(RecordTable[[#This Row],[METRC]],Table6[Tag],0)),"DEAD")</f>
        <v>DEAD</v>
      </c>
    </row>
    <row r="20" spans="1:6" x14ac:dyDescent="0.25">
      <c r="A20" t="s">
        <v>2957</v>
      </c>
      <c r="B20" t="s">
        <v>2958</v>
      </c>
      <c r="C20" t="str">
        <f>_xlfn.CONCAT(RecordTable[[#This Row],[PhenoAbbv]],".",RIGHT(RecordTable[[#This Row],[METRC]],6))</f>
        <v>BBGM007.021527</v>
      </c>
      <c r="D20" s="15">
        <v>43657</v>
      </c>
      <c r="E20" s="15" t="str">
        <f>_xlfn.IFNA(IF(LEFT(VLOOKUP(RecordTable[[#This Row],[METRC]],METRC!A:B,2,FALSE),4)=LEFT(RecordTable[[#This Row],[CloneBarcode]],4),"match","MISMATCH"),"dead")</f>
        <v>dead</v>
      </c>
      <c r="F20" s="15" t="str">
        <f>_xlfn.IFNA(INDEX(Table6[[#All],[Location]],MATCH(RecordTable[[#This Row],[METRC]],Table6[Tag],0)),"DEAD")</f>
        <v>DEAD</v>
      </c>
    </row>
    <row r="21" spans="1:6" x14ac:dyDescent="0.25">
      <c r="A21" t="s">
        <v>2959</v>
      </c>
      <c r="B21" t="s">
        <v>2958</v>
      </c>
      <c r="C21" t="str">
        <f>_xlfn.CONCAT(RecordTable[[#This Row],[PhenoAbbv]],".",RIGHT(RecordTable[[#This Row],[METRC]],6))</f>
        <v>BBGM007.026252</v>
      </c>
      <c r="D21" s="15">
        <v>43657</v>
      </c>
      <c r="E21" s="15" t="str">
        <f>_xlfn.IFNA(IF(LEFT(VLOOKUP(RecordTable[[#This Row],[METRC]],METRC!A:B,2,FALSE),4)=LEFT(RecordTable[[#This Row],[CloneBarcode]],4),"match","MISMATCH"),"dead")</f>
        <v>dead</v>
      </c>
      <c r="F21" s="15" t="str">
        <f>_xlfn.IFNA(INDEX(Table6[[#All],[Location]],MATCH(RecordTable[[#This Row],[METRC]],Table6[Tag],0)),"DEAD")</f>
        <v>DEAD</v>
      </c>
    </row>
    <row r="22" spans="1:6" x14ac:dyDescent="0.25">
      <c r="A22" t="str">
        <f>_xlfn.CONCAT("1A4070000000065000",RIGHT(RecordTable[[#This Row],[CloneBarcode]],6))</f>
        <v>1A4070000000065000026270</v>
      </c>
      <c r="B22" t="str">
        <f>LEFT(RecordTable[[#This Row],[CloneBarcode]],7)</f>
        <v>BBGM007</v>
      </c>
      <c r="C22" t="s">
        <v>2960</v>
      </c>
      <c r="D22" s="15">
        <v>43657</v>
      </c>
      <c r="E22" s="15" t="str">
        <f>_xlfn.IFNA(IF(LEFT(VLOOKUP(RecordTable[[#This Row],[METRC]],METRC!A:B,2,FALSE),4)=LEFT(RecordTable[[#This Row],[CloneBarcode]],4),"match","MISMATCH"),"dead")</f>
        <v>dead</v>
      </c>
      <c r="F22" s="15" t="str">
        <f>_xlfn.IFNA(INDEX(Table6[[#All],[Location]],MATCH(RecordTable[[#This Row],[METRC]],Table6[Tag],0)),"DEAD")</f>
        <v>DEAD</v>
      </c>
    </row>
    <row r="23" spans="1:6" x14ac:dyDescent="0.25">
      <c r="A23" t="s">
        <v>2961</v>
      </c>
      <c r="B23" t="s">
        <v>2962</v>
      </c>
      <c r="C23" t="str">
        <f>_xlfn.CONCAT(RecordTable[[#This Row],[PhenoAbbv]],".",RIGHT(RecordTable[[#This Row],[METRC]],6))</f>
        <v>BBGM009.021526</v>
      </c>
      <c r="D23" s="15">
        <v>43657</v>
      </c>
      <c r="E23" s="15" t="str">
        <f>_xlfn.IFNA(IF(LEFT(VLOOKUP(RecordTable[[#This Row],[METRC]],METRC!A:B,2,FALSE),4)=LEFT(RecordTable[[#This Row],[CloneBarcode]],4),"match","MISMATCH"),"dead")</f>
        <v>dead</v>
      </c>
      <c r="F23" s="15" t="str">
        <f>_xlfn.IFNA(INDEX(Table6[[#All],[Location]],MATCH(RecordTable[[#This Row],[METRC]],Table6[Tag],0)),"DEAD")</f>
        <v>DEAD</v>
      </c>
    </row>
    <row r="24" spans="1:6" x14ac:dyDescent="0.25">
      <c r="A24" t="s">
        <v>2963</v>
      </c>
      <c r="B24" t="s">
        <v>2962</v>
      </c>
      <c r="C24" t="str">
        <f>_xlfn.CONCAT(RecordTable[[#This Row],[PhenoAbbv]],".",RIGHT(RecordTable[[#This Row],[METRC]],6))</f>
        <v>BBGM009.021528</v>
      </c>
      <c r="D24" s="15">
        <v>43657</v>
      </c>
      <c r="E24" s="15" t="str">
        <f>_xlfn.IFNA(IF(LEFT(VLOOKUP(RecordTable[[#This Row],[METRC]],METRC!A:B,2,FALSE),4)=LEFT(RecordTable[[#This Row],[CloneBarcode]],4),"match","MISMATCH"),"dead")</f>
        <v>dead</v>
      </c>
      <c r="F24" s="15" t="str">
        <f>_xlfn.IFNA(INDEX(Table6[[#All],[Location]],MATCH(RecordTable[[#This Row],[METRC]],Table6[Tag],0)),"DEAD")</f>
        <v>DEAD</v>
      </c>
    </row>
    <row r="25" spans="1:6" x14ac:dyDescent="0.25">
      <c r="A25" t="s">
        <v>2964</v>
      </c>
      <c r="B25" t="s">
        <v>2962</v>
      </c>
      <c r="C25" t="str">
        <f>_xlfn.CONCAT(RecordTable[[#This Row],[PhenoAbbv]],".",RIGHT(RecordTable[[#This Row],[METRC]],6))</f>
        <v>BBGM009.026276</v>
      </c>
      <c r="D25" s="15">
        <v>43657</v>
      </c>
      <c r="E25" s="15" t="str">
        <f>_xlfn.IFNA(IF(LEFT(VLOOKUP(RecordTable[[#This Row],[METRC]],METRC!A:B,2,FALSE),4)=LEFT(RecordTable[[#This Row],[CloneBarcode]],4),"match","MISMATCH"),"dead")</f>
        <v>dead</v>
      </c>
      <c r="F25" s="15" t="str">
        <f>_xlfn.IFNA(INDEX(Table6[[#All],[Location]],MATCH(RecordTable[[#This Row],[METRC]],Table6[Tag],0)),"DEAD")</f>
        <v>DEAD</v>
      </c>
    </row>
    <row r="26" spans="1:6" x14ac:dyDescent="0.25">
      <c r="A26" t="str">
        <f>_xlfn.CONCAT("1A4070000000065000",RIGHT(RecordTable[[#This Row],[CloneBarcode]],6))</f>
        <v>1A4070000000065000026276</v>
      </c>
      <c r="B26" t="str">
        <f>LEFT(RecordTable[[#This Row],[CloneBarcode]],7)</f>
        <v>BBGM009</v>
      </c>
      <c r="C26" t="s">
        <v>2965</v>
      </c>
      <c r="D26" s="15">
        <v>43657</v>
      </c>
      <c r="E26" s="15" t="str">
        <f>_xlfn.IFNA(IF(LEFT(VLOOKUP(RecordTable[[#This Row],[METRC]],METRC!A:B,2,FALSE),4)=LEFT(RecordTable[[#This Row],[CloneBarcode]],4),"match","MISMATCH"),"dead")</f>
        <v>dead</v>
      </c>
      <c r="F26" s="15" t="str">
        <f>_xlfn.IFNA(INDEX(Table6[[#All],[Location]],MATCH(RecordTable[[#This Row],[METRC]],Table6[Tag],0)),"DEAD")</f>
        <v>DEAD</v>
      </c>
    </row>
    <row r="27" spans="1:6" x14ac:dyDescent="0.25">
      <c r="A27" t="str">
        <f>_xlfn.CONCAT("1A4070000000065000",RIGHT(RecordTable[[#This Row],[CloneBarcode]],6))</f>
        <v>1A4070000000065000026284</v>
      </c>
      <c r="B27" t="str">
        <f>LEFT(RecordTable[[#This Row],[CloneBarcode]],7)</f>
        <v>BBGM009</v>
      </c>
      <c r="C27" t="s">
        <v>2966</v>
      </c>
      <c r="D27" s="15">
        <v>43657</v>
      </c>
      <c r="E27" s="15" t="str">
        <f>_xlfn.IFNA(IF(LEFT(VLOOKUP(RecordTable[[#This Row],[METRC]],METRC!A:B,2,FALSE),4)=LEFT(RecordTable[[#This Row],[CloneBarcode]],4),"match","MISMATCH"),"dead")</f>
        <v>dead</v>
      </c>
      <c r="F27" s="15" t="str">
        <f>_xlfn.IFNA(INDEX(Table6[[#All],[Location]],MATCH(RecordTable[[#This Row],[METRC]],Table6[Tag],0)),"DEAD")</f>
        <v>DEAD</v>
      </c>
    </row>
    <row r="28" spans="1:6" x14ac:dyDescent="0.25">
      <c r="A28" t="str">
        <f>_xlfn.CONCAT("1A4070000000065000",RIGHT(RecordTable[[#This Row],[CloneBarcode]],6))</f>
        <v>1A4070000000065000021533</v>
      </c>
      <c r="B28" t="str">
        <f>LEFT(RecordTable[[#This Row],[CloneBarcode]],7)</f>
        <v>BGCH006</v>
      </c>
      <c r="C28" t="s">
        <v>2967</v>
      </c>
      <c r="D28" s="15">
        <v>43657</v>
      </c>
      <c r="E28" s="15" t="str">
        <f>_xlfn.IFNA(IF(LEFT(VLOOKUP(RecordTable[[#This Row],[METRC]],METRC!A:B,2,FALSE),4)=LEFT(RecordTable[[#This Row],[CloneBarcode]],4),"match","MISMATCH"),"dead")</f>
        <v>dead</v>
      </c>
      <c r="F28" s="15" t="str">
        <f>_xlfn.IFNA(INDEX(Table6[[#All],[Location]],MATCH(RecordTable[[#This Row],[METRC]],Table6[Tag],0)),"DEAD")</f>
        <v>DEAD</v>
      </c>
    </row>
    <row r="29" spans="1:6" x14ac:dyDescent="0.25">
      <c r="A29" t="str">
        <f>_xlfn.CONCAT("1A4070000000065000",RIGHT(RecordTable[[#This Row],[CloneBarcode]],6))</f>
        <v>1A4070000000065000021532</v>
      </c>
      <c r="B29" t="str">
        <f>LEFT(RecordTable[[#This Row],[CloneBarcode]],7)</f>
        <v>BGCH006</v>
      </c>
      <c r="C29" t="s">
        <v>2968</v>
      </c>
      <c r="D29" s="15">
        <v>43657</v>
      </c>
      <c r="E29" s="15" t="str">
        <f>_xlfn.IFNA(IF(LEFT(VLOOKUP(RecordTable[[#This Row],[METRC]],METRC!A:B,2,FALSE),4)=LEFT(RecordTable[[#This Row],[CloneBarcode]],4),"match","MISMATCH"),"dead")</f>
        <v>dead</v>
      </c>
      <c r="F29" s="15" t="str">
        <f>_xlfn.IFNA(INDEX(Table6[[#All],[Location]],MATCH(RecordTable[[#This Row],[METRC]],Table6[Tag],0)),"DEAD")</f>
        <v>DEAD</v>
      </c>
    </row>
    <row r="30" spans="1:6" x14ac:dyDescent="0.25">
      <c r="A30" t="str">
        <f>_xlfn.CONCAT("1A4070000000065000",RIGHT(RecordTable[[#This Row],[CloneBarcode]],6))</f>
        <v>1A4070000000065000021531</v>
      </c>
      <c r="B30" t="str">
        <f>LEFT(RecordTable[[#This Row],[CloneBarcode]],7)</f>
        <v>BGCH009</v>
      </c>
      <c r="C30" t="s">
        <v>2969</v>
      </c>
      <c r="D30" s="15">
        <v>43657</v>
      </c>
      <c r="E30" s="15" t="str">
        <f>_xlfn.IFNA(IF(LEFT(VLOOKUP(RecordTable[[#This Row],[METRC]],METRC!A:B,2,FALSE),4)=LEFT(RecordTable[[#This Row],[CloneBarcode]],4),"match","MISMATCH"),"dead")</f>
        <v>dead</v>
      </c>
      <c r="F30" s="15" t="str">
        <f>_xlfn.IFNA(INDEX(Table6[[#All],[Location]],MATCH(RecordTable[[#This Row],[METRC]],Table6[Tag],0)),"DEAD")</f>
        <v>DEAD</v>
      </c>
    </row>
    <row r="31" spans="1:6" x14ac:dyDescent="0.25">
      <c r="A31" t="str">
        <f>_xlfn.CONCAT("1A4070000000065000",RIGHT(RecordTable[[#This Row],[CloneBarcode]],6))</f>
        <v>1A4070000000065000033662</v>
      </c>
      <c r="B31" t="str">
        <f>LEFT(RecordTable[[#This Row],[CloneBarcode]],7)</f>
        <v>BGCH010</v>
      </c>
      <c r="C31" t="s">
        <v>2970</v>
      </c>
      <c r="D31" s="15">
        <v>43657</v>
      </c>
      <c r="E31" s="15" t="str">
        <f>_xlfn.IFNA(IF(LEFT(VLOOKUP(RecordTable[[#This Row],[METRC]],METRC!A:B,2,FALSE),4)=LEFT(RecordTable[[#This Row],[CloneBarcode]],4),"match","MISMATCH"),"dead")</f>
        <v>dead</v>
      </c>
      <c r="F31" s="15" t="str">
        <f>_xlfn.IFNA(INDEX(Table6[[#All],[Location]],MATCH(RecordTable[[#This Row],[METRC]],Table6[Tag],0)),"DEAD")</f>
        <v>DEAD</v>
      </c>
    </row>
    <row r="32" spans="1:6" x14ac:dyDescent="0.25">
      <c r="A32" t="str">
        <f>_xlfn.CONCAT("1A4070000000065000",RIGHT(RecordTable[[#This Row],[CloneBarcode]],6))</f>
        <v>1A4070000000065000033664</v>
      </c>
      <c r="B32" t="str">
        <f>LEFT(RecordTable[[#This Row],[CloneBarcode]],7)</f>
        <v>BGCH010</v>
      </c>
      <c r="C32" t="s">
        <v>2971</v>
      </c>
      <c r="D32" s="15">
        <v>43657</v>
      </c>
      <c r="E32" s="15" t="str">
        <f>_xlfn.IFNA(IF(LEFT(VLOOKUP(RecordTable[[#This Row],[METRC]],METRC!A:B,2,FALSE),4)=LEFT(RecordTable[[#This Row],[CloneBarcode]],4),"match","MISMATCH"),"dead")</f>
        <v>dead</v>
      </c>
      <c r="F32" s="15" t="str">
        <f>_xlfn.IFNA(INDEX(Table6[[#All],[Location]],MATCH(RecordTable[[#This Row],[METRC]],Table6[Tag],0)),"DEAD")</f>
        <v>DEAD</v>
      </c>
    </row>
    <row r="33" spans="1:6" x14ac:dyDescent="0.25">
      <c r="A33" t="s">
        <v>2972</v>
      </c>
      <c r="B33" t="s">
        <v>2973</v>
      </c>
      <c r="C33" t="str">
        <f>_xlfn.CONCAT(RecordTable[[#This Row],[PhenoAbbv]],".",RIGHT(RecordTable[[#This Row],[METRC]],6))</f>
        <v>BMKO011.019198</v>
      </c>
      <c r="D33" s="15">
        <v>43657</v>
      </c>
      <c r="E33" s="15" t="str">
        <f>_xlfn.IFNA(IF(LEFT(VLOOKUP(RecordTable[[#This Row],[METRC]],METRC!A:B,2,FALSE),4)=LEFT(RecordTable[[#This Row],[CloneBarcode]],4),"match","MISMATCH"),"dead")</f>
        <v>dead</v>
      </c>
      <c r="F33" s="15" t="str">
        <f>_xlfn.IFNA(INDEX(Table6[[#All],[Location]],MATCH(RecordTable[[#This Row],[METRC]],Table6[Tag],0)),"DEAD")</f>
        <v>DEAD</v>
      </c>
    </row>
    <row r="34" spans="1:6" x14ac:dyDescent="0.25">
      <c r="A34" t="str">
        <f>_xlfn.CONCAT("1A4070000000065000",RIGHT(RecordTable[[#This Row],[CloneBarcode]],6))</f>
        <v>1A4070000000065000032185</v>
      </c>
      <c r="B34" t="str">
        <f>LEFT(RecordTable[[#This Row],[CloneBarcode]],7)</f>
        <v>BMKO011</v>
      </c>
      <c r="C34" t="s">
        <v>2974</v>
      </c>
      <c r="D34" s="15">
        <v>43657</v>
      </c>
      <c r="E34" s="15" t="str">
        <f>_xlfn.IFNA(IF(LEFT(VLOOKUP(RecordTable[[#This Row],[METRC]],METRC!A:B,2,FALSE),4)=LEFT(RecordTable[[#This Row],[CloneBarcode]],4),"match","MISMATCH"),"dead")</f>
        <v>dead</v>
      </c>
      <c r="F34" s="15" t="str">
        <f>_xlfn.IFNA(INDEX(Table6[[#All],[Location]],MATCH(RecordTable[[#This Row],[METRC]],Table6[Tag],0)),"DEAD")</f>
        <v>DEAD</v>
      </c>
    </row>
    <row r="35" spans="1:6" x14ac:dyDescent="0.25">
      <c r="A35" t="str">
        <f>_xlfn.CONCAT("1A4070000000065000",RIGHT(RecordTable[[#This Row],[CloneBarcode]],6))</f>
        <v>1A4070000000065000030563</v>
      </c>
      <c r="B35" t="str">
        <f>LEFT(RecordTable[[#This Row],[CloneBarcode]],7)</f>
        <v>BMKO011</v>
      </c>
      <c r="C35" t="s">
        <v>2975</v>
      </c>
      <c r="D35" s="15">
        <v>43657</v>
      </c>
      <c r="E35" s="15" t="str">
        <f>_xlfn.IFNA(IF(LEFT(VLOOKUP(RecordTable[[#This Row],[METRC]],METRC!A:B,2,FALSE),4)=LEFT(RecordTable[[#This Row],[CloneBarcode]],4),"match","MISMATCH"),"dead")</f>
        <v>dead</v>
      </c>
      <c r="F35" s="15" t="str">
        <f>_xlfn.IFNA(INDEX(Table6[[#All],[Location]],MATCH(RecordTable[[#This Row],[METRC]],Table6[Tag],0)),"DEAD")</f>
        <v>DEAD</v>
      </c>
    </row>
    <row r="36" spans="1:6" x14ac:dyDescent="0.25">
      <c r="A36" t="str">
        <f>_xlfn.CONCAT("1A4070000000065000",RIGHT(RecordTable[[#This Row],[CloneBarcode]],6))</f>
        <v>1A4070000000065000030570</v>
      </c>
      <c r="B36" t="str">
        <f>LEFT(RecordTable[[#This Row],[CloneBarcode]],7)</f>
        <v>BMKO011</v>
      </c>
      <c r="C36" t="s">
        <v>2976</v>
      </c>
      <c r="D36" s="15">
        <v>43657</v>
      </c>
      <c r="E36" s="15" t="str">
        <f>_xlfn.IFNA(IF(LEFT(VLOOKUP(RecordTable[[#This Row],[METRC]],METRC!A:B,2,FALSE),4)=LEFT(RecordTable[[#This Row],[CloneBarcode]],4),"match","MISMATCH"),"dead")</f>
        <v>dead</v>
      </c>
      <c r="F36" s="15" t="str">
        <f>_xlfn.IFNA(INDEX(Table6[[#All],[Location]],MATCH(RecordTable[[#This Row],[METRC]],Table6[Tag],0)),"DEAD")</f>
        <v>DEAD</v>
      </c>
    </row>
    <row r="37" spans="1:6" x14ac:dyDescent="0.25">
      <c r="A37" t="str">
        <f>_xlfn.CONCAT("1A4070000000065000",RIGHT(RecordTable[[#This Row],[CloneBarcode]],6))</f>
        <v>1A4070000000065000031244</v>
      </c>
      <c r="B37" t="str">
        <f>LEFT(RecordTable[[#This Row],[CloneBarcode]],7)</f>
        <v>CADR028</v>
      </c>
      <c r="C37" t="s">
        <v>2977</v>
      </c>
      <c r="D37" s="15">
        <v>43657</v>
      </c>
      <c r="E37" s="15" t="str">
        <f>_xlfn.IFNA(IF(LEFT(VLOOKUP(RecordTable[[#This Row],[METRC]],METRC!A:B,2,FALSE),4)=LEFT(RecordTable[[#This Row],[CloneBarcode]],4),"match","MISMATCH"),"dead")</f>
        <v>dead</v>
      </c>
      <c r="F37" s="15" t="str">
        <f>_xlfn.IFNA(INDEX(Table6[[#All],[Location]],MATCH(RecordTable[[#This Row],[METRC]],Table6[Tag],0)),"DEAD")</f>
        <v>DEAD</v>
      </c>
    </row>
    <row r="38" spans="1:6" x14ac:dyDescent="0.25">
      <c r="A38" t="str">
        <f>_xlfn.CONCAT("1A4070000000065000",RIGHT(RecordTable[[#This Row],[CloneBarcode]],6))</f>
        <v>1A4070000000065000031241</v>
      </c>
      <c r="B38" t="str">
        <f>LEFT(RecordTable[[#This Row],[CloneBarcode]],7)</f>
        <v>CADR028</v>
      </c>
      <c r="C38" t="s">
        <v>2978</v>
      </c>
      <c r="D38" s="15">
        <v>43657</v>
      </c>
      <c r="E38" s="15" t="str">
        <f>_xlfn.IFNA(IF(LEFT(VLOOKUP(RecordTable[[#This Row],[METRC]],METRC!A:B,2,FALSE),4)=LEFT(RecordTable[[#This Row],[CloneBarcode]],4),"match","MISMATCH"),"dead")</f>
        <v>dead</v>
      </c>
      <c r="F38" s="15" t="str">
        <f>_xlfn.IFNA(INDEX(Table6[[#All],[Location]],MATCH(RecordTable[[#This Row],[METRC]],Table6[Tag],0)),"DEAD")</f>
        <v>DEAD</v>
      </c>
    </row>
    <row r="39" spans="1:6" x14ac:dyDescent="0.25">
      <c r="A39" t="str">
        <f>_xlfn.CONCAT("1A4070000000065000",RIGHT(RecordTable[[#This Row],[CloneBarcode]],6))</f>
        <v>1A4070000000065000031243</v>
      </c>
      <c r="B39" t="str">
        <f>LEFT(RecordTable[[#This Row],[CloneBarcode]],7)</f>
        <v>CADR036</v>
      </c>
      <c r="C39" t="s">
        <v>2979</v>
      </c>
      <c r="D39" s="15">
        <v>43657</v>
      </c>
      <c r="E39" s="15" t="str">
        <f>_xlfn.IFNA(IF(LEFT(VLOOKUP(RecordTable[[#This Row],[METRC]],METRC!A:B,2,FALSE),4)=LEFT(RecordTable[[#This Row],[CloneBarcode]],4),"match","MISMATCH"),"dead")</f>
        <v>dead</v>
      </c>
      <c r="F39" s="15" t="str">
        <f>_xlfn.IFNA(INDEX(Table6[[#All],[Location]],MATCH(RecordTable[[#This Row],[METRC]],Table6[Tag],0)),"DEAD")</f>
        <v>DEAD</v>
      </c>
    </row>
    <row r="40" spans="1:6" x14ac:dyDescent="0.25">
      <c r="A40" t="str">
        <f>_xlfn.CONCAT("1A4070000000065000",RIGHT(RecordTable[[#This Row],[CloneBarcode]],6))</f>
        <v>1A4070000000065000031262</v>
      </c>
      <c r="B40" t="str">
        <f>LEFT(RecordTable[[#This Row],[CloneBarcode]],7)</f>
        <v>CADR036</v>
      </c>
      <c r="C40" t="s">
        <v>2980</v>
      </c>
      <c r="D40" s="15">
        <v>43657</v>
      </c>
      <c r="E40" s="15" t="str">
        <f>_xlfn.IFNA(IF(LEFT(VLOOKUP(RecordTable[[#This Row],[METRC]],METRC!A:B,2,FALSE),4)=LEFT(RecordTable[[#This Row],[CloneBarcode]],4),"match","MISMATCH"),"dead")</f>
        <v>dead</v>
      </c>
      <c r="F40" s="15" t="str">
        <f>_xlfn.IFNA(INDEX(Table6[[#All],[Location]],MATCH(RecordTable[[#This Row],[METRC]],Table6[Tag],0)),"DEAD")</f>
        <v>DEAD</v>
      </c>
    </row>
    <row r="41" spans="1:6" x14ac:dyDescent="0.25">
      <c r="A41" t="str">
        <f>_xlfn.CONCAT("1A4070000000065000",RIGHT(RecordTable[[#This Row],[CloneBarcode]],6))</f>
        <v>1A4070000000065000031372</v>
      </c>
      <c r="B41" t="str">
        <f>LEFT(RecordTable[[#This Row],[CloneBarcode]],7)</f>
        <v>CADR060</v>
      </c>
      <c r="C41" t="s">
        <v>2981</v>
      </c>
      <c r="D41" s="15">
        <v>43657</v>
      </c>
      <c r="E41" s="15" t="str">
        <f>_xlfn.IFNA(IF(LEFT(VLOOKUP(RecordTable[[#This Row],[METRC]],METRC!A:B,2,FALSE),4)=LEFT(RecordTable[[#This Row],[CloneBarcode]],4),"match","MISMATCH"),"dead")</f>
        <v>dead</v>
      </c>
      <c r="F41" s="15" t="str">
        <f>_xlfn.IFNA(INDEX(Table6[[#All],[Location]],MATCH(RecordTable[[#This Row],[METRC]],Table6[Tag],0)),"DEAD")</f>
        <v>DEAD</v>
      </c>
    </row>
    <row r="42" spans="1:6" x14ac:dyDescent="0.25">
      <c r="A42" t="str">
        <f>_xlfn.CONCAT("1A4070000000065000",RIGHT(RecordTable[[#This Row],[CloneBarcode]],6))</f>
        <v>1A4070000000065000031384</v>
      </c>
      <c r="B42" t="str">
        <f>LEFT(RecordTable[[#This Row],[CloneBarcode]],7)</f>
        <v>CADR065</v>
      </c>
      <c r="C42" t="s">
        <v>2982</v>
      </c>
      <c r="D42" s="15">
        <v>43657</v>
      </c>
      <c r="E42" s="15" t="str">
        <f>_xlfn.IFNA(IF(LEFT(VLOOKUP(RecordTable[[#This Row],[METRC]],METRC!A:B,2,FALSE),4)=LEFT(RecordTable[[#This Row],[CloneBarcode]],4),"match","MISMATCH"),"dead")</f>
        <v>dead</v>
      </c>
      <c r="F42" s="15" t="str">
        <f>_xlfn.IFNA(INDEX(Table6[[#All],[Location]],MATCH(RecordTable[[#This Row],[METRC]],Table6[Tag],0)),"DEAD")</f>
        <v>DEAD</v>
      </c>
    </row>
    <row r="43" spans="1:6" x14ac:dyDescent="0.25">
      <c r="A43" t="str">
        <f>_xlfn.CONCAT("1A4070000000065000",RIGHT(RecordTable[[#This Row],[CloneBarcode]],6))</f>
        <v>1A4070000000065000031259</v>
      </c>
      <c r="B43" t="str">
        <f>LEFT(RecordTable[[#This Row],[CloneBarcode]],7)</f>
        <v>CADR065</v>
      </c>
      <c r="C43" t="s">
        <v>2983</v>
      </c>
      <c r="D43" s="15">
        <v>43657</v>
      </c>
      <c r="E43" s="15" t="str">
        <f>_xlfn.IFNA(IF(LEFT(VLOOKUP(RecordTable[[#This Row],[METRC]],METRC!A:B,2,FALSE),4)=LEFT(RecordTable[[#This Row],[CloneBarcode]],4),"match","MISMATCH"),"dead")</f>
        <v>dead</v>
      </c>
      <c r="F43" s="15" t="str">
        <f>_xlfn.IFNA(INDEX(Table6[[#All],[Location]],MATCH(RecordTable[[#This Row],[METRC]],Table6[Tag],0)),"DEAD")</f>
        <v>DEAD</v>
      </c>
    </row>
    <row r="44" spans="1:6" x14ac:dyDescent="0.25">
      <c r="A44" t="str">
        <f>_xlfn.CONCAT("1A4070000000065000",RIGHT(RecordTable[[#This Row],[CloneBarcode]],6))</f>
        <v>1A4070000000065000031242</v>
      </c>
      <c r="B44" t="str">
        <f>LEFT(RecordTable[[#This Row],[CloneBarcode]],7)</f>
        <v>CADR098</v>
      </c>
      <c r="C44" t="s">
        <v>2984</v>
      </c>
      <c r="D44" s="15">
        <v>43657</v>
      </c>
      <c r="E44" s="15" t="str">
        <f>_xlfn.IFNA(IF(LEFT(VLOOKUP(RecordTable[[#This Row],[METRC]],METRC!A:B,2,FALSE),4)=LEFT(RecordTable[[#This Row],[CloneBarcode]],4),"match","MISMATCH"),"dead")</f>
        <v>dead</v>
      </c>
      <c r="F44" s="15" t="str">
        <f>_xlfn.IFNA(INDEX(Table6[[#All],[Location]],MATCH(RecordTable[[#This Row],[METRC]],Table6[Tag],0)),"DEAD")</f>
        <v>DEAD</v>
      </c>
    </row>
    <row r="45" spans="1:6" x14ac:dyDescent="0.25">
      <c r="A45" t="str">
        <f>_xlfn.CONCAT("1A4070000000065000",RIGHT(RecordTable[[#This Row],[CloneBarcode]],6))</f>
        <v>1A4070000000065000031366</v>
      </c>
      <c r="B45" t="str">
        <f>LEFT(RecordTable[[#This Row],[CloneBarcode]],7)</f>
        <v>CADR098</v>
      </c>
      <c r="C45" t="s">
        <v>2985</v>
      </c>
      <c r="D45" s="15">
        <v>43657</v>
      </c>
      <c r="E45" s="15" t="str">
        <f>_xlfn.IFNA(IF(LEFT(VLOOKUP(RecordTable[[#This Row],[METRC]],METRC!A:B,2,FALSE),4)=LEFT(RecordTable[[#This Row],[CloneBarcode]],4),"match","MISMATCH"),"dead")</f>
        <v>dead</v>
      </c>
      <c r="F45" s="15" t="str">
        <f>_xlfn.IFNA(INDEX(Table6[[#All],[Location]],MATCH(RecordTable[[#This Row],[METRC]],Table6[Tag],0)),"DEAD")</f>
        <v>DEAD</v>
      </c>
    </row>
    <row r="46" spans="1:6" x14ac:dyDescent="0.25">
      <c r="A46" t="str">
        <f>_xlfn.CONCAT("1A4070000000065000",RIGHT(RecordTable[[#This Row],[CloneBarcode]],6))</f>
        <v>1A4070000000065000031386</v>
      </c>
      <c r="B46" t="str">
        <f>LEFT(RecordTable[[#This Row],[CloneBarcode]],7)</f>
        <v>CADR107</v>
      </c>
      <c r="C46" t="s">
        <v>2986</v>
      </c>
      <c r="D46" s="15">
        <v>43657</v>
      </c>
      <c r="E46" s="15" t="str">
        <f>_xlfn.IFNA(IF(LEFT(VLOOKUP(RecordTable[[#This Row],[METRC]],METRC!A:B,2,FALSE),4)=LEFT(RecordTable[[#This Row],[CloneBarcode]],4),"match","MISMATCH"),"dead")</f>
        <v>dead</v>
      </c>
      <c r="F46" s="15" t="str">
        <f>_xlfn.IFNA(INDEX(Table6[[#All],[Location]],MATCH(RecordTable[[#This Row],[METRC]],Table6[Tag],0)),"DEAD")</f>
        <v>DEAD</v>
      </c>
    </row>
    <row r="47" spans="1:6" x14ac:dyDescent="0.25">
      <c r="A47" t="str">
        <f>_xlfn.CONCAT("1A4070000000065000",RIGHT(RecordTable[[#This Row],[CloneBarcode]],6))</f>
        <v>1A4070000000065000031270</v>
      </c>
      <c r="B47" t="str">
        <f>LEFT(RecordTable[[#This Row],[CloneBarcode]],7)</f>
        <v>CADR107</v>
      </c>
      <c r="C47" t="s">
        <v>2987</v>
      </c>
      <c r="D47" s="15">
        <v>43657</v>
      </c>
      <c r="E47" s="15" t="str">
        <f>_xlfn.IFNA(IF(LEFT(VLOOKUP(RecordTable[[#This Row],[METRC]],METRC!A:B,2,FALSE),4)=LEFT(RecordTable[[#This Row],[CloneBarcode]],4),"match","MISMATCH"),"dead")</f>
        <v>dead</v>
      </c>
      <c r="F47" s="15" t="str">
        <f>_xlfn.IFNA(INDEX(Table6[[#All],[Location]],MATCH(RecordTable[[#This Row],[METRC]],Table6[Tag],0)),"DEAD")</f>
        <v>DEAD</v>
      </c>
    </row>
    <row r="48" spans="1:6" x14ac:dyDescent="0.25">
      <c r="A48" t="str">
        <f>_xlfn.CONCAT("1A4070000000065000",RIGHT(RecordTable[[#This Row],[CloneBarcode]],6))</f>
        <v>1A4070000000065000031350</v>
      </c>
      <c r="B48" t="str">
        <f>LEFT(RecordTable[[#This Row],[CloneBarcode]],7)</f>
        <v>CHST007</v>
      </c>
      <c r="C48" t="s">
        <v>2988</v>
      </c>
      <c r="D48" s="15">
        <v>43657</v>
      </c>
      <c r="E48" s="15" t="str">
        <f>_xlfn.IFNA(IF(LEFT(VLOOKUP(RecordTable[[#This Row],[METRC]],METRC!A:B,2,FALSE),4)=LEFT(RecordTable[[#This Row],[CloneBarcode]],4),"match","MISMATCH"),"dead")</f>
        <v>dead</v>
      </c>
      <c r="F48" s="15" t="str">
        <f>_xlfn.IFNA(INDEX(Table6[[#All],[Location]],MATCH(RecordTable[[#This Row],[METRC]],Table6[Tag],0)),"DEAD")</f>
        <v>DEAD</v>
      </c>
    </row>
    <row r="49" spans="1:6" x14ac:dyDescent="0.25">
      <c r="A49" t="str">
        <f>_xlfn.CONCAT("1A4070000000065000",RIGHT(RecordTable[[#This Row],[CloneBarcode]],6))</f>
        <v>1A4070000000065000031352</v>
      </c>
      <c r="B49" t="str">
        <f>LEFT(RecordTable[[#This Row],[CloneBarcode]],7)</f>
        <v>CHST007</v>
      </c>
      <c r="C49" t="s">
        <v>2989</v>
      </c>
      <c r="D49" s="15">
        <v>43657</v>
      </c>
      <c r="E49" s="15" t="str">
        <f>_xlfn.IFNA(IF(LEFT(VLOOKUP(RecordTable[[#This Row],[METRC]],METRC!A:B,2,FALSE),4)=LEFT(RecordTable[[#This Row],[CloneBarcode]],4),"match","MISMATCH"),"dead")</f>
        <v>dead</v>
      </c>
      <c r="F49" s="15" t="str">
        <f>_xlfn.IFNA(INDEX(Table6[[#All],[Location]],MATCH(RecordTable[[#This Row],[METRC]],Table6[Tag],0)),"DEAD")</f>
        <v>DEAD</v>
      </c>
    </row>
    <row r="50" spans="1:6" x14ac:dyDescent="0.25">
      <c r="A50" t="str">
        <f>_xlfn.CONCAT("1A4070000000065000",RIGHT(RecordTable[[#This Row],[CloneBarcode]],6))</f>
        <v>1A4070000000065000031353</v>
      </c>
      <c r="B50" t="str">
        <f>LEFT(RecordTable[[#This Row],[CloneBarcode]],7)</f>
        <v>CHST008</v>
      </c>
      <c r="C50" t="s">
        <v>2990</v>
      </c>
      <c r="D50" s="15">
        <v>43657</v>
      </c>
      <c r="E50" s="15" t="str">
        <f>_xlfn.IFNA(IF(LEFT(VLOOKUP(RecordTable[[#This Row],[METRC]],METRC!A:B,2,FALSE),4)=LEFT(RecordTable[[#This Row],[CloneBarcode]],4),"match","MISMATCH"),"dead")</f>
        <v>dead</v>
      </c>
      <c r="F50" s="15" t="str">
        <f>_xlfn.IFNA(INDEX(Table6[[#All],[Location]],MATCH(RecordTable[[#This Row],[METRC]],Table6[Tag],0)),"DEAD")</f>
        <v>DEAD</v>
      </c>
    </row>
    <row r="51" spans="1:6" x14ac:dyDescent="0.25">
      <c r="A51" t="str">
        <f>_xlfn.CONCAT("1A4070000000065000",RIGHT(RecordTable[[#This Row],[CloneBarcode]],6))</f>
        <v>1A4070000000065000031354</v>
      </c>
      <c r="B51" t="str">
        <f>LEFT(RecordTable[[#This Row],[CloneBarcode]],7)</f>
        <v>CHST008</v>
      </c>
      <c r="C51" t="s">
        <v>2991</v>
      </c>
      <c r="D51" s="15">
        <v>43657</v>
      </c>
      <c r="E51" s="15" t="str">
        <f>_xlfn.IFNA(IF(LEFT(VLOOKUP(RecordTable[[#This Row],[METRC]],METRC!A:B,2,FALSE),4)=LEFT(RecordTable[[#This Row],[CloneBarcode]],4),"match","MISMATCH"),"dead")</f>
        <v>dead</v>
      </c>
      <c r="F51" s="15" t="str">
        <f>_xlfn.IFNA(INDEX(Table6[[#All],[Location]],MATCH(RecordTable[[#This Row],[METRC]],Table6[Tag],0)),"DEAD")</f>
        <v>DEAD</v>
      </c>
    </row>
    <row r="52" spans="1:6" x14ac:dyDescent="0.25">
      <c r="A52" t="str">
        <f>_xlfn.CONCAT("1A4070000000065000",RIGHT(RecordTable[[#This Row],[CloneBarcode]],6))</f>
        <v>1A4070000000065000019694</v>
      </c>
      <c r="B52" t="str">
        <f>LEFT(RecordTable[[#This Row],[CloneBarcode]],7)</f>
        <v>CLSE024</v>
      </c>
      <c r="C52" t="s">
        <v>2992</v>
      </c>
      <c r="D52" s="15">
        <v>43657</v>
      </c>
      <c r="E52" s="15" t="str">
        <f>_xlfn.IFNA(IF(LEFT(VLOOKUP(RecordTable[[#This Row],[METRC]],METRC!A:B,2,FALSE),4)=LEFT(RecordTable[[#This Row],[CloneBarcode]],4),"match","MISMATCH"),"dead")</f>
        <v>dead</v>
      </c>
      <c r="F52" s="15" t="str">
        <f>_xlfn.IFNA(INDEX(Table6[[#All],[Location]],MATCH(RecordTable[[#This Row],[METRC]],Table6[Tag],0)),"DEAD")</f>
        <v>DEAD</v>
      </c>
    </row>
    <row r="53" spans="1:6" x14ac:dyDescent="0.25">
      <c r="A53" t="s">
        <v>2993</v>
      </c>
      <c r="B53" t="s">
        <v>2994</v>
      </c>
      <c r="C53" t="str">
        <f>_xlfn.CONCAT(RecordTable[[#This Row],[PhenoAbbv]],".",RIGHT(RecordTable[[#This Row],[METRC]],6))</f>
        <v>CTEN016.019427</v>
      </c>
      <c r="D53" s="15">
        <v>43657</v>
      </c>
      <c r="E53" s="15" t="str">
        <f>_xlfn.IFNA(IF(LEFT(VLOOKUP(RecordTable[[#This Row],[METRC]],METRC!A:B,2,FALSE),4)=LEFT(RecordTable[[#This Row],[CloneBarcode]],4),"match","MISMATCH"),"dead")</f>
        <v>dead</v>
      </c>
      <c r="F53" s="15" t="str">
        <f>_xlfn.IFNA(INDEX(Table6[[#All],[Location]],MATCH(RecordTable[[#This Row],[METRC]],Table6[Tag],0)),"DEAD")</f>
        <v>DEAD</v>
      </c>
    </row>
    <row r="54" spans="1:6" x14ac:dyDescent="0.25">
      <c r="A54" t="str">
        <f>_xlfn.CONCAT("1A4070000000065000",RIGHT(RecordTable[[#This Row],[CloneBarcode]],6))</f>
        <v>1A4070000000065000031404</v>
      </c>
      <c r="B54" t="str">
        <f>LEFT(RecordTable[[#This Row],[CloneBarcode]],7)</f>
        <v>CTEN016</v>
      </c>
      <c r="C54" t="s">
        <v>2995</v>
      </c>
      <c r="D54" s="15">
        <v>43657</v>
      </c>
      <c r="E54" s="15" t="str">
        <f>_xlfn.IFNA(IF(LEFT(VLOOKUP(RecordTable[[#This Row],[METRC]],METRC!A:B,2,FALSE),4)=LEFT(RecordTable[[#This Row],[CloneBarcode]],4),"match","MISMATCH"),"dead")</f>
        <v>dead</v>
      </c>
      <c r="F54" s="15" t="str">
        <f>_xlfn.IFNA(INDEX(Table6[[#All],[Location]],MATCH(RecordTable[[#This Row],[METRC]],Table6[Tag],0)),"DEAD")</f>
        <v>DEAD</v>
      </c>
    </row>
    <row r="55" spans="1:6" x14ac:dyDescent="0.25">
      <c r="A55" t="s">
        <v>2996</v>
      </c>
      <c r="B55" t="s">
        <v>2997</v>
      </c>
      <c r="C55" t="str">
        <f>_xlfn.CONCAT(RecordTable[[#This Row],[PhenoAbbv]],".",RIGHT(RecordTable[[#This Row],[METRC]],6))</f>
        <v>CTEN024.019443</v>
      </c>
      <c r="D55" s="15">
        <v>43657</v>
      </c>
      <c r="E55" s="15" t="str">
        <f>_xlfn.IFNA(IF(LEFT(VLOOKUP(RecordTable[[#This Row],[METRC]],METRC!A:B,2,FALSE),4)=LEFT(RecordTable[[#This Row],[CloneBarcode]],4),"match","MISMATCH"),"dead")</f>
        <v>dead</v>
      </c>
      <c r="F55" s="15" t="str">
        <f>_xlfn.IFNA(INDEX(Table6[[#All],[Location]],MATCH(RecordTable[[#This Row],[METRC]],Table6[Tag],0)),"DEAD")</f>
        <v>DEAD</v>
      </c>
    </row>
    <row r="56" spans="1:6" x14ac:dyDescent="0.25">
      <c r="A56" t="str">
        <f>_xlfn.CONCAT("1A4070000000065000",RIGHT(RecordTable[[#This Row],[CloneBarcode]],6))</f>
        <v>1A4070000000065000031426</v>
      </c>
      <c r="B56" t="str">
        <f>LEFT(RecordTable[[#This Row],[CloneBarcode]],7)</f>
        <v>CTEN024</v>
      </c>
      <c r="C56" t="s">
        <v>2998</v>
      </c>
      <c r="D56" s="15">
        <v>43657</v>
      </c>
      <c r="E56" s="15" t="str">
        <f>_xlfn.IFNA(IF(LEFT(VLOOKUP(RecordTable[[#This Row],[METRC]],METRC!A:B,2,FALSE),4)=LEFT(RecordTable[[#This Row],[CloneBarcode]],4),"match","MISMATCH"),"dead")</f>
        <v>dead</v>
      </c>
      <c r="F56" s="15" t="str">
        <f>_xlfn.IFNA(INDEX(Table6[[#All],[Location]],MATCH(RecordTable[[#This Row],[METRC]],Table6[Tag],0)),"DEAD")</f>
        <v>DEAD</v>
      </c>
    </row>
    <row r="57" spans="1:6" x14ac:dyDescent="0.25">
      <c r="A57" t="str">
        <f>_xlfn.CONCAT("1A4070000000065000",RIGHT(RecordTable[[#This Row],[CloneBarcode]],6))</f>
        <v>1A4070000000065000033645</v>
      </c>
      <c r="B57" t="str">
        <f>LEFT(RecordTable[[#This Row],[CloneBarcode]],7)</f>
        <v>DD22002</v>
      </c>
      <c r="C57" t="s">
        <v>2999</v>
      </c>
      <c r="D57" s="15">
        <v>43657</v>
      </c>
      <c r="E57" s="15" t="str">
        <f>_xlfn.IFNA(IF(LEFT(VLOOKUP(RecordTable[[#This Row],[METRC]],METRC!A:B,2,FALSE),4)=LEFT(RecordTable[[#This Row],[CloneBarcode]],4),"match","MISMATCH"),"dead")</f>
        <v>dead</v>
      </c>
      <c r="F57" s="15" t="str">
        <f>_xlfn.IFNA(INDEX(Table6[[#All],[Location]],MATCH(RecordTable[[#This Row],[METRC]],Table6[Tag],0)),"DEAD")</f>
        <v>DEAD</v>
      </c>
    </row>
    <row r="58" spans="1:6" x14ac:dyDescent="0.25">
      <c r="A58" t="str">
        <f>_xlfn.CONCAT("1A4070000000065000",RIGHT(RecordTable[[#This Row],[CloneBarcode]],6))</f>
        <v>1A4070000000065000033646</v>
      </c>
      <c r="B58" t="str">
        <f>LEFT(RecordTable[[#This Row],[CloneBarcode]],7)</f>
        <v>DD22002</v>
      </c>
      <c r="C58" t="s">
        <v>3000</v>
      </c>
      <c r="D58" s="15">
        <v>43657</v>
      </c>
      <c r="E58" s="15" t="str">
        <f>_xlfn.IFNA(IF(LEFT(VLOOKUP(RecordTable[[#This Row],[METRC]],METRC!A:B,2,FALSE),4)=LEFT(RecordTable[[#This Row],[CloneBarcode]],4),"match","MISMATCH"),"dead")</f>
        <v>dead</v>
      </c>
      <c r="F58" s="15" t="str">
        <f>_xlfn.IFNA(INDEX(Table6[[#All],[Location]],MATCH(RecordTable[[#This Row],[METRC]],Table6[Tag],0)),"DEAD")</f>
        <v>DEAD</v>
      </c>
    </row>
    <row r="59" spans="1:6" x14ac:dyDescent="0.25">
      <c r="A59" t="s">
        <v>3001</v>
      </c>
      <c r="B59" t="s">
        <v>3002</v>
      </c>
      <c r="C59" t="str">
        <f>_xlfn.CONCAT(RecordTable[[#This Row],[PhenoAbbv]],".",RIGHT(RecordTable[[#This Row],[METRC]],6))</f>
        <v>DD22005.019499</v>
      </c>
      <c r="D59" s="15">
        <v>43657</v>
      </c>
      <c r="E59" s="15" t="str">
        <f>_xlfn.IFNA(IF(LEFT(VLOOKUP(RecordTable[[#This Row],[METRC]],METRC!A:B,2,FALSE),4)=LEFT(RecordTable[[#This Row],[CloneBarcode]],4),"match","MISMATCH"),"dead")</f>
        <v>dead</v>
      </c>
      <c r="F59" s="15" t="str">
        <f>_xlfn.IFNA(INDEX(Table6[[#All],[Location]],MATCH(RecordTable[[#This Row],[METRC]],Table6[Tag],0)),"DEAD")</f>
        <v>DEAD</v>
      </c>
    </row>
    <row r="60" spans="1:6" x14ac:dyDescent="0.25">
      <c r="A60" t="str">
        <f>_xlfn.CONCAT("1A4070000000065000",RIGHT(RecordTable[[#This Row],[CloneBarcode]],6))</f>
        <v>1A4070000000065000032327</v>
      </c>
      <c r="B60" t="str">
        <f>LEFT(RecordTable[[#This Row],[CloneBarcode]],7)</f>
        <v>DD22005</v>
      </c>
      <c r="C60" t="s">
        <v>3003</v>
      </c>
      <c r="D60" s="15">
        <v>43657</v>
      </c>
      <c r="E60" s="15" t="str">
        <f>_xlfn.IFNA(IF(LEFT(VLOOKUP(RecordTable[[#This Row],[METRC]],METRC!A:B,2,FALSE),4)=LEFT(RecordTable[[#This Row],[CloneBarcode]],4),"match","MISMATCH"),"dead")</f>
        <v>dead</v>
      </c>
      <c r="F60" s="15" t="str">
        <f>_xlfn.IFNA(INDEX(Table6[[#All],[Location]],MATCH(RecordTable[[#This Row],[METRC]],Table6[Tag],0)),"DEAD")</f>
        <v>DEAD</v>
      </c>
    </row>
    <row r="61" spans="1:6" x14ac:dyDescent="0.25">
      <c r="A61" t="str">
        <f>_xlfn.CONCAT("1A4070000000065000",RIGHT(RecordTable[[#This Row],[CloneBarcode]],6))</f>
        <v>1A4070000000065000033647</v>
      </c>
      <c r="B61" t="str">
        <f>LEFT(RecordTable[[#This Row],[CloneBarcode]],7)</f>
        <v>DD22008</v>
      </c>
      <c r="C61" t="s">
        <v>3004</v>
      </c>
      <c r="D61" s="15">
        <v>43657</v>
      </c>
      <c r="E61" s="15" t="str">
        <f>_xlfn.IFNA(IF(LEFT(VLOOKUP(RecordTable[[#This Row],[METRC]],METRC!A:B,2,FALSE),4)=LEFT(RecordTable[[#This Row],[CloneBarcode]],4),"match","MISMATCH"),"dead")</f>
        <v>dead</v>
      </c>
      <c r="F61" s="15" t="str">
        <f>_xlfn.IFNA(INDEX(Table6[[#All],[Location]],MATCH(RecordTable[[#This Row],[METRC]],Table6[Tag],0)),"DEAD")</f>
        <v>DEAD</v>
      </c>
    </row>
    <row r="62" spans="1:6" x14ac:dyDescent="0.25">
      <c r="A62" t="str">
        <f>_xlfn.CONCAT("1A4070000000065000",RIGHT(RecordTable[[#This Row],[CloneBarcode]],6))</f>
        <v>1A4070000000065000033648</v>
      </c>
      <c r="B62" t="str">
        <f>LEFT(RecordTable[[#This Row],[CloneBarcode]],7)</f>
        <v>DD22008</v>
      </c>
      <c r="C62" t="s">
        <v>3005</v>
      </c>
      <c r="D62" s="15">
        <v>43657</v>
      </c>
      <c r="E62" s="15" t="str">
        <f>_xlfn.IFNA(IF(LEFT(VLOOKUP(RecordTable[[#This Row],[METRC]],METRC!A:B,2,FALSE),4)=LEFT(RecordTable[[#This Row],[CloneBarcode]],4),"match","MISMATCH"),"dead")</f>
        <v>dead</v>
      </c>
      <c r="F62" s="15" t="str">
        <f>_xlfn.IFNA(INDEX(Table6[[#All],[Location]],MATCH(RecordTable[[#This Row],[METRC]],Table6[Tag],0)),"DEAD")</f>
        <v>DEAD</v>
      </c>
    </row>
    <row r="63" spans="1:6" x14ac:dyDescent="0.25">
      <c r="A63" t="s">
        <v>3006</v>
      </c>
      <c r="B63" t="s">
        <v>3007</v>
      </c>
      <c r="C63" t="str">
        <f>_xlfn.CONCAT(RecordTable[[#This Row],[PhenoAbbv]],".",RIGHT(RecordTable[[#This Row],[METRC]],6))</f>
        <v>DD22009.019474</v>
      </c>
      <c r="D63" s="15">
        <v>43657</v>
      </c>
      <c r="E63" s="15" t="str">
        <f>_xlfn.IFNA(IF(LEFT(VLOOKUP(RecordTable[[#This Row],[METRC]],METRC!A:B,2,FALSE),4)=LEFT(RecordTable[[#This Row],[CloneBarcode]],4),"match","MISMATCH"),"dead")</f>
        <v>dead</v>
      </c>
      <c r="F63" s="15" t="str">
        <f>_xlfn.IFNA(INDEX(Table6[[#All],[Location]],MATCH(RecordTable[[#This Row],[METRC]],Table6[Tag],0)),"DEAD")</f>
        <v>DEAD</v>
      </c>
    </row>
    <row r="64" spans="1:6" x14ac:dyDescent="0.25">
      <c r="A64" t="str">
        <f>_xlfn.CONCAT("1A4070000000065000",RIGHT(RecordTable[[#This Row],[CloneBarcode]],6))</f>
        <v>1A4070000000065000032392</v>
      </c>
      <c r="B64" t="str">
        <f>LEFT(RecordTable[[#This Row],[CloneBarcode]],7)</f>
        <v>DD22009</v>
      </c>
      <c r="C64" t="s">
        <v>3008</v>
      </c>
      <c r="D64" s="15">
        <v>43657</v>
      </c>
      <c r="E64" s="15" t="str">
        <f>_xlfn.IFNA(IF(LEFT(VLOOKUP(RecordTable[[#This Row],[METRC]],METRC!A:B,2,FALSE),4)=LEFT(RecordTable[[#This Row],[CloneBarcode]],4),"match","MISMATCH"),"dead")</f>
        <v>dead</v>
      </c>
      <c r="F64" s="15" t="str">
        <f>_xlfn.IFNA(INDEX(Table6[[#All],[Location]],MATCH(RecordTable[[#This Row],[METRC]],Table6[Tag],0)),"DEAD")</f>
        <v>DEAD</v>
      </c>
    </row>
    <row r="65" spans="1:6" x14ac:dyDescent="0.25">
      <c r="A65" t="s">
        <v>3009</v>
      </c>
      <c r="B65" t="s">
        <v>3010</v>
      </c>
      <c r="C65" t="str">
        <f>_xlfn.CONCAT(RecordTable[[#This Row],[PhenoAbbv]],".",RIGHT(RecordTable[[#This Row],[METRC]],6))</f>
        <v>DD22010.019473</v>
      </c>
      <c r="D65" s="15">
        <v>43657</v>
      </c>
      <c r="E65" s="15" t="str">
        <f>_xlfn.IFNA(IF(LEFT(VLOOKUP(RecordTable[[#This Row],[METRC]],METRC!A:B,2,FALSE),4)=LEFT(RecordTable[[#This Row],[CloneBarcode]],4),"match","MISMATCH"),"dead")</f>
        <v>dead</v>
      </c>
      <c r="F65" s="15" t="str">
        <f>_xlfn.IFNA(INDEX(Table6[[#All],[Location]],MATCH(RecordTable[[#This Row],[METRC]],Table6[Tag],0)),"DEAD")</f>
        <v>DEAD</v>
      </c>
    </row>
    <row r="66" spans="1:6" x14ac:dyDescent="0.25">
      <c r="A66" t="str">
        <f>_xlfn.CONCAT("1A4070000000065000",RIGHT(RecordTable[[#This Row],[CloneBarcode]],6))</f>
        <v>1A4070000000065000032316</v>
      </c>
      <c r="B66" t="str">
        <f>LEFT(RecordTable[[#This Row],[CloneBarcode]],7)</f>
        <v>DD22010</v>
      </c>
      <c r="C66" t="s">
        <v>3011</v>
      </c>
      <c r="D66" s="15">
        <v>43657</v>
      </c>
      <c r="E66" s="15" t="str">
        <f>_xlfn.IFNA(IF(LEFT(VLOOKUP(RecordTable[[#This Row],[METRC]],METRC!A:B,2,FALSE),4)=LEFT(RecordTable[[#This Row],[CloneBarcode]],4),"match","MISMATCH"),"dead")</f>
        <v>dead</v>
      </c>
      <c r="F66" s="15" t="str">
        <f>_xlfn.IFNA(INDEX(Table6[[#All],[Location]],MATCH(RecordTable[[#This Row],[METRC]],Table6[Tag],0)),"DEAD")</f>
        <v>DEAD</v>
      </c>
    </row>
    <row r="67" spans="1:6" x14ac:dyDescent="0.25">
      <c r="A67" t="str">
        <f>_xlfn.CONCAT("1A4070000000065000",RIGHT(RecordTable[[#This Row],[CloneBarcode]],6))</f>
        <v>1A4070000000065000019468</v>
      </c>
      <c r="B67" t="str">
        <f>LEFT(RecordTable[[#This Row],[CloneBarcode]],7)</f>
        <v>DD22016</v>
      </c>
      <c r="C67" t="s">
        <v>3012</v>
      </c>
      <c r="D67" s="15">
        <v>43657</v>
      </c>
      <c r="E67" s="15" t="str">
        <f>_xlfn.IFNA(IF(LEFT(VLOOKUP(RecordTable[[#This Row],[METRC]],METRC!A:B,2,FALSE),4)=LEFT(RecordTable[[#This Row],[CloneBarcode]],4),"match","MISMATCH"),"dead")</f>
        <v>dead</v>
      </c>
      <c r="F67" s="15" t="str">
        <f>_xlfn.IFNA(INDEX(Table6[[#All],[Location]],MATCH(RecordTable[[#This Row],[METRC]],Table6[Tag],0)),"DEAD")</f>
        <v>DEAD</v>
      </c>
    </row>
    <row r="68" spans="1:6" x14ac:dyDescent="0.25">
      <c r="A68" t="str">
        <f>_xlfn.CONCAT("1A4070000000065000",RIGHT(RecordTable[[#This Row],[CloneBarcode]],6))</f>
        <v>1A4070000000065000032370</v>
      </c>
      <c r="B68" t="str">
        <f>LEFT(RecordTable[[#This Row],[CloneBarcode]],7)</f>
        <v>DD22016</v>
      </c>
      <c r="C68" t="s">
        <v>3013</v>
      </c>
      <c r="D68" s="15">
        <v>43657</v>
      </c>
      <c r="E68" s="15" t="str">
        <f>_xlfn.IFNA(IF(LEFT(VLOOKUP(RecordTable[[#This Row],[METRC]],METRC!A:B,2,FALSE),4)=LEFT(RecordTable[[#This Row],[CloneBarcode]],4),"match","MISMATCH"),"dead")</f>
        <v>dead</v>
      </c>
      <c r="F68" s="15" t="str">
        <f>_xlfn.IFNA(INDEX(Table6[[#All],[Location]],MATCH(RecordTable[[#This Row],[METRC]],Table6[Tag],0)),"DEAD")</f>
        <v>DEAD</v>
      </c>
    </row>
    <row r="69" spans="1:6" x14ac:dyDescent="0.25">
      <c r="A69" t="s">
        <v>3014</v>
      </c>
      <c r="B69" t="s">
        <v>3015</v>
      </c>
      <c r="C69" t="str">
        <f>_xlfn.CONCAT(RecordTable[[#This Row],[PhenoAbbv]],".",RIGHT(RecordTable[[#This Row],[METRC]],6))</f>
        <v>DRMC001.014214</v>
      </c>
      <c r="D69" s="15">
        <v>43657</v>
      </c>
      <c r="E69" s="15" t="str">
        <f>_xlfn.IFNA(IF(LEFT(VLOOKUP(RecordTable[[#This Row],[METRC]],METRC!A:B,2,FALSE),4)=LEFT(RecordTable[[#This Row],[CloneBarcode]],4),"match","MISMATCH"),"dead")</f>
        <v>dead</v>
      </c>
      <c r="F69" s="15" t="str">
        <f>_xlfn.IFNA(INDEX(Table6[[#All],[Location]],MATCH(RecordTable[[#This Row],[METRC]],Table6[Tag],0)),"DEAD")</f>
        <v>DEAD</v>
      </c>
    </row>
    <row r="70" spans="1:6" x14ac:dyDescent="0.25">
      <c r="A70" t="s">
        <v>3016</v>
      </c>
      <c r="B70" t="s">
        <v>3015</v>
      </c>
      <c r="C70" t="str">
        <f>_xlfn.CONCAT(RecordTable[[#This Row],[PhenoAbbv]],".",RIGHT(RecordTable[[#This Row],[METRC]],6))</f>
        <v>DRMC001.020817</v>
      </c>
      <c r="D70" s="15">
        <v>43657</v>
      </c>
      <c r="E70" s="15" t="str">
        <f>_xlfn.IFNA(IF(LEFT(VLOOKUP(RecordTable[[#This Row],[METRC]],METRC!A:B,2,FALSE),4)=LEFT(RecordTable[[#This Row],[CloneBarcode]],4),"match","MISMATCH"),"dead")</f>
        <v>dead</v>
      </c>
      <c r="F70" s="15" t="str">
        <f>_xlfn.IFNA(INDEX(Table6[[#All],[Location]],MATCH(RecordTable[[#This Row],[METRC]],Table6[Tag],0)),"DEAD")</f>
        <v>DEAD</v>
      </c>
    </row>
    <row r="71" spans="1:6" x14ac:dyDescent="0.25">
      <c r="A71" t="str">
        <f>_xlfn.CONCAT("1A4070000000065000",RIGHT(RecordTable[[#This Row],[CloneBarcode]],6))</f>
        <v>1A4070000000065000033096</v>
      </c>
      <c r="B71" t="str">
        <f>LEFT(RecordTable[[#This Row],[CloneBarcode]],7)</f>
        <v>DRMC001</v>
      </c>
      <c r="C71" t="s">
        <v>3017</v>
      </c>
      <c r="D71" s="15">
        <v>43657</v>
      </c>
      <c r="E71" s="15" t="str">
        <f>_xlfn.IFNA(IF(LEFT(VLOOKUP(RecordTable[[#This Row],[METRC]],METRC!A:B,2,FALSE),4)=LEFT(RecordTable[[#This Row],[CloneBarcode]],4),"match","MISMATCH"),"dead")</f>
        <v>dead</v>
      </c>
      <c r="F71" s="15" t="str">
        <f>_xlfn.IFNA(INDEX(Table6[[#All],[Location]],MATCH(RecordTable[[#This Row],[METRC]],Table6[Tag],0)),"DEAD")</f>
        <v>DEAD</v>
      </c>
    </row>
    <row r="72" spans="1:6" x14ac:dyDescent="0.25">
      <c r="A72" t="s">
        <v>3018</v>
      </c>
      <c r="B72" t="s">
        <v>3019</v>
      </c>
      <c r="C72" t="str">
        <f>_xlfn.CONCAT(RecordTable[[#This Row],[PhenoAbbv]],".",RIGHT(RecordTable[[#This Row],[METRC]],6))</f>
        <v>DRMC004.024947</v>
      </c>
      <c r="D72" s="15">
        <v>43657</v>
      </c>
      <c r="E72" s="15" t="str">
        <f>_xlfn.IFNA(IF(LEFT(VLOOKUP(RecordTable[[#This Row],[METRC]],METRC!A:B,2,FALSE),4)=LEFT(RecordTable[[#This Row],[CloneBarcode]],4),"match","MISMATCH"),"dead")</f>
        <v>dead</v>
      </c>
      <c r="F72" s="15" t="str">
        <f>_xlfn.IFNA(INDEX(Table6[[#All],[Location]],MATCH(RecordTable[[#This Row],[METRC]],Table6[Tag],0)),"DEAD")</f>
        <v>DEAD</v>
      </c>
    </row>
    <row r="73" spans="1:6" x14ac:dyDescent="0.25">
      <c r="A73" t="str">
        <f>_xlfn.CONCAT("1A4070000000065000",RIGHT(RecordTable[[#This Row],[CloneBarcode]],6))</f>
        <v>1A4070000000065000024970</v>
      </c>
      <c r="B73" t="str">
        <f>LEFT(RecordTable[[#This Row],[CloneBarcode]],7)</f>
        <v>DRMC004</v>
      </c>
      <c r="C73" t="s">
        <v>3020</v>
      </c>
      <c r="D73" s="15">
        <v>43657</v>
      </c>
      <c r="E73" s="15" t="str">
        <f>_xlfn.IFNA(IF(LEFT(VLOOKUP(RecordTable[[#This Row],[METRC]],METRC!A:B,2,FALSE),4)=LEFT(RecordTable[[#This Row],[CloneBarcode]],4),"match","MISMATCH"),"dead")</f>
        <v>dead</v>
      </c>
      <c r="F73" s="15" t="str">
        <f>_xlfn.IFNA(INDEX(Table6[[#All],[Location]],MATCH(RecordTable[[#This Row],[METRC]],Table6[Tag],0)),"DEAD")</f>
        <v>DEAD</v>
      </c>
    </row>
    <row r="74" spans="1:6" x14ac:dyDescent="0.25">
      <c r="A74" t="str">
        <f>_xlfn.CONCAT("1A4070000000065000",RIGHT(RecordTable[[#This Row],[CloneBarcode]],6))</f>
        <v>1A4070000000065000024947</v>
      </c>
      <c r="B74" t="str">
        <f>LEFT(RecordTable[[#This Row],[CloneBarcode]],7)</f>
        <v>DRMC004</v>
      </c>
      <c r="C74" t="s">
        <v>3021</v>
      </c>
      <c r="D74" s="15">
        <v>43657</v>
      </c>
      <c r="E74" s="15" t="str">
        <f>_xlfn.IFNA(IF(LEFT(VLOOKUP(RecordTable[[#This Row],[METRC]],METRC!A:B,2,FALSE),4)=LEFT(RecordTable[[#This Row],[CloneBarcode]],4),"match","MISMATCH"),"dead")</f>
        <v>dead</v>
      </c>
      <c r="F74" s="15" t="str">
        <f>_xlfn.IFNA(INDEX(Table6[[#All],[Location]],MATCH(RecordTable[[#This Row],[METRC]],Table6[Tag],0)),"DEAD")</f>
        <v>DEAD</v>
      </c>
    </row>
    <row r="75" spans="1:6" x14ac:dyDescent="0.25">
      <c r="A75" t="str">
        <f>_xlfn.CONCAT("1A4070000000065000",RIGHT(RecordTable[[#This Row],[CloneBarcode]],6))</f>
        <v>1A4070000000065000024977</v>
      </c>
      <c r="B75" t="str">
        <f>LEFT(RecordTable[[#This Row],[CloneBarcode]],7)</f>
        <v>DRMC004</v>
      </c>
      <c r="C75" t="s">
        <v>3022</v>
      </c>
      <c r="D75" s="15">
        <v>43657</v>
      </c>
      <c r="E75" s="15" t="str">
        <f>_xlfn.IFNA(IF(LEFT(VLOOKUP(RecordTable[[#This Row],[METRC]],METRC!A:B,2,FALSE),4)=LEFT(RecordTable[[#This Row],[CloneBarcode]],4),"match","MISMATCH"),"dead")</f>
        <v>dead</v>
      </c>
      <c r="F75" s="15" t="str">
        <f>_xlfn.IFNA(INDEX(Table6[[#All],[Location]],MATCH(RecordTable[[#This Row],[METRC]],Table6[Tag],0)),"DEAD")</f>
        <v>DEAD</v>
      </c>
    </row>
    <row r="76" spans="1:6" x14ac:dyDescent="0.25">
      <c r="A76" t="str">
        <f>_xlfn.CONCAT("1A4070000000065000",RIGHT(RecordTable[[#This Row],[CloneBarcode]],6))</f>
        <v>1A4070000000065000024966</v>
      </c>
      <c r="B76" t="str">
        <f>LEFT(RecordTable[[#This Row],[CloneBarcode]],7)</f>
        <v>DRMC004</v>
      </c>
      <c r="C76" t="s">
        <v>3023</v>
      </c>
      <c r="D76" s="15">
        <v>43657</v>
      </c>
      <c r="E76" s="15" t="str">
        <f>_xlfn.IFNA(IF(LEFT(VLOOKUP(RecordTable[[#This Row],[METRC]],METRC!A:B,2,FALSE),4)=LEFT(RecordTable[[#This Row],[CloneBarcode]],4),"match","MISMATCH"),"dead")</f>
        <v>dead</v>
      </c>
      <c r="F76" s="15" t="str">
        <f>_xlfn.IFNA(INDEX(Table6[[#All],[Location]],MATCH(RecordTable[[#This Row],[METRC]],Table6[Tag],0)),"DEAD")</f>
        <v>DEAD</v>
      </c>
    </row>
    <row r="77" spans="1:6" x14ac:dyDescent="0.25">
      <c r="A77" t="str">
        <f>_xlfn.CONCAT("1A4070000000065000",RIGHT(RecordTable[[#This Row],[CloneBarcode]],6))</f>
        <v>1A4070000000065000032999</v>
      </c>
      <c r="B77" t="str">
        <f>LEFT(RecordTable[[#This Row],[CloneBarcode]],7)</f>
        <v>DRMC004</v>
      </c>
      <c r="C77" t="s">
        <v>3024</v>
      </c>
      <c r="D77" s="15">
        <v>43657</v>
      </c>
      <c r="E77" s="15" t="str">
        <f>_xlfn.IFNA(IF(LEFT(VLOOKUP(RecordTable[[#This Row],[METRC]],METRC!A:B,2,FALSE),4)=LEFT(RecordTable[[#This Row],[CloneBarcode]],4),"match","MISMATCH"),"dead")</f>
        <v>dead</v>
      </c>
      <c r="F77" s="15" t="str">
        <f>_xlfn.IFNA(INDEX(Table6[[#All],[Location]],MATCH(RecordTable[[#This Row],[METRC]],Table6[Tag],0)),"DEAD")</f>
        <v>DEAD</v>
      </c>
    </row>
    <row r="78" spans="1:6" x14ac:dyDescent="0.25">
      <c r="A78" t="str">
        <f>_xlfn.CONCAT("1A4070000000065000",RIGHT(RecordTable[[#This Row],[CloneBarcode]],6))</f>
        <v>1A4070000000065000020829</v>
      </c>
      <c r="B78" t="str">
        <f>LEFT(RecordTable[[#This Row],[CloneBarcode]],7)</f>
        <v>DRMC022</v>
      </c>
      <c r="C78" t="s">
        <v>3025</v>
      </c>
      <c r="D78" s="15">
        <v>43657</v>
      </c>
      <c r="E78" s="15" t="str">
        <f>_xlfn.IFNA(IF(LEFT(VLOOKUP(RecordTable[[#This Row],[METRC]],METRC!A:B,2,FALSE),4)=LEFT(RecordTable[[#This Row],[CloneBarcode]],4),"match","MISMATCH"),"dead")</f>
        <v>dead</v>
      </c>
      <c r="F78" s="15" t="str">
        <f>_xlfn.IFNA(INDEX(Table6[[#All],[Location]],MATCH(RecordTable[[#This Row],[METRC]],Table6[Tag],0)),"DEAD")</f>
        <v>DEAD</v>
      </c>
    </row>
    <row r="79" spans="1:6" x14ac:dyDescent="0.25">
      <c r="A79" t="str">
        <f>_xlfn.CONCAT("1A4070000000065000",RIGHT(RecordTable[[#This Row],[CloneBarcode]],6))</f>
        <v>1A4070000000065000033149</v>
      </c>
      <c r="B79" t="str">
        <f>LEFT(RecordTable[[#This Row],[CloneBarcode]],7)</f>
        <v>DRMC022</v>
      </c>
      <c r="C79" t="s">
        <v>3026</v>
      </c>
      <c r="D79" s="15">
        <v>43657</v>
      </c>
      <c r="E79" s="15" t="str">
        <f>_xlfn.IFNA(IF(LEFT(VLOOKUP(RecordTable[[#This Row],[METRC]],METRC!A:B,2,FALSE),4)=LEFT(RecordTable[[#This Row],[CloneBarcode]],4),"match","MISMATCH"),"dead")</f>
        <v>dead</v>
      </c>
      <c r="F79" s="15" t="str">
        <f>_xlfn.IFNA(INDEX(Table6[[#All],[Location]],MATCH(RecordTable[[#This Row],[METRC]],Table6[Tag],0)),"DEAD")</f>
        <v>DEAD</v>
      </c>
    </row>
    <row r="80" spans="1:6" x14ac:dyDescent="0.25">
      <c r="A80" t="s">
        <v>3027</v>
      </c>
      <c r="B80" t="s">
        <v>3028</v>
      </c>
      <c r="C80" t="str">
        <f>_xlfn.CONCAT(RecordTable[[#This Row],[PhenoAbbv]],".",RIGHT(RecordTable[[#This Row],[METRC]],6))</f>
        <v>DRMC034.020830</v>
      </c>
      <c r="D80" s="15">
        <v>43657</v>
      </c>
      <c r="E80" s="15" t="str">
        <f>_xlfn.IFNA(IF(LEFT(VLOOKUP(RecordTable[[#This Row],[METRC]],METRC!A:B,2,FALSE),4)=LEFT(RecordTable[[#This Row],[CloneBarcode]],4),"match","MISMATCH"),"dead")</f>
        <v>dead</v>
      </c>
      <c r="F80" s="15" t="str">
        <f>_xlfn.IFNA(INDEX(Table6[[#All],[Location]],MATCH(RecordTable[[#This Row],[METRC]],Table6[Tag],0)),"DEAD")</f>
        <v>DEAD</v>
      </c>
    </row>
    <row r="81" spans="1:6" x14ac:dyDescent="0.25">
      <c r="A81" t="str">
        <f>_xlfn.CONCAT("1A4070000000065000",RIGHT(RecordTable[[#This Row],[CloneBarcode]],6))</f>
        <v>1A4070000000065000033133</v>
      </c>
      <c r="B81" t="str">
        <f>LEFT(RecordTable[[#This Row],[CloneBarcode]],7)</f>
        <v>DRMC034</v>
      </c>
      <c r="C81" t="s">
        <v>3029</v>
      </c>
      <c r="D81" s="15">
        <v>43657</v>
      </c>
      <c r="E81" s="15" t="str">
        <f>_xlfn.IFNA(IF(LEFT(VLOOKUP(RecordTable[[#This Row],[METRC]],METRC!A:B,2,FALSE),4)=LEFT(RecordTable[[#This Row],[CloneBarcode]],4),"match","MISMATCH"),"dead")</f>
        <v>dead</v>
      </c>
      <c r="F81" s="15" t="str">
        <f>_xlfn.IFNA(INDEX(Table6[[#All],[Location]],MATCH(RecordTable[[#This Row],[METRC]],Table6[Tag],0)),"DEAD")</f>
        <v>DEAD</v>
      </c>
    </row>
    <row r="82" spans="1:6" x14ac:dyDescent="0.25">
      <c r="A82" t="str">
        <f>_xlfn.CONCAT("1A4070000000065000",RIGHT(RecordTable[[#This Row],[CloneBarcode]],6))</f>
        <v>1A4070000000065000031275</v>
      </c>
      <c r="B82" t="str">
        <f>LEFT(RecordTable[[#This Row],[CloneBarcode]],7)</f>
        <v>DSLD010</v>
      </c>
      <c r="C82" t="s">
        <v>3030</v>
      </c>
      <c r="D82" s="15">
        <v>43657</v>
      </c>
      <c r="E82" s="15" t="str">
        <f>_xlfn.IFNA(IF(LEFT(VLOOKUP(RecordTable[[#This Row],[METRC]],METRC!A:B,2,FALSE),4)=LEFT(RecordTable[[#This Row],[CloneBarcode]],4),"match","MISMATCH"),"dead")</f>
        <v>dead</v>
      </c>
      <c r="F82" s="15" t="str">
        <f>_xlfn.IFNA(INDEX(Table6[[#All],[Location]],MATCH(RecordTable[[#This Row],[METRC]],Table6[Tag],0)),"DEAD")</f>
        <v>DEAD</v>
      </c>
    </row>
    <row r="83" spans="1:6" x14ac:dyDescent="0.25">
      <c r="A83" t="str">
        <f>_xlfn.CONCAT("1A4070000000065000",RIGHT(RecordTable[[#This Row],[CloneBarcode]],6))</f>
        <v>1A4070000000065000031375</v>
      </c>
      <c r="B83" t="str">
        <f>LEFT(RecordTable[[#This Row],[CloneBarcode]],7)</f>
        <v>DSLD010</v>
      </c>
      <c r="C83" t="s">
        <v>3031</v>
      </c>
      <c r="D83" s="15">
        <v>43657</v>
      </c>
      <c r="E83" s="15" t="str">
        <f>_xlfn.IFNA(IF(LEFT(VLOOKUP(RecordTable[[#This Row],[METRC]],METRC!A:B,2,FALSE),4)=LEFT(RecordTable[[#This Row],[CloneBarcode]],4),"match","MISMATCH"),"dead")</f>
        <v>dead</v>
      </c>
      <c r="F83" s="15" t="str">
        <f>_xlfn.IFNA(INDEX(Table6[[#All],[Location]],MATCH(RecordTable[[#This Row],[METRC]],Table6[Tag],0)),"DEAD")</f>
        <v>DEAD</v>
      </c>
    </row>
    <row r="84" spans="1:6" x14ac:dyDescent="0.25">
      <c r="A84" t="str">
        <f>_xlfn.CONCAT("1A4070000000065000",RIGHT(RecordTable[[#This Row],[CloneBarcode]],6))</f>
        <v>1A4070000000065000031374</v>
      </c>
      <c r="B84" t="str">
        <f>LEFT(RecordTable[[#This Row],[CloneBarcode]],7)</f>
        <v>DSLD015</v>
      </c>
      <c r="C84" t="s">
        <v>3032</v>
      </c>
      <c r="D84" s="15">
        <v>43657</v>
      </c>
      <c r="E84" s="15" t="str">
        <f>_xlfn.IFNA(IF(LEFT(VLOOKUP(RecordTable[[#This Row],[METRC]],METRC!A:B,2,FALSE),4)=LEFT(RecordTable[[#This Row],[CloneBarcode]],4),"match","MISMATCH"),"dead")</f>
        <v>dead</v>
      </c>
      <c r="F84" s="15" t="str">
        <f>_xlfn.IFNA(INDEX(Table6[[#All],[Location]],MATCH(RecordTable[[#This Row],[METRC]],Table6[Tag],0)),"DEAD")</f>
        <v>DEAD</v>
      </c>
    </row>
    <row r="85" spans="1:6" x14ac:dyDescent="0.25">
      <c r="A85" t="str">
        <f>_xlfn.CONCAT("1A4070000000065000",RIGHT(RecordTable[[#This Row],[CloneBarcode]],6))</f>
        <v>1A4070000000065000031254</v>
      </c>
      <c r="B85" t="str">
        <f>LEFT(RecordTable[[#This Row],[CloneBarcode]],7)</f>
        <v>DSLD015</v>
      </c>
      <c r="C85" t="s">
        <v>3033</v>
      </c>
      <c r="D85" s="15">
        <v>43657</v>
      </c>
      <c r="E85" s="15" t="str">
        <f>_xlfn.IFNA(IF(LEFT(VLOOKUP(RecordTable[[#This Row],[METRC]],METRC!A:B,2,FALSE),4)=LEFT(RecordTable[[#This Row],[CloneBarcode]],4),"match","MISMATCH"),"dead")</f>
        <v>dead</v>
      </c>
      <c r="F85" s="15" t="str">
        <f>_xlfn.IFNA(INDEX(Table6[[#All],[Location]],MATCH(RecordTable[[#This Row],[METRC]],Table6[Tag],0)),"DEAD")</f>
        <v>DEAD</v>
      </c>
    </row>
    <row r="86" spans="1:6" x14ac:dyDescent="0.25">
      <c r="A86" t="str">
        <f>_xlfn.CONCAT("1A4070000000065000",RIGHT(RecordTable[[#This Row],[CloneBarcode]],6))</f>
        <v>1A4070000000065000031261</v>
      </c>
      <c r="B86" t="str">
        <f>LEFT(RecordTable[[#This Row],[CloneBarcode]],7)</f>
        <v>DSLD016</v>
      </c>
      <c r="C86" t="s">
        <v>3034</v>
      </c>
      <c r="D86" s="15">
        <v>43657</v>
      </c>
      <c r="E86" s="15" t="str">
        <f>_xlfn.IFNA(IF(LEFT(VLOOKUP(RecordTable[[#This Row],[METRC]],METRC!A:B,2,FALSE),4)=LEFT(RecordTable[[#This Row],[CloneBarcode]],4),"match","MISMATCH"),"dead")</f>
        <v>dead</v>
      </c>
      <c r="F86" s="15" t="str">
        <f>_xlfn.IFNA(INDEX(Table6[[#All],[Location]],MATCH(RecordTable[[#This Row],[METRC]],Table6[Tag],0)),"DEAD")</f>
        <v>DEAD</v>
      </c>
    </row>
    <row r="87" spans="1:6" x14ac:dyDescent="0.25">
      <c r="A87" t="str">
        <f>_xlfn.CONCAT("1A4070000000065000",RIGHT(RecordTable[[#This Row],[CloneBarcode]],6))</f>
        <v>1A4070000000065000031271</v>
      </c>
      <c r="B87" t="str">
        <f>LEFT(RecordTable[[#This Row],[CloneBarcode]],7)</f>
        <v>DSLD016</v>
      </c>
      <c r="C87" t="s">
        <v>3035</v>
      </c>
      <c r="D87" s="15">
        <v>43657</v>
      </c>
      <c r="E87" s="15" t="str">
        <f>_xlfn.IFNA(IF(LEFT(VLOOKUP(RecordTable[[#This Row],[METRC]],METRC!A:B,2,FALSE),4)=LEFT(RecordTable[[#This Row],[CloneBarcode]],4),"match","MISMATCH"),"dead")</f>
        <v>dead</v>
      </c>
      <c r="F87" s="15" t="str">
        <f>_xlfn.IFNA(INDEX(Table6[[#All],[Location]],MATCH(RecordTable[[#This Row],[METRC]],Table6[Tag],0)),"DEAD")</f>
        <v>DEAD</v>
      </c>
    </row>
    <row r="88" spans="1:6" x14ac:dyDescent="0.25">
      <c r="A88" t="s">
        <v>3036</v>
      </c>
      <c r="B88" t="s">
        <v>3037</v>
      </c>
      <c r="C88" t="str">
        <f>_xlfn.CONCAT(RecordTable[[#This Row],[PhenoAbbv]],".",RIGHT(RecordTable[[#This Row],[METRC]],6))</f>
        <v>ELBB019.016935</v>
      </c>
      <c r="D88" s="15">
        <v>43657</v>
      </c>
      <c r="E88" s="15" t="str">
        <f>_xlfn.IFNA(IF(LEFT(VLOOKUP(RecordTable[[#This Row],[METRC]],METRC!A:B,2,FALSE),4)=LEFT(RecordTable[[#This Row],[CloneBarcode]],4),"match","MISMATCH"),"dead")</f>
        <v>dead</v>
      </c>
      <c r="F88" s="15" t="str">
        <f>_xlfn.IFNA(INDEX(Table6[[#All],[Location]],MATCH(RecordTable[[#This Row],[METRC]],Table6[Tag],0)),"DEAD")</f>
        <v>DEAD</v>
      </c>
    </row>
    <row r="89" spans="1:6" x14ac:dyDescent="0.25">
      <c r="A89" t="str">
        <f>_xlfn.CONCAT("1A4070000000065000",RIGHT(RecordTable[[#This Row],[CloneBarcode]],6))</f>
        <v>1A4070000000065000031315</v>
      </c>
      <c r="B89" t="str">
        <f>LEFT(RecordTable[[#This Row],[CloneBarcode]],7)</f>
        <v>ELBB019</v>
      </c>
      <c r="C89" t="s">
        <v>3038</v>
      </c>
      <c r="D89" s="15">
        <v>43657</v>
      </c>
      <c r="E89" s="15" t="str">
        <f>_xlfn.IFNA(IF(LEFT(VLOOKUP(RecordTable[[#This Row],[METRC]],METRC!A:B,2,FALSE),4)=LEFT(RecordTable[[#This Row],[CloneBarcode]],4),"match","MISMATCH"),"dead")</f>
        <v>dead</v>
      </c>
      <c r="F89" s="15" t="str">
        <f>_xlfn.IFNA(INDEX(Table6[[#All],[Location]],MATCH(RecordTable[[#This Row],[METRC]],Table6[Tag],0)),"DEAD")</f>
        <v>DEAD</v>
      </c>
    </row>
    <row r="90" spans="1:6" x14ac:dyDescent="0.25">
      <c r="A90" t="str">
        <f>_xlfn.CONCAT("1A4070000000065000",RIGHT(RecordTable[[#This Row],[CloneBarcode]],6))</f>
        <v>1A4070000000065000031318</v>
      </c>
      <c r="B90" t="str">
        <f>LEFT(RecordTable[[#This Row],[CloneBarcode]],7)</f>
        <v>ELBB019</v>
      </c>
      <c r="C90" t="s">
        <v>3039</v>
      </c>
      <c r="D90" s="15">
        <v>43657</v>
      </c>
      <c r="E90" s="15" t="str">
        <f>_xlfn.IFNA(IF(LEFT(VLOOKUP(RecordTable[[#This Row],[METRC]],METRC!A:B,2,FALSE),4)=LEFT(RecordTable[[#This Row],[CloneBarcode]],4),"match","MISMATCH"),"dead")</f>
        <v>dead</v>
      </c>
      <c r="F90" s="15" t="str">
        <f>_xlfn.IFNA(INDEX(Table6[[#All],[Location]],MATCH(RecordTable[[#This Row],[METRC]],Table6[Tag],0)),"DEAD")</f>
        <v>DEAD</v>
      </c>
    </row>
    <row r="91" spans="1:6" x14ac:dyDescent="0.25">
      <c r="A91" t="s">
        <v>3040</v>
      </c>
      <c r="B91" t="s">
        <v>3041</v>
      </c>
      <c r="C91" t="str">
        <f>_xlfn.CONCAT(RecordTable[[#This Row],[PhenoAbbv]],".",RIGHT(RecordTable[[#This Row],[METRC]],6))</f>
        <v>ELBB020.016960</v>
      </c>
      <c r="D91" s="15">
        <v>43657</v>
      </c>
      <c r="E91" s="15" t="str">
        <f>_xlfn.IFNA(IF(LEFT(VLOOKUP(RecordTable[[#This Row],[METRC]],METRC!A:B,2,FALSE),4)=LEFT(RecordTable[[#This Row],[CloneBarcode]],4),"match","MISMATCH"),"dead")</f>
        <v>dead</v>
      </c>
      <c r="F91" s="15" t="str">
        <f>_xlfn.IFNA(INDEX(Table6[[#All],[Location]],MATCH(RecordTable[[#This Row],[METRC]],Table6[Tag],0)),"DEAD")</f>
        <v>DEAD</v>
      </c>
    </row>
    <row r="92" spans="1:6" x14ac:dyDescent="0.25">
      <c r="A92" t="s">
        <v>3042</v>
      </c>
      <c r="B92" t="s">
        <v>3041</v>
      </c>
      <c r="C92" t="str">
        <f>_xlfn.CONCAT(RecordTable[[#This Row],[PhenoAbbv]],".",RIGHT(RecordTable[[#This Row],[METRC]],6))</f>
        <v>ELBB020.031320</v>
      </c>
      <c r="D92" s="15">
        <v>43657</v>
      </c>
      <c r="E92" s="15" t="str">
        <f>_xlfn.IFNA(IF(LEFT(VLOOKUP(RecordTable[[#This Row],[METRC]],METRC!A:B,2,FALSE),4)=LEFT(RecordTable[[#This Row],[CloneBarcode]],4),"match","MISMATCH"),"dead")</f>
        <v>dead</v>
      </c>
      <c r="F92" s="15" t="str">
        <f>_xlfn.IFNA(INDEX(Table6[[#All],[Location]],MATCH(RecordTable[[#This Row],[METRC]],Table6[Tag],0)),"DEAD")</f>
        <v>DEAD</v>
      </c>
    </row>
    <row r="93" spans="1:6" x14ac:dyDescent="0.25">
      <c r="A93" t="s">
        <v>3043</v>
      </c>
      <c r="B93" t="s">
        <v>3041</v>
      </c>
      <c r="C93" t="str">
        <f>_xlfn.CONCAT(RecordTable[[#This Row],[PhenoAbbv]],".",RIGHT(RecordTable[[#This Row],[METRC]],6))</f>
        <v>ELBB020.031321</v>
      </c>
      <c r="D93" s="15">
        <v>43657</v>
      </c>
      <c r="E93" s="15" t="str">
        <f>_xlfn.IFNA(IF(LEFT(VLOOKUP(RecordTable[[#This Row],[METRC]],METRC!A:B,2,FALSE),4)=LEFT(RecordTable[[#This Row],[CloneBarcode]],4),"match","MISMATCH"),"dead")</f>
        <v>dead</v>
      </c>
      <c r="F93" s="15" t="str">
        <f>_xlfn.IFNA(INDEX(Table6[[#All],[Location]],MATCH(RecordTable[[#This Row],[METRC]],Table6[Tag],0)),"DEAD")</f>
        <v>DEAD</v>
      </c>
    </row>
    <row r="94" spans="1:6" x14ac:dyDescent="0.25">
      <c r="A94" t="str">
        <f>_xlfn.CONCAT("1A4070000000065000",RIGHT(RecordTable[[#This Row],[CloneBarcode]],6))</f>
        <v>1A4070000000065000031321</v>
      </c>
      <c r="B94" t="str">
        <f>LEFT(RecordTable[[#This Row],[CloneBarcode]],7)</f>
        <v>ELBB020</v>
      </c>
      <c r="C94" t="s">
        <v>3044</v>
      </c>
      <c r="D94" s="15">
        <v>43657</v>
      </c>
      <c r="E94" s="15" t="str">
        <f>_xlfn.IFNA(IF(LEFT(VLOOKUP(RecordTable[[#This Row],[METRC]],METRC!A:B,2,FALSE),4)=LEFT(RecordTable[[#This Row],[CloneBarcode]],4),"match","MISMATCH"),"dead")</f>
        <v>dead</v>
      </c>
      <c r="F94" s="15" t="str">
        <f>_xlfn.IFNA(INDEX(Table6[[#All],[Location]],MATCH(RecordTable[[#This Row],[METRC]],Table6[Tag],0)),"DEAD")</f>
        <v>DEAD</v>
      </c>
    </row>
    <row r="95" spans="1:6" x14ac:dyDescent="0.25">
      <c r="A95" t="str">
        <f>_xlfn.CONCAT("1A4070000000065000",RIGHT(RecordTable[[#This Row],[CloneBarcode]],6))</f>
        <v>1A4070000000065000031320</v>
      </c>
      <c r="B95" t="str">
        <f>LEFT(RecordTable[[#This Row],[CloneBarcode]],7)</f>
        <v>ELBB020</v>
      </c>
      <c r="C95" t="s">
        <v>3045</v>
      </c>
      <c r="D95" s="15">
        <v>43657</v>
      </c>
      <c r="E95" s="15" t="str">
        <f>_xlfn.IFNA(IF(LEFT(VLOOKUP(RecordTable[[#This Row],[METRC]],METRC!A:B,2,FALSE),4)=LEFT(RecordTable[[#This Row],[CloneBarcode]],4),"match","MISMATCH"),"dead")</f>
        <v>dead</v>
      </c>
      <c r="F95" s="15" t="str">
        <f>_xlfn.IFNA(INDEX(Table6[[#All],[Location]],MATCH(RecordTable[[#This Row],[METRC]],Table6[Tag],0)),"DEAD")</f>
        <v>DEAD</v>
      </c>
    </row>
    <row r="96" spans="1:6" x14ac:dyDescent="0.25">
      <c r="A96" t="s">
        <v>3046</v>
      </c>
      <c r="B96" t="s">
        <v>3047</v>
      </c>
      <c r="C96" t="str">
        <f>_xlfn.CONCAT(RecordTable[[#This Row],[PhenoAbbv]],".",RIGHT(RecordTable[[#This Row],[METRC]],6))</f>
        <v>ELBB031.016922</v>
      </c>
      <c r="D96" s="15">
        <v>43657</v>
      </c>
      <c r="E96" s="15" t="str">
        <f>_xlfn.IFNA(IF(LEFT(VLOOKUP(RecordTable[[#This Row],[METRC]],METRC!A:B,2,FALSE),4)=LEFT(RecordTable[[#This Row],[CloneBarcode]],4),"match","MISMATCH"),"dead")</f>
        <v>dead</v>
      </c>
      <c r="F96" s="15" t="str">
        <f>_xlfn.IFNA(INDEX(Table6[[#All],[Location]],MATCH(RecordTable[[#This Row],[METRC]],Table6[Tag],0)),"DEAD")</f>
        <v>DEAD</v>
      </c>
    </row>
    <row r="97" spans="1:6" x14ac:dyDescent="0.25">
      <c r="A97" t="s">
        <v>3048</v>
      </c>
      <c r="B97" t="s">
        <v>3047</v>
      </c>
      <c r="C97" t="str">
        <f>_xlfn.CONCAT(RecordTable[[#This Row],[PhenoAbbv]],".",RIGHT(RecordTable[[#This Row],[METRC]],6))</f>
        <v>ELBB031.031316</v>
      </c>
      <c r="D97" s="15">
        <v>43657</v>
      </c>
      <c r="E97" s="15" t="str">
        <f>_xlfn.IFNA(IF(LEFT(VLOOKUP(RecordTable[[#This Row],[METRC]],METRC!A:B,2,FALSE),4)=LEFT(RecordTable[[#This Row],[CloneBarcode]],4),"match","MISMATCH"),"dead")</f>
        <v>dead</v>
      </c>
      <c r="F97" s="15" t="str">
        <f>_xlfn.IFNA(INDEX(Table6[[#All],[Location]],MATCH(RecordTable[[#This Row],[METRC]],Table6[Tag],0)),"DEAD")</f>
        <v>DEAD</v>
      </c>
    </row>
    <row r="98" spans="1:6" x14ac:dyDescent="0.25">
      <c r="A98" t="str">
        <f>_xlfn.CONCAT("1A4070000000065000",RIGHT(RecordTable[[#This Row],[CloneBarcode]],6))</f>
        <v>1A4070000000065000031316</v>
      </c>
      <c r="B98" t="str">
        <f>LEFT(RecordTable[[#This Row],[CloneBarcode]],7)</f>
        <v>ELBB031</v>
      </c>
      <c r="C98" t="s">
        <v>3049</v>
      </c>
      <c r="D98" s="15">
        <v>43657</v>
      </c>
      <c r="E98" s="15" t="str">
        <f>_xlfn.IFNA(IF(LEFT(VLOOKUP(RecordTable[[#This Row],[METRC]],METRC!A:B,2,FALSE),4)=LEFT(RecordTable[[#This Row],[CloneBarcode]],4),"match","MISMATCH"),"dead")</f>
        <v>dead</v>
      </c>
      <c r="F98" s="15" t="str">
        <f>_xlfn.IFNA(INDEX(Table6[[#All],[Location]],MATCH(RecordTable[[#This Row],[METRC]],Table6[Tag],0)),"DEAD")</f>
        <v>DEAD</v>
      </c>
    </row>
    <row r="99" spans="1:6" x14ac:dyDescent="0.25">
      <c r="A99" t="str">
        <f>_xlfn.CONCAT("1A4070000000065000",RIGHT(RecordTable[[#This Row],[CloneBarcode]],6))</f>
        <v>1A4070000000065000031322</v>
      </c>
      <c r="B99" t="str">
        <f>LEFT(RecordTable[[#This Row],[CloneBarcode]],7)</f>
        <v>ELBB031</v>
      </c>
      <c r="C99" t="s">
        <v>3050</v>
      </c>
      <c r="D99" s="15">
        <v>43657</v>
      </c>
      <c r="E99" s="15" t="str">
        <f>_xlfn.IFNA(IF(LEFT(VLOOKUP(RecordTable[[#This Row],[METRC]],METRC!A:B,2,FALSE),4)=LEFT(RecordTable[[#This Row],[CloneBarcode]],4),"match","MISMATCH"),"dead")</f>
        <v>dead</v>
      </c>
      <c r="F99" s="15" t="str">
        <f>_xlfn.IFNA(INDEX(Table6[[#All],[Location]],MATCH(RecordTable[[#This Row],[METRC]],Table6[Tag],0)),"DEAD")</f>
        <v>DEAD</v>
      </c>
    </row>
    <row r="100" spans="1:6" x14ac:dyDescent="0.25">
      <c r="A100" t="s">
        <v>3051</v>
      </c>
      <c r="B100" t="s">
        <v>3052</v>
      </c>
      <c r="C100" t="str">
        <f>_xlfn.CONCAT(RecordTable[[#This Row],[PhenoAbbv]],".",RIGHT(RecordTable[[#This Row],[METRC]],6))</f>
        <v>ELBB036.016921</v>
      </c>
      <c r="D100" s="15">
        <v>43657</v>
      </c>
      <c r="E100" s="15" t="str">
        <f>_xlfn.IFNA(IF(LEFT(VLOOKUP(RecordTable[[#This Row],[METRC]],METRC!A:B,2,FALSE),4)=LEFT(RecordTable[[#This Row],[CloneBarcode]],4),"match","MISMATCH"),"dead")</f>
        <v>dead</v>
      </c>
      <c r="F100" s="15" t="str">
        <f>_xlfn.IFNA(INDEX(Table6[[#All],[Location]],MATCH(RecordTable[[#This Row],[METRC]],Table6[Tag],0)),"DEAD")</f>
        <v>DEAD</v>
      </c>
    </row>
    <row r="101" spans="1:6" x14ac:dyDescent="0.25">
      <c r="A101" t="s">
        <v>3053</v>
      </c>
      <c r="B101" t="s">
        <v>3052</v>
      </c>
      <c r="C101" t="str">
        <f>_xlfn.CONCAT(RecordTable[[#This Row],[PhenoAbbv]],".",RIGHT(RecordTable[[#This Row],[METRC]],6))</f>
        <v>ELBB036.031317</v>
      </c>
      <c r="D101" s="15">
        <v>43657</v>
      </c>
      <c r="E101" s="15" t="str">
        <f>_xlfn.IFNA(IF(LEFT(VLOOKUP(RecordTable[[#This Row],[METRC]],METRC!A:B,2,FALSE),4)=LEFT(RecordTable[[#This Row],[CloneBarcode]],4),"match","MISMATCH"),"dead")</f>
        <v>dead</v>
      </c>
      <c r="F101" s="15" t="str">
        <f>_xlfn.IFNA(INDEX(Table6[[#All],[Location]],MATCH(RecordTable[[#This Row],[METRC]],Table6[Tag],0)),"DEAD")</f>
        <v>DEAD</v>
      </c>
    </row>
    <row r="102" spans="1:6" x14ac:dyDescent="0.25">
      <c r="A102" t="s">
        <v>3054</v>
      </c>
      <c r="B102" t="s">
        <v>3052</v>
      </c>
      <c r="C102" t="str">
        <f>_xlfn.CONCAT(RecordTable[[#This Row],[PhenoAbbv]],".",RIGHT(RecordTable[[#This Row],[METRC]],6))</f>
        <v>ELBB036.031319</v>
      </c>
      <c r="D102" s="15">
        <v>43657</v>
      </c>
      <c r="E102" s="15" t="str">
        <f>_xlfn.IFNA(IF(LEFT(VLOOKUP(RecordTable[[#This Row],[METRC]],METRC!A:B,2,FALSE),4)=LEFT(RecordTable[[#This Row],[CloneBarcode]],4),"match","MISMATCH"),"dead")</f>
        <v>dead</v>
      </c>
      <c r="F102" s="15" t="str">
        <f>_xlfn.IFNA(INDEX(Table6[[#All],[Location]],MATCH(RecordTable[[#This Row],[METRC]],Table6[Tag],0)),"DEAD")</f>
        <v>DEAD</v>
      </c>
    </row>
    <row r="103" spans="1:6" x14ac:dyDescent="0.25">
      <c r="A103" t="str">
        <f>_xlfn.CONCAT("1A4070000000065000",RIGHT(RecordTable[[#This Row],[CloneBarcode]],6))</f>
        <v>1A4070000000065000031319</v>
      </c>
      <c r="B103" t="str">
        <f>LEFT(RecordTable[[#This Row],[CloneBarcode]],7)</f>
        <v>ELBB036</v>
      </c>
      <c r="C103" t="s">
        <v>3055</v>
      </c>
      <c r="D103" s="15">
        <v>43657</v>
      </c>
      <c r="E103" s="15" t="str">
        <f>_xlfn.IFNA(IF(LEFT(VLOOKUP(RecordTable[[#This Row],[METRC]],METRC!A:B,2,FALSE),4)=LEFT(RecordTable[[#This Row],[CloneBarcode]],4),"match","MISMATCH"),"dead")</f>
        <v>dead</v>
      </c>
      <c r="F103" s="15" t="str">
        <f>_xlfn.IFNA(INDEX(Table6[[#All],[Location]],MATCH(RecordTable[[#This Row],[METRC]],Table6[Tag],0)),"DEAD")</f>
        <v>DEAD</v>
      </c>
    </row>
    <row r="104" spans="1:6" x14ac:dyDescent="0.25">
      <c r="A104" t="str">
        <f>_xlfn.CONCAT("1A4070000000065000",RIGHT(RecordTable[[#This Row],[CloneBarcode]],6))</f>
        <v>1A4070000000065000031317</v>
      </c>
      <c r="B104" t="str">
        <f>LEFT(RecordTable[[#This Row],[CloneBarcode]],7)</f>
        <v>ELBB036</v>
      </c>
      <c r="C104" t="s">
        <v>3056</v>
      </c>
      <c r="D104" s="15">
        <v>43657</v>
      </c>
      <c r="E104" s="15" t="str">
        <f>_xlfn.IFNA(IF(LEFT(VLOOKUP(RecordTable[[#This Row],[METRC]],METRC!A:B,2,FALSE),4)=LEFT(RecordTable[[#This Row],[CloneBarcode]],4),"match","MISMATCH"),"dead")</f>
        <v>dead</v>
      </c>
      <c r="F104" s="15" t="str">
        <f>_xlfn.IFNA(INDEX(Table6[[#All],[Location]],MATCH(RecordTable[[#This Row],[METRC]],Table6[Tag],0)),"DEAD")</f>
        <v>DEAD</v>
      </c>
    </row>
    <row r="105" spans="1:6" x14ac:dyDescent="0.25">
      <c r="A105" t="str">
        <f>_xlfn.CONCAT("1A4070000000065000",RIGHT(RecordTable[[#This Row],[CloneBarcode]],6))</f>
        <v>1A4070000000065000033639</v>
      </c>
      <c r="B105" t="str">
        <f>LEFT(RecordTable[[#This Row],[CloneBarcode]],7)</f>
        <v>FLOG004</v>
      </c>
      <c r="C105" t="s">
        <v>3057</v>
      </c>
      <c r="D105" s="15">
        <v>43657</v>
      </c>
      <c r="E105" s="15" t="str">
        <f>_xlfn.IFNA(IF(LEFT(VLOOKUP(RecordTable[[#This Row],[METRC]],METRC!A:B,2,FALSE),4)=LEFT(RecordTable[[#This Row],[CloneBarcode]],4),"match","MISMATCH"),"dead")</f>
        <v>dead</v>
      </c>
      <c r="F105" s="15" t="str">
        <f>_xlfn.IFNA(INDEX(Table6[[#All],[Location]],MATCH(RecordTable[[#This Row],[METRC]],Table6[Tag],0)),"DEAD")</f>
        <v>DEAD</v>
      </c>
    </row>
    <row r="106" spans="1:6" x14ac:dyDescent="0.25">
      <c r="A106" t="str">
        <f>_xlfn.CONCAT("1A4070000000065000",RIGHT(RecordTable[[#This Row],[CloneBarcode]],6))</f>
        <v>1A4070000000065000033638</v>
      </c>
      <c r="B106" t="str">
        <f>LEFT(RecordTable[[#This Row],[CloneBarcode]],7)</f>
        <v>FLOG004</v>
      </c>
      <c r="C106" t="s">
        <v>3058</v>
      </c>
      <c r="D106" s="15">
        <v>43657</v>
      </c>
      <c r="E106" s="15" t="str">
        <f>_xlfn.IFNA(IF(LEFT(VLOOKUP(RecordTable[[#This Row],[METRC]],METRC!A:B,2,FALSE),4)=LEFT(RecordTable[[#This Row],[CloneBarcode]],4),"match","MISMATCH"),"dead")</f>
        <v>dead</v>
      </c>
      <c r="F106" s="15" t="str">
        <f>_xlfn.IFNA(INDEX(Table6[[#All],[Location]],MATCH(RecordTable[[#This Row],[METRC]],Table6[Tag],0)),"DEAD")</f>
        <v>DEAD</v>
      </c>
    </row>
    <row r="107" spans="1:6" x14ac:dyDescent="0.25">
      <c r="A107" t="str">
        <f>_xlfn.CONCAT("1A4070000000065000",RIGHT(RecordTable[[#This Row],[CloneBarcode]],6))</f>
        <v>1A4070000000065000033653</v>
      </c>
      <c r="B107" t="str">
        <f>LEFT(RecordTable[[#This Row],[CloneBarcode]],7)</f>
        <v>GFSD014</v>
      </c>
      <c r="C107" t="s">
        <v>3059</v>
      </c>
      <c r="D107" s="15">
        <v>43657</v>
      </c>
      <c r="E107" s="15" t="str">
        <f>_xlfn.IFNA(IF(LEFT(VLOOKUP(RecordTable[[#This Row],[METRC]],METRC!A:B,2,FALSE),4)=LEFT(RecordTable[[#This Row],[CloneBarcode]],4),"match","MISMATCH"),"dead")</f>
        <v>dead</v>
      </c>
      <c r="F107" s="15" t="str">
        <f>_xlfn.IFNA(INDEX(Table6[[#All],[Location]],MATCH(RecordTable[[#This Row],[METRC]],Table6[Tag],0)),"DEAD")</f>
        <v>DEAD</v>
      </c>
    </row>
    <row r="108" spans="1:6" x14ac:dyDescent="0.25">
      <c r="A108" t="str">
        <f>_xlfn.CONCAT("1A4070000000065000",RIGHT(RecordTable[[#This Row],[CloneBarcode]],6))</f>
        <v>1A4070000000065000033654</v>
      </c>
      <c r="B108" t="str">
        <f>LEFT(RecordTable[[#This Row],[CloneBarcode]],7)</f>
        <v>GFSD014</v>
      </c>
      <c r="C108" t="s">
        <v>3060</v>
      </c>
      <c r="D108" s="15">
        <v>43657</v>
      </c>
      <c r="E108" s="15" t="str">
        <f>_xlfn.IFNA(IF(LEFT(VLOOKUP(RecordTable[[#This Row],[METRC]],METRC!A:B,2,FALSE),4)=LEFT(RecordTable[[#This Row],[CloneBarcode]],4),"match","MISMATCH"),"dead")</f>
        <v>dead</v>
      </c>
      <c r="F108" s="15" t="str">
        <f>_xlfn.IFNA(INDEX(Table6[[#All],[Location]],MATCH(RecordTable[[#This Row],[METRC]],Table6[Tag],0)),"DEAD")</f>
        <v>DEAD</v>
      </c>
    </row>
    <row r="109" spans="1:6" x14ac:dyDescent="0.25">
      <c r="A109" t="str">
        <f>_xlfn.CONCAT("1A4070000000065000",RIGHT(RecordTable[[#This Row],[CloneBarcode]],6))</f>
        <v>1A4070000000065000020482</v>
      </c>
      <c r="B109" t="str">
        <f>LEFT(RecordTable[[#This Row],[CloneBarcode]],7)</f>
        <v>GFSD028</v>
      </c>
      <c r="C109" t="s">
        <v>3061</v>
      </c>
      <c r="D109" s="15">
        <v>43657</v>
      </c>
      <c r="E109" s="15" t="str">
        <f>_xlfn.IFNA(IF(LEFT(VLOOKUP(RecordTable[[#This Row],[METRC]],METRC!A:B,2,FALSE),4)=LEFT(RecordTable[[#This Row],[CloneBarcode]],4),"match","MISMATCH"),"dead")</f>
        <v>dead</v>
      </c>
      <c r="F109" s="15" t="str">
        <f>_xlfn.IFNA(INDEX(Table6[[#All],[Location]],MATCH(RecordTable[[#This Row],[METRC]],Table6[Tag],0)),"DEAD")</f>
        <v>DEAD</v>
      </c>
    </row>
    <row r="110" spans="1:6" x14ac:dyDescent="0.25">
      <c r="A110" t="str">
        <f>_xlfn.CONCAT("1A4070000000065000",RIGHT(RecordTable[[#This Row],[CloneBarcode]],6))</f>
        <v>1A4070000000065000033625</v>
      </c>
      <c r="B110" t="str">
        <f>LEFT(RecordTable[[#This Row],[CloneBarcode]],7)</f>
        <v>GFSD241</v>
      </c>
      <c r="C110" t="s">
        <v>3062</v>
      </c>
      <c r="D110" s="15">
        <v>43657</v>
      </c>
      <c r="E110" s="15" t="str">
        <f>_xlfn.IFNA(IF(LEFT(VLOOKUP(RecordTable[[#This Row],[METRC]],METRC!A:B,2,FALSE),4)=LEFT(RecordTable[[#This Row],[CloneBarcode]],4),"match","MISMATCH"),"dead")</f>
        <v>dead</v>
      </c>
      <c r="F110" s="15" t="str">
        <f>_xlfn.IFNA(INDEX(Table6[[#All],[Location]],MATCH(RecordTable[[#This Row],[METRC]],Table6[Tag],0)),"DEAD")</f>
        <v>DEAD</v>
      </c>
    </row>
    <row r="111" spans="1:6" x14ac:dyDescent="0.25">
      <c r="A111" t="str">
        <f>_xlfn.CONCAT("1A4070000000065000",RIGHT(RecordTable[[#This Row],[CloneBarcode]],6))</f>
        <v>1A4070000000065000033624</v>
      </c>
      <c r="B111" t="str">
        <f>LEFT(RecordTable[[#This Row],[CloneBarcode]],7)</f>
        <v>GFSD241</v>
      </c>
      <c r="C111" t="s">
        <v>3063</v>
      </c>
      <c r="D111" s="15">
        <v>43657</v>
      </c>
      <c r="E111" s="15" t="str">
        <f>_xlfn.IFNA(IF(LEFT(VLOOKUP(RecordTable[[#This Row],[METRC]],METRC!A:B,2,FALSE),4)=LEFT(RecordTable[[#This Row],[CloneBarcode]],4),"match","MISMATCH"),"dead")</f>
        <v>dead</v>
      </c>
      <c r="F111" s="15" t="str">
        <f>_xlfn.IFNA(INDEX(Table6[[#All],[Location]],MATCH(RecordTable[[#This Row],[METRC]],Table6[Tag],0)),"DEAD")</f>
        <v>DEAD</v>
      </c>
    </row>
    <row r="112" spans="1:6" x14ac:dyDescent="0.25">
      <c r="A112" t="str">
        <f>_xlfn.CONCAT("1A4070000000065000",RIGHT(RecordTable[[#This Row],[CloneBarcode]],6))</f>
        <v>1A4070000000065000031381</v>
      </c>
      <c r="B112" t="str">
        <f>LEFT(RecordTable[[#This Row],[CloneBarcode]],7)</f>
        <v>GLTR002</v>
      </c>
      <c r="C112" t="s">
        <v>3064</v>
      </c>
      <c r="D112" s="15">
        <v>43657</v>
      </c>
      <c r="E112" s="15" t="str">
        <f>_xlfn.IFNA(IF(LEFT(VLOOKUP(RecordTable[[#This Row],[METRC]],METRC!A:B,2,FALSE),4)=LEFT(RecordTable[[#This Row],[CloneBarcode]],4),"match","MISMATCH"),"dead")</f>
        <v>dead</v>
      </c>
      <c r="F112" s="15" t="str">
        <f>_xlfn.IFNA(INDEX(Table6[[#All],[Location]],MATCH(RecordTable[[#This Row],[METRC]],Table6[Tag],0)),"DEAD")</f>
        <v>DEAD</v>
      </c>
    </row>
    <row r="113" spans="1:6" x14ac:dyDescent="0.25">
      <c r="A113" t="str">
        <f>_xlfn.CONCAT("1A4070000000065000",RIGHT(RecordTable[[#This Row],[CloneBarcode]],6))</f>
        <v>1A4070000000065000031382</v>
      </c>
      <c r="B113" t="str">
        <f>LEFT(RecordTable[[#This Row],[CloneBarcode]],7)</f>
        <v>GLTR002</v>
      </c>
      <c r="C113" t="s">
        <v>3065</v>
      </c>
      <c r="D113" s="15">
        <v>43657</v>
      </c>
      <c r="E113" s="15" t="str">
        <f>_xlfn.IFNA(IF(LEFT(VLOOKUP(RecordTable[[#This Row],[METRC]],METRC!A:B,2,FALSE),4)=LEFT(RecordTable[[#This Row],[CloneBarcode]],4),"match","MISMATCH"),"dead")</f>
        <v>dead</v>
      </c>
      <c r="F113" s="15" t="str">
        <f>_xlfn.IFNA(INDEX(Table6[[#All],[Location]],MATCH(RecordTable[[#This Row],[METRC]],Table6[Tag],0)),"DEAD")</f>
        <v>DEAD</v>
      </c>
    </row>
    <row r="114" spans="1:6" x14ac:dyDescent="0.25">
      <c r="A114" t="str">
        <f>_xlfn.CONCAT("1A4070000000065000",RIGHT(RecordTable[[#This Row],[CloneBarcode]],6))</f>
        <v>1A4070000000065000031383</v>
      </c>
      <c r="B114" t="str">
        <f>LEFT(RecordTable[[#This Row],[CloneBarcode]],7)</f>
        <v>GLTR002</v>
      </c>
      <c r="C114" t="s">
        <v>3066</v>
      </c>
      <c r="D114" s="15">
        <v>43657</v>
      </c>
      <c r="E114" s="15" t="str">
        <f>_xlfn.IFNA(IF(LEFT(VLOOKUP(RecordTable[[#This Row],[METRC]],METRC!A:B,2,FALSE),4)=LEFT(RecordTable[[#This Row],[CloneBarcode]],4),"match","MISMATCH"),"dead")</f>
        <v>dead</v>
      </c>
      <c r="F114" s="15" t="str">
        <f>_xlfn.IFNA(INDEX(Table6[[#All],[Location]],MATCH(RecordTable[[#This Row],[METRC]],Table6[Tag],0)),"DEAD")</f>
        <v>DEAD</v>
      </c>
    </row>
    <row r="115" spans="1:6" x14ac:dyDescent="0.25">
      <c r="A115" t="str">
        <f>_xlfn.CONCAT("1A4070000000065000",RIGHT(RecordTable[[#This Row],[CloneBarcode]],6))</f>
        <v>1A4070000000065000031245</v>
      </c>
      <c r="B115" t="str">
        <f>LEFT(RecordTable[[#This Row],[CloneBarcode]],7)</f>
        <v>GLTR002</v>
      </c>
      <c r="C115" t="s">
        <v>3067</v>
      </c>
      <c r="D115" s="15">
        <v>43657</v>
      </c>
      <c r="E115" s="15" t="str">
        <f>_xlfn.IFNA(IF(LEFT(VLOOKUP(RecordTable[[#This Row],[METRC]],METRC!A:B,2,FALSE),4)=LEFT(RecordTable[[#This Row],[CloneBarcode]],4),"match","MISMATCH"),"dead")</f>
        <v>dead</v>
      </c>
      <c r="F115" s="15" t="str">
        <f>_xlfn.IFNA(INDEX(Table6[[#All],[Location]],MATCH(RecordTable[[#This Row],[METRC]],Table6[Tag],0)),"DEAD")</f>
        <v>DEAD</v>
      </c>
    </row>
    <row r="116" spans="1:6" x14ac:dyDescent="0.25">
      <c r="A116" t="s">
        <v>3068</v>
      </c>
      <c r="B116" t="s">
        <v>3069</v>
      </c>
      <c r="C116" t="str">
        <f>_xlfn.CONCAT(RecordTable[[#This Row],[PhenoAbbv]],".",RIGHT(RecordTable[[#This Row],[METRC]],6))</f>
        <v>HAMA013.025379</v>
      </c>
      <c r="D116" s="15">
        <v>43657</v>
      </c>
      <c r="E116" s="15" t="str">
        <f>_xlfn.IFNA(IF(LEFT(VLOOKUP(RecordTable[[#This Row],[METRC]],METRC!A:B,2,FALSE),4)=LEFT(RecordTable[[#This Row],[CloneBarcode]],4),"match","MISMATCH"),"dead")</f>
        <v>dead</v>
      </c>
      <c r="F116" s="15" t="str">
        <f>_xlfn.IFNA(INDEX(Table6[[#All],[Location]],MATCH(RecordTable[[#This Row],[METRC]],Table6[Tag],0)),"DEAD")</f>
        <v>DEAD</v>
      </c>
    </row>
    <row r="117" spans="1:6" x14ac:dyDescent="0.25">
      <c r="A117" t="str">
        <f>_xlfn.CONCAT("1A4070000000065000",RIGHT(RecordTable[[#This Row],[CloneBarcode]],6))</f>
        <v>1A4070000000065000025367</v>
      </c>
      <c r="B117" t="str">
        <f>LEFT(RecordTable[[#This Row],[CloneBarcode]],7)</f>
        <v>HAMA013</v>
      </c>
      <c r="C117" t="s">
        <v>3070</v>
      </c>
      <c r="D117" s="15">
        <v>43657</v>
      </c>
      <c r="E117" s="15" t="str">
        <f>_xlfn.IFNA(IF(LEFT(VLOOKUP(RecordTable[[#This Row],[METRC]],METRC!A:B,2,FALSE),4)=LEFT(RecordTable[[#This Row],[CloneBarcode]],4),"match","MISMATCH"),"dead")</f>
        <v>dead</v>
      </c>
      <c r="F117" s="15" t="str">
        <f>_xlfn.IFNA(INDEX(Table6[[#All],[Location]],MATCH(RecordTable[[#This Row],[METRC]],Table6[Tag],0)),"DEAD")</f>
        <v>DEAD</v>
      </c>
    </row>
    <row r="118" spans="1:6" x14ac:dyDescent="0.25">
      <c r="A118" t="str">
        <f>_xlfn.CONCAT("1A4070000000065000",RIGHT(RecordTable[[#This Row],[CloneBarcode]],6))</f>
        <v>1A4070000000065000032404</v>
      </c>
      <c r="B118" t="str">
        <f>LEFT(RecordTable[[#This Row],[CloneBarcode]],7)</f>
        <v>HAMA013</v>
      </c>
      <c r="C118" t="s">
        <v>3071</v>
      </c>
      <c r="D118" s="15">
        <v>43657</v>
      </c>
      <c r="E118" s="15" t="str">
        <f>_xlfn.IFNA(IF(LEFT(VLOOKUP(RecordTable[[#This Row],[METRC]],METRC!A:B,2,FALSE),4)=LEFT(RecordTable[[#This Row],[CloneBarcode]],4),"match","MISMATCH"),"dead")</f>
        <v>dead</v>
      </c>
      <c r="F118" s="15" t="str">
        <f>_xlfn.IFNA(INDEX(Table6[[#All],[Location]],MATCH(RecordTable[[#This Row],[METRC]],Table6[Tag],0)),"DEAD")</f>
        <v>DEAD</v>
      </c>
    </row>
    <row r="119" spans="1:6" x14ac:dyDescent="0.25">
      <c r="A119" t="str">
        <f>_xlfn.CONCAT("1A4070000000065000",RIGHT(RecordTable[[#This Row],[CloneBarcode]],6))</f>
        <v>1A4070000000065000025423</v>
      </c>
      <c r="B119" t="str">
        <f>LEFT(RecordTable[[#This Row],[CloneBarcode]],7)</f>
        <v>HAMA021</v>
      </c>
      <c r="C119" t="s">
        <v>3072</v>
      </c>
      <c r="D119" s="15">
        <v>43657</v>
      </c>
      <c r="E119" s="15" t="str">
        <f>_xlfn.IFNA(IF(LEFT(VLOOKUP(RecordTable[[#This Row],[METRC]],METRC!A:B,2,FALSE),4)=LEFT(RecordTable[[#This Row],[CloneBarcode]],4),"match","MISMATCH"),"dead")</f>
        <v>dead</v>
      </c>
      <c r="F119" s="15" t="str">
        <f>_xlfn.IFNA(INDEX(Table6[[#All],[Location]],MATCH(RecordTable[[#This Row],[METRC]],Table6[Tag],0)),"DEAD")</f>
        <v>DEAD</v>
      </c>
    </row>
    <row r="120" spans="1:6" x14ac:dyDescent="0.25">
      <c r="A120" t="str">
        <f>_xlfn.CONCAT("1A4070000000065000",RIGHT(RecordTable[[#This Row],[CloneBarcode]],6))</f>
        <v>1A4070000000065000025414</v>
      </c>
      <c r="B120" t="str">
        <f>LEFT(RecordTable[[#This Row],[CloneBarcode]],7)</f>
        <v>HAMA021</v>
      </c>
      <c r="C120" t="s">
        <v>3073</v>
      </c>
      <c r="D120" s="15">
        <v>43657</v>
      </c>
      <c r="E120" s="15" t="str">
        <f>_xlfn.IFNA(IF(LEFT(VLOOKUP(RecordTable[[#This Row],[METRC]],METRC!A:B,2,FALSE),4)=LEFT(RecordTable[[#This Row],[CloneBarcode]],4),"match","MISMATCH"),"dead")</f>
        <v>dead</v>
      </c>
      <c r="F120" s="15" t="str">
        <f>_xlfn.IFNA(INDEX(Table6[[#All],[Location]],MATCH(RecordTable[[#This Row],[METRC]],Table6[Tag],0)),"DEAD")</f>
        <v>DEAD</v>
      </c>
    </row>
    <row r="121" spans="1:6" x14ac:dyDescent="0.25">
      <c r="A121" t="str">
        <f>_xlfn.CONCAT("1A4070000000065000",RIGHT(RecordTable[[#This Row],[CloneBarcode]],6))</f>
        <v>1A4070000000065000026693</v>
      </c>
      <c r="B121" t="str">
        <f>LEFT(RecordTable[[#This Row],[CloneBarcode]],7)</f>
        <v>HNDU003</v>
      </c>
      <c r="C121" t="s">
        <v>3074</v>
      </c>
      <c r="D121" s="15">
        <v>43657</v>
      </c>
      <c r="E121" s="15" t="str">
        <f>_xlfn.IFNA(IF(LEFT(VLOOKUP(RecordTable[[#This Row],[METRC]],METRC!A:B,2,FALSE),4)=LEFT(RecordTable[[#This Row],[CloneBarcode]],4),"match","MISMATCH"),"dead")</f>
        <v>dead</v>
      </c>
      <c r="F121" s="15" t="str">
        <f>_xlfn.IFNA(INDEX(Table6[[#All],[Location]],MATCH(RecordTable[[#This Row],[METRC]],Table6[Tag],0)),"DEAD")</f>
        <v>DEAD</v>
      </c>
    </row>
    <row r="122" spans="1:6" x14ac:dyDescent="0.25">
      <c r="A122" t="str">
        <f>_xlfn.CONCAT("1A4070000000065000",RIGHT(RecordTable[[#This Row],[CloneBarcode]],6))</f>
        <v>1A4070000000065000026692</v>
      </c>
      <c r="B122" t="str">
        <f>LEFT(RecordTable[[#This Row],[CloneBarcode]],7)</f>
        <v>HNDU003</v>
      </c>
      <c r="C122" t="s">
        <v>3075</v>
      </c>
      <c r="D122" s="15">
        <v>43657</v>
      </c>
      <c r="E122" s="15" t="str">
        <f>_xlfn.IFNA(IF(LEFT(VLOOKUP(RecordTable[[#This Row],[METRC]],METRC!A:B,2,FALSE),4)=LEFT(RecordTable[[#This Row],[CloneBarcode]],4),"match","MISMATCH"),"dead")</f>
        <v>dead</v>
      </c>
      <c r="F122" s="15" t="str">
        <f>_xlfn.IFNA(INDEX(Table6[[#All],[Location]],MATCH(RecordTable[[#This Row],[METRC]],Table6[Tag],0)),"DEAD")</f>
        <v>DEAD</v>
      </c>
    </row>
    <row r="123" spans="1:6" x14ac:dyDescent="0.25">
      <c r="A123" t="str">
        <f>_xlfn.CONCAT("1A4070000000065000",RIGHT(RecordTable[[#This Row],[CloneBarcode]],6))</f>
        <v>1A4070000000065000031376</v>
      </c>
      <c r="B123" t="str">
        <f>LEFT(RecordTable[[#This Row],[CloneBarcode]],7)</f>
        <v>HTWV003</v>
      </c>
      <c r="C123" t="s">
        <v>3076</v>
      </c>
      <c r="D123" s="15">
        <v>43657</v>
      </c>
      <c r="E123" s="15" t="str">
        <f>_xlfn.IFNA(IF(LEFT(VLOOKUP(RecordTable[[#This Row],[METRC]],METRC!A:B,2,FALSE),4)=LEFT(RecordTable[[#This Row],[CloneBarcode]],4),"match","MISMATCH"),"dead")</f>
        <v>dead</v>
      </c>
      <c r="F123" s="15" t="str">
        <f>_xlfn.IFNA(INDEX(Table6[[#All],[Location]],MATCH(RecordTable[[#This Row],[METRC]],Table6[Tag],0)),"DEAD")</f>
        <v>DEAD</v>
      </c>
    </row>
    <row r="124" spans="1:6" x14ac:dyDescent="0.25">
      <c r="A124" t="str">
        <f>_xlfn.CONCAT("1A4070000000065000",RIGHT(RecordTable[[#This Row],[CloneBarcode]],6))</f>
        <v>1A4070000000065000031268</v>
      </c>
      <c r="B124" t="str">
        <f>LEFT(RecordTable[[#This Row],[CloneBarcode]],7)</f>
        <v>HTWV003</v>
      </c>
      <c r="C124" t="s">
        <v>3077</v>
      </c>
      <c r="D124" s="15">
        <v>43657</v>
      </c>
      <c r="E124" s="15" t="str">
        <f>_xlfn.IFNA(IF(LEFT(VLOOKUP(RecordTable[[#This Row],[METRC]],METRC!A:B,2,FALSE),4)=LEFT(RecordTable[[#This Row],[CloneBarcode]],4),"match","MISMATCH"),"dead")</f>
        <v>dead</v>
      </c>
      <c r="F124" s="15" t="str">
        <f>_xlfn.IFNA(INDEX(Table6[[#All],[Location]],MATCH(RecordTable[[#This Row],[METRC]],Table6[Tag],0)),"DEAD")</f>
        <v>DEAD</v>
      </c>
    </row>
    <row r="125" spans="1:6" x14ac:dyDescent="0.25">
      <c r="A125" t="str">
        <f>_xlfn.CONCAT("1A4070000000065000",RIGHT(RecordTable[[#This Row],[CloneBarcode]],6))</f>
        <v>1A4070000000065000031380</v>
      </c>
      <c r="B125" t="str">
        <f>LEFT(RecordTable[[#This Row],[CloneBarcode]],7)</f>
        <v>HTWV016</v>
      </c>
      <c r="C125" t="s">
        <v>3078</v>
      </c>
      <c r="D125" s="15">
        <v>43657</v>
      </c>
      <c r="E125" s="15" t="str">
        <f>_xlfn.IFNA(IF(LEFT(VLOOKUP(RecordTable[[#This Row],[METRC]],METRC!A:B,2,FALSE),4)=LEFT(RecordTable[[#This Row],[CloneBarcode]],4),"match","MISMATCH"),"dead")</f>
        <v>dead</v>
      </c>
      <c r="F125" s="15" t="str">
        <f>_xlfn.IFNA(INDEX(Table6[[#All],[Location]],MATCH(RecordTable[[#This Row],[METRC]],Table6[Tag],0)),"DEAD")</f>
        <v>DEAD</v>
      </c>
    </row>
    <row r="126" spans="1:6" x14ac:dyDescent="0.25">
      <c r="A126" t="str">
        <f>_xlfn.CONCAT("1A4070000000065000",RIGHT(RecordTable[[#This Row],[CloneBarcode]],6))</f>
        <v>1A4070000000065000031278</v>
      </c>
      <c r="B126" t="str">
        <f>LEFT(RecordTable[[#This Row],[CloneBarcode]],7)</f>
        <v>HTWV016</v>
      </c>
      <c r="C126" t="s">
        <v>3079</v>
      </c>
      <c r="D126" s="15">
        <v>43657</v>
      </c>
      <c r="E126" s="15" t="str">
        <f>_xlfn.IFNA(IF(LEFT(VLOOKUP(RecordTable[[#This Row],[METRC]],METRC!A:B,2,FALSE),4)=LEFT(RecordTable[[#This Row],[CloneBarcode]],4),"match","MISMATCH"),"dead")</f>
        <v>dead</v>
      </c>
      <c r="F126" s="15" t="str">
        <f>_xlfn.IFNA(INDEX(Table6[[#All],[Location]],MATCH(RecordTable[[#This Row],[METRC]],Table6[Tag],0)),"DEAD")</f>
        <v>DEAD</v>
      </c>
    </row>
    <row r="127" spans="1:6" x14ac:dyDescent="0.25">
      <c r="A127" t="str">
        <f>_xlfn.CONCAT("1A4070000000065000",RIGHT(RecordTable[[#This Row],[CloneBarcode]],6))</f>
        <v>1A4070000000065000031251</v>
      </c>
      <c r="B127" t="str">
        <f>LEFT(RecordTable[[#This Row],[CloneBarcode]],7)</f>
        <v>INCP016</v>
      </c>
      <c r="C127" t="s">
        <v>3080</v>
      </c>
      <c r="D127" s="15">
        <v>43657</v>
      </c>
      <c r="E127" s="15" t="str">
        <f>_xlfn.IFNA(IF(LEFT(VLOOKUP(RecordTable[[#This Row],[METRC]],METRC!A:B,2,FALSE),4)=LEFT(RecordTable[[#This Row],[CloneBarcode]],4),"match","MISMATCH"),"dead")</f>
        <v>dead</v>
      </c>
      <c r="F127" s="15" t="str">
        <f>_xlfn.IFNA(INDEX(Table6[[#All],[Location]],MATCH(RecordTable[[#This Row],[METRC]],Table6[Tag],0)),"DEAD")</f>
        <v>DEAD</v>
      </c>
    </row>
    <row r="128" spans="1:6" x14ac:dyDescent="0.25">
      <c r="A128" t="str">
        <f>_xlfn.CONCAT("1A4070000000065000",RIGHT(RecordTable[[#This Row],[CloneBarcode]],6))</f>
        <v>1A4070000000065000031258</v>
      </c>
      <c r="B128" t="str">
        <f>LEFT(RecordTable[[#This Row],[CloneBarcode]],7)</f>
        <v>INCP016</v>
      </c>
      <c r="C128" t="s">
        <v>3081</v>
      </c>
      <c r="D128" s="15">
        <v>43657</v>
      </c>
      <c r="E128" s="15" t="str">
        <f>_xlfn.IFNA(IF(LEFT(VLOOKUP(RecordTable[[#This Row],[METRC]],METRC!A:B,2,FALSE),4)=LEFT(RecordTable[[#This Row],[CloneBarcode]],4),"match","MISMATCH"),"dead")</f>
        <v>dead</v>
      </c>
      <c r="F128" s="15" t="str">
        <f>_xlfn.IFNA(INDEX(Table6[[#All],[Location]],MATCH(RecordTable[[#This Row],[METRC]],Table6[Tag],0)),"DEAD")</f>
        <v>DEAD</v>
      </c>
    </row>
    <row r="129" spans="1:6" x14ac:dyDescent="0.25">
      <c r="A129" t="s">
        <v>3082</v>
      </c>
      <c r="B129" t="s">
        <v>3083</v>
      </c>
      <c r="C129" t="str">
        <f>_xlfn.CONCAT(RecordTable[[#This Row],[PhenoAbbv]],".",RIGHT(RecordTable[[#This Row],[METRC]],6))</f>
        <v>ISLA010.019190</v>
      </c>
      <c r="D129" s="15">
        <v>43657</v>
      </c>
      <c r="E129" s="15" t="str">
        <f>_xlfn.IFNA(IF(LEFT(VLOOKUP(RecordTable[[#This Row],[METRC]],METRC!A:B,2,FALSE),4)=LEFT(RecordTable[[#This Row],[CloneBarcode]],4),"match","MISMATCH"),"dead")</f>
        <v>dead</v>
      </c>
      <c r="F129" s="15" t="str">
        <f>_xlfn.IFNA(INDEX(Table6[[#All],[Location]],MATCH(RecordTable[[#This Row],[METRC]],Table6[Tag],0)),"DEAD")</f>
        <v>DEAD</v>
      </c>
    </row>
    <row r="130" spans="1:6" x14ac:dyDescent="0.25">
      <c r="A130" t="str">
        <f>_xlfn.CONCAT("1A4070000000065000",RIGHT(RecordTable[[#This Row],[CloneBarcode]],6))</f>
        <v>1A4070000000065000032226</v>
      </c>
      <c r="B130" t="str">
        <f>LEFT(RecordTable[[#This Row],[CloneBarcode]],7)</f>
        <v>ISLA010</v>
      </c>
      <c r="C130" t="s">
        <v>3084</v>
      </c>
      <c r="D130" s="15">
        <v>43657</v>
      </c>
      <c r="E130" s="15" t="str">
        <f>_xlfn.IFNA(IF(LEFT(VLOOKUP(RecordTable[[#This Row],[METRC]],METRC!A:B,2,FALSE),4)=LEFT(RecordTable[[#This Row],[CloneBarcode]],4),"match","MISMATCH"),"dead")</f>
        <v>dead</v>
      </c>
      <c r="F130" s="15" t="str">
        <f>_xlfn.IFNA(INDEX(Table6[[#All],[Location]],MATCH(RecordTable[[#This Row],[METRC]],Table6[Tag],0)),"DEAD")</f>
        <v>DEAD</v>
      </c>
    </row>
    <row r="131" spans="1:6" x14ac:dyDescent="0.25">
      <c r="A131" t="str">
        <f>_xlfn.CONCAT("1A4070000000065000",RIGHT(RecordTable[[#This Row],[CloneBarcode]],6))</f>
        <v>1A4070000000065000030753</v>
      </c>
      <c r="B131" t="str">
        <f>LEFT(RecordTable[[#This Row],[CloneBarcode]],7)</f>
        <v>ISLA010</v>
      </c>
      <c r="C131" t="s">
        <v>3085</v>
      </c>
      <c r="D131" s="15">
        <v>43657</v>
      </c>
      <c r="E131" s="15" t="str">
        <f>_xlfn.IFNA(IF(LEFT(VLOOKUP(RecordTable[[#This Row],[METRC]],METRC!A:B,2,FALSE),4)=LEFT(RecordTable[[#This Row],[CloneBarcode]],4),"match","MISMATCH"),"dead")</f>
        <v>dead</v>
      </c>
      <c r="F131" s="15" t="str">
        <f>_xlfn.IFNA(INDEX(Table6[[#All],[Location]],MATCH(RecordTable[[#This Row],[METRC]],Table6[Tag],0)),"DEAD")</f>
        <v>DEAD</v>
      </c>
    </row>
    <row r="132" spans="1:6" x14ac:dyDescent="0.25">
      <c r="A132" t="str">
        <f>_xlfn.CONCAT("1A4070000000065000",RIGHT(RecordTable[[#This Row],[CloneBarcode]],6))</f>
        <v>1A4070000000065000030775</v>
      </c>
      <c r="B132" t="str">
        <f>LEFT(RecordTable[[#This Row],[CloneBarcode]],7)</f>
        <v>ISLA010</v>
      </c>
      <c r="C132" t="s">
        <v>3086</v>
      </c>
      <c r="D132" s="15">
        <v>43657</v>
      </c>
      <c r="E132" s="15" t="str">
        <f>_xlfn.IFNA(IF(LEFT(VLOOKUP(RecordTable[[#This Row],[METRC]],METRC!A:B,2,FALSE),4)=LEFT(RecordTable[[#This Row],[CloneBarcode]],4),"match","MISMATCH"),"dead")</f>
        <v>dead</v>
      </c>
      <c r="F132" s="15" t="str">
        <f>_xlfn.IFNA(INDEX(Table6[[#All],[Location]],MATCH(RecordTable[[#This Row],[METRC]],Table6[Tag],0)),"DEAD")</f>
        <v>DEAD</v>
      </c>
    </row>
    <row r="133" spans="1:6" x14ac:dyDescent="0.25">
      <c r="A133" t="s">
        <v>3087</v>
      </c>
      <c r="B133" t="s">
        <v>3088</v>
      </c>
      <c r="C133" t="str">
        <f>_xlfn.CONCAT(RecordTable[[#This Row],[PhenoAbbv]],".",RIGHT(RecordTable[[#This Row],[METRC]],6))</f>
        <v>JK99007.016791</v>
      </c>
      <c r="D133" s="15">
        <v>43657</v>
      </c>
      <c r="E133" s="15" t="str">
        <f>_xlfn.IFNA(IF(LEFT(VLOOKUP(RecordTable[[#This Row],[METRC]],METRC!A:B,2,FALSE),4)=LEFT(RecordTable[[#This Row],[CloneBarcode]],4),"match","MISMATCH"),"dead")</f>
        <v>dead</v>
      </c>
      <c r="F133" s="15" t="str">
        <f>_xlfn.IFNA(INDEX(Table6[[#All],[Location]],MATCH(RecordTable[[#This Row],[METRC]],Table6[Tag],0)),"DEAD")</f>
        <v>DEAD</v>
      </c>
    </row>
    <row r="134" spans="1:6" x14ac:dyDescent="0.25">
      <c r="A134" t="s">
        <v>3089</v>
      </c>
      <c r="B134" t="s">
        <v>3088</v>
      </c>
      <c r="C134" t="str">
        <f>_xlfn.CONCAT(RecordTable[[#This Row],[PhenoAbbv]],".",RIGHT(RecordTable[[#This Row],[METRC]],6))</f>
        <v>JK99007.031349</v>
      </c>
      <c r="D134" s="15">
        <v>43657</v>
      </c>
      <c r="E134" s="15" t="str">
        <f>_xlfn.IFNA(IF(LEFT(VLOOKUP(RecordTable[[#This Row],[METRC]],METRC!A:B,2,FALSE),4)=LEFT(RecordTable[[#This Row],[CloneBarcode]],4),"match","MISMATCH"),"dead")</f>
        <v>dead</v>
      </c>
      <c r="F134" s="15" t="str">
        <f>_xlfn.IFNA(INDEX(Table6[[#All],[Location]],MATCH(RecordTable[[#This Row],[METRC]],Table6[Tag],0)),"DEAD")</f>
        <v>DEAD</v>
      </c>
    </row>
    <row r="135" spans="1:6" x14ac:dyDescent="0.25">
      <c r="A135" t="str">
        <f>_xlfn.CONCAT("1A4070000000065000",RIGHT(RecordTable[[#This Row],[CloneBarcode]],6))</f>
        <v>1A4070000000065000031349</v>
      </c>
      <c r="B135" t="str">
        <f>LEFT(RecordTable[[#This Row],[CloneBarcode]],7)</f>
        <v>JK99007</v>
      </c>
      <c r="C135" t="s">
        <v>3090</v>
      </c>
      <c r="D135" s="15">
        <v>43657</v>
      </c>
      <c r="E135" s="15" t="str">
        <f>_xlfn.IFNA(IF(LEFT(VLOOKUP(RecordTable[[#This Row],[METRC]],METRC!A:B,2,FALSE),4)=LEFT(RecordTable[[#This Row],[CloneBarcode]],4),"match","MISMATCH"),"dead")</f>
        <v>dead</v>
      </c>
      <c r="F135" s="15" t="str">
        <f>_xlfn.IFNA(INDEX(Table6[[#All],[Location]],MATCH(RecordTable[[#This Row],[METRC]],Table6[Tag],0)),"DEAD")</f>
        <v>DEAD</v>
      </c>
    </row>
    <row r="136" spans="1:6" x14ac:dyDescent="0.25">
      <c r="A136" t="str">
        <f>_xlfn.CONCAT("1A4070000000065000",RIGHT(RecordTable[[#This Row],[CloneBarcode]],6))</f>
        <v>1A4070000000065000031341</v>
      </c>
      <c r="B136" t="str">
        <f>LEFT(RecordTable[[#This Row],[CloneBarcode]],7)</f>
        <v>JK99007</v>
      </c>
      <c r="C136" t="s">
        <v>3091</v>
      </c>
      <c r="D136" s="15">
        <v>43657</v>
      </c>
      <c r="E136" s="15" t="str">
        <f>_xlfn.IFNA(IF(LEFT(VLOOKUP(RecordTable[[#This Row],[METRC]],METRC!A:B,2,FALSE),4)=LEFT(RecordTable[[#This Row],[CloneBarcode]],4),"match","MISMATCH"),"dead")</f>
        <v>dead</v>
      </c>
      <c r="F136" s="15" t="str">
        <f>_xlfn.IFNA(INDEX(Table6[[#All],[Location]],MATCH(RecordTable[[#This Row],[METRC]],Table6[Tag],0)),"DEAD")</f>
        <v>DEAD</v>
      </c>
    </row>
    <row r="137" spans="1:6" x14ac:dyDescent="0.25">
      <c r="A137" t="s">
        <v>3092</v>
      </c>
      <c r="B137" t="s">
        <v>3093</v>
      </c>
      <c r="C137" t="str">
        <f>_xlfn.CONCAT(RecordTable[[#This Row],[PhenoAbbv]],".",RIGHT(RecordTable[[#This Row],[METRC]],6))</f>
        <v>JK99030.016826</v>
      </c>
      <c r="D137" s="15">
        <v>43657</v>
      </c>
      <c r="E137" s="15" t="str">
        <f>_xlfn.IFNA(IF(LEFT(VLOOKUP(RecordTable[[#This Row],[METRC]],METRC!A:B,2,FALSE),4)=LEFT(RecordTable[[#This Row],[CloneBarcode]],4),"match","MISMATCH"),"dead")</f>
        <v>dead</v>
      </c>
      <c r="F137" s="15" t="str">
        <f>_xlfn.IFNA(INDEX(Table6[[#All],[Location]],MATCH(RecordTable[[#This Row],[METRC]],Table6[Tag],0)),"DEAD")</f>
        <v>DEAD</v>
      </c>
    </row>
    <row r="138" spans="1:6" x14ac:dyDescent="0.25">
      <c r="A138" t="str">
        <f>_xlfn.CONCAT("1A4070000000065000",RIGHT(RecordTable[[#This Row],[CloneBarcode]],6))</f>
        <v>1A4070000000065000031344</v>
      </c>
      <c r="B138" t="str">
        <f>LEFT(RecordTable[[#This Row],[CloneBarcode]],7)</f>
        <v>JK99030</v>
      </c>
      <c r="C138" t="s">
        <v>3094</v>
      </c>
      <c r="D138" s="15">
        <v>43657</v>
      </c>
      <c r="E138" s="15" t="str">
        <f>_xlfn.IFNA(IF(LEFT(VLOOKUP(RecordTable[[#This Row],[METRC]],METRC!A:B,2,FALSE),4)=LEFT(RecordTable[[#This Row],[CloneBarcode]],4),"match","MISMATCH"),"dead")</f>
        <v>dead</v>
      </c>
      <c r="F138" s="15" t="str">
        <f>_xlfn.IFNA(INDEX(Table6[[#All],[Location]],MATCH(RecordTable[[#This Row],[METRC]],Table6[Tag],0)),"DEAD")</f>
        <v>DEAD</v>
      </c>
    </row>
    <row r="139" spans="1:6" x14ac:dyDescent="0.25">
      <c r="A139" t="str">
        <f>_xlfn.CONCAT("1A4070000000065000",RIGHT(RecordTable[[#This Row],[CloneBarcode]],6))</f>
        <v>1A4070000000065000031340</v>
      </c>
      <c r="B139" t="str">
        <f>LEFT(RecordTable[[#This Row],[CloneBarcode]],7)</f>
        <v>JK99030</v>
      </c>
      <c r="C139" t="s">
        <v>3095</v>
      </c>
      <c r="D139" s="15">
        <v>43657</v>
      </c>
      <c r="E139" s="15" t="str">
        <f>_xlfn.IFNA(IF(LEFT(VLOOKUP(RecordTable[[#This Row],[METRC]],METRC!A:B,2,FALSE),4)=LEFT(RecordTable[[#This Row],[CloneBarcode]],4),"match","MISMATCH"),"dead")</f>
        <v>dead</v>
      </c>
      <c r="F139" s="15" t="str">
        <f>_xlfn.IFNA(INDEX(Table6[[#All],[Location]],MATCH(RecordTable[[#This Row],[METRC]],Table6[Tag],0)),"DEAD")</f>
        <v>DEAD</v>
      </c>
    </row>
    <row r="140" spans="1:6" x14ac:dyDescent="0.25">
      <c r="A140" t="s">
        <v>3096</v>
      </c>
      <c r="B140" t="s">
        <v>3097</v>
      </c>
      <c r="C140" t="str">
        <f>_xlfn.CONCAT(RecordTable[[#This Row],[PhenoAbbv]],".",RIGHT(RecordTable[[#This Row],[METRC]],6))</f>
        <v>JK99042.016777</v>
      </c>
      <c r="D140" s="15">
        <v>43657</v>
      </c>
      <c r="E140" s="15" t="str">
        <f>_xlfn.IFNA(IF(LEFT(VLOOKUP(RecordTable[[#This Row],[METRC]],METRC!A:B,2,FALSE),4)=LEFT(RecordTable[[#This Row],[CloneBarcode]],4),"match","MISMATCH"),"dead")</f>
        <v>dead</v>
      </c>
      <c r="F140" s="15" t="str">
        <f>_xlfn.IFNA(INDEX(Table6[[#All],[Location]],MATCH(RecordTable[[#This Row],[METRC]],Table6[Tag],0)),"DEAD")</f>
        <v>DEAD</v>
      </c>
    </row>
    <row r="141" spans="1:6" x14ac:dyDescent="0.25">
      <c r="A141" t="str">
        <f>_xlfn.CONCAT("1A4070000000065000",RIGHT(RecordTable[[#This Row],[CloneBarcode]],6))</f>
        <v>1A4070000000065000031343</v>
      </c>
      <c r="B141" t="str">
        <f>LEFT(RecordTable[[#This Row],[CloneBarcode]],7)</f>
        <v>JK99042</v>
      </c>
      <c r="C141" t="s">
        <v>3098</v>
      </c>
      <c r="D141" s="15">
        <v>43657</v>
      </c>
      <c r="E141" s="15" t="str">
        <f>_xlfn.IFNA(IF(LEFT(VLOOKUP(RecordTable[[#This Row],[METRC]],METRC!A:B,2,FALSE),4)=LEFT(RecordTable[[#This Row],[CloneBarcode]],4),"match","MISMATCH"),"dead")</f>
        <v>dead</v>
      </c>
      <c r="F141" s="15" t="str">
        <f>_xlfn.IFNA(INDEX(Table6[[#All],[Location]],MATCH(RecordTable[[#This Row],[METRC]],Table6[Tag],0)),"DEAD")</f>
        <v>DEAD</v>
      </c>
    </row>
    <row r="142" spans="1:6" x14ac:dyDescent="0.25">
      <c r="A142" t="s">
        <v>3099</v>
      </c>
      <c r="B142" t="s">
        <v>3100</v>
      </c>
      <c r="C142" t="str">
        <f>_xlfn.CONCAT(RecordTable[[#This Row],[PhenoAbbv]],".",RIGHT(RecordTable[[#This Row],[METRC]],6))</f>
        <v>JK99058.016769</v>
      </c>
      <c r="D142" s="15">
        <v>43657</v>
      </c>
      <c r="E142" s="15" t="str">
        <f>_xlfn.IFNA(IF(LEFT(VLOOKUP(RecordTable[[#This Row],[METRC]],METRC!A:B,2,FALSE),4)=LEFT(RecordTable[[#This Row],[CloneBarcode]],4),"match","MISMATCH"),"dead")</f>
        <v>dead</v>
      </c>
      <c r="F142" s="15" t="str">
        <f>_xlfn.IFNA(INDEX(Table6[[#All],[Location]],MATCH(RecordTable[[#This Row],[METRC]],Table6[Tag],0)),"DEAD")</f>
        <v>DEAD</v>
      </c>
    </row>
    <row r="143" spans="1:6" x14ac:dyDescent="0.25">
      <c r="A143" t="str">
        <f>_xlfn.CONCAT("1A4070000000065000",RIGHT(RecordTable[[#This Row],[CloneBarcode]],6))</f>
        <v>1A4070000000065000031345</v>
      </c>
      <c r="B143" t="str">
        <f>LEFT(RecordTable[[#This Row],[CloneBarcode]],7)</f>
        <v>JK99058</v>
      </c>
      <c r="C143" t="s">
        <v>3101</v>
      </c>
      <c r="D143" s="15">
        <v>43657</v>
      </c>
      <c r="E143" s="15" t="str">
        <f>_xlfn.IFNA(IF(LEFT(VLOOKUP(RecordTable[[#This Row],[METRC]],METRC!A:B,2,FALSE),4)=LEFT(RecordTable[[#This Row],[CloneBarcode]],4),"match","MISMATCH"),"dead")</f>
        <v>dead</v>
      </c>
      <c r="F143" s="15" t="str">
        <f>_xlfn.IFNA(INDEX(Table6[[#All],[Location]],MATCH(RecordTable[[#This Row],[METRC]],Table6[Tag],0)),"DEAD")</f>
        <v>DEAD</v>
      </c>
    </row>
    <row r="144" spans="1:6" x14ac:dyDescent="0.25">
      <c r="A144" t="str">
        <f>_xlfn.CONCAT("1A4070000000065000",RIGHT(RecordTable[[#This Row],[CloneBarcode]],6))</f>
        <v>1A4070000000065000031346</v>
      </c>
      <c r="B144" t="str">
        <f>LEFT(RecordTable[[#This Row],[CloneBarcode]],7)</f>
        <v>JK99058</v>
      </c>
      <c r="C144" t="s">
        <v>3102</v>
      </c>
      <c r="D144" s="15">
        <v>43657</v>
      </c>
      <c r="E144" s="15" t="str">
        <f>_xlfn.IFNA(IF(LEFT(VLOOKUP(RecordTable[[#This Row],[METRC]],METRC!A:B,2,FALSE),4)=LEFT(RecordTable[[#This Row],[CloneBarcode]],4),"match","MISMATCH"),"dead")</f>
        <v>dead</v>
      </c>
      <c r="F144" s="15" t="str">
        <f>_xlfn.IFNA(INDEX(Table6[[#All],[Location]],MATCH(RecordTable[[#This Row],[METRC]],Table6[Tag],0)),"DEAD")</f>
        <v>DEAD</v>
      </c>
    </row>
    <row r="145" spans="1:6" x14ac:dyDescent="0.25">
      <c r="A145" t="s">
        <v>3103</v>
      </c>
      <c r="B145" t="s">
        <v>3104</v>
      </c>
      <c r="C145" t="str">
        <f>_xlfn.CONCAT(RecordTable[[#This Row],[PhenoAbbv]],".",RIGHT(RecordTable[[#This Row],[METRC]],6))</f>
        <v>JK99064.016776</v>
      </c>
      <c r="D145" s="15">
        <v>43657</v>
      </c>
      <c r="E145" s="15" t="str">
        <f>_xlfn.IFNA(IF(LEFT(VLOOKUP(RecordTable[[#This Row],[METRC]],METRC!A:B,2,FALSE),4)=LEFT(RecordTable[[#This Row],[CloneBarcode]],4),"match","MISMATCH"),"dead")</f>
        <v>dead</v>
      </c>
      <c r="F145" s="15" t="str">
        <f>_xlfn.IFNA(INDEX(Table6[[#All],[Location]],MATCH(RecordTable[[#This Row],[METRC]],Table6[Tag],0)),"DEAD")</f>
        <v>DEAD</v>
      </c>
    </row>
    <row r="146" spans="1:6" x14ac:dyDescent="0.25">
      <c r="A146" t="s">
        <v>3105</v>
      </c>
      <c r="B146" t="s">
        <v>3104</v>
      </c>
      <c r="C146" t="str">
        <f>_xlfn.CONCAT(RecordTable[[#This Row],[PhenoAbbv]],".",RIGHT(RecordTable[[#This Row],[METRC]],6))</f>
        <v>JK99064.031342</v>
      </c>
      <c r="D146" s="15">
        <v>43657</v>
      </c>
      <c r="E146" s="15" t="str">
        <f>_xlfn.IFNA(IF(LEFT(VLOOKUP(RecordTable[[#This Row],[METRC]],METRC!A:B,2,FALSE),4)=LEFT(RecordTable[[#This Row],[CloneBarcode]],4),"match","MISMATCH"),"dead")</f>
        <v>dead</v>
      </c>
      <c r="F146" s="15" t="str">
        <f>_xlfn.IFNA(INDEX(Table6[[#All],[Location]],MATCH(RecordTable[[#This Row],[METRC]],Table6[Tag],0)),"DEAD")</f>
        <v>DEAD</v>
      </c>
    </row>
    <row r="147" spans="1:6" x14ac:dyDescent="0.25">
      <c r="A147" t="str">
        <f>_xlfn.CONCAT("1A4070000000065000",RIGHT(RecordTable[[#This Row],[CloneBarcode]],6))</f>
        <v>1A4070000000065000031342</v>
      </c>
      <c r="B147" t="str">
        <f>LEFT(RecordTable[[#This Row],[CloneBarcode]],7)</f>
        <v>JK99064</v>
      </c>
      <c r="C147" t="s">
        <v>3106</v>
      </c>
      <c r="D147" s="15">
        <v>43657</v>
      </c>
      <c r="E147" s="15" t="str">
        <f>_xlfn.IFNA(IF(LEFT(VLOOKUP(RecordTable[[#This Row],[METRC]],METRC!A:B,2,FALSE),4)=LEFT(RecordTable[[#This Row],[CloneBarcode]],4),"match","MISMATCH"),"dead")</f>
        <v>dead</v>
      </c>
      <c r="F147" s="15" t="str">
        <f>_xlfn.IFNA(INDEX(Table6[[#All],[Location]],MATCH(RecordTable[[#This Row],[METRC]],Table6[Tag],0)),"DEAD")</f>
        <v>DEAD</v>
      </c>
    </row>
    <row r="148" spans="1:6" x14ac:dyDescent="0.25">
      <c r="A148" t="str">
        <f>_xlfn.CONCAT("1A4070000000065000",RIGHT(RecordTable[[#This Row],[CloneBarcode]],6))</f>
        <v>1A4070000000065000031347</v>
      </c>
      <c r="B148" t="str">
        <f>LEFT(RecordTable[[#This Row],[CloneBarcode]],7)</f>
        <v>JK99064</v>
      </c>
      <c r="C148" t="s">
        <v>3107</v>
      </c>
      <c r="D148" s="15">
        <v>43657</v>
      </c>
      <c r="E148" s="15" t="str">
        <f>_xlfn.IFNA(IF(LEFT(VLOOKUP(RecordTable[[#This Row],[METRC]],METRC!A:B,2,FALSE),4)=LEFT(RecordTable[[#This Row],[CloneBarcode]],4),"match","MISMATCH"),"dead")</f>
        <v>dead</v>
      </c>
      <c r="F148" s="15" t="str">
        <f>_xlfn.IFNA(INDEX(Table6[[#All],[Location]],MATCH(RecordTable[[#This Row],[METRC]],Table6[Tag],0)),"DEAD")</f>
        <v>DEAD</v>
      </c>
    </row>
    <row r="149" spans="1:6" x14ac:dyDescent="0.25">
      <c r="A149" t="s">
        <v>3108</v>
      </c>
      <c r="B149" t="s">
        <v>3109</v>
      </c>
      <c r="C149" t="str">
        <f>_xlfn.CONCAT(RecordTable[[#This Row],[PhenoAbbv]],".",RIGHT(RecordTable[[#This Row],[METRC]],6))</f>
        <v>JK99075.016778</v>
      </c>
      <c r="D149" s="15">
        <v>43657</v>
      </c>
      <c r="E149" s="15" t="str">
        <f>_xlfn.IFNA(IF(LEFT(VLOOKUP(RecordTable[[#This Row],[METRC]],METRC!A:B,2,FALSE),4)=LEFT(RecordTable[[#This Row],[CloneBarcode]],4),"match","MISMATCH"),"dead")</f>
        <v>dead</v>
      </c>
      <c r="F149" s="15" t="str">
        <f>_xlfn.IFNA(INDEX(Table6[[#All],[Location]],MATCH(RecordTable[[#This Row],[METRC]],Table6[Tag],0)),"DEAD")</f>
        <v>DEAD</v>
      </c>
    </row>
    <row r="150" spans="1:6" x14ac:dyDescent="0.25">
      <c r="A150" t="str">
        <f>_xlfn.CONCAT("1A4070000000065000",RIGHT(RecordTable[[#This Row],[CloneBarcode]],6))</f>
        <v>1A4070000000065000031348</v>
      </c>
      <c r="B150" t="str">
        <f>LEFT(RecordTable[[#This Row],[CloneBarcode]],7)</f>
        <v>JK99075</v>
      </c>
      <c r="C150" t="s">
        <v>3110</v>
      </c>
      <c r="D150" s="15">
        <v>43657</v>
      </c>
      <c r="E150" s="15" t="str">
        <f>_xlfn.IFNA(IF(LEFT(VLOOKUP(RecordTable[[#This Row],[METRC]],METRC!A:B,2,FALSE),4)=LEFT(RecordTable[[#This Row],[CloneBarcode]],4),"match","MISMATCH"),"dead")</f>
        <v>dead</v>
      </c>
      <c r="F150" s="15" t="str">
        <f>_xlfn.IFNA(INDEX(Table6[[#All],[Location]],MATCH(RecordTable[[#This Row],[METRC]],Table6[Tag],0)),"DEAD")</f>
        <v>DEAD</v>
      </c>
    </row>
    <row r="151" spans="1:6" x14ac:dyDescent="0.25">
      <c r="A151" t="s">
        <v>3111</v>
      </c>
      <c r="B151" t="s">
        <v>2734</v>
      </c>
      <c r="C151" t="str">
        <f>_xlfn.CONCAT(RecordTable[[#This Row],[PhenoAbbv]],".",RIGHT(RecordTable[[#This Row],[METRC]],6))</f>
        <v>KING002.025805</v>
      </c>
      <c r="D151" s="15">
        <v>43657</v>
      </c>
      <c r="E151" s="15" t="str">
        <f>_xlfn.IFNA(IF(LEFT(VLOOKUP(RecordTable[[#This Row],[METRC]],METRC!A:B,2,FALSE),4)=LEFT(RecordTable[[#This Row],[CloneBarcode]],4),"match","MISMATCH"),"dead")</f>
        <v>dead</v>
      </c>
      <c r="F151" s="15" t="str">
        <f>_xlfn.IFNA(INDEX(Table6[[#All],[Location]],MATCH(RecordTable[[#This Row],[METRC]],Table6[Tag],0)),"DEAD")</f>
        <v>DEAD</v>
      </c>
    </row>
    <row r="152" spans="1:6" x14ac:dyDescent="0.25">
      <c r="A152" t="str">
        <f>_xlfn.CONCAT("1A4070000000065000",RIGHT(RecordTable[[#This Row],[CloneBarcode]],6))</f>
        <v>1A4070000000065000025805</v>
      </c>
      <c r="B152" t="str">
        <f>LEFT(RecordTable[[#This Row],[CloneBarcode]],7)</f>
        <v>KING002</v>
      </c>
      <c r="C152" t="s">
        <v>3112</v>
      </c>
      <c r="D152" s="15">
        <v>43657</v>
      </c>
      <c r="E152" s="15" t="str">
        <f>_xlfn.IFNA(IF(LEFT(VLOOKUP(RecordTable[[#This Row],[METRC]],METRC!A:B,2,FALSE),4)=LEFT(RecordTable[[#This Row],[CloneBarcode]],4),"match","MISMATCH"),"dead")</f>
        <v>dead</v>
      </c>
      <c r="F152" s="15" t="str">
        <f>_xlfn.IFNA(INDEX(Table6[[#All],[Location]],MATCH(RecordTable[[#This Row],[METRC]],Table6[Tag],0)),"DEAD")</f>
        <v>DEAD</v>
      </c>
    </row>
    <row r="153" spans="1:6" x14ac:dyDescent="0.25">
      <c r="A153" t="str">
        <f>_xlfn.CONCAT("1A4070000000065000",RIGHT(RecordTable[[#This Row],[CloneBarcode]],6))</f>
        <v>1A4070000000065000025808</v>
      </c>
      <c r="B153" t="str">
        <f>LEFT(RecordTable[[#This Row],[CloneBarcode]],7)</f>
        <v>KING002</v>
      </c>
      <c r="C153" t="s">
        <v>3113</v>
      </c>
      <c r="D153" s="15">
        <v>43657</v>
      </c>
      <c r="E153" s="15" t="str">
        <f>_xlfn.IFNA(IF(LEFT(VLOOKUP(RecordTable[[#This Row],[METRC]],METRC!A:B,2,FALSE),4)=LEFT(RecordTable[[#This Row],[CloneBarcode]],4),"match","MISMATCH"),"dead")</f>
        <v>dead</v>
      </c>
      <c r="F153" s="15" t="str">
        <f>_xlfn.IFNA(INDEX(Table6[[#All],[Location]],MATCH(RecordTable[[#This Row],[METRC]],Table6[Tag],0)),"DEAD")</f>
        <v>DEAD</v>
      </c>
    </row>
    <row r="154" spans="1:6" x14ac:dyDescent="0.25">
      <c r="A154" t="str">
        <f>_xlfn.CONCAT("1A4070000000065000",RIGHT(RecordTable[[#This Row],[CloneBarcode]],6))</f>
        <v>1A4070000000065000025849</v>
      </c>
      <c r="B154" t="str">
        <f>LEFT(RecordTable[[#This Row],[CloneBarcode]],7)</f>
        <v>KING008</v>
      </c>
      <c r="C154" t="s">
        <v>3114</v>
      </c>
      <c r="D154" s="15">
        <v>43657</v>
      </c>
      <c r="E154" s="15" t="str">
        <f>_xlfn.IFNA(IF(LEFT(VLOOKUP(RecordTable[[#This Row],[METRC]],METRC!A:B,2,FALSE),4)=LEFT(RecordTable[[#This Row],[CloneBarcode]],4),"match","MISMATCH"),"dead")</f>
        <v>dead</v>
      </c>
      <c r="F154" s="15" t="str">
        <f>_xlfn.IFNA(INDEX(Table6[[#All],[Location]],MATCH(RecordTable[[#This Row],[METRC]],Table6[Tag],0)),"DEAD")</f>
        <v>DEAD</v>
      </c>
    </row>
    <row r="155" spans="1:6" x14ac:dyDescent="0.25">
      <c r="A155" t="str">
        <f>_xlfn.CONCAT("1A4070000000065000",RIGHT(RecordTable[[#This Row],[CloneBarcode]],6))</f>
        <v>1A4070000000065000025863</v>
      </c>
      <c r="B155" t="str">
        <f>LEFT(RecordTable[[#This Row],[CloneBarcode]],7)</f>
        <v>KING008</v>
      </c>
      <c r="C155" t="s">
        <v>3115</v>
      </c>
      <c r="D155" s="15">
        <v>43657</v>
      </c>
      <c r="E155" s="15" t="str">
        <f>_xlfn.IFNA(IF(LEFT(VLOOKUP(RecordTable[[#This Row],[METRC]],METRC!A:B,2,FALSE),4)=LEFT(RecordTable[[#This Row],[CloneBarcode]],4),"match","MISMATCH"),"dead")</f>
        <v>dead</v>
      </c>
      <c r="F155" s="15" t="str">
        <f>_xlfn.IFNA(INDEX(Table6[[#All],[Location]],MATCH(RecordTable[[#This Row],[METRC]],Table6[Tag],0)),"DEAD")</f>
        <v>DEAD</v>
      </c>
    </row>
    <row r="156" spans="1:6" x14ac:dyDescent="0.25">
      <c r="A156" t="str">
        <f>_xlfn.CONCAT("1A4070000000065000",RIGHT(RecordTable[[#This Row],[CloneBarcode]],6))</f>
        <v>1A4070000000065000030873</v>
      </c>
      <c r="B156" t="str">
        <f>LEFT(RecordTable[[#This Row],[CloneBarcode]],7)</f>
        <v>KLFR014</v>
      </c>
      <c r="C156" t="s">
        <v>3116</v>
      </c>
      <c r="D156" s="15">
        <v>43657</v>
      </c>
      <c r="E156" s="15" t="str">
        <f>_xlfn.IFNA(IF(LEFT(VLOOKUP(RecordTable[[#This Row],[METRC]],METRC!A:B,2,FALSE),4)=LEFT(RecordTable[[#This Row],[CloneBarcode]],4),"match","MISMATCH"),"dead")</f>
        <v>dead</v>
      </c>
      <c r="F156" s="15" t="str">
        <f>_xlfn.IFNA(INDEX(Table6[[#All],[Location]],MATCH(RecordTable[[#This Row],[METRC]],Table6[Tag],0)),"DEAD")</f>
        <v>DEAD</v>
      </c>
    </row>
    <row r="157" spans="1:6" x14ac:dyDescent="0.25">
      <c r="A157" t="str">
        <f>_xlfn.CONCAT("1A4070000000065000",RIGHT(RecordTable[[#This Row],[CloneBarcode]],6))</f>
        <v>1A4070000000065000030872</v>
      </c>
      <c r="B157" t="str">
        <f>LEFT(RecordTable[[#This Row],[CloneBarcode]],7)</f>
        <v>KLFR014</v>
      </c>
      <c r="C157" t="s">
        <v>3117</v>
      </c>
      <c r="D157" s="15">
        <v>43657</v>
      </c>
      <c r="E157" s="15" t="str">
        <f>_xlfn.IFNA(IF(LEFT(VLOOKUP(RecordTable[[#This Row],[METRC]],METRC!A:B,2,FALSE),4)=LEFT(RecordTable[[#This Row],[CloneBarcode]],4),"match","MISMATCH"),"dead")</f>
        <v>dead</v>
      </c>
      <c r="F157" s="15" t="str">
        <f>_xlfn.IFNA(INDEX(Table6[[#All],[Location]],MATCH(RecordTable[[#This Row],[METRC]],Table6[Tag],0)),"DEAD")</f>
        <v>DEAD</v>
      </c>
    </row>
    <row r="158" spans="1:6" x14ac:dyDescent="0.25">
      <c r="A158" t="str">
        <f>_xlfn.CONCAT("1A4070000000065000",RIGHT(RecordTable[[#This Row],[CloneBarcode]],6))</f>
        <v>1A4070000000065000021152</v>
      </c>
      <c r="B158" t="str">
        <f>LEFT(RecordTable[[#This Row],[CloneBarcode]],7)</f>
        <v>KLFR047</v>
      </c>
      <c r="C158" t="s">
        <v>3118</v>
      </c>
      <c r="D158" s="15">
        <v>43657</v>
      </c>
      <c r="E158" s="15" t="str">
        <f>_xlfn.IFNA(IF(LEFT(VLOOKUP(RecordTable[[#This Row],[METRC]],METRC!A:B,2,FALSE),4)=LEFT(RecordTable[[#This Row],[CloneBarcode]],4),"match","MISMATCH"),"dead")</f>
        <v>dead</v>
      </c>
      <c r="F158" s="15" t="str">
        <f>_xlfn.IFNA(INDEX(Table6[[#All],[Location]],MATCH(RecordTable[[#This Row],[METRC]],Table6[Tag],0)),"DEAD")</f>
        <v>DEAD</v>
      </c>
    </row>
    <row r="159" spans="1:6" x14ac:dyDescent="0.25">
      <c r="A159" t="str">
        <f>_xlfn.CONCAT("1A4070000000065000",RIGHT(RecordTable[[#This Row],[CloneBarcode]],6))</f>
        <v>1A4070000000065000030887</v>
      </c>
      <c r="B159" t="str">
        <f>LEFT(RecordTable[[#This Row],[CloneBarcode]],7)</f>
        <v>KLFR047</v>
      </c>
      <c r="C159" t="s">
        <v>3119</v>
      </c>
      <c r="D159" s="15">
        <v>43657</v>
      </c>
      <c r="E159" s="15" t="str">
        <f>_xlfn.IFNA(IF(LEFT(VLOOKUP(RecordTable[[#This Row],[METRC]],METRC!A:B,2,FALSE),4)=LEFT(RecordTable[[#This Row],[CloneBarcode]],4),"match","MISMATCH"),"dead")</f>
        <v>dead</v>
      </c>
      <c r="F159" s="15" t="str">
        <f>_xlfn.IFNA(INDEX(Table6[[#All],[Location]],MATCH(RecordTable[[#This Row],[METRC]],Table6[Tag],0)),"DEAD")</f>
        <v>DEAD</v>
      </c>
    </row>
    <row r="160" spans="1:6" x14ac:dyDescent="0.25">
      <c r="A160" t="str">
        <f>_xlfn.CONCAT("1A4070000000065000",RIGHT(RecordTable[[#This Row],[CloneBarcode]],6))</f>
        <v>1A4070000000065000030896</v>
      </c>
      <c r="B160" t="str">
        <f>LEFT(RecordTable[[#This Row],[CloneBarcode]],7)</f>
        <v>KLFR047</v>
      </c>
      <c r="C160" t="s">
        <v>3120</v>
      </c>
      <c r="D160" s="15">
        <v>43657</v>
      </c>
      <c r="E160" s="15" t="str">
        <f>_xlfn.IFNA(IF(LEFT(VLOOKUP(RecordTable[[#This Row],[METRC]],METRC!A:B,2,FALSE),4)=LEFT(RecordTable[[#This Row],[CloneBarcode]],4),"match","MISMATCH"),"dead")</f>
        <v>dead</v>
      </c>
      <c r="F160" s="15" t="str">
        <f>_xlfn.IFNA(INDEX(Table6[[#All],[Location]],MATCH(RecordTable[[#This Row],[METRC]],Table6[Tag],0)),"DEAD")</f>
        <v>DEAD</v>
      </c>
    </row>
    <row r="161" spans="1:6" x14ac:dyDescent="0.25">
      <c r="A161" t="str">
        <f>_xlfn.CONCAT("1A4070000000065000",RIGHT(RecordTable[[#This Row],[CloneBarcode]],6))</f>
        <v>1A4070000000065000033658</v>
      </c>
      <c r="B161" t="str">
        <f>LEFT(RecordTable[[#This Row],[CloneBarcode]],7)</f>
        <v>KLFR055</v>
      </c>
      <c r="C161" t="s">
        <v>3121</v>
      </c>
      <c r="D161" s="15">
        <v>43657</v>
      </c>
      <c r="E161" s="15" t="str">
        <f>_xlfn.IFNA(IF(LEFT(VLOOKUP(RecordTable[[#This Row],[METRC]],METRC!A:B,2,FALSE),4)=LEFT(RecordTable[[#This Row],[CloneBarcode]],4),"match","MISMATCH"),"dead")</f>
        <v>dead</v>
      </c>
      <c r="F161" s="15" t="str">
        <f>_xlfn.IFNA(INDEX(Table6[[#All],[Location]],MATCH(RecordTable[[#This Row],[METRC]],Table6[Tag],0)),"DEAD")</f>
        <v>DEAD</v>
      </c>
    </row>
    <row r="162" spans="1:6" x14ac:dyDescent="0.25">
      <c r="A162" t="str">
        <f>_xlfn.CONCAT("1A4070000000065000",RIGHT(RecordTable[[#This Row],[CloneBarcode]],6))</f>
        <v>1A4070000000065000033657</v>
      </c>
      <c r="B162" t="str">
        <f>LEFT(RecordTable[[#This Row],[CloneBarcode]],7)</f>
        <v>KLFR055</v>
      </c>
      <c r="C162" t="s">
        <v>3122</v>
      </c>
      <c r="D162" s="15">
        <v>43657</v>
      </c>
      <c r="E162" s="15" t="str">
        <f>_xlfn.IFNA(IF(LEFT(VLOOKUP(RecordTable[[#This Row],[METRC]],METRC!A:B,2,FALSE),4)=LEFT(RecordTable[[#This Row],[CloneBarcode]],4),"match","MISMATCH"),"dead")</f>
        <v>dead</v>
      </c>
      <c r="F162" s="15" t="str">
        <f>_xlfn.IFNA(INDEX(Table6[[#All],[Location]],MATCH(RecordTable[[#This Row],[METRC]],Table6[Tag],0)),"DEAD")</f>
        <v>DEAD</v>
      </c>
    </row>
    <row r="163" spans="1:6" x14ac:dyDescent="0.25">
      <c r="A163" t="str">
        <f>_xlfn.CONCAT("1A4070000000065000",RIGHT(RecordTable[[#This Row],[CloneBarcode]],6))</f>
        <v>1A4070000000065000030808</v>
      </c>
      <c r="B163" t="str">
        <f>LEFT(RecordTable[[#This Row],[CloneBarcode]],7)</f>
        <v>KLFR055</v>
      </c>
      <c r="C163" t="s">
        <v>3123</v>
      </c>
      <c r="D163" s="15">
        <v>43657</v>
      </c>
      <c r="E163" s="15" t="str">
        <f>_xlfn.IFNA(IF(LEFT(VLOOKUP(RecordTable[[#This Row],[METRC]],METRC!A:B,2,FALSE),4)=LEFT(RecordTable[[#This Row],[CloneBarcode]],4),"match","MISMATCH"),"dead")</f>
        <v>dead</v>
      </c>
      <c r="F163" s="15" t="str">
        <f>_xlfn.IFNA(INDEX(Table6[[#All],[Location]],MATCH(RecordTable[[#This Row],[METRC]],Table6[Tag],0)),"DEAD")</f>
        <v>DEAD</v>
      </c>
    </row>
    <row r="164" spans="1:6" x14ac:dyDescent="0.25">
      <c r="A164" t="str">
        <f>_xlfn.CONCAT("1A4070000000065000",RIGHT(RecordTable[[#This Row],[CloneBarcode]],6))</f>
        <v>1A4070000000065000030830</v>
      </c>
      <c r="B164" t="str">
        <f>LEFT(RecordTable[[#This Row],[CloneBarcode]],7)</f>
        <v>KLFR055</v>
      </c>
      <c r="C164" t="s">
        <v>3124</v>
      </c>
      <c r="D164" s="15">
        <v>43657</v>
      </c>
      <c r="E164" s="15" t="str">
        <f>_xlfn.IFNA(IF(LEFT(VLOOKUP(RecordTable[[#This Row],[METRC]],METRC!A:B,2,FALSE),4)=LEFT(RecordTable[[#This Row],[CloneBarcode]],4),"match","MISMATCH"),"dead")</f>
        <v>dead</v>
      </c>
      <c r="F164" s="15" t="str">
        <f>_xlfn.IFNA(INDEX(Table6[[#All],[Location]],MATCH(RecordTable[[#This Row],[METRC]],Table6[Tag],0)),"DEAD")</f>
        <v>DEAD</v>
      </c>
    </row>
    <row r="165" spans="1:6" x14ac:dyDescent="0.25">
      <c r="A165" t="s">
        <v>3125</v>
      </c>
      <c r="B165" t="s">
        <v>3126</v>
      </c>
      <c r="C165" t="str">
        <f>_xlfn.CONCAT(RecordTable[[#This Row],[PhenoAbbv]],".",RIGHT(RecordTable[[#This Row],[METRC]],6))</f>
        <v>KLFR056.021158</v>
      </c>
      <c r="D165" s="15">
        <v>43657</v>
      </c>
      <c r="E165" s="15" t="str">
        <f>_xlfn.IFNA(IF(LEFT(VLOOKUP(RecordTable[[#This Row],[METRC]],METRC!A:B,2,FALSE),4)=LEFT(RecordTable[[#This Row],[CloneBarcode]],4),"match","MISMATCH"),"dead")</f>
        <v>dead</v>
      </c>
      <c r="F165" s="15" t="str">
        <f>_xlfn.IFNA(INDEX(Table6[[#All],[Location]],MATCH(RecordTable[[#This Row],[METRC]],Table6[Tag],0)),"DEAD")</f>
        <v>DEAD</v>
      </c>
    </row>
    <row r="166" spans="1:6" x14ac:dyDescent="0.25">
      <c r="A166" t="str">
        <f>_xlfn.CONCAT("1A4070000000065000",RIGHT(RecordTable[[#This Row],[CloneBarcode]],6))</f>
        <v>1A4070000000065000030840</v>
      </c>
      <c r="B166" t="str">
        <f>LEFT(RecordTable[[#This Row],[CloneBarcode]],7)</f>
        <v>KLFR056</v>
      </c>
      <c r="C166" t="s">
        <v>3127</v>
      </c>
      <c r="D166" s="15">
        <v>43657</v>
      </c>
      <c r="E166" s="15" t="str">
        <f>_xlfn.IFNA(IF(LEFT(VLOOKUP(RecordTable[[#This Row],[METRC]],METRC!A:B,2,FALSE),4)=LEFT(RecordTable[[#This Row],[CloneBarcode]],4),"match","MISMATCH"),"dead")</f>
        <v>dead</v>
      </c>
      <c r="F166" s="15" t="str">
        <f>_xlfn.IFNA(INDEX(Table6[[#All],[Location]],MATCH(RecordTable[[#This Row],[METRC]],Table6[Tag],0)),"DEAD")</f>
        <v>DEAD</v>
      </c>
    </row>
    <row r="167" spans="1:6" x14ac:dyDescent="0.25">
      <c r="A167" t="str">
        <f>_xlfn.CONCAT("1A4070000000065000",RIGHT(RecordTable[[#This Row],[CloneBarcode]],6))</f>
        <v>1A4070000000065000030848</v>
      </c>
      <c r="B167" t="str">
        <f>LEFT(RecordTable[[#This Row],[CloneBarcode]],7)</f>
        <v>KLFR056</v>
      </c>
      <c r="C167" t="s">
        <v>3128</v>
      </c>
      <c r="D167" s="15">
        <v>43657</v>
      </c>
      <c r="E167" s="15" t="str">
        <f>_xlfn.IFNA(IF(LEFT(VLOOKUP(RecordTable[[#This Row],[METRC]],METRC!A:B,2,FALSE),4)=LEFT(RecordTable[[#This Row],[CloneBarcode]],4),"match","MISMATCH"),"dead")</f>
        <v>dead</v>
      </c>
      <c r="F167" s="15" t="str">
        <f>_xlfn.IFNA(INDEX(Table6[[#All],[Location]],MATCH(RecordTable[[#This Row],[METRC]],Table6[Tag],0)),"DEAD")</f>
        <v>DEAD</v>
      </c>
    </row>
    <row r="168" spans="1:6" x14ac:dyDescent="0.25">
      <c r="A168" t="str">
        <f>_xlfn.CONCAT("1A4070000000065000",RIGHT(RecordTable[[#This Row],[CloneBarcode]],6))</f>
        <v>1A4070000000065000031267</v>
      </c>
      <c r="B168" t="str">
        <f>LEFT(RecordTable[[#This Row],[CloneBarcode]],7)</f>
        <v>KNMK001</v>
      </c>
      <c r="C168" t="s">
        <v>3129</v>
      </c>
      <c r="D168" s="15">
        <v>43657</v>
      </c>
      <c r="E168" s="15" t="str">
        <f>_xlfn.IFNA(IF(LEFT(VLOOKUP(RecordTable[[#This Row],[METRC]],METRC!A:B,2,FALSE),4)=LEFT(RecordTable[[#This Row],[CloneBarcode]],4),"match","MISMATCH"),"dead")</f>
        <v>dead</v>
      </c>
      <c r="F168" s="15" t="str">
        <f>_xlfn.IFNA(INDEX(Table6[[#All],[Location]],MATCH(RecordTable[[#This Row],[METRC]],Table6[Tag],0)),"DEAD")</f>
        <v>DEAD</v>
      </c>
    </row>
    <row r="169" spans="1:6" x14ac:dyDescent="0.25">
      <c r="A169" t="str">
        <f>_xlfn.CONCAT("1A4070000000065000",RIGHT(RecordTable[[#This Row],[CloneBarcode]],6))</f>
        <v>1A4070000000065000031280</v>
      </c>
      <c r="B169" t="str">
        <f>LEFT(RecordTable[[#This Row],[CloneBarcode]],7)</f>
        <v>KNMK001</v>
      </c>
      <c r="C169" t="s">
        <v>3130</v>
      </c>
      <c r="D169" s="15">
        <v>43657</v>
      </c>
      <c r="E169" s="15" t="str">
        <f>_xlfn.IFNA(IF(LEFT(VLOOKUP(RecordTable[[#This Row],[METRC]],METRC!A:B,2,FALSE),4)=LEFT(RecordTable[[#This Row],[CloneBarcode]],4),"match","MISMATCH"),"dead")</f>
        <v>dead</v>
      </c>
      <c r="F169" s="15" t="str">
        <f>_xlfn.IFNA(INDEX(Table6[[#All],[Location]],MATCH(RecordTable[[#This Row],[METRC]],Table6[Tag],0)),"DEAD")</f>
        <v>DEAD</v>
      </c>
    </row>
    <row r="170" spans="1:6" x14ac:dyDescent="0.25">
      <c r="A170" t="str">
        <f>_xlfn.CONCAT("1A4070000000065000",RIGHT(RecordTable[[#This Row],[CloneBarcode]],6))</f>
        <v>1A4070000000065000031324</v>
      </c>
      <c r="B170" t="str">
        <f>LEFT(RecordTable[[#This Row],[CloneBarcode]],7)</f>
        <v>KOF3027</v>
      </c>
      <c r="C170" t="s">
        <v>3131</v>
      </c>
      <c r="D170" s="15">
        <v>43657</v>
      </c>
      <c r="E170" s="15" t="str">
        <f>_xlfn.IFNA(IF(LEFT(VLOOKUP(RecordTable[[#This Row],[METRC]],METRC!A:B,2,FALSE),4)=LEFT(RecordTable[[#This Row],[CloneBarcode]],4),"match","MISMATCH"),"dead")</f>
        <v>dead</v>
      </c>
      <c r="F170" s="15" t="str">
        <f>_xlfn.IFNA(INDEX(Table6[[#All],[Location]],MATCH(RecordTable[[#This Row],[METRC]],Table6[Tag],0)),"DEAD")</f>
        <v>DEAD</v>
      </c>
    </row>
    <row r="171" spans="1:6" x14ac:dyDescent="0.25">
      <c r="A171" t="str">
        <f>_xlfn.CONCAT("1A4070000000065000",RIGHT(RecordTable[[#This Row],[CloneBarcode]],6))</f>
        <v>1A4070000000065000031325</v>
      </c>
      <c r="B171" t="str">
        <f>LEFT(RecordTable[[#This Row],[CloneBarcode]],7)</f>
        <v>KOF3027</v>
      </c>
      <c r="C171" t="s">
        <v>3132</v>
      </c>
      <c r="D171" s="15">
        <v>43657</v>
      </c>
      <c r="E171" s="15" t="str">
        <f>_xlfn.IFNA(IF(LEFT(VLOOKUP(RecordTable[[#This Row],[METRC]],METRC!A:B,2,FALSE),4)=LEFT(RecordTable[[#This Row],[CloneBarcode]],4),"match","MISMATCH"),"dead")</f>
        <v>dead</v>
      </c>
      <c r="F171" s="15" t="str">
        <f>_xlfn.IFNA(INDEX(Table6[[#All],[Location]],MATCH(RecordTable[[#This Row],[METRC]],Table6[Tag],0)),"DEAD")</f>
        <v>DEAD</v>
      </c>
    </row>
    <row r="172" spans="1:6" x14ac:dyDescent="0.25">
      <c r="A172" t="str">
        <f>_xlfn.CONCAT("1A4070000000065000",RIGHT(RecordTable[[#This Row],[CloneBarcode]],6))</f>
        <v>1A4070000000065000031326</v>
      </c>
      <c r="B172" t="str">
        <f>LEFT(RecordTable[[#This Row],[CloneBarcode]],7)</f>
        <v>KOF3027</v>
      </c>
      <c r="C172" t="s">
        <v>3133</v>
      </c>
      <c r="D172" s="15">
        <v>43657</v>
      </c>
      <c r="E172" s="15" t="str">
        <f>_xlfn.IFNA(IF(LEFT(VLOOKUP(RecordTable[[#This Row],[METRC]],METRC!A:B,2,FALSE),4)=LEFT(RecordTable[[#This Row],[CloneBarcode]],4),"match","MISMATCH"),"dead")</f>
        <v>dead</v>
      </c>
      <c r="F172" s="15" t="str">
        <f>_xlfn.IFNA(INDEX(Table6[[#All],[Location]],MATCH(RecordTable[[#This Row],[METRC]],Table6[Tag],0)),"DEAD")</f>
        <v>DEAD</v>
      </c>
    </row>
    <row r="173" spans="1:6" x14ac:dyDescent="0.25">
      <c r="A173" t="str">
        <f>_xlfn.CONCAT("1A4070000000065000",RIGHT(RecordTable[[#This Row],[CloneBarcode]],6))</f>
        <v>1A4070000000065000031323</v>
      </c>
      <c r="B173" t="str">
        <f>LEFT(RecordTable[[#This Row],[CloneBarcode]],7)</f>
        <v>KOF3027</v>
      </c>
      <c r="C173" t="s">
        <v>3134</v>
      </c>
      <c r="D173" s="15">
        <v>43657</v>
      </c>
      <c r="E173" s="15" t="str">
        <f>_xlfn.IFNA(IF(LEFT(VLOOKUP(RecordTable[[#This Row],[METRC]],METRC!A:B,2,FALSE),4)=LEFT(RecordTable[[#This Row],[CloneBarcode]],4),"match","MISMATCH"),"dead")</f>
        <v>dead</v>
      </c>
      <c r="F173" s="15" t="str">
        <f>_xlfn.IFNA(INDEX(Table6[[#All],[Location]],MATCH(RecordTable[[#This Row],[METRC]],Table6[Tag],0)),"DEAD")</f>
        <v>DEAD</v>
      </c>
    </row>
    <row r="174" spans="1:6" x14ac:dyDescent="0.25">
      <c r="A174" t="str">
        <f>_xlfn.CONCAT("1A4070000000065000",RIGHT(RecordTable[[#This Row],[CloneBarcode]],6))</f>
        <v>1A4070000000065000033634</v>
      </c>
      <c r="B174" t="str">
        <f>LEFT(RecordTable[[#This Row],[CloneBarcode]],7)</f>
        <v>KOIX034</v>
      </c>
      <c r="C174" t="s">
        <v>3135</v>
      </c>
      <c r="D174" s="15">
        <v>43657</v>
      </c>
      <c r="E174" s="15" t="str">
        <f>_xlfn.IFNA(IF(LEFT(VLOOKUP(RecordTable[[#This Row],[METRC]],METRC!A:B,2,FALSE),4)=LEFT(RecordTable[[#This Row],[CloneBarcode]],4),"match","MISMATCH"),"dead")</f>
        <v>dead</v>
      </c>
      <c r="F174" s="15" t="str">
        <f>_xlfn.IFNA(INDEX(Table6[[#All],[Location]],MATCH(RecordTable[[#This Row],[METRC]],Table6[Tag],0)),"DEAD")</f>
        <v>DEAD</v>
      </c>
    </row>
    <row r="175" spans="1:6" x14ac:dyDescent="0.25">
      <c r="A175" t="str">
        <f>_xlfn.CONCAT("1A4070000000065000",RIGHT(RecordTable[[#This Row],[CloneBarcode]],6))</f>
        <v>1A4070000000065000033633</v>
      </c>
      <c r="B175" t="str">
        <f>LEFT(RecordTable[[#This Row],[CloneBarcode]],7)</f>
        <v>KOIX054</v>
      </c>
      <c r="C175" t="s">
        <v>3136</v>
      </c>
      <c r="D175" s="15">
        <v>43657</v>
      </c>
      <c r="E175" s="15" t="str">
        <f>_xlfn.IFNA(IF(LEFT(VLOOKUP(RecordTable[[#This Row],[METRC]],METRC!A:B,2,FALSE),4)=LEFT(RecordTable[[#This Row],[CloneBarcode]],4),"match","MISMATCH"),"dead")</f>
        <v>dead</v>
      </c>
      <c r="F175" s="15" t="str">
        <f>_xlfn.IFNA(INDEX(Table6[[#All],[Location]],MATCH(RecordTable[[#This Row],[METRC]],Table6[Tag],0)),"DEAD")</f>
        <v>DEAD</v>
      </c>
    </row>
    <row r="176" spans="1:6" x14ac:dyDescent="0.25">
      <c r="A176" t="s">
        <v>3137</v>
      </c>
      <c r="B176" t="s">
        <v>2679</v>
      </c>
      <c r="C176" t="str">
        <f>_xlfn.CONCAT(RecordTable[[#This Row],[PhenoAbbv]],".",RIGHT(RecordTable[[#This Row],[METRC]],6))</f>
        <v>KOKO011.021512</v>
      </c>
      <c r="D176" s="15">
        <v>43657</v>
      </c>
      <c r="E176" s="15" t="str">
        <f>_xlfn.IFNA(IF(LEFT(VLOOKUP(RecordTable[[#This Row],[METRC]],METRC!A:B,2,FALSE),4)=LEFT(RecordTable[[#This Row],[CloneBarcode]],4),"match","MISMATCH"),"dead")</f>
        <v>dead</v>
      </c>
      <c r="F176" s="15" t="str">
        <f>_xlfn.IFNA(INDEX(Table6[[#All],[Location]],MATCH(RecordTable[[#This Row],[METRC]],Table6[Tag],0)),"DEAD")</f>
        <v>DEAD</v>
      </c>
    </row>
    <row r="177" spans="1:6" x14ac:dyDescent="0.25">
      <c r="A177" t="s">
        <v>3138</v>
      </c>
      <c r="B177" t="s">
        <v>2679</v>
      </c>
      <c r="C177" t="str">
        <f>_xlfn.CONCAT(RecordTable[[#This Row],[PhenoAbbv]],".",RIGHT(RecordTable[[#This Row],[METRC]],6))</f>
        <v>KOKO011.021513</v>
      </c>
      <c r="D177" s="15">
        <v>43657</v>
      </c>
      <c r="E177" s="15" t="str">
        <f>_xlfn.IFNA(IF(LEFT(VLOOKUP(RecordTable[[#This Row],[METRC]],METRC!A:B,2,FALSE),4)=LEFT(RecordTable[[#This Row],[CloneBarcode]],4),"match","MISMATCH"),"dead")</f>
        <v>dead</v>
      </c>
      <c r="F177" s="15" t="str">
        <f>_xlfn.IFNA(INDEX(Table6[[#All],[Location]],MATCH(RecordTable[[#This Row],[METRC]],Table6[Tag],0)),"DEAD")</f>
        <v>DEAD</v>
      </c>
    </row>
    <row r="178" spans="1:6" x14ac:dyDescent="0.25">
      <c r="A178" t="s">
        <v>3139</v>
      </c>
      <c r="B178" t="s">
        <v>2679</v>
      </c>
      <c r="C178" t="str">
        <f>_xlfn.CONCAT(RecordTable[[#This Row],[PhenoAbbv]],".",RIGHT(RecordTable[[#This Row],[METRC]],6))</f>
        <v>KOKO011.031361</v>
      </c>
      <c r="D178" s="15">
        <v>43657</v>
      </c>
      <c r="E178" s="15" t="str">
        <f>_xlfn.IFNA(IF(LEFT(VLOOKUP(RecordTable[[#This Row],[METRC]],METRC!A:B,2,FALSE),4)=LEFT(RecordTable[[#This Row],[CloneBarcode]],4),"match","MISMATCH"),"dead")</f>
        <v>dead</v>
      </c>
      <c r="F178" s="15" t="str">
        <f>_xlfn.IFNA(INDEX(Table6[[#All],[Location]],MATCH(RecordTable[[#This Row],[METRC]],Table6[Tag],0)),"DEAD")</f>
        <v>DEAD</v>
      </c>
    </row>
    <row r="179" spans="1:6" x14ac:dyDescent="0.25">
      <c r="A179" t="str">
        <f>_xlfn.CONCAT("1A4070000000065000",RIGHT(RecordTable[[#This Row],[CloneBarcode]],6))</f>
        <v>1A4070000000065000031361</v>
      </c>
      <c r="B179" t="str">
        <f>LEFT(RecordTable[[#This Row],[CloneBarcode]],7)</f>
        <v>KOKO011</v>
      </c>
      <c r="C179" t="s">
        <v>3140</v>
      </c>
      <c r="D179" s="15">
        <v>43657</v>
      </c>
      <c r="E179" s="15" t="str">
        <f>_xlfn.IFNA(IF(LEFT(VLOOKUP(RecordTable[[#This Row],[METRC]],METRC!A:B,2,FALSE),4)=LEFT(RecordTable[[#This Row],[CloneBarcode]],4),"match","MISMATCH"),"dead")</f>
        <v>dead</v>
      </c>
      <c r="F179" s="15" t="str">
        <f>_xlfn.IFNA(INDEX(Table6[[#All],[Location]],MATCH(RecordTable[[#This Row],[METRC]],Table6[Tag],0)),"DEAD")</f>
        <v>DEAD</v>
      </c>
    </row>
    <row r="180" spans="1:6" x14ac:dyDescent="0.25">
      <c r="A180" t="str">
        <f>_xlfn.CONCAT("1A4070000000065000",RIGHT(RecordTable[[#This Row],[CloneBarcode]],6))</f>
        <v>1A4070000000065000031364</v>
      </c>
      <c r="B180" t="str">
        <f>LEFT(RecordTable[[#This Row],[CloneBarcode]],7)</f>
        <v>KOKO012</v>
      </c>
      <c r="C180" t="s">
        <v>3141</v>
      </c>
      <c r="D180" s="15">
        <v>43657</v>
      </c>
      <c r="E180" s="15" t="str">
        <f>_xlfn.IFNA(IF(LEFT(VLOOKUP(RecordTable[[#This Row],[METRC]],METRC!A:B,2,FALSE),4)=LEFT(RecordTable[[#This Row],[CloneBarcode]],4),"match","MISMATCH"),"dead")</f>
        <v>dead</v>
      </c>
      <c r="F180" s="15" t="str">
        <f>_xlfn.IFNA(INDEX(Table6[[#All],[Location]],MATCH(RecordTable[[#This Row],[METRC]],Table6[Tag],0)),"DEAD")</f>
        <v>DEAD</v>
      </c>
    </row>
    <row r="181" spans="1:6" x14ac:dyDescent="0.25">
      <c r="A181" t="str">
        <f>_xlfn.CONCAT("1A4070000000065000",RIGHT(RecordTable[[#This Row],[CloneBarcode]],6))</f>
        <v>1A4070000000065000031363</v>
      </c>
      <c r="B181" t="str">
        <f>LEFT(RecordTable[[#This Row],[CloneBarcode]],7)</f>
        <v>KOKO012</v>
      </c>
      <c r="C181" t="s">
        <v>3142</v>
      </c>
      <c r="D181" s="15">
        <v>43657</v>
      </c>
      <c r="E181" s="15" t="str">
        <f>_xlfn.IFNA(IF(LEFT(VLOOKUP(RecordTable[[#This Row],[METRC]],METRC!A:B,2,FALSE),4)=LEFT(RecordTable[[#This Row],[CloneBarcode]],4),"match","MISMATCH"),"dead")</f>
        <v>dead</v>
      </c>
      <c r="F181" s="15" t="str">
        <f>_xlfn.IFNA(INDEX(Table6[[#All],[Location]],MATCH(RecordTable[[#This Row],[METRC]],Table6[Tag],0)),"DEAD")</f>
        <v>DEAD</v>
      </c>
    </row>
    <row r="182" spans="1:6" x14ac:dyDescent="0.25">
      <c r="A182" t="s">
        <v>3143</v>
      </c>
      <c r="B182" t="s">
        <v>2652</v>
      </c>
      <c r="C182" t="str">
        <f>_xlfn.CONCAT(RecordTable[[#This Row],[PhenoAbbv]],".",RIGHT(RecordTable[[#This Row],[METRC]],6))</f>
        <v>KOKO030.021510</v>
      </c>
      <c r="D182" s="15">
        <v>43657</v>
      </c>
      <c r="E182" s="15" t="str">
        <f>_xlfn.IFNA(IF(LEFT(VLOOKUP(RecordTable[[#This Row],[METRC]],METRC!A:B,2,FALSE),4)=LEFT(RecordTable[[#This Row],[CloneBarcode]],4),"match","MISMATCH"),"dead")</f>
        <v>dead</v>
      </c>
      <c r="F182" s="15" t="str">
        <f>_xlfn.IFNA(INDEX(Table6[[#All],[Location]],MATCH(RecordTable[[#This Row],[METRC]],Table6[Tag],0)),"DEAD")</f>
        <v>DEAD</v>
      </c>
    </row>
    <row r="183" spans="1:6" x14ac:dyDescent="0.25">
      <c r="A183" t="s">
        <v>3144</v>
      </c>
      <c r="B183" t="s">
        <v>2652</v>
      </c>
      <c r="C183" t="str">
        <f>_xlfn.CONCAT(RecordTable[[#This Row],[PhenoAbbv]],".",RIGHT(RecordTable[[#This Row],[METRC]],6))</f>
        <v>KOKO030.021511</v>
      </c>
      <c r="D183" s="15">
        <v>43657</v>
      </c>
      <c r="E183" s="15" t="str">
        <f>_xlfn.IFNA(IF(LEFT(VLOOKUP(RecordTable[[#This Row],[METRC]],METRC!A:B,2,FALSE),4)=LEFT(RecordTable[[#This Row],[CloneBarcode]],4),"match","MISMATCH"),"dead")</f>
        <v>dead</v>
      </c>
      <c r="F183" s="15" t="str">
        <f>_xlfn.IFNA(INDEX(Table6[[#All],[Location]],MATCH(RecordTable[[#This Row],[METRC]],Table6[Tag],0)),"DEAD")</f>
        <v>DEAD</v>
      </c>
    </row>
    <row r="184" spans="1:6" x14ac:dyDescent="0.25">
      <c r="A184" t="str">
        <f>_xlfn.CONCAT("1A4070000000065000",RIGHT(RecordTable[[#This Row],[CloneBarcode]],6))</f>
        <v>1A4070000000065000031365</v>
      </c>
      <c r="B184" t="str">
        <f>LEFT(RecordTable[[#This Row],[CloneBarcode]],7)</f>
        <v>KOKO030</v>
      </c>
      <c r="C184" t="s">
        <v>3145</v>
      </c>
      <c r="D184" s="15">
        <v>43657</v>
      </c>
      <c r="E184" s="15" t="str">
        <f>_xlfn.IFNA(IF(LEFT(VLOOKUP(RecordTable[[#This Row],[METRC]],METRC!A:B,2,FALSE),4)=LEFT(RecordTable[[#This Row],[CloneBarcode]],4),"match","MISMATCH"),"dead")</f>
        <v>dead</v>
      </c>
      <c r="F184" s="15" t="str">
        <f>_xlfn.IFNA(INDEX(Table6[[#All],[Location]],MATCH(RecordTable[[#This Row],[METRC]],Table6[Tag],0)),"DEAD")</f>
        <v>DEAD</v>
      </c>
    </row>
    <row r="185" spans="1:6" x14ac:dyDescent="0.25">
      <c r="A185" t="str">
        <f>_xlfn.CONCAT("1A4070000000065000",RIGHT(RecordTable[[#This Row],[CloneBarcode]],6))</f>
        <v>1A4070000000065000031360</v>
      </c>
      <c r="B185" t="str">
        <f>LEFT(RecordTable[[#This Row],[CloneBarcode]],7)</f>
        <v>KOKO030</v>
      </c>
      <c r="C185" t="s">
        <v>3146</v>
      </c>
      <c r="D185" s="15">
        <v>43657</v>
      </c>
      <c r="E185" s="15" t="str">
        <f>_xlfn.IFNA(IF(LEFT(VLOOKUP(RecordTable[[#This Row],[METRC]],METRC!A:B,2,FALSE),4)=LEFT(RecordTable[[#This Row],[CloneBarcode]],4),"match","MISMATCH"),"dead")</f>
        <v>dead</v>
      </c>
      <c r="F185" s="15" t="str">
        <f>_xlfn.IFNA(INDEX(Table6[[#All],[Location]],MATCH(RecordTable[[#This Row],[METRC]],Table6[Tag],0)),"DEAD")</f>
        <v>DEAD</v>
      </c>
    </row>
    <row r="186" spans="1:6" x14ac:dyDescent="0.25">
      <c r="A186" t="str">
        <f>_xlfn.CONCAT("1A4070000000065000",RIGHT(RecordTable[[#This Row],[CloneBarcode]],6))</f>
        <v>1A4070000000065000025660</v>
      </c>
      <c r="B186" t="str">
        <f>LEFT(RecordTable[[#This Row],[CloneBarcode]],7)</f>
        <v>KORN004</v>
      </c>
      <c r="C186" t="s">
        <v>3147</v>
      </c>
      <c r="D186" s="15">
        <v>43657</v>
      </c>
      <c r="E186" s="15" t="str">
        <f>_xlfn.IFNA(IF(LEFT(VLOOKUP(RecordTable[[#This Row],[METRC]],METRC!A:B,2,FALSE),4)=LEFT(RecordTable[[#This Row],[CloneBarcode]],4),"match","MISMATCH"),"dead")</f>
        <v>dead</v>
      </c>
      <c r="F186" s="15" t="str">
        <f>_xlfn.IFNA(INDEX(Table6[[#All],[Location]],MATCH(RecordTable[[#This Row],[METRC]],Table6[Tag],0)),"DEAD")</f>
        <v>DEAD</v>
      </c>
    </row>
    <row r="187" spans="1:6" x14ac:dyDescent="0.25">
      <c r="A187" t="str">
        <f>_xlfn.CONCAT("1A4070000000065000",RIGHT(RecordTable[[#This Row],[CloneBarcode]],6))</f>
        <v>1A4070000000065000025674</v>
      </c>
      <c r="B187" t="str">
        <f>LEFT(RecordTable[[#This Row],[CloneBarcode]],7)</f>
        <v>KORN004</v>
      </c>
      <c r="C187" t="s">
        <v>3148</v>
      </c>
      <c r="D187" s="15">
        <v>43657</v>
      </c>
      <c r="E187" s="15" t="str">
        <f>_xlfn.IFNA(IF(LEFT(VLOOKUP(RecordTable[[#This Row],[METRC]],METRC!A:B,2,FALSE),4)=LEFT(RecordTable[[#This Row],[CloneBarcode]],4),"match","MISMATCH"),"dead")</f>
        <v>dead</v>
      </c>
      <c r="F187" s="15" t="str">
        <f>_xlfn.IFNA(INDEX(Table6[[#All],[Location]],MATCH(RecordTable[[#This Row],[METRC]],Table6[Tag],0)),"DEAD")</f>
        <v>DEAD</v>
      </c>
    </row>
    <row r="188" spans="1:6" x14ac:dyDescent="0.25">
      <c r="A188" t="str">
        <f>_xlfn.CONCAT("1A4070000000065000",RIGHT(RecordTable[[#This Row],[CloneBarcode]],6))</f>
        <v>1A4070000000065000025667</v>
      </c>
      <c r="B188" t="str">
        <f>LEFT(RecordTable[[#This Row],[CloneBarcode]],7)</f>
        <v>KORN004</v>
      </c>
      <c r="C188" t="s">
        <v>3149</v>
      </c>
      <c r="D188" s="15">
        <v>43657</v>
      </c>
      <c r="E188" s="15" t="str">
        <f>_xlfn.IFNA(IF(LEFT(VLOOKUP(RecordTable[[#This Row],[METRC]],METRC!A:B,2,FALSE),4)=LEFT(RecordTable[[#This Row],[CloneBarcode]],4),"match","MISMATCH"),"dead")</f>
        <v>dead</v>
      </c>
      <c r="F188" s="15" t="str">
        <f>_xlfn.IFNA(INDEX(Table6[[#All],[Location]],MATCH(RecordTable[[#This Row],[METRC]],Table6[Tag],0)),"DEAD")</f>
        <v>DEAD</v>
      </c>
    </row>
    <row r="189" spans="1:6" x14ac:dyDescent="0.25">
      <c r="A189" t="str">
        <f>_xlfn.CONCAT("1A4070000000065000",RIGHT(RecordTable[[#This Row],[CloneBarcode]],6))</f>
        <v>1A4070000000065000031377</v>
      </c>
      <c r="B189" t="str">
        <f>LEFT(RecordTable[[#This Row],[CloneBarcode]],7)</f>
        <v>KORN044</v>
      </c>
      <c r="C189" t="s">
        <v>3150</v>
      </c>
      <c r="D189" s="15">
        <v>43657</v>
      </c>
      <c r="E189" s="15" t="str">
        <f>_xlfn.IFNA(IF(LEFT(VLOOKUP(RecordTable[[#This Row],[METRC]],METRC!A:B,2,FALSE),4)=LEFT(RecordTable[[#This Row],[CloneBarcode]],4),"match","MISMATCH"),"dead")</f>
        <v>dead</v>
      </c>
      <c r="F189" s="15" t="str">
        <f>_xlfn.IFNA(INDEX(Table6[[#All],[Location]],MATCH(RecordTable[[#This Row],[METRC]],Table6[Tag],0)),"DEAD")</f>
        <v>DEAD</v>
      </c>
    </row>
    <row r="190" spans="1:6" x14ac:dyDescent="0.25">
      <c r="A190" t="str">
        <f>_xlfn.CONCAT("1A4070000000065000",RIGHT(RecordTable[[#This Row],[CloneBarcode]],6))</f>
        <v>1A4070000000065000031257</v>
      </c>
      <c r="B190" t="str">
        <f>LEFT(RecordTable[[#This Row],[CloneBarcode]],7)</f>
        <v>KORN044</v>
      </c>
      <c r="C190" t="s">
        <v>3151</v>
      </c>
      <c r="D190" s="15">
        <v>43657</v>
      </c>
      <c r="E190" s="15" t="str">
        <f>_xlfn.IFNA(IF(LEFT(VLOOKUP(RecordTable[[#This Row],[METRC]],METRC!A:B,2,FALSE),4)=LEFT(RecordTable[[#This Row],[CloneBarcode]],4),"match","MISMATCH"),"dead")</f>
        <v>dead</v>
      </c>
      <c r="F190" s="15" t="str">
        <f>_xlfn.IFNA(INDEX(Table6[[#All],[Location]],MATCH(RecordTable[[#This Row],[METRC]],Table6[Tag],0)),"DEAD")</f>
        <v>DEAD</v>
      </c>
    </row>
    <row r="191" spans="1:6" x14ac:dyDescent="0.25">
      <c r="A191" t="s">
        <v>3152</v>
      </c>
      <c r="B191" t="s">
        <v>3153</v>
      </c>
      <c r="C191" t="str">
        <f>_xlfn.CONCAT(RecordTable[[#This Row],[PhenoAbbv]],".",RIGHT(RecordTable[[#This Row],[METRC]],6))</f>
        <v>LDOS018.019294</v>
      </c>
      <c r="D191" s="15">
        <v>43657</v>
      </c>
      <c r="E191" s="15" t="str">
        <f>_xlfn.IFNA(IF(LEFT(VLOOKUP(RecordTable[[#This Row],[METRC]],METRC!A:B,2,FALSE),4)=LEFT(RecordTable[[#This Row],[CloneBarcode]],4),"match","MISMATCH"),"dead")</f>
        <v>dead</v>
      </c>
      <c r="F191" s="15" t="str">
        <f>_xlfn.IFNA(INDEX(Table6[[#All],[Location]],MATCH(RecordTable[[#This Row],[METRC]],Table6[Tag],0)),"DEAD")</f>
        <v>DEAD</v>
      </c>
    </row>
    <row r="192" spans="1:6" x14ac:dyDescent="0.25">
      <c r="A192" t="str">
        <f>_xlfn.CONCAT("1A4070000000065000",RIGHT(RecordTable[[#This Row],[CloneBarcode]],6))</f>
        <v>1A4070000000065000032467</v>
      </c>
      <c r="B192" t="str">
        <f>LEFT(RecordTable[[#This Row],[CloneBarcode]],7)</f>
        <v>LDOS018</v>
      </c>
      <c r="C192" t="s">
        <v>3154</v>
      </c>
      <c r="D192" s="15">
        <v>43657</v>
      </c>
      <c r="E192" s="15" t="str">
        <f>_xlfn.IFNA(IF(LEFT(VLOOKUP(RecordTable[[#This Row],[METRC]],METRC!A:B,2,FALSE),4)=LEFT(RecordTable[[#This Row],[CloneBarcode]],4),"match","MISMATCH"),"dead")</f>
        <v>dead</v>
      </c>
      <c r="F192" s="15" t="str">
        <f>_xlfn.IFNA(INDEX(Table6[[#All],[Location]],MATCH(RecordTable[[#This Row],[METRC]],Table6[Tag],0)),"DEAD")</f>
        <v>DEAD</v>
      </c>
    </row>
    <row r="193" spans="1:6" x14ac:dyDescent="0.25">
      <c r="A193" t="s">
        <v>3155</v>
      </c>
      <c r="B193" t="s">
        <v>3156</v>
      </c>
      <c r="C193" t="str">
        <f>_xlfn.CONCAT(RecordTable[[#This Row],[PhenoAbbv]],".",RIGHT(RecordTable[[#This Row],[METRC]],6))</f>
        <v>LDOS024.019291</v>
      </c>
      <c r="D193" s="15">
        <v>43657</v>
      </c>
      <c r="E193" s="15" t="str">
        <f>_xlfn.IFNA(IF(LEFT(VLOOKUP(RecordTable[[#This Row],[METRC]],METRC!A:B,2,FALSE),4)=LEFT(RecordTable[[#This Row],[CloneBarcode]],4),"match","MISMATCH"),"dead")</f>
        <v>dead</v>
      </c>
      <c r="F193" s="15" t="str">
        <f>_xlfn.IFNA(INDEX(Table6[[#All],[Location]],MATCH(RecordTable[[#This Row],[METRC]],Table6[Tag],0)),"DEAD")</f>
        <v>DEAD</v>
      </c>
    </row>
    <row r="194" spans="1:6" x14ac:dyDescent="0.25">
      <c r="A194" t="str">
        <f>_xlfn.CONCAT("1A4070000000065000",RIGHT(RecordTable[[#This Row],[CloneBarcode]],6))</f>
        <v>1A4070000000065000032440</v>
      </c>
      <c r="B194" t="str">
        <f>LEFT(RecordTable[[#This Row],[CloneBarcode]],7)</f>
        <v>LDOS024</v>
      </c>
      <c r="C194" t="s">
        <v>3157</v>
      </c>
      <c r="D194" s="15">
        <v>43657</v>
      </c>
      <c r="E194" s="15" t="str">
        <f>_xlfn.IFNA(IF(LEFT(VLOOKUP(RecordTable[[#This Row],[METRC]],METRC!A:B,2,FALSE),4)=LEFT(RecordTable[[#This Row],[CloneBarcode]],4),"match","MISMATCH"),"dead")</f>
        <v>dead</v>
      </c>
      <c r="F194" s="15" t="str">
        <f>_xlfn.IFNA(INDEX(Table6[[#All],[Location]],MATCH(RecordTable[[#This Row],[METRC]],Table6[Tag],0)),"DEAD")</f>
        <v>DEAD</v>
      </c>
    </row>
    <row r="195" spans="1:6" x14ac:dyDescent="0.25">
      <c r="A195" t="s">
        <v>3158</v>
      </c>
      <c r="B195" t="s">
        <v>3159</v>
      </c>
      <c r="C195" t="str">
        <f>_xlfn.CONCAT(RecordTable[[#This Row],[PhenoAbbv]],".",RIGHT(RecordTable[[#This Row],[METRC]],6))</f>
        <v>LDOS025.019284</v>
      </c>
      <c r="D195" s="15">
        <v>43657</v>
      </c>
      <c r="E195" s="15" t="str">
        <f>_xlfn.IFNA(IF(LEFT(VLOOKUP(RecordTable[[#This Row],[METRC]],METRC!A:B,2,FALSE),4)=LEFT(RecordTable[[#This Row],[CloneBarcode]],4),"match","MISMATCH"),"dead")</f>
        <v>dead</v>
      </c>
      <c r="F195" s="15" t="str">
        <f>_xlfn.IFNA(INDEX(Table6[[#All],[Location]],MATCH(RecordTable[[#This Row],[METRC]],Table6[Tag],0)),"DEAD")</f>
        <v>DEAD</v>
      </c>
    </row>
    <row r="196" spans="1:6" x14ac:dyDescent="0.25">
      <c r="A196" t="str">
        <f>_xlfn.CONCAT("1A4070000000065000",RIGHT(RecordTable[[#This Row],[CloneBarcode]],6))</f>
        <v>1A4070000000065000032484</v>
      </c>
      <c r="B196" t="str">
        <f>LEFT(RecordTable[[#This Row],[CloneBarcode]],7)</f>
        <v>LDOS025</v>
      </c>
      <c r="C196" t="s">
        <v>3160</v>
      </c>
      <c r="D196" s="15">
        <v>43657</v>
      </c>
      <c r="E196" s="15" t="str">
        <f>_xlfn.IFNA(IF(LEFT(VLOOKUP(RecordTable[[#This Row],[METRC]],METRC!A:B,2,FALSE),4)=LEFT(RecordTable[[#This Row],[CloneBarcode]],4),"match","MISMATCH"),"dead")</f>
        <v>dead</v>
      </c>
      <c r="F196" s="15" t="str">
        <f>_xlfn.IFNA(INDEX(Table6[[#All],[Location]],MATCH(RecordTable[[#This Row],[METRC]],Table6[Tag],0)),"DEAD")</f>
        <v>DEAD</v>
      </c>
    </row>
    <row r="197" spans="1:6" x14ac:dyDescent="0.25">
      <c r="A197" t="s">
        <v>3161</v>
      </c>
      <c r="B197" t="s">
        <v>2636</v>
      </c>
      <c r="C197" t="str">
        <f>_xlfn.CONCAT(RecordTable[[#This Row],[PhenoAbbv]],".",RIGHT(RecordTable[[#This Row],[METRC]],6))</f>
        <v>LDOS040.019280</v>
      </c>
      <c r="D197" s="15">
        <v>43657</v>
      </c>
      <c r="E197" s="15" t="str">
        <f>_xlfn.IFNA(IF(LEFT(VLOOKUP(RecordTable[[#This Row],[METRC]],METRC!A:B,2,FALSE),4)=LEFT(RecordTable[[#This Row],[CloneBarcode]],4),"match","MISMATCH"),"dead")</f>
        <v>dead</v>
      </c>
      <c r="F197" s="15" t="str">
        <f>_xlfn.IFNA(INDEX(Table6[[#All],[Location]],MATCH(RecordTable[[#This Row],[METRC]],Table6[Tag],0)),"DEAD")</f>
        <v>DEAD</v>
      </c>
    </row>
    <row r="198" spans="1:6" x14ac:dyDescent="0.25">
      <c r="A198" t="str">
        <f>_xlfn.CONCAT("1A4070000000065000",RIGHT(RecordTable[[#This Row],[CloneBarcode]],6))</f>
        <v>1A4070000000065000025039</v>
      </c>
      <c r="B198" t="str">
        <f>LEFT(RecordTable[[#This Row],[CloneBarcode]],7)</f>
        <v>LDOS040</v>
      </c>
      <c r="C198" t="s">
        <v>3162</v>
      </c>
      <c r="D198" s="15">
        <v>43657</v>
      </c>
      <c r="E198" s="15" t="str">
        <f>_xlfn.IFNA(IF(LEFT(VLOOKUP(RecordTable[[#This Row],[METRC]],METRC!A:B,2,FALSE),4)=LEFT(RecordTable[[#This Row],[CloneBarcode]],4),"match","MISMATCH"),"dead")</f>
        <v>dead</v>
      </c>
      <c r="F198" s="15" t="str">
        <f>_xlfn.IFNA(INDEX(Table6[[#All],[Location]],MATCH(RecordTable[[#This Row],[METRC]],Table6[Tag],0)),"DEAD")</f>
        <v>DEAD</v>
      </c>
    </row>
    <row r="199" spans="1:6" x14ac:dyDescent="0.25">
      <c r="A199" t="str">
        <f>_xlfn.CONCAT("1A4070000000065000",RIGHT(RecordTable[[#This Row],[CloneBarcode]],6))</f>
        <v>1A4070000000065000032501</v>
      </c>
      <c r="B199" t="str">
        <f>LEFT(RecordTable[[#This Row],[CloneBarcode]],7)</f>
        <v>LDOS040</v>
      </c>
      <c r="C199" t="s">
        <v>3163</v>
      </c>
      <c r="D199" s="15">
        <v>43657</v>
      </c>
      <c r="E199" s="15" t="str">
        <f>_xlfn.IFNA(IF(LEFT(VLOOKUP(RecordTable[[#This Row],[METRC]],METRC!A:B,2,FALSE),4)=LEFT(RecordTable[[#This Row],[CloneBarcode]],4),"match","MISMATCH"),"dead")</f>
        <v>dead</v>
      </c>
      <c r="F199" s="15" t="str">
        <f>_xlfn.IFNA(INDEX(Table6[[#All],[Location]],MATCH(RecordTable[[#This Row],[METRC]],Table6[Tag],0)),"DEAD")</f>
        <v>DEAD</v>
      </c>
    </row>
    <row r="200" spans="1:6" x14ac:dyDescent="0.25">
      <c r="A200" t="s">
        <v>3164</v>
      </c>
      <c r="B200" t="s">
        <v>3165</v>
      </c>
      <c r="C200" t="str">
        <f>_xlfn.CONCAT(RecordTable[[#This Row],[PhenoAbbv]],".",RIGHT(RecordTable[[#This Row],[METRC]],6))</f>
        <v>LDOS041.019278</v>
      </c>
      <c r="D200" s="15">
        <v>43657</v>
      </c>
      <c r="E200" s="15" t="str">
        <f>_xlfn.IFNA(IF(LEFT(VLOOKUP(RecordTable[[#This Row],[METRC]],METRC!A:B,2,FALSE),4)=LEFT(RecordTable[[#This Row],[CloneBarcode]],4),"match","MISMATCH"),"dead")</f>
        <v>dead</v>
      </c>
      <c r="F200" s="15" t="str">
        <f>_xlfn.IFNA(INDEX(Table6[[#All],[Location]],MATCH(RecordTable[[#This Row],[METRC]],Table6[Tag],0)),"DEAD")</f>
        <v>DEAD</v>
      </c>
    </row>
    <row r="201" spans="1:6" x14ac:dyDescent="0.25">
      <c r="A201" t="str">
        <f>_xlfn.CONCAT("1A4070000000065000",RIGHT(RecordTable[[#This Row],[CloneBarcode]],6))</f>
        <v>1A4070000000065000032599</v>
      </c>
      <c r="B201" t="str">
        <f>LEFT(RecordTable[[#This Row],[CloneBarcode]],7)</f>
        <v>LDOS041</v>
      </c>
      <c r="C201" t="s">
        <v>3166</v>
      </c>
      <c r="D201" s="15">
        <v>43657</v>
      </c>
      <c r="E201" s="15" t="str">
        <f>_xlfn.IFNA(IF(LEFT(VLOOKUP(RecordTable[[#This Row],[METRC]],METRC!A:B,2,FALSE),4)=LEFT(RecordTable[[#This Row],[CloneBarcode]],4),"match","MISMATCH"),"dead")</f>
        <v>dead</v>
      </c>
      <c r="F201" s="15" t="str">
        <f>_xlfn.IFNA(INDEX(Table6[[#All],[Location]],MATCH(RecordTable[[#This Row],[METRC]],Table6[Tag],0)),"DEAD")</f>
        <v>DEAD</v>
      </c>
    </row>
    <row r="202" spans="1:6" x14ac:dyDescent="0.25">
      <c r="A202" t="s">
        <v>3167</v>
      </c>
      <c r="B202" t="s">
        <v>3168</v>
      </c>
      <c r="C202" t="str">
        <f>_xlfn.CONCAT(RecordTable[[#This Row],[PhenoAbbv]],".",RIGHT(RecordTable[[#This Row],[METRC]],6))</f>
        <v>LDOS049.019271</v>
      </c>
      <c r="D202" s="15">
        <v>43657</v>
      </c>
      <c r="E202" s="15" t="str">
        <f>_xlfn.IFNA(IF(LEFT(VLOOKUP(RecordTable[[#This Row],[METRC]],METRC!A:B,2,FALSE),4)=LEFT(RecordTable[[#This Row],[CloneBarcode]],4),"match","MISMATCH"),"dead")</f>
        <v>dead</v>
      </c>
      <c r="F202" s="15" t="str">
        <f>_xlfn.IFNA(INDEX(Table6[[#All],[Location]],MATCH(RecordTable[[#This Row],[METRC]],Table6[Tag],0)),"DEAD")</f>
        <v>DEAD</v>
      </c>
    </row>
    <row r="203" spans="1:6" x14ac:dyDescent="0.25">
      <c r="A203" t="str">
        <f>_xlfn.CONCAT("1A4070000000065000",RIGHT(RecordTable[[#This Row],[CloneBarcode]],6))</f>
        <v>1A4070000000065000032624</v>
      </c>
      <c r="B203" t="str">
        <f>LEFT(RecordTable[[#This Row],[CloneBarcode]],7)</f>
        <v>LDOS049</v>
      </c>
      <c r="C203" t="s">
        <v>3169</v>
      </c>
      <c r="D203" s="15">
        <v>43657</v>
      </c>
      <c r="E203" s="15" t="str">
        <f>_xlfn.IFNA(IF(LEFT(VLOOKUP(RecordTable[[#This Row],[METRC]],METRC!A:B,2,FALSE),4)=LEFT(RecordTable[[#This Row],[CloneBarcode]],4),"match","MISMATCH"),"dead")</f>
        <v>dead</v>
      </c>
      <c r="F203" s="15" t="str">
        <f>_xlfn.IFNA(INDEX(Table6[[#All],[Location]],MATCH(RecordTable[[#This Row],[METRC]],Table6[Tag],0)),"DEAD")</f>
        <v>DEAD</v>
      </c>
    </row>
    <row r="204" spans="1:6" x14ac:dyDescent="0.25">
      <c r="A204" t="str">
        <f>_xlfn.CONCAT("1A4070000000065000",RIGHT(RecordTable[[#This Row],[CloneBarcode]],6))</f>
        <v>1A4070000000065000031379</v>
      </c>
      <c r="B204" t="str">
        <f>LEFT(RecordTable[[#This Row],[CloneBarcode]],7)</f>
        <v>MABK007</v>
      </c>
      <c r="C204" t="s">
        <v>60</v>
      </c>
      <c r="D204" s="15">
        <v>43657</v>
      </c>
      <c r="E204" s="15" t="str">
        <f>_xlfn.IFNA(IF(LEFT(VLOOKUP(RecordTable[[#This Row],[METRC]],METRC!A:B,2,FALSE),4)=LEFT(RecordTable[[#This Row],[CloneBarcode]],4),"match","MISMATCH"),"dead")</f>
        <v>dead</v>
      </c>
      <c r="F204" s="15" t="str">
        <f>_xlfn.IFNA(INDEX(Table6[[#All],[Location]],MATCH(RecordTable[[#This Row],[METRC]],Table6[Tag],0)),"DEAD")</f>
        <v>DEAD</v>
      </c>
    </row>
    <row r="205" spans="1:6" x14ac:dyDescent="0.25">
      <c r="A205" t="str">
        <f>_xlfn.CONCAT("1A4070000000065000",RIGHT(RecordTable[[#This Row],[CloneBarcode]],6))</f>
        <v>1A4070000000065000031368</v>
      </c>
      <c r="B205" t="str">
        <f>LEFT(RecordTable[[#This Row],[CloneBarcode]],7)</f>
        <v>MABK007</v>
      </c>
      <c r="C205" t="s">
        <v>3170</v>
      </c>
      <c r="D205" s="15">
        <v>43657</v>
      </c>
      <c r="E205" s="15" t="str">
        <f>_xlfn.IFNA(IF(LEFT(VLOOKUP(RecordTable[[#This Row],[METRC]],METRC!A:B,2,FALSE),4)=LEFT(RecordTable[[#This Row],[CloneBarcode]],4),"match","MISMATCH"),"dead")</f>
        <v>dead</v>
      </c>
      <c r="F205" s="15" t="str">
        <f>_xlfn.IFNA(INDEX(Table6[[#All],[Location]],MATCH(RecordTable[[#This Row],[METRC]],Table6[Tag],0)),"DEAD")</f>
        <v>DEAD</v>
      </c>
    </row>
    <row r="206" spans="1:6" x14ac:dyDescent="0.25">
      <c r="A206" t="str">
        <f>_xlfn.CONCAT("1A4070000000065000",RIGHT(RecordTable[[#This Row],[CloneBarcode]],6))</f>
        <v>1A4070000000065000031277</v>
      </c>
      <c r="B206" t="str">
        <f>LEFT(RecordTable[[#This Row],[CloneBarcode]],7)</f>
        <v>MABK007</v>
      </c>
      <c r="C206" t="s">
        <v>3171</v>
      </c>
      <c r="D206" s="15">
        <v>43657</v>
      </c>
      <c r="E206" s="15" t="str">
        <f>_xlfn.IFNA(IF(LEFT(VLOOKUP(RecordTable[[#This Row],[METRC]],METRC!A:B,2,FALSE),4)=LEFT(RecordTable[[#This Row],[CloneBarcode]],4),"match","MISMATCH"),"dead")</f>
        <v>dead</v>
      </c>
      <c r="F206" s="15" t="str">
        <f>_xlfn.IFNA(INDEX(Table6[[#All],[Location]],MATCH(RecordTable[[#This Row],[METRC]],Table6[Tag],0)),"DEAD")</f>
        <v>DEAD</v>
      </c>
    </row>
    <row r="207" spans="1:6" x14ac:dyDescent="0.25">
      <c r="A207" t="str">
        <f>_xlfn.CONCAT("1A4070000000065000",RIGHT(RecordTable[[#This Row],[CloneBarcode]],6))</f>
        <v>1A4070000000065000031279</v>
      </c>
      <c r="B207" t="str">
        <f>LEFT(RecordTable[[#This Row],[CloneBarcode]],7)</f>
        <v>MABK008</v>
      </c>
      <c r="C207" t="s">
        <v>3172</v>
      </c>
      <c r="D207" s="15">
        <v>43657</v>
      </c>
      <c r="E207" s="15" t="str">
        <f>_xlfn.IFNA(IF(LEFT(VLOOKUP(RecordTable[[#This Row],[METRC]],METRC!A:B,2,FALSE),4)=LEFT(RecordTable[[#This Row],[CloneBarcode]],4),"match","MISMATCH"),"dead")</f>
        <v>dead</v>
      </c>
      <c r="F207" s="15" t="str">
        <f>_xlfn.IFNA(INDEX(Table6[[#All],[Location]],MATCH(RecordTable[[#This Row],[METRC]],Table6[Tag],0)),"DEAD")</f>
        <v>DEAD</v>
      </c>
    </row>
    <row r="208" spans="1:6" x14ac:dyDescent="0.25">
      <c r="A208" t="str">
        <f>_xlfn.CONCAT("1A4070000000065000",RIGHT(RecordTable[[#This Row],[CloneBarcode]],6))</f>
        <v>1A4070000000065000031282</v>
      </c>
      <c r="B208" t="str">
        <f>LEFT(RecordTable[[#This Row],[CloneBarcode]],7)</f>
        <v>MABK008</v>
      </c>
      <c r="C208" t="s">
        <v>3173</v>
      </c>
      <c r="D208" s="15">
        <v>43657</v>
      </c>
      <c r="E208" s="15" t="str">
        <f>_xlfn.IFNA(IF(LEFT(VLOOKUP(RecordTable[[#This Row],[METRC]],METRC!A:B,2,FALSE),4)=LEFT(RecordTable[[#This Row],[CloneBarcode]],4),"match","MISMATCH"),"dead")</f>
        <v>dead</v>
      </c>
      <c r="F208" s="15" t="str">
        <f>_xlfn.IFNA(INDEX(Table6[[#All],[Location]],MATCH(RecordTable[[#This Row],[METRC]],Table6[Tag],0)),"DEAD")</f>
        <v>DEAD</v>
      </c>
    </row>
    <row r="209" spans="1:6" x14ac:dyDescent="0.25">
      <c r="A209" t="str">
        <f>_xlfn.CONCAT("1A4070000000065000",RIGHT(RecordTable[[#This Row],[CloneBarcode]],6))</f>
        <v>1A4070000000065000031266</v>
      </c>
      <c r="B209" t="str">
        <f>LEFT(RecordTable[[#This Row],[CloneBarcode]],7)</f>
        <v>MABK008</v>
      </c>
      <c r="C209" t="s">
        <v>3174</v>
      </c>
      <c r="D209" s="15">
        <v>43657</v>
      </c>
      <c r="E209" s="15" t="str">
        <f>_xlfn.IFNA(IF(LEFT(VLOOKUP(RecordTable[[#This Row],[METRC]],METRC!A:B,2,FALSE),4)=LEFT(RecordTable[[#This Row],[CloneBarcode]],4),"match","MISMATCH"),"dead")</f>
        <v>dead</v>
      </c>
      <c r="F209" s="15" t="str">
        <f>_xlfn.IFNA(INDEX(Table6[[#All],[Location]],MATCH(RecordTable[[#This Row],[METRC]],Table6[Tag],0)),"DEAD")</f>
        <v>DEAD</v>
      </c>
    </row>
    <row r="210" spans="1:6" x14ac:dyDescent="0.25">
      <c r="A210" t="str">
        <f>_xlfn.CONCAT("1A4070000000065000",RIGHT(RecordTable[[#This Row],[CloneBarcode]],6))</f>
        <v>1A4070000000065000031378</v>
      </c>
      <c r="B210" t="str">
        <f>LEFT(RecordTable[[#This Row],[CloneBarcode]],7)</f>
        <v>MAYR007</v>
      </c>
      <c r="C210" t="s">
        <v>3175</v>
      </c>
      <c r="D210" s="15">
        <v>43657</v>
      </c>
      <c r="E210" s="15" t="str">
        <f>_xlfn.IFNA(IF(LEFT(VLOOKUP(RecordTable[[#This Row],[METRC]],METRC!A:B,2,FALSE),4)=LEFT(RecordTable[[#This Row],[CloneBarcode]],4),"match","MISMATCH"),"dead")</f>
        <v>dead</v>
      </c>
      <c r="F210" s="15" t="str">
        <f>_xlfn.IFNA(INDEX(Table6[[#All],[Location]],MATCH(RecordTable[[#This Row],[METRC]],Table6[Tag],0)),"DEAD")</f>
        <v>DEAD</v>
      </c>
    </row>
    <row r="211" spans="1:6" x14ac:dyDescent="0.25">
      <c r="A211" t="str">
        <f>_xlfn.CONCAT("1A4070000000065000",RIGHT(RecordTable[[#This Row],[CloneBarcode]],6))</f>
        <v>1A4070000000065000031260</v>
      </c>
      <c r="B211" t="str">
        <f>LEFT(RecordTable[[#This Row],[CloneBarcode]],7)</f>
        <v>MAYR007</v>
      </c>
      <c r="C211" t="s">
        <v>3176</v>
      </c>
      <c r="D211" s="15">
        <v>43657</v>
      </c>
      <c r="E211" s="15" t="str">
        <f>_xlfn.IFNA(IF(LEFT(VLOOKUP(RecordTable[[#This Row],[METRC]],METRC!A:B,2,FALSE),4)=LEFT(RecordTable[[#This Row],[CloneBarcode]],4),"match","MISMATCH"),"dead")</f>
        <v>dead</v>
      </c>
      <c r="F211" s="15" t="str">
        <f>_xlfn.IFNA(INDEX(Table6[[#All],[Location]],MATCH(RecordTable[[#This Row],[METRC]],Table6[Tag],0)),"DEAD")</f>
        <v>DEAD</v>
      </c>
    </row>
    <row r="212" spans="1:6" x14ac:dyDescent="0.25">
      <c r="A212" t="s">
        <v>3177</v>
      </c>
      <c r="B212" t="s">
        <v>3178</v>
      </c>
      <c r="C212" t="str">
        <f>_xlfn.CONCAT(RecordTable[[#This Row],[PhenoAbbv]],".",RIGHT(RecordTable[[#This Row],[METRC]],6))</f>
        <v>MDGE001.031356</v>
      </c>
      <c r="D212" s="15">
        <v>43657</v>
      </c>
      <c r="E212" s="15" t="str">
        <f>_xlfn.IFNA(IF(LEFT(VLOOKUP(RecordTable[[#This Row],[METRC]],METRC!A:B,2,FALSE),4)=LEFT(RecordTable[[#This Row],[CloneBarcode]],4),"match","MISMATCH"),"dead")</f>
        <v>dead</v>
      </c>
      <c r="F212" s="15" t="str">
        <f>_xlfn.IFNA(INDEX(Table6[[#All],[Location]],MATCH(RecordTable[[#This Row],[METRC]],Table6[Tag],0)),"DEAD")</f>
        <v>DEAD</v>
      </c>
    </row>
    <row r="213" spans="1:6" x14ac:dyDescent="0.25">
      <c r="A213" t="str">
        <f>_xlfn.CONCAT("1A4070000000065000",RIGHT(RecordTable[[#This Row],[CloneBarcode]],6))</f>
        <v>1A4070000000065000031356</v>
      </c>
      <c r="B213" t="str">
        <f>LEFT(RecordTable[[#This Row],[CloneBarcode]],7)</f>
        <v>MDGE001</v>
      </c>
      <c r="C213" t="s">
        <v>3179</v>
      </c>
      <c r="D213" s="15">
        <v>43657</v>
      </c>
      <c r="E213" s="15" t="str">
        <f>_xlfn.IFNA(IF(LEFT(VLOOKUP(RecordTable[[#This Row],[METRC]],METRC!A:B,2,FALSE),4)=LEFT(RecordTable[[#This Row],[CloneBarcode]],4),"match","MISMATCH"),"dead")</f>
        <v>dead</v>
      </c>
      <c r="F213" s="15" t="str">
        <f>_xlfn.IFNA(INDEX(Table6[[#All],[Location]],MATCH(RecordTable[[#This Row],[METRC]],Table6[Tag],0)),"DEAD")</f>
        <v>DEAD</v>
      </c>
    </row>
    <row r="214" spans="1:6" x14ac:dyDescent="0.25">
      <c r="A214" t="str">
        <f>_xlfn.CONCAT("1A4070000000065000",RIGHT(RecordTable[[#This Row],[CloneBarcode]],6))</f>
        <v>1A4070000000065000031358</v>
      </c>
      <c r="B214" t="str">
        <f>LEFT(RecordTable[[#This Row],[CloneBarcode]],7)</f>
        <v>MDGE001</v>
      </c>
      <c r="C214" t="s">
        <v>3180</v>
      </c>
      <c r="D214" s="15">
        <v>43657</v>
      </c>
      <c r="E214" s="15" t="str">
        <f>_xlfn.IFNA(IF(LEFT(VLOOKUP(RecordTable[[#This Row],[METRC]],METRC!A:B,2,FALSE),4)=LEFT(RecordTable[[#This Row],[CloneBarcode]],4),"match","MISMATCH"),"dead")</f>
        <v>dead</v>
      </c>
      <c r="F214" s="15" t="str">
        <f>_xlfn.IFNA(INDEX(Table6[[#All],[Location]],MATCH(RecordTable[[#This Row],[METRC]],Table6[Tag],0)),"DEAD")</f>
        <v>DEAD</v>
      </c>
    </row>
    <row r="215" spans="1:6" x14ac:dyDescent="0.25">
      <c r="A215" t="s">
        <v>3181</v>
      </c>
      <c r="B215" t="s">
        <v>3182</v>
      </c>
      <c r="C215" t="str">
        <f>_xlfn.CONCAT(RecordTable[[#This Row],[PhenoAbbv]],".",RIGHT(RecordTable[[#This Row],[METRC]],6))</f>
        <v>NYFL004.018255</v>
      </c>
      <c r="D215" s="15">
        <v>43657</v>
      </c>
      <c r="E215" s="15" t="str">
        <f>_xlfn.IFNA(IF(LEFT(VLOOKUP(RecordTable[[#This Row],[METRC]],METRC!A:B,2,FALSE),4)=LEFT(RecordTable[[#This Row],[CloneBarcode]],4),"match","MISMATCH"),"dead")</f>
        <v>dead</v>
      </c>
      <c r="F215" s="15" t="str">
        <f>_xlfn.IFNA(INDEX(Table6[[#All],[Location]],MATCH(RecordTable[[#This Row],[METRC]],Table6[Tag],0)),"DEAD")</f>
        <v>DEAD</v>
      </c>
    </row>
    <row r="216" spans="1:6" x14ac:dyDescent="0.25">
      <c r="A216" t="str">
        <f>_xlfn.CONCAT("1A4070000000065000",RIGHT(RecordTable[[#This Row],[CloneBarcode]],6))</f>
        <v>1A4070000000065000031330</v>
      </c>
      <c r="B216" t="str">
        <f>LEFT(RecordTable[[#This Row],[CloneBarcode]],7)</f>
        <v>NYFL004</v>
      </c>
      <c r="C216" t="s">
        <v>3183</v>
      </c>
      <c r="D216" s="15">
        <v>43657</v>
      </c>
      <c r="E216" s="15" t="str">
        <f>_xlfn.IFNA(IF(LEFT(VLOOKUP(RecordTable[[#This Row],[METRC]],METRC!A:B,2,FALSE),4)=LEFT(RecordTable[[#This Row],[CloneBarcode]],4),"match","MISMATCH"),"dead")</f>
        <v>dead</v>
      </c>
      <c r="F216" s="15" t="str">
        <f>_xlfn.IFNA(INDEX(Table6[[#All],[Location]],MATCH(RecordTable[[#This Row],[METRC]],Table6[Tag],0)),"DEAD")</f>
        <v>DEAD</v>
      </c>
    </row>
    <row r="217" spans="1:6" x14ac:dyDescent="0.25">
      <c r="A217" t="str">
        <f>_xlfn.CONCAT("1A4070000000065000",RIGHT(RecordTable[[#This Row],[CloneBarcode]],6))</f>
        <v>1A4070000000065000031327</v>
      </c>
      <c r="B217" t="str">
        <f>LEFT(RecordTable[[#This Row],[CloneBarcode]],7)</f>
        <v>NYFL004</v>
      </c>
      <c r="C217" t="s">
        <v>3184</v>
      </c>
      <c r="D217" s="15">
        <v>43657</v>
      </c>
      <c r="E217" s="15" t="str">
        <f>_xlfn.IFNA(IF(LEFT(VLOOKUP(RecordTable[[#This Row],[METRC]],METRC!A:B,2,FALSE),4)=LEFT(RecordTable[[#This Row],[CloneBarcode]],4),"match","MISMATCH"),"dead")</f>
        <v>dead</v>
      </c>
      <c r="F217" s="15" t="str">
        <f>_xlfn.IFNA(INDEX(Table6[[#All],[Location]],MATCH(RecordTable[[#This Row],[METRC]],Table6[Tag],0)),"DEAD")</f>
        <v>DEAD</v>
      </c>
    </row>
    <row r="218" spans="1:6" x14ac:dyDescent="0.25">
      <c r="A218" t="s">
        <v>3185</v>
      </c>
      <c r="B218" t="s">
        <v>2676</v>
      </c>
      <c r="C218" t="str">
        <f>_xlfn.CONCAT(RecordTable[[#This Row],[PhenoAbbv]],".",RIGHT(RecordTable[[#This Row],[METRC]],6))</f>
        <v>NYFL014.018254</v>
      </c>
      <c r="D218" s="15">
        <v>43657</v>
      </c>
      <c r="E218" s="15" t="str">
        <f>_xlfn.IFNA(IF(LEFT(VLOOKUP(RecordTable[[#This Row],[METRC]],METRC!A:B,2,FALSE),4)=LEFT(RecordTable[[#This Row],[CloneBarcode]],4),"match","MISMATCH"),"dead")</f>
        <v>dead</v>
      </c>
      <c r="F218" s="15" t="str">
        <f>_xlfn.IFNA(INDEX(Table6[[#All],[Location]],MATCH(RecordTable[[#This Row],[METRC]],Table6[Tag],0)),"DEAD")</f>
        <v>DEAD</v>
      </c>
    </row>
    <row r="219" spans="1:6" x14ac:dyDescent="0.25">
      <c r="A219" t="str">
        <f>_xlfn.CONCAT("1A4070000000065000",RIGHT(RecordTable[[#This Row],[CloneBarcode]],6))</f>
        <v>1A4070000000065000031328</v>
      </c>
      <c r="B219" t="str">
        <f>LEFT(RecordTable[[#This Row],[CloneBarcode]],7)</f>
        <v>NYFL014</v>
      </c>
      <c r="C219" t="s">
        <v>3186</v>
      </c>
      <c r="D219" s="15">
        <v>43657</v>
      </c>
      <c r="E219" s="15" t="str">
        <f>_xlfn.IFNA(IF(LEFT(VLOOKUP(RecordTable[[#This Row],[METRC]],METRC!A:B,2,FALSE),4)=LEFT(RecordTable[[#This Row],[CloneBarcode]],4),"match","MISMATCH"),"dead")</f>
        <v>dead</v>
      </c>
      <c r="F219" s="15" t="str">
        <f>_xlfn.IFNA(INDEX(Table6[[#All],[Location]],MATCH(RecordTable[[#This Row],[METRC]],Table6[Tag],0)),"DEAD")</f>
        <v>DEAD</v>
      </c>
    </row>
    <row r="220" spans="1:6" x14ac:dyDescent="0.25">
      <c r="A220" t="s">
        <v>3187</v>
      </c>
      <c r="B220" t="s">
        <v>3188</v>
      </c>
      <c r="C220" t="str">
        <f>_xlfn.CONCAT(RecordTable[[#This Row],[PhenoAbbv]],".",RIGHT(RecordTable[[#This Row],[METRC]],6))</f>
        <v>ONED017.021208</v>
      </c>
      <c r="D220" s="15">
        <v>43657</v>
      </c>
      <c r="E220" s="15" t="str">
        <f>_xlfn.IFNA(IF(LEFT(VLOOKUP(RecordTable[[#This Row],[METRC]],METRC!A:B,2,FALSE),4)=LEFT(RecordTable[[#This Row],[CloneBarcode]],4),"match","MISMATCH"),"dead")</f>
        <v>dead</v>
      </c>
      <c r="F220" s="15" t="str">
        <f>_xlfn.IFNA(INDEX(Table6[[#All],[Location]],MATCH(RecordTable[[#This Row],[METRC]],Table6[Tag],0)),"DEAD")</f>
        <v>DEAD</v>
      </c>
    </row>
    <row r="221" spans="1:6" x14ac:dyDescent="0.25">
      <c r="A221" t="str">
        <f>_xlfn.CONCAT("1A4070000000065000",RIGHT(RecordTable[[#This Row],[CloneBarcode]],6))</f>
        <v>1A4070000000065000033537</v>
      </c>
      <c r="B221" t="str">
        <f>LEFT(RecordTable[[#This Row],[CloneBarcode]],7)</f>
        <v>ONED017</v>
      </c>
      <c r="C221" t="s">
        <v>3189</v>
      </c>
      <c r="D221" s="15">
        <v>43657</v>
      </c>
      <c r="E221" s="15" t="str">
        <f>_xlfn.IFNA(IF(LEFT(VLOOKUP(RecordTable[[#This Row],[METRC]],METRC!A:B,2,FALSE),4)=LEFT(RecordTable[[#This Row],[CloneBarcode]],4),"match","MISMATCH"),"dead")</f>
        <v>dead</v>
      </c>
      <c r="F221" s="15" t="str">
        <f>_xlfn.IFNA(INDEX(Table6[[#All],[Location]],MATCH(RecordTable[[#This Row],[METRC]],Table6[Tag],0)),"DEAD")</f>
        <v>DEAD</v>
      </c>
    </row>
    <row r="222" spans="1:6" x14ac:dyDescent="0.25">
      <c r="A222" t="str">
        <f>_xlfn.CONCAT("1A4070000000065000",RIGHT(RecordTable[[#This Row],[CloneBarcode]],6))</f>
        <v>1A4070000000065000033414</v>
      </c>
      <c r="B222" t="str">
        <f>LEFT(RecordTable[[#This Row],[CloneBarcode]],7)</f>
        <v>ONED026</v>
      </c>
      <c r="C222" t="s">
        <v>3190</v>
      </c>
      <c r="D222" s="15">
        <v>43657</v>
      </c>
      <c r="E222" s="15" t="str">
        <f>_xlfn.IFNA(IF(LEFT(VLOOKUP(RecordTable[[#This Row],[METRC]],METRC!A:B,2,FALSE),4)=LEFT(RecordTable[[#This Row],[CloneBarcode]],4),"match","MISMATCH"),"dead")</f>
        <v>dead</v>
      </c>
      <c r="F222" s="15" t="str">
        <f>_xlfn.IFNA(INDEX(Table6[[#All],[Location]],MATCH(RecordTable[[#This Row],[METRC]],Table6[Tag],0)),"DEAD")</f>
        <v>DEAD</v>
      </c>
    </row>
    <row r="223" spans="1:6" x14ac:dyDescent="0.25">
      <c r="A223" t="str">
        <f>_xlfn.CONCAT("1A4070000000065000",RIGHT(RecordTable[[#This Row],[CloneBarcode]],6))</f>
        <v>1A4070000000065000021191</v>
      </c>
      <c r="B223" t="str">
        <f>LEFT(RecordTable[[#This Row],[CloneBarcode]],7)</f>
        <v>ONED026</v>
      </c>
      <c r="C223" t="s">
        <v>3191</v>
      </c>
      <c r="D223" s="15">
        <v>43657</v>
      </c>
      <c r="E223" s="15" t="str">
        <f>_xlfn.IFNA(IF(LEFT(VLOOKUP(RecordTable[[#This Row],[METRC]],METRC!A:B,2,FALSE),4)=LEFT(RecordTable[[#This Row],[CloneBarcode]],4),"match","MISMATCH"),"dead")</f>
        <v>dead</v>
      </c>
      <c r="F223" s="15" t="str">
        <f>_xlfn.IFNA(INDEX(Table6[[#All],[Location]],MATCH(RecordTable[[#This Row],[METRC]],Table6[Tag],0)),"DEAD")</f>
        <v>DEAD</v>
      </c>
    </row>
    <row r="224" spans="1:6" x14ac:dyDescent="0.25">
      <c r="A224" t="str">
        <f>_xlfn.CONCAT("1A4070000000065000",RIGHT(RecordTable[[#This Row],[CloneBarcode]],6))</f>
        <v>1A4070000000065000033652</v>
      </c>
      <c r="B224" t="str">
        <f>LEFT(RecordTable[[#This Row],[CloneBarcode]],7)</f>
        <v>ONED037</v>
      </c>
      <c r="C224" t="s">
        <v>3192</v>
      </c>
      <c r="D224" s="15">
        <v>43657</v>
      </c>
      <c r="E224" s="15" t="str">
        <f>_xlfn.IFNA(IF(LEFT(VLOOKUP(RecordTable[[#This Row],[METRC]],METRC!A:B,2,FALSE),4)=LEFT(RecordTable[[#This Row],[CloneBarcode]],4),"match","MISMATCH"),"dead")</f>
        <v>dead</v>
      </c>
      <c r="F224" s="15" t="str">
        <f>_xlfn.IFNA(INDEX(Table6[[#All],[Location]],MATCH(RecordTable[[#This Row],[METRC]],Table6[Tag],0)),"DEAD")</f>
        <v>DEAD</v>
      </c>
    </row>
    <row r="225" spans="1:6" x14ac:dyDescent="0.25">
      <c r="A225" t="str">
        <f>_xlfn.CONCAT("1A4070000000065000",RIGHT(RecordTable[[#This Row],[CloneBarcode]],6))</f>
        <v>1A4070000000065000033660</v>
      </c>
      <c r="B225" t="str">
        <f>LEFT(RecordTable[[#This Row],[CloneBarcode]],7)</f>
        <v>ONED037</v>
      </c>
      <c r="C225" t="s">
        <v>3193</v>
      </c>
      <c r="D225" s="15">
        <v>43657</v>
      </c>
      <c r="E225" s="15" t="str">
        <f>_xlfn.IFNA(IF(LEFT(VLOOKUP(RecordTable[[#This Row],[METRC]],METRC!A:B,2,FALSE),4)=LEFT(RecordTable[[#This Row],[CloneBarcode]],4),"match","MISMATCH"),"dead")</f>
        <v>dead</v>
      </c>
      <c r="F225" s="15" t="str">
        <f>_xlfn.IFNA(INDEX(Table6[[#All],[Location]],MATCH(RecordTable[[#This Row],[METRC]],Table6[Tag],0)),"DEAD")</f>
        <v>DEAD</v>
      </c>
    </row>
    <row r="226" spans="1:6" x14ac:dyDescent="0.25">
      <c r="A226" t="str">
        <f>_xlfn.CONCAT("1A4070000000065000",RIGHT(RecordTable[[#This Row],[CloneBarcode]],6))</f>
        <v>1A4070000000065000033650</v>
      </c>
      <c r="B226" t="str">
        <f>LEFT(RecordTable[[#This Row],[CloneBarcode]],7)</f>
        <v>ONED037</v>
      </c>
      <c r="C226" t="s">
        <v>3194</v>
      </c>
      <c r="D226" s="15">
        <v>43657</v>
      </c>
      <c r="E226" s="15" t="str">
        <f>_xlfn.IFNA(IF(LEFT(VLOOKUP(RecordTable[[#This Row],[METRC]],METRC!A:B,2,FALSE),4)=LEFT(RecordTable[[#This Row],[CloneBarcode]],4),"match","MISMATCH"),"dead")</f>
        <v>dead</v>
      </c>
      <c r="F226" s="15" t="str">
        <f>_xlfn.IFNA(INDEX(Table6[[#All],[Location]],MATCH(RecordTable[[#This Row],[METRC]],Table6[Tag],0)),"DEAD")</f>
        <v>DEAD</v>
      </c>
    </row>
    <row r="227" spans="1:6" x14ac:dyDescent="0.25">
      <c r="A227" t="str">
        <f>_xlfn.CONCAT("1A4070000000065000",RIGHT(RecordTable[[#This Row],[CloneBarcode]],6))</f>
        <v>1A4070000000065000033659</v>
      </c>
      <c r="B227" t="str">
        <f>LEFT(RecordTable[[#This Row],[CloneBarcode]],7)</f>
        <v>ONED038</v>
      </c>
      <c r="C227" t="s">
        <v>3195</v>
      </c>
      <c r="D227" s="15">
        <v>43657</v>
      </c>
      <c r="E227" s="15" t="str">
        <f>_xlfn.IFNA(IF(LEFT(VLOOKUP(RecordTable[[#This Row],[METRC]],METRC!A:B,2,FALSE),4)=LEFT(RecordTable[[#This Row],[CloneBarcode]],4),"match","MISMATCH"),"dead")</f>
        <v>dead</v>
      </c>
      <c r="F227" s="15" t="str">
        <f>_xlfn.IFNA(INDEX(Table6[[#All],[Location]],MATCH(RecordTable[[#This Row],[METRC]],Table6[Tag],0)),"DEAD")</f>
        <v>DEAD</v>
      </c>
    </row>
    <row r="228" spans="1:6" x14ac:dyDescent="0.25">
      <c r="A228" t="s">
        <v>3196</v>
      </c>
      <c r="B228" t="s">
        <v>3197</v>
      </c>
      <c r="C228" t="str">
        <f>_xlfn.CONCAT(RecordTable[[#This Row],[PhenoAbbv]],".",RIGHT(RecordTable[[#This Row],[METRC]],6))</f>
        <v>ONED041.021190</v>
      </c>
      <c r="D228" s="15">
        <v>43657</v>
      </c>
      <c r="E228" s="15" t="str">
        <f>_xlfn.IFNA(IF(LEFT(VLOOKUP(RecordTable[[#This Row],[METRC]],METRC!A:B,2,FALSE),4)=LEFT(RecordTable[[#This Row],[CloneBarcode]],4),"match","MISMATCH"),"dead")</f>
        <v>dead</v>
      </c>
      <c r="F228" s="15" t="str">
        <f>_xlfn.IFNA(INDEX(Table6[[#All],[Location]],MATCH(RecordTable[[#This Row],[METRC]],Table6[Tag],0)),"DEAD")</f>
        <v>DEAD</v>
      </c>
    </row>
    <row r="229" spans="1:6" x14ac:dyDescent="0.25">
      <c r="A229" t="str">
        <f>_xlfn.CONCAT("1A4070000000065000",RIGHT(RecordTable[[#This Row],[CloneBarcode]],6))</f>
        <v>1A4070000000065000033388</v>
      </c>
      <c r="B229" t="str">
        <f>LEFT(RecordTable[[#This Row],[CloneBarcode]],7)</f>
        <v>ONED041</v>
      </c>
      <c r="C229" t="s">
        <v>3198</v>
      </c>
      <c r="D229" s="15">
        <v>43657</v>
      </c>
      <c r="E229" s="15" t="str">
        <f>_xlfn.IFNA(IF(LEFT(VLOOKUP(RecordTable[[#This Row],[METRC]],METRC!A:B,2,FALSE),4)=LEFT(RecordTable[[#This Row],[CloneBarcode]],4),"match","MISMATCH"),"dead")</f>
        <v>dead</v>
      </c>
      <c r="F229" s="15" t="str">
        <f>_xlfn.IFNA(INDEX(Table6[[#All],[Location]],MATCH(RecordTable[[#This Row],[METRC]],Table6[Tag],0)),"DEAD")</f>
        <v>DEAD</v>
      </c>
    </row>
    <row r="230" spans="1:6" x14ac:dyDescent="0.25">
      <c r="A230" t="str">
        <f>_xlfn.CONCAT("1A4070000000065000",RIGHT(RecordTable[[#This Row],[CloneBarcode]],6))</f>
        <v>1A4070000000065000033643</v>
      </c>
      <c r="B230" t="str">
        <f>LEFT(RecordTable[[#This Row],[CloneBarcode]],7)</f>
        <v>ONED047</v>
      </c>
      <c r="C230" t="s">
        <v>3199</v>
      </c>
      <c r="D230" s="15">
        <v>43657</v>
      </c>
      <c r="E230" s="15" t="str">
        <f>_xlfn.IFNA(IF(LEFT(VLOOKUP(RecordTable[[#This Row],[METRC]],METRC!A:B,2,FALSE),4)=LEFT(RecordTable[[#This Row],[CloneBarcode]],4),"match","MISMATCH"),"dead")</f>
        <v>dead</v>
      </c>
      <c r="F230" s="15" t="str">
        <f>_xlfn.IFNA(INDEX(Table6[[#All],[Location]],MATCH(RecordTable[[#This Row],[METRC]],Table6[Tag],0)),"DEAD")</f>
        <v>DEAD</v>
      </c>
    </row>
    <row r="231" spans="1:6" x14ac:dyDescent="0.25">
      <c r="A231" t="str">
        <f>_xlfn.CONCAT("1A4070000000065000",RIGHT(RecordTable[[#This Row],[CloneBarcode]],6))</f>
        <v>1A4070000000065000033642</v>
      </c>
      <c r="B231" t="str">
        <f>LEFT(RecordTable[[#This Row],[CloneBarcode]],7)</f>
        <v>ONED047</v>
      </c>
      <c r="C231" t="s">
        <v>3200</v>
      </c>
      <c r="D231" s="15">
        <v>43657</v>
      </c>
      <c r="E231" s="15" t="str">
        <f>_xlfn.IFNA(IF(LEFT(VLOOKUP(RecordTable[[#This Row],[METRC]],METRC!A:B,2,FALSE),4)=LEFT(RecordTable[[#This Row],[CloneBarcode]],4),"match","MISMATCH"),"dead")</f>
        <v>dead</v>
      </c>
      <c r="F231" s="15" t="str">
        <f>_xlfn.IFNA(INDEX(Table6[[#All],[Location]],MATCH(RecordTable[[#This Row],[METRC]],Table6[Tag],0)),"DEAD")</f>
        <v>DEAD</v>
      </c>
    </row>
    <row r="232" spans="1:6" x14ac:dyDescent="0.25">
      <c r="A232" t="s">
        <v>3201</v>
      </c>
      <c r="B232" t="s">
        <v>3202</v>
      </c>
      <c r="C232" t="str">
        <f>_xlfn.CONCAT(RecordTable[[#This Row],[PhenoAbbv]],".",RIGHT(RecordTable[[#This Row],[METRC]],6))</f>
        <v>OROB028.020378</v>
      </c>
      <c r="D232" s="15">
        <v>43657</v>
      </c>
      <c r="E232" s="15" t="str">
        <f>_xlfn.IFNA(IF(LEFT(VLOOKUP(RecordTable[[#This Row],[METRC]],METRC!A:B,2,FALSE),4)=LEFT(RecordTable[[#This Row],[CloneBarcode]],4),"match","MISMATCH"),"dead")</f>
        <v>dead</v>
      </c>
      <c r="F232" s="15" t="str">
        <f>_xlfn.IFNA(INDEX(Table6[[#All],[Location]],MATCH(RecordTable[[#This Row],[METRC]],Table6[Tag],0)),"DEAD")</f>
        <v>DEAD</v>
      </c>
    </row>
    <row r="233" spans="1:6" x14ac:dyDescent="0.25">
      <c r="A233" t="str">
        <f>_xlfn.CONCAT("1A4070000000065000",RIGHT(RecordTable[[#This Row],[CloneBarcode]],6))</f>
        <v>1A4070000000065000031846</v>
      </c>
      <c r="B233" t="str">
        <f>LEFT(RecordTable[[#This Row],[CloneBarcode]],7)</f>
        <v>OROB028</v>
      </c>
      <c r="C233" t="s">
        <v>3203</v>
      </c>
      <c r="D233" s="15">
        <v>43657</v>
      </c>
      <c r="E233" s="15" t="str">
        <f>_xlfn.IFNA(IF(LEFT(VLOOKUP(RecordTable[[#This Row],[METRC]],METRC!A:B,2,FALSE),4)=LEFT(RecordTable[[#This Row],[CloneBarcode]],4),"match","MISMATCH"),"dead")</f>
        <v>dead</v>
      </c>
      <c r="F233" s="15" t="str">
        <f>_xlfn.IFNA(INDEX(Table6[[#All],[Location]],MATCH(RecordTable[[#This Row],[METRC]],Table6[Tag],0)),"DEAD")</f>
        <v>DEAD</v>
      </c>
    </row>
    <row r="234" spans="1:6" x14ac:dyDescent="0.25">
      <c r="A234" t="str">
        <f>_xlfn.CONCAT("1A4070000000065000",RIGHT(RecordTable[[#This Row],[CloneBarcode]],6))</f>
        <v>1A4070000000065000031896</v>
      </c>
      <c r="B234" t="str">
        <f>LEFT(RecordTable[[#This Row],[CloneBarcode]],7)</f>
        <v>OROB036</v>
      </c>
      <c r="C234" t="s">
        <v>3204</v>
      </c>
      <c r="D234" s="15">
        <v>43657</v>
      </c>
      <c r="E234" s="15" t="str">
        <f>_xlfn.IFNA(IF(LEFT(VLOOKUP(RecordTable[[#This Row],[METRC]],METRC!A:B,2,FALSE),4)=LEFT(RecordTable[[#This Row],[CloneBarcode]],4),"match","MISMATCH"),"dead")</f>
        <v>dead</v>
      </c>
      <c r="F234" s="15" t="str">
        <f>_xlfn.IFNA(INDEX(Table6[[#All],[Location]],MATCH(RecordTable[[#This Row],[METRC]],Table6[Tag],0)),"DEAD")</f>
        <v>DEAD</v>
      </c>
    </row>
    <row r="235" spans="1:6" x14ac:dyDescent="0.25">
      <c r="A235" t="s">
        <v>3205</v>
      </c>
      <c r="B235" t="s">
        <v>3206</v>
      </c>
      <c r="C235" t="str">
        <f>_xlfn.CONCAT(RecordTable[[#This Row],[PhenoAbbv]],".",RIGHT(RecordTable[[#This Row],[METRC]],6))</f>
        <v>OROB038.020391</v>
      </c>
      <c r="D235" s="15">
        <v>43657</v>
      </c>
      <c r="E235" s="15" t="str">
        <f>_xlfn.IFNA(IF(LEFT(VLOOKUP(RecordTable[[#This Row],[METRC]],METRC!A:B,2,FALSE),4)=LEFT(RecordTable[[#This Row],[CloneBarcode]],4),"match","MISMATCH"),"dead")</f>
        <v>dead</v>
      </c>
      <c r="F235" s="15" t="str">
        <f>_xlfn.IFNA(INDEX(Table6[[#All],[Location]],MATCH(RecordTable[[#This Row],[METRC]],Table6[Tag],0)),"DEAD")</f>
        <v>DEAD</v>
      </c>
    </row>
    <row r="236" spans="1:6" x14ac:dyDescent="0.25">
      <c r="A236" t="str">
        <f>_xlfn.CONCAT("1A4070000000065000",RIGHT(RecordTable[[#This Row],[CloneBarcode]],6))</f>
        <v>1A4070000000065000031931</v>
      </c>
      <c r="B236" t="str">
        <f>LEFT(RecordTable[[#This Row],[CloneBarcode]],7)</f>
        <v>OROB038</v>
      </c>
      <c r="C236" t="s">
        <v>3207</v>
      </c>
      <c r="D236" s="15">
        <v>43657</v>
      </c>
      <c r="E236" s="15" t="str">
        <f>_xlfn.IFNA(IF(LEFT(VLOOKUP(RecordTable[[#This Row],[METRC]],METRC!A:B,2,FALSE),4)=LEFT(RecordTable[[#This Row],[CloneBarcode]],4),"match","MISMATCH"),"dead")</f>
        <v>dead</v>
      </c>
      <c r="F236" s="15" t="str">
        <f>_xlfn.IFNA(INDEX(Table6[[#All],[Location]],MATCH(RecordTable[[#This Row],[METRC]],Table6[Tag],0)),"DEAD")</f>
        <v>DEAD</v>
      </c>
    </row>
    <row r="237" spans="1:6" x14ac:dyDescent="0.25">
      <c r="A237" t="s">
        <v>3208</v>
      </c>
      <c r="B237" t="s">
        <v>3209</v>
      </c>
      <c r="C237" t="str">
        <f>_xlfn.CONCAT(RecordTable[[#This Row],[PhenoAbbv]],".",RIGHT(RecordTable[[#This Row],[METRC]],6))</f>
        <v>OROB047.025627</v>
      </c>
      <c r="D237" s="15">
        <v>43657</v>
      </c>
      <c r="E237" s="15" t="str">
        <f>_xlfn.IFNA(IF(LEFT(VLOOKUP(RecordTable[[#This Row],[METRC]],METRC!A:B,2,FALSE),4)=LEFT(RecordTable[[#This Row],[CloneBarcode]],4),"match","MISMATCH"),"dead")</f>
        <v>dead</v>
      </c>
      <c r="F237" s="15" t="str">
        <f>_xlfn.IFNA(INDEX(Table6[[#All],[Location]],MATCH(RecordTable[[#This Row],[METRC]],Table6[Tag],0)),"DEAD")</f>
        <v>DEAD</v>
      </c>
    </row>
    <row r="238" spans="1:6" x14ac:dyDescent="0.25">
      <c r="A238" t="str">
        <f>_xlfn.CONCAT("1A4070000000065000",RIGHT(RecordTable[[#This Row],[CloneBarcode]],6))</f>
        <v>1A4070000000065000025627</v>
      </c>
      <c r="B238" t="str">
        <f>LEFT(RecordTable[[#This Row],[CloneBarcode]],7)</f>
        <v>OROB047</v>
      </c>
      <c r="C238" t="s">
        <v>3210</v>
      </c>
      <c r="D238" s="15">
        <v>43657</v>
      </c>
      <c r="E238" s="15" t="str">
        <f>_xlfn.IFNA(IF(LEFT(VLOOKUP(RecordTable[[#This Row],[METRC]],METRC!A:B,2,FALSE),4)=LEFT(RecordTable[[#This Row],[CloneBarcode]],4),"match","MISMATCH"),"dead")</f>
        <v>dead</v>
      </c>
      <c r="F238" s="15" t="str">
        <f>_xlfn.IFNA(INDEX(Table6[[#All],[Location]],MATCH(RecordTable[[#This Row],[METRC]],Table6[Tag],0)),"DEAD")</f>
        <v>DEAD</v>
      </c>
    </row>
    <row r="239" spans="1:6" x14ac:dyDescent="0.25">
      <c r="A239" t="str">
        <f>_xlfn.CONCAT("1A4070000000065000",RIGHT(RecordTable[[#This Row],[CloneBarcode]],6))</f>
        <v>1A4070000000065000025624</v>
      </c>
      <c r="B239" t="str">
        <f>LEFT(RecordTable[[#This Row],[CloneBarcode]],7)</f>
        <v>OROB047</v>
      </c>
      <c r="C239" t="s">
        <v>3211</v>
      </c>
      <c r="D239" s="15">
        <v>43657</v>
      </c>
      <c r="E239" s="15" t="str">
        <f>_xlfn.IFNA(IF(LEFT(VLOOKUP(RecordTable[[#This Row],[METRC]],METRC!A:B,2,FALSE),4)=LEFT(RecordTable[[#This Row],[CloneBarcode]],4),"match","MISMATCH"),"dead")</f>
        <v>dead</v>
      </c>
      <c r="F239" s="15" t="str">
        <f>_xlfn.IFNA(INDEX(Table6[[#All],[Location]],MATCH(RecordTable[[#This Row],[METRC]],Table6[Tag],0)),"DEAD")</f>
        <v>DEAD</v>
      </c>
    </row>
    <row r="240" spans="1:6" x14ac:dyDescent="0.25">
      <c r="A240" t="s">
        <v>3212</v>
      </c>
      <c r="B240" t="s">
        <v>62</v>
      </c>
      <c r="C240" t="str">
        <f>_xlfn.CONCAT(RecordTable[[#This Row],[PhenoAbbv]],".",RIGHT(RecordTable[[#This Row],[METRC]],6))</f>
        <v>OROB054.025601</v>
      </c>
      <c r="D240" s="15">
        <v>43657</v>
      </c>
      <c r="E240" s="15" t="str">
        <f>_xlfn.IFNA(IF(LEFT(VLOOKUP(RecordTable[[#This Row],[METRC]],METRC!A:B,2,FALSE),4)=LEFT(RecordTable[[#This Row],[CloneBarcode]],4),"match","MISMATCH"),"dead")</f>
        <v>dead</v>
      </c>
      <c r="F240" s="15" t="str">
        <f>_xlfn.IFNA(INDEX(Table6[[#All],[Location]],MATCH(RecordTable[[#This Row],[METRC]],Table6[Tag],0)),"DEAD")</f>
        <v>DEAD</v>
      </c>
    </row>
    <row r="241" spans="1:6" x14ac:dyDescent="0.25">
      <c r="A241" t="s">
        <v>3213</v>
      </c>
      <c r="B241" t="s">
        <v>62</v>
      </c>
      <c r="C241" t="str">
        <f>_xlfn.CONCAT(RecordTable[[#This Row],[PhenoAbbv]],".",RIGHT(RecordTable[[#This Row],[METRC]],6))</f>
        <v>OROB054.025620</v>
      </c>
      <c r="D241" s="15">
        <v>43657</v>
      </c>
      <c r="E241" s="15" t="str">
        <f>_xlfn.IFNA(IF(LEFT(VLOOKUP(RecordTable[[#This Row],[METRC]],METRC!A:B,2,FALSE),4)=LEFT(RecordTable[[#This Row],[CloneBarcode]],4),"match","MISMATCH"),"dead")</f>
        <v>dead</v>
      </c>
      <c r="F241" s="15" t="str">
        <f>_xlfn.IFNA(INDEX(Table6[[#All],[Location]],MATCH(RecordTable[[#This Row],[METRC]],Table6[Tag],0)),"DEAD")</f>
        <v>DEAD</v>
      </c>
    </row>
    <row r="242" spans="1:6" x14ac:dyDescent="0.25">
      <c r="A242" t="s">
        <v>3214</v>
      </c>
      <c r="B242" t="s">
        <v>3215</v>
      </c>
      <c r="C242" t="str">
        <f>_xlfn.CONCAT(RecordTable[[#This Row],[PhenoAbbv]],".",RIGHT(RecordTable[[#This Row],[METRC]],6))</f>
        <v>PHGW020.021412</v>
      </c>
      <c r="D242" s="15">
        <v>43657</v>
      </c>
      <c r="E242" s="15" t="str">
        <f>_xlfn.IFNA(IF(LEFT(VLOOKUP(RecordTable[[#This Row],[METRC]],METRC!A:B,2,FALSE),4)=LEFT(RecordTable[[#This Row],[CloneBarcode]],4),"match","MISMATCH"),"dead")</f>
        <v>dead</v>
      </c>
      <c r="F242" s="15" t="str">
        <f>_xlfn.IFNA(INDEX(Table6[[#All],[Location]],MATCH(RecordTable[[#This Row],[METRC]],Table6[Tag],0)),"DEAD")</f>
        <v>DEAD</v>
      </c>
    </row>
    <row r="243" spans="1:6" x14ac:dyDescent="0.25">
      <c r="A243" t="str">
        <f>_xlfn.CONCAT("1A4070000000065000",RIGHT(RecordTable[[#This Row],[CloneBarcode]],6))</f>
        <v>1A4070000000065000030986</v>
      </c>
      <c r="B243" t="str">
        <f>LEFT(RecordTable[[#This Row],[CloneBarcode]],7)</f>
        <v>PHGW020</v>
      </c>
      <c r="C243" t="s">
        <v>3216</v>
      </c>
      <c r="D243" s="15">
        <v>43657</v>
      </c>
      <c r="E243" s="15" t="str">
        <f>_xlfn.IFNA(IF(LEFT(VLOOKUP(RecordTable[[#This Row],[METRC]],METRC!A:B,2,FALSE),4)=LEFT(RecordTable[[#This Row],[CloneBarcode]],4),"match","MISMATCH"),"dead")</f>
        <v>dead</v>
      </c>
      <c r="F243" s="15" t="str">
        <f>_xlfn.IFNA(INDEX(Table6[[#All],[Location]],MATCH(RecordTable[[#This Row],[METRC]],Table6[Tag],0)),"DEAD")</f>
        <v>DEAD</v>
      </c>
    </row>
    <row r="244" spans="1:6" x14ac:dyDescent="0.25">
      <c r="A244" t="str">
        <f>_xlfn.CONCAT("1A4070000000065000",RIGHT(RecordTable[[#This Row],[CloneBarcode]],6))</f>
        <v>1A4070000000065000030972</v>
      </c>
      <c r="B244" t="str">
        <f>LEFT(RecordTable[[#This Row],[CloneBarcode]],7)</f>
        <v>PHGW020</v>
      </c>
      <c r="C244" t="s">
        <v>3217</v>
      </c>
      <c r="D244" s="15">
        <v>43657</v>
      </c>
      <c r="E244" s="15" t="str">
        <f>_xlfn.IFNA(IF(LEFT(VLOOKUP(RecordTable[[#This Row],[METRC]],METRC!A:B,2,FALSE),4)=LEFT(RecordTable[[#This Row],[CloneBarcode]],4),"match","MISMATCH"),"dead")</f>
        <v>dead</v>
      </c>
      <c r="F244" s="15" t="str">
        <f>_xlfn.IFNA(INDEX(Table6[[#All],[Location]],MATCH(RecordTable[[#This Row],[METRC]],Table6[Tag],0)),"DEAD")</f>
        <v>DEAD</v>
      </c>
    </row>
    <row r="245" spans="1:6" x14ac:dyDescent="0.25">
      <c r="A245" t="str">
        <f>_xlfn.CONCAT("1A4070000000065000",RIGHT(RecordTable[[#This Row],[CloneBarcode]],6))</f>
        <v>1A4070000000065000030951</v>
      </c>
      <c r="B245" t="str">
        <f>LEFT(RecordTable[[#This Row],[CloneBarcode]],7)</f>
        <v>PHGW023</v>
      </c>
      <c r="C245" t="s">
        <v>3218</v>
      </c>
      <c r="D245" s="15">
        <v>43657</v>
      </c>
      <c r="E245" s="15" t="str">
        <f>_xlfn.IFNA(IF(LEFT(VLOOKUP(RecordTable[[#This Row],[METRC]],METRC!A:B,2,FALSE),4)=LEFT(RecordTable[[#This Row],[CloneBarcode]],4),"match","MISMATCH"),"dead")</f>
        <v>dead</v>
      </c>
      <c r="F245" s="15" t="str">
        <f>_xlfn.IFNA(INDEX(Table6[[#All],[Location]],MATCH(RecordTable[[#This Row],[METRC]],Table6[Tag],0)),"DEAD")</f>
        <v>DEAD</v>
      </c>
    </row>
    <row r="246" spans="1:6" x14ac:dyDescent="0.25">
      <c r="A246" t="str">
        <f>_xlfn.CONCAT("1A4070000000065000",RIGHT(RecordTable[[#This Row],[CloneBarcode]],6))</f>
        <v>1A4070000000065000030957</v>
      </c>
      <c r="B246" t="str">
        <f>LEFT(RecordTable[[#This Row],[CloneBarcode]],7)</f>
        <v>PHGW023</v>
      </c>
      <c r="C246" t="s">
        <v>3219</v>
      </c>
      <c r="D246" s="15">
        <v>43657</v>
      </c>
      <c r="E246" s="15" t="str">
        <f>_xlfn.IFNA(IF(LEFT(VLOOKUP(RecordTable[[#This Row],[METRC]],METRC!A:B,2,FALSE),4)=LEFT(RecordTable[[#This Row],[CloneBarcode]],4),"match","MISMATCH"),"dead")</f>
        <v>dead</v>
      </c>
      <c r="F246" s="15" t="str">
        <f>_xlfn.IFNA(INDEX(Table6[[#All],[Location]],MATCH(RecordTable[[#This Row],[METRC]],Table6[Tag],0)),"DEAD")</f>
        <v>DEAD</v>
      </c>
    </row>
    <row r="247" spans="1:6" x14ac:dyDescent="0.25">
      <c r="A247" t="str">
        <f>_xlfn.CONCAT("1A4070000000065000",RIGHT(RecordTable[[#This Row],[CloneBarcode]],6))</f>
        <v>1A4070000000065000021389</v>
      </c>
      <c r="B247" t="str">
        <f>LEFT(RecordTable[[#This Row],[CloneBarcode]],7)</f>
        <v>PLAN012</v>
      </c>
      <c r="C247" t="s">
        <v>3220</v>
      </c>
      <c r="D247" s="15">
        <v>43657</v>
      </c>
      <c r="E247" s="15" t="str">
        <f>_xlfn.IFNA(IF(LEFT(VLOOKUP(RecordTable[[#This Row],[METRC]],METRC!A:B,2,FALSE),4)=LEFT(RecordTable[[#This Row],[CloneBarcode]],4),"match","MISMATCH"),"dead")</f>
        <v>dead</v>
      </c>
      <c r="F247" s="15" t="str">
        <f>_xlfn.IFNA(INDEX(Table6[[#All],[Location]],MATCH(RecordTable[[#This Row],[METRC]],Table6[Tag],0)),"DEAD")</f>
        <v>DEAD</v>
      </c>
    </row>
    <row r="248" spans="1:6" x14ac:dyDescent="0.25">
      <c r="A248" t="str">
        <f>_xlfn.CONCAT("1A4070000000065000",RIGHT(RecordTable[[#This Row],[CloneBarcode]],6))</f>
        <v>1A4070000000065000033631</v>
      </c>
      <c r="B248" t="str">
        <f>LEFT(RecordTable[[#This Row],[CloneBarcode]],7)</f>
        <v>PLAN017</v>
      </c>
      <c r="C248" t="s">
        <v>3221</v>
      </c>
      <c r="D248" s="15">
        <v>43657</v>
      </c>
      <c r="E248" s="15" t="str">
        <f>_xlfn.IFNA(IF(LEFT(VLOOKUP(RecordTable[[#This Row],[METRC]],METRC!A:B,2,FALSE),4)=LEFT(RecordTable[[#This Row],[CloneBarcode]],4),"match","MISMATCH"),"dead")</f>
        <v>dead</v>
      </c>
      <c r="F248" s="15" t="str">
        <f>_xlfn.IFNA(INDEX(Table6[[#All],[Location]],MATCH(RecordTable[[#This Row],[METRC]],Table6[Tag],0)),"DEAD")</f>
        <v>DEAD</v>
      </c>
    </row>
    <row r="249" spans="1:6" x14ac:dyDescent="0.25">
      <c r="A249" t="str">
        <f>_xlfn.CONCAT("1A4070000000065000",RIGHT(RecordTable[[#This Row],[CloneBarcode]],6))</f>
        <v>1A4070000000065000033630</v>
      </c>
      <c r="B249" t="str">
        <f>LEFT(RecordTable[[#This Row],[CloneBarcode]],7)</f>
        <v>PLAN017</v>
      </c>
      <c r="C249" t="s">
        <v>3222</v>
      </c>
      <c r="D249" s="15">
        <v>43657</v>
      </c>
      <c r="E249" s="15" t="str">
        <f>_xlfn.IFNA(IF(LEFT(VLOOKUP(RecordTable[[#This Row],[METRC]],METRC!A:B,2,FALSE),4)=LEFT(RecordTable[[#This Row],[CloneBarcode]],4),"match","MISMATCH"),"dead")</f>
        <v>dead</v>
      </c>
      <c r="F249" s="15" t="str">
        <f>_xlfn.IFNA(INDEX(Table6[[#All],[Location]],MATCH(RecordTable[[#This Row],[METRC]],Table6[Tag],0)),"DEAD")</f>
        <v>DEAD</v>
      </c>
    </row>
    <row r="250" spans="1:6" x14ac:dyDescent="0.25">
      <c r="A250" t="str">
        <f>_xlfn.CONCAT("1A4070000000065000",RIGHT(RecordTable[[#This Row],[CloneBarcode]],6))</f>
        <v>1A4070000000065000033635</v>
      </c>
      <c r="B250" t="str">
        <f>LEFT(RecordTable[[#This Row],[CloneBarcode]],7)</f>
        <v>PLAN027</v>
      </c>
      <c r="C250" t="s">
        <v>3223</v>
      </c>
      <c r="D250" s="15">
        <v>43657</v>
      </c>
      <c r="E250" s="15" t="str">
        <f>_xlfn.IFNA(IF(LEFT(VLOOKUP(RecordTable[[#This Row],[METRC]],METRC!A:B,2,FALSE),4)=LEFT(RecordTable[[#This Row],[CloneBarcode]],4),"match","MISMATCH"),"dead")</f>
        <v>dead</v>
      </c>
      <c r="F250" s="15" t="str">
        <f>_xlfn.IFNA(INDEX(Table6[[#All],[Location]],MATCH(RecordTable[[#This Row],[METRC]],Table6[Tag],0)),"DEAD")</f>
        <v>DEAD</v>
      </c>
    </row>
    <row r="251" spans="1:6" x14ac:dyDescent="0.25">
      <c r="A251" t="str">
        <f>_xlfn.CONCAT("1A4070000000065000",RIGHT(RecordTable[[#This Row],[CloneBarcode]],6))</f>
        <v>1A4070000000065000033636</v>
      </c>
      <c r="B251" t="str">
        <f>LEFT(RecordTable[[#This Row],[CloneBarcode]],7)</f>
        <v>PLAN037</v>
      </c>
      <c r="C251" t="s">
        <v>3224</v>
      </c>
      <c r="D251" s="15">
        <v>43657</v>
      </c>
      <c r="E251" s="15" t="str">
        <f>_xlfn.IFNA(IF(LEFT(VLOOKUP(RecordTable[[#This Row],[METRC]],METRC!A:B,2,FALSE),4)=LEFT(RecordTable[[#This Row],[CloneBarcode]],4),"match","MISMATCH"),"dead")</f>
        <v>dead</v>
      </c>
      <c r="F251" s="15" t="str">
        <f>_xlfn.IFNA(INDEX(Table6[[#All],[Location]],MATCH(RecordTable[[#This Row],[METRC]],Table6[Tag],0)),"DEAD")</f>
        <v>DEAD</v>
      </c>
    </row>
    <row r="252" spans="1:6" x14ac:dyDescent="0.25">
      <c r="A252" t="str">
        <f>_xlfn.CONCAT("1A4070000000065000",RIGHT(RecordTable[[#This Row],[CloneBarcode]],6))</f>
        <v>1A4070000000065000032891</v>
      </c>
      <c r="B252" t="str">
        <f>LEFT(RecordTable[[#This Row],[CloneBarcode]],7)</f>
        <v>PNDA004</v>
      </c>
      <c r="C252" t="s">
        <v>3225</v>
      </c>
      <c r="D252" s="15">
        <v>43657</v>
      </c>
      <c r="E252" s="15" t="str">
        <f>_xlfn.IFNA(IF(LEFT(VLOOKUP(RecordTable[[#This Row],[METRC]],METRC!A:B,2,FALSE),4)=LEFT(RecordTable[[#This Row],[CloneBarcode]],4),"match","MISMATCH"),"dead")</f>
        <v>dead</v>
      </c>
      <c r="F252" s="15" t="str">
        <f>_xlfn.IFNA(INDEX(Table6[[#All],[Location]],MATCH(RecordTable[[#This Row],[METRC]],Table6[Tag],0)),"DEAD")</f>
        <v>DEAD</v>
      </c>
    </row>
    <row r="253" spans="1:6" x14ac:dyDescent="0.25">
      <c r="A253" t="str">
        <f>_xlfn.CONCAT("1A4070000000065000",RIGHT(RecordTable[[#This Row],[CloneBarcode]],6))</f>
        <v>1A4070000000065000026489</v>
      </c>
      <c r="B253" t="str">
        <f>LEFT(RecordTable[[#This Row],[CloneBarcode]],7)</f>
        <v>PNDA004</v>
      </c>
      <c r="C253" t="s">
        <v>3226</v>
      </c>
      <c r="D253" s="15">
        <v>43657</v>
      </c>
      <c r="E253" s="15" t="str">
        <f>_xlfn.IFNA(IF(LEFT(VLOOKUP(RecordTable[[#This Row],[METRC]],METRC!A:B,2,FALSE),4)=LEFT(RecordTable[[#This Row],[CloneBarcode]],4),"match","MISMATCH"),"dead")</f>
        <v>dead</v>
      </c>
      <c r="F253" s="15" t="str">
        <f>_xlfn.IFNA(INDEX(Table6[[#All],[Location]],MATCH(RecordTable[[#This Row],[METRC]],Table6[Tag],0)),"DEAD")</f>
        <v>DEAD</v>
      </c>
    </row>
    <row r="254" spans="1:6" x14ac:dyDescent="0.25">
      <c r="A254" t="s">
        <v>3227</v>
      </c>
      <c r="B254" t="s">
        <v>3228</v>
      </c>
      <c r="C254" t="str">
        <f>_xlfn.CONCAT(RecordTable[[#This Row],[PhenoAbbv]],".",RIGHT(RecordTable[[#This Row],[METRC]],6))</f>
        <v>PNDA005.018410</v>
      </c>
      <c r="D254" s="15">
        <v>43657</v>
      </c>
      <c r="E254" s="15" t="str">
        <f>_xlfn.IFNA(IF(LEFT(VLOOKUP(RecordTable[[#This Row],[METRC]],METRC!A:B,2,FALSE),4)=LEFT(RecordTable[[#This Row],[CloneBarcode]],4),"match","MISMATCH"),"dead")</f>
        <v>dead</v>
      </c>
      <c r="F254" s="15" t="str">
        <f>_xlfn.IFNA(INDEX(Table6[[#All],[Location]],MATCH(RecordTable[[#This Row],[METRC]],Table6[Tag],0)),"DEAD")</f>
        <v>DEAD</v>
      </c>
    </row>
    <row r="255" spans="1:6" x14ac:dyDescent="0.25">
      <c r="A255" t="str">
        <f>_xlfn.CONCAT("1A4070000000065000",RIGHT(RecordTable[[#This Row],[CloneBarcode]],6))</f>
        <v>1A4070000000065000026525</v>
      </c>
      <c r="B255" t="str">
        <f>LEFT(RecordTable[[#This Row],[CloneBarcode]],7)</f>
        <v>PNDA005</v>
      </c>
      <c r="C255" t="s">
        <v>3229</v>
      </c>
      <c r="D255" s="15">
        <v>43657</v>
      </c>
      <c r="E255" s="15" t="str">
        <f>_xlfn.IFNA(IF(LEFT(VLOOKUP(RecordTable[[#This Row],[METRC]],METRC!A:B,2,FALSE),4)=LEFT(RecordTable[[#This Row],[CloneBarcode]],4),"match","MISMATCH"),"dead")</f>
        <v>dead</v>
      </c>
      <c r="F255" s="15" t="str">
        <f>_xlfn.IFNA(INDEX(Table6[[#All],[Location]],MATCH(RecordTable[[#This Row],[METRC]],Table6[Tag],0)),"DEAD")</f>
        <v>DEAD</v>
      </c>
    </row>
    <row r="256" spans="1:6" x14ac:dyDescent="0.25">
      <c r="A256" t="str">
        <f>_xlfn.CONCAT("1A4070000000065000",RIGHT(RecordTable[[#This Row],[CloneBarcode]],6))</f>
        <v>1A4070000000065000032857</v>
      </c>
      <c r="B256" t="str">
        <f>LEFT(RecordTable[[#This Row],[CloneBarcode]],7)</f>
        <v>PNDA005</v>
      </c>
      <c r="C256" t="s">
        <v>3230</v>
      </c>
      <c r="D256" s="15">
        <v>43657</v>
      </c>
      <c r="E256" s="15" t="str">
        <f>_xlfn.IFNA(IF(LEFT(VLOOKUP(RecordTable[[#This Row],[METRC]],METRC!A:B,2,FALSE),4)=LEFT(RecordTable[[#This Row],[CloneBarcode]],4),"match","MISMATCH"),"dead")</f>
        <v>dead</v>
      </c>
      <c r="F256" s="15" t="str">
        <f>_xlfn.IFNA(INDEX(Table6[[#All],[Location]],MATCH(RecordTable[[#This Row],[METRC]],Table6[Tag],0)),"DEAD")</f>
        <v>DEAD</v>
      </c>
    </row>
    <row r="257" spans="1:6" x14ac:dyDescent="0.25">
      <c r="A257" t="str">
        <f>_xlfn.CONCAT("1A4070000000065000",RIGHT(RecordTable[[#This Row],[CloneBarcode]],6))</f>
        <v>1A4070000000065000032798</v>
      </c>
      <c r="B257" t="str">
        <f>LEFT(RecordTable[[#This Row],[CloneBarcode]],7)</f>
        <v>PNDA007</v>
      </c>
      <c r="C257" t="s">
        <v>3231</v>
      </c>
      <c r="D257" s="15">
        <v>43657</v>
      </c>
      <c r="E257" s="15" t="str">
        <f>_xlfn.IFNA(IF(LEFT(VLOOKUP(RecordTable[[#This Row],[METRC]],METRC!A:B,2,FALSE),4)=LEFT(RecordTable[[#This Row],[CloneBarcode]],4),"match","MISMATCH"),"dead")</f>
        <v>dead</v>
      </c>
      <c r="F257" s="15" t="str">
        <f>_xlfn.IFNA(INDEX(Table6[[#All],[Location]],MATCH(RecordTable[[#This Row],[METRC]],Table6[Tag],0)),"DEAD")</f>
        <v>DEAD</v>
      </c>
    </row>
    <row r="258" spans="1:6" x14ac:dyDescent="0.25">
      <c r="A258" t="str">
        <f>_xlfn.CONCAT("1A4070000000065000",RIGHT(RecordTable[[#This Row],[CloneBarcode]],6))</f>
        <v>1A4070000000065000030095</v>
      </c>
      <c r="B258" t="str">
        <f>LEFT(RecordTable[[#This Row],[CloneBarcode]],7)</f>
        <v>PNDA007</v>
      </c>
      <c r="C258" t="s">
        <v>3232</v>
      </c>
      <c r="D258" s="15">
        <v>43657</v>
      </c>
      <c r="E258" s="15" t="str">
        <f>_xlfn.IFNA(IF(LEFT(VLOOKUP(RecordTable[[#This Row],[METRC]],METRC!A:B,2,FALSE),4)=LEFT(RecordTable[[#This Row],[CloneBarcode]],4),"match","MISMATCH"),"dead")</f>
        <v>dead</v>
      </c>
      <c r="F258" s="15" t="str">
        <f>_xlfn.IFNA(INDEX(Table6[[#All],[Location]],MATCH(RecordTable[[#This Row],[METRC]],Table6[Tag],0)),"DEAD")</f>
        <v>DEAD</v>
      </c>
    </row>
    <row r="259" spans="1:6" x14ac:dyDescent="0.25">
      <c r="A259" t="s">
        <v>3233</v>
      </c>
      <c r="B259" t="s">
        <v>3234</v>
      </c>
      <c r="C259" t="str">
        <f>_xlfn.CONCAT(RecordTable[[#This Row],[PhenoAbbv]],".",RIGHT(RecordTable[[#This Row],[METRC]],6))</f>
        <v>PNDA008.018441</v>
      </c>
      <c r="D259" s="15">
        <v>43657</v>
      </c>
      <c r="E259" s="15" t="str">
        <f>_xlfn.IFNA(IF(LEFT(VLOOKUP(RecordTable[[#This Row],[METRC]],METRC!A:B,2,FALSE),4)=LEFT(RecordTable[[#This Row],[CloneBarcode]],4),"match","MISMATCH"),"dead")</f>
        <v>dead</v>
      </c>
      <c r="F259" s="15" t="str">
        <f>_xlfn.IFNA(INDEX(Table6[[#All],[Location]],MATCH(RecordTable[[#This Row],[METRC]],Table6[Tag],0)),"DEAD")</f>
        <v>DEAD</v>
      </c>
    </row>
    <row r="260" spans="1:6" x14ac:dyDescent="0.25">
      <c r="A260" t="str">
        <f>_xlfn.CONCAT("1A4070000000065000",RIGHT(RecordTable[[#This Row],[CloneBarcode]],6))</f>
        <v>1A4070000000065000032901</v>
      </c>
      <c r="B260" t="str">
        <f>LEFT(RecordTable[[#This Row],[CloneBarcode]],7)</f>
        <v>PNDA008</v>
      </c>
      <c r="C260" t="s">
        <v>3235</v>
      </c>
      <c r="D260" s="15">
        <v>43657</v>
      </c>
      <c r="E260" s="15" t="str">
        <f>_xlfn.IFNA(IF(LEFT(VLOOKUP(RecordTable[[#This Row],[METRC]],METRC!A:B,2,FALSE),4)=LEFT(RecordTable[[#This Row],[CloneBarcode]],4),"match","MISMATCH"),"dead")</f>
        <v>dead</v>
      </c>
      <c r="F260" s="15" t="str">
        <f>_xlfn.IFNA(INDEX(Table6[[#All],[Location]],MATCH(RecordTable[[#This Row],[METRC]],Table6[Tag],0)),"DEAD")</f>
        <v>DEAD</v>
      </c>
    </row>
    <row r="261" spans="1:6" x14ac:dyDescent="0.25">
      <c r="A261" t="s">
        <v>3236</v>
      </c>
      <c r="B261" t="s">
        <v>3237</v>
      </c>
      <c r="C261" t="str">
        <f>_xlfn.CONCAT(RecordTable[[#This Row],[PhenoAbbv]],".",RIGHT(RecordTable[[#This Row],[METRC]],6))</f>
        <v>POLO012.017036</v>
      </c>
      <c r="D261" s="15">
        <v>43657</v>
      </c>
      <c r="E261" s="15" t="str">
        <f>_xlfn.IFNA(IF(LEFT(VLOOKUP(RecordTable[[#This Row],[METRC]],METRC!A:B,2,FALSE),4)=LEFT(RecordTable[[#This Row],[CloneBarcode]],4),"match","MISMATCH"),"dead")</f>
        <v>dead</v>
      </c>
      <c r="F261" s="15" t="str">
        <f>_xlfn.IFNA(INDEX(Table6[[#All],[Location]],MATCH(RecordTable[[#This Row],[METRC]],Table6[Tag],0)),"DEAD")</f>
        <v>DEAD</v>
      </c>
    </row>
    <row r="262" spans="1:6" x14ac:dyDescent="0.25">
      <c r="A262" t="s">
        <v>3238</v>
      </c>
      <c r="B262" t="s">
        <v>3237</v>
      </c>
      <c r="C262" t="str">
        <f>_xlfn.CONCAT(RecordTable[[#This Row],[PhenoAbbv]],".",RIGHT(RecordTable[[#This Row],[METRC]],6))</f>
        <v>POLO012.029307</v>
      </c>
      <c r="D262" s="15">
        <v>43657</v>
      </c>
      <c r="E262" s="15" t="str">
        <f>_xlfn.IFNA(IF(LEFT(VLOOKUP(RecordTable[[#This Row],[METRC]],METRC!A:B,2,FALSE),4)=LEFT(RecordTable[[#This Row],[CloneBarcode]],4),"match","MISMATCH"),"dead")</f>
        <v>dead</v>
      </c>
      <c r="F262" s="15" t="str">
        <f>_xlfn.IFNA(INDEX(Table6[[#All],[Location]],MATCH(RecordTable[[#This Row],[METRC]],Table6[Tag],0)),"DEAD")</f>
        <v>DEAD</v>
      </c>
    </row>
    <row r="263" spans="1:6" x14ac:dyDescent="0.25">
      <c r="A263" t="str">
        <f>_xlfn.CONCAT("1A4070000000065000",RIGHT(RecordTable[[#This Row],[CloneBarcode]],6))</f>
        <v>1A4070000000065000029307</v>
      </c>
      <c r="B263" t="str">
        <f>LEFT(RecordTable[[#This Row],[CloneBarcode]],7)</f>
        <v>POLO012</v>
      </c>
      <c r="C263" t="s">
        <v>3239</v>
      </c>
      <c r="D263" s="15">
        <v>43657</v>
      </c>
      <c r="E263" s="15" t="str">
        <f>_xlfn.IFNA(IF(LEFT(VLOOKUP(RecordTable[[#This Row],[METRC]],METRC!A:B,2,FALSE),4)=LEFT(RecordTable[[#This Row],[CloneBarcode]],4),"match","MISMATCH"),"dead")</f>
        <v>dead</v>
      </c>
      <c r="F263" s="15" t="str">
        <f>_xlfn.IFNA(INDEX(Table6[[#All],[Location]],MATCH(RecordTable[[#This Row],[METRC]],Table6[Tag],0)),"DEAD")</f>
        <v>DEAD</v>
      </c>
    </row>
    <row r="264" spans="1:6" x14ac:dyDescent="0.25">
      <c r="A264" t="str">
        <f>_xlfn.CONCAT("1A4070000000065000",RIGHT(RecordTable[[#This Row],[CloneBarcode]],6))</f>
        <v>1A4070000000065000029299</v>
      </c>
      <c r="B264" t="str">
        <f>LEFT(RecordTable[[#This Row],[CloneBarcode]],7)</f>
        <v>POLO012</v>
      </c>
      <c r="C264" t="s">
        <v>3240</v>
      </c>
      <c r="D264" s="15">
        <v>43657</v>
      </c>
      <c r="E264" s="15" t="str">
        <f>_xlfn.IFNA(IF(LEFT(VLOOKUP(RecordTable[[#This Row],[METRC]],METRC!A:B,2,FALSE),4)=LEFT(RecordTable[[#This Row],[CloneBarcode]],4),"match","MISMATCH"),"dead")</f>
        <v>dead</v>
      </c>
      <c r="F264" s="15" t="str">
        <f>_xlfn.IFNA(INDEX(Table6[[#All],[Location]],MATCH(RecordTable[[#This Row],[METRC]],Table6[Tag],0)),"DEAD")</f>
        <v>DEAD</v>
      </c>
    </row>
    <row r="265" spans="1:6" x14ac:dyDescent="0.25">
      <c r="A265" t="s">
        <v>3241</v>
      </c>
      <c r="B265" t="s">
        <v>3242</v>
      </c>
      <c r="C265" t="str">
        <f>_xlfn.CONCAT(RecordTable[[#This Row],[PhenoAbbv]],".",RIGHT(RecordTable[[#This Row],[METRC]],6))</f>
        <v>POLO028.017043</v>
      </c>
      <c r="D265" s="15">
        <v>43657</v>
      </c>
      <c r="E265" s="15" t="str">
        <f>_xlfn.IFNA(IF(LEFT(VLOOKUP(RecordTable[[#This Row],[METRC]],METRC!A:B,2,FALSE),4)=LEFT(RecordTable[[#This Row],[CloneBarcode]],4),"match","MISMATCH"),"dead")</f>
        <v>dead</v>
      </c>
      <c r="F265" s="15" t="str">
        <f>_xlfn.IFNA(INDEX(Table6[[#All],[Location]],MATCH(RecordTable[[#This Row],[METRC]],Table6[Tag],0)),"DEAD")</f>
        <v>DEAD</v>
      </c>
    </row>
    <row r="266" spans="1:6" x14ac:dyDescent="0.25">
      <c r="A266" t="str">
        <f>_xlfn.CONCAT("1A4070000000065000",RIGHT(RecordTable[[#This Row],[CloneBarcode]],6))</f>
        <v>1A4070000000065000029296</v>
      </c>
      <c r="B266" t="str">
        <f>LEFT(RecordTable[[#This Row],[CloneBarcode]],7)</f>
        <v>POLO028</v>
      </c>
      <c r="C266" t="s">
        <v>3243</v>
      </c>
      <c r="D266" s="15">
        <v>43657</v>
      </c>
      <c r="E266" s="15" t="str">
        <f>_xlfn.IFNA(IF(LEFT(VLOOKUP(RecordTable[[#This Row],[METRC]],METRC!A:B,2,FALSE),4)=LEFT(RecordTable[[#This Row],[CloneBarcode]],4),"match","MISMATCH"),"dead")</f>
        <v>dead</v>
      </c>
      <c r="F266" s="15" t="str">
        <f>_xlfn.IFNA(INDEX(Table6[[#All],[Location]],MATCH(RecordTable[[#This Row],[METRC]],Table6[Tag],0)),"DEAD")</f>
        <v>DEAD</v>
      </c>
    </row>
    <row r="267" spans="1:6" x14ac:dyDescent="0.25">
      <c r="A267" t="str">
        <f>_xlfn.CONCAT("1A4070000000065000",RIGHT(RecordTable[[#This Row],[CloneBarcode]],6))</f>
        <v>1A4070000000065000029285</v>
      </c>
      <c r="B267" t="str">
        <f>LEFT(RecordTable[[#This Row],[CloneBarcode]],7)</f>
        <v>POLO028</v>
      </c>
      <c r="C267" t="s">
        <v>3244</v>
      </c>
      <c r="D267" s="15">
        <v>43657</v>
      </c>
      <c r="E267" s="15" t="str">
        <f>_xlfn.IFNA(IF(LEFT(VLOOKUP(RecordTable[[#This Row],[METRC]],METRC!A:B,2,FALSE),4)=LEFT(RecordTable[[#This Row],[CloneBarcode]],4),"match","MISMATCH"),"dead")</f>
        <v>dead</v>
      </c>
      <c r="F267" s="15" t="str">
        <f>_xlfn.IFNA(INDEX(Table6[[#All],[Location]],MATCH(RecordTable[[#This Row],[METRC]],Table6[Tag],0)),"DEAD")</f>
        <v>DEAD</v>
      </c>
    </row>
    <row r="268" spans="1:6" x14ac:dyDescent="0.25">
      <c r="A268" t="s">
        <v>3245</v>
      </c>
      <c r="B268" t="s">
        <v>3246</v>
      </c>
      <c r="C268" t="str">
        <f>_xlfn.CONCAT(RecordTable[[#This Row],[PhenoAbbv]],".",RIGHT(RecordTable[[#This Row],[METRC]],6))</f>
        <v>POLO046.017063</v>
      </c>
      <c r="D268" s="15">
        <v>43657</v>
      </c>
      <c r="E268" s="15" t="str">
        <f>_xlfn.IFNA(IF(LEFT(VLOOKUP(RecordTable[[#This Row],[METRC]],METRC!A:B,2,FALSE),4)=LEFT(RecordTable[[#This Row],[CloneBarcode]],4),"match","MISMATCH"),"dead")</f>
        <v>dead</v>
      </c>
      <c r="F268" s="15" t="str">
        <f>_xlfn.IFNA(INDEX(Table6[[#All],[Location]],MATCH(RecordTable[[#This Row],[METRC]],Table6[Tag],0)),"DEAD")</f>
        <v>DEAD</v>
      </c>
    </row>
    <row r="269" spans="1:6" x14ac:dyDescent="0.25">
      <c r="A269" t="str">
        <f>_xlfn.CONCAT("1A4070000000065000",RIGHT(RecordTable[[#This Row],[CloneBarcode]],6))</f>
        <v>1A4070000000065000032164</v>
      </c>
      <c r="B269" t="str">
        <f>LEFT(RecordTable[[#This Row],[CloneBarcode]],7)</f>
        <v>POLO046</v>
      </c>
      <c r="C269" t="s">
        <v>3247</v>
      </c>
      <c r="D269" s="15">
        <v>43657</v>
      </c>
      <c r="E269" s="15" t="str">
        <f>_xlfn.IFNA(IF(LEFT(VLOOKUP(RecordTable[[#This Row],[METRC]],METRC!A:B,2,FALSE),4)=LEFT(RecordTable[[#This Row],[CloneBarcode]],4),"match","MISMATCH"),"dead")</f>
        <v>dead</v>
      </c>
      <c r="F269" s="15" t="str">
        <f>_xlfn.IFNA(INDEX(Table6[[#All],[Location]],MATCH(RecordTable[[#This Row],[METRC]],Table6[Tag],0)),"DEAD")</f>
        <v>DEAD</v>
      </c>
    </row>
    <row r="270" spans="1:6" x14ac:dyDescent="0.25">
      <c r="A270" t="str">
        <f>_xlfn.CONCAT("1A4070000000065000",RIGHT(RecordTable[[#This Row],[CloneBarcode]],6))</f>
        <v>1A4070000000065000029349</v>
      </c>
      <c r="B270" t="str">
        <f>LEFT(RecordTable[[#This Row],[CloneBarcode]],7)</f>
        <v>POLO046</v>
      </c>
      <c r="C270" t="s">
        <v>3248</v>
      </c>
      <c r="D270" s="15">
        <v>43657</v>
      </c>
      <c r="E270" s="15" t="str">
        <f>_xlfn.IFNA(IF(LEFT(VLOOKUP(RecordTable[[#This Row],[METRC]],METRC!A:B,2,FALSE),4)=LEFT(RecordTable[[#This Row],[CloneBarcode]],4),"match","MISMATCH"),"dead")</f>
        <v>dead</v>
      </c>
      <c r="F270" s="15" t="str">
        <f>_xlfn.IFNA(INDEX(Table6[[#All],[Location]],MATCH(RecordTable[[#This Row],[METRC]],Table6[Tag],0)),"DEAD")</f>
        <v>DEAD</v>
      </c>
    </row>
    <row r="271" spans="1:6" x14ac:dyDescent="0.25">
      <c r="A271" t="str">
        <f>_xlfn.CONCAT("1A4070000000065000",RIGHT(RecordTable[[#This Row],[CloneBarcode]],6))</f>
        <v>1A4070000000065000029343</v>
      </c>
      <c r="B271" t="str">
        <f>LEFT(RecordTable[[#This Row],[CloneBarcode]],7)</f>
        <v>POLO046</v>
      </c>
      <c r="C271" t="s">
        <v>3249</v>
      </c>
      <c r="D271" s="15">
        <v>43657</v>
      </c>
      <c r="E271" s="15" t="str">
        <f>_xlfn.IFNA(IF(LEFT(VLOOKUP(RecordTable[[#This Row],[METRC]],METRC!A:B,2,FALSE),4)=LEFT(RecordTable[[#This Row],[CloneBarcode]],4),"match","MISMATCH"),"dead")</f>
        <v>dead</v>
      </c>
      <c r="F271" s="15" t="str">
        <f>_xlfn.IFNA(INDEX(Table6[[#All],[Location]],MATCH(RecordTable[[#This Row],[METRC]],Table6[Tag],0)),"DEAD")</f>
        <v>DEAD</v>
      </c>
    </row>
    <row r="272" spans="1:6" x14ac:dyDescent="0.25">
      <c r="A272" t="s">
        <v>3250</v>
      </c>
      <c r="B272" t="s">
        <v>3251</v>
      </c>
      <c r="C272" t="str">
        <f>_xlfn.CONCAT(RecordTable[[#This Row],[PhenoAbbv]],".",RIGHT(RecordTable[[#This Row],[METRC]],6))</f>
        <v>RBOG002.024696</v>
      </c>
      <c r="D272" s="15">
        <v>43657</v>
      </c>
      <c r="E272" s="15" t="str">
        <f>_xlfn.IFNA(IF(LEFT(VLOOKUP(RecordTable[[#This Row],[METRC]],METRC!A:B,2,FALSE),4)=LEFT(RecordTable[[#This Row],[CloneBarcode]],4),"match","MISMATCH"),"dead")</f>
        <v>dead</v>
      </c>
      <c r="F272" s="15" t="str">
        <f>_xlfn.IFNA(INDEX(Table6[[#All],[Location]],MATCH(RecordTable[[#This Row],[METRC]],Table6[Tag],0)),"DEAD")</f>
        <v>DEAD</v>
      </c>
    </row>
    <row r="273" spans="1:6" x14ac:dyDescent="0.25">
      <c r="A273" t="str">
        <f>_xlfn.CONCAT("1A4070000000065000",RIGHT(RecordTable[[#This Row],[CloneBarcode]],6))</f>
        <v>1A4070000000065000024696</v>
      </c>
      <c r="B273" t="str">
        <f>LEFT(RecordTable[[#This Row],[CloneBarcode]],7)</f>
        <v>RBOG002</v>
      </c>
      <c r="C273" t="s">
        <v>3252</v>
      </c>
      <c r="D273" s="15">
        <v>43657</v>
      </c>
      <c r="E273" s="15" t="str">
        <f>_xlfn.IFNA(IF(LEFT(VLOOKUP(RecordTable[[#This Row],[METRC]],METRC!A:B,2,FALSE),4)=LEFT(RecordTable[[#This Row],[CloneBarcode]],4),"match","MISMATCH"),"dead")</f>
        <v>dead</v>
      </c>
      <c r="F273" s="15" t="str">
        <f>_xlfn.IFNA(INDEX(Table6[[#All],[Location]],MATCH(RecordTable[[#This Row],[METRC]],Table6[Tag],0)),"DEAD")</f>
        <v>DEAD</v>
      </c>
    </row>
    <row r="274" spans="1:6" x14ac:dyDescent="0.25">
      <c r="A274" t="str">
        <f>_xlfn.CONCAT("1A4070000000065000",RIGHT(RecordTable[[#This Row],[CloneBarcode]],6))</f>
        <v>1A4070000000065000024683</v>
      </c>
      <c r="B274" t="str">
        <f>LEFT(RecordTable[[#This Row],[CloneBarcode]],7)</f>
        <v>RBOG002</v>
      </c>
      <c r="C274" t="s">
        <v>3253</v>
      </c>
      <c r="D274" s="15">
        <v>43657</v>
      </c>
      <c r="E274" s="15" t="str">
        <f>_xlfn.IFNA(IF(LEFT(VLOOKUP(RecordTable[[#This Row],[METRC]],METRC!A:B,2,FALSE),4)=LEFT(RecordTable[[#This Row],[CloneBarcode]],4),"match","MISMATCH"),"dead")</f>
        <v>dead</v>
      </c>
      <c r="F274" s="15" t="str">
        <f>_xlfn.IFNA(INDEX(Table6[[#All],[Location]],MATCH(RecordTable[[#This Row],[METRC]],Table6[Tag],0)),"DEAD")</f>
        <v>DEAD</v>
      </c>
    </row>
    <row r="275" spans="1:6" x14ac:dyDescent="0.25">
      <c r="A275" t="str">
        <f>_xlfn.CONCAT("1A4070000000065000",RIGHT(RecordTable[[#This Row],[CloneBarcode]],6))</f>
        <v>1A4070000000065000024670</v>
      </c>
      <c r="B275" t="str">
        <f>LEFT(RecordTable[[#This Row],[CloneBarcode]],7)</f>
        <v>RBOG002</v>
      </c>
      <c r="C275" t="s">
        <v>3254</v>
      </c>
      <c r="D275" s="15">
        <v>43657</v>
      </c>
      <c r="E275" s="15" t="str">
        <f>_xlfn.IFNA(IF(LEFT(VLOOKUP(RecordTable[[#This Row],[METRC]],METRC!A:B,2,FALSE),4)=LEFT(RecordTable[[#This Row],[CloneBarcode]],4),"match","MISMATCH"),"dead")</f>
        <v>dead</v>
      </c>
      <c r="F275" s="15" t="str">
        <f>_xlfn.IFNA(INDEX(Table6[[#All],[Location]],MATCH(RecordTable[[#This Row],[METRC]],Table6[Tag],0)),"DEAD")</f>
        <v>DEAD</v>
      </c>
    </row>
    <row r="276" spans="1:6" x14ac:dyDescent="0.25">
      <c r="A276" t="str">
        <f>_xlfn.CONCAT("1A4070000000065000",RIGHT(RecordTable[[#This Row],[CloneBarcode]],6))</f>
        <v>1A4070000000065000031273</v>
      </c>
      <c r="B276" t="str">
        <f>LEFT(RecordTable[[#This Row],[CloneBarcode]],7)</f>
        <v>RPLY005</v>
      </c>
      <c r="C276" t="s">
        <v>3255</v>
      </c>
      <c r="D276" s="15">
        <v>43657</v>
      </c>
      <c r="E276" s="15" t="str">
        <f>_xlfn.IFNA(IF(LEFT(VLOOKUP(RecordTable[[#This Row],[METRC]],METRC!A:B,2,FALSE),4)=LEFT(RecordTable[[#This Row],[CloneBarcode]],4),"match","MISMATCH"),"dead")</f>
        <v>dead</v>
      </c>
      <c r="F276" s="15" t="str">
        <f>_xlfn.IFNA(INDEX(Table6[[#All],[Location]],MATCH(RecordTable[[#This Row],[METRC]],Table6[Tag],0)),"DEAD")</f>
        <v>DEAD</v>
      </c>
    </row>
    <row r="277" spans="1:6" x14ac:dyDescent="0.25">
      <c r="A277" t="str">
        <f>_xlfn.CONCAT("1A4070000000065000",RIGHT(RecordTable[[#This Row],[CloneBarcode]],6))</f>
        <v>1A4070000000065000031263</v>
      </c>
      <c r="B277" t="str">
        <f>LEFT(RecordTable[[#This Row],[CloneBarcode]],7)</f>
        <v>RPLY005</v>
      </c>
      <c r="C277" t="s">
        <v>3256</v>
      </c>
      <c r="D277" s="15">
        <v>43657</v>
      </c>
      <c r="E277" s="15" t="str">
        <f>_xlfn.IFNA(IF(LEFT(VLOOKUP(RecordTable[[#This Row],[METRC]],METRC!A:B,2,FALSE),4)=LEFT(RecordTable[[#This Row],[CloneBarcode]],4),"match","MISMATCH"),"dead")</f>
        <v>dead</v>
      </c>
      <c r="F277" s="15" t="str">
        <f>_xlfn.IFNA(INDEX(Table6[[#All],[Location]],MATCH(RecordTable[[#This Row],[METRC]],Table6[Tag],0)),"DEAD")</f>
        <v>DEAD</v>
      </c>
    </row>
    <row r="278" spans="1:6" x14ac:dyDescent="0.25">
      <c r="A278" t="str">
        <f>_xlfn.CONCAT("1A4070000000065000",RIGHT(RecordTable[[#This Row],[CloneBarcode]],6))</f>
        <v>1A4070000000065000031269</v>
      </c>
      <c r="B278" t="str">
        <f>LEFT(RecordTable[[#This Row],[CloneBarcode]],7)</f>
        <v>RPLY008</v>
      </c>
      <c r="C278" t="s">
        <v>3257</v>
      </c>
      <c r="D278" s="15">
        <v>43657</v>
      </c>
      <c r="E278" s="15" t="str">
        <f>_xlfn.IFNA(IF(LEFT(VLOOKUP(RecordTable[[#This Row],[METRC]],METRC!A:B,2,FALSE),4)=LEFT(RecordTable[[#This Row],[CloneBarcode]],4),"match","MISMATCH"),"dead")</f>
        <v>dead</v>
      </c>
      <c r="F278" s="15" t="str">
        <f>_xlfn.IFNA(INDEX(Table6[[#All],[Location]],MATCH(RecordTable[[#This Row],[METRC]],Table6[Tag],0)),"DEAD")</f>
        <v>DEAD</v>
      </c>
    </row>
    <row r="279" spans="1:6" x14ac:dyDescent="0.25">
      <c r="A279" t="str">
        <f>_xlfn.CONCAT("1A4070000000065000",RIGHT(RecordTable[[#This Row],[CloneBarcode]],6))</f>
        <v>1A4070000000065000031373</v>
      </c>
      <c r="B279" t="str">
        <f>LEFT(RecordTable[[#This Row],[CloneBarcode]],7)</f>
        <v>RPLY008</v>
      </c>
      <c r="C279" t="s">
        <v>3258</v>
      </c>
      <c r="D279" s="15">
        <v>43657</v>
      </c>
      <c r="E279" s="15" t="str">
        <f>_xlfn.IFNA(IF(LEFT(VLOOKUP(RecordTable[[#This Row],[METRC]],METRC!A:B,2,FALSE),4)=LEFT(RecordTable[[#This Row],[CloneBarcode]],4),"match","MISMATCH"),"dead")</f>
        <v>dead</v>
      </c>
      <c r="F279" s="15" t="str">
        <f>_xlfn.IFNA(INDEX(Table6[[#All],[Location]],MATCH(RecordTable[[#This Row],[METRC]],Table6[Tag],0)),"DEAD")</f>
        <v>DEAD</v>
      </c>
    </row>
    <row r="280" spans="1:6" x14ac:dyDescent="0.25">
      <c r="A280" t="s">
        <v>3259</v>
      </c>
      <c r="B280" t="s">
        <v>3260</v>
      </c>
      <c r="C280" t="str">
        <f>_xlfn.CONCAT(RecordTable[[#This Row],[PhenoAbbv]],".",RIGHT(RecordTable[[#This Row],[METRC]],6))</f>
        <v>SECF009.019174</v>
      </c>
      <c r="D280" s="15">
        <v>43657</v>
      </c>
      <c r="E280" s="15" t="str">
        <f>_xlfn.IFNA(IF(LEFT(VLOOKUP(RecordTable[[#This Row],[METRC]],METRC!A:B,2,FALSE),4)=LEFT(RecordTable[[#This Row],[CloneBarcode]],4),"match","MISMATCH"),"dead")</f>
        <v>dead</v>
      </c>
      <c r="F280" s="15" t="str">
        <f>_xlfn.IFNA(INDEX(Table6[[#All],[Location]],MATCH(RecordTable[[#This Row],[METRC]],Table6[Tag],0)),"DEAD")</f>
        <v>DEAD</v>
      </c>
    </row>
    <row r="281" spans="1:6" x14ac:dyDescent="0.25">
      <c r="A281" t="s">
        <v>3261</v>
      </c>
      <c r="B281" t="s">
        <v>3260</v>
      </c>
      <c r="C281" t="str">
        <f>_xlfn.CONCAT(RecordTable[[#This Row],[PhenoAbbv]],".",RIGHT(RecordTable[[#This Row],[METRC]],6))</f>
        <v>SECF009.031337</v>
      </c>
      <c r="D281" s="15">
        <v>43657</v>
      </c>
      <c r="E281" s="15" t="str">
        <f>_xlfn.IFNA(IF(LEFT(VLOOKUP(RecordTable[[#This Row],[METRC]],METRC!A:B,2,FALSE),4)=LEFT(RecordTable[[#This Row],[CloneBarcode]],4),"match","MISMATCH"),"dead")</f>
        <v>dead</v>
      </c>
      <c r="F281" s="15" t="str">
        <f>_xlfn.IFNA(INDEX(Table6[[#All],[Location]],MATCH(RecordTable[[#This Row],[METRC]],Table6[Tag],0)),"DEAD")</f>
        <v>DEAD</v>
      </c>
    </row>
    <row r="282" spans="1:6" x14ac:dyDescent="0.25">
      <c r="A282" t="str">
        <f>_xlfn.CONCAT("1A4070000000065000",RIGHT(RecordTable[[#This Row],[CloneBarcode]],6))</f>
        <v>1A4070000000065000031337</v>
      </c>
      <c r="B282" t="str">
        <f>LEFT(RecordTable[[#This Row],[CloneBarcode]],7)</f>
        <v>SECF009</v>
      </c>
      <c r="C282" t="s">
        <v>3262</v>
      </c>
      <c r="D282" s="15">
        <v>43657</v>
      </c>
      <c r="E282" s="15" t="str">
        <f>_xlfn.IFNA(IF(LEFT(VLOOKUP(RecordTable[[#This Row],[METRC]],METRC!A:B,2,FALSE),4)=LEFT(RecordTable[[#This Row],[CloneBarcode]],4),"match","MISMATCH"),"dead")</f>
        <v>dead</v>
      </c>
      <c r="F282" s="15" t="str">
        <f>_xlfn.IFNA(INDEX(Table6[[#All],[Location]],MATCH(RecordTable[[#This Row],[METRC]],Table6[Tag],0)),"DEAD")</f>
        <v>DEAD</v>
      </c>
    </row>
    <row r="283" spans="1:6" x14ac:dyDescent="0.25">
      <c r="A283" t="str">
        <f>_xlfn.CONCAT("1A4070000000065000",RIGHT(RecordTable[[#This Row],[CloneBarcode]],6))</f>
        <v>1A4070000000065000031339</v>
      </c>
      <c r="B283" t="str">
        <f>LEFT(RecordTable[[#This Row],[CloneBarcode]],7)</f>
        <v>SECF009</v>
      </c>
      <c r="C283" t="s">
        <v>3263</v>
      </c>
      <c r="D283" s="15">
        <v>43657</v>
      </c>
      <c r="E283" s="15" t="str">
        <f>_xlfn.IFNA(IF(LEFT(VLOOKUP(RecordTable[[#This Row],[METRC]],METRC!A:B,2,FALSE),4)=LEFT(RecordTable[[#This Row],[CloneBarcode]],4),"match","MISMATCH"),"dead")</f>
        <v>dead</v>
      </c>
      <c r="F283" s="15" t="str">
        <f>_xlfn.IFNA(INDEX(Table6[[#All],[Location]],MATCH(RecordTable[[#This Row],[METRC]],Table6[Tag],0)),"DEAD")</f>
        <v>DEAD</v>
      </c>
    </row>
    <row r="284" spans="1:6" x14ac:dyDescent="0.25">
      <c r="A284" t="str">
        <f>_xlfn.CONCAT("1A4070000000065000",RIGHT(RecordTable[[#This Row],[CloneBarcode]],6))</f>
        <v>1A4070000000065000031338</v>
      </c>
      <c r="B284" t="str">
        <f>LEFT(RecordTable[[#This Row],[CloneBarcode]],7)</f>
        <v>SECF017</v>
      </c>
      <c r="C284" t="s">
        <v>3264</v>
      </c>
      <c r="D284" s="15">
        <v>43657</v>
      </c>
      <c r="E284" s="15" t="str">
        <f>_xlfn.IFNA(IF(LEFT(VLOOKUP(RecordTable[[#This Row],[METRC]],METRC!A:B,2,FALSE),4)=LEFT(RecordTable[[#This Row],[CloneBarcode]],4),"match","MISMATCH"),"dead")</f>
        <v>dead</v>
      </c>
      <c r="F284" s="15" t="str">
        <f>_xlfn.IFNA(INDEX(Table6[[#All],[Location]],MATCH(RecordTable[[#This Row],[METRC]],Table6[Tag],0)),"DEAD")</f>
        <v>DEAD</v>
      </c>
    </row>
    <row r="285" spans="1:6" x14ac:dyDescent="0.25">
      <c r="A285" t="str">
        <f>_xlfn.CONCAT("1A4070000000065000",RIGHT(RecordTable[[#This Row],[CloneBarcode]],6))</f>
        <v>1A4070000000065000031387</v>
      </c>
      <c r="B285" t="str">
        <f>LEFT(RecordTable[[#This Row],[CloneBarcode]],7)</f>
        <v>SECF017</v>
      </c>
      <c r="C285" t="s">
        <v>3265</v>
      </c>
      <c r="D285" s="15">
        <v>43657</v>
      </c>
      <c r="E285" s="15" t="str">
        <f>_xlfn.IFNA(IF(LEFT(VLOOKUP(RecordTable[[#This Row],[METRC]],METRC!A:B,2,FALSE),4)=LEFT(RecordTable[[#This Row],[CloneBarcode]],4),"match","MISMATCH"),"dead")</f>
        <v>dead</v>
      </c>
      <c r="F285" s="15" t="str">
        <f>_xlfn.IFNA(INDEX(Table6[[#All],[Location]],MATCH(RecordTable[[#This Row],[METRC]],Table6[Tag],0)),"DEAD")</f>
        <v>DEAD</v>
      </c>
    </row>
    <row r="286" spans="1:6" x14ac:dyDescent="0.25">
      <c r="A286" t="str">
        <f>_xlfn.CONCAT("1A4070000000065000",RIGHT(RecordTable[[#This Row],[CloneBarcode]],6))</f>
        <v>1A4070000000065000030417</v>
      </c>
      <c r="B286" t="str">
        <f>LEFT(RecordTable[[#This Row],[CloneBarcode]],7)</f>
        <v>STR8009</v>
      </c>
      <c r="C286" t="s">
        <v>3266</v>
      </c>
      <c r="D286" s="15">
        <v>43657</v>
      </c>
      <c r="E286" s="15" t="str">
        <f>_xlfn.IFNA(IF(LEFT(VLOOKUP(RecordTable[[#This Row],[METRC]],METRC!A:B,2,FALSE),4)=LEFT(RecordTable[[#This Row],[CloneBarcode]],4),"match","MISMATCH"),"dead")</f>
        <v>dead</v>
      </c>
      <c r="F286" s="15" t="str">
        <f>_xlfn.IFNA(INDEX(Table6[[#All],[Location]],MATCH(RecordTable[[#This Row],[METRC]],Table6[Tag],0)),"DEAD")</f>
        <v>DEAD</v>
      </c>
    </row>
    <row r="287" spans="1:6" x14ac:dyDescent="0.25">
      <c r="A287" t="str">
        <f>_xlfn.CONCAT("1A4070000000065000",RIGHT(RecordTable[[#This Row],[CloneBarcode]],6))</f>
        <v>1A4070000000065000030419</v>
      </c>
      <c r="B287" t="str">
        <f>LEFT(RecordTable[[#This Row],[CloneBarcode]],7)</f>
        <v>STR8009</v>
      </c>
      <c r="C287" t="s">
        <v>3267</v>
      </c>
      <c r="D287" s="15">
        <v>43657</v>
      </c>
      <c r="E287" s="15" t="str">
        <f>_xlfn.IFNA(IF(LEFT(VLOOKUP(RecordTable[[#This Row],[METRC]],METRC!A:B,2,FALSE),4)=LEFT(RecordTable[[#This Row],[CloneBarcode]],4),"match","MISMATCH"),"dead")</f>
        <v>dead</v>
      </c>
      <c r="F287" s="15" t="str">
        <f>_xlfn.IFNA(INDEX(Table6[[#All],[Location]],MATCH(RecordTable[[#This Row],[METRC]],Table6[Tag],0)),"DEAD")</f>
        <v>DEAD</v>
      </c>
    </row>
    <row r="288" spans="1:6" x14ac:dyDescent="0.25">
      <c r="A288" t="s">
        <v>3268</v>
      </c>
      <c r="B288" t="s">
        <v>2659</v>
      </c>
      <c r="C288" t="str">
        <f>_xlfn.CONCAT(RecordTable[[#This Row],[PhenoAbbv]],".",RIGHT(RecordTable[[#This Row],[METRC]],6))</f>
        <v>STR8014.018571</v>
      </c>
      <c r="D288" s="15">
        <v>43657</v>
      </c>
      <c r="E288" s="15" t="str">
        <f>_xlfn.IFNA(IF(LEFT(VLOOKUP(RecordTable[[#This Row],[METRC]],METRC!A:B,2,FALSE),4)=LEFT(RecordTable[[#This Row],[CloneBarcode]],4),"match","MISMATCH"),"dead")</f>
        <v>dead</v>
      </c>
      <c r="F288" s="15" t="str">
        <f>_xlfn.IFNA(INDEX(Table6[[#All],[Location]],MATCH(RecordTable[[#This Row],[METRC]],Table6[Tag],0)),"DEAD")</f>
        <v>DEAD</v>
      </c>
    </row>
    <row r="289" spans="1:6" x14ac:dyDescent="0.25">
      <c r="A289" t="str">
        <f>_xlfn.CONCAT("1A4070000000065000",RIGHT(RecordTable[[#This Row],[CloneBarcode]],6))</f>
        <v>1A4070000000065000032647</v>
      </c>
      <c r="B289" t="str">
        <f>LEFT(RecordTable[[#This Row],[CloneBarcode]],7)</f>
        <v>STR8014</v>
      </c>
      <c r="C289" t="s">
        <v>3269</v>
      </c>
      <c r="D289" s="15">
        <v>43657</v>
      </c>
      <c r="E289" s="15" t="str">
        <f>_xlfn.IFNA(IF(LEFT(VLOOKUP(RecordTable[[#This Row],[METRC]],METRC!A:B,2,FALSE),4)=LEFT(RecordTable[[#This Row],[CloneBarcode]],4),"match","MISMATCH"),"dead")</f>
        <v>dead</v>
      </c>
      <c r="F289" s="15" t="str">
        <f>_xlfn.IFNA(INDEX(Table6[[#All],[Location]],MATCH(RecordTable[[#This Row],[METRC]],Table6[Tag],0)),"DEAD")</f>
        <v>DEAD</v>
      </c>
    </row>
    <row r="290" spans="1:6" x14ac:dyDescent="0.25">
      <c r="A290" t="str">
        <f>_xlfn.CONCAT("1A4070000000065000",RIGHT(RecordTable[[#This Row],[CloneBarcode]],6))</f>
        <v>1A4070000000065000030393</v>
      </c>
      <c r="B290" t="str">
        <f>LEFT(RecordTable[[#This Row],[CloneBarcode]],7)</f>
        <v>STR8014</v>
      </c>
      <c r="C290" t="s">
        <v>3270</v>
      </c>
      <c r="D290" s="15">
        <v>43657</v>
      </c>
      <c r="E290" s="15" t="str">
        <f>_xlfn.IFNA(IF(LEFT(VLOOKUP(RecordTable[[#This Row],[METRC]],METRC!A:B,2,FALSE),4)=LEFT(RecordTable[[#This Row],[CloneBarcode]],4),"match","MISMATCH"),"dead")</f>
        <v>dead</v>
      </c>
      <c r="F290" s="15" t="str">
        <f>_xlfn.IFNA(INDEX(Table6[[#All],[Location]],MATCH(RecordTable[[#This Row],[METRC]],Table6[Tag],0)),"DEAD")</f>
        <v>DEAD</v>
      </c>
    </row>
    <row r="291" spans="1:6" x14ac:dyDescent="0.25">
      <c r="A291" t="str">
        <f>_xlfn.CONCAT("1A4070000000065000",RIGHT(RecordTable[[#This Row],[CloneBarcode]],6))</f>
        <v>1A4070000000065000030396</v>
      </c>
      <c r="B291" t="str">
        <f>LEFT(RecordTable[[#This Row],[CloneBarcode]],7)</f>
        <v>STR8014</v>
      </c>
      <c r="C291" t="s">
        <v>3271</v>
      </c>
      <c r="D291" s="15">
        <v>43657</v>
      </c>
      <c r="E291" s="15" t="str">
        <f>_xlfn.IFNA(IF(LEFT(VLOOKUP(RecordTable[[#This Row],[METRC]],METRC!A:B,2,FALSE),4)=LEFT(RecordTable[[#This Row],[CloneBarcode]],4),"match","MISMATCH"),"dead")</f>
        <v>dead</v>
      </c>
      <c r="F291" s="15" t="str">
        <f>_xlfn.IFNA(INDEX(Table6[[#All],[Location]],MATCH(RecordTable[[#This Row],[METRC]],Table6[Tag],0)),"DEAD")</f>
        <v>DEAD</v>
      </c>
    </row>
    <row r="292" spans="1:6" x14ac:dyDescent="0.25">
      <c r="A292" t="s">
        <v>3272</v>
      </c>
      <c r="B292" t="s">
        <v>2667</v>
      </c>
      <c r="C292" t="str">
        <f>_xlfn.CONCAT(RecordTable[[#This Row],[PhenoAbbv]],".",RIGHT(RecordTable[[#This Row],[METRC]],6))</f>
        <v>STR8017.018595</v>
      </c>
      <c r="D292" s="15">
        <v>43657</v>
      </c>
      <c r="E292" s="15" t="str">
        <f>_xlfn.IFNA(IF(LEFT(VLOOKUP(RecordTable[[#This Row],[METRC]],METRC!A:B,2,FALSE),4)=LEFT(RecordTable[[#This Row],[CloneBarcode]],4),"match","MISMATCH"),"dead")</f>
        <v>dead</v>
      </c>
      <c r="F292" s="15" t="str">
        <f>_xlfn.IFNA(INDEX(Table6[[#All],[Location]],MATCH(RecordTable[[#This Row],[METRC]],Table6[Tag],0)),"DEAD")</f>
        <v>DEAD</v>
      </c>
    </row>
    <row r="293" spans="1:6" x14ac:dyDescent="0.25">
      <c r="A293" t="str">
        <f>_xlfn.CONCAT("1A4070000000065000",RIGHT(RecordTable[[#This Row],[CloneBarcode]],6))</f>
        <v>1A4070000000065000030454</v>
      </c>
      <c r="B293" t="str">
        <f>LEFT(RecordTable[[#This Row],[CloneBarcode]],7)</f>
        <v>STR8017</v>
      </c>
      <c r="C293" t="s">
        <v>3273</v>
      </c>
      <c r="D293" s="15">
        <v>43657</v>
      </c>
      <c r="E293" s="15" t="str">
        <f>_xlfn.IFNA(IF(LEFT(VLOOKUP(RecordTable[[#This Row],[METRC]],METRC!A:B,2,FALSE),4)=LEFT(RecordTable[[#This Row],[CloneBarcode]],4),"match","MISMATCH"),"dead")</f>
        <v>dead</v>
      </c>
      <c r="F293" s="15" t="str">
        <f>_xlfn.IFNA(INDEX(Table6[[#All],[Location]],MATCH(RecordTable[[#This Row],[METRC]],Table6[Tag],0)),"DEAD")</f>
        <v>DEAD</v>
      </c>
    </row>
    <row r="294" spans="1:6" x14ac:dyDescent="0.25">
      <c r="A294" t="str">
        <f>_xlfn.CONCAT("1A4070000000065000",RIGHT(RecordTable[[#This Row],[CloneBarcode]],6))</f>
        <v>1A4070000000065000030476</v>
      </c>
      <c r="B294" t="str">
        <f>LEFT(RecordTable[[#This Row],[CloneBarcode]],7)</f>
        <v>STR8017</v>
      </c>
      <c r="C294" t="s">
        <v>3274</v>
      </c>
      <c r="D294" s="15">
        <v>43657</v>
      </c>
      <c r="E294" s="15" t="str">
        <f>_xlfn.IFNA(IF(LEFT(VLOOKUP(RecordTable[[#This Row],[METRC]],METRC!A:B,2,FALSE),4)=LEFT(RecordTable[[#This Row],[CloneBarcode]],4),"match","MISMATCH"),"dead")</f>
        <v>dead</v>
      </c>
      <c r="F294" s="15" t="str">
        <f>_xlfn.IFNA(INDEX(Table6[[#All],[Location]],MATCH(RecordTable[[#This Row],[METRC]],Table6[Tag],0)),"DEAD")</f>
        <v>DEAD</v>
      </c>
    </row>
    <row r="295" spans="1:6" x14ac:dyDescent="0.25">
      <c r="A295" t="s">
        <v>3275</v>
      </c>
      <c r="B295" t="s">
        <v>3276</v>
      </c>
      <c r="C295" t="str">
        <f>_xlfn.CONCAT(RecordTable[[#This Row],[PhenoAbbv]],".",RIGHT(RecordTable[[#This Row],[METRC]],6))</f>
        <v>STRC017.019203</v>
      </c>
      <c r="D295" s="15">
        <v>43657</v>
      </c>
      <c r="E295" s="15" t="str">
        <f>_xlfn.IFNA(IF(LEFT(VLOOKUP(RecordTable[[#This Row],[METRC]],METRC!A:B,2,FALSE),4)=LEFT(RecordTable[[#This Row],[CloneBarcode]],4),"match","MISMATCH"),"dead")</f>
        <v>dead</v>
      </c>
      <c r="F295" s="15" t="str">
        <f>_xlfn.IFNA(INDEX(Table6[[#All],[Location]],MATCH(RecordTable[[#This Row],[METRC]],Table6[Tag],0)),"DEAD")</f>
        <v>DEAD</v>
      </c>
    </row>
    <row r="296" spans="1:6" x14ac:dyDescent="0.25">
      <c r="A296" t="str">
        <f>_xlfn.CONCAT("1A4070000000065000",RIGHT(RecordTable[[#This Row],[CloneBarcode]],6))</f>
        <v>1A4070000000065000019203</v>
      </c>
      <c r="B296" t="str">
        <f>LEFT(RecordTable[[#This Row],[CloneBarcode]],7)</f>
        <v>STRC017</v>
      </c>
      <c r="C296" t="s">
        <v>3277</v>
      </c>
      <c r="D296" s="15">
        <v>43657</v>
      </c>
      <c r="E296" s="15" t="str">
        <f>_xlfn.IFNA(IF(LEFT(VLOOKUP(RecordTable[[#This Row],[METRC]],METRC!A:B,2,FALSE),4)=LEFT(RecordTable[[#This Row],[CloneBarcode]],4),"match","MISMATCH"),"dead")</f>
        <v>dead</v>
      </c>
      <c r="F296" s="15" t="str">
        <f>_xlfn.IFNA(INDEX(Table6[[#All],[Location]],MATCH(RecordTable[[#This Row],[METRC]],Table6[Tag],0)),"DEAD")</f>
        <v>DEAD</v>
      </c>
    </row>
    <row r="297" spans="1:6" x14ac:dyDescent="0.25">
      <c r="A297" t="str">
        <f>_xlfn.CONCAT("1A4070000000065000",RIGHT(RecordTable[[#This Row],[CloneBarcode]],6))</f>
        <v>1A4070000000065000031335</v>
      </c>
      <c r="B297" t="str">
        <f>LEFT(RecordTable[[#This Row],[CloneBarcode]],7)</f>
        <v>STRC017</v>
      </c>
      <c r="C297" t="s">
        <v>3278</v>
      </c>
      <c r="D297" s="15">
        <v>43657</v>
      </c>
      <c r="E297" s="15" t="str">
        <f>_xlfn.IFNA(IF(LEFT(VLOOKUP(RecordTable[[#This Row],[METRC]],METRC!A:B,2,FALSE),4)=LEFT(RecordTable[[#This Row],[CloneBarcode]],4),"match","MISMATCH"),"dead")</f>
        <v>dead</v>
      </c>
      <c r="F297" s="15" t="str">
        <f>_xlfn.IFNA(INDEX(Table6[[#All],[Location]],MATCH(RecordTable[[#This Row],[METRC]],Table6[Tag],0)),"DEAD")</f>
        <v>DEAD</v>
      </c>
    </row>
    <row r="298" spans="1:6" x14ac:dyDescent="0.25">
      <c r="A298" t="str">
        <f>_xlfn.CONCAT("1A4070000000065000",RIGHT(RecordTable[[#This Row],[CloneBarcode]],6))</f>
        <v>1A4070000000065000031333</v>
      </c>
      <c r="B298" t="str">
        <f>LEFT(RecordTable[[#This Row],[CloneBarcode]],7)</f>
        <v>STRC017</v>
      </c>
      <c r="C298" t="s">
        <v>3279</v>
      </c>
      <c r="D298" s="15">
        <v>43657</v>
      </c>
      <c r="E298" s="15" t="str">
        <f>_xlfn.IFNA(IF(LEFT(VLOOKUP(RecordTable[[#This Row],[METRC]],METRC!A:B,2,FALSE),4)=LEFT(RecordTable[[#This Row],[CloneBarcode]],4),"match","MISMATCH"),"dead")</f>
        <v>dead</v>
      </c>
      <c r="F298" s="15" t="str">
        <f>_xlfn.IFNA(INDEX(Table6[[#All],[Location]],MATCH(RecordTable[[#This Row],[METRC]],Table6[Tag],0)),"DEAD")</f>
        <v>DEAD</v>
      </c>
    </row>
    <row r="299" spans="1:6" x14ac:dyDescent="0.25">
      <c r="A299" t="str">
        <f>_xlfn.CONCAT("1A4070000000065000",RIGHT(RecordTable[[#This Row],[CloneBarcode]],6))</f>
        <v>1A4070000000065000034995</v>
      </c>
      <c r="B299" t="str">
        <f>LEFT(RecordTable[[#This Row],[CloneBarcode]],7)</f>
        <v>STRC017</v>
      </c>
      <c r="C299" t="s">
        <v>3280</v>
      </c>
      <c r="D299" s="15">
        <v>43657</v>
      </c>
      <c r="E299" s="15" t="str">
        <f>_xlfn.IFNA(IF(LEFT(VLOOKUP(RecordTable[[#This Row],[METRC]],METRC!A:B,2,FALSE),4)=LEFT(RecordTable[[#This Row],[CloneBarcode]],4),"match","MISMATCH"),"dead")</f>
        <v>dead</v>
      </c>
      <c r="F299" s="15" t="str">
        <f>_xlfn.IFNA(INDEX(Table6[[#All],[Location]],MATCH(RecordTable[[#This Row],[METRC]],Table6[Tag],0)),"DEAD")</f>
        <v>DEAD</v>
      </c>
    </row>
    <row r="300" spans="1:6" x14ac:dyDescent="0.25">
      <c r="A300" t="s">
        <v>3281</v>
      </c>
      <c r="B300" t="s">
        <v>3282</v>
      </c>
      <c r="C300" t="str">
        <f>_xlfn.CONCAT(RecordTable[[#This Row],[PhenoAbbv]],".",RIGHT(RecordTable[[#This Row],[METRC]],6))</f>
        <v>STRC018.019204</v>
      </c>
      <c r="D300" s="15">
        <v>43657</v>
      </c>
      <c r="E300" s="15" t="str">
        <f>_xlfn.IFNA(IF(LEFT(VLOOKUP(RecordTable[[#This Row],[METRC]],METRC!A:B,2,FALSE),4)=LEFT(RecordTable[[#This Row],[CloneBarcode]],4),"match","MISMATCH"),"dead")</f>
        <v>dead</v>
      </c>
      <c r="F300" s="15" t="str">
        <f>_xlfn.IFNA(INDEX(Table6[[#All],[Location]],MATCH(RecordTable[[#This Row],[METRC]],Table6[Tag],0)),"DEAD")</f>
        <v>DEAD</v>
      </c>
    </row>
    <row r="301" spans="1:6" x14ac:dyDescent="0.25">
      <c r="A301" t="str">
        <f>_xlfn.CONCAT("1A4070000000065000",RIGHT(RecordTable[[#This Row],[CloneBarcode]],6))</f>
        <v>1A4070000000065000031331</v>
      </c>
      <c r="B301" t="str">
        <f>LEFT(RecordTable[[#This Row],[CloneBarcode]],7)</f>
        <v>STRC018</v>
      </c>
      <c r="C301" t="s">
        <v>3283</v>
      </c>
      <c r="D301" s="15">
        <v>43657</v>
      </c>
      <c r="E301" s="15" t="str">
        <f>_xlfn.IFNA(IF(LEFT(VLOOKUP(RecordTable[[#This Row],[METRC]],METRC!A:B,2,FALSE),4)=LEFT(RecordTable[[#This Row],[CloneBarcode]],4),"match","MISMATCH"),"dead")</f>
        <v>dead</v>
      </c>
      <c r="F301" s="15" t="str">
        <f>_xlfn.IFNA(INDEX(Table6[[#All],[Location]],MATCH(RecordTable[[#This Row],[METRC]],Table6[Tag],0)),"DEAD")</f>
        <v>DEAD</v>
      </c>
    </row>
    <row r="302" spans="1:6" x14ac:dyDescent="0.25">
      <c r="A302" t="str">
        <f>_xlfn.CONCAT("1A4070000000065000",RIGHT(RecordTable[[#This Row],[CloneBarcode]],6))</f>
        <v>1A4070000000065000031332</v>
      </c>
      <c r="B302" t="str">
        <f>LEFT(RecordTable[[#This Row],[CloneBarcode]],7)</f>
        <v>STRC018</v>
      </c>
      <c r="C302" t="s">
        <v>3284</v>
      </c>
      <c r="D302" s="15">
        <v>43657</v>
      </c>
      <c r="E302" s="15" t="str">
        <f>_xlfn.IFNA(IF(LEFT(VLOOKUP(RecordTable[[#This Row],[METRC]],METRC!A:B,2,FALSE),4)=LEFT(RecordTable[[#This Row],[CloneBarcode]],4),"match","MISMATCH"),"dead")</f>
        <v>dead</v>
      </c>
      <c r="F302" s="15" t="str">
        <f>_xlfn.IFNA(INDEX(Table6[[#All],[Location]],MATCH(RecordTable[[#This Row],[METRC]],Table6[Tag],0)),"DEAD")</f>
        <v>DEAD</v>
      </c>
    </row>
    <row r="303" spans="1:6" x14ac:dyDescent="0.25">
      <c r="A303" t="s">
        <v>3285</v>
      </c>
      <c r="B303" t="s">
        <v>3286</v>
      </c>
      <c r="C303" t="str">
        <f>_xlfn.CONCAT(RecordTable[[#This Row],[PhenoAbbv]],".",RIGHT(RecordTable[[#This Row],[METRC]],6))</f>
        <v>STRC022.019202</v>
      </c>
      <c r="D303" s="15">
        <v>43657</v>
      </c>
      <c r="E303" s="15" t="str">
        <f>_xlfn.IFNA(IF(LEFT(VLOOKUP(RecordTable[[#This Row],[METRC]],METRC!A:B,2,FALSE),4)=LEFT(RecordTable[[#This Row],[CloneBarcode]],4),"match","MISMATCH"),"dead")</f>
        <v>dead</v>
      </c>
      <c r="F303" s="15" t="str">
        <f>_xlfn.IFNA(INDEX(Table6[[#All],[Location]],MATCH(RecordTable[[#This Row],[METRC]],Table6[Tag],0)),"DEAD")</f>
        <v>DEAD</v>
      </c>
    </row>
    <row r="304" spans="1:6" x14ac:dyDescent="0.25">
      <c r="A304" t="s">
        <v>3287</v>
      </c>
      <c r="B304" t="s">
        <v>3286</v>
      </c>
      <c r="C304" t="str">
        <f>_xlfn.CONCAT(RecordTable[[#This Row],[PhenoAbbv]],".",RIGHT(RecordTable[[#This Row],[METRC]],6))</f>
        <v>STRC022.031334</v>
      </c>
      <c r="D304" s="15">
        <v>43657</v>
      </c>
      <c r="E304" s="15" t="str">
        <f>_xlfn.IFNA(IF(LEFT(VLOOKUP(RecordTable[[#This Row],[METRC]],METRC!A:B,2,FALSE),4)=LEFT(RecordTable[[#This Row],[CloneBarcode]],4),"match","MISMATCH"),"dead")</f>
        <v>dead</v>
      </c>
      <c r="F304" s="15" t="str">
        <f>_xlfn.IFNA(INDEX(Table6[[#All],[Location]],MATCH(RecordTable[[#This Row],[METRC]],Table6[Tag],0)),"DEAD")</f>
        <v>DEAD</v>
      </c>
    </row>
    <row r="305" spans="1:6" x14ac:dyDescent="0.25">
      <c r="A305" t="str">
        <f>_xlfn.CONCAT("1A4070000000065000",RIGHT(RecordTable[[#This Row],[CloneBarcode]],6))</f>
        <v>1A4070000000065000031336</v>
      </c>
      <c r="B305" t="str">
        <f>LEFT(RecordTable[[#This Row],[CloneBarcode]],7)</f>
        <v>STRC022</v>
      </c>
      <c r="C305" t="s">
        <v>3288</v>
      </c>
      <c r="D305" s="15">
        <v>43657</v>
      </c>
      <c r="E305" s="15" t="str">
        <f>_xlfn.IFNA(IF(LEFT(VLOOKUP(RecordTable[[#This Row],[METRC]],METRC!A:B,2,FALSE),4)=LEFT(RecordTable[[#This Row],[CloneBarcode]],4),"match","MISMATCH"),"dead")</f>
        <v>dead</v>
      </c>
      <c r="F305" s="15" t="str">
        <f>_xlfn.IFNA(INDEX(Table6[[#All],[Location]],MATCH(RecordTable[[#This Row],[METRC]],Table6[Tag],0)),"DEAD")</f>
        <v>DEAD</v>
      </c>
    </row>
    <row r="306" spans="1:6" x14ac:dyDescent="0.25">
      <c r="A306" t="str">
        <f>_xlfn.CONCAT("1A4070000000065000",RIGHT(RecordTable[[#This Row],[CloneBarcode]],6))</f>
        <v>1A4070000000065000031334</v>
      </c>
      <c r="B306" t="str">
        <f>LEFT(RecordTable[[#This Row],[CloneBarcode]],7)</f>
        <v>STRC022</v>
      </c>
      <c r="C306" t="s">
        <v>3289</v>
      </c>
      <c r="D306" s="15">
        <v>43657</v>
      </c>
      <c r="E306" s="15" t="str">
        <f>_xlfn.IFNA(IF(LEFT(VLOOKUP(RecordTable[[#This Row],[METRC]],METRC!A:B,2,FALSE),4)=LEFT(RecordTable[[#This Row],[CloneBarcode]],4),"match","MISMATCH"),"dead")</f>
        <v>dead</v>
      </c>
      <c r="F306" s="15" t="str">
        <f>_xlfn.IFNA(INDEX(Table6[[#All],[Location]],MATCH(RecordTable[[#This Row],[METRC]],Table6[Tag],0)),"DEAD")</f>
        <v>DEAD</v>
      </c>
    </row>
    <row r="307" spans="1:6" x14ac:dyDescent="0.25">
      <c r="A307" t="str">
        <f>_xlfn.CONCAT("1A4070000000065000",RIGHT(RecordTable[[#This Row],[CloneBarcode]],6))</f>
        <v>1A4070000000065000031945</v>
      </c>
      <c r="B307" t="str">
        <f>LEFT(RecordTable[[#This Row],[CloneBarcode]],7)</f>
        <v>SUNL005</v>
      </c>
      <c r="C307" t="s">
        <v>3290</v>
      </c>
      <c r="D307" s="15">
        <v>43657</v>
      </c>
      <c r="E307" s="15" t="str">
        <f>_xlfn.IFNA(IF(LEFT(VLOOKUP(RecordTable[[#This Row],[METRC]],METRC!A:B,2,FALSE),4)=LEFT(RecordTable[[#This Row],[CloneBarcode]],4),"match","MISMATCH"),"dead")</f>
        <v>dead</v>
      </c>
      <c r="F307" s="15" t="str">
        <f>_xlfn.IFNA(INDEX(Table6[[#All],[Location]],MATCH(RecordTable[[#This Row],[METRC]],Table6[Tag],0)),"DEAD")</f>
        <v>DEAD</v>
      </c>
    </row>
    <row r="308" spans="1:6" x14ac:dyDescent="0.25">
      <c r="A308" t="str">
        <f>_xlfn.CONCAT("1A4070000000065000",RIGHT(RecordTable[[#This Row],[CloneBarcode]],6))</f>
        <v>1A4070000000065000031963</v>
      </c>
      <c r="B308" t="str">
        <f>LEFT(RecordTable[[#This Row],[CloneBarcode]],7)</f>
        <v>SUNL006</v>
      </c>
      <c r="C308" t="s">
        <v>3291</v>
      </c>
      <c r="D308" s="15">
        <v>43657</v>
      </c>
      <c r="E308" s="15" t="str">
        <f>_xlfn.IFNA(IF(LEFT(VLOOKUP(RecordTable[[#This Row],[METRC]],METRC!A:B,2,FALSE),4)=LEFT(RecordTable[[#This Row],[CloneBarcode]],4),"match","MISMATCH"),"dead")</f>
        <v>dead</v>
      </c>
      <c r="F308" s="15" t="str">
        <f>_xlfn.IFNA(INDEX(Table6[[#All],[Location]],MATCH(RecordTable[[#This Row],[METRC]],Table6[Tag],0)),"DEAD")</f>
        <v>DEAD</v>
      </c>
    </row>
    <row r="309" spans="1:6" x14ac:dyDescent="0.25">
      <c r="A309" t="str">
        <f>_xlfn.CONCAT("1A4070000000065000",RIGHT(RecordTable[[#This Row],[CloneBarcode]],6))</f>
        <v>1A4070000000065000032097</v>
      </c>
      <c r="B309" t="str">
        <f>LEFT(RecordTable[[#This Row],[CloneBarcode]],7)</f>
        <v>SUNL008</v>
      </c>
      <c r="C309" t="s">
        <v>3292</v>
      </c>
      <c r="D309" s="15">
        <v>43657</v>
      </c>
      <c r="E309" s="15" t="str">
        <f>_xlfn.IFNA(IF(LEFT(VLOOKUP(RecordTable[[#This Row],[METRC]],METRC!A:B,2,FALSE),4)=LEFT(RecordTable[[#This Row],[CloneBarcode]],4),"match","MISMATCH"),"dead")</f>
        <v>dead</v>
      </c>
      <c r="F309" s="15" t="str">
        <f>_xlfn.IFNA(INDEX(Table6[[#All],[Location]],MATCH(RecordTable[[#This Row],[METRC]],Table6[Tag],0)),"DEAD")</f>
        <v>DEAD</v>
      </c>
    </row>
    <row r="310" spans="1:6" x14ac:dyDescent="0.25">
      <c r="A310" t="s">
        <v>3293</v>
      </c>
      <c r="B310" t="s">
        <v>3294</v>
      </c>
      <c r="C310" t="str">
        <f>_xlfn.CONCAT(RecordTable[[#This Row],[PhenoAbbv]],".",RIGHT(RecordTable[[#This Row],[METRC]],6))</f>
        <v>SUNL011.009922</v>
      </c>
      <c r="D310" s="15">
        <v>43657</v>
      </c>
      <c r="E310" s="15" t="str">
        <f>_xlfn.IFNA(IF(LEFT(VLOOKUP(RecordTable[[#This Row],[METRC]],METRC!A:B,2,FALSE),4)=LEFT(RecordTable[[#This Row],[CloneBarcode]],4),"match","MISMATCH"),"dead")</f>
        <v>dead</v>
      </c>
      <c r="F310" s="15" t="str">
        <f>_xlfn.IFNA(INDEX(Table6[[#All],[Location]],MATCH(RecordTable[[#This Row],[METRC]],Table6[Tag],0)),"DEAD")</f>
        <v>DEAD</v>
      </c>
    </row>
    <row r="311" spans="1:6" x14ac:dyDescent="0.25">
      <c r="A311" t="str">
        <f>_xlfn.CONCAT("1A4070000000065000",RIGHT(RecordTable[[#This Row],[CloneBarcode]],6))</f>
        <v>1A4070000000065000032040</v>
      </c>
      <c r="B311" t="str">
        <f>LEFT(RecordTable[[#This Row],[CloneBarcode]],7)</f>
        <v>SUNL011</v>
      </c>
      <c r="C311" t="s">
        <v>3295</v>
      </c>
      <c r="D311" s="15">
        <v>43657</v>
      </c>
      <c r="E311" s="15" t="str">
        <f>_xlfn.IFNA(IF(LEFT(VLOOKUP(RecordTable[[#This Row],[METRC]],METRC!A:B,2,FALSE),4)=LEFT(RecordTable[[#This Row],[CloneBarcode]],4),"match","MISMATCH"),"dead")</f>
        <v>dead</v>
      </c>
      <c r="F311" s="15" t="str">
        <f>_xlfn.IFNA(INDEX(Table6[[#All],[Location]],MATCH(RecordTable[[#This Row],[METRC]],Table6[Tag],0)),"DEAD")</f>
        <v>DEAD</v>
      </c>
    </row>
    <row r="312" spans="1:6" x14ac:dyDescent="0.25">
      <c r="A312" t="str">
        <f>_xlfn.CONCAT("1A4070000000065000",RIGHT(RecordTable[[#This Row],[CloneBarcode]],6))</f>
        <v>1A4070000000065000031997</v>
      </c>
      <c r="B312" t="str">
        <f>LEFT(RecordTable[[#This Row],[CloneBarcode]],7)</f>
        <v>SUNL013</v>
      </c>
      <c r="C312" t="s">
        <v>3296</v>
      </c>
      <c r="D312" s="15">
        <v>43657</v>
      </c>
      <c r="E312" s="15" t="str">
        <f>_xlfn.IFNA(IF(LEFT(VLOOKUP(RecordTable[[#This Row],[METRC]],METRC!A:B,2,FALSE),4)=LEFT(RecordTable[[#This Row],[CloneBarcode]],4),"match","MISMATCH"),"dead")</f>
        <v>dead</v>
      </c>
      <c r="F312" s="15" t="str">
        <f>_xlfn.IFNA(INDEX(Table6[[#All],[Location]],MATCH(RecordTable[[#This Row],[METRC]],Table6[Tag],0)),"DEAD")</f>
        <v>DEAD</v>
      </c>
    </row>
    <row r="313" spans="1:6" x14ac:dyDescent="0.25">
      <c r="A313" t="s">
        <v>3297</v>
      </c>
      <c r="B313" t="s">
        <v>283</v>
      </c>
      <c r="C313" t="str">
        <f>_xlfn.CONCAT(RecordTable[[#This Row],[PhenoAbbv]],".",RIGHT(RecordTable[[#This Row],[METRC]],6))</f>
        <v>SUNL016.020267</v>
      </c>
      <c r="D313" s="15">
        <v>43657</v>
      </c>
      <c r="E313" s="15" t="str">
        <f>_xlfn.IFNA(IF(LEFT(VLOOKUP(RecordTable[[#This Row],[METRC]],METRC!A:B,2,FALSE),4)=LEFT(RecordTable[[#This Row],[CloneBarcode]],4),"match","MISMATCH"),"dead")</f>
        <v>dead</v>
      </c>
      <c r="F313" s="15" t="str">
        <f>_xlfn.IFNA(INDEX(Table6[[#All],[Location]],MATCH(RecordTable[[#This Row],[METRC]],Table6[Tag],0)),"DEAD")</f>
        <v>DEAD</v>
      </c>
    </row>
    <row r="314" spans="1:6" x14ac:dyDescent="0.25">
      <c r="A314" t="str">
        <f>_xlfn.CONCAT("1A4070000000065000",RIGHT(RecordTable[[#This Row],[CloneBarcode]],6))</f>
        <v>1A4070000000065000032020</v>
      </c>
      <c r="B314" t="str">
        <f>LEFT(RecordTable[[#This Row],[CloneBarcode]],7)</f>
        <v>SUNL016</v>
      </c>
      <c r="C314" t="s">
        <v>3298</v>
      </c>
      <c r="D314" s="15">
        <v>43657</v>
      </c>
      <c r="E314" s="15" t="str">
        <f>_xlfn.IFNA(IF(LEFT(VLOOKUP(RecordTable[[#This Row],[METRC]],METRC!A:B,2,FALSE),4)=LEFT(RecordTable[[#This Row],[CloneBarcode]],4),"match","MISMATCH"),"dead")</f>
        <v>dead</v>
      </c>
      <c r="F314" s="15" t="str">
        <f>_xlfn.IFNA(INDEX(Table6[[#All],[Location]],MATCH(RecordTable[[#This Row],[METRC]],Table6[Tag],0)),"DEAD")</f>
        <v>DEAD</v>
      </c>
    </row>
    <row r="315" spans="1:6" x14ac:dyDescent="0.25">
      <c r="A315" t="str">
        <f>_xlfn.CONCAT("1A4070000000065000",RIGHT(RecordTable[[#This Row],[CloneBarcode]],6))</f>
        <v>1A4070000000065000032085</v>
      </c>
      <c r="B315" t="str">
        <f>LEFT(RecordTable[[#This Row],[CloneBarcode]],7)</f>
        <v>SUNL018</v>
      </c>
      <c r="C315" t="s">
        <v>3299</v>
      </c>
      <c r="D315" s="15">
        <v>43657</v>
      </c>
      <c r="E315" s="15" t="str">
        <f>_xlfn.IFNA(IF(LEFT(VLOOKUP(RecordTable[[#This Row],[METRC]],METRC!A:B,2,FALSE),4)=LEFT(RecordTable[[#This Row],[CloneBarcode]],4),"match","MISMATCH"),"dead")</f>
        <v>dead</v>
      </c>
      <c r="F315" s="15" t="str">
        <f>_xlfn.IFNA(INDEX(Table6[[#All],[Location]],MATCH(RecordTable[[#This Row],[METRC]],Table6[Tag],0)),"DEAD")</f>
        <v>DEAD</v>
      </c>
    </row>
    <row r="316" spans="1:6" x14ac:dyDescent="0.25">
      <c r="A316" t="s">
        <v>3300</v>
      </c>
      <c r="B316" t="s">
        <v>3301</v>
      </c>
      <c r="C316" t="str">
        <f>_xlfn.CONCAT(RecordTable[[#This Row],[PhenoAbbv]],".",RIGHT(RecordTable[[#This Row],[METRC]],6))</f>
        <v>SUNL019.020290</v>
      </c>
      <c r="D316" s="15">
        <v>43657</v>
      </c>
      <c r="E316" s="15" t="str">
        <f>_xlfn.IFNA(IF(LEFT(VLOOKUP(RecordTable[[#This Row],[METRC]],METRC!A:B,2,FALSE),4)=LEFT(RecordTable[[#This Row],[CloneBarcode]],4),"match","MISMATCH"),"dead")</f>
        <v>dead</v>
      </c>
      <c r="F316" s="15" t="str">
        <f>_xlfn.IFNA(INDEX(Table6[[#All],[Location]],MATCH(RecordTable[[#This Row],[METRC]],Table6[Tag],0)),"DEAD")</f>
        <v>DEAD</v>
      </c>
    </row>
    <row r="317" spans="1:6" x14ac:dyDescent="0.25">
      <c r="A317" t="str">
        <f>_xlfn.CONCAT("1A4070000000065000",RIGHT(RecordTable[[#This Row],[CloneBarcode]],6))</f>
        <v>1A4070000000065000032047</v>
      </c>
      <c r="B317" t="str">
        <f>LEFT(RecordTable[[#This Row],[CloneBarcode]],7)</f>
        <v>SUNL019</v>
      </c>
      <c r="C317" t="s">
        <v>3302</v>
      </c>
      <c r="D317" s="15">
        <v>43657</v>
      </c>
      <c r="E317" s="15" t="str">
        <f>_xlfn.IFNA(IF(LEFT(VLOOKUP(RecordTable[[#This Row],[METRC]],METRC!A:B,2,FALSE),4)=LEFT(RecordTable[[#This Row],[CloneBarcode]],4),"match","MISMATCH"),"dead")</f>
        <v>dead</v>
      </c>
      <c r="F317" s="15" t="str">
        <f>_xlfn.IFNA(INDEX(Table6[[#All],[Location]],MATCH(RecordTable[[#This Row],[METRC]],Table6[Tag],0)),"DEAD")</f>
        <v>DEAD</v>
      </c>
    </row>
    <row r="318" spans="1:6" x14ac:dyDescent="0.25">
      <c r="A318" t="str">
        <f>_xlfn.CONCAT("1A4070000000065000",RIGHT(RecordTable[[#This Row],[CloneBarcode]],6))</f>
        <v>1A4070000000065000031252</v>
      </c>
      <c r="B318" t="str">
        <f>LEFT(RecordTable[[#This Row],[CloneBarcode]],7)</f>
        <v>TAHL001</v>
      </c>
      <c r="C318" t="s">
        <v>3303</v>
      </c>
      <c r="D318" s="15">
        <v>43657</v>
      </c>
      <c r="E318" s="15" t="str">
        <f>_xlfn.IFNA(IF(LEFT(VLOOKUP(RecordTable[[#This Row],[METRC]],METRC!A:B,2,FALSE),4)=LEFT(RecordTable[[#This Row],[CloneBarcode]],4),"match","MISMATCH"),"dead")</f>
        <v>dead</v>
      </c>
      <c r="F318" s="15" t="str">
        <f>_xlfn.IFNA(INDEX(Table6[[#All],[Location]],MATCH(RecordTable[[#This Row],[METRC]],Table6[Tag],0)),"DEAD")</f>
        <v>DEAD</v>
      </c>
    </row>
    <row r="319" spans="1:6" x14ac:dyDescent="0.25">
      <c r="A319" t="str">
        <f>_xlfn.CONCAT("1A4070000000065000",RIGHT(RecordTable[[#This Row],[CloneBarcode]],6))</f>
        <v>1A4070000000065000031256</v>
      </c>
      <c r="B319" t="str">
        <f>LEFT(RecordTable[[#This Row],[CloneBarcode]],7)</f>
        <v>TAHL001</v>
      </c>
      <c r="C319" t="s">
        <v>3304</v>
      </c>
      <c r="D319" s="15">
        <v>43657</v>
      </c>
      <c r="E319" s="15" t="str">
        <f>_xlfn.IFNA(IF(LEFT(VLOOKUP(RecordTable[[#This Row],[METRC]],METRC!A:B,2,FALSE),4)=LEFT(RecordTable[[#This Row],[CloneBarcode]],4),"match","MISMATCH"),"dead")</f>
        <v>dead</v>
      </c>
      <c r="F319" s="15" t="str">
        <f>_xlfn.IFNA(INDEX(Table6[[#All],[Location]],MATCH(RecordTable[[#This Row],[METRC]],Table6[Tag],0)),"DEAD")</f>
        <v>DEAD</v>
      </c>
    </row>
    <row r="320" spans="1:6" x14ac:dyDescent="0.25">
      <c r="A320" t="str">
        <f>_xlfn.CONCAT("1A4070000000065000",RIGHT(RecordTable[[#This Row],[CloneBarcode]],6))</f>
        <v>1A4070000000065000031272</v>
      </c>
      <c r="B320" t="str">
        <f>LEFT(RecordTable[[#This Row],[CloneBarcode]],7)</f>
        <v>TAHL005</v>
      </c>
      <c r="C320" t="s">
        <v>3305</v>
      </c>
      <c r="D320" s="15">
        <v>43657</v>
      </c>
      <c r="E320" s="15" t="str">
        <f>_xlfn.IFNA(IF(LEFT(VLOOKUP(RecordTable[[#This Row],[METRC]],METRC!A:B,2,FALSE),4)=LEFT(RecordTable[[#This Row],[CloneBarcode]],4),"match","MISMATCH"),"dead")</f>
        <v>dead</v>
      </c>
      <c r="F320" s="15" t="str">
        <f>_xlfn.IFNA(INDEX(Table6[[#All],[Location]],MATCH(RecordTable[[#This Row],[METRC]],Table6[Tag],0)),"DEAD")</f>
        <v>DEAD</v>
      </c>
    </row>
    <row r="321" spans="1:6" x14ac:dyDescent="0.25">
      <c r="A321" t="s">
        <v>3306</v>
      </c>
      <c r="B321" t="s">
        <v>3307</v>
      </c>
      <c r="C321" t="str">
        <f>_xlfn.CONCAT(RecordTable[[#This Row],[PhenoAbbv]],".",RIGHT(RecordTable[[#This Row],[METRC]],6))</f>
        <v>TAHP003.020676</v>
      </c>
      <c r="D321" s="15">
        <v>43657</v>
      </c>
      <c r="E321" s="15" t="str">
        <f>_xlfn.IFNA(IF(LEFT(VLOOKUP(RecordTable[[#This Row],[METRC]],METRC!A:B,2,FALSE),4)=LEFT(RecordTable[[#This Row],[CloneBarcode]],4),"match","MISMATCH"),"dead")</f>
        <v>dead</v>
      </c>
      <c r="F321" s="15" t="str">
        <f>_xlfn.IFNA(INDEX(Table6[[#All],[Location]],MATCH(RecordTable[[#This Row],[METRC]],Table6[Tag],0)),"DEAD")</f>
        <v>DEAD</v>
      </c>
    </row>
    <row r="322" spans="1:6" x14ac:dyDescent="0.25">
      <c r="A322" t="str">
        <f>_xlfn.CONCAT("1A4070000000065000",RIGHT(RecordTable[[#This Row],[CloneBarcode]],6))</f>
        <v>1A4070000000065000029529</v>
      </c>
      <c r="B322" t="str">
        <f>LEFT(RecordTable[[#This Row],[CloneBarcode]],7)</f>
        <v>TAHP003</v>
      </c>
      <c r="C322" t="s">
        <v>3308</v>
      </c>
      <c r="D322" s="15">
        <v>43657</v>
      </c>
      <c r="E322" s="15" t="str">
        <f>_xlfn.IFNA(IF(LEFT(VLOOKUP(RecordTable[[#This Row],[METRC]],METRC!A:B,2,FALSE),4)=LEFT(RecordTable[[#This Row],[CloneBarcode]],4),"match","MISMATCH"),"dead")</f>
        <v>dead</v>
      </c>
      <c r="F322" s="15" t="str">
        <f>_xlfn.IFNA(INDEX(Table6[[#All],[Location]],MATCH(RecordTable[[#This Row],[METRC]],Table6[Tag],0)),"DEAD")</f>
        <v>DEAD</v>
      </c>
    </row>
    <row r="323" spans="1:6" x14ac:dyDescent="0.25">
      <c r="A323" t="str">
        <f>_xlfn.CONCAT("1A4070000000065000",RIGHT(RecordTable[[#This Row],[CloneBarcode]],6))</f>
        <v>1A4070000000065000029532</v>
      </c>
      <c r="B323" t="str">
        <f>LEFT(RecordTable[[#This Row],[CloneBarcode]],7)</f>
        <v>TAHP003</v>
      </c>
      <c r="C323" t="s">
        <v>3309</v>
      </c>
      <c r="D323" s="15">
        <v>43657</v>
      </c>
      <c r="E323" s="15" t="str">
        <f>_xlfn.IFNA(IF(LEFT(VLOOKUP(RecordTable[[#This Row],[METRC]],METRC!A:B,2,FALSE),4)=LEFT(RecordTable[[#This Row],[CloneBarcode]],4),"match","MISMATCH"),"dead")</f>
        <v>dead</v>
      </c>
      <c r="F323" s="15" t="str">
        <f>_xlfn.IFNA(INDEX(Table6[[#All],[Location]],MATCH(RecordTable[[#This Row],[METRC]],Table6[Tag],0)),"DEAD")</f>
        <v>DEAD</v>
      </c>
    </row>
    <row r="324" spans="1:6" x14ac:dyDescent="0.25">
      <c r="A324" t="str">
        <f>_xlfn.CONCAT("1A4070000000065000",RIGHT(RecordTable[[#This Row],[CloneBarcode]],6))</f>
        <v>1A4070000000065000031276</v>
      </c>
      <c r="B324" t="str">
        <f>LEFT(RecordTable[[#This Row],[CloneBarcode]],7)</f>
        <v>TAHP005</v>
      </c>
      <c r="C324" t="s">
        <v>3310</v>
      </c>
      <c r="D324" s="15">
        <v>43657</v>
      </c>
      <c r="E324" s="15" t="str">
        <f>_xlfn.IFNA(IF(LEFT(VLOOKUP(RecordTable[[#This Row],[METRC]],METRC!A:B,2,FALSE),4)=LEFT(RecordTable[[#This Row],[CloneBarcode]],4),"match","MISMATCH"),"dead")</f>
        <v>dead</v>
      </c>
      <c r="F324" s="15" t="str">
        <f>_xlfn.IFNA(INDEX(Table6[[#All],[Location]],MATCH(RecordTable[[#This Row],[METRC]],Table6[Tag],0)),"DEAD")</f>
        <v>DEAD</v>
      </c>
    </row>
    <row r="325" spans="1:6" x14ac:dyDescent="0.25">
      <c r="A325" t="str">
        <f>_xlfn.CONCAT("1A4070000000065000",RIGHT(RecordTable[[#This Row],[CloneBarcode]],6))</f>
        <v>1A4070000000065000031385</v>
      </c>
      <c r="B325" t="str">
        <f>LEFT(RecordTable[[#This Row],[CloneBarcode]],7)</f>
        <v>TAHP005</v>
      </c>
      <c r="C325" t="s">
        <v>3311</v>
      </c>
      <c r="D325" s="15">
        <v>43657</v>
      </c>
      <c r="E325" s="15" t="str">
        <f>_xlfn.IFNA(IF(LEFT(VLOOKUP(RecordTable[[#This Row],[METRC]],METRC!A:B,2,FALSE),4)=LEFT(RecordTable[[#This Row],[CloneBarcode]],4),"match","MISMATCH"),"dead")</f>
        <v>dead</v>
      </c>
      <c r="F325" s="15" t="str">
        <f>_xlfn.IFNA(INDEX(Table6[[#All],[Location]],MATCH(RecordTable[[#This Row],[METRC]],Table6[Tag],0)),"DEAD")</f>
        <v>DEAD</v>
      </c>
    </row>
    <row r="326" spans="1:6" x14ac:dyDescent="0.25">
      <c r="A326" t="s">
        <v>3312</v>
      </c>
      <c r="B326" t="s">
        <v>3313</v>
      </c>
      <c r="C326" t="str">
        <f>_xlfn.CONCAT(RecordTable[[#This Row],[PhenoAbbv]],".",RIGHT(RecordTable[[#This Row],[METRC]],6))</f>
        <v>TDLW019.024924</v>
      </c>
      <c r="D326" s="15">
        <v>43657</v>
      </c>
      <c r="E326" s="15" t="str">
        <f>_xlfn.IFNA(IF(LEFT(VLOOKUP(RecordTable[[#This Row],[METRC]],METRC!A:B,2,FALSE),4)=LEFT(RecordTable[[#This Row],[CloneBarcode]],4),"match","MISMATCH"),"dead")</f>
        <v>dead</v>
      </c>
      <c r="F326" s="15" t="str">
        <f>_xlfn.IFNA(INDEX(Table6[[#All],[Location]],MATCH(RecordTable[[#This Row],[METRC]],Table6[Tag],0)),"DEAD")</f>
        <v>DEAD</v>
      </c>
    </row>
    <row r="327" spans="1:6" x14ac:dyDescent="0.25">
      <c r="A327" t="str">
        <f>_xlfn.CONCAT("1A4070000000065000",RIGHT(RecordTable[[#This Row],[CloneBarcode]],6))</f>
        <v>1A4070000000065000024922</v>
      </c>
      <c r="B327" t="str">
        <f>LEFT(RecordTable[[#This Row],[CloneBarcode]],7)</f>
        <v>TDLW019</v>
      </c>
      <c r="C327" t="s">
        <v>3314</v>
      </c>
      <c r="D327" s="15">
        <v>43657</v>
      </c>
      <c r="E327" s="15" t="str">
        <f>_xlfn.IFNA(IF(LEFT(VLOOKUP(RecordTable[[#This Row],[METRC]],METRC!A:B,2,FALSE),4)=LEFT(RecordTable[[#This Row],[CloneBarcode]],4),"match","MISMATCH"),"dead")</f>
        <v>dead</v>
      </c>
      <c r="F327" s="15" t="str">
        <f>_xlfn.IFNA(INDEX(Table6[[#All],[Location]],MATCH(RecordTable[[#This Row],[METRC]],Table6[Tag],0)),"DEAD")</f>
        <v>DEAD</v>
      </c>
    </row>
    <row r="328" spans="1:6" x14ac:dyDescent="0.25">
      <c r="A328" t="str">
        <f>_xlfn.CONCAT("1A4070000000065000",RIGHT(RecordTable[[#This Row],[CloneBarcode]],6))</f>
        <v>1A4070000000065000024924</v>
      </c>
      <c r="B328" t="str">
        <f>LEFT(RecordTable[[#This Row],[CloneBarcode]],7)</f>
        <v>TDLW019</v>
      </c>
      <c r="C328" t="s">
        <v>3315</v>
      </c>
      <c r="D328" s="15">
        <v>43657</v>
      </c>
      <c r="E328" s="15" t="str">
        <f>_xlfn.IFNA(IF(LEFT(VLOOKUP(RecordTable[[#This Row],[METRC]],METRC!A:B,2,FALSE),4)=LEFT(RecordTable[[#This Row],[CloneBarcode]],4),"match","MISMATCH"),"dead")</f>
        <v>dead</v>
      </c>
      <c r="F328" s="15" t="str">
        <f>_xlfn.IFNA(INDEX(Table6[[#All],[Location]],MATCH(RecordTable[[#This Row],[METRC]],Table6[Tag],0)),"DEAD")</f>
        <v>DEAD</v>
      </c>
    </row>
    <row r="329" spans="1:6" x14ac:dyDescent="0.25">
      <c r="A329" t="str">
        <f>_xlfn.CONCAT("1A4070000000065000",RIGHT(RecordTable[[#This Row],[CloneBarcode]],6))</f>
        <v>1A4070000000065000024931</v>
      </c>
      <c r="B329" t="str">
        <f>LEFT(RecordTable[[#This Row],[CloneBarcode]],7)</f>
        <v>TDLW019</v>
      </c>
      <c r="C329" t="s">
        <v>3316</v>
      </c>
      <c r="D329" s="15">
        <v>43657</v>
      </c>
      <c r="E329" s="15" t="str">
        <f>_xlfn.IFNA(IF(LEFT(VLOOKUP(RecordTable[[#This Row],[METRC]],METRC!A:B,2,FALSE),4)=LEFT(RecordTable[[#This Row],[CloneBarcode]],4),"match","MISMATCH"),"dead")</f>
        <v>dead</v>
      </c>
      <c r="F329" s="15" t="str">
        <f>_xlfn.IFNA(INDEX(Table6[[#All],[Location]],MATCH(RecordTable[[#This Row],[METRC]],Table6[Tag],0)),"DEAD")</f>
        <v>DEAD</v>
      </c>
    </row>
    <row r="330" spans="1:6" x14ac:dyDescent="0.25">
      <c r="A330" t="str">
        <f>_xlfn.CONCAT("1A4070000000065000",RIGHT(RecordTable[[#This Row],[CloneBarcode]],6))</f>
        <v>1A4070000000065000024936</v>
      </c>
      <c r="B330" t="str">
        <f>LEFT(RecordTable[[#This Row],[CloneBarcode]],7)</f>
        <v>TDLW019</v>
      </c>
      <c r="C330" t="s">
        <v>3317</v>
      </c>
      <c r="D330" s="15">
        <v>43657</v>
      </c>
      <c r="E330" s="15" t="str">
        <f>_xlfn.IFNA(IF(LEFT(VLOOKUP(RecordTable[[#This Row],[METRC]],METRC!A:B,2,FALSE),4)=LEFT(RecordTable[[#This Row],[CloneBarcode]],4),"match","MISMATCH"),"dead")</f>
        <v>dead</v>
      </c>
      <c r="F330" s="15" t="str">
        <f>_xlfn.IFNA(INDEX(Table6[[#All],[Location]],MATCH(RecordTable[[#This Row],[METRC]],Table6[Tag],0)),"DEAD")</f>
        <v>DEAD</v>
      </c>
    </row>
    <row r="331" spans="1:6" x14ac:dyDescent="0.25">
      <c r="A331" t="str">
        <f>_xlfn.CONCAT("1A4070000000065000",RIGHT(RecordTable[[#This Row],[CloneBarcode]],6))</f>
        <v>1A4070000000065000033628</v>
      </c>
      <c r="B331" t="str">
        <f>LEFT(RecordTable[[#This Row],[CloneBarcode]],7)</f>
        <v>VLVT023</v>
      </c>
      <c r="C331" t="s">
        <v>3318</v>
      </c>
      <c r="D331" s="15">
        <v>43657</v>
      </c>
      <c r="E331" s="15" t="str">
        <f>_xlfn.IFNA(IF(LEFT(VLOOKUP(RecordTable[[#This Row],[METRC]],METRC!A:B,2,FALSE),4)=LEFT(RecordTable[[#This Row],[CloneBarcode]],4),"match","MISMATCH"),"dead")</f>
        <v>dead</v>
      </c>
      <c r="F331" s="15" t="str">
        <f>_xlfn.IFNA(INDEX(Table6[[#All],[Location]],MATCH(RecordTable[[#This Row],[METRC]],Table6[Tag],0)),"DEAD")</f>
        <v>DEAD</v>
      </c>
    </row>
    <row r="332" spans="1:6" x14ac:dyDescent="0.25">
      <c r="A332" t="str">
        <f>_xlfn.CONCAT("1A4070000000065000",RIGHT(RecordTable[[#This Row],[CloneBarcode]],6))</f>
        <v>1A4070000000065000033626</v>
      </c>
      <c r="B332" t="str">
        <f>LEFT(RecordTable[[#This Row],[CloneBarcode]],7)</f>
        <v>VLVT023</v>
      </c>
      <c r="C332" t="s">
        <v>3319</v>
      </c>
      <c r="D332" s="15">
        <v>43657</v>
      </c>
      <c r="E332" s="15" t="str">
        <f>_xlfn.IFNA(IF(LEFT(VLOOKUP(RecordTable[[#This Row],[METRC]],METRC!A:B,2,FALSE),4)=LEFT(RecordTable[[#This Row],[CloneBarcode]],4),"match","MISMATCH"),"dead")</f>
        <v>dead</v>
      </c>
      <c r="F332" s="15" t="str">
        <f>_xlfn.IFNA(INDEX(Table6[[#All],[Location]],MATCH(RecordTable[[#This Row],[METRC]],Table6[Tag],0)),"DEAD")</f>
        <v>DEAD</v>
      </c>
    </row>
    <row r="333" spans="1:6" x14ac:dyDescent="0.25">
      <c r="A333" t="s">
        <v>3320</v>
      </c>
      <c r="B333" t="s">
        <v>2669</v>
      </c>
      <c r="C333" t="str">
        <f>_xlfn.CONCAT(RecordTable[[#This Row],[PhenoAbbv]],".",RIGHT(RecordTable[[#This Row],[METRC]],6))</f>
        <v>YZUP003.010870</v>
      </c>
      <c r="D333" s="15">
        <v>43657</v>
      </c>
      <c r="E333" s="15" t="str">
        <f>_xlfn.IFNA(IF(LEFT(VLOOKUP(RecordTable[[#This Row],[METRC]],METRC!A:B,2,FALSE),4)=LEFT(RecordTable[[#This Row],[CloneBarcode]],4),"match","MISMATCH"),"dead")</f>
        <v>dead</v>
      </c>
      <c r="F333" s="15" t="str">
        <f>_xlfn.IFNA(INDEX(Table6[[#All],[Location]],MATCH(RecordTable[[#This Row],[METRC]],Table6[Tag],0)),"DEAD")</f>
        <v>DEAD</v>
      </c>
    </row>
    <row r="334" spans="1:6" x14ac:dyDescent="0.25">
      <c r="A334" t="s">
        <v>3321</v>
      </c>
      <c r="B334" t="s">
        <v>2669</v>
      </c>
      <c r="C334" t="str">
        <f>_xlfn.CONCAT(RecordTable[[#This Row],[PhenoAbbv]],".",RIGHT(RecordTable[[#This Row],[METRC]],6))</f>
        <v>YZUP003.024734</v>
      </c>
      <c r="D334" s="15">
        <v>43657</v>
      </c>
      <c r="E334" s="15" t="str">
        <f>_xlfn.IFNA(IF(LEFT(VLOOKUP(RecordTable[[#This Row],[METRC]],METRC!A:B,2,FALSE),4)=LEFT(RecordTable[[#This Row],[CloneBarcode]],4),"match","MISMATCH"),"dead")</f>
        <v>dead</v>
      </c>
      <c r="F334" s="15" t="str">
        <f>_xlfn.IFNA(INDEX(Table6[[#All],[Location]],MATCH(RecordTable[[#This Row],[METRC]],Table6[Tag],0)),"DEAD")</f>
        <v>DEAD</v>
      </c>
    </row>
    <row r="335" spans="1:6" x14ac:dyDescent="0.25">
      <c r="A335" t="s">
        <v>3322</v>
      </c>
      <c r="B335" t="s">
        <v>2669</v>
      </c>
      <c r="C335" t="str">
        <f>_xlfn.CONCAT(RecordTable[[#This Row],[PhenoAbbv]],".",RIGHT(RecordTable[[#This Row],[METRC]],6))</f>
        <v>YZUP003.024754</v>
      </c>
      <c r="D335" s="15">
        <v>43657</v>
      </c>
      <c r="E335" s="15" t="str">
        <f>_xlfn.IFNA(IF(LEFT(VLOOKUP(RecordTable[[#This Row],[METRC]],METRC!A:B,2,FALSE),4)=LEFT(RecordTable[[#This Row],[CloneBarcode]],4),"match","MISMATCH"),"dead")</f>
        <v>dead</v>
      </c>
      <c r="F335" s="15" t="str">
        <f>_xlfn.IFNA(INDEX(Table6[[#All],[Location]],MATCH(RecordTable[[#This Row],[METRC]],Table6[Tag],0)),"DEAD")</f>
        <v>DEAD</v>
      </c>
    </row>
    <row r="336" spans="1:6" x14ac:dyDescent="0.25">
      <c r="A336" t="s">
        <v>3323</v>
      </c>
      <c r="B336" t="s">
        <v>3324</v>
      </c>
      <c r="C336" t="str">
        <f>_xlfn.CONCAT(RecordTable[[#This Row],[PhenoAbbv]],".",RIGHT(RecordTable[[#This Row],[METRC]],6))</f>
        <v>YZUP005.010865</v>
      </c>
      <c r="D336" s="15">
        <v>43657</v>
      </c>
      <c r="E336" s="15" t="str">
        <f>_xlfn.IFNA(IF(LEFT(VLOOKUP(RecordTable[[#This Row],[METRC]],METRC!A:B,2,FALSE),4)=LEFT(RecordTable[[#This Row],[CloneBarcode]],4),"match","MISMATCH"),"dead")</f>
        <v>dead</v>
      </c>
      <c r="F336" s="15" t="str">
        <f>_xlfn.IFNA(INDEX(Table6[[#All],[Location]],MATCH(RecordTable[[#This Row],[METRC]],Table6[Tag],0)),"DEAD")</f>
        <v>DEAD</v>
      </c>
    </row>
    <row r="337" spans="1:6" x14ac:dyDescent="0.25">
      <c r="A337" t="s">
        <v>3325</v>
      </c>
      <c r="B337" t="s">
        <v>3324</v>
      </c>
      <c r="C337" t="str">
        <f>_xlfn.CONCAT(RecordTable[[#This Row],[PhenoAbbv]],".",RIGHT(RecordTable[[#This Row],[METRC]],6))</f>
        <v>YZUP005.024774</v>
      </c>
      <c r="D337" s="15">
        <v>43657</v>
      </c>
      <c r="E337" s="15" t="str">
        <f>_xlfn.IFNA(IF(LEFT(VLOOKUP(RecordTable[[#This Row],[METRC]],METRC!A:B,2,FALSE),4)=LEFT(RecordTable[[#This Row],[CloneBarcode]],4),"match","MISMATCH"),"dead")</f>
        <v>dead</v>
      </c>
      <c r="F337" s="15" t="str">
        <f>_xlfn.IFNA(INDEX(Table6[[#All],[Location]],MATCH(RecordTable[[#This Row],[METRC]],Table6[Tag],0)),"DEAD")</f>
        <v>DEAD</v>
      </c>
    </row>
    <row r="338" spans="1:6" x14ac:dyDescent="0.25">
      <c r="A338" t="s">
        <v>3326</v>
      </c>
      <c r="B338" s="62" t="s">
        <v>3327</v>
      </c>
      <c r="C338" t="str">
        <f>_xlfn.CONCAT(RecordTable[[#This Row],[PhenoAbbv]],".",RIGHT(RecordTable[[#This Row],[METRC]],6))</f>
        <v>92CK066.024329</v>
      </c>
      <c r="D338" s="15">
        <v>43678</v>
      </c>
      <c r="E338" s="15" t="str">
        <f>_xlfn.IFNA(IF(LEFT(VLOOKUP(RecordTable[[#This Row],[METRC]],METRC!A:B,2,FALSE),4)=LEFT(RecordTable[[#This Row],[CloneBarcode]],4),"match","MISMATCH"),"dead")</f>
        <v>dead</v>
      </c>
      <c r="F338" s="15" t="str">
        <f>_xlfn.IFNA(INDEX(Table6[[#All],[Location]],MATCH(RecordTable[[#This Row],[METRC]],Table6[Tag],0)),"DEAD")</f>
        <v>DEAD</v>
      </c>
    </row>
    <row r="339" spans="1:6" x14ac:dyDescent="0.25">
      <c r="A339" t="s">
        <v>3328</v>
      </c>
      <c r="B339" t="s">
        <v>2654</v>
      </c>
      <c r="C339" t="str">
        <f>_xlfn.CONCAT(RecordTable[[#This Row],[PhenoAbbv]],".",RIGHT(RecordTable[[#This Row],[METRC]],6))</f>
        <v>92CK082.019647</v>
      </c>
      <c r="D339" s="15">
        <v>43678</v>
      </c>
      <c r="E339" s="15" t="str">
        <f>_xlfn.IFNA(IF(LEFT(VLOOKUP(RecordTable[[#This Row],[METRC]],METRC!A:B,2,FALSE),4)=LEFT(RecordTable[[#This Row],[CloneBarcode]],4),"match","MISMATCH"),"dead")</f>
        <v>dead</v>
      </c>
      <c r="F339" s="15" t="str">
        <f>_xlfn.IFNA(INDEX(Table6[[#All],[Location]],MATCH(RecordTable[[#This Row],[METRC]],Table6[Tag],0)),"DEAD")</f>
        <v>DEAD</v>
      </c>
    </row>
    <row r="340" spans="1:6" x14ac:dyDescent="0.25">
      <c r="A340" t="s">
        <v>3329</v>
      </c>
      <c r="B340" t="s">
        <v>2654</v>
      </c>
      <c r="C340" t="str">
        <f>_xlfn.CONCAT(RecordTable[[#This Row],[PhenoAbbv]],".",RIGHT(RecordTable[[#This Row],[METRC]],6))</f>
        <v>92CK082.024414</v>
      </c>
      <c r="D340" s="15">
        <v>43678</v>
      </c>
      <c r="E340" s="15" t="str">
        <f>_xlfn.IFNA(IF(LEFT(VLOOKUP(RecordTable[[#This Row],[METRC]],METRC!A:B,2,FALSE),4)=LEFT(RecordTable[[#This Row],[CloneBarcode]],4),"match","MISMATCH"),"dead")</f>
        <v>dead</v>
      </c>
      <c r="F340" s="15" t="str">
        <f>_xlfn.IFNA(INDEX(Table6[[#All],[Location]],MATCH(RecordTable[[#This Row],[METRC]],Table6[Tag],0)),"DEAD")</f>
        <v>DEAD</v>
      </c>
    </row>
    <row r="341" spans="1:6" x14ac:dyDescent="0.25">
      <c r="A341" t="s">
        <v>3330</v>
      </c>
      <c r="B341" t="s">
        <v>2941</v>
      </c>
      <c r="C341" t="str">
        <f>_xlfn.CONCAT(RecordTable[[#This Row],[PhenoAbbv]],".",RIGHT(RecordTable[[#This Row],[METRC]],6))</f>
        <v>92CK083.024354</v>
      </c>
      <c r="D341" s="15">
        <v>43678</v>
      </c>
      <c r="E341" s="15" t="str">
        <f>_xlfn.IFNA(IF(LEFT(VLOOKUP(RecordTable[[#This Row],[METRC]],METRC!A:B,2,FALSE),4)=LEFT(RecordTable[[#This Row],[CloneBarcode]],4),"match","MISMATCH"),"dead")</f>
        <v>dead</v>
      </c>
      <c r="F341" s="15" t="str">
        <f>_xlfn.IFNA(INDEX(Table6[[#All],[Location]],MATCH(RecordTable[[#This Row],[METRC]],Table6[Tag],0)),"DEAD")</f>
        <v>DEAD</v>
      </c>
    </row>
    <row r="342" spans="1:6" x14ac:dyDescent="0.25">
      <c r="A342" t="s">
        <v>3331</v>
      </c>
      <c r="B342" t="s">
        <v>2943</v>
      </c>
      <c r="C342" t="str">
        <f>_xlfn.CONCAT(RecordTable[[#This Row],[PhenoAbbv]],".",RIGHT(RecordTable[[#This Row],[METRC]],6))</f>
        <v>92CK088.020144</v>
      </c>
      <c r="D342" s="15">
        <v>43678</v>
      </c>
      <c r="E342" s="15" t="str">
        <f>_xlfn.IFNA(IF(LEFT(VLOOKUP(RecordTable[[#This Row],[METRC]],METRC!A:B,2,FALSE),4)=LEFT(RecordTable[[#This Row],[CloneBarcode]],4),"match","MISMATCH"),"dead")</f>
        <v>dead</v>
      </c>
      <c r="F342" s="15" t="str">
        <f>_xlfn.IFNA(INDEX(Table6[[#All],[Location]],MATCH(RecordTable[[#This Row],[METRC]],Table6[Tag],0)),"DEAD")</f>
        <v>DEAD</v>
      </c>
    </row>
    <row r="343" spans="1:6" x14ac:dyDescent="0.25">
      <c r="A343" t="s">
        <v>3332</v>
      </c>
      <c r="B343" s="62" t="s">
        <v>2943</v>
      </c>
      <c r="C343" t="str">
        <f>_xlfn.CONCAT(RecordTable[[#This Row],[PhenoAbbv]],".",RIGHT(RecordTable[[#This Row],[METRC]],6))</f>
        <v>92CK088.024292</v>
      </c>
      <c r="D343" s="15">
        <v>43678</v>
      </c>
      <c r="E343" s="15" t="str">
        <f>_xlfn.IFNA(IF(LEFT(VLOOKUP(RecordTable[[#This Row],[METRC]],METRC!A:B,2,FALSE),4)=LEFT(RecordTable[[#This Row],[CloneBarcode]],4),"match","MISMATCH"),"dead")</f>
        <v>dead</v>
      </c>
      <c r="F343" s="15" t="str">
        <f>_xlfn.IFNA(INDEX(Table6[[#All],[Location]],MATCH(RecordTable[[#This Row],[METRC]],Table6[Tag],0)),"DEAD")</f>
        <v>DEAD</v>
      </c>
    </row>
    <row r="344" spans="1:6" x14ac:dyDescent="0.25">
      <c r="A344" t="s">
        <v>3333</v>
      </c>
      <c r="B344" t="s">
        <v>3334</v>
      </c>
      <c r="C344" t="str">
        <f>_xlfn.CONCAT(RecordTable[[#This Row],[PhenoAbbv]],".",RIGHT(RecordTable[[#This Row],[METRC]],6))</f>
        <v>92CK090.024360</v>
      </c>
      <c r="D344" s="15">
        <v>43678</v>
      </c>
      <c r="E344" s="15" t="str">
        <f>_xlfn.IFNA(IF(LEFT(VLOOKUP(RecordTable[[#This Row],[METRC]],METRC!A:B,2,FALSE),4)=LEFT(RecordTable[[#This Row],[CloneBarcode]],4),"match","MISMATCH"),"dead")</f>
        <v>dead</v>
      </c>
      <c r="F344" s="15" t="str">
        <f>_xlfn.IFNA(INDEX(Table6[[#All],[Location]],MATCH(RecordTable[[#This Row],[METRC]],Table6[Tag],0)),"DEAD")</f>
        <v>DEAD</v>
      </c>
    </row>
    <row r="345" spans="1:6" x14ac:dyDescent="0.25">
      <c r="A345" t="str">
        <f>_xlfn.CONCAT("1A4070000000065000",RIGHT(RecordTable[[#This Row],[CloneBarcode]],6))</f>
        <v>1A4070000000065000031372</v>
      </c>
      <c r="B345" t="str">
        <f>LEFT(RecordTable[[#This Row],[CloneBarcode]],7)</f>
        <v>ALAW002</v>
      </c>
      <c r="C345" t="s">
        <v>3335</v>
      </c>
      <c r="D345" s="15">
        <v>43678</v>
      </c>
      <c r="E345" s="15" t="str">
        <f>_xlfn.IFNA(IF(LEFT(VLOOKUP(RecordTable[[#This Row],[METRC]],METRC!A:B,2,FALSE),4)=LEFT(RecordTable[[#This Row],[CloneBarcode]],4),"match","MISMATCH"),"dead")</f>
        <v>dead</v>
      </c>
      <c r="F345" s="15" t="str">
        <f>_xlfn.IFNA(INDEX(Table6[[#All],[Location]],MATCH(RecordTable[[#This Row],[METRC]],Table6[Tag],0)),"DEAD")</f>
        <v>DEAD</v>
      </c>
    </row>
    <row r="346" spans="1:6" x14ac:dyDescent="0.25">
      <c r="A346" t="str">
        <f>_xlfn.CONCAT("1A4070000000065000",RIGHT(RecordTable[[#This Row],[CloneBarcode]],6))</f>
        <v>1A4070000000065000031373</v>
      </c>
      <c r="B346" t="str">
        <f>LEFT(RecordTable[[#This Row],[CloneBarcode]],7)</f>
        <v>ALAW002</v>
      </c>
      <c r="C346" t="s">
        <v>3336</v>
      </c>
      <c r="D346" s="15">
        <v>43678</v>
      </c>
      <c r="E346" s="15" t="str">
        <f>_xlfn.IFNA(IF(LEFT(VLOOKUP(RecordTable[[#This Row],[METRC]],METRC!A:B,2,FALSE),4)=LEFT(RecordTable[[#This Row],[CloneBarcode]],4),"match","MISMATCH"),"dead")</f>
        <v>dead</v>
      </c>
      <c r="F346" s="15" t="str">
        <f>_xlfn.IFNA(INDEX(Table6[[#All],[Location]],MATCH(RecordTable[[#This Row],[METRC]],Table6[Tag],0)),"DEAD")</f>
        <v>DEAD</v>
      </c>
    </row>
    <row r="347" spans="1:6" x14ac:dyDescent="0.25">
      <c r="A347" t="str">
        <f>_xlfn.CONCAT("1A4070000000065000",RIGHT(RecordTable[[#This Row],[CloneBarcode]],6))</f>
        <v>1A4070000000065000031374</v>
      </c>
      <c r="B347" t="str">
        <f>LEFT(RecordTable[[#This Row],[CloneBarcode]],7)</f>
        <v>ALAW002</v>
      </c>
      <c r="C347" t="s">
        <v>3337</v>
      </c>
      <c r="D347" s="15">
        <v>43678</v>
      </c>
      <c r="E347" s="15" t="str">
        <f>_xlfn.IFNA(IF(LEFT(VLOOKUP(RecordTable[[#This Row],[METRC]],METRC!A:B,2,FALSE),4)=LEFT(RecordTable[[#This Row],[CloneBarcode]],4),"match","MISMATCH"),"dead")</f>
        <v>dead</v>
      </c>
      <c r="F347" s="15" t="str">
        <f>_xlfn.IFNA(INDEX(Table6[[#All],[Location]],MATCH(RecordTable[[#This Row],[METRC]],Table6[Tag],0)),"DEAD")</f>
        <v>DEAD</v>
      </c>
    </row>
    <row r="348" spans="1:6" x14ac:dyDescent="0.25">
      <c r="A348" t="s">
        <v>3338</v>
      </c>
      <c r="B348" t="s">
        <v>2953</v>
      </c>
      <c r="C348" t="str">
        <f>_xlfn.CONCAT(RecordTable[[#This Row],[PhenoAbbv]],".",RIGHT(RecordTable[[#This Row],[METRC]],6))</f>
        <v>BBGM004.021524</v>
      </c>
      <c r="D348" s="15">
        <v>43678</v>
      </c>
      <c r="E348" s="15" t="str">
        <f>_xlfn.IFNA(IF(LEFT(VLOOKUP(RecordTable[[#This Row],[METRC]],METRC!A:B,2,FALSE),4)=LEFT(RecordTable[[#This Row],[CloneBarcode]],4),"match","MISMATCH"),"dead")</f>
        <v>dead</v>
      </c>
      <c r="F348" s="15" t="str">
        <f>_xlfn.IFNA(INDEX(Table6[[#All],[Location]],MATCH(RecordTable[[#This Row],[METRC]],Table6[Tag],0)),"DEAD")</f>
        <v>DEAD</v>
      </c>
    </row>
    <row r="349" spans="1:6" x14ac:dyDescent="0.25">
      <c r="A349" t="s">
        <v>3339</v>
      </c>
      <c r="B349" t="s">
        <v>2953</v>
      </c>
      <c r="C349" t="str">
        <f>_xlfn.CONCAT(RecordTable[[#This Row],[PhenoAbbv]],".",RIGHT(RecordTable[[#This Row],[METRC]],6))</f>
        <v>BBGM004.021525</v>
      </c>
      <c r="D349" s="15">
        <v>43678</v>
      </c>
      <c r="E349" s="15" t="str">
        <f>_xlfn.IFNA(IF(LEFT(VLOOKUP(RecordTable[[#This Row],[METRC]],METRC!A:B,2,FALSE),4)=LEFT(RecordTable[[#This Row],[CloneBarcode]],4),"match","MISMATCH"),"dead")</f>
        <v>dead</v>
      </c>
      <c r="F349" s="15" t="str">
        <f>_xlfn.IFNA(INDEX(Table6[[#All],[Location]],MATCH(RecordTable[[#This Row],[METRC]],Table6[Tag],0)),"DEAD")</f>
        <v>DEAD</v>
      </c>
    </row>
    <row r="350" spans="1:6" x14ac:dyDescent="0.25">
      <c r="A350" t="str">
        <f>_xlfn.CONCAT("1A4070000000065000",RIGHT(RecordTable[[#This Row],[CloneBarcode]],6))</f>
        <v>1A4070000000065000029459</v>
      </c>
      <c r="B350" t="str">
        <f>LEFT(RecordTable[[#This Row],[CloneBarcode]],7)</f>
        <v>BBGM004</v>
      </c>
      <c r="C350" t="s">
        <v>2955</v>
      </c>
      <c r="D350" s="15">
        <v>43678</v>
      </c>
      <c r="E350" s="15" t="str">
        <f>_xlfn.IFNA(IF(LEFT(VLOOKUP(RecordTable[[#This Row],[METRC]],METRC!A:B,2,FALSE),4)=LEFT(RecordTable[[#This Row],[CloneBarcode]],4),"match","MISMATCH"),"dead")</f>
        <v>dead</v>
      </c>
      <c r="F350" s="15" t="str">
        <f>_xlfn.IFNA(INDEX(Table6[[#All],[Location]],MATCH(RecordTable[[#This Row],[METRC]],Table6[Tag],0)),"DEAD")</f>
        <v>DEAD</v>
      </c>
    </row>
    <row r="351" spans="1:6" x14ac:dyDescent="0.25">
      <c r="A351" t="str">
        <f>_xlfn.CONCAT("1A4070000000065000",RIGHT(RecordTable[[#This Row],[CloneBarcode]],6))</f>
        <v>1A4070000000065000040743</v>
      </c>
      <c r="B351" t="str">
        <f>LEFT(RecordTable[[#This Row],[CloneBarcode]],7)</f>
        <v>BBGM004</v>
      </c>
      <c r="C351" t="s">
        <v>3340</v>
      </c>
      <c r="D351" s="15">
        <v>43678</v>
      </c>
      <c r="E351" s="15" t="str">
        <f>_xlfn.IFNA(IF(LEFT(VLOOKUP(RecordTable[[#This Row],[METRC]],METRC!A:B,2,FALSE),4)=LEFT(RecordTable[[#This Row],[CloneBarcode]],4),"match","MISMATCH"),"dead")</f>
        <v>dead</v>
      </c>
      <c r="F351" s="15" t="str">
        <f>_xlfn.IFNA(INDEX(Table6[[#All],[Location]],MATCH(RecordTable[[#This Row],[METRC]],Table6[Tag],0)),"DEAD")</f>
        <v>DEAD</v>
      </c>
    </row>
    <row r="352" spans="1:6" x14ac:dyDescent="0.25">
      <c r="A352" t="str">
        <f>_xlfn.CONCAT("1A4070000000065000",RIGHT(RecordTable[[#This Row],[CloneBarcode]],6))</f>
        <v>1A4070000000065000040744</v>
      </c>
      <c r="B352" t="str">
        <f>LEFT(RecordTable[[#This Row],[CloneBarcode]],7)</f>
        <v>BBGM004</v>
      </c>
      <c r="C352" t="s">
        <v>3341</v>
      </c>
      <c r="D352" s="15">
        <v>43678</v>
      </c>
      <c r="E352" s="15" t="str">
        <f>_xlfn.IFNA(IF(LEFT(VLOOKUP(RecordTable[[#This Row],[METRC]],METRC!A:B,2,FALSE),4)=LEFT(RecordTable[[#This Row],[CloneBarcode]],4),"match","MISMATCH"),"dead")</f>
        <v>dead</v>
      </c>
      <c r="F352" s="15" t="str">
        <f>_xlfn.IFNA(INDEX(Table6[[#All],[Location]],MATCH(RecordTable[[#This Row],[METRC]],Table6[Tag],0)),"DEAD")</f>
        <v>DEAD</v>
      </c>
    </row>
    <row r="353" spans="1:6" x14ac:dyDescent="0.25">
      <c r="A353" t="str">
        <f>_xlfn.CONCAT("1A4070000000065000",RIGHT(RecordTable[[#This Row],[CloneBarcode]],6))</f>
        <v>1A4070000000065000040746</v>
      </c>
      <c r="B353" t="str">
        <f>LEFT(RecordTable[[#This Row],[CloneBarcode]],7)</f>
        <v>BBGM004</v>
      </c>
      <c r="C353" t="s">
        <v>3342</v>
      </c>
      <c r="D353" s="15">
        <v>43678</v>
      </c>
      <c r="E353" s="15" t="str">
        <f>_xlfn.IFNA(IF(LEFT(VLOOKUP(RecordTable[[#This Row],[METRC]],METRC!A:B,2,FALSE),4)=LEFT(RecordTable[[#This Row],[CloneBarcode]],4),"match","MISMATCH"),"dead")</f>
        <v>dead</v>
      </c>
      <c r="F353" s="15" t="str">
        <f>_xlfn.IFNA(INDEX(Table6[[#All],[Location]],MATCH(RecordTable[[#This Row],[METRC]],Table6[Tag],0)),"DEAD")</f>
        <v>DEAD</v>
      </c>
    </row>
    <row r="354" spans="1:6" x14ac:dyDescent="0.25">
      <c r="A354" t="str">
        <f>_xlfn.CONCAT("1A4070000000065000",RIGHT(RecordTable[[#This Row],[CloneBarcode]],6))</f>
        <v>1A4070000000065000040749</v>
      </c>
      <c r="B354" t="str">
        <f>LEFT(RecordTable[[#This Row],[CloneBarcode]],7)</f>
        <v>BBGM004</v>
      </c>
      <c r="C354" t="s">
        <v>3343</v>
      </c>
      <c r="D354" s="15">
        <v>43678</v>
      </c>
      <c r="E354" s="15" t="str">
        <f>_xlfn.IFNA(IF(LEFT(VLOOKUP(RecordTable[[#This Row],[METRC]],METRC!A:B,2,FALSE),4)=LEFT(RecordTable[[#This Row],[CloneBarcode]],4),"match","MISMATCH"),"dead")</f>
        <v>dead</v>
      </c>
      <c r="F354" s="15" t="str">
        <f>_xlfn.IFNA(INDEX(Table6[[#All],[Location]],MATCH(RecordTable[[#This Row],[METRC]],Table6[Tag],0)),"DEAD")</f>
        <v>DEAD</v>
      </c>
    </row>
    <row r="355" spans="1:6" x14ac:dyDescent="0.25">
      <c r="A355" t="str">
        <f>_xlfn.CONCAT("1A4070000000065000",RIGHT(RecordTable[[#This Row],[CloneBarcode]],6))</f>
        <v>1A4070000000065000040748</v>
      </c>
      <c r="B355" t="str">
        <f>LEFT(RecordTable[[#This Row],[CloneBarcode]],7)</f>
        <v>BBGM004</v>
      </c>
      <c r="C355" t="s">
        <v>3344</v>
      </c>
      <c r="D355" s="15">
        <v>43678</v>
      </c>
      <c r="E355" s="15" t="str">
        <f>_xlfn.IFNA(IF(LEFT(VLOOKUP(RecordTable[[#This Row],[METRC]],METRC!A:B,2,FALSE),4)=LEFT(RecordTable[[#This Row],[CloneBarcode]],4),"match","MISMATCH"),"dead")</f>
        <v>dead</v>
      </c>
      <c r="F355" s="15" t="str">
        <f>_xlfn.IFNA(INDEX(Table6[[#All],[Location]],MATCH(RecordTable[[#This Row],[METRC]],Table6[Tag],0)),"DEAD")</f>
        <v>DEAD</v>
      </c>
    </row>
    <row r="356" spans="1:6" x14ac:dyDescent="0.25">
      <c r="A356" t="str">
        <f>_xlfn.CONCAT("1A4070000000065000",RIGHT(RecordTable[[#This Row],[CloneBarcode]],6))</f>
        <v>1A4070000000065000040747</v>
      </c>
      <c r="B356" t="str">
        <f>LEFT(RecordTable[[#This Row],[CloneBarcode]],7)</f>
        <v>BBGM004</v>
      </c>
      <c r="C356" t="s">
        <v>3345</v>
      </c>
      <c r="D356" s="15">
        <v>43678</v>
      </c>
      <c r="E356" s="15" t="str">
        <f>_xlfn.IFNA(IF(LEFT(VLOOKUP(RecordTable[[#This Row],[METRC]],METRC!A:B,2,FALSE),4)=LEFT(RecordTable[[#This Row],[CloneBarcode]],4),"match","MISMATCH"),"dead")</f>
        <v>dead</v>
      </c>
      <c r="F356" s="15" t="str">
        <f>_xlfn.IFNA(INDEX(Table6[[#All],[Location]],MATCH(RecordTable[[#This Row],[METRC]],Table6[Tag],0)),"DEAD")</f>
        <v>DEAD</v>
      </c>
    </row>
    <row r="357" spans="1:6" x14ac:dyDescent="0.25">
      <c r="A357" t="str">
        <f>_xlfn.CONCAT("1A4070000000065000",RIGHT(RecordTable[[#This Row],[CloneBarcode]],6))</f>
        <v>1A4070000000065000040750</v>
      </c>
      <c r="B357" t="str">
        <f>LEFT(RecordTable[[#This Row],[CloneBarcode]],7)</f>
        <v>BBGM004</v>
      </c>
      <c r="C357" t="s">
        <v>3346</v>
      </c>
      <c r="D357" s="15">
        <v>43678</v>
      </c>
      <c r="E357" s="15" t="str">
        <f>_xlfn.IFNA(IF(LEFT(VLOOKUP(RecordTable[[#This Row],[METRC]],METRC!A:B,2,FALSE),4)=LEFT(RecordTable[[#This Row],[CloneBarcode]],4),"match","MISMATCH"),"dead")</f>
        <v>dead</v>
      </c>
      <c r="F357" s="15" t="str">
        <f>_xlfn.IFNA(INDEX(Table6[[#All],[Location]],MATCH(RecordTable[[#This Row],[METRC]],Table6[Tag],0)),"DEAD")</f>
        <v>DEAD</v>
      </c>
    </row>
    <row r="358" spans="1:6" x14ac:dyDescent="0.25">
      <c r="A358" t="str">
        <f>_xlfn.CONCAT("1A4070000000065000",RIGHT(RecordTable[[#This Row],[CloneBarcode]],6))</f>
        <v>1A4070000000065000040745</v>
      </c>
      <c r="B358" t="str">
        <f>LEFT(RecordTable[[#This Row],[CloneBarcode]],7)</f>
        <v>BBGM004</v>
      </c>
      <c r="C358" t="s">
        <v>3347</v>
      </c>
      <c r="D358" s="15">
        <v>43678</v>
      </c>
      <c r="E358" s="15" t="str">
        <f>_xlfn.IFNA(IF(LEFT(VLOOKUP(RecordTable[[#This Row],[METRC]],METRC!A:B,2,FALSE),4)=LEFT(RecordTable[[#This Row],[CloneBarcode]],4),"match","MISMATCH"),"dead")</f>
        <v>dead</v>
      </c>
      <c r="F358" s="15" t="str">
        <f>_xlfn.IFNA(INDEX(Table6[[#All],[Location]],MATCH(RecordTable[[#This Row],[METRC]],Table6[Tag],0)),"DEAD")</f>
        <v>DEAD</v>
      </c>
    </row>
    <row r="359" spans="1:6" x14ac:dyDescent="0.25">
      <c r="A359" t="str">
        <f>_xlfn.CONCAT("1A4070000000065000",RIGHT(RecordTable[[#This Row],[CloneBarcode]],6))</f>
        <v>1A4070000000065000029452</v>
      </c>
      <c r="B359" t="str">
        <f>LEFT(RecordTable[[#This Row],[CloneBarcode]],7)</f>
        <v>BBGM004</v>
      </c>
      <c r="C359" t="s">
        <v>2956</v>
      </c>
      <c r="D359" s="15">
        <v>43678</v>
      </c>
      <c r="E359" s="15" t="str">
        <f>_xlfn.IFNA(IF(LEFT(VLOOKUP(RecordTable[[#This Row],[METRC]],METRC!A:B,2,FALSE),4)=LEFT(RecordTable[[#This Row],[CloneBarcode]],4),"match","MISMATCH"),"dead")</f>
        <v>dead</v>
      </c>
      <c r="F359" s="15" t="str">
        <f>_xlfn.IFNA(INDEX(Table6[[#All],[Location]],MATCH(RecordTable[[#This Row],[METRC]],Table6[Tag],0)),"DEAD")</f>
        <v>DEAD</v>
      </c>
    </row>
    <row r="360" spans="1:6" x14ac:dyDescent="0.25">
      <c r="A360" t="s">
        <v>3348</v>
      </c>
      <c r="B360" t="s">
        <v>2958</v>
      </c>
      <c r="C360" t="str">
        <f>_xlfn.CONCAT(RecordTable[[#This Row],[PhenoAbbv]],".",RIGHT(RecordTable[[#This Row],[METRC]],6))</f>
        <v>BBGM007.021527</v>
      </c>
      <c r="D360" s="15">
        <v>43678</v>
      </c>
      <c r="E360" s="15" t="str">
        <f>_xlfn.IFNA(IF(LEFT(VLOOKUP(RecordTable[[#This Row],[METRC]],METRC!A:B,2,FALSE),4)=LEFT(RecordTable[[#This Row],[CloneBarcode]],4),"match","MISMATCH"),"dead")</f>
        <v>dead</v>
      </c>
      <c r="F360" s="15" t="str">
        <f>_xlfn.IFNA(INDEX(Table6[[#All],[Location]],MATCH(RecordTable[[#This Row],[METRC]],Table6[Tag],0)),"DEAD")</f>
        <v>DEAD</v>
      </c>
    </row>
    <row r="361" spans="1:6" x14ac:dyDescent="0.25">
      <c r="A361" t="s">
        <v>3349</v>
      </c>
      <c r="B361" t="s">
        <v>2958</v>
      </c>
      <c r="C361" t="str">
        <f>_xlfn.CONCAT(RecordTable[[#This Row],[PhenoAbbv]],".",RIGHT(RecordTable[[#This Row],[METRC]],6))</f>
        <v>BBGM007.026252</v>
      </c>
      <c r="D361" s="15">
        <v>43678</v>
      </c>
      <c r="E361" s="15" t="str">
        <f>_xlfn.IFNA(IF(LEFT(VLOOKUP(RecordTable[[#This Row],[METRC]],METRC!A:B,2,FALSE),4)=LEFT(RecordTable[[#This Row],[CloneBarcode]],4),"match","MISMATCH"),"dead")</f>
        <v>dead</v>
      </c>
      <c r="F361" s="15" t="str">
        <f>_xlfn.IFNA(INDEX(Table6[[#All],[Location]],MATCH(RecordTable[[#This Row],[METRC]],Table6[Tag],0)),"DEAD")</f>
        <v>DEAD</v>
      </c>
    </row>
    <row r="362" spans="1:6" x14ac:dyDescent="0.25">
      <c r="A362" t="s">
        <v>3350</v>
      </c>
      <c r="B362" s="62" t="s">
        <v>2958</v>
      </c>
      <c r="C362" t="str">
        <f>_xlfn.CONCAT(RecordTable[[#This Row],[PhenoAbbv]],".",RIGHT(RecordTable[[#This Row],[METRC]],6))</f>
        <v>BBGM007.026270</v>
      </c>
      <c r="D362" s="15">
        <v>43678</v>
      </c>
      <c r="E362" s="15" t="str">
        <f>_xlfn.IFNA(IF(LEFT(VLOOKUP(RecordTable[[#This Row],[METRC]],METRC!A:B,2,FALSE),4)=LEFT(RecordTable[[#This Row],[CloneBarcode]],4),"match","MISMATCH"),"dead")</f>
        <v>dead</v>
      </c>
      <c r="F362" s="15" t="str">
        <f>_xlfn.IFNA(INDEX(Table6[[#All],[Location]],MATCH(RecordTable[[#This Row],[METRC]],Table6[Tag],0)),"DEAD")</f>
        <v>DEAD</v>
      </c>
    </row>
    <row r="363" spans="1:6" x14ac:dyDescent="0.25">
      <c r="A363" t="str">
        <f>_xlfn.CONCAT("1A4070000000065000",RIGHT(RecordTable[[#This Row],[CloneBarcode]],6))</f>
        <v>1A4070000000065000040753</v>
      </c>
      <c r="B363" t="str">
        <f>LEFT(RecordTable[[#This Row],[CloneBarcode]],7)</f>
        <v>BBGM007</v>
      </c>
      <c r="C363" t="s">
        <v>3351</v>
      </c>
      <c r="D363" s="15">
        <v>43678</v>
      </c>
      <c r="E363" s="15" t="str">
        <f>_xlfn.IFNA(IF(LEFT(VLOOKUP(RecordTable[[#This Row],[METRC]],METRC!A:B,2,FALSE),4)=LEFT(RecordTable[[#This Row],[CloneBarcode]],4),"match","MISMATCH"),"dead")</f>
        <v>dead</v>
      </c>
      <c r="F363" s="15" t="str">
        <f>_xlfn.IFNA(INDEX(Table6[[#All],[Location]],MATCH(RecordTable[[#This Row],[METRC]],Table6[Tag],0)),"DEAD")</f>
        <v>DEAD</v>
      </c>
    </row>
    <row r="364" spans="1:6" x14ac:dyDescent="0.25">
      <c r="A364" t="str">
        <f>_xlfn.CONCAT("1A4070000000065000",RIGHT(RecordTable[[#This Row],[CloneBarcode]],6))</f>
        <v>1A4070000000065000040754</v>
      </c>
      <c r="B364" t="str">
        <f>LEFT(RecordTable[[#This Row],[CloneBarcode]],7)</f>
        <v>BBGM007</v>
      </c>
      <c r="C364" t="s">
        <v>3352</v>
      </c>
      <c r="D364" s="15">
        <v>43678</v>
      </c>
      <c r="E364" s="15" t="str">
        <f>_xlfn.IFNA(IF(LEFT(VLOOKUP(RecordTable[[#This Row],[METRC]],METRC!A:B,2,FALSE),4)=LEFT(RecordTable[[#This Row],[CloneBarcode]],4),"match","MISMATCH"),"dead")</f>
        <v>dead</v>
      </c>
      <c r="F364" s="15" t="str">
        <f>_xlfn.IFNA(INDEX(Table6[[#All],[Location]],MATCH(RecordTable[[#This Row],[METRC]],Table6[Tag],0)),"DEAD")</f>
        <v>DEAD</v>
      </c>
    </row>
    <row r="365" spans="1:6" x14ac:dyDescent="0.25">
      <c r="A365" t="str">
        <f>_xlfn.CONCAT("1A4070000000065000",RIGHT(RecordTable[[#This Row],[CloneBarcode]],6))</f>
        <v>1A4070000000065000040751</v>
      </c>
      <c r="B365" t="str">
        <f>LEFT(RecordTable[[#This Row],[CloneBarcode]],7)</f>
        <v>BBGM007</v>
      </c>
      <c r="C365" t="s">
        <v>3353</v>
      </c>
      <c r="D365" s="15">
        <v>43678</v>
      </c>
      <c r="E365" s="15" t="str">
        <f>_xlfn.IFNA(IF(LEFT(VLOOKUP(RecordTable[[#This Row],[METRC]],METRC!A:B,2,FALSE),4)=LEFT(RecordTable[[#This Row],[CloneBarcode]],4),"match","MISMATCH"),"dead")</f>
        <v>dead</v>
      </c>
      <c r="F365" s="15" t="str">
        <f>_xlfn.IFNA(INDEX(Table6[[#All],[Location]],MATCH(RecordTable[[#This Row],[METRC]],Table6[Tag],0)),"DEAD")</f>
        <v>DEAD</v>
      </c>
    </row>
    <row r="366" spans="1:6" x14ac:dyDescent="0.25">
      <c r="A366" t="str">
        <f>_xlfn.CONCAT("1A4070000000065000",RIGHT(RecordTable[[#This Row],[CloneBarcode]],6))</f>
        <v>1A4070000000065000040752</v>
      </c>
      <c r="B366" t="str">
        <f>LEFT(RecordTable[[#This Row],[CloneBarcode]],7)</f>
        <v>BBGM007</v>
      </c>
      <c r="C366" t="s">
        <v>3354</v>
      </c>
      <c r="D366" s="15">
        <v>43678</v>
      </c>
      <c r="E366" s="15" t="str">
        <f>_xlfn.IFNA(IF(LEFT(VLOOKUP(RecordTable[[#This Row],[METRC]],METRC!A:B,2,FALSE),4)=LEFT(RecordTable[[#This Row],[CloneBarcode]],4),"match","MISMATCH"),"dead")</f>
        <v>dead</v>
      </c>
      <c r="F366" s="15" t="str">
        <f>_xlfn.IFNA(INDEX(Table6[[#All],[Location]],MATCH(RecordTable[[#This Row],[METRC]],Table6[Tag],0)),"DEAD")</f>
        <v>DEAD</v>
      </c>
    </row>
    <row r="367" spans="1:6" x14ac:dyDescent="0.25">
      <c r="A367" t="str">
        <f>_xlfn.CONCAT("1A4070000000065000",RIGHT(RecordTable[[#This Row],[CloneBarcode]],6))</f>
        <v>1A4070000000065000040755</v>
      </c>
      <c r="B367" t="str">
        <f>LEFT(RecordTable[[#This Row],[CloneBarcode]],7)</f>
        <v>BBGM007</v>
      </c>
      <c r="C367" t="s">
        <v>3355</v>
      </c>
      <c r="D367" s="15">
        <v>43678</v>
      </c>
      <c r="E367" s="15" t="str">
        <f>_xlfn.IFNA(IF(LEFT(VLOOKUP(RecordTable[[#This Row],[METRC]],METRC!A:B,2,FALSE),4)=LEFT(RecordTable[[#This Row],[CloneBarcode]],4),"match","MISMATCH"),"dead")</f>
        <v>dead</v>
      </c>
      <c r="F367" s="15" t="str">
        <f>_xlfn.IFNA(INDEX(Table6[[#All],[Location]],MATCH(RecordTable[[#This Row],[METRC]],Table6[Tag],0)),"DEAD")</f>
        <v>DEAD</v>
      </c>
    </row>
    <row r="368" spans="1:6" x14ac:dyDescent="0.25">
      <c r="A368" t="str">
        <f>_xlfn.CONCAT("1A4070000000065000",RIGHT(RecordTable[[#This Row],[CloneBarcode]],6))</f>
        <v>1A4070000000065000040757</v>
      </c>
      <c r="B368" t="str">
        <f>LEFT(RecordTable[[#This Row],[CloneBarcode]],7)</f>
        <v>BBGM007</v>
      </c>
      <c r="C368" t="s">
        <v>3356</v>
      </c>
      <c r="D368" s="15">
        <v>43678</v>
      </c>
      <c r="E368" s="15" t="str">
        <f>_xlfn.IFNA(IF(LEFT(VLOOKUP(RecordTable[[#This Row],[METRC]],METRC!A:B,2,FALSE),4)=LEFT(RecordTable[[#This Row],[CloneBarcode]],4),"match","MISMATCH"),"dead")</f>
        <v>dead</v>
      </c>
      <c r="F368" s="15" t="str">
        <f>_xlfn.IFNA(INDEX(Table6[[#All],[Location]],MATCH(RecordTable[[#This Row],[METRC]],Table6[Tag],0)),"DEAD")</f>
        <v>DEAD</v>
      </c>
    </row>
    <row r="369" spans="1:6" x14ac:dyDescent="0.25">
      <c r="A369" t="str">
        <f>_xlfn.CONCAT("1A4070000000065000",RIGHT(RecordTable[[#This Row],[CloneBarcode]],6))</f>
        <v>1A4070000000065000040756</v>
      </c>
      <c r="B369" t="str">
        <f>LEFT(RecordTable[[#This Row],[CloneBarcode]],7)</f>
        <v>BBGM007</v>
      </c>
      <c r="C369" t="s">
        <v>3357</v>
      </c>
      <c r="D369" s="15">
        <v>43678</v>
      </c>
      <c r="E369" s="15" t="str">
        <f>_xlfn.IFNA(IF(LEFT(VLOOKUP(RecordTable[[#This Row],[METRC]],METRC!A:B,2,FALSE),4)=LEFT(RecordTable[[#This Row],[CloneBarcode]],4),"match","MISMATCH"),"dead")</f>
        <v>dead</v>
      </c>
      <c r="F369" s="15" t="str">
        <f>_xlfn.IFNA(INDEX(Table6[[#All],[Location]],MATCH(RecordTable[[#This Row],[METRC]],Table6[Tag],0)),"DEAD")</f>
        <v>DEAD</v>
      </c>
    </row>
    <row r="370" spans="1:6" x14ac:dyDescent="0.25">
      <c r="A370" t="s">
        <v>3358</v>
      </c>
      <c r="B370" t="s">
        <v>2962</v>
      </c>
      <c r="C370" t="str">
        <f>_xlfn.CONCAT(RecordTable[[#This Row],[PhenoAbbv]],".",RIGHT(RecordTable[[#This Row],[METRC]],6))</f>
        <v>BBGM009.021526</v>
      </c>
      <c r="D370" s="15">
        <v>43678</v>
      </c>
      <c r="E370" s="15" t="str">
        <f>_xlfn.IFNA(IF(LEFT(VLOOKUP(RecordTable[[#This Row],[METRC]],METRC!A:B,2,FALSE),4)=LEFT(RecordTable[[#This Row],[CloneBarcode]],4),"match","MISMATCH"),"dead")</f>
        <v>dead</v>
      </c>
      <c r="F370" s="15" t="str">
        <f>_xlfn.IFNA(INDEX(Table6[[#All],[Location]],MATCH(RecordTable[[#This Row],[METRC]],Table6[Tag],0)),"DEAD")</f>
        <v>DEAD</v>
      </c>
    </row>
    <row r="371" spans="1:6" x14ac:dyDescent="0.25">
      <c r="A371" t="s">
        <v>3359</v>
      </c>
      <c r="B371" t="s">
        <v>2962</v>
      </c>
      <c r="C371" t="str">
        <f>_xlfn.CONCAT(RecordTable[[#This Row],[PhenoAbbv]],".",RIGHT(RecordTable[[#This Row],[METRC]],6))</f>
        <v>BBGM009.021528</v>
      </c>
      <c r="D371" s="15">
        <v>43678</v>
      </c>
      <c r="E371" s="15" t="str">
        <f>_xlfn.IFNA(IF(LEFT(VLOOKUP(RecordTable[[#This Row],[METRC]],METRC!A:B,2,FALSE),4)=LEFT(RecordTable[[#This Row],[CloneBarcode]],4),"match","MISMATCH"),"dead")</f>
        <v>dead</v>
      </c>
      <c r="F371" s="15" t="str">
        <f>_xlfn.IFNA(INDEX(Table6[[#All],[Location]],MATCH(RecordTable[[#This Row],[METRC]],Table6[Tag],0)),"DEAD")</f>
        <v>DEAD</v>
      </c>
    </row>
    <row r="372" spans="1:6" x14ac:dyDescent="0.25">
      <c r="A372" t="s">
        <v>3360</v>
      </c>
      <c r="B372" t="s">
        <v>2962</v>
      </c>
      <c r="C372" t="str">
        <f>_xlfn.CONCAT(RecordTable[[#This Row],[PhenoAbbv]],".",RIGHT(RecordTable[[#This Row],[METRC]],6))</f>
        <v>BBGM009.026276</v>
      </c>
      <c r="D372" s="15">
        <v>43678</v>
      </c>
      <c r="E372" s="15" t="str">
        <f>_xlfn.IFNA(IF(LEFT(VLOOKUP(RecordTable[[#This Row],[METRC]],METRC!A:B,2,FALSE),4)=LEFT(RecordTable[[#This Row],[CloneBarcode]],4),"match","MISMATCH"),"dead")</f>
        <v>dead</v>
      </c>
      <c r="F372" s="15" t="str">
        <f>_xlfn.IFNA(INDEX(Table6[[#All],[Location]],MATCH(RecordTable[[#This Row],[METRC]],Table6[Tag],0)),"DEAD")</f>
        <v>DEAD</v>
      </c>
    </row>
    <row r="373" spans="1:6" x14ac:dyDescent="0.25">
      <c r="A373" t="s">
        <v>3361</v>
      </c>
      <c r="B373" t="s">
        <v>2962</v>
      </c>
      <c r="C373" t="str">
        <f>_xlfn.CONCAT(RecordTable[[#This Row],[PhenoAbbv]],".",RIGHT(RecordTable[[#This Row],[METRC]],6))</f>
        <v>BBGM009.026284</v>
      </c>
      <c r="D373" s="15">
        <v>43678</v>
      </c>
      <c r="E373" s="15" t="str">
        <f>_xlfn.IFNA(IF(LEFT(VLOOKUP(RecordTable[[#This Row],[METRC]],METRC!A:B,2,FALSE),4)=LEFT(RecordTable[[#This Row],[CloneBarcode]],4),"match","MISMATCH"),"dead")</f>
        <v>dead</v>
      </c>
      <c r="F373" s="15" t="str">
        <f>_xlfn.IFNA(INDEX(Table6[[#All],[Location]],MATCH(RecordTable[[#This Row],[METRC]],Table6[Tag],0)),"DEAD")</f>
        <v>DEAD</v>
      </c>
    </row>
    <row r="374" spans="1:6" x14ac:dyDescent="0.25">
      <c r="A374" t="str">
        <f>_xlfn.CONCAT("1A4070000000065000",RIGHT(RecordTable[[#This Row],[CloneBarcode]],6))</f>
        <v>1A4070000000065000033664</v>
      </c>
      <c r="B374" t="str">
        <f>LEFT(RecordTable[[#This Row],[CloneBarcode]],7)</f>
        <v>BGCH010</v>
      </c>
      <c r="C374" t="s">
        <v>2971</v>
      </c>
      <c r="D374" s="15">
        <v>43678</v>
      </c>
      <c r="E374" s="15" t="str">
        <f>_xlfn.IFNA(IF(LEFT(VLOOKUP(RecordTable[[#This Row],[METRC]],METRC!A:B,2,FALSE),4)=LEFT(RecordTable[[#This Row],[CloneBarcode]],4),"match","MISMATCH"),"dead")</f>
        <v>dead</v>
      </c>
      <c r="F374" s="15" t="str">
        <f>_xlfn.IFNA(INDEX(Table6[[#All],[Location]],MATCH(RecordTable[[#This Row],[METRC]],Table6[Tag],0)),"DEAD")</f>
        <v>DEAD</v>
      </c>
    </row>
    <row r="375" spans="1:6" x14ac:dyDescent="0.25">
      <c r="A375" t="str">
        <f>_xlfn.CONCAT("1A4070000000065000",RIGHT(RecordTable[[#This Row],[CloneBarcode]],6))</f>
        <v>1A4070000000065000033662</v>
      </c>
      <c r="B375" t="str">
        <f>LEFT(RecordTable[[#This Row],[CloneBarcode]],7)</f>
        <v>BGCH010</v>
      </c>
      <c r="C375" t="s">
        <v>2970</v>
      </c>
      <c r="D375" s="15">
        <v>43678</v>
      </c>
      <c r="E375" s="15" t="str">
        <f>_xlfn.IFNA(IF(LEFT(VLOOKUP(RecordTable[[#This Row],[METRC]],METRC!A:B,2,FALSE),4)=LEFT(RecordTable[[#This Row],[CloneBarcode]],4),"match","MISMATCH"),"dead")</f>
        <v>dead</v>
      </c>
      <c r="F375" s="15" t="str">
        <f>_xlfn.IFNA(INDEX(Table6[[#All],[Location]],MATCH(RecordTable[[#This Row],[METRC]],Table6[Tag],0)),"DEAD")</f>
        <v>DEAD</v>
      </c>
    </row>
    <row r="376" spans="1:6" x14ac:dyDescent="0.25">
      <c r="A376" t="str">
        <f>_xlfn.CONCAT("1A4070000000065000",RIGHT(RecordTable[[#This Row],[CloneBarcode]],6))</f>
        <v>1A4070000000065000036077</v>
      </c>
      <c r="B376" t="str">
        <f>LEFT(RecordTable[[#This Row],[CloneBarcode]],7)</f>
        <v>BHZD002</v>
      </c>
      <c r="C376" t="s">
        <v>3362</v>
      </c>
      <c r="D376" s="15">
        <v>43678</v>
      </c>
      <c r="E376" s="15" t="str">
        <f>_xlfn.IFNA(IF(LEFT(VLOOKUP(RecordTable[[#This Row],[METRC]],METRC!A:B,2,FALSE),4)=LEFT(RecordTable[[#This Row],[CloneBarcode]],4),"match","MISMATCH"),"dead")</f>
        <v>dead</v>
      </c>
      <c r="F376" s="15" t="str">
        <f>_xlfn.IFNA(INDEX(Table6[[#All],[Location]],MATCH(RecordTable[[#This Row],[METRC]],Table6[Tag],0)),"DEAD")</f>
        <v>DEAD</v>
      </c>
    </row>
    <row r="377" spans="1:6" x14ac:dyDescent="0.25">
      <c r="A377" t="str">
        <f>_xlfn.CONCAT("1A4070000000065000",RIGHT(RecordTable[[#This Row],[CloneBarcode]],6))</f>
        <v>1A4070000000065000036099</v>
      </c>
      <c r="B377" t="str">
        <f>LEFT(RecordTable[[#This Row],[CloneBarcode]],7)</f>
        <v>BHZD002</v>
      </c>
      <c r="C377" t="s">
        <v>3363</v>
      </c>
      <c r="D377" s="15">
        <v>43678</v>
      </c>
      <c r="E377" s="15" t="str">
        <f>_xlfn.IFNA(IF(LEFT(VLOOKUP(RecordTable[[#This Row],[METRC]],METRC!A:B,2,FALSE),4)=LEFT(RecordTable[[#This Row],[CloneBarcode]],4),"match","MISMATCH"),"dead")</f>
        <v>dead</v>
      </c>
      <c r="F377" s="15" t="str">
        <f>_xlfn.IFNA(INDEX(Table6[[#All],[Location]],MATCH(RecordTable[[#This Row],[METRC]],Table6[Tag],0)),"DEAD")</f>
        <v>DEAD</v>
      </c>
    </row>
    <row r="378" spans="1:6" x14ac:dyDescent="0.25">
      <c r="A378" t="str">
        <f>_xlfn.CONCAT("1A4070000000065000",RIGHT(RecordTable[[#This Row],[CloneBarcode]],6))</f>
        <v>1A4070000000065000036075</v>
      </c>
      <c r="B378" t="str">
        <f>LEFT(RecordTable[[#This Row],[CloneBarcode]],7)</f>
        <v>BHZD002</v>
      </c>
      <c r="C378" t="s">
        <v>3364</v>
      </c>
      <c r="D378" s="15">
        <v>43678</v>
      </c>
      <c r="E378" s="15" t="str">
        <f>_xlfn.IFNA(IF(LEFT(VLOOKUP(RecordTable[[#This Row],[METRC]],METRC!A:B,2,FALSE),4)=LEFT(RecordTable[[#This Row],[CloneBarcode]],4),"match","MISMATCH"),"dead")</f>
        <v>dead</v>
      </c>
      <c r="F378" s="15" t="str">
        <f>_xlfn.IFNA(INDEX(Table6[[#All],[Location]],MATCH(RecordTable[[#This Row],[METRC]],Table6[Tag],0)),"DEAD")</f>
        <v>DEAD</v>
      </c>
    </row>
    <row r="379" spans="1:6" x14ac:dyDescent="0.25">
      <c r="A379" t="str">
        <f>_xlfn.CONCAT("1A4070000000065000",RIGHT(RecordTable[[#This Row],[CloneBarcode]],6))</f>
        <v>1A4070000000065000036072</v>
      </c>
      <c r="B379" t="str">
        <f>LEFT(RecordTable[[#This Row],[CloneBarcode]],7)</f>
        <v>BHZD002</v>
      </c>
      <c r="C379" t="s">
        <v>3365</v>
      </c>
      <c r="D379" s="15">
        <v>43678</v>
      </c>
      <c r="E379" s="15" t="str">
        <f>_xlfn.IFNA(IF(LEFT(VLOOKUP(RecordTable[[#This Row],[METRC]],METRC!A:B,2,FALSE),4)=LEFT(RecordTable[[#This Row],[CloneBarcode]],4),"match","MISMATCH"),"dead")</f>
        <v>dead</v>
      </c>
      <c r="F379" s="15" t="str">
        <f>_xlfn.IFNA(INDEX(Table6[[#All],[Location]],MATCH(RecordTable[[#This Row],[METRC]],Table6[Tag],0)),"DEAD")</f>
        <v>DEAD</v>
      </c>
    </row>
    <row r="380" spans="1:6" x14ac:dyDescent="0.25">
      <c r="A380" t="str">
        <f>_xlfn.CONCAT("1A4070000000065000",RIGHT(RecordTable[[#This Row],[CloneBarcode]],6))</f>
        <v>1A4070000000065000036116</v>
      </c>
      <c r="B380" t="str">
        <f>LEFT(RecordTable[[#This Row],[CloneBarcode]],7)</f>
        <v>BHZD008</v>
      </c>
      <c r="C380" t="s">
        <v>3366</v>
      </c>
      <c r="D380" s="15">
        <v>43678</v>
      </c>
      <c r="E380" s="15" t="str">
        <f>_xlfn.IFNA(IF(LEFT(VLOOKUP(RecordTable[[#This Row],[METRC]],METRC!A:B,2,FALSE),4)=LEFT(RecordTable[[#This Row],[CloneBarcode]],4),"match","MISMATCH"),"dead")</f>
        <v>dead</v>
      </c>
      <c r="F380" s="15" t="str">
        <f>_xlfn.IFNA(INDEX(Table6[[#All],[Location]],MATCH(RecordTable[[#This Row],[METRC]],Table6[Tag],0)),"DEAD")</f>
        <v>DEAD</v>
      </c>
    </row>
    <row r="381" spans="1:6" x14ac:dyDescent="0.25">
      <c r="A381" t="str">
        <f>_xlfn.CONCAT("1A4070000000065000",RIGHT(RecordTable[[#This Row],[CloneBarcode]],6))</f>
        <v>1A4070000000065000036122</v>
      </c>
      <c r="B381" t="str">
        <f>LEFT(RecordTable[[#This Row],[CloneBarcode]],7)</f>
        <v>BHZD008</v>
      </c>
      <c r="C381" t="s">
        <v>3367</v>
      </c>
      <c r="D381" s="15">
        <v>43678</v>
      </c>
      <c r="E381" s="15" t="str">
        <f>_xlfn.IFNA(IF(LEFT(VLOOKUP(RecordTable[[#This Row],[METRC]],METRC!A:B,2,FALSE),4)=LEFT(RecordTable[[#This Row],[CloneBarcode]],4),"match","MISMATCH"),"dead")</f>
        <v>dead</v>
      </c>
      <c r="F381" s="15" t="str">
        <f>_xlfn.IFNA(INDEX(Table6[[#All],[Location]],MATCH(RecordTable[[#This Row],[METRC]],Table6[Tag],0)),"DEAD")</f>
        <v>DEAD</v>
      </c>
    </row>
    <row r="382" spans="1:6" x14ac:dyDescent="0.25">
      <c r="A382" t="str">
        <f>_xlfn.CONCAT("1A4070000000065000",RIGHT(RecordTable[[#This Row],[CloneBarcode]],6))</f>
        <v>1A4070000000065000036114</v>
      </c>
      <c r="B382" t="str">
        <f>LEFT(RecordTable[[#This Row],[CloneBarcode]],7)</f>
        <v>BHZD008</v>
      </c>
      <c r="C382" t="s">
        <v>3368</v>
      </c>
      <c r="D382" s="15">
        <v>43678</v>
      </c>
      <c r="E382" s="15" t="str">
        <f>_xlfn.IFNA(IF(LEFT(VLOOKUP(RecordTable[[#This Row],[METRC]],METRC!A:B,2,FALSE),4)=LEFT(RecordTable[[#This Row],[CloneBarcode]],4),"match","MISMATCH"),"dead")</f>
        <v>dead</v>
      </c>
      <c r="F382" s="15" t="str">
        <f>_xlfn.IFNA(INDEX(Table6[[#All],[Location]],MATCH(RecordTable[[#This Row],[METRC]],Table6[Tag],0)),"DEAD")</f>
        <v>DEAD</v>
      </c>
    </row>
    <row r="383" spans="1:6" x14ac:dyDescent="0.25">
      <c r="A383" t="str">
        <f>_xlfn.CONCAT("1A4070000000065000",RIGHT(RecordTable[[#This Row],[CloneBarcode]],6))</f>
        <v>1A4070000000065000036115</v>
      </c>
      <c r="B383" t="str">
        <f>LEFT(RecordTable[[#This Row],[CloneBarcode]],7)</f>
        <v>BHZD008</v>
      </c>
      <c r="C383" t="s">
        <v>3369</v>
      </c>
      <c r="D383" s="15">
        <v>43678</v>
      </c>
      <c r="E383" s="15" t="str">
        <f>_xlfn.IFNA(IF(LEFT(VLOOKUP(RecordTable[[#This Row],[METRC]],METRC!A:B,2,FALSE),4)=LEFT(RecordTable[[#This Row],[CloneBarcode]],4),"match","MISMATCH"),"dead")</f>
        <v>dead</v>
      </c>
      <c r="F383" s="15" t="str">
        <f>_xlfn.IFNA(INDEX(Table6[[#All],[Location]],MATCH(RecordTable[[#This Row],[METRC]],Table6[Tag],0)),"DEAD")</f>
        <v>DEAD</v>
      </c>
    </row>
    <row r="384" spans="1:6" x14ac:dyDescent="0.25">
      <c r="A384" t="s">
        <v>3370</v>
      </c>
      <c r="B384" t="s">
        <v>2973</v>
      </c>
      <c r="C384" t="str">
        <f>_xlfn.CONCAT(RecordTable[[#This Row],[PhenoAbbv]],".",RIGHT(RecordTable[[#This Row],[METRC]],6))</f>
        <v>BMKO011.019198</v>
      </c>
      <c r="D384" s="15">
        <v>43678</v>
      </c>
      <c r="E384" s="15" t="str">
        <f>_xlfn.IFNA(IF(LEFT(VLOOKUP(RecordTable[[#This Row],[METRC]],METRC!A:B,2,FALSE),4)=LEFT(RecordTable[[#This Row],[CloneBarcode]],4),"match","MISMATCH"),"dead")</f>
        <v>dead</v>
      </c>
      <c r="F384" s="15" t="str">
        <f>_xlfn.IFNA(INDEX(Table6[[#All],[Location]],MATCH(RecordTable[[#This Row],[METRC]],Table6[Tag],0)),"DEAD")</f>
        <v>DEAD</v>
      </c>
    </row>
    <row r="385" spans="1:6" x14ac:dyDescent="0.25">
      <c r="A385" t="str">
        <f>_xlfn.CONCAT("1A4070000000065000",RIGHT(RecordTable[[#This Row],[CloneBarcode]],6))</f>
        <v>1A4070000000065000032185</v>
      </c>
      <c r="B385" t="str">
        <f>LEFT(RecordTable[[#This Row],[CloneBarcode]],7)</f>
        <v>BMKO011</v>
      </c>
      <c r="C385" t="s">
        <v>2974</v>
      </c>
      <c r="D385" s="15">
        <v>43678</v>
      </c>
      <c r="E385" s="15" t="str">
        <f>_xlfn.IFNA(IF(LEFT(VLOOKUP(RecordTable[[#This Row],[METRC]],METRC!A:B,2,FALSE),4)=LEFT(RecordTable[[#This Row],[CloneBarcode]],4),"match","MISMATCH"),"dead")</f>
        <v>dead</v>
      </c>
      <c r="F385" s="15" t="str">
        <f>_xlfn.IFNA(INDEX(Table6[[#All],[Location]],MATCH(RecordTable[[#This Row],[METRC]],Table6[Tag],0)),"DEAD")</f>
        <v>DEAD</v>
      </c>
    </row>
    <row r="386" spans="1:6" x14ac:dyDescent="0.25">
      <c r="A386" t="str">
        <f>_xlfn.CONCAT("1A4070000000065000",RIGHT(RecordTable[[#This Row],[CloneBarcode]],6))</f>
        <v>1A4070000000065000030563</v>
      </c>
      <c r="B386" t="str">
        <f>LEFT(RecordTable[[#This Row],[CloneBarcode]],7)</f>
        <v>BMKO011</v>
      </c>
      <c r="C386" t="s">
        <v>2975</v>
      </c>
      <c r="D386" s="15">
        <v>43678</v>
      </c>
      <c r="E386" s="15" t="str">
        <f>_xlfn.IFNA(IF(LEFT(VLOOKUP(RecordTable[[#This Row],[METRC]],METRC!A:B,2,FALSE),4)=LEFT(RecordTable[[#This Row],[CloneBarcode]],4),"match","MISMATCH"),"dead")</f>
        <v>dead</v>
      </c>
      <c r="F386" s="15" t="str">
        <f>_xlfn.IFNA(INDEX(Table6[[#All],[Location]],MATCH(RecordTable[[#This Row],[METRC]],Table6[Tag],0)),"DEAD")</f>
        <v>DEAD</v>
      </c>
    </row>
    <row r="387" spans="1:6" x14ac:dyDescent="0.25">
      <c r="A387" t="str">
        <f>_xlfn.CONCAT("1A4070000000065000",RIGHT(RecordTable[[#This Row],[CloneBarcode]],6))</f>
        <v>1A4070000000065000030570</v>
      </c>
      <c r="B387" t="str">
        <f>LEFT(RecordTable[[#This Row],[CloneBarcode]],7)</f>
        <v>BMKO011</v>
      </c>
      <c r="C387" t="s">
        <v>2976</v>
      </c>
      <c r="D387" s="15">
        <v>43678</v>
      </c>
      <c r="E387" s="15" t="str">
        <f>_xlfn.IFNA(IF(LEFT(VLOOKUP(RecordTable[[#This Row],[METRC]],METRC!A:B,2,FALSE),4)=LEFT(RecordTable[[#This Row],[CloneBarcode]],4),"match","MISMATCH"),"dead")</f>
        <v>dead</v>
      </c>
      <c r="F387" s="15" t="str">
        <f>_xlfn.IFNA(INDEX(Table6[[#All],[Location]],MATCH(RecordTable[[#This Row],[METRC]],Table6[Tag],0)),"DEAD")</f>
        <v>DEAD</v>
      </c>
    </row>
    <row r="388" spans="1:6" x14ac:dyDescent="0.25">
      <c r="A388" t="str">
        <f>_xlfn.CONCAT("1A4070000000065000",RIGHT(RecordTable[[#This Row],[CloneBarcode]],6))</f>
        <v>1A4070000000065000040723</v>
      </c>
      <c r="B388" t="str">
        <f>LEFT(RecordTable[[#This Row],[CloneBarcode]],7)</f>
        <v>CADR028</v>
      </c>
      <c r="C388" t="s">
        <v>3371</v>
      </c>
      <c r="D388" s="15">
        <v>43678</v>
      </c>
      <c r="E388" s="15" t="str">
        <f>_xlfn.IFNA(IF(LEFT(VLOOKUP(RecordTable[[#This Row],[METRC]],METRC!A:B,2,FALSE),4)=LEFT(RecordTable[[#This Row],[CloneBarcode]],4),"match","MISMATCH"),"dead")</f>
        <v>dead</v>
      </c>
      <c r="F388" s="15" t="str">
        <f>_xlfn.IFNA(INDEX(Table6[[#All],[Location]],MATCH(RecordTable[[#This Row],[METRC]],Table6[Tag],0)),"DEAD")</f>
        <v>DEAD</v>
      </c>
    </row>
    <row r="389" spans="1:6" x14ac:dyDescent="0.25">
      <c r="A389" t="str">
        <f>_xlfn.CONCAT("1A4070000000065000",RIGHT(RecordTable[[#This Row],[CloneBarcode]],6))</f>
        <v>1A4070000000065000031277</v>
      </c>
      <c r="B389" t="str">
        <f>LEFT(RecordTable[[#This Row],[CloneBarcode]],7)</f>
        <v>CADR028</v>
      </c>
      <c r="C389" t="s">
        <v>3372</v>
      </c>
      <c r="D389" s="15">
        <v>43678</v>
      </c>
      <c r="E389" s="15" t="str">
        <f>_xlfn.IFNA(IF(LEFT(VLOOKUP(RecordTable[[#This Row],[METRC]],METRC!A:B,2,FALSE),4)=LEFT(RecordTable[[#This Row],[CloneBarcode]],4),"match","MISMATCH"),"dead")</f>
        <v>dead</v>
      </c>
      <c r="F389" s="15" t="str">
        <f>_xlfn.IFNA(INDEX(Table6[[#All],[Location]],MATCH(RecordTable[[#This Row],[METRC]],Table6[Tag],0)),"DEAD")</f>
        <v>DEAD</v>
      </c>
    </row>
    <row r="390" spans="1:6" x14ac:dyDescent="0.25">
      <c r="A390" t="str">
        <f>_xlfn.CONCAT("1A4070000000065000",RIGHT(RecordTable[[#This Row],[CloneBarcode]],6))</f>
        <v>1A4070000000065000031278</v>
      </c>
      <c r="B390" t="str">
        <f>LEFT(RecordTable[[#This Row],[CloneBarcode]],7)</f>
        <v>CADR028</v>
      </c>
      <c r="C390" t="s">
        <v>3373</v>
      </c>
      <c r="D390" s="15">
        <v>43678</v>
      </c>
      <c r="E390" s="15" t="str">
        <f>_xlfn.IFNA(IF(LEFT(VLOOKUP(RecordTable[[#This Row],[METRC]],METRC!A:B,2,FALSE),4)=LEFT(RecordTable[[#This Row],[CloneBarcode]],4),"match","MISMATCH"),"dead")</f>
        <v>dead</v>
      </c>
      <c r="F390" s="15" t="str">
        <f>_xlfn.IFNA(INDEX(Table6[[#All],[Location]],MATCH(RecordTable[[#This Row],[METRC]],Table6[Tag],0)),"DEAD")</f>
        <v>DEAD</v>
      </c>
    </row>
    <row r="391" spans="1:6" x14ac:dyDescent="0.25">
      <c r="A391" t="str">
        <f>_xlfn.CONCAT("1A4070000000065000",RIGHT(RecordTable[[#This Row],[CloneBarcode]],6))</f>
        <v>1A4070000000065000031281</v>
      </c>
      <c r="B391" t="str">
        <f>LEFT(RecordTable[[#This Row],[CloneBarcode]],7)</f>
        <v>CADR036</v>
      </c>
      <c r="C391" t="s">
        <v>3374</v>
      </c>
      <c r="D391" s="15">
        <v>43678</v>
      </c>
      <c r="E391" s="15" t="str">
        <f>_xlfn.IFNA(IF(LEFT(VLOOKUP(RecordTable[[#This Row],[METRC]],METRC!A:B,2,FALSE),4)=LEFT(RecordTable[[#This Row],[CloneBarcode]],4),"match","MISMATCH"),"dead")</f>
        <v>dead</v>
      </c>
      <c r="F391" s="15" t="str">
        <f>_xlfn.IFNA(INDEX(Table6[[#All],[Location]],MATCH(RecordTable[[#This Row],[METRC]],Table6[Tag],0)),"DEAD")</f>
        <v>DEAD</v>
      </c>
    </row>
    <row r="392" spans="1:6" x14ac:dyDescent="0.25">
      <c r="A392" t="str">
        <f>_xlfn.CONCAT("1A4070000000065000",RIGHT(RecordTable[[#This Row],[CloneBarcode]],6))</f>
        <v>1A4070000000065000031282</v>
      </c>
      <c r="B392" t="str">
        <f>LEFT(RecordTable[[#This Row],[CloneBarcode]],7)</f>
        <v>CADR036</v>
      </c>
      <c r="C392" t="s">
        <v>3375</v>
      </c>
      <c r="D392" s="15">
        <v>43678</v>
      </c>
      <c r="E392" s="15" t="str">
        <f>_xlfn.IFNA(IF(LEFT(VLOOKUP(RecordTable[[#This Row],[METRC]],METRC!A:B,2,FALSE),4)=LEFT(RecordTable[[#This Row],[CloneBarcode]],4),"match","MISMATCH"),"dead")</f>
        <v>dead</v>
      </c>
      <c r="F392" s="15" t="str">
        <f>_xlfn.IFNA(INDEX(Table6[[#All],[Location]],MATCH(RecordTable[[#This Row],[METRC]],Table6[Tag],0)),"DEAD")</f>
        <v>DEAD</v>
      </c>
    </row>
    <row r="393" spans="1:6" x14ac:dyDescent="0.25">
      <c r="A393" t="str">
        <f>_xlfn.CONCAT("1A4070000000065000",RIGHT(RecordTable[[#This Row],[CloneBarcode]],6))</f>
        <v>1A4070000000065000031241</v>
      </c>
      <c r="B393" t="str">
        <f>LEFT(RecordTable[[#This Row],[CloneBarcode]],7)</f>
        <v>CADR060</v>
      </c>
      <c r="C393" t="s">
        <v>3376</v>
      </c>
      <c r="D393" s="15">
        <v>43678</v>
      </c>
      <c r="E393" s="15" t="str">
        <f>_xlfn.IFNA(IF(LEFT(VLOOKUP(RecordTable[[#This Row],[METRC]],METRC!A:B,2,FALSE),4)=LEFT(RecordTable[[#This Row],[CloneBarcode]],4),"match","MISMATCH"),"dead")</f>
        <v>dead</v>
      </c>
      <c r="F393" s="15" t="str">
        <f>_xlfn.IFNA(INDEX(Table6[[#All],[Location]],MATCH(RecordTable[[#This Row],[METRC]],Table6[Tag],0)),"DEAD")</f>
        <v>DEAD</v>
      </c>
    </row>
    <row r="394" spans="1:6" x14ac:dyDescent="0.25">
      <c r="A394" t="str">
        <f>_xlfn.CONCAT("1A4070000000065000",RIGHT(RecordTable[[#This Row],[CloneBarcode]],6))</f>
        <v>1A4070000000065000031274</v>
      </c>
      <c r="B394" t="str">
        <f>LEFT(RecordTable[[#This Row],[CloneBarcode]],7)</f>
        <v>CADR065</v>
      </c>
      <c r="C394" t="s">
        <v>3377</v>
      </c>
      <c r="D394" s="15">
        <v>43678</v>
      </c>
      <c r="E394" s="15" t="str">
        <f>_xlfn.IFNA(IF(LEFT(VLOOKUP(RecordTable[[#This Row],[METRC]],METRC!A:B,2,FALSE),4)=LEFT(RecordTable[[#This Row],[CloneBarcode]],4),"match","MISMATCH"),"dead")</f>
        <v>dead</v>
      </c>
      <c r="F394" s="15" t="str">
        <f>_xlfn.IFNA(INDEX(Table6[[#All],[Location]],MATCH(RecordTable[[#This Row],[METRC]],Table6[Tag],0)),"DEAD")</f>
        <v>DEAD</v>
      </c>
    </row>
    <row r="395" spans="1:6" x14ac:dyDescent="0.25">
      <c r="A395" t="str">
        <f>_xlfn.CONCAT("1A4070000000065000",RIGHT(RecordTable[[#This Row],[CloneBarcode]],6))</f>
        <v>1A4070000000065000031273</v>
      </c>
      <c r="B395" t="str">
        <f>LEFT(RecordTable[[#This Row],[CloneBarcode]],7)</f>
        <v>CADR065</v>
      </c>
      <c r="C395" t="s">
        <v>3378</v>
      </c>
      <c r="D395" s="15">
        <v>43678</v>
      </c>
      <c r="E395" s="15" t="str">
        <f>_xlfn.IFNA(IF(LEFT(VLOOKUP(RecordTable[[#This Row],[METRC]],METRC!A:B,2,FALSE),4)=LEFT(RecordTable[[#This Row],[CloneBarcode]],4),"match","MISMATCH"),"dead")</f>
        <v>dead</v>
      </c>
      <c r="F395" s="15" t="str">
        <f>_xlfn.IFNA(INDEX(Table6[[#All],[Location]],MATCH(RecordTable[[#This Row],[METRC]],Table6[Tag],0)),"DEAD")</f>
        <v>DEAD</v>
      </c>
    </row>
    <row r="396" spans="1:6" x14ac:dyDescent="0.25">
      <c r="A396" t="str">
        <f>_xlfn.CONCAT("1A4070000000065000",RIGHT(RecordTable[[#This Row],[CloneBarcode]],6))</f>
        <v>1A4070000000065000040724</v>
      </c>
      <c r="B396" t="str">
        <f>LEFT(RecordTable[[#This Row],[CloneBarcode]],7)</f>
        <v>CADR098</v>
      </c>
      <c r="C396" t="s">
        <v>3379</v>
      </c>
      <c r="D396" s="15">
        <v>43678</v>
      </c>
      <c r="E396" s="15" t="str">
        <f>_xlfn.IFNA(IF(LEFT(VLOOKUP(RecordTable[[#This Row],[METRC]],METRC!A:B,2,FALSE),4)=LEFT(RecordTable[[#This Row],[CloneBarcode]],4),"match","MISMATCH"),"dead")</f>
        <v>dead</v>
      </c>
      <c r="F396" s="15" t="str">
        <f>_xlfn.IFNA(INDEX(Table6[[#All],[Location]],MATCH(RecordTable[[#This Row],[METRC]],Table6[Tag],0)),"DEAD")</f>
        <v>DEAD</v>
      </c>
    </row>
    <row r="397" spans="1:6" x14ac:dyDescent="0.25">
      <c r="A397" t="str">
        <f>_xlfn.CONCAT("1A4070000000065000",RIGHT(RecordTable[[#This Row],[CloneBarcode]],6))</f>
        <v>1A4070000000065000040725</v>
      </c>
      <c r="B397" t="str">
        <f>LEFT(RecordTable[[#This Row],[CloneBarcode]],7)</f>
        <v>CADR098</v>
      </c>
      <c r="C397" t="s">
        <v>3380</v>
      </c>
      <c r="D397" s="15">
        <v>43678</v>
      </c>
      <c r="E397" s="15" t="str">
        <f>_xlfn.IFNA(IF(LEFT(VLOOKUP(RecordTable[[#This Row],[METRC]],METRC!A:B,2,FALSE),4)=LEFT(RecordTable[[#This Row],[CloneBarcode]],4),"match","MISMATCH"),"dead")</f>
        <v>dead</v>
      </c>
      <c r="F397" s="15" t="str">
        <f>_xlfn.IFNA(INDEX(Table6[[#All],[Location]],MATCH(RecordTable[[#This Row],[METRC]],Table6[Tag],0)),"DEAD")</f>
        <v>DEAD</v>
      </c>
    </row>
    <row r="398" spans="1:6" x14ac:dyDescent="0.25">
      <c r="A398" t="str">
        <f>_xlfn.CONCAT("1A4070000000065000",RIGHT(RecordTable[[#This Row],[CloneBarcode]],6))</f>
        <v>1A4070000000065000040726</v>
      </c>
      <c r="B398" t="str">
        <f>LEFT(RecordTable[[#This Row],[CloneBarcode]],7)</f>
        <v>CADR098</v>
      </c>
      <c r="C398" t="s">
        <v>3381</v>
      </c>
      <c r="D398" s="15">
        <v>43678</v>
      </c>
      <c r="E398" s="15" t="str">
        <f>_xlfn.IFNA(IF(LEFT(VLOOKUP(RecordTable[[#This Row],[METRC]],METRC!A:B,2,FALSE),4)=LEFT(RecordTable[[#This Row],[CloneBarcode]],4),"match","MISMATCH"),"dead")</f>
        <v>dead</v>
      </c>
      <c r="F398" s="15" t="str">
        <f>_xlfn.IFNA(INDEX(Table6[[#All],[Location]],MATCH(RecordTable[[#This Row],[METRC]],Table6[Tag],0)),"DEAD")</f>
        <v>DEAD</v>
      </c>
    </row>
    <row r="399" spans="1:6" x14ac:dyDescent="0.25">
      <c r="A399" t="str">
        <f>_xlfn.CONCAT("1A4070000000065000",RIGHT(RecordTable[[#This Row],[CloneBarcode]],6))</f>
        <v>1A4070000000065000040730</v>
      </c>
      <c r="B399" t="str">
        <f>LEFT(RecordTable[[#This Row],[CloneBarcode]],7)</f>
        <v>CADR098</v>
      </c>
      <c r="C399" t="s">
        <v>3382</v>
      </c>
      <c r="D399" s="15">
        <v>43678</v>
      </c>
      <c r="E399" s="15" t="str">
        <f>_xlfn.IFNA(IF(LEFT(VLOOKUP(RecordTable[[#This Row],[METRC]],METRC!A:B,2,FALSE),4)=LEFT(RecordTable[[#This Row],[CloneBarcode]],4),"match","MISMATCH"),"dead")</f>
        <v>dead</v>
      </c>
      <c r="F399" s="15" t="str">
        <f>_xlfn.IFNA(INDEX(Table6[[#All],[Location]],MATCH(RecordTable[[#This Row],[METRC]],Table6[Tag],0)),"DEAD")</f>
        <v>DEAD</v>
      </c>
    </row>
    <row r="400" spans="1:6" x14ac:dyDescent="0.25">
      <c r="A400" t="str">
        <f>_xlfn.CONCAT("1A4070000000065000",RIGHT(RecordTable[[#This Row],[CloneBarcode]],6))</f>
        <v>1A4070000000065000040741</v>
      </c>
      <c r="B400" t="str">
        <f>LEFT(RecordTable[[#This Row],[CloneBarcode]],7)</f>
        <v>CADR098</v>
      </c>
      <c r="C400" t="s">
        <v>3383</v>
      </c>
      <c r="D400" s="15">
        <v>43678</v>
      </c>
      <c r="E400" s="15" t="str">
        <f>_xlfn.IFNA(IF(LEFT(VLOOKUP(RecordTable[[#This Row],[METRC]],METRC!A:B,2,FALSE),4)=LEFT(RecordTable[[#This Row],[CloneBarcode]],4),"match","MISMATCH"),"dead")</f>
        <v>dead</v>
      </c>
      <c r="F400" s="15" t="str">
        <f>_xlfn.IFNA(INDEX(Table6[[#All],[Location]],MATCH(RecordTable[[#This Row],[METRC]],Table6[Tag],0)),"DEAD")</f>
        <v>DEAD</v>
      </c>
    </row>
    <row r="401" spans="1:6" x14ac:dyDescent="0.25">
      <c r="A401" t="str">
        <f>_xlfn.CONCAT("1A4070000000065000",RIGHT(RecordTable[[#This Row],[CloneBarcode]],6))</f>
        <v>1A4070000000065000040742</v>
      </c>
      <c r="B401" t="str">
        <f>LEFT(RecordTable[[#This Row],[CloneBarcode]],7)</f>
        <v>CADR098</v>
      </c>
      <c r="C401" t="s">
        <v>3384</v>
      </c>
      <c r="D401" s="15">
        <v>43678</v>
      </c>
      <c r="E401" s="15" t="str">
        <f>_xlfn.IFNA(IF(LEFT(VLOOKUP(RecordTable[[#This Row],[METRC]],METRC!A:B,2,FALSE),4)=LEFT(RecordTable[[#This Row],[CloneBarcode]],4),"match","MISMATCH"),"dead")</f>
        <v>dead</v>
      </c>
      <c r="F401" s="15" t="str">
        <f>_xlfn.IFNA(INDEX(Table6[[#All],[Location]],MATCH(RecordTable[[#This Row],[METRC]],Table6[Tag],0)),"DEAD")</f>
        <v>DEAD</v>
      </c>
    </row>
    <row r="402" spans="1:6" x14ac:dyDescent="0.25">
      <c r="A402" t="str">
        <f>_xlfn.CONCAT("1A4070000000065000",RIGHT(RecordTable[[#This Row],[CloneBarcode]],6))</f>
        <v>1A4070000000065000040729</v>
      </c>
      <c r="B402" t="str">
        <f>LEFT(RecordTable[[#This Row],[CloneBarcode]],7)</f>
        <v>CADR098</v>
      </c>
      <c r="C402" t="s">
        <v>3385</v>
      </c>
      <c r="D402" s="15">
        <v>43678</v>
      </c>
      <c r="E402" s="15" t="str">
        <f>_xlfn.IFNA(IF(LEFT(VLOOKUP(RecordTable[[#This Row],[METRC]],METRC!A:B,2,FALSE),4)=LEFT(RecordTable[[#This Row],[CloneBarcode]],4),"match","MISMATCH"),"dead")</f>
        <v>dead</v>
      </c>
      <c r="F402" s="15" t="str">
        <f>_xlfn.IFNA(INDEX(Table6[[#All],[Location]],MATCH(RecordTable[[#This Row],[METRC]],Table6[Tag],0)),"DEAD")</f>
        <v>DEAD</v>
      </c>
    </row>
    <row r="403" spans="1:6" x14ac:dyDescent="0.25">
      <c r="A403" t="str">
        <f>_xlfn.CONCAT("1A4070000000065000",RIGHT(RecordTable[[#This Row],[CloneBarcode]],6))</f>
        <v>1A4070000000065000031265</v>
      </c>
      <c r="B403" t="str">
        <f>LEFT(RecordTable[[#This Row],[CloneBarcode]],7)</f>
        <v>CADR098</v>
      </c>
      <c r="C403" t="s">
        <v>3386</v>
      </c>
      <c r="D403" s="15">
        <v>43678</v>
      </c>
      <c r="E403" s="15" t="str">
        <f>_xlfn.IFNA(IF(LEFT(VLOOKUP(RecordTable[[#This Row],[METRC]],METRC!A:B,2,FALSE),4)=LEFT(RecordTable[[#This Row],[CloneBarcode]],4),"match","MISMATCH"),"dead")</f>
        <v>dead</v>
      </c>
      <c r="F403" s="15" t="str">
        <f>_xlfn.IFNA(INDEX(Table6[[#All],[Location]],MATCH(RecordTable[[#This Row],[METRC]],Table6[Tag],0)),"DEAD")</f>
        <v>DEAD</v>
      </c>
    </row>
    <row r="404" spans="1:6" x14ac:dyDescent="0.25">
      <c r="A404" t="str">
        <f>_xlfn.CONCAT("1A4070000000065000",RIGHT(RecordTable[[#This Row],[CloneBarcode]],6))</f>
        <v>1A4070000000065000031264</v>
      </c>
      <c r="B404" t="str">
        <f>LEFT(RecordTable[[#This Row],[CloneBarcode]],7)</f>
        <v>CADR098</v>
      </c>
      <c r="C404" t="s">
        <v>3387</v>
      </c>
      <c r="D404" s="15">
        <v>43678</v>
      </c>
      <c r="E404" s="15" t="str">
        <f>_xlfn.IFNA(IF(LEFT(VLOOKUP(RecordTable[[#This Row],[METRC]],METRC!A:B,2,FALSE),4)=LEFT(RecordTable[[#This Row],[CloneBarcode]],4),"match","MISMATCH"),"dead")</f>
        <v>dead</v>
      </c>
      <c r="F404" s="15" t="str">
        <f>_xlfn.IFNA(INDEX(Table6[[#All],[Location]],MATCH(RecordTable[[#This Row],[METRC]],Table6[Tag],0)),"DEAD")</f>
        <v>DEAD</v>
      </c>
    </row>
    <row r="405" spans="1:6" x14ac:dyDescent="0.25">
      <c r="A405" t="str">
        <f>_xlfn.CONCAT("1A4070000000065000",RIGHT(RecordTable[[#This Row],[CloneBarcode]],6))</f>
        <v>1A4070000000065000031269</v>
      </c>
      <c r="B405" t="str">
        <f>LEFT(RecordTable[[#This Row],[CloneBarcode]],7)</f>
        <v>CADR107</v>
      </c>
      <c r="C405" t="s">
        <v>3388</v>
      </c>
      <c r="D405" s="15">
        <v>43678</v>
      </c>
      <c r="E405" s="15" t="str">
        <f>_xlfn.IFNA(IF(LEFT(VLOOKUP(RecordTable[[#This Row],[METRC]],METRC!A:B,2,FALSE),4)=LEFT(RecordTable[[#This Row],[CloneBarcode]],4),"match","MISMATCH"),"dead")</f>
        <v>dead</v>
      </c>
      <c r="F405" s="15" t="str">
        <f>_xlfn.IFNA(INDEX(Table6[[#All],[Location]],MATCH(RecordTable[[#This Row],[METRC]],Table6[Tag],0)),"DEAD")</f>
        <v>DEAD</v>
      </c>
    </row>
    <row r="406" spans="1:6" x14ac:dyDescent="0.25">
      <c r="A406" t="str">
        <f>_xlfn.CONCAT("1A4070000000065000",RIGHT(RecordTable[[#This Row],[CloneBarcode]],6))</f>
        <v>1A4070000000065000031268</v>
      </c>
      <c r="B406" t="str">
        <f>LEFT(RecordTable[[#This Row],[CloneBarcode]],7)</f>
        <v>CADR107</v>
      </c>
      <c r="C406" t="s">
        <v>3389</v>
      </c>
      <c r="D406" s="15">
        <v>43678</v>
      </c>
      <c r="E406" s="15" t="str">
        <f>_xlfn.IFNA(IF(LEFT(VLOOKUP(RecordTable[[#This Row],[METRC]],METRC!A:B,2,FALSE),4)=LEFT(RecordTable[[#This Row],[CloneBarcode]],4),"match","MISMATCH"),"dead")</f>
        <v>dead</v>
      </c>
      <c r="F406" s="15" t="str">
        <f>_xlfn.IFNA(INDEX(Table6[[#All],[Location]],MATCH(RecordTable[[#This Row],[METRC]],Table6[Tag],0)),"DEAD")</f>
        <v>DEAD</v>
      </c>
    </row>
    <row r="407" spans="1:6" x14ac:dyDescent="0.25">
      <c r="A407" t="s">
        <v>3390</v>
      </c>
      <c r="B407" s="62" t="s">
        <v>3391</v>
      </c>
      <c r="C407" t="str">
        <f>_xlfn.CONCAT(RecordTable[[#This Row],[PhenoAbbv]],".",RIGHT(RecordTable[[#This Row],[METRC]],6))</f>
        <v>CHST007.031350</v>
      </c>
      <c r="D407" s="15">
        <v>43678</v>
      </c>
      <c r="E407" s="15" t="str">
        <f>_xlfn.IFNA(IF(LEFT(VLOOKUP(RecordTable[[#This Row],[METRC]],METRC!A:B,2,FALSE),4)=LEFT(RecordTable[[#This Row],[CloneBarcode]],4),"match","MISMATCH"),"dead")</f>
        <v>dead</v>
      </c>
      <c r="F407" s="15" t="str">
        <f>_xlfn.IFNA(INDEX(Table6[[#All],[Location]],MATCH(RecordTable[[#This Row],[METRC]],Table6[Tag],0)),"DEAD")</f>
        <v>DEAD</v>
      </c>
    </row>
    <row r="408" spans="1:6" x14ac:dyDescent="0.25">
      <c r="A408" t="s">
        <v>3392</v>
      </c>
      <c r="B408" t="s">
        <v>3391</v>
      </c>
      <c r="C408" t="str">
        <f>_xlfn.CONCAT(RecordTable[[#This Row],[PhenoAbbv]],".",RIGHT(RecordTable[[#This Row],[METRC]],6))</f>
        <v>CHST007.031352</v>
      </c>
      <c r="D408" s="15">
        <v>43678</v>
      </c>
      <c r="E408" s="15" t="str">
        <f>_xlfn.IFNA(IF(LEFT(VLOOKUP(RecordTable[[#This Row],[METRC]],METRC!A:B,2,FALSE),4)=LEFT(RecordTable[[#This Row],[CloneBarcode]],4),"match","MISMATCH"),"dead")</f>
        <v>dead</v>
      </c>
      <c r="F408" s="15" t="str">
        <f>_xlfn.IFNA(INDEX(Table6[[#All],[Location]],MATCH(RecordTable[[#This Row],[METRC]],Table6[Tag],0)),"DEAD")</f>
        <v>DEAD</v>
      </c>
    </row>
    <row r="409" spans="1:6" x14ac:dyDescent="0.25">
      <c r="A409" t="str">
        <f>_xlfn.CONCAT("1A4070000000065000",RIGHT(RecordTable[[#This Row],[CloneBarcode]],6))</f>
        <v>1A4070000000065000031353</v>
      </c>
      <c r="B409" t="str">
        <f>LEFT(RecordTable[[#This Row],[CloneBarcode]],7)</f>
        <v>CHST008</v>
      </c>
      <c r="C409" t="s">
        <v>2990</v>
      </c>
      <c r="D409" s="15">
        <v>43678</v>
      </c>
      <c r="E409" s="15" t="str">
        <f>_xlfn.IFNA(IF(LEFT(VLOOKUP(RecordTable[[#This Row],[METRC]],METRC!A:B,2,FALSE),4)=LEFT(RecordTable[[#This Row],[CloneBarcode]],4),"match","MISMATCH"),"dead")</f>
        <v>dead</v>
      </c>
      <c r="F409" s="15" t="str">
        <f>_xlfn.IFNA(INDEX(Table6[[#All],[Location]],MATCH(RecordTable[[#This Row],[METRC]],Table6[Tag],0)),"DEAD")</f>
        <v>DEAD</v>
      </c>
    </row>
    <row r="410" spans="1:6" x14ac:dyDescent="0.25">
      <c r="A410" t="str">
        <f>_xlfn.CONCAT("1A4070000000065000",RIGHT(RecordTable[[#This Row],[CloneBarcode]],6))</f>
        <v>1A4070000000065000031354</v>
      </c>
      <c r="B410" t="str">
        <f>LEFT(RecordTable[[#This Row],[CloneBarcode]],7)</f>
        <v>CHST008</v>
      </c>
      <c r="C410" t="s">
        <v>2991</v>
      </c>
      <c r="D410" s="15">
        <v>43678</v>
      </c>
      <c r="E410" s="15" t="str">
        <f>_xlfn.IFNA(IF(LEFT(VLOOKUP(RecordTable[[#This Row],[METRC]],METRC!A:B,2,FALSE),4)=LEFT(RecordTable[[#This Row],[CloneBarcode]],4),"match","MISMATCH"),"dead")</f>
        <v>dead</v>
      </c>
      <c r="F410" s="15" t="str">
        <f>_xlfn.IFNA(INDEX(Table6[[#All],[Location]],MATCH(RecordTable[[#This Row],[METRC]],Table6[Tag],0)),"DEAD")</f>
        <v>DEAD</v>
      </c>
    </row>
    <row r="411" spans="1:6" x14ac:dyDescent="0.25">
      <c r="A411" t="str">
        <f>_xlfn.CONCAT("1A4070000000065000",RIGHT(RecordTable[[#This Row],[CloneBarcode]],6))</f>
        <v>1A4070000000065000031404</v>
      </c>
      <c r="B411" t="str">
        <f>LEFT(RecordTable[[#This Row],[CloneBarcode]],7)</f>
        <v>CTEN016</v>
      </c>
      <c r="C411" t="s">
        <v>2995</v>
      </c>
      <c r="D411" s="15">
        <v>43678</v>
      </c>
      <c r="E411" s="15" t="str">
        <f>_xlfn.IFNA(IF(LEFT(VLOOKUP(RecordTable[[#This Row],[METRC]],METRC!A:B,2,FALSE),4)=LEFT(RecordTable[[#This Row],[CloneBarcode]],4),"match","MISMATCH"),"dead")</f>
        <v>dead</v>
      </c>
      <c r="F411" s="15" t="str">
        <f>_xlfn.IFNA(INDEX(Table6[[#All],[Location]],MATCH(RecordTable[[#This Row],[METRC]],Table6[Tag],0)),"DEAD")</f>
        <v>DEAD</v>
      </c>
    </row>
    <row r="412" spans="1:6" x14ac:dyDescent="0.25">
      <c r="A412" t="str">
        <f>_xlfn.CONCAT("1A4070000000065000",RIGHT(RecordTable[[#This Row],[CloneBarcode]],6))</f>
        <v>1A4070000000065000031426</v>
      </c>
      <c r="B412" t="str">
        <f>LEFT(RecordTable[[#This Row],[CloneBarcode]],7)</f>
        <v>CTEN024</v>
      </c>
      <c r="C412" t="s">
        <v>2998</v>
      </c>
      <c r="D412" s="15">
        <v>43678</v>
      </c>
      <c r="E412" s="15" t="str">
        <f>_xlfn.IFNA(IF(LEFT(VLOOKUP(RecordTable[[#This Row],[METRC]],METRC!A:B,2,FALSE),4)=LEFT(RecordTable[[#This Row],[CloneBarcode]],4),"match","MISMATCH"),"dead")</f>
        <v>dead</v>
      </c>
      <c r="F412" s="15" t="str">
        <f>_xlfn.IFNA(INDEX(Table6[[#All],[Location]],MATCH(RecordTable[[#This Row],[METRC]],Table6[Tag],0)),"DEAD")</f>
        <v>DEAD</v>
      </c>
    </row>
    <row r="413" spans="1:6" x14ac:dyDescent="0.25">
      <c r="A413" t="str">
        <f>_xlfn.CONCAT("1A4070000000065000",RIGHT(RecordTable[[#This Row],[CloneBarcode]],6))</f>
        <v>1A4070000000065000033645</v>
      </c>
      <c r="B413" t="str">
        <f>LEFT(RecordTable[[#This Row],[CloneBarcode]],7)</f>
        <v>DD22002</v>
      </c>
      <c r="C413" t="s">
        <v>2999</v>
      </c>
      <c r="D413" s="15">
        <v>43678</v>
      </c>
      <c r="E413" s="15" t="str">
        <f>_xlfn.IFNA(IF(LEFT(VLOOKUP(RecordTable[[#This Row],[METRC]],METRC!A:B,2,FALSE),4)=LEFT(RecordTable[[#This Row],[CloneBarcode]],4),"match","MISMATCH"),"dead")</f>
        <v>dead</v>
      </c>
      <c r="F413" s="15" t="str">
        <f>_xlfn.IFNA(INDEX(Table6[[#All],[Location]],MATCH(RecordTable[[#This Row],[METRC]],Table6[Tag],0)),"DEAD")</f>
        <v>DEAD</v>
      </c>
    </row>
    <row r="414" spans="1:6" x14ac:dyDescent="0.25">
      <c r="A414" t="str">
        <f>_xlfn.CONCAT("1A4070000000065000",RIGHT(RecordTable[[#This Row],[CloneBarcode]],6))</f>
        <v>1A4070000000065000033646</v>
      </c>
      <c r="B414" t="str">
        <f>LEFT(RecordTable[[#This Row],[CloneBarcode]],7)</f>
        <v>DD22002</v>
      </c>
      <c r="C414" t="s">
        <v>3000</v>
      </c>
      <c r="D414" s="15">
        <v>43678</v>
      </c>
      <c r="E414" s="15" t="str">
        <f>_xlfn.IFNA(IF(LEFT(VLOOKUP(RecordTable[[#This Row],[METRC]],METRC!A:B,2,FALSE),4)=LEFT(RecordTable[[#This Row],[CloneBarcode]],4),"match","MISMATCH"),"dead")</f>
        <v>dead</v>
      </c>
      <c r="F414" s="15" t="str">
        <f>_xlfn.IFNA(INDEX(Table6[[#All],[Location]],MATCH(RecordTable[[#This Row],[METRC]],Table6[Tag],0)),"DEAD")</f>
        <v>DEAD</v>
      </c>
    </row>
    <row r="415" spans="1:6" x14ac:dyDescent="0.25">
      <c r="A415" t="s">
        <v>3393</v>
      </c>
      <c r="B415" t="s">
        <v>3002</v>
      </c>
      <c r="C415" t="str">
        <f>_xlfn.CONCAT(RecordTable[[#This Row],[PhenoAbbv]],".",RIGHT(RecordTable[[#This Row],[METRC]],6))</f>
        <v>DD22005.019499</v>
      </c>
      <c r="D415" s="15">
        <v>43678</v>
      </c>
      <c r="E415" s="15" t="str">
        <f>_xlfn.IFNA(IF(LEFT(VLOOKUP(RecordTable[[#This Row],[METRC]],METRC!A:B,2,FALSE),4)=LEFT(RecordTable[[#This Row],[CloneBarcode]],4),"match","MISMATCH"),"dead")</f>
        <v>dead</v>
      </c>
      <c r="F415" s="15" t="str">
        <f>_xlfn.IFNA(INDEX(Table6[[#All],[Location]],MATCH(RecordTable[[#This Row],[METRC]],Table6[Tag],0)),"DEAD")</f>
        <v>DEAD</v>
      </c>
    </row>
    <row r="416" spans="1:6" x14ac:dyDescent="0.25">
      <c r="A416" t="str">
        <f>_xlfn.CONCAT("1A4070000000065000",RIGHT(RecordTable[[#This Row],[CloneBarcode]],6))</f>
        <v>1A4070000000065000032327</v>
      </c>
      <c r="B416" t="str">
        <f>LEFT(RecordTable[[#This Row],[CloneBarcode]],7)</f>
        <v>DD22005</v>
      </c>
      <c r="C416" t="s">
        <v>3003</v>
      </c>
      <c r="D416" s="15">
        <v>43678</v>
      </c>
      <c r="E416" s="15" t="str">
        <f>_xlfn.IFNA(IF(LEFT(VLOOKUP(RecordTable[[#This Row],[METRC]],METRC!A:B,2,FALSE),4)=LEFT(RecordTable[[#This Row],[CloneBarcode]],4),"match","MISMATCH"),"dead")</f>
        <v>dead</v>
      </c>
      <c r="F416" s="15" t="str">
        <f>_xlfn.IFNA(INDEX(Table6[[#All],[Location]],MATCH(RecordTable[[#This Row],[METRC]],Table6[Tag],0)),"DEAD")</f>
        <v>DEAD</v>
      </c>
    </row>
    <row r="417" spans="1:6" x14ac:dyDescent="0.25">
      <c r="A417" t="str">
        <f>_xlfn.CONCAT("1A4070000000065000",RIGHT(RecordTable[[#This Row],[CloneBarcode]],6))</f>
        <v>1A4070000000065000033647</v>
      </c>
      <c r="B417" t="str">
        <f>LEFT(RecordTable[[#This Row],[CloneBarcode]],7)</f>
        <v>DD22008</v>
      </c>
      <c r="C417" t="s">
        <v>3004</v>
      </c>
      <c r="D417" s="15">
        <v>43678</v>
      </c>
      <c r="E417" s="15" t="str">
        <f>_xlfn.IFNA(IF(LEFT(VLOOKUP(RecordTable[[#This Row],[METRC]],METRC!A:B,2,FALSE),4)=LEFT(RecordTable[[#This Row],[CloneBarcode]],4),"match","MISMATCH"),"dead")</f>
        <v>dead</v>
      </c>
      <c r="F417" s="15" t="str">
        <f>_xlfn.IFNA(INDEX(Table6[[#All],[Location]],MATCH(RecordTable[[#This Row],[METRC]],Table6[Tag],0)),"DEAD")</f>
        <v>DEAD</v>
      </c>
    </row>
    <row r="418" spans="1:6" x14ac:dyDescent="0.25">
      <c r="A418" t="str">
        <f>_xlfn.CONCAT("1A4070000000065000",RIGHT(RecordTable[[#This Row],[CloneBarcode]],6))</f>
        <v>1A4070000000065000033648</v>
      </c>
      <c r="B418" t="str">
        <f>LEFT(RecordTable[[#This Row],[CloneBarcode]],7)</f>
        <v>DD22008</v>
      </c>
      <c r="C418" t="s">
        <v>3005</v>
      </c>
      <c r="D418" s="15">
        <v>43678</v>
      </c>
      <c r="E418" s="15" t="str">
        <f>_xlfn.IFNA(IF(LEFT(VLOOKUP(RecordTable[[#This Row],[METRC]],METRC!A:B,2,FALSE),4)=LEFT(RecordTable[[#This Row],[CloneBarcode]],4),"match","MISMATCH"),"dead")</f>
        <v>dead</v>
      </c>
      <c r="F418" s="15" t="str">
        <f>_xlfn.IFNA(INDEX(Table6[[#All],[Location]],MATCH(RecordTable[[#This Row],[METRC]],Table6[Tag],0)),"DEAD")</f>
        <v>DEAD</v>
      </c>
    </row>
    <row r="419" spans="1:6" x14ac:dyDescent="0.25">
      <c r="A419" t="s">
        <v>3394</v>
      </c>
      <c r="B419" t="s">
        <v>3007</v>
      </c>
      <c r="C419" t="str">
        <f>_xlfn.CONCAT(RecordTable[[#This Row],[PhenoAbbv]],".",RIGHT(RecordTable[[#This Row],[METRC]],6))</f>
        <v>DD22009.019474</v>
      </c>
      <c r="D419" s="15">
        <v>43678</v>
      </c>
      <c r="E419" s="15" t="str">
        <f>_xlfn.IFNA(IF(LEFT(VLOOKUP(RecordTable[[#This Row],[METRC]],METRC!A:B,2,FALSE),4)=LEFT(RecordTable[[#This Row],[CloneBarcode]],4),"match","MISMATCH"),"dead")</f>
        <v>dead</v>
      </c>
      <c r="F419" s="15" t="str">
        <f>_xlfn.IFNA(INDEX(Table6[[#All],[Location]],MATCH(RecordTable[[#This Row],[METRC]],Table6[Tag],0)),"DEAD")</f>
        <v>DEAD</v>
      </c>
    </row>
    <row r="420" spans="1:6" x14ac:dyDescent="0.25">
      <c r="A420" t="str">
        <f>_xlfn.CONCAT("1A4070000000065000",RIGHT(RecordTable[[#This Row],[CloneBarcode]],6))</f>
        <v>1A4070000000065000032392</v>
      </c>
      <c r="B420" t="str">
        <f>LEFT(RecordTable[[#This Row],[CloneBarcode]],7)</f>
        <v>DD22009</v>
      </c>
      <c r="C420" t="s">
        <v>3008</v>
      </c>
      <c r="D420" s="15">
        <v>43678</v>
      </c>
      <c r="E420" s="15" t="str">
        <f>_xlfn.IFNA(IF(LEFT(VLOOKUP(RecordTable[[#This Row],[METRC]],METRC!A:B,2,FALSE),4)=LEFT(RecordTable[[#This Row],[CloneBarcode]],4),"match","MISMATCH"),"dead")</f>
        <v>dead</v>
      </c>
      <c r="F420" s="15" t="str">
        <f>_xlfn.IFNA(INDEX(Table6[[#All],[Location]],MATCH(RecordTable[[#This Row],[METRC]],Table6[Tag],0)),"DEAD")</f>
        <v>DEAD</v>
      </c>
    </row>
    <row r="421" spans="1:6" x14ac:dyDescent="0.25">
      <c r="A421" t="str">
        <f>_xlfn.CONCAT("1A4070000000065000",RIGHT(RecordTable[[#This Row],[CloneBarcode]],6))</f>
        <v>1A4070000000065000032316</v>
      </c>
      <c r="B421" t="str">
        <f>LEFT(RecordTable[[#This Row],[CloneBarcode]],7)</f>
        <v>DD22010</v>
      </c>
      <c r="C421" t="s">
        <v>3011</v>
      </c>
      <c r="D421" s="15">
        <v>43678</v>
      </c>
      <c r="E421" s="15" t="str">
        <f>_xlfn.IFNA(IF(LEFT(VLOOKUP(RecordTable[[#This Row],[METRC]],METRC!A:B,2,FALSE),4)=LEFT(RecordTable[[#This Row],[CloneBarcode]],4),"match","MISMATCH"),"dead")</f>
        <v>dead</v>
      </c>
      <c r="F421" s="15" t="str">
        <f>_xlfn.IFNA(INDEX(Table6[[#All],[Location]],MATCH(RecordTable[[#This Row],[METRC]],Table6[Tag],0)),"DEAD")</f>
        <v>DEAD</v>
      </c>
    </row>
    <row r="422" spans="1:6" x14ac:dyDescent="0.25">
      <c r="A422" t="s">
        <v>3395</v>
      </c>
      <c r="B422" s="62" t="s">
        <v>3396</v>
      </c>
      <c r="C422" t="str">
        <f>_xlfn.CONCAT(RecordTable[[#This Row],[PhenoAbbv]],".",RIGHT(RecordTable[[#This Row],[METRC]],6))</f>
        <v>DD22016.019468</v>
      </c>
      <c r="D422" s="15">
        <v>43678</v>
      </c>
      <c r="E422" s="15" t="str">
        <f>_xlfn.IFNA(IF(LEFT(VLOOKUP(RecordTable[[#This Row],[METRC]],METRC!A:B,2,FALSE),4)=LEFT(RecordTable[[#This Row],[CloneBarcode]],4),"match","MISMATCH"),"dead")</f>
        <v>dead</v>
      </c>
      <c r="F422" s="15" t="str">
        <f>_xlfn.IFNA(INDEX(Table6[[#All],[Location]],MATCH(RecordTable[[#This Row],[METRC]],Table6[Tag],0)),"DEAD")</f>
        <v>DEAD</v>
      </c>
    </row>
    <row r="423" spans="1:6" x14ac:dyDescent="0.25">
      <c r="A423" t="str">
        <f>_xlfn.CONCAT("1A4070000000065000",RIGHT(RecordTable[[#This Row],[CloneBarcode]],6))</f>
        <v>1A4070000000065000032370</v>
      </c>
      <c r="B423" t="str">
        <f>LEFT(RecordTable[[#This Row],[CloneBarcode]],7)</f>
        <v>DD22016</v>
      </c>
      <c r="C423" t="s">
        <v>3013</v>
      </c>
      <c r="D423" s="15">
        <v>43678</v>
      </c>
      <c r="E423" s="15" t="str">
        <f>_xlfn.IFNA(IF(LEFT(VLOOKUP(RecordTable[[#This Row],[METRC]],METRC!A:B,2,FALSE),4)=LEFT(RecordTable[[#This Row],[CloneBarcode]],4),"match","MISMATCH"),"dead")</f>
        <v>dead</v>
      </c>
      <c r="F423" s="15" t="str">
        <f>_xlfn.IFNA(INDEX(Table6[[#All],[Location]],MATCH(RecordTable[[#This Row],[METRC]],Table6[Tag],0)),"DEAD")</f>
        <v>DEAD</v>
      </c>
    </row>
    <row r="424" spans="1:6" x14ac:dyDescent="0.25">
      <c r="A424" t="s">
        <v>3397</v>
      </c>
      <c r="B424" t="s">
        <v>3015</v>
      </c>
      <c r="C424" t="str">
        <f>_xlfn.CONCAT(RecordTable[[#This Row],[PhenoAbbv]],".",RIGHT(RecordTable[[#This Row],[METRC]],6))</f>
        <v>DRMC001.014214</v>
      </c>
      <c r="D424" s="15">
        <v>43678</v>
      </c>
      <c r="E424" s="15" t="str">
        <f>_xlfn.IFNA(IF(LEFT(VLOOKUP(RecordTable[[#This Row],[METRC]],METRC!A:B,2,FALSE),4)=LEFT(RecordTable[[#This Row],[CloneBarcode]],4),"match","MISMATCH"),"dead")</f>
        <v>dead</v>
      </c>
      <c r="F424" s="15" t="str">
        <f>_xlfn.IFNA(INDEX(Table6[[#All],[Location]],MATCH(RecordTable[[#This Row],[METRC]],Table6[Tag],0)),"DEAD")</f>
        <v>DEAD</v>
      </c>
    </row>
    <row r="425" spans="1:6" x14ac:dyDescent="0.25">
      <c r="A425" t="s">
        <v>3398</v>
      </c>
      <c r="B425" t="s">
        <v>3015</v>
      </c>
      <c r="C425" t="str">
        <f>_xlfn.CONCAT(RecordTable[[#This Row],[PhenoAbbv]],".",RIGHT(RecordTable[[#This Row],[METRC]],6))</f>
        <v>DRMC001.020817</v>
      </c>
      <c r="D425" s="15">
        <v>43678</v>
      </c>
      <c r="E425" s="15" t="str">
        <f>_xlfn.IFNA(IF(LEFT(VLOOKUP(RecordTable[[#This Row],[METRC]],METRC!A:B,2,FALSE),4)=LEFT(RecordTable[[#This Row],[CloneBarcode]],4),"match","MISMATCH"),"dead")</f>
        <v>dead</v>
      </c>
      <c r="F425" s="15" t="str">
        <f>_xlfn.IFNA(INDEX(Table6[[#All],[Location]],MATCH(RecordTable[[#This Row],[METRC]],Table6[Tag],0)),"DEAD")</f>
        <v>DEAD</v>
      </c>
    </row>
    <row r="426" spans="1:6" x14ac:dyDescent="0.25">
      <c r="A426" t="str">
        <f>_xlfn.CONCAT("1A4070000000065000",RIGHT(RecordTable[[#This Row],[CloneBarcode]],6))</f>
        <v>1A4070000000065000033096</v>
      </c>
      <c r="B426" t="str">
        <f>LEFT(RecordTable[[#This Row],[CloneBarcode]],7)</f>
        <v>DRMC001</v>
      </c>
      <c r="C426" t="s">
        <v>3017</v>
      </c>
      <c r="D426" s="15">
        <v>43678</v>
      </c>
      <c r="E426" s="15" t="str">
        <f>_xlfn.IFNA(IF(LEFT(VLOOKUP(RecordTable[[#This Row],[METRC]],METRC!A:B,2,FALSE),4)=LEFT(RecordTable[[#This Row],[CloneBarcode]],4),"match","MISMATCH"),"dead")</f>
        <v>dead</v>
      </c>
      <c r="F426" s="15" t="str">
        <f>_xlfn.IFNA(INDEX(Table6[[#All],[Location]],MATCH(RecordTable[[#This Row],[METRC]],Table6[Tag],0)),"DEAD")</f>
        <v>DEAD</v>
      </c>
    </row>
    <row r="427" spans="1:6" x14ac:dyDescent="0.25">
      <c r="A427" t="s">
        <v>3399</v>
      </c>
      <c r="B427" s="62" t="s">
        <v>3019</v>
      </c>
      <c r="C427" t="str">
        <f>_xlfn.CONCAT(RecordTable[[#This Row],[PhenoAbbv]],".",RIGHT(RecordTable[[#This Row],[METRC]],6))</f>
        <v>DRMC004.020842</v>
      </c>
      <c r="D427" s="15">
        <v>43678</v>
      </c>
      <c r="E427" s="15" t="str">
        <f>_xlfn.IFNA(IF(LEFT(VLOOKUP(RecordTable[[#This Row],[METRC]],METRC!A:B,2,FALSE),4)=LEFT(RecordTable[[#This Row],[CloneBarcode]],4),"match","MISMATCH"),"dead")</f>
        <v>dead</v>
      </c>
      <c r="F427" s="15" t="str">
        <f>_xlfn.IFNA(INDEX(Table6[[#All],[Location]],MATCH(RecordTable[[#This Row],[METRC]],Table6[Tag],0)),"DEAD")</f>
        <v>DEAD</v>
      </c>
    </row>
    <row r="428" spans="1:6" x14ac:dyDescent="0.25">
      <c r="A428" t="s">
        <v>3400</v>
      </c>
      <c r="B428" t="s">
        <v>3019</v>
      </c>
      <c r="C428" t="str">
        <f>_xlfn.CONCAT(RecordTable[[#This Row],[PhenoAbbv]],".",RIGHT(RecordTable[[#This Row],[METRC]],6))</f>
        <v>DRMC004.024947</v>
      </c>
      <c r="D428" s="15">
        <v>43678</v>
      </c>
      <c r="E428" s="15" t="str">
        <f>_xlfn.IFNA(IF(LEFT(VLOOKUP(RecordTable[[#This Row],[METRC]],METRC!A:B,2,FALSE),4)=LEFT(RecordTable[[#This Row],[CloneBarcode]],4),"match","MISMATCH"),"dead")</f>
        <v>dead</v>
      </c>
      <c r="F428" s="15" t="str">
        <f>_xlfn.IFNA(INDEX(Table6[[#All],[Location]],MATCH(RecordTable[[#This Row],[METRC]],Table6[Tag],0)),"DEAD")</f>
        <v>DEAD</v>
      </c>
    </row>
    <row r="429" spans="1:6" x14ac:dyDescent="0.25">
      <c r="A429" t="s">
        <v>3401</v>
      </c>
      <c r="B429" t="s">
        <v>3019</v>
      </c>
      <c r="C429" t="str">
        <f>_xlfn.CONCAT(RecordTable[[#This Row],[PhenoAbbv]],".",RIGHT(RecordTable[[#This Row],[METRC]],6))</f>
        <v>DRMC004.024966</v>
      </c>
      <c r="D429" s="15">
        <v>43678</v>
      </c>
      <c r="E429" s="15" t="str">
        <f>_xlfn.IFNA(IF(LEFT(VLOOKUP(RecordTable[[#This Row],[METRC]],METRC!A:B,2,FALSE),4)=LEFT(RecordTable[[#This Row],[CloneBarcode]],4),"match","MISMATCH"),"dead")</f>
        <v>dead</v>
      </c>
      <c r="F429" s="15" t="str">
        <f>_xlfn.IFNA(INDEX(Table6[[#All],[Location]],MATCH(RecordTable[[#This Row],[METRC]],Table6[Tag],0)),"DEAD")</f>
        <v>DEAD</v>
      </c>
    </row>
    <row r="430" spans="1:6" x14ac:dyDescent="0.25">
      <c r="A430" t="s">
        <v>3402</v>
      </c>
      <c r="B430" t="s">
        <v>3019</v>
      </c>
      <c r="C430" t="str">
        <f>_xlfn.CONCAT(RecordTable[[#This Row],[PhenoAbbv]],".",RIGHT(RecordTable[[#This Row],[METRC]],6))</f>
        <v>DRMC004.024970</v>
      </c>
      <c r="D430" s="15">
        <v>43678</v>
      </c>
      <c r="E430" s="15" t="str">
        <f>_xlfn.IFNA(IF(LEFT(VLOOKUP(RecordTable[[#This Row],[METRC]],METRC!A:B,2,FALSE),4)=LEFT(RecordTable[[#This Row],[CloneBarcode]],4),"match","MISMATCH"),"dead")</f>
        <v>dead</v>
      </c>
      <c r="F430" s="15" t="str">
        <f>_xlfn.IFNA(INDEX(Table6[[#All],[Location]],MATCH(RecordTable[[#This Row],[METRC]],Table6[Tag],0)),"DEAD")</f>
        <v>DEAD</v>
      </c>
    </row>
    <row r="431" spans="1:6" x14ac:dyDescent="0.25">
      <c r="A431" t="s">
        <v>3403</v>
      </c>
      <c r="B431" s="62" t="s">
        <v>3019</v>
      </c>
      <c r="C431" t="str">
        <f>_xlfn.CONCAT(RecordTable[[#This Row],[PhenoAbbv]],".",RIGHT(RecordTable[[#This Row],[METRC]],6))</f>
        <v>DRMC004.024977</v>
      </c>
      <c r="D431" s="15">
        <v>43678</v>
      </c>
      <c r="E431" s="15" t="str">
        <f>_xlfn.IFNA(IF(LEFT(VLOOKUP(RecordTable[[#This Row],[METRC]],METRC!A:B,2,FALSE),4)=LEFT(RecordTable[[#This Row],[CloneBarcode]],4),"match","MISMATCH"),"dead")</f>
        <v>dead</v>
      </c>
      <c r="F431" s="15" t="str">
        <f>_xlfn.IFNA(INDEX(Table6[[#All],[Location]],MATCH(RecordTable[[#This Row],[METRC]],Table6[Tag],0)),"DEAD")</f>
        <v>DEAD</v>
      </c>
    </row>
    <row r="432" spans="1:6" x14ac:dyDescent="0.25">
      <c r="A432" t="str">
        <f>_xlfn.CONCAT("1A4070000000065000",RIGHT(RecordTable[[#This Row],[CloneBarcode]],6))</f>
        <v>1A4070000000065000032999</v>
      </c>
      <c r="B432" t="str">
        <f>LEFT(RecordTable[[#This Row],[CloneBarcode]],7)</f>
        <v>DRMC004</v>
      </c>
      <c r="C432" t="s">
        <v>3024</v>
      </c>
      <c r="D432" s="15">
        <v>43678</v>
      </c>
      <c r="E432" s="15" t="str">
        <f>_xlfn.IFNA(IF(LEFT(VLOOKUP(RecordTable[[#This Row],[METRC]],METRC!A:B,2,FALSE),4)=LEFT(RecordTable[[#This Row],[CloneBarcode]],4),"match","MISMATCH"),"dead")</f>
        <v>dead</v>
      </c>
      <c r="F432" s="15" t="str">
        <f>_xlfn.IFNA(INDEX(Table6[[#All],[Location]],MATCH(RecordTable[[#This Row],[METRC]],Table6[Tag],0)),"DEAD")</f>
        <v>DEAD</v>
      </c>
    </row>
    <row r="433" spans="1:6" x14ac:dyDescent="0.25">
      <c r="A433" t="s">
        <v>3404</v>
      </c>
      <c r="B433" t="s">
        <v>3405</v>
      </c>
      <c r="C433" t="str">
        <f>_xlfn.CONCAT(RecordTable[[#This Row],[PhenoAbbv]],".",RIGHT(RecordTable[[#This Row],[METRC]],6))</f>
        <v>DRMC022.020829</v>
      </c>
      <c r="D433" s="15">
        <v>43678</v>
      </c>
      <c r="E433" s="15" t="str">
        <f>_xlfn.IFNA(IF(LEFT(VLOOKUP(RecordTable[[#This Row],[METRC]],METRC!A:B,2,FALSE),4)=LEFT(RecordTable[[#This Row],[CloneBarcode]],4),"match","MISMATCH"),"dead")</f>
        <v>dead</v>
      </c>
      <c r="F433" s="15" t="str">
        <f>_xlfn.IFNA(INDEX(Table6[[#All],[Location]],MATCH(RecordTable[[#This Row],[METRC]],Table6[Tag],0)),"DEAD")</f>
        <v>DEAD</v>
      </c>
    </row>
    <row r="434" spans="1:6" x14ac:dyDescent="0.25">
      <c r="A434" t="str">
        <f>_xlfn.CONCAT("1A4070000000065000",RIGHT(RecordTable[[#This Row],[CloneBarcode]],6))</f>
        <v>1A4070000000065000033149</v>
      </c>
      <c r="B434" t="str">
        <f>LEFT(RecordTable[[#This Row],[CloneBarcode]],7)</f>
        <v>DRMC022</v>
      </c>
      <c r="C434" t="s">
        <v>3026</v>
      </c>
      <c r="D434" s="15">
        <v>43678</v>
      </c>
      <c r="E434" s="15" t="str">
        <f>_xlfn.IFNA(IF(LEFT(VLOOKUP(RecordTable[[#This Row],[METRC]],METRC!A:B,2,FALSE),4)=LEFT(RecordTable[[#This Row],[CloneBarcode]],4),"match","MISMATCH"),"dead")</f>
        <v>dead</v>
      </c>
      <c r="F434" s="15" t="str">
        <f>_xlfn.IFNA(INDEX(Table6[[#All],[Location]],MATCH(RecordTable[[#This Row],[METRC]],Table6[Tag],0)),"DEAD")</f>
        <v>DEAD</v>
      </c>
    </row>
    <row r="435" spans="1:6" x14ac:dyDescent="0.25">
      <c r="A435" t="s">
        <v>3406</v>
      </c>
      <c r="B435" t="s">
        <v>3028</v>
      </c>
      <c r="C435" t="str">
        <f>_xlfn.CONCAT(RecordTable[[#This Row],[PhenoAbbv]],".",RIGHT(RecordTable[[#This Row],[METRC]],6))</f>
        <v>DRMC034.020830</v>
      </c>
      <c r="D435" s="15">
        <v>43678</v>
      </c>
      <c r="E435" s="15" t="str">
        <f>_xlfn.IFNA(IF(LEFT(VLOOKUP(RecordTable[[#This Row],[METRC]],METRC!A:B,2,FALSE),4)=LEFT(RecordTable[[#This Row],[CloneBarcode]],4),"match","MISMATCH"),"dead")</f>
        <v>dead</v>
      </c>
      <c r="F435" s="15" t="str">
        <f>_xlfn.IFNA(INDEX(Table6[[#All],[Location]],MATCH(RecordTable[[#This Row],[METRC]],Table6[Tag],0)),"DEAD")</f>
        <v>DEAD</v>
      </c>
    </row>
    <row r="436" spans="1:6" x14ac:dyDescent="0.25">
      <c r="A436" t="str">
        <f>_xlfn.CONCAT("1A4070000000065000",RIGHT(RecordTable[[#This Row],[CloneBarcode]],6))</f>
        <v>1A4070000000065000033133</v>
      </c>
      <c r="B436" t="str">
        <f>LEFT(RecordTable[[#This Row],[CloneBarcode]],7)</f>
        <v>DRMC034</v>
      </c>
      <c r="C436" t="s">
        <v>3029</v>
      </c>
      <c r="D436" s="15">
        <v>43678</v>
      </c>
      <c r="E436" s="15" t="str">
        <f>_xlfn.IFNA(IF(LEFT(VLOOKUP(RecordTable[[#This Row],[METRC]],METRC!A:B,2,FALSE),4)=LEFT(RecordTable[[#This Row],[CloneBarcode]],4),"match","MISMATCH"),"dead")</f>
        <v>dead</v>
      </c>
      <c r="F436" s="15" t="str">
        <f>_xlfn.IFNA(INDEX(Table6[[#All],[Location]],MATCH(RecordTable[[#This Row],[METRC]],Table6[Tag],0)),"DEAD")</f>
        <v>DEAD</v>
      </c>
    </row>
    <row r="437" spans="1:6" x14ac:dyDescent="0.25">
      <c r="A437" t="str">
        <f>_xlfn.CONCAT("1A4070000000065000",RIGHT(RecordTable[[#This Row],[CloneBarcode]],6))</f>
        <v>1A4070000000065000031254</v>
      </c>
      <c r="B437" t="str">
        <f>LEFT(RecordTable[[#This Row],[CloneBarcode]],7)</f>
        <v>DSLD010</v>
      </c>
      <c r="C437" t="s">
        <v>3407</v>
      </c>
      <c r="D437" s="15">
        <v>43678</v>
      </c>
      <c r="E437" s="15" t="str">
        <f>_xlfn.IFNA(IF(LEFT(VLOOKUP(RecordTable[[#This Row],[METRC]],METRC!A:B,2,FALSE),4)=LEFT(RecordTable[[#This Row],[CloneBarcode]],4),"match","MISMATCH"),"dead")</f>
        <v>dead</v>
      </c>
      <c r="F437" s="15" t="str">
        <f>_xlfn.IFNA(INDEX(Table6[[#All],[Location]],MATCH(RecordTable[[#This Row],[METRC]],Table6[Tag],0)),"DEAD")</f>
        <v>DEAD</v>
      </c>
    </row>
    <row r="438" spans="1:6" x14ac:dyDescent="0.25">
      <c r="A438" t="str">
        <f>_xlfn.CONCAT("1A4070000000065000",RIGHT(RecordTable[[#This Row],[CloneBarcode]],6))</f>
        <v>1A4070000000065000031253</v>
      </c>
      <c r="B438" t="str">
        <f>LEFT(RecordTable[[#This Row],[CloneBarcode]],7)</f>
        <v>DSLD010</v>
      </c>
      <c r="C438" t="s">
        <v>3408</v>
      </c>
      <c r="D438" s="15">
        <v>43678</v>
      </c>
      <c r="E438" s="15" t="str">
        <f>_xlfn.IFNA(IF(LEFT(VLOOKUP(RecordTable[[#This Row],[METRC]],METRC!A:B,2,FALSE),4)=LEFT(RecordTable[[#This Row],[CloneBarcode]],4),"match","MISMATCH"),"dead")</f>
        <v>dead</v>
      </c>
      <c r="F438" s="15" t="str">
        <f>_xlfn.IFNA(INDEX(Table6[[#All],[Location]],MATCH(RecordTable[[#This Row],[METRC]],Table6[Tag],0)),"DEAD")</f>
        <v>DEAD</v>
      </c>
    </row>
    <row r="439" spans="1:6" x14ac:dyDescent="0.25">
      <c r="A439" t="s">
        <v>3409</v>
      </c>
      <c r="B439" t="s">
        <v>3410</v>
      </c>
      <c r="C439" t="str">
        <f>_xlfn.CONCAT(RecordTable[[#This Row],[PhenoAbbv]],".",RIGHT(RecordTable[[#This Row],[METRC]],6))</f>
        <v>DSLD015.031275</v>
      </c>
      <c r="D439" s="15">
        <v>43678</v>
      </c>
      <c r="E439" s="15" t="str">
        <f>_xlfn.IFNA(IF(LEFT(VLOOKUP(RecordTable[[#This Row],[METRC]],METRC!A:B,2,FALSE),4)=LEFT(RecordTable[[#This Row],[CloneBarcode]],4),"match","MISMATCH"),"dead")</f>
        <v>dead</v>
      </c>
      <c r="F439" s="15" t="str">
        <f>_xlfn.IFNA(INDEX(Table6[[#All],[Location]],MATCH(RecordTable[[#This Row],[METRC]],Table6[Tag],0)),"DEAD")</f>
        <v>DEAD</v>
      </c>
    </row>
    <row r="440" spans="1:6" x14ac:dyDescent="0.25">
      <c r="A440" t="s">
        <v>3411</v>
      </c>
      <c r="B440" t="s">
        <v>3410</v>
      </c>
      <c r="C440" t="str">
        <f>_xlfn.CONCAT(RecordTable[[#This Row],[PhenoAbbv]],".",RIGHT(RecordTable[[#This Row],[METRC]],6))</f>
        <v>DSLD015.031276</v>
      </c>
      <c r="D440" s="15">
        <v>43678</v>
      </c>
      <c r="E440" s="15" t="str">
        <f>_xlfn.IFNA(IF(LEFT(VLOOKUP(RecordTable[[#This Row],[METRC]],METRC!A:B,2,FALSE),4)=LEFT(RecordTable[[#This Row],[CloneBarcode]],4),"match","MISMATCH"),"dead")</f>
        <v>dead</v>
      </c>
      <c r="F440" s="15" t="str">
        <f>_xlfn.IFNA(INDEX(Table6[[#All],[Location]],MATCH(RecordTable[[#This Row],[METRC]],Table6[Tag],0)),"DEAD")</f>
        <v>DEAD</v>
      </c>
    </row>
    <row r="441" spans="1:6" x14ac:dyDescent="0.25">
      <c r="A441" t="str">
        <f>_xlfn.CONCAT("1A4070000000065000",RIGHT(RecordTable[[#This Row],[CloneBarcode]],6))</f>
        <v>1A4070000000065000031280</v>
      </c>
      <c r="B441" t="str">
        <f>LEFT(RecordTable[[#This Row],[CloneBarcode]],7)</f>
        <v>DSLD016</v>
      </c>
      <c r="C441" t="s">
        <v>3412</v>
      </c>
      <c r="D441" s="15">
        <v>43678</v>
      </c>
      <c r="E441" s="15" t="str">
        <f>_xlfn.IFNA(IF(LEFT(VLOOKUP(RecordTable[[#This Row],[METRC]],METRC!A:B,2,FALSE),4)=LEFT(RecordTable[[#This Row],[CloneBarcode]],4),"match","MISMATCH"),"dead")</f>
        <v>dead</v>
      </c>
      <c r="F441" s="15" t="str">
        <f>_xlfn.IFNA(INDEX(Table6[[#All],[Location]],MATCH(RecordTable[[#This Row],[METRC]],Table6[Tag],0)),"DEAD")</f>
        <v>DEAD</v>
      </c>
    </row>
    <row r="442" spans="1:6" x14ac:dyDescent="0.25">
      <c r="A442" t="str">
        <f>_xlfn.CONCAT("1A4070000000065000",RIGHT(RecordTable[[#This Row],[CloneBarcode]],6))</f>
        <v>1A4070000000065000031279</v>
      </c>
      <c r="B442" t="str">
        <f>LEFT(RecordTable[[#This Row],[CloneBarcode]],7)</f>
        <v>DSLD016</v>
      </c>
      <c r="C442" t="s">
        <v>3413</v>
      </c>
      <c r="D442" s="15">
        <v>43678</v>
      </c>
      <c r="E442" s="15" t="str">
        <f>_xlfn.IFNA(IF(LEFT(VLOOKUP(RecordTable[[#This Row],[METRC]],METRC!A:B,2,FALSE),4)=LEFT(RecordTable[[#This Row],[CloneBarcode]],4),"match","MISMATCH"),"dead")</f>
        <v>dead</v>
      </c>
      <c r="F442" s="15" t="str">
        <f>_xlfn.IFNA(INDEX(Table6[[#All],[Location]],MATCH(RecordTable[[#This Row],[METRC]],Table6[Tag],0)),"DEAD")</f>
        <v>DEAD</v>
      </c>
    </row>
    <row r="443" spans="1:6" x14ac:dyDescent="0.25">
      <c r="A443" t="str">
        <f>_xlfn.CONCAT("1A4070000000065000",RIGHT(RecordTable[[#This Row],[CloneBarcode]],6))</f>
        <v>1A4070000000065000033639</v>
      </c>
      <c r="B443" t="str">
        <f>LEFT(RecordTable[[#This Row],[CloneBarcode]],7)</f>
        <v>FLOG004</v>
      </c>
      <c r="C443" t="s">
        <v>3057</v>
      </c>
      <c r="D443" s="15">
        <v>43678</v>
      </c>
      <c r="E443" s="15" t="str">
        <f>_xlfn.IFNA(IF(LEFT(VLOOKUP(RecordTable[[#This Row],[METRC]],METRC!A:B,2,FALSE),4)=LEFT(RecordTable[[#This Row],[CloneBarcode]],4),"match","MISMATCH"),"dead")</f>
        <v>dead</v>
      </c>
      <c r="F443" s="15" t="str">
        <f>_xlfn.IFNA(INDEX(Table6[[#All],[Location]],MATCH(RecordTable[[#This Row],[METRC]],Table6[Tag],0)),"DEAD")</f>
        <v>DEAD</v>
      </c>
    </row>
    <row r="444" spans="1:6" x14ac:dyDescent="0.25">
      <c r="A444" t="str">
        <f>_xlfn.CONCAT("1A4070000000065000",RIGHT(RecordTable[[#This Row],[CloneBarcode]],6))</f>
        <v>1A4070000000065000033638</v>
      </c>
      <c r="B444" t="str">
        <f>LEFT(RecordTable[[#This Row],[CloneBarcode]],7)</f>
        <v>FLOG004</v>
      </c>
      <c r="C444" t="s">
        <v>3058</v>
      </c>
      <c r="D444" s="15">
        <v>43678</v>
      </c>
      <c r="E444" s="15" t="str">
        <f>_xlfn.IFNA(IF(LEFT(VLOOKUP(RecordTable[[#This Row],[METRC]],METRC!A:B,2,FALSE),4)=LEFT(RecordTable[[#This Row],[CloneBarcode]],4),"match","MISMATCH"),"dead")</f>
        <v>dead</v>
      </c>
      <c r="F444" s="15" t="str">
        <f>_xlfn.IFNA(INDEX(Table6[[#All],[Location]],MATCH(RecordTable[[#This Row],[METRC]],Table6[Tag],0)),"DEAD")</f>
        <v>DEAD</v>
      </c>
    </row>
    <row r="445" spans="1:6" x14ac:dyDescent="0.25">
      <c r="A445" t="str">
        <f>_xlfn.CONCAT("1A4070000000065000",RIGHT(RecordTable[[#This Row],[CloneBarcode]],6))</f>
        <v>1A4070000000065000033653</v>
      </c>
      <c r="B445" t="str">
        <f>LEFT(RecordTable[[#This Row],[CloneBarcode]],7)</f>
        <v>GFSD014</v>
      </c>
      <c r="C445" t="s">
        <v>3059</v>
      </c>
      <c r="D445" s="15">
        <v>43678</v>
      </c>
      <c r="E445" s="15" t="str">
        <f>_xlfn.IFNA(IF(LEFT(VLOOKUP(RecordTable[[#This Row],[METRC]],METRC!A:B,2,FALSE),4)=LEFT(RecordTable[[#This Row],[CloneBarcode]],4),"match","MISMATCH"),"dead")</f>
        <v>dead</v>
      </c>
      <c r="F445" s="15" t="str">
        <f>_xlfn.IFNA(INDEX(Table6[[#All],[Location]],MATCH(RecordTable[[#This Row],[METRC]],Table6[Tag],0)),"DEAD")</f>
        <v>DEAD</v>
      </c>
    </row>
    <row r="446" spans="1:6" x14ac:dyDescent="0.25">
      <c r="A446" t="str">
        <f>_xlfn.CONCAT("1A4070000000065000",RIGHT(RecordTable[[#This Row],[CloneBarcode]],6))</f>
        <v>1A4070000000065000033654</v>
      </c>
      <c r="B446" t="str">
        <f>LEFT(RecordTable[[#This Row],[CloneBarcode]],7)</f>
        <v>GFSD014</v>
      </c>
      <c r="C446" t="s">
        <v>3060</v>
      </c>
      <c r="D446" s="15">
        <v>43678</v>
      </c>
      <c r="E446" s="15" t="str">
        <f>_xlfn.IFNA(IF(LEFT(VLOOKUP(RecordTable[[#This Row],[METRC]],METRC!A:B,2,FALSE),4)=LEFT(RecordTable[[#This Row],[CloneBarcode]],4),"match","MISMATCH"),"dead")</f>
        <v>dead</v>
      </c>
      <c r="F446" s="15" t="str">
        <f>_xlfn.IFNA(INDEX(Table6[[#All],[Location]],MATCH(RecordTable[[#This Row],[METRC]],Table6[Tag],0)),"DEAD")</f>
        <v>DEAD</v>
      </c>
    </row>
    <row r="447" spans="1:6" x14ac:dyDescent="0.25">
      <c r="A447" t="s">
        <v>3414</v>
      </c>
      <c r="B447" s="62" t="s">
        <v>3415</v>
      </c>
      <c r="C447" t="str">
        <f>_xlfn.CONCAT(RecordTable[[#This Row],[PhenoAbbv]],".",RIGHT(RecordTable[[#This Row],[METRC]],6))</f>
        <v>GFSD159.016389</v>
      </c>
      <c r="D447" s="15">
        <v>43678</v>
      </c>
      <c r="E447" s="15" t="str">
        <f>_xlfn.IFNA(IF(LEFT(VLOOKUP(RecordTable[[#This Row],[METRC]],METRC!A:B,2,FALSE),4)=LEFT(RecordTable[[#This Row],[CloneBarcode]],4),"match","MISMATCH"),"dead")</f>
        <v>dead</v>
      </c>
      <c r="F447" s="15" t="str">
        <f>_xlfn.IFNA(INDEX(Table6[[#All],[Location]],MATCH(RecordTable[[#This Row],[METRC]],Table6[Tag],0)),"DEAD")</f>
        <v>DEAD</v>
      </c>
    </row>
    <row r="448" spans="1:6" x14ac:dyDescent="0.25">
      <c r="A448" t="s">
        <v>3416</v>
      </c>
      <c r="B448" t="s">
        <v>3069</v>
      </c>
      <c r="C448" t="str">
        <f>_xlfn.CONCAT(RecordTable[[#This Row],[PhenoAbbv]],".",RIGHT(RecordTable[[#This Row],[METRC]],6))</f>
        <v>HAMA013.025367</v>
      </c>
      <c r="D448" s="15">
        <v>43678</v>
      </c>
      <c r="E448" s="15" t="str">
        <f>_xlfn.IFNA(IF(LEFT(VLOOKUP(RecordTable[[#This Row],[METRC]],METRC!A:B,2,FALSE),4)=LEFT(RecordTable[[#This Row],[CloneBarcode]],4),"match","MISMATCH"),"dead")</f>
        <v>dead</v>
      </c>
      <c r="F448" s="15" t="str">
        <f>_xlfn.IFNA(INDEX(Table6[[#All],[Location]],MATCH(RecordTable[[#This Row],[METRC]],Table6[Tag],0)),"DEAD")</f>
        <v>DEAD</v>
      </c>
    </row>
    <row r="449" spans="1:6" x14ac:dyDescent="0.25">
      <c r="A449" t="s">
        <v>3417</v>
      </c>
      <c r="B449" t="s">
        <v>3069</v>
      </c>
      <c r="C449" t="str">
        <f>_xlfn.CONCAT(RecordTable[[#This Row],[PhenoAbbv]],".",RIGHT(RecordTable[[#This Row],[METRC]],6))</f>
        <v>HAMA013.025379</v>
      </c>
      <c r="D449" s="15">
        <v>43678</v>
      </c>
      <c r="E449" s="15" t="str">
        <f>_xlfn.IFNA(IF(LEFT(VLOOKUP(RecordTable[[#This Row],[METRC]],METRC!A:B,2,FALSE),4)=LEFT(RecordTable[[#This Row],[CloneBarcode]],4),"match","MISMATCH"),"dead")</f>
        <v>dead</v>
      </c>
      <c r="F449" s="15" t="str">
        <f>_xlfn.IFNA(INDEX(Table6[[#All],[Location]],MATCH(RecordTable[[#This Row],[METRC]],Table6[Tag],0)),"DEAD")</f>
        <v>DEAD</v>
      </c>
    </row>
    <row r="450" spans="1:6" x14ac:dyDescent="0.25">
      <c r="A450" t="str">
        <f>_xlfn.CONCAT("1A4070000000065000",RIGHT(RecordTable[[#This Row],[CloneBarcode]],6))</f>
        <v>1A4070000000065000032404</v>
      </c>
      <c r="B450" t="str">
        <f>LEFT(RecordTable[[#This Row],[CloneBarcode]],7)</f>
        <v>HAMA013</v>
      </c>
      <c r="C450" t="s">
        <v>3071</v>
      </c>
      <c r="D450" s="15">
        <v>43678</v>
      </c>
      <c r="E450" s="15" t="str">
        <f>_xlfn.IFNA(IF(LEFT(VLOOKUP(RecordTable[[#This Row],[METRC]],METRC!A:B,2,FALSE),4)=LEFT(RecordTable[[#This Row],[CloneBarcode]],4),"match","MISMATCH"),"dead")</f>
        <v>dead</v>
      </c>
      <c r="F450" s="15" t="str">
        <f>_xlfn.IFNA(INDEX(Table6[[#All],[Location]],MATCH(RecordTable[[#This Row],[METRC]],Table6[Tag],0)),"DEAD")</f>
        <v>DEAD</v>
      </c>
    </row>
    <row r="451" spans="1:6" x14ac:dyDescent="0.25">
      <c r="A451" t="s">
        <v>3418</v>
      </c>
      <c r="B451" s="62" t="s">
        <v>3419</v>
      </c>
      <c r="C451" t="str">
        <f>_xlfn.CONCAT(RecordTable[[#This Row],[PhenoAbbv]],".",RIGHT(RecordTable[[#This Row],[METRC]],6))</f>
        <v>HAMA021.025414</v>
      </c>
      <c r="D451" s="15">
        <v>43678</v>
      </c>
      <c r="E451" s="15" t="str">
        <f>_xlfn.IFNA(IF(LEFT(VLOOKUP(RecordTable[[#This Row],[METRC]],METRC!A:B,2,FALSE),4)=LEFT(RecordTable[[#This Row],[CloneBarcode]],4),"match","MISMATCH"),"dead")</f>
        <v>dead</v>
      </c>
      <c r="F451" s="15" t="str">
        <f>_xlfn.IFNA(INDEX(Table6[[#All],[Location]],MATCH(RecordTable[[#This Row],[METRC]],Table6[Tag],0)),"DEAD")</f>
        <v>DEAD</v>
      </c>
    </row>
    <row r="452" spans="1:6" x14ac:dyDescent="0.25">
      <c r="A452" t="s">
        <v>3420</v>
      </c>
      <c r="B452" t="s">
        <v>3419</v>
      </c>
      <c r="C452" t="str">
        <f>_xlfn.CONCAT(RecordTable[[#This Row],[PhenoAbbv]],".",RIGHT(RecordTable[[#This Row],[METRC]],6))</f>
        <v>HAMA021.025423</v>
      </c>
      <c r="D452" s="15">
        <v>43678</v>
      </c>
      <c r="E452" s="15" t="str">
        <f>_xlfn.IFNA(IF(LEFT(VLOOKUP(RecordTable[[#This Row],[METRC]],METRC!A:B,2,FALSE),4)=LEFT(RecordTable[[#This Row],[CloneBarcode]],4),"match","MISMATCH"),"dead")</f>
        <v>dead</v>
      </c>
      <c r="F452" s="15" t="str">
        <f>_xlfn.IFNA(INDEX(Table6[[#All],[Location]],MATCH(RecordTable[[#This Row],[METRC]],Table6[Tag],0)),"DEAD")</f>
        <v>DEAD</v>
      </c>
    </row>
    <row r="453" spans="1:6" x14ac:dyDescent="0.25">
      <c r="A453" t="s">
        <v>3421</v>
      </c>
      <c r="B453" s="62" t="s">
        <v>3422</v>
      </c>
      <c r="C453" t="str">
        <f>_xlfn.CONCAT(RecordTable[[#This Row],[PhenoAbbv]],".",RIGHT(RecordTable[[#This Row],[METRC]],6))</f>
        <v>HNDU003.026692</v>
      </c>
      <c r="D453" s="15">
        <v>43678</v>
      </c>
      <c r="E453" s="15" t="str">
        <f>_xlfn.IFNA(IF(LEFT(VLOOKUP(RecordTable[[#This Row],[METRC]],METRC!A:B,2,FALSE),4)=LEFT(RecordTable[[#This Row],[CloneBarcode]],4),"match","MISMATCH"),"dead")</f>
        <v>dead</v>
      </c>
      <c r="F453" s="15" t="str">
        <f>_xlfn.IFNA(INDEX(Table6[[#All],[Location]],MATCH(RecordTable[[#This Row],[METRC]],Table6[Tag],0)),"DEAD")</f>
        <v>DEAD</v>
      </c>
    </row>
    <row r="454" spans="1:6" x14ac:dyDescent="0.25">
      <c r="A454" t="s">
        <v>3423</v>
      </c>
      <c r="B454" s="62" t="s">
        <v>3422</v>
      </c>
      <c r="C454" t="str">
        <f>_xlfn.CONCAT(RecordTable[[#This Row],[PhenoAbbv]],".",RIGHT(RecordTable[[#This Row],[METRC]],6))</f>
        <v>HNDU003.026693</v>
      </c>
      <c r="D454" s="15">
        <v>43678</v>
      </c>
      <c r="E454" s="15" t="str">
        <f>_xlfn.IFNA(IF(LEFT(VLOOKUP(RecordTable[[#This Row],[METRC]],METRC!A:B,2,FALSE),4)=LEFT(RecordTable[[#This Row],[CloneBarcode]],4),"match","MISMATCH"),"dead")</f>
        <v>dead</v>
      </c>
      <c r="F454" s="15" t="str">
        <f>_xlfn.IFNA(INDEX(Table6[[#All],[Location]],MATCH(RecordTable[[#This Row],[METRC]],Table6[Tag],0)),"DEAD")</f>
        <v>DEAD</v>
      </c>
    </row>
    <row r="455" spans="1:6" x14ac:dyDescent="0.25">
      <c r="A455" t="str">
        <f>_xlfn.CONCAT("1A4070000000065000",RIGHT(RecordTable[[#This Row],[CloneBarcode]],6))</f>
        <v>1A4070000000065000031244</v>
      </c>
      <c r="B455" t="str">
        <f>LEFT(RecordTable[[#This Row],[CloneBarcode]],7)</f>
        <v>HTWV003</v>
      </c>
      <c r="C455" t="s">
        <v>3424</v>
      </c>
      <c r="D455" s="15">
        <v>43678</v>
      </c>
      <c r="E455" s="15" t="str">
        <f>_xlfn.IFNA(IF(LEFT(VLOOKUP(RecordTable[[#This Row],[METRC]],METRC!A:B,2,FALSE),4)=LEFT(RecordTable[[#This Row],[CloneBarcode]],4),"match","MISMATCH"),"dead")</f>
        <v>dead</v>
      </c>
      <c r="F455" s="15" t="str">
        <f>_xlfn.IFNA(INDEX(Table6[[#All],[Location]],MATCH(RecordTable[[#This Row],[METRC]],Table6[Tag],0)),"DEAD")</f>
        <v>DEAD</v>
      </c>
    </row>
    <row r="456" spans="1:6" x14ac:dyDescent="0.25">
      <c r="A456" t="str">
        <f>_xlfn.CONCAT("1A4070000000065000",RIGHT(RecordTable[[#This Row],[CloneBarcode]],6))</f>
        <v>1A4070000000065000031261</v>
      </c>
      <c r="B456" t="str">
        <f>LEFT(RecordTable[[#This Row],[CloneBarcode]],7)</f>
        <v>HTWV003</v>
      </c>
      <c r="C456" t="s">
        <v>3425</v>
      </c>
      <c r="D456" s="15">
        <v>43678</v>
      </c>
      <c r="E456" s="15" t="str">
        <f>_xlfn.IFNA(IF(LEFT(VLOOKUP(RecordTable[[#This Row],[METRC]],METRC!A:B,2,FALSE),4)=LEFT(RecordTable[[#This Row],[CloneBarcode]],4),"match","MISMATCH"),"dead")</f>
        <v>dead</v>
      </c>
      <c r="F456" s="15" t="str">
        <f>_xlfn.IFNA(INDEX(Table6[[#All],[Location]],MATCH(RecordTable[[#This Row],[METRC]],Table6[Tag],0)),"DEAD")</f>
        <v>DEAD</v>
      </c>
    </row>
    <row r="457" spans="1:6" x14ac:dyDescent="0.25">
      <c r="A457" t="str">
        <f>_xlfn.CONCAT("1A4070000000065000",RIGHT(RecordTable[[#This Row],[CloneBarcode]],6))</f>
        <v>1A4070000000065000031243</v>
      </c>
      <c r="B457" t="str">
        <f>LEFT(RecordTable[[#This Row],[CloneBarcode]],7)</f>
        <v>HTWV016</v>
      </c>
      <c r="C457" t="s">
        <v>3426</v>
      </c>
      <c r="D457" s="15">
        <v>43678</v>
      </c>
      <c r="E457" s="15" t="str">
        <f>_xlfn.IFNA(IF(LEFT(VLOOKUP(RecordTable[[#This Row],[METRC]],METRC!A:B,2,FALSE),4)=LEFT(RecordTable[[#This Row],[CloneBarcode]],4),"match","MISMATCH"),"dead")</f>
        <v>dead</v>
      </c>
      <c r="F457" s="15" t="str">
        <f>_xlfn.IFNA(INDEX(Table6[[#All],[Location]],MATCH(RecordTable[[#This Row],[METRC]],Table6[Tag],0)),"DEAD")</f>
        <v>DEAD</v>
      </c>
    </row>
    <row r="458" spans="1:6" x14ac:dyDescent="0.25">
      <c r="A458" t="str">
        <f>_xlfn.CONCAT("1A4070000000065000",RIGHT(RecordTable[[#This Row],[CloneBarcode]],6))</f>
        <v>1A4070000000065000031242</v>
      </c>
      <c r="B458" t="str">
        <f>LEFT(RecordTable[[#This Row],[CloneBarcode]],7)</f>
        <v>HTWV016</v>
      </c>
      <c r="C458" t="s">
        <v>3427</v>
      </c>
      <c r="D458" s="15">
        <v>43678</v>
      </c>
      <c r="E458" s="15" t="str">
        <f>_xlfn.IFNA(IF(LEFT(VLOOKUP(RecordTable[[#This Row],[METRC]],METRC!A:B,2,FALSE),4)=LEFT(RecordTable[[#This Row],[CloneBarcode]],4),"match","MISMATCH"),"dead")</f>
        <v>dead</v>
      </c>
      <c r="F458" s="15" t="str">
        <f>_xlfn.IFNA(INDEX(Table6[[#All],[Location]],MATCH(RecordTable[[#This Row],[METRC]],Table6[Tag],0)),"DEAD")</f>
        <v>DEAD</v>
      </c>
    </row>
    <row r="459" spans="1:6" x14ac:dyDescent="0.25">
      <c r="A459" t="s">
        <v>3428</v>
      </c>
      <c r="B459" t="s">
        <v>3083</v>
      </c>
      <c r="C459" t="str">
        <f>_xlfn.CONCAT(RecordTable[[#This Row],[PhenoAbbv]],".",RIGHT(RecordTable[[#This Row],[METRC]],6))</f>
        <v>ISLA010.019190</v>
      </c>
      <c r="D459" s="15">
        <v>43678</v>
      </c>
      <c r="E459" s="15" t="str">
        <f>_xlfn.IFNA(IF(LEFT(VLOOKUP(RecordTable[[#This Row],[METRC]],METRC!A:B,2,FALSE),4)=LEFT(RecordTable[[#This Row],[CloneBarcode]],4),"match","MISMATCH"),"dead")</f>
        <v>dead</v>
      </c>
      <c r="F459" s="15" t="str">
        <f>_xlfn.IFNA(INDEX(Table6[[#All],[Location]],MATCH(RecordTable[[#This Row],[METRC]],Table6[Tag],0)),"DEAD")</f>
        <v>DEAD</v>
      </c>
    </row>
    <row r="460" spans="1:6" x14ac:dyDescent="0.25">
      <c r="A460" t="str">
        <f>_xlfn.CONCAT("1A4070000000065000",RIGHT(RecordTable[[#This Row],[CloneBarcode]],6))</f>
        <v>1A4070000000065000036135</v>
      </c>
      <c r="B460" t="str">
        <f>LEFT(RecordTable[[#This Row],[CloneBarcode]],7)</f>
        <v>ISLA010</v>
      </c>
      <c r="C460" t="s">
        <v>3429</v>
      </c>
      <c r="D460" s="15">
        <v>43678</v>
      </c>
      <c r="E460" s="15" t="str">
        <f>_xlfn.IFNA(IF(LEFT(VLOOKUP(RecordTable[[#This Row],[METRC]],METRC!A:B,2,FALSE),4)=LEFT(RecordTable[[#This Row],[CloneBarcode]],4),"match","MISMATCH"),"dead")</f>
        <v>dead</v>
      </c>
      <c r="F460" s="15" t="str">
        <f>_xlfn.IFNA(INDEX(Table6[[#All],[Location]],MATCH(RecordTable[[#This Row],[METRC]],Table6[Tag],0)),"DEAD")</f>
        <v>DEAD</v>
      </c>
    </row>
    <row r="461" spans="1:6" x14ac:dyDescent="0.25">
      <c r="A461" t="str">
        <f>_xlfn.CONCAT("1A4070000000065000",RIGHT(RecordTable[[#This Row],[CloneBarcode]],6))</f>
        <v>1A4070000000065000032226</v>
      </c>
      <c r="B461" t="str">
        <f>LEFT(RecordTable[[#This Row],[CloneBarcode]],7)</f>
        <v>ISLA010</v>
      </c>
      <c r="C461" t="s">
        <v>3084</v>
      </c>
      <c r="D461" s="15">
        <v>43678</v>
      </c>
      <c r="E461" s="15" t="str">
        <f>_xlfn.IFNA(IF(LEFT(VLOOKUP(RecordTable[[#This Row],[METRC]],METRC!A:B,2,FALSE),4)=LEFT(RecordTable[[#This Row],[CloneBarcode]],4),"match","MISMATCH"),"dead")</f>
        <v>dead</v>
      </c>
      <c r="F461" s="15" t="str">
        <f>_xlfn.IFNA(INDEX(Table6[[#All],[Location]],MATCH(RecordTable[[#This Row],[METRC]],Table6[Tag],0)),"DEAD")</f>
        <v>DEAD</v>
      </c>
    </row>
    <row r="462" spans="1:6" x14ac:dyDescent="0.25">
      <c r="A462" t="str">
        <f>_xlfn.CONCAT("1A4070000000065000",RIGHT(RecordTable[[#This Row],[CloneBarcode]],6))</f>
        <v>1A4070000000065000030753</v>
      </c>
      <c r="B462" t="str">
        <f>LEFT(RecordTable[[#This Row],[CloneBarcode]],7)</f>
        <v>ISLA010</v>
      </c>
      <c r="C462" t="s">
        <v>3085</v>
      </c>
      <c r="D462" s="15">
        <v>43678</v>
      </c>
      <c r="E462" s="15" t="str">
        <f>_xlfn.IFNA(IF(LEFT(VLOOKUP(RecordTable[[#This Row],[METRC]],METRC!A:B,2,FALSE),4)=LEFT(RecordTable[[#This Row],[CloneBarcode]],4),"match","MISMATCH"),"dead")</f>
        <v>dead</v>
      </c>
      <c r="F462" s="15" t="str">
        <f>_xlfn.IFNA(INDEX(Table6[[#All],[Location]],MATCH(RecordTable[[#This Row],[METRC]],Table6[Tag],0)),"DEAD")</f>
        <v>DEAD</v>
      </c>
    </row>
    <row r="463" spans="1:6" x14ac:dyDescent="0.25">
      <c r="A463" t="str">
        <f>_xlfn.CONCAT("1A4070000000065000",RIGHT(RecordTable[[#This Row],[CloneBarcode]],6))</f>
        <v>1A4070000000065000030775</v>
      </c>
      <c r="B463" t="str">
        <f>LEFT(RecordTable[[#This Row],[CloneBarcode]],7)</f>
        <v>ISLA010</v>
      </c>
      <c r="C463" t="s">
        <v>3086</v>
      </c>
      <c r="D463" s="15">
        <v>43678</v>
      </c>
      <c r="E463" s="15" t="str">
        <f>_xlfn.IFNA(IF(LEFT(VLOOKUP(RecordTable[[#This Row],[METRC]],METRC!A:B,2,FALSE),4)=LEFT(RecordTable[[#This Row],[CloneBarcode]],4),"match","MISMATCH"),"dead")</f>
        <v>dead</v>
      </c>
      <c r="F463" s="15" t="str">
        <f>_xlfn.IFNA(INDEX(Table6[[#All],[Location]],MATCH(RecordTable[[#This Row],[METRC]],Table6[Tag],0)),"DEAD")</f>
        <v>DEAD</v>
      </c>
    </row>
    <row r="464" spans="1:6" x14ac:dyDescent="0.25">
      <c r="A464" t="s">
        <v>3430</v>
      </c>
      <c r="B464" s="62" t="s">
        <v>3088</v>
      </c>
      <c r="C464" t="str">
        <f>_xlfn.CONCAT(RecordTable[[#This Row],[PhenoAbbv]],".",RIGHT(RecordTable[[#This Row],[METRC]],6))</f>
        <v>JK99007.031341</v>
      </c>
      <c r="D464" s="15">
        <v>43678</v>
      </c>
      <c r="E464" s="15" t="str">
        <f>_xlfn.IFNA(IF(LEFT(VLOOKUP(RecordTable[[#This Row],[METRC]],METRC!A:B,2,FALSE),4)=LEFT(RecordTable[[#This Row],[CloneBarcode]],4),"match","MISMATCH"),"dead")</f>
        <v>dead</v>
      </c>
      <c r="F464" s="15" t="str">
        <f>_xlfn.IFNA(INDEX(Table6[[#All],[Location]],MATCH(RecordTable[[#This Row],[METRC]],Table6[Tag],0)),"DEAD")</f>
        <v>DEAD</v>
      </c>
    </row>
    <row r="465" spans="1:6" x14ac:dyDescent="0.25">
      <c r="A465" t="s">
        <v>3431</v>
      </c>
      <c r="B465" t="s">
        <v>3088</v>
      </c>
      <c r="C465" t="str">
        <f>_xlfn.CONCAT(RecordTable[[#This Row],[PhenoAbbv]],".",RIGHT(RecordTable[[#This Row],[METRC]],6))</f>
        <v>JK99007.031349</v>
      </c>
      <c r="D465" s="15">
        <v>43678</v>
      </c>
      <c r="E465" s="15" t="str">
        <f>_xlfn.IFNA(IF(LEFT(VLOOKUP(RecordTable[[#This Row],[METRC]],METRC!A:B,2,FALSE),4)=LEFT(RecordTable[[#This Row],[CloneBarcode]],4),"match","MISMATCH"),"dead")</f>
        <v>dead</v>
      </c>
      <c r="F465" s="15" t="str">
        <f>_xlfn.IFNA(INDEX(Table6[[#All],[Location]],MATCH(RecordTable[[#This Row],[METRC]],Table6[Tag],0)),"DEAD")</f>
        <v>DEAD</v>
      </c>
    </row>
    <row r="466" spans="1:6" x14ac:dyDescent="0.25">
      <c r="A466" t="s">
        <v>3432</v>
      </c>
      <c r="B466" s="62" t="s">
        <v>3093</v>
      </c>
      <c r="C466" t="str">
        <f>_xlfn.CONCAT(RecordTable[[#This Row],[PhenoAbbv]],".",RIGHT(RecordTable[[#This Row],[METRC]],6))</f>
        <v>JK99030.031340</v>
      </c>
      <c r="D466" s="15">
        <v>43678</v>
      </c>
      <c r="E466" s="15" t="str">
        <f>_xlfn.IFNA(IF(LEFT(VLOOKUP(RecordTable[[#This Row],[METRC]],METRC!A:B,2,FALSE),4)=LEFT(RecordTable[[#This Row],[CloneBarcode]],4),"match","MISMATCH"),"dead")</f>
        <v>dead</v>
      </c>
      <c r="F466" s="15" t="str">
        <f>_xlfn.IFNA(INDEX(Table6[[#All],[Location]],MATCH(RecordTable[[#This Row],[METRC]],Table6[Tag],0)),"DEAD")</f>
        <v>DEAD</v>
      </c>
    </row>
    <row r="467" spans="1:6" x14ac:dyDescent="0.25">
      <c r="A467" t="s">
        <v>3433</v>
      </c>
      <c r="B467" t="s">
        <v>3093</v>
      </c>
      <c r="C467" t="str">
        <f>_xlfn.CONCAT(RecordTable[[#This Row],[PhenoAbbv]],".",RIGHT(RecordTable[[#This Row],[METRC]],6))</f>
        <v>JK99030.031344</v>
      </c>
      <c r="D467" s="15">
        <v>43678</v>
      </c>
      <c r="E467" s="15" t="str">
        <f>_xlfn.IFNA(IF(LEFT(VLOOKUP(RecordTable[[#This Row],[METRC]],METRC!A:B,2,FALSE),4)=LEFT(RecordTable[[#This Row],[CloneBarcode]],4),"match","MISMATCH"),"dead")</f>
        <v>dead</v>
      </c>
      <c r="F467" s="15" t="str">
        <f>_xlfn.IFNA(INDEX(Table6[[#All],[Location]],MATCH(RecordTable[[#This Row],[METRC]],Table6[Tag],0)),"DEAD")</f>
        <v>DEAD</v>
      </c>
    </row>
    <row r="468" spans="1:6" x14ac:dyDescent="0.25">
      <c r="A468" t="s">
        <v>3434</v>
      </c>
      <c r="B468" t="s">
        <v>3097</v>
      </c>
      <c r="C468" t="str">
        <f>_xlfn.CONCAT(RecordTable[[#This Row],[PhenoAbbv]],".",RIGHT(RecordTable[[#This Row],[METRC]],6))</f>
        <v>JK99042.031343</v>
      </c>
      <c r="D468" s="15">
        <v>43678</v>
      </c>
      <c r="E468" s="15" t="str">
        <f>_xlfn.IFNA(IF(LEFT(VLOOKUP(RecordTable[[#This Row],[METRC]],METRC!A:B,2,FALSE),4)=LEFT(RecordTable[[#This Row],[CloneBarcode]],4),"match","MISMATCH"),"dead")</f>
        <v>dead</v>
      </c>
      <c r="F468" s="15" t="str">
        <f>_xlfn.IFNA(INDEX(Table6[[#All],[Location]],MATCH(RecordTable[[#This Row],[METRC]],Table6[Tag],0)),"DEAD")</f>
        <v>DEAD</v>
      </c>
    </row>
    <row r="469" spans="1:6" x14ac:dyDescent="0.25">
      <c r="A469" t="s">
        <v>3435</v>
      </c>
      <c r="B469" s="62" t="s">
        <v>3100</v>
      </c>
      <c r="C469" t="str">
        <f>_xlfn.CONCAT(RecordTable[[#This Row],[PhenoAbbv]],".",RIGHT(RecordTable[[#This Row],[METRC]],6))</f>
        <v>JK99058.031345</v>
      </c>
      <c r="D469" s="15">
        <v>43678</v>
      </c>
      <c r="E469" s="15" t="str">
        <f>_xlfn.IFNA(IF(LEFT(VLOOKUP(RecordTable[[#This Row],[METRC]],METRC!A:B,2,FALSE),4)=LEFT(RecordTable[[#This Row],[CloneBarcode]],4),"match","MISMATCH"),"dead")</f>
        <v>dead</v>
      </c>
      <c r="F469" s="15" t="str">
        <f>_xlfn.IFNA(INDEX(Table6[[#All],[Location]],MATCH(RecordTable[[#This Row],[METRC]],Table6[Tag],0)),"DEAD")</f>
        <v>DEAD</v>
      </c>
    </row>
    <row r="470" spans="1:6" x14ac:dyDescent="0.25">
      <c r="A470" t="s">
        <v>3436</v>
      </c>
      <c r="B470" s="62" t="s">
        <v>3100</v>
      </c>
      <c r="C470" t="str">
        <f>_xlfn.CONCAT(RecordTable[[#This Row],[PhenoAbbv]],".",RIGHT(RecordTable[[#This Row],[METRC]],6))</f>
        <v>JK99058.031346</v>
      </c>
      <c r="D470" s="15">
        <v>43678</v>
      </c>
      <c r="E470" s="15" t="str">
        <f>_xlfn.IFNA(IF(LEFT(VLOOKUP(RecordTable[[#This Row],[METRC]],METRC!A:B,2,FALSE),4)=LEFT(RecordTable[[#This Row],[CloneBarcode]],4),"match","MISMATCH"),"dead")</f>
        <v>dead</v>
      </c>
      <c r="F470" s="15" t="str">
        <f>_xlfn.IFNA(INDEX(Table6[[#All],[Location]],MATCH(RecordTable[[#This Row],[METRC]],Table6[Tag],0)),"DEAD")</f>
        <v>DEAD</v>
      </c>
    </row>
    <row r="471" spans="1:6" x14ac:dyDescent="0.25">
      <c r="A471" t="s">
        <v>3437</v>
      </c>
      <c r="B471" t="s">
        <v>3104</v>
      </c>
      <c r="C471" t="str">
        <f>_xlfn.CONCAT(RecordTable[[#This Row],[PhenoAbbv]],".",RIGHT(RecordTable[[#This Row],[METRC]],6))</f>
        <v>JK99064.031342</v>
      </c>
      <c r="D471" s="15">
        <v>43678</v>
      </c>
      <c r="E471" s="15" t="str">
        <f>_xlfn.IFNA(IF(LEFT(VLOOKUP(RecordTable[[#This Row],[METRC]],METRC!A:B,2,FALSE),4)=LEFT(RecordTable[[#This Row],[CloneBarcode]],4),"match","MISMATCH"),"dead")</f>
        <v>dead</v>
      </c>
      <c r="F471" s="15" t="str">
        <f>_xlfn.IFNA(INDEX(Table6[[#All],[Location]],MATCH(RecordTable[[#This Row],[METRC]],Table6[Tag],0)),"DEAD")</f>
        <v>DEAD</v>
      </c>
    </row>
    <row r="472" spans="1:6" x14ac:dyDescent="0.25">
      <c r="A472" t="s">
        <v>3438</v>
      </c>
      <c r="B472" t="s">
        <v>3104</v>
      </c>
      <c r="C472" t="str">
        <f>_xlfn.CONCAT(RecordTable[[#This Row],[PhenoAbbv]],".",RIGHT(RecordTable[[#This Row],[METRC]],6))</f>
        <v>JK99064.031347</v>
      </c>
      <c r="D472" s="15">
        <v>43678</v>
      </c>
      <c r="E472" s="15" t="str">
        <f>_xlfn.IFNA(IF(LEFT(VLOOKUP(RecordTable[[#This Row],[METRC]],METRC!A:B,2,FALSE),4)=LEFT(RecordTable[[#This Row],[CloneBarcode]],4),"match","MISMATCH"),"dead")</f>
        <v>dead</v>
      </c>
      <c r="F472" s="15" t="str">
        <f>_xlfn.IFNA(INDEX(Table6[[#All],[Location]],MATCH(RecordTable[[#This Row],[METRC]],Table6[Tag],0)),"DEAD")</f>
        <v>DEAD</v>
      </c>
    </row>
    <row r="473" spans="1:6" x14ac:dyDescent="0.25">
      <c r="A473" t="s">
        <v>3439</v>
      </c>
      <c r="B473" s="62" t="s">
        <v>3109</v>
      </c>
      <c r="C473" t="str">
        <f>_xlfn.CONCAT(RecordTable[[#This Row],[PhenoAbbv]],".",RIGHT(RecordTable[[#This Row],[METRC]],6))</f>
        <v>JK99075.031348</v>
      </c>
      <c r="D473" s="15">
        <v>43678</v>
      </c>
      <c r="E473" s="15" t="str">
        <f>_xlfn.IFNA(IF(LEFT(VLOOKUP(RecordTable[[#This Row],[METRC]],METRC!A:B,2,FALSE),4)=LEFT(RecordTable[[#This Row],[CloneBarcode]],4),"match","MISMATCH"),"dead")</f>
        <v>dead</v>
      </c>
      <c r="F473" s="15" t="str">
        <f>_xlfn.IFNA(INDEX(Table6[[#All],[Location]],MATCH(RecordTable[[#This Row],[METRC]],Table6[Tag],0)),"DEAD")</f>
        <v>DEAD</v>
      </c>
    </row>
    <row r="474" spans="1:6" x14ac:dyDescent="0.25">
      <c r="A474" t="s">
        <v>3440</v>
      </c>
      <c r="B474" t="s">
        <v>2734</v>
      </c>
      <c r="C474" t="str">
        <f>_xlfn.CONCAT(RecordTable[[#This Row],[PhenoAbbv]],".",RIGHT(RecordTable[[#This Row],[METRC]],6))</f>
        <v>KING002.025805</v>
      </c>
      <c r="D474" s="15">
        <v>43678</v>
      </c>
      <c r="E474" s="15" t="str">
        <f>_xlfn.IFNA(IF(LEFT(VLOOKUP(RecordTable[[#This Row],[METRC]],METRC!A:B,2,FALSE),4)=LEFT(RecordTable[[#This Row],[CloneBarcode]],4),"match","MISMATCH"),"dead")</f>
        <v>dead</v>
      </c>
      <c r="F474" s="15" t="str">
        <f>_xlfn.IFNA(INDEX(Table6[[#All],[Location]],MATCH(RecordTable[[#This Row],[METRC]],Table6[Tag],0)),"DEAD")</f>
        <v>DEAD</v>
      </c>
    </row>
    <row r="475" spans="1:6" x14ac:dyDescent="0.25">
      <c r="A475" t="s">
        <v>3441</v>
      </c>
      <c r="B475" s="62" t="s">
        <v>2734</v>
      </c>
      <c r="C475" t="str">
        <f>_xlfn.CONCAT(RecordTable[[#This Row],[PhenoAbbv]],".",RIGHT(RecordTable[[#This Row],[METRC]],6))</f>
        <v>KING002.025808</v>
      </c>
      <c r="D475" s="15">
        <v>43678</v>
      </c>
      <c r="E475" s="15" t="str">
        <f>_xlfn.IFNA(IF(LEFT(VLOOKUP(RecordTable[[#This Row],[METRC]],METRC!A:B,2,FALSE),4)=LEFT(RecordTable[[#This Row],[CloneBarcode]],4),"match","MISMATCH"),"dead")</f>
        <v>dead</v>
      </c>
      <c r="F475" s="15" t="str">
        <f>_xlfn.IFNA(INDEX(Table6[[#All],[Location]],MATCH(RecordTable[[#This Row],[METRC]],Table6[Tag],0)),"DEAD")</f>
        <v>DEAD</v>
      </c>
    </row>
    <row r="476" spans="1:6" x14ac:dyDescent="0.25">
      <c r="A476" t="s">
        <v>3442</v>
      </c>
      <c r="B476" s="62" t="s">
        <v>3443</v>
      </c>
      <c r="C476" t="str">
        <f>_xlfn.CONCAT(RecordTable[[#This Row],[PhenoAbbv]],".",RIGHT(RecordTable[[#This Row],[METRC]],6))</f>
        <v>KING008.025849</v>
      </c>
      <c r="D476" s="15">
        <v>43678</v>
      </c>
      <c r="E476" s="15" t="str">
        <f>_xlfn.IFNA(IF(LEFT(VLOOKUP(RecordTable[[#This Row],[METRC]],METRC!A:B,2,FALSE),4)=LEFT(RecordTable[[#This Row],[CloneBarcode]],4),"match","MISMATCH"),"dead")</f>
        <v>dead</v>
      </c>
      <c r="F476" s="15" t="str">
        <f>_xlfn.IFNA(INDEX(Table6[[#All],[Location]],MATCH(RecordTable[[#This Row],[METRC]],Table6[Tag],0)),"DEAD")</f>
        <v>DEAD</v>
      </c>
    </row>
    <row r="477" spans="1:6" x14ac:dyDescent="0.25">
      <c r="A477" t="s">
        <v>3444</v>
      </c>
      <c r="B477" t="s">
        <v>3443</v>
      </c>
      <c r="C477" t="str">
        <f>_xlfn.CONCAT(RecordTable[[#This Row],[PhenoAbbv]],".",RIGHT(RecordTable[[#This Row],[METRC]],6))</f>
        <v>KING008.025863</v>
      </c>
      <c r="D477" s="15">
        <v>43678</v>
      </c>
      <c r="E477" s="15" t="str">
        <f>_xlfn.IFNA(IF(LEFT(VLOOKUP(RecordTable[[#This Row],[METRC]],METRC!A:B,2,FALSE),4)=LEFT(RecordTable[[#This Row],[CloneBarcode]],4),"match","MISMATCH"),"dead")</f>
        <v>dead</v>
      </c>
      <c r="F477" s="15" t="str">
        <f>_xlfn.IFNA(INDEX(Table6[[#All],[Location]],MATCH(RecordTable[[#This Row],[METRC]],Table6[Tag],0)),"DEAD")</f>
        <v>DEAD</v>
      </c>
    </row>
    <row r="478" spans="1:6" x14ac:dyDescent="0.25">
      <c r="A478" t="str">
        <f>_xlfn.CONCAT("1A4070000000065000",RIGHT(RecordTable[[#This Row],[CloneBarcode]],6))</f>
        <v>1A4070000000065000030872</v>
      </c>
      <c r="B478" t="str">
        <f>LEFT(RecordTable[[#This Row],[CloneBarcode]],7)</f>
        <v>KLFR014</v>
      </c>
      <c r="C478" t="s">
        <v>3117</v>
      </c>
      <c r="D478" s="15">
        <v>43678</v>
      </c>
      <c r="E478" s="15" t="str">
        <f>_xlfn.IFNA(IF(LEFT(VLOOKUP(RecordTable[[#This Row],[METRC]],METRC!A:B,2,FALSE),4)=LEFT(RecordTable[[#This Row],[CloneBarcode]],4),"match","MISMATCH"),"dead")</f>
        <v>dead</v>
      </c>
      <c r="F478" s="15" t="str">
        <f>_xlfn.IFNA(INDEX(Table6[[#All],[Location]],MATCH(RecordTable[[#This Row],[METRC]],Table6[Tag],0)),"DEAD")</f>
        <v>DEAD</v>
      </c>
    </row>
    <row r="479" spans="1:6" x14ac:dyDescent="0.25">
      <c r="A479" t="str">
        <f>_xlfn.CONCAT("1A4070000000065000",RIGHT(RecordTable[[#This Row],[CloneBarcode]],6))</f>
        <v>1A4070000000065000030873</v>
      </c>
      <c r="B479" t="str">
        <f>LEFT(RecordTable[[#This Row],[CloneBarcode]],7)</f>
        <v>KLFR014</v>
      </c>
      <c r="C479" t="s">
        <v>3116</v>
      </c>
      <c r="D479" s="15">
        <v>43678</v>
      </c>
      <c r="E479" s="15" t="str">
        <f>_xlfn.IFNA(IF(LEFT(VLOOKUP(RecordTable[[#This Row],[METRC]],METRC!A:B,2,FALSE),4)=LEFT(RecordTable[[#This Row],[CloneBarcode]],4),"match","MISMATCH"),"dead")</f>
        <v>dead</v>
      </c>
      <c r="F479" s="15" t="str">
        <f>_xlfn.IFNA(INDEX(Table6[[#All],[Location]],MATCH(RecordTable[[#This Row],[METRC]],Table6[Tag],0)),"DEAD")</f>
        <v>DEAD</v>
      </c>
    </row>
    <row r="480" spans="1:6" x14ac:dyDescent="0.25">
      <c r="A480" t="str">
        <f>_xlfn.CONCAT("1A4070000000065000",RIGHT(RecordTable[[#This Row],[CloneBarcode]],6))</f>
        <v>1A4070000000065000030896</v>
      </c>
      <c r="B480" t="str">
        <f>LEFT(RecordTable[[#This Row],[CloneBarcode]],7)</f>
        <v>KLFR047</v>
      </c>
      <c r="C480" t="s">
        <v>3120</v>
      </c>
      <c r="D480" s="15">
        <v>43678</v>
      </c>
      <c r="E480" s="15" t="str">
        <f>_xlfn.IFNA(IF(LEFT(VLOOKUP(RecordTable[[#This Row],[METRC]],METRC!A:B,2,FALSE),4)=LEFT(RecordTable[[#This Row],[CloneBarcode]],4),"match","MISMATCH"),"dead")</f>
        <v>dead</v>
      </c>
      <c r="F480" s="15" t="str">
        <f>_xlfn.IFNA(INDEX(Table6[[#All],[Location]],MATCH(RecordTable[[#This Row],[METRC]],Table6[Tag],0)),"DEAD")</f>
        <v>DEAD</v>
      </c>
    </row>
    <row r="481" spans="1:6" x14ac:dyDescent="0.25">
      <c r="A481" t="str">
        <f>_xlfn.CONCAT("1A4070000000065000",RIGHT(RecordTable[[#This Row],[CloneBarcode]],6))</f>
        <v>1A4070000000065000030887</v>
      </c>
      <c r="B481" t="str">
        <f>LEFT(RecordTable[[#This Row],[CloneBarcode]],7)</f>
        <v>KLFR047</v>
      </c>
      <c r="C481" t="s">
        <v>3119</v>
      </c>
      <c r="D481" s="15">
        <v>43678</v>
      </c>
      <c r="E481" s="15" t="str">
        <f>_xlfn.IFNA(IF(LEFT(VLOOKUP(RecordTable[[#This Row],[METRC]],METRC!A:B,2,FALSE),4)=LEFT(RecordTable[[#This Row],[CloneBarcode]],4),"match","MISMATCH"),"dead")</f>
        <v>dead</v>
      </c>
      <c r="F481" s="15" t="str">
        <f>_xlfn.IFNA(INDEX(Table6[[#All],[Location]],MATCH(RecordTable[[#This Row],[METRC]],Table6[Tag],0)),"DEAD")</f>
        <v>DEAD</v>
      </c>
    </row>
    <row r="482" spans="1:6" x14ac:dyDescent="0.25">
      <c r="A482" t="str">
        <f>_xlfn.CONCAT("1A4070000000065000",RIGHT(RecordTable[[#This Row],[CloneBarcode]],6))</f>
        <v>1A4070000000065000030830</v>
      </c>
      <c r="B482" t="str">
        <f>LEFT(RecordTable[[#This Row],[CloneBarcode]],7)</f>
        <v>KLFR055</v>
      </c>
      <c r="C482" t="s">
        <v>3124</v>
      </c>
      <c r="D482" s="15">
        <v>43678</v>
      </c>
      <c r="E482" s="15" t="str">
        <f>_xlfn.IFNA(IF(LEFT(VLOOKUP(RecordTable[[#This Row],[METRC]],METRC!A:B,2,FALSE),4)=LEFT(RecordTable[[#This Row],[CloneBarcode]],4),"match","MISMATCH"),"dead")</f>
        <v>dead</v>
      </c>
      <c r="F482" s="15" t="str">
        <f>_xlfn.IFNA(INDEX(Table6[[#All],[Location]],MATCH(RecordTable[[#This Row],[METRC]],Table6[Tag],0)),"DEAD")</f>
        <v>DEAD</v>
      </c>
    </row>
    <row r="483" spans="1:6" x14ac:dyDescent="0.25">
      <c r="A483" t="str">
        <f>_xlfn.CONCAT("1A4070000000065000",RIGHT(RecordTable[[#This Row],[CloneBarcode]],6))</f>
        <v>1A4070000000065000030808</v>
      </c>
      <c r="B483" t="str">
        <f>LEFT(RecordTable[[#This Row],[CloneBarcode]],7)</f>
        <v>KLFR055</v>
      </c>
      <c r="C483" t="s">
        <v>3123</v>
      </c>
      <c r="D483" s="15">
        <v>43678</v>
      </c>
      <c r="E483" s="15" t="str">
        <f>_xlfn.IFNA(IF(LEFT(VLOOKUP(RecordTable[[#This Row],[METRC]],METRC!A:B,2,FALSE),4)=LEFT(RecordTable[[#This Row],[CloneBarcode]],4),"match","MISMATCH"),"dead")</f>
        <v>dead</v>
      </c>
      <c r="F483" s="15" t="str">
        <f>_xlfn.IFNA(INDEX(Table6[[#All],[Location]],MATCH(RecordTable[[#This Row],[METRC]],Table6[Tag],0)),"DEAD")</f>
        <v>DEAD</v>
      </c>
    </row>
    <row r="484" spans="1:6" x14ac:dyDescent="0.25">
      <c r="A484" t="str">
        <f>_xlfn.CONCAT("1A4070000000065000",RIGHT(RecordTable[[#This Row],[CloneBarcode]],6))</f>
        <v>1A4070000000065000033657</v>
      </c>
      <c r="B484" t="str">
        <f>LEFT(RecordTable[[#This Row],[CloneBarcode]],7)</f>
        <v>KLFR055</v>
      </c>
      <c r="C484" t="s">
        <v>3122</v>
      </c>
      <c r="D484" s="15">
        <v>43678</v>
      </c>
      <c r="E484" s="15" t="str">
        <f>_xlfn.IFNA(IF(LEFT(VLOOKUP(RecordTable[[#This Row],[METRC]],METRC!A:B,2,FALSE),4)=LEFT(RecordTable[[#This Row],[CloneBarcode]],4),"match","MISMATCH"),"dead")</f>
        <v>dead</v>
      </c>
      <c r="F484" s="15" t="str">
        <f>_xlfn.IFNA(INDEX(Table6[[#All],[Location]],MATCH(RecordTable[[#This Row],[METRC]],Table6[Tag],0)),"DEAD")</f>
        <v>DEAD</v>
      </c>
    </row>
    <row r="485" spans="1:6" x14ac:dyDescent="0.25">
      <c r="A485" t="str">
        <f>_xlfn.CONCAT("1A4070000000065000",RIGHT(RecordTable[[#This Row],[CloneBarcode]],6))</f>
        <v>1A4070000000065000033658</v>
      </c>
      <c r="B485" t="str">
        <f>LEFT(RecordTable[[#This Row],[CloneBarcode]],7)</f>
        <v>KLFR055</v>
      </c>
      <c r="C485" t="s">
        <v>3121</v>
      </c>
      <c r="D485" s="15">
        <v>43678</v>
      </c>
      <c r="E485" s="15" t="str">
        <f>_xlfn.IFNA(IF(LEFT(VLOOKUP(RecordTable[[#This Row],[METRC]],METRC!A:B,2,FALSE),4)=LEFT(RecordTable[[#This Row],[CloneBarcode]],4),"match","MISMATCH"),"dead")</f>
        <v>dead</v>
      </c>
      <c r="F485" s="15" t="str">
        <f>_xlfn.IFNA(INDEX(Table6[[#All],[Location]],MATCH(RecordTable[[#This Row],[METRC]],Table6[Tag],0)),"DEAD")</f>
        <v>DEAD</v>
      </c>
    </row>
    <row r="486" spans="1:6" x14ac:dyDescent="0.25">
      <c r="A486" t="str">
        <f>_xlfn.CONCAT("1A4070000000065000",RIGHT(RecordTable[[#This Row],[CloneBarcode]],6))</f>
        <v>1A4070000000065000030848</v>
      </c>
      <c r="B486" t="str">
        <f>LEFT(RecordTable[[#This Row],[CloneBarcode]],7)</f>
        <v>KLFR056</v>
      </c>
      <c r="C486" t="s">
        <v>3128</v>
      </c>
      <c r="D486" s="15">
        <v>43678</v>
      </c>
      <c r="E486" s="15" t="str">
        <f>_xlfn.IFNA(IF(LEFT(VLOOKUP(RecordTable[[#This Row],[METRC]],METRC!A:B,2,FALSE),4)=LEFT(RecordTable[[#This Row],[CloneBarcode]],4),"match","MISMATCH"),"dead")</f>
        <v>dead</v>
      </c>
      <c r="F486" s="15" t="str">
        <f>_xlfn.IFNA(INDEX(Table6[[#All],[Location]],MATCH(RecordTable[[#This Row],[METRC]],Table6[Tag],0)),"DEAD")</f>
        <v>DEAD</v>
      </c>
    </row>
    <row r="487" spans="1:6" x14ac:dyDescent="0.25">
      <c r="A487" t="str">
        <f>_xlfn.CONCAT("1A4070000000065000",RIGHT(RecordTable[[#This Row],[CloneBarcode]],6))</f>
        <v>1A4070000000065000030840</v>
      </c>
      <c r="B487" t="str">
        <f>LEFT(RecordTable[[#This Row],[CloneBarcode]],7)</f>
        <v>KLFR056</v>
      </c>
      <c r="C487" t="s">
        <v>3127</v>
      </c>
      <c r="D487" s="15">
        <v>43678</v>
      </c>
      <c r="E487" s="15" t="str">
        <f>_xlfn.IFNA(IF(LEFT(VLOOKUP(RecordTable[[#This Row],[METRC]],METRC!A:B,2,FALSE),4)=LEFT(RecordTable[[#This Row],[CloneBarcode]],4),"match","MISMATCH"),"dead")</f>
        <v>dead</v>
      </c>
      <c r="F487" s="15" t="str">
        <f>_xlfn.IFNA(INDEX(Table6[[#All],[Location]],MATCH(RecordTable[[#This Row],[METRC]],Table6[Tag],0)),"DEAD")</f>
        <v>DEAD</v>
      </c>
    </row>
    <row r="488" spans="1:6" x14ac:dyDescent="0.25">
      <c r="A488" t="str">
        <f>_xlfn.CONCAT("1A4070000000065000",RIGHT(RecordTable[[#This Row],[CloneBarcode]],6))</f>
        <v>1A4070000000065000031267</v>
      </c>
      <c r="B488" t="str">
        <f>LEFT(RecordTable[[#This Row],[CloneBarcode]],7)</f>
        <v>KNMK001</v>
      </c>
      <c r="C488" t="s">
        <v>3129</v>
      </c>
      <c r="D488" s="15">
        <v>43678</v>
      </c>
      <c r="E488" s="15" t="str">
        <f>_xlfn.IFNA(IF(LEFT(VLOOKUP(RecordTable[[#This Row],[METRC]],METRC!A:B,2,FALSE),4)=LEFT(RecordTable[[#This Row],[CloneBarcode]],4),"match","MISMATCH"),"dead")</f>
        <v>dead</v>
      </c>
      <c r="F488" s="15" t="str">
        <f>_xlfn.IFNA(INDEX(Table6[[#All],[Location]],MATCH(RecordTable[[#This Row],[METRC]],Table6[Tag],0)),"DEAD")</f>
        <v>DEAD</v>
      </c>
    </row>
    <row r="489" spans="1:6" x14ac:dyDescent="0.25">
      <c r="A489" t="str">
        <f>_xlfn.CONCAT("1A4070000000065000",RIGHT(RecordTable[[#This Row],[CloneBarcode]],6))</f>
        <v>1A4070000000065000031266</v>
      </c>
      <c r="B489" t="str">
        <f>LEFT(RecordTable[[#This Row],[CloneBarcode]],7)</f>
        <v>KNMK001</v>
      </c>
      <c r="C489" t="s">
        <v>3445</v>
      </c>
      <c r="D489" s="15">
        <v>43678</v>
      </c>
      <c r="E489" s="15" t="str">
        <f>_xlfn.IFNA(IF(LEFT(VLOOKUP(RecordTable[[#This Row],[METRC]],METRC!A:B,2,FALSE),4)=LEFT(RecordTable[[#This Row],[CloneBarcode]],4),"match","MISMATCH"),"dead")</f>
        <v>dead</v>
      </c>
      <c r="F489" s="15" t="str">
        <f>_xlfn.IFNA(INDEX(Table6[[#All],[Location]],MATCH(RecordTable[[#This Row],[METRC]],Table6[Tag],0)),"DEAD")</f>
        <v>DEAD</v>
      </c>
    </row>
    <row r="490" spans="1:6" x14ac:dyDescent="0.25">
      <c r="A490" t="str">
        <f>_xlfn.CONCAT("1A4070000000065000",RIGHT(RecordTable[[#This Row],[CloneBarcode]],6))</f>
        <v>1A4070000000065000038139</v>
      </c>
      <c r="B490" t="str">
        <f>LEFT(RecordTable[[#This Row],[CloneBarcode]],7)</f>
        <v>KOIX007</v>
      </c>
      <c r="C490" t="s">
        <v>3446</v>
      </c>
      <c r="D490" s="15">
        <v>43678</v>
      </c>
      <c r="E490" s="15" t="str">
        <f>_xlfn.IFNA(IF(LEFT(VLOOKUP(RecordTable[[#This Row],[METRC]],METRC!A:B,2,FALSE),4)=LEFT(RecordTable[[#This Row],[CloneBarcode]],4),"match","MISMATCH"),"dead")</f>
        <v>dead</v>
      </c>
      <c r="F490" s="15" t="str">
        <f>_xlfn.IFNA(INDEX(Table6[[#All],[Location]],MATCH(RecordTable[[#This Row],[METRC]],Table6[Tag],0)),"DEAD")</f>
        <v>DEAD</v>
      </c>
    </row>
    <row r="491" spans="1:6" x14ac:dyDescent="0.25">
      <c r="A491" t="str">
        <f>_xlfn.CONCAT("1A4070000000065000",RIGHT(RecordTable[[#This Row],[CloneBarcode]],6))</f>
        <v>1A4070000000065000033634</v>
      </c>
      <c r="B491" t="str">
        <f>LEFT(RecordTable[[#This Row],[CloneBarcode]],7)</f>
        <v>KOIX034</v>
      </c>
      <c r="C491" t="s">
        <v>3135</v>
      </c>
      <c r="D491" s="15">
        <v>43678</v>
      </c>
      <c r="E491" s="15" t="str">
        <f>_xlfn.IFNA(IF(LEFT(VLOOKUP(RecordTable[[#This Row],[METRC]],METRC!A:B,2,FALSE),4)=LEFT(RecordTable[[#This Row],[CloneBarcode]],4),"match","MISMATCH"),"dead")</f>
        <v>dead</v>
      </c>
      <c r="F491" s="15" t="str">
        <f>_xlfn.IFNA(INDEX(Table6[[#All],[Location]],MATCH(RecordTable[[#This Row],[METRC]],Table6[Tag],0)),"DEAD")</f>
        <v>DEAD</v>
      </c>
    </row>
    <row r="492" spans="1:6" x14ac:dyDescent="0.25">
      <c r="A492" t="str">
        <f>_xlfn.CONCAT("1A4070000000065000",RIGHT(RecordTable[[#This Row],[CloneBarcode]],6))</f>
        <v>1A4070000000065000033633</v>
      </c>
      <c r="B492" t="str">
        <f>LEFT(RecordTable[[#This Row],[CloneBarcode]],7)</f>
        <v>KOIX034</v>
      </c>
      <c r="C492" t="s">
        <v>3447</v>
      </c>
      <c r="D492" s="15">
        <v>43678</v>
      </c>
      <c r="E492" s="15" t="str">
        <f>_xlfn.IFNA(IF(LEFT(VLOOKUP(RecordTable[[#This Row],[METRC]],METRC!A:B,2,FALSE),4)=LEFT(RecordTable[[#This Row],[CloneBarcode]],4),"match","MISMATCH"),"dead")</f>
        <v>dead</v>
      </c>
      <c r="F492" s="15" t="str">
        <f>_xlfn.IFNA(INDEX(Table6[[#All],[Location]],MATCH(RecordTable[[#This Row],[METRC]],Table6[Tag],0)),"DEAD")</f>
        <v>DEAD</v>
      </c>
    </row>
    <row r="493" spans="1:6" x14ac:dyDescent="0.25">
      <c r="A493" t="s">
        <v>3448</v>
      </c>
      <c r="B493" t="s">
        <v>2679</v>
      </c>
      <c r="C493" t="str">
        <f>_xlfn.CONCAT(RecordTable[[#This Row],[PhenoAbbv]],".",RIGHT(RecordTable[[#This Row],[METRC]],6))</f>
        <v>KOKO011.021512</v>
      </c>
      <c r="D493" s="15">
        <v>43678</v>
      </c>
      <c r="E493" s="15" t="str">
        <f>_xlfn.IFNA(IF(LEFT(VLOOKUP(RecordTable[[#This Row],[METRC]],METRC!A:B,2,FALSE),4)=LEFT(RecordTable[[#This Row],[CloneBarcode]],4),"match","MISMATCH"),"dead")</f>
        <v>dead</v>
      </c>
      <c r="F493" s="15" t="str">
        <f>_xlfn.IFNA(INDEX(Table6[[#All],[Location]],MATCH(RecordTable[[#This Row],[METRC]],Table6[Tag],0)),"DEAD")</f>
        <v>DEAD</v>
      </c>
    </row>
    <row r="494" spans="1:6" x14ac:dyDescent="0.25">
      <c r="A494" t="s">
        <v>3449</v>
      </c>
      <c r="B494" t="s">
        <v>2679</v>
      </c>
      <c r="C494" t="str">
        <f>_xlfn.CONCAT(RecordTable[[#This Row],[PhenoAbbv]],".",RIGHT(RecordTable[[#This Row],[METRC]],6))</f>
        <v>KOKO011.021513</v>
      </c>
      <c r="D494" s="15">
        <v>43678</v>
      </c>
      <c r="E494" s="15" t="str">
        <f>_xlfn.IFNA(IF(LEFT(VLOOKUP(RecordTable[[#This Row],[METRC]],METRC!A:B,2,FALSE),4)=LEFT(RecordTable[[#This Row],[CloneBarcode]],4),"match","MISMATCH"),"dead")</f>
        <v>dead</v>
      </c>
      <c r="F494" s="15" t="str">
        <f>_xlfn.IFNA(INDEX(Table6[[#All],[Location]],MATCH(RecordTable[[#This Row],[METRC]],Table6[Tag],0)),"DEAD")</f>
        <v>DEAD</v>
      </c>
    </row>
    <row r="495" spans="1:6" x14ac:dyDescent="0.25">
      <c r="A495" t="s">
        <v>3450</v>
      </c>
      <c r="B495" t="s">
        <v>2679</v>
      </c>
      <c r="C495" t="str">
        <f>_xlfn.CONCAT(RecordTable[[#This Row],[PhenoAbbv]],".",RIGHT(RecordTable[[#This Row],[METRC]],6))</f>
        <v>KOKO011.031361</v>
      </c>
      <c r="D495" s="15">
        <v>43678</v>
      </c>
      <c r="E495" s="15" t="str">
        <f>_xlfn.IFNA(IF(LEFT(VLOOKUP(RecordTable[[#This Row],[METRC]],METRC!A:B,2,FALSE),4)=LEFT(RecordTable[[#This Row],[CloneBarcode]],4),"match","MISMATCH"),"dead")</f>
        <v>dead</v>
      </c>
      <c r="F495" s="15" t="str">
        <f>_xlfn.IFNA(INDEX(Table6[[#All],[Location]],MATCH(RecordTable[[#This Row],[METRC]],Table6[Tag],0)),"DEAD")</f>
        <v>DEAD</v>
      </c>
    </row>
    <row r="496" spans="1:6" x14ac:dyDescent="0.25">
      <c r="A496" t="s">
        <v>3451</v>
      </c>
      <c r="B496" t="s">
        <v>2679</v>
      </c>
      <c r="C496" t="str">
        <f>_xlfn.CONCAT(RecordTable[[#This Row],[PhenoAbbv]],".",RIGHT(RecordTable[[#This Row],[METRC]],6))</f>
        <v>KOKO011.031362</v>
      </c>
      <c r="D496" s="15">
        <v>43678</v>
      </c>
      <c r="E496" s="15" t="str">
        <f>_xlfn.IFNA(IF(LEFT(VLOOKUP(RecordTable[[#This Row],[METRC]],METRC!A:B,2,FALSE),4)=LEFT(RecordTable[[#This Row],[CloneBarcode]],4),"match","MISMATCH"),"dead")</f>
        <v>dead</v>
      </c>
      <c r="F496" s="15" t="str">
        <f>_xlfn.IFNA(INDEX(Table6[[#All],[Location]],MATCH(RecordTable[[#This Row],[METRC]],Table6[Tag],0)),"DEAD")</f>
        <v>DEAD</v>
      </c>
    </row>
    <row r="497" spans="1:6" x14ac:dyDescent="0.25">
      <c r="A497" t="s">
        <v>3452</v>
      </c>
      <c r="B497" t="s">
        <v>3453</v>
      </c>
      <c r="C497" t="str">
        <f>_xlfn.CONCAT(RecordTable[[#This Row],[PhenoAbbv]],".",RIGHT(RecordTable[[#This Row],[METRC]],6))</f>
        <v>KOKO012.031363</v>
      </c>
      <c r="D497" s="15">
        <v>43678</v>
      </c>
      <c r="E497" s="15" t="str">
        <f>_xlfn.IFNA(IF(LEFT(VLOOKUP(RecordTable[[#This Row],[METRC]],METRC!A:B,2,FALSE),4)=LEFT(RecordTable[[#This Row],[CloneBarcode]],4),"match","MISMATCH"),"dead")</f>
        <v>dead</v>
      </c>
      <c r="F497" s="15" t="str">
        <f>_xlfn.IFNA(INDEX(Table6[[#All],[Location]],MATCH(RecordTable[[#This Row],[METRC]],Table6[Tag],0)),"DEAD")</f>
        <v>DEAD</v>
      </c>
    </row>
    <row r="498" spans="1:6" x14ac:dyDescent="0.25">
      <c r="A498" t="s">
        <v>3454</v>
      </c>
      <c r="B498" t="s">
        <v>3453</v>
      </c>
      <c r="C498" t="str">
        <f>_xlfn.CONCAT(RecordTable[[#This Row],[PhenoAbbv]],".",RIGHT(RecordTable[[#This Row],[METRC]],6))</f>
        <v>KOKO012.031364</v>
      </c>
      <c r="D498" s="15">
        <v>43678</v>
      </c>
      <c r="E498" s="15" t="str">
        <f>_xlfn.IFNA(IF(LEFT(VLOOKUP(RecordTable[[#This Row],[METRC]],METRC!A:B,2,FALSE),4)=LEFT(RecordTable[[#This Row],[CloneBarcode]],4),"match","MISMATCH"),"dead")</f>
        <v>dead</v>
      </c>
      <c r="F498" s="15" t="str">
        <f>_xlfn.IFNA(INDEX(Table6[[#All],[Location]],MATCH(RecordTable[[#This Row],[METRC]],Table6[Tag],0)),"DEAD")</f>
        <v>DEAD</v>
      </c>
    </row>
    <row r="499" spans="1:6" x14ac:dyDescent="0.25">
      <c r="A499" t="s">
        <v>3455</v>
      </c>
      <c r="B499" t="s">
        <v>2652</v>
      </c>
      <c r="C499" t="str">
        <f>_xlfn.CONCAT(RecordTable[[#This Row],[PhenoAbbv]],".",RIGHT(RecordTable[[#This Row],[METRC]],6))</f>
        <v>KOKO030.021510</v>
      </c>
      <c r="D499" s="15">
        <v>43678</v>
      </c>
      <c r="E499" s="15" t="str">
        <f>_xlfn.IFNA(IF(LEFT(VLOOKUP(RecordTable[[#This Row],[METRC]],METRC!A:B,2,FALSE),4)=LEFT(RecordTable[[#This Row],[CloneBarcode]],4),"match","MISMATCH"),"dead")</f>
        <v>dead</v>
      </c>
      <c r="F499" s="15" t="str">
        <f>_xlfn.IFNA(INDEX(Table6[[#All],[Location]],MATCH(RecordTable[[#This Row],[METRC]],Table6[Tag],0)),"DEAD")</f>
        <v>DEAD</v>
      </c>
    </row>
    <row r="500" spans="1:6" x14ac:dyDescent="0.25">
      <c r="A500" t="s">
        <v>3456</v>
      </c>
      <c r="B500" t="s">
        <v>2652</v>
      </c>
      <c r="C500" t="str">
        <f>_xlfn.CONCAT(RecordTable[[#This Row],[PhenoAbbv]],".",RIGHT(RecordTable[[#This Row],[METRC]],6))</f>
        <v>KOKO030.021511</v>
      </c>
      <c r="D500" s="15">
        <v>43678</v>
      </c>
      <c r="E500" s="15" t="str">
        <f>_xlfn.IFNA(IF(LEFT(VLOOKUP(RecordTable[[#This Row],[METRC]],METRC!A:B,2,FALSE),4)=LEFT(RecordTable[[#This Row],[CloneBarcode]],4),"match","MISMATCH"),"dead")</f>
        <v>dead</v>
      </c>
      <c r="F500" s="15" t="str">
        <f>_xlfn.IFNA(INDEX(Table6[[#All],[Location]],MATCH(RecordTable[[#This Row],[METRC]],Table6[Tag],0)),"DEAD")</f>
        <v>DEAD</v>
      </c>
    </row>
    <row r="501" spans="1:6" x14ac:dyDescent="0.25">
      <c r="A501" t="s">
        <v>3457</v>
      </c>
      <c r="B501" t="s">
        <v>2652</v>
      </c>
      <c r="C501" t="str">
        <f>_xlfn.CONCAT(RecordTable[[#This Row],[PhenoAbbv]],".",RIGHT(RecordTable[[#This Row],[METRC]],6))</f>
        <v>KOKO030.031360</v>
      </c>
      <c r="D501" s="15">
        <v>43678</v>
      </c>
      <c r="E501" s="15" t="str">
        <f>_xlfn.IFNA(IF(LEFT(VLOOKUP(RecordTable[[#This Row],[METRC]],METRC!A:B,2,FALSE),4)=LEFT(RecordTable[[#This Row],[CloneBarcode]],4),"match","MISMATCH"),"dead")</f>
        <v>dead</v>
      </c>
      <c r="F501" s="15" t="str">
        <f>_xlfn.IFNA(INDEX(Table6[[#All],[Location]],MATCH(RecordTable[[#This Row],[METRC]],Table6[Tag],0)),"DEAD")</f>
        <v>DEAD</v>
      </c>
    </row>
    <row r="502" spans="1:6" x14ac:dyDescent="0.25">
      <c r="A502" t="s">
        <v>3458</v>
      </c>
      <c r="B502" s="62" t="s">
        <v>2652</v>
      </c>
      <c r="C502" t="str">
        <f>_xlfn.CONCAT(RecordTable[[#This Row],[PhenoAbbv]],".",RIGHT(RecordTable[[#This Row],[METRC]],6))</f>
        <v>KOKO030.031365</v>
      </c>
      <c r="D502" s="15">
        <v>43678</v>
      </c>
      <c r="E502" s="15" t="str">
        <f>_xlfn.IFNA(IF(LEFT(VLOOKUP(RecordTable[[#This Row],[METRC]],METRC!A:B,2,FALSE),4)=LEFT(RecordTable[[#This Row],[CloneBarcode]],4),"match","MISMATCH"),"dead")</f>
        <v>dead</v>
      </c>
      <c r="F502" s="15" t="str">
        <f>_xlfn.IFNA(INDEX(Table6[[#All],[Location]],MATCH(RecordTable[[#This Row],[METRC]],Table6[Tag],0)),"DEAD")</f>
        <v>DEAD</v>
      </c>
    </row>
    <row r="503" spans="1:6" x14ac:dyDescent="0.25">
      <c r="A503" t="s">
        <v>3459</v>
      </c>
      <c r="B503" t="s">
        <v>3153</v>
      </c>
      <c r="C503" t="str">
        <f>_xlfn.CONCAT(RecordTable[[#This Row],[PhenoAbbv]],".",RIGHT(RecordTable[[#This Row],[METRC]],6))</f>
        <v>LDOS018.019294</v>
      </c>
      <c r="D503" s="15">
        <v>43678</v>
      </c>
      <c r="E503" s="15" t="str">
        <f>_xlfn.IFNA(IF(LEFT(VLOOKUP(RecordTable[[#This Row],[METRC]],METRC!A:B,2,FALSE),4)=LEFT(RecordTable[[#This Row],[CloneBarcode]],4),"match","MISMATCH"),"dead")</f>
        <v>dead</v>
      </c>
      <c r="F503" s="15" t="str">
        <f>_xlfn.IFNA(INDEX(Table6[[#All],[Location]],MATCH(RecordTable[[#This Row],[METRC]],Table6[Tag],0)),"DEAD")</f>
        <v>DEAD</v>
      </c>
    </row>
    <row r="504" spans="1:6" x14ac:dyDescent="0.25">
      <c r="A504" t="str">
        <f>_xlfn.CONCAT("1A4070000000065000",RIGHT(RecordTable[[#This Row],[CloneBarcode]],6))</f>
        <v>1A4070000000065000032467</v>
      </c>
      <c r="B504" t="str">
        <f>LEFT(RecordTable[[#This Row],[CloneBarcode]],7)</f>
        <v>LDOS018</v>
      </c>
      <c r="C504" t="s">
        <v>3154</v>
      </c>
      <c r="D504" s="15">
        <v>43678</v>
      </c>
      <c r="E504" s="15" t="str">
        <f>_xlfn.IFNA(IF(LEFT(VLOOKUP(RecordTable[[#This Row],[METRC]],METRC!A:B,2,FALSE),4)=LEFT(RecordTable[[#This Row],[CloneBarcode]],4),"match","MISMATCH"),"dead")</f>
        <v>dead</v>
      </c>
      <c r="F504" s="15" t="str">
        <f>_xlfn.IFNA(INDEX(Table6[[#All],[Location]],MATCH(RecordTable[[#This Row],[METRC]],Table6[Tag],0)),"DEAD")</f>
        <v>DEAD</v>
      </c>
    </row>
    <row r="505" spans="1:6" x14ac:dyDescent="0.25">
      <c r="A505" t="s">
        <v>3460</v>
      </c>
      <c r="B505" t="s">
        <v>3156</v>
      </c>
      <c r="C505" t="str">
        <f>_xlfn.CONCAT(RecordTable[[#This Row],[PhenoAbbv]],".",RIGHT(RecordTable[[#This Row],[METRC]],6))</f>
        <v>LDOS024.019291</v>
      </c>
      <c r="D505" s="15">
        <v>43678</v>
      </c>
      <c r="E505" s="15" t="str">
        <f>_xlfn.IFNA(IF(LEFT(VLOOKUP(RecordTable[[#This Row],[METRC]],METRC!A:B,2,FALSE),4)=LEFT(RecordTable[[#This Row],[CloneBarcode]],4),"match","MISMATCH"),"dead")</f>
        <v>dead</v>
      </c>
      <c r="F505" s="15" t="str">
        <f>_xlfn.IFNA(INDEX(Table6[[#All],[Location]],MATCH(RecordTable[[#This Row],[METRC]],Table6[Tag],0)),"DEAD")</f>
        <v>DEAD</v>
      </c>
    </row>
    <row r="506" spans="1:6" x14ac:dyDescent="0.25">
      <c r="A506" t="str">
        <f>_xlfn.CONCAT("1A4070000000065000",RIGHT(RecordTable[[#This Row],[CloneBarcode]],6))</f>
        <v>1A4070000000065000032440</v>
      </c>
      <c r="B506" t="str">
        <f>LEFT(RecordTable[[#This Row],[CloneBarcode]],7)</f>
        <v>LDOS024</v>
      </c>
      <c r="C506" t="s">
        <v>3157</v>
      </c>
      <c r="D506" s="15">
        <v>43678</v>
      </c>
      <c r="E506" s="15" t="str">
        <f>_xlfn.IFNA(IF(LEFT(VLOOKUP(RecordTable[[#This Row],[METRC]],METRC!A:B,2,FALSE),4)=LEFT(RecordTable[[#This Row],[CloneBarcode]],4),"match","MISMATCH"),"dead")</f>
        <v>dead</v>
      </c>
      <c r="F506" s="15" t="str">
        <f>_xlfn.IFNA(INDEX(Table6[[#All],[Location]],MATCH(RecordTable[[#This Row],[METRC]],Table6[Tag],0)),"DEAD")</f>
        <v>DEAD</v>
      </c>
    </row>
    <row r="507" spans="1:6" x14ac:dyDescent="0.25">
      <c r="A507" t="s">
        <v>3461</v>
      </c>
      <c r="B507" t="s">
        <v>3159</v>
      </c>
      <c r="C507" t="str">
        <f>_xlfn.CONCAT(RecordTable[[#This Row],[PhenoAbbv]],".",RIGHT(RecordTable[[#This Row],[METRC]],6))</f>
        <v>LDOS025.019284</v>
      </c>
      <c r="D507" s="15">
        <v>43678</v>
      </c>
      <c r="E507" s="15" t="str">
        <f>_xlfn.IFNA(IF(LEFT(VLOOKUP(RecordTable[[#This Row],[METRC]],METRC!A:B,2,FALSE),4)=LEFT(RecordTable[[#This Row],[CloneBarcode]],4),"match","MISMATCH"),"dead")</f>
        <v>dead</v>
      </c>
      <c r="F507" s="15" t="str">
        <f>_xlfn.IFNA(INDEX(Table6[[#All],[Location]],MATCH(RecordTable[[#This Row],[METRC]],Table6[Tag],0)),"DEAD")</f>
        <v>DEAD</v>
      </c>
    </row>
    <row r="508" spans="1:6" x14ac:dyDescent="0.25">
      <c r="A508" t="str">
        <f>_xlfn.CONCAT("1A4070000000065000",RIGHT(RecordTable[[#This Row],[CloneBarcode]],6))</f>
        <v>1A4070000000065000032484</v>
      </c>
      <c r="B508" t="str">
        <f>LEFT(RecordTable[[#This Row],[CloneBarcode]],7)</f>
        <v>LDOS025</v>
      </c>
      <c r="C508" t="s">
        <v>3160</v>
      </c>
      <c r="D508" s="15">
        <v>43678</v>
      </c>
      <c r="E508" s="15" t="str">
        <f>_xlfn.IFNA(IF(LEFT(VLOOKUP(RecordTable[[#This Row],[METRC]],METRC!A:B,2,FALSE),4)=LEFT(RecordTable[[#This Row],[CloneBarcode]],4),"match","MISMATCH"),"dead")</f>
        <v>dead</v>
      </c>
      <c r="F508" s="15" t="str">
        <f>_xlfn.IFNA(INDEX(Table6[[#All],[Location]],MATCH(RecordTable[[#This Row],[METRC]],Table6[Tag],0)),"DEAD")</f>
        <v>DEAD</v>
      </c>
    </row>
    <row r="509" spans="1:6" x14ac:dyDescent="0.25">
      <c r="A509" t="s">
        <v>3462</v>
      </c>
      <c r="B509" t="s">
        <v>2636</v>
      </c>
      <c r="C509" t="str">
        <f>_xlfn.CONCAT(RecordTable[[#This Row],[PhenoAbbv]],".",RIGHT(RecordTable[[#This Row],[METRC]],6))</f>
        <v>LDOS040.019280</v>
      </c>
      <c r="D509" s="15">
        <v>43678</v>
      </c>
      <c r="E509" s="15" t="str">
        <f>_xlfn.IFNA(IF(LEFT(VLOOKUP(RecordTable[[#This Row],[METRC]],METRC!A:B,2,FALSE),4)=LEFT(RecordTable[[#This Row],[CloneBarcode]],4),"match","MISMATCH"),"dead")</f>
        <v>dead</v>
      </c>
      <c r="F509" s="15" t="str">
        <f>_xlfn.IFNA(INDEX(Table6[[#All],[Location]],MATCH(RecordTable[[#This Row],[METRC]],Table6[Tag],0)),"DEAD")</f>
        <v>DEAD</v>
      </c>
    </row>
    <row r="510" spans="1:6" x14ac:dyDescent="0.25">
      <c r="A510" t="s">
        <v>3463</v>
      </c>
      <c r="B510" s="62" t="s">
        <v>2636</v>
      </c>
      <c r="C510" t="str">
        <f>_xlfn.CONCAT(RecordTable[[#This Row],[PhenoAbbv]],".",RIGHT(RecordTable[[#This Row],[METRC]],6))</f>
        <v>LDOS040.025039</v>
      </c>
      <c r="D510" s="15">
        <v>43678</v>
      </c>
      <c r="E510" s="15" t="str">
        <f>_xlfn.IFNA(IF(LEFT(VLOOKUP(RecordTable[[#This Row],[METRC]],METRC!A:B,2,FALSE),4)=LEFT(RecordTable[[#This Row],[CloneBarcode]],4),"match","MISMATCH"),"dead")</f>
        <v>dead</v>
      </c>
      <c r="F510" s="15" t="str">
        <f>_xlfn.IFNA(INDEX(Table6[[#All],[Location]],MATCH(RecordTable[[#This Row],[METRC]],Table6[Tag],0)),"DEAD")</f>
        <v>DEAD</v>
      </c>
    </row>
    <row r="511" spans="1:6" x14ac:dyDescent="0.25">
      <c r="A511" t="str">
        <f>_xlfn.CONCAT("1A4070000000065000",RIGHT(RecordTable[[#This Row],[CloneBarcode]],6))</f>
        <v>1A4070000000065000032501</v>
      </c>
      <c r="B511" t="str">
        <f>LEFT(RecordTable[[#This Row],[CloneBarcode]],7)</f>
        <v>LDOS040</v>
      </c>
      <c r="C511" t="s">
        <v>3163</v>
      </c>
      <c r="D511" s="15">
        <v>43678</v>
      </c>
      <c r="E511" s="15" t="str">
        <f>_xlfn.IFNA(IF(LEFT(VLOOKUP(RecordTable[[#This Row],[METRC]],METRC!A:B,2,FALSE),4)=LEFT(RecordTable[[#This Row],[CloneBarcode]],4),"match","MISMATCH"),"dead")</f>
        <v>dead</v>
      </c>
      <c r="F511" s="15" t="str">
        <f>_xlfn.IFNA(INDEX(Table6[[#All],[Location]],MATCH(RecordTable[[#This Row],[METRC]],Table6[Tag],0)),"DEAD")</f>
        <v>DEAD</v>
      </c>
    </row>
    <row r="512" spans="1:6" x14ac:dyDescent="0.25">
      <c r="A512" t="s">
        <v>3464</v>
      </c>
      <c r="B512" t="s">
        <v>3165</v>
      </c>
      <c r="C512" t="str">
        <f>_xlfn.CONCAT(RecordTable[[#This Row],[PhenoAbbv]],".",RIGHT(RecordTable[[#This Row],[METRC]],6))</f>
        <v>LDOS041.019278</v>
      </c>
      <c r="D512" s="15">
        <v>43678</v>
      </c>
      <c r="E512" s="15" t="str">
        <f>_xlfn.IFNA(IF(LEFT(VLOOKUP(RecordTable[[#This Row],[METRC]],METRC!A:B,2,FALSE),4)=LEFT(RecordTable[[#This Row],[CloneBarcode]],4),"match","MISMATCH"),"dead")</f>
        <v>dead</v>
      </c>
      <c r="F512" s="15" t="str">
        <f>_xlfn.IFNA(INDEX(Table6[[#All],[Location]],MATCH(RecordTable[[#This Row],[METRC]],Table6[Tag],0)),"DEAD")</f>
        <v>DEAD</v>
      </c>
    </row>
    <row r="513" spans="1:6" x14ac:dyDescent="0.25">
      <c r="A513" t="str">
        <f>_xlfn.CONCAT("1A4070000000065000",RIGHT(RecordTable[[#This Row],[CloneBarcode]],6))</f>
        <v>1A4070000000065000032599</v>
      </c>
      <c r="B513" t="str">
        <f>LEFT(RecordTable[[#This Row],[CloneBarcode]],7)</f>
        <v>LDOS041</v>
      </c>
      <c r="C513" t="s">
        <v>3166</v>
      </c>
      <c r="D513" s="15">
        <v>43678</v>
      </c>
      <c r="E513" s="15" t="str">
        <f>_xlfn.IFNA(IF(LEFT(VLOOKUP(RecordTable[[#This Row],[METRC]],METRC!A:B,2,FALSE),4)=LEFT(RecordTable[[#This Row],[CloneBarcode]],4),"match","MISMATCH"),"dead")</f>
        <v>dead</v>
      </c>
      <c r="F513" s="15" t="str">
        <f>_xlfn.IFNA(INDEX(Table6[[#All],[Location]],MATCH(RecordTable[[#This Row],[METRC]],Table6[Tag],0)),"DEAD")</f>
        <v>DEAD</v>
      </c>
    </row>
    <row r="514" spans="1:6" x14ac:dyDescent="0.25">
      <c r="A514" t="s">
        <v>3465</v>
      </c>
      <c r="B514" t="s">
        <v>3168</v>
      </c>
      <c r="C514" t="str">
        <f>_xlfn.CONCAT(RecordTable[[#This Row],[PhenoAbbv]],".",RIGHT(RecordTable[[#This Row],[METRC]],6))</f>
        <v>LDOS049.019271</v>
      </c>
      <c r="D514" s="15">
        <v>43678</v>
      </c>
      <c r="E514" s="15" t="str">
        <f>_xlfn.IFNA(IF(LEFT(VLOOKUP(RecordTable[[#This Row],[METRC]],METRC!A:B,2,FALSE),4)=LEFT(RecordTable[[#This Row],[CloneBarcode]],4),"match","MISMATCH"),"dead")</f>
        <v>dead</v>
      </c>
      <c r="F514" s="15" t="str">
        <f>_xlfn.IFNA(INDEX(Table6[[#All],[Location]],MATCH(RecordTable[[#This Row],[METRC]],Table6[Tag],0)),"DEAD")</f>
        <v>DEAD</v>
      </c>
    </row>
    <row r="515" spans="1:6" x14ac:dyDescent="0.25">
      <c r="A515" t="str">
        <f>_xlfn.CONCAT("1A4070000000065000",RIGHT(RecordTable[[#This Row],[CloneBarcode]],6))</f>
        <v>1A4070000000065000032624</v>
      </c>
      <c r="B515" t="str">
        <f>LEFT(RecordTable[[#This Row],[CloneBarcode]],7)</f>
        <v>LDOS049</v>
      </c>
      <c r="C515" t="s">
        <v>3169</v>
      </c>
      <c r="D515" s="15">
        <v>43678</v>
      </c>
      <c r="E515" s="15" t="str">
        <f>_xlfn.IFNA(IF(LEFT(VLOOKUP(RecordTable[[#This Row],[METRC]],METRC!A:B,2,FALSE),4)=LEFT(RecordTable[[#This Row],[CloneBarcode]],4),"match","MISMATCH"),"dead")</f>
        <v>dead</v>
      </c>
      <c r="F515" s="15" t="str">
        <f>_xlfn.IFNA(INDEX(Table6[[#All],[Location]],MATCH(RecordTable[[#This Row],[METRC]],Table6[Tag],0)),"DEAD")</f>
        <v>DEAD</v>
      </c>
    </row>
    <row r="516" spans="1:6" x14ac:dyDescent="0.25">
      <c r="A516" t="str">
        <f>_xlfn.CONCAT("1A4070000000065000",RIGHT(RecordTable[[#This Row],[CloneBarcode]],6))</f>
        <v>1A4070000000065000031379</v>
      </c>
      <c r="B516" t="str">
        <f>LEFT(RecordTable[[#This Row],[CloneBarcode]],7)</f>
        <v>MABK007</v>
      </c>
      <c r="C516" t="s">
        <v>60</v>
      </c>
      <c r="D516" s="15">
        <v>43678</v>
      </c>
      <c r="E516" s="15" t="str">
        <f>_xlfn.IFNA(IF(LEFT(VLOOKUP(RecordTable[[#This Row],[METRC]],METRC!A:B,2,FALSE),4)=LEFT(RecordTable[[#This Row],[CloneBarcode]],4),"match","MISMATCH"),"dead")</f>
        <v>dead</v>
      </c>
      <c r="F516" s="15" t="str">
        <f>_xlfn.IFNA(INDEX(Table6[[#All],[Location]],MATCH(RecordTable[[#This Row],[METRC]],Table6[Tag],0)),"DEAD")</f>
        <v>DEAD</v>
      </c>
    </row>
    <row r="517" spans="1:6" x14ac:dyDescent="0.25">
      <c r="A517" t="str">
        <f>_xlfn.CONCAT("1A4070000000065000",RIGHT(RecordTable[[#This Row],[CloneBarcode]],6))</f>
        <v>1A4070000000065000031376</v>
      </c>
      <c r="B517" t="str">
        <f>LEFT(RecordTable[[#This Row],[CloneBarcode]],7)</f>
        <v>MABK007</v>
      </c>
      <c r="C517" t="s">
        <v>3466</v>
      </c>
      <c r="D517" s="15">
        <v>43678</v>
      </c>
      <c r="E517" s="15" t="str">
        <f>_xlfn.IFNA(IF(LEFT(VLOOKUP(RecordTable[[#This Row],[METRC]],METRC!A:B,2,FALSE),4)=LEFT(RecordTable[[#This Row],[CloneBarcode]],4),"match","MISMATCH"),"dead")</f>
        <v>dead</v>
      </c>
      <c r="F517" s="15" t="str">
        <f>_xlfn.IFNA(INDEX(Table6[[#All],[Location]],MATCH(RecordTable[[#This Row],[METRC]],Table6[Tag],0)),"DEAD")</f>
        <v>DEAD</v>
      </c>
    </row>
    <row r="518" spans="1:6" x14ac:dyDescent="0.25">
      <c r="A518" t="str">
        <f>_xlfn.CONCAT("1A4070000000065000",RIGHT(RecordTable[[#This Row],[CloneBarcode]],6))</f>
        <v>1A4070000000065000031380</v>
      </c>
      <c r="B518" t="str">
        <f>LEFT(RecordTable[[#This Row],[CloneBarcode]],7)</f>
        <v>MABK007</v>
      </c>
      <c r="C518" t="s">
        <v>147</v>
      </c>
      <c r="D518" s="15">
        <v>43678</v>
      </c>
      <c r="E518" s="15" t="str">
        <f>_xlfn.IFNA(IF(LEFT(VLOOKUP(RecordTable[[#This Row],[METRC]],METRC!A:B,2,FALSE),4)=LEFT(RecordTable[[#This Row],[CloneBarcode]],4),"match","MISMATCH"),"dead")</f>
        <v>dead</v>
      </c>
      <c r="F518" s="15" t="str">
        <f>_xlfn.IFNA(INDEX(Table6[[#All],[Location]],MATCH(RecordTable[[#This Row],[METRC]],Table6[Tag],0)),"DEAD")</f>
        <v>DEAD</v>
      </c>
    </row>
    <row r="519" spans="1:6" x14ac:dyDescent="0.25">
      <c r="A519" t="str">
        <f>_xlfn.CONCAT("1A4070000000065000",RIGHT(RecordTable[[#This Row],[CloneBarcode]],6))</f>
        <v>1A4070000000065000031377</v>
      </c>
      <c r="B519" t="str">
        <f>LEFT(RecordTable[[#This Row],[CloneBarcode]],7)</f>
        <v>MABK008</v>
      </c>
      <c r="C519" t="s">
        <v>3467</v>
      </c>
      <c r="D519" s="15">
        <v>43678</v>
      </c>
      <c r="E519" s="15" t="str">
        <f>_xlfn.IFNA(IF(LEFT(VLOOKUP(RecordTable[[#This Row],[METRC]],METRC!A:B,2,FALSE),4)=LEFT(RecordTable[[#This Row],[CloneBarcode]],4),"match","MISMATCH"),"dead")</f>
        <v>dead</v>
      </c>
      <c r="F519" s="15" t="str">
        <f>_xlfn.IFNA(INDEX(Table6[[#All],[Location]],MATCH(RecordTable[[#This Row],[METRC]],Table6[Tag],0)),"DEAD")</f>
        <v>DEAD</v>
      </c>
    </row>
    <row r="520" spans="1:6" x14ac:dyDescent="0.25">
      <c r="A520" t="str">
        <f>_xlfn.CONCAT("1A4070000000065000",RIGHT(RecordTable[[#This Row],[CloneBarcode]],6))</f>
        <v>1A4070000000065000031378</v>
      </c>
      <c r="B520" t="str">
        <f>LEFT(RecordTable[[#This Row],[CloneBarcode]],7)</f>
        <v>MABK008</v>
      </c>
      <c r="C520" t="s">
        <v>3468</v>
      </c>
      <c r="D520" s="15">
        <v>43678</v>
      </c>
      <c r="E520" s="15" t="str">
        <f>_xlfn.IFNA(IF(LEFT(VLOOKUP(RecordTable[[#This Row],[METRC]],METRC!A:B,2,FALSE),4)=LEFT(RecordTable[[#This Row],[CloneBarcode]],4),"match","MISMATCH"),"dead")</f>
        <v>dead</v>
      </c>
      <c r="F520" s="15" t="str">
        <f>_xlfn.IFNA(INDEX(Table6[[#All],[Location]],MATCH(RecordTable[[#This Row],[METRC]],Table6[Tag],0)),"DEAD")</f>
        <v>DEAD</v>
      </c>
    </row>
    <row r="521" spans="1:6" x14ac:dyDescent="0.25">
      <c r="A521" t="str">
        <f>_xlfn.CONCAT("1A4070000000065000",RIGHT(RecordTable[[#This Row],[CloneBarcode]],6))</f>
        <v>1A4070000000065000031375</v>
      </c>
      <c r="B521" t="str">
        <f>LEFT(RecordTable[[#This Row],[CloneBarcode]],7)</f>
        <v>MABK008</v>
      </c>
      <c r="C521" t="s">
        <v>3469</v>
      </c>
      <c r="D521" s="15">
        <v>43678</v>
      </c>
      <c r="E521" s="15" t="str">
        <f>_xlfn.IFNA(IF(LEFT(VLOOKUP(RecordTable[[#This Row],[METRC]],METRC!A:B,2,FALSE),4)=LEFT(RecordTable[[#This Row],[CloneBarcode]],4),"match","MISMATCH"),"dead")</f>
        <v>dead</v>
      </c>
      <c r="F521" s="15" t="str">
        <f>_xlfn.IFNA(INDEX(Table6[[#All],[Location]],MATCH(RecordTable[[#This Row],[METRC]],Table6[Tag],0)),"DEAD")</f>
        <v>DEAD</v>
      </c>
    </row>
    <row r="522" spans="1:6" x14ac:dyDescent="0.25">
      <c r="A522" t="str">
        <f>_xlfn.CONCAT("1A4070000000065000",RIGHT(RecordTable[[#This Row],[CloneBarcode]],6))</f>
        <v>1A4070000000065000031255</v>
      </c>
      <c r="B522" t="str">
        <f>LEFT(RecordTable[[#This Row],[CloneBarcode]],7)</f>
        <v>MAYR007</v>
      </c>
      <c r="C522" t="s">
        <v>3470</v>
      </c>
      <c r="D522" s="15">
        <v>43678</v>
      </c>
      <c r="E522" s="15" t="str">
        <f>_xlfn.IFNA(IF(LEFT(VLOOKUP(RecordTable[[#This Row],[METRC]],METRC!A:B,2,FALSE),4)=LEFT(RecordTable[[#This Row],[CloneBarcode]],4),"match","MISMATCH"),"dead")</f>
        <v>dead</v>
      </c>
      <c r="F522" s="15" t="str">
        <f>_xlfn.IFNA(INDEX(Table6[[#All],[Location]],MATCH(RecordTable[[#This Row],[METRC]],Table6[Tag],0)),"DEAD")</f>
        <v>DEAD</v>
      </c>
    </row>
    <row r="523" spans="1:6" x14ac:dyDescent="0.25">
      <c r="A523" t="str">
        <f>_xlfn.CONCAT("1A4070000000065000",RIGHT(RecordTable[[#This Row],[CloneBarcode]],6))</f>
        <v>1A4070000000065000031256</v>
      </c>
      <c r="B523" t="str">
        <f>LEFT(RecordTable[[#This Row],[CloneBarcode]],7)</f>
        <v>MAYR007</v>
      </c>
      <c r="C523" t="s">
        <v>3471</v>
      </c>
      <c r="D523" s="15">
        <v>43678</v>
      </c>
      <c r="E523" s="15" t="str">
        <f>_xlfn.IFNA(IF(LEFT(VLOOKUP(RecordTable[[#This Row],[METRC]],METRC!A:B,2,FALSE),4)=LEFT(RecordTable[[#This Row],[CloneBarcode]],4),"match","MISMATCH"),"dead")</f>
        <v>dead</v>
      </c>
      <c r="F523" s="15" t="str">
        <f>_xlfn.IFNA(INDEX(Table6[[#All],[Location]],MATCH(RecordTable[[#This Row],[METRC]],Table6[Tag],0)),"DEAD")</f>
        <v>DEAD</v>
      </c>
    </row>
    <row r="524" spans="1:6" x14ac:dyDescent="0.25">
      <c r="A524" t="s">
        <v>3472</v>
      </c>
      <c r="B524" t="s">
        <v>3178</v>
      </c>
      <c r="C524" t="str">
        <f>_xlfn.CONCAT(RecordTable[[#This Row],[PhenoAbbv]],".",RIGHT(RecordTable[[#This Row],[METRC]],6))</f>
        <v>MDGE001.031356</v>
      </c>
      <c r="D524" s="15">
        <v>43678</v>
      </c>
      <c r="E524" s="15" t="str">
        <f>_xlfn.IFNA(IF(LEFT(VLOOKUP(RecordTable[[#This Row],[METRC]],METRC!A:B,2,FALSE),4)=LEFT(RecordTable[[#This Row],[CloneBarcode]],4),"match","MISMATCH"),"dead")</f>
        <v>dead</v>
      </c>
      <c r="F524" s="15" t="str">
        <f>_xlfn.IFNA(INDEX(Table6[[#All],[Location]],MATCH(RecordTable[[#This Row],[METRC]],Table6[Tag],0)),"DEAD")</f>
        <v>DEAD</v>
      </c>
    </row>
    <row r="525" spans="1:6" x14ac:dyDescent="0.25">
      <c r="A525" t="s">
        <v>3473</v>
      </c>
      <c r="B525" t="s">
        <v>3178</v>
      </c>
      <c r="C525" t="str">
        <f>_xlfn.CONCAT(RecordTable[[#This Row],[PhenoAbbv]],".",RIGHT(RecordTable[[#This Row],[METRC]],6))</f>
        <v>MDGE001.031358</v>
      </c>
      <c r="D525" s="15">
        <v>43678</v>
      </c>
      <c r="E525" s="15" t="str">
        <f>_xlfn.IFNA(IF(LEFT(VLOOKUP(RecordTable[[#This Row],[METRC]],METRC!A:B,2,FALSE),4)=LEFT(RecordTable[[#This Row],[CloneBarcode]],4),"match","MISMATCH"),"dead")</f>
        <v>dead</v>
      </c>
      <c r="F525" s="15" t="str">
        <f>_xlfn.IFNA(INDEX(Table6[[#All],[Location]],MATCH(RecordTable[[#This Row],[METRC]],Table6[Tag],0)),"DEAD")</f>
        <v>DEAD</v>
      </c>
    </row>
    <row r="526" spans="1:6" x14ac:dyDescent="0.25">
      <c r="A526" t="s">
        <v>3474</v>
      </c>
      <c r="B526" s="62" t="s">
        <v>3182</v>
      </c>
      <c r="C526" t="str">
        <f>_xlfn.CONCAT(RecordTable[[#This Row],[PhenoAbbv]],".",RIGHT(RecordTable[[#This Row],[METRC]],6))</f>
        <v>NYFL004.031327</v>
      </c>
      <c r="D526" s="15">
        <v>43678</v>
      </c>
      <c r="E526" s="15" t="str">
        <f>_xlfn.IFNA(IF(LEFT(VLOOKUP(RecordTable[[#This Row],[METRC]],METRC!A:B,2,FALSE),4)=LEFT(RecordTable[[#This Row],[CloneBarcode]],4),"match","MISMATCH"),"dead")</f>
        <v>dead</v>
      </c>
      <c r="F526" s="15" t="str">
        <f>_xlfn.IFNA(INDEX(Table6[[#All],[Location]],MATCH(RecordTable[[#This Row],[METRC]],Table6[Tag],0)),"DEAD")</f>
        <v>DEAD</v>
      </c>
    </row>
    <row r="527" spans="1:6" x14ac:dyDescent="0.25">
      <c r="A527" t="s">
        <v>3475</v>
      </c>
      <c r="B527" t="s">
        <v>3182</v>
      </c>
      <c r="C527" t="str">
        <f>_xlfn.CONCAT(RecordTable[[#This Row],[PhenoAbbv]],".",RIGHT(RecordTable[[#This Row],[METRC]],6))</f>
        <v>NYFL004.031330</v>
      </c>
      <c r="D527" s="15">
        <v>43678</v>
      </c>
      <c r="E527" s="15" t="str">
        <f>_xlfn.IFNA(IF(LEFT(VLOOKUP(RecordTable[[#This Row],[METRC]],METRC!A:B,2,FALSE),4)=LEFT(RecordTable[[#This Row],[CloneBarcode]],4),"match","MISMATCH"),"dead")</f>
        <v>dead</v>
      </c>
      <c r="F527" s="15" t="str">
        <f>_xlfn.IFNA(INDEX(Table6[[#All],[Location]],MATCH(RecordTable[[#This Row],[METRC]],Table6[Tag],0)),"DEAD")</f>
        <v>DEAD</v>
      </c>
    </row>
    <row r="528" spans="1:6" x14ac:dyDescent="0.25">
      <c r="A528" t="s">
        <v>3476</v>
      </c>
      <c r="B528" t="s">
        <v>2676</v>
      </c>
      <c r="C528" t="str">
        <f>_xlfn.CONCAT(RecordTable[[#This Row],[PhenoAbbv]],".",RIGHT(RecordTable[[#This Row],[METRC]],6))</f>
        <v>NYFL014.018254</v>
      </c>
      <c r="D528" s="15">
        <v>43678</v>
      </c>
      <c r="E528" s="15" t="str">
        <f>_xlfn.IFNA(IF(LEFT(VLOOKUP(RecordTable[[#This Row],[METRC]],METRC!A:B,2,FALSE),4)=LEFT(RecordTable[[#This Row],[CloneBarcode]],4),"match","MISMATCH"),"dead")</f>
        <v>dead</v>
      </c>
      <c r="F528" s="15" t="str">
        <f>_xlfn.IFNA(INDEX(Table6[[#All],[Location]],MATCH(RecordTable[[#This Row],[METRC]],Table6[Tag],0)),"DEAD")</f>
        <v>DEAD</v>
      </c>
    </row>
    <row r="529" spans="1:6" x14ac:dyDescent="0.25">
      <c r="A529" t="s">
        <v>3477</v>
      </c>
      <c r="B529" t="s">
        <v>2676</v>
      </c>
      <c r="C529" t="str">
        <f>_xlfn.CONCAT(RecordTable[[#This Row],[PhenoAbbv]],".",RIGHT(RecordTable[[#This Row],[METRC]],6))</f>
        <v>NYFL014.031328</v>
      </c>
      <c r="D529" s="15">
        <v>43678</v>
      </c>
      <c r="E529" s="15" t="str">
        <f>_xlfn.IFNA(IF(LEFT(VLOOKUP(RecordTable[[#This Row],[METRC]],METRC!A:B,2,FALSE),4)=LEFT(RecordTable[[#This Row],[CloneBarcode]],4),"match","MISMATCH"),"dead")</f>
        <v>dead</v>
      </c>
      <c r="F529" s="15" t="str">
        <f>_xlfn.IFNA(INDEX(Table6[[#All],[Location]],MATCH(RecordTable[[#This Row],[METRC]],Table6[Tag],0)),"DEAD")</f>
        <v>DEAD</v>
      </c>
    </row>
    <row r="530" spans="1:6" x14ac:dyDescent="0.25">
      <c r="A530" t="str">
        <f>_xlfn.CONCAT("1A4070000000065000",RIGHT(RecordTable[[#This Row],[CloneBarcode]],6))</f>
        <v>1A4070000000065000033414</v>
      </c>
      <c r="B530" t="str">
        <f>LEFT(RecordTable[[#This Row],[CloneBarcode]],7)</f>
        <v>ONED026</v>
      </c>
      <c r="C530" t="s">
        <v>3190</v>
      </c>
      <c r="D530" s="15">
        <v>43678</v>
      </c>
      <c r="E530" s="15" t="str">
        <f>_xlfn.IFNA(IF(LEFT(VLOOKUP(RecordTable[[#This Row],[METRC]],METRC!A:B,2,FALSE),4)=LEFT(RecordTable[[#This Row],[CloneBarcode]],4),"match","MISMATCH"),"dead")</f>
        <v>dead</v>
      </c>
      <c r="F530" s="15" t="str">
        <f>_xlfn.IFNA(INDEX(Table6[[#All],[Location]],MATCH(RecordTable[[#This Row],[METRC]],Table6[Tag],0)),"DEAD")</f>
        <v>DEAD</v>
      </c>
    </row>
    <row r="531" spans="1:6" x14ac:dyDescent="0.25">
      <c r="A531" t="str">
        <f>_xlfn.CONCAT("1A4070000000065000",RIGHT(RecordTable[[#This Row],[CloneBarcode]],6))</f>
        <v>1A4070000000065000021191</v>
      </c>
      <c r="B531" t="str">
        <f>LEFT(RecordTable[[#This Row],[CloneBarcode]],7)</f>
        <v>ONED026</v>
      </c>
      <c r="C531" t="s">
        <v>3191</v>
      </c>
      <c r="D531" s="15">
        <v>43678</v>
      </c>
      <c r="E531" s="15" t="str">
        <f>_xlfn.IFNA(IF(LEFT(VLOOKUP(RecordTable[[#This Row],[METRC]],METRC!A:B,2,FALSE),4)=LEFT(RecordTable[[#This Row],[CloneBarcode]],4),"match","MISMATCH"),"dead")</f>
        <v>dead</v>
      </c>
      <c r="F531" s="15" t="str">
        <f>_xlfn.IFNA(INDEX(Table6[[#All],[Location]],MATCH(RecordTable[[#This Row],[METRC]],Table6[Tag],0)),"DEAD")</f>
        <v>DEAD</v>
      </c>
    </row>
    <row r="532" spans="1:6" x14ac:dyDescent="0.25">
      <c r="A532" t="str">
        <f>_xlfn.CONCAT("1A4070000000065000",RIGHT(RecordTable[[#This Row],[CloneBarcode]],6))</f>
        <v>1A4070000000065000033650</v>
      </c>
      <c r="B532" t="str">
        <f>LEFT(RecordTable[[#This Row],[CloneBarcode]],7)</f>
        <v>ONED037</v>
      </c>
      <c r="C532" t="s">
        <v>3194</v>
      </c>
      <c r="D532" s="15">
        <v>43678</v>
      </c>
      <c r="E532" s="15" t="str">
        <f>_xlfn.IFNA(IF(LEFT(VLOOKUP(RecordTable[[#This Row],[METRC]],METRC!A:B,2,FALSE),4)=LEFT(RecordTable[[#This Row],[CloneBarcode]],4),"match","MISMATCH"),"dead")</f>
        <v>dead</v>
      </c>
      <c r="F532" s="15" t="str">
        <f>_xlfn.IFNA(INDEX(Table6[[#All],[Location]],MATCH(RecordTable[[#This Row],[METRC]],Table6[Tag],0)),"DEAD")</f>
        <v>DEAD</v>
      </c>
    </row>
    <row r="533" spans="1:6" x14ac:dyDescent="0.25">
      <c r="A533" t="str">
        <f>_xlfn.CONCAT("1A4070000000065000",RIGHT(RecordTable[[#This Row],[CloneBarcode]],6))</f>
        <v>1A4070000000065000033660</v>
      </c>
      <c r="B533" t="str">
        <f>LEFT(RecordTable[[#This Row],[CloneBarcode]],7)</f>
        <v>ONED037</v>
      </c>
      <c r="C533" t="s">
        <v>3193</v>
      </c>
      <c r="D533" s="15">
        <v>43678</v>
      </c>
      <c r="E533" s="15" t="str">
        <f>_xlfn.IFNA(IF(LEFT(VLOOKUP(RecordTable[[#This Row],[METRC]],METRC!A:B,2,FALSE),4)=LEFT(RecordTable[[#This Row],[CloneBarcode]],4),"match","MISMATCH"),"dead")</f>
        <v>dead</v>
      </c>
      <c r="F533" s="15" t="str">
        <f>_xlfn.IFNA(INDEX(Table6[[#All],[Location]],MATCH(RecordTable[[#This Row],[METRC]],Table6[Tag],0)),"DEAD")</f>
        <v>DEAD</v>
      </c>
    </row>
    <row r="534" spans="1:6" x14ac:dyDescent="0.25">
      <c r="A534" t="str">
        <f>_xlfn.CONCAT("1A4070000000065000",RIGHT(RecordTable[[#This Row],[CloneBarcode]],6))</f>
        <v>1A4070000000065000033652</v>
      </c>
      <c r="B534" t="str">
        <f>LEFT(RecordTable[[#This Row],[CloneBarcode]],7)</f>
        <v>ONED037</v>
      </c>
      <c r="C534" t="s">
        <v>3192</v>
      </c>
      <c r="D534" s="15">
        <v>43678</v>
      </c>
      <c r="E534" s="15" t="str">
        <f>_xlfn.IFNA(IF(LEFT(VLOOKUP(RecordTable[[#This Row],[METRC]],METRC!A:B,2,FALSE),4)=LEFT(RecordTable[[#This Row],[CloneBarcode]],4),"match","MISMATCH"),"dead")</f>
        <v>dead</v>
      </c>
      <c r="F534" s="15" t="str">
        <f>_xlfn.IFNA(INDEX(Table6[[#All],[Location]],MATCH(RecordTable[[#This Row],[METRC]],Table6[Tag],0)),"DEAD")</f>
        <v>DEAD</v>
      </c>
    </row>
    <row r="535" spans="1:6" x14ac:dyDescent="0.25">
      <c r="A535" t="str">
        <f>_xlfn.CONCAT("1A4070000000065000",RIGHT(RecordTable[[#This Row],[CloneBarcode]],6))</f>
        <v>1A4070000000065000033659</v>
      </c>
      <c r="B535" t="str">
        <f>LEFT(RecordTable[[#This Row],[CloneBarcode]],7)</f>
        <v>ONED038</v>
      </c>
      <c r="C535" t="s">
        <v>3195</v>
      </c>
      <c r="D535" s="15">
        <v>43678</v>
      </c>
      <c r="E535" s="15" t="str">
        <f>_xlfn.IFNA(IF(LEFT(VLOOKUP(RecordTable[[#This Row],[METRC]],METRC!A:B,2,FALSE),4)=LEFT(RecordTable[[#This Row],[CloneBarcode]],4),"match","MISMATCH"),"dead")</f>
        <v>dead</v>
      </c>
      <c r="F535" s="15" t="str">
        <f>_xlfn.IFNA(INDEX(Table6[[#All],[Location]],MATCH(RecordTable[[#This Row],[METRC]],Table6[Tag],0)),"DEAD")</f>
        <v>DEAD</v>
      </c>
    </row>
    <row r="536" spans="1:6" x14ac:dyDescent="0.25">
      <c r="A536" t="s">
        <v>3478</v>
      </c>
      <c r="B536" t="s">
        <v>3197</v>
      </c>
      <c r="C536" t="str">
        <f>_xlfn.CONCAT(RecordTable[[#This Row],[PhenoAbbv]],".",RIGHT(RecordTable[[#This Row],[METRC]],6))</f>
        <v>ONED041.021190</v>
      </c>
      <c r="D536" s="15">
        <v>43678</v>
      </c>
      <c r="E536" s="15" t="str">
        <f>_xlfn.IFNA(IF(LEFT(VLOOKUP(RecordTable[[#This Row],[METRC]],METRC!A:B,2,FALSE),4)=LEFT(RecordTable[[#This Row],[CloneBarcode]],4),"match","MISMATCH"),"dead")</f>
        <v>dead</v>
      </c>
      <c r="F536" s="15" t="str">
        <f>_xlfn.IFNA(INDEX(Table6[[#All],[Location]],MATCH(RecordTable[[#This Row],[METRC]],Table6[Tag],0)),"DEAD")</f>
        <v>DEAD</v>
      </c>
    </row>
    <row r="537" spans="1:6" x14ac:dyDescent="0.25">
      <c r="A537" t="str">
        <f>_xlfn.CONCAT("1A4070000000065000",RIGHT(RecordTable[[#This Row],[CloneBarcode]],6))</f>
        <v>1A4070000000065000033388</v>
      </c>
      <c r="B537" t="str">
        <f>LEFT(RecordTable[[#This Row],[CloneBarcode]],7)</f>
        <v>ONED041</v>
      </c>
      <c r="C537" t="s">
        <v>3198</v>
      </c>
      <c r="D537" s="15">
        <v>43678</v>
      </c>
      <c r="E537" s="15" t="str">
        <f>_xlfn.IFNA(IF(LEFT(VLOOKUP(RecordTable[[#This Row],[METRC]],METRC!A:B,2,FALSE),4)=LEFT(RecordTable[[#This Row],[CloneBarcode]],4),"match","MISMATCH"),"dead")</f>
        <v>dead</v>
      </c>
      <c r="F537" s="15" t="str">
        <f>_xlfn.IFNA(INDEX(Table6[[#All],[Location]],MATCH(RecordTable[[#This Row],[METRC]],Table6[Tag],0)),"DEAD")</f>
        <v>DEAD</v>
      </c>
    </row>
    <row r="538" spans="1:6" x14ac:dyDescent="0.25">
      <c r="A538" t="s">
        <v>3479</v>
      </c>
      <c r="B538" t="s">
        <v>3202</v>
      </c>
      <c r="C538" t="str">
        <f>_xlfn.CONCAT(RecordTable[[#This Row],[PhenoAbbv]],".",RIGHT(RecordTable[[#This Row],[METRC]],6))</f>
        <v>OROB028.020378</v>
      </c>
      <c r="D538" s="15">
        <v>43678</v>
      </c>
      <c r="E538" s="15" t="str">
        <f>_xlfn.IFNA(IF(LEFT(VLOOKUP(RecordTable[[#This Row],[METRC]],METRC!A:B,2,FALSE),4)=LEFT(RecordTable[[#This Row],[CloneBarcode]],4),"match","MISMATCH"),"dead")</f>
        <v>dead</v>
      </c>
      <c r="F538" s="15" t="str">
        <f>_xlfn.IFNA(INDEX(Table6[[#All],[Location]],MATCH(RecordTable[[#This Row],[METRC]],Table6[Tag],0)),"DEAD")</f>
        <v>DEAD</v>
      </c>
    </row>
    <row r="539" spans="1:6" x14ac:dyDescent="0.25">
      <c r="A539" t="str">
        <f>_xlfn.CONCAT("1A4070000000065000",RIGHT(RecordTable[[#This Row],[CloneBarcode]],6))</f>
        <v>1A4070000000065000031846</v>
      </c>
      <c r="B539" t="str">
        <f>LEFT(RecordTable[[#This Row],[CloneBarcode]],7)</f>
        <v>OROB028</v>
      </c>
      <c r="C539" t="s">
        <v>3203</v>
      </c>
      <c r="D539" s="15">
        <v>43678</v>
      </c>
      <c r="E539" s="15" t="str">
        <f>_xlfn.IFNA(IF(LEFT(VLOOKUP(RecordTable[[#This Row],[METRC]],METRC!A:B,2,FALSE),4)=LEFT(RecordTable[[#This Row],[CloneBarcode]],4),"match","MISMATCH"),"dead")</f>
        <v>dead</v>
      </c>
      <c r="F539" s="15" t="str">
        <f>_xlfn.IFNA(INDEX(Table6[[#All],[Location]],MATCH(RecordTable[[#This Row],[METRC]],Table6[Tag],0)),"DEAD")</f>
        <v>DEAD</v>
      </c>
    </row>
    <row r="540" spans="1:6" x14ac:dyDescent="0.25">
      <c r="A540" t="str">
        <f>_xlfn.CONCAT("1A4070000000065000",RIGHT(RecordTable[[#This Row],[CloneBarcode]],6))</f>
        <v>1A4070000000065000031931</v>
      </c>
      <c r="B540" t="str">
        <f>LEFT(RecordTable[[#This Row],[CloneBarcode]],7)</f>
        <v>OROB038</v>
      </c>
      <c r="C540" t="s">
        <v>3207</v>
      </c>
      <c r="D540" s="15">
        <v>43678</v>
      </c>
      <c r="E540" s="15" t="str">
        <f>_xlfn.IFNA(IF(LEFT(VLOOKUP(RecordTable[[#This Row],[METRC]],METRC!A:B,2,FALSE),4)=LEFT(RecordTable[[#This Row],[CloneBarcode]],4),"match","MISMATCH"),"dead")</f>
        <v>dead</v>
      </c>
      <c r="F540" s="15" t="str">
        <f>_xlfn.IFNA(INDEX(Table6[[#All],[Location]],MATCH(RecordTable[[#This Row],[METRC]],Table6[Tag],0)),"DEAD")</f>
        <v>DEAD</v>
      </c>
    </row>
    <row r="541" spans="1:6" x14ac:dyDescent="0.25">
      <c r="A541" t="s">
        <v>3480</v>
      </c>
      <c r="B541" t="s">
        <v>3209</v>
      </c>
      <c r="C541" t="str">
        <f>_xlfn.CONCAT(RecordTable[[#This Row],[PhenoAbbv]],".",RIGHT(RecordTable[[#This Row],[METRC]],6))</f>
        <v>OROB047.025624</v>
      </c>
      <c r="D541" s="15">
        <v>43678</v>
      </c>
      <c r="E541" s="15" t="str">
        <f>_xlfn.IFNA(IF(LEFT(VLOOKUP(RecordTable[[#This Row],[METRC]],METRC!A:B,2,FALSE),4)=LEFT(RecordTable[[#This Row],[CloneBarcode]],4),"match","MISMATCH"),"dead")</f>
        <v>dead</v>
      </c>
      <c r="F541" s="15" t="str">
        <f>_xlfn.IFNA(INDEX(Table6[[#All],[Location]],MATCH(RecordTable[[#This Row],[METRC]],Table6[Tag],0)),"DEAD")</f>
        <v>DEAD</v>
      </c>
    </row>
    <row r="542" spans="1:6" x14ac:dyDescent="0.25">
      <c r="A542" t="s">
        <v>3481</v>
      </c>
      <c r="B542" t="s">
        <v>3209</v>
      </c>
      <c r="C542" t="str">
        <f>_xlfn.CONCAT(RecordTable[[#This Row],[PhenoAbbv]],".",RIGHT(RecordTable[[#This Row],[METRC]],6))</f>
        <v>OROB047.025627</v>
      </c>
      <c r="D542" s="15">
        <v>43678</v>
      </c>
      <c r="E542" s="15" t="str">
        <f>_xlfn.IFNA(IF(LEFT(VLOOKUP(RecordTable[[#This Row],[METRC]],METRC!A:B,2,FALSE),4)=LEFT(RecordTable[[#This Row],[CloneBarcode]],4),"match","MISMATCH"),"dead")</f>
        <v>dead</v>
      </c>
      <c r="F542" s="15" t="str">
        <f>_xlfn.IFNA(INDEX(Table6[[#All],[Location]],MATCH(RecordTable[[#This Row],[METRC]],Table6[Tag],0)),"DEAD")</f>
        <v>DEAD</v>
      </c>
    </row>
    <row r="543" spans="1:6" x14ac:dyDescent="0.25">
      <c r="A543" t="s">
        <v>3482</v>
      </c>
      <c r="B543" t="s">
        <v>62</v>
      </c>
      <c r="C543" t="str">
        <f>_xlfn.CONCAT(RecordTable[[#This Row],[PhenoAbbv]],".",RIGHT(RecordTable[[#This Row],[METRC]],6))</f>
        <v>OROB054.025601</v>
      </c>
      <c r="D543" s="15">
        <v>43678</v>
      </c>
      <c r="E543" s="15" t="str">
        <f>_xlfn.IFNA(IF(LEFT(VLOOKUP(RecordTable[[#This Row],[METRC]],METRC!A:B,2,FALSE),4)=LEFT(RecordTable[[#This Row],[CloneBarcode]],4),"match","MISMATCH"),"dead")</f>
        <v>dead</v>
      </c>
      <c r="F543" s="15" t="str">
        <f>_xlfn.IFNA(INDEX(Table6[[#All],[Location]],MATCH(RecordTable[[#This Row],[METRC]],Table6[Tag],0)),"DEAD")</f>
        <v>DEAD</v>
      </c>
    </row>
    <row r="544" spans="1:6" x14ac:dyDescent="0.25">
      <c r="A544" t="s">
        <v>3483</v>
      </c>
      <c r="B544" t="s">
        <v>62</v>
      </c>
      <c r="C544" t="str">
        <f>_xlfn.CONCAT(RecordTable[[#This Row],[PhenoAbbv]],".",RIGHT(RecordTable[[#This Row],[METRC]],6))</f>
        <v>OROB054.025620</v>
      </c>
      <c r="D544" s="15">
        <v>43678</v>
      </c>
      <c r="E544" s="15" t="str">
        <f>_xlfn.IFNA(IF(LEFT(VLOOKUP(RecordTable[[#This Row],[METRC]],METRC!A:B,2,FALSE),4)=LEFT(RecordTable[[#This Row],[CloneBarcode]],4),"match","MISMATCH"),"dead")</f>
        <v>dead</v>
      </c>
      <c r="F544" s="15" t="str">
        <f>_xlfn.IFNA(INDEX(Table6[[#All],[Location]],MATCH(RecordTable[[#This Row],[METRC]],Table6[Tag],0)),"DEAD")</f>
        <v>DEAD</v>
      </c>
    </row>
    <row r="545" spans="1:6" x14ac:dyDescent="0.25">
      <c r="A545" t="s">
        <v>3484</v>
      </c>
      <c r="B545" t="s">
        <v>3215</v>
      </c>
      <c r="C545" t="str">
        <f>_xlfn.CONCAT(RecordTable[[#This Row],[PhenoAbbv]],".",RIGHT(RecordTable[[#This Row],[METRC]],6))</f>
        <v>PHGW020.021412</v>
      </c>
      <c r="D545" s="15">
        <v>43678</v>
      </c>
      <c r="E545" s="15" t="str">
        <f>_xlfn.IFNA(IF(LEFT(VLOOKUP(RecordTable[[#This Row],[METRC]],METRC!A:B,2,FALSE),4)=LEFT(RecordTable[[#This Row],[CloneBarcode]],4),"match","MISMATCH"),"dead")</f>
        <v>dead</v>
      </c>
      <c r="F545" s="15" t="str">
        <f>_xlfn.IFNA(INDEX(Table6[[#All],[Location]],MATCH(RecordTable[[#This Row],[METRC]],Table6[Tag],0)),"DEAD")</f>
        <v>DEAD</v>
      </c>
    </row>
    <row r="546" spans="1:6" x14ac:dyDescent="0.25">
      <c r="A546" t="str">
        <f>_xlfn.CONCAT("1A4070000000065000",RIGHT(RecordTable[[#This Row],[CloneBarcode]],6))</f>
        <v>1A4070000000065000030986</v>
      </c>
      <c r="B546" t="str">
        <f>LEFT(RecordTable[[#This Row],[CloneBarcode]],7)</f>
        <v>PHGW020</v>
      </c>
      <c r="C546" t="s">
        <v>3216</v>
      </c>
      <c r="D546" s="15">
        <v>43678</v>
      </c>
      <c r="E546" s="15" t="str">
        <f>_xlfn.IFNA(IF(LEFT(VLOOKUP(RecordTable[[#This Row],[METRC]],METRC!A:B,2,FALSE),4)=LEFT(RecordTable[[#This Row],[CloneBarcode]],4),"match","MISMATCH"),"dead")</f>
        <v>dead</v>
      </c>
      <c r="F546" s="15" t="str">
        <f>_xlfn.IFNA(INDEX(Table6[[#All],[Location]],MATCH(RecordTable[[#This Row],[METRC]],Table6[Tag],0)),"DEAD")</f>
        <v>DEAD</v>
      </c>
    </row>
    <row r="547" spans="1:6" x14ac:dyDescent="0.25">
      <c r="A547" t="str">
        <f>_xlfn.CONCAT("1A4070000000065000",RIGHT(RecordTable[[#This Row],[CloneBarcode]],6))</f>
        <v>1A4070000000065000030972</v>
      </c>
      <c r="B547" t="str">
        <f>LEFT(RecordTable[[#This Row],[CloneBarcode]],7)</f>
        <v>PHGW020</v>
      </c>
      <c r="C547" t="s">
        <v>3217</v>
      </c>
      <c r="D547" s="15">
        <v>43678</v>
      </c>
      <c r="E547" s="15" t="str">
        <f>_xlfn.IFNA(IF(LEFT(VLOOKUP(RecordTable[[#This Row],[METRC]],METRC!A:B,2,FALSE),4)=LEFT(RecordTable[[#This Row],[CloneBarcode]],4),"match","MISMATCH"),"dead")</f>
        <v>dead</v>
      </c>
      <c r="F547" s="15" t="str">
        <f>_xlfn.IFNA(INDEX(Table6[[#All],[Location]],MATCH(RecordTable[[#This Row],[METRC]],Table6[Tag],0)),"DEAD")</f>
        <v>DEAD</v>
      </c>
    </row>
    <row r="548" spans="1:6" x14ac:dyDescent="0.25">
      <c r="A548" t="s">
        <v>3485</v>
      </c>
      <c r="B548" t="s">
        <v>3486</v>
      </c>
      <c r="C548" t="str">
        <f>_xlfn.CONCAT(RecordTable[[#This Row],[PhenoAbbv]],".",RIGHT(RecordTable[[#This Row],[METRC]],6))</f>
        <v>PHGW023.021413</v>
      </c>
      <c r="D548" s="15">
        <v>43678</v>
      </c>
      <c r="E548" s="15" t="str">
        <f>_xlfn.IFNA(IF(LEFT(VLOOKUP(RecordTable[[#This Row],[METRC]],METRC!A:B,2,FALSE),4)=LEFT(RecordTable[[#This Row],[CloneBarcode]],4),"match","MISMATCH"),"dead")</f>
        <v>dead</v>
      </c>
      <c r="F548" s="15" t="str">
        <f>_xlfn.IFNA(INDEX(Table6[[#All],[Location]],MATCH(RecordTable[[#This Row],[METRC]],Table6[Tag],0)),"DEAD")</f>
        <v>DEAD</v>
      </c>
    </row>
    <row r="549" spans="1:6" x14ac:dyDescent="0.25">
      <c r="A549" t="str">
        <f>_xlfn.CONCAT("1A4070000000065000",RIGHT(RecordTable[[#This Row],[CloneBarcode]],6))</f>
        <v>1A4070000000065000030957</v>
      </c>
      <c r="B549" t="str">
        <f>LEFT(RecordTable[[#This Row],[CloneBarcode]],7)</f>
        <v>PHGW023</v>
      </c>
      <c r="C549" t="s">
        <v>3219</v>
      </c>
      <c r="D549" s="15">
        <v>43678</v>
      </c>
      <c r="E549" s="15" t="str">
        <f>_xlfn.IFNA(IF(LEFT(VLOOKUP(RecordTable[[#This Row],[METRC]],METRC!A:B,2,FALSE),4)=LEFT(RecordTable[[#This Row],[CloneBarcode]],4),"match","MISMATCH"),"dead")</f>
        <v>dead</v>
      </c>
      <c r="F549" s="15" t="str">
        <f>_xlfn.IFNA(INDEX(Table6[[#All],[Location]],MATCH(RecordTable[[#This Row],[METRC]],Table6[Tag],0)),"DEAD")</f>
        <v>DEAD</v>
      </c>
    </row>
    <row r="550" spans="1:6" x14ac:dyDescent="0.25">
      <c r="A550" t="str">
        <f>_xlfn.CONCAT("1A4070000000065000",RIGHT(RecordTable[[#This Row],[CloneBarcode]],6))</f>
        <v>1A4070000000065000030951</v>
      </c>
      <c r="B550" t="str">
        <f>LEFT(RecordTable[[#This Row],[CloneBarcode]],7)</f>
        <v>PHGW023</v>
      </c>
      <c r="C550" t="s">
        <v>3218</v>
      </c>
      <c r="D550" s="15">
        <v>43678</v>
      </c>
      <c r="E550" s="15" t="str">
        <f>_xlfn.IFNA(IF(LEFT(VLOOKUP(RecordTable[[#This Row],[METRC]],METRC!A:B,2,FALSE),4)=LEFT(RecordTable[[#This Row],[CloneBarcode]],4),"match","MISMATCH"),"dead")</f>
        <v>dead</v>
      </c>
      <c r="F550" s="15" t="str">
        <f>_xlfn.IFNA(INDEX(Table6[[#All],[Location]],MATCH(RecordTable[[#This Row],[METRC]],Table6[Tag],0)),"DEAD")</f>
        <v>DEAD</v>
      </c>
    </row>
    <row r="551" spans="1:6" x14ac:dyDescent="0.25">
      <c r="A551" t="str">
        <f>_xlfn.CONCAT("1A4070000000065000",RIGHT(RecordTable[[#This Row],[CloneBarcode]],6))</f>
        <v>1A4070000000065000033631</v>
      </c>
      <c r="B551" t="str">
        <f>LEFT(RecordTable[[#This Row],[CloneBarcode]],7)</f>
        <v>PLAN017</v>
      </c>
      <c r="C551" t="s">
        <v>3221</v>
      </c>
      <c r="D551" s="15">
        <v>43678</v>
      </c>
      <c r="E551" s="15" t="str">
        <f>_xlfn.IFNA(IF(LEFT(VLOOKUP(RecordTable[[#This Row],[METRC]],METRC!A:B,2,FALSE),4)=LEFT(RecordTable[[#This Row],[CloneBarcode]],4),"match","MISMATCH"),"dead")</f>
        <v>dead</v>
      </c>
      <c r="F551" s="15" t="str">
        <f>_xlfn.IFNA(INDEX(Table6[[#All],[Location]],MATCH(RecordTable[[#This Row],[METRC]],Table6[Tag],0)),"DEAD")</f>
        <v>DEAD</v>
      </c>
    </row>
    <row r="552" spans="1:6" x14ac:dyDescent="0.25">
      <c r="A552" t="str">
        <f>_xlfn.CONCAT("1A4070000000065000",RIGHT(RecordTable[[#This Row],[CloneBarcode]],6))</f>
        <v>1A4070000000065000033630</v>
      </c>
      <c r="B552" t="str">
        <f>LEFT(RecordTable[[#This Row],[CloneBarcode]],7)</f>
        <v>PLAN017</v>
      </c>
      <c r="C552" t="s">
        <v>3222</v>
      </c>
      <c r="D552" s="15">
        <v>43678</v>
      </c>
      <c r="E552" s="15" t="str">
        <f>_xlfn.IFNA(IF(LEFT(VLOOKUP(RecordTable[[#This Row],[METRC]],METRC!A:B,2,FALSE),4)=LEFT(RecordTable[[#This Row],[CloneBarcode]],4),"match","MISMATCH"),"dead")</f>
        <v>dead</v>
      </c>
      <c r="F552" s="15" t="str">
        <f>_xlfn.IFNA(INDEX(Table6[[#All],[Location]],MATCH(RecordTable[[#This Row],[METRC]],Table6[Tag],0)),"DEAD")</f>
        <v>DEAD</v>
      </c>
    </row>
    <row r="553" spans="1:6" x14ac:dyDescent="0.25">
      <c r="A553" t="str">
        <f>_xlfn.CONCAT("1A4070000000065000",RIGHT(RecordTable[[#This Row],[CloneBarcode]],6))</f>
        <v>1A4070000000065000033636</v>
      </c>
      <c r="B553" t="str">
        <f>LEFT(RecordTable[[#This Row],[CloneBarcode]],7)</f>
        <v>PLAN027</v>
      </c>
      <c r="C553" t="s">
        <v>3487</v>
      </c>
      <c r="D553" s="15">
        <v>43678</v>
      </c>
      <c r="E553" s="15" t="str">
        <f>_xlfn.IFNA(IF(LEFT(VLOOKUP(RecordTable[[#This Row],[METRC]],METRC!A:B,2,FALSE),4)=LEFT(RecordTable[[#This Row],[CloneBarcode]],4),"match","MISMATCH"),"dead")</f>
        <v>dead</v>
      </c>
      <c r="F553" s="15" t="str">
        <f>_xlfn.IFNA(INDEX(Table6[[#All],[Location]],MATCH(RecordTable[[#This Row],[METRC]],Table6[Tag],0)),"DEAD")</f>
        <v>DEAD</v>
      </c>
    </row>
    <row r="554" spans="1:6" x14ac:dyDescent="0.25">
      <c r="A554" t="str">
        <f>_xlfn.CONCAT("1A4070000000065000",RIGHT(RecordTable[[#This Row],[CloneBarcode]],6))</f>
        <v>1A4070000000065000033635</v>
      </c>
      <c r="B554" t="str">
        <f>LEFT(RecordTable[[#This Row],[CloneBarcode]],7)</f>
        <v>PLAN027</v>
      </c>
      <c r="C554" t="s">
        <v>3223</v>
      </c>
      <c r="D554" s="15">
        <v>43678</v>
      </c>
      <c r="E554" s="15" t="str">
        <f>_xlfn.IFNA(IF(LEFT(VLOOKUP(RecordTable[[#This Row],[METRC]],METRC!A:B,2,FALSE),4)=LEFT(RecordTable[[#This Row],[CloneBarcode]],4),"match","MISMATCH"),"dead")</f>
        <v>dead</v>
      </c>
      <c r="F554" s="15" t="str">
        <f>_xlfn.IFNA(INDEX(Table6[[#All],[Location]],MATCH(RecordTable[[#This Row],[METRC]],Table6[Tag],0)),"DEAD")</f>
        <v>DEAD</v>
      </c>
    </row>
    <row r="555" spans="1:6" x14ac:dyDescent="0.25">
      <c r="A555" t="str">
        <f>_xlfn.CONCAT("1A4070000000065000",RIGHT(RecordTable[[#This Row],[CloneBarcode]],6))</f>
        <v>1A4070000000065000035869</v>
      </c>
      <c r="B555" t="str">
        <f>LEFT(RecordTable[[#This Row],[CloneBarcode]],7)</f>
        <v>PLKO004</v>
      </c>
      <c r="C555" t="s">
        <v>3488</v>
      </c>
      <c r="D555" s="15">
        <v>43678</v>
      </c>
      <c r="E555" s="15" t="str">
        <f>_xlfn.IFNA(IF(LEFT(VLOOKUP(RecordTable[[#This Row],[METRC]],METRC!A:B,2,FALSE),4)=LEFT(RecordTable[[#This Row],[CloneBarcode]],4),"match","MISMATCH"),"dead")</f>
        <v>dead</v>
      </c>
      <c r="F555" s="15" t="str">
        <f>_xlfn.IFNA(INDEX(Table6[[#All],[Location]],MATCH(RecordTable[[#This Row],[METRC]],Table6[Tag],0)),"DEAD")</f>
        <v>DEAD</v>
      </c>
    </row>
    <row r="556" spans="1:6" x14ac:dyDescent="0.25">
      <c r="A556" t="str">
        <f>_xlfn.CONCAT("1A4070000000065000",RIGHT(RecordTable[[#This Row],[CloneBarcode]],6))</f>
        <v>1A4070000000065000034396</v>
      </c>
      <c r="B556" t="str">
        <f>LEFT(RecordTable[[#This Row],[CloneBarcode]],7)</f>
        <v>PLKO005</v>
      </c>
      <c r="C556" t="s">
        <v>3489</v>
      </c>
      <c r="D556" s="15">
        <v>43678</v>
      </c>
      <c r="E556" s="15" t="str">
        <f>_xlfn.IFNA(IF(LEFT(VLOOKUP(RecordTable[[#This Row],[METRC]],METRC!A:B,2,FALSE),4)=LEFT(RecordTable[[#This Row],[CloneBarcode]],4),"match","MISMATCH"),"dead")</f>
        <v>dead</v>
      </c>
      <c r="F556" s="15" t="str">
        <f>_xlfn.IFNA(INDEX(Table6[[#All],[Location]],MATCH(RecordTable[[#This Row],[METRC]],Table6[Tag],0)),"DEAD")</f>
        <v>DEAD</v>
      </c>
    </row>
    <row r="557" spans="1:6" x14ac:dyDescent="0.25">
      <c r="A557" t="str">
        <f>_xlfn.CONCAT("1A4070000000065000",RIGHT(RecordTable[[#This Row],[CloneBarcode]],6))</f>
        <v>1A4070000000065000034435</v>
      </c>
      <c r="B557" t="str">
        <f>LEFT(RecordTable[[#This Row],[CloneBarcode]],7)</f>
        <v>PLKO025</v>
      </c>
      <c r="C557" t="s">
        <v>3490</v>
      </c>
      <c r="D557" s="15">
        <v>43678</v>
      </c>
      <c r="E557" s="15" t="str">
        <f>_xlfn.IFNA(IF(LEFT(VLOOKUP(RecordTable[[#This Row],[METRC]],METRC!A:B,2,FALSE),4)=LEFT(RecordTable[[#This Row],[CloneBarcode]],4),"match","MISMATCH"),"dead")</f>
        <v>dead</v>
      </c>
      <c r="F557" s="15" t="str">
        <f>_xlfn.IFNA(INDEX(Table6[[#All],[Location]],MATCH(RecordTable[[#This Row],[METRC]],Table6[Tag],0)),"DEAD")</f>
        <v>DEAD</v>
      </c>
    </row>
    <row r="558" spans="1:6" x14ac:dyDescent="0.25">
      <c r="A558" t="str">
        <f>_xlfn.CONCAT("1A4070000000065000",RIGHT(RecordTable[[#This Row],[CloneBarcode]],6))</f>
        <v>1A4070000000065000034412</v>
      </c>
      <c r="B558" t="str">
        <f>LEFT(RecordTable[[#This Row],[CloneBarcode]],7)</f>
        <v>PLKO030</v>
      </c>
      <c r="C558" t="s">
        <v>3491</v>
      </c>
      <c r="D558" s="15">
        <v>43678</v>
      </c>
      <c r="E558" s="15" t="str">
        <f>_xlfn.IFNA(IF(LEFT(VLOOKUP(RecordTable[[#This Row],[METRC]],METRC!A:B,2,FALSE),4)=LEFT(RecordTable[[#This Row],[CloneBarcode]],4),"match","MISMATCH"),"dead")</f>
        <v>dead</v>
      </c>
      <c r="F558" s="15" t="str">
        <f>_xlfn.IFNA(INDEX(Table6[[#All],[Location]],MATCH(RecordTable[[#This Row],[METRC]],Table6[Tag],0)),"DEAD")</f>
        <v>DEAD</v>
      </c>
    </row>
    <row r="559" spans="1:6" x14ac:dyDescent="0.25">
      <c r="A559" t="s">
        <v>3492</v>
      </c>
      <c r="B559" s="62" t="s">
        <v>3493</v>
      </c>
      <c r="C559" t="str">
        <f>_xlfn.CONCAT(RecordTable[[#This Row],[PhenoAbbv]],".",RIGHT(RecordTable[[#This Row],[METRC]],6))</f>
        <v>PNDA004.026489</v>
      </c>
      <c r="D559" s="15">
        <v>43678</v>
      </c>
      <c r="E559" s="15" t="str">
        <f>_xlfn.IFNA(IF(LEFT(VLOOKUP(RecordTable[[#This Row],[METRC]],METRC!A:B,2,FALSE),4)=LEFT(RecordTable[[#This Row],[CloneBarcode]],4),"match","MISMATCH"),"dead")</f>
        <v>dead</v>
      </c>
      <c r="F559" s="15" t="str">
        <f>_xlfn.IFNA(INDEX(Table6[[#All],[Location]],MATCH(RecordTable[[#This Row],[METRC]],Table6[Tag],0)),"DEAD")</f>
        <v>DEAD</v>
      </c>
    </row>
    <row r="560" spans="1:6" x14ac:dyDescent="0.25">
      <c r="A560" t="str">
        <f>_xlfn.CONCAT("1A4070000000065000",RIGHT(RecordTable[[#This Row],[CloneBarcode]],6))</f>
        <v>1A4070000000065000032891</v>
      </c>
      <c r="B560" t="str">
        <f>LEFT(RecordTable[[#This Row],[CloneBarcode]],7)</f>
        <v>PNDA004</v>
      </c>
      <c r="C560" t="s">
        <v>3225</v>
      </c>
      <c r="D560" s="15">
        <v>43678</v>
      </c>
      <c r="E560" s="15" t="str">
        <f>_xlfn.IFNA(IF(LEFT(VLOOKUP(RecordTable[[#This Row],[METRC]],METRC!A:B,2,FALSE),4)=LEFT(RecordTable[[#This Row],[CloneBarcode]],4),"match","MISMATCH"),"dead")</f>
        <v>dead</v>
      </c>
      <c r="F560" s="15" t="str">
        <f>_xlfn.IFNA(INDEX(Table6[[#All],[Location]],MATCH(RecordTable[[#This Row],[METRC]],Table6[Tag],0)),"DEAD")</f>
        <v>DEAD</v>
      </c>
    </row>
    <row r="561" spans="1:6" x14ac:dyDescent="0.25">
      <c r="A561" t="s">
        <v>3494</v>
      </c>
      <c r="B561" t="s">
        <v>3495</v>
      </c>
      <c r="C561" t="str">
        <f>_xlfn.CONCAT(RecordTable[[#This Row],[PhenoAbbv]],".",RIGHT(RecordTable[[#This Row],[METRC]],6))</f>
        <v>PNDA007.030095</v>
      </c>
      <c r="D561" s="15">
        <v>43678</v>
      </c>
      <c r="E561" s="15" t="str">
        <f>_xlfn.IFNA(IF(LEFT(VLOOKUP(RecordTable[[#This Row],[METRC]],METRC!A:B,2,FALSE),4)=LEFT(RecordTable[[#This Row],[CloneBarcode]],4),"match","MISMATCH"),"dead")</f>
        <v>dead</v>
      </c>
      <c r="F561" s="15" t="str">
        <f>_xlfn.IFNA(INDEX(Table6[[#All],[Location]],MATCH(RecordTable[[#This Row],[METRC]],Table6[Tag],0)),"DEAD")</f>
        <v>DEAD</v>
      </c>
    </row>
    <row r="562" spans="1:6" x14ac:dyDescent="0.25">
      <c r="A562" t="str">
        <f>_xlfn.CONCAT("1A4070000000065000",RIGHT(RecordTable[[#This Row],[CloneBarcode]],6))</f>
        <v>1A4070000000065000032798</v>
      </c>
      <c r="B562" t="str">
        <f>LEFT(RecordTable[[#This Row],[CloneBarcode]],7)</f>
        <v>PNDA007</v>
      </c>
      <c r="C562" t="s">
        <v>3231</v>
      </c>
      <c r="D562" s="15">
        <v>43678</v>
      </c>
      <c r="E562" s="15" t="str">
        <f>_xlfn.IFNA(IF(LEFT(VLOOKUP(RecordTable[[#This Row],[METRC]],METRC!A:B,2,FALSE),4)=LEFT(RecordTable[[#This Row],[CloneBarcode]],4),"match","MISMATCH"),"dead")</f>
        <v>dead</v>
      </c>
      <c r="F562" s="15" t="str">
        <f>_xlfn.IFNA(INDEX(Table6[[#All],[Location]],MATCH(RecordTable[[#This Row],[METRC]],Table6[Tag],0)),"DEAD")</f>
        <v>DEAD</v>
      </c>
    </row>
    <row r="563" spans="1:6" x14ac:dyDescent="0.25">
      <c r="A563" t="s">
        <v>3496</v>
      </c>
      <c r="B563" t="s">
        <v>3234</v>
      </c>
      <c r="C563" t="str">
        <f>_xlfn.CONCAT(RecordTable[[#This Row],[PhenoAbbv]],".",RIGHT(RecordTable[[#This Row],[METRC]],6))</f>
        <v>PNDA008.018441</v>
      </c>
      <c r="D563" s="15">
        <v>43678</v>
      </c>
      <c r="E563" s="15" t="str">
        <f>_xlfn.IFNA(IF(LEFT(VLOOKUP(RecordTable[[#This Row],[METRC]],METRC!A:B,2,FALSE),4)=LEFT(RecordTable[[#This Row],[CloneBarcode]],4),"match","MISMATCH"),"dead")</f>
        <v>dead</v>
      </c>
      <c r="F563" s="15" t="str">
        <f>_xlfn.IFNA(INDEX(Table6[[#All],[Location]],MATCH(RecordTable[[#This Row],[METRC]],Table6[Tag],0)),"DEAD")</f>
        <v>DEAD</v>
      </c>
    </row>
    <row r="564" spans="1:6" x14ac:dyDescent="0.25">
      <c r="A564" t="str">
        <f>_xlfn.CONCAT("1A4070000000065000",RIGHT(RecordTable[[#This Row],[CloneBarcode]],6))</f>
        <v>1A4070000000065000032901</v>
      </c>
      <c r="B564" t="str">
        <f>LEFT(RecordTable[[#This Row],[CloneBarcode]],7)</f>
        <v>PNDA008</v>
      </c>
      <c r="C564" t="s">
        <v>3235</v>
      </c>
      <c r="D564" s="15">
        <v>43678</v>
      </c>
      <c r="E564" s="15" t="str">
        <f>_xlfn.IFNA(IF(LEFT(VLOOKUP(RecordTable[[#This Row],[METRC]],METRC!A:B,2,FALSE),4)=LEFT(RecordTable[[#This Row],[CloneBarcode]],4),"match","MISMATCH"),"dead")</f>
        <v>dead</v>
      </c>
      <c r="F564" s="15" t="str">
        <f>_xlfn.IFNA(INDEX(Table6[[#All],[Location]],MATCH(RecordTable[[#This Row],[METRC]],Table6[Tag],0)),"DEAD")</f>
        <v>DEAD</v>
      </c>
    </row>
    <row r="565" spans="1:6" x14ac:dyDescent="0.25">
      <c r="A565" t="s">
        <v>3497</v>
      </c>
      <c r="B565" s="62" t="s">
        <v>3237</v>
      </c>
      <c r="C565" t="str">
        <f>_xlfn.CONCAT(RecordTable[[#This Row],[PhenoAbbv]],".",RIGHT(RecordTable[[#This Row],[METRC]],6))</f>
        <v>POLO012.029299</v>
      </c>
      <c r="D565" s="15">
        <v>43678</v>
      </c>
      <c r="E565" s="15" t="str">
        <f>_xlfn.IFNA(IF(LEFT(VLOOKUP(RecordTable[[#This Row],[METRC]],METRC!A:B,2,FALSE),4)=LEFT(RecordTable[[#This Row],[CloneBarcode]],4),"match","MISMATCH"),"dead")</f>
        <v>dead</v>
      </c>
      <c r="F565" s="15" t="str">
        <f>_xlfn.IFNA(INDEX(Table6[[#All],[Location]],MATCH(RecordTable[[#This Row],[METRC]],Table6[Tag],0)),"DEAD")</f>
        <v>DEAD</v>
      </c>
    </row>
    <row r="566" spans="1:6" x14ac:dyDescent="0.25">
      <c r="A566" t="s">
        <v>3498</v>
      </c>
      <c r="B566" t="s">
        <v>3237</v>
      </c>
      <c r="C566" t="str">
        <f>_xlfn.CONCAT(RecordTable[[#This Row],[PhenoAbbv]],".",RIGHT(RecordTable[[#This Row],[METRC]],6))</f>
        <v>POLO012.029307</v>
      </c>
      <c r="D566" s="15">
        <v>43678</v>
      </c>
      <c r="E566" s="15" t="str">
        <f>_xlfn.IFNA(IF(LEFT(VLOOKUP(RecordTable[[#This Row],[METRC]],METRC!A:B,2,FALSE),4)=LEFT(RecordTable[[#This Row],[CloneBarcode]],4),"match","MISMATCH"),"dead")</f>
        <v>dead</v>
      </c>
      <c r="F566" s="15" t="str">
        <f>_xlfn.IFNA(INDEX(Table6[[#All],[Location]],MATCH(RecordTable[[#This Row],[METRC]],Table6[Tag],0)),"DEAD")</f>
        <v>DEAD</v>
      </c>
    </row>
    <row r="567" spans="1:6" x14ac:dyDescent="0.25">
      <c r="A567" t="s">
        <v>3499</v>
      </c>
      <c r="B567" t="s">
        <v>3246</v>
      </c>
      <c r="C567" t="str">
        <f>_xlfn.CONCAT(RecordTable[[#This Row],[PhenoAbbv]],".",RIGHT(RecordTable[[#This Row],[METRC]],6))</f>
        <v>POLO046.029343</v>
      </c>
      <c r="D567" s="15">
        <v>43678</v>
      </c>
      <c r="E567" s="15" t="str">
        <f>_xlfn.IFNA(IF(LEFT(VLOOKUP(RecordTable[[#This Row],[METRC]],METRC!A:B,2,FALSE),4)=LEFT(RecordTable[[#This Row],[CloneBarcode]],4),"match","MISMATCH"),"dead")</f>
        <v>dead</v>
      </c>
      <c r="F567" s="15" t="str">
        <f>_xlfn.IFNA(INDEX(Table6[[#All],[Location]],MATCH(RecordTable[[#This Row],[METRC]],Table6[Tag],0)),"DEAD")</f>
        <v>DEAD</v>
      </c>
    </row>
    <row r="568" spans="1:6" x14ac:dyDescent="0.25">
      <c r="A568" t="s">
        <v>3500</v>
      </c>
      <c r="B568" t="s">
        <v>3246</v>
      </c>
      <c r="C568" t="str">
        <f>_xlfn.CONCAT(RecordTable[[#This Row],[PhenoAbbv]],".",RIGHT(RecordTable[[#This Row],[METRC]],6))</f>
        <v>POLO046.029349</v>
      </c>
      <c r="D568" s="15">
        <v>43678</v>
      </c>
      <c r="E568" s="15" t="str">
        <f>_xlfn.IFNA(IF(LEFT(VLOOKUP(RecordTable[[#This Row],[METRC]],METRC!A:B,2,FALSE),4)=LEFT(RecordTable[[#This Row],[CloneBarcode]],4),"match","MISMATCH"),"dead")</f>
        <v>dead</v>
      </c>
      <c r="F568" s="15" t="str">
        <f>_xlfn.IFNA(INDEX(Table6[[#All],[Location]],MATCH(RecordTable[[#This Row],[METRC]],Table6[Tag],0)),"DEAD")</f>
        <v>DEAD</v>
      </c>
    </row>
    <row r="569" spans="1:6" x14ac:dyDescent="0.25">
      <c r="A569" t="str">
        <f>_xlfn.CONCAT("1A4070000000065000",RIGHT(RecordTable[[#This Row],[CloneBarcode]],6))</f>
        <v>1A4070000000065000032164</v>
      </c>
      <c r="B569" t="str">
        <f>LEFT(RecordTable[[#This Row],[CloneBarcode]],7)</f>
        <v>POLO046</v>
      </c>
      <c r="C569" t="s">
        <v>3247</v>
      </c>
      <c r="D569" s="15">
        <v>43678</v>
      </c>
      <c r="E569" s="15" t="str">
        <f>_xlfn.IFNA(IF(LEFT(VLOOKUP(RecordTable[[#This Row],[METRC]],METRC!A:B,2,FALSE),4)=LEFT(RecordTable[[#This Row],[CloneBarcode]],4),"match","MISMATCH"),"dead")</f>
        <v>dead</v>
      </c>
      <c r="F569" s="15" t="str">
        <f>_xlfn.IFNA(INDEX(Table6[[#All],[Location]],MATCH(RecordTable[[#This Row],[METRC]],Table6[Tag],0)),"DEAD")</f>
        <v>DEAD</v>
      </c>
    </row>
    <row r="570" spans="1:6" x14ac:dyDescent="0.25">
      <c r="A570" t="str">
        <f>_xlfn.CONCAT("1A4070000000065000",RIGHT(RecordTable[[#This Row],[CloneBarcode]],6))</f>
        <v>1A4070000000065000034335</v>
      </c>
      <c r="B570" t="str">
        <f>LEFT(RecordTable[[#This Row],[CloneBarcode]],7)</f>
        <v>POTN010</v>
      </c>
      <c r="C570" t="s">
        <v>3501</v>
      </c>
      <c r="D570" s="15">
        <v>43678</v>
      </c>
      <c r="E570" s="15" t="str">
        <f>_xlfn.IFNA(IF(LEFT(VLOOKUP(RecordTable[[#This Row],[METRC]],METRC!A:B,2,FALSE),4)=LEFT(RecordTable[[#This Row],[CloneBarcode]],4),"match","MISMATCH"),"dead")</f>
        <v>dead</v>
      </c>
      <c r="F570" s="15" t="str">
        <f>_xlfn.IFNA(INDEX(Table6[[#All],[Location]],MATCH(RecordTable[[#This Row],[METRC]],Table6[Tag],0)),"DEAD")</f>
        <v>DEAD</v>
      </c>
    </row>
    <row r="571" spans="1:6" x14ac:dyDescent="0.25">
      <c r="A571" t="s">
        <v>3502</v>
      </c>
      <c r="B571" s="62" t="s">
        <v>3251</v>
      </c>
      <c r="C571" t="str">
        <f>_xlfn.CONCAT(RecordTable[[#This Row],[PhenoAbbv]],".",RIGHT(RecordTable[[#This Row],[METRC]],6))</f>
        <v>RBOG002.024670</v>
      </c>
      <c r="D571" s="15">
        <v>43678</v>
      </c>
      <c r="E571" s="15" t="str">
        <f>_xlfn.IFNA(IF(LEFT(VLOOKUP(RecordTable[[#This Row],[METRC]],METRC!A:B,2,FALSE),4)=LEFT(RecordTable[[#This Row],[CloneBarcode]],4),"match","MISMATCH"),"dead")</f>
        <v>dead</v>
      </c>
      <c r="F571" s="15" t="str">
        <f>_xlfn.IFNA(INDEX(Table6[[#All],[Location]],MATCH(RecordTable[[#This Row],[METRC]],Table6[Tag],0)),"DEAD")</f>
        <v>DEAD</v>
      </c>
    </row>
    <row r="572" spans="1:6" x14ac:dyDescent="0.25">
      <c r="A572" t="s">
        <v>3503</v>
      </c>
      <c r="B572" t="s">
        <v>3251</v>
      </c>
      <c r="C572" t="str">
        <f>_xlfn.CONCAT(RecordTable[[#This Row],[PhenoAbbv]],".",RIGHT(RecordTable[[#This Row],[METRC]],6))</f>
        <v>RBOG002.024683</v>
      </c>
      <c r="D572" s="15">
        <v>43678</v>
      </c>
      <c r="E572" s="15" t="str">
        <f>_xlfn.IFNA(IF(LEFT(VLOOKUP(RecordTable[[#This Row],[METRC]],METRC!A:B,2,FALSE),4)=LEFT(RecordTable[[#This Row],[CloneBarcode]],4),"match","MISMATCH"),"dead")</f>
        <v>dead</v>
      </c>
      <c r="F572" s="15" t="str">
        <f>_xlfn.IFNA(INDEX(Table6[[#All],[Location]],MATCH(RecordTable[[#This Row],[METRC]],Table6[Tag],0)),"DEAD")</f>
        <v>DEAD</v>
      </c>
    </row>
    <row r="573" spans="1:6" x14ac:dyDescent="0.25">
      <c r="A573" t="s">
        <v>3504</v>
      </c>
      <c r="B573" t="s">
        <v>3251</v>
      </c>
      <c r="C573" t="str">
        <f>_xlfn.CONCAT(RecordTable[[#This Row],[PhenoAbbv]],".",RIGHT(RecordTable[[#This Row],[METRC]],6))</f>
        <v>RBOG002.024696</v>
      </c>
      <c r="D573" s="15">
        <v>43678</v>
      </c>
      <c r="E573" s="15" t="str">
        <f>_xlfn.IFNA(IF(LEFT(VLOOKUP(RecordTable[[#This Row],[METRC]],METRC!A:B,2,FALSE),4)=LEFT(RecordTable[[#This Row],[CloneBarcode]],4),"match","MISMATCH"),"dead")</f>
        <v>dead</v>
      </c>
      <c r="F573" s="15" t="str">
        <f>_xlfn.IFNA(INDEX(Table6[[#All],[Location]],MATCH(RecordTable[[#This Row],[METRC]],Table6[Tag],0)),"DEAD")</f>
        <v>DEAD</v>
      </c>
    </row>
    <row r="574" spans="1:6" x14ac:dyDescent="0.25">
      <c r="A574" t="str">
        <f>_xlfn.CONCAT("1A4070000000065000",RIGHT(RecordTable[[#This Row],[CloneBarcode]],6))</f>
        <v>1A4070000000065000031270</v>
      </c>
      <c r="B574" t="str">
        <f>LEFT(RecordTable[[#This Row],[CloneBarcode]],7)</f>
        <v>RPLY005</v>
      </c>
      <c r="C574" t="s">
        <v>3505</v>
      </c>
      <c r="D574" s="15">
        <v>43678</v>
      </c>
      <c r="E574" s="15" t="str">
        <f>_xlfn.IFNA(IF(LEFT(VLOOKUP(RecordTable[[#This Row],[METRC]],METRC!A:B,2,FALSE),4)=LEFT(RecordTable[[#This Row],[CloneBarcode]],4),"match","MISMATCH"),"dead")</f>
        <v>dead</v>
      </c>
      <c r="F574" s="15" t="str">
        <f>_xlfn.IFNA(INDEX(Table6[[#All],[Location]],MATCH(RecordTable[[#This Row],[METRC]],Table6[Tag],0)),"DEAD")</f>
        <v>DEAD</v>
      </c>
    </row>
    <row r="575" spans="1:6" x14ac:dyDescent="0.25">
      <c r="A575" t="str">
        <f>_xlfn.CONCAT("1A4070000000065000",RIGHT(RecordTable[[#This Row],[CloneBarcode]],6))</f>
        <v>1A4070000000065000031271</v>
      </c>
      <c r="B575" t="str">
        <f>LEFT(RecordTable[[#This Row],[CloneBarcode]],7)</f>
        <v>RPLY005</v>
      </c>
      <c r="C575" t="s">
        <v>3506</v>
      </c>
      <c r="D575" s="15">
        <v>43678</v>
      </c>
      <c r="E575" s="15" t="str">
        <f>_xlfn.IFNA(IF(LEFT(VLOOKUP(RecordTable[[#This Row],[METRC]],METRC!A:B,2,FALSE),4)=LEFT(RecordTable[[#This Row],[CloneBarcode]],4),"match","MISMATCH"),"dead")</f>
        <v>dead</v>
      </c>
      <c r="F575" s="15" t="str">
        <f>_xlfn.IFNA(INDEX(Table6[[#All],[Location]],MATCH(RecordTable[[#This Row],[METRC]],Table6[Tag],0)),"DEAD")</f>
        <v>DEAD</v>
      </c>
    </row>
    <row r="576" spans="1:6" x14ac:dyDescent="0.25">
      <c r="A576" t="str">
        <f>_xlfn.CONCAT("1A4070000000065000",RIGHT(RecordTable[[#This Row],[CloneBarcode]],6))</f>
        <v>1A4070000000065000031262</v>
      </c>
      <c r="B576" t="str">
        <f>LEFT(RecordTable[[#This Row],[CloneBarcode]],7)</f>
        <v>RPLY008</v>
      </c>
      <c r="C576" t="s">
        <v>3507</v>
      </c>
      <c r="D576" s="15">
        <v>43678</v>
      </c>
      <c r="E576" s="15" t="str">
        <f>_xlfn.IFNA(IF(LEFT(VLOOKUP(RecordTable[[#This Row],[METRC]],METRC!A:B,2,FALSE),4)=LEFT(RecordTable[[#This Row],[CloneBarcode]],4),"match","MISMATCH"),"dead")</f>
        <v>dead</v>
      </c>
      <c r="F576" s="15" t="str">
        <f>_xlfn.IFNA(INDEX(Table6[[#All],[Location]],MATCH(RecordTable[[#This Row],[METRC]],Table6[Tag],0)),"DEAD")</f>
        <v>DEAD</v>
      </c>
    </row>
    <row r="577" spans="1:6" x14ac:dyDescent="0.25">
      <c r="A577" t="str">
        <f>_xlfn.CONCAT("1A4070000000065000",RIGHT(RecordTable[[#This Row],[CloneBarcode]],6))</f>
        <v>1A4070000000065000031263</v>
      </c>
      <c r="B577" t="str">
        <f>LEFT(RecordTable[[#This Row],[CloneBarcode]],7)</f>
        <v>RPLY008</v>
      </c>
      <c r="C577" t="s">
        <v>3508</v>
      </c>
      <c r="D577" s="15">
        <v>43678</v>
      </c>
      <c r="E577" s="15" t="str">
        <f>_xlfn.IFNA(IF(LEFT(VLOOKUP(RecordTable[[#This Row],[METRC]],METRC!A:B,2,FALSE),4)=LEFT(RecordTable[[#This Row],[CloneBarcode]],4),"match","MISMATCH"),"dead")</f>
        <v>dead</v>
      </c>
      <c r="F577" s="15" t="str">
        <f>_xlfn.IFNA(INDEX(Table6[[#All],[Location]],MATCH(RecordTable[[#This Row],[METRC]],Table6[Tag],0)),"DEAD")</f>
        <v>DEAD</v>
      </c>
    </row>
    <row r="578" spans="1:6" x14ac:dyDescent="0.25">
      <c r="A578" t="s">
        <v>3509</v>
      </c>
      <c r="B578" t="s">
        <v>3260</v>
      </c>
      <c r="C578" t="str">
        <f>_xlfn.CONCAT(RecordTable[[#This Row],[PhenoAbbv]],".",RIGHT(RecordTable[[#This Row],[METRC]],6))</f>
        <v>SECF009.019174</v>
      </c>
      <c r="D578" s="15">
        <v>43678</v>
      </c>
      <c r="E578" s="15" t="str">
        <f>_xlfn.IFNA(IF(LEFT(VLOOKUP(RecordTable[[#This Row],[METRC]],METRC!A:B,2,FALSE),4)=LEFT(RecordTable[[#This Row],[CloneBarcode]],4),"match","MISMATCH"),"dead")</f>
        <v>dead</v>
      </c>
      <c r="F578" s="15" t="str">
        <f>_xlfn.IFNA(INDEX(Table6[[#All],[Location]],MATCH(RecordTable[[#This Row],[METRC]],Table6[Tag],0)),"DEAD")</f>
        <v>DEAD</v>
      </c>
    </row>
    <row r="579" spans="1:6" x14ac:dyDescent="0.25">
      <c r="A579" t="s">
        <v>3510</v>
      </c>
      <c r="B579" t="s">
        <v>3260</v>
      </c>
      <c r="C579" t="str">
        <f>_xlfn.CONCAT(RecordTable[[#This Row],[PhenoAbbv]],".",RIGHT(RecordTable[[#This Row],[METRC]],6))</f>
        <v>SECF009.031337</v>
      </c>
      <c r="D579" s="15">
        <v>43678</v>
      </c>
      <c r="E579" s="15" t="str">
        <f>_xlfn.IFNA(IF(LEFT(VLOOKUP(RecordTable[[#This Row],[METRC]],METRC!A:B,2,FALSE),4)=LEFT(RecordTable[[#This Row],[CloneBarcode]],4),"match","MISMATCH"),"dead")</f>
        <v>dead</v>
      </c>
      <c r="F579" s="15" t="str">
        <f>_xlfn.IFNA(INDEX(Table6[[#All],[Location]],MATCH(RecordTable[[#This Row],[METRC]],Table6[Tag],0)),"DEAD")</f>
        <v>DEAD</v>
      </c>
    </row>
    <row r="580" spans="1:6" x14ac:dyDescent="0.25">
      <c r="A580" t="s">
        <v>3511</v>
      </c>
      <c r="B580" t="s">
        <v>3260</v>
      </c>
      <c r="C580" t="str">
        <f>_xlfn.CONCAT(RecordTable[[#This Row],[PhenoAbbv]],".",RIGHT(RecordTable[[#This Row],[METRC]],6))</f>
        <v>SECF009.031339</v>
      </c>
      <c r="D580" s="15">
        <v>43678</v>
      </c>
      <c r="E580" s="15" t="str">
        <f>_xlfn.IFNA(IF(LEFT(VLOOKUP(RecordTable[[#This Row],[METRC]],METRC!A:B,2,FALSE),4)=LEFT(RecordTable[[#This Row],[CloneBarcode]],4),"match","MISMATCH"),"dead")</f>
        <v>dead</v>
      </c>
      <c r="F580" s="15" t="str">
        <f>_xlfn.IFNA(INDEX(Table6[[#All],[Location]],MATCH(RecordTable[[#This Row],[METRC]],Table6[Tag],0)),"DEAD")</f>
        <v>DEAD</v>
      </c>
    </row>
    <row r="581" spans="1:6" x14ac:dyDescent="0.25">
      <c r="A581" t="s">
        <v>3512</v>
      </c>
      <c r="B581" s="62" t="s">
        <v>3513</v>
      </c>
      <c r="C581" t="str">
        <f>_xlfn.CONCAT(RecordTable[[#This Row],[PhenoAbbv]],".",RIGHT(RecordTable[[#This Row],[METRC]],6))</f>
        <v>SECF017.019171</v>
      </c>
      <c r="D581" s="15">
        <v>43678</v>
      </c>
      <c r="E581" s="15" t="str">
        <f>_xlfn.IFNA(IF(LEFT(VLOOKUP(RecordTable[[#This Row],[METRC]],METRC!A:B,2,FALSE),4)=LEFT(RecordTable[[#This Row],[CloneBarcode]],4),"match","MISMATCH"),"dead")</f>
        <v>dead</v>
      </c>
      <c r="F581" s="15" t="str">
        <f>_xlfn.IFNA(INDEX(Table6[[#All],[Location]],MATCH(RecordTable[[#This Row],[METRC]],Table6[Tag],0)),"DEAD")</f>
        <v>DEAD</v>
      </c>
    </row>
    <row r="582" spans="1:6" x14ac:dyDescent="0.25">
      <c r="A582" t="s">
        <v>3514</v>
      </c>
      <c r="B582" t="s">
        <v>3513</v>
      </c>
      <c r="C582" t="str">
        <f>_xlfn.CONCAT(RecordTable[[#This Row],[PhenoAbbv]],".",RIGHT(RecordTable[[#This Row],[METRC]],6))</f>
        <v>SECF017.031338</v>
      </c>
      <c r="D582" s="15">
        <v>43678</v>
      </c>
      <c r="E582" s="15" t="str">
        <f>_xlfn.IFNA(IF(LEFT(VLOOKUP(RecordTable[[#This Row],[METRC]],METRC!A:B,2,FALSE),4)=LEFT(RecordTable[[#This Row],[CloneBarcode]],4),"match","MISMATCH"),"dead")</f>
        <v>dead</v>
      </c>
      <c r="F582" s="15" t="str">
        <f>_xlfn.IFNA(INDEX(Table6[[#All],[Location]],MATCH(RecordTable[[#This Row],[METRC]],Table6[Tag],0)),"DEAD")</f>
        <v>DEAD</v>
      </c>
    </row>
    <row r="583" spans="1:6" x14ac:dyDescent="0.25">
      <c r="A583" t="str">
        <f>_xlfn.CONCAT("1A4070000000065000",RIGHT(RecordTable[[#This Row],[CloneBarcode]],6))</f>
        <v>1A4070000000065000031387</v>
      </c>
      <c r="B583" t="str">
        <f>LEFT(RecordTable[[#This Row],[CloneBarcode]],7)</f>
        <v>SECF017</v>
      </c>
      <c r="C583" t="s">
        <v>3265</v>
      </c>
      <c r="D583" s="15">
        <v>43678</v>
      </c>
      <c r="E583" s="15" t="str">
        <f>_xlfn.IFNA(IF(LEFT(VLOOKUP(RecordTable[[#This Row],[METRC]],METRC!A:B,2,FALSE),4)=LEFT(RecordTable[[#This Row],[CloneBarcode]],4),"match","MISMATCH"),"dead")</f>
        <v>dead</v>
      </c>
      <c r="F583" s="15" t="str">
        <f>_xlfn.IFNA(INDEX(Table6[[#All],[Location]],MATCH(RecordTable[[#This Row],[METRC]],Table6[Tag],0)),"DEAD")</f>
        <v>DEAD</v>
      </c>
    </row>
    <row r="584" spans="1:6" x14ac:dyDescent="0.25">
      <c r="A584" t="s">
        <v>3515</v>
      </c>
      <c r="B584" t="s">
        <v>3516</v>
      </c>
      <c r="C584" t="str">
        <f>_xlfn.CONCAT(RecordTable[[#This Row],[PhenoAbbv]],".",RIGHT(RecordTable[[#This Row],[METRC]],6))</f>
        <v>STR8009.018591</v>
      </c>
      <c r="D584" s="15">
        <v>43678</v>
      </c>
      <c r="E584" s="15" t="str">
        <f>_xlfn.IFNA(IF(LEFT(VLOOKUP(RecordTable[[#This Row],[METRC]],METRC!A:B,2,FALSE),4)=LEFT(RecordTable[[#This Row],[CloneBarcode]],4),"match","MISMATCH"),"dead")</f>
        <v>dead</v>
      </c>
      <c r="F584" s="15" t="str">
        <f>_xlfn.IFNA(INDEX(Table6[[#All],[Location]],MATCH(RecordTable[[#This Row],[METRC]],Table6[Tag],0)),"DEAD")</f>
        <v>DEAD</v>
      </c>
    </row>
    <row r="585" spans="1:6" x14ac:dyDescent="0.25">
      <c r="A585" t="str">
        <f>_xlfn.CONCAT("1A4070000000065000",RIGHT(RecordTable[[#This Row],[CloneBarcode]],6))</f>
        <v>1A4070000000065000030417</v>
      </c>
      <c r="B585" t="str">
        <f>LEFT(RecordTable[[#This Row],[CloneBarcode]],7)</f>
        <v>STR8009</v>
      </c>
      <c r="C585" t="s">
        <v>3266</v>
      </c>
      <c r="D585" s="15">
        <v>43678</v>
      </c>
      <c r="E585" s="15" t="str">
        <f>_xlfn.IFNA(IF(LEFT(VLOOKUP(RecordTable[[#This Row],[METRC]],METRC!A:B,2,FALSE),4)=LEFT(RecordTable[[#This Row],[CloneBarcode]],4),"match","MISMATCH"),"dead")</f>
        <v>dead</v>
      </c>
      <c r="F585" s="15" t="str">
        <f>_xlfn.IFNA(INDEX(Table6[[#All],[Location]],MATCH(RecordTable[[#This Row],[METRC]],Table6[Tag],0)),"DEAD")</f>
        <v>DEAD</v>
      </c>
    </row>
    <row r="586" spans="1:6" x14ac:dyDescent="0.25">
      <c r="A586" t="str">
        <f>_xlfn.CONCAT("1A4070000000065000",RIGHT(RecordTable[[#This Row],[CloneBarcode]],6))</f>
        <v>1A4070000000065000030419</v>
      </c>
      <c r="B586" t="str">
        <f>LEFT(RecordTable[[#This Row],[CloneBarcode]],7)</f>
        <v>STR8009</v>
      </c>
      <c r="C586" t="s">
        <v>3267</v>
      </c>
      <c r="D586" s="15">
        <v>43678</v>
      </c>
      <c r="E586" s="15" t="str">
        <f>_xlfn.IFNA(IF(LEFT(VLOOKUP(RecordTable[[#This Row],[METRC]],METRC!A:B,2,FALSE),4)=LEFT(RecordTable[[#This Row],[CloneBarcode]],4),"match","MISMATCH"),"dead")</f>
        <v>dead</v>
      </c>
      <c r="F586" s="15" t="str">
        <f>_xlfn.IFNA(INDEX(Table6[[#All],[Location]],MATCH(RecordTable[[#This Row],[METRC]],Table6[Tag],0)),"DEAD")</f>
        <v>DEAD</v>
      </c>
    </row>
    <row r="587" spans="1:6" x14ac:dyDescent="0.25">
      <c r="A587" t="str">
        <f>_xlfn.CONCAT("1A4070000000065000",RIGHT(RecordTable[[#This Row],[CloneBarcode]],6))</f>
        <v>1A4070000000065000030396</v>
      </c>
      <c r="B587" t="str">
        <f>LEFT(RecordTable[[#This Row],[CloneBarcode]],7)</f>
        <v>STR8014</v>
      </c>
      <c r="C587" t="s">
        <v>3271</v>
      </c>
      <c r="D587" s="15">
        <v>43678</v>
      </c>
      <c r="E587" s="15" t="str">
        <f>_xlfn.IFNA(IF(LEFT(VLOOKUP(RecordTable[[#This Row],[METRC]],METRC!A:B,2,FALSE),4)=LEFT(RecordTable[[#This Row],[CloneBarcode]],4),"match","MISMATCH"),"dead")</f>
        <v>dead</v>
      </c>
      <c r="F587" s="15" t="str">
        <f>_xlfn.IFNA(INDEX(Table6[[#All],[Location]],MATCH(RecordTable[[#This Row],[METRC]],Table6[Tag],0)),"DEAD")</f>
        <v>DEAD</v>
      </c>
    </row>
    <row r="588" spans="1:6" x14ac:dyDescent="0.25">
      <c r="A588" t="str">
        <f>_xlfn.CONCAT("1A4070000000065000",RIGHT(RecordTable[[#This Row],[CloneBarcode]],6))</f>
        <v>1A4070000000065000030393</v>
      </c>
      <c r="B588" t="str">
        <f>LEFT(RecordTable[[#This Row],[CloneBarcode]],7)</f>
        <v>STR8014</v>
      </c>
      <c r="C588" t="s">
        <v>3270</v>
      </c>
      <c r="D588" s="15">
        <v>43678</v>
      </c>
      <c r="E588" s="15" t="str">
        <f>_xlfn.IFNA(IF(LEFT(VLOOKUP(RecordTable[[#This Row],[METRC]],METRC!A:B,2,FALSE),4)=LEFT(RecordTable[[#This Row],[CloneBarcode]],4),"match","MISMATCH"),"dead")</f>
        <v>dead</v>
      </c>
      <c r="F588" s="15" t="str">
        <f>_xlfn.IFNA(INDEX(Table6[[#All],[Location]],MATCH(RecordTable[[#This Row],[METRC]],Table6[Tag],0)),"DEAD")</f>
        <v>DEAD</v>
      </c>
    </row>
    <row r="589" spans="1:6" x14ac:dyDescent="0.25">
      <c r="A589" t="str">
        <f>_xlfn.CONCAT("1A4070000000065000",RIGHT(RecordTable[[#This Row],[CloneBarcode]],6))</f>
        <v>1A4070000000065000032647</v>
      </c>
      <c r="B589" t="str">
        <f>LEFT(RecordTable[[#This Row],[CloneBarcode]],7)</f>
        <v>STR8014</v>
      </c>
      <c r="C589" t="s">
        <v>3269</v>
      </c>
      <c r="D589" s="15">
        <v>43678</v>
      </c>
      <c r="E589" s="15" t="str">
        <f>_xlfn.IFNA(IF(LEFT(VLOOKUP(RecordTable[[#This Row],[METRC]],METRC!A:B,2,FALSE),4)=LEFT(RecordTable[[#This Row],[CloneBarcode]],4),"match","MISMATCH"),"dead")</f>
        <v>dead</v>
      </c>
      <c r="F589" s="15" t="str">
        <f>_xlfn.IFNA(INDEX(Table6[[#All],[Location]],MATCH(RecordTable[[#This Row],[METRC]],Table6[Tag],0)),"DEAD")</f>
        <v>DEAD</v>
      </c>
    </row>
    <row r="590" spans="1:6" x14ac:dyDescent="0.25">
      <c r="A590" t="s">
        <v>3517</v>
      </c>
      <c r="B590" t="s">
        <v>2667</v>
      </c>
      <c r="C590" t="str">
        <f>_xlfn.CONCAT(RecordTable[[#This Row],[PhenoAbbv]],".",RIGHT(RecordTable[[#This Row],[METRC]],6))</f>
        <v>STR8017.018595</v>
      </c>
      <c r="D590" s="15">
        <v>43678</v>
      </c>
      <c r="E590" s="15" t="str">
        <f>_xlfn.IFNA(IF(LEFT(VLOOKUP(RecordTable[[#This Row],[METRC]],METRC!A:B,2,FALSE),4)=LEFT(RecordTable[[#This Row],[CloneBarcode]],4),"match","MISMATCH"),"dead")</f>
        <v>dead</v>
      </c>
      <c r="F590" s="15" t="str">
        <f>_xlfn.IFNA(INDEX(Table6[[#All],[Location]],MATCH(RecordTable[[#This Row],[METRC]],Table6[Tag],0)),"DEAD")</f>
        <v>DEAD</v>
      </c>
    </row>
    <row r="591" spans="1:6" x14ac:dyDescent="0.25">
      <c r="A591" t="s">
        <v>3518</v>
      </c>
      <c r="B591" t="s">
        <v>2667</v>
      </c>
      <c r="C591" t="str">
        <f>_xlfn.CONCAT(RecordTable[[#This Row],[PhenoAbbv]],".",RIGHT(RecordTable[[#This Row],[METRC]],6))</f>
        <v>STR8017.030454</v>
      </c>
      <c r="D591" s="15">
        <v>43678</v>
      </c>
      <c r="E591" s="15" t="str">
        <f>_xlfn.IFNA(IF(LEFT(VLOOKUP(RecordTable[[#This Row],[METRC]],METRC!A:B,2,FALSE),4)=LEFT(RecordTable[[#This Row],[CloneBarcode]],4),"match","MISMATCH"),"dead")</f>
        <v>dead</v>
      </c>
      <c r="F591" s="15" t="str">
        <f>_xlfn.IFNA(INDEX(Table6[[#All],[Location]],MATCH(RecordTable[[#This Row],[METRC]],Table6[Tag],0)),"DEAD")</f>
        <v>DEAD</v>
      </c>
    </row>
    <row r="592" spans="1:6" x14ac:dyDescent="0.25">
      <c r="A592" t="str">
        <f>_xlfn.CONCAT("1A4070000000065000",RIGHT(RecordTable[[#This Row],[CloneBarcode]],6))</f>
        <v>1A4070000000065000030476</v>
      </c>
      <c r="B592" t="str">
        <f>LEFT(RecordTable[[#This Row],[CloneBarcode]],7)</f>
        <v>STR8017</v>
      </c>
      <c r="C592" t="s">
        <v>3274</v>
      </c>
      <c r="D592" s="15">
        <v>43678</v>
      </c>
      <c r="E592" s="15" t="str">
        <f>_xlfn.IFNA(IF(LEFT(VLOOKUP(RecordTable[[#This Row],[METRC]],METRC!A:B,2,FALSE),4)=LEFT(RecordTable[[#This Row],[CloneBarcode]],4),"match","MISMATCH"),"dead")</f>
        <v>dead</v>
      </c>
      <c r="F592" s="15" t="str">
        <f>_xlfn.IFNA(INDEX(Table6[[#All],[Location]],MATCH(RecordTable[[#This Row],[METRC]],Table6[Tag],0)),"DEAD")</f>
        <v>DEAD</v>
      </c>
    </row>
    <row r="593" spans="1:6" x14ac:dyDescent="0.25">
      <c r="A593" t="s">
        <v>3519</v>
      </c>
      <c r="B593" s="62" t="s">
        <v>3276</v>
      </c>
      <c r="C593" t="str">
        <f>_xlfn.CONCAT(RecordTable[[#This Row],[PhenoAbbv]],".",RIGHT(RecordTable[[#This Row],[METRC]],6))</f>
        <v>STRC017.031333</v>
      </c>
      <c r="D593" s="15">
        <v>43678</v>
      </c>
      <c r="E593" s="15" t="str">
        <f>_xlfn.IFNA(IF(LEFT(VLOOKUP(RecordTable[[#This Row],[METRC]],METRC!A:B,2,FALSE),4)=LEFT(RecordTable[[#This Row],[CloneBarcode]],4),"match","MISMATCH"),"dead")</f>
        <v>dead</v>
      </c>
      <c r="F593" s="15" t="str">
        <f>_xlfn.IFNA(INDEX(Table6[[#All],[Location]],MATCH(RecordTable[[#This Row],[METRC]],Table6[Tag],0)),"DEAD")</f>
        <v>DEAD</v>
      </c>
    </row>
    <row r="594" spans="1:6" x14ac:dyDescent="0.25">
      <c r="A594" t="s">
        <v>3520</v>
      </c>
      <c r="B594" t="s">
        <v>3276</v>
      </c>
      <c r="C594" t="str">
        <f>_xlfn.CONCAT(RecordTable[[#This Row],[PhenoAbbv]],".",RIGHT(RecordTable[[#This Row],[METRC]],6))</f>
        <v>STRC017.031335</v>
      </c>
      <c r="D594" s="15">
        <v>43678</v>
      </c>
      <c r="E594" s="15" t="str">
        <f>_xlfn.IFNA(IF(LEFT(VLOOKUP(RecordTable[[#This Row],[METRC]],METRC!A:B,2,FALSE),4)=LEFT(RecordTable[[#This Row],[CloneBarcode]],4),"match","MISMATCH"),"dead")</f>
        <v>dead</v>
      </c>
      <c r="F594" s="15" t="str">
        <f>_xlfn.IFNA(INDEX(Table6[[#All],[Location]],MATCH(RecordTable[[#This Row],[METRC]],Table6[Tag],0)),"DEAD")</f>
        <v>DEAD</v>
      </c>
    </row>
    <row r="595" spans="1:6" x14ac:dyDescent="0.25">
      <c r="A595" t="str">
        <f>_xlfn.CONCAT("1A4070000000065000",RIGHT(RecordTable[[#This Row],[CloneBarcode]],6))</f>
        <v>1A4070000000065000034995</v>
      </c>
      <c r="B595" t="str">
        <f>LEFT(RecordTable[[#This Row],[CloneBarcode]],7)</f>
        <v>STRC017</v>
      </c>
      <c r="C595" t="s">
        <v>3280</v>
      </c>
      <c r="D595" s="15">
        <v>43678</v>
      </c>
      <c r="E595" s="15" t="str">
        <f>_xlfn.IFNA(IF(LEFT(VLOOKUP(RecordTable[[#This Row],[METRC]],METRC!A:B,2,FALSE),4)=LEFT(RecordTable[[#This Row],[CloneBarcode]],4),"match","MISMATCH"),"dead")</f>
        <v>dead</v>
      </c>
      <c r="F595" s="15" t="str">
        <f>_xlfn.IFNA(INDEX(Table6[[#All],[Location]],MATCH(RecordTable[[#This Row],[METRC]],Table6[Tag],0)),"DEAD")</f>
        <v>DEAD</v>
      </c>
    </row>
    <row r="596" spans="1:6" x14ac:dyDescent="0.25">
      <c r="A596" t="s">
        <v>3521</v>
      </c>
      <c r="B596" s="62" t="s">
        <v>3282</v>
      </c>
      <c r="C596" t="str">
        <f>_xlfn.CONCAT(RecordTable[[#This Row],[PhenoAbbv]],".",RIGHT(RecordTable[[#This Row],[METRC]],6))</f>
        <v>STRC018.031331</v>
      </c>
      <c r="D596" s="15">
        <v>43678</v>
      </c>
      <c r="E596" s="15" t="str">
        <f>_xlfn.IFNA(IF(LEFT(VLOOKUP(RecordTable[[#This Row],[METRC]],METRC!A:B,2,FALSE),4)=LEFT(RecordTable[[#This Row],[CloneBarcode]],4),"match","MISMATCH"),"dead")</f>
        <v>dead</v>
      </c>
      <c r="F596" s="15" t="str">
        <f>_xlfn.IFNA(INDEX(Table6[[#All],[Location]],MATCH(RecordTable[[#This Row],[METRC]],Table6[Tag],0)),"DEAD")</f>
        <v>DEAD</v>
      </c>
    </row>
    <row r="597" spans="1:6" x14ac:dyDescent="0.25">
      <c r="A597" t="s">
        <v>3522</v>
      </c>
      <c r="B597" s="62" t="s">
        <v>3282</v>
      </c>
      <c r="C597" t="str">
        <f>_xlfn.CONCAT(RecordTable[[#This Row],[PhenoAbbv]],".",RIGHT(RecordTable[[#This Row],[METRC]],6))</f>
        <v>STRC018.031332</v>
      </c>
      <c r="D597" s="15">
        <v>43678</v>
      </c>
      <c r="E597" s="15" t="str">
        <f>_xlfn.IFNA(IF(LEFT(VLOOKUP(RecordTable[[#This Row],[METRC]],METRC!A:B,2,FALSE),4)=LEFT(RecordTable[[#This Row],[CloneBarcode]],4),"match","MISMATCH"),"dead")</f>
        <v>dead</v>
      </c>
      <c r="F597" s="15" t="str">
        <f>_xlfn.IFNA(INDEX(Table6[[#All],[Location]],MATCH(RecordTable[[#This Row],[METRC]],Table6[Tag],0)),"DEAD")</f>
        <v>DEAD</v>
      </c>
    </row>
    <row r="598" spans="1:6" x14ac:dyDescent="0.25">
      <c r="A598" t="s">
        <v>3523</v>
      </c>
      <c r="B598" t="s">
        <v>3286</v>
      </c>
      <c r="C598" t="str">
        <f>_xlfn.CONCAT(RecordTable[[#This Row],[PhenoAbbv]],".",RIGHT(RecordTable[[#This Row],[METRC]],6))</f>
        <v>STRC022.031334</v>
      </c>
      <c r="D598" s="15">
        <v>43678</v>
      </c>
      <c r="E598" s="15" t="str">
        <f>_xlfn.IFNA(IF(LEFT(VLOOKUP(RecordTable[[#This Row],[METRC]],METRC!A:B,2,FALSE),4)=LEFT(RecordTable[[#This Row],[CloneBarcode]],4),"match","MISMATCH"),"dead")</f>
        <v>dead</v>
      </c>
      <c r="F598" s="15" t="str">
        <f>_xlfn.IFNA(INDEX(Table6[[#All],[Location]],MATCH(RecordTable[[#This Row],[METRC]],Table6[Tag],0)),"DEAD")</f>
        <v>DEAD</v>
      </c>
    </row>
    <row r="599" spans="1:6" x14ac:dyDescent="0.25">
      <c r="A599" t="s">
        <v>3524</v>
      </c>
      <c r="B599" s="62" t="s">
        <v>3286</v>
      </c>
      <c r="C599" t="str">
        <f>_xlfn.CONCAT(RecordTable[[#This Row],[PhenoAbbv]],".",RIGHT(RecordTable[[#This Row],[METRC]],6))</f>
        <v>STRC022.031336</v>
      </c>
      <c r="D599" s="15">
        <v>43678</v>
      </c>
      <c r="E599" s="15" t="str">
        <f>_xlfn.IFNA(IF(LEFT(VLOOKUP(RecordTable[[#This Row],[METRC]],METRC!A:B,2,FALSE),4)=LEFT(RecordTable[[#This Row],[CloneBarcode]],4),"match","MISMATCH"),"dead")</f>
        <v>dead</v>
      </c>
      <c r="F599" s="15" t="str">
        <f>_xlfn.IFNA(INDEX(Table6[[#All],[Location]],MATCH(RecordTable[[#This Row],[METRC]],Table6[Tag],0)),"DEAD")</f>
        <v>DEAD</v>
      </c>
    </row>
    <row r="600" spans="1:6" x14ac:dyDescent="0.25">
      <c r="A600" t="str">
        <f>_xlfn.CONCAT("1A4070000000065000",RIGHT(RecordTable[[#This Row],[CloneBarcode]],6))</f>
        <v>1A4070000000065000031945</v>
      </c>
      <c r="B600" t="str">
        <f>LEFT(RecordTable[[#This Row],[CloneBarcode]],7)</f>
        <v>SUNL005</v>
      </c>
      <c r="C600" t="s">
        <v>3290</v>
      </c>
      <c r="D600" s="15">
        <v>43678</v>
      </c>
      <c r="E600" s="15" t="str">
        <f>_xlfn.IFNA(IF(LEFT(VLOOKUP(RecordTable[[#This Row],[METRC]],METRC!A:B,2,FALSE),4)=LEFT(RecordTable[[#This Row],[CloneBarcode]],4),"match","MISMATCH"),"dead")</f>
        <v>dead</v>
      </c>
      <c r="F600" s="15" t="str">
        <f>_xlfn.IFNA(INDEX(Table6[[#All],[Location]],MATCH(RecordTable[[#This Row],[METRC]],Table6[Tag],0)),"DEAD")</f>
        <v>DEAD</v>
      </c>
    </row>
    <row r="601" spans="1:6" x14ac:dyDescent="0.25">
      <c r="A601" t="str">
        <f>_xlfn.CONCAT("1A4070000000065000",RIGHT(RecordTable[[#This Row],[CloneBarcode]],6))</f>
        <v>1A4070000000065000031963</v>
      </c>
      <c r="B601" t="str">
        <f>LEFT(RecordTable[[#This Row],[CloneBarcode]],7)</f>
        <v>SUNL006</v>
      </c>
      <c r="C601" t="s">
        <v>3291</v>
      </c>
      <c r="D601" s="15">
        <v>43678</v>
      </c>
      <c r="E601" s="15" t="str">
        <f>_xlfn.IFNA(IF(LEFT(VLOOKUP(RecordTable[[#This Row],[METRC]],METRC!A:B,2,FALSE),4)=LEFT(RecordTable[[#This Row],[CloneBarcode]],4),"match","MISMATCH"),"dead")</f>
        <v>dead</v>
      </c>
      <c r="F601" s="15" t="str">
        <f>_xlfn.IFNA(INDEX(Table6[[#All],[Location]],MATCH(RecordTable[[#This Row],[METRC]],Table6[Tag],0)),"DEAD")</f>
        <v>DEAD</v>
      </c>
    </row>
    <row r="602" spans="1:6" x14ac:dyDescent="0.25">
      <c r="A602" t="str">
        <f>_xlfn.CONCAT("1A4070000000065000",RIGHT(RecordTable[[#This Row],[CloneBarcode]],6))</f>
        <v>1A4070000000065000032097</v>
      </c>
      <c r="B602" t="str">
        <f>LEFT(RecordTable[[#This Row],[CloneBarcode]],7)</f>
        <v>SUNL008</v>
      </c>
      <c r="C602" t="s">
        <v>3292</v>
      </c>
      <c r="D602" s="15">
        <v>43678</v>
      </c>
      <c r="E602" s="15" t="str">
        <f>_xlfn.IFNA(IF(LEFT(VLOOKUP(RecordTable[[#This Row],[METRC]],METRC!A:B,2,FALSE),4)=LEFT(RecordTable[[#This Row],[CloneBarcode]],4),"match","MISMATCH"),"dead")</f>
        <v>dead</v>
      </c>
      <c r="F602" s="15" t="str">
        <f>_xlfn.IFNA(INDEX(Table6[[#All],[Location]],MATCH(RecordTable[[#This Row],[METRC]],Table6[Tag],0)),"DEAD")</f>
        <v>DEAD</v>
      </c>
    </row>
    <row r="603" spans="1:6" x14ac:dyDescent="0.25">
      <c r="A603" t="s">
        <v>3525</v>
      </c>
      <c r="B603" t="s">
        <v>3294</v>
      </c>
      <c r="C603" t="str">
        <f>_xlfn.CONCAT(RecordTable[[#This Row],[PhenoAbbv]],".",RIGHT(RecordTable[[#This Row],[METRC]],6))</f>
        <v>SUNL011.009922</v>
      </c>
      <c r="D603" s="15">
        <v>43678</v>
      </c>
      <c r="E603" s="15" t="str">
        <f>_xlfn.IFNA(IF(LEFT(VLOOKUP(RecordTable[[#This Row],[METRC]],METRC!A:B,2,FALSE),4)=LEFT(RecordTable[[#This Row],[CloneBarcode]],4),"match","MISMATCH"),"dead")</f>
        <v>dead</v>
      </c>
      <c r="F603" s="15" t="str">
        <f>_xlfn.IFNA(INDEX(Table6[[#All],[Location]],MATCH(RecordTable[[#This Row],[METRC]],Table6[Tag],0)),"DEAD")</f>
        <v>DEAD</v>
      </c>
    </row>
    <row r="604" spans="1:6" x14ac:dyDescent="0.25">
      <c r="A604" t="str">
        <f>_xlfn.CONCAT("1A4070000000065000",RIGHT(RecordTable[[#This Row],[CloneBarcode]],6))</f>
        <v>1A4070000000065000032040</v>
      </c>
      <c r="B604" t="str">
        <f>LEFT(RecordTable[[#This Row],[CloneBarcode]],7)</f>
        <v>SUNL011</v>
      </c>
      <c r="C604" t="s">
        <v>3295</v>
      </c>
      <c r="D604" s="15">
        <v>43678</v>
      </c>
      <c r="E604" s="15" t="str">
        <f>_xlfn.IFNA(IF(LEFT(VLOOKUP(RecordTable[[#This Row],[METRC]],METRC!A:B,2,FALSE),4)=LEFT(RecordTable[[#This Row],[CloneBarcode]],4),"match","MISMATCH"),"dead")</f>
        <v>dead</v>
      </c>
      <c r="F604" s="15" t="str">
        <f>_xlfn.IFNA(INDEX(Table6[[#All],[Location]],MATCH(RecordTable[[#This Row],[METRC]],Table6[Tag],0)),"DEAD")</f>
        <v>DEAD</v>
      </c>
    </row>
    <row r="605" spans="1:6" x14ac:dyDescent="0.25">
      <c r="A605" t="str">
        <f>_xlfn.CONCAT("1A4070000000065000",RIGHT(RecordTable[[#This Row],[CloneBarcode]],6))</f>
        <v>1A4070000000065000031997</v>
      </c>
      <c r="B605" t="str">
        <f>LEFT(RecordTable[[#This Row],[CloneBarcode]],7)</f>
        <v>SUNL013</v>
      </c>
      <c r="C605" t="s">
        <v>3296</v>
      </c>
      <c r="D605" s="15">
        <v>43678</v>
      </c>
      <c r="E605" s="15" t="str">
        <f>_xlfn.IFNA(IF(LEFT(VLOOKUP(RecordTable[[#This Row],[METRC]],METRC!A:B,2,FALSE),4)=LEFT(RecordTable[[#This Row],[CloneBarcode]],4),"match","MISMATCH"),"dead")</f>
        <v>dead</v>
      </c>
      <c r="F605" s="15" t="str">
        <f>_xlfn.IFNA(INDEX(Table6[[#All],[Location]],MATCH(RecordTable[[#This Row],[METRC]],Table6[Tag],0)),"DEAD")</f>
        <v>DEAD</v>
      </c>
    </row>
    <row r="606" spans="1:6" x14ac:dyDescent="0.25">
      <c r="A606" t="str">
        <f>_xlfn.CONCAT("1A4070000000065000",RIGHT(RecordTable[[#This Row],[CloneBarcode]],6))</f>
        <v>1A4070000000065000032020</v>
      </c>
      <c r="B606" t="str">
        <f>LEFT(RecordTable[[#This Row],[CloneBarcode]],7)</f>
        <v>SUNL016</v>
      </c>
      <c r="C606" t="s">
        <v>3298</v>
      </c>
      <c r="D606" s="15">
        <v>43678</v>
      </c>
      <c r="E606" s="15" t="str">
        <f>_xlfn.IFNA(IF(LEFT(VLOOKUP(RecordTable[[#This Row],[METRC]],METRC!A:B,2,FALSE),4)=LEFT(RecordTable[[#This Row],[CloneBarcode]],4),"match","MISMATCH"),"dead")</f>
        <v>dead</v>
      </c>
      <c r="F606" s="15" t="str">
        <f>_xlfn.IFNA(INDEX(Table6[[#All],[Location]],MATCH(RecordTable[[#This Row],[METRC]],Table6[Tag],0)),"DEAD")</f>
        <v>DEAD</v>
      </c>
    </row>
    <row r="607" spans="1:6" x14ac:dyDescent="0.25">
      <c r="A607" t="str">
        <f>_xlfn.CONCAT("1A4070000000065000",RIGHT(RecordTable[[#This Row],[CloneBarcode]],6))</f>
        <v>1A4070000000065000032047</v>
      </c>
      <c r="B607" t="str">
        <f>LEFT(RecordTable[[#This Row],[CloneBarcode]],7)</f>
        <v>SUNL019</v>
      </c>
      <c r="C607" t="s">
        <v>3302</v>
      </c>
      <c r="D607" s="15">
        <v>43678</v>
      </c>
      <c r="E607" s="15" t="str">
        <f>_xlfn.IFNA(IF(LEFT(VLOOKUP(RecordTable[[#This Row],[METRC]],METRC!A:B,2,FALSE),4)=LEFT(RecordTable[[#This Row],[CloneBarcode]],4),"match","MISMATCH"),"dead")</f>
        <v>dead</v>
      </c>
      <c r="F607" s="15" t="str">
        <f>_xlfn.IFNA(INDEX(Table6[[#All],[Location]],MATCH(RecordTable[[#This Row],[METRC]],Table6[Tag],0)),"DEAD")</f>
        <v>DEAD</v>
      </c>
    </row>
    <row r="608" spans="1:6" x14ac:dyDescent="0.25">
      <c r="A608" t="s">
        <v>3526</v>
      </c>
      <c r="B608" s="62" t="s">
        <v>3527</v>
      </c>
      <c r="C608" t="str">
        <f>_xlfn.CONCAT(RecordTable[[#This Row],[PhenoAbbv]],".",RIGHT(RecordTable[[#This Row],[METRC]],6))</f>
        <v>TAHL001.031251</v>
      </c>
      <c r="D608" s="15">
        <v>43678</v>
      </c>
      <c r="E608" s="15" t="str">
        <f>_xlfn.IFNA(IF(LEFT(VLOOKUP(RecordTable[[#This Row],[METRC]],METRC!A:B,2,FALSE),4)=LEFT(RecordTable[[#This Row],[CloneBarcode]],4),"match","MISMATCH"),"dead")</f>
        <v>dead</v>
      </c>
      <c r="F608" s="15" t="str">
        <f>_xlfn.IFNA(INDEX(Table6[[#All],[Location]],MATCH(RecordTable[[#This Row],[METRC]],Table6[Tag],0)),"DEAD")</f>
        <v>DEAD</v>
      </c>
    </row>
    <row r="609" spans="1:6" x14ac:dyDescent="0.25">
      <c r="A609" t="str">
        <f>_xlfn.CONCAT("1A4070000000065000",RIGHT(RecordTable[[#This Row],[CloneBarcode]],6))</f>
        <v>1A4070000000065000031252</v>
      </c>
      <c r="B609" t="str">
        <f>LEFT(RecordTable[[#This Row],[CloneBarcode]],7)</f>
        <v>TAHL001</v>
      </c>
      <c r="C609" t="s">
        <v>3303</v>
      </c>
      <c r="D609" s="15">
        <v>43678</v>
      </c>
      <c r="E609" s="15" t="str">
        <f>_xlfn.IFNA(IF(LEFT(VLOOKUP(RecordTable[[#This Row],[METRC]],METRC!A:B,2,FALSE),4)=LEFT(RecordTable[[#This Row],[CloneBarcode]],4),"match","MISMATCH"),"dead")</f>
        <v>dead</v>
      </c>
      <c r="F609" s="15" t="str">
        <f>_xlfn.IFNA(INDEX(Table6[[#All],[Location]],MATCH(RecordTable[[#This Row],[METRC]],Table6[Tag],0)),"DEAD")</f>
        <v>DEAD</v>
      </c>
    </row>
    <row r="610" spans="1:6" x14ac:dyDescent="0.25">
      <c r="A610" t="str">
        <f>_xlfn.CONCAT("1A4070000000065000",RIGHT(RecordTable[[#This Row],[CloneBarcode]],6))</f>
        <v>1A4070000000065000031272</v>
      </c>
      <c r="B610" t="str">
        <f>LEFT(RecordTable[[#This Row],[CloneBarcode]],7)</f>
        <v>TAHL003</v>
      </c>
      <c r="C610" t="s">
        <v>3528</v>
      </c>
      <c r="D610" s="15">
        <v>43678</v>
      </c>
      <c r="E610" s="15" t="str">
        <f>_xlfn.IFNA(IF(LEFT(VLOOKUP(RecordTable[[#This Row],[METRC]],METRC!A:B,2,FALSE),4)=LEFT(RecordTable[[#This Row],[CloneBarcode]],4),"match","MISMATCH"),"dead")</f>
        <v>dead</v>
      </c>
      <c r="F610" s="15" t="str">
        <f>_xlfn.IFNA(INDEX(Table6[[#All],[Location]],MATCH(RecordTable[[#This Row],[METRC]],Table6[Tag],0)),"DEAD")</f>
        <v>DEAD</v>
      </c>
    </row>
    <row r="611" spans="1:6" x14ac:dyDescent="0.25">
      <c r="A611" t="str">
        <f>_xlfn.CONCAT("1A4070000000065000",RIGHT(RecordTable[[#This Row],[CloneBarcode]],6))</f>
        <v>1A4070000000065000029532</v>
      </c>
      <c r="B611" t="str">
        <f>LEFT(RecordTable[[#This Row],[CloneBarcode]],7)</f>
        <v>TAHP003</v>
      </c>
      <c r="C611" t="s">
        <v>3309</v>
      </c>
      <c r="D611" s="15">
        <v>43678</v>
      </c>
      <c r="E611" s="15" t="str">
        <f>_xlfn.IFNA(IF(LEFT(VLOOKUP(RecordTable[[#This Row],[METRC]],METRC!A:B,2,FALSE),4)=LEFT(RecordTable[[#This Row],[CloneBarcode]],4),"match","MISMATCH"),"dead")</f>
        <v>dead</v>
      </c>
      <c r="F611" s="15" t="str">
        <f>_xlfn.IFNA(INDEX(Table6[[#All],[Location]],MATCH(RecordTable[[#This Row],[METRC]],Table6[Tag],0)),"DEAD")</f>
        <v>DEAD</v>
      </c>
    </row>
    <row r="612" spans="1:6" x14ac:dyDescent="0.25">
      <c r="A612" t="str">
        <f>_xlfn.CONCAT("1A4070000000065000",RIGHT(RecordTable[[#This Row],[CloneBarcode]],6))</f>
        <v>1A4070000000065000029529</v>
      </c>
      <c r="B612" t="str">
        <f>LEFT(RecordTable[[#This Row],[CloneBarcode]],7)</f>
        <v>TAHP003</v>
      </c>
      <c r="C612" t="s">
        <v>3308</v>
      </c>
      <c r="D612" s="15">
        <v>43678</v>
      </c>
      <c r="E612" s="15" t="str">
        <f>_xlfn.IFNA(IF(LEFT(VLOOKUP(RecordTable[[#This Row],[METRC]],METRC!A:B,2,FALSE),4)=LEFT(RecordTable[[#This Row],[CloneBarcode]],4),"match","MISMATCH"),"dead")</f>
        <v>dead</v>
      </c>
      <c r="F612" s="15" t="str">
        <f>_xlfn.IFNA(INDEX(Table6[[#All],[Location]],MATCH(RecordTable[[#This Row],[METRC]],Table6[Tag],0)),"DEAD")</f>
        <v>DEAD</v>
      </c>
    </row>
    <row r="613" spans="1:6" x14ac:dyDescent="0.25">
      <c r="A613" t="s">
        <v>3529</v>
      </c>
      <c r="B613" t="s">
        <v>3530</v>
      </c>
      <c r="C613" t="str">
        <f>_xlfn.CONCAT(RecordTable[[#This Row],[PhenoAbbv]],".",RIGHT(RecordTable[[#This Row],[METRC]],6))</f>
        <v>TAHP005.031368</v>
      </c>
      <c r="D613" s="15">
        <v>43678</v>
      </c>
      <c r="E613" s="15" t="str">
        <f>_xlfn.IFNA(IF(LEFT(VLOOKUP(RecordTable[[#This Row],[METRC]],METRC!A:B,2,FALSE),4)=LEFT(RecordTable[[#This Row],[CloneBarcode]],4),"match","MISMATCH"),"dead")</f>
        <v>dead</v>
      </c>
      <c r="F613" s="15" t="str">
        <f>_xlfn.IFNA(INDEX(Table6[[#All],[Location]],MATCH(RecordTable[[#This Row],[METRC]],Table6[Tag],0)),"DEAD")</f>
        <v>DEAD</v>
      </c>
    </row>
    <row r="614" spans="1:6" x14ac:dyDescent="0.25">
      <c r="A614" t="str">
        <f>_xlfn.CONCAT("1A4070000000065000",RIGHT(RecordTable[[#This Row],[CloneBarcode]],6))</f>
        <v>1A4070000000065000031366</v>
      </c>
      <c r="B614" t="str">
        <f>LEFT(RecordTable[[#This Row],[CloneBarcode]],7)</f>
        <v>TAHP005</v>
      </c>
      <c r="C614" t="s">
        <v>3531</v>
      </c>
      <c r="D614" s="15">
        <v>43678</v>
      </c>
      <c r="E614" s="15" t="str">
        <f>_xlfn.IFNA(IF(LEFT(VLOOKUP(RecordTable[[#This Row],[METRC]],METRC!A:B,2,FALSE),4)=LEFT(RecordTable[[#This Row],[CloneBarcode]],4),"match","MISMATCH"),"dead")</f>
        <v>dead</v>
      </c>
      <c r="F614" s="15" t="str">
        <f>_xlfn.IFNA(INDEX(Table6[[#All],[Location]],MATCH(RecordTable[[#This Row],[METRC]],Table6[Tag],0)),"DEAD")</f>
        <v>DEAD</v>
      </c>
    </row>
    <row r="615" spans="1:6" x14ac:dyDescent="0.25">
      <c r="A615" t="s">
        <v>3532</v>
      </c>
      <c r="B615" s="62" t="s">
        <v>3313</v>
      </c>
      <c r="C615" t="str">
        <f>_xlfn.CONCAT(RecordTable[[#This Row],[PhenoAbbv]],".",RIGHT(RecordTable[[#This Row],[METRC]],6))</f>
        <v>TDLW019.024922</v>
      </c>
      <c r="D615" s="15">
        <v>43678</v>
      </c>
      <c r="E615" s="15" t="str">
        <f>_xlfn.IFNA(IF(LEFT(VLOOKUP(RecordTable[[#This Row],[METRC]],METRC!A:B,2,FALSE),4)=LEFT(RecordTable[[#This Row],[CloneBarcode]],4),"match","MISMATCH"),"dead")</f>
        <v>dead</v>
      </c>
      <c r="F615" s="15" t="str">
        <f>_xlfn.IFNA(INDEX(Table6[[#All],[Location]],MATCH(RecordTable[[#This Row],[METRC]],Table6[Tag],0)),"DEAD")</f>
        <v>DEAD</v>
      </c>
    </row>
    <row r="616" spans="1:6" x14ac:dyDescent="0.25">
      <c r="A616" t="s">
        <v>3533</v>
      </c>
      <c r="B616" t="s">
        <v>3313</v>
      </c>
      <c r="C616" t="str">
        <f>_xlfn.CONCAT(RecordTable[[#This Row],[PhenoAbbv]],".",RIGHT(RecordTable[[#This Row],[METRC]],6))</f>
        <v>TDLW019.024924</v>
      </c>
      <c r="D616" s="15">
        <v>43678</v>
      </c>
      <c r="E616" s="15" t="str">
        <f>_xlfn.IFNA(IF(LEFT(VLOOKUP(RecordTable[[#This Row],[METRC]],METRC!A:B,2,FALSE),4)=LEFT(RecordTable[[#This Row],[CloneBarcode]],4),"match","MISMATCH"),"dead")</f>
        <v>dead</v>
      </c>
      <c r="F616" s="15" t="str">
        <f>_xlfn.IFNA(INDEX(Table6[[#All],[Location]],MATCH(RecordTable[[#This Row],[METRC]],Table6[Tag],0)),"DEAD")</f>
        <v>DEAD</v>
      </c>
    </row>
    <row r="617" spans="1:6" x14ac:dyDescent="0.25">
      <c r="A617" t="s">
        <v>3534</v>
      </c>
      <c r="B617" s="62" t="s">
        <v>3313</v>
      </c>
      <c r="C617" t="str">
        <f>_xlfn.CONCAT(RecordTable[[#This Row],[PhenoAbbv]],".",RIGHT(RecordTable[[#This Row],[METRC]],6))</f>
        <v>TDLW019.024931</v>
      </c>
      <c r="D617" s="15">
        <v>43678</v>
      </c>
      <c r="E617" s="15" t="str">
        <f>_xlfn.IFNA(IF(LEFT(VLOOKUP(RecordTable[[#This Row],[METRC]],METRC!A:B,2,FALSE),4)=LEFT(RecordTable[[#This Row],[CloneBarcode]],4),"match","MISMATCH"),"dead")</f>
        <v>dead</v>
      </c>
      <c r="F617" s="15" t="str">
        <f>_xlfn.IFNA(INDEX(Table6[[#All],[Location]],MATCH(RecordTable[[#This Row],[METRC]],Table6[Tag],0)),"DEAD")</f>
        <v>DEAD</v>
      </c>
    </row>
    <row r="618" spans="1:6" x14ac:dyDescent="0.25">
      <c r="A618" t="str">
        <f>_xlfn.CONCAT("1A4070000000065000",RIGHT(RecordTable[[#This Row],[CloneBarcode]],6))</f>
        <v>1A4070000000065000024936</v>
      </c>
      <c r="B618" t="str">
        <f>LEFT(RecordTable[[#This Row],[CloneBarcode]],7)</f>
        <v>TDLW019</v>
      </c>
      <c r="C618" t="s">
        <v>3317</v>
      </c>
      <c r="D618" s="15">
        <v>43678</v>
      </c>
      <c r="E618" s="15" t="str">
        <f>_xlfn.IFNA(IF(LEFT(VLOOKUP(RecordTable[[#This Row],[METRC]],METRC!A:B,2,FALSE),4)=LEFT(RecordTable[[#This Row],[CloneBarcode]],4),"match","MISMATCH"),"dead")</f>
        <v>dead</v>
      </c>
      <c r="F618" s="15" t="str">
        <f>_xlfn.IFNA(INDEX(Table6[[#All],[Location]],MATCH(RecordTable[[#This Row],[METRC]],Table6[Tag],0)),"DEAD")</f>
        <v>DEAD</v>
      </c>
    </row>
    <row r="619" spans="1:6" x14ac:dyDescent="0.25">
      <c r="A619" t="str">
        <f>_xlfn.CONCAT("1A4070000000065000",RIGHT(RecordTable[[#This Row],[CloneBarcode]],6))</f>
        <v>1A4070000000065000033626</v>
      </c>
      <c r="B619" t="str">
        <f>LEFT(RecordTable[[#This Row],[CloneBarcode]],7)</f>
        <v>VLVT023</v>
      </c>
      <c r="C619" t="s">
        <v>3319</v>
      </c>
      <c r="D619" s="15">
        <v>43678</v>
      </c>
      <c r="E619" s="15" t="str">
        <f>_xlfn.IFNA(IF(LEFT(VLOOKUP(RecordTable[[#This Row],[METRC]],METRC!A:B,2,FALSE),4)=LEFT(RecordTable[[#This Row],[CloneBarcode]],4),"match","MISMATCH"),"dead")</f>
        <v>dead</v>
      </c>
      <c r="F619" s="15" t="str">
        <f>_xlfn.IFNA(INDEX(Table6[[#All],[Location]],MATCH(RecordTable[[#This Row],[METRC]],Table6[Tag],0)),"DEAD")</f>
        <v>DEAD</v>
      </c>
    </row>
    <row r="620" spans="1:6" x14ac:dyDescent="0.25">
      <c r="A620" t="str">
        <f>_xlfn.CONCAT("1A4070000000065000",RIGHT(RecordTable[[#This Row],[CloneBarcode]],6))</f>
        <v>1A4070000000065000033628</v>
      </c>
      <c r="B620" t="str">
        <f>LEFT(RecordTable[[#This Row],[CloneBarcode]],7)</f>
        <v>VLVT023</v>
      </c>
      <c r="C620" t="s">
        <v>3318</v>
      </c>
      <c r="D620" s="15">
        <v>43678</v>
      </c>
      <c r="E620" s="15" t="str">
        <f>_xlfn.IFNA(IF(LEFT(VLOOKUP(RecordTable[[#This Row],[METRC]],METRC!A:B,2,FALSE),4)=LEFT(RecordTable[[#This Row],[CloneBarcode]],4),"match","MISMATCH"),"dead")</f>
        <v>dead</v>
      </c>
      <c r="F620" s="15" t="str">
        <f>_xlfn.IFNA(INDEX(Table6[[#All],[Location]],MATCH(RecordTable[[#This Row],[METRC]],Table6[Tag],0)),"DEAD")</f>
        <v>DEAD</v>
      </c>
    </row>
    <row r="621" spans="1:6" x14ac:dyDescent="0.25">
      <c r="A621" t="s">
        <v>3535</v>
      </c>
      <c r="B621" t="s">
        <v>2669</v>
      </c>
      <c r="C621" t="str">
        <f>_xlfn.CONCAT(RecordTable[[#This Row],[PhenoAbbv]],".",RIGHT(RecordTable[[#This Row],[METRC]],6))</f>
        <v>YZUP003.024734</v>
      </c>
      <c r="D621" s="15">
        <v>43678</v>
      </c>
      <c r="E621" s="15" t="str">
        <f>_xlfn.IFNA(IF(LEFT(VLOOKUP(RecordTable[[#This Row],[METRC]],METRC!A:B,2,FALSE),4)=LEFT(RecordTable[[#This Row],[CloneBarcode]],4),"match","MISMATCH"),"dead")</f>
        <v>dead</v>
      </c>
      <c r="F621" s="15" t="str">
        <f>_xlfn.IFNA(INDEX(Table6[[#All],[Location]],MATCH(RecordTable[[#This Row],[METRC]],Table6[Tag],0)),"DEAD")</f>
        <v>DEAD</v>
      </c>
    </row>
    <row r="622" spans="1:6" x14ac:dyDescent="0.25">
      <c r="A622" t="s">
        <v>3536</v>
      </c>
      <c r="B622" t="s">
        <v>2669</v>
      </c>
      <c r="C622" t="str">
        <f>_xlfn.CONCAT(RecordTable[[#This Row],[PhenoAbbv]],".",RIGHT(RecordTable[[#This Row],[METRC]],6))</f>
        <v>YZUP003.024754</v>
      </c>
      <c r="D622" s="15">
        <v>43678</v>
      </c>
      <c r="E622" s="15" t="str">
        <f>_xlfn.IFNA(IF(LEFT(VLOOKUP(RecordTable[[#This Row],[METRC]],METRC!A:B,2,FALSE),4)=LEFT(RecordTable[[#This Row],[CloneBarcode]],4),"match","MISMATCH"),"dead")</f>
        <v>dead</v>
      </c>
      <c r="F622" s="15" t="str">
        <f>_xlfn.IFNA(INDEX(Table6[[#All],[Location]],MATCH(RecordTable[[#This Row],[METRC]],Table6[Tag],0)),"DEAD")</f>
        <v>DEAD</v>
      </c>
    </row>
    <row r="623" spans="1:6" x14ac:dyDescent="0.25">
      <c r="A623" t="s">
        <v>3537</v>
      </c>
      <c r="B623" s="62" t="s">
        <v>3324</v>
      </c>
      <c r="C623" t="str">
        <f>_xlfn.CONCAT(RecordTable[[#This Row],[PhenoAbbv]],".",RIGHT(RecordTable[[#This Row],[METRC]],6))</f>
        <v>YZUP005.024770</v>
      </c>
      <c r="D623" s="15">
        <v>43678</v>
      </c>
      <c r="E623" s="15" t="str">
        <f>_xlfn.IFNA(IF(LEFT(VLOOKUP(RecordTable[[#This Row],[METRC]],METRC!A:B,2,FALSE),4)=LEFT(RecordTable[[#This Row],[CloneBarcode]],4),"match","MISMATCH"),"dead")</f>
        <v>dead</v>
      </c>
      <c r="F623" s="15" t="str">
        <f>_xlfn.IFNA(INDEX(Table6[[#All],[Location]],MATCH(RecordTable[[#This Row],[METRC]],Table6[Tag],0)),"DEAD")</f>
        <v>DEAD</v>
      </c>
    </row>
    <row r="624" spans="1:6" x14ac:dyDescent="0.25">
      <c r="A624" t="s">
        <v>3538</v>
      </c>
      <c r="B624" t="s">
        <v>3324</v>
      </c>
      <c r="C624" t="str">
        <f>_xlfn.CONCAT(RecordTable[[#This Row],[PhenoAbbv]],".",RIGHT(RecordTable[[#This Row],[METRC]],6))</f>
        <v>YZUP005.024774</v>
      </c>
      <c r="D624" s="15">
        <v>43678</v>
      </c>
      <c r="E624" s="15" t="str">
        <f>_xlfn.IFNA(IF(LEFT(VLOOKUP(RecordTable[[#This Row],[METRC]],METRC!A:B,2,FALSE),4)=LEFT(RecordTable[[#This Row],[CloneBarcode]],4),"match","MISMATCH"),"dead")</f>
        <v>dead</v>
      </c>
      <c r="F624" s="15" t="str">
        <f>_xlfn.IFNA(INDEX(Table6[[#All],[Location]],MATCH(RecordTable[[#This Row],[METRC]],Table6[Tag],0)),"DEAD")</f>
        <v>DEAD</v>
      </c>
    </row>
    <row r="625" spans="1:6" x14ac:dyDescent="0.25">
      <c r="A625" t="s">
        <v>3326</v>
      </c>
      <c r="B625" t="s">
        <v>3327</v>
      </c>
      <c r="C625" t="str">
        <f>_xlfn.CONCAT(RecordTable[[#This Row],[PhenoAbbv]],".",RIGHT(RecordTable[[#This Row],[METRC]],6))</f>
        <v>92CK066.024329</v>
      </c>
      <c r="D625" s="15">
        <v>43692</v>
      </c>
      <c r="E625" s="15" t="str">
        <f>_xlfn.IFNA(IF(LEFT(VLOOKUP(RecordTable[[#This Row],[METRC]],METRC!A:B,2,FALSE),4)=LEFT(RecordTable[[#This Row],[CloneBarcode]],4),"match","MISMATCH"),"dead")</f>
        <v>dead</v>
      </c>
      <c r="F625" s="15" t="str">
        <f>_xlfn.IFNA(INDEX(Table6[[#All],[Location]],MATCH(RecordTable[[#This Row],[METRC]],Table6[Tag],0)),"DEAD")</f>
        <v>DEAD</v>
      </c>
    </row>
    <row r="626" spans="1:6" x14ac:dyDescent="0.25">
      <c r="A626" t="s">
        <v>3330</v>
      </c>
      <c r="B626" t="s">
        <v>2941</v>
      </c>
      <c r="C626" t="str">
        <f>_xlfn.CONCAT(RecordTable[[#This Row],[PhenoAbbv]],".",RIGHT(RecordTable[[#This Row],[METRC]],6))</f>
        <v>92CK083.024354</v>
      </c>
      <c r="D626" s="15">
        <v>43692</v>
      </c>
      <c r="E626" s="15" t="str">
        <f>_xlfn.IFNA(IF(LEFT(VLOOKUP(RecordTable[[#This Row],[METRC]],METRC!A:B,2,FALSE),4)=LEFT(RecordTable[[#This Row],[CloneBarcode]],4),"match","MISMATCH"),"dead")</f>
        <v>dead</v>
      </c>
      <c r="F626" s="15" t="str">
        <f>_xlfn.IFNA(INDEX(Table6[[#All],[Location]],MATCH(RecordTable[[#This Row],[METRC]],Table6[Tag],0)),"DEAD")</f>
        <v>DEAD</v>
      </c>
    </row>
    <row r="627" spans="1:6" x14ac:dyDescent="0.25">
      <c r="A627" t="s">
        <v>3331</v>
      </c>
      <c r="B627" t="s">
        <v>2943</v>
      </c>
      <c r="C627" t="str">
        <f>_xlfn.CONCAT(RecordTable[[#This Row],[PhenoAbbv]],".",RIGHT(RecordTable[[#This Row],[METRC]],6))</f>
        <v>92CK088.020144</v>
      </c>
      <c r="D627" s="15">
        <v>43692</v>
      </c>
      <c r="E627" s="15" t="str">
        <f>_xlfn.IFNA(IF(LEFT(VLOOKUP(RecordTable[[#This Row],[METRC]],METRC!A:B,2,FALSE),4)=LEFT(RecordTable[[#This Row],[CloneBarcode]],4),"match","MISMATCH"),"dead")</f>
        <v>dead</v>
      </c>
      <c r="F627" s="15" t="str">
        <f>_xlfn.IFNA(INDEX(Table6[[#All],[Location]],MATCH(RecordTable[[#This Row],[METRC]],Table6[Tag],0)),"DEAD")</f>
        <v>DEAD</v>
      </c>
    </row>
    <row r="628" spans="1:6" x14ac:dyDescent="0.25">
      <c r="A628" t="s">
        <v>3332</v>
      </c>
      <c r="B628" t="s">
        <v>2943</v>
      </c>
      <c r="C628" t="str">
        <f>_xlfn.CONCAT(RecordTable[[#This Row],[PhenoAbbv]],".",RIGHT(RecordTable[[#This Row],[METRC]],6))</f>
        <v>92CK088.024292</v>
      </c>
      <c r="D628" s="15">
        <v>43692</v>
      </c>
      <c r="E628" s="15" t="str">
        <f>_xlfn.IFNA(IF(LEFT(VLOOKUP(RecordTable[[#This Row],[METRC]],METRC!A:B,2,FALSE),4)=LEFT(RecordTable[[#This Row],[CloneBarcode]],4),"match","MISMATCH"),"dead")</f>
        <v>dead</v>
      </c>
      <c r="F628" s="15" t="str">
        <f>_xlfn.IFNA(INDEX(Table6[[#All],[Location]],MATCH(RecordTable[[#This Row],[METRC]],Table6[Tag],0)),"DEAD")</f>
        <v>DEAD</v>
      </c>
    </row>
    <row r="629" spans="1:6" x14ac:dyDescent="0.25">
      <c r="A629" t="s">
        <v>3333</v>
      </c>
      <c r="B629" t="s">
        <v>3334</v>
      </c>
      <c r="C629" t="str">
        <f>_xlfn.CONCAT(RecordTable[[#This Row],[PhenoAbbv]],".",RIGHT(RecordTable[[#This Row],[METRC]],6))</f>
        <v>92CK090.024360</v>
      </c>
      <c r="D629" s="15">
        <v>43692</v>
      </c>
      <c r="E629" s="15" t="str">
        <f>_xlfn.IFNA(IF(LEFT(VLOOKUP(RecordTable[[#This Row],[METRC]],METRC!A:B,2,FALSE),4)=LEFT(RecordTable[[#This Row],[CloneBarcode]],4),"match","MISMATCH"),"dead")</f>
        <v>dead</v>
      </c>
      <c r="F629" s="15" t="str">
        <f>_xlfn.IFNA(INDEX(Table6[[#All],[Location]],MATCH(RecordTable[[#This Row],[METRC]],Table6[Tag],0)),"DEAD")</f>
        <v>DEAD</v>
      </c>
    </row>
    <row r="630" spans="1:6" x14ac:dyDescent="0.25">
      <c r="A630" t="s">
        <v>3539</v>
      </c>
      <c r="B630" t="s">
        <v>3540</v>
      </c>
      <c r="C630" t="str">
        <f>_xlfn.CONCAT(RecordTable[[#This Row],[PhenoAbbv]],".",RIGHT(RecordTable[[#This Row],[METRC]],6))</f>
        <v>ALAW002.031372</v>
      </c>
      <c r="D630" s="15">
        <v>43692</v>
      </c>
      <c r="E630" s="15" t="str">
        <f>_xlfn.IFNA(IF(LEFT(VLOOKUP(RecordTable[[#This Row],[METRC]],METRC!A:B,2,FALSE),4)=LEFT(RecordTable[[#This Row],[CloneBarcode]],4),"match","MISMATCH"),"dead")</f>
        <v>dead</v>
      </c>
      <c r="F630" s="15" t="str">
        <f>_xlfn.IFNA(INDEX(Table6[[#All],[Location]],MATCH(RecordTable[[#This Row],[METRC]],Table6[Tag],0)),"DEAD")</f>
        <v>DEAD</v>
      </c>
    </row>
    <row r="631" spans="1:6" x14ac:dyDescent="0.25">
      <c r="A631" t="s">
        <v>3541</v>
      </c>
      <c r="B631" t="s">
        <v>3540</v>
      </c>
      <c r="C631" t="str">
        <f>_xlfn.CONCAT(RecordTable[[#This Row],[PhenoAbbv]],".",RIGHT(RecordTable[[#This Row],[METRC]],6))</f>
        <v>ALAW002.031373</v>
      </c>
      <c r="D631" s="15">
        <v>43692</v>
      </c>
      <c r="E631" s="15" t="str">
        <f>_xlfn.IFNA(IF(LEFT(VLOOKUP(RecordTable[[#This Row],[METRC]],METRC!A:B,2,FALSE),4)=LEFT(RecordTable[[#This Row],[CloneBarcode]],4),"match","MISMATCH"),"dead")</f>
        <v>dead</v>
      </c>
      <c r="F631" s="15" t="str">
        <f>_xlfn.IFNA(INDEX(Table6[[#All],[Location]],MATCH(RecordTable[[#This Row],[METRC]],Table6[Tag],0)),"DEAD")</f>
        <v>DEAD</v>
      </c>
    </row>
    <row r="632" spans="1:6" x14ac:dyDescent="0.25">
      <c r="A632" t="s">
        <v>3542</v>
      </c>
      <c r="B632" t="s">
        <v>3540</v>
      </c>
      <c r="C632" t="str">
        <f>_xlfn.CONCAT(RecordTable[[#This Row],[PhenoAbbv]],".",RIGHT(RecordTable[[#This Row],[METRC]],6))</f>
        <v>ALAW002.031374</v>
      </c>
      <c r="D632" s="15">
        <v>43692</v>
      </c>
      <c r="E632" s="15" t="str">
        <f>_xlfn.IFNA(IF(LEFT(VLOOKUP(RecordTable[[#This Row],[METRC]],METRC!A:B,2,FALSE),4)=LEFT(RecordTable[[#This Row],[CloneBarcode]],4),"match","MISMATCH"),"dead")</f>
        <v>dead</v>
      </c>
      <c r="F632" s="15" t="str">
        <f>_xlfn.IFNA(INDEX(Table6[[#All],[Location]],MATCH(RecordTable[[#This Row],[METRC]],Table6[Tag],0)),"DEAD")</f>
        <v>DEAD</v>
      </c>
    </row>
    <row r="633" spans="1:6" x14ac:dyDescent="0.25">
      <c r="A633" t="str">
        <f>_xlfn.CONCAT("1A4070000000065000",RIGHT(RecordTable[[#This Row],[CloneBarcode]],6))</f>
        <v>1A4070000000065000031372</v>
      </c>
      <c r="B633" t="str">
        <f>LEFT(RecordTable[[#This Row],[CloneBarcode]],7)</f>
        <v>ALAW002</v>
      </c>
      <c r="C633" t="s">
        <v>3335</v>
      </c>
      <c r="D633" s="15">
        <v>43692</v>
      </c>
      <c r="E633" s="15" t="str">
        <f>_xlfn.IFNA(IF(LEFT(VLOOKUP(RecordTable[[#This Row],[METRC]],METRC!A:B,2,FALSE),4)=LEFT(RecordTable[[#This Row],[CloneBarcode]],4),"match","MISMATCH"),"dead")</f>
        <v>dead</v>
      </c>
      <c r="F633" s="15" t="str">
        <f>_xlfn.IFNA(INDEX(Table6[[#All],[Location]],MATCH(RecordTable[[#This Row],[METRC]],Table6[Tag],0)),"DEAD")</f>
        <v>DEAD</v>
      </c>
    </row>
    <row r="634" spans="1:6" x14ac:dyDescent="0.25">
      <c r="A634" t="str">
        <f>_xlfn.CONCAT("1A4070000000065000",RIGHT(RecordTable[[#This Row],[CloneBarcode]],6))</f>
        <v>1A4070000000065000031373</v>
      </c>
      <c r="B634" t="str">
        <f>LEFT(RecordTable[[#This Row],[CloneBarcode]],7)</f>
        <v>ALAW002</v>
      </c>
      <c r="C634" t="s">
        <v>3336</v>
      </c>
      <c r="D634" s="15">
        <v>43692</v>
      </c>
      <c r="E634" s="15" t="str">
        <f>_xlfn.IFNA(IF(LEFT(VLOOKUP(RecordTable[[#This Row],[METRC]],METRC!A:B,2,FALSE),4)=LEFT(RecordTable[[#This Row],[CloneBarcode]],4),"match","MISMATCH"),"dead")</f>
        <v>dead</v>
      </c>
      <c r="F634" s="15" t="str">
        <f>_xlfn.IFNA(INDEX(Table6[[#All],[Location]],MATCH(RecordTable[[#This Row],[METRC]],Table6[Tag],0)),"DEAD")</f>
        <v>DEAD</v>
      </c>
    </row>
    <row r="635" spans="1:6" x14ac:dyDescent="0.25">
      <c r="A635" t="str">
        <f>_xlfn.CONCAT("1A4070000000065000",RIGHT(RecordTable[[#This Row],[CloneBarcode]],6))</f>
        <v>1A4070000000065000031374</v>
      </c>
      <c r="B635" t="str">
        <f>LEFT(RecordTable[[#This Row],[CloneBarcode]],7)</f>
        <v>ALAW002</v>
      </c>
      <c r="C635" t="s">
        <v>3337</v>
      </c>
      <c r="D635" s="15">
        <v>43692</v>
      </c>
      <c r="E635" s="15" t="str">
        <f>_xlfn.IFNA(IF(LEFT(VLOOKUP(RecordTable[[#This Row],[METRC]],METRC!A:B,2,FALSE),4)=LEFT(RecordTable[[#This Row],[CloneBarcode]],4),"match","MISMATCH"),"dead")</f>
        <v>dead</v>
      </c>
      <c r="F635" s="15" t="str">
        <f>_xlfn.IFNA(INDEX(Table6[[#All],[Location]],MATCH(RecordTable[[#This Row],[METRC]],Table6[Tag],0)),"DEAD")</f>
        <v>DEAD</v>
      </c>
    </row>
    <row r="636" spans="1:6" x14ac:dyDescent="0.25">
      <c r="A636" t="s">
        <v>3543</v>
      </c>
      <c r="B636" t="s">
        <v>2953</v>
      </c>
      <c r="C636" t="str">
        <f>_xlfn.CONCAT(RecordTable[[#This Row],[PhenoAbbv]],".",RIGHT(RecordTable[[#This Row],[METRC]],6))</f>
        <v>BBGM004.029452</v>
      </c>
      <c r="D636" s="15">
        <v>43692</v>
      </c>
      <c r="E636" s="15" t="str">
        <f>_xlfn.IFNA(IF(LEFT(VLOOKUP(RecordTable[[#This Row],[METRC]],METRC!A:B,2,FALSE),4)=LEFT(RecordTable[[#This Row],[CloneBarcode]],4),"match","MISMATCH"),"dead")</f>
        <v>dead</v>
      </c>
      <c r="F636" s="15" t="str">
        <f>_xlfn.IFNA(INDEX(Table6[[#All],[Location]],MATCH(RecordTable[[#This Row],[METRC]],Table6[Tag],0)),"DEAD")</f>
        <v>DEAD</v>
      </c>
    </row>
    <row r="637" spans="1:6" x14ac:dyDescent="0.25">
      <c r="A637" t="s">
        <v>3544</v>
      </c>
      <c r="B637" t="s">
        <v>2953</v>
      </c>
      <c r="C637" t="str">
        <f>_xlfn.CONCAT(RecordTable[[#This Row],[PhenoAbbv]],".",RIGHT(RecordTable[[#This Row],[METRC]],6))</f>
        <v>BBGM004.029459</v>
      </c>
      <c r="D637" s="15">
        <v>43692</v>
      </c>
      <c r="E637" s="15" t="str">
        <f>_xlfn.IFNA(IF(LEFT(VLOOKUP(RecordTable[[#This Row],[METRC]],METRC!A:B,2,FALSE),4)=LEFT(RecordTable[[#This Row],[CloneBarcode]],4),"match","MISMATCH"),"dead")</f>
        <v>dead</v>
      </c>
      <c r="F637" s="15" t="str">
        <f>_xlfn.IFNA(INDEX(Table6[[#All],[Location]],MATCH(RecordTable[[#This Row],[METRC]],Table6[Tag],0)),"DEAD")</f>
        <v>DEAD</v>
      </c>
    </row>
    <row r="638" spans="1:6" x14ac:dyDescent="0.25">
      <c r="A638" t="str">
        <f>_xlfn.CONCAT("1A4070000000065000",RIGHT(RecordTable[[#This Row],[CloneBarcode]],6))</f>
        <v>1A4070000000065000029459</v>
      </c>
      <c r="B638" t="str">
        <f>LEFT(RecordTable[[#This Row],[CloneBarcode]],7)</f>
        <v>BBGM004</v>
      </c>
      <c r="C638" t="s">
        <v>2955</v>
      </c>
      <c r="D638" s="15">
        <v>43692</v>
      </c>
      <c r="E638" s="15" t="str">
        <f>_xlfn.IFNA(IF(LEFT(VLOOKUP(RecordTable[[#This Row],[METRC]],METRC!A:B,2,FALSE),4)=LEFT(RecordTable[[#This Row],[CloneBarcode]],4),"match","MISMATCH"),"dead")</f>
        <v>dead</v>
      </c>
      <c r="F638" s="15" t="str">
        <f>_xlfn.IFNA(INDEX(Table6[[#All],[Location]],MATCH(RecordTable[[#This Row],[METRC]],Table6[Tag],0)),"DEAD")</f>
        <v>DEAD</v>
      </c>
    </row>
    <row r="639" spans="1:6" x14ac:dyDescent="0.25">
      <c r="A639" t="str">
        <f>_xlfn.CONCAT("1A4070000000065000",RIGHT(RecordTable[[#This Row],[CloneBarcode]],6))</f>
        <v>1A4070000000065000040743</v>
      </c>
      <c r="B639" t="str">
        <f>LEFT(RecordTable[[#This Row],[CloneBarcode]],7)</f>
        <v>BBGM004</v>
      </c>
      <c r="C639" t="s">
        <v>3340</v>
      </c>
      <c r="D639" s="15">
        <v>43692</v>
      </c>
      <c r="E639" s="15" t="str">
        <f>_xlfn.IFNA(IF(LEFT(VLOOKUP(RecordTable[[#This Row],[METRC]],METRC!A:B,2,FALSE),4)=LEFT(RecordTable[[#This Row],[CloneBarcode]],4),"match","MISMATCH"),"dead")</f>
        <v>dead</v>
      </c>
      <c r="F639" s="15" t="str">
        <f>_xlfn.IFNA(INDEX(Table6[[#All],[Location]],MATCH(RecordTable[[#This Row],[METRC]],Table6[Tag],0)),"DEAD")</f>
        <v>DEAD</v>
      </c>
    </row>
    <row r="640" spans="1:6" x14ac:dyDescent="0.25">
      <c r="A640" t="str">
        <f>_xlfn.CONCAT("1A4070000000065000",RIGHT(RecordTable[[#This Row],[CloneBarcode]],6))</f>
        <v>1A4070000000065000040744</v>
      </c>
      <c r="B640" t="str">
        <f>LEFT(RecordTable[[#This Row],[CloneBarcode]],7)</f>
        <v>BBGM004</v>
      </c>
      <c r="C640" t="s">
        <v>3341</v>
      </c>
      <c r="D640" s="15">
        <v>43692</v>
      </c>
      <c r="E640" s="15" t="str">
        <f>_xlfn.IFNA(IF(LEFT(VLOOKUP(RecordTable[[#This Row],[METRC]],METRC!A:B,2,FALSE),4)=LEFT(RecordTable[[#This Row],[CloneBarcode]],4),"match","MISMATCH"),"dead")</f>
        <v>dead</v>
      </c>
      <c r="F640" s="15" t="str">
        <f>_xlfn.IFNA(INDEX(Table6[[#All],[Location]],MATCH(RecordTable[[#This Row],[METRC]],Table6[Tag],0)),"DEAD")</f>
        <v>DEAD</v>
      </c>
    </row>
    <row r="641" spans="1:6" x14ac:dyDescent="0.25">
      <c r="A641" t="str">
        <f>_xlfn.CONCAT("1A4070000000065000",RIGHT(RecordTable[[#This Row],[CloneBarcode]],6))</f>
        <v>1A4070000000065000040746</v>
      </c>
      <c r="B641" t="str">
        <f>LEFT(RecordTable[[#This Row],[CloneBarcode]],7)</f>
        <v>BBGM004</v>
      </c>
      <c r="C641" t="s">
        <v>3342</v>
      </c>
      <c r="D641" s="15">
        <v>43692</v>
      </c>
      <c r="E641" s="15" t="str">
        <f>_xlfn.IFNA(IF(LEFT(VLOOKUP(RecordTable[[#This Row],[METRC]],METRC!A:B,2,FALSE),4)=LEFT(RecordTable[[#This Row],[CloneBarcode]],4),"match","MISMATCH"),"dead")</f>
        <v>dead</v>
      </c>
      <c r="F641" s="15" t="str">
        <f>_xlfn.IFNA(INDEX(Table6[[#All],[Location]],MATCH(RecordTable[[#This Row],[METRC]],Table6[Tag],0)),"DEAD")</f>
        <v>DEAD</v>
      </c>
    </row>
    <row r="642" spans="1:6" x14ac:dyDescent="0.25">
      <c r="A642" t="str">
        <f>_xlfn.CONCAT("1A4070000000065000",RIGHT(RecordTable[[#This Row],[CloneBarcode]],6))</f>
        <v>1A4070000000065000040749</v>
      </c>
      <c r="B642" t="str">
        <f>LEFT(RecordTable[[#This Row],[CloneBarcode]],7)</f>
        <v>BBGM004</v>
      </c>
      <c r="C642" t="s">
        <v>3343</v>
      </c>
      <c r="D642" s="15">
        <v>43692</v>
      </c>
      <c r="E642" s="15" t="str">
        <f>_xlfn.IFNA(IF(LEFT(VLOOKUP(RecordTable[[#This Row],[METRC]],METRC!A:B,2,FALSE),4)=LEFT(RecordTable[[#This Row],[CloneBarcode]],4),"match","MISMATCH"),"dead")</f>
        <v>dead</v>
      </c>
      <c r="F642" s="15" t="str">
        <f>_xlfn.IFNA(INDEX(Table6[[#All],[Location]],MATCH(RecordTable[[#This Row],[METRC]],Table6[Tag],0)),"DEAD")</f>
        <v>DEAD</v>
      </c>
    </row>
    <row r="643" spans="1:6" x14ac:dyDescent="0.25">
      <c r="A643" t="str">
        <f>_xlfn.CONCAT("1A4070000000065000",RIGHT(RecordTable[[#This Row],[CloneBarcode]],6))</f>
        <v>1A4070000000065000040748</v>
      </c>
      <c r="B643" t="str">
        <f>LEFT(RecordTable[[#This Row],[CloneBarcode]],7)</f>
        <v>BBGM004</v>
      </c>
      <c r="C643" t="s">
        <v>3344</v>
      </c>
      <c r="D643" s="15">
        <v>43692</v>
      </c>
      <c r="E643" s="15" t="str">
        <f>_xlfn.IFNA(IF(LEFT(VLOOKUP(RecordTable[[#This Row],[METRC]],METRC!A:B,2,FALSE),4)=LEFT(RecordTable[[#This Row],[CloneBarcode]],4),"match","MISMATCH"),"dead")</f>
        <v>dead</v>
      </c>
      <c r="F643" s="15" t="str">
        <f>_xlfn.IFNA(INDEX(Table6[[#All],[Location]],MATCH(RecordTable[[#This Row],[METRC]],Table6[Tag],0)),"DEAD")</f>
        <v>DEAD</v>
      </c>
    </row>
    <row r="644" spans="1:6" x14ac:dyDescent="0.25">
      <c r="A644" t="str">
        <f>_xlfn.CONCAT("1A4070000000065000",RIGHT(RecordTable[[#This Row],[CloneBarcode]],6))</f>
        <v>1A4070000000065000040747</v>
      </c>
      <c r="B644" t="str">
        <f>LEFT(RecordTable[[#This Row],[CloneBarcode]],7)</f>
        <v>BBGM004</v>
      </c>
      <c r="C644" t="s">
        <v>3345</v>
      </c>
      <c r="D644" s="15">
        <v>43692</v>
      </c>
      <c r="E644" s="15" t="str">
        <f>_xlfn.IFNA(IF(LEFT(VLOOKUP(RecordTable[[#This Row],[METRC]],METRC!A:B,2,FALSE),4)=LEFT(RecordTable[[#This Row],[CloneBarcode]],4),"match","MISMATCH"),"dead")</f>
        <v>dead</v>
      </c>
      <c r="F644" s="15" t="str">
        <f>_xlfn.IFNA(INDEX(Table6[[#All],[Location]],MATCH(RecordTable[[#This Row],[METRC]],Table6[Tag],0)),"DEAD")</f>
        <v>DEAD</v>
      </c>
    </row>
    <row r="645" spans="1:6" x14ac:dyDescent="0.25">
      <c r="A645" t="str">
        <f>_xlfn.CONCAT("1A4070000000065000",RIGHT(RecordTable[[#This Row],[CloneBarcode]],6))</f>
        <v>1A4070000000065000040750</v>
      </c>
      <c r="B645" t="str">
        <f>LEFT(RecordTable[[#This Row],[CloneBarcode]],7)</f>
        <v>BBGM004</v>
      </c>
      <c r="C645" t="s">
        <v>3346</v>
      </c>
      <c r="D645" s="15">
        <v>43692</v>
      </c>
      <c r="E645" s="15" t="str">
        <f>_xlfn.IFNA(IF(LEFT(VLOOKUP(RecordTable[[#This Row],[METRC]],METRC!A:B,2,FALSE),4)=LEFT(RecordTable[[#This Row],[CloneBarcode]],4),"match","MISMATCH"),"dead")</f>
        <v>dead</v>
      </c>
      <c r="F645" s="15" t="str">
        <f>_xlfn.IFNA(INDEX(Table6[[#All],[Location]],MATCH(RecordTable[[#This Row],[METRC]],Table6[Tag],0)),"DEAD")</f>
        <v>DEAD</v>
      </c>
    </row>
    <row r="646" spans="1:6" x14ac:dyDescent="0.25">
      <c r="A646" t="str">
        <f>_xlfn.CONCAT("1A4070000000065000",RIGHT(RecordTable[[#This Row],[CloneBarcode]],6))</f>
        <v>1A4070000000065000040745</v>
      </c>
      <c r="B646" t="str">
        <f>LEFT(RecordTable[[#This Row],[CloneBarcode]],7)</f>
        <v>BBGM004</v>
      </c>
      <c r="C646" t="s">
        <v>3347</v>
      </c>
      <c r="D646" s="15">
        <v>43692</v>
      </c>
      <c r="E646" s="15" t="str">
        <f>_xlfn.IFNA(IF(LEFT(VLOOKUP(RecordTable[[#This Row],[METRC]],METRC!A:B,2,FALSE),4)=LEFT(RecordTable[[#This Row],[CloneBarcode]],4),"match","MISMATCH"),"dead")</f>
        <v>dead</v>
      </c>
      <c r="F646" s="15" t="str">
        <f>_xlfn.IFNA(INDEX(Table6[[#All],[Location]],MATCH(RecordTable[[#This Row],[METRC]],Table6[Tag],0)),"DEAD")</f>
        <v>DEAD</v>
      </c>
    </row>
    <row r="647" spans="1:6" x14ac:dyDescent="0.25">
      <c r="A647" t="str">
        <f>_xlfn.CONCAT("1A4070000000065000",RIGHT(RecordTable[[#This Row],[CloneBarcode]],6))</f>
        <v>1A4070000000065000029452</v>
      </c>
      <c r="B647" t="str">
        <f>LEFT(RecordTable[[#This Row],[CloneBarcode]],7)</f>
        <v>BBGM004</v>
      </c>
      <c r="C647" t="s">
        <v>2956</v>
      </c>
      <c r="D647" s="15">
        <v>43692</v>
      </c>
      <c r="E647" s="15" t="str">
        <f>_xlfn.IFNA(IF(LEFT(VLOOKUP(RecordTable[[#This Row],[METRC]],METRC!A:B,2,FALSE),4)=LEFT(RecordTable[[#This Row],[CloneBarcode]],4),"match","MISMATCH"),"dead")</f>
        <v>dead</v>
      </c>
      <c r="F647" s="15" t="str">
        <f>_xlfn.IFNA(INDEX(Table6[[#All],[Location]],MATCH(RecordTable[[#This Row],[METRC]],Table6[Tag],0)),"DEAD")</f>
        <v>DEAD</v>
      </c>
    </row>
    <row r="648" spans="1:6" x14ac:dyDescent="0.25">
      <c r="A648" t="str">
        <f>_xlfn.CONCAT("1A4070000000065000",RIGHT(RecordTable[[#This Row],[CloneBarcode]],6))</f>
        <v>1A4070000000065000040753</v>
      </c>
      <c r="B648" t="str">
        <f>LEFT(RecordTable[[#This Row],[CloneBarcode]],7)</f>
        <v>BBGM007</v>
      </c>
      <c r="C648" t="s">
        <v>3351</v>
      </c>
      <c r="D648" s="15">
        <v>43692</v>
      </c>
      <c r="E648" s="15" t="str">
        <f>_xlfn.IFNA(IF(LEFT(VLOOKUP(RecordTable[[#This Row],[METRC]],METRC!A:B,2,FALSE),4)=LEFT(RecordTable[[#This Row],[CloneBarcode]],4),"match","MISMATCH"),"dead")</f>
        <v>dead</v>
      </c>
      <c r="F648" s="15" t="str">
        <f>_xlfn.IFNA(INDEX(Table6[[#All],[Location]],MATCH(RecordTable[[#This Row],[METRC]],Table6[Tag],0)),"DEAD")</f>
        <v>DEAD</v>
      </c>
    </row>
    <row r="649" spans="1:6" x14ac:dyDescent="0.25">
      <c r="A649" t="str">
        <f>_xlfn.CONCAT("1A4070000000065000",RIGHT(RecordTable[[#This Row],[CloneBarcode]],6))</f>
        <v>1A4070000000065000040754</v>
      </c>
      <c r="B649" t="str">
        <f>LEFT(RecordTable[[#This Row],[CloneBarcode]],7)</f>
        <v>BBGM007</v>
      </c>
      <c r="C649" t="s">
        <v>3352</v>
      </c>
      <c r="D649" s="15">
        <v>43692</v>
      </c>
      <c r="E649" s="15" t="str">
        <f>_xlfn.IFNA(IF(LEFT(VLOOKUP(RecordTable[[#This Row],[METRC]],METRC!A:B,2,FALSE),4)=LEFT(RecordTable[[#This Row],[CloneBarcode]],4),"match","MISMATCH"),"dead")</f>
        <v>dead</v>
      </c>
      <c r="F649" s="15" t="str">
        <f>_xlfn.IFNA(INDEX(Table6[[#All],[Location]],MATCH(RecordTable[[#This Row],[METRC]],Table6[Tag],0)),"DEAD")</f>
        <v>DEAD</v>
      </c>
    </row>
    <row r="650" spans="1:6" x14ac:dyDescent="0.25">
      <c r="A650" t="str">
        <f>_xlfn.CONCAT("1A4070000000065000",RIGHT(RecordTable[[#This Row],[CloneBarcode]],6))</f>
        <v>1A4070000000065000040751</v>
      </c>
      <c r="B650" t="str">
        <f>LEFT(RecordTable[[#This Row],[CloneBarcode]],7)</f>
        <v>BBGM007</v>
      </c>
      <c r="C650" t="s">
        <v>3353</v>
      </c>
      <c r="D650" s="15">
        <v>43692</v>
      </c>
      <c r="E650" s="15" t="str">
        <f>_xlfn.IFNA(IF(LEFT(VLOOKUP(RecordTable[[#This Row],[METRC]],METRC!A:B,2,FALSE),4)=LEFT(RecordTable[[#This Row],[CloneBarcode]],4),"match","MISMATCH"),"dead")</f>
        <v>dead</v>
      </c>
      <c r="F650" s="15" t="str">
        <f>_xlfn.IFNA(INDEX(Table6[[#All],[Location]],MATCH(RecordTable[[#This Row],[METRC]],Table6[Tag],0)),"DEAD")</f>
        <v>DEAD</v>
      </c>
    </row>
    <row r="651" spans="1:6" x14ac:dyDescent="0.25">
      <c r="A651" t="str">
        <f>_xlfn.CONCAT("1A4070000000065000",RIGHT(RecordTable[[#This Row],[CloneBarcode]],6))</f>
        <v>1A4070000000065000040752</v>
      </c>
      <c r="B651" t="str">
        <f>LEFT(RecordTable[[#This Row],[CloneBarcode]],7)</f>
        <v>BBGM007</v>
      </c>
      <c r="C651" t="s">
        <v>3354</v>
      </c>
      <c r="D651" s="15">
        <v>43692</v>
      </c>
      <c r="E651" s="15" t="str">
        <f>_xlfn.IFNA(IF(LEFT(VLOOKUP(RecordTable[[#This Row],[METRC]],METRC!A:B,2,FALSE),4)=LEFT(RecordTable[[#This Row],[CloneBarcode]],4),"match","MISMATCH"),"dead")</f>
        <v>dead</v>
      </c>
      <c r="F651" s="15" t="str">
        <f>_xlfn.IFNA(INDEX(Table6[[#All],[Location]],MATCH(RecordTable[[#This Row],[METRC]],Table6[Tag],0)),"DEAD")</f>
        <v>DEAD</v>
      </c>
    </row>
    <row r="652" spans="1:6" x14ac:dyDescent="0.25">
      <c r="A652" t="str">
        <f>_xlfn.CONCAT("1A4070000000065000",RIGHT(RecordTable[[#This Row],[CloneBarcode]],6))</f>
        <v>1A4070000000065000040755</v>
      </c>
      <c r="B652" t="str">
        <f>LEFT(RecordTable[[#This Row],[CloneBarcode]],7)</f>
        <v>BBGM007</v>
      </c>
      <c r="C652" t="s">
        <v>3355</v>
      </c>
      <c r="D652" s="15">
        <v>43692</v>
      </c>
      <c r="E652" s="15" t="str">
        <f>_xlfn.IFNA(IF(LEFT(VLOOKUP(RecordTable[[#This Row],[METRC]],METRC!A:B,2,FALSE),4)=LEFT(RecordTable[[#This Row],[CloneBarcode]],4),"match","MISMATCH"),"dead")</f>
        <v>dead</v>
      </c>
      <c r="F652" s="15" t="str">
        <f>_xlfn.IFNA(INDEX(Table6[[#All],[Location]],MATCH(RecordTable[[#This Row],[METRC]],Table6[Tag],0)),"DEAD")</f>
        <v>DEAD</v>
      </c>
    </row>
    <row r="653" spans="1:6" x14ac:dyDescent="0.25">
      <c r="A653" t="str">
        <f>_xlfn.CONCAT("1A4070000000065000",RIGHT(RecordTable[[#This Row],[CloneBarcode]],6))</f>
        <v>1A4070000000065000040757</v>
      </c>
      <c r="B653" t="str">
        <f>LEFT(RecordTable[[#This Row],[CloneBarcode]],7)</f>
        <v>BBGM007</v>
      </c>
      <c r="C653" t="s">
        <v>3356</v>
      </c>
      <c r="D653" s="15">
        <v>43692</v>
      </c>
      <c r="E653" s="15" t="str">
        <f>_xlfn.IFNA(IF(LEFT(VLOOKUP(RecordTable[[#This Row],[METRC]],METRC!A:B,2,FALSE),4)=LEFT(RecordTable[[#This Row],[CloneBarcode]],4),"match","MISMATCH"),"dead")</f>
        <v>dead</v>
      </c>
      <c r="F653" s="15" t="str">
        <f>_xlfn.IFNA(INDEX(Table6[[#All],[Location]],MATCH(RecordTable[[#This Row],[METRC]],Table6[Tag],0)),"DEAD")</f>
        <v>DEAD</v>
      </c>
    </row>
    <row r="654" spans="1:6" x14ac:dyDescent="0.25">
      <c r="A654" t="str">
        <f>_xlfn.CONCAT("1A4070000000065000",RIGHT(RecordTable[[#This Row],[CloneBarcode]],6))</f>
        <v>1A4070000000065000040756</v>
      </c>
      <c r="B654" t="str">
        <f>LEFT(RecordTable[[#This Row],[CloneBarcode]],7)</f>
        <v>BBGM007</v>
      </c>
      <c r="C654" t="s">
        <v>3357</v>
      </c>
      <c r="D654" s="15">
        <v>43692</v>
      </c>
      <c r="E654" s="15" t="str">
        <f>_xlfn.IFNA(IF(LEFT(VLOOKUP(RecordTable[[#This Row],[METRC]],METRC!A:B,2,FALSE),4)=LEFT(RecordTable[[#This Row],[CloneBarcode]],4),"match","MISMATCH"),"dead")</f>
        <v>dead</v>
      </c>
      <c r="F654" s="15" t="str">
        <f>_xlfn.IFNA(INDEX(Table6[[#All],[Location]],MATCH(RecordTable[[#This Row],[METRC]],Table6[Tag],0)),"DEAD")</f>
        <v>DEAD</v>
      </c>
    </row>
    <row r="655" spans="1:6" x14ac:dyDescent="0.25">
      <c r="A655" t="s">
        <v>3360</v>
      </c>
      <c r="B655" t="s">
        <v>2962</v>
      </c>
      <c r="C655" t="str">
        <f>_xlfn.CONCAT(RecordTable[[#This Row],[PhenoAbbv]],".",RIGHT(RecordTable[[#This Row],[METRC]],6))</f>
        <v>BBGM009.026276</v>
      </c>
      <c r="D655" s="15">
        <v>43692</v>
      </c>
      <c r="E655" s="15" t="str">
        <f>_xlfn.IFNA(IF(LEFT(VLOOKUP(RecordTable[[#This Row],[METRC]],METRC!A:B,2,FALSE),4)=LEFT(RecordTable[[#This Row],[CloneBarcode]],4),"match","MISMATCH"),"dead")</f>
        <v>dead</v>
      </c>
      <c r="F655" s="15" t="str">
        <f>_xlfn.IFNA(INDEX(Table6[[#All],[Location]],MATCH(RecordTable[[#This Row],[METRC]],Table6[Tag],0)),"DEAD")</f>
        <v>DEAD</v>
      </c>
    </row>
    <row r="656" spans="1:6" x14ac:dyDescent="0.25">
      <c r="A656" t="str">
        <f>_xlfn.CONCAT("1A4070000000065000",RIGHT(RecordTable[[#This Row],[CloneBarcode]],6))</f>
        <v>1A4070000000065000033664</v>
      </c>
      <c r="B656" t="str">
        <f>LEFT(RecordTable[[#This Row],[CloneBarcode]],7)</f>
        <v>BGCH010</v>
      </c>
      <c r="C656" t="s">
        <v>2971</v>
      </c>
      <c r="D656" s="15">
        <v>43692</v>
      </c>
      <c r="E656" s="15" t="str">
        <f>_xlfn.IFNA(IF(LEFT(VLOOKUP(RecordTable[[#This Row],[METRC]],METRC!A:B,2,FALSE),4)=LEFT(RecordTable[[#This Row],[CloneBarcode]],4),"match","MISMATCH"),"dead")</f>
        <v>dead</v>
      </c>
      <c r="F656" s="15" t="str">
        <f>_xlfn.IFNA(INDEX(Table6[[#All],[Location]],MATCH(RecordTable[[#This Row],[METRC]],Table6[Tag],0)),"DEAD")</f>
        <v>DEAD</v>
      </c>
    </row>
    <row r="657" spans="1:6" x14ac:dyDescent="0.25">
      <c r="A657" t="str">
        <f>_xlfn.CONCAT("1A4070000000065000",RIGHT(RecordTable[[#This Row],[CloneBarcode]],6))</f>
        <v>1A4070000000065000033662</v>
      </c>
      <c r="B657" t="str">
        <f>LEFT(RecordTable[[#This Row],[CloneBarcode]],7)</f>
        <v>BGCH010</v>
      </c>
      <c r="C657" t="s">
        <v>2970</v>
      </c>
      <c r="D657" s="15">
        <v>43692</v>
      </c>
      <c r="E657" s="15" t="str">
        <f>_xlfn.IFNA(IF(LEFT(VLOOKUP(RecordTable[[#This Row],[METRC]],METRC!A:B,2,FALSE),4)=LEFT(RecordTable[[#This Row],[CloneBarcode]],4),"match","MISMATCH"),"dead")</f>
        <v>dead</v>
      </c>
      <c r="F657" s="15" t="str">
        <f>_xlfn.IFNA(INDEX(Table6[[#All],[Location]],MATCH(RecordTable[[#This Row],[METRC]],Table6[Tag],0)),"DEAD")</f>
        <v>DEAD</v>
      </c>
    </row>
    <row r="658" spans="1:6" x14ac:dyDescent="0.25">
      <c r="A658" t="str">
        <f>_xlfn.CONCAT("1A4070000000065000",RIGHT(RecordTable[[#This Row],[CloneBarcode]],6))</f>
        <v>1A4070000000065000036077</v>
      </c>
      <c r="B658" t="str">
        <f>LEFT(RecordTable[[#This Row],[CloneBarcode]],7)</f>
        <v>BHZD002</v>
      </c>
      <c r="C658" t="s">
        <v>3362</v>
      </c>
      <c r="D658" s="15">
        <v>43692</v>
      </c>
      <c r="E658" s="15" t="str">
        <f>_xlfn.IFNA(IF(LEFT(VLOOKUP(RecordTable[[#This Row],[METRC]],METRC!A:B,2,FALSE),4)=LEFT(RecordTable[[#This Row],[CloneBarcode]],4),"match","MISMATCH"),"dead")</f>
        <v>dead</v>
      </c>
      <c r="F658" s="15" t="str">
        <f>_xlfn.IFNA(INDEX(Table6[[#All],[Location]],MATCH(RecordTable[[#This Row],[METRC]],Table6[Tag],0)),"DEAD")</f>
        <v>DEAD</v>
      </c>
    </row>
    <row r="659" spans="1:6" x14ac:dyDescent="0.25">
      <c r="A659" t="str">
        <f>_xlfn.CONCAT("1A4070000000065000",RIGHT(RecordTable[[#This Row],[CloneBarcode]],6))</f>
        <v>1A4070000000065000036099</v>
      </c>
      <c r="B659" t="str">
        <f>LEFT(RecordTable[[#This Row],[CloneBarcode]],7)</f>
        <v>BHZD002</v>
      </c>
      <c r="C659" t="s">
        <v>3363</v>
      </c>
      <c r="D659" s="15">
        <v>43692</v>
      </c>
      <c r="E659" s="15" t="str">
        <f>_xlfn.IFNA(IF(LEFT(VLOOKUP(RecordTable[[#This Row],[METRC]],METRC!A:B,2,FALSE),4)=LEFT(RecordTable[[#This Row],[CloneBarcode]],4),"match","MISMATCH"),"dead")</f>
        <v>dead</v>
      </c>
      <c r="F659" s="15" t="str">
        <f>_xlfn.IFNA(INDEX(Table6[[#All],[Location]],MATCH(RecordTable[[#This Row],[METRC]],Table6[Tag],0)),"DEAD")</f>
        <v>DEAD</v>
      </c>
    </row>
    <row r="660" spans="1:6" x14ac:dyDescent="0.25">
      <c r="A660" t="str">
        <f>_xlfn.CONCAT("1A4070000000065000",RIGHT(RecordTable[[#This Row],[CloneBarcode]],6))</f>
        <v>1A4070000000065000036075</v>
      </c>
      <c r="B660" t="str">
        <f>LEFT(RecordTable[[#This Row],[CloneBarcode]],7)</f>
        <v>BHZD002</v>
      </c>
      <c r="C660" t="s">
        <v>3364</v>
      </c>
      <c r="D660" s="15">
        <v>43692</v>
      </c>
      <c r="E660" s="15" t="str">
        <f>_xlfn.IFNA(IF(LEFT(VLOOKUP(RecordTable[[#This Row],[METRC]],METRC!A:B,2,FALSE),4)=LEFT(RecordTable[[#This Row],[CloneBarcode]],4),"match","MISMATCH"),"dead")</f>
        <v>dead</v>
      </c>
      <c r="F660" s="15" t="str">
        <f>_xlfn.IFNA(INDEX(Table6[[#All],[Location]],MATCH(RecordTable[[#This Row],[METRC]],Table6[Tag],0)),"DEAD")</f>
        <v>DEAD</v>
      </c>
    </row>
    <row r="661" spans="1:6" x14ac:dyDescent="0.25">
      <c r="A661" t="str">
        <f>_xlfn.CONCAT("1A4070000000065000",RIGHT(RecordTable[[#This Row],[CloneBarcode]],6))</f>
        <v>1A4070000000065000036072</v>
      </c>
      <c r="B661" t="str">
        <f>LEFT(RecordTable[[#This Row],[CloneBarcode]],7)</f>
        <v>BHZD002</v>
      </c>
      <c r="C661" t="s">
        <v>3365</v>
      </c>
      <c r="D661" s="15">
        <v>43692</v>
      </c>
      <c r="E661" s="15" t="str">
        <f>_xlfn.IFNA(IF(LEFT(VLOOKUP(RecordTable[[#This Row],[METRC]],METRC!A:B,2,FALSE),4)=LEFT(RecordTable[[#This Row],[CloneBarcode]],4),"match","MISMATCH"),"dead")</f>
        <v>dead</v>
      </c>
      <c r="F661" s="15" t="str">
        <f>_xlfn.IFNA(INDEX(Table6[[#All],[Location]],MATCH(RecordTable[[#This Row],[METRC]],Table6[Tag],0)),"DEAD")</f>
        <v>DEAD</v>
      </c>
    </row>
    <row r="662" spans="1:6" x14ac:dyDescent="0.25">
      <c r="A662" t="str">
        <f>_xlfn.CONCAT("1A4070000000065000",RIGHT(RecordTable[[#This Row],[CloneBarcode]],6))</f>
        <v>1A4070000000065000036116</v>
      </c>
      <c r="B662" t="str">
        <f>LEFT(RecordTable[[#This Row],[CloneBarcode]],7)</f>
        <v>BHZD008</v>
      </c>
      <c r="C662" t="s">
        <v>3366</v>
      </c>
      <c r="D662" s="15">
        <v>43692</v>
      </c>
      <c r="E662" s="15" t="str">
        <f>_xlfn.IFNA(IF(LEFT(VLOOKUP(RecordTable[[#This Row],[METRC]],METRC!A:B,2,FALSE),4)=LEFT(RecordTable[[#This Row],[CloneBarcode]],4),"match","MISMATCH"),"dead")</f>
        <v>dead</v>
      </c>
      <c r="F662" s="15" t="str">
        <f>_xlfn.IFNA(INDEX(Table6[[#All],[Location]],MATCH(RecordTable[[#This Row],[METRC]],Table6[Tag],0)),"DEAD")</f>
        <v>DEAD</v>
      </c>
    </row>
    <row r="663" spans="1:6" x14ac:dyDescent="0.25">
      <c r="A663" t="str">
        <f>_xlfn.CONCAT("1A4070000000065000",RIGHT(RecordTable[[#This Row],[CloneBarcode]],6))</f>
        <v>1A4070000000065000036122</v>
      </c>
      <c r="B663" t="str">
        <f>LEFT(RecordTable[[#This Row],[CloneBarcode]],7)</f>
        <v>BHZD008</v>
      </c>
      <c r="C663" t="s">
        <v>3367</v>
      </c>
      <c r="D663" s="15">
        <v>43692</v>
      </c>
      <c r="E663" s="15" t="str">
        <f>_xlfn.IFNA(IF(LEFT(VLOOKUP(RecordTable[[#This Row],[METRC]],METRC!A:B,2,FALSE),4)=LEFT(RecordTable[[#This Row],[CloneBarcode]],4),"match","MISMATCH"),"dead")</f>
        <v>dead</v>
      </c>
      <c r="F663" s="15" t="str">
        <f>_xlfn.IFNA(INDEX(Table6[[#All],[Location]],MATCH(RecordTable[[#This Row],[METRC]],Table6[Tag],0)),"DEAD")</f>
        <v>DEAD</v>
      </c>
    </row>
    <row r="664" spans="1:6" x14ac:dyDescent="0.25">
      <c r="A664" t="str">
        <f>_xlfn.CONCAT("1A4070000000065000",RIGHT(RecordTable[[#This Row],[CloneBarcode]],6))</f>
        <v>1A4070000000065000036114</v>
      </c>
      <c r="B664" t="str">
        <f>LEFT(RecordTable[[#This Row],[CloneBarcode]],7)</f>
        <v>BHZD008</v>
      </c>
      <c r="C664" t="s">
        <v>3368</v>
      </c>
      <c r="D664" s="15">
        <v>43692</v>
      </c>
      <c r="E664" s="15" t="str">
        <f>_xlfn.IFNA(IF(LEFT(VLOOKUP(RecordTable[[#This Row],[METRC]],METRC!A:B,2,FALSE),4)=LEFT(RecordTable[[#This Row],[CloneBarcode]],4),"match","MISMATCH"),"dead")</f>
        <v>dead</v>
      </c>
      <c r="F664" s="15" t="str">
        <f>_xlfn.IFNA(INDEX(Table6[[#All],[Location]],MATCH(RecordTable[[#This Row],[METRC]],Table6[Tag],0)),"DEAD")</f>
        <v>DEAD</v>
      </c>
    </row>
    <row r="665" spans="1:6" x14ac:dyDescent="0.25">
      <c r="A665" t="str">
        <f>_xlfn.CONCAT("1A4070000000065000",RIGHT(RecordTable[[#This Row],[CloneBarcode]],6))</f>
        <v>1A4070000000065000036115</v>
      </c>
      <c r="B665" t="str">
        <f>LEFT(RecordTable[[#This Row],[CloneBarcode]],7)</f>
        <v>BHZD008</v>
      </c>
      <c r="C665" t="s">
        <v>3369</v>
      </c>
      <c r="D665" s="15">
        <v>43692</v>
      </c>
      <c r="E665" s="15" t="str">
        <f>_xlfn.IFNA(IF(LEFT(VLOOKUP(RecordTable[[#This Row],[METRC]],METRC!A:B,2,FALSE),4)=LEFT(RecordTable[[#This Row],[CloneBarcode]],4),"match","MISMATCH"),"dead")</f>
        <v>dead</v>
      </c>
      <c r="F665" s="15" t="str">
        <f>_xlfn.IFNA(INDEX(Table6[[#All],[Location]],MATCH(RecordTable[[#This Row],[METRC]],Table6[Tag],0)),"DEAD")</f>
        <v>DEAD</v>
      </c>
    </row>
    <row r="666" spans="1:6" x14ac:dyDescent="0.25">
      <c r="A666" t="s">
        <v>3545</v>
      </c>
      <c r="B666" t="s">
        <v>2973</v>
      </c>
      <c r="C666" t="str">
        <f>_xlfn.CONCAT(RecordTable[[#This Row],[PhenoAbbv]],".",RIGHT(RecordTable[[#This Row],[METRC]],6))</f>
        <v>BMKO011.030563</v>
      </c>
      <c r="D666" s="15">
        <v>43692</v>
      </c>
      <c r="E666" s="15" t="str">
        <f>_xlfn.IFNA(IF(LEFT(VLOOKUP(RecordTable[[#This Row],[METRC]],METRC!A:B,2,FALSE),4)=LEFT(RecordTable[[#This Row],[CloneBarcode]],4),"match","MISMATCH"),"dead")</f>
        <v>dead</v>
      </c>
      <c r="F666" s="15" t="str">
        <f>_xlfn.IFNA(INDEX(Table6[[#All],[Location]],MATCH(RecordTable[[#This Row],[METRC]],Table6[Tag],0)),"DEAD")</f>
        <v>DEAD</v>
      </c>
    </row>
    <row r="667" spans="1:6" x14ac:dyDescent="0.25">
      <c r="A667" t="s">
        <v>3546</v>
      </c>
      <c r="B667" t="s">
        <v>2973</v>
      </c>
      <c r="C667" t="str">
        <f>_xlfn.CONCAT(RecordTable[[#This Row],[PhenoAbbv]],".",RIGHT(RecordTable[[#This Row],[METRC]],6))</f>
        <v>BMKO011.030570</v>
      </c>
      <c r="D667" s="15">
        <v>43692</v>
      </c>
      <c r="E667" s="15" t="str">
        <f>_xlfn.IFNA(IF(LEFT(VLOOKUP(RecordTable[[#This Row],[METRC]],METRC!A:B,2,FALSE),4)=LEFT(RecordTable[[#This Row],[CloneBarcode]],4),"match","MISMATCH"),"dead")</f>
        <v>dead</v>
      </c>
      <c r="F667" s="15" t="str">
        <f>_xlfn.IFNA(INDEX(Table6[[#All],[Location]],MATCH(RecordTable[[#This Row],[METRC]],Table6[Tag],0)),"DEAD")</f>
        <v>DEAD</v>
      </c>
    </row>
    <row r="668" spans="1:6" x14ac:dyDescent="0.25">
      <c r="A668" t="str">
        <f>_xlfn.CONCAT("1A4070000000065000",RIGHT(RecordTable[[#This Row],[CloneBarcode]],6))</f>
        <v>1A4070000000065000032185</v>
      </c>
      <c r="B668" t="str">
        <f>LEFT(RecordTable[[#This Row],[CloneBarcode]],7)</f>
        <v>BMKO011</v>
      </c>
      <c r="C668" t="s">
        <v>2974</v>
      </c>
      <c r="D668" s="15">
        <v>43692</v>
      </c>
      <c r="E668" s="15" t="str">
        <f>_xlfn.IFNA(IF(LEFT(VLOOKUP(RecordTable[[#This Row],[METRC]],METRC!A:B,2,FALSE),4)=LEFT(RecordTable[[#This Row],[CloneBarcode]],4),"match","MISMATCH"),"dead")</f>
        <v>dead</v>
      </c>
      <c r="F668" s="15" t="str">
        <f>_xlfn.IFNA(INDEX(Table6[[#All],[Location]],MATCH(RecordTable[[#This Row],[METRC]],Table6[Tag],0)),"DEAD")</f>
        <v>DEAD</v>
      </c>
    </row>
    <row r="669" spans="1:6" x14ac:dyDescent="0.25">
      <c r="A669" t="str">
        <f>_xlfn.CONCAT("1A4070000000065000",RIGHT(RecordTable[[#This Row],[CloneBarcode]],6))</f>
        <v>1A4070000000065000030563</v>
      </c>
      <c r="B669" t="str">
        <f>LEFT(RecordTable[[#This Row],[CloneBarcode]],7)</f>
        <v>BMKO011</v>
      </c>
      <c r="C669" t="s">
        <v>2975</v>
      </c>
      <c r="D669" s="15">
        <v>43692</v>
      </c>
      <c r="E669" s="15" t="str">
        <f>_xlfn.IFNA(IF(LEFT(VLOOKUP(RecordTable[[#This Row],[METRC]],METRC!A:B,2,FALSE),4)=LEFT(RecordTable[[#This Row],[CloneBarcode]],4),"match","MISMATCH"),"dead")</f>
        <v>dead</v>
      </c>
      <c r="F669" s="15" t="str">
        <f>_xlfn.IFNA(INDEX(Table6[[#All],[Location]],MATCH(RecordTable[[#This Row],[METRC]],Table6[Tag],0)),"DEAD")</f>
        <v>DEAD</v>
      </c>
    </row>
    <row r="670" spans="1:6" x14ac:dyDescent="0.25">
      <c r="A670" t="str">
        <f>_xlfn.CONCAT("1A4070000000065000",RIGHT(RecordTable[[#This Row],[CloneBarcode]],6))</f>
        <v>1A4070000000065000030570</v>
      </c>
      <c r="B670" t="str">
        <f>LEFT(RecordTable[[#This Row],[CloneBarcode]],7)</f>
        <v>BMKO011</v>
      </c>
      <c r="C670" t="s">
        <v>2976</v>
      </c>
      <c r="D670" s="15">
        <v>43692</v>
      </c>
      <c r="E670" s="15" t="str">
        <f>_xlfn.IFNA(IF(LEFT(VLOOKUP(RecordTable[[#This Row],[METRC]],METRC!A:B,2,FALSE),4)=LEFT(RecordTable[[#This Row],[CloneBarcode]],4),"match","MISMATCH"),"dead")</f>
        <v>dead</v>
      </c>
      <c r="F670" s="15" t="str">
        <f>_xlfn.IFNA(INDEX(Table6[[#All],[Location]],MATCH(RecordTable[[#This Row],[METRC]],Table6[Tag],0)),"DEAD")</f>
        <v>DEAD</v>
      </c>
    </row>
    <row r="671" spans="1:6" x14ac:dyDescent="0.25">
      <c r="A671" t="s">
        <v>3547</v>
      </c>
      <c r="B671" t="s">
        <v>3548</v>
      </c>
      <c r="C671" t="str">
        <f>_xlfn.CONCAT(RecordTable[[#This Row],[PhenoAbbv]],".",RIGHT(RecordTable[[#This Row],[METRC]],6))</f>
        <v>CADR028.031277</v>
      </c>
      <c r="D671" s="15">
        <v>43692</v>
      </c>
      <c r="E671" s="15" t="str">
        <f>_xlfn.IFNA(IF(LEFT(VLOOKUP(RecordTable[[#This Row],[METRC]],METRC!A:B,2,FALSE),4)=LEFT(RecordTable[[#This Row],[CloneBarcode]],4),"match","MISMATCH"),"dead")</f>
        <v>dead</v>
      </c>
      <c r="F671" s="15" t="str">
        <f>_xlfn.IFNA(INDEX(Table6[[#All],[Location]],MATCH(RecordTable[[#This Row],[METRC]],Table6[Tag],0)),"DEAD")</f>
        <v>DEAD</v>
      </c>
    </row>
    <row r="672" spans="1:6" x14ac:dyDescent="0.25">
      <c r="A672" t="s">
        <v>3549</v>
      </c>
      <c r="B672" t="s">
        <v>3548</v>
      </c>
      <c r="C672" t="str">
        <f>_xlfn.CONCAT(RecordTable[[#This Row],[PhenoAbbv]],".",RIGHT(RecordTable[[#This Row],[METRC]],6))</f>
        <v>CADR028.031278</v>
      </c>
      <c r="D672" s="15">
        <v>43692</v>
      </c>
      <c r="E672" s="15" t="str">
        <f>_xlfn.IFNA(IF(LEFT(VLOOKUP(RecordTable[[#This Row],[METRC]],METRC!A:B,2,FALSE),4)=LEFT(RecordTable[[#This Row],[CloneBarcode]],4),"match","MISMATCH"),"dead")</f>
        <v>dead</v>
      </c>
      <c r="F672" s="15" t="str">
        <f>_xlfn.IFNA(INDEX(Table6[[#All],[Location]],MATCH(RecordTable[[#This Row],[METRC]],Table6[Tag],0)),"DEAD")</f>
        <v>DEAD</v>
      </c>
    </row>
    <row r="673" spans="1:6" x14ac:dyDescent="0.25">
      <c r="A673" t="str">
        <f>_xlfn.CONCAT("1A4070000000065000",RIGHT(RecordTable[[#This Row],[CloneBarcode]],6))</f>
        <v>1A4070000000065000040723</v>
      </c>
      <c r="B673" t="str">
        <f>LEFT(RecordTable[[#This Row],[CloneBarcode]],7)</f>
        <v>CADR028</v>
      </c>
      <c r="C673" t="s">
        <v>3371</v>
      </c>
      <c r="D673" s="15">
        <v>43692</v>
      </c>
      <c r="E673" s="15" t="str">
        <f>_xlfn.IFNA(IF(LEFT(VLOOKUP(RecordTable[[#This Row],[METRC]],METRC!A:B,2,FALSE),4)=LEFT(RecordTable[[#This Row],[CloneBarcode]],4),"match","MISMATCH"),"dead")</f>
        <v>dead</v>
      </c>
      <c r="F673" s="15" t="str">
        <f>_xlfn.IFNA(INDEX(Table6[[#All],[Location]],MATCH(RecordTable[[#This Row],[METRC]],Table6[Tag],0)),"DEAD")</f>
        <v>DEAD</v>
      </c>
    </row>
    <row r="674" spans="1:6" x14ac:dyDescent="0.25">
      <c r="A674" t="str">
        <f>_xlfn.CONCAT("1A4070000000065000",RIGHT(RecordTable[[#This Row],[CloneBarcode]],6))</f>
        <v>1A4070000000065000031277</v>
      </c>
      <c r="B674" t="str">
        <f>LEFT(RecordTable[[#This Row],[CloneBarcode]],7)</f>
        <v>CADR028</v>
      </c>
      <c r="C674" t="s">
        <v>3372</v>
      </c>
      <c r="D674" s="15">
        <v>43692</v>
      </c>
      <c r="E674" s="15" t="str">
        <f>_xlfn.IFNA(IF(LEFT(VLOOKUP(RecordTable[[#This Row],[METRC]],METRC!A:B,2,FALSE),4)=LEFT(RecordTable[[#This Row],[CloneBarcode]],4),"match","MISMATCH"),"dead")</f>
        <v>dead</v>
      </c>
      <c r="F674" s="15" t="str">
        <f>_xlfn.IFNA(INDEX(Table6[[#All],[Location]],MATCH(RecordTable[[#This Row],[METRC]],Table6[Tag],0)),"DEAD")</f>
        <v>DEAD</v>
      </c>
    </row>
    <row r="675" spans="1:6" x14ac:dyDescent="0.25">
      <c r="A675" t="str">
        <f>_xlfn.CONCAT("1A4070000000065000",RIGHT(RecordTable[[#This Row],[CloneBarcode]],6))</f>
        <v>1A4070000000065000031278</v>
      </c>
      <c r="B675" t="str">
        <f>LEFT(RecordTable[[#This Row],[CloneBarcode]],7)</f>
        <v>CADR028</v>
      </c>
      <c r="C675" t="s">
        <v>3373</v>
      </c>
      <c r="D675" s="15">
        <v>43692</v>
      </c>
      <c r="E675" s="15" t="str">
        <f>_xlfn.IFNA(IF(LEFT(VLOOKUP(RecordTable[[#This Row],[METRC]],METRC!A:B,2,FALSE),4)=LEFT(RecordTable[[#This Row],[CloneBarcode]],4),"match","MISMATCH"),"dead")</f>
        <v>dead</v>
      </c>
      <c r="F675" s="15" t="str">
        <f>_xlfn.IFNA(INDEX(Table6[[#All],[Location]],MATCH(RecordTable[[#This Row],[METRC]],Table6[Tag],0)),"DEAD")</f>
        <v>DEAD</v>
      </c>
    </row>
    <row r="676" spans="1:6" x14ac:dyDescent="0.25">
      <c r="A676" t="s">
        <v>3550</v>
      </c>
      <c r="B676" t="s">
        <v>3551</v>
      </c>
      <c r="C676" t="str">
        <f>_xlfn.CONCAT(RecordTable[[#This Row],[PhenoAbbv]],".",RIGHT(RecordTable[[#This Row],[METRC]],6))</f>
        <v>CADR036.031281</v>
      </c>
      <c r="D676" s="15">
        <v>43692</v>
      </c>
      <c r="E676" s="15" t="str">
        <f>_xlfn.IFNA(IF(LEFT(VLOOKUP(RecordTable[[#This Row],[METRC]],METRC!A:B,2,FALSE),4)=LEFT(RecordTable[[#This Row],[CloneBarcode]],4),"match","MISMATCH"),"dead")</f>
        <v>dead</v>
      </c>
      <c r="F676" s="15" t="str">
        <f>_xlfn.IFNA(INDEX(Table6[[#All],[Location]],MATCH(RecordTable[[#This Row],[METRC]],Table6[Tag],0)),"DEAD")</f>
        <v>DEAD</v>
      </c>
    </row>
    <row r="677" spans="1:6" x14ac:dyDescent="0.25">
      <c r="A677" t="s">
        <v>3552</v>
      </c>
      <c r="B677" t="s">
        <v>3551</v>
      </c>
      <c r="C677" t="str">
        <f>_xlfn.CONCAT(RecordTable[[#This Row],[PhenoAbbv]],".",RIGHT(RecordTable[[#This Row],[METRC]],6))</f>
        <v>CADR036.031282</v>
      </c>
      <c r="D677" s="15">
        <v>43692</v>
      </c>
      <c r="E677" s="15" t="str">
        <f>_xlfn.IFNA(IF(LEFT(VLOOKUP(RecordTable[[#This Row],[METRC]],METRC!A:B,2,FALSE),4)=LEFT(RecordTable[[#This Row],[CloneBarcode]],4),"match","MISMATCH"),"dead")</f>
        <v>dead</v>
      </c>
      <c r="F677" s="15" t="str">
        <f>_xlfn.IFNA(INDEX(Table6[[#All],[Location]],MATCH(RecordTable[[#This Row],[METRC]],Table6[Tag],0)),"DEAD")</f>
        <v>DEAD</v>
      </c>
    </row>
    <row r="678" spans="1:6" x14ac:dyDescent="0.25">
      <c r="A678" t="str">
        <f>_xlfn.CONCAT("1A4070000000065000",RIGHT(RecordTable[[#This Row],[CloneBarcode]],6))</f>
        <v>1A4070000000065000031281</v>
      </c>
      <c r="B678" t="str">
        <f>LEFT(RecordTable[[#This Row],[CloneBarcode]],7)</f>
        <v>CADR036</v>
      </c>
      <c r="C678" t="s">
        <v>3374</v>
      </c>
      <c r="D678" s="15">
        <v>43692</v>
      </c>
      <c r="E678" s="15" t="str">
        <f>_xlfn.IFNA(IF(LEFT(VLOOKUP(RecordTable[[#This Row],[METRC]],METRC!A:B,2,FALSE),4)=LEFT(RecordTable[[#This Row],[CloneBarcode]],4),"match","MISMATCH"),"dead")</f>
        <v>dead</v>
      </c>
      <c r="F678" s="15" t="str">
        <f>_xlfn.IFNA(INDEX(Table6[[#All],[Location]],MATCH(RecordTable[[#This Row],[METRC]],Table6[Tag],0)),"DEAD")</f>
        <v>DEAD</v>
      </c>
    </row>
    <row r="679" spans="1:6" x14ac:dyDescent="0.25">
      <c r="A679" t="str">
        <f>_xlfn.CONCAT("1A4070000000065000",RIGHT(RecordTable[[#This Row],[CloneBarcode]],6))</f>
        <v>1A4070000000065000031282</v>
      </c>
      <c r="B679" t="str">
        <f>LEFT(RecordTable[[#This Row],[CloneBarcode]],7)</f>
        <v>CADR036</v>
      </c>
      <c r="C679" t="s">
        <v>3375</v>
      </c>
      <c r="D679" s="15">
        <v>43692</v>
      </c>
      <c r="E679" s="15" t="str">
        <f>_xlfn.IFNA(IF(LEFT(VLOOKUP(RecordTable[[#This Row],[METRC]],METRC!A:B,2,FALSE),4)=LEFT(RecordTable[[#This Row],[CloneBarcode]],4),"match","MISMATCH"),"dead")</f>
        <v>dead</v>
      </c>
      <c r="F679" s="15" t="str">
        <f>_xlfn.IFNA(INDEX(Table6[[#All],[Location]],MATCH(RecordTable[[#This Row],[METRC]],Table6[Tag],0)),"DEAD")</f>
        <v>DEAD</v>
      </c>
    </row>
    <row r="680" spans="1:6" x14ac:dyDescent="0.25">
      <c r="A680" t="s">
        <v>3553</v>
      </c>
      <c r="B680" t="s">
        <v>3554</v>
      </c>
      <c r="C680" t="str">
        <f>_xlfn.CONCAT(RecordTable[[#This Row],[PhenoAbbv]],".",RIGHT(RecordTable[[#This Row],[METRC]],6))</f>
        <v>CADR060.031241</v>
      </c>
      <c r="D680" s="15">
        <v>43692</v>
      </c>
      <c r="E680" s="15" t="str">
        <f>_xlfn.IFNA(IF(LEFT(VLOOKUP(RecordTable[[#This Row],[METRC]],METRC!A:B,2,FALSE),4)=LEFT(RecordTable[[#This Row],[CloneBarcode]],4),"match","MISMATCH"),"dead")</f>
        <v>dead</v>
      </c>
      <c r="F680" s="15" t="str">
        <f>_xlfn.IFNA(INDEX(Table6[[#All],[Location]],MATCH(RecordTable[[#This Row],[METRC]],Table6[Tag],0)),"DEAD")</f>
        <v>DEAD</v>
      </c>
    </row>
    <row r="681" spans="1:6" x14ac:dyDescent="0.25">
      <c r="A681" t="str">
        <f>_xlfn.CONCAT("1A4070000000065000",RIGHT(RecordTable[[#This Row],[CloneBarcode]],6))</f>
        <v>1A4070000000065000031241</v>
      </c>
      <c r="B681" t="str">
        <f>LEFT(RecordTable[[#This Row],[CloneBarcode]],7)</f>
        <v>CADR060</v>
      </c>
      <c r="C681" t="s">
        <v>3376</v>
      </c>
      <c r="D681" s="15">
        <v>43692</v>
      </c>
      <c r="E681" s="15" t="str">
        <f>_xlfn.IFNA(IF(LEFT(VLOOKUP(RecordTable[[#This Row],[METRC]],METRC!A:B,2,FALSE),4)=LEFT(RecordTable[[#This Row],[CloneBarcode]],4),"match","MISMATCH"),"dead")</f>
        <v>dead</v>
      </c>
      <c r="F681" s="15" t="str">
        <f>_xlfn.IFNA(INDEX(Table6[[#All],[Location]],MATCH(RecordTable[[#This Row],[METRC]],Table6[Tag],0)),"DEAD")</f>
        <v>DEAD</v>
      </c>
    </row>
    <row r="682" spans="1:6" x14ac:dyDescent="0.25">
      <c r="A682" t="s">
        <v>3555</v>
      </c>
      <c r="B682" t="s">
        <v>3556</v>
      </c>
      <c r="C682" t="str">
        <f>_xlfn.CONCAT(RecordTable[[#This Row],[PhenoAbbv]],".",RIGHT(RecordTable[[#This Row],[METRC]],6))</f>
        <v>CADR065.031273</v>
      </c>
      <c r="D682" s="15">
        <v>43692</v>
      </c>
      <c r="E682" s="15" t="str">
        <f>_xlfn.IFNA(IF(LEFT(VLOOKUP(RecordTable[[#This Row],[METRC]],METRC!A:B,2,FALSE),4)=LEFT(RecordTable[[#This Row],[CloneBarcode]],4),"match","MISMATCH"),"dead")</f>
        <v>dead</v>
      </c>
      <c r="F682" s="15" t="str">
        <f>_xlfn.IFNA(INDEX(Table6[[#All],[Location]],MATCH(RecordTable[[#This Row],[METRC]],Table6[Tag],0)),"DEAD")</f>
        <v>DEAD</v>
      </c>
    </row>
    <row r="683" spans="1:6" x14ac:dyDescent="0.25">
      <c r="A683" t="s">
        <v>3557</v>
      </c>
      <c r="B683" t="s">
        <v>3556</v>
      </c>
      <c r="C683" t="str">
        <f>_xlfn.CONCAT(RecordTable[[#This Row],[PhenoAbbv]],".",RIGHT(RecordTable[[#This Row],[METRC]],6))</f>
        <v>CADR065.031274</v>
      </c>
      <c r="D683" s="15">
        <v>43692</v>
      </c>
      <c r="E683" s="15" t="str">
        <f>_xlfn.IFNA(IF(LEFT(VLOOKUP(RecordTable[[#This Row],[METRC]],METRC!A:B,2,FALSE),4)=LEFT(RecordTable[[#This Row],[CloneBarcode]],4),"match","MISMATCH"),"dead")</f>
        <v>dead</v>
      </c>
      <c r="F683" s="15" t="str">
        <f>_xlfn.IFNA(INDEX(Table6[[#All],[Location]],MATCH(RecordTable[[#This Row],[METRC]],Table6[Tag],0)),"DEAD")</f>
        <v>DEAD</v>
      </c>
    </row>
    <row r="684" spans="1:6" x14ac:dyDescent="0.25">
      <c r="A684" t="str">
        <f>_xlfn.CONCAT("1A4070000000065000",RIGHT(RecordTable[[#This Row],[CloneBarcode]],6))</f>
        <v>1A4070000000065000031274</v>
      </c>
      <c r="B684" t="str">
        <f>LEFT(RecordTable[[#This Row],[CloneBarcode]],7)</f>
        <v>CADR065</v>
      </c>
      <c r="C684" t="s">
        <v>3377</v>
      </c>
      <c r="D684" s="15">
        <v>43692</v>
      </c>
      <c r="E684" s="15" t="str">
        <f>_xlfn.IFNA(IF(LEFT(VLOOKUP(RecordTable[[#This Row],[METRC]],METRC!A:B,2,FALSE),4)=LEFT(RecordTable[[#This Row],[CloneBarcode]],4),"match","MISMATCH"),"dead")</f>
        <v>dead</v>
      </c>
      <c r="F684" s="15" t="str">
        <f>_xlfn.IFNA(INDEX(Table6[[#All],[Location]],MATCH(RecordTable[[#This Row],[METRC]],Table6[Tag],0)),"DEAD")</f>
        <v>DEAD</v>
      </c>
    </row>
    <row r="685" spans="1:6" x14ac:dyDescent="0.25">
      <c r="A685" t="str">
        <f>_xlfn.CONCAT("1A4070000000065000",RIGHT(RecordTable[[#This Row],[CloneBarcode]],6))</f>
        <v>1A4070000000065000031273</v>
      </c>
      <c r="B685" t="str">
        <f>LEFT(RecordTable[[#This Row],[CloneBarcode]],7)</f>
        <v>CADR065</v>
      </c>
      <c r="C685" t="s">
        <v>3378</v>
      </c>
      <c r="D685" s="15">
        <v>43692</v>
      </c>
      <c r="E685" s="15" t="str">
        <f>_xlfn.IFNA(IF(LEFT(VLOOKUP(RecordTable[[#This Row],[METRC]],METRC!A:B,2,FALSE),4)=LEFT(RecordTable[[#This Row],[CloneBarcode]],4),"match","MISMATCH"),"dead")</f>
        <v>dead</v>
      </c>
      <c r="F685" s="15" t="str">
        <f>_xlfn.IFNA(INDEX(Table6[[#All],[Location]],MATCH(RecordTable[[#This Row],[METRC]],Table6[Tag],0)),"DEAD")</f>
        <v>DEAD</v>
      </c>
    </row>
    <row r="686" spans="1:6" x14ac:dyDescent="0.25">
      <c r="A686" t="s">
        <v>3558</v>
      </c>
      <c r="B686" t="s">
        <v>3559</v>
      </c>
      <c r="C686" t="str">
        <f>_xlfn.CONCAT(RecordTable[[#This Row],[PhenoAbbv]],".",RIGHT(RecordTable[[#This Row],[METRC]],6))</f>
        <v>CADR098.031264</v>
      </c>
      <c r="D686" s="15">
        <v>43692</v>
      </c>
      <c r="E686" s="15" t="str">
        <f>_xlfn.IFNA(IF(LEFT(VLOOKUP(RecordTable[[#This Row],[METRC]],METRC!A:B,2,FALSE),4)=LEFT(RecordTable[[#This Row],[CloneBarcode]],4),"match","MISMATCH"),"dead")</f>
        <v>dead</v>
      </c>
      <c r="F686" s="15" t="str">
        <f>_xlfn.IFNA(INDEX(Table6[[#All],[Location]],MATCH(RecordTable[[#This Row],[METRC]],Table6[Tag],0)),"DEAD")</f>
        <v>DEAD</v>
      </c>
    </row>
    <row r="687" spans="1:6" x14ac:dyDescent="0.25">
      <c r="A687" t="s">
        <v>3560</v>
      </c>
      <c r="B687" t="s">
        <v>3559</v>
      </c>
      <c r="C687" t="str">
        <f>_xlfn.CONCAT(RecordTable[[#This Row],[PhenoAbbv]],".",RIGHT(RecordTable[[#This Row],[METRC]],6))</f>
        <v>CADR098.031265</v>
      </c>
      <c r="D687" s="15">
        <v>43692</v>
      </c>
      <c r="E687" s="15" t="str">
        <f>_xlfn.IFNA(IF(LEFT(VLOOKUP(RecordTable[[#This Row],[METRC]],METRC!A:B,2,FALSE),4)=LEFT(RecordTable[[#This Row],[CloneBarcode]],4),"match","MISMATCH"),"dead")</f>
        <v>dead</v>
      </c>
      <c r="F687" s="15" t="str">
        <f>_xlfn.IFNA(INDEX(Table6[[#All],[Location]],MATCH(RecordTable[[#This Row],[METRC]],Table6[Tag],0)),"DEAD")</f>
        <v>DEAD</v>
      </c>
    </row>
    <row r="688" spans="1:6" x14ac:dyDescent="0.25">
      <c r="A688" t="str">
        <f>_xlfn.CONCAT("1A4070000000065000",RIGHT(RecordTable[[#This Row],[CloneBarcode]],6))</f>
        <v>1A4070000000065000040724</v>
      </c>
      <c r="B688" t="str">
        <f>LEFT(RecordTable[[#This Row],[CloneBarcode]],7)</f>
        <v>CADR098</v>
      </c>
      <c r="C688" t="s">
        <v>3379</v>
      </c>
      <c r="D688" s="15">
        <v>43692</v>
      </c>
      <c r="E688" s="15" t="str">
        <f>_xlfn.IFNA(IF(LEFT(VLOOKUP(RecordTable[[#This Row],[METRC]],METRC!A:B,2,FALSE),4)=LEFT(RecordTable[[#This Row],[CloneBarcode]],4),"match","MISMATCH"),"dead")</f>
        <v>dead</v>
      </c>
      <c r="F688" s="15" t="str">
        <f>_xlfn.IFNA(INDEX(Table6[[#All],[Location]],MATCH(RecordTable[[#This Row],[METRC]],Table6[Tag],0)),"DEAD")</f>
        <v>DEAD</v>
      </c>
    </row>
    <row r="689" spans="1:6" x14ac:dyDescent="0.25">
      <c r="A689" t="str">
        <f>_xlfn.CONCAT("1A4070000000065000",RIGHT(RecordTable[[#This Row],[CloneBarcode]],6))</f>
        <v>1A4070000000065000040725</v>
      </c>
      <c r="B689" t="str">
        <f>LEFT(RecordTable[[#This Row],[CloneBarcode]],7)</f>
        <v>CADR098</v>
      </c>
      <c r="C689" t="s">
        <v>3380</v>
      </c>
      <c r="D689" s="15">
        <v>43692</v>
      </c>
      <c r="E689" s="15" t="str">
        <f>_xlfn.IFNA(IF(LEFT(VLOOKUP(RecordTable[[#This Row],[METRC]],METRC!A:B,2,FALSE),4)=LEFT(RecordTable[[#This Row],[CloneBarcode]],4),"match","MISMATCH"),"dead")</f>
        <v>dead</v>
      </c>
      <c r="F689" s="15" t="str">
        <f>_xlfn.IFNA(INDEX(Table6[[#All],[Location]],MATCH(RecordTable[[#This Row],[METRC]],Table6[Tag],0)),"DEAD")</f>
        <v>DEAD</v>
      </c>
    </row>
    <row r="690" spans="1:6" x14ac:dyDescent="0.25">
      <c r="A690" t="str">
        <f>_xlfn.CONCAT("1A4070000000065000",RIGHT(RecordTable[[#This Row],[CloneBarcode]],6))</f>
        <v>1A4070000000065000040726</v>
      </c>
      <c r="B690" t="str">
        <f>LEFT(RecordTable[[#This Row],[CloneBarcode]],7)</f>
        <v>CADR098</v>
      </c>
      <c r="C690" t="s">
        <v>3381</v>
      </c>
      <c r="D690" s="15">
        <v>43692</v>
      </c>
      <c r="E690" s="15" t="str">
        <f>_xlfn.IFNA(IF(LEFT(VLOOKUP(RecordTable[[#This Row],[METRC]],METRC!A:B,2,FALSE),4)=LEFT(RecordTable[[#This Row],[CloneBarcode]],4),"match","MISMATCH"),"dead")</f>
        <v>dead</v>
      </c>
      <c r="F690" s="15" t="str">
        <f>_xlfn.IFNA(INDEX(Table6[[#All],[Location]],MATCH(RecordTable[[#This Row],[METRC]],Table6[Tag],0)),"DEAD")</f>
        <v>DEAD</v>
      </c>
    </row>
    <row r="691" spans="1:6" x14ac:dyDescent="0.25">
      <c r="A691" t="str">
        <f>_xlfn.CONCAT("1A4070000000065000",RIGHT(RecordTable[[#This Row],[CloneBarcode]],6))</f>
        <v>1A4070000000065000040730</v>
      </c>
      <c r="B691" t="str">
        <f>LEFT(RecordTable[[#This Row],[CloneBarcode]],7)</f>
        <v>CADR098</v>
      </c>
      <c r="C691" t="s">
        <v>3382</v>
      </c>
      <c r="D691" s="15">
        <v>43692</v>
      </c>
      <c r="E691" s="15" t="str">
        <f>_xlfn.IFNA(IF(LEFT(VLOOKUP(RecordTable[[#This Row],[METRC]],METRC!A:B,2,FALSE),4)=LEFT(RecordTable[[#This Row],[CloneBarcode]],4),"match","MISMATCH"),"dead")</f>
        <v>dead</v>
      </c>
      <c r="F691" s="15" t="str">
        <f>_xlfn.IFNA(INDEX(Table6[[#All],[Location]],MATCH(RecordTable[[#This Row],[METRC]],Table6[Tag],0)),"DEAD")</f>
        <v>DEAD</v>
      </c>
    </row>
    <row r="692" spans="1:6" x14ac:dyDescent="0.25">
      <c r="A692" t="str">
        <f>_xlfn.CONCAT("1A4070000000065000",RIGHT(RecordTable[[#This Row],[CloneBarcode]],6))</f>
        <v>1A4070000000065000040741</v>
      </c>
      <c r="B692" t="str">
        <f>LEFT(RecordTable[[#This Row],[CloneBarcode]],7)</f>
        <v>CADR098</v>
      </c>
      <c r="C692" t="s">
        <v>3383</v>
      </c>
      <c r="D692" s="15">
        <v>43692</v>
      </c>
      <c r="E692" s="15" t="str">
        <f>_xlfn.IFNA(IF(LEFT(VLOOKUP(RecordTable[[#This Row],[METRC]],METRC!A:B,2,FALSE),4)=LEFT(RecordTable[[#This Row],[CloneBarcode]],4),"match","MISMATCH"),"dead")</f>
        <v>dead</v>
      </c>
      <c r="F692" s="15" t="str">
        <f>_xlfn.IFNA(INDEX(Table6[[#All],[Location]],MATCH(RecordTable[[#This Row],[METRC]],Table6[Tag],0)),"DEAD")</f>
        <v>DEAD</v>
      </c>
    </row>
    <row r="693" spans="1:6" x14ac:dyDescent="0.25">
      <c r="A693" t="str">
        <f>_xlfn.CONCAT("1A4070000000065000",RIGHT(RecordTable[[#This Row],[CloneBarcode]],6))</f>
        <v>1A4070000000065000040742</v>
      </c>
      <c r="B693" t="str">
        <f>LEFT(RecordTable[[#This Row],[CloneBarcode]],7)</f>
        <v>CADR098</v>
      </c>
      <c r="C693" t="s">
        <v>3384</v>
      </c>
      <c r="D693" s="15">
        <v>43692</v>
      </c>
      <c r="E693" s="15" t="str">
        <f>_xlfn.IFNA(IF(LEFT(VLOOKUP(RecordTable[[#This Row],[METRC]],METRC!A:B,2,FALSE),4)=LEFT(RecordTable[[#This Row],[CloneBarcode]],4),"match","MISMATCH"),"dead")</f>
        <v>dead</v>
      </c>
      <c r="F693" s="15" t="str">
        <f>_xlfn.IFNA(INDEX(Table6[[#All],[Location]],MATCH(RecordTable[[#This Row],[METRC]],Table6[Tag],0)),"DEAD")</f>
        <v>DEAD</v>
      </c>
    </row>
    <row r="694" spans="1:6" x14ac:dyDescent="0.25">
      <c r="A694" t="str">
        <f>_xlfn.CONCAT("1A4070000000065000",RIGHT(RecordTable[[#This Row],[CloneBarcode]],6))</f>
        <v>1A4070000000065000040729</v>
      </c>
      <c r="B694" t="str">
        <f>LEFT(RecordTable[[#This Row],[CloneBarcode]],7)</f>
        <v>CADR098</v>
      </c>
      <c r="C694" t="s">
        <v>3385</v>
      </c>
      <c r="D694" s="15">
        <v>43692</v>
      </c>
      <c r="E694" s="15" t="str">
        <f>_xlfn.IFNA(IF(LEFT(VLOOKUP(RecordTable[[#This Row],[METRC]],METRC!A:B,2,FALSE),4)=LEFT(RecordTable[[#This Row],[CloneBarcode]],4),"match","MISMATCH"),"dead")</f>
        <v>dead</v>
      </c>
      <c r="F694" s="15" t="str">
        <f>_xlfn.IFNA(INDEX(Table6[[#All],[Location]],MATCH(RecordTable[[#This Row],[METRC]],Table6[Tag],0)),"DEAD")</f>
        <v>DEAD</v>
      </c>
    </row>
    <row r="695" spans="1:6" x14ac:dyDescent="0.25">
      <c r="A695" t="str">
        <f>_xlfn.CONCAT("1A4070000000065000",RIGHT(RecordTable[[#This Row],[CloneBarcode]],6))</f>
        <v>1A4070000000065000031265</v>
      </c>
      <c r="B695" t="str">
        <f>LEFT(RecordTable[[#This Row],[CloneBarcode]],7)</f>
        <v>CADR098</v>
      </c>
      <c r="C695" t="s">
        <v>3386</v>
      </c>
      <c r="D695" s="15">
        <v>43692</v>
      </c>
      <c r="E695" s="15" t="str">
        <f>_xlfn.IFNA(IF(LEFT(VLOOKUP(RecordTable[[#This Row],[METRC]],METRC!A:B,2,FALSE),4)=LEFT(RecordTable[[#This Row],[CloneBarcode]],4),"match","MISMATCH"),"dead")</f>
        <v>dead</v>
      </c>
      <c r="F695" s="15" t="str">
        <f>_xlfn.IFNA(INDEX(Table6[[#All],[Location]],MATCH(RecordTable[[#This Row],[METRC]],Table6[Tag],0)),"DEAD")</f>
        <v>DEAD</v>
      </c>
    </row>
    <row r="696" spans="1:6" x14ac:dyDescent="0.25">
      <c r="A696" t="str">
        <f>_xlfn.CONCAT("1A4070000000065000",RIGHT(RecordTable[[#This Row],[CloneBarcode]],6))</f>
        <v>1A4070000000065000031264</v>
      </c>
      <c r="B696" t="str">
        <f>LEFT(RecordTable[[#This Row],[CloneBarcode]],7)</f>
        <v>CADR098</v>
      </c>
      <c r="C696" t="s">
        <v>3387</v>
      </c>
      <c r="D696" s="15">
        <v>43692</v>
      </c>
      <c r="E696" s="15" t="str">
        <f>_xlfn.IFNA(IF(LEFT(VLOOKUP(RecordTable[[#This Row],[METRC]],METRC!A:B,2,FALSE),4)=LEFT(RecordTable[[#This Row],[CloneBarcode]],4),"match","MISMATCH"),"dead")</f>
        <v>dead</v>
      </c>
      <c r="F696" s="15" t="str">
        <f>_xlfn.IFNA(INDEX(Table6[[#All],[Location]],MATCH(RecordTable[[#This Row],[METRC]],Table6[Tag],0)),"DEAD")</f>
        <v>DEAD</v>
      </c>
    </row>
    <row r="697" spans="1:6" x14ac:dyDescent="0.25">
      <c r="A697" t="s">
        <v>3561</v>
      </c>
      <c r="B697" t="s">
        <v>3562</v>
      </c>
      <c r="C697" t="str">
        <f>_xlfn.CONCAT(RecordTable[[#This Row],[PhenoAbbv]],".",RIGHT(RecordTable[[#This Row],[METRC]],6))</f>
        <v>CADR107.031268</v>
      </c>
      <c r="D697" s="15">
        <v>43692</v>
      </c>
      <c r="E697" s="15" t="str">
        <f>_xlfn.IFNA(IF(LEFT(VLOOKUP(RecordTable[[#This Row],[METRC]],METRC!A:B,2,FALSE),4)=LEFT(RecordTable[[#This Row],[CloneBarcode]],4),"match","MISMATCH"),"dead")</f>
        <v>dead</v>
      </c>
      <c r="F697" s="15" t="str">
        <f>_xlfn.IFNA(INDEX(Table6[[#All],[Location]],MATCH(RecordTable[[#This Row],[METRC]],Table6[Tag],0)),"DEAD")</f>
        <v>DEAD</v>
      </c>
    </row>
    <row r="698" spans="1:6" x14ac:dyDescent="0.25">
      <c r="A698" t="s">
        <v>3563</v>
      </c>
      <c r="B698" t="s">
        <v>3562</v>
      </c>
      <c r="C698" t="str">
        <f>_xlfn.CONCAT(RecordTable[[#This Row],[PhenoAbbv]],".",RIGHT(RecordTable[[#This Row],[METRC]],6))</f>
        <v>CADR107.031269</v>
      </c>
      <c r="D698" s="15">
        <v>43692</v>
      </c>
      <c r="E698" s="15" t="str">
        <f>_xlfn.IFNA(IF(LEFT(VLOOKUP(RecordTable[[#This Row],[METRC]],METRC!A:B,2,FALSE),4)=LEFT(RecordTable[[#This Row],[CloneBarcode]],4),"match","MISMATCH"),"dead")</f>
        <v>dead</v>
      </c>
      <c r="F698" s="15" t="str">
        <f>_xlfn.IFNA(INDEX(Table6[[#All],[Location]],MATCH(RecordTable[[#This Row],[METRC]],Table6[Tag],0)),"DEAD")</f>
        <v>DEAD</v>
      </c>
    </row>
    <row r="699" spans="1:6" x14ac:dyDescent="0.25">
      <c r="A699" t="str">
        <f>_xlfn.CONCAT("1A4070000000065000",RIGHT(RecordTable[[#This Row],[CloneBarcode]],6))</f>
        <v>1A4070000000065000031269</v>
      </c>
      <c r="B699" t="str">
        <f>LEFT(RecordTable[[#This Row],[CloneBarcode]],7)</f>
        <v>CADR107</v>
      </c>
      <c r="C699" t="s">
        <v>3388</v>
      </c>
      <c r="D699" s="15">
        <v>43692</v>
      </c>
      <c r="E699" s="15" t="str">
        <f>_xlfn.IFNA(IF(LEFT(VLOOKUP(RecordTable[[#This Row],[METRC]],METRC!A:B,2,FALSE),4)=LEFT(RecordTable[[#This Row],[CloneBarcode]],4),"match","MISMATCH"),"dead")</f>
        <v>dead</v>
      </c>
      <c r="F699" s="15" t="str">
        <f>_xlfn.IFNA(INDEX(Table6[[#All],[Location]],MATCH(RecordTable[[#This Row],[METRC]],Table6[Tag],0)),"DEAD")</f>
        <v>DEAD</v>
      </c>
    </row>
    <row r="700" spans="1:6" x14ac:dyDescent="0.25">
      <c r="A700" t="str">
        <f>_xlfn.CONCAT("1A4070000000065000",RIGHT(RecordTable[[#This Row],[CloneBarcode]],6))</f>
        <v>1A4070000000065000031268</v>
      </c>
      <c r="B700" t="str">
        <f>LEFT(RecordTable[[#This Row],[CloneBarcode]],7)</f>
        <v>CADR107</v>
      </c>
      <c r="C700" t="s">
        <v>3389</v>
      </c>
      <c r="D700" s="15">
        <v>43692</v>
      </c>
      <c r="E700" s="15" t="str">
        <f>_xlfn.IFNA(IF(LEFT(VLOOKUP(RecordTable[[#This Row],[METRC]],METRC!A:B,2,FALSE),4)=LEFT(RecordTable[[#This Row],[CloneBarcode]],4),"match","MISMATCH"),"dead")</f>
        <v>dead</v>
      </c>
      <c r="F700" s="15" t="str">
        <f>_xlfn.IFNA(INDEX(Table6[[#All],[Location]],MATCH(RecordTable[[#This Row],[METRC]],Table6[Tag],0)),"DEAD")</f>
        <v>DEAD</v>
      </c>
    </row>
    <row r="701" spans="1:6" x14ac:dyDescent="0.25">
      <c r="A701" t="s">
        <v>3390</v>
      </c>
      <c r="B701" t="s">
        <v>3391</v>
      </c>
      <c r="C701" t="str">
        <f>_xlfn.CONCAT(RecordTable[[#This Row],[PhenoAbbv]],".",RIGHT(RecordTable[[#This Row],[METRC]],6))</f>
        <v>CHST007.031350</v>
      </c>
      <c r="D701" s="15">
        <v>43692</v>
      </c>
      <c r="E701" s="15" t="str">
        <f>_xlfn.IFNA(IF(LEFT(VLOOKUP(RecordTable[[#This Row],[METRC]],METRC!A:B,2,FALSE),4)=LEFT(RecordTable[[#This Row],[CloneBarcode]],4),"match","MISMATCH"),"dead")</f>
        <v>dead</v>
      </c>
      <c r="F701" s="15" t="str">
        <f>_xlfn.IFNA(INDEX(Table6[[#All],[Location]],MATCH(RecordTable[[#This Row],[METRC]],Table6[Tag],0)),"DEAD")</f>
        <v>DEAD</v>
      </c>
    </row>
    <row r="702" spans="1:6" x14ac:dyDescent="0.25">
      <c r="A702" t="s">
        <v>3392</v>
      </c>
      <c r="B702" t="s">
        <v>3391</v>
      </c>
      <c r="C702" t="str">
        <f>_xlfn.CONCAT(RecordTable[[#This Row],[PhenoAbbv]],".",RIGHT(RecordTable[[#This Row],[METRC]],6))</f>
        <v>CHST007.031352</v>
      </c>
      <c r="D702" s="15">
        <v>43692</v>
      </c>
      <c r="E702" s="15" t="str">
        <f>_xlfn.IFNA(IF(LEFT(VLOOKUP(RecordTable[[#This Row],[METRC]],METRC!A:B,2,FALSE),4)=LEFT(RecordTable[[#This Row],[CloneBarcode]],4),"match","MISMATCH"),"dead")</f>
        <v>dead</v>
      </c>
      <c r="F702" s="15" t="str">
        <f>_xlfn.IFNA(INDEX(Table6[[#All],[Location]],MATCH(RecordTable[[#This Row],[METRC]],Table6[Tag],0)),"DEAD")</f>
        <v>DEAD</v>
      </c>
    </row>
    <row r="703" spans="1:6" x14ac:dyDescent="0.25">
      <c r="A703" t="s">
        <v>3564</v>
      </c>
      <c r="B703" t="s">
        <v>3565</v>
      </c>
      <c r="C703" t="str">
        <f>_xlfn.CONCAT(RecordTable[[#This Row],[PhenoAbbv]],".",RIGHT(RecordTable[[#This Row],[METRC]],6))</f>
        <v>CHST008.031353</v>
      </c>
      <c r="D703" s="15">
        <v>43692</v>
      </c>
      <c r="E703" s="15" t="str">
        <f>_xlfn.IFNA(IF(LEFT(VLOOKUP(RecordTable[[#This Row],[METRC]],METRC!A:B,2,FALSE),4)=LEFT(RecordTable[[#This Row],[CloneBarcode]],4),"match","MISMATCH"),"dead")</f>
        <v>dead</v>
      </c>
      <c r="F703" s="15" t="str">
        <f>_xlfn.IFNA(INDEX(Table6[[#All],[Location]],MATCH(RecordTable[[#This Row],[METRC]],Table6[Tag],0)),"DEAD")</f>
        <v>DEAD</v>
      </c>
    </row>
    <row r="704" spans="1:6" x14ac:dyDescent="0.25">
      <c r="A704" t="s">
        <v>3566</v>
      </c>
      <c r="B704" t="s">
        <v>3565</v>
      </c>
      <c r="C704" t="str">
        <f>_xlfn.CONCAT(RecordTable[[#This Row],[PhenoAbbv]],".",RIGHT(RecordTable[[#This Row],[METRC]],6))</f>
        <v>CHST008.031354</v>
      </c>
      <c r="D704" s="15">
        <v>43692</v>
      </c>
      <c r="E704" s="15" t="str">
        <f>_xlfn.IFNA(IF(LEFT(VLOOKUP(RecordTable[[#This Row],[METRC]],METRC!A:B,2,FALSE),4)=LEFT(RecordTable[[#This Row],[CloneBarcode]],4),"match","MISMATCH"),"dead")</f>
        <v>dead</v>
      </c>
      <c r="F704" s="15" t="str">
        <f>_xlfn.IFNA(INDEX(Table6[[#All],[Location]],MATCH(RecordTable[[#This Row],[METRC]],Table6[Tag],0)),"DEAD")</f>
        <v>DEAD</v>
      </c>
    </row>
    <row r="705" spans="1:6" x14ac:dyDescent="0.25">
      <c r="A705" t="str">
        <f>_xlfn.CONCAT("1A4070000000065000",RIGHT(RecordTable[[#This Row],[CloneBarcode]],6))</f>
        <v>1A4070000000065000031353</v>
      </c>
      <c r="B705" t="str">
        <f>LEFT(RecordTable[[#This Row],[CloneBarcode]],7)</f>
        <v>CHST008</v>
      </c>
      <c r="C705" t="s">
        <v>2990</v>
      </c>
      <c r="D705" s="15">
        <v>43692</v>
      </c>
      <c r="E705" s="15" t="str">
        <f>_xlfn.IFNA(IF(LEFT(VLOOKUP(RecordTable[[#This Row],[METRC]],METRC!A:B,2,FALSE),4)=LEFT(RecordTable[[#This Row],[CloneBarcode]],4),"match","MISMATCH"),"dead")</f>
        <v>dead</v>
      </c>
      <c r="F705" s="15" t="str">
        <f>_xlfn.IFNA(INDEX(Table6[[#All],[Location]],MATCH(RecordTable[[#This Row],[METRC]],Table6[Tag],0)),"DEAD")</f>
        <v>DEAD</v>
      </c>
    </row>
    <row r="706" spans="1:6" x14ac:dyDescent="0.25">
      <c r="A706" t="str">
        <f>_xlfn.CONCAT("1A4070000000065000",RIGHT(RecordTable[[#This Row],[CloneBarcode]],6))</f>
        <v>1A4070000000065000031354</v>
      </c>
      <c r="B706" t="str">
        <f>LEFT(RecordTable[[#This Row],[CloneBarcode]],7)</f>
        <v>CHST008</v>
      </c>
      <c r="C706" t="s">
        <v>2991</v>
      </c>
      <c r="D706" s="15">
        <v>43692</v>
      </c>
      <c r="E706" s="15" t="str">
        <f>_xlfn.IFNA(IF(LEFT(VLOOKUP(RecordTable[[#This Row],[METRC]],METRC!A:B,2,FALSE),4)=LEFT(RecordTable[[#This Row],[CloneBarcode]],4),"match","MISMATCH"),"dead")</f>
        <v>dead</v>
      </c>
      <c r="F706" s="15" t="str">
        <f>_xlfn.IFNA(INDEX(Table6[[#All],[Location]],MATCH(RecordTable[[#This Row],[METRC]],Table6[Tag],0)),"DEAD")</f>
        <v>DEAD</v>
      </c>
    </row>
    <row r="707" spans="1:6" x14ac:dyDescent="0.25">
      <c r="A707" t="str">
        <f>_xlfn.CONCAT("1A4070000000065000",RIGHT(RecordTable[[#This Row],[CloneBarcode]],6))</f>
        <v>1A4070000000065000031404</v>
      </c>
      <c r="B707" t="str">
        <f>LEFT(RecordTable[[#This Row],[CloneBarcode]],7)</f>
        <v>CTEN016</v>
      </c>
      <c r="C707" t="s">
        <v>2995</v>
      </c>
      <c r="D707" s="15">
        <v>43692</v>
      </c>
      <c r="E707" s="15" t="str">
        <f>_xlfn.IFNA(IF(LEFT(VLOOKUP(RecordTable[[#This Row],[METRC]],METRC!A:B,2,FALSE),4)=LEFT(RecordTable[[#This Row],[CloneBarcode]],4),"match","MISMATCH"),"dead")</f>
        <v>dead</v>
      </c>
      <c r="F707" s="15" t="str">
        <f>_xlfn.IFNA(INDEX(Table6[[#All],[Location]],MATCH(RecordTable[[#This Row],[METRC]],Table6[Tag],0)),"DEAD")</f>
        <v>DEAD</v>
      </c>
    </row>
    <row r="708" spans="1:6" x14ac:dyDescent="0.25">
      <c r="A708" t="str">
        <f>_xlfn.CONCAT("1A4070000000065000",RIGHT(RecordTable[[#This Row],[CloneBarcode]],6))</f>
        <v>1A4070000000065000031426</v>
      </c>
      <c r="B708" t="str">
        <f>LEFT(RecordTable[[#This Row],[CloneBarcode]],7)</f>
        <v>CTEN024</v>
      </c>
      <c r="C708" t="s">
        <v>2998</v>
      </c>
      <c r="D708" s="15">
        <v>43692</v>
      </c>
      <c r="E708" s="15" t="str">
        <f>_xlfn.IFNA(IF(LEFT(VLOOKUP(RecordTable[[#This Row],[METRC]],METRC!A:B,2,FALSE),4)=LEFT(RecordTable[[#This Row],[CloneBarcode]],4),"match","MISMATCH"),"dead")</f>
        <v>dead</v>
      </c>
      <c r="F708" s="15" t="str">
        <f>_xlfn.IFNA(INDEX(Table6[[#All],[Location]],MATCH(RecordTable[[#This Row],[METRC]],Table6[Tag],0)),"DEAD")</f>
        <v>DEAD</v>
      </c>
    </row>
    <row r="709" spans="1:6" x14ac:dyDescent="0.25">
      <c r="A709" t="str">
        <f>_xlfn.CONCAT("1A4070000000065000",RIGHT(RecordTable[[#This Row],[CloneBarcode]],6))</f>
        <v>1A4070000000065000033645</v>
      </c>
      <c r="B709" t="str">
        <f>LEFT(RecordTable[[#This Row],[CloneBarcode]],7)</f>
        <v>DD22002</v>
      </c>
      <c r="C709" t="s">
        <v>2999</v>
      </c>
      <c r="D709" s="15">
        <v>43692</v>
      </c>
      <c r="E709" s="15" t="str">
        <f>_xlfn.IFNA(IF(LEFT(VLOOKUP(RecordTable[[#This Row],[METRC]],METRC!A:B,2,FALSE),4)=LEFT(RecordTable[[#This Row],[CloneBarcode]],4),"match","MISMATCH"),"dead")</f>
        <v>dead</v>
      </c>
      <c r="F709" s="15" t="str">
        <f>_xlfn.IFNA(INDEX(Table6[[#All],[Location]],MATCH(RecordTable[[#This Row],[METRC]],Table6[Tag],0)),"DEAD")</f>
        <v>DEAD</v>
      </c>
    </row>
    <row r="710" spans="1:6" x14ac:dyDescent="0.25">
      <c r="A710" t="str">
        <f>_xlfn.CONCAT("1A4070000000065000",RIGHT(RecordTable[[#This Row],[CloneBarcode]],6))</f>
        <v>1A4070000000065000033646</v>
      </c>
      <c r="B710" t="str">
        <f>LEFT(RecordTable[[#This Row],[CloneBarcode]],7)</f>
        <v>DD22002</v>
      </c>
      <c r="C710" t="s">
        <v>3000</v>
      </c>
      <c r="D710" s="15">
        <v>43692</v>
      </c>
      <c r="E710" s="15" t="str">
        <f>_xlfn.IFNA(IF(LEFT(VLOOKUP(RecordTable[[#This Row],[METRC]],METRC!A:B,2,FALSE),4)=LEFT(RecordTable[[#This Row],[CloneBarcode]],4),"match","MISMATCH"),"dead")</f>
        <v>dead</v>
      </c>
      <c r="F710" s="15" t="str">
        <f>_xlfn.IFNA(INDEX(Table6[[#All],[Location]],MATCH(RecordTable[[#This Row],[METRC]],Table6[Tag],0)),"DEAD")</f>
        <v>DEAD</v>
      </c>
    </row>
    <row r="711" spans="1:6" x14ac:dyDescent="0.25">
      <c r="A711" t="s">
        <v>3393</v>
      </c>
      <c r="B711" t="s">
        <v>3002</v>
      </c>
      <c r="C711" t="str">
        <f>_xlfn.CONCAT(RecordTable[[#This Row],[PhenoAbbv]],".",RIGHT(RecordTable[[#This Row],[METRC]],6))</f>
        <v>DD22005.019499</v>
      </c>
      <c r="D711" s="15">
        <v>43692</v>
      </c>
      <c r="E711" s="15" t="str">
        <f>_xlfn.IFNA(IF(LEFT(VLOOKUP(RecordTable[[#This Row],[METRC]],METRC!A:B,2,FALSE),4)=LEFT(RecordTable[[#This Row],[CloneBarcode]],4),"match","MISMATCH"),"dead")</f>
        <v>dead</v>
      </c>
      <c r="F711" s="15" t="str">
        <f>_xlfn.IFNA(INDEX(Table6[[#All],[Location]],MATCH(RecordTable[[#This Row],[METRC]],Table6[Tag],0)),"DEAD")</f>
        <v>DEAD</v>
      </c>
    </row>
    <row r="712" spans="1:6" x14ac:dyDescent="0.25">
      <c r="A712" t="str">
        <f>_xlfn.CONCAT("1A4070000000065000",RIGHT(RecordTable[[#This Row],[CloneBarcode]],6))</f>
        <v>1A4070000000065000032327</v>
      </c>
      <c r="B712" t="str">
        <f>LEFT(RecordTable[[#This Row],[CloneBarcode]],7)</f>
        <v>DD22005</v>
      </c>
      <c r="C712" t="s">
        <v>3003</v>
      </c>
      <c r="D712" s="15">
        <v>43692</v>
      </c>
      <c r="E712" s="15" t="str">
        <f>_xlfn.IFNA(IF(LEFT(VLOOKUP(RecordTable[[#This Row],[METRC]],METRC!A:B,2,FALSE),4)=LEFT(RecordTable[[#This Row],[CloneBarcode]],4),"match","MISMATCH"),"dead")</f>
        <v>dead</v>
      </c>
      <c r="F712" s="15" t="str">
        <f>_xlfn.IFNA(INDEX(Table6[[#All],[Location]],MATCH(RecordTable[[#This Row],[METRC]],Table6[Tag],0)),"DEAD")</f>
        <v>DEAD</v>
      </c>
    </row>
    <row r="713" spans="1:6" x14ac:dyDescent="0.25">
      <c r="A713" t="s">
        <v>3567</v>
      </c>
      <c r="B713" t="s">
        <v>3568</v>
      </c>
      <c r="C713" t="str">
        <f>_xlfn.CONCAT(RecordTable[[#This Row],[PhenoAbbv]],".",RIGHT(RecordTable[[#This Row],[METRC]],6))</f>
        <v>DD22008.033648</v>
      </c>
      <c r="D713" s="15">
        <v>43692</v>
      </c>
      <c r="E713" s="15" t="str">
        <f>_xlfn.IFNA(IF(LEFT(VLOOKUP(RecordTable[[#This Row],[METRC]],METRC!A:B,2,FALSE),4)=LEFT(RecordTable[[#This Row],[CloneBarcode]],4),"match","MISMATCH"),"dead")</f>
        <v>dead</v>
      </c>
      <c r="F713" s="15" t="str">
        <f>_xlfn.IFNA(INDEX(Table6[[#All],[Location]],MATCH(RecordTable[[#This Row],[METRC]],Table6[Tag],0)),"DEAD")</f>
        <v>DEAD</v>
      </c>
    </row>
    <row r="714" spans="1:6" x14ac:dyDescent="0.25">
      <c r="A714" t="str">
        <f>_xlfn.CONCAT("1A4070000000065000",RIGHT(RecordTable[[#This Row],[CloneBarcode]],6))</f>
        <v>1A4070000000065000033647</v>
      </c>
      <c r="B714" t="str">
        <f>LEFT(RecordTable[[#This Row],[CloneBarcode]],7)</f>
        <v>DD22008</v>
      </c>
      <c r="C714" t="s">
        <v>3004</v>
      </c>
      <c r="D714" s="15">
        <v>43692</v>
      </c>
      <c r="E714" s="15" t="str">
        <f>_xlfn.IFNA(IF(LEFT(VLOOKUP(RecordTable[[#This Row],[METRC]],METRC!A:B,2,FALSE),4)=LEFT(RecordTable[[#This Row],[CloneBarcode]],4),"match","MISMATCH"),"dead")</f>
        <v>dead</v>
      </c>
      <c r="F714" s="15" t="str">
        <f>_xlfn.IFNA(INDEX(Table6[[#All],[Location]],MATCH(RecordTable[[#This Row],[METRC]],Table6[Tag],0)),"DEAD")</f>
        <v>DEAD</v>
      </c>
    </row>
    <row r="715" spans="1:6" x14ac:dyDescent="0.25">
      <c r="A715" t="str">
        <f>_xlfn.CONCAT("1A4070000000065000",RIGHT(RecordTable[[#This Row],[CloneBarcode]],6))</f>
        <v>1A4070000000065000033648</v>
      </c>
      <c r="B715" t="str">
        <f>LEFT(RecordTable[[#This Row],[CloneBarcode]],7)</f>
        <v>DD22008</v>
      </c>
      <c r="C715" t="s">
        <v>3005</v>
      </c>
      <c r="D715" s="15">
        <v>43692</v>
      </c>
      <c r="E715" s="15" t="str">
        <f>_xlfn.IFNA(IF(LEFT(VLOOKUP(RecordTable[[#This Row],[METRC]],METRC!A:B,2,FALSE),4)=LEFT(RecordTable[[#This Row],[CloneBarcode]],4),"match","MISMATCH"),"dead")</f>
        <v>dead</v>
      </c>
      <c r="F715" s="15" t="str">
        <f>_xlfn.IFNA(INDEX(Table6[[#All],[Location]],MATCH(RecordTable[[#This Row],[METRC]],Table6[Tag],0)),"DEAD")</f>
        <v>DEAD</v>
      </c>
    </row>
    <row r="716" spans="1:6" x14ac:dyDescent="0.25">
      <c r="A716" t="s">
        <v>3394</v>
      </c>
      <c r="B716" t="s">
        <v>3007</v>
      </c>
      <c r="C716" t="str">
        <f>_xlfn.CONCAT(RecordTable[[#This Row],[PhenoAbbv]],".",RIGHT(RecordTable[[#This Row],[METRC]],6))</f>
        <v>DD22009.019474</v>
      </c>
      <c r="D716" s="15">
        <v>43692</v>
      </c>
      <c r="E716" s="15" t="str">
        <f>_xlfn.IFNA(IF(LEFT(VLOOKUP(RecordTable[[#This Row],[METRC]],METRC!A:B,2,FALSE),4)=LEFT(RecordTable[[#This Row],[CloneBarcode]],4),"match","MISMATCH"),"dead")</f>
        <v>dead</v>
      </c>
      <c r="F716" s="15" t="str">
        <f>_xlfn.IFNA(INDEX(Table6[[#All],[Location]],MATCH(RecordTable[[#This Row],[METRC]],Table6[Tag],0)),"DEAD")</f>
        <v>DEAD</v>
      </c>
    </row>
    <row r="717" spans="1:6" x14ac:dyDescent="0.25">
      <c r="A717" t="str">
        <f>_xlfn.CONCAT("1A4070000000065000",RIGHT(RecordTable[[#This Row],[CloneBarcode]],6))</f>
        <v>1A4070000000065000032392</v>
      </c>
      <c r="B717" t="str">
        <f>LEFT(RecordTable[[#This Row],[CloneBarcode]],7)</f>
        <v>DD22009</v>
      </c>
      <c r="C717" t="s">
        <v>3008</v>
      </c>
      <c r="D717" s="15">
        <v>43692</v>
      </c>
      <c r="E717" s="15" t="str">
        <f>_xlfn.IFNA(IF(LEFT(VLOOKUP(RecordTable[[#This Row],[METRC]],METRC!A:B,2,FALSE),4)=LEFT(RecordTable[[#This Row],[CloneBarcode]],4),"match","MISMATCH"),"dead")</f>
        <v>dead</v>
      </c>
      <c r="F717" s="15" t="str">
        <f>_xlfn.IFNA(INDEX(Table6[[#All],[Location]],MATCH(RecordTable[[#This Row],[METRC]],Table6[Tag],0)),"DEAD")</f>
        <v>DEAD</v>
      </c>
    </row>
    <row r="718" spans="1:6" x14ac:dyDescent="0.25">
      <c r="A718" t="str">
        <f>_xlfn.CONCAT("1A4070000000065000",RIGHT(RecordTable[[#This Row],[CloneBarcode]],6))</f>
        <v>1A4070000000065000032316</v>
      </c>
      <c r="B718" t="str">
        <f>LEFT(RecordTable[[#This Row],[CloneBarcode]],7)</f>
        <v>DD22010</v>
      </c>
      <c r="C718" t="s">
        <v>3011</v>
      </c>
      <c r="D718" s="15">
        <v>43692</v>
      </c>
      <c r="E718" s="15" t="str">
        <f>_xlfn.IFNA(IF(LEFT(VLOOKUP(RecordTable[[#This Row],[METRC]],METRC!A:B,2,FALSE),4)=LEFT(RecordTable[[#This Row],[CloneBarcode]],4),"match","MISMATCH"),"dead")</f>
        <v>dead</v>
      </c>
      <c r="F718" s="15" t="str">
        <f>_xlfn.IFNA(INDEX(Table6[[#All],[Location]],MATCH(RecordTable[[#This Row],[METRC]],Table6[Tag],0)),"DEAD")</f>
        <v>DEAD</v>
      </c>
    </row>
    <row r="719" spans="1:6" x14ac:dyDescent="0.25">
      <c r="A719" t="s">
        <v>3395</v>
      </c>
      <c r="B719" t="s">
        <v>3396</v>
      </c>
      <c r="C719" t="str">
        <f>_xlfn.CONCAT(RecordTable[[#This Row],[PhenoAbbv]],".",RIGHT(RecordTable[[#This Row],[METRC]],6))</f>
        <v>DD22016.019468</v>
      </c>
      <c r="D719" s="15">
        <v>43692</v>
      </c>
      <c r="E719" s="15" t="str">
        <f>_xlfn.IFNA(IF(LEFT(VLOOKUP(RecordTable[[#This Row],[METRC]],METRC!A:B,2,FALSE),4)=LEFT(RecordTable[[#This Row],[CloneBarcode]],4),"match","MISMATCH"),"dead")</f>
        <v>dead</v>
      </c>
      <c r="F719" s="15" t="str">
        <f>_xlfn.IFNA(INDEX(Table6[[#All],[Location]],MATCH(RecordTable[[#This Row],[METRC]],Table6[Tag],0)),"DEAD")</f>
        <v>DEAD</v>
      </c>
    </row>
    <row r="720" spans="1:6" x14ac:dyDescent="0.25">
      <c r="A720" t="str">
        <f>_xlfn.CONCAT("1A4070000000065000",RIGHT(RecordTable[[#This Row],[CloneBarcode]],6))</f>
        <v>1A4070000000065000032370</v>
      </c>
      <c r="B720" t="str">
        <f>LEFT(RecordTable[[#This Row],[CloneBarcode]],7)</f>
        <v>DD22016</v>
      </c>
      <c r="C720" t="s">
        <v>3013</v>
      </c>
      <c r="D720" s="15">
        <v>43692</v>
      </c>
      <c r="E720" s="15" t="str">
        <f>_xlfn.IFNA(IF(LEFT(VLOOKUP(RecordTable[[#This Row],[METRC]],METRC!A:B,2,FALSE),4)=LEFT(RecordTable[[#This Row],[CloneBarcode]],4),"match","MISMATCH"),"dead")</f>
        <v>dead</v>
      </c>
      <c r="F720" s="15" t="str">
        <f>_xlfn.IFNA(INDEX(Table6[[#All],[Location]],MATCH(RecordTable[[#This Row],[METRC]],Table6[Tag],0)),"DEAD")</f>
        <v>DEAD</v>
      </c>
    </row>
    <row r="721" spans="1:6" x14ac:dyDescent="0.25">
      <c r="A721" t="str">
        <f>_xlfn.CONCAT("1A4070000000065000",RIGHT(RecordTable[[#This Row],[CloneBarcode]],6))</f>
        <v>1A4070000000065000033096</v>
      </c>
      <c r="B721" t="str">
        <f>LEFT(RecordTable[[#This Row],[CloneBarcode]],7)</f>
        <v>DRMC001</v>
      </c>
      <c r="C721" t="s">
        <v>3017</v>
      </c>
      <c r="D721" s="15">
        <v>43692</v>
      </c>
      <c r="E721" s="15" t="str">
        <f>_xlfn.IFNA(IF(LEFT(VLOOKUP(RecordTable[[#This Row],[METRC]],METRC!A:B,2,FALSE),4)=LEFT(RecordTable[[#This Row],[CloneBarcode]],4),"match","MISMATCH"),"dead")</f>
        <v>dead</v>
      </c>
      <c r="F721" s="15" t="str">
        <f>_xlfn.IFNA(INDEX(Table6[[#All],[Location]],MATCH(RecordTable[[#This Row],[METRC]],Table6[Tag],0)),"DEAD")</f>
        <v>DEAD</v>
      </c>
    </row>
    <row r="722" spans="1:6" x14ac:dyDescent="0.25">
      <c r="A722" t="s">
        <v>3403</v>
      </c>
      <c r="B722" t="s">
        <v>3019</v>
      </c>
      <c r="C722" t="str">
        <f>_xlfn.CONCAT(RecordTable[[#This Row],[PhenoAbbv]],".",RIGHT(RecordTable[[#This Row],[METRC]],6))</f>
        <v>DRMC004.024977</v>
      </c>
      <c r="D722" s="15">
        <v>43692</v>
      </c>
      <c r="E722" s="15" t="str">
        <f>_xlfn.IFNA(IF(LEFT(VLOOKUP(RecordTable[[#This Row],[METRC]],METRC!A:B,2,FALSE),4)=LEFT(RecordTable[[#This Row],[CloneBarcode]],4),"match","MISMATCH"),"dead")</f>
        <v>dead</v>
      </c>
      <c r="F722" s="15" t="str">
        <f>_xlfn.IFNA(INDEX(Table6[[#All],[Location]],MATCH(RecordTable[[#This Row],[METRC]],Table6[Tag],0)),"DEAD")</f>
        <v>DEAD</v>
      </c>
    </row>
    <row r="723" spans="1:6" x14ac:dyDescent="0.25">
      <c r="A723" t="str">
        <f>_xlfn.CONCAT("1A4070000000065000",RIGHT(RecordTable[[#This Row],[CloneBarcode]],6))</f>
        <v>1A4070000000065000032999</v>
      </c>
      <c r="B723" t="str">
        <f>LEFT(RecordTable[[#This Row],[CloneBarcode]],7)</f>
        <v>DRMC004</v>
      </c>
      <c r="C723" t="s">
        <v>3024</v>
      </c>
      <c r="D723" s="15">
        <v>43692</v>
      </c>
      <c r="E723" s="15" t="str">
        <f>_xlfn.IFNA(IF(LEFT(VLOOKUP(RecordTable[[#This Row],[METRC]],METRC!A:B,2,FALSE),4)=LEFT(RecordTable[[#This Row],[CloneBarcode]],4),"match","MISMATCH"),"dead")</f>
        <v>dead</v>
      </c>
      <c r="F723" s="15" t="str">
        <f>_xlfn.IFNA(INDEX(Table6[[#All],[Location]],MATCH(RecordTable[[#This Row],[METRC]],Table6[Tag],0)),"DEAD")</f>
        <v>DEAD</v>
      </c>
    </row>
    <row r="724" spans="1:6" x14ac:dyDescent="0.25">
      <c r="A724" t="s">
        <v>3404</v>
      </c>
      <c r="B724" t="s">
        <v>3405</v>
      </c>
      <c r="C724" t="str">
        <f>_xlfn.CONCAT(RecordTable[[#This Row],[PhenoAbbv]],".",RIGHT(RecordTable[[#This Row],[METRC]],6))</f>
        <v>DRMC022.020829</v>
      </c>
      <c r="D724" s="15">
        <v>43692</v>
      </c>
      <c r="E724" s="15" t="str">
        <f>_xlfn.IFNA(IF(LEFT(VLOOKUP(RecordTable[[#This Row],[METRC]],METRC!A:B,2,FALSE),4)=LEFT(RecordTable[[#This Row],[CloneBarcode]],4),"match","MISMATCH"),"dead")</f>
        <v>dead</v>
      </c>
      <c r="F724" s="15" t="str">
        <f>_xlfn.IFNA(INDEX(Table6[[#All],[Location]],MATCH(RecordTable[[#This Row],[METRC]],Table6[Tag],0)),"DEAD")</f>
        <v>DEAD</v>
      </c>
    </row>
    <row r="725" spans="1:6" x14ac:dyDescent="0.25">
      <c r="A725" t="str">
        <f>_xlfn.CONCAT("1A4070000000065000",RIGHT(RecordTable[[#This Row],[CloneBarcode]],6))</f>
        <v>1A4070000000065000033149</v>
      </c>
      <c r="B725" t="str">
        <f>LEFT(RecordTable[[#This Row],[CloneBarcode]],7)</f>
        <v>DRMC022</v>
      </c>
      <c r="C725" t="s">
        <v>3026</v>
      </c>
      <c r="D725" s="15">
        <v>43692</v>
      </c>
      <c r="E725" s="15" t="str">
        <f>_xlfn.IFNA(IF(LEFT(VLOOKUP(RecordTable[[#This Row],[METRC]],METRC!A:B,2,FALSE),4)=LEFT(RecordTable[[#This Row],[CloneBarcode]],4),"match","MISMATCH"),"dead")</f>
        <v>dead</v>
      </c>
      <c r="F725" s="15" t="str">
        <f>_xlfn.IFNA(INDEX(Table6[[#All],[Location]],MATCH(RecordTable[[#This Row],[METRC]],Table6[Tag],0)),"DEAD")</f>
        <v>DEAD</v>
      </c>
    </row>
    <row r="726" spans="1:6" x14ac:dyDescent="0.25">
      <c r="A726" t="str">
        <f>_xlfn.CONCAT("1A4070000000065000",RIGHT(RecordTable[[#This Row],[CloneBarcode]],6))</f>
        <v>1A4070000000065000033133</v>
      </c>
      <c r="B726" t="str">
        <f>LEFT(RecordTable[[#This Row],[CloneBarcode]],7)</f>
        <v>DRMC034</v>
      </c>
      <c r="C726" t="s">
        <v>3029</v>
      </c>
      <c r="D726" s="15">
        <v>43692</v>
      </c>
      <c r="E726" s="15" t="str">
        <f>_xlfn.IFNA(IF(LEFT(VLOOKUP(RecordTable[[#This Row],[METRC]],METRC!A:B,2,FALSE),4)=LEFT(RecordTable[[#This Row],[CloneBarcode]],4),"match","MISMATCH"),"dead")</f>
        <v>dead</v>
      </c>
      <c r="F726" s="15" t="str">
        <f>_xlfn.IFNA(INDEX(Table6[[#All],[Location]],MATCH(RecordTable[[#This Row],[METRC]],Table6[Tag],0)),"DEAD")</f>
        <v>DEAD</v>
      </c>
    </row>
    <row r="727" spans="1:6" x14ac:dyDescent="0.25">
      <c r="A727" t="s">
        <v>3569</v>
      </c>
      <c r="B727" t="s">
        <v>3570</v>
      </c>
      <c r="C727" t="str">
        <f>_xlfn.CONCAT(RecordTable[[#This Row],[PhenoAbbv]],".",RIGHT(RecordTable[[#This Row],[METRC]],6))</f>
        <v>DSLD010.031253</v>
      </c>
      <c r="D727" s="15">
        <v>43692</v>
      </c>
      <c r="E727" s="15" t="str">
        <f>_xlfn.IFNA(IF(LEFT(VLOOKUP(RecordTable[[#This Row],[METRC]],METRC!A:B,2,FALSE),4)=LEFT(RecordTable[[#This Row],[CloneBarcode]],4),"match","MISMATCH"),"dead")</f>
        <v>dead</v>
      </c>
      <c r="F727" s="15" t="str">
        <f>_xlfn.IFNA(INDEX(Table6[[#All],[Location]],MATCH(RecordTable[[#This Row],[METRC]],Table6[Tag],0)),"DEAD")</f>
        <v>DEAD</v>
      </c>
    </row>
    <row r="728" spans="1:6" x14ac:dyDescent="0.25">
      <c r="A728" t="s">
        <v>3571</v>
      </c>
      <c r="B728" t="s">
        <v>3570</v>
      </c>
      <c r="C728" t="str">
        <f>_xlfn.CONCAT(RecordTable[[#This Row],[PhenoAbbv]],".",RIGHT(RecordTable[[#This Row],[METRC]],6))</f>
        <v>DSLD010.031254</v>
      </c>
      <c r="D728" s="15">
        <v>43692</v>
      </c>
      <c r="E728" s="15" t="str">
        <f>_xlfn.IFNA(IF(LEFT(VLOOKUP(RecordTable[[#This Row],[METRC]],METRC!A:B,2,FALSE),4)=LEFT(RecordTable[[#This Row],[CloneBarcode]],4),"match","MISMATCH"),"dead")</f>
        <v>dead</v>
      </c>
      <c r="F728" s="15" t="str">
        <f>_xlfn.IFNA(INDEX(Table6[[#All],[Location]],MATCH(RecordTable[[#This Row],[METRC]],Table6[Tag],0)),"DEAD")</f>
        <v>DEAD</v>
      </c>
    </row>
    <row r="729" spans="1:6" x14ac:dyDescent="0.25">
      <c r="A729" t="str">
        <f>_xlfn.CONCAT("1A4070000000065000",RIGHT(RecordTable[[#This Row],[CloneBarcode]],6))</f>
        <v>1A4070000000065000031254</v>
      </c>
      <c r="B729" t="str">
        <f>LEFT(RecordTable[[#This Row],[CloneBarcode]],7)</f>
        <v>DSLD010</v>
      </c>
      <c r="C729" t="s">
        <v>3407</v>
      </c>
      <c r="D729" s="15">
        <v>43692</v>
      </c>
      <c r="E729" s="15" t="str">
        <f>_xlfn.IFNA(IF(LEFT(VLOOKUP(RecordTable[[#This Row],[METRC]],METRC!A:B,2,FALSE),4)=LEFT(RecordTable[[#This Row],[CloneBarcode]],4),"match","MISMATCH"),"dead")</f>
        <v>dead</v>
      </c>
      <c r="F729" s="15" t="str">
        <f>_xlfn.IFNA(INDEX(Table6[[#All],[Location]],MATCH(RecordTable[[#This Row],[METRC]],Table6[Tag],0)),"DEAD")</f>
        <v>DEAD</v>
      </c>
    </row>
    <row r="730" spans="1:6" x14ac:dyDescent="0.25">
      <c r="A730" t="str">
        <f>_xlfn.CONCAT("1A4070000000065000",RIGHT(RecordTable[[#This Row],[CloneBarcode]],6))</f>
        <v>1A4070000000065000031253</v>
      </c>
      <c r="B730" t="str">
        <f>LEFT(RecordTable[[#This Row],[CloneBarcode]],7)</f>
        <v>DSLD010</v>
      </c>
      <c r="C730" t="s">
        <v>3408</v>
      </c>
      <c r="D730" s="15">
        <v>43692</v>
      </c>
      <c r="E730" s="15" t="str">
        <f>_xlfn.IFNA(IF(LEFT(VLOOKUP(RecordTable[[#This Row],[METRC]],METRC!A:B,2,FALSE),4)=LEFT(RecordTable[[#This Row],[CloneBarcode]],4),"match","MISMATCH"),"dead")</f>
        <v>dead</v>
      </c>
      <c r="F730" s="15" t="str">
        <f>_xlfn.IFNA(INDEX(Table6[[#All],[Location]],MATCH(RecordTable[[#This Row],[METRC]],Table6[Tag],0)),"DEAD")</f>
        <v>DEAD</v>
      </c>
    </row>
    <row r="731" spans="1:6" x14ac:dyDescent="0.25">
      <c r="A731" t="s">
        <v>3409</v>
      </c>
      <c r="B731" t="s">
        <v>3410</v>
      </c>
      <c r="C731" t="str">
        <f>_xlfn.CONCAT(RecordTable[[#This Row],[PhenoAbbv]],".",RIGHT(RecordTable[[#This Row],[METRC]],6))</f>
        <v>DSLD015.031275</v>
      </c>
      <c r="D731" s="15">
        <v>43692</v>
      </c>
      <c r="E731" s="15" t="str">
        <f>_xlfn.IFNA(IF(LEFT(VLOOKUP(RecordTable[[#This Row],[METRC]],METRC!A:B,2,FALSE),4)=LEFT(RecordTable[[#This Row],[CloneBarcode]],4),"match","MISMATCH"),"dead")</f>
        <v>dead</v>
      </c>
      <c r="F731" s="15" t="str">
        <f>_xlfn.IFNA(INDEX(Table6[[#All],[Location]],MATCH(RecordTable[[#This Row],[METRC]],Table6[Tag],0)),"DEAD")</f>
        <v>DEAD</v>
      </c>
    </row>
    <row r="732" spans="1:6" x14ac:dyDescent="0.25">
      <c r="A732" t="s">
        <v>3411</v>
      </c>
      <c r="B732" t="s">
        <v>3410</v>
      </c>
      <c r="C732" t="str">
        <f>_xlfn.CONCAT(RecordTable[[#This Row],[PhenoAbbv]],".",RIGHT(RecordTable[[#This Row],[METRC]],6))</f>
        <v>DSLD015.031276</v>
      </c>
      <c r="D732" s="15">
        <v>43692</v>
      </c>
      <c r="E732" s="15" t="str">
        <f>_xlfn.IFNA(IF(LEFT(VLOOKUP(RecordTable[[#This Row],[METRC]],METRC!A:B,2,FALSE),4)=LEFT(RecordTable[[#This Row],[CloneBarcode]],4),"match","MISMATCH"),"dead")</f>
        <v>dead</v>
      </c>
      <c r="F732" s="15" t="str">
        <f>_xlfn.IFNA(INDEX(Table6[[#All],[Location]],MATCH(RecordTable[[#This Row],[METRC]],Table6[Tag],0)),"DEAD")</f>
        <v>DEAD</v>
      </c>
    </row>
    <row r="733" spans="1:6" x14ac:dyDescent="0.25">
      <c r="A733" t="s">
        <v>3572</v>
      </c>
      <c r="B733" t="s">
        <v>3573</v>
      </c>
      <c r="C733" t="str">
        <f>_xlfn.CONCAT(RecordTable[[#This Row],[PhenoAbbv]],".",RIGHT(RecordTable[[#This Row],[METRC]],6))</f>
        <v>DSLD016.031279</v>
      </c>
      <c r="D733" s="15">
        <v>43692</v>
      </c>
      <c r="E733" s="15" t="str">
        <f>_xlfn.IFNA(IF(LEFT(VLOOKUP(RecordTable[[#This Row],[METRC]],METRC!A:B,2,FALSE),4)=LEFT(RecordTable[[#This Row],[CloneBarcode]],4),"match","MISMATCH"),"dead")</f>
        <v>dead</v>
      </c>
      <c r="F733" s="15" t="str">
        <f>_xlfn.IFNA(INDEX(Table6[[#All],[Location]],MATCH(RecordTable[[#This Row],[METRC]],Table6[Tag],0)),"DEAD")</f>
        <v>DEAD</v>
      </c>
    </row>
    <row r="734" spans="1:6" x14ac:dyDescent="0.25">
      <c r="A734" t="s">
        <v>3574</v>
      </c>
      <c r="B734" t="s">
        <v>3573</v>
      </c>
      <c r="C734" t="str">
        <f>_xlfn.CONCAT(RecordTable[[#This Row],[PhenoAbbv]],".",RIGHT(RecordTable[[#This Row],[METRC]],6))</f>
        <v>DSLD016.031280</v>
      </c>
      <c r="D734" s="15">
        <v>43692</v>
      </c>
      <c r="E734" s="15" t="str">
        <f>_xlfn.IFNA(IF(LEFT(VLOOKUP(RecordTable[[#This Row],[METRC]],METRC!A:B,2,FALSE),4)=LEFT(RecordTable[[#This Row],[CloneBarcode]],4),"match","MISMATCH"),"dead")</f>
        <v>dead</v>
      </c>
      <c r="F734" s="15" t="str">
        <f>_xlfn.IFNA(INDEX(Table6[[#All],[Location]],MATCH(RecordTable[[#This Row],[METRC]],Table6[Tag],0)),"DEAD")</f>
        <v>DEAD</v>
      </c>
    </row>
    <row r="735" spans="1:6" x14ac:dyDescent="0.25">
      <c r="A735" t="str">
        <f>_xlfn.CONCAT("1A4070000000065000",RIGHT(RecordTable[[#This Row],[CloneBarcode]],6))</f>
        <v>1A4070000000065000031280</v>
      </c>
      <c r="B735" t="str">
        <f>LEFT(RecordTable[[#This Row],[CloneBarcode]],7)</f>
        <v>DSLD016</v>
      </c>
      <c r="C735" t="s">
        <v>3412</v>
      </c>
      <c r="D735" s="15">
        <v>43692</v>
      </c>
      <c r="E735" s="15" t="str">
        <f>_xlfn.IFNA(IF(LEFT(VLOOKUP(RecordTable[[#This Row],[METRC]],METRC!A:B,2,FALSE),4)=LEFT(RecordTable[[#This Row],[CloneBarcode]],4),"match","MISMATCH"),"dead")</f>
        <v>dead</v>
      </c>
      <c r="F735" s="15" t="str">
        <f>_xlfn.IFNA(INDEX(Table6[[#All],[Location]],MATCH(RecordTable[[#This Row],[METRC]],Table6[Tag],0)),"DEAD")</f>
        <v>DEAD</v>
      </c>
    </row>
    <row r="736" spans="1:6" x14ac:dyDescent="0.25">
      <c r="A736" t="str">
        <f>_xlfn.CONCAT("1A4070000000065000",RIGHT(RecordTable[[#This Row],[CloneBarcode]],6))</f>
        <v>1A4070000000065000031279</v>
      </c>
      <c r="B736" t="str">
        <f>LEFT(RecordTable[[#This Row],[CloneBarcode]],7)</f>
        <v>DSLD016</v>
      </c>
      <c r="C736" t="s">
        <v>3413</v>
      </c>
      <c r="D736" s="15">
        <v>43692</v>
      </c>
      <c r="E736" s="15" t="str">
        <f>_xlfn.IFNA(IF(LEFT(VLOOKUP(RecordTable[[#This Row],[METRC]],METRC!A:B,2,FALSE),4)=LEFT(RecordTable[[#This Row],[CloneBarcode]],4),"match","MISMATCH"),"dead")</f>
        <v>dead</v>
      </c>
      <c r="F736" s="15" t="str">
        <f>_xlfn.IFNA(INDEX(Table6[[#All],[Location]],MATCH(RecordTable[[#This Row],[METRC]],Table6[Tag],0)),"DEAD")</f>
        <v>DEAD</v>
      </c>
    </row>
    <row r="737" spans="1:6" x14ac:dyDescent="0.25">
      <c r="A737" t="str">
        <f>_xlfn.CONCAT("1A4070000000065000",RIGHT(RecordTable[[#This Row],[CloneBarcode]],6))</f>
        <v>1A4070000000065000033639</v>
      </c>
      <c r="B737" t="str">
        <f>LEFT(RecordTable[[#This Row],[CloneBarcode]],7)</f>
        <v>FLOG004</v>
      </c>
      <c r="C737" t="s">
        <v>3057</v>
      </c>
      <c r="D737" s="15">
        <v>43692</v>
      </c>
      <c r="E737" s="15" t="str">
        <f>_xlfn.IFNA(IF(LEFT(VLOOKUP(RecordTable[[#This Row],[METRC]],METRC!A:B,2,FALSE),4)=LEFT(RecordTable[[#This Row],[CloneBarcode]],4),"match","MISMATCH"),"dead")</f>
        <v>dead</v>
      </c>
      <c r="F737" s="15" t="str">
        <f>_xlfn.IFNA(INDEX(Table6[[#All],[Location]],MATCH(RecordTable[[#This Row],[METRC]],Table6[Tag],0)),"DEAD")</f>
        <v>DEAD</v>
      </c>
    </row>
    <row r="738" spans="1:6" x14ac:dyDescent="0.25">
      <c r="A738" t="str">
        <f>_xlfn.CONCAT("1A4070000000065000",RIGHT(RecordTable[[#This Row],[CloneBarcode]],6))</f>
        <v>1A4070000000065000033638</v>
      </c>
      <c r="B738" t="str">
        <f>LEFT(RecordTable[[#This Row],[CloneBarcode]],7)</f>
        <v>FLOG004</v>
      </c>
      <c r="C738" t="s">
        <v>3058</v>
      </c>
      <c r="D738" s="15">
        <v>43692</v>
      </c>
      <c r="E738" s="15" t="str">
        <f>_xlfn.IFNA(IF(LEFT(VLOOKUP(RecordTable[[#This Row],[METRC]],METRC!A:B,2,FALSE),4)=LEFT(RecordTable[[#This Row],[CloneBarcode]],4),"match","MISMATCH"),"dead")</f>
        <v>dead</v>
      </c>
      <c r="F738" s="15" t="str">
        <f>_xlfn.IFNA(INDEX(Table6[[#All],[Location]],MATCH(RecordTable[[#This Row],[METRC]],Table6[Tag],0)),"DEAD")</f>
        <v>DEAD</v>
      </c>
    </row>
    <row r="739" spans="1:6" x14ac:dyDescent="0.25">
      <c r="A739" t="str">
        <f>_xlfn.CONCAT("1A4070000000065000",RIGHT(RecordTable[[#This Row],[CloneBarcode]],6))</f>
        <v>1A4070000000065000033653</v>
      </c>
      <c r="B739" t="str">
        <f>LEFT(RecordTable[[#This Row],[CloneBarcode]],7)</f>
        <v>GFSD014</v>
      </c>
      <c r="C739" t="s">
        <v>3059</v>
      </c>
      <c r="D739" s="15">
        <v>43692</v>
      </c>
      <c r="E739" s="15" t="str">
        <f>_xlfn.IFNA(IF(LEFT(VLOOKUP(RecordTable[[#This Row],[METRC]],METRC!A:B,2,FALSE),4)=LEFT(RecordTable[[#This Row],[CloneBarcode]],4),"match","MISMATCH"),"dead")</f>
        <v>dead</v>
      </c>
      <c r="F739" s="15" t="str">
        <f>_xlfn.IFNA(INDEX(Table6[[#All],[Location]],MATCH(RecordTable[[#This Row],[METRC]],Table6[Tag],0)),"DEAD")</f>
        <v>DEAD</v>
      </c>
    </row>
    <row r="740" spans="1:6" x14ac:dyDescent="0.25">
      <c r="A740" t="str">
        <f>_xlfn.CONCAT("1A4070000000065000",RIGHT(RecordTable[[#This Row],[CloneBarcode]],6))</f>
        <v>1A4070000000065000033654</v>
      </c>
      <c r="B740" t="str">
        <f>LEFT(RecordTable[[#This Row],[CloneBarcode]],7)</f>
        <v>GFSD014</v>
      </c>
      <c r="C740" t="s">
        <v>3060</v>
      </c>
      <c r="D740" s="15">
        <v>43692</v>
      </c>
      <c r="E740" s="15" t="str">
        <f>_xlfn.IFNA(IF(LEFT(VLOOKUP(RecordTable[[#This Row],[METRC]],METRC!A:B,2,FALSE),4)=LEFT(RecordTable[[#This Row],[CloneBarcode]],4),"match","MISMATCH"),"dead")</f>
        <v>dead</v>
      </c>
      <c r="F740" s="15" t="str">
        <f>_xlfn.IFNA(INDEX(Table6[[#All],[Location]],MATCH(RecordTable[[#This Row],[METRC]],Table6[Tag],0)),"DEAD")</f>
        <v>DEAD</v>
      </c>
    </row>
    <row r="741" spans="1:6" x14ac:dyDescent="0.25">
      <c r="A741" t="s">
        <v>3414</v>
      </c>
      <c r="B741" t="s">
        <v>3415</v>
      </c>
      <c r="C741" t="str">
        <f>_xlfn.CONCAT(RecordTable[[#This Row],[PhenoAbbv]],".",RIGHT(RecordTable[[#This Row],[METRC]],6))</f>
        <v>GFSD159.016389</v>
      </c>
      <c r="D741" s="15">
        <v>43692</v>
      </c>
      <c r="E741" s="15" t="str">
        <f>_xlfn.IFNA(IF(LEFT(VLOOKUP(RecordTable[[#This Row],[METRC]],METRC!A:B,2,FALSE),4)=LEFT(RecordTable[[#This Row],[CloneBarcode]],4),"match","MISMATCH"),"dead")</f>
        <v>dead</v>
      </c>
      <c r="F741" s="15" t="str">
        <f>_xlfn.IFNA(INDEX(Table6[[#All],[Location]],MATCH(RecordTable[[#This Row],[METRC]],Table6[Tag],0)),"DEAD")</f>
        <v>DEAD</v>
      </c>
    </row>
    <row r="742" spans="1:6" x14ac:dyDescent="0.25">
      <c r="A742" t="s">
        <v>3416</v>
      </c>
      <c r="B742" t="s">
        <v>3069</v>
      </c>
      <c r="C742" t="str">
        <f>_xlfn.CONCAT(RecordTable[[#This Row],[PhenoAbbv]],".",RIGHT(RecordTable[[#This Row],[METRC]],6))</f>
        <v>HAMA013.025367</v>
      </c>
      <c r="D742" s="15">
        <v>43692</v>
      </c>
      <c r="E742" s="15" t="str">
        <f>_xlfn.IFNA(IF(LEFT(VLOOKUP(RecordTable[[#This Row],[METRC]],METRC!A:B,2,FALSE),4)=LEFT(RecordTable[[#This Row],[CloneBarcode]],4),"match","MISMATCH"),"dead")</f>
        <v>dead</v>
      </c>
      <c r="F742" s="15" t="str">
        <f>_xlfn.IFNA(INDEX(Table6[[#All],[Location]],MATCH(RecordTable[[#This Row],[METRC]],Table6[Tag],0)),"DEAD")</f>
        <v>DEAD</v>
      </c>
    </row>
    <row r="743" spans="1:6" x14ac:dyDescent="0.25">
      <c r="A743" t="s">
        <v>3417</v>
      </c>
      <c r="B743" t="s">
        <v>3069</v>
      </c>
      <c r="C743" t="str">
        <f>_xlfn.CONCAT(RecordTable[[#This Row],[PhenoAbbv]],".",RIGHT(RecordTable[[#This Row],[METRC]],6))</f>
        <v>HAMA013.025379</v>
      </c>
      <c r="D743" s="15">
        <v>43692</v>
      </c>
      <c r="E743" s="15" t="str">
        <f>_xlfn.IFNA(IF(LEFT(VLOOKUP(RecordTable[[#This Row],[METRC]],METRC!A:B,2,FALSE),4)=LEFT(RecordTable[[#This Row],[CloneBarcode]],4),"match","MISMATCH"),"dead")</f>
        <v>dead</v>
      </c>
      <c r="F743" s="15" t="str">
        <f>_xlfn.IFNA(INDEX(Table6[[#All],[Location]],MATCH(RecordTable[[#This Row],[METRC]],Table6[Tag],0)),"DEAD")</f>
        <v>DEAD</v>
      </c>
    </row>
    <row r="744" spans="1:6" x14ac:dyDescent="0.25">
      <c r="A744" t="str">
        <f>_xlfn.CONCAT("1A4070000000065000",RIGHT(RecordTable[[#This Row],[CloneBarcode]],6))</f>
        <v>1A4070000000065000032404</v>
      </c>
      <c r="B744" t="str">
        <f>LEFT(RecordTable[[#This Row],[CloneBarcode]],7)</f>
        <v>HAMA013</v>
      </c>
      <c r="C744" t="s">
        <v>3071</v>
      </c>
      <c r="D744" s="15">
        <v>43692</v>
      </c>
      <c r="E744" s="15" t="str">
        <f>_xlfn.IFNA(IF(LEFT(VLOOKUP(RecordTable[[#This Row],[METRC]],METRC!A:B,2,FALSE),4)=LEFT(RecordTable[[#This Row],[CloneBarcode]],4),"match","MISMATCH"),"dead")</f>
        <v>dead</v>
      </c>
      <c r="F744" s="15" t="str">
        <f>_xlfn.IFNA(INDEX(Table6[[#All],[Location]],MATCH(RecordTable[[#This Row],[METRC]],Table6[Tag],0)),"DEAD")</f>
        <v>DEAD</v>
      </c>
    </row>
    <row r="745" spans="1:6" x14ac:dyDescent="0.25">
      <c r="A745" t="s">
        <v>3418</v>
      </c>
      <c r="B745" t="s">
        <v>3419</v>
      </c>
      <c r="C745" t="str">
        <f>_xlfn.CONCAT(RecordTable[[#This Row],[PhenoAbbv]],".",RIGHT(RecordTable[[#This Row],[METRC]],6))</f>
        <v>HAMA021.025414</v>
      </c>
      <c r="D745" s="15">
        <v>43692</v>
      </c>
      <c r="E745" s="15" t="str">
        <f>_xlfn.IFNA(IF(LEFT(VLOOKUP(RecordTable[[#This Row],[METRC]],METRC!A:B,2,FALSE),4)=LEFT(RecordTable[[#This Row],[CloneBarcode]],4),"match","MISMATCH"),"dead")</f>
        <v>dead</v>
      </c>
      <c r="F745" s="15" t="str">
        <f>_xlfn.IFNA(INDEX(Table6[[#All],[Location]],MATCH(RecordTable[[#This Row],[METRC]],Table6[Tag],0)),"DEAD")</f>
        <v>DEAD</v>
      </c>
    </row>
    <row r="746" spans="1:6" x14ac:dyDescent="0.25">
      <c r="A746" t="s">
        <v>3420</v>
      </c>
      <c r="B746" t="s">
        <v>3419</v>
      </c>
      <c r="C746" t="str">
        <f>_xlfn.CONCAT(RecordTable[[#This Row],[PhenoAbbv]],".",RIGHT(RecordTable[[#This Row],[METRC]],6))</f>
        <v>HAMA021.025423</v>
      </c>
      <c r="D746" s="15">
        <v>43692</v>
      </c>
      <c r="E746" s="15" t="str">
        <f>_xlfn.IFNA(IF(LEFT(VLOOKUP(RecordTable[[#This Row],[METRC]],METRC!A:B,2,FALSE),4)=LEFT(RecordTable[[#This Row],[CloneBarcode]],4),"match","MISMATCH"),"dead")</f>
        <v>dead</v>
      </c>
      <c r="F746" s="15" t="str">
        <f>_xlfn.IFNA(INDEX(Table6[[#All],[Location]],MATCH(RecordTable[[#This Row],[METRC]],Table6[Tag],0)),"DEAD")</f>
        <v>DEAD</v>
      </c>
    </row>
    <row r="747" spans="1:6" x14ac:dyDescent="0.25">
      <c r="A747" t="s">
        <v>3575</v>
      </c>
      <c r="B747" t="s">
        <v>3576</v>
      </c>
      <c r="C747" t="str">
        <f>_xlfn.CONCAT(RecordTable[[#This Row],[PhenoAbbv]],".",RIGHT(RecordTable[[#This Row],[METRC]],6))</f>
        <v>HTWV003.031244</v>
      </c>
      <c r="D747" s="15">
        <v>43692</v>
      </c>
      <c r="E747" s="15" t="str">
        <f>_xlfn.IFNA(IF(LEFT(VLOOKUP(RecordTable[[#This Row],[METRC]],METRC!A:B,2,FALSE),4)=LEFT(RecordTable[[#This Row],[CloneBarcode]],4),"match","MISMATCH"),"dead")</f>
        <v>dead</v>
      </c>
      <c r="F747" s="15" t="str">
        <f>_xlfn.IFNA(INDEX(Table6[[#All],[Location]],MATCH(RecordTable[[#This Row],[METRC]],Table6[Tag],0)),"DEAD")</f>
        <v>DEAD</v>
      </c>
    </row>
    <row r="748" spans="1:6" x14ac:dyDescent="0.25">
      <c r="A748" t="s">
        <v>3577</v>
      </c>
      <c r="B748" t="s">
        <v>3576</v>
      </c>
      <c r="C748" t="str">
        <f>_xlfn.CONCAT(RecordTable[[#This Row],[PhenoAbbv]],".",RIGHT(RecordTable[[#This Row],[METRC]],6))</f>
        <v>HTWV003.031261</v>
      </c>
      <c r="D748" s="15">
        <v>43692</v>
      </c>
      <c r="E748" s="15" t="str">
        <f>_xlfn.IFNA(IF(LEFT(VLOOKUP(RecordTable[[#This Row],[METRC]],METRC!A:B,2,FALSE),4)=LEFT(RecordTable[[#This Row],[CloneBarcode]],4),"match","MISMATCH"),"dead")</f>
        <v>dead</v>
      </c>
      <c r="F748" s="15" t="str">
        <f>_xlfn.IFNA(INDEX(Table6[[#All],[Location]],MATCH(RecordTable[[#This Row],[METRC]],Table6[Tag],0)),"DEAD")</f>
        <v>DEAD</v>
      </c>
    </row>
    <row r="749" spans="1:6" x14ac:dyDescent="0.25">
      <c r="A749" t="str">
        <f>_xlfn.CONCAT("1A4070000000065000",RIGHT(RecordTable[[#This Row],[CloneBarcode]],6))</f>
        <v>1A4070000000065000031244</v>
      </c>
      <c r="B749" t="str">
        <f>LEFT(RecordTable[[#This Row],[CloneBarcode]],7)</f>
        <v>HTWV003</v>
      </c>
      <c r="C749" t="s">
        <v>3424</v>
      </c>
      <c r="D749" s="15">
        <v>43692</v>
      </c>
      <c r="E749" s="15" t="str">
        <f>_xlfn.IFNA(IF(LEFT(VLOOKUP(RecordTable[[#This Row],[METRC]],METRC!A:B,2,FALSE),4)=LEFT(RecordTable[[#This Row],[CloneBarcode]],4),"match","MISMATCH"),"dead")</f>
        <v>dead</v>
      </c>
      <c r="F749" s="15" t="str">
        <f>_xlfn.IFNA(INDEX(Table6[[#All],[Location]],MATCH(RecordTable[[#This Row],[METRC]],Table6[Tag],0)),"DEAD")</f>
        <v>DEAD</v>
      </c>
    </row>
    <row r="750" spans="1:6" x14ac:dyDescent="0.25">
      <c r="A750" t="str">
        <f>_xlfn.CONCAT("1A4070000000065000",RIGHT(RecordTable[[#This Row],[CloneBarcode]],6))</f>
        <v>1A4070000000065000031261</v>
      </c>
      <c r="B750" t="str">
        <f>LEFT(RecordTable[[#This Row],[CloneBarcode]],7)</f>
        <v>HTWV003</v>
      </c>
      <c r="C750" t="s">
        <v>3425</v>
      </c>
      <c r="D750" s="15">
        <v>43692</v>
      </c>
      <c r="E750" s="15" t="str">
        <f>_xlfn.IFNA(IF(LEFT(VLOOKUP(RecordTable[[#This Row],[METRC]],METRC!A:B,2,FALSE),4)=LEFT(RecordTable[[#This Row],[CloneBarcode]],4),"match","MISMATCH"),"dead")</f>
        <v>dead</v>
      </c>
      <c r="F750" s="15" t="str">
        <f>_xlfn.IFNA(INDEX(Table6[[#All],[Location]],MATCH(RecordTable[[#This Row],[METRC]],Table6[Tag],0)),"DEAD")</f>
        <v>DEAD</v>
      </c>
    </row>
    <row r="751" spans="1:6" x14ac:dyDescent="0.25">
      <c r="A751" t="s">
        <v>3578</v>
      </c>
      <c r="B751" t="s">
        <v>3579</v>
      </c>
      <c r="C751" t="str">
        <f>_xlfn.CONCAT(RecordTable[[#This Row],[PhenoAbbv]],".",RIGHT(RecordTable[[#This Row],[METRC]],6))</f>
        <v>HTWV016.031242</v>
      </c>
      <c r="D751" s="15">
        <v>43692</v>
      </c>
      <c r="E751" s="15" t="str">
        <f>_xlfn.IFNA(IF(LEFT(VLOOKUP(RecordTable[[#This Row],[METRC]],METRC!A:B,2,FALSE),4)=LEFT(RecordTable[[#This Row],[CloneBarcode]],4),"match","MISMATCH"),"dead")</f>
        <v>dead</v>
      </c>
      <c r="F751" s="15" t="str">
        <f>_xlfn.IFNA(INDEX(Table6[[#All],[Location]],MATCH(RecordTable[[#This Row],[METRC]],Table6[Tag],0)),"DEAD")</f>
        <v>DEAD</v>
      </c>
    </row>
    <row r="752" spans="1:6" x14ac:dyDescent="0.25">
      <c r="A752" t="s">
        <v>3580</v>
      </c>
      <c r="B752" t="s">
        <v>3579</v>
      </c>
      <c r="C752" t="str">
        <f>_xlfn.CONCAT(RecordTable[[#This Row],[PhenoAbbv]],".",RIGHT(RecordTable[[#This Row],[METRC]],6))</f>
        <v>HTWV016.031243</v>
      </c>
      <c r="D752" s="15">
        <v>43692</v>
      </c>
      <c r="E752" s="15" t="str">
        <f>_xlfn.IFNA(IF(LEFT(VLOOKUP(RecordTable[[#This Row],[METRC]],METRC!A:B,2,FALSE),4)=LEFT(RecordTable[[#This Row],[CloneBarcode]],4),"match","MISMATCH"),"dead")</f>
        <v>dead</v>
      </c>
      <c r="F752" s="15" t="str">
        <f>_xlfn.IFNA(INDEX(Table6[[#All],[Location]],MATCH(RecordTable[[#This Row],[METRC]],Table6[Tag],0)),"DEAD")</f>
        <v>DEAD</v>
      </c>
    </row>
    <row r="753" spans="1:6" x14ac:dyDescent="0.25">
      <c r="A753" t="str">
        <f>_xlfn.CONCAT("1A4070000000065000",RIGHT(RecordTable[[#This Row],[CloneBarcode]],6))</f>
        <v>1A4070000000065000031243</v>
      </c>
      <c r="B753" t="str">
        <f>LEFT(RecordTable[[#This Row],[CloneBarcode]],7)</f>
        <v>HTWV016</v>
      </c>
      <c r="C753" t="s">
        <v>3426</v>
      </c>
      <c r="D753" s="15">
        <v>43692</v>
      </c>
      <c r="E753" s="15" t="str">
        <f>_xlfn.IFNA(IF(LEFT(VLOOKUP(RecordTable[[#This Row],[METRC]],METRC!A:B,2,FALSE),4)=LEFT(RecordTable[[#This Row],[CloneBarcode]],4),"match","MISMATCH"),"dead")</f>
        <v>dead</v>
      </c>
      <c r="F753" s="15" t="str">
        <f>_xlfn.IFNA(INDEX(Table6[[#All],[Location]],MATCH(RecordTable[[#This Row],[METRC]],Table6[Tag],0)),"DEAD")</f>
        <v>DEAD</v>
      </c>
    </row>
    <row r="754" spans="1:6" x14ac:dyDescent="0.25">
      <c r="A754" t="str">
        <f>_xlfn.CONCAT("1A4070000000065000",RIGHT(RecordTable[[#This Row],[CloneBarcode]],6))</f>
        <v>1A4070000000065000031242</v>
      </c>
      <c r="B754" t="str">
        <f>LEFT(RecordTable[[#This Row],[CloneBarcode]],7)</f>
        <v>HTWV016</v>
      </c>
      <c r="C754" t="s">
        <v>3427</v>
      </c>
      <c r="D754" s="15">
        <v>43692</v>
      </c>
      <c r="E754" s="15" t="str">
        <f>_xlfn.IFNA(IF(LEFT(VLOOKUP(RecordTable[[#This Row],[METRC]],METRC!A:B,2,FALSE),4)=LEFT(RecordTable[[#This Row],[CloneBarcode]],4),"match","MISMATCH"),"dead")</f>
        <v>dead</v>
      </c>
      <c r="F754" s="15" t="str">
        <f>_xlfn.IFNA(INDEX(Table6[[#All],[Location]],MATCH(RecordTable[[#This Row],[METRC]],Table6[Tag],0)),"DEAD")</f>
        <v>DEAD</v>
      </c>
    </row>
    <row r="755" spans="1:6" x14ac:dyDescent="0.25">
      <c r="A755" t="s">
        <v>3581</v>
      </c>
      <c r="B755" t="s">
        <v>3083</v>
      </c>
      <c r="C755" t="str">
        <f>_xlfn.CONCAT(RecordTable[[#This Row],[PhenoAbbv]],".",RIGHT(RecordTable[[#This Row],[METRC]],6))</f>
        <v>ISLA010.030753</v>
      </c>
      <c r="D755" s="15">
        <v>43692</v>
      </c>
      <c r="E755" s="15" t="str">
        <f>_xlfn.IFNA(IF(LEFT(VLOOKUP(RecordTable[[#This Row],[METRC]],METRC!A:B,2,FALSE),4)=LEFT(RecordTable[[#This Row],[CloneBarcode]],4),"match","MISMATCH"),"dead")</f>
        <v>dead</v>
      </c>
      <c r="F755" s="15" t="str">
        <f>_xlfn.IFNA(INDEX(Table6[[#All],[Location]],MATCH(RecordTable[[#This Row],[METRC]],Table6[Tag],0)),"DEAD")</f>
        <v>DEAD</v>
      </c>
    </row>
    <row r="756" spans="1:6" x14ac:dyDescent="0.25">
      <c r="A756" t="s">
        <v>3582</v>
      </c>
      <c r="B756" t="s">
        <v>3083</v>
      </c>
      <c r="C756" t="str">
        <f>_xlfn.CONCAT(RecordTable[[#This Row],[PhenoAbbv]],".",RIGHT(RecordTable[[#This Row],[METRC]],6))</f>
        <v>ISLA010.030775</v>
      </c>
      <c r="D756" s="15">
        <v>43692</v>
      </c>
      <c r="E756" s="15" t="str">
        <f>_xlfn.IFNA(IF(LEFT(VLOOKUP(RecordTable[[#This Row],[METRC]],METRC!A:B,2,FALSE),4)=LEFT(RecordTable[[#This Row],[CloneBarcode]],4),"match","MISMATCH"),"dead")</f>
        <v>dead</v>
      </c>
      <c r="F756" s="15" t="str">
        <f>_xlfn.IFNA(INDEX(Table6[[#All],[Location]],MATCH(RecordTable[[#This Row],[METRC]],Table6[Tag],0)),"DEAD")</f>
        <v>DEAD</v>
      </c>
    </row>
    <row r="757" spans="1:6" x14ac:dyDescent="0.25">
      <c r="A757" t="str">
        <f>_xlfn.CONCAT("1A4070000000065000",RIGHT(RecordTable[[#This Row],[CloneBarcode]],6))</f>
        <v>1A4070000000065000036135</v>
      </c>
      <c r="B757" t="str">
        <f>LEFT(RecordTable[[#This Row],[CloneBarcode]],7)</f>
        <v>ISLA010</v>
      </c>
      <c r="C757" t="s">
        <v>3429</v>
      </c>
      <c r="D757" s="15">
        <v>43692</v>
      </c>
      <c r="E757" s="15" t="str">
        <f>_xlfn.IFNA(IF(LEFT(VLOOKUP(RecordTable[[#This Row],[METRC]],METRC!A:B,2,FALSE),4)=LEFT(RecordTable[[#This Row],[CloneBarcode]],4),"match","MISMATCH"),"dead")</f>
        <v>dead</v>
      </c>
      <c r="F757" s="15" t="str">
        <f>_xlfn.IFNA(INDEX(Table6[[#All],[Location]],MATCH(RecordTable[[#This Row],[METRC]],Table6[Tag],0)),"DEAD")</f>
        <v>DEAD</v>
      </c>
    </row>
    <row r="758" spans="1:6" x14ac:dyDescent="0.25">
      <c r="A758" t="str">
        <f>_xlfn.CONCAT("1A4070000000065000",RIGHT(RecordTable[[#This Row],[CloneBarcode]],6))</f>
        <v>1A4070000000065000032226</v>
      </c>
      <c r="B758" t="str">
        <f>LEFT(RecordTable[[#This Row],[CloneBarcode]],7)</f>
        <v>ISLA010</v>
      </c>
      <c r="C758" t="s">
        <v>3084</v>
      </c>
      <c r="D758" s="15">
        <v>43692</v>
      </c>
      <c r="E758" s="15" t="str">
        <f>_xlfn.IFNA(IF(LEFT(VLOOKUP(RecordTable[[#This Row],[METRC]],METRC!A:B,2,FALSE),4)=LEFT(RecordTable[[#This Row],[CloneBarcode]],4),"match","MISMATCH"),"dead")</f>
        <v>dead</v>
      </c>
      <c r="F758" s="15" t="str">
        <f>_xlfn.IFNA(INDEX(Table6[[#All],[Location]],MATCH(RecordTable[[#This Row],[METRC]],Table6[Tag],0)),"DEAD")</f>
        <v>DEAD</v>
      </c>
    </row>
    <row r="759" spans="1:6" x14ac:dyDescent="0.25">
      <c r="A759" t="str">
        <f>_xlfn.CONCAT("1A4070000000065000",RIGHT(RecordTable[[#This Row],[CloneBarcode]],6))</f>
        <v>1A4070000000065000030753</v>
      </c>
      <c r="B759" t="str">
        <f>LEFT(RecordTable[[#This Row],[CloneBarcode]],7)</f>
        <v>ISLA010</v>
      </c>
      <c r="C759" t="s">
        <v>3085</v>
      </c>
      <c r="D759" s="15">
        <v>43692</v>
      </c>
      <c r="E759" s="15" t="str">
        <f>_xlfn.IFNA(IF(LEFT(VLOOKUP(RecordTable[[#This Row],[METRC]],METRC!A:B,2,FALSE),4)=LEFT(RecordTable[[#This Row],[CloneBarcode]],4),"match","MISMATCH"),"dead")</f>
        <v>dead</v>
      </c>
      <c r="F759" s="15" t="str">
        <f>_xlfn.IFNA(INDEX(Table6[[#All],[Location]],MATCH(RecordTable[[#This Row],[METRC]],Table6[Tag],0)),"DEAD")</f>
        <v>DEAD</v>
      </c>
    </row>
    <row r="760" spans="1:6" x14ac:dyDescent="0.25">
      <c r="A760" t="str">
        <f>_xlfn.CONCAT("1A4070000000065000",RIGHT(RecordTable[[#This Row],[CloneBarcode]],6))</f>
        <v>1A4070000000065000030775</v>
      </c>
      <c r="B760" t="str">
        <f>LEFT(RecordTable[[#This Row],[CloneBarcode]],7)</f>
        <v>ISLA010</v>
      </c>
      <c r="C760" t="s">
        <v>3086</v>
      </c>
      <c r="D760" s="15">
        <v>43692</v>
      </c>
      <c r="E760" s="15" t="str">
        <f>_xlfn.IFNA(IF(LEFT(VLOOKUP(RecordTable[[#This Row],[METRC]],METRC!A:B,2,FALSE),4)=LEFT(RecordTable[[#This Row],[CloneBarcode]],4),"match","MISMATCH"),"dead")</f>
        <v>dead</v>
      </c>
      <c r="F760" s="15" t="str">
        <f>_xlfn.IFNA(INDEX(Table6[[#All],[Location]],MATCH(RecordTable[[#This Row],[METRC]],Table6[Tag],0)),"DEAD")</f>
        <v>DEAD</v>
      </c>
    </row>
    <row r="761" spans="1:6" x14ac:dyDescent="0.25">
      <c r="A761" t="s">
        <v>3430</v>
      </c>
      <c r="B761" t="s">
        <v>3088</v>
      </c>
      <c r="C761" t="str">
        <f>_xlfn.CONCAT(RecordTable[[#This Row],[PhenoAbbv]],".",RIGHT(RecordTable[[#This Row],[METRC]],6))</f>
        <v>JK99007.031341</v>
      </c>
      <c r="D761" s="15">
        <v>43692</v>
      </c>
      <c r="E761" s="15" t="str">
        <f>_xlfn.IFNA(IF(LEFT(VLOOKUP(RecordTable[[#This Row],[METRC]],METRC!A:B,2,FALSE),4)=LEFT(RecordTable[[#This Row],[CloneBarcode]],4),"match","MISMATCH"),"dead")</f>
        <v>dead</v>
      </c>
      <c r="F761" s="15" t="str">
        <f>_xlfn.IFNA(INDEX(Table6[[#All],[Location]],MATCH(RecordTable[[#This Row],[METRC]],Table6[Tag],0)),"DEAD")</f>
        <v>DEAD</v>
      </c>
    </row>
    <row r="762" spans="1:6" x14ac:dyDescent="0.25">
      <c r="A762" t="s">
        <v>3431</v>
      </c>
      <c r="B762" t="s">
        <v>3088</v>
      </c>
      <c r="C762" t="str">
        <f>_xlfn.CONCAT(RecordTable[[#This Row],[PhenoAbbv]],".",RIGHT(RecordTable[[#This Row],[METRC]],6))</f>
        <v>JK99007.031349</v>
      </c>
      <c r="D762" s="15">
        <v>43692</v>
      </c>
      <c r="E762" s="15" t="str">
        <f>_xlfn.IFNA(IF(LEFT(VLOOKUP(RecordTable[[#This Row],[METRC]],METRC!A:B,2,FALSE),4)=LEFT(RecordTable[[#This Row],[CloneBarcode]],4),"match","MISMATCH"),"dead")</f>
        <v>dead</v>
      </c>
      <c r="F762" s="15" t="str">
        <f>_xlfn.IFNA(INDEX(Table6[[#All],[Location]],MATCH(RecordTable[[#This Row],[METRC]],Table6[Tag],0)),"DEAD")</f>
        <v>DEAD</v>
      </c>
    </row>
    <row r="763" spans="1:6" x14ac:dyDescent="0.25">
      <c r="A763" t="s">
        <v>3432</v>
      </c>
      <c r="B763" t="s">
        <v>3093</v>
      </c>
      <c r="C763" t="str">
        <f>_xlfn.CONCAT(RecordTable[[#This Row],[PhenoAbbv]],".",RIGHT(RecordTable[[#This Row],[METRC]],6))</f>
        <v>JK99030.031340</v>
      </c>
      <c r="D763" s="15">
        <v>43692</v>
      </c>
      <c r="E763" s="15" t="str">
        <f>_xlfn.IFNA(IF(LEFT(VLOOKUP(RecordTable[[#This Row],[METRC]],METRC!A:B,2,FALSE),4)=LEFT(RecordTable[[#This Row],[CloneBarcode]],4),"match","MISMATCH"),"dead")</f>
        <v>dead</v>
      </c>
      <c r="F763" s="15" t="str">
        <f>_xlfn.IFNA(INDEX(Table6[[#All],[Location]],MATCH(RecordTable[[#This Row],[METRC]],Table6[Tag],0)),"DEAD")</f>
        <v>DEAD</v>
      </c>
    </row>
    <row r="764" spans="1:6" x14ac:dyDescent="0.25">
      <c r="A764" t="s">
        <v>3433</v>
      </c>
      <c r="B764" t="s">
        <v>3093</v>
      </c>
      <c r="C764" t="str">
        <f>_xlfn.CONCAT(RecordTable[[#This Row],[PhenoAbbv]],".",RIGHT(RecordTable[[#This Row],[METRC]],6))</f>
        <v>JK99030.031344</v>
      </c>
      <c r="D764" s="15">
        <v>43692</v>
      </c>
      <c r="E764" s="15" t="str">
        <f>_xlfn.IFNA(IF(LEFT(VLOOKUP(RecordTable[[#This Row],[METRC]],METRC!A:B,2,FALSE),4)=LEFT(RecordTable[[#This Row],[CloneBarcode]],4),"match","MISMATCH"),"dead")</f>
        <v>dead</v>
      </c>
      <c r="F764" s="15" t="str">
        <f>_xlfn.IFNA(INDEX(Table6[[#All],[Location]],MATCH(RecordTable[[#This Row],[METRC]],Table6[Tag],0)),"DEAD")</f>
        <v>DEAD</v>
      </c>
    </row>
    <row r="765" spans="1:6" x14ac:dyDescent="0.25">
      <c r="A765" t="s">
        <v>3434</v>
      </c>
      <c r="B765" t="s">
        <v>3097</v>
      </c>
      <c r="C765" t="str">
        <f>_xlfn.CONCAT(RecordTable[[#This Row],[PhenoAbbv]],".",RIGHT(RecordTable[[#This Row],[METRC]],6))</f>
        <v>JK99042.031343</v>
      </c>
      <c r="D765" s="15">
        <v>43692</v>
      </c>
      <c r="E765" s="15" t="str">
        <f>_xlfn.IFNA(IF(LEFT(VLOOKUP(RecordTable[[#This Row],[METRC]],METRC!A:B,2,FALSE),4)=LEFT(RecordTable[[#This Row],[CloneBarcode]],4),"match","MISMATCH"),"dead")</f>
        <v>dead</v>
      </c>
      <c r="F765" s="15" t="str">
        <f>_xlfn.IFNA(INDEX(Table6[[#All],[Location]],MATCH(RecordTable[[#This Row],[METRC]],Table6[Tag],0)),"DEAD")</f>
        <v>DEAD</v>
      </c>
    </row>
    <row r="766" spans="1:6" x14ac:dyDescent="0.25">
      <c r="A766" t="s">
        <v>3435</v>
      </c>
      <c r="B766" t="s">
        <v>3100</v>
      </c>
      <c r="C766" t="str">
        <f>_xlfn.CONCAT(RecordTable[[#This Row],[PhenoAbbv]],".",RIGHT(RecordTable[[#This Row],[METRC]],6))</f>
        <v>JK99058.031345</v>
      </c>
      <c r="D766" s="15">
        <v>43692</v>
      </c>
      <c r="E766" s="15" t="str">
        <f>_xlfn.IFNA(IF(LEFT(VLOOKUP(RecordTable[[#This Row],[METRC]],METRC!A:B,2,FALSE),4)=LEFT(RecordTable[[#This Row],[CloneBarcode]],4),"match","MISMATCH"),"dead")</f>
        <v>dead</v>
      </c>
      <c r="F766" s="15" t="str">
        <f>_xlfn.IFNA(INDEX(Table6[[#All],[Location]],MATCH(RecordTable[[#This Row],[METRC]],Table6[Tag],0)),"DEAD")</f>
        <v>DEAD</v>
      </c>
    </row>
    <row r="767" spans="1:6" x14ac:dyDescent="0.25">
      <c r="A767" t="s">
        <v>3436</v>
      </c>
      <c r="B767" t="s">
        <v>3100</v>
      </c>
      <c r="C767" t="str">
        <f>_xlfn.CONCAT(RecordTable[[#This Row],[PhenoAbbv]],".",RIGHT(RecordTable[[#This Row],[METRC]],6))</f>
        <v>JK99058.031346</v>
      </c>
      <c r="D767" s="15">
        <v>43692</v>
      </c>
      <c r="E767" s="15" t="str">
        <f>_xlfn.IFNA(IF(LEFT(VLOOKUP(RecordTable[[#This Row],[METRC]],METRC!A:B,2,FALSE),4)=LEFT(RecordTable[[#This Row],[CloneBarcode]],4),"match","MISMATCH"),"dead")</f>
        <v>dead</v>
      </c>
      <c r="F767" s="15" t="str">
        <f>_xlfn.IFNA(INDEX(Table6[[#All],[Location]],MATCH(RecordTable[[#This Row],[METRC]],Table6[Tag],0)),"DEAD")</f>
        <v>DEAD</v>
      </c>
    </row>
    <row r="768" spans="1:6" x14ac:dyDescent="0.25">
      <c r="A768" t="s">
        <v>3437</v>
      </c>
      <c r="B768" t="s">
        <v>3104</v>
      </c>
      <c r="C768" t="str">
        <f>_xlfn.CONCAT(RecordTable[[#This Row],[PhenoAbbv]],".",RIGHT(RecordTable[[#This Row],[METRC]],6))</f>
        <v>JK99064.031342</v>
      </c>
      <c r="D768" s="15">
        <v>43692</v>
      </c>
      <c r="E768" s="15" t="str">
        <f>_xlfn.IFNA(IF(LEFT(VLOOKUP(RecordTable[[#This Row],[METRC]],METRC!A:B,2,FALSE),4)=LEFT(RecordTable[[#This Row],[CloneBarcode]],4),"match","MISMATCH"),"dead")</f>
        <v>dead</v>
      </c>
      <c r="F768" s="15" t="str">
        <f>_xlfn.IFNA(INDEX(Table6[[#All],[Location]],MATCH(RecordTable[[#This Row],[METRC]],Table6[Tag],0)),"DEAD")</f>
        <v>DEAD</v>
      </c>
    </row>
    <row r="769" spans="1:6" x14ac:dyDescent="0.25">
      <c r="A769" t="s">
        <v>3438</v>
      </c>
      <c r="B769" t="s">
        <v>3104</v>
      </c>
      <c r="C769" t="str">
        <f>_xlfn.CONCAT(RecordTable[[#This Row],[PhenoAbbv]],".",RIGHT(RecordTable[[#This Row],[METRC]],6))</f>
        <v>JK99064.031347</v>
      </c>
      <c r="D769" s="15">
        <v>43692</v>
      </c>
      <c r="E769" s="15" t="str">
        <f>_xlfn.IFNA(IF(LEFT(VLOOKUP(RecordTable[[#This Row],[METRC]],METRC!A:B,2,FALSE),4)=LEFT(RecordTable[[#This Row],[CloneBarcode]],4),"match","MISMATCH"),"dead")</f>
        <v>dead</v>
      </c>
      <c r="F769" s="15" t="str">
        <f>_xlfn.IFNA(INDEX(Table6[[#All],[Location]],MATCH(RecordTable[[#This Row],[METRC]],Table6[Tag],0)),"DEAD")</f>
        <v>DEAD</v>
      </c>
    </row>
    <row r="770" spans="1:6" x14ac:dyDescent="0.25">
      <c r="A770" t="s">
        <v>3439</v>
      </c>
      <c r="B770" t="s">
        <v>3109</v>
      </c>
      <c r="C770" t="str">
        <f>_xlfn.CONCAT(RecordTable[[#This Row],[PhenoAbbv]],".",RIGHT(RecordTable[[#This Row],[METRC]],6))</f>
        <v>JK99075.031348</v>
      </c>
      <c r="D770" s="15">
        <v>43692</v>
      </c>
      <c r="E770" s="15" t="str">
        <f>_xlfn.IFNA(IF(LEFT(VLOOKUP(RecordTable[[#This Row],[METRC]],METRC!A:B,2,FALSE),4)=LEFT(RecordTable[[#This Row],[CloneBarcode]],4),"match","MISMATCH"),"dead")</f>
        <v>dead</v>
      </c>
      <c r="F770" s="15" t="str">
        <f>_xlfn.IFNA(INDEX(Table6[[#All],[Location]],MATCH(RecordTable[[#This Row],[METRC]],Table6[Tag],0)),"DEAD")</f>
        <v>DEAD</v>
      </c>
    </row>
    <row r="771" spans="1:6" x14ac:dyDescent="0.25">
      <c r="A771" t="s">
        <v>3440</v>
      </c>
      <c r="B771" t="s">
        <v>2734</v>
      </c>
      <c r="C771" t="str">
        <f>_xlfn.CONCAT(RecordTable[[#This Row],[PhenoAbbv]],".",RIGHT(RecordTable[[#This Row],[METRC]],6))</f>
        <v>KING002.025805</v>
      </c>
      <c r="D771" s="15">
        <v>43692</v>
      </c>
      <c r="E771" s="15" t="str">
        <f>_xlfn.IFNA(IF(LEFT(VLOOKUP(RecordTable[[#This Row],[METRC]],METRC!A:B,2,FALSE),4)=LEFT(RecordTable[[#This Row],[CloneBarcode]],4),"match","MISMATCH"),"dead")</f>
        <v>dead</v>
      </c>
      <c r="F771" s="15" t="str">
        <f>_xlfn.IFNA(INDEX(Table6[[#All],[Location]],MATCH(RecordTable[[#This Row],[METRC]],Table6[Tag],0)),"DEAD")</f>
        <v>DEAD</v>
      </c>
    </row>
    <row r="772" spans="1:6" x14ac:dyDescent="0.25">
      <c r="A772" t="s">
        <v>3441</v>
      </c>
      <c r="B772" t="s">
        <v>2734</v>
      </c>
      <c r="C772" t="str">
        <f>_xlfn.CONCAT(RecordTable[[#This Row],[PhenoAbbv]],".",RIGHT(RecordTable[[#This Row],[METRC]],6))</f>
        <v>KING002.025808</v>
      </c>
      <c r="D772" s="15">
        <v>43692</v>
      </c>
      <c r="E772" s="15" t="str">
        <f>_xlfn.IFNA(IF(LEFT(VLOOKUP(RecordTable[[#This Row],[METRC]],METRC!A:B,2,FALSE),4)=LEFT(RecordTable[[#This Row],[CloneBarcode]],4),"match","MISMATCH"),"dead")</f>
        <v>dead</v>
      </c>
      <c r="F772" s="15" t="str">
        <f>_xlfn.IFNA(INDEX(Table6[[#All],[Location]],MATCH(RecordTable[[#This Row],[METRC]],Table6[Tag],0)),"DEAD")</f>
        <v>DEAD</v>
      </c>
    </row>
    <row r="773" spans="1:6" x14ac:dyDescent="0.25">
      <c r="A773" t="s">
        <v>3442</v>
      </c>
      <c r="B773" t="s">
        <v>3443</v>
      </c>
      <c r="C773" t="str">
        <f>_xlfn.CONCAT(RecordTable[[#This Row],[PhenoAbbv]],".",RIGHT(RecordTable[[#This Row],[METRC]],6))</f>
        <v>KING008.025849</v>
      </c>
      <c r="D773" s="15">
        <v>43692</v>
      </c>
      <c r="E773" s="15" t="str">
        <f>_xlfn.IFNA(IF(LEFT(VLOOKUP(RecordTable[[#This Row],[METRC]],METRC!A:B,2,FALSE),4)=LEFT(RecordTable[[#This Row],[CloneBarcode]],4),"match","MISMATCH"),"dead")</f>
        <v>dead</v>
      </c>
      <c r="F773" s="15" t="str">
        <f>_xlfn.IFNA(INDEX(Table6[[#All],[Location]],MATCH(RecordTable[[#This Row],[METRC]],Table6[Tag],0)),"DEAD")</f>
        <v>DEAD</v>
      </c>
    </row>
    <row r="774" spans="1:6" x14ac:dyDescent="0.25">
      <c r="A774" t="s">
        <v>3444</v>
      </c>
      <c r="B774" t="s">
        <v>3443</v>
      </c>
      <c r="C774" t="str">
        <f>_xlfn.CONCAT(RecordTable[[#This Row],[PhenoAbbv]],".",RIGHT(RecordTable[[#This Row],[METRC]],6))</f>
        <v>KING008.025863</v>
      </c>
      <c r="D774" s="15">
        <v>43692</v>
      </c>
      <c r="E774" s="15" t="str">
        <f>_xlfn.IFNA(IF(LEFT(VLOOKUP(RecordTable[[#This Row],[METRC]],METRC!A:B,2,FALSE),4)=LEFT(RecordTable[[#This Row],[CloneBarcode]],4),"match","MISMATCH"),"dead")</f>
        <v>dead</v>
      </c>
      <c r="F774" s="15" t="str">
        <f>_xlfn.IFNA(INDEX(Table6[[#All],[Location]],MATCH(RecordTable[[#This Row],[METRC]],Table6[Tag],0)),"DEAD")</f>
        <v>DEAD</v>
      </c>
    </row>
    <row r="775" spans="1:6" x14ac:dyDescent="0.25">
      <c r="A775" t="s">
        <v>3583</v>
      </c>
      <c r="B775" t="s">
        <v>3584</v>
      </c>
      <c r="C775" t="str">
        <f>_xlfn.CONCAT(RecordTable[[#This Row],[PhenoAbbv]],".",RIGHT(RecordTable[[#This Row],[METRC]],6))</f>
        <v>KLFR014.030872</v>
      </c>
      <c r="D775" s="15">
        <v>43692</v>
      </c>
      <c r="E775" s="15" t="str">
        <f>_xlfn.IFNA(IF(LEFT(VLOOKUP(RecordTable[[#This Row],[METRC]],METRC!A:B,2,FALSE),4)=LEFT(RecordTable[[#This Row],[CloneBarcode]],4),"match","MISMATCH"),"dead")</f>
        <v>dead</v>
      </c>
      <c r="F775" s="15" t="str">
        <f>_xlfn.IFNA(INDEX(Table6[[#All],[Location]],MATCH(RecordTable[[#This Row],[METRC]],Table6[Tag],0)),"DEAD")</f>
        <v>DEAD</v>
      </c>
    </row>
    <row r="776" spans="1:6" x14ac:dyDescent="0.25">
      <c r="A776" t="s">
        <v>3585</v>
      </c>
      <c r="B776" t="s">
        <v>3584</v>
      </c>
      <c r="C776" t="str">
        <f>_xlfn.CONCAT(RecordTable[[#This Row],[PhenoAbbv]],".",RIGHT(RecordTable[[#This Row],[METRC]],6))</f>
        <v>KLFR014.030873</v>
      </c>
      <c r="D776" s="15">
        <v>43692</v>
      </c>
      <c r="E776" s="15" t="str">
        <f>_xlfn.IFNA(IF(LEFT(VLOOKUP(RecordTable[[#This Row],[METRC]],METRC!A:B,2,FALSE),4)=LEFT(RecordTable[[#This Row],[CloneBarcode]],4),"match","MISMATCH"),"dead")</f>
        <v>dead</v>
      </c>
      <c r="F776" s="15" t="str">
        <f>_xlfn.IFNA(INDEX(Table6[[#All],[Location]],MATCH(RecordTable[[#This Row],[METRC]],Table6[Tag],0)),"DEAD")</f>
        <v>DEAD</v>
      </c>
    </row>
    <row r="777" spans="1:6" x14ac:dyDescent="0.25">
      <c r="A777" t="str">
        <f>_xlfn.CONCAT("1A4070000000065000",RIGHT(RecordTable[[#This Row],[CloneBarcode]],6))</f>
        <v>1A4070000000065000030872</v>
      </c>
      <c r="B777" t="str">
        <f>LEFT(RecordTable[[#This Row],[CloneBarcode]],7)</f>
        <v>KLFR014</v>
      </c>
      <c r="C777" t="s">
        <v>3117</v>
      </c>
      <c r="D777" s="15">
        <v>43692</v>
      </c>
      <c r="E777" s="15" t="str">
        <f>_xlfn.IFNA(IF(LEFT(VLOOKUP(RecordTable[[#This Row],[METRC]],METRC!A:B,2,FALSE),4)=LEFT(RecordTable[[#This Row],[CloneBarcode]],4),"match","MISMATCH"),"dead")</f>
        <v>dead</v>
      </c>
      <c r="F777" s="15" t="str">
        <f>_xlfn.IFNA(INDEX(Table6[[#All],[Location]],MATCH(RecordTable[[#This Row],[METRC]],Table6[Tag],0)),"DEAD")</f>
        <v>DEAD</v>
      </c>
    </row>
    <row r="778" spans="1:6" x14ac:dyDescent="0.25">
      <c r="A778" t="str">
        <f>_xlfn.CONCAT("1A4070000000065000",RIGHT(RecordTable[[#This Row],[CloneBarcode]],6))</f>
        <v>1A4070000000065000030873</v>
      </c>
      <c r="B778" t="str">
        <f>LEFT(RecordTable[[#This Row],[CloneBarcode]],7)</f>
        <v>KLFR014</v>
      </c>
      <c r="C778" t="s">
        <v>3116</v>
      </c>
      <c r="D778" s="15">
        <v>43692</v>
      </c>
      <c r="E778" s="15" t="str">
        <f>_xlfn.IFNA(IF(LEFT(VLOOKUP(RecordTable[[#This Row],[METRC]],METRC!A:B,2,FALSE),4)=LEFT(RecordTable[[#This Row],[CloneBarcode]],4),"match","MISMATCH"),"dead")</f>
        <v>dead</v>
      </c>
      <c r="F778" s="15" t="str">
        <f>_xlfn.IFNA(INDEX(Table6[[#All],[Location]],MATCH(RecordTable[[#This Row],[METRC]],Table6[Tag],0)),"DEAD")</f>
        <v>DEAD</v>
      </c>
    </row>
    <row r="779" spans="1:6" x14ac:dyDescent="0.25">
      <c r="A779" t="s">
        <v>3586</v>
      </c>
      <c r="B779" t="s">
        <v>3587</v>
      </c>
      <c r="C779" t="str">
        <f>_xlfn.CONCAT(RecordTable[[#This Row],[PhenoAbbv]],".",RIGHT(RecordTable[[#This Row],[METRC]],6))</f>
        <v>KLFR047.030887</v>
      </c>
      <c r="D779" s="15">
        <v>43692</v>
      </c>
      <c r="E779" s="15" t="str">
        <f>_xlfn.IFNA(IF(LEFT(VLOOKUP(RecordTable[[#This Row],[METRC]],METRC!A:B,2,FALSE),4)=LEFT(RecordTable[[#This Row],[CloneBarcode]],4),"match","MISMATCH"),"dead")</f>
        <v>dead</v>
      </c>
      <c r="F779" s="15" t="str">
        <f>_xlfn.IFNA(INDEX(Table6[[#All],[Location]],MATCH(RecordTable[[#This Row],[METRC]],Table6[Tag],0)),"DEAD")</f>
        <v>DEAD</v>
      </c>
    </row>
    <row r="780" spans="1:6" x14ac:dyDescent="0.25">
      <c r="A780" t="s">
        <v>3588</v>
      </c>
      <c r="B780" t="s">
        <v>3587</v>
      </c>
      <c r="C780" t="str">
        <f>_xlfn.CONCAT(RecordTable[[#This Row],[PhenoAbbv]],".",RIGHT(RecordTable[[#This Row],[METRC]],6))</f>
        <v>KLFR047.030896</v>
      </c>
      <c r="D780" s="15">
        <v>43692</v>
      </c>
      <c r="E780" s="15" t="str">
        <f>_xlfn.IFNA(IF(LEFT(VLOOKUP(RecordTable[[#This Row],[METRC]],METRC!A:B,2,FALSE),4)=LEFT(RecordTable[[#This Row],[CloneBarcode]],4),"match","MISMATCH"),"dead")</f>
        <v>dead</v>
      </c>
      <c r="F780" s="15" t="str">
        <f>_xlfn.IFNA(INDEX(Table6[[#All],[Location]],MATCH(RecordTable[[#This Row],[METRC]],Table6[Tag],0)),"DEAD")</f>
        <v>DEAD</v>
      </c>
    </row>
    <row r="781" spans="1:6" x14ac:dyDescent="0.25">
      <c r="A781" t="str">
        <f>_xlfn.CONCAT("1A4070000000065000",RIGHT(RecordTable[[#This Row],[CloneBarcode]],6))</f>
        <v>1A4070000000065000030896</v>
      </c>
      <c r="B781" t="str">
        <f>LEFT(RecordTable[[#This Row],[CloneBarcode]],7)</f>
        <v>KLFR047</v>
      </c>
      <c r="C781" t="s">
        <v>3120</v>
      </c>
      <c r="D781" s="15">
        <v>43692</v>
      </c>
      <c r="E781" s="15" t="str">
        <f>_xlfn.IFNA(IF(LEFT(VLOOKUP(RecordTable[[#This Row],[METRC]],METRC!A:B,2,FALSE),4)=LEFT(RecordTable[[#This Row],[CloneBarcode]],4),"match","MISMATCH"),"dead")</f>
        <v>dead</v>
      </c>
      <c r="F781" s="15" t="str">
        <f>_xlfn.IFNA(INDEX(Table6[[#All],[Location]],MATCH(RecordTable[[#This Row],[METRC]],Table6[Tag],0)),"DEAD")</f>
        <v>DEAD</v>
      </c>
    </row>
    <row r="782" spans="1:6" x14ac:dyDescent="0.25">
      <c r="A782" t="str">
        <f>_xlfn.CONCAT("1A4070000000065000",RIGHT(RecordTable[[#This Row],[CloneBarcode]],6))</f>
        <v>1A4070000000065000030887</v>
      </c>
      <c r="B782" t="str">
        <f>LEFT(RecordTable[[#This Row],[CloneBarcode]],7)</f>
        <v>KLFR047</v>
      </c>
      <c r="C782" t="s">
        <v>3119</v>
      </c>
      <c r="D782" s="15">
        <v>43692</v>
      </c>
      <c r="E782" s="15" t="str">
        <f>_xlfn.IFNA(IF(LEFT(VLOOKUP(RecordTable[[#This Row],[METRC]],METRC!A:B,2,FALSE),4)=LEFT(RecordTable[[#This Row],[CloneBarcode]],4),"match","MISMATCH"),"dead")</f>
        <v>dead</v>
      </c>
      <c r="F782" s="15" t="str">
        <f>_xlfn.IFNA(INDEX(Table6[[#All],[Location]],MATCH(RecordTable[[#This Row],[METRC]],Table6[Tag],0)),"DEAD")</f>
        <v>DEAD</v>
      </c>
    </row>
    <row r="783" spans="1:6" x14ac:dyDescent="0.25">
      <c r="A783" t="s">
        <v>3589</v>
      </c>
      <c r="B783" t="s">
        <v>3590</v>
      </c>
      <c r="C783" t="str">
        <f>_xlfn.CONCAT(RecordTable[[#This Row],[PhenoAbbv]],".",RIGHT(RecordTable[[#This Row],[METRC]],6))</f>
        <v>KLFR055.030808</v>
      </c>
      <c r="D783" s="15">
        <v>43692</v>
      </c>
      <c r="E783" s="15" t="str">
        <f>_xlfn.IFNA(IF(LEFT(VLOOKUP(RecordTable[[#This Row],[METRC]],METRC!A:B,2,FALSE),4)=LEFT(RecordTable[[#This Row],[CloneBarcode]],4),"match","MISMATCH"),"dead")</f>
        <v>dead</v>
      </c>
      <c r="F783" s="15" t="str">
        <f>_xlfn.IFNA(INDEX(Table6[[#All],[Location]],MATCH(RecordTable[[#This Row],[METRC]],Table6[Tag],0)),"DEAD")</f>
        <v>DEAD</v>
      </c>
    </row>
    <row r="784" spans="1:6" x14ac:dyDescent="0.25">
      <c r="A784" t="s">
        <v>3591</v>
      </c>
      <c r="B784" t="s">
        <v>3590</v>
      </c>
      <c r="C784" t="str">
        <f>_xlfn.CONCAT(RecordTable[[#This Row],[PhenoAbbv]],".",RIGHT(RecordTable[[#This Row],[METRC]],6))</f>
        <v>KLFR055.030830</v>
      </c>
      <c r="D784" s="15">
        <v>43692</v>
      </c>
      <c r="E784" s="15" t="str">
        <f>_xlfn.IFNA(IF(LEFT(VLOOKUP(RecordTable[[#This Row],[METRC]],METRC!A:B,2,FALSE),4)=LEFT(RecordTable[[#This Row],[CloneBarcode]],4),"match","MISMATCH"),"dead")</f>
        <v>dead</v>
      </c>
      <c r="F784" s="15" t="str">
        <f>_xlfn.IFNA(INDEX(Table6[[#All],[Location]],MATCH(RecordTable[[#This Row],[METRC]],Table6[Tag],0)),"DEAD")</f>
        <v>DEAD</v>
      </c>
    </row>
    <row r="785" spans="1:6" x14ac:dyDescent="0.25">
      <c r="A785" t="str">
        <f>_xlfn.CONCAT("1A4070000000065000",RIGHT(RecordTable[[#This Row],[CloneBarcode]],6))</f>
        <v>1A4070000000065000030830</v>
      </c>
      <c r="B785" t="str">
        <f>LEFT(RecordTable[[#This Row],[CloneBarcode]],7)</f>
        <v>KLFR055</v>
      </c>
      <c r="C785" t="s">
        <v>3124</v>
      </c>
      <c r="D785" s="15">
        <v>43692</v>
      </c>
      <c r="E785" s="15" t="str">
        <f>_xlfn.IFNA(IF(LEFT(VLOOKUP(RecordTable[[#This Row],[METRC]],METRC!A:B,2,FALSE),4)=LEFT(RecordTable[[#This Row],[CloneBarcode]],4),"match","MISMATCH"),"dead")</f>
        <v>dead</v>
      </c>
      <c r="F785" s="15" t="str">
        <f>_xlfn.IFNA(INDEX(Table6[[#All],[Location]],MATCH(RecordTable[[#This Row],[METRC]],Table6[Tag],0)),"DEAD")</f>
        <v>DEAD</v>
      </c>
    </row>
    <row r="786" spans="1:6" x14ac:dyDescent="0.25">
      <c r="A786" t="str">
        <f>_xlfn.CONCAT("1A4070000000065000",RIGHT(RecordTable[[#This Row],[CloneBarcode]],6))</f>
        <v>1A4070000000065000030808</v>
      </c>
      <c r="B786" t="str">
        <f>LEFT(RecordTable[[#This Row],[CloneBarcode]],7)</f>
        <v>KLFR055</v>
      </c>
      <c r="C786" t="s">
        <v>3123</v>
      </c>
      <c r="D786" s="15">
        <v>43692</v>
      </c>
      <c r="E786" s="15" t="str">
        <f>_xlfn.IFNA(IF(LEFT(VLOOKUP(RecordTable[[#This Row],[METRC]],METRC!A:B,2,FALSE),4)=LEFT(RecordTable[[#This Row],[CloneBarcode]],4),"match","MISMATCH"),"dead")</f>
        <v>dead</v>
      </c>
      <c r="F786" s="15" t="str">
        <f>_xlfn.IFNA(INDEX(Table6[[#All],[Location]],MATCH(RecordTable[[#This Row],[METRC]],Table6[Tag],0)),"DEAD")</f>
        <v>DEAD</v>
      </c>
    </row>
    <row r="787" spans="1:6" x14ac:dyDescent="0.25">
      <c r="A787" t="str">
        <f>_xlfn.CONCAT("1A4070000000065000",RIGHT(RecordTable[[#This Row],[CloneBarcode]],6))</f>
        <v>1A4070000000065000033657</v>
      </c>
      <c r="B787" t="str">
        <f>LEFT(RecordTable[[#This Row],[CloneBarcode]],7)</f>
        <v>KLFR055</v>
      </c>
      <c r="C787" t="s">
        <v>3122</v>
      </c>
      <c r="D787" s="15">
        <v>43692</v>
      </c>
      <c r="E787" s="15" t="str">
        <f>_xlfn.IFNA(IF(LEFT(VLOOKUP(RecordTable[[#This Row],[METRC]],METRC!A:B,2,FALSE),4)=LEFT(RecordTable[[#This Row],[CloneBarcode]],4),"match","MISMATCH"),"dead")</f>
        <v>dead</v>
      </c>
      <c r="F787" s="15" t="str">
        <f>_xlfn.IFNA(INDEX(Table6[[#All],[Location]],MATCH(RecordTable[[#This Row],[METRC]],Table6[Tag],0)),"DEAD")</f>
        <v>DEAD</v>
      </c>
    </row>
    <row r="788" spans="1:6" x14ac:dyDescent="0.25">
      <c r="A788" t="str">
        <f>_xlfn.CONCAT("1A4070000000065000",RIGHT(RecordTable[[#This Row],[CloneBarcode]],6))</f>
        <v>1A4070000000065000033658</v>
      </c>
      <c r="B788" t="str">
        <f>LEFT(RecordTable[[#This Row],[CloneBarcode]],7)</f>
        <v>KLFR055</v>
      </c>
      <c r="C788" t="s">
        <v>3121</v>
      </c>
      <c r="D788" s="15">
        <v>43692</v>
      </c>
      <c r="E788" s="15" t="str">
        <f>_xlfn.IFNA(IF(LEFT(VLOOKUP(RecordTable[[#This Row],[METRC]],METRC!A:B,2,FALSE),4)=LEFT(RecordTable[[#This Row],[CloneBarcode]],4),"match","MISMATCH"),"dead")</f>
        <v>dead</v>
      </c>
      <c r="F788" s="15" t="str">
        <f>_xlfn.IFNA(INDEX(Table6[[#All],[Location]],MATCH(RecordTable[[#This Row],[METRC]],Table6[Tag],0)),"DEAD")</f>
        <v>DEAD</v>
      </c>
    </row>
    <row r="789" spans="1:6" x14ac:dyDescent="0.25">
      <c r="A789" t="s">
        <v>3592</v>
      </c>
      <c r="B789" t="s">
        <v>3126</v>
      </c>
      <c r="C789" t="str">
        <f>_xlfn.CONCAT(RecordTable[[#This Row],[PhenoAbbv]],".",RIGHT(RecordTable[[#This Row],[METRC]],6))</f>
        <v>KLFR056.030840</v>
      </c>
      <c r="D789" s="15">
        <v>43692</v>
      </c>
      <c r="E789" s="15" t="str">
        <f>_xlfn.IFNA(IF(LEFT(VLOOKUP(RecordTable[[#This Row],[METRC]],METRC!A:B,2,FALSE),4)=LEFT(RecordTable[[#This Row],[CloneBarcode]],4),"match","MISMATCH"),"dead")</f>
        <v>dead</v>
      </c>
      <c r="F789" s="15" t="str">
        <f>_xlfn.IFNA(INDEX(Table6[[#All],[Location]],MATCH(RecordTable[[#This Row],[METRC]],Table6[Tag],0)),"DEAD")</f>
        <v>DEAD</v>
      </c>
    </row>
    <row r="790" spans="1:6" x14ac:dyDescent="0.25">
      <c r="A790" t="s">
        <v>3593</v>
      </c>
      <c r="B790" t="s">
        <v>3126</v>
      </c>
      <c r="C790" t="str">
        <f>_xlfn.CONCAT(RecordTable[[#This Row],[PhenoAbbv]],".",RIGHT(RecordTable[[#This Row],[METRC]],6))</f>
        <v>KLFR056.030848</v>
      </c>
      <c r="D790" s="15">
        <v>43692</v>
      </c>
      <c r="E790" s="15" t="str">
        <f>_xlfn.IFNA(IF(LEFT(VLOOKUP(RecordTable[[#This Row],[METRC]],METRC!A:B,2,FALSE),4)=LEFT(RecordTable[[#This Row],[CloneBarcode]],4),"match","MISMATCH"),"dead")</f>
        <v>dead</v>
      </c>
      <c r="F790" s="15" t="str">
        <f>_xlfn.IFNA(INDEX(Table6[[#All],[Location]],MATCH(RecordTable[[#This Row],[METRC]],Table6[Tag],0)),"DEAD")</f>
        <v>DEAD</v>
      </c>
    </row>
    <row r="791" spans="1:6" x14ac:dyDescent="0.25">
      <c r="A791" t="str">
        <f>_xlfn.CONCAT("1A4070000000065000",RIGHT(RecordTable[[#This Row],[CloneBarcode]],6))</f>
        <v>1A4070000000065000030848</v>
      </c>
      <c r="B791" t="str">
        <f>LEFT(RecordTable[[#This Row],[CloneBarcode]],7)</f>
        <v>KLFR056</v>
      </c>
      <c r="C791" t="s">
        <v>3128</v>
      </c>
      <c r="D791" s="15">
        <v>43692</v>
      </c>
      <c r="E791" s="15" t="str">
        <f>_xlfn.IFNA(IF(LEFT(VLOOKUP(RecordTable[[#This Row],[METRC]],METRC!A:B,2,FALSE),4)=LEFT(RecordTable[[#This Row],[CloneBarcode]],4),"match","MISMATCH"),"dead")</f>
        <v>dead</v>
      </c>
      <c r="F791" s="15" t="str">
        <f>_xlfn.IFNA(INDEX(Table6[[#All],[Location]],MATCH(RecordTable[[#This Row],[METRC]],Table6[Tag],0)),"DEAD")</f>
        <v>DEAD</v>
      </c>
    </row>
    <row r="792" spans="1:6" x14ac:dyDescent="0.25">
      <c r="A792" t="str">
        <f>_xlfn.CONCAT("1A4070000000065000",RIGHT(RecordTable[[#This Row],[CloneBarcode]],6))</f>
        <v>1A4070000000065000030840</v>
      </c>
      <c r="B792" t="str">
        <f>LEFT(RecordTable[[#This Row],[CloneBarcode]],7)</f>
        <v>KLFR056</v>
      </c>
      <c r="C792" t="s">
        <v>3127</v>
      </c>
      <c r="D792" s="15">
        <v>43692</v>
      </c>
      <c r="E792" s="15" t="str">
        <f>_xlfn.IFNA(IF(LEFT(VLOOKUP(RecordTable[[#This Row],[METRC]],METRC!A:B,2,FALSE),4)=LEFT(RecordTable[[#This Row],[CloneBarcode]],4),"match","MISMATCH"),"dead")</f>
        <v>dead</v>
      </c>
      <c r="F792" s="15" t="str">
        <f>_xlfn.IFNA(INDEX(Table6[[#All],[Location]],MATCH(RecordTable[[#This Row],[METRC]],Table6[Tag],0)),"DEAD")</f>
        <v>DEAD</v>
      </c>
    </row>
    <row r="793" spans="1:6" x14ac:dyDescent="0.25">
      <c r="A793" t="s">
        <v>3594</v>
      </c>
      <c r="B793" t="s">
        <v>3595</v>
      </c>
      <c r="C793" t="str">
        <f>_xlfn.CONCAT(RecordTable[[#This Row],[PhenoAbbv]],".",RIGHT(RecordTable[[#This Row],[METRC]],6))</f>
        <v>KNMK001.031266</v>
      </c>
      <c r="D793" s="15">
        <v>43692</v>
      </c>
      <c r="E793" s="15" t="str">
        <f>_xlfn.IFNA(IF(LEFT(VLOOKUP(RecordTable[[#This Row],[METRC]],METRC!A:B,2,FALSE),4)=LEFT(RecordTable[[#This Row],[CloneBarcode]],4),"match","MISMATCH"),"dead")</f>
        <v>dead</v>
      </c>
      <c r="F793" s="15" t="str">
        <f>_xlfn.IFNA(INDEX(Table6[[#All],[Location]],MATCH(RecordTable[[#This Row],[METRC]],Table6[Tag],0)),"DEAD")</f>
        <v>DEAD</v>
      </c>
    </row>
    <row r="794" spans="1:6" x14ac:dyDescent="0.25">
      <c r="A794" t="s">
        <v>3596</v>
      </c>
      <c r="B794" t="s">
        <v>3595</v>
      </c>
      <c r="C794" t="str">
        <f>_xlfn.CONCAT(RecordTable[[#This Row],[PhenoAbbv]],".",RIGHT(RecordTable[[#This Row],[METRC]],6))</f>
        <v>KNMK001.031267</v>
      </c>
      <c r="D794" s="15">
        <v>43692</v>
      </c>
      <c r="E794" s="15" t="str">
        <f>_xlfn.IFNA(IF(LEFT(VLOOKUP(RecordTable[[#This Row],[METRC]],METRC!A:B,2,FALSE),4)=LEFT(RecordTable[[#This Row],[CloneBarcode]],4),"match","MISMATCH"),"dead")</f>
        <v>dead</v>
      </c>
      <c r="F794" s="15" t="str">
        <f>_xlfn.IFNA(INDEX(Table6[[#All],[Location]],MATCH(RecordTable[[#This Row],[METRC]],Table6[Tag],0)),"DEAD")</f>
        <v>DEAD</v>
      </c>
    </row>
    <row r="795" spans="1:6" x14ac:dyDescent="0.25">
      <c r="A795" t="str">
        <f>_xlfn.CONCAT("1A4070000000065000",RIGHT(RecordTable[[#This Row],[CloneBarcode]],6))</f>
        <v>1A4070000000065000031267</v>
      </c>
      <c r="B795" t="str">
        <f>LEFT(RecordTable[[#This Row],[CloneBarcode]],7)</f>
        <v>KNMK001</v>
      </c>
      <c r="C795" t="s">
        <v>3129</v>
      </c>
      <c r="D795" s="15">
        <v>43692</v>
      </c>
      <c r="E795" s="15" t="str">
        <f>_xlfn.IFNA(IF(LEFT(VLOOKUP(RecordTable[[#This Row],[METRC]],METRC!A:B,2,FALSE),4)=LEFT(RecordTable[[#This Row],[CloneBarcode]],4),"match","MISMATCH"),"dead")</f>
        <v>dead</v>
      </c>
      <c r="F795" s="15" t="str">
        <f>_xlfn.IFNA(INDEX(Table6[[#All],[Location]],MATCH(RecordTable[[#This Row],[METRC]],Table6[Tag],0)),"DEAD")</f>
        <v>DEAD</v>
      </c>
    </row>
    <row r="796" spans="1:6" x14ac:dyDescent="0.25">
      <c r="A796" t="str">
        <f>_xlfn.CONCAT("1A4070000000065000",RIGHT(RecordTable[[#This Row],[CloneBarcode]],6))</f>
        <v>1A4070000000065000031266</v>
      </c>
      <c r="B796" t="str">
        <f>LEFT(RecordTable[[#This Row],[CloneBarcode]],7)</f>
        <v>KNMK001</v>
      </c>
      <c r="C796" t="s">
        <v>3445</v>
      </c>
      <c r="D796" s="15">
        <v>43692</v>
      </c>
      <c r="E796" s="15" t="str">
        <f>_xlfn.IFNA(IF(LEFT(VLOOKUP(RecordTable[[#This Row],[METRC]],METRC!A:B,2,FALSE),4)=LEFT(RecordTable[[#This Row],[CloneBarcode]],4),"match","MISMATCH"),"dead")</f>
        <v>dead</v>
      </c>
      <c r="F796" s="15" t="str">
        <f>_xlfn.IFNA(INDEX(Table6[[#All],[Location]],MATCH(RecordTable[[#This Row],[METRC]],Table6[Tag],0)),"DEAD")</f>
        <v>DEAD</v>
      </c>
    </row>
    <row r="797" spans="1:6" x14ac:dyDescent="0.25">
      <c r="A797" t="str">
        <f>_xlfn.CONCAT("1A4070000000065000",RIGHT(RecordTable[[#This Row],[CloneBarcode]],6))</f>
        <v>1A4070000000065000038139</v>
      </c>
      <c r="B797" t="str">
        <f>LEFT(RecordTable[[#This Row],[CloneBarcode]],7)</f>
        <v>KOIX007</v>
      </c>
      <c r="C797" t="s">
        <v>3446</v>
      </c>
      <c r="D797" s="15">
        <v>43692</v>
      </c>
      <c r="E797" s="15" t="str">
        <f>_xlfn.IFNA(IF(LEFT(VLOOKUP(RecordTable[[#This Row],[METRC]],METRC!A:B,2,FALSE),4)=LEFT(RecordTable[[#This Row],[CloneBarcode]],4),"match","MISMATCH"),"dead")</f>
        <v>dead</v>
      </c>
      <c r="F797" s="15" t="str">
        <f>_xlfn.IFNA(INDEX(Table6[[#All],[Location]],MATCH(RecordTable[[#This Row],[METRC]],Table6[Tag],0)),"DEAD")</f>
        <v>DEAD</v>
      </c>
    </row>
    <row r="798" spans="1:6" x14ac:dyDescent="0.25">
      <c r="A798" t="str">
        <f>_xlfn.CONCAT("1A4070000000065000",RIGHT(RecordTable[[#This Row],[CloneBarcode]],6))</f>
        <v>1A4070000000065000033634</v>
      </c>
      <c r="B798" t="str">
        <f>LEFT(RecordTable[[#This Row],[CloneBarcode]],7)</f>
        <v>KOIX034</v>
      </c>
      <c r="C798" t="s">
        <v>3135</v>
      </c>
      <c r="D798" s="15">
        <v>43692</v>
      </c>
      <c r="E798" s="15" t="str">
        <f>_xlfn.IFNA(IF(LEFT(VLOOKUP(RecordTable[[#This Row],[METRC]],METRC!A:B,2,FALSE),4)=LEFT(RecordTable[[#This Row],[CloneBarcode]],4),"match","MISMATCH"),"dead")</f>
        <v>dead</v>
      </c>
      <c r="F798" s="15" t="str">
        <f>_xlfn.IFNA(INDEX(Table6[[#All],[Location]],MATCH(RecordTable[[#This Row],[METRC]],Table6[Tag],0)),"DEAD")</f>
        <v>DEAD</v>
      </c>
    </row>
    <row r="799" spans="1:6" x14ac:dyDescent="0.25">
      <c r="A799" t="str">
        <f>_xlfn.CONCAT("1A4070000000065000",RIGHT(RecordTable[[#This Row],[CloneBarcode]],6))</f>
        <v>1A4070000000065000033633</v>
      </c>
      <c r="B799" t="str">
        <f>LEFT(RecordTable[[#This Row],[CloneBarcode]],7)</f>
        <v>KOIX034</v>
      </c>
      <c r="C799" t="s">
        <v>3447</v>
      </c>
      <c r="D799" s="15">
        <v>43692</v>
      </c>
      <c r="E799" s="15" t="str">
        <f>_xlfn.IFNA(IF(LEFT(VLOOKUP(RecordTable[[#This Row],[METRC]],METRC!A:B,2,FALSE),4)=LEFT(RecordTable[[#This Row],[CloneBarcode]],4),"match","MISMATCH"),"dead")</f>
        <v>dead</v>
      </c>
      <c r="F799" s="15" t="str">
        <f>_xlfn.IFNA(INDEX(Table6[[#All],[Location]],MATCH(RecordTable[[#This Row],[METRC]],Table6[Tag],0)),"DEAD")</f>
        <v>DEAD</v>
      </c>
    </row>
    <row r="800" spans="1:6" x14ac:dyDescent="0.25">
      <c r="A800" t="s">
        <v>3448</v>
      </c>
      <c r="B800" t="s">
        <v>2679</v>
      </c>
      <c r="C800" t="str">
        <f>_xlfn.CONCAT(RecordTable[[#This Row],[PhenoAbbv]],".",RIGHT(RecordTable[[#This Row],[METRC]],6))</f>
        <v>KOKO011.021512</v>
      </c>
      <c r="D800" s="15">
        <v>43692</v>
      </c>
      <c r="E800" s="15" t="str">
        <f>_xlfn.IFNA(IF(LEFT(VLOOKUP(RecordTable[[#This Row],[METRC]],METRC!A:B,2,FALSE),4)=LEFT(RecordTable[[#This Row],[CloneBarcode]],4),"match","MISMATCH"),"dead")</f>
        <v>dead</v>
      </c>
      <c r="F800" s="15" t="str">
        <f>_xlfn.IFNA(INDEX(Table6[[#All],[Location]],MATCH(RecordTable[[#This Row],[METRC]],Table6[Tag],0)),"DEAD")</f>
        <v>DEAD</v>
      </c>
    </row>
    <row r="801" spans="1:6" x14ac:dyDescent="0.25">
      <c r="A801" t="s">
        <v>3449</v>
      </c>
      <c r="B801" t="s">
        <v>2679</v>
      </c>
      <c r="C801" t="str">
        <f>_xlfn.CONCAT(RecordTable[[#This Row],[PhenoAbbv]],".",RIGHT(RecordTable[[#This Row],[METRC]],6))</f>
        <v>KOKO011.021513</v>
      </c>
      <c r="D801" s="15">
        <v>43692</v>
      </c>
      <c r="E801" s="15" t="str">
        <f>_xlfn.IFNA(IF(LEFT(VLOOKUP(RecordTable[[#This Row],[METRC]],METRC!A:B,2,FALSE),4)=LEFT(RecordTable[[#This Row],[CloneBarcode]],4),"match","MISMATCH"),"dead")</f>
        <v>dead</v>
      </c>
      <c r="F801" s="15" t="str">
        <f>_xlfn.IFNA(INDEX(Table6[[#All],[Location]],MATCH(RecordTable[[#This Row],[METRC]],Table6[Tag],0)),"DEAD")</f>
        <v>DEAD</v>
      </c>
    </row>
    <row r="802" spans="1:6" x14ac:dyDescent="0.25">
      <c r="A802" t="s">
        <v>3450</v>
      </c>
      <c r="B802" t="s">
        <v>2679</v>
      </c>
      <c r="C802" t="str">
        <f>_xlfn.CONCAT(RecordTable[[#This Row],[PhenoAbbv]],".",RIGHT(RecordTable[[#This Row],[METRC]],6))</f>
        <v>KOKO011.031361</v>
      </c>
      <c r="D802" s="15">
        <v>43692</v>
      </c>
      <c r="E802" s="15" t="str">
        <f>_xlfn.IFNA(IF(LEFT(VLOOKUP(RecordTable[[#This Row],[METRC]],METRC!A:B,2,FALSE),4)=LEFT(RecordTable[[#This Row],[CloneBarcode]],4),"match","MISMATCH"),"dead")</f>
        <v>dead</v>
      </c>
      <c r="F802" s="15" t="str">
        <f>_xlfn.IFNA(INDEX(Table6[[#All],[Location]],MATCH(RecordTable[[#This Row],[METRC]],Table6[Tag],0)),"DEAD")</f>
        <v>DEAD</v>
      </c>
    </row>
    <row r="803" spans="1:6" x14ac:dyDescent="0.25">
      <c r="A803" t="s">
        <v>3451</v>
      </c>
      <c r="B803" t="s">
        <v>2679</v>
      </c>
      <c r="C803" t="str">
        <f>_xlfn.CONCAT(RecordTable[[#This Row],[PhenoAbbv]],".",RIGHT(RecordTable[[#This Row],[METRC]],6))</f>
        <v>KOKO011.031362</v>
      </c>
      <c r="D803" s="15">
        <v>43692</v>
      </c>
      <c r="E803" s="15" t="str">
        <f>_xlfn.IFNA(IF(LEFT(VLOOKUP(RecordTable[[#This Row],[METRC]],METRC!A:B,2,FALSE),4)=LEFT(RecordTable[[#This Row],[CloneBarcode]],4),"match","MISMATCH"),"dead")</f>
        <v>dead</v>
      </c>
      <c r="F803" s="15" t="str">
        <f>_xlfn.IFNA(INDEX(Table6[[#All],[Location]],MATCH(RecordTable[[#This Row],[METRC]],Table6[Tag],0)),"DEAD")</f>
        <v>DEAD</v>
      </c>
    </row>
    <row r="804" spans="1:6" x14ac:dyDescent="0.25">
      <c r="A804" t="s">
        <v>3452</v>
      </c>
      <c r="B804" t="s">
        <v>3453</v>
      </c>
      <c r="C804" t="str">
        <f>_xlfn.CONCAT(RecordTable[[#This Row],[PhenoAbbv]],".",RIGHT(RecordTable[[#This Row],[METRC]],6))</f>
        <v>KOKO012.031363</v>
      </c>
      <c r="D804" s="15">
        <v>43692</v>
      </c>
      <c r="E804" s="15" t="str">
        <f>_xlfn.IFNA(IF(LEFT(VLOOKUP(RecordTable[[#This Row],[METRC]],METRC!A:B,2,FALSE),4)=LEFT(RecordTable[[#This Row],[CloneBarcode]],4),"match","MISMATCH"),"dead")</f>
        <v>dead</v>
      </c>
      <c r="F804" s="15" t="str">
        <f>_xlfn.IFNA(INDEX(Table6[[#All],[Location]],MATCH(RecordTable[[#This Row],[METRC]],Table6[Tag],0)),"DEAD")</f>
        <v>DEAD</v>
      </c>
    </row>
    <row r="805" spans="1:6" x14ac:dyDescent="0.25">
      <c r="A805" t="s">
        <v>3454</v>
      </c>
      <c r="B805" t="s">
        <v>3453</v>
      </c>
      <c r="C805" t="str">
        <f>_xlfn.CONCAT(RecordTable[[#This Row],[PhenoAbbv]],".",RIGHT(RecordTable[[#This Row],[METRC]],6))</f>
        <v>KOKO012.031364</v>
      </c>
      <c r="D805" s="15">
        <v>43692</v>
      </c>
      <c r="E805" s="15" t="str">
        <f>_xlfn.IFNA(IF(LEFT(VLOOKUP(RecordTable[[#This Row],[METRC]],METRC!A:B,2,FALSE),4)=LEFT(RecordTable[[#This Row],[CloneBarcode]],4),"match","MISMATCH"),"dead")</f>
        <v>dead</v>
      </c>
      <c r="F805" s="15" t="str">
        <f>_xlfn.IFNA(INDEX(Table6[[#All],[Location]],MATCH(RecordTable[[#This Row],[METRC]],Table6[Tag],0)),"DEAD")</f>
        <v>DEAD</v>
      </c>
    </row>
    <row r="806" spans="1:6" x14ac:dyDescent="0.25">
      <c r="A806" t="s">
        <v>3455</v>
      </c>
      <c r="B806" t="s">
        <v>2652</v>
      </c>
      <c r="C806" t="str">
        <f>_xlfn.CONCAT(RecordTable[[#This Row],[PhenoAbbv]],".",RIGHT(RecordTable[[#This Row],[METRC]],6))</f>
        <v>KOKO030.021510</v>
      </c>
      <c r="D806" s="15">
        <v>43692</v>
      </c>
      <c r="E806" s="15" t="str">
        <f>_xlfn.IFNA(IF(LEFT(VLOOKUP(RecordTable[[#This Row],[METRC]],METRC!A:B,2,FALSE),4)=LEFT(RecordTable[[#This Row],[CloneBarcode]],4),"match","MISMATCH"),"dead")</f>
        <v>dead</v>
      </c>
      <c r="F806" s="15" t="str">
        <f>_xlfn.IFNA(INDEX(Table6[[#All],[Location]],MATCH(RecordTable[[#This Row],[METRC]],Table6[Tag],0)),"DEAD")</f>
        <v>DEAD</v>
      </c>
    </row>
    <row r="807" spans="1:6" x14ac:dyDescent="0.25">
      <c r="A807" t="s">
        <v>3456</v>
      </c>
      <c r="B807" t="s">
        <v>2652</v>
      </c>
      <c r="C807" t="str">
        <f>_xlfn.CONCAT(RecordTable[[#This Row],[PhenoAbbv]],".",RIGHT(RecordTable[[#This Row],[METRC]],6))</f>
        <v>KOKO030.021511</v>
      </c>
      <c r="D807" s="15">
        <v>43692</v>
      </c>
      <c r="E807" s="15" t="str">
        <f>_xlfn.IFNA(IF(LEFT(VLOOKUP(RecordTable[[#This Row],[METRC]],METRC!A:B,2,FALSE),4)=LEFT(RecordTable[[#This Row],[CloneBarcode]],4),"match","MISMATCH"),"dead")</f>
        <v>dead</v>
      </c>
      <c r="F807" s="15" t="str">
        <f>_xlfn.IFNA(INDEX(Table6[[#All],[Location]],MATCH(RecordTable[[#This Row],[METRC]],Table6[Tag],0)),"DEAD")</f>
        <v>DEAD</v>
      </c>
    </row>
    <row r="808" spans="1:6" x14ac:dyDescent="0.25">
      <c r="A808" t="s">
        <v>3457</v>
      </c>
      <c r="B808" t="s">
        <v>2652</v>
      </c>
      <c r="C808" t="str">
        <f>_xlfn.CONCAT(RecordTable[[#This Row],[PhenoAbbv]],".",RIGHT(RecordTable[[#This Row],[METRC]],6))</f>
        <v>KOKO030.031360</v>
      </c>
      <c r="D808" s="15">
        <v>43692</v>
      </c>
      <c r="E808" s="15" t="str">
        <f>_xlfn.IFNA(IF(LEFT(VLOOKUP(RecordTable[[#This Row],[METRC]],METRC!A:B,2,FALSE),4)=LEFT(RecordTable[[#This Row],[CloneBarcode]],4),"match","MISMATCH"),"dead")</f>
        <v>dead</v>
      </c>
      <c r="F808" s="15" t="str">
        <f>_xlfn.IFNA(INDEX(Table6[[#All],[Location]],MATCH(RecordTable[[#This Row],[METRC]],Table6[Tag],0)),"DEAD")</f>
        <v>DEAD</v>
      </c>
    </row>
    <row r="809" spans="1:6" x14ac:dyDescent="0.25">
      <c r="A809" t="s">
        <v>3458</v>
      </c>
      <c r="B809" t="s">
        <v>2652</v>
      </c>
      <c r="C809" t="str">
        <f>_xlfn.CONCAT(RecordTable[[#This Row],[PhenoAbbv]],".",RIGHT(RecordTable[[#This Row],[METRC]],6))</f>
        <v>KOKO030.031365</v>
      </c>
      <c r="D809" s="15">
        <v>43692</v>
      </c>
      <c r="E809" s="15" t="str">
        <f>_xlfn.IFNA(IF(LEFT(VLOOKUP(RecordTable[[#This Row],[METRC]],METRC!A:B,2,FALSE),4)=LEFT(RecordTable[[#This Row],[CloneBarcode]],4),"match","MISMATCH"),"dead")</f>
        <v>dead</v>
      </c>
      <c r="F809" s="15" t="str">
        <f>_xlfn.IFNA(INDEX(Table6[[#All],[Location]],MATCH(RecordTable[[#This Row],[METRC]],Table6[Tag],0)),"DEAD")</f>
        <v>DEAD</v>
      </c>
    </row>
    <row r="810" spans="1:6" x14ac:dyDescent="0.25">
      <c r="A810" t="str">
        <f>_xlfn.CONCAT("1A4070000000065000",RIGHT(RecordTable[[#This Row],[CloneBarcode]],6))</f>
        <v>1A4070000000065000032467</v>
      </c>
      <c r="B810" t="str">
        <f>LEFT(RecordTable[[#This Row],[CloneBarcode]],7)</f>
        <v>LDOS018</v>
      </c>
      <c r="C810" t="s">
        <v>3154</v>
      </c>
      <c r="D810" s="15">
        <v>43692</v>
      </c>
      <c r="E810" s="15" t="str">
        <f>_xlfn.IFNA(IF(LEFT(VLOOKUP(RecordTable[[#This Row],[METRC]],METRC!A:B,2,FALSE),4)=LEFT(RecordTable[[#This Row],[CloneBarcode]],4),"match","MISMATCH"),"dead")</f>
        <v>dead</v>
      </c>
      <c r="F810" s="15" t="str">
        <f>_xlfn.IFNA(INDEX(Table6[[#All],[Location]],MATCH(RecordTable[[#This Row],[METRC]],Table6[Tag],0)),"DEAD")</f>
        <v>DEAD</v>
      </c>
    </row>
    <row r="811" spans="1:6" x14ac:dyDescent="0.25">
      <c r="A811" t="str">
        <f>_xlfn.CONCAT("1A4070000000065000",RIGHT(RecordTable[[#This Row],[CloneBarcode]],6))</f>
        <v>1A4070000000065000032440</v>
      </c>
      <c r="B811" t="str">
        <f>LEFT(RecordTable[[#This Row],[CloneBarcode]],7)</f>
        <v>LDOS024</v>
      </c>
      <c r="C811" t="s">
        <v>3157</v>
      </c>
      <c r="D811" s="15">
        <v>43692</v>
      </c>
      <c r="E811" s="15" t="str">
        <f>_xlfn.IFNA(IF(LEFT(VLOOKUP(RecordTable[[#This Row],[METRC]],METRC!A:B,2,FALSE),4)=LEFT(RecordTable[[#This Row],[CloneBarcode]],4),"match","MISMATCH"),"dead")</f>
        <v>dead</v>
      </c>
      <c r="F811" s="15" t="str">
        <f>_xlfn.IFNA(INDEX(Table6[[#All],[Location]],MATCH(RecordTable[[#This Row],[METRC]],Table6[Tag],0)),"DEAD")</f>
        <v>DEAD</v>
      </c>
    </row>
    <row r="812" spans="1:6" x14ac:dyDescent="0.25">
      <c r="A812" t="str">
        <f>_xlfn.CONCAT("1A4070000000065000",RIGHT(RecordTable[[#This Row],[CloneBarcode]],6))</f>
        <v>1A4070000000065000032484</v>
      </c>
      <c r="B812" t="str">
        <f>LEFT(RecordTable[[#This Row],[CloneBarcode]],7)</f>
        <v>LDOS025</v>
      </c>
      <c r="C812" t="s">
        <v>3160</v>
      </c>
      <c r="D812" s="15">
        <v>43692</v>
      </c>
      <c r="E812" s="15" t="str">
        <f>_xlfn.IFNA(IF(LEFT(VLOOKUP(RecordTable[[#This Row],[METRC]],METRC!A:B,2,FALSE),4)=LEFT(RecordTable[[#This Row],[CloneBarcode]],4),"match","MISMATCH"),"dead")</f>
        <v>dead</v>
      </c>
      <c r="F812" s="15" t="str">
        <f>_xlfn.IFNA(INDEX(Table6[[#All],[Location]],MATCH(RecordTable[[#This Row],[METRC]],Table6[Tag],0)),"DEAD")</f>
        <v>DEAD</v>
      </c>
    </row>
    <row r="813" spans="1:6" x14ac:dyDescent="0.25">
      <c r="A813" t="str">
        <f>_xlfn.CONCAT("1A4070000000065000",RIGHT(RecordTable[[#This Row],[CloneBarcode]],6))</f>
        <v>1A4070000000065000032501</v>
      </c>
      <c r="B813" t="str">
        <f>LEFT(RecordTable[[#This Row],[CloneBarcode]],7)</f>
        <v>LDOS040</v>
      </c>
      <c r="C813" t="s">
        <v>3163</v>
      </c>
      <c r="D813" s="15">
        <v>43692</v>
      </c>
      <c r="E813" s="15" t="str">
        <f>_xlfn.IFNA(IF(LEFT(VLOOKUP(RecordTable[[#This Row],[METRC]],METRC!A:B,2,FALSE),4)=LEFT(RecordTable[[#This Row],[CloneBarcode]],4),"match","MISMATCH"),"dead")</f>
        <v>dead</v>
      </c>
      <c r="F813" s="15" t="str">
        <f>_xlfn.IFNA(INDEX(Table6[[#All],[Location]],MATCH(RecordTable[[#This Row],[METRC]],Table6[Tag],0)),"DEAD")</f>
        <v>DEAD</v>
      </c>
    </row>
    <row r="814" spans="1:6" x14ac:dyDescent="0.25">
      <c r="A814" t="str">
        <f>_xlfn.CONCAT("1A4070000000065000",RIGHT(RecordTable[[#This Row],[CloneBarcode]],6))</f>
        <v>1A4070000000065000032599</v>
      </c>
      <c r="B814" t="str">
        <f>LEFT(RecordTable[[#This Row],[CloneBarcode]],7)</f>
        <v>LDOS041</v>
      </c>
      <c r="C814" t="s">
        <v>3166</v>
      </c>
      <c r="D814" s="15">
        <v>43692</v>
      </c>
      <c r="E814" s="15" t="str">
        <f>_xlfn.IFNA(IF(LEFT(VLOOKUP(RecordTable[[#This Row],[METRC]],METRC!A:B,2,FALSE),4)=LEFT(RecordTable[[#This Row],[CloneBarcode]],4),"match","MISMATCH"),"dead")</f>
        <v>dead</v>
      </c>
      <c r="F814" s="15" t="str">
        <f>_xlfn.IFNA(INDEX(Table6[[#All],[Location]],MATCH(RecordTable[[#This Row],[METRC]],Table6[Tag],0)),"DEAD")</f>
        <v>DEAD</v>
      </c>
    </row>
    <row r="815" spans="1:6" x14ac:dyDescent="0.25">
      <c r="A815" t="str">
        <f>_xlfn.CONCAT("1A4070000000065000",RIGHT(RecordTable[[#This Row],[CloneBarcode]],6))</f>
        <v>1A4070000000065000032624</v>
      </c>
      <c r="B815" t="str">
        <f>LEFT(RecordTable[[#This Row],[CloneBarcode]],7)</f>
        <v>LDOS049</v>
      </c>
      <c r="C815" t="s">
        <v>3169</v>
      </c>
      <c r="D815" s="15">
        <v>43692</v>
      </c>
      <c r="E815" s="15" t="str">
        <f>_xlfn.IFNA(IF(LEFT(VLOOKUP(RecordTable[[#This Row],[METRC]],METRC!A:B,2,FALSE),4)=LEFT(RecordTable[[#This Row],[CloneBarcode]],4),"match","MISMATCH"),"dead")</f>
        <v>dead</v>
      </c>
      <c r="F815" s="15" t="str">
        <f>_xlfn.IFNA(INDEX(Table6[[#All],[Location]],MATCH(RecordTable[[#This Row],[METRC]],Table6[Tag],0)),"DEAD")</f>
        <v>DEAD</v>
      </c>
    </row>
    <row r="816" spans="1:6" x14ac:dyDescent="0.25">
      <c r="A816" t="s">
        <v>3597</v>
      </c>
      <c r="B816" t="s">
        <v>35</v>
      </c>
      <c r="C816" t="str">
        <f>_xlfn.CONCAT(RecordTable[[#This Row],[PhenoAbbv]],".",RIGHT(RecordTable[[#This Row],[METRC]],6))</f>
        <v>MABK007.031376</v>
      </c>
      <c r="D816" s="15">
        <v>43692</v>
      </c>
      <c r="E816" s="15" t="str">
        <f>_xlfn.IFNA(IF(LEFT(VLOOKUP(RecordTable[[#This Row],[METRC]],METRC!A:B,2,FALSE),4)=LEFT(RecordTable[[#This Row],[CloneBarcode]],4),"match","MISMATCH"),"dead")</f>
        <v>dead</v>
      </c>
      <c r="F816" s="15" t="str">
        <f>_xlfn.IFNA(INDEX(Table6[[#All],[Location]],MATCH(RecordTable[[#This Row],[METRC]],Table6[Tag],0)),"DEAD")</f>
        <v>DEAD</v>
      </c>
    </row>
    <row r="817" spans="1:6" x14ac:dyDescent="0.25">
      <c r="A817" t="s">
        <v>3598</v>
      </c>
      <c r="B817" t="s">
        <v>35</v>
      </c>
      <c r="C817" t="str">
        <f>_xlfn.CONCAT(RecordTable[[#This Row],[PhenoAbbv]],".",RIGHT(RecordTable[[#This Row],[METRC]],6))</f>
        <v>MABK007.031379</v>
      </c>
      <c r="D817" s="15">
        <v>43692</v>
      </c>
      <c r="E817" s="15" t="str">
        <f>_xlfn.IFNA(IF(LEFT(VLOOKUP(RecordTable[[#This Row],[METRC]],METRC!A:B,2,FALSE),4)=LEFT(RecordTable[[#This Row],[CloneBarcode]],4),"match","MISMATCH"),"dead")</f>
        <v>dead</v>
      </c>
      <c r="F817" s="15" t="str">
        <f>_xlfn.IFNA(INDEX(Table6[[#All],[Location]],MATCH(RecordTable[[#This Row],[METRC]],Table6[Tag],0)),"DEAD")</f>
        <v>DEAD</v>
      </c>
    </row>
    <row r="818" spans="1:6" x14ac:dyDescent="0.25">
      <c r="A818" t="s">
        <v>3599</v>
      </c>
      <c r="B818" t="s">
        <v>35</v>
      </c>
      <c r="C818" t="str">
        <f>_xlfn.CONCAT(RecordTable[[#This Row],[PhenoAbbv]],".",RIGHT(RecordTable[[#This Row],[METRC]],6))</f>
        <v>MABK007.031380</v>
      </c>
      <c r="D818" s="15">
        <v>43692</v>
      </c>
      <c r="E818" s="15" t="str">
        <f>_xlfn.IFNA(IF(LEFT(VLOOKUP(RecordTable[[#This Row],[METRC]],METRC!A:B,2,FALSE),4)=LEFT(RecordTable[[#This Row],[CloneBarcode]],4),"match","MISMATCH"),"dead")</f>
        <v>dead</v>
      </c>
      <c r="F818" s="15" t="str">
        <f>_xlfn.IFNA(INDEX(Table6[[#All],[Location]],MATCH(RecordTable[[#This Row],[METRC]],Table6[Tag],0)),"DEAD")</f>
        <v>DEAD</v>
      </c>
    </row>
    <row r="819" spans="1:6" x14ac:dyDescent="0.25">
      <c r="A819" t="str">
        <f>_xlfn.CONCAT("1A4070000000065000",RIGHT(RecordTable[[#This Row],[CloneBarcode]],6))</f>
        <v>1A4070000000065000031379</v>
      </c>
      <c r="B819" t="str">
        <f>LEFT(RecordTable[[#This Row],[CloneBarcode]],7)</f>
        <v>MABK007</v>
      </c>
      <c r="C819" t="s">
        <v>60</v>
      </c>
      <c r="D819" s="15">
        <v>43692</v>
      </c>
      <c r="E819" s="15" t="str">
        <f>_xlfn.IFNA(IF(LEFT(VLOOKUP(RecordTable[[#This Row],[METRC]],METRC!A:B,2,FALSE),4)=LEFT(RecordTable[[#This Row],[CloneBarcode]],4),"match","MISMATCH"),"dead")</f>
        <v>dead</v>
      </c>
      <c r="F819" s="15" t="str">
        <f>_xlfn.IFNA(INDEX(Table6[[#All],[Location]],MATCH(RecordTable[[#This Row],[METRC]],Table6[Tag],0)),"DEAD")</f>
        <v>DEAD</v>
      </c>
    </row>
    <row r="820" spans="1:6" x14ac:dyDescent="0.25">
      <c r="A820" t="str">
        <f>_xlfn.CONCAT("1A4070000000065000",RIGHT(RecordTable[[#This Row],[CloneBarcode]],6))</f>
        <v>1A4070000000065000031376</v>
      </c>
      <c r="B820" t="str">
        <f>LEFT(RecordTable[[#This Row],[CloneBarcode]],7)</f>
        <v>MABK007</v>
      </c>
      <c r="C820" t="s">
        <v>3466</v>
      </c>
      <c r="D820" s="15">
        <v>43692</v>
      </c>
      <c r="E820" s="15" t="str">
        <f>_xlfn.IFNA(IF(LEFT(VLOOKUP(RecordTable[[#This Row],[METRC]],METRC!A:B,2,FALSE),4)=LEFT(RecordTable[[#This Row],[CloneBarcode]],4),"match","MISMATCH"),"dead")</f>
        <v>dead</v>
      </c>
      <c r="F820" s="15" t="str">
        <f>_xlfn.IFNA(INDEX(Table6[[#All],[Location]],MATCH(RecordTable[[#This Row],[METRC]],Table6[Tag],0)),"DEAD")</f>
        <v>DEAD</v>
      </c>
    </row>
    <row r="821" spans="1:6" x14ac:dyDescent="0.25">
      <c r="A821" t="str">
        <f>_xlfn.CONCAT("1A4070000000065000",RIGHT(RecordTable[[#This Row],[CloneBarcode]],6))</f>
        <v>1A4070000000065000031380</v>
      </c>
      <c r="B821" t="str">
        <f>LEFT(RecordTable[[#This Row],[CloneBarcode]],7)</f>
        <v>MABK007</v>
      </c>
      <c r="C821" t="s">
        <v>147</v>
      </c>
      <c r="D821" s="15">
        <v>43692</v>
      </c>
      <c r="E821" s="15" t="str">
        <f>_xlfn.IFNA(IF(LEFT(VLOOKUP(RecordTable[[#This Row],[METRC]],METRC!A:B,2,FALSE),4)=LEFT(RecordTable[[#This Row],[CloneBarcode]],4),"match","MISMATCH"),"dead")</f>
        <v>dead</v>
      </c>
      <c r="F821" s="15" t="str">
        <f>_xlfn.IFNA(INDEX(Table6[[#All],[Location]],MATCH(RecordTable[[#This Row],[METRC]],Table6[Tag],0)),"DEAD")</f>
        <v>DEAD</v>
      </c>
    </row>
    <row r="822" spans="1:6" x14ac:dyDescent="0.25">
      <c r="A822" t="s">
        <v>3600</v>
      </c>
      <c r="B822" t="s">
        <v>3601</v>
      </c>
      <c r="C822" t="str">
        <f>_xlfn.CONCAT(RecordTable[[#This Row],[PhenoAbbv]],".",RIGHT(RecordTable[[#This Row],[METRC]],6))</f>
        <v>MABK008.031375</v>
      </c>
      <c r="D822" s="15">
        <v>43692</v>
      </c>
      <c r="E822" s="15" t="str">
        <f>_xlfn.IFNA(IF(LEFT(VLOOKUP(RecordTable[[#This Row],[METRC]],METRC!A:B,2,FALSE),4)=LEFT(RecordTable[[#This Row],[CloneBarcode]],4),"match","MISMATCH"),"dead")</f>
        <v>dead</v>
      </c>
      <c r="F822" s="15" t="str">
        <f>_xlfn.IFNA(INDEX(Table6[[#All],[Location]],MATCH(RecordTable[[#This Row],[METRC]],Table6[Tag],0)),"DEAD")</f>
        <v>DEAD</v>
      </c>
    </row>
    <row r="823" spans="1:6" x14ac:dyDescent="0.25">
      <c r="A823" t="s">
        <v>3602</v>
      </c>
      <c r="B823" t="s">
        <v>3601</v>
      </c>
      <c r="C823" t="str">
        <f>_xlfn.CONCAT(RecordTable[[#This Row],[PhenoAbbv]],".",RIGHT(RecordTable[[#This Row],[METRC]],6))</f>
        <v>MABK008.031377</v>
      </c>
      <c r="D823" s="15">
        <v>43692</v>
      </c>
      <c r="E823" s="15" t="str">
        <f>_xlfn.IFNA(IF(LEFT(VLOOKUP(RecordTable[[#This Row],[METRC]],METRC!A:B,2,FALSE),4)=LEFT(RecordTable[[#This Row],[CloneBarcode]],4),"match","MISMATCH"),"dead")</f>
        <v>dead</v>
      </c>
      <c r="F823" s="15" t="str">
        <f>_xlfn.IFNA(INDEX(Table6[[#All],[Location]],MATCH(RecordTable[[#This Row],[METRC]],Table6[Tag],0)),"DEAD")</f>
        <v>DEAD</v>
      </c>
    </row>
    <row r="824" spans="1:6" x14ac:dyDescent="0.25">
      <c r="A824" t="s">
        <v>3603</v>
      </c>
      <c r="B824" t="s">
        <v>3601</v>
      </c>
      <c r="C824" t="str">
        <f>_xlfn.CONCAT(RecordTable[[#This Row],[PhenoAbbv]],".",RIGHT(RecordTable[[#This Row],[METRC]],6))</f>
        <v>MABK008.031378</v>
      </c>
      <c r="D824" s="15">
        <v>43692</v>
      </c>
      <c r="E824" s="15" t="str">
        <f>_xlfn.IFNA(IF(LEFT(VLOOKUP(RecordTable[[#This Row],[METRC]],METRC!A:B,2,FALSE),4)=LEFT(RecordTable[[#This Row],[CloneBarcode]],4),"match","MISMATCH"),"dead")</f>
        <v>dead</v>
      </c>
      <c r="F824" s="15" t="str">
        <f>_xlfn.IFNA(INDEX(Table6[[#All],[Location]],MATCH(RecordTable[[#This Row],[METRC]],Table6[Tag],0)),"DEAD")</f>
        <v>DEAD</v>
      </c>
    </row>
    <row r="825" spans="1:6" x14ac:dyDescent="0.25">
      <c r="A825" t="str">
        <f>_xlfn.CONCAT("1A4070000000065000",RIGHT(RecordTable[[#This Row],[CloneBarcode]],6))</f>
        <v>1A4070000000065000031377</v>
      </c>
      <c r="B825" t="str">
        <f>LEFT(RecordTable[[#This Row],[CloneBarcode]],7)</f>
        <v>MABK008</v>
      </c>
      <c r="C825" t="s">
        <v>3467</v>
      </c>
      <c r="D825" s="15">
        <v>43692</v>
      </c>
      <c r="E825" s="15" t="str">
        <f>_xlfn.IFNA(IF(LEFT(VLOOKUP(RecordTable[[#This Row],[METRC]],METRC!A:B,2,FALSE),4)=LEFT(RecordTable[[#This Row],[CloneBarcode]],4),"match","MISMATCH"),"dead")</f>
        <v>dead</v>
      </c>
      <c r="F825" s="15" t="str">
        <f>_xlfn.IFNA(INDEX(Table6[[#All],[Location]],MATCH(RecordTable[[#This Row],[METRC]],Table6[Tag],0)),"DEAD")</f>
        <v>DEAD</v>
      </c>
    </row>
    <row r="826" spans="1:6" x14ac:dyDescent="0.25">
      <c r="A826" t="str">
        <f>_xlfn.CONCAT("1A4070000000065000",RIGHT(RecordTable[[#This Row],[CloneBarcode]],6))</f>
        <v>1A4070000000065000031378</v>
      </c>
      <c r="B826" t="str">
        <f>LEFT(RecordTable[[#This Row],[CloneBarcode]],7)</f>
        <v>MABK008</v>
      </c>
      <c r="C826" t="s">
        <v>3468</v>
      </c>
      <c r="D826" s="15">
        <v>43692</v>
      </c>
      <c r="E826" s="15" t="str">
        <f>_xlfn.IFNA(IF(LEFT(VLOOKUP(RecordTable[[#This Row],[METRC]],METRC!A:B,2,FALSE),4)=LEFT(RecordTable[[#This Row],[CloneBarcode]],4),"match","MISMATCH"),"dead")</f>
        <v>dead</v>
      </c>
      <c r="F826" s="15" t="str">
        <f>_xlfn.IFNA(INDEX(Table6[[#All],[Location]],MATCH(RecordTable[[#This Row],[METRC]],Table6[Tag],0)),"DEAD")</f>
        <v>DEAD</v>
      </c>
    </row>
    <row r="827" spans="1:6" x14ac:dyDescent="0.25">
      <c r="A827" t="str">
        <f>_xlfn.CONCAT("1A4070000000065000",RIGHT(RecordTable[[#This Row],[CloneBarcode]],6))</f>
        <v>1A4070000000065000031375</v>
      </c>
      <c r="B827" t="str">
        <f>LEFT(RecordTable[[#This Row],[CloneBarcode]],7)</f>
        <v>MABK008</v>
      </c>
      <c r="C827" t="s">
        <v>3469</v>
      </c>
      <c r="D827" s="15">
        <v>43692</v>
      </c>
      <c r="E827" s="15" t="str">
        <f>_xlfn.IFNA(IF(LEFT(VLOOKUP(RecordTable[[#This Row],[METRC]],METRC!A:B,2,FALSE),4)=LEFT(RecordTable[[#This Row],[CloneBarcode]],4),"match","MISMATCH"),"dead")</f>
        <v>dead</v>
      </c>
      <c r="F827" s="15" t="str">
        <f>_xlfn.IFNA(INDEX(Table6[[#All],[Location]],MATCH(RecordTable[[#This Row],[METRC]],Table6[Tag],0)),"DEAD")</f>
        <v>DEAD</v>
      </c>
    </row>
    <row r="828" spans="1:6" x14ac:dyDescent="0.25">
      <c r="A828" t="s">
        <v>3604</v>
      </c>
      <c r="B828" t="s">
        <v>3605</v>
      </c>
      <c r="C828" t="str">
        <f>_xlfn.CONCAT(RecordTable[[#This Row],[PhenoAbbv]],".",RIGHT(RecordTable[[#This Row],[METRC]],6))</f>
        <v>MAYR007.031255</v>
      </c>
      <c r="D828" s="15">
        <v>43692</v>
      </c>
      <c r="E828" s="15" t="str">
        <f>_xlfn.IFNA(IF(LEFT(VLOOKUP(RecordTable[[#This Row],[METRC]],METRC!A:B,2,FALSE),4)=LEFT(RecordTable[[#This Row],[CloneBarcode]],4),"match","MISMATCH"),"dead")</f>
        <v>dead</v>
      </c>
      <c r="F828" s="15" t="str">
        <f>_xlfn.IFNA(INDEX(Table6[[#All],[Location]],MATCH(RecordTable[[#This Row],[METRC]],Table6[Tag],0)),"DEAD")</f>
        <v>DEAD</v>
      </c>
    </row>
    <row r="829" spans="1:6" x14ac:dyDescent="0.25">
      <c r="A829" t="s">
        <v>3606</v>
      </c>
      <c r="B829" t="s">
        <v>3605</v>
      </c>
      <c r="C829" t="str">
        <f>_xlfn.CONCAT(RecordTable[[#This Row],[PhenoAbbv]],".",RIGHT(RecordTable[[#This Row],[METRC]],6))</f>
        <v>MAYR007.031256</v>
      </c>
      <c r="D829" s="15">
        <v>43692</v>
      </c>
      <c r="E829" s="15" t="str">
        <f>_xlfn.IFNA(IF(LEFT(VLOOKUP(RecordTable[[#This Row],[METRC]],METRC!A:B,2,FALSE),4)=LEFT(RecordTable[[#This Row],[CloneBarcode]],4),"match","MISMATCH"),"dead")</f>
        <v>dead</v>
      </c>
      <c r="F829" s="15" t="str">
        <f>_xlfn.IFNA(INDEX(Table6[[#All],[Location]],MATCH(RecordTable[[#This Row],[METRC]],Table6[Tag],0)),"DEAD")</f>
        <v>DEAD</v>
      </c>
    </row>
    <row r="830" spans="1:6" x14ac:dyDescent="0.25">
      <c r="A830" t="str">
        <f>_xlfn.CONCAT("1A4070000000065000",RIGHT(RecordTable[[#This Row],[CloneBarcode]],6))</f>
        <v>1A4070000000065000031255</v>
      </c>
      <c r="B830" t="str">
        <f>LEFT(RecordTable[[#This Row],[CloneBarcode]],7)</f>
        <v>MAYR007</v>
      </c>
      <c r="C830" t="s">
        <v>3470</v>
      </c>
      <c r="D830" s="15">
        <v>43692</v>
      </c>
      <c r="E830" s="15" t="str">
        <f>_xlfn.IFNA(IF(LEFT(VLOOKUP(RecordTable[[#This Row],[METRC]],METRC!A:B,2,FALSE),4)=LEFT(RecordTable[[#This Row],[CloneBarcode]],4),"match","MISMATCH"),"dead")</f>
        <v>dead</v>
      </c>
      <c r="F830" s="15" t="str">
        <f>_xlfn.IFNA(INDEX(Table6[[#All],[Location]],MATCH(RecordTable[[#This Row],[METRC]],Table6[Tag],0)),"DEAD")</f>
        <v>DEAD</v>
      </c>
    </row>
    <row r="831" spans="1:6" x14ac:dyDescent="0.25">
      <c r="A831" t="str">
        <f>_xlfn.CONCAT("1A4070000000065000",RIGHT(RecordTable[[#This Row],[CloneBarcode]],6))</f>
        <v>1A4070000000065000031256</v>
      </c>
      <c r="B831" t="str">
        <f>LEFT(RecordTable[[#This Row],[CloneBarcode]],7)</f>
        <v>MAYR007</v>
      </c>
      <c r="C831" t="s">
        <v>3471</v>
      </c>
      <c r="D831" s="15">
        <v>43692</v>
      </c>
      <c r="E831" s="15" t="str">
        <f>_xlfn.IFNA(IF(LEFT(VLOOKUP(RecordTable[[#This Row],[METRC]],METRC!A:B,2,FALSE),4)=LEFT(RecordTable[[#This Row],[CloneBarcode]],4),"match","MISMATCH"),"dead")</f>
        <v>dead</v>
      </c>
      <c r="F831" s="15" t="str">
        <f>_xlfn.IFNA(INDEX(Table6[[#All],[Location]],MATCH(RecordTable[[#This Row],[METRC]],Table6[Tag],0)),"DEAD")</f>
        <v>DEAD</v>
      </c>
    </row>
    <row r="832" spans="1:6" x14ac:dyDescent="0.25">
      <c r="A832" t="s">
        <v>3472</v>
      </c>
      <c r="B832" t="s">
        <v>3178</v>
      </c>
      <c r="C832" t="str">
        <f>_xlfn.CONCAT(RecordTable[[#This Row],[PhenoAbbv]],".",RIGHT(RecordTable[[#This Row],[METRC]],6))</f>
        <v>MDGE001.031356</v>
      </c>
      <c r="D832" s="15">
        <v>43692</v>
      </c>
      <c r="E832" s="15" t="str">
        <f>_xlfn.IFNA(IF(LEFT(VLOOKUP(RecordTable[[#This Row],[METRC]],METRC!A:B,2,FALSE),4)=LEFT(RecordTable[[#This Row],[CloneBarcode]],4),"match","MISMATCH"),"dead")</f>
        <v>dead</v>
      </c>
      <c r="F832" s="15" t="str">
        <f>_xlfn.IFNA(INDEX(Table6[[#All],[Location]],MATCH(RecordTable[[#This Row],[METRC]],Table6[Tag],0)),"DEAD")</f>
        <v>DEAD</v>
      </c>
    </row>
    <row r="833" spans="1:6" x14ac:dyDescent="0.25">
      <c r="A833" t="s">
        <v>3473</v>
      </c>
      <c r="B833" t="s">
        <v>3178</v>
      </c>
      <c r="C833" t="str">
        <f>_xlfn.CONCAT(RecordTable[[#This Row],[PhenoAbbv]],".",RIGHT(RecordTable[[#This Row],[METRC]],6))</f>
        <v>MDGE001.031358</v>
      </c>
      <c r="D833" s="15">
        <v>43692</v>
      </c>
      <c r="E833" s="15" t="str">
        <f>_xlfn.IFNA(IF(LEFT(VLOOKUP(RecordTable[[#This Row],[METRC]],METRC!A:B,2,FALSE),4)=LEFT(RecordTable[[#This Row],[CloneBarcode]],4),"match","MISMATCH"),"dead")</f>
        <v>dead</v>
      </c>
      <c r="F833" s="15" t="str">
        <f>_xlfn.IFNA(INDEX(Table6[[#All],[Location]],MATCH(RecordTable[[#This Row],[METRC]],Table6[Tag],0)),"DEAD")</f>
        <v>DEAD</v>
      </c>
    </row>
    <row r="834" spans="1:6" x14ac:dyDescent="0.25">
      <c r="A834" t="s">
        <v>3474</v>
      </c>
      <c r="B834" t="s">
        <v>3182</v>
      </c>
      <c r="C834" t="str">
        <f>_xlfn.CONCAT(RecordTable[[#This Row],[PhenoAbbv]],".",RIGHT(RecordTable[[#This Row],[METRC]],6))</f>
        <v>NYFL004.031327</v>
      </c>
      <c r="D834" s="15">
        <v>43692</v>
      </c>
      <c r="E834" s="15" t="str">
        <f>_xlfn.IFNA(IF(LEFT(VLOOKUP(RecordTable[[#This Row],[METRC]],METRC!A:B,2,FALSE),4)=LEFT(RecordTable[[#This Row],[CloneBarcode]],4),"match","MISMATCH"),"dead")</f>
        <v>dead</v>
      </c>
      <c r="F834" s="15" t="str">
        <f>_xlfn.IFNA(INDEX(Table6[[#All],[Location]],MATCH(RecordTable[[#This Row],[METRC]],Table6[Tag],0)),"DEAD")</f>
        <v>DEAD</v>
      </c>
    </row>
    <row r="835" spans="1:6" x14ac:dyDescent="0.25">
      <c r="A835" t="s">
        <v>3475</v>
      </c>
      <c r="B835" t="s">
        <v>3182</v>
      </c>
      <c r="C835" t="str">
        <f>_xlfn.CONCAT(RecordTable[[#This Row],[PhenoAbbv]],".",RIGHT(RecordTable[[#This Row],[METRC]],6))</f>
        <v>NYFL004.031330</v>
      </c>
      <c r="D835" s="15">
        <v>43692</v>
      </c>
      <c r="E835" s="15" t="str">
        <f>_xlfn.IFNA(IF(LEFT(VLOOKUP(RecordTable[[#This Row],[METRC]],METRC!A:B,2,FALSE),4)=LEFT(RecordTable[[#This Row],[CloneBarcode]],4),"match","MISMATCH"),"dead")</f>
        <v>dead</v>
      </c>
      <c r="F835" s="15" t="str">
        <f>_xlfn.IFNA(INDEX(Table6[[#All],[Location]],MATCH(RecordTable[[#This Row],[METRC]],Table6[Tag],0)),"DEAD")</f>
        <v>DEAD</v>
      </c>
    </row>
    <row r="836" spans="1:6" x14ac:dyDescent="0.25">
      <c r="A836" t="s">
        <v>3477</v>
      </c>
      <c r="B836" t="s">
        <v>2676</v>
      </c>
      <c r="C836" t="str">
        <f>_xlfn.CONCAT(RecordTable[[#This Row],[PhenoAbbv]],".",RIGHT(RecordTable[[#This Row],[METRC]],6))</f>
        <v>NYFL014.031328</v>
      </c>
      <c r="D836" s="15">
        <v>43692</v>
      </c>
      <c r="E836" s="15" t="str">
        <f>_xlfn.IFNA(IF(LEFT(VLOOKUP(RecordTable[[#This Row],[METRC]],METRC!A:B,2,FALSE),4)=LEFT(RecordTable[[#This Row],[CloneBarcode]],4),"match","MISMATCH"),"dead")</f>
        <v>dead</v>
      </c>
      <c r="F836" s="15" t="str">
        <f>_xlfn.IFNA(INDEX(Table6[[#All],[Location]],MATCH(RecordTable[[#This Row],[METRC]],Table6[Tag],0)),"DEAD")</f>
        <v>DEAD</v>
      </c>
    </row>
    <row r="837" spans="1:6" x14ac:dyDescent="0.25">
      <c r="A837" t="str">
        <f>_xlfn.CONCAT("1A4070000000065000",RIGHT(RecordTable[[#This Row],[CloneBarcode]],6))</f>
        <v>1A4070000000065000033414</v>
      </c>
      <c r="B837" t="str">
        <f>LEFT(RecordTable[[#This Row],[CloneBarcode]],7)</f>
        <v>ONED026</v>
      </c>
      <c r="C837" t="s">
        <v>3190</v>
      </c>
      <c r="D837" s="15">
        <v>43692</v>
      </c>
      <c r="E837" s="15" t="str">
        <f>_xlfn.IFNA(IF(LEFT(VLOOKUP(RecordTable[[#This Row],[METRC]],METRC!A:B,2,FALSE),4)=LEFT(RecordTable[[#This Row],[CloneBarcode]],4),"match","MISMATCH"),"dead")</f>
        <v>dead</v>
      </c>
      <c r="F837" s="15" t="str">
        <f>_xlfn.IFNA(INDEX(Table6[[#All],[Location]],MATCH(RecordTable[[#This Row],[METRC]],Table6[Tag],0)),"DEAD")</f>
        <v>DEAD</v>
      </c>
    </row>
    <row r="838" spans="1:6" x14ac:dyDescent="0.25">
      <c r="A838" t="str">
        <f>_xlfn.CONCAT("1A4070000000065000",RIGHT(RecordTable[[#This Row],[CloneBarcode]],6))</f>
        <v>1A4070000000065000021191</v>
      </c>
      <c r="B838" t="str">
        <f>LEFT(RecordTable[[#This Row],[CloneBarcode]],7)</f>
        <v>ONED026</v>
      </c>
      <c r="C838" t="s">
        <v>3191</v>
      </c>
      <c r="D838" s="15">
        <v>43692</v>
      </c>
      <c r="E838" s="15" t="str">
        <f>_xlfn.IFNA(IF(LEFT(VLOOKUP(RecordTable[[#This Row],[METRC]],METRC!A:B,2,FALSE),4)=LEFT(RecordTable[[#This Row],[CloneBarcode]],4),"match","MISMATCH"),"dead")</f>
        <v>dead</v>
      </c>
      <c r="F838" s="15" t="str">
        <f>_xlfn.IFNA(INDEX(Table6[[#All],[Location]],MATCH(RecordTable[[#This Row],[METRC]],Table6[Tag],0)),"DEAD")</f>
        <v>DEAD</v>
      </c>
    </row>
    <row r="839" spans="1:6" x14ac:dyDescent="0.25">
      <c r="A839" t="str">
        <f>_xlfn.CONCAT("1A4070000000065000",RIGHT(RecordTable[[#This Row],[CloneBarcode]],6))</f>
        <v>1A4070000000065000033650</v>
      </c>
      <c r="B839" t="str">
        <f>LEFT(RecordTable[[#This Row],[CloneBarcode]],7)</f>
        <v>ONED037</v>
      </c>
      <c r="C839" t="s">
        <v>3194</v>
      </c>
      <c r="D839" s="15">
        <v>43692</v>
      </c>
      <c r="E839" s="15" t="str">
        <f>_xlfn.IFNA(IF(LEFT(VLOOKUP(RecordTable[[#This Row],[METRC]],METRC!A:B,2,FALSE),4)=LEFT(RecordTable[[#This Row],[CloneBarcode]],4),"match","MISMATCH"),"dead")</f>
        <v>dead</v>
      </c>
      <c r="F839" s="15" t="str">
        <f>_xlfn.IFNA(INDEX(Table6[[#All],[Location]],MATCH(RecordTable[[#This Row],[METRC]],Table6[Tag],0)),"DEAD")</f>
        <v>DEAD</v>
      </c>
    </row>
    <row r="840" spans="1:6" x14ac:dyDescent="0.25">
      <c r="A840" t="str">
        <f>_xlfn.CONCAT("1A4070000000065000",RIGHT(RecordTable[[#This Row],[CloneBarcode]],6))</f>
        <v>1A4070000000065000033660</v>
      </c>
      <c r="B840" t="str">
        <f>LEFT(RecordTable[[#This Row],[CloneBarcode]],7)</f>
        <v>ONED037</v>
      </c>
      <c r="C840" t="s">
        <v>3193</v>
      </c>
      <c r="D840" s="15">
        <v>43692</v>
      </c>
      <c r="E840" s="15" t="str">
        <f>_xlfn.IFNA(IF(LEFT(VLOOKUP(RecordTable[[#This Row],[METRC]],METRC!A:B,2,FALSE),4)=LEFT(RecordTable[[#This Row],[CloneBarcode]],4),"match","MISMATCH"),"dead")</f>
        <v>dead</v>
      </c>
      <c r="F840" s="15" t="str">
        <f>_xlfn.IFNA(INDEX(Table6[[#All],[Location]],MATCH(RecordTable[[#This Row],[METRC]],Table6[Tag],0)),"DEAD")</f>
        <v>DEAD</v>
      </c>
    </row>
    <row r="841" spans="1:6" x14ac:dyDescent="0.25">
      <c r="A841" t="str">
        <f>_xlfn.CONCAT("1A4070000000065000",RIGHT(RecordTable[[#This Row],[CloneBarcode]],6))</f>
        <v>1A4070000000065000033652</v>
      </c>
      <c r="B841" t="str">
        <f>LEFT(RecordTable[[#This Row],[CloneBarcode]],7)</f>
        <v>ONED037</v>
      </c>
      <c r="C841" t="s">
        <v>3192</v>
      </c>
      <c r="D841" s="15">
        <v>43692</v>
      </c>
      <c r="E841" s="15" t="str">
        <f>_xlfn.IFNA(IF(LEFT(VLOOKUP(RecordTable[[#This Row],[METRC]],METRC!A:B,2,FALSE),4)=LEFT(RecordTable[[#This Row],[CloneBarcode]],4),"match","MISMATCH"),"dead")</f>
        <v>dead</v>
      </c>
      <c r="F841" s="15" t="str">
        <f>_xlfn.IFNA(INDEX(Table6[[#All],[Location]],MATCH(RecordTable[[#This Row],[METRC]],Table6[Tag],0)),"DEAD")</f>
        <v>DEAD</v>
      </c>
    </row>
    <row r="842" spans="1:6" x14ac:dyDescent="0.25">
      <c r="A842" t="str">
        <f>_xlfn.CONCAT("1A4070000000065000",RIGHT(RecordTable[[#This Row],[CloneBarcode]],6))</f>
        <v>1A4070000000065000033659</v>
      </c>
      <c r="B842" t="str">
        <f>LEFT(RecordTable[[#This Row],[CloneBarcode]],7)</f>
        <v>ONED038</v>
      </c>
      <c r="C842" t="s">
        <v>3195</v>
      </c>
      <c r="D842" s="15">
        <v>43692</v>
      </c>
      <c r="E842" s="15" t="str">
        <f>_xlfn.IFNA(IF(LEFT(VLOOKUP(RecordTable[[#This Row],[METRC]],METRC!A:B,2,FALSE),4)=LEFT(RecordTable[[#This Row],[CloneBarcode]],4),"match","MISMATCH"),"dead")</f>
        <v>dead</v>
      </c>
      <c r="F842" s="15" t="str">
        <f>_xlfn.IFNA(INDEX(Table6[[#All],[Location]],MATCH(RecordTable[[#This Row],[METRC]],Table6[Tag],0)),"DEAD")</f>
        <v>DEAD</v>
      </c>
    </row>
    <row r="843" spans="1:6" x14ac:dyDescent="0.25">
      <c r="A843" t="str">
        <f>_xlfn.CONCAT("1A4070000000065000",RIGHT(RecordTable[[#This Row],[CloneBarcode]],6))</f>
        <v>1A4070000000065000033388</v>
      </c>
      <c r="B843" t="str">
        <f>LEFT(RecordTable[[#This Row],[CloneBarcode]],7)</f>
        <v>ONED041</v>
      </c>
      <c r="C843" t="s">
        <v>3198</v>
      </c>
      <c r="D843" s="15">
        <v>43692</v>
      </c>
      <c r="E843" s="15" t="str">
        <f>_xlfn.IFNA(IF(LEFT(VLOOKUP(RecordTable[[#This Row],[METRC]],METRC!A:B,2,FALSE),4)=LEFT(RecordTable[[#This Row],[CloneBarcode]],4),"match","MISMATCH"),"dead")</f>
        <v>dead</v>
      </c>
      <c r="F843" s="15" t="str">
        <f>_xlfn.IFNA(INDEX(Table6[[#All],[Location]],MATCH(RecordTable[[#This Row],[METRC]],Table6[Tag],0)),"DEAD")</f>
        <v>DEAD</v>
      </c>
    </row>
    <row r="844" spans="1:6" x14ac:dyDescent="0.25">
      <c r="A844" t="str">
        <f>_xlfn.CONCAT("1A4070000000065000",RIGHT(RecordTable[[#This Row],[CloneBarcode]],6))</f>
        <v>1A4070000000065000031846</v>
      </c>
      <c r="B844" t="str">
        <f>LEFT(RecordTable[[#This Row],[CloneBarcode]],7)</f>
        <v>OROB028</v>
      </c>
      <c r="C844" t="s">
        <v>3203</v>
      </c>
      <c r="D844" s="15">
        <v>43692</v>
      </c>
      <c r="E844" s="15" t="str">
        <f>_xlfn.IFNA(IF(LEFT(VLOOKUP(RecordTable[[#This Row],[METRC]],METRC!A:B,2,FALSE),4)=LEFT(RecordTable[[#This Row],[CloneBarcode]],4),"match","MISMATCH"),"dead")</f>
        <v>dead</v>
      </c>
      <c r="F844" s="15" t="str">
        <f>_xlfn.IFNA(INDEX(Table6[[#All],[Location]],MATCH(RecordTable[[#This Row],[METRC]],Table6[Tag],0)),"DEAD")</f>
        <v>DEAD</v>
      </c>
    </row>
    <row r="845" spans="1:6" x14ac:dyDescent="0.25">
      <c r="A845" t="str">
        <f>_xlfn.CONCAT("1A4070000000065000",RIGHT(RecordTable[[#This Row],[CloneBarcode]],6))</f>
        <v>1A4070000000065000031931</v>
      </c>
      <c r="B845" t="str">
        <f>LEFT(RecordTable[[#This Row],[CloneBarcode]],7)</f>
        <v>OROB038</v>
      </c>
      <c r="C845" t="s">
        <v>3207</v>
      </c>
      <c r="D845" s="15">
        <v>43692</v>
      </c>
      <c r="E845" s="15" t="str">
        <f>_xlfn.IFNA(IF(LEFT(VLOOKUP(RecordTable[[#This Row],[METRC]],METRC!A:B,2,FALSE),4)=LEFT(RecordTable[[#This Row],[CloneBarcode]],4),"match","MISMATCH"),"dead")</f>
        <v>dead</v>
      </c>
      <c r="F845" s="15" t="str">
        <f>_xlfn.IFNA(INDEX(Table6[[#All],[Location]],MATCH(RecordTable[[#This Row],[METRC]],Table6[Tag],0)),"DEAD")</f>
        <v>DEAD</v>
      </c>
    </row>
    <row r="846" spans="1:6" x14ac:dyDescent="0.25">
      <c r="A846" t="s">
        <v>3480</v>
      </c>
      <c r="B846" t="s">
        <v>3209</v>
      </c>
      <c r="C846" t="str">
        <f>_xlfn.CONCAT(RecordTable[[#This Row],[PhenoAbbv]],".",RIGHT(RecordTable[[#This Row],[METRC]],6))</f>
        <v>OROB047.025624</v>
      </c>
      <c r="D846" s="15">
        <v>43692</v>
      </c>
      <c r="E846" s="15" t="str">
        <f>_xlfn.IFNA(IF(LEFT(VLOOKUP(RecordTable[[#This Row],[METRC]],METRC!A:B,2,FALSE),4)=LEFT(RecordTable[[#This Row],[CloneBarcode]],4),"match","MISMATCH"),"dead")</f>
        <v>dead</v>
      </c>
      <c r="F846" s="15" t="str">
        <f>_xlfn.IFNA(INDEX(Table6[[#All],[Location]],MATCH(RecordTable[[#This Row],[METRC]],Table6[Tag],0)),"DEAD")</f>
        <v>DEAD</v>
      </c>
    </row>
    <row r="847" spans="1:6" x14ac:dyDescent="0.25">
      <c r="A847" t="s">
        <v>3481</v>
      </c>
      <c r="B847" t="s">
        <v>3209</v>
      </c>
      <c r="C847" t="str">
        <f>_xlfn.CONCAT(RecordTable[[#This Row],[PhenoAbbv]],".",RIGHT(RecordTable[[#This Row],[METRC]],6))</f>
        <v>OROB047.025627</v>
      </c>
      <c r="D847" s="15">
        <v>43692</v>
      </c>
      <c r="E847" s="15" t="str">
        <f>_xlfn.IFNA(IF(LEFT(VLOOKUP(RecordTable[[#This Row],[METRC]],METRC!A:B,2,FALSE),4)=LEFT(RecordTable[[#This Row],[CloneBarcode]],4),"match","MISMATCH"),"dead")</f>
        <v>dead</v>
      </c>
      <c r="F847" s="15" t="str">
        <f>_xlfn.IFNA(INDEX(Table6[[#All],[Location]],MATCH(RecordTable[[#This Row],[METRC]],Table6[Tag],0)),"DEAD")</f>
        <v>DEAD</v>
      </c>
    </row>
    <row r="848" spans="1:6" x14ac:dyDescent="0.25">
      <c r="A848" t="s">
        <v>3482</v>
      </c>
      <c r="B848" t="s">
        <v>62</v>
      </c>
      <c r="C848" t="str">
        <f>_xlfn.CONCAT(RecordTable[[#This Row],[PhenoAbbv]],".",RIGHT(RecordTable[[#This Row],[METRC]],6))</f>
        <v>OROB054.025601</v>
      </c>
      <c r="D848" s="15">
        <v>43692</v>
      </c>
      <c r="E848" s="15" t="str">
        <f>_xlfn.IFNA(IF(LEFT(VLOOKUP(RecordTable[[#This Row],[METRC]],METRC!A:B,2,FALSE),4)=LEFT(RecordTable[[#This Row],[CloneBarcode]],4),"match","MISMATCH"),"dead")</f>
        <v>dead</v>
      </c>
      <c r="F848" s="15" t="str">
        <f>_xlfn.IFNA(INDEX(Table6[[#All],[Location]],MATCH(RecordTable[[#This Row],[METRC]],Table6[Tag],0)),"DEAD")</f>
        <v>DEAD</v>
      </c>
    </row>
    <row r="849" spans="1:6" x14ac:dyDescent="0.25">
      <c r="A849" t="s">
        <v>3483</v>
      </c>
      <c r="B849" t="s">
        <v>62</v>
      </c>
      <c r="C849" t="str">
        <f>_xlfn.CONCAT(RecordTable[[#This Row],[PhenoAbbv]],".",RIGHT(RecordTable[[#This Row],[METRC]],6))</f>
        <v>OROB054.025620</v>
      </c>
      <c r="D849" s="15">
        <v>43692</v>
      </c>
      <c r="E849" s="15" t="str">
        <f>_xlfn.IFNA(IF(LEFT(VLOOKUP(RecordTable[[#This Row],[METRC]],METRC!A:B,2,FALSE),4)=LEFT(RecordTable[[#This Row],[CloneBarcode]],4),"match","MISMATCH"),"dead")</f>
        <v>dead</v>
      </c>
      <c r="F849" s="15" t="str">
        <f>_xlfn.IFNA(INDEX(Table6[[#All],[Location]],MATCH(RecordTable[[#This Row],[METRC]],Table6[Tag],0)),"DEAD")</f>
        <v>DEAD</v>
      </c>
    </row>
    <row r="850" spans="1:6" x14ac:dyDescent="0.25">
      <c r="A850" t="s">
        <v>3607</v>
      </c>
      <c r="B850" t="s">
        <v>3215</v>
      </c>
      <c r="C850" t="str">
        <f>_xlfn.CONCAT(RecordTable[[#This Row],[PhenoAbbv]],".",RIGHT(RecordTable[[#This Row],[METRC]],6))</f>
        <v>PHGW020.030972</v>
      </c>
      <c r="D850" s="15">
        <v>43692</v>
      </c>
      <c r="E850" s="15" t="str">
        <f>_xlfn.IFNA(IF(LEFT(VLOOKUP(RecordTable[[#This Row],[METRC]],METRC!A:B,2,FALSE),4)=LEFT(RecordTable[[#This Row],[CloneBarcode]],4),"match","MISMATCH"),"dead")</f>
        <v>dead</v>
      </c>
      <c r="F850" s="15" t="str">
        <f>_xlfn.IFNA(INDEX(Table6[[#All],[Location]],MATCH(RecordTable[[#This Row],[METRC]],Table6[Tag],0)),"DEAD")</f>
        <v>DEAD</v>
      </c>
    </row>
    <row r="851" spans="1:6" x14ac:dyDescent="0.25">
      <c r="A851" t="s">
        <v>3608</v>
      </c>
      <c r="B851" t="s">
        <v>3215</v>
      </c>
      <c r="C851" t="str">
        <f>_xlfn.CONCAT(RecordTable[[#This Row],[PhenoAbbv]],".",RIGHT(RecordTable[[#This Row],[METRC]],6))</f>
        <v>PHGW020.030986</v>
      </c>
      <c r="D851" s="15">
        <v>43692</v>
      </c>
      <c r="E851" s="15" t="str">
        <f>_xlfn.IFNA(IF(LEFT(VLOOKUP(RecordTable[[#This Row],[METRC]],METRC!A:B,2,FALSE),4)=LEFT(RecordTable[[#This Row],[CloneBarcode]],4),"match","MISMATCH"),"dead")</f>
        <v>dead</v>
      </c>
      <c r="F851" s="15" t="str">
        <f>_xlfn.IFNA(INDEX(Table6[[#All],[Location]],MATCH(RecordTable[[#This Row],[METRC]],Table6[Tag],0)),"DEAD")</f>
        <v>DEAD</v>
      </c>
    </row>
    <row r="852" spans="1:6" x14ac:dyDescent="0.25">
      <c r="A852" t="str">
        <f>_xlfn.CONCAT("1A4070000000065000",RIGHT(RecordTable[[#This Row],[CloneBarcode]],6))</f>
        <v>1A4070000000065000030986</v>
      </c>
      <c r="B852" t="str">
        <f>LEFT(RecordTable[[#This Row],[CloneBarcode]],7)</f>
        <v>PHGW020</v>
      </c>
      <c r="C852" t="s">
        <v>3216</v>
      </c>
      <c r="D852" s="15">
        <v>43692</v>
      </c>
      <c r="E852" s="15" t="str">
        <f>_xlfn.IFNA(IF(LEFT(VLOOKUP(RecordTable[[#This Row],[METRC]],METRC!A:B,2,FALSE),4)=LEFT(RecordTable[[#This Row],[CloneBarcode]],4),"match","MISMATCH"),"dead")</f>
        <v>dead</v>
      </c>
      <c r="F852" s="15" t="str">
        <f>_xlfn.IFNA(INDEX(Table6[[#All],[Location]],MATCH(RecordTable[[#This Row],[METRC]],Table6[Tag],0)),"DEAD")</f>
        <v>DEAD</v>
      </c>
    </row>
    <row r="853" spans="1:6" x14ac:dyDescent="0.25">
      <c r="A853" t="str">
        <f>_xlfn.CONCAT("1A4070000000065000",RIGHT(RecordTable[[#This Row],[CloneBarcode]],6))</f>
        <v>1A4070000000065000030972</v>
      </c>
      <c r="B853" t="str">
        <f>LEFT(RecordTable[[#This Row],[CloneBarcode]],7)</f>
        <v>PHGW020</v>
      </c>
      <c r="C853" t="s">
        <v>3217</v>
      </c>
      <c r="D853" s="15">
        <v>43692</v>
      </c>
      <c r="E853" s="15" t="str">
        <f>_xlfn.IFNA(IF(LEFT(VLOOKUP(RecordTable[[#This Row],[METRC]],METRC!A:B,2,FALSE),4)=LEFT(RecordTable[[#This Row],[CloneBarcode]],4),"match","MISMATCH"),"dead")</f>
        <v>dead</v>
      </c>
      <c r="F853" s="15" t="str">
        <f>_xlfn.IFNA(INDEX(Table6[[#All],[Location]],MATCH(RecordTable[[#This Row],[METRC]],Table6[Tag],0)),"DEAD")</f>
        <v>DEAD</v>
      </c>
    </row>
    <row r="854" spans="1:6" x14ac:dyDescent="0.25">
      <c r="A854" t="s">
        <v>3609</v>
      </c>
      <c r="B854" t="s">
        <v>3486</v>
      </c>
      <c r="C854" t="str">
        <f>_xlfn.CONCAT(RecordTable[[#This Row],[PhenoAbbv]],".",RIGHT(RecordTable[[#This Row],[METRC]],6))</f>
        <v>PHGW023.030957</v>
      </c>
      <c r="D854" s="15">
        <v>43692</v>
      </c>
      <c r="E854" s="15" t="str">
        <f>_xlfn.IFNA(IF(LEFT(VLOOKUP(RecordTable[[#This Row],[METRC]],METRC!A:B,2,FALSE),4)=LEFT(RecordTable[[#This Row],[CloneBarcode]],4),"match","MISMATCH"),"dead")</f>
        <v>dead</v>
      </c>
      <c r="F854" s="15" t="str">
        <f>_xlfn.IFNA(INDEX(Table6[[#All],[Location]],MATCH(RecordTable[[#This Row],[METRC]],Table6[Tag],0)),"DEAD")</f>
        <v>DEAD</v>
      </c>
    </row>
    <row r="855" spans="1:6" x14ac:dyDescent="0.25">
      <c r="A855" t="str">
        <f>_xlfn.CONCAT("1A4070000000065000",RIGHT(RecordTable[[#This Row],[CloneBarcode]],6))</f>
        <v>1A4070000000065000030957</v>
      </c>
      <c r="B855" t="str">
        <f>LEFT(RecordTable[[#This Row],[CloneBarcode]],7)</f>
        <v>PHGW023</v>
      </c>
      <c r="C855" t="s">
        <v>3219</v>
      </c>
      <c r="D855" s="15">
        <v>43692</v>
      </c>
      <c r="E855" s="15" t="str">
        <f>_xlfn.IFNA(IF(LEFT(VLOOKUP(RecordTable[[#This Row],[METRC]],METRC!A:B,2,FALSE),4)=LEFT(RecordTable[[#This Row],[CloneBarcode]],4),"match","MISMATCH"),"dead")</f>
        <v>dead</v>
      </c>
      <c r="F855" s="15" t="str">
        <f>_xlfn.IFNA(INDEX(Table6[[#All],[Location]],MATCH(RecordTable[[#This Row],[METRC]],Table6[Tag],0)),"DEAD")</f>
        <v>DEAD</v>
      </c>
    </row>
    <row r="856" spans="1:6" x14ac:dyDescent="0.25">
      <c r="A856" t="str">
        <f>_xlfn.CONCAT("1A4070000000065000",RIGHT(RecordTable[[#This Row],[CloneBarcode]],6))</f>
        <v>1A4070000000065000030951</v>
      </c>
      <c r="B856" t="str">
        <f>LEFT(RecordTable[[#This Row],[CloneBarcode]],7)</f>
        <v>PHGW023</v>
      </c>
      <c r="C856" t="s">
        <v>3218</v>
      </c>
      <c r="D856" s="15">
        <v>43692</v>
      </c>
      <c r="E856" s="15" t="str">
        <f>_xlfn.IFNA(IF(LEFT(VLOOKUP(RecordTable[[#This Row],[METRC]],METRC!A:B,2,FALSE),4)=LEFT(RecordTable[[#This Row],[CloneBarcode]],4),"match","MISMATCH"),"dead")</f>
        <v>dead</v>
      </c>
      <c r="F856" s="15" t="str">
        <f>_xlfn.IFNA(INDEX(Table6[[#All],[Location]],MATCH(RecordTable[[#This Row],[METRC]],Table6[Tag],0)),"DEAD")</f>
        <v>DEAD</v>
      </c>
    </row>
    <row r="857" spans="1:6" x14ac:dyDescent="0.25">
      <c r="A857" t="str">
        <f>_xlfn.CONCAT("1A4070000000065000",RIGHT(RecordTable[[#This Row],[CloneBarcode]],6))</f>
        <v>1A4070000000065000033631</v>
      </c>
      <c r="B857" t="str">
        <f>LEFT(RecordTable[[#This Row],[CloneBarcode]],7)</f>
        <v>PLAN017</v>
      </c>
      <c r="C857" t="s">
        <v>3221</v>
      </c>
      <c r="D857" s="15">
        <v>43692</v>
      </c>
      <c r="E857" s="15" t="str">
        <f>_xlfn.IFNA(IF(LEFT(VLOOKUP(RecordTable[[#This Row],[METRC]],METRC!A:B,2,FALSE),4)=LEFT(RecordTable[[#This Row],[CloneBarcode]],4),"match","MISMATCH"),"dead")</f>
        <v>dead</v>
      </c>
      <c r="F857" s="15" t="str">
        <f>_xlfn.IFNA(INDEX(Table6[[#All],[Location]],MATCH(RecordTable[[#This Row],[METRC]],Table6[Tag],0)),"DEAD")</f>
        <v>DEAD</v>
      </c>
    </row>
    <row r="858" spans="1:6" x14ac:dyDescent="0.25">
      <c r="A858" t="str">
        <f>_xlfn.CONCAT("1A4070000000065000",RIGHT(RecordTable[[#This Row],[CloneBarcode]],6))</f>
        <v>1A4070000000065000033630</v>
      </c>
      <c r="B858" t="str">
        <f>LEFT(RecordTable[[#This Row],[CloneBarcode]],7)</f>
        <v>PLAN017</v>
      </c>
      <c r="C858" t="s">
        <v>3222</v>
      </c>
      <c r="D858" s="15">
        <v>43692</v>
      </c>
      <c r="E858" s="15" t="str">
        <f>_xlfn.IFNA(IF(LEFT(VLOOKUP(RecordTable[[#This Row],[METRC]],METRC!A:B,2,FALSE),4)=LEFT(RecordTable[[#This Row],[CloneBarcode]],4),"match","MISMATCH"),"dead")</f>
        <v>dead</v>
      </c>
      <c r="F858" s="15" t="str">
        <f>_xlfn.IFNA(INDEX(Table6[[#All],[Location]],MATCH(RecordTable[[#This Row],[METRC]],Table6[Tag],0)),"DEAD")</f>
        <v>DEAD</v>
      </c>
    </row>
    <row r="859" spans="1:6" x14ac:dyDescent="0.25">
      <c r="A859" t="str">
        <f>_xlfn.CONCAT("1A4070000000065000",RIGHT(RecordTable[[#This Row],[CloneBarcode]],6))</f>
        <v>1A4070000000065000033636</v>
      </c>
      <c r="B859" t="str">
        <f>LEFT(RecordTable[[#This Row],[CloneBarcode]],7)</f>
        <v>PLAN027</v>
      </c>
      <c r="C859" t="s">
        <v>3487</v>
      </c>
      <c r="D859" s="15">
        <v>43692</v>
      </c>
      <c r="E859" s="15" t="str">
        <f>_xlfn.IFNA(IF(LEFT(VLOOKUP(RecordTable[[#This Row],[METRC]],METRC!A:B,2,FALSE),4)=LEFT(RecordTable[[#This Row],[CloneBarcode]],4),"match","MISMATCH"),"dead")</f>
        <v>dead</v>
      </c>
      <c r="F859" s="15" t="str">
        <f>_xlfn.IFNA(INDEX(Table6[[#All],[Location]],MATCH(RecordTable[[#This Row],[METRC]],Table6[Tag],0)),"DEAD")</f>
        <v>DEAD</v>
      </c>
    </row>
    <row r="860" spans="1:6" x14ac:dyDescent="0.25">
      <c r="A860" t="str">
        <f>_xlfn.CONCAT("1A4070000000065000",RIGHT(RecordTable[[#This Row],[CloneBarcode]],6))</f>
        <v>1A4070000000065000033635</v>
      </c>
      <c r="B860" t="str">
        <f>LEFT(RecordTable[[#This Row],[CloneBarcode]],7)</f>
        <v>PLAN027</v>
      </c>
      <c r="C860" t="s">
        <v>3223</v>
      </c>
      <c r="D860" s="15">
        <v>43692</v>
      </c>
      <c r="E860" s="15" t="str">
        <f>_xlfn.IFNA(IF(LEFT(VLOOKUP(RecordTable[[#This Row],[METRC]],METRC!A:B,2,FALSE),4)=LEFT(RecordTable[[#This Row],[CloneBarcode]],4),"match","MISMATCH"),"dead")</f>
        <v>dead</v>
      </c>
      <c r="F860" s="15" t="str">
        <f>_xlfn.IFNA(INDEX(Table6[[#All],[Location]],MATCH(RecordTable[[#This Row],[METRC]],Table6[Tag],0)),"DEAD")</f>
        <v>DEAD</v>
      </c>
    </row>
    <row r="861" spans="1:6" x14ac:dyDescent="0.25">
      <c r="A861" t="str">
        <f>_xlfn.CONCAT("1A4070000000065000",RIGHT(RecordTable[[#This Row],[CloneBarcode]],6))</f>
        <v>1A4070000000065000035869</v>
      </c>
      <c r="B861" t="str">
        <f>LEFT(RecordTable[[#This Row],[CloneBarcode]],7)</f>
        <v>PLKO004</v>
      </c>
      <c r="C861" t="s">
        <v>3488</v>
      </c>
      <c r="D861" s="15">
        <v>43692</v>
      </c>
      <c r="E861" s="15" t="str">
        <f>_xlfn.IFNA(IF(LEFT(VLOOKUP(RecordTable[[#This Row],[METRC]],METRC!A:B,2,FALSE),4)=LEFT(RecordTable[[#This Row],[CloneBarcode]],4),"match","MISMATCH"),"dead")</f>
        <v>dead</v>
      </c>
      <c r="F861" s="15" t="str">
        <f>_xlfn.IFNA(INDEX(Table6[[#All],[Location]],MATCH(RecordTable[[#This Row],[METRC]],Table6[Tag],0)),"DEAD")</f>
        <v>DEAD</v>
      </c>
    </row>
    <row r="862" spans="1:6" x14ac:dyDescent="0.25">
      <c r="A862" t="str">
        <f>_xlfn.CONCAT("1A4070000000065000",RIGHT(RecordTable[[#This Row],[CloneBarcode]],6))</f>
        <v>1A4070000000065000034396</v>
      </c>
      <c r="B862" t="str">
        <f>LEFT(RecordTable[[#This Row],[CloneBarcode]],7)</f>
        <v>PLKO005</v>
      </c>
      <c r="C862" t="s">
        <v>3489</v>
      </c>
      <c r="D862" s="15">
        <v>43692</v>
      </c>
      <c r="E862" s="15" t="str">
        <f>_xlfn.IFNA(IF(LEFT(VLOOKUP(RecordTable[[#This Row],[METRC]],METRC!A:B,2,FALSE),4)=LEFT(RecordTable[[#This Row],[CloneBarcode]],4),"match","MISMATCH"),"dead")</f>
        <v>dead</v>
      </c>
      <c r="F862" s="15" t="str">
        <f>_xlfn.IFNA(INDEX(Table6[[#All],[Location]],MATCH(RecordTable[[#This Row],[METRC]],Table6[Tag],0)),"DEAD")</f>
        <v>DEAD</v>
      </c>
    </row>
    <row r="863" spans="1:6" x14ac:dyDescent="0.25">
      <c r="A863" t="str">
        <f>_xlfn.CONCAT("1A4070000000065000",RIGHT(RecordTable[[#This Row],[CloneBarcode]],6))</f>
        <v>1A4070000000065000034435</v>
      </c>
      <c r="B863" t="str">
        <f>LEFT(RecordTable[[#This Row],[CloneBarcode]],7)</f>
        <v>PLKO025</v>
      </c>
      <c r="C863" t="s">
        <v>3490</v>
      </c>
      <c r="D863" s="15">
        <v>43692</v>
      </c>
      <c r="E863" s="15" t="str">
        <f>_xlfn.IFNA(IF(LEFT(VLOOKUP(RecordTable[[#This Row],[METRC]],METRC!A:B,2,FALSE),4)=LEFT(RecordTable[[#This Row],[CloneBarcode]],4),"match","MISMATCH"),"dead")</f>
        <v>dead</v>
      </c>
      <c r="F863" s="15" t="str">
        <f>_xlfn.IFNA(INDEX(Table6[[#All],[Location]],MATCH(RecordTable[[#This Row],[METRC]],Table6[Tag],0)),"DEAD")</f>
        <v>DEAD</v>
      </c>
    </row>
    <row r="864" spans="1:6" x14ac:dyDescent="0.25">
      <c r="A864" t="str">
        <f>_xlfn.CONCAT("1A4070000000065000",RIGHT(RecordTable[[#This Row],[CloneBarcode]],6))</f>
        <v>1A4070000000065000034412</v>
      </c>
      <c r="B864" t="str">
        <f>LEFT(RecordTable[[#This Row],[CloneBarcode]],7)</f>
        <v>PLKO030</v>
      </c>
      <c r="C864" t="s">
        <v>3491</v>
      </c>
      <c r="D864" s="15">
        <v>43692</v>
      </c>
      <c r="E864" s="15" t="str">
        <f>_xlfn.IFNA(IF(LEFT(VLOOKUP(RecordTable[[#This Row],[METRC]],METRC!A:B,2,FALSE),4)=LEFT(RecordTable[[#This Row],[CloneBarcode]],4),"match","MISMATCH"),"dead")</f>
        <v>dead</v>
      </c>
      <c r="F864" s="15" t="str">
        <f>_xlfn.IFNA(INDEX(Table6[[#All],[Location]],MATCH(RecordTable[[#This Row],[METRC]],Table6[Tag],0)),"DEAD")</f>
        <v>DEAD</v>
      </c>
    </row>
    <row r="865" spans="1:6" x14ac:dyDescent="0.25">
      <c r="A865" t="str">
        <f>_xlfn.CONCAT("1A4070000000065000",RIGHT(RecordTable[[#This Row],[CloneBarcode]],6))</f>
        <v>1A4070000000065000032891</v>
      </c>
      <c r="B865" t="str">
        <f>LEFT(RecordTable[[#This Row],[CloneBarcode]],7)</f>
        <v>PNDA004</v>
      </c>
      <c r="C865" t="s">
        <v>3225</v>
      </c>
      <c r="D865" s="15">
        <v>43692</v>
      </c>
      <c r="E865" s="15" t="str">
        <f>_xlfn.IFNA(IF(LEFT(VLOOKUP(RecordTable[[#This Row],[METRC]],METRC!A:B,2,FALSE),4)=LEFT(RecordTable[[#This Row],[CloneBarcode]],4),"match","MISMATCH"),"dead")</f>
        <v>dead</v>
      </c>
      <c r="F865" s="15" t="str">
        <f>_xlfn.IFNA(INDEX(Table6[[#All],[Location]],MATCH(RecordTable[[#This Row],[METRC]],Table6[Tag],0)),"DEAD")</f>
        <v>DEAD</v>
      </c>
    </row>
    <row r="866" spans="1:6" x14ac:dyDescent="0.25">
      <c r="A866" t="str">
        <f>_xlfn.CONCAT("1A4070000000065000",RIGHT(RecordTable[[#This Row],[CloneBarcode]],6))</f>
        <v>1A4070000000065000032798</v>
      </c>
      <c r="B866" t="str">
        <f>LEFT(RecordTable[[#This Row],[CloneBarcode]],7)</f>
        <v>PNDA007</v>
      </c>
      <c r="C866" t="s">
        <v>3231</v>
      </c>
      <c r="D866" s="15">
        <v>43692</v>
      </c>
      <c r="E866" s="15" t="str">
        <f>_xlfn.IFNA(IF(LEFT(VLOOKUP(RecordTable[[#This Row],[METRC]],METRC!A:B,2,FALSE),4)=LEFT(RecordTable[[#This Row],[CloneBarcode]],4),"match","MISMATCH"),"dead")</f>
        <v>dead</v>
      </c>
      <c r="F866" s="15" t="str">
        <f>_xlfn.IFNA(INDEX(Table6[[#All],[Location]],MATCH(RecordTable[[#This Row],[METRC]],Table6[Tag],0)),"DEAD")</f>
        <v>DEAD</v>
      </c>
    </row>
    <row r="867" spans="1:6" x14ac:dyDescent="0.25">
      <c r="A867" t="str">
        <f>_xlfn.CONCAT("1A4070000000065000",RIGHT(RecordTable[[#This Row],[CloneBarcode]],6))</f>
        <v>1A4070000000065000032901</v>
      </c>
      <c r="B867" t="str">
        <f>LEFT(RecordTable[[#This Row],[CloneBarcode]],7)</f>
        <v>PNDA008</v>
      </c>
      <c r="C867" t="s">
        <v>3235</v>
      </c>
      <c r="D867" s="15">
        <v>43692</v>
      </c>
      <c r="E867" s="15" t="str">
        <f>_xlfn.IFNA(IF(LEFT(VLOOKUP(RecordTable[[#This Row],[METRC]],METRC!A:B,2,FALSE),4)=LEFT(RecordTable[[#This Row],[CloneBarcode]],4),"match","MISMATCH"),"dead")</f>
        <v>dead</v>
      </c>
      <c r="F867" s="15" t="str">
        <f>_xlfn.IFNA(INDEX(Table6[[#All],[Location]],MATCH(RecordTable[[#This Row],[METRC]],Table6[Tag],0)),"DEAD")</f>
        <v>DEAD</v>
      </c>
    </row>
    <row r="868" spans="1:6" x14ac:dyDescent="0.25">
      <c r="A868" t="s">
        <v>3497</v>
      </c>
      <c r="B868" t="s">
        <v>3237</v>
      </c>
      <c r="C868" t="str">
        <f>_xlfn.CONCAT(RecordTable[[#This Row],[PhenoAbbv]],".",RIGHT(RecordTable[[#This Row],[METRC]],6))</f>
        <v>POLO012.029299</v>
      </c>
      <c r="D868" s="15">
        <v>43692</v>
      </c>
      <c r="E868" s="15" t="str">
        <f>_xlfn.IFNA(IF(LEFT(VLOOKUP(RecordTable[[#This Row],[METRC]],METRC!A:B,2,FALSE),4)=LEFT(RecordTable[[#This Row],[CloneBarcode]],4),"match","MISMATCH"),"dead")</f>
        <v>dead</v>
      </c>
      <c r="F868" s="15" t="str">
        <f>_xlfn.IFNA(INDEX(Table6[[#All],[Location]],MATCH(RecordTable[[#This Row],[METRC]],Table6[Tag],0)),"DEAD")</f>
        <v>DEAD</v>
      </c>
    </row>
    <row r="869" spans="1:6" x14ac:dyDescent="0.25">
      <c r="A869" t="s">
        <v>3498</v>
      </c>
      <c r="B869" t="s">
        <v>3237</v>
      </c>
      <c r="C869" t="str">
        <f>_xlfn.CONCAT(RecordTable[[#This Row],[PhenoAbbv]],".",RIGHT(RecordTable[[#This Row],[METRC]],6))</f>
        <v>POLO012.029307</v>
      </c>
      <c r="D869" s="15">
        <v>43692</v>
      </c>
      <c r="E869" s="15" t="str">
        <f>_xlfn.IFNA(IF(LEFT(VLOOKUP(RecordTable[[#This Row],[METRC]],METRC!A:B,2,FALSE),4)=LEFT(RecordTable[[#This Row],[CloneBarcode]],4),"match","MISMATCH"),"dead")</f>
        <v>dead</v>
      </c>
      <c r="F869" s="15" t="str">
        <f>_xlfn.IFNA(INDEX(Table6[[#All],[Location]],MATCH(RecordTable[[#This Row],[METRC]],Table6[Tag],0)),"DEAD")</f>
        <v>DEAD</v>
      </c>
    </row>
    <row r="870" spans="1:6" x14ac:dyDescent="0.25">
      <c r="A870" t="s">
        <v>3499</v>
      </c>
      <c r="B870" t="s">
        <v>3246</v>
      </c>
      <c r="C870" t="str">
        <f>_xlfn.CONCAT(RecordTable[[#This Row],[PhenoAbbv]],".",RIGHT(RecordTable[[#This Row],[METRC]],6))</f>
        <v>POLO046.029343</v>
      </c>
      <c r="D870" s="15">
        <v>43692</v>
      </c>
      <c r="E870" s="15" t="str">
        <f>_xlfn.IFNA(IF(LEFT(VLOOKUP(RecordTable[[#This Row],[METRC]],METRC!A:B,2,FALSE),4)=LEFT(RecordTable[[#This Row],[CloneBarcode]],4),"match","MISMATCH"),"dead")</f>
        <v>dead</v>
      </c>
      <c r="F870" s="15" t="str">
        <f>_xlfn.IFNA(INDEX(Table6[[#All],[Location]],MATCH(RecordTable[[#This Row],[METRC]],Table6[Tag],0)),"DEAD")</f>
        <v>DEAD</v>
      </c>
    </row>
    <row r="871" spans="1:6" x14ac:dyDescent="0.25">
      <c r="A871" t="s">
        <v>3500</v>
      </c>
      <c r="B871" t="s">
        <v>3246</v>
      </c>
      <c r="C871" t="str">
        <f>_xlfn.CONCAT(RecordTable[[#This Row],[PhenoAbbv]],".",RIGHT(RecordTable[[#This Row],[METRC]],6))</f>
        <v>POLO046.029349</v>
      </c>
      <c r="D871" s="15">
        <v>43692</v>
      </c>
      <c r="E871" s="15" t="str">
        <f>_xlfn.IFNA(IF(LEFT(VLOOKUP(RecordTable[[#This Row],[METRC]],METRC!A:B,2,FALSE),4)=LEFT(RecordTable[[#This Row],[CloneBarcode]],4),"match","MISMATCH"),"dead")</f>
        <v>dead</v>
      </c>
      <c r="F871" s="15" t="str">
        <f>_xlfn.IFNA(INDEX(Table6[[#All],[Location]],MATCH(RecordTable[[#This Row],[METRC]],Table6[Tag],0)),"DEAD")</f>
        <v>DEAD</v>
      </c>
    </row>
    <row r="872" spans="1:6" x14ac:dyDescent="0.25">
      <c r="A872" t="str">
        <f>_xlfn.CONCAT("1A4070000000065000",RIGHT(RecordTable[[#This Row],[CloneBarcode]],6))</f>
        <v>1A4070000000065000032164</v>
      </c>
      <c r="B872" t="str">
        <f>LEFT(RecordTable[[#This Row],[CloneBarcode]],7)</f>
        <v>POLO046</v>
      </c>
      <c r="C872" t="s">
        <v>3247</v>
      </c>
      <c r="D872" s="15">
        <v>43692</v>
      </c>
      <c r="E872" s="15" t="str">
        <f>_xlfn.IFNA(IF(LEFT(VLOOKUP(RecordTable[[#This Row],[METRC]],METRC!A:B,2,FALSE),4)=LEFT(RecordTable[[#This Row],[CloneBarcode]],4),"match","MISMATCH"),"dead")</f>
        <v>dead</v>
      </c>
      <c r="F872" s="15" t="str">
        <f>_xlfn.IFNA(INDEX(Table6[[#All],[Location]],MATCH(RecordTable[[#This Row],[METRC]],Table6[Tag],0)),"DEAD")</f>
        <v>DEAD</v>
      </c>
    </row>
    <row r="873" spans="1:6" x14ac:dyDescent="0.25">
      <c r="A873" t="str">
        <f>_xlfn.CONCAT("1A4070000000065000",RIGHT(RecordTable[[#This Row],[CloneBarcode]],6))</f>
        <v>1A4070000000065000034335</v>
      </c>
      <c r="B873" t="str">
        <f>LEFT(RecordTable[[#This Row],[CloneBarcode]],7)</f>
        <v>POTN010</v>
      </c>
      <c r="C873" t="s">
        <v>3501</v>
      </c>
      <c r="D873" s="15">
        <v>43692</v>
      </c>
      <c r="E873" s="15" t="str">
        <f>_xlfn.IFNA(IF(LEFT(VLOOKUP(RecordTable[[#This Row],[METRC]],METRC!A:B,2,FALSE),4)=LEFT(RecordTable[[#This Row],[CloneBarcode]],4),"match","MISMATCH"),"dead")</f>
        <v>dead</v>
      </c>
      <c r="F873" s="15" t="str">
        <f>_xlfn.IFNA(INDEX(Table6[[#All],[Location]],MATCH(RecordTable[[#This Row],[METRC]],Table6[Tag],0)),"DEAD")</f>
        <v>DEAD</v>
      </c>
    </row>
    <row r="874" spans="1:6" x14ac:dyDescent="0.25">
      <c r="A874" t="s">
        <v>3502</v>
      </c>
      <c r="B874" t="s">
        <v>3251</v>
      </c>
      <c r="C874" t="str">
        <f>_xlfn.CONCAT(RecordTable[[#This Row],[PhenoAbbv]],".",RIGHT(RecordTable[[#This Row],[METRC]],6))</f>
        <v>RBOG002.024670</v>
      </c>
      <c r="D874" s="15">
        <v>43692</v>
      </c>
      <c r="E874" s="15" t="str">
        <f>_xlfn.IFNA(IF(LEFT(VLOOKUP(RecordTable[[#This Row],[METRC]],METRC!A:B,2,FALSE),4)=LEFT(RecordTable[[#This Row],[CloneBarcode]],4),"match","MISMATCH"),"dead")</f>
        <v>dead</v>
      </c>
      <c r="F874" s="15" t="str">
        <f>_xlfn.IFNA(INDEX(Table6[[#All],[Location]],MATCH(RecordTable[[#This Row],[METRC]],Table6[Tag],0)),"DEAD")</f>
        <v>DEAD</v>
      </c>
    </row>
    <row r="875" spans="1:6" x14ac:dyDescent="0.25">
      <c r="A875" t="s">
        <v>3503</v>
      </c>
      <c r="B875" t="s">
        <v>3251</v>
      </c>
      <c r="C875" t="str">
        <f>_xlfn.CONCAT(RecordTable[[#This Row],[PhenoAbbv]],".",RIGHT(RecordTable[[#This Row],[METRC]],6))</f>
        <v>RBOG002.024683</v>
      </c>
      <c r="D875" s="15">
        <v>43692</v>
      </c>
      <c r="E875" s="15" t="str">
        <f>_xlfn.IFNA(IF(LEFT(VLOOKUP(RecordTable[[#This Row],[METRC]],METRC!A:B,2,FALSE),4)=LEFT(RecordTable[[#This Row],[CloneBarcode]],4),"match","MISMATCH"),"dead")</f>
        <v>dead</v>
      </c>
      <c r="F875" s="15" t="str">
        <f>_xlfn.IFNA(INDEX(Table6[[#All],[Location]],MATCH(RecordTable[[#This Row],[METRC]],Table6[Tag],0)),"DEAD")</f>
        <v>DEAD</v>
      </c>
    </row>
    <row r="876" spans="1:6" x14ac:dyDescent="0.25">
      <c r="A876" t="s">
        <v>3504</v>
      </c>
      <c r="B876" t="s">
        <v>3251</v>
      </c>
      <c r="C876" t="str">
        <f>_xlfn.CONCAT(RecordTable[[#This Row],[PhenoAbbv]],".",RIGHT(RecordTable[[#This Row],[METRC]],6))</f>
        <v>RBOG002.024696</v>
      </c>
      <c r="D876" s="15">
        <v>43692</v>
      </c>
      <c r="E876" s="15" t="str">
        <f>_xlfn.IFNA(IF(LEFT(VLOOKUP(RecordTable[[#This Row],[METRC]],METRC!A:B,2,FALSE),4)=LEFT(RecordTable[[#This Row],[CloneBarcode]],4),"match","MISMATCH"),"dead")</f>
        <v>dead</v>
      </c>
      <c r="F876" s="15" t="str">
        <f>_xlfn.IFNA(INDEX(Table6[[#All],[Location]],MATCH(RecordTable[[#This Row],[METRC]],Table6[Tag],0)),"DEAD")</f>
        <v>DEAD</v>
      </c>
    </row>
    <row r="877" spans="1:6" x14ac:dyDescent="0.25">
      <c r="A877" t="str">
        <f>_xlfn.CONCAT("1A4070000000065000",RIGHT(RecordTable[[#This Row],[CloneBarcode]],6))</f>
        <v>1A4070000000065000031270</v>
      </c>
      <c r="B877" t="str">
        <f>LEFT(RecordTable[[#This Row],[CloneBarcode]],7)</f>
        <v>RPLY005</v>
      </c>
      <c r="C877" t="s">
        <v>3505</v>
      </c>
      <c r="D877" s="15">
        <v>43692</v>
      </c>
      <c r="E877" s="15" t="str">
        <f>_xlfn.IFNA(IF(LEFT(VLOOKUP(RecordTable[[#This Row],[METRC]],METRC!A:B,2,FALSE),4)=LEFT(RecordTable[[#This Row],[CloneBarcode]],4),"match","MISMATCH"),"dead")</f>
        <v>dead</v>
      </c>
      <c r="F877" s="15" t="str">
        <f>_xlfn.IFNA(INDEX(Table6[[#All],[Location]],MATCH(RecordTable[[#This Row],[METRC]],Table6[Tag],0)),"DEAD")</f>
        <v>DEAD</v>
      </c>
    </row>
    <row r="878" spans="1:6" x14ac:dyDescent="0.25">
      <c r="A878" t="str">
        <f>_xlfn.CONCAT("1A4070000000065000",RIGHT(RecordTable[[#This Row],[CloneBarcode]],6))</f>
        <v>1A4070000000065000031271</v>
      </c>
      <c r="B878" t="str">
        <f>LEFT(RecordTable[[#This Row],[CloneBarcode]],7)</f>
        <v>RPLY005</v>
      </c>
      <c r="C878" t="s">
        <v>3506</v>
      </c>
      <c r="D878" s="15">
        <v>43692</v>
      </c>
      <c r="E878" s="15" t="str">
        <f>_xlfn.IFNA(IF(LEFT(VLOOKUP(RecordTable[[#This Row],[METRC]],METRC!A:B,2,FALSE),4)=LEFT(RecordTable[[#This Row],[CloneBarcode]],4),"match","MISMATCH"),"dead")</f>
        <v>dead</v>
      </c>
      <c r="F878" s="15" t="str">
        <f>_xlfn.IFNA(INDEX(Table6[[#All],[Location]],MATCH(RecordTable[[#This Row],[METRC]],Table6[Tag],0)),"DEAD")</f>
        <v>DEAD</v>
      </c>
    </row>
    <row r="879" spans="1:6" x14ac:dyDescent="0.25">
      <c r="A879" t="str">
        <f>_xlfn.CONCAT("1A4070000000065000",RIGHT(RecordTable[[#This Row],[CloneBarcode]],6))</f>
        <v>1A4070000000065000031262</v>
      </c>
      <c r="B879" t="str">
        <f>LEFT(RecordTable[[#This Row],[CloneBarcode]],7)</f>
        <v>RPLY008</v>
      </c>
      <c r="C879" t="s">
        <v>3507</v>
      </c>
      <c r="D879" s="15">
        <v>43692</v>
      </c>
      <c r="E879" s="15" t="str">
        <f>_xlfn.IFNA(IF(LEFT(VLOOKUP(RecordTable[[#This Row],[METRC]],METRC!A:B,2,FALSE),4)=LEFT(RecordTable[[#This Row],[CloneBarcode]],4),"match","MISMATCH"),"dead")</f>
        <v>dead</v>
      </c>
      <c r="F879" s="15" t="str">
        <f>_xlfn.IFNA(INDEX(Table6[[#All],[Location]],MATCH(RecordTable[[#This Row],[METRC]],Table6[Tag],0)),"DEAD")</f>
        <v>DEAD</v>
      </c>
    </row>
    <row r="880" spans="1:6" x14ac:dyDescent="0.25">
      <c r="A880" t="str">
        <f>_xlfn.CONCAT("1A4070000000065000",RIGHT(RecordTable[[#This Row],[CloneBarcode]],6))</f>
        <v>1A4070000000065000031263</v>
      </c>
      <c r="B880" t="str">
        <f>LEFT(RecordTable[[#This Row],[CloneBarcode]],7)</f>
        <v>RPLY008</v>
      </c>
      <c r="C880" t="s">
        <v>3508</v>
      </c>
      <c r="D880" s="15">
        <v>43692</v>
      </c>
      <c r="E880" s="15" t="str">
        <f>_xlfn.IFNA(IF(LEFT(VLOOKUP(RecordTable[[#This Row],[METRC]],METRC!A:B,2,FALSE),4)=LEFT(RecordTable[[#This Row],[CloneBarcode]],4),"match","MISMATCH"),"dead")</f>
        <v>dead</v>
      </c>
      <c r="F880" s="15" t="str">
        <f>_xlfn.IFNA(INDEX(Table6[[#All],[Location]],MATCH(RecordTable[[#This Row],[METRC]],Table6[Tag],0)),"DEAD")</f>
        <v>DEAD</v>
      </c>
    </row>
    <row r="881" spans="1:6" x14ac:dyDescent="0.25">
      <c r="A881" t="s">
        <v>3510</v>
      </c>
      <c r="B881" t="s">
        <v>3260</v>
      </c>
      <c r="C881" t="str">
        <f>_xlfn.CONCAT(RecordTable[[#This Row],[PhenoAbbv]],".",RIGHT(RecordTable[[#This Row],[METRC]],6))</f>
        <v>SECF009.031337</v>
      </c>
      <c r="D881" s="15">
        <v>43692</v>
      </c>
      <c r="E881" s="15" t="str">
        <f>_xlfn.IFNA(IF(LEFT(VLOOKUP(RecordTable[[#This Row],[METRC]],METRC!A:B,2,FALSE),4)=LEFT(RecordTable[[#This Row],[CloneBarcode]],4),"match","MISMATCH"),"dead")</f>
        <v>dead</v>
      </c>
      <c r="F881" s="15" t="str">
        <f>_xlfn.IFNA(INDEX(Table6[[#All],[Location]],MATCH(RecordTable[[#This Row],[METRC]],Table6[Tag],0)),"DEAD")</f>
        <v>DEAD</v>
      </c>
    </row>
    <row r="882" spans="1:6" x14ac:dyDescent="0.25">
      <c r="A882" t="s">
        <v>3511</v>
      </c>
      <c r="B882" t="s">
        <v>3260</v>
      </c>
      <c r="C882" t="str">
        <f>_xlfn.CONCAT(RecordTable[[#This Row],[PhenoAbbv]],".",RIGHT(RecordTable[[#This Row],[METRC]],6))</f>
        <v>SECF009.031339</v>
      </c>
      <c r="D882" s="15">
        <v>43692</v>
      </c>
      <c r="E882" s="15" t="str">
        <f>_xlfn.IFNA(IF(LEFT(VLOOKUP(RecordTable[[#This Row],[METRC]],METRC!A:B,2,FALSE),4)=LEFT(RecordTable[[#This Row],[CloneBarcode]],4),"match","MISMATCH"),"dead")</f>
        <v>dead</v>
      </c>
      <c r="F882" s="15" t="str">
        <f>_xlfn.IFNA(INDEX(Table6[[#All],[Location]],MATCH(RecordTable[[#This Row],[METRC]],Table6[Tag],0)),"DEAD")</f>
        <v>DEAD</v>
      </c>
    </row>
    <row r="883" spans="1:6" x14ac:dyDescent="0.25">
      <c r="A883" t="s">
        <v>3512</v>
      </c>
      <c r="B883" t="s">
        <v>3513</v>
      </c>
      <c r="C883" t="str">
        <f>_xlfn.CONCAT(RecordTable[[#This Row],[PhenoAbbv]],".",RIGHT(RecordTable[[#This Row],[METRC]],6))</f>
        <v>SECF017.019171</v>
      </c>
      <c r="D883" s="15">
        <v>43692</v>
      </c>
      <c r="E883" s="15" t="str">
        <f>_xlfn.IFNA(IF(LEFT(VLOOKUP(RecordTable[[#This Row],[METRC]],METRC!A:B,2,FALSE),4)=LEFT(RecordTable[[#This Row],[CloneBarcode]],4),"match","MISMATCH"),"dead")</f>
        <v>dead</v>
      </c>
      <c r="F883" s="15" t="str">
        <f>_xlfn.IFNA(INDEX(Table6[[#All],[Location]],MATCH(RecordTable[[#This Row],[METRC]],Table6[Tag],0)),"DEAD")</f>
        <v>DEAD</v>
      </c>
    </row>
    <row r="884" spans="1:6" x14ac:dyDescent="0.25">
      <c r="A884" t="s">
        <v>3514</v>
      </c>
      <c r="B884" t="s">
        <v>3513</v>
      </c>
      <c r="C884" t="str">
        <f>_xlfn.CONCAT(RecordTable[[#This Row],[PhenoAbbv]],".",RIGHT(RecordTable[[#This Row],[METRC]],6))</f>
        <v>SECF017.031338</v>
      </c>
      <c r="D884" s="15">
        <v>43692</v>
      </c>
      <c r="E884" s="15" t="str">
        <f>_xlfn.IFNA(IF(LEFT(VLOOKUP(RecordTable[[#This Row],[METRC]],METRC!A:B,2,FALSE),4)=LEFT(RecordTable[[#This Row],[CloneBarcode]],4),"match","MISMATCH"),"dead")</f>
        <v>dead</v>
      </c>
      <c r="F884" s="15" t="str">
        <f>_xlfn.IFNA(INDEX(Table6[[#All],[Location]],MATCH(RecordTable[[#This Row],[METRC]],Table6[Tag],0)),"DEAD")</f>
        <v>DEAD</v>
      </c>
    </row>
    <row r="885" spans="1:6" x14ac:dyDescent="0.25">
      <c r="A885" t="s">
        <v>3610</v>
      </c>
      <c r="B885" t="s">
        <v>3513</v>
      </c>
      <c r="C885" t="str">
        <f>_xlfn.CONCAT(RecordTable[[#This Row],[PhenoAbbv]],".",RIGHT(RecordTable[[#This Row],[METRC]],6))</f>
        <v>SECF017.031387</v>
      </c>
      <c r="D885" s="15">
        <v>43692</v>
      </c>
      <c r="E885" s="15" t="str">
        <f>_xlfn.IFNA(IF(LEFT(VLOOKUP(RecordTable[[#This Row],[METRC]],METRC!A:B,2,FALSE),4)=LEFT(RecordTable[[#This Row],[CloneBarcode]],4),"match","MISMATCH"),"dead")</f>
        <v>dead</v>
      </c>
      <c r="F885" s="15" t="str">
        <f>_xlfn.IFNA(INDEX(Table6[[#All],[Location]],MATCH(RecordTable[[#This Row],[METRC]],Table6[Tag],0)),"DEAD")</f>
        <v>DEAD</v>
      </c>
    </row>
    <row r="886" spans="1:6" x14ac:dyDescent="0.25">
      <c r="A886" t="str">
        <f>_xlfn.CONCAT("1A4070000000065000",RIGHT(RecordTable[[#This Row],[CloneBarcode]],6))</f>
        <v>1A4070000000065000031387</v>
      </c>
      <c r="B886" t="str">
        <f>LEFT(RecordTable[[#This Row],[CloneBarcode]],7)</f>
        <v>SECF017</v>
      </c>
      <c r="C886" t="s">
        <v>3265</v>
      </c>
      <c r="D886" s="15">
        <v>43692</v>
      </c>
      <c r="E886" s="15" t="str">
        <f>_xlfn.IFNA(IF(LEFT(VLOOKUP(RecordTable[[#This Row],[METRC]],METRC!A:B,2,FALSE),4)=LEFT(RecordTable[[#This Row],[CloneBarcode]],4),"match","MISMATCH"),"dead")</f>
        <v>dead</v>
      </c>
      <c r="F886" s="15" t="str">
        <f>_xlfn.IFNA(INDEX(Table6[[#All],[Location]],MATCH(RecordTable[[#This Row],[METRC]],Table6[Tag],0)),"DEAD")</f>
        <v>DEAD</v>
      </c>
    </row>
    <row r="887" spans="1:6" x14ac:dyDescent="0.25">
      <c r="A887" t="s">
        <v>3515</v>
      </c>
      <c r="B887" t="s">
        <v>3516</v>
      </c>
      <c r="C887" t="str">
        <f>_xlfn.CONCAT(RecordTable[[#This Row],[PhenoAbbv]],".",RIGHT(RecordTable[[#This Row],[METRC]],6))</f>
        <v>STR8009.018591</v>
      </c>
      <c r="D887" s="15">
        <v>43692</v>
      </c>
      <c r="E887" s="15" t="str">
        <f>_xlfn.IFNA(IF(LEFT(VLOOKUP(RecordTable[[#This Row],[METRC]],METRC!A:B,2,FALSE),4)=LEFT(RecordTable[[#This Row],[CloneBarcode]],4),"match","MISMATCH"),"dead")</f>
        <v>dead</v>
      </c>
      <c r="F887" s="15" t="str">
        <f>_xlfn.IFNA(INDEX(Table6[[#All],[Location]],MATCH(RecordTable[[#This Row],[METRC]],Table6[Tag],0)),"DEAD")</f>
        <v>DEAD</v>
      </c>
    </row>
    <row r="888" spans="1:6" x14ac:dyDescent="0.25">
      <c r="A888" t="s">
        <v>3611</v>
      </c>
      <c r="B888" t="s">
        <v>3516</v>
      </c>
      <c r="C888" t="str">
        <f>_xlfn.CONCAT(RecordTable[[#This Row],[PhenoAbbv]],".",RIGHT(RecordTable[[#This Row],[METRC]],6))</f>
        <v>STR8009.030417</v>
      </c>
      <c r="D888" s="15">
        <v>43692</v>
      </c>
      <c r="E888" s="15" t="str">
        <f>_xlfn.IFNA(IF(LEFT(VLOOKUP(RecordTable[[#This Row],[METRC]],METRC!A:B,2,FALSE),4)=LEFT(RecordTable[[#This Row],[CloneBarcode]],4),"match","MISMATCH"),"dead")</f>
        <v>dead</v>
      </c>
      <c r="F888" s="15" t="str">
        <f>_xlfn.IFNA(INDEX(Table6[[#All],[Location]],MATCH(RecordTable[[#This Row],[METRC]],Table6[Tag],0)),"DEAD")</f>
        <v>DEAD</v>
      </c>
    </row>
    <row r="889" spans="1:6" x14ac:dyDescent="0.25">
      <c r="A889" t="s">
        <v>3612</v>
      </c>
      <c r="B889" t="s">
        <v>3516</v>
      </c>
      <c r="C889" t="str">
        <f>_xlfn.CONCAT(RecordTable[[#This Row],[PhenoAbbv]],".",RIGHT(RecordTable[[#This Row],[METRC]],6))</f>
        <v>STR8009.030419</v>
      </c>
      <c r="D889" s="15">
        <v>43692</v>
      </c>
      <c r="E889" s="15" t="str">
        <f>_xlfn.IFNA(IF(LEFT(VLOOKUP(RecordTable[[#This Row],[METRC]],METRC!A:B,2,FALSE),4)=LEFT(RecordTable[[#This Row],[CloneBarcode]],4),"match","MISMATCH"),"dead")</f>
        <v>dead</v>
      </c>
      <c r="F889" s="15" t="str">
        <f>_xlfn.IFNA(INDEX(Table6[[#All],[Location]],MATCH(RecordTable[[#This Row],[METRC]],Table6[Tag],0)),"DEAD")</f>
        <v>DEAD</v>
      </c>
    </row>
    <row r="890" spans="1:6" x14ac:dyDescent="0.25">
      <c r="A890" t="str">
        <f>_xlfn.CONCAT("1A4070000000065000",RIGHT(RecordTable[[#This Row],[CloneBarcode]],6))</f>
        <v>1A4070000000065000030417</v>
      </c>
      <c r="B890" t="str">
        <f>LEFT(RecordTable[[#This Row],[CloneBarcode]],7)</f>
        <v>STR8009</v>
      </c>
      <c r="C890" t="s">
        <v>3266</v>
      </c>
      <c r="D890" s="15">
        <v>43692</v>
      </c>
      <c r="E890" s="15" t="str">
        <f>_xlfn.IFNA(IF(LEFT(VLOOKUP(RecordTable[[#This Row],[METRC]],METRC!A:B,2,FALSE),4)=LEFT(RecordTable[[#This Row],[CloneBarcode]],4),"match","MISMATCH"),"dead")</f>
        <v>dead</v>
      </c>
      <c r="F890" s="15" t="str">
        <f>_xlfn.IFNA(INDEX(Table6[[#All],[Location]],MATCH(RecordTable[[#This Row],[METRC]],Table6[Tag],0)),"DEAD")</f>
        <v>DEAD</v>
      </c>
    </row>
    <row r="891" spans="1:6" x14ac:dyDescent="0.25">
      <c r="A891" t="str">
        <f>_xlfn.CONCAT("1A4070000000065000",RIGHT(RecordTable[[#This Row],[CloneBarcode]],6))</f>
        <v>1A4070000000065000030419</v>
      </c>
      <c r="B891" t="str">
        <f>LEFT(RecordTable[[#This Row],[CloneBarcode]],7)</f>
        <v>STR8009</v>
      </c>
      <c r="C891" t="s">
        <v>3267</v>
      </c>
      <c r="D891" s="15">
        <v>43692</v>
      </c>
      <c r="E891" s="15" t="str">
        <f>_xlfn.IFNA(IF(LEFT(VLOOKUP(RecordTable[[#This Row],[METRC]],METRC!A:B,2,FALSE),4)=LEFT(RecordTable[[#This Row],[CloneBarcode]],4),"match","MISMATCH"),"dead")</f>
        <v>dead</v>
      </c>
      <c r="F891" s="15" t="str">
        <f>_xlfn.IFNA(INDEX(Table6[[#All],[Location]],MATCH(RecordTable[[#This Row],[METRC]],Table6[Tag],0)),"DEAD")</f>
        <v>DEAD</v>
      </c>
    </row>
    <row r="892" spans="1:6" x14ac:dyDescent="0.25">
      <c r="A892" t="s">
        <v>3613</v>
      </c>
      <c r="B892" t="s">
        <v>2659</v>
      </c>
      <c r="C892" t="str">
        <f>_xlfn.CONCAT(RecordTable[[#This Row],[PhenoAbbv]],".",RIGHT(RecordTable[[#This Row],[METRC]],6))</f>
        <v>STR8014.030393</v>
      </c>
      <c r="D892" s="15">
        <v>43692</v>
      </c>
      <c r="E892" s="15" t="str">
        <f>_xlfn.IFNA(IF(LEFT(VLOOKUP(RecordTable[[#This Row],[METRC]],METRC!A:B,2,FALSE),4)=LEFT(RecordTable[[#This Row],[CloneBarcode]],4),"match","MISMATCH"),"dead")</f>
        <v>dead</v>
      </c>
      <c r="F892" s="15" t="str">
        <f>_xlfn.IFNA(INDEX(Table6[[#All],[Location]],MATCH(RecordTable[[#This Row],[METRC]],Table6[Tag],0)),"DEAD")</f>
        <v>DEAD</v>
      </c>
    </row>
    <row r="893" spans="1:6" x14ac:dyDescent="0.25">
      <c r="A893" t="s">
        <v>3614</v>
      </c>
      <c r="B893" t="s">
        <v>2659</v>
      </c>
      <c r="C893" t="str">
        <f>_xlfn.CONCAT(RecordTable[[#This Row],[PhenoAbbv]],".",RIGHT(RecordTable[[#This Row],[METRC]],6))</f>
        <v>STR8014.030396</v>
      </c>
      <c r="D893" s="15">
        <v>43692</v>
      </c>
      <c r="E893" s="15" t="str">
        <f>_xlfn.IFNA(IF(LEFT(VLOOKUP(RecordTable[[#This Row],[METRC]],METRC!A:B,2,FALSE),4)=LEFT(RecordTable[[#This Row],[CloneBarcode]],4),"match","MISMATCH"),"dead")</f>
        <v>dead</v>
      </c>
      <c r="F893" s="15" t="str">
        <f>_xlfn.IFNA(INDEX(Table6[[#All],[Location]],MATCH(RecordTable[[#This Row],[METRC]],Table6[Tag],0)),"DEAD")</f>
        <v>DEAD</v>
      </c>
    </row>
    <row r="894" spans="1:6" x14ac:dyDescent="0.25">
      <c r="A894" t="str">
        <f>_xlfn.CONCAT("1A4070000000065000",RIGHT(RecordTable[[#This Row],[CloneBarcode]],6))</f>
        <v>1A4070000000065000030396</v>
      </c>
      <c r="B894" t="str">
        <f>LEFT(RecordTable[[#This Row],[CloneBarcode]],7)</f>
        <v>STR8014</v>
      </c>
      <c r="C894" t="s">
        <v>3271</v>
      </c>
      <c r="D894" s="15">
        <v>43692</v>
      </c>
      <c r="E894" s="15" t="str">
        <f>_xlfn.IFNA(IF(LEFT(VLOOKUP(RecordTable[[#This Row],[METRC]],METRC!A:B,2,FALSE),4)=LEFT(RecordTable[[#This Row],[CloneBarcode]],4),"match","MISMATCH"),"dead")</f>
        <v>dead</v>
      </c>
      <c r="F894" s="15" t="str">
        <f>_xlfn.IFNA(INDEX(Table6[[#All],[Location]],MATCH(RecordTable[[#This Row],[METRC]],Table6[Tag],0)),"DEAD")</f>
        <v>DEAD</v>
      </c>
    </row>
    <row r="895" spans="1:6" x14ac:dyDescent="0.25">
      <c r="A895" t="str">
        <f>_xlfn.CONCAT("1A4070000000065000",RIGHT(RecordTable[[#This Row],[CloneBarcode]],6))</f>
        <v>1A4070000000065000030393</v>
      </c>
      <c r="B895" t="str">
        <f>LEFT(RecordTable[[#This Row],[CloneBarcode]],7)</f>
        <v>STR8014</v>
      </c>
      <c r="C895" t="s">
        <v>3270</v>
      </c>
      <c r="D895" s="15">
        <v>43692</v>
      </c>
      <c r="E895" s="15" t="str">
        <f>_xlfn.IFNA(IF(LEFT(VLOOKUP(RecordTable[[#This Row],[METRC]],METRC!A:B,2,FALSE),4)=LEFT(RecordTable[[#This Row],[CloneBarcode]],4),"match","MISMATCH"),"dead")</f>
        <v>dead</v>
      </c>
      <c r="F895" s="15" t="str">
        <f>_xlfn.IFNA(INDEX(Table6[[#All],[Location]],MATCH(RecordTable[[#This Row],[METRC]],Table6[Tag],0)),"DEAD")</f>
        <v>DEAD</v>
      </c>
    </row>
    <row r="896" spans="1:6" x14ac:dyDescent="0.25">
      <c r="A896" t="str">
        <f>_xlfn.CONCAT("1A4070000000065000",RIGHT(RecordTable[[#This Row],[CloneBarcode]],6))</f>
        <v>1A4070000000065000032647</v>
      </c>
      <c r="B896" t="str">
        <f>LEFT(RecordTable[[#This Row],[CloneBarcode]],7)</f>
        <v>STR8014</v>
      </c>
      <c r="C896" t="s">
        <v>3269</v>
      </c>
      <c r="D896" s="15">
        <v>43692</v>
      </c>
      <c r="E896" s="15" t="str">
        <f>_xlfn.IFNA(IF(LEFT(VLOOKUP(RecordTable[[#This Row],[METRC]],METRC!A:B,2,FALSE),4)=LEFT(RecordTable[[#This Row],[CloneBarcode]],4),"match","MISMATCH"),"dead")</f>
        <v>dead</v>
      </c>
      <c r="F896" s="15" t="str">
        <f>_xlfn.IFNA(INDEX(Table6[[#All],[Location]],MATCH(RecordTable[[#This Row],[METRC]],Table6[Tag],0)),"DEAD")</f>
        <v>DEAD</v>
      </c>
    </row>
    <row r="897" spans="1:6" x14ac:dyDescent="0.25">
      <c r="A897" t="s">
        <v>3517</v>
      </c>
      <c r="B897" t="s">
        <v>2667</v>
      </c>
      <c r="C897" t="str">
        <f>_xlfn.CONCAT(RecordTable[[#This Row],[PhenoAbbv]],".",RIGHT(RecordTable[[#This Row],[METRC]],6))</f>
        <v>STR8017.018595</v>
      </c>
      <c r="D897" s="15">
        <v>43692</v>
      </c>
      <c r="E897" s="15" t="str">
        <f>_xlfn.IFNA(IF(LEFT(VLOOKUP(RecordTable[[#This Row],[METRC]],METRC!A:B,2,FALSE),4)=LEFT(RecordTable[[#This Row],[CloneBarcode]],4),"match","MISMATCH"),"dead")</f>
        <v>dead</v>
      </c>
      <c r="F897" s="15" t="str">
        <f>_xlfn.IFNA(INDEX(Table6[[#All],[Location]],MATCH(RecordTable[[#This Row],[METRC]],Table6[Tag],0)),"DEAD")</f>
        <v>DEAD</v>
      </c>
    </row>
    <row r="898" spans="1:6" x14ac:dyDescent="0.25">
      <c r="A898" t="s">
        <v>3518</v>
      </c>
      <c r="B898" t="s">
        <v>2667</v>
      </c>
      <c r="C898" t="str">
        <f>_xlfn.CONCAT(RecordTable[[#This Row],[PhenoAbbv]],".",RIGHT(RecordTable[[#This Row],[METRC]],6))</f>
        <v>STR8017.030454</v>
      </c>
      <c r="D898" s="15">
        <v>43692</v>
      </c>
      <c r="E898" s="15" t="str">
        <f>_xlfn.IFNA(IF(LEFT(VLOOKUP(RecordTable[[#This Row],[METRC]],METRC!A:B,2,FALSE),4)=LEFT(RecordTable[[#This Row],[CloneBarcode]],4),"match","MISMATCH"),"dead")</f>
        <v>dead</v>
      </c>
      <c r="F898" s="15" t="str">
        <f>_xlfn.IFNA(INDEX(Table6[[#All],[Location]],MATCH(RecordTable[[#This Row],[METRC]],Table6[Tag],0)),"DEAD")</f>
        <v>DEAD</v>
      </c>
    </row>
    <row r="899" spans="1:6" x14ac:dyDescent="0.25">
      <c r="A899" t="s">
        <v>3615</v>
      </c>
      <c r="B899" t="s">
        <v>2667</v>
      </c>
      <c r="C899" t="str">
        <f>_xlfn.CONCAT(RecordTable[[#This Row],[PhenoAbbv]],".",RIGHT(RecordTable[[#This Row],[METRC]],6))</f>
        <v>STR8017.030476</v>
      </c>
      <c r="D899" s="15">
        <v>43692</v>
      </c>
      <c r="E899" s="15" t="str">
        <f>_xlfn.IFNA(IF(LEFT(VLOOKUP(RecordTable[[#This Row],[METRC]],METRC!A:B,2,FALSE),4)=LEFT(RecordTable[[#This Row],[CloneBarcode]],4),"match","MISMATCH"),"dead")</f>
        <v>dead</v>
      </c>
      <c r="F899" s="15" t="str">
        <f>_xlfn.IFNA(INDEX(Table6[[#All],[Location]],MATCH(RecordTable[[#This Row],[METRC]],Table6[Tag],0)),"DEAD")</f>
        <v>DEAD</v>
      </c>
    </row>
    <row r="900" spans="1:6" x14ac:dyDescent="0.25">
      <c r="A900" t="str">
        <f>_xlfn.CONCAT("1A4070000000065000",RIGHT(RecordTable[[#This Row],[CloneBarcode]],6))</f>
        <v>1A4070000000065000030476</v>
      </c>
      <c r="B900" t="str">
        <f>LEFT(RecordTable[[#This Row],[CloneBarcode]],7)</f>
        <v>STR8017</v>
      </c>
      <c r="C900" t="s">
        <v>3274</v>
      </c>
      <c r="D900" s="15">
        <v>43692</v>
      </c>
      <c r="E900" s="15" t="str">
        <f>_xlfn.IFNA(IF(LEFT(VLOOKUP(RecordTable[[#This Row],[METRC]],METRC!A:B,2,FALSE),4)=LEFT(RecordTable[[#This Row],[CloneBarcode]],4),"match","MISMATCH"),"dead")</f>
        <v>dead</v>
      </c>
      <c r="F900" s="15" t="str">
        <f>_xlfn.IFNA(INDEX(Table6[[#All],[Location]],MATCH(RecordTable[[#This Row],[METRC]],Table6[Tag],0)),"DEAD")</f>
        <v>DEAD</v>
      </c>
    </row>
    <row r="901" spans="1:6" x14ac:dyDescent="0.25">
      <c r="A901" t="s">
        <v>3519</v>
      </c>
      <c r="B901" t="s">
        <v>3276</v>
      </c>
      <c r="C901" t="str">
        <f>_xlfn.CONCAT(RecordTable[[#This Row],[PhenoAbbv]],".",RIGHT(RecordTable[[#This Row],[METRC]],6))</f>
        <v>STRC017.031333</v>
      </c>
      <c r="D901" s="15">
        <v>43692</v>
      </c>
      <c r="E901" s="15" t="str">
        <f>_xlfn.IFNA(IF(LEFT(VLOOKUP(RecordTable[[#This Row],[METRC]],METRC!A:B,2,FALSE),4)=LEFT(RecordTable[[#This Row],[CloneBarcode]],4),"match","MISMATCH"),"dead")</f>
        <v>dead</v>
      </c>
      <c r="F901" s="15" t="str">
        <f>_xlfn.IFNA(INDEX(Table6[[#All],[Location]],MATCH(RecordTable[[#This Row],[METRC]],Table6[Tag],0)),"DEAD")</f>
        <v>DEAD</v>
      </c>
    </row>
    <row r="902" spans="1:6" x14ac:dyDescent="0.25">
      <c r="A902" t="s">
        <v>3520</v>
      </c>
      <c r="B902" t="s">
        <v>3276</v>
      </c>
      <c r="C902" t="str">
        <f>_xlfn.CONCAT(RecordTable[[#This Row],[PhenoAbbv]],".",RIGHT(RecordTable[[#This Row],[METRC]],6))</f>
        <v>STRC017.031335</v>
      </c>
      <c r="D902" s="15">
        <v>43692</v>
      </c>
      <c r="E902" s="15" t="str">
        <f>_xlfn.IFNA(IF(LEFT(VLOOKUP(RecordTable[[#This Row],[METRC]],METRC!A:B,2,FALSE),4)=LEFT(RecordTable[[#This Row],[CloneBarcode]],4),"match","MISMATCH"),"dead")</f>
        <v>dead</v>
      </c>
      <c r="F902" s="15" t="str">
        <f>_xlfn.IFNA(INDEX(Table6[[#All],[Location]],MATCH(RecordTable[[#This Row],[METRC]],Table6[Tag],0)),"DEAD")</f>
        <v>DEAD</v>
      </c>
    </row>
    <row r="903" spans="1:6" x14ac:dyDescent="0.25">
      <c r="A903" t="s">
        <v>3616</v>
      </c>
      <c r="B903" t="s">
        <v>3276</v>
      </c>
      <c r="C903" t="str">
        <f>_xlfn.CONCAT(RecordTable[[#This Row],[PhenoAbbv]],".",RIGHT(RecordTable[[#This Row],[METRC]],6))</f>
        <v>STRC017.034995</v>
      </c>
      <c r="D903" s="15">
        <v>43692</v>
      </c>
      <c r="E903" s="15" t="str">
        <f>_xlfn.IFNA(IF(LEFT(VLOOKUP(RecordTable[[#This Row],[METRC]],METRC!A:B,2,FALSE),4)=LEFT(RecordTable[[#This Row],[CloneBarcode]],4),"match","MISMATCH"),"dead")</f>
        <v>dead</v>
      </c>
      <c r="F903" s="15" t="str">
        <f>_xlfn.IFNA(INDEX(Table6[[#All],[Location]],MATCH(RecordTable[[#This Row],[METRC]],Table6[Tag],0)),"DEAD")</f>
        <v>DEAD</v>
      </c>
    </row>
    <row r="904" spans="1:6" x14ac:dyDescent="0.25">
      <c r="A904" t="str">
        <f>_xlfn.CONCAT("1A4070000000065000",RIGHT(RecordTable[[#This Row],[CloneBarcode]],6))</f>
        <v>1A4070000000065000034995</v>
      </c>
      <c r="B904" t="str">
        <f>LEFT(RecordTable[[#This Row],[CloneBarcode]],7)</f>
        <v>STRC017</v>
      </c>
      <c r="C904" t="s">
        <v>3280</v>
      </c>
      <c r="D904" s="15">
        <v>43692</v>
      </c>
      <c r="E904" s="15" t="str">
        <f>_xlfn.IFNA(IF(LEFT(VLOOKUP(RecordTable[[#This Row],[METRC]],METRC!A:B,2,FALSE),4)=LEFT(RecordTable[[#This Row],[CloneBarcode]],4),"match","MISMATCH"),"dead")</f>
        <v>dead</v>
      </c>
      <c r="F904" s="15" t="str">
        <f>_xlfn.IFNA(INDEX(Table6[[#All],[Location]],MATCH(RecordTable[[#This Row],[METRC]],Table6[Tag],0)),"DEAD")</f>
        <v>DEAD</v>
      </c>
    </row>
    <row r="905" spans="1:6" x14ac:dyDescent="0.25">
      <c r="A905" t="s">
        <v>3521</v>
      </c>
      <c r="B905" t="s">
        <v>3282</v>
      </c>
      <c r="C905" t="str">
        <f>_xlfn.CONCAT(RecordTable[[#This Row],[PhenoAbbv]],".",RIGHT(RecordTable[[#This Row],[METRC]],6))</f>
        <v>STRC018.031331</v>
      </c>
      <c r="D905" s="15">
        <v>43692</v>
      </c>
      <c r="E905" s="15" t="str">
        <f>_xlfn.IFNA(IF(LEFT(VLOOKUP(RecordTable[[#This Row],[METRC]],METRC!A:B,2,FALSE),4)=LEFT(RecordTable[[#This Row],[CloneBarcode]],4),"match","MISMATCH"),"dead")</f>
        <v>dead</v>
      </c>
      <c r="F905" s="15" t="str">
        <f>_xlfn.IFNA(INDEX(Table6[[#All],[Location]],MATCH(RecordTable[[#This Row],[METRC]],Table6[Tag],0)),"DEAD")</f>
        <v>DEAD</v>
      </c>
    </row>
    <row r="906" spans="1:6" x14ac:dyDescent="0.25">
      <c r="A906" t="s">
        <v>3522</v>
      </c>
      <c r="B906" t="s">
        <v>3282</v>
      </c>
      <c r="C906" t="str">
        <f>_xlfn.CONCAT(RecordTable[[#This Row],[PhenoAbbv]],".",RIGHT(RecordTable[[#This Row],[METRC]],6))</f>
        <v>STRC018.031332</v>
      </c>
      <c r="D906" s="15">
        <v>43692</v>
      </c>
      <c r="E906" s="15" t="str">
        <f>_xlfn.IFNA(IF(LEFT(VLOOKUP(RecordTable[[#This Row],[METRC]],METRC!A:B,2,FALSE),4)=LEFT(RecordTable[[#This Row],[CloneBarcode]],4),"match","MISMATCH"),"dead")</f>
        <v>dead</v>
      </c>
      <c r="F906" s="15" t="str">
        <f>_xlfn.IFNA(INDEX(Table6[[#All],[Location]],MATCH(RecordTable[[#This Row],[METRC]],Table6[Tag],0)),"DEAD")</f>
        <v>DEAD</v>
      </c>
    </row>
    <row r="907" spans="1:6" x14ac:dyDescent="0.25">
      <c r="A907" t="s">
        <v>3523</v>
      </c>
      <c r="B907" t="s">
        <v>3286</v>
      </c>
      <c r="C907" t="str">
        <f>_xlfn.CONCAT(RecordTable[[#This Row],[PhenoAbbv]],".",RIGHT(RecordTable[[#This Row],[METRC]],6))</f>
        <v>STRC022.031334</v>
      </c>
      <c r="D907" s="15">
        <v>43692</v>
      </c>
      <c r="E907" s="15" t="str">
        <f>_xlfn.IFNA(IF(LEFT(VLOOKUP(RecordTable[[#This Row],[METRC]],METRC!A:B,2,FALSE),4)=LEFT(RecordTable[[#This Row],[CloneBarcode]],4),"match","MISMATCH"),"dead")</f>
        <v>dead</v>
      </c>
      <c r="F907" s="15" t="str">
        <f>_xlfn.IFNA(INDEX(Table6[[#All],[Location]],MATCH(RecordTable[[#This Row],[METRC]],Table6[Tag],0)),"DEAD")</f>
        <v>DEAD</v>
      </c>
    </row>
    <row r="908" spans="1:6" x14ac:dyDescent="0.25">
      <c r="A908" t="s">
        <v>3524</v>
      </c>
      <c r="B908" t="s">
        <v>3286</v>
      </c>
      <c r="C908" t="str">
        <f>_xlfn.CONCAT(RecordTable[[#This Row],[PhenoAbbv]],".",RIGHT(RecordTable[[#This Row],[METRC]],6))</f>
        <v>STRC022.031336</v>
      </c>
      <c r="D908" s="15">
        <v>43692</v>
      </c>
      <c r="E908" s="15" t="str">
        <f>_xlfn.IFNA(IF(LEFT(VLOOKUP(RecordTable[[#This Row],[METRC]],METRC!A:B,2,FALSE),4)=LEFT(RecordTable[[#This Row],[CloneBarcode]],4),"match","MISMATCH"),"dead")</f>
        <v>dead</v>
      </c>
      <c r="F908" s="15" t="str">
        <f>_xlfn.IFNA(INDEX(Table6[[#All],[Location]],MATCH(RecordTable[[#This Row],[METRC]],Table6[Tag],0)),"DEAD")</f>
        <v>DEAD</v>
      </c>
    </row>
    <row r="909" spans="1:6" x14ac:dyDescent="0.25">
      <c r="A909" t="str">
        <f>_xlfn.CONCAT("1A4070000000065000",RIGHT(RecordTable[[#This Row],[CloneBarcode]],6))</f>
        <v>1A4070000000065000031945</v>
      </c>
      <c r="B909" t="str">
        <f>LEFT(RecordTable[[#This Row],[CloneBarcode]],7)</f>
        <v>SUNL005</v>
      </c>
      <c r="C909" t="s">
        <v>3290</v>
      </c>
      <c r="D909" s="15">
        <v>43692</v>
      </c>
      <c r="E909" s="15" t="str">
        <f>_xlfn.IFNA(IF(LEFT(VLOOKUP(RecordTable[[#This Row],[METRC]],METRC!A:B,2,FALSE),4)=LEFT(RecordTable[[#This Row],[CloneBarcode]],4),"match","MISMATCH"),"dead")</f>
        <v>dead</v>
      </c>
      <c r="F909" s="15" t="str">
        <f>_xlfn.IFNA(INDEX(Table6[[#All],[Location]],MATCH(RecordTable[[#This Row],[METRC]],Table6[Tag],0)),"DEAD")</f>
        <v>DEAD</v>
      </c>
    </row>
    <row r="910" spans="1:6" x14ac:dyDescent="0.25">
      <c r="A910" t="str">
        <f>_xlfn.CONCAT("1A4070000000065000",RIGHT(RecordTable[[#This Row],[CloneBarcode]],6))</f>
        <v>1A4070000000065000031963</v>
      </c>
      <c r="B910" t="str">
        <f>LEFT(RecordTable[[#This Row],[CloneBarcode]],7)</f>
        <v>SUNL006</v>
      </c>
      <c r="C910" t="s">
        <v>3291</v>
      </c>
      <c r="D910" s="15">
        <v>43692</v>
      </c>
      <c r="E910" s="15" t="str">
        <f>_xlfn.IFNA(IF(LEFT(VLOOKUP(RecordTable[[#This Row],[METRC]],METRC!A:B,2,FALSE),4)=LEFT(RecordTable[[#This Row],[CloneBarcode]],4),"match","MISMATCH"),"dead")</f>
        <v>dead</v>
      </c>
      <c r="F910" s="15" t="str">
        <f>_xlfn.IFNA(INDEX(Table6[[#All],[Location]],MATCH(RecordTable[[#This Row],[METRC]],Table6[Tag],0)),"DEAD")</f>
        <v>DEAD</v>
      </c>
    </row>
    <row r="911" spans="1:6" x14ac:dyDescent="0.25">
      <c r="A911" t="str">
        <f>_xlfn.CONCAT("1A4070000000065000",RIGHT(RecordTable[[#This Row],[CloneBarcode]],6))</f>
        <v>1A4070000000065000032097</v>
      </c>
      <c r="B911" t="str">
        <f>LEFT(RecordTable[[#This Row],[CloneBarcode]],7)</f>
        <v>SUNL008</v>
      </c>
      <c r="C911" t="s">
        <v>3292</v>
      </c>
      <c r="D911" s="15">
        <v>43692</v>
      </c>
      <c r="E911" s="15" t="str">
        <f>_xlfn.IFNA(IF(LEFT(VLOOKUP(RecordTable[[#This Row],[METRC]],METRC!A:B,2,FALSE),4)=LEFT(RecordTable[[#This Row],[CloneBarcode]],4),"match","MISMATCH"),"dead")</f>
        <v>dead</v>
      </c>
      <c r="F911" s="15" t="str">
        <f>_xlfn.IFNA(INDEX(Table6[[#All],[Location]],MATCH(RecordTable[[#This Row],[METRC]],Table6[Tag],0)),"DEAD")</f>
        <v>DEAD</v>
      </c>
    </row>
    <row r="912" spans="1:6" x14ac:dyDescent="0.25">
      <c r="A912" t="str">
        <f>_xlfn.CONCAT("1A4070000000065000",RIGHT(RecordTable[[#This Row],[CloneBarcode]],6))</f>
        <v>1A4070000000065000032040</v>
      </c>
      <c r="B912" t="str">
        <f>LEFT(RecordTable[[#This Row],[CloneBarcode]],7)</f>
        <v>SUNL011</v>
      </c>
      <c r="C912" t="s">
        <v>3295</v>
      </c>
      <c r="D912" s="15">
        <v>43692</v>
      </c>
      <c r="E912" s="15" t="str">
        <f>_xlfn.IFNA(IF(LEFT(VLOOKUP(RecordTable[[#This Row],[METRC]],METRC!A:B,2,FALSE),4)=LEFT(RecordTable[[#This Row],[CloneBarcode]],4),"match","MISMATCH"),"dead")</f>
        <v>dead</v>
      </c>
      <c r="F912" s="15" t="str">
        <f>_xlfn.IFNA(INDEX(Table6[[#All],[Location]],MATCH(RecordTable[[#This Row],[METRC]],Table6[Tag],0)),"DEAD")</f>
        <v>DEAD</v>
      </c>
    </row>
    <row r="913" spans="1:6" x14ac:dyDescent="0.25">
      <c r="A913" t="str">
        <f>_xlfn.CONCAT("1A4070000000065000",RIGHT(RecordTable[[#This Row],[CloneBarcode]],6))</f>
        <v>1A4070000000065000031997</v>
      </c>
      <c r="B913" t="str">
        <f>LEFT(RecordTable[[#This Row],[CloneBarcode]],7)</f>
        <v>SUNL013</v>
      </c>
      <c r="C913" t="s">
        <v>3296</v>
      </c>
      <c r="D913" s="15">
        <v>43692</v>
      </c>
      <c r="E913" s="15" t="str">
        <f>_xlfn.IFNA(IF(LEFT(VLOOKUP(RecordTable[[#This Row],[METRC]],METRC!A:B,2,FALSE),4)=LEFT(RecordTable[[#This Row],[CloneBarcode]],4),"match","MISMATCH"),"dead")</f>
        <v>dead</v>
      </c>
      <c r="F913" s="15" t="str">
        <f>_xlfn.IFNA(INDEX(Table6[[#All],[Location]],MATCH(RecordTable[[#This Row],[METRC]],Table6[Tag],0)),"DEAD")</f>
        <v>DEAD</v>
      </c>
    </row>
    <row r="914" spans="1:6" x14ac:dyDescent="0.25">
      <c r="A914" t="str">
        <f>_xlfn.CONCAT("1A4070000000065000",RIGHT(RecordTable[[#This Row],[CloneBarcode]],6))</f>
        <v>1A4070000000065000032020</v>
      </c>
      <c r="B914" t="str">
        <f>LEFT(RecordTable[[#This Row],[CloneBarcode]],7)</f>
        <v>SUNL016</v>
      </c>
      <c r="C914" t="s">
        <v>3298</v>
      </c>
      <c r="D914" s="15">
        <v>43692</v>
      </c>
      <c r="E914" s="15" t="str">
        <f>_xlfn.IFNA(IF(LEFT(VLOOKUP(RecordTable[[#This Row],[METRC]],METRC!A:B,2,FALSE),4)=LEFT(RecordTable[[#This Row],[CloneBarcode]],4),"match","MISMATCH"),"dead")</f>
        <v>dead</v>
      </c>
      <c r="F914" s="15" t="str">
        <f>_xlfn.IFNA(INDEX(Table6[[#All],[Location]],MATCH(RecordTable[[#This Row],[METRC]],Table6[Tag],0)),"DEAD")</f>
        <v>DEAD</v>
      </c>
    </row>
    <row r="915" spans="1:6" x14ac:dyDescent="0.25">
      <c r="A915" t="str">
        <f>_xlfn.CONCAT("1A4070000000065000",RIGHT(RecordTable[[#This Row],[CloneBarcode]],6))</f>
        <v>1A4070000000065000032047</v>
      </c>
      <c r="B915" t="str">
        <f>LEFT(RecordTable[[#This Row],[CloneBarcode]],7)</f>
        <v>SUNL019</v>
      </c>
      <c r="C915" t="s">
        <v>3302</v>
      </c>
      <c r="D915" s="15">
        <v>43692</v>
      </c>
      <c r="E915" s="15" t="str">
        <f>_xlfn.IFNA(IF(LEFT(VLOOKUP(RecordTable[[#This Row],[METRC]],METRC!A:B,2,FALSE),4)=LEFT(RecordTable[[#This Row],[CloneBarcode]],4),"match","MISMATCH"),"dead")</f>
        <v>dead</v>
      </c>
      <c r="F915" s="15" t="str">
        <f>_xlfn.IFNA(INDEX(Table6[[#All],[Location]],MATCH(RecordTable[[#This Row],[METRC]],Table6[Tag],0)),"DEAD")</f>
        <v>DEAD</v>
      </c>
    </row>
    <row r="916" spans="1:6" x14ac:dyDescent="0.25">
      <c r="A916" t="s">
        <v>3526</v>
      </c>
      <c r="B916" t="s">
        <v>3527</v>
      </c>
      <c r="C916" t="str">
        <f>_xlfn.CONCAT(RecordTable[[#This Row],[PhenoAbbv]],".",RIGHT(RecordTable[[#This Row],[METRC]],6))</f>
        <v>TAHL001.031251</v>
      </c>
      <c r="D916" s="15">
        <v>43692</v>
      </c>
      <c r="E916" s="15" t="str">
        <f>_xlfn.IFNA(IF(LEFT(VLOOKUP(RecordTable[[#This Row],[METRC]],METRC!A:B,2,FALSE),4)=LEFT(RecordTable[[#This Row],[CloneBarcode]],4),"match","MISMATCH"),"dead")</f>
        <v>dead</v>
      </c>
      <c r="F916" s="15" t="str">
        <f>_xlfn.IFNA(INDEX(Table6[[#All],[Location]],MATCH(RecordTable[[#This Row],[METRC]],Table6[Tag],0)),"DEAD")</f>
        <v>DEAD</v>
      </c>
    </row>
    <row r="917" spans="1:6" x14ac:dyDescent="0.25">
      <c r="A917" t="s">
        <v>3617</v>
      </c>
      <c r="B917" t="s">
        <v>3527</v>
      </c>
      <c r="C917" t="str">
        <f>_xlfn.CONCAT(RecordTable[[#This Row],[PhenoAbbv]],".",RIGHT(RecordTable[[#This Row],[METRC]],6))</f>
        <v>TAHL001.031252</v>
      </c>
      <c r="D917" s="15">
        <v>43692</v>
      </c>
      <c r="E917" s="15" t="str">
        <f>_xlfn.IFNA(IF(LEFT(VLOOKUP(RecordTable[[#This Row],[METRC]],METRC!A:B,2,FALSE),4)=LEFT(RecordTable[[#This Row],[CloneBarcode]],4),"match","MISMATCH"),"dead")</f>
        <v>dead</v>
      </c>
      <c r="F917" s="15" t="str">
        <f>_xlfn.IFNA(INDEX(Table6[[#All],[Location]],MATCH(RecordTable[[#This Row],[METRC]],Table6[Tag],0)),"DEAD")</f>
        <v>DEAD</v>
      </c>
    </row>
    <row r="918" spans="1:6" x14ac:dyDescent="0.25">
      <c r="A918" t="str">
        <f>_xlfn.CONCAT("1A4070000000065000",RIGHT(RecordTable[[#This Row],[CloneBarcode]],6))</f>
        <v>1A4070000000065000031252</v>
      </c>
      <c r="B918" t="str">
        <f>LEFT(RecordTable[[#This Row],[CloneBarcode]],7)</f>
        <v>TAHL001</v>
      </c>
      <c r="C918" t="s">
        <v>3303</v>
      </c>
      <c r="D918" s="15">
        <v>43692</v>
      </c>
      <c r="E918" s="15" t="str">
        <f>_xlfn.IFNA(IF(LEFT(VLOOKUP(RecordTable[[#This Row],[METRC]],METRC!A:B,2,FALSE),4)=LEFT(RecordTable[[#This Row],[CloneBarcode]],4),"match","MISMATCH"),"dead")</f>
        <v>dead</v>
      </c>
      <c r="F918" s="15" t="str">
        <f>_xlfn.IFNA(INDEX(Table6[[#All],[Location]],MATCH(RecordTable[[#This Row],[METRC]],Table6[Tag],0)),"DEAD")</f>
        <v>DEAD</v>
      </c>
    </row>
    <row r="919" spans="1:6" x14ac:dyDescent="0.25">
      <c r="A919" t="s">
        <v>3618</v>
      </c>
      <c r="B919" t="s">
        <v>3619</v>
      </c>
      <c r="C919" t="str">
        <f>_xlfn.CONCAT(RecordTable[[#This Row],[PhenoAbbv]],".",RIGHT(RecordTable[[#This Row],[METRC]],6))</f>
        <v>TAHL003.031272</v>
      </c>
      <c r="D919" s="15">
        <v>43692</v>
      </c>
      <c r="E919" s="15" t="str">
        <f>_xlfn.IFNA(IF(LEFT(VLOOKUP(RecordTable[[#This Row],[METRC]],METRC!A:B,2,FALSE),4)=LEFT(RecordTable[[#This Row],[CloneBarcode]],4),"match","MISMATCH"),"dead")</f>
        <v>dead</v>
      </c>
      <c r="F919" s="15" t="str">
        <f>_xlfn.IFNA(INDEX(Table6[[#All],[Location]],MATCH(RecordTable[[#This Row],[METRC]],Table6[Tag],0)),"DEAD")</f>
        <v>DEAD</v>
      </c>
    </row>
    <row r="920" spans="1:6" x14ac:dyDescent="0.25">
      <c r="A920" t="str">
        <f>_xlfn.CONCAT("1A4070000000065000",RIGHT(RecordTable[[#This Row],[CloneBarcode]],6))</f>
        <v>1A4070000000065000031272</v>
      </c>
      <c r="B920" t="str">
        <f>LEFT(RecordTable[[#This Row],[CloneBarcode]],7)</f>
        <v>TAHL003</v>
      </c>
      <c r="C920" t="s">
        <v>3528</v>
      </c>
      <c r="D920" s="15">
        <v>43692</v>
      </c>
      <c r="E920" s="15" t="str">
        <f>_xlfn.IFNA(IF(LEFT(VLOOKUP(RecordTable[[#This Row],[METRC]],METRC!A:B,2,FALSE),4)=LEFT(RecordTable[[#This Row],[CloneBarcode]],4),"match","MISMATCH"),"dead")</f>
        <v>dead</v>
      </c>
      <c r="F920" s="15" t="str">
        <f>_xlfn.IFNA(INDEX(Table6[[#All],[Location]],MATCH(RecordTable[[#This Row],[METRC]],Table6[Tag],0)),"DEAD")</f>
        <v>DEAD</v>
      </c>
    </row>
    <row r="921" spans="1:6" x14ac:dyDescent="0.25">
      <c r="A921" t="s">
        <v>3620</v>
      </c>
      <c r="B921" t="s">
        <v>3307</v>
      </c>
      <c r="C921" t="str">
        <f>_xlfn.CONCAT(RecordTable[[#This Row],[PhenoAbbv]],".",RIGHT(RecordTable[[#This Row],[METRC]],6))</f>
        <v>TAHP003.029529</v>
      </c>
      <c r="D921" s="15">
        <v>43692</v>
      </c>
      <c r="E921" s="15" t="str">
        <f>_xlfn.IFNA(IF(LEFT(VLOOKUP(RecordTable[[#This Row],[METRC]],METRC!A:B,2,FALSE),4)=LEFT(RecordTable[[#This Row],[CloneBarcode]],4),"match","MISMATCH"),"dead")</f>
        <v>dead</v>
      </c>
      <c r="F921" s="15" t="str">
        <f>_xlfn.IFNA(INDEX(Table6[[#All],[Location]],MATCH(RecordTable[[#This Row],[METRC]],Table6[Tag],0)),"DEAD")</f>
        <v>DEAD</v>
      </c>
    </row>
    <row r="922" spans="1:6" x14ac:dyDescent="0.25">
      <c r="A922" t="s">
        <v>3621</v>
      </c>
      <c r="B922" t="s">
        <v>3307</v>
      </c>
      <c r="C922" t="str">
        <f>_xlfn.CONCAT(RecordTable[[#This Row],[PhenoAbbv]],".",RIGHT(RecordTable[[#This Row],[METRC]],6))</f>
        <v>TAHP003.029532</v>
      </c>
      <c r="D922" s="15">
        <v>43692</v>
      </c>
      <c r="E922" s="15" t="str">
        <f>_xlfn.IFNA(IF(LEFT(VLOOKUP(RecordTable[[#This Row],[METRC]],METRC!A:B,2,FALSE),4)=LEFT(RecordTable[[#This Row],[CloneBarcode]],4),"match","MISMATCH"),"dead")</f>
        <v>dead</v>
      </c>
      <c r="F922" s="15" t="str">
        <f>_xlfn.IFNA(INDEX(Table6[[#All],[Location]],MATCH(RecordTable[[#This Row],[METRC]],Table6[Tag],0)),"DEAD")</f>
        <v>DEAD</v>
      </c>
    </row>
    <row r="923" spans="1:6" x14ac:dyDescent="0.25">
      <c r="A923" t="str">
        <f>_xlfn.CONCAT("1A4070000000065000",RIGHT(RecordTable[[#This Row],[CloneBarcode]],6))</f>
        <v>1A4070000000065000029532</v>
      </c>
      <c r="B923" t="str">
        <f>LEFT(RecordTable[[#This Row],[CloneBarcode]],7)</f>
        <v>TAHP003</v>
      </c>
      <c r="C923" t="s">
        <v>3309</v>
      </c>
      <c r="D923" s="15">
        <v>43692</v>
      </c>
      <c r="E923" s="15" t="str">
        <f>_xlfn.IFNA(IF(LEFT(VLOOKUP(RecordTable[[#This Row],[METRC]],METRC!A:B,2,FALSE),4)=LEFT(RecordTable[[#This Row],[CloneBarcode]],4),"match","MISMATCH"),"dead")</f>
        <v>dead</v>
      </c>
      <c r="F923" s="15" t="str">
        <f>_xlfn.IFNA(INDEX(Table6[[#All],[Location]],MATCH(RecordTable[[#This Row],[METRC]],Table6[Tag],0)),"DEAD")</f>
        <v>DEAD</v>
      </c>
    </row>
    <row r="924" spans="1:6" x14ac:dyDescent="0.25">
      <c r="A924" t="str">
        <f>_xlfn.CONCAT("1A4070000000065000",RIGHT(RecordTable[[#This Row],[CloneBarcode]],6))</f>
        <v>1A4070000000065000029529</v>
      </c>
      <c r="B924" t="str">
        <f>LEFT(RecordTable[[#This Row],[CloneBarcode]],7)</f>
        <v>TAHP003</v>
      </c>
      <c r="C924" t="s">
        <v>3308</v>
      </c>
      <c r="D924" s="15">
        <v>43692</v>
      </c>
      <c r="E924" s="15" t="str">
        <f>_xlfn.IFNA(IF(LEFT(VLOOKUP(RecordTable[[#This Row],[METRC]],METRC!A:B,2,FALSE),4)=LEFT(RecordTable[[#This Row],[CloneBarcode]],4),"match","MISMATCH"),"dead")</f>
        <v>dead</v>
      </c>
      <c r="F924" s="15" t="str">
        <f>_xlfn.IFNA(INDEX(Table6[[#All],[Location]],MATCH(RecordTable[[#This Row],[METRC]],Table6[Tag],0)),"DEAD")</f>
        <v>DEAD</v>
      </c>
    </row>
    <row r="925" spans="1:6" x14ac:dyDescent="0.25">
      <c r="A925" t="s">
        <v>3622</v>
      </c>
      <c r="B925" t="s">
        <v>3530</v>
      </c>
      <c r="C925" t="str">
        <f>_xlfn.CONCAT(RecordTable[[#This Row],[PhenoAbbv]],".",RIGHT(RecordTable[[#This Row],[METRC]],6))</f>
        <v>TAHP005.031366</v>
      </c>
      <c r="D925" s="15">
        <v>43692</v>
      </c>
      <c r="E925" s="15" t="str">
        <f>_xlfn.IFNA(IF(LEFT(VLOOKUP(RecordTable[[#This Row],[METRC]],METRC!A:B,2,FALSE),4)=LEFT(RecordTable[[#This Row],[CloneBarcode]],4),"match","MISMATCH"),"dead")</f>
        <v>dead</v>
      </c>
      <c r="F925" s="15" t="str">
        <f>_xlfn.IFNA(INDEX(Table6[[#All],[Location]],MATCH(RecordTable[[#This Row],[METRC]],Table6[Tag],0)),"DEAD")</f>
        <v>DEAD</v>
      </c>
    </row>
    <row r="926" spans="1:6" x14ac:dyDescent="0.25">
      <c r="A926" t="s">
        <v>3529</v>
      </c>
      <c r="B926" t="s">
        <v>3530</v>
      </c>
      <c r="C926" t="str">
        <f>_xlfn.CONCAT(RecordTable[[#This Row],[PhenoAbbv]],".",RIGHT(RecordTable[[#This Row],[METRC]],6))</f>
        <v>TAHP005.031368</v>
      </c>
      <c r="D926" s="15">
        <v>43692</v>
      </c>
      <c r="E926" s="15" t="str">
        <f>_xlfn.IFNA(IF(LEFT(VLOOKUP(RecordTable[[#This Row],[METRC]],METRC!A:B,2,FALSE),4)=LEFT(RecordTable[[#This Row],[CloneBarcode]],4),"match","MISMATCH"),"dead")</f>
        <v>dead</v>
      </c>
      <c r="F926" s="15" t="str">
        <f>_xlfn.IFNA(INDEX(Table6[[#All],[Location]],MATCH(RecordTable[[#This Row],[METRC]],Table6[Tag],0)),"DEAD")</f>
        <v>DEAD</v>
      </c>
    </row>
    <row r="927" spans="1:6" x14ac:dyDescent="0.25">
      <c r="A927" t="str">
        <f>_xlfn.CONCAT("1A4070000000065000",RIGHT(RecordTable[[#This Row],[CloneBarcode]],6))</f>
        <v>1A4070000000065000031366</v>
      </c>
      <c r="B927" t="str">
        <f>LEFT(RecordTable[[#This Row],[CloneBarcode]],7)</f>
        <v>TAHP005</v>
      </c>
      <c r="C927" t="s">
        <v>3531</v>
      </c>
      <c r="D927" s="15">
        <v>43692</v>
      </c>
      <c r="E927" s="15" t="str">
        <f>_xlfn.IFNA(IF(LEFT(VLOOKUP(RecordTable[[#This Row],[METRC]],METRC!A:B,2,FALSE),4)=LEFT(RecordTable[[#This Row],[CloneBarcode]],4),"match","MISMATCH"),"dead")</f>
        <v>dead</v>
      </c>
      <c r="F927" s="15" t="str">
        <f>_xlfn.IFNA(INDEX(Table6[[#All],[Location]],MATCH(RecordTable[[#This Row],[METRC]],Table6[Tag],0)),"DEAD")</f>
        <v>DEAD</v>
      </c>
    </row>
    <row r="928" spans="1:6" x14ac:dyDescent="0.25">
      <c r="A928" t="str">
        <f>_xlfn.CONCAT("1A4070000000065000",RIGHT(RecordTable[[#This Row],[CloneBarcode]],6))</f>
        <v>1A4070000000065000024936</v>
      </c>
      <c r="B928" t="str">
        <f>LEFT(RecordTable[[#This Row],[CloneBarcode]],7)</f>
        <v>TDLW019</v>
      </c>
      <c r="C928" t="s">
        <v>3317</v>
      </c>
      <c r="D928" s="15">
        <v>43692</v>
      </c>
      <c r="E928" s="15" t="str">
        <f>_xlfn.IFNA(IF(LEFT(VLOOKUP(RecordTable[[#This Row],[METRC]],METRC!A:B,2,FALSE),4)=LEFT(RecordTable[[#This Row],[CloneBarcode]],4),"match","MISMATCH"),"dead")</f>
        <v>dead</v>
      </c>
      <c r="F928" s="15" t="str">
        <f>_xlfn.IFNA(INDEX(Table6[[#All],[Location]],MATCH(RecordTable[[#This Row],[METRC]],Table6[Tag],0)),"DEAD")</f>
        <v>DEAD</v>
      </c>
    </row>
    <row r="929" spans="1:6" x14ac:dyDescent="0.25">
      <c r="A929" t="str">
        <f>_xlfn.CONCAT("1A4070000000065000",RIGHT(RecordTable[[#This Row],[CloneBarcode]],6))</f>
        <v>1A4070000000065000033626</v>
      </c>
      <c r="B929" t="str">
        <f>LEFT(RecordTable[[#This Row],[CloneBarcode]],7)</f>
        <v>VLVT023</v>
      </c>
      <c r="C929" t="s">
        <v>3319</v>
      </c>
      <c r="D929" s="15">
        <v>43692</v>
      </c>
      <c r="E929" s="15" t="str">
        <f>_xlfn.IFNA(IF(LEFT(VLOOKUP(RecordTable[[#This Row],[METRC]],METRC!A:B,2,FALSE),4)=LEFT(RecordTable[[#This Row],[CloneBarcode]],4),"match","MISMATCH"),"dead")</f>
        <v>dead</v>
      </c>
      <c r="F929" s="15" t="str">
        <f>_xlfn.IFNA(INDEX(Table6[[#All],[Location]],MATCH(RecordTable[[#This Row],[METRC]],Table6[Tag],0)),"DEAD")</f>
        <v>DEAD</v>
      </c>
    </row>
    <row r="930" spans="1:6" x14ac:dyDescent="0.25">
      <c r="A930" t="str">
        <f>_xlfn.CONCAT("1A4070000000065000",RIGHT(RecordTable[[#This Row],[CloneBarcode]],6))</f>
        <v>1A4070000000065000033628</v>
      </c>
      <c r="B930" t="str">
        <f>LEFT(RecordTable[[#This Row],[CloneBarcode]],7)</f>
        <v>VLVT023</v>
      </c>
      <c r="C930" t="s">
        <v>3318</v>
      </c>
      <c r="D930" s="15">
        <v>43692</v>
      </c>
      <c r="E930" s="15" t="str">
        <f>_xlfn.IFNA(IF(LEFT(VLOOKUP(RecordTable[[#This Row],[METRC]],METRC!A:B,2,FALSE),4)=LEFT(RecordTable[[#This Row],[CloneBarcode]],4),"match","MISMATCH"),"dead")</f>
        <v>dead</v>
      </c>
      <c r="F930" s="15" t="str">
        <f>_xlfn.IFNA(INDEX(Table6[[#All],[Location]],MATCH(RecordTable[[#This Row],[METRC]],Table6[Tag],0)),"DEAD")</f>
        <v>DEAD</v>
      </c>
    </row>
    <row r="931" spans="1:6" x14ac:dyDescent="0.25">
      <c r="A931" t="s">
        <v>3535</v>
      </c>
      <c r="B931" t="s">
        <v>2669</v>
      </c>
      <c r="C931" t="str">
        <f>_xlfn.CONCAT(RecordTable[[#This Row],[PhenoAbbv]],".",RIGHT(RecordTable[[#This Row],[METRC]],6))</f>
        <v>YZUP003.024734</v>
      </c>
      <c r="D931" s="15">
        <v>43692</v>
      </c>
      <c r="E931" s="15" t="str">
        <f>_xlfn.IFNA(IF(LEFT(VLOOKUP(RecordTable[[#This Row],[METRC]],METRC!A:B,2,FALSE),4)=LEFT(RecordTable[[#This Row],[CloneBarcode]],4),"match","MISMATCH"),"dead")</f>
        <v>dead</v>
      </c>
      <c r="F931" s="15" t="str">
        <f>_xlfn.IFNA(INDEX(Table6[[#All],[Location]],MATCH(RecordTable[[#This Row],[METRC]],Table6[Tag],0)),"DEAD")</f>
        <v>DEAD</v>
      </c>
    </row>
    <row r="932" spans="1:6" x14ac:dyDescent="0.25">
      <c r="A932" t="s">
        <v>3536</v>
      </c>
      <c r="B932" t="s">
        <v>2669</v>
      </c>
      <c r="C932" t="str">
        <f>_xlfn.CONCAT(RecordTable[[#This Row],[PhenoAbbv]],".",RIGHT(RecordTable[[#This Row],[METRC]],6))</f>
        <v>YZUP003.024754</v>
      </c>
      <c r="D932" s="15">
        <v>43692</v>
      </c>
      <c r="E932" s="15" t="str">
        <f>_xlfn.IFNA(IF(LEFT(VLOOKUP(RecordTable[[#This Row],[METRC]],METRC!A:B,2,FALSE),4)=LEFT(RecordTable[[#This Row],[CloneBarcode]],4),"match","MISMATCH"),"dead")</f>
        <v>dead</v>
      </c>
      <c r="F932" s="15" t="str">
        <f>_xlfn.IFNA(INDEX(Table6[[#All],[Location]],MATCH(RecordTable[[#This Row],[METRC]],Table6[Tag],0)),"DEAD")</f>
        <v>DEAD</v>
      </c>
    </row>
    <row r="933" spans="1:6" x14ac:dyDescent="0.25">
      <c r="A933" t="s">
        <v>3537</v>
      </c>
      <c r="B933" t="s">
        <v>3324</v>
      </c>
      <c r="C933" t="str">
        <f>_xlfn.CONCAT(RecordTable[[#This Row],[PhenoAbbv]],".",RIGHT(RecordTable[[#This Row],[METRC]],6))</f>
        <v>YZUP005.024770</v>
      </c>
      <c r="D933" s="15">
        <v>43692</v>
      </c>
      <c r="E933" s="15" t="str">
        <f>_xlfn.IFNA(IF(LEFT(VLOOKUP(RecordTable[[#This Row],[METRC]],METRC!A:B,2,FALSE),4)=LEFT(RecordTable[[#This Row],[CloneBarcode]],4),"match","MISMATCH"),"dead")</f>
        <v>dead</v>
      </c>
      <c r="F933" s="15" t="str">
        <f>_xlfn.IFNA(INDEX(Table6[[#All],[Location]],MATCH(RecordTable[[#This Row],[METRC]],Table6[Tag],0)),"DEAD")</f>
        <v>DEAD</v>
      </c>
    </row>
    <row r="934" spans="1:6" x14ac:dyDescent="0.25">
      <c r="A934" t="s">
        <v>3538</v>
      </c>
      <c r="B934" t="s">
        <v>3324</v>
      </c>
      <c r="C934" t="str">
        <f>_xlfn.CONCAT(RecordTable[[#This Row],[PhenoAbbv]],".",RIGHT(RecordTable[[#This Row],[METRC]],6))</f>
        <v>YZUP005.024774</v>
      </c>
      <c r="D934" s="15">
        <v>43692</v>
      </c>
      <c r="E934" s="15" t="str">
        <f>_xlfn.IFNA(IF(LEFT(VLOOKUP(RecordTable[[#This Row],[METRC]],METRC!A:B,2,FALSE),4)=LEFT(RecordTable[[#This Row],[CloneBarcode]],4),"match","MISMATCH"),"dead")</f>
        <v>dead</v>
      </c>
      <c r="F934" s="15" t="str">
        <f>_xlfn.IFNA(INDEX(Table6[[#All],[Location]],MATCH(RecordTable[[#This Row],[METRC]],Table6[Tag],0)),"DEAD")</f>
        <v>DEAD</v>
      </c>
    </row>
    <row r="935" spans="1:6" x14ac:dyDescent="0.25">
      <c r="A935" t="str">
        <f>_xlfn.CONCAT("1A4070000000065000",RIGHT(RecordTable[[#This Row],[CloneBarcode]],6))</f>
        <v>1A4070000000065000040826</v>
      </c>
      <c r="B935" t="str">
        <f>LEFT(RecordTable[[#This Row],[CloneBarcode]],7)</f>
        <v>92CK066</v>
      </c>
      <c r="C935" t="s">
        <v>3623</v>
      </c>
      <c r="D935" s="15">
        <v>43717</v>
      </c>
      <c r="E935" s="15" t="str">
        <f>_xlfn.IFNA(IF(LEFT(VLOOKUP(RecordTable[[#This Row],[METRC]],METRC!A:B,2,FALSE),4)=LEFT(RecordTable[[#This Row],[CloneBarcode]],4),"match","MISMATCH"),"dead")</f>
        <v>dead</v>
      </c>
      <c r="F935" s="15" t="str">
        <f>_xlfn.IFNA(INDEX(Table6[[#All],[Location]],MATCH(RecordTable[[#This Row],[METRC]],Table6[Tag],0)),"DEAD")</f>
        <v>DEAD</v>
      </c>
    </row>
    <row r="936" spans="1:6" x14ac:dyDescent="0.25">
      <c r="A936" t="str">
        <f>_xlfn.CONCAT("1A4070000000065000",RIGHT(RecordTable[[#This Row],[CloneBarcode]],6))</f>
        <v>1A4070000000065000040834</v>
      </c>
      <c r="B936" t="str">
        <f>LEFT(RecordTable[[#This Row],[CloneBarcode]],7)</f>
        <v>92CK066</v>
      </c>
      <c r="C936" t="s">
        <v>3624</v>
      </c>
      <c r="D936" s="15">
        <v>43717</v>
      </c>
      <c r="E936" s="15" t="str">
        <f>_xlfn.IFNA(IF(LEFT(VLOOKUP(RecordTable[[#This Row],[METRC]],METRC!A:B,2,FALSE),4)=LEFT(RecordTable[[#This Row],[CloneBarcode]],4),"match","MISMATCH"),"dead")</f>
        <v>dead</v>
      </c>
      <c r="F936" s="15" t="str">
        <f>_xlfn.IFNA(INDEX(Table6[[#All],[Location]],MATCH(RecordTable[[#This Row],[METRC]],Table6[Tag],0)),"DEAD")</f>
        <v>DEAD</v>
      </c>
    </row>
    <row r="937" spans="1:6" x14ac:dyDescent="0.25">
      <c r="A937" t="str">
        <f>_xlfn.CONCAT("1A4070000000065000",RIGHT(RecordTable[[#This Row],[CloneBarcode]],6))</f>
        <v>1A4070000000065000040909</v>
      </c>
      <c r="B937" t="str">
        <f>LEFT(RecordTable[[#This Row],[CloneBarcode]],7)</f>
        <v>92CK083</v>
      </c>
      <c r="C937" t="s">
        <v>3625</v>
      </c>
      <c r="D937" s="15">
        <v>43717</v>
      </c>
      <c r="E937" s="15" t="str">
        <f>_xlfn.IFNA(IF(LEFT(VLOOKUP(RecordTable[[#This Row],[METRC]],METRC!A:B,2,FALSE),4)=LEFT(RecordTable[[#This Row],[CloneBarcode]],4),"match","MISMATCH"),"dead")</f>
        <v>dead</v>
      </c>
      <c r="F937" s="15" t="str">
        <f>_xlfn.IFNA(INDEX(Table6[[#All],[Location]],MATCH(RecordTable[[#This Row],[METRC]],Table6[Tag],0)),"DEAD")</f>
        <v>DEAD</v>
      </c>
    </row>
    <row r="938" spans="1:6" x14ac:dyDescent="0.25">
      <c r="A938" t="str">
        <f>_xlfn.CONCAT("1A4070000000065000",RIGHT(RecordTable[[#This Row],[CloneBarcode]],6))</f>
        <v>1A4070000000065000040907</v>
      </c>
      <c r="B938" t="str">
        <f>LEFT(RecordTable[[#This Row],[CloneBarcode]],7)</f>
        <v>92CK083</v>
      </c>
      <c r="C938" t="s">
        <v>3626</v>
      </c>
      <c r="D938" s="15">
        <v>43717</v>
      </c>
      <c r="E938" s="15" t="str">
        <f>_xlfn.IFNA(IF(LEFT(VLOOKUP(RecordTable[[#This Row],[METRC]],METRC!A:B,2,FALSE),4)=LEFT(RecordTable[[#This Row],[CloneBarcode]],4),"match","MISMATCH"),"dead")</f>
        <v>dead</v>
      </c>
      <c r="F938" s="15" t="str">
        <f>_xlfn.IFNA(INDEX(Table6[[#All],[Location]],MATCH(RecordTable[[#This Row],[METRC]],Table6[Tag],0)),"DEAD")</f>
        <v>DEAD</v>
      </c>
    </row>
    <row r="939" spans="1:6" x14ac:dyDescent="0.25">
      <c r="A939" t="str">
        <f>_xlfn.CONCAT("1A4070000000065000",RIGHT(RecordTable[[#This Row],[CloneBarcode]],6))</f>
        <v>1A4070000000065000040930</v>
      </c>
      <c r="B939" t="str">
        <f>LEFT(RecordTable[[#This Row],[CloneBarcode]],7)</f>
        <v>92CK088</v>
      </c>
      <c r="C939" t="s">
        <v>3627</v>
      </c>
      <c r="D939" s="15">
        <v>43717</v>
      </c>
      <c r="E939" s="15" t="str">
        <f>_xlfn.IFNA(IF(LEFT(VLOOKUP(RecordTable[[#This Row],[METRC]],METRC!A:B,2,FALSE),4)=LEFT(RecordTable[[#This Row],[CloneBarcode]],4),"match","MISMATCH"),"dead")</f>
        <v>dead</v>
      </c>
      <c r="F939" s="15" t="str">
        <f>_xlfn.IFNA(INDEX(Table6[[#All],[Location]],MATCH(RecordTable[[#This Row],[METRC]],Table6[Tag],0)),"DEAD")</f>
        <v>DEAD</v>
      </c>
    </row>
    <row r="940" spans="1:6" x14ac:dyDescent="0.25">
      <c r="A940" t="str">
        <f>_xlfn.CONCAT("1A4070000000065000",RIGHT(RecordTable[[#This Row],[CloneBarcode]],6))</f>
        <v>1A4070000000065000040932</v>
      </c>
      <c r="B940" t="str">
        <f>LEFT(RecordTable[[#This Row],[CloneBarcode]],7)</f>
        <v>92CK088</v>
      </c>
      <c r="C940" t="s">
        <v>3628</v>
      </c>
      <c r="D940" s="15">
        <v>43717</v>
      </c>
      <c r="E940" s="15" t="str">
        <f>_xlfn.IFNA(IF(LEFT(VLOOKUP(RecordTable[[#This Row],[METRC]],METRC!A:B,2,FALSE),4)=LEFT(RecordTable[[#This Row],[CloneBarcode]],4),"match","MISMATCH"),"dead")</f>
        <v>dead</v>
      </c>
      <c r="F940" s="15" t="str">
        <f>_xlfn.IFNA(INDEX(Table6[[#All],[Location]],MATCH(RecordTable[[#This Row],[METRC]],Table6[Tag],0)),"DEAD")</f>
        <v>DEAD</v>
      </c>
    </row>
    <row r="941" spans="1:6" x14ac:dyDescent="0.25">
      <c r="A941" t="str">
        <f>_xlfn.CONCAT("1A4070000000065000",RIGHT(RecordTable[[#This Row],[CloneBarcode]],6))</f>
        <v>1A4070000000065000040967</v>
      </c>
      <c r="B941" t="str">
        <f>LEFT(RecordTable[[#This Row],[CloneBarcode]],7)</f>
        <v>92CK090</v>
      </c>
      <c r="C941" t="s">
        <v>3629</v>
      </c>
      <c r="D941" s="15">
        <v>43717</v>
      </c>
      <c r="E941" s="15" t="str">
        <f>_xlfn.IFNA(IF(LEFT(VLOOKUP(RecordTable[[#This Row],[METRC]],METRC!A:B,2,FALSE),4)=LEFT(RecordTable[[#This Row],[CloneBarcode]],4),"match","MISMATCH"),"dead")</f>
        <v>dead</v>
      </c>
      <c r="F941" s="15" t="str">
        <f>_xlfn.IFNA(INDEX(Table6[[#All],[Location]],MATCH(RecordTable[[#This Row],[METRC]],Table6[Tag],0)),"DEAD")</f>
        <v>DEAD</v>
      </c>
    </row>
    <row r="942" spans="1:6" x14ac:dyDescent="0.25">
      <c r="A942" t="str">
        <f>_xlfn.CONCAT("1A4070000000065000",RIGHT(RecordTable[[#This Row],[CloneBarcode]],6))</f>
        <v>1A4070000000065000040972</v>
      </c>
      <c r="B942" t="str">
        <f>LEFT(RecordTable[[#This Row],[CloneBarcode]],7)</f>
        <v>92CK090</v>
      </c>
      <c r="C942" t="s">
        <v>3630</v>
      </c>
      <c r="D942" s="15">
        <v>43717</v>
      </c>
      <c r="E942" s="15" t="str">
        <f>_xlfn.IFNA(IF(LEFT(VLOOKUP(RecordTable[[#This Row],[METRC]],METRC!A:B,2,FALSE),4)=LEFT(RecordTable[[#This Row],[CloneBarcode]],4),"match","MISMATCH"),"dead")</f>
        <v>dead</v>
      </c>
      <c r="F942" s="15" t="str">
        <f>_xlfn.IFNA(INDEX(Table6[[#All],[Location]],MATCH(RecordTable[[#This Row],[METRC]],Table6[Tag],0)),"DEAD")</f>
        <v>DEAD</v>
      </c>
    </row>
    <row r="943" spans="1:6" x14ac:dyDescent="0.25">
      <c r="A943" t="str">
        <f>_xlfn.CONCAT("1A4070000000065000",RIGHT(RecordTable[[#This Row],[CloneBarcode]],6))</f>
        <v>1A4070000000065000040580</v>
      </c>
      <c r="B943" t="str">
        <f>LEFT(RecordTable[[#This Row],[CloneBarcode]],7)</f>
        <v>92CK116</v>
      </c>
      <c r="C943" t="s">
        <v>3631</v>
      </c>
      <c r="D943" s="15">
        <v>43717</v>
      </c>
      <c r="E943" s="15" t="str">
        <f>_xlfn.IFNA(IF(LEFT(VLOOKUP(RecordTable[[#This Row],[METRC]],METRC!A:B,2,FALSE),4)=LEFT(RecordTable[[#This Row],[CloneBarcode]],4),"match","MISMATCH"),"dead")</f>
        <v>dead</v>
      </c>
      <c r="F943" s="15" t="str">
        <f>_xlfn.IFNA(INDEX(Table6[[#All],[Location]],MATCH(RecordTable[[#This Row],[METRC]],Table6[Tag],0)),"DEAD")</f>
        <v>DEAD</v>
      </c>
    </row>
    <row r="944" spans="1:6" x14ac:dyDescent="0.25">
      <c r="A944" t="str">
        <f>_xlfn.CONCAT("1A4070000000065000",RIGHT(RecordTable[[#This Row],[CloneBarcode]],6))</f>
        <v>1A4070000000065000040579</v>
      </c>
      <c r="B944" t="str">
        <f>LEFT(RecordTable[[#This Row],[CloneBarcode]],7)</f>
        <v>92CK116</v>
      </c>
      <c r="C944" t="s">
        <v>3632</v>
      </c>
      <c r="D944" s="15">
        <v>43717</v>
      </c>
      <c r="E944" s="15" t="str">
        <f>_xlfn.IFNA(IF(LEFT(VLOOKUP(RecordTable[[#This Row],[METRC]],METRC!A:B,2,FALSE),4)=LEFT(RecordTable[[#This Row],[CloneBarcode]],4),"match","MISMATCH"),"dead")</f>
        <v>dead</v>
      </c>
      <c r="F944" s="15" t="str">
        <f>_xlfn.IFNA(INDEX(Table6[[#All],[Location]],MATCH(RecordTable[[#This Row],[METRC]],Table6[Tag],0)),"DEAD")</f>
        <v>DEAD</v>
      </c>
    </row>
    <row r="945" spans="1:6" x14ac:dyDescent="0.25">
      <c r="A945" t="str">
        <f>_xlfn.CONCAT("1A4070000000065000",RIGHT(RecordTable[[#This Row],[CloneBarcode]],6))</f>
        <v>1A4070000000065000040632</v>
      </c>
      <c r="B945" t="str">
        <f>LEFT(RecordTable[[#This Row],[CloneBarcode]],7)</f>
        <v>92CK119</v>
      </c>
      <c r="C945" t="s">
        <v>3633</v>
      </c>
      <c r="D945" s="15">
        <v>43717</v>
      </c>
      <c r="E945" s="15" t="str">
        <f>_xlfn.IFNA(IF(LEFT(VLOOKUP(RecordTable[[#This Row],[METRC]],METRC!A:B,2,FALSE),4)=LEFT(RecordTable[[#This Row],[CloneBarcode]],4),"match","MISMATCH"),"dead")</f>
        <v>dead</v>
      </c>
      <c r="F945" s="15" t="str">
        <f>_xlfn.IFNA(INDEX(Table6[[#All],[Location]],MATCH(RecordTable[[#This Row],[METRC]],Table6[Tag],0)),"DEAD")</f>
        <v>DEAD</v>
      </c>
    </row>
    <row r="946" spans="1:6" x14ac:dyDescent="0.25">
      <c r="A946" t="str">
        <f>_xlfn.CONCAT("1A4070000000065000",RIGHT(RecordTable[[#This Row],[CloneBarcode]],6))</f>
        <v>1A4070000000065000040631</v>
      </c>
      <c r="B946" t="str">
        <f>LEFT(RecordTable[[#This Row],[CloneBarcode]],7)</f>
        <v>92CK119</v>
      </c>
      <c r="C946" t="s">
        <v>3634</v>
      </c>
      <c r="D946" s="15">
        <v>43717</v>
      </c>
      <c r="E946" s="15" t="str">
        <f>_xlfn.IFNA(IF(LEFT(VLOOKUP(RecordTable[[#This Row],[METRC]],METRC!A:B,2,FALSE),4)=LEFT(RecordTable[[#This Row],[CloneBarcode]],4),"match","MISMATCH"),"dead")</f>
        <v>dead</v>
      </c>
      <c r="F946" s="15" t="str">
        <f>_xlfn.IFNA(INDEX(Table6[[#All],[Location]],MATCH(RecordTable[[#This Row],[METRC]],Table6[Tag],0)),"DEAD")</f>
        <v>DEAD</v>
      </c>
    </row>
    <row r="947" spans="1:6" x14ac:dyDescent="0.25">
      <c r="A947" t="s">
        <v>3543</v>
      </c>
      <c r="B947" t="s">
        <v>2953</v>
      </c>
      <c r="C947" t="str">
        <f>_xlfn.CONCAT(RecordTable[[#This Row],[PhenoAbbv]],".",RIGHT(RecordTable[[#This Row],[METRC]],6))</f>
        <v>BBGM004.029452</v>
      </c>
      <c r="D947" s="15">
        <v>43717</v>
      </c>
      <c r="E947" s="15" t="str">
        <f>_xlfn.IFNA(IF(LEFT(VLOOKUP(RecordTable[[#This Row],[METRC]],METRC!A:B,2,FALSE),4)=LEFT(RecordTable[[#This Row],[CloneBarcode]],4),"match","MISMATCH"),"dead")</f>
        <v>dead</v>
      </c>
      <c r="F947" s="15" t="str">
        <f>_xlfn.IFNA(INDEX(Table6[[#All],[Location]],MATCH(RecordTable[[#This Row],[METRC]],Table6[Tag],0)),"DEAD")</f>
        <v>DEAD</v>
      </c>
    </row>
    <row r="948" spans="1:6" x14ac:dyDescent="0.25">
      <c r="A948" t="s">
        <v>3544</v>
      </c>
      <c r="B948" t="s">
        <v>2953</v>
      </c>
      <c r="C948" t="str">
        <f>_xlfn.CONCAT(RecordTable[[#This Row],[PhenoAbbv]],".",RIGHT(RecordTable[[#This Row],[METRC]],6))</f>
        <v>BBGM004.029459</v>
      </c>
      <c r="D948" s="15">
        <v>43717</v>
      </c>
      <c r="E948" s="15" t="str">
        <f>_xlfn.IFNA(IF(LEFT(VLOOKUP(RecordTable[[#This Row],[METRC]],METRC!A:B,2,FALSE),4)=LEFT(RecordTable[[#This Row],[CloneBarcode]],4),"match","MISMATCH"),"dead")</f>
        <v>dead</v>
      </c>
      <c r="F948" s="15" t="str">
        <f>_xlfn.IFNA(INDEX(Table6[[#All],[Location]],MATCH(RecordTable[[#This Row],[METRC]],Table6[Tag],0)),"DEAD")</f>
        <v>DEAD</v>
      </c>
    </row>
    <row r="949" spans="1:6" x14ac:dyDescent="0.25">
      <c r="A949" t="str">
        <f>_xlfn.CONCAT("1A4070000000065000",RIGHT(RecordTable[[#This Row],[CloneBarcode]],6))</f>
        <v>1A4070000000065000040750</v>
      </c>
      <c r="B949" t="str">
        <f>LEFT(RecordTable[[#This Row],[CloneBarcode]],7)</f>
        <v>BBGM004</v>
      </c>
      <c r="C949" t="s">
        <v>3346</v>
      </c>
      <c r="D949" s="15">
        <v>43717</v>
      </c>
      <c r="E949" s="15" t="str">
        <f>_xlfn.IFNA(IF(LEFT(VLOOKUP(RecordTable[[#This Row],[METRC]],METRC!A:B,2,FALSE),4)=LEFT(RecordTable[[#This Row],[CloneBarcode]],4),"match","MISMATCH"),"dead")</f>
        <v>dead</v>
      </c>
      <c r="F949" s="15" t="str">
        <f>_xlfn.IFNA(INDEX(Table6[[#All],[Location]],MATCH(RecordTable[[#This Row],[METRC]],Table6[Tag],0)),"DEAD")</f>
        <v>DEAD</v>
      </c>
    </row>
    <row r="950" spans="1:6" x14ac:dyDescent="0.25">
      <c r="A950" t="str">
        <f>_xlfn.CONCAT("1A4070000000065000",RIGHT(RecordTable[[#This Row],[CloneBarcode]],6))</f>
        <v>1A4070000000065000040743</v>
      </c>
      <c r="B950" t="str">
        <f>LEFT(RecordTable[[#This Row],[CloneBarcode]],7)</f>
        <v>BBGM004</v>
      </c>
      <c r="C950" t="s">
        <v>3340</v>
      </c>
      <c r="D950" s="15">
        <v>43717</v>
      </c>
      <c r="E950" s="15" t="str">
        <f>_xlfn.IFNA(IF(LEFT(VLOOKUP(RecordTable[[#This Row],[METRC]],METRC!A:B,2,FALSE),4)=LEFT(RecordTable[[#This Row],[CloneBarcode]],4),"match","MISMATCH"),"dead")</f>
        <v>dead</v>
      </c>
      <c r="F950" s="15" t="str">
        <f>_xlfn.IFNA(INDEX(Table6[[#All],[Location]],MATCH(RecordTable[[#This Row],[METRC]],Table6[Tag],0)),"DEAD")</f>
        <v>DEAD</v>
      </c>
    </row>
    <row r="951" spans="1:6" x14ac:dyDescent="0.25">
      <c r="A951" t="str">
        <f>_xlfn.CONCAT("1A4070000000065000",RIGHT(RecordTable[[#This Row],[CloneBarcode]],6))</f>
        <v>1A4070000000065000040755</v>
      </c>
      <c r="B951" t="str">
        <f>LEFT(RecordTable[[#This Row],[CloneBarcode]],7)</f>
        <v>BBGM007</v>
      </c>
      <c r="C951" t="s">
        <v>3355</v>
      </c>
      <c r="D951" s="15">
        <v>43717</v>
      </c>
      <c r="E951" s="15" t="str">
        <f>_xlfn.IFNA(IF(LEFT(VLOOKUP(RecordTable[[#This Row],[METRC]],METRC!A:B,2,FALSE),4)=LEFT(RecordTable[[#This Row],[CloneBarcode]],4),"match","MISMATCH"),"dead")</f>
        <v>dead</v>
      </c>
      <c r="F951" s="15" t="str">
        <f>_xlfn.IFNA(INDEX(Table6[[#All],[Location]],MATCH(RecordTable[[#This Row],[METRC]],Table6[Tag],0)),"DEAD")</f>
        <v>DEAD</v>
      </c>
    </row>
    <row r="952" spans="1:6" x14ac:dyDescent="0.25">
      <c r="A952" t="str">
        <f>_xlfn.CONCAT("1A4070000000065000",RIGHT(RecordTable[[#This Row],[CloneBarcode]],6))</f>
        <v>1A4070000000065000040757</v>
      </c>
      <c r="B952" t="str">
        <f>LEFT(RecordTable[[#This Row],[CloneBarcode]],7)</f>
        <v>BBGM007</v>
      </c>
      <c r="C952" t="s">
        <v>3356</v>
      </c>
      <c r="D952" s="15">
        <v>43717</v>
      </c>
      <c r="E952" s="15" t="str">
        <f>_xlfn.IFNA(IF(LEFT(VLOOKUP(RecordTable[[#This Row],[METRC]],METRC!A:B,2,FALSE),4)=LEFT(RecordTable[[#This Row],[CloneBarcode]],4),"match","MISMATCH"),"dead")</f>
        <v>dead</v>
      </c>
      <c r="F952" s="15" t="str">
        <f>_xlfn.IFNA(INDEX(Table6[[#All],[Location]],MATCH(RecordTable[[#This Row],[METRC]],Table6[Tag],0)),"DEAD")</f>
        <v>DEAD</v>
      </c>
    </row>
    <row r="953" spans="1:6" x14ac:dyDescent="0.25">
      <c r="A953" t="str">
        <f>_xlfn.CONCAT("1A4070000000065000",RIGHT(RecordTable[[#This Row],[CloneBarcode]],6))</f>
        <v>1A4070000000065000040751</v>
      </c>
      <c r="B953" t="str">
        <f>LEFT(RecordTable[[#This Row],[CloneBarcode]],7)</f>
        <v>BBGM007</v>
      </c>
      <c r="C953" t="s">
        <v>3353</v>
      </c>
      <c r="D953" s="15">
        <v>43717</v>
      </c>
      <c r="E953" s="15" t="str">
        <f>_xlfn.IFNA(IF(LEFT(VLOOKUP(RecordTable[[#This Row],[METRC]],METRC!A:B,2,FALSE),4)=LEFT(RecordTable[[#This Row],[CloneBarcode]],4),"match","MISMATCH"),"dead")</f>
        <v>dead</v>
      </c>
      <c r="F953" s="15" t="str">
        <f>_xlfn.IFNA(INDEX(Table6[[#All],[Location]],MATCH(RecordTable[[#This Row],[METRC]],Table6[Tag],0)),"DEAD")</f>
        <v>DEAD</v>
      </c>
    </row>
    <row r="954" spans="1:6" x14ac:dyDescent="0.25">
      <c r="A954" t="str">
        <f>_xlfn.CONCAT("1A4070000000065000",RIGHT(RecordTable[[#This Row],[CloneBarcode]],6))</f>
        <v>1A4070000000065000041092</v>
      </c>
      <c r="B954" t="str">
        <f>LEFT(RecordTable[[#This Row],[CloneBarcode]],7)</f>
        <v>BBGM009</v>
      </c>
      <c r="C954" t="s">
        <v>3635</v>
      </c>
      <c r="D954" s="15">
        <v>43717</v>
      </c>
      <c r="E954" s="15" t="str">
        <f>_xlfn.IFNA(IF(LEFT(VLOOKUP(RecordTable[[#This Row],[METRC]],METRC!A:B,2,FALSE),4)=LEFT(RecordTable[[#This Row],[CloneBarcode]],4),"match","MISMATCH"),"dead")</f>
        <v>dead</v>
      </c>
      <c r="F954" s="15" t="str">
        <f>_xlfn.IFNA(INDEX(Table6[[#All],[Location]],MATCH(RecordTable[[#This Row],[METRC]],Table6[Tag],0)),"DEAD")</f>
        <v>DEAD</v>
      </c>
    </row>
    <row r="955" spans="1:6" x14ac:dyDescent="0.25">
      <c r="A955" t="str">
        <f>_xlfn.CONCAT("1A4070000000065000",RIGHT(RecordTable[[#This Row],[CloneBarcode]],6))</f>
        <v>1A4070000000065000041103</v>
      </c>
      <c r="B955" t="str">
        <f>LEFT(RecordTable[[#This Row],[CloneBarcode]],7)</f>
        <v>BBGM009</v>
      </c>
      <c r="C955" t="s">
        <v>3636</v>
      </c>
      <c r="D955" s="15">
        <v>43717</v>
      </c>
      <c r="E955" s="15" t="str">
        <f>_xlfn.IFNA(IF(LEFT(VLOOKUP(RecordTable[[#This Row],[METRC]],METRC!A:B,2,FALSE),4)=LEFT(RecordTable[[#This Row],[CloneBarcode]],4),"match","MISMATCH"),"dead")</f>
        <v>dead</v>
      </c>
      <c r="F955" s="15" t="str">
        <f>_xlfn.IFNA(INDEX(Table6[[#All],[Location]],MATCH(RecordTable[[#This Row],[METRC]],Table6[Tag],0)),"DEAD")</f>
        <v>DEAD</v>
      </c>
    </row>
    <row r="956" spans="1:6" x14ac:dyDescent="0.25">
      <c r="A956" t="str">
        <f>_xlfn.CONCAT("1A4070000000065000",RIGHT(RecordTable[[#This Row],[CloneBarcode]],6))</f>
        <v>1A4070000000065000040578</v>
      </c>
      <c r="B956" t="str">
        <f>LEFT(RecordTable[[#This Row],[CloneBarcode]],7)</f>
        <v>BGCH003</v>
      </c>
      <c r="C956" t="s">
        <v>3637</v>
      </c>
      <c r="D956" s="15">
        <v>43717</v>
      </c>
      <c r="E956" s="15" t="str">
        <f>_xlfn.IFNA(IF(LEFT(VLOOKUP(RecordTable[[#This Row],[METRC]],METRC!A:B,2,FALSE),4)=LEFT(RecordTable[[#This Row],[CloneBarcode]],4),"match","MISMATCH"),"dead")</f>
        <v>dead</v>
      </c>
      <c r="F956" s="15" t="str">
        <f>_xlfn.IFNA(INDEX(Table6[[#All],[Location]],MATCH(RecordTable[[#This Row],[METRC]],Table6[Tag],0)),"DEAD")</f>
        <v>DEAD</v>
      </c>
    </row>
    <row r="957" spans="1:6" x14ac:dyDescent="0.25">
      <c r="A957" t="str">
        <f>_xlfn.CONCAT("1A4070000000065000",RIGHT(RecordTable[[#This Row],[CloneBarcode]],6))</f>
        <v>1A4070000000065000040577</v>
      </c>
      <c r="B957" t="str">
        <f>LEFT(RecordTable[[#This Row],[CloneBarcode]],7)</f>
        <v>BGCH003</v>
      </c>
      <c r="C957" t="s">
        <v>3638</v>
      </c>
      <c r="D957" s="15">
        <v>43717</v>
      </c>
      <c r="E957" s="15" t="str">
        <f>_xlfn.IFNA(IF(LEFT(VLOOKUP(RecordTable[[#This Row],[METRC]],METRC!A:B,2,FALSE),4)=LEFT(RecordTable[[#This Row],[CloneBarcode]],4),"match","MISMATCH"),"dead")</f>
        <v>dead</v>
      </c>
      <c r="F957" s="15" t="str">
        <f>_xlfn.IFNA(INDEX(Table6[[#All],[Location]],MATCH(RecordTable[[#This Row],[METRC]],Table6[Tag],0)),"DEAD")</f>
        <v>DEAD</v>
      </c>
    </row>
    <row r="958" spans="1:6" x14ac:dyDescent="0.25">
      <c r="A958" t="str">
        <f>_xlfn.CONCAT("1A4070000000065000",RIGHT(RecordTable[[#This Row],[CloneBarcode]],6))</f>
        <v>1A4070000000065000040582</v>
      </c>
      <c r="B958" t="str">
        <f>LEFT(RecordTable[[#This Row],[CloneBarcode]],7)</f>
        <v>BGCH006</v>
      </c>
      <c r="C958" t="s">
        <v>3639</v>
      </c>
      <c r="D958" s="15">
        <v>43717</v>
      </c>
      <c r="E958" s="15" t="str">
        <f>_xlfn.IFNA(IF(LEFT(VLOOKUP(RecordTable[[#This Row],[METRC]],METRC!A:B,2,FALSE),4)=LEFT(RecordTable[[#This Row],[CloneBarcode]],4),"match","MISMATCH"),"dead")</f>
        <v>dead</v>
      </c>
      <c r="F958" s="15" t="str">
        <f>_xlfn.IFNA(INDEX(Table6[[#All],[Location]],MATCH(RecordTable[[#This Row],[METRC]],Table6[Tag],0)),"DEAD")</f>
        <v>DEAD</v>
      </c>
    </row>
    <row r="959" spans="1:6" x14ac:dyDescent="0.25">
      <c r="A959" t="str">
        <f>_xlfn.CONCAT("1A4070000000065000",RIGHT(RecordTable[[#This Row],[CloneBarcode]],6))</f>
        <v>1A4070000000065000040586</v>
      </c>
      <c r="B959" t="str">
        <f>LEFT(RecordTable[[#This Row],[CloneBarcode]],7)</f>
        <v>BGCH006</v>
      </c>
      <c r="C959" t="s">
        <v>3640</v>
      </c>
      <c r="D959" s="15">
        <v>43717</v>
      </c>
      <c r="E959" s="15" t="str">
        <f>_xlfn.IFNA(IF(LEFT(VLOOKUP(RecordTable[[#This Row],[METRC]],METRC!A:B,2,FALSE),4)=LEFT(RecordTable[[#This Row],[CloneBarcode]],4),"match","MISMATCH"),"dead")</f>
        <v>dead</v>
      </c>
      <c r="F959" s="15" t="str">
        <f>_xlfn.IFNA(INDEX(Table6[[#All],[Location]],MATCH(RecordTable[[#This Row],[METRC]],Table6[Tag],0)),"DEAD")</f>
        <v>DEAD</v>
      </c>
    </row>
    <row r="960" spans="1:6" x14ac:dyDescent="0.25">
      <c r="A960" t="str">
        <f>_xlfn.CONCAT("1A4070000000065000",RIGHT(RecordTable[[#This Row],[CloneBarcode]],6))</f>
        <v>1A4070000000065000040581</v>
      </c>
      <c r="B960" t="str">
        <f>LEFT(RecordTable[[#This Row],[CloneBarcode]],7)</f>
        <v>BGCH006</v>
      </c>
      <c r="C960" t="s">
        <v>3641</v>
      </c>
      <c r="D960" s="15">
        <v>43717</v>
      </c>
      <c r="E960" s="15" t="str">
        <f>_xlfn.IFNA(IF(LEFT(VLOOKUP(RecordTable[[#This Row],[METRC]],METRC!A:B,2,FALSE),4)=LEFT(RecordTable[[#This Row],[CloneBarcode]],4),"match","MISMATCH"),"dead")</f>
        <v>dead</v>
      </c>
      <c r="F960" s="15" t="str">
        <f>_xlfn.IFNA(INDEX(Table6[[#All],[Location]],MATCH(RecordTable[[#This Row],[METRC]],Table6[Tag],0)),"DEAD")</f>
        <v>DEAD</v>
      </c>
    </row>
    <row r="961" spans="1:6" x14ac:dyDescent="0.25">
      <c r="A961" t="str">
        <f>_xlfn.CONCAT("1A4070000000065000",RIGHT(RecordTable[[#This Row],[CloneBarcode]],6))</f>
        <v>1A4070000000065000040585</v>
      </c>
      <c r="B961" t="str">
        <f>LEFT(RecordTable[[#This Row],[CloneBarcode]],7)</f>
        <v>BGCH006</v>
      </c>
      <c r="C961" t="s">
        <v>3642</v>
      </c>
      <c r="D961" s="15">
        <v>43717</v>
      </c>
      <c r="E961" s="15" t="str">
        <f>_xlfn.IFNA(IF(LEFT(VLOOKUP(RecordTable[[#This Row],[METRC]],METRC!A:B,2,FALSE),4)=LEFT(RecordTable[[#This Row],[CloneBarcode]],4),"match","MISMATCH"),"dead")</f>
        <v>dead</v>
      </c>
      <c r="F961" s="15" t="str">
        <f>_xlfn.IFNA(INDEX(Table6[[#All],[Location]],MATCH(RecordTable[[#This Row],[METRC]],Table6[Tag],0)),"DEAD")</f>
        <v>DEAD</v>
      </c>
    </row>
    <row r="962" spans="1:6" x14ac:dyDescent="0.25">
      <c r="A962" t="str">
        <f>_xlfn.CONCAT("1A4070000000065000",RIGHT(RecordTable[[#This Row],[CloneBarcode]],6))</f>
        <v>1A4070000000065000040541</v>
      </c>
      <c r="B962" t="str">
        <f>LEFT(RecordTable[[#This Row],[CloneBarcode]],7)</f>
        <v>BGCH007</v>
      </c>
      <c r="C962" t="s">
        <v>3643</v>
      </c>
      <c r="D962" s="15">
        <v>43717</v>
      </c>
      <c r="E962" s="15" t="str">
        <f>_xlfn.IFNA(IF(LEFT(VLOOKUP(RecordTable[[#This Row],[METRC]],METRC!A:B,2,FALSE),4)=LEFT(RecordTable[[#This Row],[CloneBarcode]],4),"match","MISMATCH"),"dead")</f>
        <v>dead</v>
      </c>
      <c r="F962" s="15" t="str">
        <f>_xlfn.IFNA(INDEX(Table6[[#All],[Location]],MATCH(RecordTable[[#This Row],[METRC]],Table6[Tag],0)),"DEAD")</f>
        <v>DEAD</v>
      </c>
    </row>
    <row r="963" spans="1:6" x14ac:dyDescent="0.25">
      <c r="A963" t="str">
        <f>_xlfn.CONCAT("1A4070000000065000",RIGHT(RecordTable[[#This Row],[CloneBarcode]],6))</f>
        <v>1A4070000000065000040544</v>
      </c>
      <c r="B963" t="str">
        <f>LEFT(RecordTable[[#This Row],[CloneBarcode]],7)</f>
        <v>BGCH007</v>
      </c>
      <c r="C963" t="s">
        <v>3644</v>
      </c>
      <c r="D963" s="15">
        <v>43717</v>
      </c>
      <c r="E963" s="15" t="str">
        <f>_xlfn.IFNA(IF(LEFT(VLOOKUP(RecordTable[[#This Row],[METRC]],METRC!A:B,2,FALSE),4)=LEFT(RecordTable[[#This Row],[CloneBarcode]],4),"match","MISMATCH"),"dead")</f>
        <v>dead</v>
      </c>
      <c r="F963" s="15" t="str">
        <f>_xlfn.IFNA(INDEX(Table6[[#All],[Location]],MATCH(RecordTable[[#This Row],[METRC]],Table6[Tag],0)),"DEAD")</f>
        <v>DEAD</v>
      </c>
    </row>
    <row r="964" spans="1:6" x14ac:dyDescent="0.25">
      <c r="A964" t="str">
        <f>_xlfn.CONCAT("1A4070000000065000",RIGHT(RecordTable[[#This Row],[CloneBarcode]],6))</f>
        <v>1A4070000000065000040543</v>
      </c>
      <c r="B964" t="str">
        <f>LEFT(RecordTable[[#This Row],[CloneBarcode]],7)</f>
        <v>BGCH007</v>
      </c>
      <c r="C964" t="s">
        <v>3645</v>
      </c>
      <c r="D964" s="15">
        <v>43717</v>
      </c>
      <c r="E964" s="15" t="str">
        <f>_xlfn.IFNA(IF(LEFT(VLOOKUP(RecordTable[[#This Row],[METRC]],METRC!A:B,2,FALSE),4)=LEFT(RecordTable[[#This Row],[CloneBarcode]],4),"match","MISMATCH"),"dead")</f>
        <v>dead</v>
      </c>
      <c r="F964" s="15" t="str">
        <f>_xlfn.IFNA(INDEX(Table6[[#All],[Location]],MATCH(RecordTable[[#This Row],[METRC]],Table6[Tag],0)),"DEAD")</f>
        <v>DEAD</v>
      </c>
    </row>
    <row r="965" spans="1:6" x14ac:dyDescent="0.25">
      <c r="A965" t="str">
        <f>_xlfn.CONCAT("1A4070000000065000",RIGHT(RecordTable[[#This Row],[CloneBarcode]],6))</f>
        <v>1A4070000000065000040542</v>
      </c>
      <c r="B965" t="str">
        <f>LEFT(RecordTable[[#This Row],[CloneBarcode]],7)</f>
        <v>BGCH007</v>
      </c>
      <c r="C965" t="s">
        <v>3646</v>
      </c>
      <c r="D965" s="15">
        <v>43717</v>
      </c>
      <c r="E965" s="15" t="str">
        <f>_xlfn.IFNA(IF(LEFT(VLOOKUP(RecordTable[[#This Row],[METRC]],METRC!A:B,2,FALSE),4)=LEFT(RecordTable[[#This Row],[CloneBarcode]],4),"match","MISMATCH"),"dead")</f>
        <v>dead</v>
      </c>
      <c r="F965" s="15" t="str">
        <f>_xlfn.IFNA(INDEX(Table6[[#All],[Location]],MATCH(RecordTable[[#This Row],[METRC]],Table6[Tag],0)),"DEAD")</f>
        <v>DEAD</v>
      </c>
    </row>
    <row r="966" spans="1:6" x14ac:dyDescent="0.25">
      <c r="A966" t="str">
        <f>_xlfn.CONCAT("1A4070000000065000",RIGHT(RecordTable[[#This Row],[CloneBarcode]],6))</f>
        <v>1A4070000000065000040576</v>
      </c>
      <c r="B966" t="str">
        <f>LEFT(RecordTable[[#This Row],[CloneBarcode]],7)</f>
        <v>BGCH009</v>
      </c>
      <c r="C966" t="s">
        <v>3647</v>
      </c>
      <c r="D966" s="15">
        <v>43717</v>
      </c>
      <c r="E966" s="15" t="str">
        <f>_xlfn.IFNA(IF(LEFT(VLOOKUP(RecordTable[[#This Row],[METRC]],METRC!A:B,2,FALSE),4)=LEFT(RecordTable[[#This Row],[CloneBarcode]],4),"match","MISMATCH"),"dead")</f>
        <v>dead</v>
      </c>
      <c r="F966" s="15" t="str">
        <f>_xlfn.IFNA(INDEX(Table6[[#All],[Location]],MATCH(RecordTable[[#This Row],[METRC]],Table6[Tag],0)),"DEAD")</f>
        <v>DEAD</v>
      </c>
    </row>
    <row r="967" spans="1:6" x14ac:dyDescent="0.25">
      <c r="A967" t="str">
        <f>_xlfn.CONCAT("1A4070000000065000",RIGHT(RecordTable[[#This Row],[CloneBarcode]],6))</f>
        <v>1A4070000000065000040511</v>
      </c>
      <c r="B967" t="str">
        <f>LEFT(RecordTable[[#This Row],[CloneBarcode]],7)</f>
        <v>BGCH009</v>
      </c>
      <c r="C967" t="s">
        <v>3648</v>
      </c>
      <c r="D967" s="15">
        <v>43717</v>
      </c>
      <c r="E967" s="15" t="str">
        <f>_xlfn.IFNA(IF(LEFT(VLOOKUP(RecordTable[[#This Row],[METRC]],METRC!A:B,2,FALSE),4)=LEFT(RecordTable[[#This Row],[CloneBarcode]],4),"match","MISMATCH"),"dead")</f>
        <v>dead</v>
      </c>
      <c r="F967" s="15" t="str">
        <f>_xlfn.IFNA(INDEX(Table6[[#All],[Location]],MATCH(RecordTable[[#This Row],[METRC]],Table6[Tag],0)),"DEAD")</f>
        <v>DEAD</v>
      </c>
    </row>
    <row r="968" spans="1:6" x14ac:dyDescent="0.25">
      <c r="A968" t="str">
        <f>_xlfn.CONCAT("1A4070000000065000",RIGHT(RecordTable[[#This Row],[CloneBarcode]],6))</f>
        <v>1A4070000000065000040575</v>
      </c>
      <c r="B968" t="str">
        <f>LEFT(RecordTable[[#This Row],[CloneBarcode]],7)</f>
        <v>BGCH009</v>
      </c>
      <c r="C968" t="s">
        <v>3649</v>
      </c>
      <c r="D968" s="15">
        <v>43717</v>
      </c>
      <c r="E968" s="15" t="str">
        <f>_xlfn.IFNA(IF(LEFT(VLOOKUP(RecordTable[[#This Row],[METRC]],METRC!A:B,2,FALSE),4)=LEFT(RecordTable[[#This Row],[CloneBarcode]],4),"match","MISMATCH"),"dead")</f>
        <v>dead</v>
      </c>
      <c r="F968" s="15" t="str">
        <f>_xlfn.IFNA(INDEX(Table6[[#All],[Location]],MATCH(RecordTable[[#This Row],[METRC]],Table6[Tag],0)),"DEAD")</f>
        <v>DEAD</v>
      </c>
    </row>
    <row r="969" spans="1:6" x14ac:dyDescent="0.25">
      <c r="A969" t="str">
        <f>_xlfn.CONCAT("1A4070000000065000",RIGHT(RecordTable[[#This Row],[CloneBarcode]],6))</f>
        <v>1A4070000000065000040512</v>
      </c>
      <c r="B969" t="str">
        <f>LEFT(RecordTable[[#This Row],[CloneBarcode]],7)</f>
        <v>BGCH009</v>
      </c>
      <c r="C969" t="s">
        <v>3650</v>
      </c>
      <c r="D969" s="15">
        <v>43717</v>
      </c>
      <c r="E969" s="15" t="str">
        <f>_xlfn.IFNA(IF(LEFT(VLOOKUP(RecordTable[[#This Row],[METRC]],METRC!A:B,2,FALSE),4)=LEFT(RecordTable[[#This Row],[CloneBarcode]],4),"match","MISMATCH"),"dead")</f>
        <v>dead</v>
      </c>
      <c r="F969" s="15" t="str">
        <f>_xlfn.IFNA(INDEX(Table6[[#All],[Location]],MATCH(RecordTable[[#This Row],[METRC]],Table6[Tag],0)),"DEAD")</f>
        <v>DEAD</v>
      </c>
    </row>
    <row r="970" spans="1:6" x14ac:dyDescent="0.25">
      <c r="A970" t="s">
        <v>3651</v>
      </c>
      <c r="B970" t="s">
        <v>3652</v>
      </c>
      <c r="C970" t="str">
        <f>_xlfn.CONCAT(RecordTable[[#This Row],[PhenoAbbv]],".",RIGHT(RecordTable[[#This Row],[METRC]],6))</f>
        <v>BGCH010.033662</v>
      </c>
      <c r="D970" s="15">
        <v>43717</v>
      </c>
      <c r="E970" s="15" t="str">
        <f>_xlfn.IFNA(IF(LEFT(VLOOKUP(RecordTable[[#This Row],[METRC]],METRC!A:B,2,FALSE),4)=LEFT(RecordTable[[#This Row],[CloneBarcode]],4),"match","MISMATCH"),"dead")</f>
        <v>dead</v>
      </c>
      <c r="F970" s="15" t="str">
        <f>_xlfn.IFNA(INDEX(Table6[[#All],[Location]],MATCH(RecordTable[[#This Row],[METRC]],Table6[Tag],0)),"DEAD")</f>
        <v>DEAD</v>
      </c>
    </row>
    <row r="971" spans="1:6" x14ac:dyDescent="0.25">
      <c r="A971" t="s">
        <v>3653</v>
      </c>
      <c r="B971" t="s">
        <v>3652</v>
      </c>
      <c r="C971" t="str">
        <f>_xlfn.CONCAT(RecordTable[[#This Row],[PhenoAbbv]],".",RIGHT(RecordTable[[#This Row],[METRC]],6))</f>
        <v>BGCH010.033664</v>
      </c>
      <c r="D971" s="15">
        <v>43717</v>
      </c>
      <c r="E971" s="15" t="str">
        <f>_xlfn.IFNA(IF(LEFT(VLOOKUP(RecordTable[[#This Row],[METRC]],METRC!A:B,2,FALSE),4)=LEFT(RecordTable[[#This Row],[CloneBarcode]],4),"match","MISMATCH"),"dead")</f>
        <v>dead</v>
      </c>
      <c r="F971" s="15" t="str">
        <f>_xlfn.IFNA(INDEX(Table6[[#All],[Location]],MATCH(RecordTable[[#This Row],[METRC]],Table6[Tag],0)),"DEAD")</f>
        <v>DEAD</v>
      </c>
    </row>
    <row r="972" spans="1:6" x14ac:dyDescent="0.25">
      <c r="A972" t="str">
        <f>_xlfn.CONCAT("1A4070000000065000",RIGHT(RecordTable[[#This Row],[CloneBarcode]],6))</f>
        <v>1A4070000000065000038502</v>
      </c>
      <c r="B972" t="str">
        <f>LEFT(RecordTable[[#This Row],[CloneBarcode]],7)</f>
        <v>BGCH013</v>
      </c>
      <c r="C972" t="s">
        <v>3654</v>
      </c>
      <c r="D972" s="15">
        <v>43717</v>
      </c>
      <c r="E972" s="15" t="str">
        <f>_xlfn.IFNA(IF(LEFT(VLOOKUP(RecordTable[[#This Row],[METRC]],METRC!A:B,2,FALSE),4)=LEFT(RecordTable[[#This Row],[CloneBarcode]],4),"match","MISMATCH"),"dead")</f>
        <v>dead</v>
      </c>
      <c r="F972" s="15" t="str">
        <f>_xlfn.IFNA(INDEX(Table6[[#All],[Location]],MATCH(RecordTable[[#This Row],[METRC]],Table6[Tag],0)),"DEAD")</f>
        <v>DEAD</v>
      </c>
    </row>
    <row r="973" spans="1:6" x14ac:dyDescent="0.25">
      <c r="A973" t="str">
        <f>_xlfn.CONCAT("1A4070000000065000",RIGHT(RecordTable[[#This Row],[CloneBarcode]],6))</f>
        <v>1A4070000000065000038503</v>
      </c>
      <c r="B973" t="str">
        <f>LEFT(RecordTable[[#This Row],[CloneBarcode]],7)</f>
        <v>BGCH013</v>
      </c>
      <c r="C973" t="s">
        <v>3655</v>
      </c>
      <c r="D973" s="15">
        <v>43717</v>
      </c>
      <c r="E973" s="15" t="str">
        <f>_xlfn.IFNA(IF(LEFT(VLOOKUP(RecordTable[[#This Row],[METRC]],METRC!A:B,2,FALSE),4)=LEFT(RecordTable[[#This Row],[CloneBarcode]],4),"match","MISMATCH"),"dead")</f>
        <v>dead</v>
      </c>
      <c r="F973" s="15" t="str">
        <f>_xlfn.IFNA(INDEX(Table6[[#All],[Location]],MATCH(RecordTable[[#This Row],[METRC]],Table6[Tag],0)),"DEAD")</f>
        <v>DEAD</v>
      </c>
    </row>
    <row r="974" spans="1:6" x14ac:dyDescent="0.25">
      <c r="A974" t="str">
        <f>_xlfn.CONCAT("1A4070000000065000",RIGHT(RecordTable[[#This Row],[CloneBarcode]],6))</f>
        <v>1A4070000000065000040590</v>
      </c>
      <c r="B974" t="str">
        <f>LEFT(RecordTable[[#This Row],[CloneBarcode]],7)</f>
        <v>BGCH013</v>
      </c>
      <c r="C974" t="s">
        <v>3656</v>
      </c>
      <c r="D974" s="15">
        <v>43717</v>
      </c>
      <c r="E974" s="15" t="str">
        <f>_xlfn.IFNA(IF(LEFT(VLOOKUP(RecordTable[[#This Row],[METRC]],METRC!A:B,2,FALSE),4)=LEFT(RecordTable[[#This Row],[CloneBarcode]],4),"match","MISMATCH"),"dead")</f>
        <v>dead</v>
      </c>
      <c r="F974" s="15" t="str">
        <f>_xlfn.IFNA(INDEX(Table6[[#All],[Location]],MATCH(RecordTable[[#This Row],[METRC]],Table6[Tag],0)),"DEAD")</f>
        <v>DEAD</v>
      </c>
    </row>
    <row r="975" spans="1:6" x14ac:dyDescent="0.25">
      <c r="A975" t="str">
        <f>_xlfn.CONCAT("1A4070000000065000",RIGHT(RecordTable[[#This Row],[CloneBarcode]],6))</f>
        <v>1A4070000000065000040589</v>
      </c>
      <c r="B975" t="str">
        <f>LEFT(RecordTable[[#This Row],[CloneBarcode]],7)</f>
        <v>BGCH013</v>
      </c>
      <c r="C975" t="s">
        <v>3657</v>
      </c>
      <c r="D975" s="15">
        <v>43717</v>
      </c>
      <c r="E975" s="15" t="str">
        <f>_xlfn.IFNA(IF(LEFT(VLOOKUP(RecordTable[[#This Row],[METRC]],METRC!A:B,2,FALSE),4)=LEFT(RecordTable[[#This Row],[CloneBarcode]],4),"match","MISMATCH"),"dead")</f>
        <v>dead</v>
      </c>
      <c r="F975" s="15" t="str">
        <f>_xlfn.IFNA(INDEX(Table6[[#All],[Location]],MATCH(RecordTable[[#This Row],[METRC]],Table6[Tag],0)),"DEAD")</f>
        <v>DEAD</v>
      </c>
    </row>
    <row r="976" spans="1:6" x14ac:dyDescent="0.25">
      <c r="A976" t="str">
        <f>_xlfn.CONCAT("1A4070000000065000",RIGHT(RecordTable[[#This Row],[CloneBarcode]],6))</f>
        <v>1A4070000000065000040574</v>
      </c>
      <c r="B976" t="str">
        <f>LEFT(RecordTable[[#This Row],[CloneBarcode]],7)</f>
        <v>BGCH014</v>
      </c>
      <c r="C976" t="s">
        <v>3658</v>
      </c>
      <c r="D976" s="15">
        <v>43717</v>
      </c>
      <c r="E976" s="15" t="str">
        <f>_xlfn.IFNA(IF(LEFT(VLOOKUP(RecordTable[[#This Row],[METRC]],METRC!A:B,2,FALSE),4)=LEFT(RecordTable[[#This Row],[CloneBarcode]],4),"match","MISMATCH"),"dead")</f>
        <v>dead</v>
      </c>
      <c r="F976" s="15" t="str">
        <f>_xlfn.IFNA(INDEX(Table6[[#All],[Location]],MATCH(RecordTable[[#This Row],[METRC]],Table6[Tag],0)),"DEAD")</f>
        <v>DEAD</v>
      </c>
    </row>
    <row r="977" spans="1:6" x14ac:dyDescent="0.25">
      <c r="A977" t="str">
        <f>_xlfn.CONCAT("1A4070000000065000",RIGHT(RecordTable[[#This Row],[CloneBarcode]],6))</f>
        <v>1A4070000000065000040573</v>
      </c>
      <c r="B977" t="str">
        <f>LEFT(RecordTable[[#This Row],[CloneBarcode]],7)</f>
        <v>BGCH014</v>
      </c>
      <c r="C977" t="s">
        <v>3659</v>
      </c>
      <c r="D977" s="15">
        <v>43717</v>
      </c>
      <c r="E977" s="15" t="str">
        <f>_xlfn.IFNA(IF(LEFT(VLOOKUP(RecordTable[[#This Row],[METRC]],METRC!A:B,2,FALSE),4)=LEFT(RecordTable[[#This Row],[CloneBarcode]],4),"match","MISMATCH"),"dead")</f>
        <v>dead</v>
      </c>
      <c r="F977" s="15" t="str">
        <f>_xlfn.IFNA(INDEX(Table6[[#All],[Location]],MATCH(RecordTable[[#This Row],[METRC]],Table6[Tag],0)),"DEAD")</f>
        <v>DEAD</v>
      </c>
    </row>
    <row r="978" spans="1:6" x14ac:dyDescent="0.25">
      <c r="A978" t="str">
        <f>_xlfn.CONCAT("1A4070000000065000",RIGHT(RecordTable[[#This Row],[CloneBarcode]],6))</f>
        <v>1A4070000000065000036072</v>
      </c>
      <c r="B978" t="str">
        <f>LEFT(RecordTable[[#This Row],[CloneBarcode]],7)</f>
        <v>BHZD002</v>
      </c>
      <c r="C978" t="s">
        <v>3365</v>
      </c>
      <c r="D978" s="15">
        <v>43717</v>
      </c>
      <c r="E978" s="15" t="str">
        <f>_xlfn.IFNA(IF(LEFT(VLOOKUP(RecordTable[[#This Row],[METRC]],METRC!A:B,2,FALSE),4)=LEFT(RecordTable[[#This Row],[CloneBarcode]],4),"match","MISMATCH"),"dead")</f>
        <v>dead</v>
      </c>
      <c r="F978" s="15" t="str">
        <f>_xlfn.IFNA(INDEX(Table6[[#All],[Location]],MATCH(RecordTable[[#This Row],[METRC]],Table6[Tag],0)),"DEAD")</f>
        <v>DEAD</v>
      </c>
    </row>
    <row r="979" spans="1:6" x14ac:dyDescent="0.25">
      <c r="A979" t="str">
        <f>_xlfn.CONCAT("1A4070000000065000",RIGHT(RecordTable[[#This Row],[CloneBarcode]],6))</f>
        <v>1A4070000000065000035877</v>
      </c>
      <c r="B979" t="str">
        <f>LEFT(RecordTable[[#This Row],[CloneBarcode]],7)</f>
        <v>BHZD002</v>
      </c>
      <c r="C979" t="s">
        <v>3660</v>
      </c>
      <c r="D979" s="15">
        <v>43717</v>
      </c>
      <c r="E979" s="15" t="str">
        <f>_xlfn.IFNA(IF(LEFT(VLOOKUP(RecordTable[[#This Row],[METRC]],METRC!A:B,2,FALSE),4)=LEFT(RecordTable[[#This Row],[CloneBarcode]],4),"match","MISMATCH"),"dead")</f>
        <v>dead</v>
      </c>
      <c r="F979" s="15" t="str">
        <f>_xlfn.IFNA(INDEX(Table6[[#All],[Location]],MATCH(RecordTable[[#This Row],[METRC]],Table6[Tag],0)),"DEAD")</f>
        <v>DEAD</v>
      </c>
    </row>
    <row r="980" spans="1:6" x14ac:dyDescent="0.25">
      <c r="A980" t="str">
        <f>_xlfn.CONCAT("1A4070000000065000",RIGHT(RecordTable[[#This Row],[CloneBarcode]],6))</f>
        <v>1A4070000000065000035878</v>
      </c>
      <c r="B980" t="str">
        <f>LEFT(RecordTable[[#This Row],[CloneBarcode]],7)</f>
        <v>BHZD002</v>
      </c>
      <c r="C980" t="s">
        <v>3661</v>
      </c>
      <c r="D980" s="15">
        <v>43717</v>
      </c>
      <c r="E980" s="15" t="str">
        <f>_xlfn.IFNA(IF(LEFT(VLOOKUP(RecordTable[[#This Row],[METRC]],METRC!A:B,2,FALSE),4)=LEFT(RecordTable[[#This Row],[CloneBarcode]],4),"match","MISMATCH"),"dead")</f>
        <v>dead</v>
      </c>
      <c r="F980" s="15" t="str">
        <f>_xlfn.IFNA(INDEX(Table6[[#All],[Location]],MATCH(RecordTable[[#This Row],[METRC]],Table6[Tag],0)),"DEAD")</f>
        <v>DEAD</v>
      </c>
    </row>
    <row r="981" spans="1:6" x14ac:dyDescent="0.25">
      <c r="A981" t="str">
        <f>_xlfn.CONCAT("1A4070000000065000",RIGHT(RecordTable[[#This Row],[CloneBarcode]],6))</f>
        <v>1A4070000000065000036077</v>
      </c>
      <c r="B981" t="str">
        <f>LEFT(RecordTable[[#This Row],[CloneBarcode]],7)</f>
        <v>BHZD002</v>
      </c>
      <c r="C981" t="s">
        <v>3362</v>
      </c>
      <c r="D981" s="15">
        <v>43717</v>
      </c>
      <c r="E981" s="15" t="str">
        <f>_xlfn.IFNA(IF(LEFT(VLOOKUP(RecordTable[[#This Row],[METRC]],METRC!A:B,2,FALSE),4)=LEFT(RecordTable[[#This Row],[CloneBarcode]],4),"match","MISMATCH"),"dead")</f>
        <v>dead</v>
      </c>
      <c r="F981" s="15" t="str">
        <f>_xlfn.IFNA(INDEX(Table6[[#All],[Location]],MATCH(RecordTable[[#This Row],[METRC]],Table6[Tag],0)),"DEAD")</f>
        <v>DEAD</v>
      </c>
    </row>
    <row r="982" spans="1:6" x14ac:dyDescent="0.25">
      <c r="A982" t="str">
        <f>_xlfn.CONCAT("1A4070000000065000",RIGHT(RecordTable[[#This Row],[CloneBarcode]],6))</f>
        <v>1A4070000000065000036099</v>
      </c>
      <c r="B982" t="str">
        <f>LEFT(RecordTable[[#This Row],[CloneBarcode]],7)</f>
        <v>BHZD002</v>
      </c>
      <c r="C982" t="s">
        <v>3363</v>
      </c>
      <c r="D982" s="15">
        <v>43717</v>
      </c>
      <c r="E982" s="15" t="str">
        <f>_xlfn.IFNA(IF(LEFT(VLOOKUP(RecordTable[[#This Row],[METRC]],METRC!A:B,2,FALSE),4)=LEFT(RecordTable[[#This Row],[CloneBarcode]],4),"match","MISMATCH"),"dead")</f>
        <v>dead</v>
      </c>
      <c r="F982" s="15" t="str">
        <f>_xlfn.IFNA(INDEX(Table6[[#All],[Location]],MATCH(RecordTable[[#This Row],[METRC]],Table6[Tag],0)),"DEAD")</f>
        <v>DEAD</v>
      </c>
    </row>
    <row r="983" spans="1:6" x14ac:dyDescent="0.25">
      <c r="A983" t="str">
        <f>_xlfn.CONCAT("1A4070000000065000",RIGHT(RecordTable[[#This Row],[CloneBarcode]],6))</f>
        <v>1A4070000000065000036075</v>
      </c>
      <c r="B983" t="str">
        <f>LEFT(RecordTable[[#This Row],[CloneBarcode]],7)</f>
        <v>BHZD002</v>
      </c>
      <c r="C983" t="s">
        <v>3364</v>
      </c>
      <c r="D983" s="15">
        <v>43717</v>
      </c>
      <c r="E983" s="15" t="str">
        <f>_xlfn.IFNA(IF(LEFT(VLOOKUP(RecordTable[[#This Row],[METRC]],METRC!A:B,2,FALSE),4)=LEFT(RecordTable[[#This Row],[CloneBarcode]],4),"match","MISMATCH"),"dead")</f>
        <v>dead</v>
      </c>
      <c r="F983" s="15" t="str">
        <f>_xlfn.IFNA(INDEX(Table6[[#All],[Location]],MATCH(RecordTable[[#This Row],[METRC]],Table6[Tag],0)),"DEAD")</f>
        <v>DEAD</v>
      </c>
    </row>
    <row r="984" spans="1:6" x14ac:dyDescent="0.25">
      <c r="A984" t="str">
        <f>_xlfn.CONCAT("1A4070000000065000",RIGHT(RecordTable[[#This Row],[CloneBarcode]],6))</f>
        <v>1A4070000000065000040568</v>
      </c>
      <c r="B984" t="str">
        <f>LEFT(RecordTable[[#This Row],[CloneBarcode]],7)</f>
        <v>BHZD008</v>
      </c>
      <c r="C984" t="s">
        <v>3662</v>
      </c>
      <c r="D984" s="15">
        <v>43717</v>
      </c>
      <c r="E984" s="15" t="str">
        <f>_xlfn.IFNA(IF(LEFT(VLOOKUP(RecordTable[[#This Row],[METRC]],METRC!A:B,2,FALSE),4)=LEFT(RecordTable[[#This Row],[CloneBarcode]],4),"match","MISMATCH"),"dead")</f>
        <v>dead</v>
      </c>
      <c r="F984" s="15" t="str">
        <f>_xlfn.IFNA(INDEX(Table6[[#All],[Location]],MATCH(RecordTable[[#This Row],[METRC]],Table6[Tag],0)),"DEAD")</f>
        <v>DEAD</v>
      </c>
    </row>
    <row r="985" spans="1:6" x14ac:dyDescent="0.25">
      <c r="A985" t="str">
        <f>_xlfn.CONCAT("1A4070000000065000",RIGHT(RecordTable[[#This Row],[CloneBarcode]],6))</f>
        <v>1A4070000000065000040567</v>
      </c>
      <c r="B985" t="str">
        <f>LEFT(RecordTable[[#This Row],[CloneBarcode]],7)</f>
        <v>BHZD008</v>
      </c>
      <c r="C985" t="s">
        <v>3663</v>
      </c>
      <c r="D985" s="15">
        <v>43717</v>
      </c>
      <c r="E985" s="15" t="str">
        <f>_xlfn.IFNA(IF(LEFT(VLOOKUP(RecordTable[[#This Row],[METRC]],METRC!A:B,2,FALSE),4)=LEFT(RecordTable[[#This Row],[CloneBarcode]],4),"match","MISMATCH"),"dead")</f>
        <v>dead</v>
      </c>
      <c r="F985" s="15" t="str">
        <f>_xlfn.IFNA(INDEX(Table6[[#All],[Location]],MATCH(RecordTable[[#This Row],[METRC]],Table6[Tag],0)),"DEAD")</f>
        <v>DEAD</v>
      </c>
    </row>
    <row r="986" spans="1:6" x14ac:dyDescent="0.25">
      <c r="A986" t="str">
        <f>_xlfn.CONCAT("1A4070000000065000",RIGHT(RecordTable[[#This Row],[CloneBarcode]],6))</f>
        <v>1A4070000000065000036116</v>
      </c>
      <c r="B986" t="str">
        <f>LEFT(RecordTable[[#This Row],[CloneBarcode]],7)</f>
        <v>BHZD008</v>
      </c>
      <c r="C986" t="s">
        <v>3366</v>
      </c>
      <c r="D986" s="15">
        <v>43717</v>
      </c>
      <c r="E986" s="15" t="str">
        <f>_xlfn.IFNA(IF(LEFT(VLOOKUP(RecordTable[[#This Row],[METRC]],METRC!A:B,2,FALSE),4)=LEFT(RecordTable[[#This Row],[CloneBarcode]],4),"match","MISMATCH"),"dead")</f>
        <v>dead</v>
      </c>
      <c r="F986" s="15" t="str">
        <f>_xlfn.IFNA(INDEX(Table6[[#All],[Location]],MATCH(RecordTable[[#This Row],[METRC]],Table6[Tag],0)),"DEAD")</f>
        <v>DEAD</v>
      </c>
    </row>
    <row r="987" spans="1:6" x14ac:dyDescent="0.25">
      <c r="A987" t="str">
        <f>_xlfn.CONCAT("1A4070000000065000",RIGHT(RecordTable[[#This Row],[CloneBarcode]],6))</f>
        <v>1A4070000000065000036114</v>
      </c>
      <c r="B987" t="str">
        <f>LEFT(RecordTable[[#This Row],[CloneBarcode]],7)</f>
        <v>BHZD008</v>
      </c>
      <c r="C987" t="s">
        <v>3368</v>
      </c>
      <c r="D987" s="15">
        <v>43717</v>
      </c>
      <c r="E987" s="15" t="str">
        <f>_xlfn.IFNA(IF(LEFT(VLOOKUP(RecordTable[[#This Row],[METRC]],METRC!A:B,2,FALSE),4)=LEFT(RecordTable[[#This Row],[CloneBarcode]],4),"match","MISMATCH"),"dead")</f>
        <v>dead</v>
      </c>
      <c r="F987" s="15" t="str">
        <f>_xlfn.IFNA(INDEX(Table6[[#All],[Location]],MATCH(RecordTable[[#This Row],[METRC]],Table6[Tag],0)),"DEAD")</f>
        <v>DEAD</v>
      </c>
    </row>
    <row r="988" spans="1:6" x14ac:dyDescent="0.25">
      <c r="A988" t="str">
        <f>_xlfn.CONCAT("1A4070000000065000",RIGHT(RecordTable[[#This Row],[CloneBarcode]],6))</f>
        <v>1A4070000000065000036122</v>
      </c>
      <c r="B988" t="str">
        <f>LEFT(RecordTable[[#This Row],[CloneBarcode]],7)</f>
        <v>BHZD008</v>
      </c>
      <c r="C988" t="s">
        <v>3367</v>
      </c>
      <c r="D988" s="15">
        <v>43717</v>
      </c>
      <c r="E988" s="15" t="str">
        <f>_xlfn.IFNA(IF(LEFT(VLOOKUP(RecordTable[[#This Row],[METRC]],METRC!A:B,2,FALSE),4)=LEFT(RecordTable[[#This Row],[CloneBarcode]],4),"match","MISMATCH"),"dead")</f>
        <v>dead</v>
      </c>
      <c r="F988" s="15" t="str">
        <f>_xlfn.IFNA(INDEX(Table6[[#All],[Location]],MATCH(RecordTable[[#This Row],[METRC]],Table6[Tag],0)),"DEAD")</f>
        <v>DEAD</v>
      </c>
    </row>
    <row r="989" spans="1:6" x14ac:dyDescent="0.25">
      <c r="A989" t="str">
        <f>_xlfn.CONCAT("1A4070000000065000",RIGHT(RecordTable[[#This Row],[CloneBarcode]],6))</f>
        <v>1A4070000000065000036115</v>
      </c>
      <c r="B989" t="str">
        <f>LEFT(RecordTable[[#This Row],[CloneBarcode]],7)</f>
        <v>BHZD008</v>
      </c>
      <c r="C989" t="s">
        <v>3369</v>
      </c>
      <c r="D989" s="15">
        <v>43717</v>
      </c>
      <c r="E989" s="15" t="str">
        <f>_xlfn.IFNA(IF(LEFT(VLOOKUP(RecordTable[[#This Row],[METRC]],METRC!A:B,2,FALSE),4)=LEFT(RecordTable[[#This Row],[CloneBarcode]],4),"match","MISMATCH"),"dead")</f>
        <v>dead</v>
      </c>
      <c r="F989" s="15" t="str">
        <f>_xlfn.IFNA(INDEX(Table6[[#All],[Location]],MATCH(RecordTable[[#This Row],[METRC]],Table6[Tag],0)),"DEAD")</f>
        <v>DEAD</v>
      </c>
    </row>
    <row r="990" spans="1:6" x14ac:dyDescent="0.25">
      <c r="A990" t="s">
        <v>3545</v>
      </c>
      <c r="B990" t="s">
        <v>2973</v>
      </c>
      <c r="C990" t="str">
        <f>_xlfn.CONCAT(RecordTable[[#This Row],[PhenoAbbv]],".",RIGHT(RecordTable[[#This Row],[METRC]],6))</f>
        <v>BMKO011.030563</v>
      </c>
      <c r="D990" s="15">
        <v>43717</v>
      </c>
      <c r="E990" s="15" t="str">
        <f>_xlfn.IFNA(IF(LEFT(VLOOKUP(RecordTable[[#This Row],[METRC]],METRC!A:B,2,FALSE),4)=LEFT(RecordTable[[#This Row],[CloneBarcode]],4),"match","MISMATCH"),"dead")</f>
        <v>dead</v>
      </c>
      <c r="F990" s="15" t="str">
        <f>_xlfn.IFNA(INDEX(Table6[[#All],[Location]],MATCH(RecordTable[[#This Row],[METRC]],Table6[Tag],0)),"DEAD")</f>
        <v>DEAD</v>
      </c>
    </row>
    <row r="991" spans="1:6" x14ac:dyDescent="0.25">
      <c r="A991" t="s">
        <v>3546</v>
      </c>
      <c r="B991" t="s">
        <v>2973</v>
      </c>
      <c r="C991" t="str">
        <f>_xlfn.CONCAT(RecordTable[[#This Row],[PhenoAbbv]],".",RIGHT(RecordTable[[#This Row],[METRC]],6))</f>
        <v>BMKO011.030570</v>
      </c>
      <c r="D991" s="15">
        <v>43717</v>
      </c>
      <c r="E991" s="15" t="str">
        <f>_xlfn.IFNA(IF(LEFT(VLOOKUP(RecordTable[[#This Row],[METRC]],METRC!A:B,2,FALSE),4)=LEFT(RecordTable[[#This Row],[CloneBarcode]],4),"match","MISMATCH"),"dead")</f>
        <v>dead</v>
      </c>
      <c r="F991" s="15" t="str">
        <f>_xlfn.IFNA(INDEX(Table6[[#All],[Location]],MATCH(RecordTable[[#This Row],[METRC]],Table6[Tag],0)),"DEAD")</f>
        <v>DEAD</v>
      </c>
    </row>
    <row r="992" spans="1:6" x14ac:dyDescent="0.25">
      <c r="A992" t="s">
        <v>3664</v>
      </c>
      <c r="B992" t="s">
        <v>2973</v>
      </c>
      <c r="C992" t="str">
        <f>_xlfn.CONCAT(RecordTable[[#This Row],[PhenoAbbv]],".",RIGHT(RecordTable[[#This Row],[METRC]],6))</f>
        <v>BMKO011.032185</v>
      </c>
      <c r="D992" s="15">
        <v>43717</v>
      </c>
      <c r="E992" s="15" t="str">
        <f>_xlfn.IFNA(IF(LEFT(VLOOKUP(RecordTable[[#This Row],[METRC]],METRC!A:B,2,FALSE),4)=LEFT(RecordTable[[#This Row],[CloneBarcode]],4),"match","MISMATCH"),"dead")</f>
        <v>dead</v>
      </c>
      <c r="F992" s="15" t="str">
        <f>_xlfn.IFNA(INDEX(Table6[[#All],[Location]],MATCH(RecordTable[[#This Row],[METRC]],Table6[Tag],0)),"DEAD")</f>
        <v>DEAD</v>
      </c>
    </row>
    <row r="993" spans="1:6" x14ac:dyDescent="0.25">
      <c r="A993" t="s">
        <v>3547</v>
      </c>
      <c r="B993" t="s">
        <v>3548</v>
      </c>
      <c r="C993" t="str">
        <f>_xlfn.CONCAT(RecordTable[[#This Row],[PhenoAbbv]],".",RIGHT(RecordTable[[#This Row],[METRC]],6))</f>
        <v>CADR028.031277</v>
      </c>
      <c r="D993" s="15">
        <v>43717</v>
      </c>
      <c r="E993" s="15" t="str">
        <f>_xlfn.IFNA(IF(LEFT(VLOOKUP(RecordTable[[#This Row],[METRC]],METRC!A:B,2,FALSE),4)=LEFT(RecordTable[[#This Row],[CloneBarcode]],4),"match","MISMATCH"),"dead")</f>
        <v>dead</v>
      </c>
      <c r="F993" s="15" t="str">
        <f>_xlfn.IFNA(INDEX(Table6[[#All],[Location]],MATCH(RecordTable[[#This Row],[METRC]],Table6[Tag],0)),"DEAD")</f>
        <v>DEAD</v>
      </c>
    </row>
    <row r="994" spans="1:6" x14ac:dyDescent="0.25">
      <c r="A994" t="s">
        <v>3549</v>
      </c>
      <c r="B994" t="s">
        <v>3548</v>
      </c>
      <c r="C994" t="str">
        <f>_xlfn.CONCAT(RecordTable[[#This Row],[PhenoAbbv]],".",RIGHT(RecordTable[[#This Row],[METRC]],6))</f>
        <v>CADR028.031278</v>
      </c>
      <c r="D994" s="15">
        <v>43717</v>
      </c>
      <c r="E994" s="15" t="str">
        <f>_xlfn.IFNA(IF(LEFT(VLOOKUP(RecordTable[[#This Row],[METRC]],METRC!A:B,2,FALSE),4)=LEFT(RecordTable[[#This Row],[CloneBarcode]],4),"match","MISMATCH"),"dead")</f>
        <v>dead</v>
      </c>
      <c r="F994" s="15" t="str">
        <f>_xlfn.IFNA(INDEX(Table6[[#All],[Location]],MATCH(RecordTable[[#This Row],[METRC]],Table6[Tag],0)),"DEAD")</f>
        <v>DEAD</v>
      </c>
    </row>
    <row r="995" spans="1:6" x14ac:dyDescent="0.25">
      <c r="A995" t="str">
        <f>_xlfn.CONCAT("1A4070000000065000",RIGHT(RecordTable[[#This Row],[CloneBarcode]],6))</f>
        <v>1A4070000000065000040720</v>
      </c>
      <c r="B995" t="str">
        <f>LEFT(RecordTable[[#This Row],[CloneBarcode]],7)</f>
        <v>CADR028</v>
      </c>
      <c r="C995" t="s">
        <v>3665</v>
      </c>
      <c r="D995" s="15">
        <v>43717</v>
      </c>
      <c r="E995" s="15" t="str">
        <f>_xlfn.IFNA(IF(LEFT(VLOOKUP(RecordTable[[#This Row],[METRC]],METRC!A:B,2,FALSE),4)=LEFT(RecordTable[[#This Row],[CloneBarcode]],4),"match","MISMATCH"),"dead")</f>
        <v>dead</v>
      </c>
      <c r="F995" s="15" t="str">
        <f>_xlfn.IFNA(INDEX(Table6[[#All],[Location]],MATCH(RecordTable[[#This Row],[METRC]],Table6[Tag],0)),"DEAD")</f>
        <v>DEAD</v>
      </c>
    </row>
    <row r="996" spans="1:6" x14ac:dyDescent="0.25">
      <c r="A996" t="str">
        <f>_xlfn.CONCAT("1A4070000000065000",RIGHT(RecordTable[[#This Row],[CloneBarcode]],6))</f>
        <v>1A4070000000065000040721</v>
      </c>
      <c r="B996" t="str">
        <f>LEFT(RecordTable[[#This Row],[CloneBarcode]],7)</f>
        <v>CADR028</v>
      </c>
      <c r="C996" t="s">
        <v>3666</v>
      </c>
      <c r="D996" s="15">
        <v>43717</v>
      </c>
      <c r="E996" s="15" t="str">
        <f>_xlfn.IFNA(IF(LEFT(VLOOKUP(RecordTable[[#This Row],[METRC]],METRC!A:B,2,FALSE),4)=LEFT(RecordTable[[#This Row],[CloneBarcode]],4),"match","MISMATCH"),"dead")</f>
        <v>dead</v>
      </c>
      <c r="F996" s="15" t="str">
        <f>_xlfn.IFNA(INDEX(Table6[[#All],[Location]],MATCH(RecordTable[[#This Row],[METRC]],Table6[Tag],0)),"DEAD")</f>
        <v>DEAD</v>
      </c>
    </row>
    <row r="997" spans="1:6" x14ac:dyDescent="0.25">
      <c r="A997" t="s">
        <v>3550</v>
      </c>
      <c r="B997" t="s">
        <v>3551</v>
      </c>
      <c r="C997" t="str">
        <f>_xlfn.CONCAT(RecordTable[[#This Row],[PhenoAbbv]],".",RIGHT(RecordTable[[#This Row],[METRC]],6))</f>
        <v>CADR036.031281</v>
      </c>
      <c r="D997" s="15">
        <v>43717</v>
      </c>
      <c r="E997" s="15" t="str">
        <f>_xlfn.IFNA(IF(LEFT(VLOOKUP(RecordTable[[#This Row],[METRC]],METRC!A:B,2,FALSE),4)=LEFT(RecordTable[[#This Row],[CloneBarcode]],4),"match","MISMATCH"),"dead")</f>
        <v>dead</v>
      </c>
      <c r="F997" s="15" t="str">
        <f>_xlfn.IFNA(INDEX(Table6[[#All],[Location]],MATCH(RecordTable[[#This Row],[METRC]],Table6[Tag],0)),"DEAD")</f>
        <v>DEAD</v>
      </c>
    </row>
    <row r="998" spans="1:6" x14ac:dyDescent="0.25">
      <c r="A998" t="s">
        <v>3552</v>
      </c>
      <c r="B998" t="s">
        <v>3551</v>
      </c>
      <c r="C998" t="str">
        <f>_xlfn.CONCAT(RecordTable[[#This Row],[PhenoAbbv]],".",RIGHT(RecordTable[[#This Row],[METRC]],6))</f>
        <v>CADR036.031282</v>
      </c>
      <c r="D998" s="15">
        <v>43717</v>
      </c>
      <c r="E998" s="15" t="str">
        <f>_xlfn.IFNA(IF(LEFT(VLOOKUP(RecordTable[[#This Row],[METRC]],METRC!A:B,2,FALSE),4)=LEFT(RecordTable[[#This Row],[CloneBarcode]],4),"match","MISMATCH"),"dead")</f>
        <v>dead</v>
      </c>
      <c r="F998" s="15" t="str">
        <f>_xlfn.IFNA(INDEX(Table6[[#All],[Location]],MATCH(RecordTable[[#This Row],[METRC]],Table6[Tag],0)),"DEAD")</f>
        <v>DEAD</v>
      </c>
    </row>
    <row r="999" spans="1:6" x14ac:dyDescent="0.25">
      <c r="A999" t="str">
        <f>_xlfn.CONCAT("1A4070000000065000",RIGHT(RecordTable[[#This Row],[CloneBarcode]],6))</f>
        <v>1A4070000000065000040701</v>
      </c>
      <c r="B999" t="str">
        <f>LEFT(RecordTable[[#This Row],[CloneBarcode]],7)</f>
        <v>CADR036</v>
      </c>
      <c r="C999" t="s">
        <v>3667</v>
      </c>
      <c r="D999" s="15">
        <v>43717</v>
      </c>
      <c r="E999" s="15" t="str">
        <f>_xlfn.IFNA(IF(LEFT(VLOOKUP(RecordTable[[#This Row],[METRC]],METRC!A:B,2,FALSE),4)=LEFT(RecordTable[[#This Row],[CloneBarcode]],4),"match","MISMATCH"),"dead")</f>
        <v>dead</v>
      </c>
      <c r="F999" s="15" t="str">
        <f>_xlfn.IFNA(INDEX(Table6[[#All],[Location]],MATCH(RecordTable[[#This Row],[METRC]],Table6[Tag],0)),"DEAD")</f>
        <v>DEAD</v>
      </c>
    </row>
    <row r="1000" spans="1:6" x14ac:dyDescent="0.25">
      <c r="A1000" t="str">
        <f>_xlfn.CONCAT("1A4070000000065000",RIGHT(RecordTable[[#This Row],[CloneBarcode]],6))</f>
        <v>1A4070000000065000040703</v>
      </c>
      <c r="B1000" t="str">
        <f>LEFT(RecordTable[[#This Row],[CloneBarcode]],7)</f>
        <v>CADR036</v>
      </c>
      <c r="C1000" t="s">
        <v>3668</v>
      </c>
      <c r="D1000" s="15">
        <v>43717</v>
      </c>
      <c r="E1000" s="15" t="str">
        <f>_xlfn.IFNA(IF(LEFT(VLOOKUP(RecordTable[[#This Row],[METRC]],METRC!A:B,2,FALSE),4)=LEFT(RecordTable[[#This Row],[CloneBarcode]],4),"match","MISMATCH"),"dead")</f>
        <v>dead</v>
      </c>
      <c r="F1000" s="15" t="str">
        <f>_xlfn.IFNA(INDEX(Table6[[#All],[Location]],MATCH(RecordTable[[#This Row],[METRC]],Table6[Tag],0)),"DEAD")</f>
        <v>DEAD</v>
      </c>
    </row>
    <row r="1001" spans="1:6" x14ac:dyDescent="0.25">
      <c r="A1001" t="s">
        <v>3553</v>
      </c>
      <c r="B1001" t="s">
        <v>3554</v>
      </c>
      <c r="C1001" t="str">
        <f>_xlfn.CONCAT(RecordTable[[#This Row],[PhenoAbbv]],".",RIGHT(RecordTable[[#This Row],[METRC]],6))</f>
        <v>CADR060.031241</v>
      </c>
      <c r="D1001" s="15">
        <v>43717</v>
      </c>
      <c r="E1001" s="15" t="str">
        <f>_xlfn.IFNA(IF(LEFT(VLOOKUP(RecordTable[[#This Row],[METRC]],METRC!A:B,2,FALSE),4)=LEFT(RecordTable[[#This Row],[CloneBarcode]],4),"match","MISMATCH"),"dead")</f>
        <v>dead</v>
      </c>
      <c r="F1001" s="15" t="str">
        <f>_xlfn.IFNA(INDEX(Table6[[#All],[Location]],MATCH(RecordTable[[#This Row],[METRC]],Table6[Tag],0)),"DEAD")</f>
        <v>DEAD</v>
      </c>
    </row>
    <row r="1002" spans="1:6" x14ac:dyDescent="0.25">
      <c r="A1002" t="s">
        <v>3555</v>
      </c>
      <c r="B1002" t="s">
        <v>3556</v>
      </c>
      <c r="C1002" t="str">
        <f>_xlfn.CONCAT(RecordTable[[#This Row],[PhenoAbbv]],".",RIGHT(RecordTable[[#This Row],[METRC]],6))</f>
        <v>CADR065.031273</v>
      </c>
      <c r="D1002" s="15">
        <v>43717</v>
      </c>
      <c r="E1002" s="15" t="str">
        <f>_xlfn.IFNA(IF(LEFT(VLOOKUP(RecordTable[[#This Row],[METRC]],METRC!A:B,2,FALSE),4)=LEFT(RecordTable[[#This Row],[CloneBarcode]],4),"match","MISMATCH"),"dead")</f>
        <v>dead</v>
      </c>
      <c r="F1002" s="15" t="str">
        <f>_xlfn.IFNA(INDEX(Table6[[#All],[Location]],MATCH(RecordTable[[#This Row],[METRC]],Table6[Tag],0)),"DEAD")</f>
        <v>DEAD</v>
      </c>
    </row>
    <row r="1003" spans="1:6" x14ac:dyDescent="0.25">
      <c r="A1003" t="s">
        <v>3557</v>
      </c>
      <c r="B1003" t="s">
        <v>3556</v>
      </c>
      <c r="C1003" t="str">
        <f>_xlfn.CONCAT(RecordTable[[#This Row],[PhenoAbbv]],".",RIGHT(RecordTable[[#This Row],[METRC]],6))</f>
        <v>CADR065.031274</v>
      </c>
      <c r="D1003" s="15">
        <v>43717</v>
      </c>
      <c r="E1003" s="15" t="str">
        <f>_xlfn.IFNA(IF(LEFT(VLOOKUP(RecordTable[[#This Row],[METRC]],METRC!A:B,2,FALSE),4)=LEFT(RecordTable[[#This Row],[CloneBarcode]],4),"match","MISMATCH"),"dead")</f>
        <v>dead</v>
      </c>
      <c r="F1003" s="15" t="str">
        <f>_xlfn.IFNA(INDEX(Table6[[#All],[Location]],MATCH(RecordTable[[#This Row],[METRC]],Table6[Tag],0)),"DEAD")</f>
        <v>DEAD</v>
      </c>
    </row>
    <row r="1004" spans="1:6" x14ac:dyDescent="0.25">
      <c r="A1004" t="str">
        <f>_xlfn.CONCAT("1A4070000000065000",RIGHT(RecordTable[[#This Row],[CloneBarcode]],6))</f>
        <v>1A4070000000065000040643</v>
      </c>
      <c r="B1004" t="str">
        <f>LEFT(RecordTable[[#This Row],[CloneBarcode]],7)</f>
        <v>CADR065</v>
      </c>
      <c r="C1004" t="s">
        <v>3669</v>
      </c>
      <c r="D1004" s="15">
        <v>43717</v>
      </c>
      <c r="E1004" s="15" t="str">
        <f>_xlfn.IFNA(IF(LEFT(VLOOKUP(RecordTable[[#This Row],[METRC]],METRC!A:B,2,FALSE),4)=LEFT(RecordTable[[#This Row],[CloneBarcode]],4),"match","MISMATCH"),"dead")</f>
        <v>dead</v>
      </c>
      <c r="F1004" s="15" t="str">
        <f>_xlfn.IFNA(INDEX(Table6[[#All],[Location]],MATCH(RecordTable[[#This Row],[METRC]],Table6[Tag],0)),"DEAD")</f>
        <v>DEAD</v>
      </c>
    </row>
    <row r="1005" spans="1:6" x14ac:dyDescent="0.25">
      <c r="A1005" t="str">
        <f>_xlfn.CONCAT("1A4070000000065000",RIGHT(RecordTable[[#This Row],[CloneBarcode]],6))</f>
        <v>1A4070000000065000040641</v>
      </c>
      <c r="B1005" t="str">
        <f>LEFT(RecordTable[[#This Row],[CloneBarcode]],7)</f>
        <v>CADR065</v>
      </c>
      <c r="C1005" t="s">
        <v>3670</v>
      </c>
      <c r="D1005" s="15">
        <v>43717</v>
      </c>
      <c r="E1005" s="15" t="str">
        <f>_xlfn.IFNA(IF(LEFT(VLOOKUP(RecordTable[[#This Row],[METRC]],METRC!A:B,2,FALSE),4)=LEFT(RecordTable[[#This Row],[CloneBarcode]],4),"match","MISMATCH"),"dead")</f>
        <v>dead</v>
      </c>
      <c r="F1005" s="15" t="str">
        <f>_xlfn.IFNA(INDEX(Table6[[#All],[Location]],MATCH(RecordTable[[#This Row],[METRC]],Table6[Tag],0)),"DEAD")</f>
        <v>DEAD</v>
      </c>
    </row>
    <row r="1006" spans="1:6" x14ac:dyDescent="0.25">
      <c r="A1006" t="s">
        <v>3558</v>
      </c>
      <c r="B1006" t="s">
        <v>3559</v>
      </c>
      <c r="C1006" t="str">
        <f>_xlfn.CONCAT(RecordTable[[#This Row],[PhenoAbbv]],".",RIGHT(RecordTable[[#This Row],[METRC]],6))</f>
        <v>CADR098.031264</v>
      </c>
      <c r="D1006" s="15">
        <v>43717</v>
      </c>
      <c r="E1006" s="15" t="str">
        <f>_xlfn.IFNA(IF(LEFT(VLOOKUP(RecordTable[[#This Row],[METRC]],METRC!A:B,2,FALSE),4)=LEFT(RecordTable[[#This Row],[CloneBarcode]],4),"match","MISMATCH"),"dead")</f>
        <v>dead</v>
      </c>
      <c r="F1006" s="15" t="str">
        <f>_xlfn.IFNA(INDEX(Table6[[#All],[Location]],MATCH(RecordTable[[#This Row],[METRC]],Table6[Tag],0)),"DEAD")</f>
        <v>DEAD</v>
      </c>
    </row>
    <row r="1007" spans="1:6" x14ac:dyDescent="0.25">
      <c r="A1007" t="s">
        <v>3560</v>
      </c>
      <c r="B1007" t="s">
        <v>3559</v>
      </c>
      <c r="C1007" t="str">
        <f>_xlfn.CONCAT(RecordTable[[#This Row],[PhenoAbbv]],".",RIGHT(RecordTable[[#This Row],[METRC]],6))</f>
        <v>CADR098.031265</v>
      </c>
      <c r="D1007" s="15">
        <v>43717</v>
      </c>
      <c r="E1007" s="15" t="str">
        <f>_xlfn.IFNA(IF(LEFT(VLOOKUP(RecordTable[[#This Row],[METRC]],METRC!A:B,2,FALSE),4)=LEFT(RecordTable[[#This Row],[CloneBarcode]],4),"match","MISMATCH"),"dead")</f>
        <v>dead</v>
      </c>
      <c r="F1007" s="15" t="str">
        <f>_xlfn.IFNA(INDEX(Table6[[#All],[Location]],MATCH(RecordTable[[#This Row],[METRC]],Table6[Tag],0)),"DEAD")</f>
        <v>DEAD</v>
      </c>
    </row>
    <row r="1008" spans="1:6" x14ac:dyDescent="0.25">
      <c r="A1008" t="str">
        <f>_xlfn.CONCAT("1A4070000000065000",RIGHT(RecordTable[[#This Row],[CloneBarcode]],6))</f>
        <v>1A4070000000065000040730</v>
      </c>
      <c r="B1008" t="str">
        <f>LEFT(RecordTable[[#This Row],[CloneBarcode]],7)</f>
        <v>CADR098</v>
      </c>
      <c r="C1008" t="s">
        <v>3382</v>
      </c>
      <c r="D1008" s="15">
        <v>43717</v>
      </c>
      <c r="E1008" s="15" t="str">
        <f>_xlfn.IFNA(IF(LEFT(VLOOKUP(RecordTable[[#This Row],[METRC]],METRC!A:B,2,FALSE),4)=LEFT(RecordTable[[#This Row],[CloneBarcode]],4),"match","MISMATCH"),"dead")</f>
        <v>dead</v>
      </c>
      <c r="F1008" s="15" t="str">
        <f>_xlfn.IFNA(INDEX(Table6[[#All],[Location]],MATCH(RecordTable[[#This Row],[METRC]],Table6[Tag],0)),"DEAD")</f>
        <v>DEAD</v>
      </c>
    </row>
    <row r="1009" spans="1:6" x14ac:dyDescent="0.25">
      <c r="A1009" t="str">
        <f>_xlfn.CONCAT("1A4070000000065000",RIGHT(RecordTable[[#This Row],[CloneBarcode]],6))</f>
        <v>1A4070000000065000040742</v>
      </c>
      <c r="B1009" t="str">
        <f>LEFT(RecordTable[[#This Row],[CloneBarcode]],7)</f>
        <v>CADR098</v>
      </c>
      <c r="C1009" t="s">
        <v>3384</v>
      </c>
      <c r="D1009" s="15">
        <v>43717</v>
      </c>
      <c r="E1009" s="15" t="str">
        <f>_xlfn.IFNA(IF(LEFT(VLOOKUP(RecordTable[[#This Row],[METRC]],METRC!A:B,2,FALSE),4)=LEFT(RecordTable[[#This Row],[CloneBarcode]],4),"match","MISMATCH"),"dead")</f>
        <v>dead</v>
      </c>
      <c r="F1009" s="15" t="str">
        <f>_xlfn.IFNA(INDEX(Table6[[#All],[Location]],MATCH(RecordTable[[#This Row],[METRC]],Table6[Tag],0)),"DEAD")</f>
        <v>DEAD</v>
      </c>
    </row>
    <row r="1010" spans="1:6" x14ac:dyDescent="0.25">
      <c r="A1010" t="s">
        <v>3561</v>
      </c>
      <c r="B1010" t="s">
        <v>3562</v>
      </c>
      <c r="C1010" t="str">
        <f>_xlfn.CONCAT(RecordTable[[#This Row],[PhenoAbbv]],".",RIGHT(RecordTable[[#This Row],[METRC]],6))</f>
        <v>CADR107.031268</v>
      </c>
      <c r="D1010" s="15">
        <v>43717</v>
      </c>
      <c r="E1010" s="15" t="str">
        <f>_xlfn.IFNA(IF(LEFT(VLOOKUP(RecordTable[[#This Row],[METRC]],METRC!A:B,2,FALSE),4)=LEFT(RecordTable[[#This Row],[CloneBarcode]],4),"match","MISMATCH"),"dead")</f>
        <v>dead</v>
      </c>
      <c r="F1010" s="15" t="str">
        <f>_xlfn.IFNA(INDEX(Table6[[#All],[Location]],MATCH(RecordTable[[#This Row],[METRC]],Table6[Tag],0)),"DEAD")</f>
        <v>DEAD</v>
      </c>
    </row>
    <row r="1011" spans="1:6" x14ac:dyDescent="0.25">
      <c r="A1011" t="s">
        <v>3563</v>
      </c>
      <c r="B1011" t="s">
        <v>3562</v>
      </c>
      <c r="C1011" t="str">
        <f>_xlfn.CONCAT(RecordTable[[#This Row],[PhenoAbbv]],".",RIGHT(RecordTable[[#This Row],[METRC]],6))</f>
        <v>CADR107.031269</v>
      </c>
      <c r="D1011" s="15">
        <v>43717</v>
      </c>
      <c r="E1011" s="15" t="str">
        <f>_xlfn.IFNA(IF(LEFT(VLOOKUP(RecordTable[[#This Row],[METRC]],METRC!A:B,2,FALSE),4)=LEFT(RecordTable[[#This Row],[CloneBarcode]],4),"match","MISMATCH"),"dead")</f>
        <v>dead</v>
      </c>
      <c r="F1011" s="15" t="str">
        <f>_xlfn.IFNA(INDEX(Table6[[#All],[Location]],MATCH(RecordTable[[#This Row],[METRC]],Table6[Tag],0)),"DEAD")</f>
        <v>DEAD</v>
      </c>
    </row>
    <row r="1012" spans="1:6" x14ac:dyDescent="0.25">
      <c r="A1012" t="str">
        <f>_xlfn.CONCAT("1A4070000000065000",RIGHT(RecordTable[[#This Row],[CloneBarcode]],6))</f>
        <v>1A4070000000065000040681</v>
      </c>
      <c r="B1012" t="str">
        <f>LEFT(RecordTable[[#This Row],[CloneBarcode]],7)</f>
        <v>CADR107</v>
      </c>
      <c r="C1012" t="s">
        <v>3671</v>
      </c>
      <c r="D1012" s="15">
        <v>43717</v>
      </c>
      <c r="E1012" s="15" t="str">
        <f>_xlfn.IFNA(IF(LEFT(VLOOKUP(RecordTable[[#This Row],[METRC]],METRC!A:B,2,FALSE),4)=LEFT(RecordTable[[#This Row],[CloneBarcode]],4),"match","MISMATCH"),"dead")</f>
        <v>dead</v>
      </c>
      <c r="F1012" s="15" t="str">
        <f>_xlfn.IFNA(INDEX(Table6[[#All],[Location]],MATCH(RecordTable[[#This Row],[METRC]],Table6[Tag],0)),"DEAD")</f>
        <v>DEAD</v>
      </c>
    </row>
    <row r="1013" spans="1:6" x14ac:dyDescent="0.25">
      <c r="A1013" t="str">
        <f>_xlfn.CONCAT("1A4070000000065000",RIGHT(RecordTable[[#This Row],[CloneBarcode]],6))</f>
        <v>1A4070000000065000040676</v>
      </c>
      <c r="B1013" t="str">
        <f>LEFT(RecordTable[[#This Row],[CloneBarcode]],7)</f>
        <v>CADR107</v>
      </c>
      <c r="C1013" t="s">
        <v>3672</v>
      </c>
      <c r="D1013" s="15">
        <v>43717</v>
      </c>
      <c r="E1013" s="15" t="str">
        <f>_xlfn.IFNA(IF(LEFT(VLOOKUP(RecordTable[[#This Row],[METRC]],METRC!A:B,2,FALSE),4)=LEFT(RecordTable[[#This Row],[CloneBarcode]],4),"match","MISMATCH"),"dead")</f>
        <v>dead</v>
      </c>
      <c r="F1013" s="15" t="str">
        <f>_xlfn.IFNA(INDEX(Table6[[#All],[Location]],MATCH(RecordTable[[#This Row],[METRC]],Table6[Tag],0)),"DEAD")</f>
        <v>DEAD</v>
      </c>
    </row>
    <row r="1014" spans="1:6" x14ac:dyDescent="0.25">
      <c r="A1014" t="str">
        <f>_xlfn.CONCAT("1A4070000000065000",RIGHT(RecordTable[[#This Row],[CloneBarcode]],6))</f>
        <v>1A4070000000065000040519</v>
      </c>
      <c r="B1014" t="str">
        <f>LEFT(RecordTable[[#This Row],[CloneBarcode]],7)</f>
        <v>CLSE001</v>
      </c>
      <c r="C1014" t="s">
        <v>3673</v>
      </c>
      <c r="D1014" s="15">
        <v>43717</v>
      </c>
      <c r="E1014" s="15" t="str">
        <f>_xlfn.IFNA(IF(LEFT(VLOOKUP(RecordTable[[#This Row],[METRC]],METRC!A:B,2,FALSE),4)=LEFT(RecordTable[[#This Row],[CloneBarcode]],4),"match","MISMATCH"),"dead")</f>
        <v>dead</v>
      </c>
      <c r="F1014" s="15" t="str">
        <f>_xlfn.IFNA(INDEX(Table6[[#All],[Location]],MATCH(RecordTable[[#This Row],[METRC]],Table6[Tag],0)),"DEAD")</f>
        <v>DEAD</v>
      </c>
    </row>
    <row r="1015" spans="1:6" x14ac:dyDescent="0.25">
      <c r="A1015" t="str">
        <f>_xlfn.CONCAT("1A4070000000065000",RIGHT(RecordTable[[#This Row],[CloneBarcode]],6))</f>
        <v>1A4070000000065000040520</v>
      </c>
      <c r="B1015" t="str">
        <f>LEFT(RecordTable[[#This Row],[CloneBarcode]],7)</f>
        <v>CLSE001</v>
      </c>
      <c r="C1015" t="s">
        <v>3674</v>
      </c>
      <c r="D1015" s="15">
        <v>43717</v>
      </c>
      <c r="E1015" s="15" t="str">
        <f>_xlfn.IFNA(IF(LEFT(VLOOKUP(RecordTable[[#This Row],[METRC]],METRC!A:B,2,FALSE),4)=LEFT(RecordTable[[#This Row],[CloneBarcode]],4),"match","MISMATCH"),"dead")</f>
        <v>dead</v>
      </c>
      <c r="F1015" s="15" t="str">
        <f>_xlfn.IFNA(INDEX(Table6[[#All],[Location]],MATCH(RecordTable[[#This Row],[METRC]],Table6[Tag],0)),"DEAD")</f>
        <v>DEAD</v>
      </c>
    </row>
    <row r="1016" spans="1:6" x14ac:dyDescent="0.25">
      <c r="A1016" t="str">
        <f>_xlfn.CONCAT("1A4070000000065000",RIGHT(RecordTable[[#This Row],[CloneBarcode]],6))</f>
        <v>1A4070000000065000040569</v>
      </c>
      <c r="B1016" t="str">
        <f>LEFT(RecordTable[[#This Row],[CloneBarcode]],7)</f>
        <v>CLSE024</v>
      </c>
      <c r="C1016" t="s">
        <v>3675</v>
      </c>
      <c r="D1016" s="15">
        <v>43717</v>
      </c>
      <c r="E1016" s="15" t="str">
        <f>_xlfn.IFNA(IF(LEFT(VLOOKUP(RecordTable[[#This Row],[METRC]],METRC!A:B,2,FALSE),4)=LEFT(RecordTable[[#This Row],[CloneBarcode]],4),"match","MISMATCH"),"dead")</f>
        <v>dead</v>
      </c>
      <c r="F1016" s="15" t="str">
        <f>_xlfn.IFNA(INDEX(Table6[[#All],[Location]],MATCH(RecordTable[[#This Row],[METRC]],Table6[Tag],0)),"DEAD")</f>
        <v>DEAD</v>
      </c>
    </row>
    <row r="1017" spans="1:6" x14ac:dyDescent="0.25">
      <c r="A1017" t="str">
        <f>_xlfn.CONCAT("1A4070000000065000",RIGHT(RecordTable[[#This Row],[CloneBarcode]],6))</f>
        <v>1A4070000000065000040570</v>
      </c>
      <c r="B1017" t="str">
        <f>LEFT(RecordTable[[#This Row],[CloneBarcode]],7)</f>
        <v>CLSE024</v>
      </c>
      <c r="C1017" t="s">
        <v>3676</v>
      </c>
      <c r="D1017" s="15">
        <v>43717</v>
      </c>
      <c r="E1017" s="15" t="str">
        <f>_xlfn.IFNA(IF(LEFT(VLOOKUP(RecordTable[[#This Row],[METRC]],METRC!A:B,2,FALSE),4)=LEFT(RecordTable[[#This Row],[CloneBarcode]],4),"match","MISMATCH"),"dead")</f>
        <v>dead</v>
      </c>
      <c r="F1017" s="15" t="str">
        <f>_xlfn.IFNA(INDEX(Table6[[#All],[Location]],MATCH(RecordTable[[#This Row],[METRC]],Table6[Tag],0)),"DEAD")</f>
        <v>DEAD</v>
      </c>
    </row>
    <row r="1018" spans="1:6" x14ac:dyDescent="0.25">
      <c r="A1018" t="str">
        <f>_xlfn.CONCAT("1A4070000000065000",RIGHT(RecordTable[[#This Row],[CloneBarcode]],6))</f>
        <v>1A4070000000065000040533</v>
      </c>
      <c r="B1018" t="str">
        <f>LEFT(RecordTable[[#This Row],[CloneBarcode]],7)</f>
        <v>CLSE033</v>
      </c>
      <c r="C1018" t="s">
        <v>3677</v>
      </c>
      <c r="D1018" s="15">
        <v>43717</v>
      </c>
      <c r="E1018" s="15" t="str">
        <f>_xlfn.IFNA(IF(LEFT(VLOOKUP(RecordTable[[#This Row],[METRC]],METRC!A:B,2,FALSE),4)=LEFT(RecordTable[[#This Row],[CloneBarcode]],4),"match","MISMATCH"),"dead")</f>
        <v>dead</v>
      </c>
      <c r="F1018" s="15" t="str">
        <f>_xlfn.IFNA(INDEX(Table6[[#All],[Location]],MATCH(RecordTable[[#This Row],[METRC]],Table6[Tag],0)),"DEAD")</f>
        <v>DEAD</v>
      </c>
    </row>
    <row r="1019" spans="1:6" x14ac:dyDescent="0.25">
      <c r="A1019" t="str">
        <f>_xlfn.CONCAT("1A4070000000065000",RIGHT(RecordTable[[#This Row],[CloneBarcode]],6))</f>
        <v>1A4070000000065000040534</v>
      </c>
      <c r="B1019" t="str">
        <f>LEFT(RecordTable[[#This Row],[CloneBarcode]],7)</f>
        <v>CLSE033</v>
      </c>
      <c r="C1019" t="s">
        <v>3678</v>
      </c>
      <c r="D1019" s="15">
        <v>43717</v>
      </c>
      <c r="E1019" s="15" t="str">
        <f>_xlfn.IFNA(IF(LEFT(VLOOKUP(RecordTable[[#This Row],[METRC]],METRC!A:B,2,FALSE),4)=LEFT(RecordTable[[#This Row],[CloneBarcode]],4),"match","MISMATCH"),"dead")</f>
        <v>dead</v>
      </c>
      <c r="F1019" s="15" t="str">
        <f>_xlfn.IFNA(INDEX(Table6[[#All],[Location]],MATCH(RecordTable[[#This Row],[METRC]],Table6[Tag],0)),"DEAD")</f>
        <v>DEAD</v>
      </c>
    </row>
    <row r="1020" spans="1:6" x14ac:dyDescent="0.25">
      <c r="A1020" t="str">
        <f>_xlfn.CONCAT("1A4070000000065000",RIGHT(RecordTable[[#This Row],[CloneBarcode]],6))</f>
        <v>1A4070000000065000040535</v>
      </c>
      <c r="B1020" t="str">
        <f>LEFT(RecordTable[[#This Row],[CloneBarcode]],7)</f>
        <v>CLSE035</v>
      </c>
      <c r="C1020" t="s">
        <v>3679</v>
      </c>
      <c r="D1020" s="15">
        <v>43717</v>
      </c>
      <c r="E1020" s="15" t="str">
        <f>_xlfn.IFNA(IF(LEFT(VLOOKUP(RecordTable[[#This Row],[METRC]],METRC!A:B,2,FALSE),4)=LEFT(RecordTable[[#This Row],[CloneBarcode]],4),"match","MISMATCH"),"dead")</f>
        <v>dead</v>
      </c>
      <c r="F1020" s="15" t="str">
        <f>_xlfn.IFNA(INDEX(Table6[[#All],[Location]],MATCH(RecordTable[[#This Row],[METRC]],Table6[Tag],0)),"DEAD")</f>
        <v>DEAD</v>
      </c>
    </row>
    <row r="1021" spans="1:6" x14ac:dyDescent="0.25">
      <c r="A1021" t="str">
        <f>_xlfn.CONCAT("1A4070000000065000",RIGHT(RecordTable[[#This Row],[CloneBarcode]],6))</f>
        <v>1A4070000000065000040536</v>
      </c>
      <c r="B1021" t="str">
        <f>LEFT(RecordTable[[#This Row],[CloneBarcode]],7)</f>
        <v>CLSE035</v>
      </c>
      <c r="C1021" t="s">
        <v>3680</v>
      </c>
      <c r="D1021" s="15">
        <v>43717</v>
      </c>
      <c r="E1021" s="15" t="str">
        <f>_xlfn.IFNA(IF(LEFT(VLOOKUP(RecordTable[[#This Row],[METRC]],METRC!A:B,2,FALSE),4)=LEFT(RecordTable[[#This Row],[CloneBarcode]],4),"match","MISMATCH"),"dead")</f>
        <v>dead</v>
      </c>
      <c r="F1021" s="15" t="str">
        <f>_xlfn.IFNA(INDEX(Table6[[#All],[Location]],MATCH(RecordTable[[#This Row],[METRC]],Table6[Tag],0)),"DEAD")</f>
        <v>DEAD</v>
      </c>
    </row>
    <row r="1022" spans="1:6" x14ac:dyDescent="0.25">
      <c r="A1022" t="str">
        <f>_xlfn.CONCAT("1A4070000000065000",RIGHT(RecordTable[[#This Row],[CloneBarcode]],6))</f>
        <v>1A4070000000065000040525</v>
      </c>
      <c r="B1022" t="str">
        <f>LEFT(RecordTable[[#This Row],[CloneBarcode]],7)</f>
        <v>CLSE037</v>
      </c>
      <c r="C1022" t="s">
        <v>3681</v>
      </c>
      <c r="D1022" s="15">
        <v>43717</v>
      </c>
      <c r="E1022" s="15" t="str">
        <f>_xlfn.IFNA(IF(LEFT(VLOOKUP(RecordTable[[#This Row],[METRC]],METRC!A:B,2,FALSE),4)=LEFT(RecordTable[[#This Row],[CloneBarcode]],4),"match","MISMATCH"),"dead")</f>
        <v>dead</v>
      </c>
      <c r="F1022" s="15" t="str">
        <f>_xlfn.IFNA(INDEX(Table6[[#All],[Location]],MATCH(RecordTable[[#This Row],[METRC]],Table6[Tag],0)),"DEAD")</f>
        <v>DEAD</v>
      </c>
    </row>
    <row r="1023" spans="1:6" x14ac:dyDescent="0.25">
      <c r="A1023" t="str">
        <f>_xlfn.CONCAT("1A4070000000065000",RIGHT(RecordTable[[#This Row],[CloneBarcode]],6))</f>
        <v>1A4070000000065000040526</v>
      </c>
      <c r="B1023" t="str">
        <f>LEFT(RecordTable[[#This Row],[CloneBarcode]],7)</f>
        <v>CLSE037</v>
      </c>
      <c r="C1023" t="s">
        <v>3682</v>
      </c>
      <c r="D1023" s="15">
        <v>43717</v>
      </c>
      <c r="E1023" s="15" t="str">
        <f>_xlfn.IFNA(IF(LEFT(VLOOKUP(RecordTable[[#This Row],[METRC]],METRC!A:B,2,FALSE),4)=LEFT(RecordTable[[#This Row],[CloneBarcode]],4),"match","MISMATCH"),"dead")</f>
        <v>dead</v>
      </c>
      <c r="F1023" s="15" t="str">
        <f>_xlfn.IFNA(INDEX(Table6[[#All],[Location]],MATCH(RecordTable[[#This Row],[METRC]],Table6[Tag],0)),"DEAD")</f>
        <v>DEAD</v>
      </c>
    </row>
    <row r="1024" spans="1:6" x14ac:dyDescent="0.25">
      <c r="A1024" t="str">
        <f>_xlfn.CONCAT("1A4070000000065000",RIGHT(RecordTable[[#This Row],[CloneBarcode]],6))</f>
        <v>1A4070000000065000040564</v>
      </c>
      <c r="B1024" t="str">
        <f>LEFT(RecordTable[[#This Row],[CloneBarcode]],7)</f>
        <v>CLSE059</v>
      </c>
      <c r="C1024" t="s">
        <v>3683</v>
      </c>
      <c r="D1024" s="15">
        <v>43717</v>
      </c>
      <c r="E1024" s="15" t="str">
        <f>_xlfn.IFNA(IF(LEFT(VLOOKUP(RecordTable[[#This Row],[METRC]],METRC!A:B,2,FALSE),4)=LEFT(RecordTable[[#This Row],[CloneBarcode]],4),"match","MISMATCH"),"dead")</f>
        <v>dead</v>
      </c>
      <c r="F1024" s="15" t="str">
        <f>_xlfn.IFNA(INDEX(Table6[[#All],[Location]],MATCH(RecordTable[[#This Row],[METRC]],Table6[Tag],0)),"DEAD")</f>
        <v>DEAD</v>
      </c>
    </row>
    <row r="1025" spans="1:6" x14ac:dyDescent="0.25">
      <c r="A1025" t="str">
        <f>_xlfn.CONCAT("1A4070000000065000",RIGHT(RecordTable[[#This Row],[CloneBarcode]],6))</f>
        <v>1A4070000000065000040563</v>
      </c>
      <c r="B1025" t="str">
        <f>LEFT(RecordTable[[#This Row],[CloneBarcode]],7)</f>
        <v>CLSE059</v>
      </c>
      <c r="C1025" t="s">
        <v>3684</v>
      </c>
      <c r="D1025" s="15">
        <v>43717</v>
      </c>
      <c r="E1025" s="15" t="str">
        <f>_xlfn.IFNA(IF(LEFT(VLOOKUP(RecordTable[[#This Row],[METRC]],METRC!A:B,2,FALSE),4)=LEFT(RecordTable[[#This Row],[CloneBarcode]],4),"match","MISMATCH"),"dead")</f>
        <v>dead</v>
      </c>
      <c r="F1025" s="15" t="str">
        <f>_xlfn.IFNA(INDEX(Table6[[#All],[Location]],MATCH(RecordTable[[#This Row],[METRC]],Table6[Tag],0)),"DEAD")</f>
        <v>DEAD</v>
      </c>
    </row>
    <row r="1026" spans="1:6" x14ac:dyDescent="0.25">
      <c r="A1026" t="str">
        <f>_xlfn.CONCAT("1A4070000000065000",RIGHT(RecordTable[[#This Row],[CloneBarcode]],6))</f>
        <v>1A4070000000065000038755</v>
      </c>
      <c r="B1026" t="str">
        <f>LEFT(RecordTable[[#This Row],[CloneBarcode]],7)</f>
        <v>CTEN016</v>
      </c>
      <c r="C1026" t="s">
        <v>3685</v>
      </c>
      <c r="D1026" s="15">
        <v>43717</v>
      </c>
      <c r="E1026" s="15" t="str">
        <f>_xlfn.IFNA(IF(LEFT(VLOOKUP(RecordTable[[#This Row],[METRC]],METRC!A:B,2,FALSE),4)=LEFT(RecordTable[[#This Row],[CloneBarcode]],4),"match","MISMATCH"),"dead")</f>
        <v>dead</v>
      </c>
      <c r="F1026" s="15" t="str">
        <f>_xlfn.IFNA(INDEX(Table6[[#All],[Location]],MATCH(RecordTable[[#This Row],[METRC]],Table6[Tag],0)),"DEAD")</f>
        <v>DEAD</v>
      </c>
    </row>
    <row r="1027" spans="1:6" x14ac:dyDescent="0.25">
      <c r="A1027" t="str">
        <f>_xlfn.CONCAT("1A4070000000065000",RIGHT(RecordTable[[#This Row],[CloneBarcode]],6))</f>
        <v>1A4070000000065000038767</v>
      </c>
      <c r="B1027" t="str">
        <f>LEFT(RecordTable[[#This Row],[CloneBarcode]],7)</f>
        <v>CTEN024</v>
      </c>
      <c r="C1027" t="s">
        <v>3686</v>
      </c>
      <c r="D1027" s="15">
        <v>43717</v>
      </c>
      <c r="E1027" s="15" t="str">
        <f>_xlfn.IFNA(IF(LEFT(VLOOKUP(RecordTable[[#This Row],[METRC]],METRC!A:B,2,FALSE),4)=LEFT(RecordTable[[#This Row],[CloneBarcode]],4),"match","MISMATCH"),"dead")</f>
        <v>dead</v>
      </c>
      <c r="F1027" s="15" t="str">
        <f>_xlfn.IFNA(INDEX(Table6[[#All],[Location]],MATCH(RecordTable[[#This Row],[METRC]],Table6[Tag],0)),"DEAD")</f>
        <v>DEAD</v>
      </c>
    </row>
    <row r="1028" spans="1:6" x14ac:dyDescent="0.25">
      <c r="A1028" t="s">
        <v>3393</v>
      </c>
      <c r="B1028" t="s">
        <v>3002</v>
      </c>
      <c r="C1028" t="str">
        <f>_xlfn.CONCAT(RecordTable[[#This Row],[PhenoAbbv]],".",RIGHT(RecordTable[[#This Row],[METRC]],6))</f>
        <v>DD22005.019499</v>
      </c>
      <c r="D1028" s="15">
        <v>43717</v>
      </c>
      <c r="E1028" s="15" t="str">
        <f>_xlfn.IFNA(IF(LEFT(VLOOKUP(RecordTable[[#This Row],[METRC]],METRC!A:B,2,FALSE),4)=LEFT(RecordTable[[#This Row],[CloneBarcode]],4),"match","MISMATCH"),"dead")</f>
        <v>dead</v>
      </c>
      <c r="F1028" s="15" t="str">
        <f>_xlfn.IFNA(INDEX(Table6[[#All],[Location]],MATCH(RecordTable[[#This Row],[METRC]],Table6[Tag],0)),"DEAD")</f>
        <v>DEAD</v>
      </c>
    </row>
    <row r="1029" spans="1:6" x14ac:dyDescent="0.25">
      <c r="A1029" t="s">
        <v>3687</v>
      </c>
      <c r="B1029" t="s">
        <v>3002</v>
      </c>
      <c r="C1029" t="str">
        <f>_xlfn.CONCAT(RecordTable[[#This Row],[PhenoAbbv]],".",RIGHT(RecordTable[[#This Row],[METRC]],6))</f>
        <v>DD22005.032327</v>
      </c>
      <c r="D1029" s="15">
        <v>43717</v>
      </c>
      <c r="E1029" s="15" t="str">
        <f>_xlfn.IFNA(IF(LEFT(VLOOKUP(RecordTable[[#This Row],[METRC]],METRC!A:B,2,FALSE),4)=LEFT(RecordTable[[#This Row],[CloneBarcode]],4),"match","MISMATCH"),"dead")</f>
        <v>dead</v>
      </c>
      <c r="F1029" s="15" t="str">
        <f>_xlfn.IFNA(INDEX(Table6[[#All],[Location]],MATCH(RecordTable[[#This Row],[METRC]],Table6[Tag],0)),"DEAD")</f>
        <v>DEAD</v>
      </c>
    </row>
    <row r="1030" spans="1:6" x14ac:dyDescent="0.25">
      <c r="A1030" t="s">
        <v>3688</v>
      </c>
      <c r="B1030" t="s">
        <v>3568</v>
      </c>
      <c r="C1030" t="str">
        <f>_xlfn.CONCAT(RecordTable[[#This Row],[PhenoAbbv]],".",RIGHT(RecordTable[[#This Row],[METRC]],6))</f>
        <v>DD22008.033647</v>
      </c>
      <c r="D1030" s="15">
        <v>43717</v>
      </c>
      <c r="E1030" s="15" t="str">
        <f>_xlfn.IFNA(IF(LEFT(VLOOKUP(RecordTable[[#This Row],[METRC]],METRC!A:B,2,FALSE),4)=LEFT(RecordTable[[#This Row],[CloneBarcode]],4),"match","MISMATCH"),"dead")</f>
        <v>dead</v>
      </c>
      <c r="F1030" s="15" t="str">
        <f>_xlfn.IFNA(INDEX(Table6[[#All],[Location]],MATCH(RecordTable[[#This Row],[METRC]],Table6[Tag],0)),"DEAD")</f>
        <v>DEAD</v>
      </c>
    </row>
    <row r="1031" spans="1:6" x14ac:dyDescent="0.25">
      <c r="A1031" t="s">
        <v>3567</v>
      </c>
      <c r="B1031" t="s">
        <v>3568</v>
      </c>
      <c r="C1031" t="str">
        <f>_xlfn.CONCAT(RecordTable[[#This Row],[PhenoAbbv]],".",RIGHT(RecordTable[[#This Row],[METRC]],6))</f>
        <v>DD22008.033648</v>
      </c>
      <c r="D1031" s="15">
        <v>43717</v>
      </c>
      <c r="E1031" s="15" t="str">
        <f>_xlfn.IFNA(IF(LEFT(VLOOKUP(RecordTable[[#This Row],[METRC]],METRC!A:B,2,FALSE),4)=LEFT(RecordTable[[#This Row],[CloneBarcode]],4),"match","MISMATCH"),"dead")</f>
        <v>dead</v>
      </c>
      <c r="F1031" s="15" t="str">
        <f>_xlfn.IFNA(INDEX(Table6[[#All],[Location]],MATCH(RecordTable[[#This Row],[METRC]],Table6[Tag],0)),"DEAD")</f>
        <v>DEAD</v>
      </c>
    </row>
    <row r="1032" spans="1:6" x14ac:dyDescent="0.25">
      <c r="A1032" t="s">
        <v>3394</v>
      </c>
      <c r="B1032" t="s">
        <v>3007</v>
      </c>
      <c r="C1032" t="str">
        <f>_xlfn.CONCAT(RecordTable[[#This Row],[PhenoAbbv]],".",RIGHT(RecordTable[[#This Row],[METRC]],6))</f>
        <v>DD22009.019474</v>
      </c>
      <c r="D1032" s="15">
        <v>43717</v>
      </c>
      <c r="E1032" s="15" t="str">
        <f>_xlfn.IFNA(IF(LEFT(VLOOKUP(RecordTable[[#This Row],[METRC]],METRC!A:B,2,FALSE),4)=LEFT(RecordTable[[#This Row],[CloneBarcode]],4),"match","MISMATCH"),"dead")</f>
        <v>dead</v>
      </c>
      <c r="F1032" s="15" t="str">
        <f>_xlfn.IFNA(INDEX(Table6[[#All],[Location]],MATCH(RecordTable[[#This Row],[METRC]],Table6[Tag],0)),"DEAD")</f>
        <v>DEAD</v>
      </c>
    </row>
    <row r="1033" spans="1:6" x14ac:dyDescent="0.25">
      <c r="A1033" t="s">
        <v>3689</v>
      </c>
      <c r="B1033" t="s">
        <v>3007</v>
      </c>
      <c r="C1033" t="str">
        <f>_xlfn.CONCAT(RecordTable[[#This Row],[PhenoAbbv]],".",RIGHT(RecordTable[[#This Row],[METRC]],6))</f>
        <v>DD22009.032392</v>
      </c>
      <c r="D1033" s="15">
        <v>43717</v>
      </c>
      <c r="E1033" s="15" t="str">
        <f>_xlfn.IFNA(IF(LEFT(VLOOKUP(RecordTable[[#This Row],[METRC]],METRC!A:B,2,FALSE),4)=LEFT(RecordTable[[#This Row],[CloneBarcode]],4),"match","MISMATCH"),"dead")</f>
        <v>dead</v>
      </c>
      <c r="F1033" s="15" t="str">
        <f>_xlfn.IFNA(INDEX(Table6[[#All],[Location]],MATCH(RecordTable[[#This Row],[METRC]],Table6[Tag],0)),"DEAD")</f>
        <v>DEAD</v>
      </c>
    </row>
    <row r="1034" spans="1:6" x14ac:dyDescent="0.25">
      <c r="A1034" t="s">
        <v>3690</v>
      </c>
      <c r="B1034" t="s">
        <v>3010</v>
      </c>
      <c r="C1034" t="str">
        <f>_xlfn.CONCAT(RecordTable[[#This Row],[PhenoAbbv]],".",RIGHT(RecordTable[[#This Row],[METRC]],6))</f>
        <v>DD22010.032316</v>
      </c>
      <c r="D1034" s="15">
        <v>43717</v>
      </c>
      <c r="E1034" s="15" t="str">
        <f>_xlfn.IFNA(IF(LEFT(VLOOKUP(RecordTable[[#This Row],[METRC]],METRC!A:B,2,FALSE),4)=LEFT(RecordTable[[#This Row],[CloneBarcode]],4),"match","MISMATCH"),"dead")</f>
        <v>dead</v>
      </c>
      <c r="F1034" s="15" t="str">
        <f>_xlfn.IFNA(INDEX(Table6[[#All],[Location]],MATCH(RecordTable[[#This Row],[METRC]],Table6[Tag],0)),"DEAD")</f>
        <v>DEAD</v>
      </c>
    </row>
    <row r="1035" spans="1:6" x14ac:dyDescent="0.25">
      <c r="A1035" t="s">
        <v>3395</v>
      </c>
      <c r="B1035" t="s">
        <v>3396</v>
      </c>
      <c r="C1035" t="str">
        <f>_xlfn.CONCAT(RecordTable[[#This Row],[PhenoAbbv]],".",RIGHT(RecordTable[[#This Row],[METRC]],6))</f>
        <v>DD22016.019468</v>
      </c>
      <c r="D1035" s="15">
        <v>43717</v>
      </c>
      <c r="E1035" s="15" t="str">
        <f>_xlfn.IFNA(IF(LEFT(VLOOKUP(RecordTable[[#This Row],[METRC]],METRC!A:B,2,FALSE),4)=LEFT(RecordTable[[#This Row],[CloneBarcode]],4),"match","MISMATCH"),"dead")</f>
        <v>dead</v>
      </c>
      <c r="F1035" s="15" t="str">
        <f>_xlfn.IFNA(INDEX(Table6[[#All],[Location]],MATCH(RecordTable[[#This Row],[METRC]],Table6[Tag],0)),"DEAD")</f>
        <v>DEAD</v>
      </c>
    </row>
    <row r="1036" spans="1:6" x14ac:dyDescent="0.25">
      <c r="A1036" t="s">
        <v>3691</v>
      </c>
      <c r="B1036" t="s">
        <v>3396</v>
      </c>
      <c r="C1036" t="str">
        <f>_xlfn.CONCAT(RecordTable[[#This Row],[PhenoAbbv]],".",RIGHT(RecordTable[[#This Row],[METRC]],6))</f>
        <v>DD22016.032370</v>
      </c>
      <c r="D1036" s="15">
        <v>43717</v>
      </c>
      <c r="E1036" s="15" t="str">
        <f>_xlfn.IFNA(IF(LEFT(VLOOKUP(RecordTable[[#This Row],[METRC]],METRC!A:B,2,FALSE),4)=LEFT(RecordTable[[#This Row],[CloneBarcode]],4),"match","MISMATCH"),"dead")</f>
        <v>dead</v>
      </c>
      <c r="F1036" s="15" t="str">
        <f>_xlfn.IFNA(INDEX(Table6[[#All],[Location]],MATCH(RecordTable[[#This Row],[METRC]],Table6[Tag],0)),"DEAD")</f>
        <v>DEAD</v>
      </c>
    </row>
    <row r="1037" spans="1:6" x14ac:dyDescent="0.25">
      <c r="A1037" t="s">
        <v>3692</v>
      </c>
      <c r="B1037" t="s">
        <v>3015</v>
      </c>
      <c r="C1037" t="str">
        <f>_xlfn.CONCAT(RecordTable[[#This Row],[PhenoAbbv]],".",RIGHT(RecordTable[[#This Row],[METRC]],6))</f>
        <v>DRMC001.033096</v>
      </c>
      <c r="D1037" s="15">
        <v>43717</v>
      </c>
      <c r="E1037" s="15" t="str">
        <f>_xlfn.IFNA(IF(LEFT(VLOOKUP(RecordTable[[#This Row],[METRC]],METRC!A:B,2,FALSE),4)=LEFT(RecordTable[[#This Row],[CloneBarcode]],4),"match","MISMATCH"),"dead")</f>
        <v>dead</v>
      </c>
      <c r="F1037" s="15" t="str">
        <f>_xlfn.IFNA(INDEX(Table6[[#All],[Location]],MATCH(RecordTable[[#This Row],[METRC]],Table6[Tag],0)),"DEAD")</f>
        <v>DEAD</v>
      </c>
    </row>
    <row r="1038" spans="1:6" x14ac:dyDescent="0.25">
      <c r="A1038" t="s">
        <v>3693</v>
      </c>
      <c r="B1038" t="s">
        <v>3019</v>
      </c>
      <c r="C1038" t="str">
        <f>_xlfn.CONCAT(RecordTable[[#This Row],[PhenoAbbv]],".",RIGHT(RecordTable[[#This Row],[METRC]],6))</f>
        <v>DRMC004.032999</v>
      </c>
      <c r="D1038" s="15">
        <v>43717</v>
      </c>
      <c r="E1038" s="15" t="str">
        <f>_xlfn.IFNA(IF(LEFT(VLOOKUP(RecordTable[[#This Row],[METRC]],METRC!A:B,2,FALSE),4)=LEFT(RecordTable[[#This Row],[CloneBarcode]],4),"match","MISMATCH"),"dead")</f>
        <v>dead</v>
      </c>
      <c r="F1038" s="15" t="str">
        <f>_xlfn.IFNA(INDEX(Table6[[#All],[Location]],MATCH(RecordTable[[#This Row],[METRC]],Table6[Tag],0)),"DEAD")</f>
        <v>DEAD</v>
      </c>
    </row>
    <row r="1039" spans="1:6" x14ac:dyDescent="0.25">
      <c r="A1039" t="s">
        <v>3694</v>
      </c>
      <c r="B1039" t="s">
        <v>3405</v>
      </c>
      <c r="C1039" t="str">
        <f>_xlfn.CONCAT(RecordTable[[#This Row],[PhenoAbbv]],".",RIGHT(RecordTable[[#This Row],[METRC]],6))</f>
        <v>DRMC022.033149</v>
      </c>
      <c r="D1039" s="15">
        <v>43717</v>
      </c>
      <c r="E1039" s="15" t="str">
        <f>_xlfn.IFNA(IF(LEFT(VLOOKUP(RecordTable[[#This Row],[METRC]],METRC!A:B,2,FALSE),4)=LEFT(RecordTable[[#This Row],[CloneBarcode]],4),"match","MISMATCH"),"dead")</f>
        <v>dead</v>
      </c>
      <c r="F1039" s="15" t="str">
        <f>_xlfn.IFNA(INDEX(Table6[[#All],[Location]],MATCH(RecordTable[[#This Row],[METRC]],Table6[Tag],0)),"DEAD")</f>
        <v>DEAD</v>
      </c>
    </row>
    <row r="1040" spans="1:6" x14ac:dyDescent="0.25">
      <c r="A1040" t="s">
        <v>3569</v>
      </c>
      <c r="B1040" t="s">
        <v>3570</v>
      </c>
      <c r="C1040" t="str">
        <f>_xlfn.CONCAT(RecordTable[[#This Row],[PhenoAbbv]],".",RIGHT(RecordTable[[#This Row],[METRC]],6))</f>
        <v>DSLD010.031253</v>
      </c>
      <c r="D1040" s="15">
        <v>43717</v>
      </c>
      <c r="E1040" s="15" t="str">
        <f>_xlfn.IFNA(IF(LEFT(VLOOKUP(RecordTable[[#This Row],[METRC]],METRC!A:B,2,FALSE),4)=LEFT(RecordTable[[#This Row],[CloneBarcode]],4),"match","MISMATCH"),"dead")</f>
        <v>dead</v>
      </c>
      <c r="F1040" s="15" t="str">
        <f>_xlfn.IFNA(INDEX(Table6[[#All],[Location]],MATCH(RecordTable[[#This Row],[METRC]],Table6[Tag],0)),"DEAD")</f>
        <v>DEAD</v>
      </c>
    </row>
    <row r="1041" spans="1:6" x14ac:dyDescent="0.25">
      <c r="A1041" t="s">
        <v>3571</v>
      </c>
      <c r="B1041" t="s">
        <v>3570</v>
      </c>
      <c r="C1041" t="str">
        <f>_xlfn.CONCAT(RecordTable[[#This Row],[PhenoAbbv]],".",RIGHT(RecordTable[[#This Row],[METRC]],6))</f>
        <v>DSLD010.031254</v>
      </c>
      <c r="D1041" s="15">
        <v>43717</v>
      </c>
      <c r="E1041" s="15" t="str">
        <f>_xlfn.IFNA(IF(LEFT(VLOOKUP(RecordTable[[#This Row],[METRC]],METRC!A:B,2,FALSE),4)=LEFT(RecordTable[[#This Row],[CloneBarcode]],4),"match","MISMATCH"),"dead")</f>
        <v>dead</v>
      </c>
      <c r="F1041" s="15" t="str">
        <f>_xlfn.IFNA(INDEX(Table6[[#All],[Location]],MATCH(RecordTable[[#This Row],[METRC]],Table6[Tag],0)),"DEAD")</f>
        <v>DEAD</v>
      </c>
    </row>
    <row r="1042" spans="1:6" x14ac:dyDescent="0.25">
      <c r="A1042" t="s">
        <v>3409</v>
      </c>
      <c r="B1042" t="s">
        <v>3410</v>
      </c>
      <c r="C1042" t="str">
        <f>_xlfn.CONCAT(RecordTable[[#This Row],[PhenoAbbv]],".",RIGHT(RecordTable[[#This Row],[METRC]],6))</f>
        <v>DSLD015.031275</v>
      </c>
      <c r="D1042" s="15">
        <v>43717</v>
      </c>
      <c r="E1042" s="15" t="str">
        <f>_xlfn.IFNA(IF(LEFT(VLOOKUP(RecordTable[[#This Row],[METRC]],METRC!A:B,2,FALSE),4)=LEFT(RecordTable[[#This Row],[CloneBarcode]],4),"match","MISMATCH"),"dead")</f>
        <v>dead</v>
      </c>
      <c r="F1042" s="15" t="str">
        <f>_xlfn.IFNA(INDEX(Table6[[#All],[Location]],MATCH(RecordTable[[#This Row],[METRC]],Table6[Tag],0)),"DEAD")</f>
        <v>DEAD</v>
      </c>
    </row>
    <row r="1043" spans="1:6" x14ac:dyDescent="0.25">
      <c r="A1043" t="s">
        <v>3411</v>
      </c>
      <c r="B1043" t="s">
        <v>3410</v>
      </c>
      <c r="C1043" t="str">
        <f>_xlfn.CONCAT(RecordTable[[#This Row],[PhenoAbbv]],".",RIGHT(RecordTable[[#This Row],[METRC]],6))</f>
        <v>DSLD015.031276</v>
      </c>
      <c r="D1043" s="15">
        <v>43717</v>
      </c>
      <c r="E1043" s="15" t="str">
        <f>_xlfn.IFNA(IF(LEFT(VLOOKUP(RecordTable[[#This Row],[METRC]],METRC!A:B,2,FALSE),4)=LEFT(RecordTable[[#This Row],[CloneBarcode]],4),"match","MISMATCH"),"dead")</f>
        <v>dead</v>
      </c>
      <c r="F1043" s="15" t="str">
        <f>_xlfn.IFNA(INDEX(Table6[[#All],[Location]],MATCH(RecordTable[[#This Row],[METRC]],Table6[Tag],0)),"DEAD")</f>
        <v>DEAD</v>
      </c>
    </row>
    <row r="1044" spans="1:6" x14ac:dyDescent="0.25">
      <c r="A1044" t="s">
        <v>3572</v>
      </c>
      <c r="B1044" t="s">
        <v>3573</v>
      </c>
      <c r="C1044" t="str">
        <f>_xlfn.CONCAT(RecordTable[[#This Row],[PhenoAbbv]],".",RIGHT(RecordTable[[#This Row],[METRC]],6))</f>
        <v>DSLD016.031279</v>
      </c>
      <c r="D1044" s="15">
        <v>43717</v>
      </c>
      <c r="E1044" s="15" t="str">
        <f>_xlfn.IFNA(IF(LEFT(VLOOKUP(RecordTable[[#This Row],[METRC]],METRC!A:B,2,FALSE),4)=LEFT(RecordTable[[#This Row],[CloneBarcode]],4),"match","MISMATCH"),"dead")</f>
        <v>dead</v>
      </c>
      <c r="F1044" s="15" t="str">
        <f>_xlfn.IFNA(INDEX(Table6[[#All],[Location]],MATCH(RecordTable[[#This Row],[METRC]],Table6[Tag],0)),"DEAD")</f>
        <v>DEAD</v>
      </c>
    </row>
    <row r="1045" spans="1:6" x14ac:dyDescent="0.25">
      <c r="A1045" t="s">
        <v>3574</v>
      </c>
      <c r="B1045" t="s">
        <v>3573</v>
      </c>
      <c r="C1045" t="str">
        <f>_xlfn.CONCAT(RecordTable[[#This Row],[PhenoAbbv]],".",RIGHT(RecordTable[[#This Row],[METRC]],6))</f>
        <v>DSLD016.031280</v>
      </c>
      <c r="D1045" s="15">
        <v>43717</v>
      </c>
      <c r="E1045" s="15" t="str">
        <f>_xlfn.IFNA(IF(LEFT(VLOOKUP(RecordTable[[#This Row],[METRC]],METRC!A:B,2,FALSE),4)=LEFT(RecordTable[[#This Row],[CloneBarcode]],4),"match","MISMATCH"),"dead")</f>
        <v>dead</v>
      </c>
      <c r="F1045" s="15" t="str">
        <f>_xlfn.IFNA(INDEX(Table6[[#All],[Location]],MATCH(RecordTable[[#This Row],[METRC]],Table6[Tag],0)),"DEAD")</f>
        <v>DEAD</v>
      </c>
    </row>
    <row r="1046" spans="1:6" x14ac:dyDescent="0.25">
      <c r="A1046" t="str">
        <f>_xlfn.CONCAT("1A4070000000065000",RIGHT(RecordTable[[#This Row],[CloneBarcode]],6))</f>
        <v>1A4070000000065000040571</v>
      </c>
      <c r="B1046" t="str">
        <f>LEFT(RecordTable[[#This Row],[CloneBarcode]],7)</f>
        <v>FLOG001</v>
      </c>
      <c r="C1046" t="s">
        <v>3695</v>
      </c>
      <c r="D1046" s="15">
        <v>43717</v>
      </c>
      <c r="E1046" s="15" t="str">
        <f>_xlfn.IFNA(IF(LEFT(VLOOKUP(RecordTable[[#This Row],[METRC]],METRC!A:B,2,FALSE),4)=LEFT(RecordTable[[#This Row],[CloneBarcode]],4),"match","MISMATCH"),"dead")</f>
        <v>dead</v>
      </c>
      <c r="F1046" s="15" t="str">
        <f>_xlfn.IFNA(INDEX(Table6[[#All],[Location]],MATCH(RecordTable[[#This Row],[METRC]],Table6[Tag],0)),"DEAD")</f>
        <v>DEAD</v>
      </c>
    </row>
    <row r="1047" spans="1:6" x14ac:dyDescent="0.25">
      <c r="A1047" t="str">
        <f>_xlfn.CONCAT("1A4070000000065000",RIGHT(RecordTable[[#This Row],[CloneBarcode]],6))</f>
        <v>1A4070000000065000040572</v>
      </c>
      <c r="B1047" t="str">
        <f>LEFT(RecordTable[[#This Row],[CloneBarcode]],7)</f>
        <v>FLOG001</v>
      </c>
      <c r="C1047" t="s">
        <v>3696</v>
      </c>
      <c r="D1047" s="15">
        <v>43717</v>
      </c>
      <c r="E1047" s="15" t="str">
        <f>_xlfn.IFNA(IF(LEFT(VLOOKUP(RecordTable[[#This Row],[METRC]],METRC!A:B,2,FALSE),4)=LEFT(RecordTable[[#This Row],[CloneBarcode]],4),"match","MISMATCH"),"dead")</f>
        <v>dead</v>
      </c>
      <c r="F1047" s="15" t="str">
        <f>_xlfn.IFNA(INDEX(Table6[[#All],[Location]],MATCH(RecordTable[[#This Row],[METRC]],Table6[Tag],0)),"DEAD")</f>
        <v>DEAD</v>
      </c>
    </row>
    <row r="1048" spans="1:6" x14ac:dyDescent="0.25">
      <c r="A1048" t="s">
        <v>3697</v>
      </c>
      <c r="B1048" t="s">
        <v>3698</v>
      </c>
      <c r="C1048" t="str">
        <f>_xlfn.CONCAT(RecordTable[[#This Row],[PhenoAbbv]],".",RIGHT(RecordTable[[#This Row],[METRC]],6))</f>
        <v>FLOG004.033638</v>
      </c>
      <c r="D1048" s="15">
        <v>43717</v>
      </c>
      <c r="E1048" s="15" t="str">
        <f>_xlfn.IFNA(IF(LEFT(VLOOKUP(RecordTable[[#This Row],[METRC]],METRC!A:B,2,FALSE),4)=LEFT(RecordTable[[#This Row],[CloneBarcode]],4),"match","MISMATCH"),"dead")</f>
        <v>dead</v>
      </c>
      <c r="F1048" s="15" t="str">
        <f>_xlfn.IFNA(INDEX(Table6[[#All],[Location]],MATCH(RecordTable[[#This Row],[METRC]],Table6[Tag],0)),"DEAD")</f>
        <v>DEAD</v>
      </c>
    </row>
    <row r="1049" spans="1:6" x14ac:dyDescent="0.25">
      <c r="A1049" t="s">
        <v>3699</v>
      </c>
      <c r="B1049" t="s">
        <v>3698</v>
      </c>
      <c r="C1049" t="str">
        <f>_xlfn.CONCAT(RecordTable[[#This Row],[PhenoAbbv]],".",RIGHT(RecordTable[[#This Row],[METRC]],6))</f>
        <v>FLOG004.033639</v>
      </c>
      <c r="D1049" s="15">
        <v>43717</v>
      </c>
      <c r="E1049" s="15" t="str">
        <f>_xlfn.IFNA(IF(LEFT(VLOOKUP(RecordTable[[#This Row],[METRC]],METRC!A:B,2,FALSE),4)=LEFT(RecordTable[[#This Row],[CloneBarcode]],4),"match","MISMATCH"),"dead")</f>
        <v>dead</v>
      </c>
      <c r="F1049" s="15" t="str">
        <f>_xlfn.IFNA(INDEX(Table6[[#All],[Location]],MATCH(RecordTable[[#This Row],[METRC]],Table6[Tag],0)),"DEAD")</f>
        <v>DEAD</v>
      </c>
    </row>
    <row r="1050" spans="1:6" x14ac:dyDescent="0.25">
      <c r="A1050" t="str">
        <f>_xlfn.CONCAT("1A4070000000065000",RIGHT(RecordTable[[#This Row],[CloneBarcode]],6))</f>
        <v>1A4070000000065000040532</v>
      </c>
      <c r="B1050" t="str">
        <f>LEFT(RecordTable[[#This Row],[CloneBarcode]],7)</f>
        <v>FLOG045</v>
      </c>
      <c r="C1050" t="s">
        <v>3700</v>
      </c>
      <c r="D1050" s="15">
        <v>43717</v>
      </c>
      <c r="E1050" s="15" t="str">
        <f>_xlfn.IFNA(IF(LEFT(VLOOKUP(RecordTable[[#This Row],[METRC]],METRC!A:B,2,FALSE),4)=LEFT(RecordTable[[#This Row],[CloneBarcode]],4),"match","MISMATCH"),"dead")</f>
        <v>dead</v>
      </c>
      <c r="F1050" s="15" t="str">
        <f>_xlfn.IFNA(INDEX(Table6[[#All],[Location]],MATCH(RecordTable[[#This Row],[METRC]],Table6[Tag],0)),"DEAD")</f>
        <v>DEAD</v>
      </c>
    </row>
    <row r="1051" spans="1:6" x14ac:dyDescent="0.25">
      <c r="A1051" t="str">
        <f>_xlfn.CONCAT("1A4070000000065000",RIGHT(RecordTable[[#This Row],[CloneBarcode]],6))</f>
        <v>1A4070000000065000040531</v>
      </c>
      <c r="B1051" t="str">
        <f>LEFT(RecordTable[[#This Row],[CloneBarcode]],7)</f>
        <v>FLOG045</v>
      </c>
      <c r="C1051" t="s">
        <v>3701</v>
      </c>
      <c r="D1051" s="15">
        <v>43717</v>
      </c>
      <c r="E1051" s="15" t="str">
        <f>_xlfn.IFNA(IF(LEFT(VLOOKUP(RecordTable[[#This Row],[METRC]],METRC!A:B,2,FALSE),4)=LEFT(RecordTable[[#This Row],[CloneBarcode]],4),"match","MISMATCH"),"dead")</f>
        <v>dead</v>
      </c>
      <c r="F1051" s="15" t="str">
        <f>_xlfn.IFNA(INDEX(Table6[[#All],[Location]],MATCH(RecordTable[[#This Row],[METRC]],Table6[Tag],0)),"DEAD")</f>
        <v>DEAD</v>
      </c>
    </row>
    <row r="1052" spans="1:6" x14ac:dyDescent="0.25">
      <c r="A1052" t="str">
        <f>_xlfn.CONCAT("1A4070000000065000",RIGHT(RecordTable[[#This Row],[CloneBarcode]],6))</f>
        <v>1A4070000000065000040551</v>
      </c>
      <c r="B1052" t="str">
        <f>LEFT(RecordTable[[#This Row],[CloneBarcode]],7)</f>
        <v>FLOG048</v>
      </c>
      <c r="C1052" t="s">
        <v>3702</v>
      </c>
      <c r="D1052" s="15">
        <v>43717</v>
      </c>
      <c r="E1052" s="15" t="str">
        <f>_xlfn.IFNA(IF(LEFT(VLOOKUP(RecordTable[[#This Row],[METRC]],METRC!A:B,2,FALSE),4)=LEFT(RecordTable[[#This Row],[CloneBarcode]],4),"match","MISMATCH"),"dead")</f>
        <v>dead</v>
      </c>
      <c r="F1052" s="15" t="str">
        <f>_xlfn.IFNA(INDEX(Table6[[#All],[Location]],MATCH(RecordTable[[#This Row],[METRC]],Table6[Tag],0)),"DEAD")</f>
        <v>DEAD</v>
      </c>
    </row>
    <row r="1053" spans="1:6" x14ac:dyDescent="0.25">
      <c r="A1053" t="str">
        <f>_xlfn.CONCAT("1A4070000000065000",RIGHT(RecordTable[[#This Row],[CloneBarcode]],6))</f>
        <v>1A4070000000065000040552</v>
      </c>
      <c r="B1053" t="str">
        <f>LEFT(RecordTable[[#This Row],[CloneBarcode]],7)</f>
        <v>FLOG048</v>
      </c>
      <c r="C1053" t="s">
        <v>3703</v>
      </c>
      <c r="D1053" s="15">
        <v>43717</v>
      </c>
      <c r="E1053" s="15" t="str">
        <f>_xlfn.IFNA(IF(LEFT(VLOOKUP(RecordTable[[#This Row],[METRC]],METRC!A:B,2,FALSE),4)=LEFT(RecordTable[[#This Row],[CloneBarcode]],4),"match","MISMATCH"),"dead")</f>
        <v>dead</v>
      </c>
      <c r="F1053" s="15" t="str">
        <f>_xlfn.IFNA(INDEX(Table6[[#All],[Location]],MATCH(RecordTable[[#This Row],[METRC]],Table6[Tag],0)),"DEAD")</f>
        <v>DEAD</v>
      </c>
    </row>
    <row r="1054" spans="1:6" x14ac:dyDescent="0.25">
      <c r="A1054" t="str">
        <f>_xlfn.CONCAT("1A4070000000065000",RIGHT(RecordTable[[#This Row],[CloneBarcode]],6))</f>
        <v>1A4070000000065000035880</v>
      </c>
      <c r="B1054" t="str">
        <f>LEFT(RecordTable[[#This Row],[CloneBarcode]],7)</f>
        <v>FLVR001</v>
      </c>
      <c r="C1054" t="s">
        <v>3704</v>
      </c>
      <c r="D1054" s="15">
        <v>43717</v>
      </c>
      <c r="E1054" s="15" t="str">
        <f>_xlfn.IFNA(IF(LEFT(VLOOKUP(RecordTable[[#This Row],[METRC]],METRC!A:B,2,FALSE),4)=LEFT(RecordTable[[#This Row],[CloneBarcode]],4),"match","MISMATCH"),"dead")</f>
        <v>dead</v>
      </c>
      <c r="F1054" s="15" t="str">
        <f>_xlfn.IFNA(INDEX(Table6[[#All],[Location]],MATCH(RecordTable[[#This Row],[METRC]],Table6[Tag],0)),"DEAD")</f>
        <v>DEAD</v>
      </c>
    </row>
    <row r="1055" spans="1:6" x14ac:dyDescent="0.25">
      <c r="A1055" t="str">
        <f>_xlfn.CONCAT("1A4070000000065000",RIGHT(RecordTable[[#This Row],[CloneBarcode]],6))</f>
        <v>1A4070000000065000035879</v>
      </c>
      <c r="B1055" t="str">
        <f>LEFT(RecordTable[[#This Row],[CloneBarcode]],7)</f>
        <v>FLVR001</v>
      </c>
      <c r="C1055" t="s">
        <v>3705</v>
      </c>
      <c r="D1055" s="15">
        <v>43717</v>
      </c>
      <c r="E1055" s="15" t="str">
        <f>_xlfn.IFNA(IF(LEFT(VLOOKUP(RecordTable[[#This Row],[METRC]],METRC!A:B,2,FALSE),4)=LEFT(RecordTable[[#This Row],[CloneBarcode]],4),"match","MISMATCH"),"dead")</f>
        <v>dead</v>
      </c>
      <c r="F1055" s="15" t="str">
        <f>_xlfn.IFNA(INDEX(Table6[[#All],[Location]],MATCH(RecordTable[[#This Row],[METRC]],Table6[Tag],0)),"DEAD")</f>
        <v>DEAD</v>
      </c>
    </row>
    <row r="1056" spans="1:6" x14ac:dyDescent="0.25">
      <c r="A1056" t="s">
        <v>3706</v>
      </c>
      <c r="B1056" t="s">
        <v>3707</v>
      </c>
      <c r="C1056" t="str">
        <f>_xlfn.CONCAT(RecordTable[[#This Row],[PhenoAbbv]],".",RIGHT(RecordTable[[#This Row],[METRC]],6))</f>
        <v>GFSD014.033653</v>
      </c>
      <c r="D1056" s="15">
        <v>43717</v>
      </c>
      <c r="E1056" s="15" t="str">
        <f>_xlfn.IFNA(IF(LEFT(VLOOKUP(RecordTable[[#This Row],[METRC]],METRC!A:B,2,FALSE),4)=LEFT(RecordTable[[#This Row],[CloneBarcode]],4),"match","MISMATCH"),"dead")</f>
        <v>dead</v>
      </c>
      <c r="F1056" s="15" t="str">
        <f>_xlfn.IFNA(INDEX(Table6[[#All],[Location]],MATCH(RecordTable[[#This Row],[METRC]],Table6[Tag],0)),"DEAD")</f>
        <v>DEAD</v>
      </c>
    </row>
    <row r="1057" spans="1:6" x14ac:dyDescent="0.25">
      <c r="A1057" t="s">
        <v>3708</v>
      </c>
      <c r="B1057" t="s">
        <v>3707</v>
      </c>
      <c r="C1057" t="str">
        <f>_xlfn.CONCAT(RecordTable[[#This Row],[PhenoAbbv]],".",RIGHT(RecordTable[[#This Row],[METRC]],6))</f>
        <v>GFSD014.033654</v>
      </c>
      <c r="D1057" s="15">
        <v>43717</v>
      </c>
      <c r="E1057" s="15" t="str">
        <f>_xlfn.IFNA(IF(LEFT(VLOOKUP(RecordTable[[#This Row],[METRC]],METRC!A:B,2,FALSE),4)=LEFT(RecordTable[[#This Row],[CloneBarcode]],4),"match","MISMATCH"),"dead")</f>
        <v>dead</v>
      </c>
      <c r="F1057" s="15" t="str">
        <f>_xlfn.IFNA(INDEX(Table6[[#All],[Location]],MATCH(RecordTable[[#This Row],[METRC]],Table6[Tag],0)),"DEAD")</f>
        <v>DEAD</v>
      </c>
    </row>
    <row r="1058" spans="1:6" x14ac:dyDescent="0.25">
      <c r="A1058" t="str">
        <f>_xlfn.CONCAT("1A4070000000065000",RIGHT(RecordTable[[#This Row],[CloneBarcode]],6))</f>
        <v>1A4070000000065000038501</v>
      </c>
      <c r="B1058" t="str">
        <f>LEFT(RecordTable[[#This Row],[CloneBarcode]],7)</f>
        <v>GFSD028</v>
      </c>
      <c r="C1058" t="s">
        <v>3709</v>
      </c>
      <c r="D1058" s="15">
        <v>43717</v>
      </c>
      <c r="E1058" s="15" t="str">
        <f>_xlfn.IFNA(IF(LEFT(VLOOKUP(RecordTable[[#This Row],[METRC]],METRC!A:B,2,FALSE),4)=LEFT(RecordTable[[#This Row],[CloneBarcode]],4),"match","MISMATCH"),"dead")</f>
        <v>dead</v>
      </c>
      <c r="F1058" s="15" t="str">
        <f>_xlfn.IFNA(INDEX(Table6[[#All],[Location]],MATCH(RecordTable[[#This Row],[METRC]],Table6[Tag],0)),"DEAD")</f>
        <v>DEAD</v>
      </c>
    </row>
    <row r="1059" spans="1:6" x14ac:dyDescent="0.25">
      <c r="A1059" t="str">
        <f>_xlfn.CONCAT("1A4070000000065000",RIGHT(RecordTable[[#This Row],[CloneBarcode]],6))</f>
        <v>1A4070000000065000038500</v>
      </c>
      <c r="B1059" t="str">
        <f>LEFT(RecordTable[[#This Row],[CloneBarcode]],7)</f>
        <v>GFSD028</v>
      </c>
      <c r="C1059" t="s">
        <v>3710</v>
      </c>
      <c r="D1059" s="15">
        <v>43717</v>
      </c>
      <c r="E1059" s="15" t="str">
        <f>_xlfn.IFNA(IF(LEFT(VLOOKUP(RecordTable[[#This Row],[METRC]],METRC!A:B,2,FALSE),4)=LEFT(RecordTable[[#This Row],[CloneBarcode]],4),"match","MISMATCH"),"dead")</f>
        <v>dead</v>
      </c>
      <c r="F1059" s="15" t="str">
        <f>_xlfn.IFNA(INDEX(Table6[[#All],[Location]],MATCH(RecordTable[[#This Row],[METRC]],Table6[Tag],0)),"DEAD")</f>
        <v>DEAD</v>
      </c>
    </row>
    <row r="1060" spans="1:6" x14ac:dyDescent="0.25">
      <c r="A1060" t="str">
        <f>_xlfn.CONCAT("1A4070000000065000",RIGHT(RecordTable[[#This Row],[CloneBarcode]],6))</f>
        <v>1A4070000000065000041534</v>
      </c>
      <c r="B1060" t="str">
        <f>LEFT(RecordTable[[#This Row],[CloneBarcode]],7)</f>
        <v>GFSD159</v>
      </c>
      <c r="C1060" t="s">
        <v>3711</v>
      </c>
      <c r="D1060" s="15">
        <v>43717</v>
      </c>
      <c r="E1060" s="15" t="str">
        <f>_xlfn.IFNA(IF(LEFT(VLOOKUP(RecordTable[[#This Row],[METRC]],METRC!A:B,2,FALSE),4)=LEFT(RecordTable[[#This Row],[CloneBarcode]],4),"match","MISMATCH"),"dead")</f>
        <v>dead</v>
      </c>
      <c r="F1060" s="15" t="str">
        <f>_xlfn.IFNA(INDEX(Table6[[#All],[Location]],MATCH(RecordTable[[#This Row],[METRC]],Table6[Tag],0)),"DEAD")</f>
        <v>DEAD</v>
      </c>
    </row>
    <row r="1061" spans="1:6" x14ac:dyDescent="0.25">
      <c r="A1061" t="str">
        <f>_xlfn.CONCAT("1A4070000000065000",RIGHT(RecordTable[[#This Row],[CloneBarcode]],6))</f>
        <v>1A4070000000065000041531</v>
      </c>
      <c r="B1061" t="str">
        <f>LEFT(RecordTable[[#This Row],[CloneBarcode]],7)</f>
        <v>GFSD159</v>
      </c>
      <c r="C1061" t="s">
        <v>3712</v>
      </c>
      <c r="D1061" s="15">
        <v>43717</v>
      </c>
      <c r="E1061" s="15" t="str">
        <f>_xlfn.IFNA(IF(LEFT(VLOOKUP(RecordTable[[#This Row],[METRC]],METRC!A:B,2,FALSE),4)=LEFT(RecordTable[[#This Row],[CloneBarcode]],4),"match","MISMATCH"),"dead")</f>
        <v>dead</v>
      </c>
      <c r="F1061" s="15" t="str">
        <f>_xlfn.IFNA(INDEX(Table6[[#All],[Location]],MATCH(RecordTable[[#This Row],[METRC]],Table6[Tag],0)),"DEAD")</f>
        <v>DEAD</v>
      </c>
    </row>
    <row r="1062" spans="1:6" x14ac:dyDescent="0.25">
      <c r="A1062" t="str">
        <f>_xlfn.CONCAT("1A4070000000065000",RIGHT(RecordTable[[#This Row],[CloneBarcode]],6))</f>
        <v>1A4070000000065000040759</v>
      </c>
      <c r="B1062" t="str">
        <f>LEFT(RecordTable[[#This Row],[CloneBarcode]],7)</f>
        <v>GFSD187</v>
      </c>
      <c r="C1062" t="s">
        <v>3713</v>
      </c>
      <c r="D1062" s="15">
        <v>43717</v>
      </c>
      <c r="E1062" s="15" t="str">
        <f>_xlfn.IFNA(IF(LEFT(VLOOKUP(RecordTable[[#This Row],[METRC]],METRC!A:B,2,FALSE),4)=LEFT(RecordTable[[#This Row],[CloneBarcode]],4),"match","MISMATCH"),"dead")</f>
        <v>dead</v>
      </c>
      <c r="F1062" s="15" t="str">
        <f>_xlfn.IFNA(INDEX(Table6[[#All],[Location]],MATCH(RecordTable[[#This Row],[METRC]],Table6[Tag],0)),"DEAD")</f>
        <v>DEAD</v>
      </c>
    </row>
    <row r="1063" spans="1:6" x14ac:dyDescent="0.25">
      <c r="A1063" t="str">
        <f>_xlfn.CONCAT("1A4070000000065000",RIGHT(RecordTable[[#This Row],[CloneBarcode]],6))</f>
        <v>1A4070000000065000040758</v>
      </c>
      <c r="B1063" t="str">
        <f>LEFT(RecordTable[[#This Row],[CloneBarcode]],7)</f>
        <v>GFSD187</v>
      </c>
      <c r="C1063" t="s">
        <v>3714</v>
      </c>
      <c r="D1063" s="15">
        <v>43717</v>
      </c>
      <c r="E1063" s="15" t="str">
        <f>_xlfn.IFNA(IF(LEFT(VLOOKUP(RecordTable[[#This Row],[METRC]],METRC!A:B,2,FALSE),4)=LEFT(RecordTable[[#This Row],[CloneBarcode]],4),"match","MISMATCH"),"dead")</f>
        <v>dead</v>
      </c>
      <c r="F1063" s="15" t="str">
        <f>_xlfn.IFNA(INDEX(Table6[[#All],[Location]],MATCH(RecordTable[[#This Row],[METRC]],Table6[Tag],0)),"DEAD")</f>
        <v>DEAD</v>
      </c>
    </row>
    <row r="1064" spans="1:6" x14ac:dyDescent="0.25">
      <c r="A1064" t="str">
        <f>_xlfn.CONCAT("1A4070000000065000",RIGHT(RecordTable[[#This Row],[CloneBarcode]],6))</f>
        <v>1A4070000000065000040612</v>
      </c>
      <c r="B1064" t="str">
        <f>LEFT(RecordTable[[#This Row],[CloneBarcode]],7)</f>
        <v>GFSD189</v>
      </c>
      <c r="C1064" t="s">
        <v>3715</v>
      </c>
      <c r="D1064" s="15">
        <v>43717</v>
      </c>
      <c r="E1064" s="15" t="str">
        <f>_xlfn.IFNA(IF(LEFT(VLOOKUP(RecordTable[[#This Row],[METRC]],METRC!A:B,2,FALSE),4)=LEFT(RecordTable[[#This Row],[CloneBarcode]],4),"match","MISMATCH"),"dead")</f>
        <v>dead</v>
      </c>
      <c r="F1064" s="15" t="str">
        <f>_xlfn.IFNA(INDEX(Table6[[#All],[Location]],MATCH(RecordTable[[#This Row],[METRC]],Table6[Tag],0)),"DEAD")</f>
        <v>DEAD</v>
      </c>
    </row>
    <row r="1065" spans="1:6" x14ac:dyDescent="0.25">
      <c r="A1065" t="str">
        <f>_xlfn.CONCAT("1A4070000000065000",RIGHT(RecordTable[[#This Row],[CloneBarcode]],6))</f>
        <v>1A4070000000065000040611</v>
      </c>
      <c r="B1065" t="str">
        <f>LEFT(RecordTable[[#This Row],[CloneBarcode]],7)</f>
        <v>GFSD189</v>
      </c>
      <c r="C1065" t="s">
        <v>3716</v>
      </c>
      <c r="D1065" s="15">
        <v>43717</v>
      </c>
      <c r="E1065" s="15" t="str">
        <f>_xlfn.IFNA(IF(LEFT(VLOOKUP(RecordTable[[#This Row],[METRC]],METRC!A:B,2,FALSE),4)=LEFT(RecordTable[[#This Row],[CloneBarcode]],4),"match","MISMATCH"),"dead")</f>
        <v>dead</v>
      </c>
      <c r="F1065" s="15" t="str">
        <f>_xlfn.IFNA(INDEX(Table6[[#All],[Location]],MATCH(RecordTable[[#This Row],[METRC]],Table6[Tag],0)),"DEAD")</f>
        <v>DEAD</v>
      </c>
    </row>
    <row r="1066" spans="1:6" x14ac:dyDescent="0.25">
      <c r="A1066" t="str">
        <f>_xlfn.CONCAT("1A4070000000065000",RIGHT(RecordTable[[#This Row],[CloneBarcode]],6))</f>
        <v>1A4070000000065000040546</v>
      </c>
      <c r="B1066" t="str">
        <f>LEFT(RecordTable[[#This Row],[CloneBarcode]],7)</f>
        <v>GFSD193</v>
      </c>
      <c r="C1066" t="s">
        <v>3717</v>
      </c>
      <c r="D1066" s="15">
        <v>43717</v>
      </c>
      <c r="E1066" s="15" t="str">
        <f>_xlfn.IFNA(IF(LEFT(VLOOKUP(RecordTable[[#This Row],[METRC]],METRC!A:B,2,FALSE),4)=LEFT(RecordTable[[#This Row],[CloneBarcode]],4),"match","MISMATCH"),"dead")</f>
        <v>dead</v>
      </c>
      <c r="F1066" s="15" t="str">
        <f>_xlfn.IFNA(INDEX(Table6[[#All],[Location]],MATCH(RecordTable[[#This Row],[METRC]],Table6[Tag],0)),"DEAD")</f>
        <v>DEAD</v>
      </c>
    </row>
    <row r="1067" spans="1:6" x14ac:dyDescent="0.25">
      <c r="A1067" t="str">
        <f>_xlfn.CONCAT("1A4070000000065000",RIGHT(RecordTable[[#This Row],[CloneBarcode]],6))</f>
        <v>1A4070000000065000040545</v>
      </c>
      <c r="B1067" t="str">
        <f>LEFT(RecordTable[[#This Row],[CloneBarcode]],7)</f>
        <v>GFSD193</v>
      </c>
      <c r="C1067" t="s">
        <v>3718</v>
      </c>
      <c r="D1067" s="15">
        <v>43717</v>
      </c>
      <c r="E1067" s="15" t="str">
        <f>_xlfn.IFNA(IF(LEFT(VLOOKUP(RecordTable[[#This Row],[METRC]],METRC!A:B,2,FALSE),4)=LEFT(RecordTable[[#This Row],[CloneBarcode]],4),"match","MISMATCH"),"dead")</f>
        <v>dead</v>
      </c>
      <c r="F1067" s="15" t="str">
        <f>_xlfn.IFNA(INDEX(Table6[[#All],[Location]],MATCH(RecordTable[[#This Row],[METRC]],Table6[Tag],0)),"DEAD")</f>
        <v>DEAD</v>
      </c>
    </row>
    <row r="1068" spans="1:6" x14ac:dyDescent="0.25">
      <c r="A1068" t="str">
        <f>_xlfn.CONCAT("1A4070000000065000",RIGHT(RecordTable[[#This Row],[CloneBarcode]],6))</f>
        <v>1A4070000000065000040561</v>
      </c>
      <c r="B1068" t="str">
        <f>LEFT(RecordTable[[#This Row],[CloneBarcode]],7)</f>
        <v>GFSD207</v>
      </c>
      <c r="C1068" t="s">
        <v>72</v>
      </c>
      <c r="D1068" s="15">
        <v>43717</v>
      </c>
      <c r="E1068" s="15" t="str">
        <f>_xlfn.IFNA(IF(LEFT(VLOOKUP(RecordTable[[#This Row],[METRC]],METRC!A:B,2,FALSE),4)=LEFT(RecordTable[[#This Row],[CloneBarcode]],4),"match","MISMATCH"),"dead")</f>
        <v>dead</v>
      </c>
      <c r="F1068" s="15" t="str">
        <f>_xlfn.IFNA(INDEX(Table6[[#All],[Location]],MATCH(RecordTable[[#This Row],[METRC]],Table6[Tag],0)),"DEAD")</f>
        <v>DEAD</v>
      </c>
    </row>
    <row r="1069" spans="1:6" x14ac:dyDescent="0.25">
      <c r="A1069" t="str">
        <f>_xlfn.CONCAT("1A4070000000065000",RIGHT(RecordTable[[#This Row],[CloneBarcode]],6))</f>
        <v>1A4070000000065000040562</v>
      </c>
      <c r="B1069" t="str">
        <f>LEFT(RecordTable[[#This Row],[CloneBarcode]],7)</f>
        <v>GFSD207</v>
      </c>
      <c r="C1069" t="s">
        <v>3719</v>
      </c>
      <c r="D1069" s="15">
        <v>43717</v>
      </c>
      <c r="E1069" s="15" t="str">
        <f>_xlfn.IFNA(IF(LEFT(VLOOKUP(RecordTable[[#This Row],[METRC]],METRC!A:B,2,FALSE),4)=LEFT(RecordTable[[#This Row],[CloneBarcode]],4),"match","MISMATCH"),"dead")</f>
        <v>dead</v>
      </c>
      <c r="F1069" s="15" t="str">
        <f>_xlfn.IFNA(INDEX(Table6[[#All],[Location]],MATCH(RecordTable[[#This Row],[METRC]],Table6[Tag],0)),"DEAD")</f>
        <v>DEAD</v>
      </c>
    </row>
    <row r="1070" spans="1:6" x14ac:dyDescent="0.25">
      <c r="A1070" t="s">
        <v>3416</v>
      </c>
      <c r="B1070" t="s">
        <v>3069</v>
      </c>
      <c r="C1070" t="str">
        <f>_xlfn.CONCAT(RecordTable[[#This Row],[PhenoAbbv]],".",RIGHT(RecordTable[[#This Row],[METRC]],6))</f>
        <v>HAMA013.025367</v>
      </c>
      <c r="D1070" s="15">
        <v>43717</v>
      </c>
      <c r="E1070" s="15" t="str">
        <f>_xlfn.IFNA(IF(LEFT(VLOOKUP(RecordTable[[#This Row],[METRC]],METRC!A:B,2,FALSE),4)=LEFT(RecordTable[[#This Row],[CloneBarcode]],4),"match","MISMATCH"),"dead")</f>
        <v>dead</v>
      </c>
      <c r="F1070" s="15" t="str">
        <f>_xlfn.IFNA(INDEX(Table6[[#All],[Location]],MATCH(RecordTable[[#This Row],[METRC]],Table6[Tag],0)),"DEAD")</f>
        <v>DEAD</v>
      </c>
    </row>
    <row r="1071" spans="1:6" x14ac:dyDescent="0.25">
      <c r="A1071" t="s">
        <v>3417</v>
      </c>
      <c r="B1071" t="s">
        <v>3069</v>
      </c>
      <c r="C1071" t="str">
        <f>_xlfn.CONCAT(RecordTable[[#This Row],[PhenoAbbv]],".",RIGHT(RecordTable[[#This Row],[METRC]],6))</f>
        <v>HAMA013.025379</v>
      </c>
      <c r="D1071" s="15">
        <v>43717</v>
      </c>
      <c r="E1071" s="15" t="str">
        <f>_xlfn.IFNA(IF(LEFT(VLOOKUP(RecordTable[[#This Row],[METRC]],METRC!A:B,2,FALSE),4)=LEFT(RecordTable[[#This Row],[CloneBarcode]],4),"match","MISMATCH"),"dead")</f>
        <v>dead</v>
      </c>
      <c r="F1071" s="15" t="str">
        <f>_xlfn.IFNA(INDEX(Table6[[#All],[Location]],MATCH(RecordTable[[#This Row],[METRC]],Table6[Tag],0)),"DEAD")</f>
        <v>DEAD</v>
      </c>
    </row>
    <row r="1072" spans="1:6" x14ac:dyDescent="0.25">
      <c r="A1072" t="s">
        <v>3720</v>
      </c>
      <c r="B1072" t="s">
        <v>3069</v>
      </c>
      <c r="C1072" t="str">
        <f>_xlfn.CONCAT(RecordTable[[#This Row],[PhenoAbbv]],".",RIGHT(RecordTable[[#This Row],[METRC]],6))</f>
        <v>HAMA013.032404</v>
      </c>
      <c r="D1072" s="15">
        <v>43717</v>
      </c>
      <c r="E1072" s="15" t="str">
        <f>_xlfn.IFNA(IF(LEFT(VLOOKUP(RecordTable[[#This Row],[METRC]],METRC!A:B,2,FALSE),4)=LEFT(RecordTable[[#This Row],[CloneBarcode]],4),"match","MISMATCH"),"dead")</f>
        <v>dead</v>
      </c>
      <c r="F1072" s="15" t="str">
        <f>_xlfn.IFNA(INDEX(Table6[[#All],[Location]],MATCH(RecordTable[[#This Row],[METRC]],Table6[Tag],0)),"DEAD")</f>
        <v>DEAD</v>
      </c>
    </row>
    <row r="1073" spans="1:6" x14ac:dyDescent="0.25">
      <c r="A1073" t="s">
        <v>3418</v>
      </c>
      <c r="B1073" t="s">
        <v>3419</v>
      </c>
      <c r="C1073" t="str">
        <f>_xlfn.CONCAT(RecordTable[[#This Row],[PhenoAbbv]],".",RIGHT(RecordTable[[#This Row],[METRC]],6))</f>
        <v>HAMA021.025414</v>
      </c>
      <c r="D1073" s="15">
        <v>43717</v>
      </c>
      <c r="E1073" s="15" t="str">
        <f>_xlfn.IFNA(IF(LEFT(VLOOKUP(RecordTable[[#This Row],[METRC]],METRC!A:B,2,FALSE),4)=LEFT(RecordTable[[#This Row],[CloneBarcode]],4),"match","MISMATCH"),"dead")</f>
        <v>dead</v>
      </c>
      <c r="F1073" s="15" t="str">
        <f>_xlfn.IFNA(INDEX(Table6[[#All],[Location]],MATCH(RecordTable[[#This Row],[METRC]],Table6[Tag],0)),"DEAD")</f>
        <v>DEAD</v>
      </c>
    </row>
    <row r="1074" spans="1:6" x14ac:dyDescent="0.25">
      <c r="A1074" t="s">
        <v>3420</v>
      </c>
      <c r="B1074" t="s">
        <v>3419</v>
      </c>
      <c r="C1074" t="str">
        <f>_xlfn.CONCAT(RecordTable[[#This Row],[PhenoAbbv]],".",RIGHT(RecordTable[[#This Row],[METRC]],6))</f>
        <v>HAMA021.025423</v>
      </c>
      <c r="D1074" s="15">
        <v>43717</v>
      </c>
      <c r="E1074" s="15" t="str">
        <f>_xlfn.IFNA(IF(LEFT(VLOOKUP(RecordTable[[#This Row],[METRC]],METRC!A:B,2,FALSE),4)=LEFT(RecordTable[[#This Row],[CloneBarcode]],4),"match","MISMATCH"),"dead")</f>
        <v>dead</v>
      </c>
      <c r="F1074" s="15" t="str">
        <f>_xlfn.IFNA(INDEX(Table6[[#All],[Location]],MATCH(RecordTable[[#This Row],[METRC]],Table6[Tag],0)),"DEAD")</f>
        <v>DEAD</v>
      </c>
    </row>
    <row r="1075" spans="1:6" x14ac:dyDescent="0.25">
      <c r="A1075" t="s">
        <v>3575</v>
      </c>
      <c r="B1075" t="s">
        <v>3576</v>
      </c>
      <c r="C1075" t="str">
        <f>_xlfn.CONCAT(RecordTable[[#This Row],[PhenoAbbv]],".",RIGHT(RecordTable[[#This Row],[METRC]],6))</f>
        <v>HTWV003.031244</v>
      </c>
      <c r="D1075" s="15">
        <v>43717</v>
      </c>
      <c r="E1075" s="15" t="str">
        <f>_xlfn.IFNA(IF(LEFT(VLOOKUP(RecordTable[[#This Row],[METRC]],METRC!A:B,2,FALSE),4)=LEFT(RecordTable[[#This Row],[CloneBarcode]],4),"match","MISMATCH"),"dead")</f>
        <v>dead</v>
      </c>
      <c r="F1075" s="15" t="str">
        <f>_xlfn.IFNA(INDEX(Table6[[#All],[Location]],MATCH(RecordTable[[#This Row],[METRC]],Table6[Tag],0)),"DEAD")</f>
        <v>DEAD</v>
      </c>
    </row>
    <row r="1076" spans="1:6" x14ac:dyDescent="0.25">
      <c r="A1076" t="s">
        <v>3577</v>
      </c>
      <c r="B1076" t="s">
        <v>3576</v>
      </c>
      <c r="C1076" t="str">
        <f>_xlfn.CONCAT(RecordTable[[#This Row],[PhenoAbbv]],".",RIGHT(RecordTable[[#This Row],[METRC]],6))</f>
        <v>HTWV003.031261</v>
      </c>
      <c r="D1076" s="15">
        <v>43717</v>
      </c>
      <c r="E1076" s="15" t="str">
        <f>_xlfn.IFNA(IF(LEFT(VLOOKUP(RecordTable[[#This Row],[METRC]],METRC!A:B,2,FALSE),4)=LEFT(RecordTable[[#This Row],[CloneBarcode]],4),"match","MISMATCH"),"dead")</f>
        <v>dead</v>
      </c>
      <c r="F1076" s="15" t="str">
        <f>_xlfn.IFNA(INDEX(Table6[[#All],[Location]],MATCH(RecordTable[[#This Row],[METRC]],Table6[Tag],0)),"DEAD")</f>
        <v>DEAD</v>
      </c>
    </row>
    <row r="1077" spans="1:6" x14ac:dyDescent="0.25">
      <c r="A1077" t="s">
        <v>3578</v>
      </c>
      <c r="B1077" t="s">
        <v>3579</v>
      </c>
      <c r="C1077" t="str">
        <f>_xlfn.CONCAT(RecordTable[[#This Row],[PhenoAbbv]],".",RIGHT(RecordTable[[#This Row],[METRC]],6))</f>
        <v>HTWV016.031242</v>
      </c>
      <c r="D1077" s="15">
        <v>43717</v>
      </c>
      <c r="E1077" s="15" t="str">
        <f>_xlfn.IFNA(IF(LEFT(VLOOKUP(RecordTable[[#This Row],[METRC]],METRC!A:B,2,FALSE),4)=LEFT(RecordTable[[#This Row],[CloneBarcode]],4),"match","MISMATCH"),"dead")</f>
        <v>dead</v>
      </c>
      <c r="F1077" s="15" t="str">
        <f>_xlfn.IFNA(INDEX(Table6[[#All],[Location]],MATCH(RecordTable[[#This Row],[METRC]],Table6[Tag],0)),"DEAD")</f>
        <v>DEAD</v>
      </c>
    </row>
    <row r="1078" spans="1:6" x14ac:dyDescent="0.25">
      <c r="A1078" t="s">
        <v>3580</v>
      </c>
      <c r="B1078" t="s">
        <v>3579</v>
      </c>
      <c r="C1078" t="str">
        <f>_xlfn.CONCAT(RecordTable[[#This Row],[PhenoAbbv]],".",RIGHT(RecordTable[[#This Row],[METRC]],6))</f>
        <v>HTWV016.031243</v>
      </c>
      <c r="D1078" s="15">
        <v>43717</v>
      </c>
      <c r="E1078" s="15" t="str">
        <f>_xlfn.IFNA(IF(LEFT(VLOOKUP(RecordTable[[#This Row],[METRC]],METRC!A:B,2,FALSE),4)=LEFT(RecordTable[[#This Row],[CloneBarcode]],4),"match","MISMATCH"),"dead")</f>
        <v>dead</v>
      </c>
      <c r="F1078" s="15" t="str">
        <f>_xlfn.IFNA(INDEX(Table6[[#All],[Location]],MATCH(RecordTable[[#This Row],[METRC]],Table6[Tag],0)),"DEAD")</f>
        <v>DEAD</v>
      </c>
    </row>
    <row r="1079" spans="1:6" x14ac:dyDescent="0.25">
      <c r="A1079" t="s">
        <v>3581</v>
      </c>
      <c r="B1079" t="s">
        <v>3083</v>
      </c>
      <c r="C1079" t="str">
        <f>_xlfn.CONCAT(RecordTable[[#This Row],[PhenoAbbv]],".",RIGHT(RecordTable[[#This Row],[METRC]],6))</f>
        <v>ISLA010.030753</v>
      </c>
      <c r="D1079" s="15">
        <v>43717</v>
      </c>
      <c r="E1079" s="15" t="str">
        <f>_xlfn.IFNA(IF(LEFT(VLOOKUP(RecordTable[[#This Row],[METRC]],METRC!A:B,2,FALSE),4)=LEFT(RecordTable[[#This Row],[CloneBarcode]],4),"match","MISMATCH"),"dead")</f>
        <v>dead</v>
      </c>
      <c r="F1079" s="15" t="str">
        <f>_xlfn.IFNA(INDEX(Table6[[#All],[Location]],MATCH(RecordTable[[#This Row],[METRC]],Table6[Tag],0)),"DEAD")</f>
        <v>DEAD</v>
      </c>
    </row>
    <row r="1080" spans="1:6" x14ac:dyDescent="0.25">
      <c r="A1080" t="s">
        <v>3582</v>
      </c>
      <c r="B1080" t="s">
        <v>3083</v>
      </c>
      <c r="C1080" t="str">
        <f>_xlfn.CONCAT(RecordTable[[#This Row],[PhenoAbbv]],".",RIGHT(RecordTable[[#This Row],[METRC]],6))</f>
        <v>ISLA010.030775</v>
      </c>
      <c r="D1080" s="15">
        <v>43717</v>
      </c>
      <c r="E1080" s="15" t="str">
        <f>_xlfn.IFNA(IF(LEFT(VLOOKUP(RecordTable[[#This Row],[METRC]],METRC!A:B,2,FALSE),4)=LEFT(RecordTable[[#This Row],[CloneBarcode]],4),"match","MISMATCH"),"dead")</f>
        <v>dead</v>
      </c>
      <c r="F1080" s="15" t="str">
        <f>_xlfn.IFNA(INDEX(Table6[[#All],[Location]],MATCH(RecordTable[[#This Row],[METRC]],Table6[Tag],0)),"DEAD")</f>
        <v>DEAD</v>
      </c>
    </row>
    <row r="1081" spans="1:6" x14ac:dyDescent="0.25">
      <c r="A1081" t="s">
        <v>3721</v>
      </c>
      <c r="B1081" t="s">
        <v>3083</v>
      </c>
      <c r="C1081" t="str">
        <f>_xlfn.CONCAT(RecordTable[[#This Row],[PhenoAbbv]],".",RIGHT(RecordTable[[#This Row],[METRC]],6))</f>
        <v>ISLA010.032226</v>
      </c>
      <c r="D1081" s="15">
        <v>43717</v>
      </c>
      <c r="E1081" s="15" t="str">
        <f>_xlfn.IFNA(IF(LEFT(VLOOKUP(RecordTable[[#This Row],[METRC]],METRC!A:B,2,FALSE),4)=LEFT(RecordTable[[#This Row],[CloneBarcode]],4),"match","MISMATCH"),"dead")</f>
        <v>dead</v>
      </c>
      <c r="F1081" s="15" t="str">
        <f>_xlfn.IFNA(INDEX(Table6[[#All],[Location]],MATCH(RecordTable[[#This Row],[METRC]],Table6[Tag],0)),"DEAD")</f>
        <v>DEAD</v>
      </c>
    </row>
    <row r="1082" spans="1:6" x14ac:dyDescent="0.25">
      <c r="A1082" t="str">
        <f>_xlfn.CONCAT("1A4070000000065000",RIGHT(RecordTable[[#This Row],[CloneBarcode]],6))</f>
        <v>1A4070000000065000036135</v>
      </c>
      <c r="B1082" t="str">
        <f>LEFT(RecordTable[[#This Row],[CloneBarcode]],7)</f>
        <v>ISLA010</v>
      </c>
      <c r="C1082" t="s">
        <v>3429</v>
      </c>
      <c r="D1082" s="15">
        <v>43717</v>
      </c>
      <c r="E1082" s="15" t="str">
        <f>_xlfn.IFNA(IF(LEFT(VLOOKUP(RecordTable[[#This Row],[METRC]],METRC!A:B,2,FALSE),4)=LEFT(RecordTable[[#This Row],[CloneBarcode]],4),"match","MISMATCH"),"dead")</f>
        <v>dead</v>
      </c>
      <c r="F1082" s="15" t="str">
        <f>_xlfn.IFNA(INDEX(Table6[[#All],[Location]],MATCH(RecordTable[[#This Row],[METRC]],Table6[Tag],0)),"DEAD")</f>
        <v>DEAD</v>
      </c>
    </row>
    <row r="1083" spans="1:6" x14ac:dyDescent="0.25">
      <c r="A1083" t="s">
        <v>3430</v>
      </c>
      <c r="B1083" t="s">
        <v>3088</v>
      </c>
      <c r="C1083" t="str">
        <f>_xlfn.CONCAT(RecordTable[[#This Row],[PhenoAbbv]],".",RIGHT(RecordTable[[#This Row],[METRC]],6))</f>
        <v>JK99007.031341</v>
      </c>
      <c r="D1083" s="15">
        <v>43717</v>
      </c>
      <c r="E1083" s="15" t="str">
        <f>_xlfn.IFNA(IF(LEFT(VLOOKUP(RecordTable[[#This Row],[METRC]],METRC!A:B,2,FALSE),4)=LEFT(RecordTable[[#This Row],[CloneBarcode]],4),"match","MISMATCH"),"dead")</f>
        <v>dead</v>
      </c>
      <c r="F1083" s="15" t="str">
        <f>_xlfn.IFNA(INDEX(Table6[[#All],[Location]],MATCH(RecordTable[[#This Row],[METRC]],Table6[Tag],0)),"DEAD")</f>
        <v>DEAD</v>
      </c>
    </row>
    <row r="1084" spans="1:6" x14ac:dyDescent="0.25">
      <c r="A1084" t="s">
        <v>3431</v>
      </c>
      <c r="B1084" t="s">
        <v>3088</v>
      </c>
      <c r="C1084" t="str">
        <f>_xlfn.CONCAT(RecordTable[[#This Row],[PhenoAbbv]],".",RIGHT(RecordTable[[#This Row],[METRC]],6))</f>
        <v>JK99007.031349</v>
      </c>
      <c r="D1084" s="15">
        <v>43717</v>
      </c>
      <c r="E1084" s="15" t="str">
        <f>_xlfn.IFNA(IF(LEFT(VLOOKUP(RecordTable[[#This Row],[METRC]],METRC!A:B,2,FALSE),4)=LEFT(RecordTable[[#This Row],[CloneBarcode]],4),"match","MISMATCH"),"dead")</f>
        <v>dead</v>
      </c>
      <c r="F1084" s="15" t="str">
        <f>_xlfn.IFNA(INDEX(Table6[[#All],[Location]],MATCH(RecordTable[[#This Row],[METRC]],Table6[Tag],0)),"DEAD")</f>
        <v>DEAD</v>
      </c>
    </row>
    <row r="1085" spans="1:6" x14ac:dyDescent="0.25">
      <c r="A1085" t="s">
        <v>3434</v>
      </c>
      <c r="B1085" t="s">
        <v>3097</v>
      </c>
      <c r="C1085" t="str">
        <f>_xlfn.CONCAT(RecordTable[[#This Row],[PhenoAbbv]],".",RIGHT(RecordTable[[#This Row],[METRC]],6))</f>
        <v>JK99042.031343</v>
      </c>
      <c r="D1085" s="15">
        <v>43717</v>
      </c>
      <c r="E1085" s="15" t="str">
        <f>_xlfn.IFNA(IF(LEFT(VLOOKUP(RecordTable[[#This Row],[METRC]],METRC!A:B,2,FALSE),4)=LEFT(RecordTable[[#This Row],[CloneBarcode]],4),"match","MISMATCH"),"dead")</f>
        <v>dead</v>
      </c>
      <c r="F1085" s="15" t="str">
        <f>_xlfn.IFNA(INDEX(Table6[[#All],[Location]],MATCH(RecordTable[[#This Row],[METRC]],Table6[Tag],0)),"DEAD")</f>
        <v>DEAD</v>
      </c>
    </row>
    <row r="1086" spans="1:6" x14ac:dyDescent="0.25">
      <c r="A1086" t="s">
        <v>3437</v>
      </c>
      <c r="B1086" t="s">
        <v>3104</v>
      </c>
      <c r="C1086" t="str">
        <f>_xlfn.CONCAT(RecordTable[[#This Row],[PhenoAbbv]],".",RIGHT(RecordTable[[#This Row],[METRC]],6))</f>
        <v>JK99064.031342</v>
      </c>
      <c r="D1086" s="15">
        <v>43717</v>
      </c>
      <c r="E1086" s="15" t="str">
        <f>_xlfn.IFNA(IF(LEFT(VLOOKUP(RecordTable[[#This Row],[METRC]],METRC!A:B,2,FALSE),4)=LEFT(RecordTable[[#This Row],[CloneBarcode]],4),"match","MISMATCH"),"dead")</f>
        <v>dead</v>
      </c>
      <c r="F1086" s="15" t="str">
        <f>_xlfn.IFNA(INDEX(Table6[[#All],[Location]],MATCH(RecordTable[[#This Row],[METRC]],Table6[Tag],0)),"DEAD")</f>
        <v>DEAD</v>
      </c>
    </row>
    <row r="1087" spans="1:6" x14ac:dyDescent="0.25">
      <c r="A1087" t="s">
        <v>3438</v>
      </c>
      <c r="B1087" t="s">
        <v>3104</v>
      </c>
      <c r="C1087" t="str">
        <f>_xlfn.CONCAT(RecordTable[[#This Row],[PhenoAbbv]],".",RIGHT(RecordTable[[#This Row],[METRC]],6))</f>
        <v>JK99064.031347</v>
      </c>
      <c r="D1087" s="15">
        <v>43717</v>
      </c>
      <c r="E1087" s="15" t="str">
        <f>_xlfn.IFNA(IF(LEFT(VLOOKUP(RecordTable[[#This Row],[METRC]],METRC!A:B,2,FALSE),4)=LEFT(RecordTable[[#This Row],[CloneBarcode]],4),"match","MISMATCH"),"dead")</f>
        <v>dead</v>
      </c>
      <c r="F1087" s="15" t="str">
        <f>_xlfn.IFNA(INDEX(Table6[[#All],[Location]],MATCH(RecordTable[[#This Row],[METRC]],Table6[Tag],0)),"DEAD")</f>
        <v>DEAD</v>
      </c>
    </row>
    <row r="1088" spans="1:6" x14ac:dyDescent="0.25">
      <c r="A1088" t="s">
        <v>3440</v>
      </c>
      <c r="B1088" t="s">
        <v>2734</v>
      </c>
      <c r="C1088" t="str">
        <f>_xlfn.CONCAT(RecordTable[[#This Row],[PhenoAbbv]],".",RIGHT(RecordTable[[#This Row],[METRC]],6))</f>
        <v>KING002.025805</v>
      </c>
      <c r="D1088" s="15">
        <v>43717</v>
      </c>
      <c r="E1088" s="15" t="str">
        <f>_xlfn.IFNA(IF(LEFT(VLOOKUP(RecordTable[[#This Row],[METRC]],METRC!A:B,2,FALSE),4)=LEFT(RecordTable[[#This Row],[CloneBarcode]],4),"match","MISMATCH"),"dead")</f>
        <v>dead</v>
      </c>
      <c r="F1088" s="15" t="str">
        <f>_xlfn.IFNA(INDEX(Table6[[#All],[Location]],MATCH(RecordTable[[#This Row],[METRC]],Table6[Tag],0)),"DEAD")</f>
        <v>DEAD</v>
      </c>
    </row>
    <row r="1089" spans="1:6" x14ac:dyDescent="0.25">
      <c r="A1089" t="str">
        <f>_xlfn.CONCAT("1A4070000000065000",RIGHT(RecordTable[[#This Row],[CloneBarcode]],6))</f>
        <v>1A4070000000065000042851</v>
      </c>
      <c r="B1089" t="str">
        <f>LEFT(RecordTable[[#This Row],[CloneBarcode]],7)</f>
        <v>KING002</v>
      </c>
      <c r="C1089" t="s">
        <v>3722</v>
      </c>
      <c r="D1089" s="15">
        <v>43717</v>
      </c>
      <c r="E1089" s="15" t="str">
        <f>_xlfn.IFNA(IF(LEFT(VLOOKUP(RecordTable[[#This Row],[METRC]],METRC!A:B,2,FALSE),4)=LEFT(RecordTable[[#This Row],[CloneBarcode]],4),"match","MISMATCH"),"dead")</f>
        <v>dead</v>
      </c>
      <c r="F1089" s="15" t="str">
        <f>_xlfn.IFNA(INDEX(Table6[[#All],[Location]],MATCH(RecordTable[[#This Row],[METRC]],Table6[Tag],0)),"DEAD")</f>
        <v>DEAD</v>
      </c>
    </row>
    <row r="1090" spans="1:6" x14ac:dyDescent="0.25">
      <c r="A1090" t="str">
        <f>_xlfn.CONCAT("1A4070000000065000",RIGHT(RecordTable[[#This Row],[CloneBarcode]],6))</f>
        <v>1A4070000000065000042870</v>
      </c>
      <c r="B1090" t="str">
        <f>LEFT(RecordTable[[#This Row],[CloneBarcode]],7)</f>
        <v>KING002</v>
      </c>
      <c r="C1090" t="s">
        <v>3723</v>
      </c>
      <c r="D1090" s="15">
        <v>43717</v>
      </c>
      <c r="E1090" s="15" t="str">
        <f>_xlfn.IFNA(IF(LEFT(VLOOKUP(RecordTable[[#This Row],[METRC]],METRC!A:B,2,FALSE),4)=LEFT(RecordTable[[#This Row],[CloneBarcode]],4),"match","MISMATCH"),"dead")</f>
        <v>dead</v>
      </c>
      <c r="F1090" s="15" t="str">
        <f>_xlfn.IFNA(INDEX(Table6[[#All],[Location]],MATCH(RecordTable[[#This Row],[METRC]],Table6[Tag],0)),"DEAD")</f>
        <v>DEAD</v>
      </c>
    </row>
    <row r="1091" spans="1:6" x14ac:dyDescent="0.25">
      <c r="A1091" t="s">
        <v>3442</v>
      </c>
      <c r="B1091" t="s">
        <v>3443</v>
      </c>
      <c r="C1091" t="str">
        <f>_xlfn.CONCAT(RecordTable[[#This Row],[PhenoAbbv]],".",RIGHT(RecordTable[[#This Row],[METRC]],6))</f>
        <v>KING008.025849</v>
      </c>
      <c r="D1091" s="15">
        <v>43717</v>
      </c>
      <c r="E1091" s="15" t="str">
        <f>_xlfn.IFNA(IF(LEFT(VLOOKUP(RecordTable[[#This Row],[METRC]],METRC!A:B,2,FALSE),4)=LEFT(RecordTable[[#This Row],[CloneBarcode]],4),"match","MISMATCH"),"dead")</f>
        <v>dead</v>
      </c>
      <c r="F1091" s="15" t="str">
        <f>_xlfn.IFNA(INDEX(Table6[[#All],[Location]],MATCH(RecordTable[[#This Row],[METRC]],Table6[Tag],0)),"DEAD")</f>
        <v>DEAD</v>
      </c>
    </row>
    <row r="1092" spans="1:6" x14ac:dyDescent="0.25">
      <c r="A1092" t="str">
        <f>_xlfn.CONCAT("1A4070000000065000",RIGHT(RecordTable[[#This Row],[CloneBarcode]],6))</f>
        <v>1A4070000000065000042887</v>
      </c>
      <c r="B1092" t="str">
        <f>LEFT(RecordTable[[#This Row],[CloneBarcode]],7)</f>
        <v>KING008</v>
      </c>
      <c r="C1092" t="s">
        <v>3724</v>
      </c>
      <c r="D1092" s="15">
        <v>43717</v>
      </c>
      <c r="E1092" s="15" t="str">
        <f>_xlfn.IFNA(IF(LEFT(VLOOKUP(RecordTable[[#This Row],[METRC]],METRC!A:B,2,FALSE),4)=LEFT(RecordTable[[#This Row],[CloneBarcode]],4),"match","MISMATCH"),"dead")</f>
        <v>dead</v>
      </c>
      <c r="F1092" s="15" t="str">
        <f>_xlfn.IFNA(INDEX(Table6[[#All],[Location]],MATCH(RecordTable[[#This Row],[METRC]],Table6[Tag],0)),"DEAD")</f>
        <v>DEAD</v>
      </c>
    </row>
    <row r="1093" spans="1:6" x14ac:dyDescent="0.25">
      <c r="A1093" t="str">
        <f>_xlfn.CONCAT("1A4070000000065000",RIGHT(RecordTable[[#This Row],[CloneBarcode]],6))</f>
        <v>1A4070000000065000042878</v>
      </c>
      <c r="B1093" t="str">
        <f>LEFT(RecordTable[[#This Row],[CloneBarcode]],7)</f>
        <v>KING008</v>
      </c>
      <c r="C1093" t="s">
        <v>3725</v>
      </c>
      <c r="D1093" s="15">
        <v>43717</v>
      </c>
      <c r="E1093" s="15" t="str">
        <f>_xlfn.IFNA(IF(LEFT(VLOOKUP(RecordTable[[#This Row],[METRC]],METRC!A:B,2,FALSE),4)=LEFT(RecordTable[[#This Row],[CloneBarcode]],4),"match","MISMATCH"),"dead")</f>
        <v>dead</v>
      </c>
      <c r="F1093" s="15" t="str">
        <f>_xlfn.IFNA(INDEX(Table6[[#All],[Location]],MATCH(RecordTable[[#This Row],[METRC]],Table6[Tag],0)),"DEAD")</f>
        <v>DEAD</v>
      </c>
    </row>
    <row r="1094" spans="1:6" x14ac:dyDescent="0.25">
      <c r="A1094" t="s">
        <v>3726</v>
      </c>
      <c r="B1094" t="s">
        <v>3590</v>
      </c>
      <c r="C1094" t="str">
        <f>_xlfn.CONCAT(RecordTable[[#This Row],[PhenoAbbv]],".",RIGHT(RecordTable[[#This Row],[METRC]],6))</f>
        <v>KLFR055.033657</v>
      </c>
      <c r="D1094" s="15">
        <v>43717</v>
      </c>
      <c r="E1094" s="15" t="str">
        <f>_xlfn.IFNA(IF(LEFT(VLOOKUP(RecordTable[[#This Row],[METRC]],METRC!A:B,2,FALSE),4)=LEFT(RecordTable[[#This Row],[CloneBarcode]],4),"match","MISMATCH"),"dead")</f>
        <v>dead</v>
      </c>
      <c r="F1094" s="15" t="str">
        <f>_xlfn.IFNA(INDEX(Table6[[#All],[Location]],MATCH(RecordTable[[#This Row],[METRC]],Table6[Tag],0)),"DEAD")</f>
        <v>DEAD</v>
      </c>
    </row>
    <row r="1095" spans="1:6" x14ac:dyDescent="0.25">
      <c r="A1095" t="s">
        <v>3727</v>
      </c>
      <c r="B1095" t="s">
        <v>3590</v>
      </c>
      <c r="C1095" t="str">
        <f>_xlfn.CONCAT(RecordTable[[#This Row],[PhenoAbbv]],".",RIGHT(RecordTable[[#This Row],[METRC]],6))</f>
        <v>KLFR055.033658</v>
      </c>
      <c r="D1095" s="15">
        <v>43717</v>
      </c>
      <c r="E1095" s="15" t="str">
        <f>_xlfn.IFNA(IF(LEFT(VLOOKUP(RecordTable[[#This Row],[METRC]],METRC!A:B,2,FALSE),4)=LEFT(RecordTable[[#This Row],[CloneBarcode]],4),"match","MISMATCH"),"dead")</f>
        <v>dead</v>
      </c>
      <c r="F1095" s="15" t="str">
        <f>_xlfn.IFNA(INDEX(Table6[[#All],[Location]],MATCH(RecordTable[[#This Row],[METRC]],Table6[Tag],0)),"DEAD")</f>
        <v>DEAD</v>
      </c>
    </row>
    <row r="1096" spans="1:6" x14ac:dyDescent="0.25">
      <c r="A1096" t="s">
        <v>3594</v>
      </c>
      <c r="B1096" t="s">
        <v>3595</v>
      </c>
      <c r="C1096" t="str">
        <f>_xlfn.CONCAT(RecordTable[[#This Row],[PhenoAbbv]],".",RIGHT(RecordTable[[#This Row],[METRC]],6))</f>
        <v>KNMK001.031266</v>
      </c>
      <c r="D1096" s="15">
        <v>43717</v>
      </c>
      <c r="E1096" s="15" t="str">
        <f>_xlfn.IFNA(IF(LEFT(VLOOKUP(RecordTable[[#This Row],[METRC]],METRC!A:B,2,FALSE),4)=LEFT(RecordTable[[#This Row],[CloneBarcode]],4),"match","MISMATCH"),"dead")</f>
        <v>dead</v>
      </c>
      <c r="F1096" s="15" t="str">
        <f>_xlfn.IFNA(INDEX(Table6[[#All],[Location]],MATCH(RecordTable[[#This Row],[METRC]],Table6[Tag],0)),"DEAD")</f>
        <v>DEAD</v>
      </c>
    </row>
    <row r="1097" spans="1:6" x14ac:dyDescent="0.25">
      <c r="A1097" t="s">
        <v>3596</v>
      </c>
      <c r="B1097" t="s">
        <v>3595</v>
      </c>
      <c r="C1097" t="str">
        <f>_xlfn.CONCAT(RecordTable[[#This Row],[PhenoAbbv]],".",RIGHT(RecordTable[[#This Row],[METRC]],6))</f>
        <v>KNMK001.031267</v>
      </c>
      <c r="D1097" s="15">
        <v>43717</v>
      </c>
      <c r="E1097" s="15" t="str">
        <f>_xlfn.IFNA(IF(LEFT(VLOOKUP(RecordTable[[#This Row],[METRC]],METRC!A:B,2,FALSE),4)=LEFT(RecordTable[[#This Row],[CloneBarcode]],4),"match","MISMATCH"),"dead")</f>
        <v>dead</v>
      </c>
      <c r="F1097" s="15" t="str">
        <f>_xlfn.IFNA(INDEX(Table6[[#All],[Location]],MATCH(RecordTable[[#This Row],[METRC]],Table6[Tag],0)),"DEAD")</f>
        <v>DEAD</v>
      </c>
    </row>
    <row r="1098" spans="1:6" x14ac:dyDescent="0.25">
      <c r="A1098" t="str">
        <f>_xlfn.CONCAT("1A4070000000065000",RIGHT(RecordTable[[#This Row],[CloneBarcode]],6))</f>
        <v>1A4070000000065000040555</v>
      </c>
      <c r="B1098" t="str">
        <f>LEFT(RecordTable[[#This Row],[CloneBarcode]],7)</f>
        <v>KOIX004</v>
      </c>
      <c r="C1098" t="s">
        <v>3728</v>
      </c>
      <c r="D1098" s="15">
        <v>43717</v>
      </c>
      <c r="E1098" s="15" t="str">
        <f>_xlfn.IFNA(IF(LEFT(VLOOKUP(RecordTable[[#This Row],[METRC]],METRC!A:B,2,FALSE),4)=LEFT(RecordTable[[#This Row],[CloneBarcode]],4),"match","MISMATCH"),"dead")</f>
        <v>dead</v>
      </c>
      <c r="F1098" s="15" t="str">
        <f>_xlfn.IFNA(INDEX(Table6[[#All],[Location]],MATCH(RecordTable[[#This Row],[METRC]],Table6[Tag],0)),"DEAD")</f>
        <v>DEAD</v>
      </c>
    </row>
    <row r="1099" spans="1:6" x14ac:dyDescent="0.25">
      <c r="A1099" t="str">
        <f>_xlfn.CONCAT("1A4070000000065000",RIGHT(RecordTable[[#This Row],[CloneBarcode]],6))</f>
        <v>1A4070000000065000040556</v>
      </c>
      <c r="B1099" t="str">
        <f>LEFT(RecordTable[[#This Row],[CloneBarcode]],7)</f>
        <v>KOIX004</v>
      </c>
      <c r="C1099" t="s">
        <v>3729</v>
      </c>
      <c r="D1099" s="15">
        <v>43717</v>
      </c>
      <c r="E1099" s="15" t="str">
        <f>_xlfn.IFNA(IF(LEFT(VLOOKUP(RecordTable[[#This Row],[METRC]],METRC!A:B,2,FALSE),4)=LEFT(RecordTable[[#This Row],[CloneBarcode]],4),"match","MISMATCH"),"dead")</f>
        <v>dead</v>
      </c>
      <c r="F1099" s="15" t="str">
        <f>_xlfn.IFNA(INDEX(Table6[[#All],[Location]],MATCH(RecordTable[[#This Row],[METRC]],Table6[Tag],0)),"DEAD")</f>
        <v>DEAD</v>
      </c>
    </row>
    <row r="1100" spans="1:6" x14ac:dyDescent="0.25">
      <c r="A1100" t="str">
        <f>_xlfn.CONCAT("1A4070000000065000",RIGHT(RecordTable[[#This Row],[CloneBarcode]],6))</f>
        <v>1A4070000000065000040619</v>
      </c>
      <c r="B1100" t="str">
        <f>LEFT(RecordTable[[#This Row],[CloneBarcode]],7)</f>
        <v>KOIX007</v>
      </c>
      <c r="C1100" t="s">
        <v>3730</v>
      </c>
      <c r="D1100" s="15">
        <v>43717</v>
      </c>
      <c r="E1100" s="15" t="str">
        <f>_xlfn.IFNA(IF(LEFT(VLOOKUP(RecordTable[[#This Row],[METRC]],METRC!A:B,2,FALSE),4)=LEFT(RecordTable[[#This Row],[CloneBarcode]],4),"match","MISMATCH"),"dead")</f>
        <v>dead</v>
      </c>
      <c r="F1100" s="15" t="str">
        <f>_xlfn.IFNA(INDEX(Table6[[#All],[Location]],MATCH(RecordTable[[#This Row],[METRC]],Table6[Tag],0)),"DEAD")</f>
        <v>DEAD</v>
      </c>
    </row>
    <row r="1101" spans="1:6" x14ac:dyDescent="0.25">
      <c r="A1101" t="str">
        <f>_xlfn.CONCAT("1A4070000000065000",RIGHT(RecordTable[[#This Row],[CloneBarcode]],6))</f>
        <v>1A4070000000065000038139</v>
      </c>
      <c r="B1101" t="str">
        <f>LEFT(RecordTable[[#This Row],[CloneBarcode]],7)</f>
        <v>KOIX007</v>
      </c>
      <c r="C1101" t="s">
        <v>3446</v>
      </c>
      <c r="D1101" s="15">
        <v>43717</v>
      </c>
      <c r="E1101" s="15" t="str">
        <f>_xlfn.IFNA(IF(LEFT(VLOOKUP(RecordTable[[#This Row],[METRC]],METRC!A:B,2,FALSE),4)=LEFT(RecordTable[[#This Row],[CloneBarcode]],4),"match","MISMATCH"),"dead")</f>
        <v>dead</v>
      </c>
      <c r="F1101" s="15" t="str">
        <f>_xlfn.IFNA(INDEX(Table6[[#All],[Location]],MATCH(RecordTable[[#This Row],[METRC]],Table6[Tag],0)),"DEAD")</f>
        <v>DEAD</v>
      </c>
    </row>
    <row r="1102" spans="1:6" x14ac:dyDescent="0.25">
      <c r="A1102" t="str">
        <f>_xlfn.CONCAT("1A4070000000065000",RIGHT(RecordTable[[#This Row],[CloneBarcode]],6))</f>
        <v>1A4070000000065000040620</v>
      </c>
      <c r="B1102" t="str">
        <f>LEFT(RecordTable[[#This Row],[CloneBarcode]],7)</f>
        <v>KOIX007</v>
      </c>
      <c r="C1102" t="s">
        <v>3731</v>
      </c>
      <c r="D1102" s="15">
        <v>43717</v>
      </c>
      <c r="E1102" s="15" t="str">
        <f>_xlfn.IFNA(IF(LEFT(VLOOKUP(RecordTable[[#This Row],[METRC]],METRC!A:B,2,FALSE),4)=LEFT(RecordTable[[#This Row],[CloneBarcode]],4),"match","MISMATCH"),"dead")</f>
        <v>dead</v>
      </c>
      <c r="F1102" s="15" t="str">
        <f>_xlfn.IFNA(INDEX(Table6[[#All],[Location]],MATCH(RecordTable[[#This Row],[METRC]],Table6[Tag],0)),"DEAD")</f>
        <v>DEAD</v>
      </c>
    </row>
    <row r="1103" spans="1:6" x14ac:dyDescent="0.25">
      <c r="A1103" t="str">
        <f>_xlfn.CONCAT("1A4070000000065000",RIGHT(RecordTable[[#This Row],[CloneBarcode]],6))</f>
        <v>1A4070000000065000040613</v>
      </c>
      <c r="B1103" t="str">
        <f>LEFT(RecordTable[[#This Row],[CloneBarcode]],7)</f>
        <v>KOIX015</v>
      </c>
      <c r="C1103" t="s">
        <v>3732</v>
      </c>
      <c r="D1103" s="15">
        <v>43717</v>
      </c>
      <c r="E1103" s="15" t="str">
        <f>_xlfn.IFNA(IF(LEFT(VLOOKUP(RecordTable[[#This Row],[METRC]],METRC!A:B,2,FALSE),4)=LEFT(RecordTable[[#This Row],[CloneBarcode]],4),"match","MISMATCH"),"dead")</f>
        <v>dead</v>
      </c>
      <c r="F1103" s="15" t="str">
        <f>_xlfn.IFNA(INDEX(Table6[[#All],[Location]],MATCH(RecordTable[[#This Row],[METRC]],Table6[Tag],0)),"DEAD")</f>
        <v>DEAD</v>
      </c>
    </row>
    <row r="1104" spans="1:6" x14ac:dyDescent="0.25">
      <c r="A1104" t="str">
        <f>_xlfn.CONCAT("1A4070000000065000",RIGHT(RecordTable[[#This Row],[CloneBarcode]],6))</f>
        <v>1A4070000000065000040614</v>
      </c>
      <c r="B1104" t="str">
        <f>LEFT(RecordTable[[#This Row],[CloneBarcode]],7)</f>
        <v>KOIX015</v>
      </c>
      <c r="C1104" t="s">
        <v>3733</v>
      </c>
      <c r="D1104" s="15">
        <v>43717</v>
      </c>
      <c r="E1104" s="15" t="str">
        <f>_xlfn.IFNA(IF(LEFT(VLOOKUP(RecordTable[[#This Row],[METRC]],METRC!A:B,2,FALSE),4)=LEFT(RecordTable[[#This Row],[CloneBarcode]],4),"match","MISMATCH"),"dead")</f>
        <v>dead</v>
      </c>
      <c r="F1104" s="15" t="str">
        <f>_xlfn.IFNA(INDEX(Table6[[#All],[Location]],MATCH(RecordTable[[#This Row],[METRC]],Table6[Tag],0)),"DEAD")</f>
        <v>DEAD</v>
      </c>
    </row>
    <row r="1105" spans="1:6" x14ac:dyDescent="0.25">
      <c r="A1105" t="str">
        <f>_xlfn.CONCAT("1A4070000000065000",RIGHT(RecordTable[[#This Row],[CloneBarcode]],6))</f>
        <v>1A4070000000065000040529</v>
      </c>
      <c r="B1105" t="str">
        <f>LEFT(RecordTable[[#This Row],[CloneBarcode]],7)</f>
        <v>KOIX017</v>
      </c>
      <c r="C1105" t="s">
        <v>3734</v>
      </c>
      <c r="D1105" s="15">
        <v>43717</v>
      </c>
      <c r="E1105" s="15" t="str">
        <f>_xlfn.IFNA(IF(LEFT(VLOOKUP(RecordTable[[#This Row],[METRC]],METRC!A:B,2,FALSE),4)=LEFT(RecordTable[[#This Row],[CloneBarcode]],4),"match","MISMATCH"),"dead")</f>
        <v>dead</v>
      </c>
      <c r="F1105" s="15" t="str">
        <f>_xlfn.IFNA(INDEX(Table6[[#All],[Location]],MATCH(RecordTable[[#This Row],[METRC]],Table6[Tag],0)),"DEAD")</f>
        <v>DEAD</v>
      </c>
    </row>
    <row r="1106" spans="1:6" x14ac:dyDescent="0.25">
      <c r="A1106" t="str">
        <f>_xlfn.CONCAT("1A4070000000065000",RIGHT(RecordTable[[#This Row],[CloneBarcode]],6))</f>
        <v>1A4070000000065000040530</v>
      </c>
      <c r="B1106" t="str">
        <f>LEFT(RecordTable[[#This Row],[CloneBarcode]],7)</f>
        <v>KOIX017</v>
      </c>
      <c r="C1106" t="s">
        <v>3735</v>
      </c>
      <c r="D1106" s="15">
        <v>43717</v>
      </c>
      <c r="E1106" s="15" t="str">
        <f>_xlfn.IFNA(IF(LEFT(VLOOKUP(RecordTable[[#This Row],[METRC]],METRC!A:B,2,FALSE),4)=LEFT(RecordTable[[#This Row],[CloneBarcode]],4),"match","MISMATCH"),"dead")</f>
        <v>dead</v>
      </c>
      <c r="F1106" s="15" t="str">
        <f>_xlfn.IFNA(INDEX(Table6[[#All],[Location]],MATCH(RecordTable[[#This Row],[METRC]],Table6[Tag],0)),"DEAD")</f>
        <v>DEAD</v>
      </c>
    </row>
    <row r="1107" spans="1:6" x14ac:dyDescent="0.25">
      <c r="A1107" t="str">
        <f>_xlfn.CONCAT("1A4070000000065000",RIGHT(RecordTable[[#This Row],[CloneBarcode]],6))</f>
        <v>1A4070000000065000040549</v>
      </c>
      <c r="B1107" t="str">
        <f>LEFT(RecordTable[[#This Row],[CloneBarcode]],7)</f>
        <v>KOIX029</v>
      </c>
      <c r="C1107" t="s">
        <v>3736</v>
      </c>
      <c r="D1107" s="15">
        <v>43717</v>
      </c>
      <c r="E1107" s="15" t="str">
        <f>_xlfn.IFNA(IF(LEFT(VLOOKUP(RecordTable[[#This Row],[METRC]],METRC!A:B,2,FALSE),4)=LEFT(RecordTable[[#This Row],[CloneBarcode]],4),"match","MISMATCH"),"dead")</f>
        <v>dead</v>
      </c>
      <c r="F1107" s="15" t="str">
        <f>_xlfn.IFNA(INDEX(Table6[[#All],[Location]],MATCH(RecordTable[[#This Row],[METRC]],Table6[Tag],0)),"DEAD")</f>
        <v>DEAD</v>
      </c>
    </row>
    <row r="1108" spans="1:6" x14ac:dyDescent="0.25">
      <c r="A1108" t="str">
        <f>_xlfn.CONCAT("1A4070000000065000",RIGHT(RecordTable[[#This Row],[CloneBarcode]],6))</f>
        <v>1A4070000000065000040550</v>
      </c>
      <c r="B1108" t="str">
        <f>LEFT(RecordTable[[#This Row],[CloneBarcode]],7)</f>
        <v>KOIX029</v>
      </c>
      <c r="C1108" t="s">
        <v>3737</v>
      </c>
      <c r="D1108" s="15">
        <v>43717</v>
      </c>
      <c r="E1108" s="15" t="str">
        <f>_xlfn.IFNA(IF(LEFT(VLOOKUP(RecordTable[[#This Row],[METRC]],METRC!A:B,2,FALSE),4)=LEFT(RecordTable[[#This Row],[CloneBarcode]],4),"match","MISMATCH"),"dead")</f>
        <v>dead</v>
      </c>
      <c r="F1108" s="15" t="str">
        <f>_xlfn.IFNA(INDEX(Table6[[#All],[Location]],MATCH(RecordTable[[#This Row],[METRC]],Table6[Tag],0)),"DEAD")</f>
        <v>DEAD</v>
      </c>
    </row>
    <row r="1109" spans="1:6" x14ac:dyDescent="0.25">
      <c r="A1109" t="str">
        <f>_xlfn.CONCAT("1A4070000000065000",RIGHT(RecordTable[[#This Row],[CloneBarcode]],6))</f>
        <v>1A4070000000065000040609</v>
      </c>
      <c r="B1109" t="str">
        <f>LEFT(RecordTable[[#This Row],[CloneBarcode]],7)</f>
        <v>KOIX032</v>
      </c>
      <c r="C1109" t="s">
        <v>3738</v>
      </c>
      <c r="D1109" s="15">
        <v>43717</v>
      </c>
      <c r="E1109" s="15" t="str">
        <f>_xlfn.IFNA(IF(LEFT(VLOOKUP(RecordTable[[#This Row],[METRC]],METRC!A:B,2,FALSE),4)=LEFT(RecordTable[[#This Row],[CloneBarcode]],4),"match","MISMATCH"),"dead")</f>
        <v>dead</v>
      </c>
      <c r="F1109" s="15" t="str">
        <f>_xlfn.IFNA(INDEX(Table6[[#All],[Location]],MATCH(RecordTable[[#This Row],[METRC]],Table6[Tag],0)),"DEAD")</f>
        <v>DEAD</v>
      </c>
    </row>
    <row r="1110" spans="1:6" x14ac:dyDescent="0.25">
      <c r="A1110" t="str">
        <f>_xlfn.CONCAT("1A4070000000065000",RIGHT(RecordTable[[#This Row],[CloneBarcode]],6))</f>
        <v>1A4070000000065000040610</v>
      </c>
      <c r="B1110" t="str">
        <f>LEFT(RecordTable[[#This Row],[CloneBarcode]],7)</f>
        <v>KOIX032</v>
      </c>
      <c r="C1110" t="s">
        <v>3739</v>
      </c>
      <c r="D1110" s="15">
        <v>43717</v>
      </c>
      <c r="E1110" s="15" t="str">
        <f>_xlfn.IFNA(IF(LEFT(VLOOKUP(RecordTable[[#This Row],[METRC]],METRC!A:B,2,FALSE),4)=LEFT(RecordTable[[#This Row],[CloneBarcode]],4),"match","MISMATCH"),"dead")</f>
        <v>dead</v>
      </c>
      <c r="F1110" s="15" t="str">
        <f>_xlfn.IFNA(INDEX(Table6[[#All],[Location]],MATCH(RecordTable[[#This Row],[METRC]],Table6[Tag],0)),"DEAD")</f>
        <v>DEAD</v>
      </c>
    </row>
    <row r="1111" spans="1:6" x14ac:dyDescent="0.25">
      <c r="A1111" t="s">
        <v>3740</v>
      </c>
      <c r="B1111" t="s">
        <v>3741</v>
      </c>
      <c r="C1111" t="str">
        <f>_xlfn.CONCAT(RecordTable[[#This Row],[PhenoAbbv]],".",RIGHT(RecordTable[[#This Row],[METRC]],6))</f>
        <v>KOIX034.033633</v>
      </c>
      <c r="D1111" s="15">
        <v>43717</v>
      </c>
      <c r="E1111" s="15" t="str">
        <f>_xlfn.IFNA(IF(LEFT(VLOOKUP(RecordTable[[#This Row],[METRC]],METRC!A:B,2,FALSE),4)=LEFT(RecordTable[[#This Row],[CloneBarcode]],4),"match","MISMATCH"),"dead")</f>
        <v>dead</v>
      </c>
      <c r="F1111" s="15" t="str">
        <f>_xlfn.IFNA(INDEX(Table6[[#All],[Location]],MATCH(RecordTable[[#This Row],[METRC]],Table6[Tag],0)),"DEAD")</f>
        <v>DEAD</v>
      </c>
    </row>
    <row r="1112" spans="1:6" x14ac:dyDescent="0.25">
      <c r="A1112" t="s">
        <v>3742</v>
      </c>
      <c r="B1112" t="s">
        <v>3741</v>
      </c>
      <c r="C1112" t="str">
        <f>_xlfn.CONCAT(RecordTable[[#This Row],[PhenoAbbv]],".",RIGHT(RecordTable[[#This Row],[METRC]],6))</f>
        <v>KOIX034.033634</v>
      </c>
      <c r="D1112" s="15">
        <v>43717</v>
      </c>
      <c r="E1112" s="15" t="str">
        <f>_xlfn.IFNA(IF(LEFT(VLOOKUP(RecordTable[[#This Row],[METRC]],METRC!A:B,2,FALSE),4)=LEFT(RecordTable[[#This Row],[CloneBarcode]],4),"match","MISMATCH"),"dead")</f>
        <v>dead</v>
      </c>
      <c r="F1112" s="15" t="str">
        <f>_xlfn.IFNA(INDEX(Table6[[#All],[Location]],MATCH(RecordTable[[#This Row],[METRC]],Table6[Tag],0)),"DEAD")</f>
        <v>DEAD</v>
      </c>
    </row>
    <row r="1113" spans="1:6" x14ac:dyDescent="0.25">
      <c r="A1113" t="s">
        <v>3448</v>
      </c>
      <c r="B1113" t="s">
        <v>2679</v>
      </c>
      <c r="C1113" t="str">
        <f>_xlfn.CONCAT(RecordTable[[#This Row],[PhenoAbbv]],".",RIGHT(RecordTable[[#This Row],[METRC]],6))</f>
        <v>KOKO011.021512</v>
      </c>
      <c r="D1113" s="15">
        <v>43717</v>
      </c>
      <c r="E1113" s="15" t="str">
        <f>_xlfn.IFNA(IF(LEFT(VLOOKUP(RecordTable[[#This Row],[METRC]],METRC!A:B,2,FALSE),4)=LEFT(RecordTable[[#This Row],[CloneBarcode]],4),"match","MISMATCH"),"dead")</f>
        <v>dead</v>
      </c>
      <c r="F1113" s="15" t="str">
        <f>_xlfn.IFNA(INDEX(Table6[[#All],[Location]],MATCH(RecordTable[[#This Row],[METRC]],Table6[Tag],0)),"DEAD")</f>
        <v>DEAD</v>
      </c>
    </row>
    <row r="1114" spans="1:6" x14ac:dyDescent="0.25">
      <c r="A1114" t="s">
        <v>3449</v>
      </c>
      <c r="B1114" t="s">
        <v>2679</v>
      </c>
      <c r="C1114" t="str">
        <f>_xlfn.CONCAT(RecordTable[[#This Row],[PhenoAbbv]],".",RIGHT(RecordTable[[#This Row],[METRC]],6))</f>
        <v>KOKO011.021513</v>
      </c>
      <c r="D1114" s="15">
        <v>43717</v>
      </c>
      <c r="E1114" s="15" t="str">
        <f>_xlfn.IFNA(IF(LEFT(VLOOKUP(RecordTable[[#This Row],[METRC]],METRC!A:B,2,FALSE),4)=LEFT(RecordTable[[#This Row],[CloneBarcode]],4),"match","MISMATCH"),"dead")</f>
        <v>dead</v>
      </c>
      <c r="F1114" s="15" t="str">
        <f>_xlfn.IFNA(INDEX(Table6[[#All],[Location]],MATCH(RecordTable[[#This Row],[METRC]],Table6[Tag],0)),"DEAD")</f>
        <v>DEAD</v>
      </c>
    </row>
    <row r="1115" spans="1:6" x14ac:dyDescent="0.25">
      <c r="A1115" t="s">
        <v>3450</v>
      </c>
      <c r="B1115" t="s">
        <v>2679</v>
      </c>
      <c r="C1115" t="str">
        <f>_xlfn.CONCAT(RecordTable[[#This Row],[PhenoAbbv]],".",RIGHT(RecordTable[[#This Row],[METRC]],6))</f>
        <v>KOKO011.031361</v>
      </c>
      <c r="D1115" s="15">
        <v>43717</v>
      </c>
      <c r="E1115" s="15" t="str">
        <f>_xlfn.IFNA(IF(LEFT(VLOOKUP(RecordTable[[#This Row],[METRC]],METRC!A:B,2,FALSE),4)=LEFT(RecordTable[[#This Row],[CloneBarcode]],4),"match","MISMATCH"),"dead")</f>
        <v>dead</v>
      </c>
      <c r="F1115" s="15" t="str">
        <f>_xlfn.IFNA(INDEX(Table6[[#All],[Location]],MATCH(RecordTable[[#This Row],[METRC]],Table6[Tag],0)),"DEAD")</f>
        <v>DEAD</v>
      </c>
    </row>
    <row r="1116" spans="1:6" x14ac:dyDescent="0.25">
      <c r="A1116" t="s">
        <v>3451</v>
      </c>
      <c r="B1116" t="s">
        <v>2679</v>
      </c>
      <c r="C1116" t="str">
        <f>_xlfn.CONCAT(RecordTable[[#This Row],[PhenoAbbv]],".",RIGHT(RecordTable[[#This Row],[METRC]],6))</f>
        <v>KOKO011.031362</v>
      </c>
      <c r="D1116" s="15">
        <v>43717</v>
      </c>
      <c r="E1116" s="15" t="str">
        <f>_xlfn.IFNA(IF(LEFT(VLOOKUP(RecordTable[[#This Row],[METRC]],METRC!A:B,2,FALSE),4)=LEFT(RecordTable[[#This Row],[CloneBarcode]],4),"match","MISMATCH"),"dead")</f>
        <v>dead</v>
      </c>
      <c r="F1116" s="15" t="str">
        <f>_xlfn.IFNA(INDEX(Table6[[#All],[Location]],MATCH(RecordTable[[#This Row],[METRC]],Table6[Tag],0)),"DEAD")</f>
        <v>DEAD</v>
      </c>
    </row>
    <row r="1117" spans="1:6" x14ac:dyDescent="0.25">
      <c r="A1117" t="s">
        <v>3452</v>
      </c>
      <c r="B1117" t="s">
        <v>3453</v>
      </c>
      <c r="C1117" t="str">
        <f>_xlfn.CONCAT(RecordTable[[#This Row],[PhenoAbbv]],".",RIGHT(RecordTable[[#This Row],[METRC]],6))</f>
        <v>KOKO012.031363</v>
      </c>
      <c r="D1117" s="15">
        <v>43717</v>
      </c>
      <c r="E1117" s="15" t="str">
        <f>_xlfn.IFNA(IF(LEFT(VLOOKUP(RecordTable[[#This Row],[METRC]],METRC!A:B,2,FALSE),4)=LEFT(RecordTable[[#This Row],[CloneBarcode]],4),"match","MISMATCH"),"dead")</f>
        <v>dead</v>
      </c>
      <c r="F1117" s="15" t="str">
        <f>_xlfn.IFNA(INDEX(Table6[[#All],[Location]],MATCH(RecordTable[[#This Row],[METRC]],Table6[Tag],0)),"DEAD")</f>
        <v>DEAD</v>
      </c>
    </row>
    <row r="1118" spans="1:6" x14ac:dyDescent="0.25">
      <c r="A1118" t="s">
        <v>3454</v>
      </c>
      <c r="B1118" t="s">
        <v>3453</v>
      </c>
      <c r="C1118" t="str">
        <f>_xlfn.CONCAT(RecordTable[[#This Row],[PhenoAbbv]],".",RIGHT(RecordTable[[#This Row],[METRC]],6))</f>
        <v>KOKO012.031364</v>
      </c>
      <c r="D1118" s="15">
        <v>43717</v>
      </c>
      <c r="E1118" s="15" t="str">
        <f>_xlfn.IFNA(IF(LEFT(VLOOKUP(RecordTable[[#This Row],[METRC]],METRC!A:B,2,FALSE),4)=LEFT(RecordTable[[#This Row],[CloneBarcode]],4),"match","MISMATCH"),"dead")</f>
        <v>dead</v>
      </c>
      <c r="F1118" s="15" t="str">
        <f>_xlfn.IFNA(INDEX(Table6[[#All],[Location]],MATCH(RecordTable[[#This Row],[METRC]],Table6[Tag],0)),"DEAD")</f>
        <v>DEAD</v>
      </c>
    </row>
    <row r="1119" spans="1:6" x14ac:dyDescent="0.25">
      <c r="A1119" t="s">
        <v>3455</v>
      </c>
      <c r="B1119" t="s">
        <v>2652</v>
      </c>
      <c r="C1119" t="str">
        <f>_xlfn.CONCAT(RecordTable[[#This Row],[PhenoAbbv]],".",RIGHT(RecordTable[[#This Row],[METRC]],6))</f>
        <v>KOKO030.021510</v>
      </c>
      <c r="D1119" s="15">
        <v>43717</v>
      </c>
      <c r="E1119" s="15" t="str">
        <f>_xlfn.IFNA(IF(LEFT(VLOOKUP(RecordTable[[#This Row],[METRC]],METRC!A:B,2,FALSE),4)=LEFT(RecordTable[[#This Row],[CloneBarcode]],4),"match","MISMATCH"),"dead")</f>
        <v>dead</v>
      </c>
      <c r="F1119" s="15" t="str">
        <f>_xlfn.IFNA(INDEX(Table6[[#All],[Location]],MATCH(RecordTable[[#This Row],[METRC]],Table6[Tag],0)),"DEAD")</f>
        <v>DEAD</v>
      </c>
    </row>
    <row r="1120" spans="1:6" x14ac:dyDescent="0.25">
      <c r="A1120" t="s">
        <v>3456</v>
      </c>
      <c r="B1120" t="s">
        <v>2652</v>
      </c>
      <c r="C1120" t="str">
        <f>_xlfn.CONCAT(RecordTable[[#This Row],[PhenoAbbv]],".",RIGHT(RecordTable[[#This Row],[METRC]],6))</f>
        <v>KOKO030.021511</v>
      </c>
      <c r="D1120" s="15">
        <v>43717</v>
      </c>
      <c r="E1120" s="15" t="str">
        <f>_xlfn.IFNA(IF(LEFT(VLOOKUP(RecordTable[[#This Row],[METRC]],METRC!A:B,2,FALSE),4)=LEFT(RecordTable[[#This Row],[CloneBarcode]],4),"match","MISMATCH"),"dead")</f>
        <v>dead</v>
      </c>
      <c r="F1120" s="15" t="str">
        <f>_xlfn.IFNA(INDEX(Table6[[#All],[Location]],MATCH(RecordTable[[#This Row],[METRC]],Table6[Tag],0)),"DEAD")</f>
        <v>DEAD</v>
      </c>
    </row>
    <row r="1121" spans="1:6" x14ac:dyDescent="0.25">
      <c r="A1121" t="s">
        <v>3457</v>
      </c>
      <c r="B1121" t="s">
        <v>2652</v>
      </c>
      <c r="C1121" t="str">
        <f>_xlfn.CONCAT(RecordTable[[#This Row],[PhenoAbbv]],".",RIGHT(RecordTable[[#This Row],[METRC]],6))</f>
        <v>KOKO030.031360</v>
      </c>
      <c r="D1121" s="15">
        <v>43717</v>
      </c>
      <c r="E1121" s="15" t="str">
        <f>_xlfn.IFNA(IF(LEFT(VLOOKUP(RecordTable[[#This Row],[METRC]],METRC!A:B,2,FALSE),4)=LEFT(RecordTable[[#This Row],[CloneBarcode]],4),"match","MISMATCH"),"dead")</f>
        <v>dead</v>
      </c>
      <c r="F1121" s="15" t="str">
        <f>_xlfn.IFNA(INDEX(Table6[[#All],[Location]],MATCH(RecordTable[[#This Row],[METRC]],Table6[Tag],0)),"DEAD")</f>
        <v>DEAD</v>
      </c>
    </row>
    <row r="1122" spans="1:6" x14ac:dyDescent="0.25">
      <c r="A1122" t="s">
        <v>3458</v>
      </c>
      <c r="B1122" t="s">
        <v>2652</v>
      </c>
      <c r="C1122" t="str">
        <f>_xlfn.CONCAT(RecordTable[[#This Row],[PhenoAbbv]],".",RIGHT(RecordTable[[#This Row],[METRC]],6))</f>
        <v>KOKO030.031365</v>
      </c>
      <c r="D1122" s="15">
        <v>43717</v>
      </c>
      <c r="E1122" s="15" t="str">
        <f>_xlfn.IFNA(IF(LEFT(VLOOKUP(RecordTable[[#This Row],[METRC]],METRC!A:B,2,FALSE),4)=LEFT(RecordTable[[#This Row],[CloneBarcode]],4),"match","MISMATCH"),"dead")</f>
        <v>dead</v>
      </c>
      <c r="F1122" s="15" t="str">
        <f>_xlfn.IFNA(INDEX(Table6[[#All],[Location]],MATCH(RecordTable[[#This Row],[METRC]],Table6[Tag],0)),"DEAD")</f>
        <v>DEAD</v>
      </c>
    </row>
    <row r="1123" spans="1:6" x14ac:dyDescent="0.25">
      <c r="A1123" t="s">
        <v>3743</v>
      </c>
      <c r="B1123" t="s">
        <v>3153</v>
      </c>
      <c r="C1123" t="str">
        <f>_xlfn.CONCAT(RecordTable[[#This Row],[PhenoAbbv]],".",RIGHT(RecordTable[[#This Row],[METRC]],6))</f>
        <v>LDOS018.032467</v>
      </c>
      <c r="D1123" s="15">
        <v>43717</v>
      </c>
      <c r="E1123" s="15" t="str">
        <f>_xlfn.IFNA(IF(LEFT(VLOOKUP(RecordTable[[#This Row],[METRC]],METRC!A:B,2,FALSE),4)=LEFT(RecordTable[[#This Row],[CloneBarcode]],4),"match","MISMATCH"),"dead")</f>
        <v>dead</v>
      </c>
      <c r="F1123" s="15" t="str">
        <f>_xlfn.IFNA(INDEX(Table6[[#All],[Location]],MATCH(RecordTable[[#This Row],[METRC]],Table6[Tag],0)),"DEAD")</f>
        <v>DEAD</v>
      </c>
    </row>
    <row r="1124" spans="1:6" x14ac:dyDescent="0.25">
      <c r="A1124" t="s">
        <v>3744</v>
      </c>
      <c r="B1124" t="s">
        <v>3156</v>
      </c>
      <c r="C1124" t="str">
        <f>_xlfn.CONCAT(RecordTable[[#This Row],[PhenoAbbv]],".",RIGHT(RecordTable[[#This Row],[METRC]],6))</f>
        <v>LDOS024.032440</v>
      </c>
      <c r="D1124" s="15">
        <v>43717</v>
      </c>
      <c r="E1124" s="15" t="str">
        <f>_xlfn.IFNA(IF(LEFT(VLOOKUP(RecordTable[[#This Row],[METRC]],METRC!A:B,2,FALSE),4)=LEFT(RecordTable[[#This Row],[CloneBarcode]],4),"match","MISMATCH"),"dead")</f>
        <v>dead</v>
      </c>
      <c r="F1124" s="15" t="str">
        <f>_xlfn.IFNA(INDEX(Table6[[#All],[Location]],MATCH(RecordTable[[#This Row],[METRC]],Table6[Tag],0)),"DEAD")</f>
        <v>DEAD</v>
      </c>
    </row>
    <row r="1125" spans="1:6" x14ac:dyDescent="0.25">
      <c r="A1125" t="s">
        <v>3745</v>
      </c>
      <c r="B1125" t="s">
        <v>2636</v>
      </c>
      <c r="C1125" t="str">
        <f>_xlfn.CONCAT(RecordTable[[#This Row],[PhenoAbbv]],".",RIGHT(RecordTable[[#This Row],[METRC]],6))</f>
        <v>LDOS040.032501</v>
      </c>
      <c r="D1125" s="15">
        <v>43717</v>
      </c>
      <c r="E1125" s="15" t="str">
        <f>_xlfn.IFNA(IF(LEFT(VLOOKUP(RecordTable[[#This Row],[METRC]],METRC!A:B,2,FALSE),4)=LEFT(RecordTable[[#This Row],[CloneBarcode]],4),"match","MISMATCH"),"dead")</f>
        <v>dead</v>
      </c>
      <c r="F1125" s="15" t="str">
        <f>_xlfn.IFNA(INDEX(Table6[[#All],[Location]],MATCH(RecordTable[[#This Row],[METRC]],Table6[Tag],0)),"DEAD")</f>
        <v>DEAD</v>
      </c>
    </row>
    <row r="1126" spans="1:6" x14ac:dyDescent="0.25">
      <c r="A1126" t="s">
        <v>3597</v>
      </c>
      <c r="B1126" t="s">
        <v>35</v>
      </c>
      <c r="C1126" t="str">
        <f>_xlfn.CONCAT(RecordTable[[#This Row],[PhenoAbbv]],".",RIGHT(RecordTable[[#This Row],[METRC]],6))</f>
        <v>MABK007.031376</v>
      </c>
      <c r="D1126" s="15">
        <v>43717</v>
      </c>
      <c r="E1126" s="15" t="str">
        <f>_xlfn.IFNA(IF(LEFT(VLOOKUP(RecordTable[[#This Row],[METRC]],METRC!A:B,2,FALSE),4)=LEFT(RecordTable[[#This Row],[CloneBarcode]],4),"match","MISMATCH"),"dead")</f>
        <v>dead</v>
      </c>
      <c r="F1126" s="15" t="str">
        <f>_xlfn.IFNA(INDEX(Table6[[#All],[Location]],MATCH(RecordTable[[#This Row],[METRC]],Table6[Tag],0)),"DEAD")</f>
        <v>DEAD</v>
      </c>
    </row>
    <row r="1127" spans="1:6" x14ac:dyDescent="0.25">
      <c r="A1127" t="s">
        <v>3598</v>
      </c>
      <c r="B1127" t="s">
        <v>35</v>
      </c>
      <c r="C1127" t="str">
        <f>_xlfn.CONCAT(RecordTable[[#This Row],[PhenoAbbv]],".",RIGHT(RecordTable[[#This Row],[METRC]],6))</f>
        <v>MABK007.031379</v>
      </c>
      <c r="D1127" s="15">
        <v>43717</v>
      </c>
      <c r="E1127" s="15" t="str">
        <f>_xlfn.IFNA(IF(LEFT(VLOOKUP(RecordTable[[#This Row],[METRC]],METRC!A:B,2,FALSE),4)=LEFT(RecordTable[[#This Row],[CloneBarcode]],4),"match","MISMATCH"),"dead")</f>
        <v>dead</v>
      </c>
      <c r="F1127" s="15" t="str">
        <f>_xlfn.IFNA(INDEX(Table6[[#All],[Location]],MATCH(RecordTable[[#This Row],[METRC]],Table6[Tag],0)),"DEAD")</f>
        <v>DEAD</v>
      </c>
    </row>
    <row r="1128" spans="1:6" x14ac:dyDescent="0.25">
      <c r="A1128" t="s">
        <v>3599</v>
      </c>
      <c r="B1128" t="s">
        <v>35</v>
      </c>
      <c r="C1128" t="str">
        <f>_xlfn.CONCAT(RecordTable[[#This Row],[PhenoAbbv]],".",RIGHT(RecordTable[[#This Row],[METRC]],6))</f>
        <v>MABK007.031380</v>
      </c>
      <c r="D1128" s="15">
        <v>43717</v>
      </c>
      <c r="E1128" s="15" t="str">
        <f>_xlfn.IFNA(IF(LEFT(VLOOKUP(RecordTable[[#This Row],[METRC]],METRC!A:B,2,FALSE),4)=LEFT(RecordTable[[#This Row],[CloneBarcode]],4),"match","MISMATCH"),"dead")</f>
        <v>dead</v>
      </c>
      <c r="F1128" s="15" t="str">
        <f>_xlfn.IFNA(INDEX(Table6[[#All],[Location]],MATCH(RecordTable[[#This Row],[METRC]],Table6[Tag],0)),"DEAD")</f>
        <v>DEAD</v>
      </c>
    </row>
    <row r="1129" spans="1:6" x14ac:dyDescent="0.25">
      <c r="A1129" t="s">
        <v>3600</v>
      </c>
      <c r="B1129" t="s">
        <v>3601</v>
      </c>
      <c r="C1129" t="str">
        <f>_xlfn.CONCAT(RecordTable[[#This Row],[PhenoAbbv]],".",RIGHT(RecordTable[[#This Row],[METRC]],6))</f>
        <v>MABK008.031375</v>
      </c>
      <c r="D1129" s="15">
        <v>43717</v>
      </c>
      <c r="E1129" s="15" t="str">
        <f>_xlfn.IFNA(IF(LEFT(VLOOKUP(RecordTable[[#This Row],[METRC]],METRC!A:B,2,FALSE),4)=LEFT(RecordTable[[#This Row],[CloneBarcode]],4),"match","MISMATCH"),"dead")</f>
        <v>dead</v>
      </c>
      <c r="F1129" s="15" t="str">
        <f>_xlfn.IFNA(INDEX(Table6[[#All],[Location]],MATCH(RecordTable[[#This Row],[METRC]],Table6[Tag],0)),"DEAD")</f>
        <v>DEAD</v>
      </c>
    </row>
    <row r="1130" spans="1:6" x14ac:dyDescent="0.25">
      <c r="A1130" t="s">
        <v>3602</v>
      </c>
      <c r="B1130" t="s">
        <v>3601</v>
      </c>
      <c r="C1130" t="str">
        <f>_xlfn.CONCAT(RecordTable[[#This Row],[PhenoAbbv]],".",RIGHT(RecordTable[[#This Row],[METRC]],6))</f>
        <v>MABK008.031377</v>
      </c>
      <c r="D1130" s="15">
        <v>43717</v>
      </c>
      <c r="E1130" s="15" t="str">
        <f>_xlfn.IFNA(IF(LEFT(VLOOKUP(RecordTable[[#This Row],[METRC]],METRC!A:B,2,FALSE),4)=LEFT(RecordTable[[#This Row],[CloneBarcode]],4),"match","MISMATCH"),"dead")</f>
        <v>dead</v>
      </c>
      <c r="F1130" s="15" t="str">
        <f>_xlfn.IFNA(INDEX(Table6[[#All],[Location]],MATCH(RecordTable[[#This Row],[METRC]],Table6[Tag],0)),"DEAD")</f>
        <v>DEAD</v>
      </c>
    </row>
    <row r="1131" spans="1:6" x14ac:dyDescent="0.25">
      <c r="A1131" t="s">
        <v>3603</v>
      </c>
      <c r="B1131" t="s">
        <v>3601</v>
      </c>
      <c r="C1131" t="str">
        <f>_xlfn.CONCAT(RecordTable[[#This Row],[PhenoAbbv]],".",RIGHT(RecordTable[[#This Row],[METRC]],6))</f>
        <v>MABK008.031378</v>
      </c>
      <c r="D1131" s="15">
        <v>43717</v>
      </c>
      <c r="E1131" s="15" t="str">
        <f>_xlfn.IFNA(IF(LEFT(VLOOKUP(RecordTable[[#This Row],[METRC]],METRC!A:B,2,FALSE),4)=LEFT(RecordTable[[#This Row],[CloneBarcode]],4),"match","MISMATCH"),"dead")</f>
        <v>dead</v>
      </c>
      <c r="F1131" s="15" t="str">
        <f>_xlfn.IFNA(INDEX(Table6[[#All],[Location]],MATCH(RecordTable[[#This Row],[METRC]],Table6[Tag],0)),"DEAD")</f>
        <v>DEAD</v>
      </c>
    </row>
    <row r="1132" spans="1:6" x14ac:dyDescent="0.25">
      <c r="A1132" t="s">
        <v>3604</v>
      </c>
      <c r="B1132" t="s">
        <v>3605</v>
      </c>
      <c r="C1132" t="str">
        <f>_xlfn.CONCAT(RecordTable[[#This Row],[PhenoAbbv]],".",RIGHT(RecordTable[[#This Row],[METRC]],6))</f>
        <v>MAYR007.031255</v>
      </c>
      <c r="D1132" s="15">
        <v>43717</v>
      </c>
      <c r="E1132" s="15" t="str">
        <f>_xlfn.IFNA(IF(LEFT(VLOOKUP(RecordTable[[#This Row],[METRC]],METRC!A:B,2,FALSE),4)=LEFT(RecordTable[[#This Row],[CloneBarcode]],4),"match","MISMATCH"),"dead")</f>
        <v>dead</v>
      </c>
      <c r="F1132" s="15" t="str">
        <f>_xlfn.IFNA(INDEX(Table6[[#All],[Location]],MATCH(RecordTable[[#This Row],[METRC]],Table6[Tag],0)),"DEAD")</f>
        <v>DEAD</v>
      </c>
    </row>
    <row r="1133" spans="1:6" x14ac:dyDescent="0.25">
      <c r="A1133" t="s">
        <v>3606</v>
      </c>
      <c r="B1133" t="s">
        <v>3605</v>
      </c>
      <c r="C1133" t="str">
        <f>_xlfn.CONCAT(RecordTable[[#This Row],[PhenoAbbv]],".",RIGHT(RecordTable[[#This Row],[METRC]],6))</f>
        <v>MAYR007.031256</v>
      </c>
      <c r="D1133" s="15">
        <v>43717</v>
      </c>
      <c r="E1133" s="15" t="str">
        <f>_xlfn.IFNA(IF(LEFT(VLOOKUP(RecordTable[[#This Row],[METRC]],METRC!A:B,2,FALSE),4)=LEFT(RecordTable[[#This Row],[CloneBarcode]],4),"match","MISMATCH"),"dead")</f>
        <v>dead</v>
      </c>
      <c r="F1133" s="15" t="str">
        <f>_xlfn.IFNA(INDEX(Table6[[#All],[Location]],MATCH(RecordTable[[#This Row],[METRC]],Table6[Tag],0)),"DEAD")</f>
        <v>DEAD</v>
      </c>
    </row>
    <row r="1134" spans="1:6" x14ac:dyDescent="0.25">
      <c r="A1134" t="str">
        <f>_xlfn.CONCAT("1A4070000000065000",RIGHT(RecordTable[[#This Row],[CloneBarcode]],6))</f>
        <v>1A4070000000065000041336</v>
      </c>
      <c r="B1134" t="str">
        <f>LEFT(RecordTable[[#This Row],[CloneBarcode]],7)</f>
        <v>MDGE001</v>
      </c>
      <c r="C1134" t="s">
        <v>3746</v>
      </c>
      <c r="D1134" s="15">
        <v>43717</v>
      </c>
      <c r="E1134" s="15" t="str">
        <f>_xlfn.IFNA(IF(LEFT(VLOOKUP(RecordTable[[#This Row],[METRC]],METRC!A:B,2,FALSE),4)=LEFT(RecordTable[[#This Row],[CloneBarcode]],4),"match","MISMATCH"),"dead")</f>
        <v>dead</v>
      </c>
      <c r="F1134" s="15" t="str">
        <f>_xlfn.IFNA(INDEX(Table6[[#All],[Location]],MATCH(RecordTable[[#This Row],[METRC]],Table6[Tag],0)),"DEAD")</f>
        <v>DEAD</v>
      </c>
    </row>
    <row r="1135" spans="1:6" x14ac:dyDescent="0.25">
      <c r="A1135" t="str">
        <f>_xlfn.CONCAT("1A4070000000065000",RIGHT(RecordTable[[#This Row],[CloneBarcode]],6))</f>
        <v>1A4070000000065000041383</v>
      </c>
      <c r="B1135" t="str">
        <f>LEFT(RecordTable[[#This Row],[CloneBarcode]],7)</f>
        <v>MDGE001</v>
      </c>
      <c r="C1135" t="s">
        <v>3747</v>
      </c>
      <c r="D1135" s="15">
        <v>43717</v>
      </c>
      <c r="E1135" s="15" t="str">
        <f>_xlfn.IFNA(IF(LEFT(VLOOKUP(RecordTable[[#This Row],[METRC]],METRC!A:B,2,FALSE),4)=LEFT(RecordTable[[#This Row],[CloneBarcode]],4),"match","MISMATCH"),"dead")</f>
        <v>dead</v>
      </c>
      <c r="F1135" s="15" t="str">
        <f>_xlfn.IFNA(INDEX(Table6[[#All],[Location]],MATCH(RecordTable[[#This Row],[METRC]],Table6[Tag],0)),"DEAD")</f>
        <v>DEAD</v>
      </c>
    </row>
    <row r="1136" spans="1:6" x14ac:dyDescent="0.25">
      <c r="A1136" t="str">
        <f>_xlfn.CONCAT("1A4070000000065000",RIGHT(RecordTable[[#This Row],[CloneBarcode]],6))</f>
        <v>1A4070000000065000041974</v>
      </c>
      <c r="B1136" t="str">
        <f>LEFT(RecordTable[[#This Row],[CloneBarcode]],7)</f>
        <v>NYFL004</v>
      </c>
      <c r="C1136" t="s">
        <v>3748</v>
      </c>
      <c r="D1136" s="15">
        <v>43717</v>
      </c>
      <c r="E1136" s="15" t="str">
        <f>_xlfn.IFNA(IF(LEFT(VLOOKUP(RecordTable[[#This Row],[METRC]],METRC!A:B,2,FALSE),4)=LEFT(RecordTable[[#This Row],[CloneBarcode]],4),"match","MISMATCH"),"dead")</f>
        <v>dead</v>
      </c>
      <c r="F1136" s="15" t="str">
        <f>_xlfn.IFNA(INDEX(Table6[[#All],[Location]],MATCH(RecordTable[[#This Row],[METRC]],Table6[Tag],0)),"DEAD")</f>
        <v>DEAD</v>
      </c>
    </row>
    <row r="1137" spans="1:6" x14ac:dyDescent="0.25">
      <c r="A1137" t="str">
        <f>_xlfn.CONCAT("1A4070000000065000",RIGHT(RecordTable[[#This Row],[CloneBarcode]],6))</f>
        <v>1A4070000000065000041982</v>
      </c>
      <c r="B1137" t="str">
        <f>LEFT(RecordTable[[#This Row],[CloneBarcode]],7)</f>
        <v>NYFL004</v>
      </c>
      <c r="C1137" t="s">
        <v>3749</v>
      </c>
      <c r="D1137" s="15">
        <v>43717</v>
      </c>
      <c r="E1137" s="15" t="str">
        <f>_xlfn.IFNA(IF(LEFT(VLOOKUP(RecordTable[[#This Row],[METRC]],METRC!A:B,2,FALSE),4)=LEFT(RecordTable[[#This Row],[CloneBarcode]],4),"match","MISMATCH"),"dead")</f>
        <v>dead</v>
      </c>
      <c r="F1137" s="15" t="str">
        <f>_xlfn.IFNA(INDEX(Table6[[#All],[Location]],MATCH(RecordTable[[#This Row],[METRC]],Table6[Tag],0)),"DEAD")</f>
        <v>DEAD</v>
      </c>
    </row>
    <row r="1138" spans="1:6" x14ac:dyDescent="0.25">
      <c r="A1138" t="str">
        <f>_xlfn.CONCAT("1A4070000000065000",RIGHT(RecordTable[[#This Row],[CloneBarcode]],6))</f>
        <v>1A4070000000065000040554</v>
      </c>
      <c r="B1138" t="str">
        <f>LEFT(RecordTable[[#This Row],[CloneBarcode]],7)</f>
        <v>NYFL011</v>
      </c>
      <c r="C1138" t="s">
        <v>3750</v>
      </c>
      <c r="D1138" s="15">
        <v>43717</v>
      </c>
      <c r="E1138" s="15" t="str">
        <f>_xlfn.IFNA(IF(LEFT(VLOOKUP(RecordTable[[#This Row],[METRC]],METRC!A:B,2,FALSE),4)=LEFT(RecordTable[[#This Row],[CloneBarcode]],4),"match","MISMATCH"),"dead")</f>
        <v>dead</v>
      </c>
      <c r="F1138" s="15" t="str">
        <f>_xlfn.IFNA(INDEX(Table6[[#All],[Location]],MATCH(RecordTable[[#This Row],[METRC]],Table6[Tag],0)),"DEAD")</f>
        <v>DEAD</v>
      </c>
    </row>
    <row r="1139" spans="1:6" x14ac:dyDescent="0.25">
      <c r="A1139" t="str">
        <f>_xlfn.CONCAT("1A4070000000065000",RIGHT(RecordTable[[#This Row],[CloneBarcode]],6))</f>
        <v>1A4070000000065000040553</v>
      </c>
      <c r="B1139" t="str">
        <f>LEFT(RecordTable[[#This Row],[CloneBarcode]],7)</f>
        <v>NYFL011</v>
      </c>
      <c r="C1139" t="s">
        <v>3751</v>
      </c>
      <c r="D1139" s="15">
        <v>43717</v>
      </c>
      <c r="E1139" s="15" t="str">
        <f>_xlfn.IFNA(IF(LEFT(VLOOKUP(RecordTable[[#This Row],[METRC]],METRC!A:B,2,FALSE),4)=LEFT(RecordTable[[#This Row],[CloneBarcode]],4),"match","MISMATCH"),"dead")</f>
        <v>dead</v>
      </c>
      <c r="F1139" s="15" t="str">
        <f>_xlfn.IFNA(INDEX(Table6[[#All],[Location]],MATCH(RecordTable[[#This Row],[METRC]],Table6[Tag],0)),"DEAD")</f>
        <v>DEAD</v>
      </c>
    </row>
    <row r="1140" spans="1:6" x14ac:dyDescent="0.25">
      <c r="A1140" t="str">
        <f>_xlfn.CONCAT("1A4070000000065000",RIGHT(RecordTable[[#This Row],[CloneBarcode]],6))</f>
        <v>1A4070000000065000042018</v>
      </c>
      <c r="B1140" t="str">
        <f>LEFT(RecordTable[[#This Row],[CloneBarcode]],7)</f>
        <v>NYFL014</v>
      </c>
      <c r="C1140" t="s">
        <v>3752</v>
      </c>
      <c r="D1140" s="15">
        <v>43717</v>
      </c>
      <c r="E1140" s="15" t="str">
        <f>_xlfn.IFNA(IF(LEFT(VLOOKUP(RecordTable[[#This Row],[METRC]],METRC!A:B,2,FALSE),4)=LEFT(RecordTable[[#This Row],[CloneBarcode]],4),"match","MISMATCH"),"dead")</f>
        <v>dead</v>
      </c>
      <c r="F1140" s="15" t="str">
        <f>_xlfn.IFNA(INDEX(Table6[[#All],[Location]],MATCH(RecordTable[[#This Row],[METRC]],Table6[Tag],0)),"DEAD")</f>
        <v>DEAD</v>
      </c>
    </row>
    <row r="1141" spans="1:6" x14ac:dyDescent="0.25">
      <c r="A1141" t="str">
        <f>_xlfn.CONCAT("1A4070000000065000",RIGHT(RecordTable[[#This Row],[CloneBarcode]],6))</f>
        <v>1A4070000000065000042025</v>
      </c>
      <c r="B1141" t="str">
        <f>LEFT(RecordTable[[#This Row],[CloneBarcode]],7)</f>
        <v>NYFL014</v>
      </c>
      <c r="C1141" t="s">
        <v>3753</v>
      </c>
      <c r="D1141" s="15">
        <v>43717</v>
      </c>
      <c r="E1141" s="15" t="str">
        <f>_xlfn.IFNA(IF(LEFT(VLOOKUP(RecordTable[[#This Row],[METRC]],METRC!A:B,2,FALSE),4)=LEFT(RecordTable[[#This Row],[CloneBarcode]],4),"match","MISMATCH"),"dead")</f>
        <v>dead</v>
      </c>
      <c r="F1141" s="15" t="str">
        <f>_xlfn.IFNA(INDEX(Table6[[#All],[Location]],MATCH(RecordTable[[#This Row],[METRC]],Table6[Tag],0)),"DEAD")</f>
        <v>DEAD</v>
      </c>
    </row>
    <row r="1142" spans="1:6" x14ac:dyDescent="0.25">
      <c r="A1142" t="str">
        <f>_xlfn.CONCAT("1A4070000000065000",RIGHT(RecordTable[[#This Row],[CloneBarcode]],6))</f>
        <v>1A4070000000065000033414</v>
      </c>
      <c r="B1142" t="str">
        <f>LEFT(RecordTable[[#This Row],[CloneBarcode]],7)</f>
        <v>ONED026</v>
      </c>
      <c r="C1142" t="s">
        <v>3190</v>
      </c>
      <c r="D1142" s="15">
        <v>43717</v>
      </c>
      <c r="E1142" s="15" t="str">
        <f>_xlfn.IFNA(IF(LEFT(VLOOKUP(RecordTable[[#This Row],[METRC]],METRC!A:B,2,FALSE),4)=LEFT(RecordTable[[#This Row],[CloneBarcode]],4),"match","MISMATCH"),"dead")</f>
        <v>dead</v>
      </c>
      <c r="F1142" s="15" t="str">
        <f>_xlfn.IFNA(INDEX(Table6[[#All],[Location]],MATCH(RecordTable[[#This Row],[METRC]],Table6[Tag],0)),"DEAD")</f>
        <v>DEAD</v>
      </c>
    </row>
    <row r="1143" spans="1:6" x14ac:dyDescent="0.25">
      <c r="A1143" t="s">
        <v>3754</v>
      </c>
      <c r="B1143" t="s">
        <v>3755</v>
      </c>
      <c r="C1143" t="str">
        <f>_xlfn.CONCAT(RecordTable[[#This Row],[PhenoAbbv]],".",RIGHT(RecordTable[[#This Row],[METRC]],6))</f>
        <v>ONED037.033660</v>
      </c>
      <c r="D1143" s="15">
        <v>43717</v>
      </c>
      <c r="E1143" s="15" t="str">
        <f>_xlfn.IFNA(IF(LEFT(VLOOKUP(RecordTable[[#This Row],[METRC]],METRC!A:B,2,FALSE),4)=LEFT(RecordTable[[#This Row],[CloneBarcode]],4),"match","MISMATCH"),"dead")</f>
        <v>dead</v>
      </c>
      <c r="F1143" s="15" t="str">
        <f>_xlfn.IFNA(INDEX(Table6[[#All],[Location]],MATCH(RecordTable[[#This Row],[METRC]],Table6[Tag],0)),"DEAD")</f>
        <v>DEAD</v>
      </c>
    </row>
    <row r="1144" spans="1:6" x14ac:dyDescent="0.25">
      <c r="A1144" t="str">
        <f>_xlfn.CONCAT("1A4070000000065000",RIGHT(RecordTable[[#This Row],[CloneBarcode]],6))</f>
        <v>1A4070000000065000033650</v>
      </c>
      <c r="B1144" t="str">
        <f>LEFT(RecordTable[[#This Row],[CloneBarcode]],7)</f>
        <v>ONED037</v>
      </c>
      <c r="C1144" t="s">
        <v>3194</v>
      </c>
      <c r="D1144" s="15">
        <v>43717</v>
      </c>
      <c r="E1144" s="15" t="str">
        <f>_xlfn.IFNA(IF(LEFT(VLOOKUP(RecordTable[[#This Row],[METRC]],METRC!A:B,2,FALSE),4)=LEFT(RecordTable[[#This Row],[CloneBarcode]],4),"match","MISMATCH"),"dead")</f>
        <v>dead</v>
      </c>
      <c r="F1144" s="15" t="str">
        <f>_xlfn.IFNA(INDEX(Table6[[#All],[Location]],MATCH(RecordTable[[#This Row],[METRC]],Table6[Tag],0)),"DEAD")</f>
        <v>DEAD</v>
      </c>
    </row>
    <row r="1145" spans="1:6" x14ac:dyDescent="0.25">
      <c r="A1145" t="str">
        <f>_xlfn.CONCAT("1A4070000000065000",RIGHT(RecordTable[[#This Row],[CloneBarcode]],6))</f>
        <v>1A4070000000065000033652</v>
      </c>
      <c r="B1145" t="str">
        <f>LEFT(RecordTable[[#This Row],[CloneBarcode]],7)</f>
        <v>ONED037</v>
      </c>
      <c r="C1145" t="s">
        <v>3192</v>
      </c>
      <c r="D1145" s="15">
        <v>43717</v>
      </c>
      <c r="E1145" s="15" t="str">
        <f>_xlfn.IFNA(IF(LEFT(VLOOKUP(RecordTable[[#This Row],[METRC]],METRC!A:B,2,FALSE),4)=LEFT(RecordTable[[#This Row],[CloneBarcode]],4),"match","MISMATCH"),"dead")</f>
        <v>dead</v>
      </c>
      <c r="F1145" s="15" t="str">
        <f>_xlfn.IFNA(INDEX(Table6[[#All],[Location]],MATCH(RecordTable[[#This Row],[METRC]],Table6[Tag],0)),"DEAD")</f>
        <v>DEAD</v>
      </c>
    </row>
    <row r="1146" spans="1:6" x14ac:dyDescent="0.25">
      <c r="A1146" t="str">
        <f>_xlfn.CONCAT("1A4070000000065000",RIGHT(RecordTable[[#This Row],[CloneBarcode]],6))</f>
        <v>1A4070000000065000033659</v>
      </c>
      <c r="B1146" t="str">
        <f>LEFT(RecordTable[[#This Row],[CloneBarcode]],7)</f>
        <v>ONED038</v>
      </c>
      <c r="C1146" t="s">
        <v>3195</v>
      </c>
      <c r="D1146" s="15">
        <v>43717</v>
      </c>
      <c r="E1146" s="15" t="str">
        <f>_xlfn.IFNA(IF(LEFT(VLOOKUP(RecordTable[[#This Row],[METRC]],METRC!A:B,2,FALSE),4)=LEFT(RecordTable[[#This Row],[CloneBarcode]],4),"match","MISMATCH"),"dead")</f>
        <v>dead</v>
      </c>
      <c r="F1146" s="15" t="str">
        <f>_xlfn.IFNA(INDEX(Table6[[#All],[Location]],MATCH(RecordTable[[#This Row],[METRC]],Table6[Tag],0)),"DEAD")</f>
        <v>DEAD</v>
      </c>
    </row>
    <row r="1147" spans="1:6" x14ac:dyDescent="0.25">
      <c r="A1147" t="s">
        <v>3756</v>
      </c>
      <c r="B1147" t="s">
        <v>3197</v>
      </c>
      <c r="C1147" t="str">
        <f>_xlfn.CONCAT(RecordTable[[#This Row],[PhenoAbbv]],".",RIGHT(RecordTable[[#This Row],[METRC]],6))</f>
        <v>ONED041.033388</v>
      </c>
      <c r="D1147" s="15">
        <v>43717</v>
      </c>
      <c r="E1147" s="15" t="str">
        <f>_xlfn.IFNA(IF(LEFT(VLOOKUP(RecordTable[[#This Row],[METRC]],METRC!A:B,2,FALSE),4)=LEFT(RecordTable[[#This Row],[CloneBarcode]],4),"match","MISMATCH"),"dead")</f>
        <v>dead</v>
      </c>
      <c r="F1147" s="15" t="str">
        <f>_xlfn.IFNA(INDEX(Table6[[#All],[Location]],MATCH(RecordTable[[#This Row],[METRC]],Table6[Tag],0)),"DEAD")</f>
        <v>DEAD</v>
      </c>
    </row>
    <row r="1148" spans="1:6" x14ac:dyDescent="0.25">
      <c r="A1148" t="str">
        <f>_xlfn.CONCAT("1A4070000000065000",RIGHT(RecordTable[[#This Row],[CloneBarcode]],6))</f>
        <v>1A4070000000065000040502</v>
      </c>
      <c r="B1148" t="str">
        <f>LEFT(RecordTable[[#This Row],[CloneBarcode]],7)</f>
        <v>ONED048</v>
      </c>
      <c r="C1148" t="s">
        <v>3757</v>
      </c>
      <c r="D1148" s="15">
        <v>43717</v>
      </c>
      <c r="E1148" s="15" t="str">
        <f>_xlfn.IFNA(IF(LEFT(VLOOKUP(RecordTable[[#This Row],[METRC]],METRC!A:B,2,FALSE),4)=LEFT(RecordTable[[#This Row],[CloneBarcode]],4),"match","MISMATCH"),"dead")</f>
        <v>dead</v>
      </c>
      <c r="F1148" s="15" t="str">
        <f>_xlfn.IFNA(INDEX(Table6[[#All],[Location]],MATCH(RecordTable[[#This Row],[METRC]],Table6[Tag],0)),"DEAD")</f>
        <v>DEAD</v>
      </c>
    </row>
    <row r="1149" spans="1:6" x14ac:dyDescent="0.25">
      <c r="A1149" t="str">
        <f>_xlfn.CONCAT("1A4070000000065000",RIGHT(RecordTable[[#This Row],[CloneBarcode]],6))</f>
        <v>1A4070000000065000040491</v>
      </c>
      <c r="B1149" t="str">
        <f>LEFT(RecordTable[[#This Row],[CloneBarcode]],7)</f>
        <v>ONED048</v>
      </c>
      <c r="C1149" t="s">
        <v>3758</v>
      </c>
      <c r="D1149" s="15">
        <v>43717</v>
      </c>
      <c r="E1149" s="15" t="str">
        <f>_xlfn.IFNA(IF(LEFT(VLOOKUP(RecordTable[[#This Row],[METRC]],METRC!A:B,2,FALSE),4)=LEFT(RecordTable[[#This Row],[CloneBarcode]],4),"match","MISMATCH"),"dead")</f>
        <v>dead</v>
      </c>
      <c r="F1149" s="15" t="str">
        <f>_xlfn.IFNA(INDEX(Table6[[#All],[Location]],MATCH(RecordTable[[#This Row],[METRC]],Table6[Tag],0)),"DEAD")</f>
        <v>DEAD</v>
      </c>
    </row>
    <row r="1150" spans="1:6" x14ac:dyDescent="0.25">
      <c r="A1150" t="str">
        <f>_xlfn.CONCAT("1A4070000000065000",RIGHT(RecordTable[[#This Row],[CloneBarcode]],6))</f>
        <v>1A4070000000065000038505</v>
      </c>
      <c r="B1150" t="str">
        <f>LEFT(RecordTable[[#This Row],[CloneBarcode]],7)</f>
        <v>ONED051</v>
      </c>
      <c r="C1150" t="s">
        <v>3759</v>
      </c>
      <c r="D1150" s="15">
        <v>43717</v>
      </c>
      <c r="E1150" s="15" t="str">
        <f>_xlfn.IFNA(IF(LEFT(VLOOKUP(RecordTable[[#This Row],[METRC]],METRC!A:B,2,FALSE),4)=LEFT(RecordTable[[#This Row],[CloneBarcode]],4),"match","MISMATCH"),"dead")</f>
        <v>dead</v>
      </c>
      <c r="F1150" s="15" t="str">
        <f>_xlfn.IFNA(INDEX(Table6[[#All],[Location]],MATCH(RecordTable[[#This Row],[METRC]],Table6[Tag],0)),"DEAD")</f>
        <v>DEAD</v>
      </c>
    </row>
    <row r="1151" spans="1:6" x14ac:dyDescent="0.25">
      <c r="A1151" t="str">
        <f>_xlfn.CONCAT("1A4070000000065000",RIGHT(RecordTable[[#This Row],[CloneBarcode]],6))</f>
        <v>1A4070000000065000035876</v>
      </c>
      <c r="B1151" t="str">
        <f>LEFT(RecordTable[[#This Row],[CloneBarcode]],7)</f>
        <v>ONED051</v>
      </c>
      <c r="C1151" t="s">
        <v>3760</v>
      </c>
      <c r="D1151" s="15">
        <v>43717</v>
      </c>
      <c r="E1151" s="15" t="str">
        <f>_xlfn.IFNA(IF(LEFT(VLOOKUP(RecordTable[[#This Row],[METRC]],METRC!A:B,2,FALSE),4)=LEFT(RecordTable[[#This Row],[CloneBarcode]],4),"match","MISMATCH"),"dead")</f>
        <v>dead</v>
      </c>
      <c r="F1151" s="15" t="str">
        <f>_xlfn.IFNA(INDEX(Table6[[#All],[Location]],MATCH(RecordTable[[#This Row],[METRC]],Table6[Tag],0)),"DEAD")</f>
        <v>DEAD</v>
      </c>
    </row>
    <row r="1152" spans="1:6" x14ac:dyDescent="0.25">
      <c r="A1152" t="str">
        <f>_xlfn.CONCAT("1A4070000000065000",RIGHT(RecordTable[[#This Row],[CloneBarcode]],6))</f>
        <v>1A4070000000065000035875</v>
      </c>
      <c r="B1152" t="str">
        <f>LEFT(RecordTable[[#This Row],[CloneBarcode]],7)</f>
        <v>ONED051</v>
      </c>
      <c r="C1152" t="s">
        <v>3761</v>
      </c>
      <c r="D1152" s="15">
        <v>43717</v>
      </c>
      <c r="E1152" s="15" t="str">
        <f>_xlfn.IFNA(IF(LEFT(VLOOKUP(RecordTable[[#This Row],[METRC]],METRC!A:B,2,FALSE),4)=LEFT(RecordTable[[#This Row],[CloneBarcode]],4),"match","MISMATCH"),"dead")</f>
        <v>dead</v>
      </c>
      <c r="F1152" s="15" t="str">
        <f>_xlfn.IFNA(INDEX(Table6[[#All],[Location]],MATCH(RecordTable[[#This Row],[METRC]],Table6[Tag],0)),"DEAD")</f>
        <v>DEAD</v>
      </c>
    </row>
    <row r="1153" spans="1:6" x14ac:dyDescent="0.25">
      <c r="A1153" t="str">
        <f>_xlfn.CONCAT("1A4070000000065000",RIGHT(RecordTable[[#This Row],[CloneBarcode]],6))</f>
        <v>1A4070000000065000038504</v>
      </c>
      <c r="B1153" t="str">
        <f>LEFT(RecordTable[[#This Row],[CloneBarcode]],7)</f>
        <v>ONED051</v>
      </c>
      <c r="C1153" t="s">
        <v>3762</v>
      </c>
      <c r="D1153" s="15">
        <v>43717</v>
      </c>
      <c r="E1153" s="15" t="str">
        <f>_xlfn.IFNA(IF(LEFT(VLOOKUP(RecordTable[[#This Row],[METRC]],METRC!A:B,2,FALSE),4)=LEFT(RecordTable[[#This Row],[CloneBarcode]],4),"match","MISMATCH"),"dead")</f>
        <v>dead</v>
      </c>
      <c r="F1153" s="15" t="str">
        <f>_xlfn.IFNA(INDEX(Table6[[#All],[Location]],MATCH(RecordTable[[#This Row],[METRC]],Table6[Tag],0)),"DEAD")</f>
        <v>DEAD</v>
      </c>
    </row>
    <row r="1154" spans="1:6" x14ac:dyDescent="0.25">
      <c r="A1154" t="s">
        <v>3480</v>
      </c>
      <c r="B1154" t="s">
        <v>3209</v>
      </c>
      <c r="C1154" t="str">
        <f>_xlfn.CONCAT(RecordTable[[#This Row],[PhenoAbbv]],".",RIGHT(RecordTable[[#This Row],[METRC]],6))</f>
        <v>OROB047.025624</v>
      </c>
      <c r="D1154" s="15">
        <v>43717</v>
      </c>
      <c r="E1154" s="15" t="str">
        <f>_xlfn.IFNA(IF(LEFT(VLOOKUP(RecordTable[[#This Row],[METRC]],METRC!A:B,2,FALSE),4)=LEFT(RecordTable[[#This Row],[CloneBarcode]],4),"match","MISMATCH"),"dead")</f>
        <v>dead</v>
      </c>
      <c r="F1154" s="15" t="str">
        <f>_xlfn.IFNA(INDEX(Table6[[#All],[Location]],MATCH(RecordTable[[#This Row],[METRC]],Table6[Tag],0)),"DEAD")</f>
        <v>DEAD</v>
      </c>
    </row>
    <row r="1155" spans="1:6" x14ac:dyDescent="0.25">
      <c r="A1155" t="s">
        <v>3481</v>
      </c>
      <c r="B1155" t="s">
        <v>3209</v>
      </c>
      <c r="C1155" t="str">
        <f>_xlfn.CONCAT(RecordTable[[#This Row],[PhenoAbbv]],".",RIGHT(RecordTable[[#This Row],[METRC]],6))</f>
        <v>OROB047.025627</v>
      </c>
      <c r="D1155" s="15">
        <v>43717</v>
      </c>
      <c r="E1155" s="15" t="str">
        <f>_xlfn.IFNA(IF(LEFT(VLOOKUP(RecordTable[[#This Row],[METRC]],METRC!A:B,2,FALSE),4)=LEFT(RecordTable[[#This Row],[CloneBarcode]],4),"match","MISMATCH"),"dead")</f>
        <v>dead</v>
      </c>
      <c r="F1155" s="15" t="str">
        <f>_xlfn.IFNA(INDEX(Table6[[#All],[Location]],MATCH(RecordTable[[#This Row],[METRC]],Table6[Tag],0)),"DEAD")</f>
        <v>DEAD</v>
      </c>
    </row>
    <row r="1156" spans="1:6" x14ac:dyDescent="0.25">
      <c r="A1156" t="s">
        <v>3482</v>
      </c>
      <c r="B1156" t="s">
        <v>62</v>
      </c>
      <c r="C1156" t="str">
        <f>_xlfn.CONCAT(RecordTable[[#This Row],[PhenoAbbv]],".",RIGHT(RecordTable[[#This Row],[METRC]],6))</f>
        <v>OROB054.025601</v>
      </c>
      <c r="D1156" s="15">
        <v>43717</v>
      </c>
      <c r="E1156" s="15" t="str">
        <f>_xlfn.IFNA(IF(LEFT(VLOOKUP(RecordTable[[#This Row],[METRC]],METRC!A:B,2,FALSE),4)=LEFT(RecordTable[[#This Row],[CloneBarcode]],4),"match","MISMATCH"),"dead")</f>
        <v>dead</v>
      </c>
      <c r="F1156" s="15" t="str">
        <f>_xlfn.IFNA(INDEX(Table6[[#All],[Location]],MATCH(RecordTable[[#This Row],[METRC]],Table6[Tag],0)),"DEAD")</f>
        <v>DEAD</v>
      </c>
    </row>
    <row r="1157" spans="1:6" x14ac:dyDescent="0.25">
      <c r="A1157" t="s">
        <v>3483</v>
      </c>
      <c r="B1157" t="s">
        <v>62</v>
      </c>
      <c r="C1157" t="str">
        <f>_xlfn.CONCAT(RecordTable[[#This Row],[PhenoAbbv]],".",RIGHT(RecordTable[[#This Row],[METRC]],6))</f>
        <v>OROB054.025620</v>
      </c>
      <c r="D1157" s="15">
        <v>43717</v>
      </c>
      <c r="E1157" s="15" t="str">
        <f>_xlfn.IFNA(IF(LEFT(VLOOKUP(RecordTable[[#This Row],[METRC]],METRC!A:B,2,FALSE),4)=LEFT(RecordTable[[#This Row],[CloneBarcode]],4),"match","MISMATCH"),"dead")</f>
        <v>dead</v>
      </c>
      <c r="F1157" s="15" t="str">
        <f>_xlfn.IFNA(INDEX(Table6[[#All],[Location]],MATCH(RecordTable[[#This Row],[METRC]],Table6[Tag],0)),"DEAD")</f>
        <v>DEAD</v>
      </c>
    </row>
    <row r="1158" spans="1:6" x14ac:dyDescent="0.25">
      <c r="A1158" t="str">
        <f>_xlfn.CONCAT("1A4070000000065000",RIGHT(RecordTable[[#This Row],[CloneBarcode]],6))</f>
        <v>1A4070000000065000043023</v>
      </c>
      <c r="B1158" t="str">
        <f>LEFT(RecordTable[[#This Row],[CloneBarcode]],7)</f>
        <v>PHGW020</v>
      </c>
      <c r="C1158" t="s">
        <v>3763</v>
      </c>
      <c r="D1158" s="15">
        <v>43717</v>
      </c>
      <c r="E1158" s="15" t="str">
        <f>_xlfn.IFNA(IF(LEFT(VLOOKUP(RecordTable[[#This Row],[METRC]],METRC!A:B,2,FALSE),4)=LEFT(RecordTable[[#This Row],[CloneBarcode]],4),"match","MISMATCH"),"dead")</f>
        <v>dead</v>
      </c>
      <c r="F1158" s="15" t="str">
        <f>_xlfn.IFNA(INDEX(Table6[[#All],[Location]],MATCH(RecordTable[[#This Row],[METRC]],Table6[Tag],0)),"DEAD")</f>
        <v>DEAD</v>
      </c>
    </row>
    <row r="1159" spans="1:6" x14ac:dyDescent="0.25">
      <c r="A1159" t="str">
        <f>_xlfn.CONCAT("1A4070000000065000",RIGHT(RecordTable[[#This Row],[CloneBarcode]],6))</f>
        <v>1A4070000000065000043032</v>
      </c>
      <c r="B1159" t="str">
        <f>LEFT(RecordTable[[#This Row],[CloneBarcode]],7)</f>
        <v>PHGW020</v>
      </c>
      <c r="C1159" t="s">
        <v>3764</v>
      </c>
      <c r="D1159" s="15">
        <v>43717</v>
      </c>
      <c r="E1159" s="15" t="str">
        <f>_xlfn.IFNA(IF(LEFT(VLOOKUP(RecordTable[[#This Row],[METRC]],METRC!A:B,2,FALSE),4)=LEFT(RecordTable[[#This Row],[CloneBarcode]],4),"match","MISMATCH"),"dead")</f>
        <v>dead</v>
      </c>
      <c r="F1159" s="15" t="str">
        <f>_xlfn.IFNA(INDEX(Table6[[#All],[Location]],MATCH(RecordTable[[#This Row],[METRC]],Table6[Tag],0)),"DEAD")</f>
        <v>DEAD</v>
      </c>
    </row>
    <row r="1160" spans="1:6" x14ac:dyDescent="0.25">
      <c r="A1160" t="str">
        <f>_xlfn.CONCAT("1A4070000000065000",RIGHT(RecordTable[[#This Row],[CloneBarcode]],6))</f>
        <v>1A4070000000065000041820</v>
      </c>
      <c r="B1160" t="str">
        <f>LEFT(RecordTable[[#This Row],[CloneBarcode]],7)</f>
        <v>PHGW023</v>
      </c>
      <c r="C1160" t="s">
        <v>3765</v>
      </c>
      <c r="D1160" s="15">
        <v>43717</v>
      </c>
      <c r="E1160" s="15" t="str">
        <f>_xlfn.IFNA(IF(LEFT(VLOOKUP(RecordTable[[#This Row],[METRC]],METRC!A:B,2,FALSE),4)=LEFT(RecordTable[[#This Row],[CloneBarcode]],4),"match","MISMATCH"),"dead")</f>
        <v>dead</v>
      </c>
      <c r="F1160" s="15" t="str">
        <f>_xlfn.IFNA(INDEX(Table6[[#All],[Location]],MATCH(RecordTable[[#This Row],[METRC]],Table6[Tag],0)),"DEAD")</f>
        <v>DEAD</v>
      </c>
    </row>
    <row r="1161" spans="1:6" x14ac:dyDescent="0.25">
      <c r="A1161" t="str">
        <f>_xlfn.CONCAT("1A4070000000065000",RIGHT(RecordTable[[#This Row],[CloneBarcode]],6))</f>
        <v>1A4070000000065000041821</v>
      </c>
      <c r="B1161" t="str">
        <f>LEFT(RecordTable[[#This Row],[CloneBarcode]],7)</f>
        <v>PHGW023</v>
      </c>
      <c r="C1161" t="s">
        <v>3766</v>
      </c>
      <c r="D1161" s="15">
        <v>43717</v>
      </c>
      <c r="E1161" s="15" t="str">
        <f>_xlfn.IFNA(IF(LEFT(VLOOKUP(RecordTable[[#This Row],[METRC]],METRC!A:B,2,FALSE),4)=LEFT(RecordTable[[#This Row],[CloneBarcode]],4),"match","MISMATCH"),"dead")</f>
        <v>dead</v>
      </c>
      <c r="F1161" s="15" t="str">
        <f>_xlfn.IFNA(INDEX(Table6[[#All],[Location]],MATCH(RecordTable[[#This Row],[METRC]],Table6[Tag],0)),"DEAD")</f>
        <v>DEAD</v>
      </c>
    </row>
    <row r="1162" spans="1:6" x14ac:dyDescent="0.25">
      <c r="A1162" t="str">
        <f>_xlfn.CONCAT("1A4070000000065000",RIGHT(RecordTable[[#This Row],[CloneBarcode]],6))</f>
        <v>1A4070000000065000040547</v>
      </c>
      <c r="B1162" t="str">
        <f>LEFT(RecordTable[[#This Row],[CloneBarcode]],7)</f>
        <v>PLAN004</v>
      </c>
      <c r="C1162" t="s">
        <v>3767</v>
      </c>
      <c r="D1162" s="15">
        <v>43717</v>
      </c>
      <c r="E1162" s="15" t="str">
        <f>_xlfn.IFNA(IF(LEFT(VLOOKUP(RecordTable[[#This Row],[METRC]],METRC!A:B,2,FALSE),4)=LEFT(RecordTable[[#This Row],[CloneBarcode]],4),"match","MISMATCH"),"dead")</f>
        <v>dead</v>
      </c>
      <c r="F1162" s="15" t="str">
        <f>_xlfn.IFNA(INDEX(Table6[[#All],[Location]],MATCH(RecordTable[[#This Row],[METRC]],Table6[Tag],0)),"DEAD")</f>
        <v>DEAD</v>
      </c>
    </row>
    <row r="1163" spans="1:6" x14ac:dyDescent="0.25">
      <c r="A1163" t="str">
        <f>_xlfn.CONCAT("1A4070000000065000",RIGHT(RecordTable[[#This Row],[CloneBarcode]],6))</f>
        <v>1A4070000000065000040548</v>
      </c>
      <c r="B1163" t="str">
        <f>LEFT(RecordTable[[#This Row],[CloneBarcode]],7)</f>
        <v>PLAN004</v>
      </c>
      <c r="C1163" t="s">
        <v>3768</v>
      </c>
      <c r="D1163" s="15">
        <v>43717</v>
      </c>
      <c r="E1163" s="15" t="str">
        <f>_xlfn.IFNA(IF(LEFT(VLOOKUP(RecordTable[[#This Row],[METRC]],METRC!A:B,2,FALSE),4)=LEFT(RecordTable[[#This Row],[CloneBarcode]],4),"match","MISMATCH"),"dead")</f>
        <v>dead</v>
      </c>
      <c r="F1163" s="15" t="str">
        <f>_xlfn.IFNA(INDEX(Table6[[#All],[Location]],MATCH(RecordTable[[#This Row],[METRC]],Table6[Tag],0)),"DEAD")</f>
        <v>DEAD</v>
      </c>
    </row>
    <row r="1164" spans="1:6" x14ac:dyDescent="0.25">
      <c r="A1164" t="str">
        <f>_xlfn.CONCAT("1A4070000000065000",RIGHT(RecordTable[[#This Row],[CloneBarcode]],6))</f>
        <v>1A4070000000065000040636</v>
      </c>
      <c r="B1164" t="str">
        <f>LEFT(RecordTable[[#This Row],[CloneBarcode]],7)</f>
        <v>PLAN008</v>
      </c>
      <c r="C1164" t="s">
        <v>3769</v>
      </c>
      <c r="D1164" s="15">
        <v>43717</v>
      </c>
      <c r="E1164" s="15" t="str">
        <f>_xlfn.IFNA(IF(LEFT(VLOOKUP(RecordTable[[#This Row],[METRC]],METRC!A:B,2,FALSE),4)=LEFT(RecordTable[[#This Row],[CloneBarcode]],4),"match","MISMATCH"),"dead")</f>
        <v>dead</v>
      </c>
      <c r="F1164" s="15" t="str">
        <f>_xlfn.IFNA(INDEX(Table6[[#All],[Location]],MATCH(RecordTable[[#This Row],[METRC]],Table6[Tag],0)),"DEAD")</f>
        <v>DEAD</v>
      </c>
    </row>
    <row r="1165" spans="1:6" x14ac:dyDescent="0.25">
      <c r="A1165" t="str">
        <f>_xlfn.CONCAT("1A4070000000065000",RIGHT(RecordTable[[#This Row],[CloneBarcode]],6))</f>
        <v>1A4070000000065000040635</v>
      </c>
      <c r="B1165" t="str">
        <f>LEFT(RecordTable[[#This Row],[CloneBarcode]],7)</f>
        <v>PLAN008</v>
      </c>
      <c r="C1165" t="s">
        <v>3770</v>
      </c>
      <c r="D1165" s="15">
        <v>43717</v>
      </c>
      <c r="E1165" s="15" t="str">
        <f>_xlfn.IFNA(IF(LEFT(VLOOKUP(RecordTable[[#This Row],[METRC]],METRC!A:B,2,FALSE),4)=LEFT(RecordTable[[#This Row],[CloneBarcode]],4),"match","MISMATCH"),"dead")</f>
        <v>dead</v>
      </c>
      <c r="F1165" s="15" t="str">
        <f>_xlfn.IFNA(INDEX(Table6[[#All],[Location]],MATCH(RecordTable[[#This Row],[METRC]],Table6[Tag],0)),"DEAD")</f>
        <v>DEAD</v>
      </c>
    </row>
    <row r="1166" spans="1:6" x14ac:dyDescent="0.25">
      <c r="A1166" t="str">
        <f>_xlfn.CONCAT("1A4070000000065000",RIGHT(RecordTable[[#This Row],[CloneBarcode]],6))</f>
        <v>1A4070000000065000040760</v>
      </c>
      <c r="B1166" t="str">
        <f>LEFT(RecordTable[[#This Row],[CloneBarcode]],7)</f>
        <v>PLAN012</v>
      </c>
      <c r="C1166" t="s">
        <v>3771</v>
      </c>
      <c r="D1166" s="15">
        <v>43717</v>
      </c>
      <c r="E1166" s="15" t="str">
        <f>_xlfn.IFNA(IF(LEFT(VLOOKUP(RecordTable[[#This Row],[METRC]],METRC!A:B,2,FALSE),4)=LEFT(RecordTable[[#This Row],[CloneBarcode]],4),"match","MISMATCH"),"dead")</f>
        <v>dead</v>
      </c>
      <c r="F1166" s="15" t="str">
        <f>_xlfn.IFNA(INDEX(Table6[[#All],[Location]],MATCH(RecordTable[[#This Row],[METRC]],Table6[Tag],0)),"DEAD")</f>
        <v>DEAD</v>
      </c>
    </row>
    <row r="1167" spans="1:6" x14ac:dyDescent="0.25">
      <c r="A1167" t="str">
        <f>_xlfn.CONCAT("1A4070000000065000",RIGHT(RecordTable[[#This Row],[CloneBarcode]],6))</f>
        <v>1A4070000000065000040761</v>
      </c>
      <c r="B1167" t="str">
        <f>LEFT(RecordTable[[#This Row],[CloneBarcode]],7)</f>
        <v>PLAN012</v>
      </c>
      <c r="C1167" t="s">
        <v>3772</v>
      </c>
      <c r="D1167" s="15">
        <v>43717</v>
      </c>
      <c r="E1167" s="15" t="str">
        <f>_xlfn.IFNA(IF(LEFT(VLOOKUP(RecordTable[[#This Row],[METRC]],METRC!A:B,2,FALSE),4)=LEFT(RecordTable[[#This Row],[CloneBarcode]],4),"match","MISMATCH"),"dead")</f>
        <v>dead</v>
      </c>
      <c r="F1167" s="15" t="str">
        <f>_xlfn.IFNA(INDEX(Table6[[#All],[Location]],MATCH(RecordTable[[#This Row],[METRC]],Table6[Tag],0)),"DEAD")</f>
        <v>DEAD</v>
      </c>
    </row>
    <row r="1168" spans="1:6" x14ac:dyDescent="0.25">
      <c r="A1168" t="s">
        <v>3773</v>
      </c>
      <c r="B1168" t="s">
        <v>2726</v>
      </c>
      <c r="C1168" t="str">
        <f>_xlfn.CONCAT(RecordTable[[#This Row],[PhenoAbbv]],".",RIGHT(RecordTable[[#This Row],[METRC]],6))</f>
        <v>PLAN017.033631</v>
      </c>
      <c r="D1168" s="15">
        <v>43717</v>
      </c>
      <c r="E1168" s="15" t="str">
        <f>_xlfn.IFNA(IF(LEFT(VLOOKUP(RecordTable[[#This Row],[METRC]],METRC!A:B,2,FALSE),4)=LEFT(RecordTable[[#This Row],[CloneBarcode]],4),"match","MISMATCH"),"dead")</f>
        <v>dead</v>
      </c>
      <c r="F1168" s="15" t="str">
        <f>_xlfn.IFNA(INDEX(Table6[[#All],[Location]],MATCH(RecordTable[[#This Row],[METRC]],Table6[Tag],0)),"DEAD")</f>
        <v>DEAD</v>
      </c>
    </row>
    <row r="1169" spans="1:6" x14ac:dyDescent="0.25">
      <c r="A1169" t="str">
        <f>_xlfn.CONCAT("1A4070000000065000",RIGHT(RecordTable[[#This Row],[CloneBarcode]],6))</f>
        <v>1A4070000000065000033630</v>
      </c>
      <c r="B1169" t="str">
        <f>LEFT(RecordTable[[#This Row],[CloneBarcode]],7)</f>
        <v>PLAN017</v>
      </c>
      <c r="C1169" t="s">
        <v>3222</v>
      </c>
      <c r="D1169" s="15">
        <v>43717</v>
      </c>
      <c r="E1169" s="15" t="str">
        <f>_xlfn.IFNA(IF(LEFT(VLOOKUP(RecordTable[[#This Row],[METRC]],METRC!A:B,2,FALSE),4)=LEFT(RecordTable[[#This Row],[CloneBarcode]],4),"match","MISMATCH"),"dead")</f>
        <v>dead</v>
      </c>
      <c r="F1169" s="15" t="str">
        <f>_xlfn.IFNA(INDEX(Table6[[#All],[Location]],MATCH(RecordTable[[#This Row],[METRC]],Table6[Tag],0)),"DEAD")</f>
        <v>DEAD</v>
      </c>
    </row>
    <row r="1170" spans="1:6" x14ac:dyDescent="0.25">
      <c r="A1170" t="str">
        <f>_xlfn.CONCAT("1A4070000000065000",RIGHT(RecordTable[[#This Row],[CloneBarcode]],6))</f>
        <v>1A4070000000065000040623</v>
      </c>
      <c r="B1170" t="str">
        <f>LEFT(RecordTable[[#This Row],[CloneBarcode]],7)</f>
        <v>PLAN026</v>
      </c>
      <c r="C1170" t="s">
        <v>3774</v>
      </c>
      <c r="D1170" s="15">
        <v>43717</v>
      </c>
      <c r="E1170" s="15" t="str">
        <f>_xlfn.IFNA(IF(LEFT(VLOOKUP(RecordTable[[#This Row],[METRC]],METRC!A:B,2,FALSE),4)=LEFT(RecordTable[[#This Row],[CloneBarcode]],4),"match","MISMATCH"),"dead")</f>
        <v>dead</v>
      </c>
      <c r="F1170" s="15" t="str">
        <f>_xlfn.IFNA(INDEX(Table6[[#All],[Location]],MATCH(RecordTable[[#This Row],[METRC]],Table6[Tag],0)),"DEAD")</f>
        <v>DEAD</v>
      </c>
    </row>
    <row r="1171" spans="1:6" x14ac:dyDescent="0.25">
      <c r="A1171" t="str">
        <f>_xlfn.CONCAT("1A4070000000065000",RIGHT(RecordTable[[#This Row],[CloneBarcode]],6))</f>
        <v>1A4070000000065000040624</v>
      </c>
      <c r="B1171" t="str">
        <f>LEFT(RecordTable[[#This Row],[CloneBarcode]],7)</f>
        <v>PLAN026</v>
      </c>
      <c r="C1171" t="s">
        <v>3775</v>
      </c>
      <c r="D1171" s="15">
        <v>43717</v>
      </c>
      <c r="E1171" s="15" t="str">
        <f>_xlfn.IFNA(IF(LEFT(VLOOKUP(RecordTable[[#This Row],[METRC]],METRC!A:B,2,FALSE),4)=LEFT(RecordTable[[#This Row],[CloneBarcode]],4),"match","MISMATCH"),"dead")</f>
        <v>dead</v>
      </c>
      <c r="F1171" s="15" t="str">
        <f>_xlfn.IFNA(INDEX(Table6[[#All],[Location]],MATCH(RecordTable[[#This Row],[METRC]],Table6[Tag],0)),"DEAD")</f>
        <v>DEAD</v>
      </c>
    </row>
    <row r="1172" spans="1:6" x14ac:dyDescent="0.25">
      <c r="A1172" t="str">
        <f>_xlfn.CONCAT("1A4070000000065000",RIGHT(RecordTable[[#This Row],[CloneBarcode]],6))</f>
        <v>1A4070000000065000035869</v>
      </c>
      <c r="B1172" t="str">
        <f>LEFT(RecordTable[[#This Row],[CloneBarcode]],7)</f>
        <v>PLKO004</v>
      </c>
      <c r="C1172" t="s">
        <v>3488</v>
      </c>
      <c r="D1172" s="15">
        <v>43717</v>
      </c>
      <c r="E1172" s="15" t="str">
        <f>_xlfn.IFNA(IF(LEFT(VLOOKUP(RecordTable[[#This Row],[METRC]],METRC!A:B,2,FALSE),4)=LEFT(RecordTable[[#This Row],[CloneBarcode]],4),"match","MISMATCH"),"dead")</f>
        <v>dead</v>
      </c>
      <c r="F1172" s="15" t="str">
        <f>_xlfn.IFNA(INDEX(Table6[[#All],[Location]],MATCH(RecordTable[[#This Row],[METRC]],Table6[Tag],0)),"DEAD")</f>
        <v>DEAD</v>
      </c>
    </row>
    <row r="1173" spans="1:6" x14ac:dyDescent="0.25">
      <c r="A1173" t="str">
        <f>_xlfn.CONCAT("1A4070000000065000",RIGHT(RecordTable[[#This Row],[CloneBarcode]],6))</f>
        <v>1A4070000000065000040513</v>
      </c>
      <c r="B1173" t="str">
        <f>LEFT(RecordTable[[#This Row],[CloneBarcode]],7)</f>
        <v>PLKO005</v>
      </c>
      <c r="C1173" t="s">
        <v>3776</v>
      </c>
      <c r="D1173" s="15">
        <v>43717</v>
      </c>
      <c r="E1173" s="15" t="str">
        <f>_xlfn.IFNA(IF(LEFT(VLOOKUP(RecordTable[[#This Row],[METRC]],METRC!A:B,2,FALSE),4)=LEFT(RecordTable[[#This Row],[CloneBarcode]],4),"match","MISMATCH"),"dead")</f>
        <v>dead</v>
      </c>
      <c r="F1173" s="15" t="str">
        <f>_xlfn.IFNA(INDEX(Table6[[#All],[Location]],MATCH(RecordTable[[#This Row],[METRC]],Table6[Tag],0)),"DEAD")</f>
        <v>DEAD</v>
      </c>
    </row>
    <row r="1174" spans="1:6" x14ac:dyDescent="0.25">
      <c r="A1174" t="str">
        <f>_xlfn.CONCAT("1A4070000000065000",RIGHT(RecordTable[[#This Row],[CloneBarcode]],6))</f>
        <v>1A4070000000065000040514</v>
      </c>
      <c r="B1174" t="str">
        <f>LEFT(RecordTable[[#This Row],[CloneBarcode]],7)</f>
        <v>PLKO005</v>
      </c>
      <c r="C1174" t="s">
        <v>3777</v>
      </c>
      <c r="D1174" s="15">
        <v>43717</v>
      </c>
      <c r="E1174" s="15" t="str">
        <f>_xlfn.IFNA(IF(LEFT(VLOOKUP(RecordTable[[#This Row],[METRC]],METRC!A:B,2,FALSE),4)=LEFT(RecordTable[[#This Row],[CloneBarcode]],4),"match","MISMATCH"),"dead")</f>
        <v>dead</v>
      </c>
      <c r="F1174" s="15" t="str">
        <f>_xlfn.IFNA(INDEX(Table6[[#All],[Location]],MATCH(RecordTable[[#This Row],[METRC]],Table6[Tag],0)),"DEAD")</f>
        <v>DEAD</v>
      </c>
    </row>
    <row r="1175" spans="1:6" x14ac:dyDescent="0.25">
      <c r="A1175" t="str">
        <f>_xlfn.CONCAT("1A4070000000065000",RIGHT(RecordTable[[#This Row],[CloneBarcode]],6))</f>
        <v>1A4070000000065000034396</v>
      </c>
      <c r="B1175" t="str">
        <f>LEFT(RecordTable[[#This Row],[CloneBarcode]],7)</f>
        <v>PLKO005</v>
      </c>
      <c r="C1175" t="s">
        <v>3489</v>
      </c>
      <c r="D1175" s="15">
        <v>43717</v>
      </c>
      <c r="E1175" s="15" t="str">
        <f>_xlfn.IFNA(IF(LEFT(VLOOKUP(RecordTable[[#This Row],[METRC]],METRC!A:B,2,FALSE),4)=LEFT(RecordTable[[#This Row],[CloneBarcode]],4),"match","MISMATCH"),"dead")</f>
        <v>dead</v>
      </c>
      <c r="F1175" s="15" t="str">
        <f>_xlfn.IFNA(INDEX(Table6[[#All],[Location]],MATCH(RecordTable[[#This Row],[METRC]],Table6[Tag],0)),"DEAD")</f>
        <v>DEAD</v>
      </c>
    </row>
    <row r="1176" spans="1:6" x14ac:dyDescent="0.25">
      <c r="A1176" t="str">
        <f>_xlfn.CONCAT("1A4070000000065000",RIGHT(RecordTable[[#This Row],[CloneBarcode]],6))</f>
        <v>1A4070000000065000034435</v>
      </c>
      <c r="B1176" t="str">
        <f>LEFT(RecordTable[[#This Row],[CloneBarcode]],7)</f>
        <v>PLKO025</v>
      </c>
      <c r="C1176" t="s">
        <v>3490</v>
      </c>
      <c r="D1176" s="15">
        <v>43717</v>
      </c>
      <c r="E1176" s="15" t="str">
        <f>_xlfn.IFNA(IF(LEFT(VLOOKUP(RecordTable[[#This Row],[METRC]],METRC!A:B,2,FALSE),4)=LEFT(RecordTable[[#This Row],[CloneBarcode]],4),"match","MISMATCH"),"dead")</f>
        <v>dead</v>
      </c>
      <c r="F1176" s="15" t="str">
        <f>_xlfn.IFNA(INDEX(Table6[[#All],[Location]],MATCH(RecordTable[[#This Row],[METRC]],Table6[Tag],0)),"DEAD")</f>
        <v>DEAD</v>
      </c>
    </row>
    <row r="1177" spans="1:6" x14ac:dyDescent="0.25">
      <c r="A1177" t="str">
        <f>_xlfn.CONCAT("1A4070000000065000",RIGHT(RecordTable[[#This Row],[CloneBarcode]],6))</f>
        <v>1A4070000000065000040559</v>
      </c>
      <c r="B1177" t="str">
        <f>LEFT(RecordTable[[#This Row],[CloneBarcode]],7)</f>
        <v>PLKO025</v>
      </c>
      <c r="C1177" t="s">
        <v>3778</v>
      </c>
      <c r="D1177" s="15">
        <v>43717</v>
      </c>
      <c r="E1177" s="15" t="str">
        <f>_xlfn.IFNA(IF(LEFT(VLOOKUP(RecordTable[[#This Row],[METRC]],METRC!A:B,2,FALSE),4)=LEFT(RecordTable[[#This Row],[CloneBarcode]],4),"match","MISMATCH"),"dead")</f>
        <v>dead</v>
      </c>
      <c r="F1177" s="15" t="str">
        <f>_xlfn.IFNA(INDEX(Table6[[#All],[Location]],MATCH(RecordTable[[#This Row],[METRC]],Table6[Tag],0)),"DEAD")</f>
        <v>DEAD</v>
      </c>
    </row>
    <row r="1178" spans="1:6" x14ac:dyDescent="0.25">
      <c r="A1178" t="str">
        <f>_xlfn.CONCAT("1A4070000000065000",RIGHT(RecordTable[[#This Row],[CloneBarcode]],6))</f>
        <v>1A4070000000065000040560</v>
      </c>
      <c r="B1178" t="str">
        <f>LEFT(RecordTable[[#This Row],[CloneBarcode]],7)</f>
        <v>PLKO025</v>
      </c>
      <c r="C1178" t="s">
        <v>3779</v>
      </c>
      <c r="D1178" s="15">
        <v>43717</v>
      </c>
      <c r="E1178" s="15" t="str">
        <f>_xlfn.IFNA(IF(LEFT(VLOOKUP(RecordTable[[#This Row],[METRC]],METRC!A:B,2,FALSE),4)=LEFT(RecordTable[[#This Row],[CloneBarcode]],4),"match","MISMATCH"),"dead")</f>
        <v>dead</v>
      </c>
      <c r="F1178" s="15" t="str">
        <f>_xlfn.IFNA(INDEX(Table6[[#All],[Location]],MATCH(RecordTable[[#This Row],[METRC]],Table6[Tag],0)),"DEAD")</f>
        <v>DEAD</v>
      </c>
    </row>
    <row r="1179" spans="1:6" x14ac:dyDescent="0.25">
      <c r="A1179" t="str">
        <f>_xlfn.CONCAT("1A4070000000065000",RIGHT(RecordTable[[#This Row],[CloneBarcode]],6))</f>
        <v>1A4070000000065000034412</v>
      </c>
      <c r="B1179" t="str">
        <f>LEFT(RecordTable[[#This Row],[CloneBarcode]],7)</f>
        <v>PLKO030</v>
      </c>
      <c r="C1179" t="s">
        <v>3491</v>
      </c>
      <c r="D1179" s="15">
        <v>43717</v>
      </c>
      <c r="E1179" s="15" t="str">
        <f>_xlfn.IFNA(IF(LEFT(VLOOKUP(RecordTable[[#This Row],[METRC]],METRC!A:B,2,FALSE),4)=LEFT(RecordTable[[#This Row],[CloneBarcode]],4),"match","MISMATCH"),"dead")</f>
        <v>dead</v>
      </c>
      <c r="F1179" s="15" t="str">
        <f>_xlfn.IFNA(INDEX(Table6[[#All],[Location]],MATCH(RecordTable[[#This Row],[METRC]],Table6[Tag],0)),"DEAD")</f>
        <v>DEAD</v>
      </c>
    </row>
    <row r="1180" spans="1:6" x14ac:dyDescent="0.25">
      <c r="A1180" t="str">
        <f>_xlfn.CONCAT("1A4070000000065000",RIGHT(RecordTable[[#This Row],[CloneBarcode]],6))</f>
        <v>1A4070000000065000040538</v>
      </c>
      <c r="B1180" t="str">
        <f>LEFT(RecordTable[[#This Row],[CloneBarcode]],7)</f>
        <v>PLKO030</v>
      </c>
      <c r="C1180" t="s">
        <v>3780</v>
      </c>
      <c r="D1180" s="15">
        <v>43717</v>
      </c>
      <c r="E1180" s="15" t="str">
        <f>_xlfn.IFNA(IF(LEFT(VLOOKUP(RecordTable[[#This Row],[METRC]],METRC!A:B,2,FALSE),4)=LEFT(RecordTable[[#This Row],[CloneBarcode]],4),"match","MISMATCH"),"dead")</f>
        <v>dead</v>
      </c>
      <c r="F1180" s="15" t="str">
        <f>_xlfn.IFNA(INDEX(Table6[[#All],[Location]],MATCH(RecordTable[[#This Row],[METRC]],Table6[Tag],0)),"DEAD")</f>
        <v>DEAD</v>
      </c>
    </row>
    <row r="1181" spans="1:6" x14ac:dyDescent="0.25">
      <c r="A1181" t="str">
        <f>_xlfn.CONCAT("1A4070000000065000",RIGHT(RecordTable[[#This Row],[CloneBarcode]],6))</f>
        <v>1A4070000000065000040537</v>
      </c>
      <c r="B1181" t="str">
        <f>LEFT(RecordTable[[#This Row],[CloneBarcode]],7)</f>
        <v>PLKO030</v>
      </c>
      <c r="C1181" t="s">
        <v>3781</v>
      </c>
      <c r="D1181" s="15">
        <v>43717</v>
      </c>
      <c r="E1181" s="15" t="str">
        <f>_xlfn.IFNA(IF(LEFT(VLOOKUP(RecordTable[[#This Row],[METRC]],METRC!A:B,2,FALSE),4)=LEFT(RecordTable[[#This Row],[CloneBarcode]],4),"match","MISMATCH"),"dead")</f>
        <v>dead</v>
      </c>
      <c r="F1181" s="15" t="str">
        <f>_xlfn.IFNA(INDEX(Table6[[#All],[Location]],MATCH(RecordTable[[#This Row],[METRC]],Table6[Tag],0)),"DEAD")</f>
        <v>DEAD</v>
      </c>
    </row>
    <row r="1182" spans="1:6" x14ac:dyDescent="0.25">
      <c r="A1182" t="str">
        <f>_xlfn.CONCAT("1A4070000000065000",RIGHT(RecordTable[[#This Row],[CloneBarcode]],6))</f>
        <v>1A4070000000065000039049</v>
      </c>
      <c r="B1182" t="str">
        <f>LEFT(RecordTable[[#This Row],[CloneBarcode]],7)</f>
        <v>POLO028</v>
      </c>
      <c r="C1182" t="s">
        <v>3782</v>
      </c>
      <c r="D1182" s="15">
        <v>43717</v>
      </c>
      <c r="E1182" s="15" t="str">
        <f>_xlfn.IFNA(IF(LEFT(VLOOKUP(RecordTable[[#This Row],[METRC]],METRC!A:B,2,FALSE),4)=LEFT(RecordTable[[#This Row],[CloneBarcode]],4),"match","MISMATCH"),"dead")</f>
        <v>dead</v>
      </c>
      <c r="F1182" s="15" t="str">
        <f>_xlfn.IFNA(INDEX(Table6[[#All],[Location]],MATCH(RecordTable[[#This Row],[METRC]],Table6[Tag],0)),"DEAD")</f>
        <v>DEAD</v>
      </c>
    </row>
    <row r="1183" spans="1:6" x14ac:dyDescent="0.25">
      <c r="A1183" t="s">
        <v>3499</v>
      </c>
      <c r="B1183" t="s">
        <v>3246</v>
      </c>
      <c r="C1183" t="str">
        <f>_xlfn.CONCAT(RecordTable[[#This Row],[PhenoAbbv]],".",RIGHT(RecordTable[[#This Row],[METRC]],6))</f>
        <v>POLO046.029343</v>
      </c>
      <c r="D1183" s="15">
        <v>43717</v>
      </c>
      <c r="E1183" s="15" t="str">
        <f>_xlfn.IFNA(IF(LEFT(VLOOKUP(RecordTable[[#This Row],[METRC]],METRC!A:B,2,FALSE),4)=LEFT(RecordTable[[#This Row],[CloneBarcode]],4),"match","MISMATCH"),"dead")</f>
        <v>dead</v>
      </c>
      <c r="F1183" s="15" t="str">
        <f>_xlfn.IFNA(INDEX(Table6[[#All],[Location]],MATCH(RecordTable[[#This Row],[METRC]],Table6[Tag],0)),"DEAD")</f>
        <v>DEAD</v>
      </c>
    </row>
    <row r="1184" spans="1:6" x14ac:dyDescent="0.25">
      <c r="A1184" t="s">
        <v>3500</v>
      </c>
      <c r="B1184" t="s">
        <v>3246</v>
      </c>
      <c r="C1184" t="str">
        <f>_xlfn.CONCAT(RecordTable[[#This Row],[PhenoAbbv]],".",RIGHT(RecordTable[[#This Row],[METRC]],6))</f>
        <v>POLO046.029349</v>
      </c>
      <c r="D1184" s="15">
        <v>43717</v>
      </c>
      <c r="E1184" s="15" t="str">
        <f>_xlfn.IFNA(IF(LEFT(VLOOKUP(RecordTable[[#This Row],[METRC]],METRC!A:B,2,FALSE),4)=LEFT(RecordTable[[#This Row],[CloneBarcode]],4),"match","MISMATCH"),"dead")</f>
        <v>dead</v>
      </c>
      <c r="F1184" s="15" t="str">
        <f>_xlfn.IFNA(INDEX(Table6[[#All],[Location]],MATCH(RecordTable[[#This Row],[METRC]],Table6[Tag],0)),"DEAD")</f>
        <v>DEAD</v>
      </c>
    </row>
    <row r="1185" spans="1:6" x14ac:dyDescent="0.25">
      <c r="A1185" t="s">
        <v>3783</v>
      </c>
      <c r="B1185" t="s">
        <v>3246</v>
      </c>
      <c r="C1185" t="str">
        <f>_xlfn.CONCAT(RecordTable[[#This Row],[PhenoAbbv]],".",RIGHT(RecordTable[[#This Row],[METRC]],6))</f>
        <v>POLO046.032164</v>
      </c>
      <c r="D1185" s="15">
        <v>43717</v>
      </c>
      <c r="E1185" s="15" t="str">
        <f>_xlfn.IFNA(IF(LEFT(VLOOKUP(RecordTable[[#This Row],[METRC]],METRC!A:B,2,FALSE),4)=LEFT(RecordTable[[#This Row],[CloneBarcode]],4),"match","MISMATCH"),"dead")</f>
        <v>dead</v>
      </c>
      <c r="F1185" s="15" t="str">
        <f>_xlfn.IFNA(INDEX(Table6[[#All],[Location]],MATCH(RecordTable[[#This Row],[METRC]],Table6[Tag],0)),"DEAD")</f>
        <v>DEAD</v>
      </c>
    </row>
    <row r="1186" spans="1:6" x14ac:dyDescent="0.25">
      <c r="A1186" t="s">
        <v>3784</v>
      </c>
      <c r="B1186" t="s">
        <v>3785</v>
      </c>
      <c r="C1186" t="str">
        <f>_xlfn.CONCAT(RecordTable[[#This Row],[PhenoAbbv]],".",RIGHT(RecordTable[[#This Row],[METRC]],6))</f>
        <v>POTN010.034335</v>
      </c>
      <c r="D1186" s="15">
        <v>43717</v>
      </c>
      <c r="E1186" s="15" t="str">
        <f>_xlfn.IFNA(IF(LEFT(VLOOKUP(RecordTable[[#This Row],[METRC]],METRC!A:B,2,FALSE),4)=LEFT(RecordTable[[#This Row],[CloneBarcode]],4),"match","MISMATCH"),"dead")</f>
        <v>dead</v>
      </c>
      <c r="F1186" s="15" t="str">
        <f>_xlfn.IFNA(INDEX(Table6[[#All],[Location]],MATCH(RecordTable[[#This Row],[METRC]],Table6[Tag],0)),"DEAD")</f>
        <v>DEAD</v>
      </c>
    </row>
    <row r="1187" spans="1:6" x14ac:dyDescent="0.25">
      <c r="A1187" t="str">
        <f>_xlfn.CONCAT("1A4070000000065000",RIGHT(RecordTable[[#This Row],[CloneBarcode]],6))</f>
        <v>1A4070000000065000040597</v>
      </c>
      <c r="B1187" t="str">
        <f>LEFT(RecordTable[[#This Row],[CloneBarcode]],7)</f>
        <v>POTN010</v>
      </c>
      <c r="C1187" t="s">
        <v>3786</v>
      </c>
      <c r="D1187" s="15">
        <v>43717</v>
      </c>
      <c r="E1187" s="15" t="str">
        <f>_xlfn.IFNA(IF(LEFT(VLOOKUP(RecordTable[[#This Row],[METRC]],METRC!A:B,2,FALSE),4)=LEFT(RecordTable[[#This Row],[CloneBarcode]],4),"match","MISMATCH"),"dead")</f>
        <v>dead</v>
      </c>
      <c r="F1187" s="15" t="str">
        <f>_xlfn.IFNA(INDEX(Table6[[#All],[Location]],MATCH(RecordTable[[#This Row],[METRC]],Table6[Tag],0)),"DEAD")</f>
        <v>DEAD</v>
      </c>
    </row>
    <row r="1188" spans="1:6" x14ac:dyDescent="0.25">
      <c r="A1188" t="str">
        <f>_xlfn.CONCAT("1A4070000000065000",RIGHT(RecordTable[[#This Row],[CloneBarcode]],6))</f>
        <v>1A4070000000065000040598</v>
      </c>
      <c r="B1188" t="str">
        <f>LEFT(RecordTable[[#This Row],[CloneBarcode]],7)</f>
        <v>POTN010</v>
      </c>
      <c r="C1188" t="s">
        <v>3787</v>
      </c>
      <c r="D1188" s="15">
        <v>43717</v>
      </c>
      <c r="E1188" s="15" t="str">
        <f>_xlfn.IFNA(IF(LEFT(VLOOKUP(RecordTable[[#This Row],[METRC]],METRC!A:B,2,FALSE),4)=LEFT(RecordTable[[#This Row],[CloneBarcode]],4),"match","MISMATCH"),"dead")</f>
        <v>dead</v>
      </c>
      <c r="F1188" s="15" t="str">
        <f>_xlfn.IFNA(INDEX(Table6[[#All],[Location]],MATCH(RecordTable[[#This Row],[METRC]],Table6[Tag],0)),"DEAD")</f>
        <v>DEAD</v>
      </c>
    </row>
    <row r="1189" spans="1:6" x14ac:dyDescent="0.25">
      <c r="A1189" t="str">
        <f>_xlfn.CONCAT("1A4070000000065000",RIGHT(RecordTable[[#This Row],[CloneBarcode]],6))</f>
        <v>1A4070000000065000040503</v>
      </c>
      <c r="B1189" t="str">
        <f>LEFT(RecordTable[[#This Row],[CloneBarcode]],7)</f>
        <v>POTN011</v>
      </c>
      <c r="C1189" t="s">
        <v>3788</v>
      </c>
      <c r="D1189" s="15">
        <v>43717</v>
      </c>
      <c r="E1189" s="15" t="str">
        <f>_xlfn.IFNA(IF(LEFT(VLOOKUP(RecordTable[[#This Row],[METRC]],METRC!A:B,2,FALSE),4)=LEFT(RecordTable[[#This Row],[CloneBarcode]],4),"match","MISMATCH"),"dead")</f>
        <v>dead</v>
      </c>
      <c r="F1189" s="15" t="str">
        <f>_xlfn.IFNA(INDEX(Table6[[#All],[Location]],MATCH(RecordTable[[#This Row],[METRC]],Table6[Tag],0)),"DEAD")</f>
        <v>DEAD</v>
      </c>
    </row>
    <row r="1190" spans="1:6" x14ac:dyDescent="0.25">
      <c r="A1190" t="str">
        <f>_xlfn.CONCAT("1A4070000000065000",RIGHT(RecordTable[[#This Row],[CloneBarcode]],6))</f>
        <v>1A4070000000065000040504</v>
      </c>
      <c r="B1190" t="str">
        <f>LEFT(RecordTable[[#This Row],[CloneBarcode]],7)</f>
        <v>POTN011</v>
      </c>
      <c r="C1190" t="s">
        <v>3789</v>
      </c>
      <c r="D1190" s="15">
        <v>43717</v>
      </c>
      <c r="E1190" s="15" t="str">
        <f>_xlfn.IFNA(IF(LEFT(VLOOKUP(RecordTable[[#This Row],[METRC]],METRC!A:B,2,FALSE),4)=LEFT(RecordTable[[#This Row],[CloneBarcode]],4),"match","MISMATCH"),"dead")</f>
        <v>dead</v>
      </c>
      <c r="F1190" s="15" t="str">
        <f>_xlfn.IFNA(INDEX(Table6[[#All],[Location]],MATCH(RecordTable[[#This Row],[METRC]],Table6[Tag],0)),"DEAD")</f>
        <v>DEAD</v>
      </c>
    </row>
    <row r="1191" spans="1:6" x14ac:dyDescent="0.25">
      <c r="A1191" t="str">
        <f>_xlfn.CONCAT("1A4070000000065000",RIGHT(RecordTable[[#This Row],[CloneBarcode]],6))</f>
        <v>1A4070000000065000038499</v>
      </c>
      <c r="B1191" t="str">
        <f>LEFT(RecordTable[[#This Row],[CloneBarcode]],7)</f>
        <v>POTN017</v>
      </c>
      <c r="C1191" t="s">
        <v>3790</v>
      </c>
      <c r="D1191" s="15">
        <v>43717</v>
      </c>
      <c r="E1191" s="15" t="str">
        <f>_xlfn.IFNA(IF(LEFT(VLOOKUP(RecordTable[[#This Row],[METRC]],METRC!A:B,2,FALSE),4)=LEFT(RecordTable[[#This Row],[CloneBarcode]],4),"match","MISMATCH"),"dead")</f>
        <v>dead</v>
      </c>
      <c r="F1191" s="15" t="str">
        <f>_xlfn.IFNA(INDEX(Table6[[#All],[Location]],MATCH(RecordTable[[#This Row],[METRC]],Table6[Tag],0)),"DEAD")</f>
        <v>DEAD</v>
      </c>
    </row>
    <row r="1192" spans="1:6" x14ac:dyDescent="0.25">
      <c r="A1192" t="str">
        <f>_xlfn.CONCAT("1A4070000000065000",RIGHT(RecordTable[[#This Row],[CloneBarcode]],6))</f>
        <v>1A4070000000065000038498</v>
      </c>
      <c r="B1192" t="str">
        <f>LEFT(RecordTable[[#This Row],[CloneBarcode]],7)</f>
        <v>POTN017</v>
      </c>
      <c r="C1192" t="s">
        <v>3791</v>
      </c>
      <c r="D1192" s="15">
        <v>43717</v>
      </c>
      <c r="E1192" s="15" t="str">
        <f>_xlfn.IFNA(IF(LEFT(VLOOKUP(RecordTable[[#This Row],[METRC]],METRC!A:B,2,FALSE),4)=LEFT(RecordTable[[#This Row],[CloneBarcode]],4),"match","MISMATCH"),"dead")</f>
        <v>dead</v>
      </c>
      <c r="F1192" s="15" t="str">
        <f>_xlfn.IFNA(INDEX(Table6[[#All],[Location]],MATCH(RecordTable[[#This Row],[METRC]],Table6[Tag],0)),"DEAD")</f>
        <v>DEAD</v>
      </c>
    </row>
    <row r="1193" spans="1:6" x14ac:dyDescent="0.25">
      <c r="A1193" t="str">
        <f>_xlfn.CONCAT("1A4070000000065000",RIGHT(RecordTable[[#This Row],[CloneBarcode]],6))</f>
        <v>1A4070000000065000040225</v>
      </c>
      <c r="B1193" t="str">
        <f>LEFT(RecordTable[[#This Row],[CloneBarcode]],7)</f>
        <v>POTN025</v>
      </c>
      <c r="C1193" t="s">
        <v>3792</v>
      </c>
      <c r="D1193" s="15">
        <v>43717</v>
      </c>
      <c r="E1193" s="15" t="str">
        <f>_xlfn.IFNA(IF(LEFT(VLOOKUP(RecordTable[[#This Row],[METRC]],METRC!A:B,2,FALSE),4)=LEFT(RecordTable[[#This Row],[CloneBarcode]],4),"match","MISMATCH"),"dead")</f>
        <v>dead</v>
      </c>
      <c r="F1193" s="15" t="str">
        <f>_xlfn.IFNA(INDEX(Table6[[#All],[Location]],MATCH(RecordTable[[#This Row],[METRC]],Table6[Tag],0)),"DEAD")</f>
        <v>DEAD</v>
      </c>
    </row>
    <row r="1194" spans="1:6" x14ac:dyDescent="0.25">
      <c r="A1194" t="str">
        <f>_xlfn.CONCAT("1A4070000000065000",RIGHT(RecordTable[[#This Row],[CloneBarcode]],6))</f>
        <v>1A4070000000065000040229</v>
      </c>
      <c r="B1194" t="str">
        <f>LEFT(RecordTable[[#This Row],[CloneBarcode]],7)</f>
        <v>POTN025</v>
      </c>
      <c r="C1194" t="s">
        <v>3793</v>
      </c>
      <c r="D1194" s="15">
        <v>43717</v>
      </c>
      <c r="E1194" s="15" t="str">
        <f>_xlfn.IFNA(IF(LEFT(VLOOKUP(RecordTable[[#This Row],[METRC]],METRC!A:B,2,FALSE),4)=LEFT(RecordTable[[#This Row],[CloneBarcode]],4),"match","MISMATCH"),"dead")</f>
        <v>dead</v>
      </c>
      <c r="F1194" s="15" t="str">
        <f>_xlfn.IFNA(INDEX(Table6[[#All],[Location]],MATCH(RecordTable[[#This Row],[METRC]],Table6[Tag],0)),"DEAD")</f>
        <v>DEAD</v>
      </c>
    </row>
    <row r="1195" spans="1:6" x14ac:dyDescent="0.25">
      <c r="A1195" t="str">
        <f>_xlfn.CONCAT("1A4070000000065000",RIGHT(RecordTable[[#This Row],[CloneBarcode]],6))</f>
        <v>1A4070000000065000040593</v>
      </c>
      <c r="B1195" t="str">
        <f>LEFT(RecordTable[[#This Row],[CloneBarcode]],7)</f>
        <v>POTN028</v>
      </c>
      <c r="C1195" t="s">
        <v>3794</v>
      </c>
      <c r="D1195" s="15">
        <v>43717</v>
      </c>
      <c r="E1195" s="15" t="str">
        <f>_xlfn.IFNA(IF(LEFT(VLOOKUP(RecordTable[[#This Row],[METRC]],METRC!A:B,2,FALSE),4)=LEFT(RecordTable[[#This Row],[CloneBarcode]],4),"match","MISMATCH"),"dead")</f>
        <v>dead</v>
      </c>
      <c r="F1195" s="15" t="str">
        <f>_xlfn.IFNA(INDEX(Table6[[#All],[Location]],MATCH(RecordTable[[#This Row],[METRC]],Table6[Tag],0)),"DEAD")</f>
        <v>DEAD</v>
      </c>
    </row>
    <row r="1196" spans="1:6" x14ac:dyDescent="0.25">
      <c r="A1196" t="str">
        <f>_xlfn.CONCAT("1A4070000000065000",RIGHT(RecordTable[[#This Row],[CloneBarcode]],6))</f>
        <v>1A4070000000065000040594</v>
      </c>
      <c r="B1196" t="str">
        <f>LEFT(RecordTable[[#This Row],[CloneBarcode]],7)</f>
        <v>POTN028</v>
      </c>
      <c r="C1196" t="s">
        <v>3795</v>
      </c>
      <c r="D1196" s="15">
        <v>43717</v>
      </c>
      <c r="E1196" s="15" t="str">
        <f>_xlfn.IFNA(IF(LEFT(VLOOKUP(RecordTable[[#This Row],[METRC]],METRC!A:B,2,FALSE),4)=LEFT(RecordTable[[#This Row],[CloneBarcode]],4),"match","MISMATCH"),"dead")</f>
        <v>dead</v>
      </c>
      <c r="F1196" s="15" t="str">
        <f>_xlfn.IFNA(INDEX(Table6[[#All],[Location]],MATCH(RecordTable[[#This Row],[METRC]],Table6[Tag],0)),"DEAD")</f>
        <v>DEAD</v>
      </c>
    </row>
    <row r="1197" spans="1:6" x14ac:dyDescent="0.25">
      <c r="A1197" t="s">
        <v>3502</v>
      </c>
      <c r="B1197" t="s">
        <v>3251</v>
      </c>
      <c r="C1197" t="str">
        <f>_xlfn.CONCAT(RecordTable[[#This Row],[PhenoAbbv]],".",RIGHT(RecordTable[[#This Row],[METRC]],6))</f>
        <v>RBOG002.024670</v>
      </c>
      <c r="D1197" s="15">
        <v>43717</v>
      </c>
      <c r="E1197" s="15" t="str">
        <f>_xlfn.IFNA(IF(LEFT(VLOOKUP(RecordTable[[#This Row],[METRC]],METRC!A:B,2,FALSE),4)=LEFT(RecordTable[[#This Row],[CloneBarcode]],4),"match","MISMATCH"),"dead")</f>
        <v>dead</v>
      </c>
      <c r="F1197" s="15" t="str">
        <f>_xlfn.IFNA(INDEX(Table6[[#All],[Location]],MATCH(RecordTable[[#This Row],[METRC]],Table6[Tag],0)),"DEAD")</f>
        <v>DEAD</v>
      </c>
    </row>
    <row r="1198" spans="1:6" x14ac:dyDescent="0.25">
      <c r="A1198" t="s">
        <v>3503</v>
      </c>
      <c r="B1198" t="s">
        <v>3251</v>
      </c>
      <c r="C1198" t="str">
        <f>_xlfn.CONCAT(RecordTable[[#This Row],[PhenoAbbv]],".",RIGHT(RecordTable[[#This Row],[METRC]],6))</f>
        <v>RBOG002.024683</v>
      </c>
      <c r="D1198" s="15">
        <v>43717</v>
      </c>
      <c r="E1198" s="15" t="str">
        <f>_xlfn.IFNA(IF(LEFT(VLOOKUP(RecordTable[[#This Row],[METRC]],METRC!A:B,2,FALSE),4)=LEFT(RecordTable[[#This Row],[CloneBarcode]],4),"match","MISMATCH"),"dead")</f>
        <v>dead</v>
      </c>
      <c r="F1198" s="15" t="str">
        <f>_xlfn.IFNA(INDEX(Table6[[#All],[Location]],MATCH(RecordTable[[#This Row],[METRC]],Table6[Tag],0)),"DEAD")</f>
        <v>DEAD</v>
      </c>
    </row>
    <row r="1199" spans="1:6" x14ac:dyDescent="0.25">
      <c r="A1199" t="s">
        <v>3504</v>
      </c>
      <c r="B1199" t="s">
        <v>3251</v>
      </c>
      <c r="C1199" t="str">
        <f>_xlfn.CONCAT(RecordTable[[#This Row],[PhenoAbbv]],".",RIGHT(RecordTable[[#This Row],[METRC]],6))</f>
        <v>RBOG002.024696</v>
      </c>
      <c r="D1199" s="15">
        <v>43717</v>
      </c>
      <c r="E1199" s="15" t="str">
        <f>_xlfn.IFNA(IF(LEFT(VLOOKUP(RecordTable[[#This Row],[METRC]],METRC!A:B,2,FALSE),4)=LEFT(RecordTable[[#This Row],[CloneBarcode]],4),"match","MISMATCH"),"dead")</f>
        <v>dead</v>
      </c>
      <c r="F1199" s="15" t="str">
        <f>_xlfn.IFNA(INDEX(Table6[[#All],[Location]],MATCH(RecordTable[[#This Row],[METRC]],Table6[Tag],0)),"DEAD")</f>
        <v>DEAD</v>
      </c>
    </row>
    <row r="1200" spans="1:6" x14ac:dyDescent="0.25">
      <c r="A1200" t="s">
        <v>3510</v>
      </c>
      <c r="B1200" t="s">
        <v>3260</v>
      </c>
      <c r="C1200" t="str">
        <f>_xlfn.CONCAT(RecordTable[[#This Row],[PhenoAbbv]],".",RIGHT(RecordTable[[#This Row],[METRC]],6))</f>
        <v>SECF009.031337</v>
      </c>
      <c r="D1200" s="15">
        <v>43717</v>
      </c>
      <c r="E1200" s="15" t="str">
        <f>_xlfn.IFNA(IF(LEFT(VLOOKUP(RecordTable[[#This Row],[METRC]],METRC!A:B,2,FALSE),4)=LEFT(RecordTable[[#This Row],[CloneBarcode]],4),"match","MISMATCH"),"dead")</f>
        <v>dead</v>
      </c>
      <c r="F1200" s="15" t="str">
        <f>_xlfn.IFNA(INDEX(Table6[[#All],[Location]],MATCH(RecordTable[[#This Row],[METRC]],Table6[Tag],0)),"DEAD")</f>
        <v>DEAD</v>
      </c>
    </row>
    <row r="1201" spans="1:6" x14ac:dyDescent="0.25">
      <c r="A1201" t="s">
        <v>3511</v>
      </c>
      <c r="B1201" t="s">
        <v>3260</v>
      </c>
      <c r="C1201" t="str">
        <f>_xlfn.CONCAT(RecordTable[[#This Row],[PhenoAbbv]],".",RIGHT(RecordTable[[#This Row],[METRC]],6))</f>
        <v>SECF009.031339</v>
      </c>
      <c r="D1201" s="15">
        <v>43717</v>
      </c>
      <c r="E1201" s="15" t="str">
        <f>_xlfn.IFNA(IF(LEFT(VLOOKUP(RecordTable[[#This Row],[METRC]],METRC!A:B,2,FALSE),4)=LEFT(RecordTable[[#This Row],[CloneBarcode]],4),"match","MISMATCH"),"dead")</f>
        <v>dead</v>
      </c>
      <c r="F1201" s="15" t="str">
        <f>_xlfn.IFNA(INDEX(Table6[[#All],[Location]],MATCH(RecordTable[[#This Row],[METRC]],Table6[Tag],0)),"DEAD")</f>
        <v>DEAD</v>
      </c>
    </row>
    <row r="1202" spans="1:6" x14ac:dyDescent="0.25">
      <c r="A1202" t="s">
        <v>3514</v>
      </c>
      <c r="B1202" t="s">
        <v>3513</v>
      </c>
      <c r="C1202" t="str">
        <f>_xlfn.CONCAT(RecordTable[[#This Row],[PhenoAbbv]],".",RIGHT(RecordTable[[#This Row],[METRC]],6))</f>
        <v>SECF017.031338</v>
      </c>
      <c r="D1202" s="15">
        <v>43717</v>
      </c>
      <c r="E1202" s="15" t="str">
        <f>_xlfn.IFNA(IF(LEFT(VLOOKUP(RecordTable[[#This Row],[METRC]],METRC!A:B,2,FALSE),4)=LEFT(RecordTable[[#This Row],[CloneBarcode]],4),"match","MISMATCH"),"dead")</f>
        <v>dead</v>
      </c>
      <c r="F1202" s="15" t="str">
        <f>_xlfn.IFNA(INDEX(Table6[[#All],[Location]],MATCH(RecordTable[[#This Row],[METRC]],Table6[Tag],0)),"DEAD")</f>
        <v>DEAD</v>
      </c>
    </row>
    <row r="1203" spans="1:6" x14ac:dyDescent="0.25">
      <c r="A1203" t="s">
        <v>3610</v>
      </c>
      <c r="B1203" t="s">
        <v>3513</v>
      </c>
      <c r="C1203" t="str">
        <f>_xlfn.CONCAT(RecordTable[[#This Row],[PhenoAbbv]],".",RIGHT(RecordTable[[#This Row],[METRC]],6))</f>
        <v>SECF017.031387</v>
      </c>
      <c r="D1203" s="15">
        <v>43717</v>
      </c>
      <c r="E1203" s="15" t="str">
        <f>_xlfn.IFNA(IF(LEFT(VLOOKUP(RecordTable[[#This Row],[METRC]],METRC!A:B,2,FALSE),4)=LEFT(RecordTable[[#This Row],[CloneBarcode]],4),"match","MISMATCH"),"dead")</f>
        <v>dead</v>
      </c>
      <c r="F1203" s="15" t="str">
        <f>_xlfn.IFNA(INDEX(Table6[[#All],[Location]],MATCH(RecordTable[[#This Row],[METRC]],Table6[Tag],0)),"DEAD")</f>
        <v>DEAD</v>
      </c>
    </row>
    <row r="1204" spans="1:6" x14ac:dyDescent="0.25">
      <c r="A1204" t="s">
        <v>3796</v>
      </c>
      <c r="B1204" t="s">
        <v>2659</v>
      </c>
      <c r="C1204" t="str">
        <f>_xlfn.CONCAT(RecordTable[[#This Row],[PhenoAbbv]],".",RIGHT(RecordTable[[#This Row],[METRC]],6))</f>
        <v>STR8014.032647</v>
      </c>
      <c r="D1204" s="15">
        <v>43717</v>
      </c>
      <c r="E1204" s="15" t="str">
        <f>_xlfn.IFNA(IF(LEFT(VLOOKUP(RecordTable[[#This Row],[METRC]],METRC!A:B,2,FALSE),4)=LEFT(RecordTable[[#This Row],[CloneBarcode]],4),"match","MISMATCH"),"dead")</f>
        <v>dead</v>
      </c>
      <c r="F1204" s="15" t="str">
        <f>_xlfn.IFNA(INDEX(Table6[[#All],[Location]],MATCH(RecordTable[[#This Row],[METRC]],Table6[Tag],0)),"DEAD")</f>
        <v>DEAD</v>
      </c>
    </row>
    <row r="1205" spans="1:6" x14ac:dyDescent="0.25">
      <c r="A1205" t="s">
        <v>3519</v>
      </c>
      <c r="B1205" t="s">
        <v>3276</v>
      </c>
      <c r="C1205" t="str">
        <f>_xlfn.CONCAT(RecordTable[[#This Row],[PhenoAbbv]],".",RIGHT(RecordTable[[#This Row],[METRC]],6))</f>
        <v>STRC017.031333</v>
      </c>
      <c r="D1205" s="15">
        <v>43717</v>
      </c>
      <c r="E1205" s="15" t="str">
        <f>_xlfn.IFNA(IF(LEFT(VLOOKUP(RecordTable[[#This Row],[METRC]],METRC!A:B,2,FALSE),4)=LEFT(RecordTable[[#This Row],[CloneBarcode]],4),"match","MISMATCH"),"dead")</f>
        <v>dead</v>
      </c>
      <c r="F1205" s="15" t="str">
        <f>_xlfn.IFNA(INDEX(Table6[[#All],[Location]],MATCH(RecordTable[[#This Row],[METRC]],Table6[Tag],0)),"DEAD")</f>
        <v>DEAD</v>
      </c>
    </row>
    <row r="1206" spans="1:6" x14ac:dyDescent="0.25">
      <c r="A1206" t="s">
        <v>3520</v>
      </c>
      <c r="B1206" t="s">
        <v>3276</v>
      </c>
      <c r="C1206" t="str">
        <f>_xlfn.CONCAT(RecordTable[[#This Row],[PhenoAbbv]],".",RIGHT(RecordTable[[#This Row],[METRC]],6))</f>
        <v>STRC017.031335</v>
      </c>
      <c r="D1206" s="15">
        <v>43717</v>
      </c>
      <c r="E1206" s="15" t="str">
        <f>_xlfn.IFNA(IF(LEFT(VLOOKUP(RecordTable[[#This Row],[METRC]],METRC!A:B,2,FALSE),4)=LEFT(RecordTable[[#This Row],[CloneBarcode]],4),"match","MISMATCH"),"dead")</f>
        <v>dead</v>
      </c>
      <c r="F1206" s="15" t="str">
        <f>_xlfn.IFNA(INDEX(Table6[[#All],[Location]],MATCH(RecordTable[[#This Row],[METRC]],Table6[Tag],0)),"DEAD")</f>
        <v>DEAD</v>
      </c>
    </row>
    <row r="1207" spans="1:6" x14ac:dyDescent="0.25">
      <c r="A1207" t="s">
        <v>3616</v>
      </c>
      <c r="B1207" t="s">
        <v>3276</v>
      </c>
      <c r="C1207" t="str">
        <f>_xlfn.CONCAT(RecordTable[[#This Row],[PhenoAbbv]],".",RIGHT(RecordTable[[#This Row],[METRC]],6))</f>
        <v>STRC017.034995</v>
      </c>
      <c r="D1207" s="15">
        <v>43717</v>
      </c>
      <c r="E1207" s="15" t="str">
        <f>_xlfn.IFNA(IF(LEFT(VLOOKUP(RecordTable[[#This Row],[METRC]],METRC!A:B,2,FALSE),4)=LEFT(RecordTable[[#This Row],[CloneBarcode]],4),"match","MISMATCH"),"dead")</f>
        <v>dead</v>
      </c>
      <c r="F1207" s="15" t="str">
        <f>_xlfn.IFNA(INDEX(Table6[[#All],[Location]],MATCH(RecordTable[[#This Row],[METRC]],Table6[Tag],0)),"DEAD")</f>
        <v>DEAD</v>
      </c>
    </row>
    <row r="1208" spans="1:6" x14ac:dyDescent="0.25">
      <c r="A1208" t="s">
        <v>3521</v>
      </c>
      <c r="B1208" t="s">
        <v>3282</v>
      </c>
      <c r="C1208" t="str">
        <f>_xlfn.CONCAT(RecordTable[[#This Row],[PhenoAbbv]],".",RIGHT(RecordTable[[#This Row],[METRC]],6))</f>
        <v>STRC018.031331</v>
      </c>
      <c r="D1208" s="15">
        <v>43717</v>
      </c>
      <c r="E1208" s="15" t="str">
        <f>_xlfn.IFNA(IF(LEFT(VLOOKUP(RecordTable[[#This Row],[METRC]],METRC!A:B,2,FALSE),4)=LEFT(RecordTable[[#This Row],[CloneBarcode]],4),"match","MISMATCH"),"dead")</f>
        <v>dead</v>
      </c>
      <c r="F1208" s="15" t="str">
        <f>_xlfn.IFNA(INDEX(Table6[[#All],[Location]],MATCH(RecordTable[[#This Row],[METRC]],Table6[Tag],0)),"DEAD")</f>
        <v>DEAD</v>
      </c>
    </row>
    <row r="1209" spans="1:6" x14ac:dyDescent="0.25">
      <c r="A1209" t="s">
        <v>3522</v>
      </c>
      <c r="B1209" t="s">
        <v>3282</v>
      </c>
      <c r="C1209" t="str">
        <f>_xlfn.CONCAT(RecordTable[[#This Row],[PhenoAbbv]],".",RIGHT(RecordTable[[#This Row],[METRC]],6))</f>
        <v>STRC018.031332</v>
      </c>
      <c r="D1209" s="15">
        <v>43717</v>
      </c>
      <c r="E1209" s="15" t="str">
        <f>_xlfn.IFNA(IF(LEFT(VLOOKUP(RecordTable[[#This Row],[METRC]],METRC!A:B,2,FALSE),4)=LEFT(RecordTable[[#This Row],[CloneBarcode]],4),"match","MISMATCH"),"dead")</f>
        <v>dead</v>
      </c>
      <c r="F1209" s="15" t="str">
        <f>_xlfn.IFNA(INDEX(Table6[[#All],[Location]],MATCH(RecordTable[[#This Row],[METRC]],Table6[Tag],0)),"DEAD")</f>
        <v>DEAD</v>
      </c>
    </row>
    <row r="1210" spans="1:6" x14ac:dyDescent="0.25">
      <c r="A1210" t="s">
        <v>3523</v>
      </c>
      <c r="B1210" t="s">
        <v>3286</v>
      </c>
      <c r="C1210" t="str">
        <f>_xlfn.CONCAT(RecordTable[[#This Row],[PhenoAbbv]],".",RIGHT(RecordTable[[#This Row],[METRC]],6))</f>
        <v>STRC022.031334</v>
      </c>
      <c r="D1210" s="15">
        <v>43717</v>
      </c>
      <c r="E1210" s="15" t="str">
        <f>_xlfn.IFNA(IF(LEFT(VLOOKUP(RecordTable[[#This Row],[METRC]],METRC!A:B,2,FALSE),4)=LEFT(RecordTable[[#This Row],[CloneBarcode]],4),"match","MISMATCH"),"dead")</f>
        <v>dead</v>
      </c>
      <c r="F1210" s="15" t="str">
        <f>_xlfn.IFNA(INDEX(Table6[[#All],[Location]],MATCH(RecordTable[[#This Row],[METRC]],Table6[Tag],0)),"DEAD")</f>
        <v>DEAD</v>
      </c>
    </row>
    <row r="1211" spans="1:6" x14ac:dyDescent="0.25">
      <c r="A1211" t="s">
        <v>3524</v>
      </c>
      <c r="B1211" t="s">
        <v>3286</v>
      </c>
      <c r="C1211" t="str">
        <f>_xlfn.CONCAT(RecordTable[[#This Row],[PhenoAbbv]],".",RIGHT(RecordTable[[#This Row],[METRC]],6))</f>
        <v>STRC022.031336</v>
      </c>
      <c r="D1211" s="15">
        <v>43717</v>
      </c>
      <c r="E1211" s="15" t="str">
        <f>_xlfn.IFNA(IF(LEFT(VLOOKUP(RecordTable[[#This Row],[METRC]],METRC!A:B,2,FALSE),4)=LEFT(RecordTable[[#This Row],[CloneBarcode]],4),"match","MISMATCH"),"dead")</f>
        <v>dead</v>
      </c>
      <c r="F1211" s="15" t="str">
        <f>_xlfn.IFNA(INDEX(Table6[[#All],[Location]],MATCH(RecordTable[[#This Row],[METRC]],Table6[Tag],0)),"DEAD")</f>
        <v>DEAD</v>
      </c>
    </row>
    <row r="1212" spans="1:6" x14ac:dyDescent="0.25">
      <c r="A1212" t="s">
        <v>3797</v>
      </c>
      <c r="B1212" t="s">
        <v>3798</v>
      </c>
      <c r="C1212" t="str">
        <f>_xlfn.CONCAT(RecordTable[[#This Row],[PhenoAbbv]],".",RIGHT(RecordTable[[#This Row],[METRC]],6))</f>
        <v>SUNL005.031945</v>
      </c>
      <c r="D1212" s="15">
        <v>43717</v>
      </c>
      <c r="E1212" s="15" t="str">
        <f>_xlfn.IFNA(IF(LEFT(VLOOKUP(RecordTable[[#This Row],[METRC]],METRC!A:B,2,FALSE),4)=LEFT(RecordTable[[#This Row],[CloneBarcode]],4),"match","MISMATCH"),"dead")</f>
        <v>dead</v>
      </c>
      <c r="F1212" s="15" t="str">
        <f>_xlfn.IFNA(INDEX(Table6[[#All],[Location]],MATCH(RecordTable[[#This Row],[METRC]],Table6[Tag],0)),"DEAD")</f>
        <v>DEAD</v>
      </c>
    </row>
    <row r="1213" spans="1:6" x14ac:dyDescent="0.25">
      <c r="A1213" t="s">
        <v>3799</v>
      </c>
      <c r="B1213" t="s">
        <v>117</v>
      </c>
      <c r="C1213" t="str">
        <f>_xlfn.CONCAT(RecordTable[[#This Row],[PhenoAbbv]],".",RIGHT(RecordTable[[#This Row],[METRC]],6))</f>
        <v>SUNL006.031963</v>
      </c>
      <c r="D1213" s="15">
        <v>43717</v>
      </c>
      <c r="E1213" s="15" t="str">
        <f>_xlfn.IFNA(IF(LEFT(VLOOKUP(RecordTable[[#This Row],[METRC]],METRC!A:B,2,FALSE),4)=LEFT(RecordTable[[#This Row],[CloneBarcode]],4),"match","MISMATCH"),"dead")</f>
        <v>dead</v>
      </c>
      <c r="F1213" s="15" t="str">
        <f>_xlfn.IFNA(INDEX(Table6[[#All],[Location]],MATCH(RecordTable[[#This Row],[METRC]],Table6[Tag],0)),"DEAD")</f>
        <v>DEAD</v>
      </c>
    </row>
    <row r="1214" spans="1:6" x14ac:dyDescent="0.25">
      <c r="A1214" t="s">
        <v>3800</v>
      </c>
      <c r="B1214" t="s">
        <v>3801</v>
      </c>
      <c r="C1214" t="str">
        <f>_xlfn.CONCAT(RecordTable[[#This Row],[PhenoAbbv]],".",RIGHT(RecordTable[[#This Row],[METRC]],6))</f>
        <v>SUNL008.032097</v>
      </c>
      <c r="D1214" s="15">
        <v>43717</v>
      </c>
      <c r="E1214" s="15" t="str">
        <f>_xlfn.IFNA(IF(LEFT(VLOOKUP(RecordTable[[#This Row],[METRC]],METRC!A:B,2,FALSE),4)=LEFT(RecordTable[[#This Row],[CloneBarcode]],4),"match","MISMATCH"),"dead")</f>
        <v>dead</v>
      </c>
      <c r="F1214" s="15" t="str">
        <f>_xlfn.IFNA(INDEX(Table6[[#All],[Location]],MATCH(RecordTable[[#This Row],[METRC]],Table6[Tag],0)),"DEAD")</f>
        <v>DEAD</v>
      </c>
    </row>
    <row r="1215" spans="1:6" x14ac:dyDescent="0.25">
      <c r="A1215" t="s">
        <v>3802</v>
      </c>
      <c r="B1215" t="s">
        <v>3294</v>
      </c>
      <c r="C1215" t="str">
        <f>_xlfn.CONCAT(RecordTable[[#This Row],[PhenoAbbv]],".",RIGHT(RecordTable[[#This Row],[METRC]],6))</f>
        <v>SUNL011.032040</v>
      </c>
      <c r="D1215" s="15">
        <v>43717</v>
      </c>
      <c r="E1215" s="15" t="str">
        <f>_xlfn.IFNA(IF(LEFT(VLOOKUP(RecordTable[[#This Row],[METRC]],METRC!A:B,2,FALSE),4)=LEFT(RecordTable[[#This Row],[CloneBarcode]],4),"match","MISMATCH"),"dead")</f>
        <v>dead</v>
      </c>
      <c r="F1215" s="15" t="str">
        <f>_xlfn.IFNA(INDEX(Table6[[#All],[Location]],MATCH(RecordTable[[#This Row],[METRC]],Table6[Tag],0)),"DEAD")</f>
        <v>DEAD</v>
      </c>
    </row>
    <row r="1216" spans="1:6" x14ac:dyDescent="0.25">
      <c r="A1216" t="s">
        <v>3803</v>
      </c>
      <c r="B1216" t="s">
        <v>3804</v>
      </c>
      <c r="C1216" t="str">
        <f>_xlfn.CONCAT(RecordTable[[#This Row],[PhenoAbbv]],".",RIGHT(RecordTable[[#This Row],[METRC]],6))</f>
        <v>SUNL013.031997</v>
      </c>
      <c r="D1216" s="15">
        <v>43717</v>
      </c>
      <c r="E1216" s="15" t="str">
        <f>_xlfn.IFNA(IF(LEFT(VLOOKUP(RecordTable[[#This Row],[METRC]],METRC!A:B,2,FALSE),4)=LEFT(RecordTable[[#This Row],[CloneBarcode]],4),"match","MISMATCH"),"dead")</f>
        <v>dead</v>
      </c>
      <c r="F1216" s="15" t="str">
        <f>_xlfn.IFNA(INDEX(Table6[[#All],[Location]],MATCH(RecordTable[[#This Row],[METRC]],Table6[Tag],0)),"DEAD")</f>
        <v>DEAD</v>
      </c>
    </row>
    <row r="1217" spans="1:6" x14ac:dyDescent="0.25">
      <c r="A1217" t="s">
        <v>3805</v>
      </c>
      <c r="B1217" t="s">
        <v>283</v>
      </c>
      <c r="C1217" t="str">
        <f>_xlfn.CONCAT(RecordTable[[#This Row],[PhenoAbbv]],".",RIGHT(RecordTable[[#This Row],[METRC]],6))</f>
        <v>SUNL016.032020</v>
      </c>
      <c r="D1217" s="15">
        <v>43717</v>
      </c>
      <c r="E1217" s="15" t="str">
        <f>_xlfn.IFNA(IF(LEFT(VLOOKUP(RecordTable[[#This Row],[METRC]],METRC!A:B,2,FALSE),4)=LEFT(RecordTable[[#This Row],[CloneBarcode]],4),"match","MISMATCH"),"dead")</f>
        <v>dead</v>
      </c>
      <c r="F1217" s="15" t="str">
        <f>_xlfn.IFNA(INDEX(Table6[[#All],[Location]],MATCH(RecordTable[[#This Row],[METRC]],Table6[Tag],0)),"DEAD")</f>
        <v>DEAD</v>
      </c>
    </row>
    <row r="1218" spans="1:6" x14ac:dyDescent="0.25">
      <c r="A1218" t="s">
        <v>3806</v>
      </c>
      <c r="B1218" t="s">
        <v>3301</v>
      </c>
      <c r="C1218" t="str">
        <f>_xlfn.CONCAT(RecordTable[[#This Row],[PhenoAbbv]],".",RIGHT(RecordTable[[#This Row],[METRC]],6))</f>
        <v>SUNL019.032047</v>
      </c>
      <c r="D1218" s="15">
        <v>43717</v>
      </c>
      <c r="E1218" s="15" t="str">
        <f>_xlfn.IFNA(IF(LEFT(VLOOKUP(RecordTable[[#This Row],[METRC]],METRC!A:B,2,FALSE),4)=LEFT(RecordTable[[#This Row],[CloneBarcode]],4),"match","MISMATCH"),"dead")</f>
        <v>dead</v>
      </c>
      <c r="F1218" s="15" t="str">
        <f>_xlfn.IFNA(INDEX(Table6[[#All],[Location]],MATCH(RecordTable[[#This Row],[METRC]],Table6[Tag],0)),"DEAD")</f>
        <v>DEAD</v>
      </c>
    </row>
    <row r="1219" spans="1:6" x14ac:dyDescent="0.25">
      <c r="A1219" t="str">
        <f>_xlfn.CONCAT("1A4070000000065000",RIGHT(RecordTable[[#This Row],[CloneBarcode]],6))</f>
        <v>1A4070000000065000040510</v>
      </c>
      <c r="B1219" t="str">
        <f>LEFT(RecordTable[[#This Row],[CloneBarcode]],7)</f>
        <v>SWTS006</v>
      </c>
      <c r="C1219" t="s">
        <v>3807</v>
      </c>
      <c r="D1219" s="15">
        <v>43717</v>
      </c>
      <c r="E1219" s="15" t="str">
        <f>_xlfn.IFNA(IF(LEFT(VLOOKUP(RecordTable[[#This Row],[METRC]],METRC!A:B,2,FALSE),4)=LEFT(RecordTable[[#This Row],[CloneBarcode]],4),"match","MISMATCH"),"dead")</f>
        <v>dead</v>
      </c>
      <c r="F1219" s="15" t="str">
        <f>_xlfn.IFNA(INDEX(Table6[[#All],[Location]],MATCH(RecordTable[[#This Row],[METRC]],Table6[Tag],0)),"DEAD")</f>
        <v>DEAD</v>
      </c>
    </row>
    <row r="1220" spans="1:6" x14ac:dyDescent="0.25">
      <c r="A1220" t="str">
        <f>_xlfn.CONCAT("1A4070000000065000",RIGHT(RecordTable[[#This Row],[CloneBarcode]],6))</f>
        <v>1A4070000000065000040599</v>
      </c>
      <c r="B1220" t="str">
        <f>LEFT(RecordTable[[#This Row],[CloneBarcode]],7)</f>
        <v>SWTS006</v>
      </c>
      <c r="C1220" t="s">
        <v>3808</v>
      </c>
      <c r="D1220" s="15">
        <v>43717</v>
      </c>
      <c r="E1220" s="15" t="str">
        <f>_xlfn.IFNA(IF(LEFT(VLOOKUP(RecordTable[[#This Row],[METRC]],METRC!A:B,2,FALSE),4)=LEFT(RecordTable[[#This Row],[CloneBarcode]],4),"match","MISMATCH"),"dead")</f>
        <v>dead</v>
      </c>
      <c r="F1220" s="15" t="str">
        <f>_xlfn.IFNA(INDEX(Table6[[#All],[Location]],MATCH(RecordTable[[#This Row],[METRC]],Table6[Tag],0)),"DEAD")</f>
        <v>DEAD</v>
      </c>
    </row>
    <row r="1221" spans="1:6" x14ac:dyDescent="0.25">
      <c r="A1221" t="str">
        <f>_xlfn.CONCAT("1A4070000000065000",RIGHT(RecordTable[[#This Row],[CloneBarcode]],6))</f>
        <v>1A4070000000065000040600</v>
      </c>
      <c r="B1221" t="str">
        <f>LEFT(RecordTable[[#This Row],[CloneBarcode]],7)</f>
        <v>SWTS006</v>
      </c>
      <c r="C1221" t="s">
        <v>3809</v>
      </c>
      <c r="D1221" s="15">
        <v>43717</v>
      </c>
      <c r="E1221" s="15" t="str">
        <f>_xlfn.IFNA(IF(LEFT(VLOOKUP(RecordTable[[#This Row],[METRC]],METRC!A:B,2,FALSE),4)=LEFT(RecordTable[[#This Row],[CloneBarcode]],4),"match","MISMATCH"),"dead")</f>
        <v>dead</v>
      </c>
      <c r="F1221" s="15" t="str">
        <f>_xlfn.IFNA(INDEX(Table6[[#All],[Location]],MATCH(RecordTable[[#This Row],[METRC]],Table6[Tag],0)),"DEAD")</f>
        <v>DEAD</v>
      </c>
    </row>
    <row r="1222" spans="1:6" x14ac:dyDescent="0.25">
      <c r="A1222" t="str">
        <f>_xlfn.CONCAT("1A4070000000065000",RIGHT(RecordTable[[#This Row],[CloneBarcode]],6))</f>
        <v>1A4070000000065000040509</v>
      </c>
      <c r="B1222" t="str">
        <f>LEFT(RecordTable[[#This Row],[CloneBarcode]],7)</f>
        <v>SWTS006</v>
      </c>
      <c r="C1222" t="s">
        <v>3810</v>
      </c>
      <c r="D1222" s="15">
        <v>43717</v>
      </c>
      <c r="E1222" s="15" t="str">
        <f>_xlfn.IFNA(IF(LEFT(VLOOKUP(RecordTable[[#This Row],[METRC]],METRC!A:B,2,FALSE),4)=LEFT(RecordTable[[#This Row],[CloneBarcode]],4),"match","MISMATCH"),"dead")</f>
        <v>dead</v>
      </c>
      <c r="F1222" s="15" t="str">
        <f>_xlfn.IFNA(INDEX(Table6[[#All],[Location]],MATCH(RecordTable[[#This Row],[METRC]],Table6[Tag],0)),"DEAD")</f>
        <v>DEAD</v>
      </c>
    </row>
    <row r="1223" spans="1:6" x14ac:dyDescent="0.25">
      <c r="A1223" t="str">
        <f>_xlfn.CONCAT("1A4070000000065000",RIGHT(RecordTable[[#This Row],[CloneBarcode]],6))</f>
        <v>1A4070000000065000040528</v>
      </c>
      <c r="B1223" t="str">
        <f>LEFT(RecordTable[[#This Row],[CloneBarcode]],7)</f>
        <v>SWTS019</v>
      </c>
      <c r="C1223" t="s">
        <v>3811</v>
      </c>
      <c r="D1223" s="15">
        <v>43717</v>
      </c>
      <c r="E1223" s="15" t="str">
        <f>_xlfn.IFNA(IF(LEFT(VLOOKUP(RecordTable[[#This Row],[METRC]],METRC!A:B,2,FALSE),4)=LEFT(RecordTable[[#This Row],[CloneBarcode]],4),"match","MISMATCH"),"dead")</f>
        <v>dead</v>
      </c>
      <c r="F1223" s="15" t="str">
        <f>_xlfn.IFNA(INDEX(Table6[[#All],[Location]],MATCH(RecordTable[[#This Row],[METRC]],Table6[Tag],0)),"DEAD")</f>
        <v>DEAD</v>
      </c>
    </row>
    <row r="1224" spans="1:6" x14ac:dyDescent="0.25">
      <c r="A1224" t="str">
        <f>_xlfn.CONCAT("1A4070000000065000",RIGHT(RecordTable[[#This Row],[CloneBarcode]],6))</f>
        <v>1A4070000000065000040557</v>
      </c>
      <c r="B1224" t="str">
        <f>LEFT(RecordTable[[#This Row],[CloneBarcode]],7)</f>
        <v>SWTS019</v>
      </c>
      <c r="C1224" t="s">
        <v>3812</v>
      </c>
      <c r="D1224" s="15">
        <v>43717</v>
      </c>
      <c r="E1224" s="15" t="str">
        <f>_xlfn.IFNA(IF(LEFT(VLOOKUP(RecordTable[[#This Row],[METRC]],METRC!A:B,2,FALSE),4)=LEFT(RecordTable[[#This Row],[CloneBarcode]],4),"match","MISMATCH"),"dead")</f>
        <v>dead</v>
      </c>
      <c r="F1224" s="15" t="str">
        <f>_xlfn.IFNA(INDEX(Table6[[#All],[Location]],MATCH(RecordTable[[#This Row],[METRC]],Table6[Tag],0)),"DEAD")</f>
        <v>DEAD</v>
      </c>
    </row>
    <row r="1225" spans="1:6" x14ac:dyDescent="0.25">
      <c r="A1225" t="str">
        <f>_xlfn.CONCAT("1A4070000000065000",RIGHT(RecordTable[[#This Row],[CloneBarcode]],6))</f>
        <v>1A4070000000065000040565</v>
      </c>
      <c r="B1225" t="str">
        <f>LEFT(RecordTable[[#This Row],[CloneBarcode]],7)</f>
        <v>SWTS019</v>
      </c>
      <c r="C1225" t="s">
        <v>3813</v>
      </c>
      <c r="D1225" s="15">
        <v>43717</v>
      </c>
      <c r="E1225" s="15" t="str">
        <f>_xlfn.IFNA(IF(LEFT(VLOOKUP(RecordTable[[#This Row],[METRC]],METRC!A:B,2,FALSE),4)=LEFT(RecordTable[[#This Row],[CloneBarcode]],4),"match","MISMATCH"),"dead")</f>
        <v>dead</v>
      </c>
      <c r="F1225" s="15" t="str">
        <f>_xlfn.IFNA(INDEX(Table6[[#All],[Location]],MATCH(RecordTable[[#This Row],[METRC]],Table6[Tag],0)),"DEAD")</f>
        <v>DEAD</v>
      </c>
    </row>
    <row r="1226" spans="1:6" x14ac:dyDescent="0.25">
      <c r="A1226" t="str">
        <f>_xlfn.CONCAT("1A4070000000065000",RIGHT(RecordTable[[#This Row],[CloneBarcode]],6))</f>
        <v>1A4070000000065000040566</v>
      </c>
      <c r="B1226" t="str">
        <f>LEFT(RecordTable[[#This Row],[CloneBarcode]],7)</f>
        <v>SWTS019</v>
      </c>
      <c r="C1226" t="s">
        <v>3814</v>
      </c>
      <c r="D1226" s="15">
        <v>43717</v>
      </c>
      <c r="E1226" s="15" t="str">
        <f>_xlfn.IFNA(IF(LEFT(VLOOKUP(RecordTable[[#This Row],[METRC]],METRC!A:B,2,FALSE),4)=LEFT(RecordTable[[#This Row],[CloneBarcode]],4),"match","MISMATCH"),"dead")</f>
        <v>dead</v>
      </c>
      <c r="F1226" s="15" t="str">
        <f>_xlfn.IFNA(INDEX(Table6[[#All],[Location]],MATCH(RecordTable[[#This Row],[METRC]],Table6[Tag],0)),"DEAD")</f>
        <v>DEAD</v>
      </c>
    </row>
    <row r="1227" spans="1:6" x14ac:dyDescent="0.25">
      <c r="A1227" t="str">
        <f>_xlfn.CONCAT("1A4070000000065000",RIGHT(RecordTable[[#This Row],[CloneBarcode]],6))</f>
        <v>1A4070000000065000040558</v>
      </c>
      <c r="B1227" t="str">
        <f>LEFT(RecordTable[[#This Row],[CloneBarcode]],7)</f>
        <v>SWTS019</v>
      </c>
      <c r="C1227" t="s">
        <v>3815</v>
      </c>
      <c r="D1227" s="15">
        <v>43717</v>
      </c>
      <c r="E1227" s="15" t="str">
        <f>_xlfn.IFNA(IF(LEFT(VLOOKUP(RecordTable[[#This Row],[METRC]],METRC!A:B,2,FALSE),4)=LEFT(RecordTable[[#This Row],[CloneBarcode]],4),"match","MISMATCH"),"dead")</f>
        <v>dead</v>
      </c>
      <c r="F1227" s="15" t="str">
        <f>_xlfn.IFNA(INDEX(Table6[[#All],[Location]],MATCH(RecordTable[[#This Row],[METRC]],Table6[Tag],0)),"DEAD")</f>
        <v>DEAD</v>
      </c>
    </row>
    <row r="1228" spans="1:6" x14ac:dyDescent="0.25">
      <c r="A1228" t="str">
        <f>_xlfn.CONCAT("1A4070000000065000",RIGHT(RecordTable[[#This Row],[CloneBarcode]],6))</f>
        <v>1A4070000000065000040527</v>
      </c>
      <c r="B1228" t="str">
        <f>LEFT(RecordTable[[#This Row],[CloneBarcode]],7)</f>
        <v>SWTS019</v>
      </c>
      <c r="C1228" t="s">
        <v>3816</v>
      </c>
      <c r="D1228" s="15">
        <v>43717</v>
      </c>
      <c r="E1228" s="15" t="str">
        <f>_xlfn.IFNA(IF(LEFT(VLOOKUP(RecordTable[[#This Row],[METRC]],METRC!A:B,2,FALSE),4)=LEFT(RecordTable[[#This Row],[CloneBarcode]],4),"match","MISMATCH"),"dead")</f>
        <v>dead</v>
      </c>
      <c r="F1228" s="15" t="str">
        <f>_xlfn.IFNA(INDEX(Table6[[#All],[Location]],MATCH(RecordTable[[#This Row],[METRC]],Table6[Tag],0)),"DEAD")</f>
        <v>DEAD</v>
      </c>
    </row>
    <row r="1229" spans="1:6" x14ac:dyDescent="0.25">
      <c r="A1229" t="str">
        <f>_xlfn.CONCAT("1A4070000000065000",RIGHT(RecordTable[[#This Row],[CloneBarcode]],6))</f>
        <v>1A4070000000065000040595</v>
      </c>
      <c r="B1229" t="str">
        <f>LEFT(RecordTable[[#This Row],[CloneBarcode]],7)</f>
        <v>SWTS024</v>
      </c>
      <c r="C1229" t="s">
        <v>3817</v>
      </c>
      <c r="D1229" s="15">
        <v>43717</v>
      </c>
      <c r="E1229" s="15" t="str">
        <f>_xlfn.IFNA(IF(LEFT(VLOOKUP(RecordTable[[#This Row],[METRC]],METRC!A:B,2,FALSE),4)=LEFT(RecordTable[[#This Row],[CloneBarcode]],4),"match","MISMATCH"),"dead")</f>
        <v>dead</v>
      </c>
      <c r="F1229" s="15" t="str">
        <f>_xlfn.IFNA(INDEX(Table6[[#All],[Location]],MATCH(RecordTable[[#This Row],[METRC]],Table6[Tag],0)),"DEAD")</f>
        <v>DEAD</v>
      </c>
    </row>
    <row r="1230" spans="1:6" x14ac:dyDescent="0.25">
      <c r="A1230" t="str">
        <f>_xlfn.CONCAT("1A4070000000065000",RIGHT(RecordTable[[#This Row],[CloneBarcode]],6))</f>
        <v>1A4070000000065000040596</v>
      </c>
      <c r="B1230" t="str">
        <f>LEFT(RecordTable[[#This Row],[CloneBarcode]],7)</f>
        <v>SWTS024</v>
      </c>
      <c r="C1230" t="s">
        <v>3818</v>
      </c>
      <c r="D1230" s="15">
        <v>43717</v>
      </c>
      <c r="E1230" s="15" t="str">
        <f>_xlfn.IFNA(IF(LEFT(VLOOKUP(RecordTable[[#This Row],[METRC]],METRC!A:B,2,FALSE),4)=LEFT(RecordTable[[#This Row],[CloneBarcode]],4),"match","MISMATCH"),"dead")</f>
        <v>dead</v>
      </c>
      <c r="F1230" s="15" t="str">
        <f>_xlfn.IFNA(INDEX(Table6[[#All],[Location]],MATCH(RecordTable[[#This Row],[METRC]],Table6[Tag],0)),"DEAD")</f>
        <v>DEAD</v>
      </c>
    </row>
    <row r="1231" spans="1:6" x14ac:dyDescent="0.25">
      <c r="A1231" t="str">
        <f>_xlfn.CONCAT("1A4070000000065000",RIGHT(RecordTable[[#This Row],[CloneBarcode]],6))</f>
        <v>1A4070000000065000040604</v>
      </c>
      <c r="B1231" t="str">
        <f>LEFT(RecordTable[[#This Row],[CloneBarcode]],7)</f>
        <v>SWTS027</v>
      </c>
      <c r="C1231" t="s">
        <v>3819</v>
      </c>
      <c r="D1231" s="15">
        <v>43717</v>
      </c>
      <c r="E1231" s="15" t="str">
        <f>_xlfn.IFNA(IF(LEFT(VLOOKUP(RecordTable[[#This Row],[METRC]],METRC!A:B,2,FALSE),4)=LEFT(RecordTable[[#This Row],[CloneBarcode]],4),"match","MISMATCH"),"dead")</f>
        <v>dead</v>
      </c>
      <c r="F1231" s="15" t="str">
        <f>_xlfn.IFNA(INDEX(Table6[[#All],[Location]],MATCH(RecordTable[[#This Row],[METRC]],Table6[Tag],0)),"DEAD")</f>
        <v>DEAD</v>
      </c>
    </row>
    <row r="1232" spans="1:6" x14ac:dyDescent="0.25">
      <c r="A1232" t="str">
        <f>_xlfn.CONCAT("1A4070000000065000",RIGHT(RecordTable[[#This Row],[CloneBarcode]],6))</f>
        <v>1A4070000000065000040603</v>
      </c>
      <c r="B1232" t="str">
        <f>LEFT(RecordTable[[#This Row],[CloneBarcode]],7)</f>
        <v>SWTS027</v>
      </c>
      <c r="C1232" t="s">
        <v>3820</v>
      </c>
      <c r="D1232" s="15">
        <v>43717</v>
      </c>
      <c r="E1232" s="15" t="str">
        <f>_xlfn.IFNA(IF(LEFT(VLOOKUP(RecordTable[[#This Row],[METRC]],METRC!A:B,2,FALSE),4)=LEFT(RecordTable[[#This Row],[CloneBarcode]],4),"match","MISMATCH"),"dead")</f>
        <v>dead</v>
      </c>
      <c r="F1232" s="15" t="str">
        <f>_xlfn.IFNA(INDEX(Table6[[#All],[Location]],MATCH(RecordTable[[#This Row],[METRC]],Table6[Tag],0)),"DEAD")</f>
        <v>DEAD</v>
      </c>
    </row>
    <row r="1233" spans="1:6" x14ac:dyDescent="0.25">
      <c r="A1233" t="str">
        <f>_xlfn.CONCAT("1A4070000000065000",RIGHT(RecordTable[[#This Row],[CloneBarcode]],6))</f>
        <v>1A4070000000065000040591</v>
      </c>
      <c r="B1233" t="str">
        <f>LEFT(RecordTable[[#This Row],[CloneBarcode]],7)</f>
        <v>SWTS027</v>
      </c>
      <c r="C1233" t="s">
        <v>3821</v>
      </c>
      <c r="D1233" s="15">
        <v>43717</v>
      </c>
      <c r="E1233" s="15" t="str">
        <f>_xlfn.IFNA(IF(LEFT(VLOOKUP(RecordTable[[#This Row],[METRC]],METRC!A:B,2,FALSE),4)=LEFT(RecordTable[[#This Row],[CloneBarcode]],4),"match","MISMATCH"),"dead")</f>
        <v>dead</v>
      </c>
      <c r="F1233" s="15" t="str">
        <f>_xlfn.IFNA(INDEX(Table6[[#All],[Location]],MATCH(RecordTable[[#This Row],[METRC]],Table6[Tag],0)),"DEAD")</f>
        <v>DEAD</v>
      </c>
    </row>
    <row r="1234" spans="1:6" x14ac:dyDescent="0.25">
      <c r="A1234" t="str">
        <f>_xlfn.CONCAT("1A4070000000065000",RIGHT(RecordTable[[#This Row],[CloneBarcode]],6))</f>
        <v>1A4070000000065000040592</v>
      </c>
      <c r="B1234" t="str">
        <f>LEFT(RecordTable[[#This Row],[CloneBarcode]],7)</f>
        <v>SWTS027</v>
      </c>
      <c r="C1234" t="s">
        <v>3822</v>
      </c>
      <c r="D1234" s="15">
        <v>43717</v>
      </c>
      <c r="E1234" s="15" t="str">
        <f>_xlfn.IFNA(IF(LEFT(VLOOKUP(RecordTable[[#This Row],[METRC]],METRC!A:B,2,FALSE),4)=LEFT(RecordTable[[#This Row],[CloneBarcode]],4),"match","MISMATCH"),"dead")</f>
        <v>dead</v>
      </c>
      <c r="F1234" s="15" t="str">
        <f>_xlfn.IFNA(INDEX(Table6[[#All],[Location]],MATCH(RecordTable[[#This Row],[METRC]],Table6[Tag],0)),"DEAD")</f>
        <v>DEAD</v>
      </c>
    </row>
    <row r="1235" spans="1:6" x14ac:dyDescent="0.25">
      <c r="A1235" t="str">
        <f>_xlfn.CONCAT("1A4070000000065000",RIGHT(RecordTable[[#This Row],[CloneBarcode]],6))</f>
        <v>1A4070000000065000040507</v>
      </c>
      <c r="B1235" t="str">
        <f>LEFT(RecordTable[[#This Row],[CloneBarcode]],7)</f>
        <v>SWTS029</v>
      </c>
      <c r="C1235" t="s">
        <v>3823</v>
      </c>
      <c r="D1235" s="15">
        <v>43717</v>
      </c>
      <c r="E1235" s="15" t="str">
        <f>_xlfn.IFNA(IF(LEFT(VLOOKUP(RecordTable[[#This Row],[METRC]],METRC!A:B,2,FALSE),4)=LEFT(RecordTable[[#This Row],[CloneBarcode]],4),"match","MISMATCH"),"dead")</f>
        <v>dead</v>
      </c>
      <c r="F1235" s="15" t="str">
        <f>_xlfn.IFNA(INDEX(Table6[[#All],[Location]],MATCH(RecordTable[[#This Row],[METRC]],Table6[Tag],0)),"DEAD")</f>
        <v>DEAD</v>
      </c>
    </row>
    <row r="1236" spans="1:6" x14ac:dyDescent="0.25">
      <c r="A1236" t="str">
        <f>_xlfn.CONCAT("1A4070000000065000",RIGHT(RecordTable[[#This Row],[CloneBarcode]],6))</f>
        <v>1A4070000000065000040540</v>
      </c>
      <c r="B1236" t="str">
        <f>LEFT(RecordTable[[#This Row],[CloneBarcode]],7)</f>
        <v>SWTS029</v>
      </c>
      <c r="C1236" t="s">
        <v>3824</v>
      </c>
      <c r="D1236" s="15">
        <v>43717</v>
      </c>
      <c r="E1236" s="15" t="str">
        <f>_xlfn.IFNA(IF(LEFT(VLOOKUP(RecordTable[[#This Row],[METRC]],METRC!A:B,2,FALSE),4)=LEFT(RecordTable[[#This Row],[CloneBarcode]],4),"match","MISMATCH"),"dead")</f>
        <v>dead</v>
      </c>
      <c r="F1236" s="15" t="str">
        <f>_xlfn.IFNA(INDEX(Table6[[#All],[Location]],MATCH(RecordTable[[#This Row],[METRC]],Table6[Tag],0)),"DEAD")</f>
        <v>DEAD</v>
      </c>
    </row>
    <row r="1237" spans="1:6" x14ac:dyDescent="0.25">
      <c r="A1237" t="str">
        <f>_xlfn.CONCAT("1A4070000000065000",RIGHT(RecordTable[[#This Row],[CloneBarcode]],6))</f>
        <v>1A4070000000065000040539</v>
      </c>
      <c r="B1237" t="str">
        <f>LEFT(RecordTable[[#This Row],[CloneBarcode]],7)</f>
        <v>SWTS029</v>
      </c>
      <c r="C1237" t="s">
        <v>3825</v>
      </c>
      <c r="D1237" s="15">
        <v>43717</v>
      </c>
      <c r="E1237" s="15" t="str">
        <f>_xlfn.IFNA(IF(LEFT(VLOOKUP(RecordTable[[#This Row],[METRC]],METRC!A:B,2,FALSE),4)=LEFT(RecordTable[[#This Row],[CloneBarcode]],4),"match","MISMATCH"),"dead")</f>
        <v>dead</v>
      </c>
      <c r="F1237" s="15" t="str">
        <f>_xlfn.IFNA(INDEX(Table6[[#All],[Location]],MATCH(RecordTable[[#This Row],[METRC]],Table6[Tag],0)),"DEAD")</f>
        <v>DEAD</v>
      </c>
    </row>
    <row r="1238" spans="1:6" x14ac:dyDescent="0.25">
      <c r="A1238" t="str">
        <f>_xlfn.CONCAT("1A4070000000065000",RIGHT(RecordTable[[#This Row],[CloneBarcode]],6))</f>
        <v>1A4070000000065000040508</v>
      </c>
      <c r="B1238" t="str">
        <f>LEFT(RecordTable[[#This Row],[CloneBarcode]],7)</f>
        <v>SWTS029</v>
      </c>
      <c r="C1238" t="s">
        <v>3826</v>
      </c>
      <c r="D1238" s="15">
        <v>43717</v>
      </c>
      <c r="E1238" s="15" t="str">
        <f>_xlfn.IFNA(IF(LEFT(VLOOKUP(RecordTable[[#This Row],[METRC]],METRC!A:B,2,FALSE),4)=LEFT(RecordTable[[#This Row],[CloneBarcode]],4),"match","MISMATCH"),"dead")</f>
        <v>dead</v>
      </c>
      <c r="F1238" s="15" t="str">
        <f>_xlfn.IFNA(INDEX(Table6[[#All],[Location]],MATCH(RecordTable[[#This Row],[METRC]],Table6[Tag],0)),"DEAD")</f>
        <v>DEAD</v>
      </c>
    </row>
    <row r="1239" spans="1:6" x14ac:dyDescent="0.25">
      <c r="A1239" t="str">
        <f>_xlfn.CONCAT("1A4070000000065000",RIGHT(RecordTable[[#This Row],[CloneBarcode]],6))</f>
        <v>1A4070000000065000040615</v>
      </c>
      <c r="B1239" t="str">
        <f>LEFT(RecordTable[[#This Row],[CloneBarcode]],7)</f>
        <v>SWTS035</v>
      </c>
      <c r="C1239" t="s">
        <v>3827</v>
      </c>
      <c r="D1239" s="15">
        <v>43717</v>
      </c>
      <c r="E1239" s="15" t="str">
        <f>_xlfn.IFNA(IF(LEFT(VLOOKUP(RecordTable[[#This Row],[METRC]],METRC!A:B,2,FALSE),4)=LEFT(RecordTable[[#This Row],[CloneBarcode]],4),"match","MISMATCH"),"dead")</f>
        <v>dead</v>
      </c>
      <c r="F1239" s="15" t="str">
        <f>_xlfn.IFNA(INDEX(Table6[[#All],[Location]],MATCH(RecordTable[[#This Row],[METRC]],Table6[Tag],0)),"DEAD")</f>
        <v>DEAD</v>
      </c>
    </row>
    <row r="1240" spans="1:6" x14ac:dyDescent="0.25">
      <c r="A1240" t="str">
        <f>_xlfn.CONCAT("1A4070000000065000",RIGHT(RecordTable[[#This Row],[CloneBarcode]],6))</f>
        <v>1A4070000000065000040616</v>
      </c>
      <c r="B1240" t="str">
        <f>LEFT(RecordTable[[#This Row],[CloneBarcode]],7)</f>
        <v>SWTS035</v>
      </c>
      <c r="C1240" t="s">
        <v>3828</v>
      </c>
      <c r="D1240" s="15">
        <v>43717</v>
      </c>
      <c r="E1240" s="15" t="str">
        <f>_xlfn.IFNA(IF(LEFT(VLOOKUP(RecordTable[[#This Row],[METRC]],METRC!A:B,2,FALSE),4)=LEFT(RecordTable[[#This Row],[CloneBarcode]],4),"match","MISMATCH"),"dead")</f>
        <v>dead</v>
      </c>
      <c r="F1240" s="15" t="str">
        <f>_xlfn.IFNA(INDEX(Table6[[#All],[Location]],MATCH(RecordTable[[#This Row],[METRC]],Table6[Tag],0)),"DEAD")</f>
        <v>DEAD</v>
      </c>
    </row>
    <row r="1241" spans="1:6" x14ac:dyDescent="0.25">
      <c r="A1241" t="str">
        <f>_xlfn.CONCAT("1A4070000000065000",RIGHT(RecordTable[[#This Row],[CloneBarcode]],6))</f>
        <v>1A4070000000065000040518</v>
      </c>
      <c r="B1241" t="str">
        <f>LEFT(RecordTable[[#This Row],[CloneBarcode]],7)</f>
        <v>SWTS035</v>
      </c>
      <c r="C1241" t="s">
        <v>3829</v>
      </c>
      <c r="D1241" s="15">
        <v>43717</v>
      </c>
      <c r="E1241" s="15" t="str">
        <f>_xlfn.IFNA(IF(LEFT(VLOOKUP(RecordTable[[#This Row],[METRC]],METRC!A:B,2,FALSE),4)=LEFT(RecordTable[[#This Row],[CloneBarcode]],4),"match","MISMATCH"),"dead")</f>
        <v>dead</v>
      </c>
      <c r="F1241" s="15" t="str">
        <f>_xlfn.IFNA(INDEX(Table6[[#All],[Location]],MATCH(RecordTable[[#This Row],[METRC]],Table6[Tag],0)),"DEAD")</f>
        <v>DEAD</v>
      </c>
    </row>
    <row r="1242" spans="1:6" x14ac:dyDescent="0.25">
      <c r="A1242" t="str">
        <f>_xlfn.CONCAT("1A4070000000065000",RIGHT(RecordTable[[#This Row],[CloneBarcode]],6))</f>
        <v>1A4070000000065000040517</v>
      </c>
      <c r="B1242" t="str">
        <f>LEFT(RecordTable[[#This Row],[CloneBarcode]],7)</f>
        <v>SWTS035</v>
      </c>
      <c r="C1242" t="s">
        <v>3830</v>
      </c>
      <c r="D1242" s="15">
        <v>43717</v>
      </c>
      <c r="E1242" s="15" t="str">
        <f>_xlfn.IFNA(IF(LEFT(VLOOKUP(RecordTable[[#This Row],[METRC]],METRC!A:B,2,FALSE),4)=LEFT(RecordTable[[#This Row],[CloneBarcode]],4),"match","MISMATCH"),"dead")</f>
        <v>dead</v>
      </c>
      <c r="F1242" s="15" t="str">
        <f>_xlfn.IFNA(INDEX(Table6[[#All],[Location]],MATCH(RecordTable[[#This Row],[METRC]],Table6[Tag],0)),"DEAD")</f>
        <v>DEAD</v>
      </c>
    </row>
    <row r="1243" spans="1:6" x14ac:dyDescent="0.25">
      <c r="A1243" t="str">
        <f>_xlfn.CONCAT("1A4070000000065000",RIGHT(RecordTable[[#This Row],[CloneBarcode]],6))</f>
        <v>1A4070000000065000040605</v>
      </c>
      <c r="B1243" t="str">
        <f>LEFT(RecordTable[[#This Row],[CloneBarcode]],7)</f>
        <v>SWTS037</v>
      </c>
      <c r="C1243" t="s">
        <v>3831</v>
      </c>
      <c r="D1243" s="15">
        <v>43717</v>
      </c>
      <c r="E1243" s="15" t="str">
        <f>_xlfn.IFNA(IF(LEFT(VLOOKUP(RecordTable[[#This Row],[METRC]],METRC!A:B,2,FALSE),4)=LEFT(RecordTable[[#This Row],[CloneBarcode]],4),"match","MISMATCH"),"dead")</f>
        <v>dead</v>
      </c>
      <c r="F1243" s="15" t="str">
        <f>_xlfn.IFNA(INDEX(Table6[[#All],[Location]],MATCH(RecordTable[[#This Row],[METRC]],Table6[Tag],0)),"DEAD")</f>
        <v>DEAD</v>
      </c>
    </row>
    <row r="1244" spans="1:6" x14ac:dyDescent="0.25">
      <c r="A1244" t="str">
        <f>_xlfn.CONCAT("1A4070000000065000",RIGHT(RecordTable[[#This Row],[CloneBarcode]],6))</f>
        <v>1A4070000000065000040606</v>
      </c>
      <c r="B1244" t="str">
        <f>LEFT(RecordTable[[#This Row],[CloneBarcode]],7)</f>
        <v>SWTS037</v>
      </c>
      <c r="C1244" t="s">
        <v>3832</v>
      </c>
      <c r="D1244" s="15">
        <v>43717</v>
      </c>
      <c r="E1244" s="15" t="str">
        <f>_xlfn.IFNA(IF(LEFT(VLOOKUP(RecordTable[[#This Row],[METRC]],METRC!A:B,2,FALSE),4)=LEFT(RecordTable[[#This Row],[CloneBarcode]],4),"match","MISMATCH"),"dead")</f>
        <v>dead</v>
      </c>
      <c r="F1244" s="15" t="str">
        <f>_xlfn.IFNA(INDEX(Table6[[#All],[Location]],MATCH(RecordTable[[#This Row],[METRC]],Table6[Tag],0)),"DEAD")</f>
        <v>DEAD</v>
      </c>
    </row>
    <row r="1245" spans="1:6" x14ac:dyDescent="0.25">
      <c r="A1245" t="str">
        <f>_xlfn.CONCAT("1A4070000000065000",RIGHT(RecordTable[[#This Row],[CloneBarcode]],6))</f>
        <v>1A4070000000065000040618</v>
      </c>
      <c r="B1245" t="str">
        <f>LEFT(RecordTable[[#This Row],[CloneBarcode]],7)</f>
        <v>SWTS037</v>
      </c>
      <c r="C1245" t="s">
        <v>3833</v>
      </c>
      <c r="D1245" s="15">
        <v>43717</v>
      </c>
      <c r="E1245" s="15" t="str">
        <f>_xlfn.IFNA(IF(LEFT(VLOOKUP(RecordTable[[#This Row],[METRC]],METRC!A:B,2,FALSE),4)=LEFT(RecordTable[[#This Row],[CloneBarcode]],4),"match","MISMATCH"),"dead")</f>
        <v>dead</v>
      </c>
      <c r="F1245" s="15" t="str">
        <f>_xlfn.IFNA(INDEX(Table6[[#All],[Location]],MATCH(RecordTable[[#This Row],[METRC]],Table6[Tag],0)),"DEAD")</f>
        <v>DEAD</v>
      </c>
    </row>
    <row r="1246" spans="1:6" x14ac:dyDescent="0.25">
      <c r="A1246" t="str">
        <f>_xlfn.CONCAT("1A4070000000065000",RIGHT(RecordTable[[#This Row],[CloneBarcode]],6))</f>
        <v>1A4070000000065000040617</v>
      </c>
      <c r="B1246" t="str">
        <f>LEFT(RecordTable[[#This Row],[CloneBarcode]],7)</f>
        <v>SWTS037</v>
      </c>
      <c r="C1246" t="s">
        <v>3834</v>
      </c>
      <c r="D1246" s="15">
        <v>43717</v>
      </c>
      <c r="E1246" s="15" t="str">
        <f>_xlfn.IFNA(IF(LEFT(VLOOKUP(RecordTable[[#This Row],[METRC]],METRC!A:B,2,FALSE),4)=LEFT(RecordTable[[#This Row],[CloneBarcode]],4),"match","MISMATCH"),"dead")</f>
        <v>dead</v>
      </c>
      <c r="F1246" s="15" t="str">
        <f>_xlfn.IFNA(INDEX(Table6[[#All],[Location]],MATCH(RecordTable[[#This Row],[METRC]],Table6[Tag],0)),"DEAD")</f>
        <v>DEAD</v>
      </c>
    </row>
    <row r="1247" spans="1:6" x14ac:dyDescent="0.25">
      <c r="A1247" t="s">
        <v>3526</v>
      </c>
      <c r="B1247" t="s">
        <v>3527</v>
      </c>
      <c r="C1247" t="str">
        <f>_xlfn.CONCAT(RecordTable[[#This Row],[PhenoAbbv]],".",RIGHT(RecordTable[[#This Row],[METRC]],6))</f>
        <v>TAHL001.031251</v>
      </c>
      <c r="D1247" s="15">
        <v>43717</v>
      </c>
      <c r="E1247" s="15" t="str">
        <f>_xlfn.IFNA(IF(LEFT(VLOOKUP(RecordTable[[#This Row],[METRC]],METRC!A:B,2,FALSE),4)=LEFT(RecordTable[[#This Row],[CloneBarcode]],4),"match","MISMATCH"),"dead")</f>
        <v>dead</v>
      </c>
      <c r="F1247" s="15" t="str">
        <f>_xlfn.IFNA(INDEX(Table6[[#All],[Location]],MATCH(RecordTable[[#This Row],[METRC]],Table6[Tag],0)),"DEAD")</f>
        <v>DEAD</v>
      </c>
    </row>
    <row r="1248" spans="1:6" x14ac:dyDescent="0.25">
      <c r="A1248" t="s">
        <v>3618</v>
      </c>
      <c r="B1248" t="s">
        <v>3619</v>
      </c>
      <c r="C1248" t="str">
        <f>_xlfn.CONCAT(RecordTable[[#This Row],[PhenoAbbv]],".",RIGHT(RecordTable[[#This Row],[METRC]],6))</f>
        <v>TAHL003.031272</v>
      </c>
      <c r="D1248" s="15">
        <v>43717</v>
      </c>
      <c r="E1248" s="15" t="str">
        <f>_xlfn.IFNA(IF(LEFT(VLOOKUP(RecordTable[[#This Row],[METRC]],METRC!A:B,2,FALSE),4)=LEFT(RecordTable[[#This Row],[CloneBarcode]],4),"match","MISMATCH"),"dead")</f>
        <v>dead</v>
      </c>
      <c r="F1248" s="15" t="str">
        <f>_xlfn.IFNA(INDEX(Table6[[#All],[Location]],MATCH(RecordTable[[#This Row],[METRC]],Table6[Tag],0)),"DEAD")</f>
        <v>DEAD</v>
      </c>
    </row>
    <row r="1249" spans="1:6" x14ac:dyDescent="0.25">
      <c r="A1249" t="s">
        <v>3535</v>
      </c>
      <c r="B1249" t="s">
        <v>2669</v>
      </c>
      <c r="C1249" t="str">
        <f>_xlfn.CONCAT(RecordTable[[#This Row],[PhenoAbbv]],".",RIGHT(RecordTable[[#This Row],[METRC]],6))</f>
        <v>YZUP003.024734</v>
      </c>
      <c r="D1249" s="15">
        <v>43717</v>
      </c>
      <c r="E1249" s="15" t="str">
        <f>_xlfn.IFNA(IF(LEFT(VLOOKUP(RecordTable[[#This Row],[METRC]],METRC!A:B,2,FALSE),4)=LEFT(RecordTable[[#This Row],[CloneBarcode]],4),"match","MISMATCH"),"dead")</f>
        <v>dead</v>
      </c>
      <c r="F1249" s="15" t="str">
        <f>_xlfn.IFNA(INDEX(Table6[[#All],[Location]],MATCH(RecordTable[[#This Row],[METRC]],Table6[Tag],0)),"DEAD")</f>
        <v>DEAD</v>
      </c>
    </row>
    <row r="1250" spans="1:6" x14ac:dyDescent="0.25">
      <c r="A1250" t="s">
        <v>3536</v>
      </c>
      <c r="B1250" t="s">
        <v>2669</v>
      </c>
      <c r="C1250" t="str">
        <f>_xlfn.CONCAT(RecordTable[[#This Row],[PhenoAbbv]],".",RIGHT(RecordTable[[#This Row],[METRC]],6))</f>
        <v>YZUP003.024754</v>
      </c>
      <c r="D1250" s="15">
        <v>43717</v>
      </c>
      <c r="E1250" s="15" t="str">
        <f>_xlfn.IFNA(IF(LEFT(VLOOKUP(RecordTable[[#This Row],[METRC]],METRC!A:B,2,FALSE),4)=LEFT(RecordTable[[#This Row],[CloneBarcode]],4),"match","MISMATCH"),"dead")</f>
        <v>dead</v>
      </c>
      <c r="F1250" s="15" t="str">
        <f>_xlfn.IFNA(INDEX(Table6[[#All],[Location]],MATCH(RecordTable[[#This Row],[METRC]],Table6[Tag],0)),"DEAD")</f>
        <v>DEAD</v>
      </c>
    </row>
    <row r="1251" spans="1:6" x14ac:dyDescent="0.25">
      <c r="A1251" t="s">
        <v>3537</v>
      </c>
      <c r="B1251" t="s">
        <v>3324</v>
      </c>
      <c r="C1251" t="str">
        <f>_xlfn.CONCAT(RecordTable[[#This Row],[PhenoAbbv]],".",RIGHT(RecordTable[[#This Row],[METRC]],6))</f>
        <v>YZUP005.024770</v>
      </c>
      <c r="D1251" s="15">
        <v>43717</v>
      </c>
      <c r="E1251" s="15" t="str">
        <f>_xlfn.IFNA(IF(LEFT(VLOOKUP(RecordTable[[#This Row],[METRC]],METRC!A:B,2,FALSE),4)=LEFT(RecordTable[[#This Row],[CloneBarcode]],4),"match","MISMATCH"),"dead")</f>
        <v>dead</v>
      </c>
      <c r="F1251" s="15" t="str">
        <f>_xlfn.IFNA(INDEX(Table6[[#All],[Location]],MATCH(RecordTable[[#This Row],[METRC]],Table6[Tag],0)),"DEAD")</f>
        <v>DEAD</v>
      </c>
    </row>
    <row r="1252" spans="1:6" x14ac:dyDescent="0.25">
      <c r="A1252" t="s">
        <v>3538</v>
      </c>
      <c r="B1252" t="s">
        <v>3324</v>
      </c>
      <c r="C1252" t="str">
        <f>_xlfn.CONCAT(RecordTable[[#This Row],[PhenoAbbv]],".",RIGHT(RecordTable[[#This Row],[METRC]],6))</f>
        <v>YZUP005.024774</v>
      </c>
      <c r="D1252" s="15">
        <v>43717</v>
      </c>
      <c r="E1252" s="15" t="str">
        <f>_xlfn.IFNA(IF(LEFT(VLOOKUP(RecordTable[[#This Row],[METRC]],METRC!A:B,2,FALSE),4)=LEFT(RecordTable[[#This Row],[CloneBarcode]],4),"match","MISMATCH"),"dead")</f>
        <v>dead</v>
      </c>
      <c r="F1252" s="15" t="str">
        <f>_xlfn.IFNA(INDEX(Table6[[#All],[Location]],MATCH(RecordTable[[#This Row],[METRC]],Table6[Tag],0)),"DEAD")</f>
        <v>DEAD</v>
      </c>
    </row>
    <row r="1253" spans="1:6" x14ac:dyDescent="0.25">
      <c r="A1253" t="str">
        <f>_xlfn.CONCAT("1A4070000000065000",RIGHT(RecordTable[[#This Row],[CloneBarcode]],6))</f>
        <v>1A4070000000065000045566</v>
      </c>
      <c r="B1253" t="str">
        <f>LEFT(RecordTable[[#This Row],[CloneBarcode]],7)</f>
        <v>92CK008</v>
      </c>
      <c r="C1253" t="s">
        <v>3835</v>
      </c>
      <c r="D1253" s="15">
        <v>43718</v>
      </c>
      <c r="E1253" s="15" t="str">
        <f>_xlfn.IFNA(IF(LEFT(VLOOKUP(RecordTable[[#This Row],[METRC]],METRC!A:B,2,FALSE),4)=LEFT(RecordTable[[#This Row],[CloneBarcode]],4),"match","MISMATCH"),"dead")</f>
        <v>dead</v>
      </c>
      <c r="F1253" s="15" t="str">
        <f>_xlfn.IFNA(INDEX(Table6[[#All],[Location]],MATCH(RecordTable[[#This Row],[METRC]],Table6[Tag],0)),"DEAD")</f>
        <v>DEAD</v>
      </c>
    </row>
    <row r="1254" spans="1:6" x14ac:dyDescent="0.25">
      <c r="A1254" t="str">
        <f>_xlfn.CONCAT("1A4070000000065000",RIGHT(RecordTable[[#This Row],[CloneBarcode]],6))</f>
        <v>1A4070000000065000045567</v>
      </c>
      <c r="B1254" t="str">
        <f>LEFT(RecordTable[[#This Row],[CloneBarcode]],7)</f>
        <v>92CK008</v>
      </c>
      <c r="C1254" t="s">
        <v>3836</v>
      </c>
      <c r="D1254" s="15">
        <v>43718</v>
      </c>
      <c r="E1254" s="15" t="str">
        <f>_xlfn.IFNA(IF(LEFT(VLOOKUP(RecordTable[[#This Row],[METRC]],METRC!A:B,2,FALSE),4)=LEFT(RecordTable[[#This Row],[CloneBarcode]],4),"match","MISMATCH"),"dead")</f>
        <v>dead</v>
      </c>
      <c r="F1254" s="15" t="str">
        <f>_xlfn.IFNA(INDEX(Table6[[#All],[Location]],MATCH(RecordTable[[#This Row],[METRC]],Table6[Tag],0)),"DEAD")</f>
        <v>DEAD</v>
      </c>
    </row>
    <row r="1255" spans="1:6" x14ac:dyDescent="0.25">
      <c r="A1255" t="str">
        <f>_xlfn.CONCAT("1A4070000000065000",RIGHT(RecordTable[[#This Row],[CloneBarcode]],6))</f>
        <v>1A4070000000065000045572</v>
      </c>
      <c r="B1255" t="str">
        <f>LEFT(RecordTable[[#This Row],[CloneBarcode]],7)</f>
        <v>92CK082</v>
      </c>
      <c r="C1255" t="s">
        <v>33</v>
      </c>
      <c r="D1255" s="15">
        <v>43718</v>
      </c>
      <c r="E1255" s="15" t="str">
        <f>_xlfn.IFNA(IF(LEFT(VLOOKUP(RecordTable[[#This Row],[METRC]],METRC!A:B,2,FALSE),4)=LEFT(RecordTable[[#This Row],[CloneBarcode]],4),"match","MISMATCH"),"dead")</f>
        <v>dead</v>
      </c>
      <c r="F1255" s="15" t="str">
        <f>_xlfn.IFNA(INDEX(Table6[[#All],[Location]],MATCH(RecordTable[[#This Row],[METRC]],Table6[Tag],0)),"DEAD")</f>
        <v>DEAD</v>
      </c>
    </row>
    <row r="1256" spans="1:6" x14ac:dyDescent="0.25">
      <c r="A1256" t="str">
        <f>_xlfn.CONCAT("1A4070000000065000",RIGHT(RecordTable[[#This Row],[CloneBarcode]],6))</f>
        <v>1A4070000000065000045573</v>
      </c>
      <c r="B1256" t="str">
        <f>LEFT(RecordTable[[#This Row],[CloneBarcode]],7)</f>
        <v>92CK082</v>
      </c>
      <c r="C1256" t="s">
        <v>86</v>
      </c>
      <c r="D1256" s="15">
        <v>43718</v>
      </c>
      <c r="E1256" s="15" t="str">
        <f>_xlfn.IFNA(IF(LEFT(VLOOKUP(RecordTable[[#This Row],[METRC]],METRC!A:B,2,FALSE),4)=LEFT(RecordTable[[#This Row],[CloneBarcode]],4),"match","MISMATCH"),"dead")</f>
        <v>dead</v>
      </c>
      <c r="F1256" s="15" t="str">
        <f>_xlfn.IFNA(INDEX(Table6[[#All],[Location]],MATCH(RecordTable[[#This Row],[METRC]],Table6[Tag],0)),"DEAD")</f>
        <v>DEAD</v>
      </c>
    </row>
    <row r="1257" spans="1:6" x14ac:dyDescent="0.25">
      <c r="A1257" t="str">
        <f>_xlfn.CONCAT("1A4070000000065000",RIGHT(RecordTable[[#This Row],[CloneBarcode]],6))</f>
        <v>1A4070000000065000045542</v>
      </c>
      <c r="B1257" t="str">
        <f>LEFT(RecordTable[[#This Row],[CloneBarcode]],7)</f>
        <v>92CK088</v>
      </c>
      <c r="C1257" t="s">
        <v>3837</v>
      </c>
      <c r="D1257" s="15">
        <v>43718</v>
      </c>
      <c r="E1257" s="15" t="str">
        <f>_xlfn.IFNA(IF(LEFT(VLOOKUP(RecordTable[[#This Row],[METRC]],METRC!A:B,2,FALSE),4)=LEFT(RecordTable[[#This Row],[CloneBarcode]],4),"match","MISMATCH"),"dead")</f>
        <v>dead</v>
      </c>
      <c r="F1257" s="15" t="str">
        <f>_xlfn.IFNA(INDEX(Table6[[#All],[Location]],MATCH(RecordTable[[#This Row],[METRC]],Table6[Tag],0)),"DEAD")</f>
        <v>DEAD</v>
      </c>
    </row>
    <row r="1258" spans="1:6" x14ac:dyDescent="0.25">
      <c r="A1258" t="str">
        <f>_xlfn.CONCAT("1A4070000000065000",RIGHT(RecordTable[[#This Row],[CloneBarcode]],6))</f>
        <v>1A4070000000065000045543</v>
      </c>
      <c r="B1258" t="str">
        <f>LEFT(RecordTable[[#This Row],[CloneBarcode]],7)</f>
        <v>92CK088</v>
      </c>
      <c r="C1258" t="s">
        <v>3838</v>
      </c>
      <c r="D1258" s="15">
        <v>43718</v>
      </c>
      <c r="E1258" s="15" t="str">
        <f>_xlfn.IFNA(IF(LEFT(VLOOKUP(RecordTable[[#This Row],[METRC]],METRC!A:B,2,FALSE),4)=LEFT(RecordTable[[#This Row],[CloneBarcode]],4),"match","MISMATCH"),"dead")</f>
        <v>dead</v>
      </c>
      <c r="F1258" s="15" t="str">
        <f>_xlfn.IFNA(INDEX(Table6[[#All],[Location]],MATCH(RecordTable[[#This Row],[METRC]],Table6[Tag],0)),"DEAD")</f>
        <v>DEAD</v>
      </c>
    </row>
    <row r="1259" spans="1:6" x14ac:dyDescent="0.25">
      <c r="A1259" t="str">
        <f>_xlfn.CONCAT("1A4070000000065000",RIGHT(RecordTable[[#This Row],[CloneBarcode]],6))</f>
        <v>1A4070000000065000045538</v>
      </c>
      <c r="B1259" t="str">
        <f>LEFT(RecordTable[[#This Row],[CloneBarcode]],7)</f>
        <v>BBGM004</v>
      </c>
      <c r="C1259" t="s">
        <v>3839</v>
      </c>
      <c r="D1259" s="15">
        <v>43718</v>
      </c>
      <c r="E1259" s="15" t="str">
        <f>_xlfn.IFNA(IF(LEFT(VLOOKUP(RecordTable[[#This Row],[METRC]],METRC!A:B,2,FALSE),4)=LEFT(RecordTable[[#This Row],[CloneBarcode]],4),"match","MISMATCH"),"dead")</f>
        <v>dead</v>
      </c>
      <c r="F1259" s="15" t="str">
        <f>_xlfn.IFNA(INDEX(Table6[[#All],[Location]],MATCH(RecordTable[[#This Row],[METRC]],Table6[Tag],0)),"DEAD")</f>
        <v>DEAD</v>
      </c>
    </row>
    <row r="1260" spans="1:6" x14ac:dyDescent="0.25">
      <c r="A1260" t="str">
        <f>_xlfn.CONCAT("1A4070000000065000",RIGHT(RecordTable[[#This Row],[CloneBarcode]],6))</f>
        <v>1A4070000000065000045548</v>
      </c>
      <c r="B1260" t="str">
        <f>LEFT(RecordTable[[#This Row],[CloneBarcode]],7)</f>
        <v>BBGM007</v>
      </c>
      <c r="C1260" t="s">
        <v>3840</v>
      </c>
      <c r="D1260" s="15">
        <v>43718</v>
      </c>
      <c r="E1260" s="15" t="str">
        <f>_xlfn.IFNA(IF(LEFT(VLOOKUP(RecordTable[[#This Row],[METRC]],METRC!A:B,2,FALSE),4)=LEFT(RecordTable[[#This Row],[CloneBarcode]],4),"match","MISMATCH"),"dead")</f>
        <v>dead</v>
      </c>
      <c r="F1260" s="15" t="str">
        <f>_xlfn.IFNA(INDEX(Table6[[#All],[Location]],MATCH(RecordTable[[#This Row],[METRC]],Table6[Tag],0)),"DEAD")</f>
        <v>DEAD</v>
      </c>
    </row>
    <row r="1261" spans="1:6" x14ac:dyDescent="0.25">
      <c r="A1261" t="str">
        <f>_xlfn.CONCAT("1A4070000000065000",RIGHT(RecordTable[[#This Row],[CloneBarcode]],6))</f>
        <v>1A4070000000065000045549</v>
      </c>
      <c r="B1261" t="str">
        <f>LEFT(RecordTable[[#This Row],[CloneBarcode]],7)</f>
        <v>BBGM007</v>
      </c>
      <c r="C1261" t="s">
        <v>3841</v>
      </c>
      <c r="D1261" s="15">
        <v>43718</v>
      </c>
      <c r="E1261" s="15" t="str">
        <f>_xlfn.IFNA(IF(LEFT(VLOOKUP(RecordTable[[#This Row],[METRC]],METRC!A:B,2,FALSE),4)=LEFT(RecordTable[[#This Row],[CloneBarcode]],4),"match","MISMATCH"),"dead")</f>
        <v>dead</v>
      </c>
      <c r="F1261" s="15" t="str">
        <f>_xlfn.IFNA(INDEX(Table6[[#All],[Location]],MATCH(RecordTable[[#This Row],[METRC]],Table6[Tag],0)),"DEAD")</f>
        <v>DEAD</v>
      </c>
    </row>
    <row r="1262" spans="1:6" x14ac:dyDescent="0.25">
      <c r="A1262" t="str">
        <f>_xlfn.CONCAT("1A4070000000065000",RIGHT(RecordTable[[#This Row],[CloneBarcode]],6))</f>
        <v>1A4070000000065000045544</v>
      </c>
      <c r="B1262" t="str">
        <f>LEFT(RecordTable[[#This Row],[CloneBarcode]],7)</f>
        <v>BBGM009</v>
      </c>
      <c r="C1262" t="s">
        <v>3842</v>
      </c>
      <c r="D1262" s="15">
        <v>43718</v>
      </c>
      <c r="E1262" s="15" t="str">
        <f>_xlfn.IFNA(IF(LEFT(VLOOKUP(RecordTable[[#This Row],[METRC]],METRC!A:B,2,FALSE),4)=LEFT(RecordTable[[#This Row],[CloneBarcode]],4),"match","MISMATCH"),"dead")</f>
        <v>dead</v>
      </c>
      <c r="F1262" s="15" t="str">
        <f>_xlfn.IFNA(INDEX(Table6[[#All],[Location]],MATCH(RecordTable[[#This Row],[METRC]],Table6[Tag],0)),"DEAD")</f>
        <v>DEAD</v>
      </c>
    </row>
    <row r="1263" spans="1:6" x14ac:dyDescent="0.25">
      <c r="A1263" t="str">
        <f>_xlfn.CONCAT("1A4070000000065000",RIGHT(RecordTable[[#This Row],[CloneBarcode]],6))</f>
        <v>1A4070000000065000045545</v>
      </c>
      <c r="B1263" t="str">
        <f>LEFT(RecordTable[[#This Row],[CloneBarcode]],7)</f>
        <v>BBGM009</v>
      </c>
      <c r="C1263" t="s">
        <v>3843</v>
      </c>
      <c r="D1263" s="15">
        <v>43718</v>
      </c>
      <c r="E1263" s="15" t="str">
        <f>_xlfn.IFNA(IF(LEFT(VLOOKUP(RecordTable[[#This Row],[METRC]],METRC!A:B,2,FALSE),4)=LEFT(RecordTable[[#This Row],[CloneBarcode]],4),"match","MISMATCH"),"dead")</f>
        <v>dead</v>
      </c>
      <c r="F1263" s="15" t="str">
        <f>_xlfn.IFNA(INDEX(Table6[[#All],[Location]],MATCH(RecordTable[[#This Row],[METRC]],Table6[Tag],0)),"DEAD")</f>
        <v>DEAD</v>
      </c>
    </row>
    <row r="1264" spans="1:6" x14ac:dyDescent="0.25">
      <c r="A1264" t="str">
        <f>_xlfn.CONCAT("1A4070000000065000",RIGHT(RecordTable[[#This Row],[CloneBarcode]],6))</f>
        <v>1A4070000000065000045512</v>
      </c>
      <c r="B1264" t="str">
        <f>LEFT(RecordTable[[#This Row],[CloneBarcode]],7)</f>
        <v>BMKO011</v>
      </c>
      <c r="C1264" t="s">
        <v>3844</v>
      </c>
      <c r="D1264" s="15">
        <v>43718</v>
      </c>
      <c r="E1264" s="15" t="str">
        <f>_xlfn.IFNA(IF(LEFT(VLOOKUP(RecordTable[[#This Row],[METRC]],METRC!A:B,2,FALSE),4)=LEFT(RecordTable[[#This Row],[CloneBarcode]],4),"match","MISMATCH"),"dead")</f>
        <v>dead</v>
      </c>
      <c r="F1264" s="15" t="str">
        <f>_xlfn.IFNA(INDEX(Table6[[#All],[Location]],MATCH(RecordTable[[#This Row],[METRC]],Table6[Tag],0)),"DEAD")</f>
        <v>DEAD</v>
      </c>
    </row>
    <row r="1265" spans="1:6" x14ac:dyDescent="0.25">
      <c r="A1265" t="str">
        <f>_xlfn.CONCAT("1A4070000000065000",RIGHT(RecordTable[[#This Row],[CloneBarcode]],6))</f>
        <v>1A4070000000065000045513</v>
      </c>
      <c r="B1265" t="str">
        <f>LEFT(RecordTable[[#This Row],[CloneBarcode]],7)</f>
        <v>BMKO011</v>
      </c>
      <c r="C1265" t="s">
        <v>3845</v>
      </c>
      <c r="D1265" s="15">
        <v>43718</v>
      </c>
      <c r="E1265" s="15" t="str">
        <f>_xlfn.IFNA(IF(LEFT(VLOOKUP(RecordTable[[#This Row],[METRC]],METRC!A:B,2,FALSE),4)=LEFT(RecordTable[[#This Row],[CloneBarcode]],4),"match","MISMATCH"),"dead")</f>
        <v>dead</v>
      </c>
      <c r="F1265" s="15" t="str">
        <f>_xlfn.IFNA(INDEX(Table6[[#All],[Location]],MATCH(RecordTable[[#This Row],[METRC]],Table6[Tag],0)),"DEAD")</f>
        <v>DEAD</v>
      </c>
    </row>
    <row r="1266" spans="1:6" x14ac:dyDescent="0.25">
      <c r="A1266" t="str">
        <f>_xlfn.CONCAT("1A4070000000065000",RIGHT(RecordTable[[#This Row],[CloneBarcode]],6))</f>
        <v>1A4070000000065000045535</v>
      </c>
      <c r="B1266" t="str">
        <f>LEFT(RecordTable[[#This Row],[CloneBarcode]],7)</f>
        <v>CTEN016</v>
      </c>
      <c r="C1266" t="s">
        <v>3846</v>
      </c>
      <c r="D1266" s="15">
        <v>43718</v>
      </c>
      <c r="E1266" s="15" t="str">
        <f>_xlfn.IFNA(IF(LEFT(VLOOKUP(RecordTable[[#This Row],[METRC]],METRC!A:B,2,FALSE),4)=LEFT(RecordTable[[#This Row],[CloneBarcode]],4),"match","MISMATCH"),"dead")</f>
        <v>dead</v>
      </c>
      <c r="F1266" s="15" t="str">
        <f>_xlfn.IFNA(INDEX(Table6[[#All],[Location]],MATCH(RecordTable[[#This Row],[METRC]],Table6[Tag],0)),"DEAD")</f>
        <v>DEAD</v>
      </c>
    </row>
    <row r="1267" spans="1:6" x14ac:dyDescent="0.25">
      <c r="A1267" t="str">
        <f>_xlfn.CONCAT("1A4070000000065000",RIGHT(RecordTable[[#This Row],[CloneBarcode]],6))</f>
        <v>1A4070000000065000045534</v>
      </c>
      <c r="B1267" t="str">
        <f>LEFT(RecordTable[[#This Row],[CloneBarcode]],7)</f>
        <v>CTEN016</v>
      </c>
      <c r="C1267" t="s">
        <v>3847</v>
      </c>
      <c r="D1267" s="15">
        <v>43718</v>
      </c>
      <c r="E1267" s="15" t="str">
        <f>_xlfn.IFNA(IF(LEFT(VLOOKUP(RecordTable[[#This Row],[METRC]],METRC!A:B,2,FALSE),4)=LEFT(RecordTable[[#This Row],[CloneBarcode]],4),"match","MISMATCH"),"dead")</f>
        <v>dead</v>
      </c>
      <c r="F1267" s="15" t="str">
        <f>_xlfn.IFNA(INDEX(Table6[[#All],[Location]],MATCH(RecordTable[[#This Row],[METRC]],Table6[Tag],0)),"DEAD")</f>
        <v>DEAD</v>
      </c>
    </row>
    <row r="1268" spans="1:6" x14ac:dyDescent="0.25">
      <c r="A1268" t="str">
        <f>_xlfn.CONCAT("1A4070000000065000",RIGHT(RecordTable[[#This Row],[CloneBarcode]],6))</f>
        <v>1A4070000000065000045514</v>
      </c>
      <c r="B1268" t="str">
        <f>LEFT(RecordTable[[#This Row],[CloneBarcode]],7)</f>
        <v>CTEN024</v>
      </c>
      <c r="C1268" t="s">
        <v>3848</v>
      </c>
      <c r="D1268" s="15">
        <v>43718</v>
      </c>
      <c r="E1268" s="15" t="str">
        <f>_xlfn.IFNA(IF(LEFT(VLOOKUP(RecordTable[[#This Row],[METRC]],METRC!A:B,2,FALSE),4)=LEFT(RecordTable[[#This Row],[CloneBarcode]],4),"match","MISMATCH"),"dead")</f>
        <v>dead</v>
      </c>
      <c r="F1268" s="15" t="str">
        <f>_xlfn.IFNA(INDEX(Table6[[#All],[Location]],MATCH(RecordTable[[#This Row],[METRC]],Table6[Tag],0)),"DEAD")</f>
        <v>DEAD</v>
      </c>
    </row>
    <row r="1269" spans="1:6" x14ac:dyDescent="0.25">
      <c r="A1269" t="str">
        <f>_xlfn.CONCAT("1A4070000000065000",RIGHT(RecordTable[[#This Row],[CloneBarcode]],6))</f>
        <v>1A4070000000065000045515</v>
      </c>
      <c r="B1269" t="str">
        <f>LEFT(RecordTable[[#This Row],[CloneBarcode]],7)</f>
        <v>CTEN024</v>
      </c>
      <c r="C1269" t="s">
        <v>3849</v>
      </c>
      <c r="D1269" s="15">
        <v>43718</v>
      </c>
      <c r="E1269" s="15" t="str">
        <f>_xlfn.IFNA(IF(LEFT(VLOOKUP(RecordTable[[#This Row],[METRC]],METRC!A:B,2,FALSE),4)=LEFT(RecordTable[[#This Row],[CloneBarcode]],4),"match","MISMATCH"),"dead")</f>
        <v>dead</v>
      </c>
      <c r="F1269" s="15" t="str">
        <f>_xlfn.IFNA(INDEX(Table6[[#All],[Location]],MATCH(RecordTable[[#This Row],[METRC]],Table6[Tag],0)),"DEAD")</f>
        <v>DEAD</v>
      </c>
    </row>
    <row r="1270" spans="1:6" x14ac:dyDescent="0.25">
      <c r="A1270" t="str">
        <f>_xlfn.CONCAT("1A4070000000065000",RIGHT(RecordTable[[#This Row],[CloneBarcode]],6))</f>
        <v>1A4070000000065000045550</v>
      </c>
      <c r="B1270" t="str">
        <f>LEFT(RecordTable[[#This Row],[CloneBarcode]],7)</f>
        <v>DD22005</v>
      </c>
      <c r="C1270" t="s">
        <v>3850</v>
      </c>
      <c r="D1270" s="15">
        <v>43718</v>
      </c>
      <c r="E1270" s="15" t="str">
        <f>_xlfn.IFNA(IF(LEFT(VLOOKUP(RecordTable[[#This Row],[METRC]],METRC!A:B,2,FALSE),4)=LEFT(RecordTable[[#This Row],[CloneBarcode]],4),"match","MISMATCH"),"dead")</f>
        <v>dead</v>
      </c>
      <c r="F1270" s="15" t="str">
        <f>_xlfn.IFNA(INDEX(Table6[[#All],[Location]],MATCH(RecordTable[[#This Row],[METRC]],Table6[Tag],0)),"DEAD")</f>
        <v>DEAD</v>
      </c>
    </row>
    <row r="1271" spans="1:6" x14ac:dyDescent="0.25">
      <c r="A1271" t="str">
        <f>_xlfn.CONCAT("1A4070000000065000",RIGHT(RecordTable[[#This Row],[CloneBarcode]],6))</f>
        <v>1A4070000000065000045551</v>
      </c>
      <c r="B1271" t="str">
        <f>LEFT(RecordTable[[#This Row],[CloneBarcode]],7)</f>
        <v>DD22005</v>
      </c>
      <c r="C1271" t="s">
        <v>3851</v>
      </c>
      <c r="D1271" s="15">
        <v>43718</v>
      </c>
      <c r="E1271" s="15" t="str">
        <f>_xlfn.IFNA(IF(LEFT(VLOOKUP(RecordTable[[#This Row],[METRC]],METRC!A:B,2,FALSE),4)=LEFT(RecordTable[[#This Row],[CloneBarcode]],4),"match","MISMATCH"),"dead")</f>
        <v>dead</v>
      </c>
      <c r="F1271" s="15" t="str">
        <f>_xlfn.IFNA(INDEX(Table6[[#All],[Location]],MATCH(RecordTable[[#This Row],[METRC]],Table6[Tag],0)),"DEAD")</f>
        <v>DEAD</v>
      </c>
    </row>
    <row r="1272" spans="1:6" x14ac:dyDescent="0.25">
      <c r="A1272" t="str">
        <f>_xlfn.CONCAT("1A4070000000065000",RIGHT(RecordTable[[#This Row],[CloneBarcode]],6))</f>
        <v>1A4070000000065000045510</v>
      </c>
      <c r="B1272" t="str">
        <f>LEFT(RecordTable[[#This Row],[CloneBarcode]],7)</f>
        <v>DD22009</v>
      </c>
      <c r="C1272" t="s">
        <v>3852</v>
      </c>
      <c r="D1272" s="15">
        <v>43718</v>
      </c>
      <c r="E1272" s="15" t="str">
        <f>_xlfn.IFNA(IF(LEFT(VLOOKUP(RecordTable[[#This Row],[METRC]],METRC!A:B,2,FALSE),4)=LEFT(RecordTable[[#This Row],[CloneBarcode]],4),"match","MISMATCH"),"dead")</f>
        <v>dead</v>
      </c>
      <c r="F1272" s="15" t="str">
        <f>_xlfn.IFNA(INDEX(Table6[[#All],[Location]],MATCH(RecordTable[[#This Row],[METRC]],Table6[Tag],0)),"DEAD")</f>
        <v>DEAD</v>
      </c>
    </row>
    <row r="1273" spans="1:6" x14ac:dyDescent="0.25">
      <c r="A1273" t="str">
        <f>_xlfn.CONCAT("1A4070000000065000",RIGHT(RecordTable[[#This Row],[CloneBarcode]],6))</f>
        <v>1A4070000000065000045511</v>
      </c>
      <c r="B1273" t="str">
        <f>LEFT(RecordTable[[#This Row],[CloneBarcode]],7)</f>
        <v>DD22009</v>
      </c>
      <c r="C1273" t="s">
        <v>3853</v>
      </c>
      <c r="D1273" s="15">
        <v>43718</v>
      </c>
      <c r="E1273" s="15" t="str">
        <f>_xlfn.IFNA(IF(LEFT(VLOOKUP(RecordTable[[#This Row],[METRC]],METRC!A:B,2,FALSE),4)=LEFT(RecordTable[[#This Row],[CloneBarcode]],4),"match","MISMATCH"),"dead")</f>
        <v>dead</v>
      </c>
      <c r="F1273" s="15" t="str">
        <f>_xlfn.IFNA(INDEX(Table6[[#All],[Location]],MATCH(RecordTable[[#This Row],[METRC]],Table6[Tag],0)),"DEAD")</f>
        <v>DEAD</v>
      </c>
    </row>
    <row r="1274" spans="1:6" x14ac:dyDescent="0.25">
      <c r="A1274" t="str">
        <f>_xlfn.CONCAT("1A4070000000065000",RIGHT(RecordTable[[#This Row],[CloneBarcode]],6))</f>
        <v>1A4070000000065000045554</v>
      </c>
      <c r="B1274" t="str">
        <f>LEFT(RecordTable[[#This Row],[CloneBarcode]],7)</f>
        <v>DD22010</v>
      </c>
      <c r="C1274" t="s">
        <v>3854</v>
      </c>
      <c r="D1274" s="15">
        <v>43718</v>
      </c>
      <c r="E1274" s="15" t="str">
        <f>_xlfn.IFNA(IF(LEFT(VLOOKUP(RecordTable[[#This Row],[METRC]],METRC!A:B,2,FALSE),4)=LEFT(RecordTable[[#This Row],[CloneBarcode]],4),"match","MISMATCH"),"dead")</f>
        <v>dead</v>
      </c>
      <c r="F1274" s="15" t="str">
        <f>_xlfn.IFNA(INDEX(Table6[[#All],[Location]],MATCH(RecordTable[[#This Row],[METRC]],Table6[Tag],0)),"DEAD")</f>
        <v>DEAD</v>
      </c>
    </row>
    <row r="1275" spans="1:6" x14ac:dyDescent="0.25">
      <c r="A1275" t="str">
        <f>_xlfn.CONCAT("1A4070000000065000",RIGHT(RecordTable[[#This Row],[CloneBarcode]],6))</f>
        <v>1A4070000000065000045555</v>
      </c>
      <c r="B1275" t="str">
        <f>LEFT(RecordTable[[#This Row],[CloneBarcode]],7)</f>
        <v>DD22010</v>
      </c>
      <c r="C1275" t="s">
        <v>3855</v>
      </c>
      <c r="D1275" s="15">
        <v>43718</v>
      </c>
      <c r="E1275" s="15" t="str">
        <f>_xlfn.IFNA(IF(LEFT(VLOOKUP(RecordTable[[#This Row],[METRC]],METRC!A:B,2,FALSE),4)=LEFT(RecordTable[[#This Row],[CloneBarcode]],4),"match","MISMATCH"),"dead")</f>
        <v>dead</v>
      </c>
      <c r="F1275" s="15" t="str">
        <f>_xlfn.IFNA(INDEX(Table6[[#All],[Location]],MATCH(RecordTable[[#This Row],[METRC]],Table6[Tag],0)),"DEAD")</f>
        <v>DEAD</v>
      </c>
    </row>
    <row r="1276" spans="1:6" x14ac:dyDescent="0.25">
      <c r="A1276" t="str">
        <f>_xlfn.CONCAT("1A4070000000065000",RIGHT(RecordTable[[#This Row],[CloneBarcode]],6))</f>
        <v>1A4070000000065000045516</v>
      </c>
      <c r="B1276" t="str">
        <f>LEFT(RecordTable[[#This Row],[CloneBarcode]],7)</f>
        <v>DD22016</v>
      </c>
      <c r="C1276" t="s">
        <v>3856</v>
      </c>
      <c r="D1276" s="15">
        <v>43718</v>
      </c>
      <c r="E1276" s="15" t="str">
        <f>_xlfn.IFNA(IF(LEFT(VLOOKUP(RecordTable[[#This Row],[METRC]],METRC!A:B,2,FALSE),4)=LEFT(RecordTable[[#This Row],[CloneBarcode]],4),"match","MISMATCH"),"dead")</f>
        <v>dead</v>
      </c>
      <c r="F1276" s="15" t="str">
        <f>_xlfn.IFNA(INDEX(Table6[[#All],[Location]],MATCH(RecordTable[[#This Row],[METRC]],Table6[Tag],0)),"DEAD")</f>
        <v>DEAD</v>
      </c>
    </row>
    <row r="1277" spans="1:6" x14ac:dyDescent="0.25">
      <c r="A1277" t="str">
        <f>_xlfn.CONCAT("1A4070000000065000",RIGHT(RecordTable[[#This Row],[CloneBarcode]],6))</f>
        <v>1A4070000000065000045517</v>
      </c>
      <c r="B1277" t="str">
        <f>LEFT(RecordTable[[#This Row],[CloneBarcode]],7)</f>
        <v>DD22016</v>
      </c>
      <c r="C1277" t="s">
        <v>3857</v>
      </c>
      <c r="D1277" s="15">
        <v>43718</v>
      </c>
      <c r="E1277" s="15" t="str">
        <f>_xlfn.IFNA(IF(LEFT(VLOOKUP(RecordTable[[#This Row],[METRC]],METRC!A:B,2,FALSE),4)=LEFT(RecordTable[[#This Row],[CloneBarcode]],4),"match","MISMATCH"),"dead")</f>
        <v>dead</v>
      </c>
      <c r="F1277" s="15" t="str">
        <f>_xlfn.IFNA(INDEX(Table6[[#All],[Location]],MATCH(RecordTable[[#This Row],[METRC]],Table6[Tag],0)),"DEAD")</f>
        <v>DEAD</v>
      </c>
    </row>
    <row r="1278" spans="1:6" x14ac:dyDescent="0.25">
      <c r="A1278" t="str">
        <f>_xlfn.CONCAT("1A4070000000065000",RIGHT(RecordTable[[#This Row],[CloneBarcode]],6))</f>
        <v>1A4070000000065000045499</v>
      </c>
      <c r="B1278" t="str">
        <f>LEFT(RecordTable[[#This Row],[CloneBarcode]],7)</f>
        <v>DRMC001</v>
      </c>
      <c r="C1278" t="s">
        <v>3858</v>
      </c>
      <c r="D1278" s="15">
        <v>43718</v>
      </c>
      <c r="E1278" s="15" t="str">
        <f>_xlfn.IFNA(IF(LEFT(VLOOKUP(RecordTable[[#This Row],[METRC]],METRC!A:B,2,FALSE),4)=LEFT(RecordTable[[#This Row],[CloneBarcode]],4),"match","MISMATCH"),"dead")</f>
        <v>dead</v>
      </c>
      <c r="F1278" s="15" t="str">
        <f>_xlfn.IFNA(INDEX(Table6[[#All],[Location]],MATCH(RecordTable[[#This Row],[METRC]],Table6[Tag],0)),"DEAD")</f>
        <v>DEAD</v>
      </c>
    </row>
    <row r="1279" spans="1:6" x14ac:dyDescent="0.25">
      <c r="A1279" t="str">
        <f>_xlfn.CONCAT("1A4070000000065000",RIGHT(RecordTable[[#This Row],[CloneBarcode]],6))</f>
        <v>1A4070000000065000045498</v>
      </c>
      <c r="B1279" t="str">
        <f>LEFT(RecordTable[[#This Row],[CloneBarcode]],7)</f>
        <v>DRMC001</v>
      </c>
      <c r="C1279" t="s">
        <v>3859</v>
      </c>
      <c r="D1279" s="15">
        <v>43718</v>
      </c>
      <c r="E1279" s="15" t="str">
        <f>_xlfn.IFNA(IF(LEFT(VLOOKUP(RecordTable[[#This Row],[METRC]],METRC!A:B,2,FALSE),4)=LEFT(RecordTable[[#This Row],[CloneBarcode]],4),"match","MISMATCH"),"dead")</f>
        <v>dead</v>
      </c>
      <c r="F1279" s="15" t="str">
        <f>_xlfn.IFNA(INDEX(Table6[[#All],[Location]],MATCH(RecordTable[[#This Row],[METRC]],Table6[Tag],0)),"DEAD")</f>
        <v>DEAD</v>
      </c>
    </row>
    <row r="1280" spans="1:6" x14ac:dyDescent="0.25">
      <c r="A1280" t="str">
        <f>_xlfn.CONCAT("1A4070000000065000",RIGHT(RecordTable[[#This Row],[CloneBarcode]],6))</f>
        <v>1A4070000000065000045561</v>
      </c>
      <c r="B1280" t="str">
        <f>LEFT(RecordTable[[#This Row],[CloneBarcode]],7)</f>
        <v>DRMC004</v>
      </c>
      <c r="C1280" t="s">
        <v>3860</v>
      </c>
      <c r="D1280" s="15">
        <v>43718</v>
      </c>
      <c r="E1280" s="15" t="str">
        <f>_xlfn.IFNA(IF(LEFT(VLOOKUP(RecordTable[[#This Row],[METRC]],METRC!A:B,2,FALSE),4)=LEFT(RecordTable[[#This Row],[CloneBarcode]],4),"match","MISMATCH"),"dead")</f>
        <v>dead</v>
      </c>
      <c r="F1280" s="15" t="str">
        <f>_xlfn.IFNA(INDEX(Table6[[#All],[Location]],MATCH(RecordTable[[#This Row],[METRC]],Table6[Tag],0)),"DEAD")</f>
        <v>DEAD</v>
      </c>
    </row>
    <row r="1281" spans="1:6" x14ac:dyDescent="0.25">
      <c r="A1281" t="str">
        <f>_xlfn.CONCAT("1A4070000000065000",RIGHT(RecordTable[[#This Row],[CloneBarcode]],6))</f>
        <v>1A4070000000065000045560</v>
      </c>
      <c r="B1281" t="str">
        <f>LEFT(RecordTable[[#This Row],[CloneBarcode]],7)</f>
        <v>DRMC004</v>
      </c>
      <c r="C1281" t="s">
        <v>3861</v>
      </c>
      <c r="D1281" s="15">
        <v>43718</v>
      </c>
      <c r="E1281" s="15" t="str">
        <f>_xlfn.IFNA(IF(LEFT(VLOOKUP(RecordTable[[#This Row],[METRC]],METRC!A:B,2,FALSE),4)=LEFT(RecordTable[[#This Row],[CloneBarcode]],4),"match","MISMATCH"),"dead")</f>
        <v>dead</v>
      </c>
      <c r="F1281" s="15" t="str">
        <f>_xlfn.IFNA(INDEX(Table6[[#All],[Location]],MATCH(RecordTable[[#This Row],[METRC]],Table6[Tag],0)),"DEAD")</f>
        <v>DEAD</v>
      </c>
    </row>
    <row r="1282" spans="1:6" x14ac:dyDescent="0.25">
      <c r="A1282" t="str">
        <f>_xlfn.CONCAT("1A4070000000065000",RIGHT(RecordTable[[#This Row],[CloneBarcode]],6))</f>
        <v>1A4070000000065000045527</v>
      </c>
      <c r="B1282" t="str">
        <f>LEFT(RecordTable[[#This Row],[CloneBarcode]],7)</f>
        <v>DRMC022</v>
      </c>
      <c r="C1282" t="s">
        <v>3862</v>
      </c>
      <c r="D1282" s="15">
        <v>43718</v>
      </c>
      <c r="E1282" s="15" t="str">
        <f>_xlfn.IFNA(IF(LEFT(VLOOKUP(RecordTable[[#This Row],[METRC]],METRC!A:B,2,FALSE),4)=LEFT(RecordTable[[#This Row],[CloneBarcode]],4),"match","MISMATCH"),"dead")</f>
        <v>dead</v>
      </c>
      <c r="F1282" s="15" t="str">
        <f>_xlfn.IFNA(INDEX(Table6[[#All],[Location]],MATCH(RecordTable[[#This Row],[METRC]],Table6[Tag],0)),"DEAD")</f>
        <v>DEAD</v>
      </c>
    </row>
    <row r="1283" spans="1:6" x14ac:dyDescent="0.25">
      <c r="A1283" t="str">
        <f>_xlfn.CONCAT("1A4070000000065000",RIGHT(RecordTable[[#This Row],[CloneBarcode]],6))</f>
        <v>1A4070000000065000045526</v>
      </c>
      <c r="B1283" t="str">
        <f>LEFT(RecordTable[[#This Row],[CloneBarcode]],7)</f>
        <v>DRMC022</v>
      </c>
      <c r="C1283" t="s">
        <v>3863</v>
      </c>
      <c r="D1283" s="15">
        <v>43718</v>
      </c>
      <c r="E1283" s="15" t="str">
        <f>_xlfn.IFNA(IF(LEFT(VLOOKUP(RecordTable[[#This Row],[METRC]],METRC!A:B,2,FALSE),4)=LEFT(RecordTable[[#This Row],[CloneBarcode]],4),"match","MISMATCH"),"dead")</f>
        <v>dead</v>
      </c>
      <c r="F1283" s="15" t="str">
        <f>_xlfn.IFNA(INDEX(Table6[[#All],[Location]],MATCH(RecordTable[[#This Row],[METRC]],Table6[Tag],0)),"DEAD")</f>
        <v>DEAD</v>
      </c>
    </row>
    <row r="1284" spans="1:6" x14ac:dyDescent="0.25">
      <c r="A1284" t="str">
        <f>_xlfn.CONCAT("1A4070000000065000",RIGHT(RecordTable[[#This Row],[CloneBarcode]],6))</f>
        <v>1A4070000000065000045541</v>
      </c>
      <c r="B1284" t="str">
        <f>LEFT(RecordTable[[#This Row],[CloneBarcode]],7)</f>
        <v>DRMC034</v>
      </c>
      <c r="C1284" t="s">
        <v>3864</v>
      </c>
      <c r="D1284" s="15">
        <v>43718</v>
      </c>
      <c r="E1284" s="15" t="str">
        <f>_xlfn.IFNA(IF(LEFT(VLOOKUP(RecordTable[[#This Row],[METRC]],METRC!A:B,2,FALSE),4)=LEFT(RecordTable[[#This Row],[CloneBarcode]],4),"match","MISMATCH"),"dead")</f>
        <v>dead</v>
      </c>
      <c r="F1284" s="15" t="str">
        <f>_xlfn.IFNA(INDEX(Table6[[#All],[Location]],MATCH(RecordTable[[#This Row],[METRC]],Table6[Tag],0)),"DEAD")</f>
        <v>DEAD</v>
      </c>
    </row>
    <row r="1285" spans="1:6" x14ac:dyDescent="0.25">
      <c r="A1285" t="str">
        <f>_xlfn.CONCAT("1A4070000000065000",RIGHT(RecordTable[[#This Row],[CloneBarcode]],6))</f>
        <v>1A4070000000065000045540</v>
      </c>
      <c r="B1285" t="str">
        <f>LEFT(RecordTable[[#This Row],[CloneBarcode]],7)</f>
        <v>DRMC034</v>
      </c>
      <c r="C1285" t="s">
        <v>3865</v>
      </c>
      <c r="D1285" s="15">
        <v>43718</v>
      </c>
      <c r="E1285" s="15" t="str">
        <f>_xlfn.IFNA(IF(LEFT(VLOOKUP(RecordTable[[#This Row],[METRC]],METRC!A:B,2,FALSE),4)=LEFT(RecordTable[[#This Row],[CloneBarcode]],4),"match","MISMATCH"),"dead")</f>
        <v>dead</v>
      </c>
      <c r="F1285" s="15" t="str">
        <f>_xlfn.IFNA(INDEX(Table6[[#All],[Location]],MATCH(RecordTable[[#This Row],[METRC]],Table6[Tag],0)),"DEAD")</f>
        <v>DEAD</v>
      </c>
    </row>
    <row r="1286" spans="1:6" x14ac:dyDescent="0.25">
      <c r="A1286" t="str">
        <f>_xlfn.CONCAT("1A4070000000065000",RIGHT(RecordTable[[#This Row],[CloneBarcode]],6))</f>
        <v>1A4070000000065000045497</v>
      </c>
      <c r="B1286" t="str">
        <f>LEFT(RecordTable[[#This Row],[CloneBarcode]],7)</f>
        <v>ISLA010</v>
      </c>
      <c r="C1286" t="s">
        <v>3866</v>
      </c>
      <c r="D1286" s="15">
        <v>43718</v>
      </c>
      <c r="E1286" s="15" t="str">
        <f>_xlfn.IFNA(IF(LEFT(VLOOKUP(RecordTable[[#This Row],[METRC]],METRC!A:B,2,FALSE),4)=LEFT(RecordTable[[#This Row],[CloneBarcode]],4),"match","MISMATCH"),"dead")</f>
        <v>dead</v>
      </c>
      <c r="F1286" s="15" t="str">
        <f>_xlfn.IFNA(INDEX(Table6[[#All],[Location]],MATCH(RecordTable[[#This Row],[METRC]],Table6[Tag],0)),"DEAD")</f>
        <v>DEAD</v>
      </c>
    </row>
    <row r="1287" spans="1:6" x14ac:dyDescent="0.25">
      <c r="A1287" t="str">
        <f>_xlfn.CONCAT("1A4070000000065000",RIGHT(RecordTable[[#This Row],[CloneBarcode]],6))</f>
        <v>1A4070000000065000045496</v>
      </c>
      <c r="B1287" t="str">
        <f>LEFT(RecordTable[[#This Row],[CloneBarcode]],7)</f>
        <v>ISLA010</v>
      </c>
      <c r="C1287" t="s">
        <v>3867</v>
      </c>
      <c r="D1287" s="15">
        <v>43718</v>
      </c>
      <c r="E1287" s="15" t="str">
        <f>_xlfn.IFNA(IF(LEFT(VLOOKUP(RecordTable[[#This Row],[METRC]],METRC!A:B,2,FALSE),4)=LEFT(RecordTable[[#This Row],[CloneBarcode]],4),"match","MISMATCH"),"dead")</f>
        <v>dead</v>
      </c>
      <c r="F1287" s="15" t="str">
        <f>_xlfn.IFNA(INDEX(Table6[[#All],[Location]],MATCH(RecordTable[[#This Row],[METRC]],Table6[Tag],0)),"DEAD")</f>
        <v>DEAD</v>
      </c>
    </row>
    <row r="1288" spans="1:6" x14ac:dyDescent="0.25">
      <c r="A1288" t="str">
        <f>_xlfn.CONCAT("1A4070000000065000",RIGHT(RecordTable[[#This Row],[CloneBarcode]],6))</f>
        <v>1A4070000000065000045494</v>
      </c>
      <c r="B1288" t="str">
        <f>LEFT(RecordTable[[#This Row],[CloneBarcode]],7)</f>
        <v>KOKO011</v>
      </c>
      <c r="C1288" t="s">
        <v>3868</v>
      </c>
      <c r="D1288" s="15">
        <v>43718</v>
      </c>
      <c r="E1288" s="15" t="str">
        <f>_xlfn.IFNA(IF(LEFT(VLOOKUP(RecordTable[[#This Row],[METRC]],METRC!A:B,2,FALSE),4)=LEFT(RecordTable[[#This Row],[CloneBarcode]],4),"match","MISMATCH"),"dead")</f>
        <v>dead</v>
      </c>
      <c r="F1288" s="15" t="str">
        <f>_xlfn.IFNA(INDEX(Table6[[#All],[Location]],MATCH(RecordTable[[#This Row],[METRC]],Table6[Tag],0)),"DEAD")</f>
        <v>DEAD</v>
      </c>
    </row>
    <row r="1289" spans="1:6" x14ac:dyDescent="0.25">
      <c r="A1289" t="str">
        <f>_xlfn.CONCAT("1A4070000000065000",RIGHT(RecordTable[[#This Row],[CloneBarcode]],6))</f>
        <v>1A4070000000065000045495</v>
      </c>
      <c r="B1289" t="str">
        <f>LEFT(RecordTable[[#This Row],[CloneBarcode]],7)</f>
        <v>KOKO011</v>
      </c>
      <c r="C1289" t="s">
        <v>3869</v>
      </c>
      <c r="D1289" s="15">
        <v>43718</v>
      </c>
      <c r="E1289" s="15" t="str">
        <f>_xlfn.IFNA(IF(LEFT(VLOOKUP(RecordTable[[#This Row],[METRC]],METRC!A:B,2,FALSE),4)=LEFT(RecordTable[[#This Row],[CloneBarcode]],4),"match","MISMATCH"),"dead")</f>
        <v>dead</v>
      </c>
      <c r="F1289" s="15" t="str">
        <f>_xlfn.IFNA(INDEX(Table6[[#All],[Location]],MATCH(RecordTable[[#This Row],[METRC]],Table6[Tag],0)),"DEAD")</f>
        <v>DEAD</v>
      </c>
    </row>
    <row r="1290" spans="1:6" x14ac:dyDescent="0.25">
      <c r="A1290" t="str">
        <f>_xlfn.CONCAT("1A4070000000065000",RIGHT(RecordTable[[#This Row],[CloneBarcode]],6))</f>
        <v>1A4070000000065000045507</v>
      </c>
      <c r="B1290" t="str">
        <f>LEFT(RecordTable[[#This Row],[CloneBarcode]],7)</f>
        <v>KOKO030</v>
      </c>
      <c r="C1290" t="s">
        <v>3870</v>
      </c>
      <c r="D1290" s="15">
        <v>43718</v>
      </c>
      <c r="E1290" s="15" t="str">
        <f>_xlfn.IFNA(IF(LEFT(VLOOKUP(RecordTable[[#This Row],[METRC]],METRC!A:B,2,FALSE),4)=LEFT(RecordTable[[#This Row],[CloneBarcode]],4),"match","MISMATCH"),"dead")</f>
        <v>dead</v>
      </c>
      <c r="F1290" s="15" t="str">
        <f>_xlfn.IFNA(INDEX(Table6[[#All],[Location]],MATCH(RecordTable[[#This Row],[METRC]],Table6[Tag],0)),"DEAD")</f>
        <v>DEAD</v>
      </c>
    </row>
    <row r="1291" spans="1:6" x14ac:dyDescent="0.25">
      <c r="A1291" t="str">
        <f>_xlfn.CONCAT("1A4070000000065000",RIGHT(RecordTable[[#This Row],[CloneBarcode]],6))</f>
        <v>1A4070000000065000045506</v>
      </c>
      <c r="B1291" t="str">
        <f>LEFT(RecordTable[[#This Row],[CloneBarcode]],7)</f>
        <v>KOKO030</v>
      </c>
      <c r="C1291" t="s">
        <v>3871</v>
      </c>
      <c r="D1291" s="15">
        <v>43718</v>
      </c>
      <c r="E1291" s="15" t="str">
        <f>_xlfn.IFNA(IF(LEFT(VLOOKUP(RecordTable[[#This Row],[METRC]],METRC!A:B,2,FALSE),4)=LEFT(RecordTable[[#This Row],[CloneBarcode]],4),"match","MISMATCH"),"dead")</f>
        <v>dead</v>
      </c>
      <c r="F1291" s="15" t="str">
        <f>_xlfn.IFNA(INDEX(Table6[[#All],[Location]],MATCH(RecordTable[[#This Row],[METRC]],Table6[Tag],0)),"DEAD")</f>
        <v>DEAD</v>
      </c>
    </row>
    <row r="1292" spans="1:6" x14ac:dyDescent="0.25">
      <c r="A1292" t="str">
        <f>_xlfn.CONCAT("1A4070000000065000",RIGHT(RecordTable[[#This Row],[CloneBarcode]],6))</f>
        <v>1A4070000000065000045562</v>
      </c>
      <c r="B1292" t="str">
        <f>LEFT(RecordTable[[#This Row],[CloneBarcode]],7)</f>
        <v>LDOS018</v>
      </c>
      <c r="C1292" t="s">
        <v>3872</v>
      </c>
      <c r="D1292" s="15">
        <v>43718</v>
      </c>
      <c r="E1292" s="15" t="str">
        <f>_xlfn.IFNA(IF(LEFT(VLOOKUP(RecordTable[[#This Row],[METRC]],METRC!A:B,2,FALSE),4)=LEFT(RecordTable[[#This Row],[CloneBarcode]],4),"match","MISMATCH"),"dead")</f>
        <v>dead</v>
      </c>
      <c r="F1292" s="15" t="str">
        <f>_xlfn.IFNA(INDEX(Table6[[#All],[Location]],MATCH(RecordTable[[#This Row],[METRC]],Table6[Tag],0)),"DEAD")</f>
        <v>DEAD</v>
      </c>
    </row>
    <row r="1293" spans="1:6" x14ac:dyDescent="0.25">
      <c r="A1293" t="str">
        <f>_xlfn.CONCAT("1A4070000000065000",RIGHT(RecordTable[[#This Row],[CloneBarcode]],6))</f>
        <v>1A4070000000065000045563</v>
      </c>
      <c r="B1293" t="str">
        <f>LEFT(RecordTable[[#This Row],[CloneBarcode]],7)</f>
        <v>LDOS018</v>
      </c>
      <c r="C1293" t="s">
        <v>3873</v>
      </c>
      <c r="D1293" s="15">
        <v>43718</v>
      </c>
      <c r="E1293" s="15" t="str">
        <f>_xlfn.IFNA(IF(LEFT(VLOOKUP(RecordTable[[#This Row],[METRC]],METRC!A:B,2,FALSE),4)=LEFT(RecordTable[[#This Row],[CloneBarcode]],4),"match","MISMATCH"),"dead")</f>
        <v>dead</v>
      </c>
      <c r="F1293" s="15" t="str">
        <f>_xlfn.IFNA(INDEX(Table6[[#All],[Location]],MATCH(RecordTable[[#This Row],[METRC]],Table6[Tag],0)),"DEAD")</f>
        <v>DEAD</v>
      </c>
    </row>
    <row r="1294" spans="1:6" x14ac:dyDescent="0.25">
      <c r="A1294" t="str">
        <f>_xlfn.CONCAT("1A4070000000065000",RIGHT(RecordTable[[#This Row],[CloneBarcode]],6))</f>
        <v>1A4070000000065000045552</v>
      </c>
      <c r="B1294" t="str">
        <f>LEFT(RecordTable[[#This Row],[CloneBarcode]],7)</f>
        <v>LDOS024</v>
      </c>
      <c r="C1294" t="s">
        <v>3874</v>
      </c>
      <c r="D1294" s="15">
        <v>43718</v>
      </c>
      <c r="E1294" s="15" t="str">
        <f>_xlfn.IFNA(IF(LEFT(VLOOKUP(RecordTable[[#This Row],[METRC]],METRC!A:B,2,FALSE),4)=LEFT(RecordTable[[#This Row],[CloneBarcode]],4),"match","MISMATCH"),"dead")</f>
        <v>dead</v>
      </c>
      <c r="F1294" s="15" t="str">
        <f>_xlfn.IFNA(INDEX(Table6[[#All],[Location]],MATCH(RecordTable[[#This Row],[METRC]],Table6[Tag],0)),"DEAD")</f>
        <v>DEAD</v>
      </c>
    </row>
    <row r="1295" spans="1:6" x14ac:dyDescent="0.25">
      <c r="A1295" t="str">
        <f>_xlfn.CONCAT("1A4070000000065000",RIGHT(RecordTable[[#This Row],[CloneBarcode]],6))</f>
        <v>1A4070000000065000045553</v>
      </c>
      <c r="B1295" t="str">
        <f>LEFT(RecordTable[[#This Row],[CloneBarcode]],7)</f>
        <v>LDOS024</v>
      </c>
      <c r="C1295" t="s">
        <v>3875</v>
      </c>
      <c r="D1295" s="15">
        <v>43718</v>
      </c>
      <c r="E1295" s="15" t="str">
        <f>_xlfn.IFNA(IF(LEFT(VLOOKUP(RecordTable[[#This Row],[METRC]],METRC!A:B,2,FALSE),4)=LEFT(RecordTable[[#This Row],[CloneBarcode]],4),"match","MISMATCH"),"dead")</f>
        <v>dead</v>
      </c>
      <c r="F1295" s="15" t="str">
        <f>_xlfn.IFNA(INDEX(Table6[[#All],[Location]],MATCH(RecordTable[[#This Row],[METRC]],Table6[Tag],0)),"DEAD")</f>
        <v>DEAD</v>
      </c>
    </row>
    <row r="1296" spans="1:6" x14ac:dyDescent="0.25">
      <c r="A1296" t="str">
        <f>_xlfn.CONCAT("1A4070000000065000",RIGHT(RecordTable[[#This Row],[CloneBarcode]],6))</f>
        <v>1A4070000000065000045501</v>
      </c>
      <c r="B1296" t="str">
        <f>LEFT(RecordTable[[#This Row],[CloneBarcode]],7)</f>
        <v>LDOS025</v>
      </c>
      <c r="C1296" t="s">
        <v>3876</v>
      </c>
      <c r="D1296" s="15">
        <v>43718</v>
      </c>
      <c r="E1296" s="15" t="str">
        <f>_xlfn.IFNA(IF(LEFT(VLOOKUP(RecordTable[[#This Row],[METRC]],METRC!A:B,2,FALSE),4)=LEFT(RecordTable[[#This Row],[CloneBarcode]],4),"match","MISMATCH"),"dead")</f>
        <v>dead</v>
      </c>
      <c r="F1296" s="15" t="str">
        <f>_xlfn.IFNA(INDEX(Table6[[#All],[Location]],MATCH(RecordTable[[#This Row],[METRC]],Table6[Tag],0)),"DEAD")</f>
        <v>DEAD</v>
      </c>
    </row>
    <row r="1297" spans="1:6" x14ac:dyDescent="0.25">
      <c r="A1297" t="str">
        <f>_xlfn.CONCAT("1A4070000000065000",RIGHT(RecordTable[[#This Row],[CloneBarcode]],6))</f>
        <v>1A4070000000065000045500</v>
      </c>
      <c r="B1297" t="str">
        <f>LEFT(RecordTable[[#This Row],[CloneBarcode]],7)</f>
        <v>LDOS025</v>
      </c>
      <c r="C1297" t="s">
        <v>3877</v>
      </c>
      <c r="D1297" s="15">
        <v>43718</v>
      </c>
      <c r="E1297" s="15" t="str">
        <f>_xlfn.IFNA(IF(LEFT(VLOOKUP(RecordTable[[#This Row],[METRC]],METRC!A:B,2,FALSE),4)=LEFT(RecordTable[[#This Row],[CloneBarcode]],4),"match","MISMATCH"),"dead")</f>
        <v>dead</v>
      </c>
      <c r="F1297" s="15" t="str">
        <f>_xlfn.IFNA(INDEX(Table6[[#All],[Location]],MATCH(RecordTable[[#This Row],[METRC]],Table6[Tag],0)),"DEAD")</f>
        <v>DEAD</v>
      </c>
    </row>
    <row r="1298" spans="1:6" x14ac:dyDescent="0.25">
      <c r="A1298" t="str">
        <f>_xlfn.CONCAT("1A4070000000065000",RIGHT(RecordTable[[#This Row],[CloneBarcode]],6))</f>
        <v>1A4070000000065000045518</v>
      </c>
      <c r="B1298" t="str">
        <f>LEFT(RecordTable[[#This Row],[CloneBarcode]],7)</f>
        <v>LDOS040</v>
      </c>
      <c r="C1298" t="s">
        <v>3878</v>
      </c>
      <c r="D1298" s="15">
        <v>43718</v>
      </c>
      <c r="E1298" s="15" t="str">
        <f>_xlfn.IFNA(IF(LEFT(VLOOKUP(RecordTable[[#This Row],[METRC]],METRC!A:B,2,FALSE),4)=LEFT(RecordTable[[#This Row],[CloneBarcode]],4),"match","MISMATCH"),"dead")</f>
        <v>dead</v>
      </c>
      <c r="F1298" s="15" t="str">
        <f>_xlfn.IFNA(INDEX(Table6[[#All],[Location]],MATCH(RecordTable[[#This Row],[METRC]],Table6[Tag],0)),"DEAD")</f>
        <v>DEAD</v>
      </c>
    </row>
    <row r="1299" spans="1:6" x14ac:dyDescent="0.25">
      <c r="A1299" t="str">
        <f>_xlfn.CONCAT("1A4070000000065000",RIGHT(RecordTable[[#This Row],[CloneBarcode]],6))</f>
        <v>1A4070000000065000045519</v>
      </c>
      <c r="B1299" t="str">
        <f>LEFT(RecordTable[[#This Row],[CloneBarcode]],7)</f>
        <v>LDOS040</v>
      </c>
      <c r="C1299" t="s">
        <v>3879</v>
      </c>
      <c r="D1299" s="15">
        <v>43718</v>
      </c>
      <c r="E1299" s="15" t="str">
        <f>_xlfn.IFNA(IF(LEFT(VLOOKUP(RecordTable[[#This Row],[METRC]],METRC!A:B,2,FALSE),4)=LEFT(RecordTable[[#This Row],[CloneBarcode]],4),"match","MISMATCH"),"dead")</f>
        <v>dead</v>
      </c>
      <c r="F1299" s="15" t="str">
        <f>_xlfn.IFNA(INDEX(Table6[[#All],[Location]],MATCH(RecordTable[[#This Row],[METRC]],Table6[Tag],0)),"DEAD")</f>
        <v>DEAD</v>
      </c>
    </row>
    <row r="1300" spans="1:6" x14ac:dyDescent="0.25">
      <c r="A1300" t="str">
        <f>_xlfn.CONCAT("1A4070000000065000",RIGHT(RecordTable[[#This Row],[CloneBarcode]],6))</f>
        <v>1A4070000000065000045524</v>
      </c>
      <c r="B1300" t="str">
        <f>LEFT(RecordTable[[#This Row],[CloneBarcode]],7)</f>
        <v>LDOS041</v>
      </c>
      <c r="C1300" t="s">
        <v>3880</v>
      </c>
      <c r="D1300" s="15">
        <v>43718</v>
      </c>
      <c r="E1300" s="15" t="str">
        <f>_xlfn.IFNA(IF(LEFT(VLOOKUP(RecordTable[[#This Row],[METRC]],METRC!A:B,2,FALSE),4)=LEFT(RecordTable[[#This Row],[CloneBarcode]],4),"match","MISMATCH"),"dead")</f>
        <v>dead</v>
      </c>
      <c r="F1300" s="15" t="str">
        <f>_xlfn.IFNA(INDEX(Table6[[#All],[Location]],MATCH(RecordTable[[#This Row],[METRC]],Table6[Tag],0)),"DEAD")</f>
        <v>DEAD</v>
      </c>
    </row>
    <row r="1301" spans="1:6" x14ac:dyDescent="0.25">
      <c r="A1301" t="str">
        <f>_xlfn.CONCAT("1A4070000000065000",RIGHT(RecordTable[[#This Row],[CloneBarcode]],6))</f>
        <v>1A4070000000065000045525</v>
      </c>
      <c r="B1301" t="str">
        <f>LEFT(RecordTable[[#This Row],[CloneBarcode]],7)</f>
        <v>LDOS041</v>
      </c>
      <c r="C1301" t="s">
        <v>3881</v>
      </c>
      <c r="D1301" s="15">
        <v>43718</v>
      </c>
      <c r="E1301" s="15" t="str">
        <f>_xlfn.IFNA(IF(LEFT(VLOOKUP(RecordTable[[#This Row],[METRC]],METRC!A:B,2,FALSE),4)=LEFT(RecordTable[[#This Row],[CloneBarcode]],4),"match","MISMATCH"),"dead")</f>
        <v>dead</v>
      </c>
      <c r="F1301" s="15" t="str">
        <f>_xlfn.IFNA(INDEX(Table6[[#All],[Location]],MATCH(RecordTable[[#This Row],[METRC]],Table6[Tag],0)),"DEAD")</f>
        <v>DEAD</v>
      </c>
    </row>
    <row r="1302" spans="1:6" x14ac:dyDescent="0.25">
      <c r="A1302" t="str">
        <f>_xlfn.CONCAT("1A4070000000065000",RIGHT(RecordTable[[#This Row],[CloneBarcode]],6))</f>
        <v>1A4070000000065000045521</v>
      </c>
      <c r="B1302" t="str">
        <f>LEFT(RecordTable[[#This Row],[CloneBarcode]],7)</f>
        <v>LDOS049</v>
      </c>
      <c r="C1302" t="s">
        <v>3882</v>
      </c>
      <c r="D1302" s="15">
        <v>43718</v>
      </c>
      <c r="E1302" s="15" t="str">
        <f>_xlfn.IFNA(IF(LEFT(VLOOKUP(RecordTable[[#This Row],[METRC]],METRC!A:B,2,FALSE),4)=LEFT(RecordTable[[#This Row],[CloneBarcode]],4),"match","MISMATCH"),"dead")</f>
        <v>dead</v>
      </c>
      <c r="F1302" s="15" t="str">
        <f>_xlfn.IFNA(INDEX(Table6[[#All],[Location]],MATCH(RecordTable[[#This Row],[METRC]],Table6[Tag],0)),"DEAD")</f>
        <v>DEAD</v>
      </c>
    </row>
    <row r="1303" spans="1:6" x14ac:dyDescent="0.25">
      <c r="A1303" t="str">
        <f>_xlfn.CONCAT("1A4070000000065000",RIGHT(RecordTable[[#This Row],[CloneBarcode]],6))</f>
        <v>1A4070000000065000045520</v>
      </c>
      <c r="B1303" t="str">
        <f>LEFT(RecordTable[[#This Row],[CloneBarcode]],7)</f>
        <v>LDOS049</v>
      </c>
      <c r="C1303" t="s">
        <v>3883</v>
      </c>
      <c r="D1303" s="15">
        <v>43718</v>
      </c>
      <c r="E1303" s="15" t="str">
        <f>_xlfn.IFNA(IF(LEFT(VLOOKUP(RecordTable[[#This Row],[METRC]],METRC!A:B,2,FALSE),4)=LEFT(RecordTable[[#This Row],[CloneBarcode]],4),"match","MISMATCH"),"dead")</f>
        <v>dead</v>
      </c>
      <c r="F1303" s="15" t="str">
        <f>_xlfn.IFNA(INDEX(Table6[[#All],[Location]],MATCH(RecordTable[[#This Row],[METRC]],Table6[Tag],0)),"DEAD")</f>
        <v>DEAD</v>
      </c>
    </row>
    <row r="1304" spans="1:6" x14ac:dyDescent="0.25">
      <c r="A1304" t="str">
        <f>_xlfn.CONCAT("1A4070000000065000",RIGHT(RecordTable[[#This Row],[CloneBarcode]],6))</f>
        <v>1A4070000000065000045547</v>
      </c>
      <c r="B1304" t="str">
        <f>LEFT(RecordTable[[#This Row],[CloneBarcode]],7)</f>
        <v>NYFL014</v>
      </c>
      <c r="C1304" t="s">
        <v>3884</v>
      </c>
      <c r="D1304" s="15">
        <v>43718</v>
      </c>
      <c r="E1304" s="15" t="str">
        <f>_xlfn.IFNA(IF(LEFT(VLOOKUP(RecordTable[[#This Row],[METRC]],METRC!A:B,2,FALSE),4)=LEFT(RecordTable[[#This Row],[CloneBarcode]],4),"match","MISMATCH"),"dead")</f>
        <v>dead</v>
      </c>
      <c r="F1304" s="15" t="str">
        <f>_xlfn.IFNA(INDEX(Table6[[#All],[Location]],MATCH(RecordTable[[#This Row],[METRC]],Table6[Tag],0)),"DEAD")</f>
        <v>DEAD</v>
      </c>
    </row>
    <row r="1305" spans="1:6" x14ac:dyDescent="0.25">
      <c r="A1305" t="str">
        <f>_xlfn.CONCAT("1A4070000000065000",RIGHT(RecordTable[[#This Row],[CloneBarcode]],6))</f>
        <v>1A4070000000065000045546</v>
      </c>
      <c r="B1305" t="str">
        <f>LEFT(RecordTable[[#This Row],[CloneBarcode]],7)</f>
        <v>NYFL014</v>
      </c>
      <c r="C1305" t="s">
        <v>3885</v>
      </c>
      <c r="D1305" s="15">
        <v>43718</v>
      </c>
      <c r="E1305" s="15" t="str">
        <f>_xlfn.IFNA(IF(LEFT(VLOOKUP(RecordTable[[#This Row],[METRC]],METRC!A:B,2,FALSE),4)=LEFT(RecordTable[[#This Row],[CloneBarcode]],4),"match","MISMATCH"),"dead")</f>
        <v>dead</v>
      </c>
      <c r="F1305" s="15" t="str">
        <f>_xlfn.IFNA(INDEX(Table6[[#All],[Location]],MATCH(RecordTable[[#This Row],[METRC]],Table6[Tag],0)),"DEAD")</f>
        <v>DEAD</v>
      </c>
    </row>
    <row r="1306" spans="1:6" x14ac:dyDescent="0.25">
      <c r="A1306" t="str">
        <f>_xlfn.CONCAT("1A4070000000065000",RIGHT(RecordTable[[#This Row],[CloneBarcode]],6))</f>
        <v>1A4070000000065000045539</v>
      </c>
      <c r="B1306" t="str">
        <f>LEFT(RecordTable[[#This Row],[CloneBarcode]],7)</f>
        <v>ONED026</v>
      </c>
      <c r="C1306" t="s">
        <v>3886</v>
      </c>
      <c r="D1306" s="15">
        <v>43718</v>
      </c>
      <c r="E1306" s="15" t="str">
        <f>_xlfn.IFNA(IF(LEFT(VLOOKUP(RecordTable[[#This Row],[METRC]],METRC!A:B,2,FALSE),4)=LEFT(RecordTable[[#This Row],[CloneBarcode]],4),"match","MISMATCH"),"dead")</f>
        <v>dead</v>
      </c>
      <c r="F1306" s="15" t="str">
        <f>_xlfn.IFNA(INDEX(Table6[[#All],[Location]],MATCH(RecordTable[[#This Row],[METRC]],Table6[Tag],0)),"DEAD")</f>
        <v>DEAD</v>
      </c>
    </row>
    <row r="1307" spans="1:6" x14ac:dyDescent="0.25">
      <c r="A1307" t="str">
        <f>_xlfn.CONCAT("1A4070000000065000",RIGHT(RecordTable[[#This Row],[CloneBarcode]],6))</f>
        <v>1A4070000000065000045565</v>
      </c>
      <c r="B1307" t="str">
        <f>LEFT(RecordTable[[#This Row],[CloneBarcode]],7)</f>
        <v>ONED041</v>
      </c>
      <c r="C1307" t="s">
        <v>3887</v>
      </c>
      <c r="D1307" s="15">
        <v>43718</v>
      </c>
      <c r="E1307" s="15" t="str">
        <f>_xlfn.IFNA(IF(LEFT(VLOOKUP(RecordTable[[#This Row],[METRC]],METRC!A:B,2,FALSE),4)=LEFT(RecordTable[[#This Row],[CloneBarcode]],4),"match","MISMATCH"),"dead")</f>
        <v>dead</v>
      </c>
      <c r="F1307" s="15" t="str">
        <f>_xlfn.IFNA(INDEX(Table6[[#All],[Location]],MATCH(RecordTable[[#This Row],[METRC]],Table6[Tag],0)),"DEAD")</f>
        <v>DEAD</v>
      </c>
    </row>
    <row r="1308" spans="1:6" x14ac:dyDescent="0.25">
      <c r="A1308" t="str">
        <f>_xlfn.CONCAT("1A4070000000065000",RIGHT(RecordTable[[#This Row],[CloneBarcode]],6))</f>
        <v>1A4070000000065000045564</v>
      </c>
      <c r="B1308" t="str">
        <f>LEFT(RecordTable[[#This Row],[CloneBarcode]],7)</f>
        <v>ONED041</v>
      </c>
      <c r="C1308" t="s">
        <v>3888</v>
      </c>
      <c r="D1308" s="15">
        <v>43718</v>
      </c>
      <c r="E1308" s="15" t="str">
        <f>_xlfn.IFNA(IF(LEFT(VLOOKUP(RecordTable[[#This Row],[METRC]],METRC!A:B,2,FALSE),4)=LEFT(RecordTable[[#This Row],[CloneBarcode]],4),"match","MISMATCH"),"dead")</f>
        <v>dead</v>
      </c>
      <c r="F1308" s="15" t="str">
        <f>_xlfn.IFNA(INDEX(Table6[[#All],[Location]],MATCH(RecordTable[[#This Row],[METRC]],Table6[Tag],0)),"DEAD")</f>
        <v>DEAD</v>
      </c>
    </row>
    <row r="1309" spans="1:6" x14ac:dyDescent="0.25">
      <c r="A1309" t="str">
        <f>_xlfn.CONCAT("1A4070000000065000",RIGHT(RecordTable[[#This Row],[CloneBarcode]],6))</f>
        <v>1A4070000000065000045508</v>
      </c>
      <c r="B1309" t="str">
        <f>LEFT(RecordTable[[#This Row],[CloneBarcode]],7)</f>
        <v>OROB028</v>
      </c>
      <c r="C1309" t="s">
        <v>3889</v>
      </c>
      <c r="D1309" s="15">
        <v>43718</v>
      </c>
      <c r="E1309" s="15" t="str">
        <f>_xlfn.IFNA(IF(LEFT(VLOOKUP(RecordTable[[#This Row],[METRC]],METRC!A:B,2,FALSE),4)=LEFT(RecordTable[[#This Row],[CloneBarcode]],4),"match","MISMATCH"),"dead")</f>
        <v>dead</v>
      </c>
      <c r="F1309" s="15" t="str">
        <f>_xlfn.IFNA(INDEX(Table6[[#All],[Location]],MATCH(RecordTable[[#This Row],[METRC]],Table6[Tag],0)),"DEAD")</f>
        <v>DEAD</v>
      </c>
    </row>
    <row r="1310" spans="1:6" x14ac:dyDescent="0.25">
      <c r="A1310" t="str">
        <f>_xlfn.CONCAT("1A4070000000065000",RIGHT(RecordTable[[#This Row],[CloneBarcode]],6))</f>
        <v>1A4070000000065000045509</v>
      </c>
      <c r="B1310" t="str">
        <f>LEFT(RecordTable[[#This Row],[CloneBarcode]],7)</f>
        <v>OROB028</v>
      </c>
      <c r="C1310" t="s">
        <v>3890</v>
      </c>
      <c r="D1310" s="15">
        <v>43718</v>
      </c>
      <c r="E1310" s="15" t="str">
        <f>_xlfn.IFNA(IF(LEFT(VLOOKUP(RecordTable[[#This Row],[METRC]],METRC!A:B,2,FALSE),4)=LEFT(RecordTable[[#This Row],[CloneBarcode]],4),"match","MISMATCH"),"dead")</f>
        <v>dead</v>
      </c>
      <c r="F1310" s="15" t="str">
        <f>_xlfn.IFNA(INDEX(Table6[[#All],[Location]],MATCH(RecordTable[[#This Row],[METRC]],Table6[Tag],0)),"DEAD")</f>
        <v>DEAD</v>
      </c>
    </row>
    <row r="1311" spans="1:6" x14ac:dyDescent="0.25">
      <c r="A1311" t="str">
        <f>_xlfn.CONCAT("1A4070000000065000",RIGHT(RecordTable[[#This Row],[CloneBarcode]],6))</f>
        <v>1A4070000000065000045503</v>
      </c>
      <c r="B1311" t="str">
        <f>LEFT(RecordTable[[#This Row],[CloneBarcode]],7)</f>
        <v>OROB038</v>
      </c>
      <c r="C1311" t="s">
        <v>3891</v>
      </c>
      <c r="D1311" s="15">
        <v>43718</v>
      </c>
      <c r="E1311" s="15" t="str">
        <f>_xlfn.IFNA(IF(LEFT(VLOOKUP(RecordTable[[#This Row],[METRC]],METRC!A:B,2,FALSE),4)=LEFT(RecordTable[[#This Row],[CloneBarcode]],4),"match","MISMATCH"),"dead")</f>
        <v>dead</v>
      </c>
      <c r="F1311" s="15" t="str">
        <f>_xlfn.IFNA(INDEX(Table6[[#All],[Location]],MATCH(RecordTable[[#This Row],[METRC]],Table6[Tag],0)),"DEAD")</f>
        <v>DEAD</v>
      </c>
    </row>
    <row r="1312" spans="1:6" x14ac:dyDescent="0.25">
      <c r="A1312" t="str">
        <f>_xlfn.CONCAT("1A4070000000065000",RIGHT(RecordTable[[#This Row],[CloneBarcode]],6))</f>
        <v>1A4070000000065000045502</v>
      </c>
      <c r="B1312" t="str">
        <f>LEFT(RecordTable[[#This Row],[CloneBarcode]],7)</f>
        <v>OROB038</v>
      </c>
      <c r="C1312" t="s">
        <v>3892</v>
      </c>
      <c r="D1312" s="15">
        <v>43718</v>
      </c>
      <c r="E1312" s="15" t="str">
        <f>_xlfn.IFNA(IF(LEFT(VLOOKUP(RecordTable[[#This Row],[METRC]],METRC!A:B,2,FALSE),4)=LEFT(RecordTable[[#This Row],[CloneBarcode]],4),"match","MISMATCH"),"dead")</f>
        <v>dead</v>
      </c>
      <c r="F1312" s="15" t="str">
        <f>_xlfn.IFNA(INDEX(Table6[[#All],[Location]],MATCH(RecordTable[[#This Row],[METRC]],Table6[Tag],0)),"DEAD")</f>
        <v>DEAD</v>
      </c>
    </row>
    <row r="1313" spans="1:6" x14ac:dyDescent="0.25">
      <c r="A1313" t="str">
        <f>_xlfn.CONCAT("1A4070000000065000",RIGHT(RecordTable[[#This Row],[CloneBarcode]],6))</f>
        <v>1A4070000000065000045530</v>
      </c>
      <c r="B1313" t="str">
        <f>LEFT(RecordTable[[#This Row],[CloneBarcode]],7)</f>
        <v>PHGW020</v>
      </c>
      <c r="C1313" t="s">
        <v>3893</v>
      </c>
      <c r="D1313" s="15">
        <v>43718</v>
      </c>
      <c r="E1313" s="15" t="str">
        <f>_xlfn.IFNA(IF(LEFT(VLOOKUP(RecordTable[[#This Row],[METRC]],METRC!A:B,2,FALSE),4)=LEFT(RecordTable[[#This Row],[CloneBarcode]],4),"match","MISMATCH"),"dead")</f>
        <v>dead</v>
      </c>
      <c r="F1313" s="15" t="str">
        <f>_xlfn.IFNA(INDEX(Table6[[#All],[Location]],MATCH(RecordTable[[#This Row],[METRC]],Table6[Tag],0)),"DEAD")</f>
        <v>DEAD</v>
      </c>
    </row>
    <row r="1314" spans="1:6" x14ac:dyDescent="0.25">
      <c r="A1314" t="str">
        <f>_xlfn.CONCAT("1A4070000000065000",RIGHT(RecordTable[[#This Row],[CloneBarcode]],6))</f>
        <v>1A4070000000065000045531</v>
      </c>
      <c r="B1314" t="str">
        <f>LEFT(RecordTable[[#This Row],[CloneBarcode]],7)</f>
        <v>PHGW020</v>
      </c>
      <c r="C1314" t="s">
        <v>3894</v>
      </c>
      <c r="D1314" s="15">
        <v>43718</v>
      </c>
      <c r="E1314" s="15" t="str">
        <f>_xlfn.IFNA(IF(LEFT(VLOOKUP(RecordTable[[#This Row],[METRC]],METRC!A:B,2,FALSE),4)=LEFT(RecordTable[[#This Row],[CloneBarcode]],4),"match","MISMATCH"),"dead")</f>
        <v>dead</v>
      </c>
      <c r="F1314" s="15" t="str">
        <f>_xlfn.IFNA(INDEX(Table6[[#All],[Location]],MATCH(RecordTable[[#This Row],[METRC]],Table6[Tag],0)),"DEAD")</f>
        <v>DEAD</v>
      </c>
    </row>
    <row r="1315" spans="1:6" x14ac:dyDescent="0.25">
      <c r="A1315" t="str">
        <f>_xlfn.CONCAT("1A4070000000065000",RIGHT(RecordTable[[#This Row],[CloneBarcode]],6))</f>
        <v>1A4070000000065000045492</v>
      </c>
      <c r="B1315" t="str">
        <f>LEFT(RecordTable[[#This Row],[CloneBarcode]],7)</f>
        <v>PHGW023</v>
      </c>
      <c r="C1315" t="s">
        <v>3895</v>
      </c>
      <c r="D1315" s="15">
        <v>43718</v>
      </c>
      <c r="E1315" s="15" t="str">
        <f>_xlfn.IFNA(IF(LEFT(VLOOKUP(RecordTable[[#This Row],[METRC]],METRC!A:B,2,FALSE),4)=LEFT(RecordTable[[#This Row],[CloneBarcode]],4),"match","MISMATCH"),"dead")</f>
        <v>dead</v>
      </c>
      <c r="F1315" s="15" t="str">
        <f>_xlfn.IFNA(INDEX(Table6[[#All],[Location]],MATCH(RecordTable[[#This Row],[METRC]],Table6[Tag],0)),"DEAD")</f>
        <v>DEAD</v>
      </c>
    </row>
    <row r="1316" spans="1:6" x14ac:dyDescent="0.25">
      <c r="A1316" t="str">
        <f>_xlfn.CONCAT("1A4070000000065000",RIGHT(RecordTable[[#This Row],[CloneBarcode]],6))</f>
        <v>1A4070000000065000045493</v>
      </c>
      <c r="B1316" t="str">
        <f>LEFT(RecordTable[[#This Row],[CloneBarcode]],7)</f>
        <v>PHGW023</v>
      </c>
      <c r="C1316" t="s">
        <v>3896</v>
      </c>
      <c r="D1316" s="15">
        <v>43718</v>
      </c>
      <c r="E1316" s="15" t="str">
        <f>_xlfn.IFNA(IF(LEFT(VLOOKUP(RecordTable[[#This Row],[METRC]],METRC!A:B,2,FALSE),4)=LEFT(RecordTable[[#This Row],[CloneBarcode]],4),"match","MISMATCH"),"dead")</f>
        <v>dead</v>
      </c>
      <c r="F1316" s="15" t="str">
        <f>_xlfn.IFNA(INDEX(Table6[[#All],[Location]],MATCH(RecordTable[[#This Row],[METRC]],Table6[Tag],0)),"DEAD")</f>
        <v>DEAD</v>
      </c>
    </row>
    <row r="1317" spans="1:6" x14ac:dyDescent="0.25">
      <c r="A1317" t="str">
        <f>_xlfn.CONCAT("1A4070000000065000",RIGHT(RecordTable[[#This Row],[CloneBarcode]],6))</f>
        <v>1A4070000000065000045490</v>
      </c>
      <c r="B1317" t="str">
        <f>LEFT(RecordTable[[#This Row],[CloneBarcode]],7)</f>
        <v>SECF009</v>
      </c>
      <c r="C1317" t="s">
        <v>3897</v>
      </c>
      <c r="D1317" s="15">
        <v>43718</v>
      </c>
      <c r="E1317" s="15" t="str">
        <f>_xlfn.IFNA(IF(LEFT(VLOOKUP(RecordTable[[#This Row],[METRC]],METRC!A:B,2,FALSE),4)=LEFT(RecordTable[[#This Row],[CloneBarcode]],4),"match","MISMATCH"),"dead")</f>
        <v>dead</v>
      </c>
      <c r="F1317" s="15" t="str">
        <f>_xlfn.IFNA(INDEX(Table6[[#All],[Location]],MATCH(RecordTable[[#This Row],[METRC]],Table6[Tag],0)),"DEAD")</f>
        <v>DEAD</v>
      </c>
    </row>
    <row r="1318" spans="1:6" x14ac:dyDescent="0.25">
      <c r="A1318" t="str">
        <f>_xlfn.CONCAT("1A4070000000065000",RIGHT(RecordTable[[#This Row],[CloneBarcode]],6))</f>
        <v>1A4070000000065000045491</v>
      </c>
      <c r="B1318" t="str">
        <f>LEFT(RecordTable[[#This Row],[CloneBarcode]],7)</f>
        <v>SECF009</v>
      </c>
      <c r="C1318" t="s">
        <v>3898</v>
      </c>
      <c r="D1318" s="15">
        <v>43718</v>
      </c>
      <c r="E1318" s="15" t="str">
        <f>_xlfn.IFNA(IF(LEFT(VLOOKUP(RecordTable[[#This Row],[METRC]],METRC!A:B,2,FALSE),4)=LEFT(RecordTable[[#This Row],[CloneBarcode]],4),"match","MISMATCH"),"dead")</f>
        <v>dead</v>
      </c>
      <c r="F1318" s="15" t="str">
        <f>_xlfn.IFNA(INDEX(Table6[[#All],[Location]],MATCH(RecordTable[[#This Row],[METRC]],Table6[Tag],0)),"DEAD")</f>
        <v>DEAD</v>
      </c>
    </row>
    <row r="1319" spans="1:6" x14ac:dyDescent="0.25">
      <c r="A1319" t="str">
        <f>_xlfn.CONCAT("1A4070000000065000",RIGHT(RecordTable[[#This Row],[CloneBarcode]],6))</f>
        <v>1A4070000000065000045528</v>
      </c>
      <c r="B1319" t="str">
        <f>LEFT(RecordTable[[#This Row],[CloneBarcode]],7)</f>
        <v>SECF017</v>
      </c>
      <c r="C1319" t="s">
        <v>3899</v>
      </c>
      <c r="D1319" s="15">
        <v>43718</v>
      </c>
      <c r="E1319" s="15" t="str">
        <f>_xlfn.IFNA(IF(LEFT(VLOOKUP(RecordTable[[#This Row],[METRC]],METRC!A:B,2,FALSE),4)=LEFT(RecordTable[[#This Row],[CloneBarcode]],4),"match","MISMATCH"),"dead")</f>
        <v>dead</v>
      </c>
      <c r="F1319" s="15" t="str">
        <f>_xlfn.IFNA(INDEX(Table6[[#All],[Location]],MATCH(RecordTable[[#This Row],[METRC]],Table6[Tag],0)),"DEAD")</f>
        <v>DEAD</v>
      </c>
    </row>
    <row r="1320" spans="1:6" x14ac:dyDescent="0.25">
      <c r="A1320" t="str">
        <f>_xlfn.CONCAT("1A4070000000065000",RIGHT(RecordTable[[#This Row],[CloneBarcode]],6))</f>
        <v>1A4070000000065000045529</v>
      </c>
      <c r="B1320" t="str">
        <f>LEFT(RecordTable[[#This Row],[CloneBarcode]],7)</f>
        <v>SECF017</v>
      </c>
      <c r="C1320" t="s">
        <v>3900</v>
      </c>
      <c r="D1320" s="15">
        <v>43718</v>
      </c>
      <c r="E1320" s="15" t="str">
        <f>_xlfn.IFNA(IF(LEFT(VLOOKUP(RecordTable[[#This Row],[METRC]],METRC!A:B,2,FALSE),4)=LEFT(RecordTable[[#This Row],[CloneBarcode]],4),"match","MISMATCH"),"dead")</f>
        <v>dead</v>
      </c>
      <c r="F1320" s="15" t="str">
        <f>_xlfn.IFNA(INDEX(Table6[[#All],[Location]],MATCH(RecordTable[[#This Row],[METRC]],Table6[Tag],0)),"DEAD")</f>
        <v>DEAD</v>
      </c>
    </row>
    <row r="1321" spans="1:6" x14ac:dyDescent="0.25">
      <c r="A1321" t="str">
        <f>_xlfn.CONCAT("1A4070000000065000",RIGHT(RecordTable[[#This Row],[CloneBarcode]],6))</f>
        <v>1A4070000000065000045536</v>
      </c>
      <c r="B1321" t="str">
        <f>LEFT(RecordTable[[#This Row],[CloneBarcode]],7)</f>
        <v>STR8014</v>
      </c>
      <c r="C1321" t="s">
        <v>3901</v>
      </c>
      <c r="D1321" s="15">
        <v>43718</v>
      </c>
      <c r="E1321" s="15" t="str">
        <f>_xlfn.IFNA(IF(LEFT(VLOOKUP(RecordTable[[#This Row],[METRC]],METRC!A:B,2,FALSE),4)=LEFT(RecordTable[[#This Row],[CloneBarcode]],4),"match","MISMATCH"),"dead")</f>
        <v>dead</v>
      </c>
      <c r="F1321" s="15" t="str">
        <f>_xlfn.IFNA(INDEX(Table6[[#All],[Location]],MATCH(RecordTable[[#This Row],[METRC]],Table6[Tag],0)),"DEAD")</f>
        <v>DEAD</v>
      </c>
    </row>
    <row r="1322" spans="1:6" x14ac:dyDescent="0.25">
      <c r="A1322" t="str">
        <f>_xlfn.CONCAT("1A4070000000065000",RIGHT(RecordTable[[#This Row],[CloneBarcode]],6))</f>
        <v>1A4070000000065000045537</v>
      </c>
      <c r="B1322" t="str">
        <f>LEFT(RecordTable[[#This Row],[CloneBarcode]],7)</f>
        <v>STR8014</v>
      </c>
      <c r="C1322" t="s">
        <v>155</v>
      </c>
      <c r="D1322" s="15">
        <v>43718</v>
      </c>
      <c r="E1322" s="15" t="str">
        <f>_xlfn.IFNA(IF(LEFT(VLOOKUP(RecordTable[[#This Row],[METRC]],METRC!A:B,2,FALSE),4)=LEFT(RecordTable[[#This Row],[CloneBarcode]],4),"match","MISMATCH"),"dead")</f>
        <v>dead</v>
      </c>
      <c r="F1322" s="15" t="str">
        <f>_xlfn.IFNA(INDEX(Table6[[#All],[Location]],MATCH(RecordTable[[#This Row],[METRC]],Table6[Tag],0)),"DEAD")</f>
        <v>DEAD</v>
      </c>
    </row>
    <row r="1323" spans="1:6" x14ac:dyDescent="0.25">
      <c r="A1323" t="str">
        <f>_xlfn.CONCAT("1A4070000000065000",RIGHT(RecordTable[[#This Row],[CloneBarcode]],6))</f>
        <v>1A4070000000065000045488</v>
      </c>
      <c r="B1323" t="str">
        <f>LEFT(RecordTable[[#This Row],[CloneBarcode]],7)</f>
        <v>STR8017</v>
      </c>
      <c r="C1323" t="s">
        <v>136</v>
      </c>
      <c r="D1323" s="15">
        <v>43718</v>
      </c>
      <c r="E1323" s="15" t="str">
        <f>_xlfn.IFNA(IF(LEFT(VLOOKUP(RecordTable[[#This Row],[METRC]],METRC!A:B,2,FALSE),4)=LEFT(RecordTable[[#This Row],[CloneBarcode]],4),"match","MISMATCH"),"dead")</f>
        <v>dead</v>
      </c>
      <c r="F1323" s="15" t="str">
        <f>_xlfn.IFNA(INDEX(Table6[[#All],[Location]],MATCH(RecordTable[[#This Row],[METRC]],Table6[Tag],0)),"DEAD")</f>
        <v>DEAD</v>
      </c>
    </row>
    <row r="1324" spans="1:6" x14ac:dyDescent="0.25">
      <c r="A1324" t="str">
        <f>_xlfn.CONCAT("1A4070000000065000",RIGHT(RecordTable[[#This Row],[CloneBarcode]],6))</f>
        <v>1A4070000000065000045489</v>
      </c>
      <c r="B1324" t="str">
        <f>LEFT(RecordTable[[#This Row],[CloneBarcode]],7)</f>
        <v>STR8017</v>
      </c>
      <c r="C1324" t="s">
        <v>3902</v>
      </c>
      <c r="D1324" s="15">
        <v>43718</v>
      </c>
      <c r="E1324" s="15" t="str">
        <f>_xlfn.IFNA(IF(LEFT(VLOOKUP(RecordTable[[#This Row],[METRC]],METRC!A:B,2,FALSE),4)=LEFT(RecordTable[[#This Row],[CloneBarcode]],4),"match","MISMATCH"),"dead")</f>
        <v>dead</v>
      </c>
      <c r="F1324" s="15" t="str">
        <f>_xlfn.IFNA(INDEX(Table6[[#All],[Location]],MATCH(RecordTable[[#This Row],[METRC]],Table6[Tag],0)),"DEAD")</f>
        <v>DEAD</v>
      </c>
    </row>
    <row r="1325" spans="1:6" x14ac:dyDescent="0.25">
      <c r="A1325" t="str">
        <f>_xlfn.CONCAT("1A4070000000065000",RIGHT(RecordTable[[#This Row],[CloneBarcode]],6))</f>
        <v>1A4070000000065000045556</v>
      </c>
      <c r="B1325" t="str">
        <f>LEFT(RecordTable[[#This Row],[CloneBarcode]],7)</f>
        <v>STRC017</v>
      </c>
      <c r="C1325" t="s">
        <v>3903</v>
      </c>
      <c r="D1325" s="15">
        <v>43718</v>
      </c>
      <c r="E1325" s="15" t="str">
        <f>_xlfn.IFNA(IF(LEFT(VLOOKUP(RecordTable[[#This Row],[METRC]],METRC!A:B,2,FALSE),4)=LEFT(RecordTable[[#This Row],[CloneBarcode]],4),"match","MISMATCH"),"dead")</f>
        <v>dead</v>
      </c>
      <c r="F1325" s="15" t="str">
        <f>_xlfn.IFNA(INDEX(Table6[[#All],[Location]],MATCH(RecordTable[[#This Row],[METRC]],Table6[Tag],0)),"DEAD")</f>
        <v>DEAD</v>
      </c>
    </row>
    <row r="1326" spans="1:6" x14ac:dyDescent="0.25">
      <c r="A1326" t="str">
        <f>_xlfn.CONCAT("1A4070000000065000",RIGHT(RecordTable[[#This Row],[CloneBarcode]],6))</f>
        <v>1A4070000000065000045557</v>
      </c>
      <c r="B1326" t="str">
        <f>LEFT(RecordTable[[#This Row],[CloneBarcode]],7)</f>
        <v>STRC017</v>
      </c>
      <c r="C1326" t="s">
        <v>3904</v>
      </c>
      <c r="D1326" s="15">
        <v>43718</v>
      </c>
      <c r="E1326" s="15" t="str">
        <f>_xlfn.IFNA(IF(LEFT(VLOOKUP(RecordTable[[#This Row],[METRC]],METRC!A:B,2,FALSE),4)=LEFT(RecordTable[[#This Row],[CloneBarcode]],4),"match","MISMATCH"),"dead")</f>
        <v>dead</v>
      </c>
      <c r="F1326" s="15" t="str">
        <f>_xlfn.IFNA(INDEX(Table6[[#All],[Location]],MATCH(RecordTable[[#This Row],[METRC]],Table6[Tag],0)),"DEAD")</f>
        <v>DEAD</v>
      </c>
    </row>
    <row r="1327" spans="1:6" x14ac:dyDescent="0.25">
      <c r="A1327" t="str">
        <f>_xlfn.CONCAT("1A4070000000065000",RIGHT(RecordTable[[#This Row],[CloneBarcode]],6))</f>
        <v>1A4070000000065000045522</v>
      </c>
      <c r="B1327" t="str">
        <f>LEFT(RecordTable[[#This Row],[CloneBarcode]],7)</f>
        <v>STRC018</v>
      </c>
      <c r="C1327" t="s">
        <v>3905</v>
      </c>
      <c r="D1327" s="15">
        <v>43718</v>
      </c>
      <c r="E1327" s="15" t="str">
        <f>_xlfn.IFNA(IF(LEFT(VLOOKUP(RecordTable[[#This Row],[METRC]],METRC!A:B,2,FALSE),4)=LEFT(RecordTable[[#This Row],[CloneBarcode]],4),"match","MISMATCH"),"dead")</f>
        <v>dead</v>
      </c>
      <c r="F1327" s="15" t="str">
        <f>_xlfn.IFNA(INDEX(Table6[[#All],[Location]],MATCH(RecordTable[[#This Row],[METRC]],Table6[Tag],0)),"DEAD")</f>
        <v>DEAD</v>
      </c>
    </row>
    <row r="1328" spans="1:6" x14ac:dyDescent="0.25">
      <c r="A1328" t="str">
        <f>_xlfn.CONCAT("1A4070000000065000",RIGHT(RecordTable[[#This Row],[CloneBarcode]],6))</f>
        <v>1A4070000000065000045523</v>
      </c>
      <c r="B1328" t="str">
        <f>LEFT(RecordTable[[#This Row],[CloneBarcode]],7)</f>
        <v>STRC018</v>
      </c>
      <c r="C1328" t="s">
        <v>3906</v>
      </c>
      <c r="D1328" s="15">
        <v>43718</v>
      </c>
      <c r="E1328" s="15" t="str">
        <f>_xlfn.IFNA(IF(LEFT(VLOOKUP(RecordTable[[#This Row],[METRC]],METRC!A:B,2,FALSE),4)=LEFT(RecordTable[[#This Row],[CloneBarcode]],4),"match","MISMATCH"),"dead")</f>
        <v>dead</v>
      </c>
      <c r="F1328" s="15" t="str">
        <f>_xlfn.IFNA(INDEX(Table6[[#All],[Location]],MATCH(RecordTable[[#This Row],[METRC]],Table6[Tag],0)),"DEAD")</f>
        <v>DEAD</v>
      </c>
    </row>
    <row r="1329" spans="1:6" x14ac:dyDescent="0.25">
      <c r="A1329" t="str">
        <f>_xlfn.CONCAT("1A4070000000065000",RIGHT(RecordTable[[#This Row],[CloneBarcode]],6))</f>
        <v>1A4070000000065000045558</v>
      </c>
      <c r="B1329" t="str">
        <f>LEFT(RecordTable[[#This Row],[CloneBarcode]],7)</f>
        <v>STRC022</v>
      </c>
      <c r="C1329" t="s">
        <v>3907</v>
      </c>
      <c r="D1329" s="15">
        <v>43718</v>
      </c>
      <c r="E1329" s="15" t="str">
        <f>_xlfn.IFNA(IF(LEFT(VLOOKUP(RecordTable[[#This Row],[METRC]],METRC!A:B,2,FALSE),4)=LEFT(RecordTable[[#This Row],[CloneBarcode]],4),"match","MISMATCH"),"dead")</f>
        <v>dead</v>
      </c>
      <c r="F1329" s="15" t="str">
        <f>_xlfn.IFNA(INDEX(Table6[[#All],[Location]],MATCH(RecordTable[[#This Row],[METRC]],Table6[Tag],0)),"DEAD")</f>
        <v>DEAD</v>
      </c>
    </row>
    <row r="1330" spans="1:6" x14ac:dyDescent="0.25">
      <c r="A1330" t="str">
        <f>_xlfn.CONCAT("1A4070000000065000",RIGHT(RecordTable[[#This Row],[CloneBarcode]],6))</f>
        <v>1A4070000000065000045559</v>
      </c>
      <c r="B1330" t="str">
        <f>LEFT(RecordTable[[#This Row],[CloneBarcode]],7)</f>
        <v>STRC022</v>
      </c>
      <c r="C1330" t="s">
        <v>3908</v>
      </c>
      <c r="D1330" s="15">
        <v>43718</v>
      </c>
      <c r="E1330" s="15" t="str">
        <f>_xlfn.IFNA(IF(LEFT(VLOOKUP(RecordTable[[#This Row],[METRC]],METRC!A:B,2,FALSE),4)=LEFT(RecordTable[[#This Row],[CloneBarcode]],4),"match","MISMATCH"),"dead")</f>
        <v>dead</v>
      </c>
      <c r="F1330" s="15" t="str">
        <f>_xlfn.IFNA(INDEX(Table6[[#All],[Location]],MATCH(RecordTable[[#This Row],[METRC]],Table6[Tag],0)),"DEAD")</f>
        <v>DEAD</v>
      </c>
    </row>
    <row r="1331" spans="1:6" x14ac:dyDescent="0.25">
      <c r="A1331" t="str">
        <f>_xlfn.CONCAT("1A4070000000065000",RIGHT(RecordTable[[#This Row],[CloneBarcode]],6))</f>
        <v>1A4070000000065000045533</v>
      </c>
      <c r="B1331" t="str">
        <f>LEFT(RecordTable[[#This Row],[CloneBarcode]],7)</f>
        <v>SUNL008</v>
      </c>
      <c r="C1331" t="s">
        <v>3909</v>
      </c>
      <c r="D1331" s="15">
        <v>43718</v>
      </c>
      <c r="E1331" s="15" t="str">
        <f>_xlfn.IFNA(IF(LEFT(VLOOKUP(RecordTable[[#This Row],[METRC]],METRC!A:B,2,FALSE),4)=LEFT(RecordTable[[#This Row],[CloneBarcode]],4),"match","MISMATCH"),"dead")</f>
        <v>dead</v>
      </c>
      <c r="F1331" s="15" t="str">
        <f>_xlfn.IFNA(INDEX(Table6[[#All],[Location]],MATCH(RecordTable[[#This Row],[METRC]],Table6[Tag],0)),"DEAD")</f>
        <v>DEAD</v>
      </c>
    </row>
    <row r="1332" spans="1:6" x14ac:dyDescent="0.25">
      <c r="A1332" t="str">
        <f>_xlfn.CONCAT("1A4070000000065000",RIGHT(RecordTable[[#This Row],[CloneBarcode]],6))</f>
        <v>1A4070000000065000045532</v>
      </c>
      <c r="B1332" t="str">
        <f>LEFT(RecordTable[[#This Row],[CloneBarcode]],7)</f>
        <v>SUNL008</v>
      </c>
      <c r="C1332" t="s">
        <v>3910</v>
      </c>
      <c r="D1332" s="15">
        <v>43718</v>
      </c>
      <c r="E1332" s="15" t="str">
        <f>_xlfn.IFNA(IF(LEFT(VLOOKUP(RecordTable[[#This Row],[METRC]],METRC!A:B,2,FALSE),4)=LEFT(RecordTable[[#This Row],[CloneBarcode]],4),"match","MISMATCH"),"dead")</f>
        <v>dead</v>
      </c>
      <c r="F1332" s="15" t="str">
        <f>_xlfn.IFNA(INDEX(Table6[[#All],[Location]],MATCH(RecordTable[[#This Row],[METRC]],Table6[Tag],0)),"DEAD")</f>
        <v>DEAD</v>
      </c>
    </row>
    <row r="1333" spans="1:6" x14ac:dyDescent="0.25">
      <c r="A1333" t="str">
        <f>_xlfn.CONCAT("1A4070000000065000",RIGHT(RecordTable[[#This Row],[CloneBarcode]],6))</f>
        <v>1A4070000000065000045571</v>
      </c>
      <c r="B1333" t="str">
        <f>LEFT(RecordTable[[#This Row],[CloneBarcode]],7)</f>
        <v>SUNL011</v>
      </c>
      <c r="C1333" t="s">
        <v>3911</v>
      </c>
      <c r="D1333" s="15">
        <v>43718</v>
      </c>
      <c r="E1333" s="15" t="str">
        <f>_xlfn.IFNA(IF(LEFT(VLOOKUP(RecordTable[[#This Row],[METRC]],METRC!A:B,2,FALSE),4)=LEFT(RecordTable[[#This Row],[CloneBarcode]],4),"match","MISMATCH"),"dead")</f>
        <v>dead</v>
      </c>
      <c r="F1333" s="15" t="str">
        <f>_xlfn.IFNA(INDEX(Table6[[#All],[Location]],MATCH(RecordTable[[#This Row],[METRC]],Table6[Tag],0)),"DEAD")</f>
        <v>DEAD</v>
      </c>
    </row>
    <row r="1334" spans="1:6" x14ac:dyDescent="0.25">
      <c r="A1334" t="str">
        <f>_xlfn.CONCAT("1A4070000000065000",RIGHT(RecordTable[[#This Row],[CloneBarcode]],6))</f>
        <v>1A4070000000065000045570</v>
      </c>
      <c r="B1334" t="str">
        <f>LEFT(RecordTable[[#This Row],[CloneBarcode]],7)</f>
        <v>SUNL011</v>
      </c>
      <c r="C1334" t="s">
        <v>3912</v>
      </c>
      <c r="D1334" s="15">
        <v>43718</v>
      </c>
      <c r="E1334" s="15" t="str">
        <f>_xlfn.IFNA(IF(LEFT(VLOOKUP(RecordTable[[#This Row],[METRC]],METRC!A:B,2,FALSE),4)=LEFT(RecordTable[[#This Row],[CloneBarcode]],4),"match","MISMATCH"),"dead")</f>
        <v>dead</v>
      </c>
      <c r="F1334" s="15" t="str">
        <f>_xlfn.IFNA(INDEX(Table6[[#All],[Location]],MATCH(RecordTable[[#This Row],[METRC]],Table6[Tag],0)),"DEAD")</f>
        <v>DEAD</v>
      </c>
    </row>
    <row r="1335" spans="1:6" x14ac:dyDescent="0.25">
      <c r="A1335" t="str">
        <f>_xlfn.CONCAT("1A4070000000065000",RIGHT(RecordTable[[#This Row],[CloneBarcode]],6))</f>
        <v>1A4070000000065000045504</v>
      </c>
      <c r="B1335" t="str">
        <f>LEFT(RecordTable[[#This Row],[CloneBarcode]],7)</f>
        <v>SUNL016</v>
      </c>
      <c r="C1335" t="s">
        <v>3913</v>
      </c>
      <c r="D1335" s="15">
        <v>43718</v>
      </c>
      <c r="E1335" s="15" t="str">
        <f>_xlfn.IFNA(IF(LEFT(VLOOKUP(RecordTable[[#This Row],[METRC]],METRC!A:B,2,FALSE),4)=LEFT(RecordTable[[#This Row],[CloneBarcode]],4),"match","MISMATCH"),"dead")</f>
        <v>dead</v>
      </c>
      <c r="F1335" s="15" t="str">
        <f>_xlfn.IFNA(INDEX(Table6[[#All],[Location]],MATCH(RecordTable[[#This Row],[METRC]],Table6[Tag],0)),"DEAD")</f>
        <v>DEAD</v>
      </c>
    </row>
    <row r="1336" spans="1:6" x14ac:dyDescent="0.25">
      <c r="A1336" t="str">
        <f>_xlfn.CONCAT("1A4070000000065000",RIGHT(RecordTable[[#This Row],[CloneBarcode]],6))</f>
        <v>1A4070000000065000045505</v>
      </c>
      <c r="B1336" t="str">
        <f>LEFT(RecordTable[[#This Row],[CloneBarcode]],7)</f>
        <v>SUNL016</v>
      </c>
      <c r="C1336" t="s">
        <v>3914</v>
      </c>
      <c r="D1336" s="15">
        <v>43718</v>
      </c>
      <c r="E1336" s="15" t="str">
        <f>_xlfn.IFNA(IF(LEFT(VLOOKUP(RecordTable[[#This Row],[METRC]],METRC!A:B,2,FALSE),4)=LEFT(RecordTable[[#This Row],[CloneBarcode]],4),"match","MISMATCH"),"dead")</f>
        <v>dead</v>
      </c>
      <c r="F1336" s="15" t="str">
        <f>_xlfn.IFNA(INDEX(Table6[[#All],[Location]],MATCH(RecordTable[[#This Row],[METRC]],Table6[Tag],0)),"DEAD")</f>
        <v>DEAD</v>
      </c>
    </row>
    <row r="1337" spans="1:6" x14ac:dyDescent="0.25">
      <c r="A1337" t="str">
        <f>_xlfn.CONCAT("1A4070000000065000",RIGHT(RecordTable[[#This Row],[CloneBarcode]],6))</f>
        <v>1A4070000000065000045568</v>
      </c>
      <c r="B1337" t="str">
        <f>LEFT(RecordTable[[#This Row],[CloneBarcode]],7)</f>
        <v>SUNL019</v>
      </c>
      <c r="C1337" t="s">
        <v>3915</v>
      </c>
      <c r="D1337" s="15">
        <v>43718</v>
      </c>
      <c r="E1337" s="15" t="str">
        <f>_xlfn.IFNA(IF(LEFT(VLOOKUP(RecordTable[[#This Row],[METRC]],METRC!A:B,2,FALSE),4)=LEFT(RecordTable[[#This Row],[CloneBarcode]],4),"match","MISMATCH"),"dead")</f>
        <v>dead</v>
      </c>
      <c r="F1337" s="15" t="str">
        <f>_xlfn.IFNA(INDEX(Table6[[#All],[Location]],MATCH(RecordTable[[#This Row],[METRC]],Table6[Tag],0)),"DEAD")</f>
        <v>DEAD</v>
      </c>
    </row>
    <row r="1338" spans="1:6" x14ac:dyDescent="0.25">
      <c r="A1338" t="str">
        <f>_xlfn.CONCAT("1A4070000000065000",RIGHT(RecordTable[[#This Row],[CloneBarcode]],6))</f>
        <v>1A4070000000065000045569</v>
      </c>
      <c r="B1338" t="str">
        <f>LEFT(RecordTable[[#This Row],[CloneBarcode]],7)</f>
        <v>SUNL019</v>
      </c>
      <c r="C1338" t="s">
        <v>3916</v>
      </c>
      <c r="D1338" s="15">
        <v>43718</v>
      </c>
      <c r="E1338" s="15" t="str">
        <f>_xlfn.IFNA(IF(LEFT(VLOOKUP(RecordTable[[#This Row],[METRC]],METRC!A:B,2,FALSE),4)=LEFT(RecordTable[[#This Row],[CloneBarcode]],4),"match","MISMATCH"),"dead")</f>
        <v>dead</v>
      </c>
      <c r="F1338" s="15" t="str">
        <f>_xlfn.IFNA(INDEX(Table6[[#All],[Location]],MATCH(RecordTable[[#This Row],[METRC]],Table6[Tag],0)),"DEAD")</f>
        <v>DEAD</v>
      </c>
    </row>
    <row r="1339" spans="1:6" x14ac:dyDescent="0.25">
      <c r="A1339" t="str">
        <f>_xlfn.CONCAT("1A4070000000065000",RIGHT(RecordTable[[#This Row],[CloneBarcode]],6))</f>
        <v>1A4070000000065000045567</v>
      </c>
      <c r="B1339" t="str">
        <f>LEFT(RecordTable[[#This Row],[CloneBarcode]],7)</f>
        <v>92CK008</v>
      </c>
      <c r="C1339" t="s">
        <v>3836</v>
      </c>
      <c r="D1339" s="15">
        <v>43740</v>
      </c>
      <c r="E1339" s="15" t="str">
        <f>_xlfn.IFNA(IF(LEFT(VLOOKUP(RecordTable[[#This Row],[METRC]],METRC!A:B,2,FALSE),4)=LEFT(RecordTable[[#This Row],[CloneBarcode]],4),"match","MISMATCH"),"dead")</f>
        <v>dead</v>
      </c>
      <c r="F1339" s="15" t="str">
        <f>_xlfn.IFNA(INDEX(Table6[[#All],[Location]],MATCH(RecordTable[[#This Row],[METRC]],Table6[Tag],0)),"DEAD")</f>
        <v>DEAD</v>
      </c>
    </row>
    <row r="1340" spans="1:6" x14ac:dyDescent="0.25">
      <c r="A1340" t="str">
        <f>_xlfn.CONCAT("1A4070000000065000",RIGHT(RecordTable[[#This Row],[CloneBarcode]],6))</f>
        <v>1A4070000000065000045566</v>
      </c>
      <c r="B1340" t="str">
        <f>LEFT(RecordTable[[#This Row],[CloneBarcode]],7)</f>
        <v>92CK008</v>
      </c>
      <c r="C1340" t="s">
        <v>3835</v>
      </c>
      <c r="D1340" s="15">
        <v>43740</v>
      </c>
      <c r="E1340" s="15" t="str">
        <f>_xlfn.IFNA(IF(LEFT(VLOOKUP(RecordTable[[#This Row],[METRC]],METRC!A:B,2,FALSE),4)=LEFT(RecordTable[[#This Row],[CloneBarcode]],4),"match","MISMATCH"),"dead")</f>
        <v>dead</v>
      </c>
      <c r="F1340" s="15" t="str">
        <f>_xlfn.IFNA(INDEX(Table6[[#All],[Location]],MATCH(RecordTable[[#This Row],[METRC]],Table6[Tag],0)),"DEAD")</f>
        <v>DEAD</v>
      </c>
    </row>
    <row r="1341" spans="1:6" x14ac:dyDescent="0.25">
      <c r="A1341" t="str">
        <f>_xlfn.CONCAT("1A4070000000065000",RIGHT(RecordTable[[#This Row],[CloneBarcode]],6))</f>
        <v>1A4070000000065000040834</v>
      </c>
      <c r="B1341" t="str">
        <f>LEFT(RecordTable[[#This Row],[CloneBarcode]],7)</f>
        <v>92CK066</v>
      </c>
      <c r="C1341" t="s">
        <v>3624</v>
      </c>
      <c r="D1341" s="15">
        <v>43740</v>
      </c>
      <c r="E1341" s="15" t="str">
        <f>_xlfn.IFNA(IF(LEFT(VLOOKUP(RecordTable[[#This Row],[METRC]],METRC!A:B,2,FALSE),4)=LEFT(RecordTable[[#This Row],[CloneBarcode]],4),"match","MISMATCH"),"dead")</f>
        <v>dead</v>
      </c>
      <c r="F1341" s="15" t="str">
        <f>_xlfn.IFNA(INDEX(Table6[[#All],[Location]],MATCH(RecordTable[[#This Row],[METRC]],Table6[Tag],0)),"DEAD")</f>
        <v>DEAD</v>
      </c>
    </row>
    <row r="1342" spans="1:6" x14ac:dyDescent="0.25">
      <c r="A1342" t="str">
        <f>_xlfn.CONCAT("1A4070000000065000",RIGHT(RecordTable[[#This Row],[CloneBarcode]],6))</f>
        <v>1A4070000000065000040826</v>
      </c>
      <c r="B1342" t="str">
        <f>LEFT(RecordTable[[#This Row],[CloneBarcode]],7)</f>
        <v>92CK066</v>
      </c>
      <c r="C1342" t="s">
        <v>3623</v>
      </c>
      <c r="D1342" s="15">
        <v>43740</v>
      </c>
      <c r="E1342" s="15" t="str">
        <f>_xlfn.IFNA(IF(LEFT(VLOOKUP(RecordTable[[#This Row],[METRC]],METRC!A:B,2,FALSE),4)=LEFT(RecordTable[[#This Row],[CloneBarcode]],4),"match","MISMATCH"),"dead")</f>
        <v>dead</v>
      </c>
      <c r="F1342" s="15" t="str">
        <f>_xlfn.IFNA(INDEX(Table6[[#All],[Location]],MATCH(RecordTable[[#This Row],[METRC]],Table6[Tag],0)),"DEAD")</f>
        <v>DEAD</v>
      </c>
    </row>
    <row r="1343" spans="1:6" x14ac:dyDescent="0.25">
      <c r="A1343" t="str">
        <f>_xlfn.CONCAT("1A4070000000065000",RIGHT(RecordTable[[#This Row],[CloneBarcode]],6))</f>
        <v>1A4070000000065000045572</v>
      </c>
      <c r="B1343" t="str">
        <f>LEFT(RecordTable[[#This Row],[CloneBarcode]],7)</f>
        <v>92CK082</v>
      </c>
      <c r="C1343" t="s">
        <v>33</v>
      </c>
      <c r="D1343" s="15">
        <v>43740</v>
      </c>
      <c r="E1343" s="15" t="str">
        <f>_xlfn.IFNA(IF(LEFT(VLOOKUP(RecordTable[[#This Row],[METRC]],METRC!A:B,2,FALSE),4)=LEFT(RecordTable[[#This Row],[CloneBarcode]],4),"match","MISMATCH"),"dead")</f>
        <v>dead</v>
      </c>
      <c r="F1343" s="15" t="str">
        <f>_xlfn.IFNA(INDEX(Table6[[#All],[Location]],MATCH(RecordTable[[#This Row],[METRC]],Table6[Tag],0)),"DEAD")</f>
        <v>DEAD</v>
      </c>
    </row>
    <row r="1344" spans="1:6" x14ac:dyDescent="0.25">
      <c r="A1344" t="str">
        <f>_xlfn.CONCAT("1A4070000000065000",RIGHT(RecordTable[[#This Row],[CloneBarcode]],6))</f>
        <v>1A4070000000065000045573</v>
      </c>
      <c r="B1344" t="str">
        <f>LEFT(RecordTable[[#This Row],[CloneBarcode]],7)</f>
        <v>92CK082</v>
      </c>
      <c r="C1344" t="s">
        <v>86</v>
      </c>
      <c r="D1344" s="15">
        <v>43740</v>
      </c>
      <c r="E1344" s="15" t="str">
        <f>_xlfn.IFNA(IF(LEFT(VLOOKUP(RecordTable[[#This Row],[METRC]],METRC!A:B,2,FALSE),4)=LEFT(RecordTable[[#This Row],[CloneBarcode]],4),"match","MISMATCH"),"dead")</f>
        <v>dead</v>
      </c>
      <c r="F1344" s="15" t="str">
        <f>_xlfn.IFNA(INDEX(Table6[[#All],[Location]],MATCH(RecordTable[[#This Row],[METRC]],Table6[Tag],0)),"DEAD")</f>
        <v>DEAD</v>
      </c>
    </row>
    <row r="1345" spans="1:6" x14ac:dyDescent="0.25">
      <c r="A1345" t="str">
        <f>_xlfn.CONCAT("1A4070000000065000",RIGHT(RecordTable[[#This Row],[CloneBarcode]],6))</f>
        <v>1A4070000000065000040909</v>
      </c>
      <c r="B1345" t="str">
        <f>LEFT(RecordTable[[#This Row],[CloneBarcode]],7)</f>
        <v>92CK083</v>
      </c>
      <c r="C1345" t="s">
        <v>3625</v>
      </c>
      <c r="D1345" s="15">
        <v>43740</v>
      </c>
      <c r="E1345" s="15" t="str">
        <f>_xlfn.IFNA(IF(LEFT(VLOOKUP(RecordTable[[#This Row],[METRC]],METRC!A:B,2,FALSE),4)=LEFT(RecordTable[[#This Row],[CloneBarcode]],4),"match","MISMATCH"),"dead")</f>
        <v>dead</v>
      </c>
      <c r="F1345" s="15" t="str">
        <f>_xlfn.IFNA(INDEX(Table6[[#All],[Location]],MATCH(RecordTable[[#This Row],[METRC]],Table6[Tag],0)),"DEAD")</f>
        <v>DEAD</v>
      </c>
    </row>
    <row r="1346" spans="1:6" x14ac:dyDescent="0.25">
      <c r="A1346" t="str">
        <f>_xlfn.CONCAT("1A4070000000065000",RIGHT(RecordTable[[#This Row],[CloneBarcode]],6))</f>
        <v>1A4070000000065000040907</v>
      </c>
      <c r="B1346" t="str">
        <f>LEFT(RecordTable[[#This Row],[CloneBarcode]],7)</f>
        <v>92CK083</v>
      </c>
      <c r="C1346" t="s">
        <v>3626</v>
      </c>
      <c r="D1346" s="15">
        <v>43740</v>
      </c>
      <c r="E1346" s="15" t="str">
        <f>_xlfn.IFNA(IF(LEFT(VLOOKUP(RecordTable[[#This Row],[METRC]],METRC!A:B,2,FALSE),4)=LEFT(RecordTable[[#This Row],[CloneBarcode]],4),"match","MISMATCH"),"dead")</f>
        <v>dead</v>
      </c>
      <c r="F1346" s="15" t="str">
        <f>_xlfn.IFNA(INDEX(Table6[[#All],[Location]],MATCH(RecordTable[[#This Row],[METRC]],Table6[Tag],0)),"DEAD")</f>
        <v>DEAD</v>
      </c>
    </row>
    <row r="1347" spans="1:6" x14ac:dyDescent="0.25">
      <c r="A1347" t="str">
        <f>_xlfn.CONCAT("1A4070000000065000",RIGHT(RecordTable[[#This Row],[CloneBarcode]],6))</f>
        <v>1A4070000000065000040932</v>
      </c>
      <c r="B1347" t="str">
        <f>LEFT(RecordTable[[#This Row],[CloneBarcode]],7)</f>
        <v>92CK088</v>
      </c>
      <c r="C1347" t="s">
        <v>3628</v>
      </c>
      <c r="D1347" s="15">
        <v>43740</v>
      </c>
      <c r="E1347" s="15" t="str">
        <f>_xlfn.IFNA(IF(LEFT(VLOOKUP(RecordTable[[#This Row],[METRC]],METRC!A:B,2,FALSE),4)=LEFT(RecordTable[[#This Row],[CloneBarcode]],4),"match","MISMATCH"),"dead")</f>
        <v>dead</v>
      </c>
      <c r="F1347" s="15" t="str">
        <f>_xlfn.IFNA(INDEX(Table6[[#All],[Location]],MATCH(RecordTable[[#This Row],[METRC]],Table6[Tag],0)),"DEAD")</f>
        <v>DEAD</v>
      </c>
    </row>
    <row r="1348" spans="1:6" x14ac:dyDescent="0.25">
      <c r="A1348" t="str">
        <f>_xlfn.CONCAT("1A4070000000065000",RIGHT(RecordTable[[#This Row],[CloneBarcode]],6))</f>
        <v>1A4070000000065000040930</v>
      </c>
      <c r="B1348" t="str">
        <f>LEFT(RecordTable[[#This Row],[CloneBarcode]],7)</f>
        <v>92CK088</v>
      </c>
      <c r="C1348" t="s">
        <v>3627</v>
      </c>
      <c r="D1348" s="15">
        <v>43740</v>
      </c>
      <c r="E1348" s="15" t="str">
        <f>_xlfn.IFNA(IF(LEFT(VLOOKUP(RecordTable[[#This Row],[METRC]],METRC!A:B,2,FALSE),4)=LEFT(RecordTable[[#This Row],[CloneBarcode]],4),"match","MISMATCH"),"dead")</f>
        <v>dead</v>
      </c>
      <c r="F1348" s="15" t="str">
        <f>_xlfn.IFNA(INDEX(Table6[[#All],[Location]],MATCH(RecordTable[[#This Row],[METRC]],Table6[Tag],0)),"DEAD")</f>
        <v>DEAD</v>
      </c>
    </row>
    <row r="1349" spans="1:6" x14ac:dyDescent="0.25">
      <c r="A1349" t="str">
        <f>_xlfn.CONCAT("1A4070000000065000",RIGHT(RecordTable[[#This Row],[CloneBarcode]],6))</f>
        <v>1A4070000000065000045542</v>
      </c>
      <c r="B1349" t="str">
        <f>LEFT(RecordTable[[#This Row],[CloneBarcode]],7)</f>
        <v>92CK088</v>
      </c>
      <c r="C1349" t="s">
        <v>3837</v>
      </c>
      <c r="D1349" s="15">
        <v>43740</v>
      </c>
      <c r="E1349" s="15" t="str">
        <f>_xlfn.IFNA(IF(LEFT(VLOOKUP(RecordTable[[#This Row],[METRC]],METRC!A:B,2,FALSE),4)=LEFT(RecordTable[[#This Row],[CloneBarcode]],4),"match","MISMATCH"),"dead")</f>
        <v>dead</v>
      </c>
      <c r="F1349" s="15" t="str">
        <f>_xlfn.IFNA(INDEX(Table6[[#All],[Location]],MATCH(RecordTable[[#This Row],[METRC]],Table6[Tag],0)),"DEAD")</f>
        <v>DEAD</v>
      </c>
    </row>
    <row r="1350" spans="1:6" x14ac:dyDescent="0.25">
      <c r="A1350" t="str">
        <f>_xlfn.CONCAT("1A4070000000065000",RIGHT(RecordTable[[#This Row],[CloneBarcode]],6))</f>
        <v>1A4070000000065000045543</v>
      </c>
      <c r="B1350" t="str">
        <f>LEFT(RecordTable[[#This Row],[CloneBarcode]],7)</f>
        <v>92CK088</v>
      </c>
      <c r="C1350" t="s">
        <v>3838</v>
      </c>
      <c r="D1350" s="15">
        <v>43740</v>
      </c>
      <c r="E1350" s="15" t="str">
        <f>_xlfn.IFNA(IF(LEFT(VLOOKUP(RecordTable[[#This Row],[METRC]],METRC!A:B,2,FALSE),4)=LEFT(RecordTable[[#This Row],[CloneBarcode]],4),"match","MISMATCH"),"dead")</f>
        <v>dead</v>
      </c>
      <c r="F1350" s="15" t="str">
        <f>_xlfn.IFNA(INDEX(Table6[[#All],[Location]],MATCH(RecordTable[[#This Row],[METRC]],Table6[Tag],0)),"DEAD")</f>
        <v>DEAD</v>
      </c>
    </row>
    <row r="1351" spans="1:6" x14ac:dyDescent="0.25">
      <c r="A1351" t="s">
        <v>3917</v>
      </c>
      <c r="B1351" t="s">
        <v>2649</v>
      </c>
      <c r="C1351" t="str">
        <f>_xlfn.CONCAT(RecordTable[[#This Row],[PhenoAbbv]],".",RIGHT(RecordTable[[#This Row],[METRC]],6))</f>
        <v>92CK119.040631</v>
      </c>
      <c r="D1351" s="63">
        <v>43740</v>
      </c>
      <c r="E1351" s="63" t="str">
        <f>_xlfn.IFNA(IF(LEFT(VLOOKUP(RecordTable[[#This Row],[METRC]],METRC!A:B,2,FALSE),4)=LEFT(RecordTable[[#This Row],[CloneBarcode]],4),"match","MISMATCH"),"dead")</f>
        <v>dead</v>
      </c>
      <c r="F1351" s="15" t="str">
        <f>_xlfn.IFNA(INDEX(Table6[[#All],[Location]],MATCH(RecordTable[[#This Row],[METRC]],Table6[Tag],0)),"DEAD")</f>
        <v>DEAD</v>
      </c>
    </row>
    <row r="1352" spans="1:6" x14ac:dyDescent="0.25">
      <c r="A1352" t="s">
        <v>3918</v>
      </c>
      <c r="B1352" s="62" t="s">
        <v>2649</v>
      </c>
      <c r="C1352" t="str">
        <f>_xlfn.CONCAT(RecordTable[[#This Row],[PhenoAbbv]],".",RIGHT(RecordTable[[#This Row],[METRC]],6))</f>
        <v>92CK119.040632</v>
      </c>
      <c r="D1352" s="63">
        <v>43740</v>
      </c>
      <c r="E1352" s="63" t="str">
        <f>_xlfn.IFNA(IF(LEFT(VLOOKUP(RecordTable[[#This Row],[METRC]],METRC!A:B,2,FALSE),4)=LEFT(RecordTable[[#This Row],[CloneBarcode]],4),"match","MISMATCH"),"dead")</f>
        <v>dead</v>
      </c>
      <c r="F1352" s="15" t="str">
        <f>_xlfn.IFNA(INDEX(Table6[[#All],[Location]],MATCH(RecordTable[[#This Row],[METRC]],Table6[Tag],0)),"DEAD")</f>
        <v>DEAD</v>
      </c>
    </row>
    <row r="1353" spans="1:6" x14ac:dyDescent="0.25">
      <c r="A1353" t="s">
        <v>3543</v>
      </c>
      <c r="B1353" s="62" t="s">
        <v>2953</v>
      </c>
      <c r="C1353" t="str">
        <f>_xlfn.CONCAT(RecordTable[[#This Row],[PhenoAbbv]],".",RIGHT(RecordTable[[#This Row],[METRC]],6))</f>
        <v>BBGM004.029452</v>
      </c>
      <c r="D1353" s="63">
        <v>43740</v>
      </c>
      <c r="E1353" s="63" t="str">
        <f>_xlfn.IFNA(IF(LEFT(VLOOKUP(RecordTable[[#This Row],[METRC]],METRC!A:B,2,FALSE),4)=LEFT(RecordTable[[#This Row],[CloneBarcode]],4),"match","MISMATCH"),"dead")</f>
        <v>dead</v>
      </c>
      <c r="F1353" s="15" t="str">
        <f>_xlfn.IFNA(INDEX(Table6[[#All],[Location]],MATCH(RecordTable[[#This Row],[METRC]],Table6[Tag],0)),"DEAD")</f>
        <v>DEAD</v>
      </c>
    </row>
    <row r="1354" spans="1:6" x14ac:dyDescent="0.25">
      <c r="A1354" t="s">
        <v>3919</v>
      </c>
      <c r="B1354" s="62" t="s">
        <v>2953</v>
      </c>
      <c r="C1354" t="str">
        <f>_xlfn.CONCAT(RecordTable[[#This Row],[PhenoAbbv]],".",RIGHT(RecordTable[[#This Row],[METRC]],6))</f>
        <v>BBGM004.040743</v>
      </c>
      <c r="D1354" s="63">
        <v>43740</v>
      </c>
      <c r="E1354" s="63" t="str">
        <f>_xlfn.IFNA(IF(LEFT(VLOOKUP(RecordTable[[#This Row],[METRC]],METRC!A:B,2,FALSE),4)=LEFT(RecordTable[[#This Row],[CloneBarcode]],4),"match","MISMATCH"),"dead")</f>
        <v>dead</v>
      </c>
      <c r="F1354" s="15" t="str">
        <f>_xlfn.IFNA(INDEX(Table6[[#All],[Location]],MATCH(RecordTable[[#This Row],[METRC]],Table6[Tag],0)),"DEAD")</f>
        <v>DEAD</v>
      </c>
    </row>
    <row r="1355" spans="1:6" x14ac:dyDescent="0.25">
      <c r="A1355" t="s">
        <v>3920</v>
      </c>
      <c r="B1355" s="62" t="s">
        <v>2953</v>
      </c>
      <c r="C1355" t="str">
        <f>_xlfn.CONCAT(RecordTable[[#This Row],[PhenoAbbv]],".",RIGHT(RecordTable[[#This Row],[METRC]],6))</f>
        <v>BBGM004.040750</v>
      </c>
      <c r="D1355" s="63">
        <v>43740</v>
      </c>
      <c r="E1355" s="63" t="str">
        <f>_xlfn.IFNA(IF(LEFT(VLOOKUP(RecordTable[[#This Row],[METRC]],METRC!A:B,2,FALSE),4)=LEFT(RecordTable[[#This Row],[CloneBarcode]],4),"match","MISMATCH"),"dead")</f>
        <v>dead</v>
      </c>
      <c r="F1355" s="15" t="str">
        <f>_xlfn.IFNA(INDEX(Table6[[#All],[Location]],MATCH(RecordTable[[#This Row],[METRC]],Table6[Tag],0)),"DEAD")</f>
        <v>DEAD</v>
      </c>
    </row>
    <row r="1356" spans="1:6" x14ac:dyDescent="0.25">
      <c r="A1356" t="str">
        <f>_xlfn.CONCAT("1A4070000000065000",RIGHT(RecordTable[[#This Row],[CloneBarcode]],6))</f>
        <v>1A4070000000065000045538</v>
      </c>
      <c r="B1356" t="str">
        <f>LEFT(RecordTable[[#This Row],[CloneBarcode]],7)</f>
        <v>BBGM004</v>
      </c>
      <c r="C1356" t="s">
        <v>3839</v>
      </c>
      <c r="D1356" s="15">
        <v>43740</v>
      </c>
      <c r="E1356" s="15" t="str">
        <f>_xlfn.IFNA(IF(LEFT(VLOOKUP(RecordTable[[#This Row],[METRC]],METRC!A:B,2,FALSE),4)=LEFT(RecordTable[[#This Row],[CloneBarcode]],4),"match","MISMATCH"),"dead")</f>
        <v>dead</v>
      </c>
      <c r="F1356" s="15" t="str">
        <f>_xlfn.IFNA(INDEX(Table6[[#All],[Location]],MATCH(RecordTable[[#This Row],[METRC]],Table6[Tag],0)),"DEAD")</f>
        <v>DEAD</v>
      </c>
    </row>
    <row r="1357" spans="1:6" x14ac:dyDescent="0.25">
      <c r="A1357" t="str">
        <f>_xlfn.CONCAT("1A4070000000065000",RIGHT(RecordTable[[#This Row],[CloneBarcode]],6))</f>
        <v>1A4070000000065000043532</v>
      </c>
      <c r="B1357" t="str">
        <f>LEFT(RecordTable[[#This Row],[CloneBarcode]],7)</f>
        <v>BBGM004</v>
      </c>
      <c r="C1357" t="s">
        <v>3921</v>
      </c>
      <c r="D1357" s="15">
        <v>43740</v>
      </c>
      <c r="E1357" s="15" t="str">
        <f>_xlfn.IFNA(IF(LEFT(VLOOKUP(RecordTable[[#This Row],[METRC]],METRC!A:B,2,FALSE),4)=LEFT(RecordTable[[#This Row],[CloneBarcode]],4),"match","MISMATCH"),"dead")</f>
        <v>dead</v>
      </c>
      <c r="F1357" s="15" t="str">
        <f>_xlfn.IFNA(INDEX(Table6[[#All],[Location]],MATCH(RecordTable[[#This Row],[METRC]],Table6[Tag],0)),"DEAD")</f>
        <v>DEAD</v>
      </c>
    </row>
    <row r="1358" spans="1:6" x14ac:dyDescent="0.25">
      <c r="A1358" t="str">
        <f>_xlfn.CONCAT("1A4070000000065000",RIGHT(RecordTable[[#This Row],[CloneBarcode]],6))</f>
        <v>1A4070000000065000043577</v>
      </c>
      <c r="B1358" t="str">
        <f>LEFT(RecordTable[[#This Row],[CloneBarcode]],7)</f>
        <v>BBGM004</v>
      </c>
      <c r="C1358" t="s">
        <v>3922</v>
      </c>
      <c r="D1358" s="15">
        <v>43740</v>
      </c>
      <c r="E1358" s="15" t="str">
        <f>_xlfn.IFNA(IF(LEFT(VLOOKUP(RecordTable[[#This Row],[METRC]],METRC!A:B,2,FALSE),4)=LEFT(RecordTable[[#This Row],[CloneBarcode]],4),"match","MISMATCH"),"dead")</f>
        <v>dead</v>
      </c>
      <c r="F1358" s="15" t="str">
        <f>_xlfn.IFNA(INDEX(Table6[[#All],[Location]],MATCH(RecordTable[[#This Row],[METRC]],Table6[Tag],0)),"DEAD")</f>
        <v>DEAD</v>
      </c>
    </row>
    <row r="1359" spans="1:6" x14ac:dyDescent="0.25">
      <c r="A1359" t="s">
        <v>3923</v>
      </c>
      <c r="B1359" s="62" t="s">
        <v>2958</v>
      </c>
      <c r="C1359" t="str">
        <f>_xlfn.CONCAT(RecordTable[[#This Row],[PhenoAbbv]],".",RIGHT(RecordTable[[#This Row],[METRC]],6))</f>
        <v>BBGM007.040751</v>
      </c>
      <c r="D1359" s="63">
        <v>43740</v>
      </c>
      <c r="E1359" s="63" t="str">
        <f>_xlfn.IFNA(IF(LEFT(VLOOKUP(RecordTable[[#This Row],[METRC]],METRC!A:B,2,FALSE),4)=LEFT(RecordTable[[#This Row],[CloneBarcode]],4),"match","MISMATCH"),"dead")</f>
        <v>dead</v>
      </c>
      <c r="F1359" s="15" t="str">
        <f>_xlfn.IFNA(INDEX(Table6[[#All],[Location]],MATCH(RecordTable[[#This Row],[METRC]],Table6[Tag],0)),"DEAD")</f>
        <v>DEAD</v>
      </c>
    </row>
    <row r="1360" spans="1:6" x14ac:dyDescent="0.25">
      <c r="A1360" t="s">
        <v>3924</v>
      </c>
      <c r="B1360" s="62" t="s">
        <v>2958</v>
      </c>
      <c r="C1360" t="str">
        <f>_xlfn.CONCAT(RecordTable[[#This Row],[PhenoAbbv]],".",RIGHT(RecordTable[[#This Row],[METRC]],6))</f>
        <v>BBGM007.040755</v>
      </c>
      <c r="D1360" s="63">
        <v>43740</v>
      </c>
      <c r="E1360" s="63" t="str">
        <f>_xlfn.IFNA(IF(LEFT(VLOOKUP(RecordTable[[#This Row],[METRC]],METRC!A:B,2,FALSE),4)=LEFT(RecordTable[[#This Row],[CloneBarcode]],4),"match","MISMATCH"),"dead")</f>
        <v>dead</v>
      </c>
      <c r="F1360" s="15" t="str">
        <f>_xlfn.IFNA(INDEX(Table6[[#All],[Location]],MATCH(RecordTable[[#This Row],[METRC]],Table6[Tag],0)),"DEAD")</f>
        <v>DEAD</v>
      </c>
    </row>
    <row r="1361" spans="1:6" x14ac:dyDescent="0.25">
      <c r="A1361" t="s">
        <v>3925</v>
      </c>
      <c r="B1361" t="s">
        <v>2958</v>
      </c>
      <c r="C1361" t="str">
        <f>_xlfn.CONCAT(RecordTable[[#This Row],[PhenoAbbv]],".",RIGHT(RecordTable[[#This Row],[METRC]],6))</f>
        <v>BBGM007.040757</v>
      </c>
      <c r="D1361" s="63">
        <v>43740</v>
      </c>
      <c r="E1361" s="63" t="str">
        <f>_xlfn.IFNA(IF(LEFT(VLOOKUP(RecordTable[[#This Row],[METRC]],METRC!A:B,2,FALSE),4)=LEFT(RecordTable[[#This Row],[CloneBarcode]],4),"match","MISMATCH"),"dead")</f>
        <v>dead</v>
      </c>
      <c r="F1361" s="15" t="str">
        <f>_xlfn.IFNA(INDEX(Table6[[#All],[Location]],MATCH(RecordTable[[#This Row],[METRC]],Table6[Tag],0)),"DEAD")</f>
        <v>DEAD</v>
      </c>
    </row>
    <row r="1362" spans="1:6" x14ac:dyDescent="0.25">
      <c r="A1362" t="str">
        <f>_xlfn.CONCAT("1A4070000000065000",RIGHT(RecordTable[[#This Row],[CloneBarcode]],6))</f>
        <v>1A4070000000065000045548</v>
      </c>
      <c r="B1362" t="str">
        <f>LEFT(RecordTable[[#This Row],[CloneBarcode]],7)</f>
        <v>BBGM007</v>
      </c>
      <c r="C1362" t="s">
        <v>3840</v>
      </c>
      <c r="D1362" s="15">
        <v>43740</v>
      </c>
      <c r="E1362" s="15" t="str">
        <f>_xlfn.IFNA(IF(LEFT(VLOOKUP(RecordTable[[#This Row],[METRC]],METRC!A:B,2,FALSE),4)=LEFT(RecordTable[[#This Row],[CloneBarcode]],4),"match","MISMATCH"),"dead")</f>
        <v>dead</v>
      </c>
      <c r="F1362" s="15" t="str">
        <f>_xlfn.IFNA(INDEX(Table6[[#All],[Location]],MATCH(RecordTable[[#This Row],[METRC]],Table6[Tag],0)),"DEAD")</f>
        <v>DEAD</v>
      </c>
    </row>
    <row r="1363" spans="1:6" x14ac:dyDescent="0.25">
      <c r="A1363" t="str">
        <f>_xlfn.CONCAT("1A4070000000065000",RIGHT(RecordTable[[#This Row],[CloneBarcode]],6))</f>
        <v>1A4070000000065000045549</v>
      </c>
      <c r="B1363" t="str">
        <f>LEFT(RecordTable[[#This Row],[CloneBarcode]],7)</f>
        <v>BBGM007</v>
      </c>
      <c r="C1363" t="s">
        <v>3841</v>
      </c>
      <c r="D1363" s="15">
        <v>43740</v>
      </c>
      <c r="E1363" s="15" t="str">
        <f>_xlfn.IFNA(IF(LEFT(VLOOKUP(RecordTable[[#This Row],[METRC]],METRC!A:B,2,FALSE),4)=LEFT(RecordTable[[#This Row],[CloneBarcode]],4),"match","MISMATCH"),"dead")</f>
        <v>dead</v>
      </c>
      <c r="F1363" s="15" t="str">
        <f>_xlfn.IFNA(INDEX(Table6[[#All],[Location]],MATCH(RecordTable[[#This Row],[METRC]],Table6[Tag],0)),"DEAD")</f>
        <v>DEAD</v>
      </c>
    </row>
    <row r="1364" spans="1:6" x14ac:dyDescent="0.25">
      <c r="A1364" t="str">
        <f>_xlfn.CONCAT("1A4070000000065000",RIGHT(RecordTable[[#This Row],[CloneBarcode]],6))</f>
        <v>1A4070000000065000043469</v>
      </c>
      <c r="B1364" t="str">
        <f>LEFT(RecordTable[[#This Row],[CloneBarcode]],7)</f>
        <v>BBGM007</v>
      </c>
      <c r="C1364" t="s">
        <v>3926</v>
      </c>
      <c r="D1364" s="15">
        <v>43740</v>
      </c>
      <c r="E1364" s="15" t="str">
        <f>_xlfn.IFNA(IF(LEFT(VLOOKUP(RecordTable[[#This Row],[METRC]],METRC!A:B,2,FALSE),4)=LEFT(RecordTable[[#This Row],[CloneBarcode]],4),"match","MISMATCH"),"dead")</f>
        <v>dead</v>
      </c>
      <c r="F1364" s="15" t="str">
        <f>_xlfn.IFNA(INDEX(Table6[[#All],[Location]],MATCH(RecordTable[[#This Row],[METRC]],Table6[Tag],0)),"DEAD")</f>
        <v>DEAD</v>
      </c>
    </row>
    <row r="1365" spans="1:6" x14ac:dyDescent="0.25">
      <c r="A1365" t="str">
        <f>_xlfn.CONCAT("1A4070000000065000",RIGHT(RecordTable[[#This Row],[CloneBarcode]],6))</f>
        <v>1A4070000000065000043468</v>
      </c>
      <c r="B1365" t="str">
        <f>LEFT(RecordTable[[#This Row],[CloneBarcode]],7)</f>
        <v>BBGM007</v>
      </c>
      <c r="C1365" t="s">
        <v>3927</v>
      </c>
      <c r="D1365" s="15">
        <v>43740</v>
      </c>
      <c r="E1365" s="15" t="str">
        <f>_xlfn.IFNA(IF(LEFT(VLOOKUP(RecordTable[[#This Row],[METRC]],METRC!A:B,2,FALSE),4)=LEFT(RecordTable[[#This Row],[CloneBarcode]],4),"match","MISMATCH"),"dead")</f>
        <v>dead</v>
      </c>
      <c r="F1365" s="15" t="str">
        <f>_xlfn.IFNA(INDEX(Table6[[#All],[Location]],MATCH(RecordTable[[#This Row],[METRC]],Table6[Tag],0)),"DEAD")</f>
        <v>DEAD</v>
      </c>
    </row>
    <row r="1366" spans="1:6" x14ac:dyDescent="0.25">
      <c r="A1366" t="str">
        <f>_xlfn.CONCAT("1A4070000000065000",RIGHT(RecordTable[[#This Row],[CloneBarcode]],6))</f>
        <v>1A4070000000065000041092</v>
      </c>
      <c r="B1366" t="str">
        <f>LEFT(RecordTable[[#This Row],[CloneBarcode]],7)</f>
        <v>BBGM009</v>
      </c>
      <c r="C1366" t="s">
        <v>3635</v>
      </c>
      <c r="D1366" s="15">
        <v>43740</v>
      </c>
      <c r="E1366" s="15" t="str">
        <f>_xlfn.IFNA(IF(LEFT(VLOOKUP(RecordTable[[#This Row],[METRC]],METRC!A:B,2,FALSE),4)=LEFT(RecordTable[[#This Row],[CloneBarcode]],4),"match","MISMATCH"),"dead")</f>
        <v>dead</v>
      </c>
      <c r="F1366" s="15" t="str">
        <f>_xlfn.IFNA(INDEX(Table6[[#All],[Location]],MATCH(RecordTable[[#This Row],[METRC]],Table6[Tag],0)),"DEAD")</f>
        <v>DEAD</v>
      </c>
    </row>
    <row r="1367" spans="1:6" x14ac:dyDescent="0.25">
      <c r="A1367" t="str">
        <f>_xlfn.CONCAT("1A4070000000065000",RIGHT(RecordTable[[#This Row],[CloneBarcode]],6))</f>
        <v>1A4070000000065000041103</v>
      </c>
      <c r="B1367" t="str">
        <f>LEFT(RecordTable[[#This Row],[CloneBarcode]],7)</f>
        <v>BBGM009</v>
      </c>
      <c r="C1367" t="s">
        <v>3636</v>
      </c>
      <c r="D1367" s="15">
        <v>43740</v>
      </c>
      <c r="E1367" s="15" t="str">
        <f>_xlfn.IFNA(IF(LEFT(VLOOKUP(RecordTable[[#This Row],[METRC]],METRC!A:B,2,FALSE),4)=LEFT(RecordTable[[#This Row],[CloneBarcode]],4),"match","MISMATCH"),"dead")</f>
        <v>dead</v>
      </c>
      <c r="F1367" s="15" t="str">
        <f>_xlfn.IFNA(INDEX(Table6[[#All],[Location]],MATCH(RecordTable[[#This Row],[METRC]],Table6[Tag],0)),"DEAD")</f>
        <v>DEAD</v>
      </c>
    </row>
    <row r="1368" spans="1:6" x14ac:dyDescent="0.25">
      <c r="A1368" t="str">
        <f>_xlfn.CONCAT("1A4070000000065000",RIGHT(RecordTable[[#This Row],[CloneBarcode]],6))</f>
        <v>1A4070000000065000045544</v>
      </c>
      <c r="B1368" t="str">
        <f>LEFT(RecordTable[[#This Row],[CloneBarcode]],7)</f>
        <v>BBGM009</v>
      </c>
      <c r="C1368" t="s">
        <v>3842</v>
      </c>
      <c r="D1368" s="15">
        <v>43740</v>
      </c>
      <c r="E1368" s="15" t="str">
        <f>_xlfn.IFNA(IF(LEFT(VLOOKUP(RecordTable[[#This Row],[METRC]],METRC!A:B,2,FALSE),4)=LEFT(RecordTable[[#This Row],[CloneBarcode]],4),"match","MISMATCH"),"dead")</f>
        <v>dead</v>
      </c>
      <c r="F1368" s="15" t="str">
        <f>_xlfn.IFNA(INDEX(Table6[[#All],[Location]],MATCH(RecordTable[[#This Row],[METRC]],Table6[Tag],0)),"DEAD")</f>
        <v>DEAD</v>
      </c>
    </row>
    <row r="1369" spans="1:6" x14ac:dyDescent="0.25">
      <c r="A1369" t="str">
        <f>_xlfn.CONCAT("1A4070000000065000",RIGHT(RecordTable[[#This Row],[CloneBarcode]],6))</f>
        <v>1A4070000000065000045545</v>
      </c>
      <c r="B1369" t="str">
        <f>LEFT(RecordTable[[#This Row],[CloneBarcode]],7)</f>
        <v>BBGM009</v>
      </c>
      <c r="C1369" t="s">
        <v>3843</v>
      </c>
      <c r="D1369" s="15">
        <v>43740</v>
      </c>
      <c r="E1369" s="15" t="str">
        <f>_xlfn.IFNA(IF(LEFT(VLOOKUP(RecordTable[[#This Row],[METRC]],METRC!A:B,2,FALSE),4)=LEFT(RecordTable[[#This Row],[CloneBarcode]],4),"match","MISMATCH"),"dead")</f>
        <v>dead</v>
      </c>
      <c r="F1369" s="15" t="str">
        <f>_xlfn.IFNA(INDEX(Table6[[#All],[Location]],MATCH(RecordTable[[#This Row],[METRC]],Table6[Tag],0)),"DEAD")</f>
        <v>DEAD</v>
      </c>
    </row>
    <row r="1370" spans="1:6" x14ac:dyDescent="0.25">
      <c r="A1370" t="str">
        <f>_xlfn.CONCAT("1A4070000000065000",RIGHT(RecordTable[[#This Row],[CloneBarcode]],6))</f>
        <v>1A4070000000065000040577</v>
      </c>
      <c r="B1370" t="str">
        <f>LEFT(RecordTable[[#This Row],[CloneBarcode]],7)</f>
        <v>BGCH003</v>
      </c>
      <c r="C1370" t="s">
        <v>3638</v>
      </c>
      <c r="D1370" s="15">
        <v>43740</v>
      </c>
      <c r="E1370" s="15" t="str">
        <f>_xlfn.IFNA(IF(LEFT(VLOOKUP(RecordTable[[#This Row],[METRC]],METRC!A:B,2,FALSE),4)=LEFT(RecordTable[[#This Row],[CloneBarcode]],4),"match","MISMATCH"),"dead")</f>
        <v>dead</v>
      </c>
      <c r="F1370" s="15" t="str">
        <f>_xlfn.IFNA(INDEX(Table6[[#All],[Location]],MATCH(RecordTable[[#This Row],[METRC]],Table6[Tag],0)),"DEAD")</f>
        <v>DEAD</v>
      </c>
    </row>
    <row r="1371" spans="1:6" x14ac:dyDescent="0.25">
      <c r="A1371" t="str">
        <f>_xlfn.CONCAT("1A4070000000065000",RIGHT(RecordTable[[#This Row],[CloneBarcode]],6))</f>
        <v>1A4070000000065000040578</v>
      </c>
      <c r="B1371" t="str">
        <f>LEFT(RecordTable[[#This Row],[CloneBarcode]],7)</f>
        <v>BGCH003</v>
      </c>
      <c r="C1371" t="s">
        <v>3637</v>
      </c>
      <c r="D1371" s="15">
        <v>43740</v>
      </c>
      <c r="E1371" s="15" t="str">
        <f>_xlfn.IFNA(IF(LEFT(VLOOKUP(RecordTable[[#This Row],[METRC]],METRC!A:B,2,FALSE),4)=LEFT(RecordTable[[#This Row],[CloneBarcode]],4),"match","MISMATCH"),"dead")</f>
        <v>dead</v>
      </c>
      <c r="F1371" s="15" t="str">
        <f>_xlfn.IFNA(INDEX(Table6[[#All],[Location]],MATCH(RecordTable[[#This Row],[METRC]],Table6[Tag],0)),"DEAD")</f>
        <v>DEAD</v>
      </c>
    </row>
    <row r="1372" spans="1:6" x14ac:dyDescent="0.25">
      <c r="A1372" t="str">
        <f>_xlfn.CONCAT("1A4070000000065000",RIGHT(RecordTable[[#This Row],[CloneBarcode]],6))</f>
        <v>1A4070000000065000040585</v>
      </c>
      <c r="B1372" t="str">
        <f>LEFT(RecordTable[[#This Row],[CloneBarcode]],7)</f>
        <v>BGCH006</v>
      </c>
      <c r="C1372" t="s">
        <v>3642</v>
      </c>
      <c r="D1372" s="15">
        <v>43740</v>
      </c>
      <c r="E1372" s="15" t="str">
        <f>_xlfn.IFNA(IF(LEFT(VLOOKUP(RecordTable[[#This Row],[METRC]],METRC!A:B,2,FALSE),4)=LEFT(RecordTable[[#This Row],[CloneBarcode]],4),"match","MISMATCH"),"dead")</f>
        <v>dead</v>
      </c>
      <c r="F1372" s="15" t="str">
        <f>_xlfn.IFNA(INDEX(Table6[[#All],[Location]],MATCH(RecordTable[[#This Row],[METRC]],Table6[Tag],0)),"DEAD")</f>
        <v>DEAD</v>
      </c>
    </row>
    <row r="1373" spans="1:6" x14ac:dyDescent="0.25">
      <c r="A1373" t="str">
        <f>_xlfn.CONCAT("1A4070000000065000",RIGHT(RecordTable[[#This Row],[CloneBarcode]],6))</f>
        <v>1A4070000000065000040586</v>
      </c>
      <c r="B1373" t="str">
        <f>LEFT(RecordTable[[#This Row],[CloneBarcode]],7)</f>
        <v>BGCH006</v>
      </c>
      <c r="C1373" t="s">
        <v>3640</v>
      </c>
      <c r="D1373" s="15">
        <v>43740</v>
      </c>
      <c r="E1373" s="15" t="str">
        <f>_xlfn.IFNA(IF(LEFT(VLOOKUP(RecordTable[[#This Row],[METRC]],METRC!A:B,2,FALSE),4)=LEFT(RecordTable[[#This Row],[CloneBarcode]],4),"match","MISMATCH"),"dead")</f>
        <v>dead</v>
      </c>
      <c r="F1373" s="15" t="str">
        <f>_xlfn.IFNA(INDEX(Table6[[#All],[Location]],MATCH(RecordTable[[#This Row],[METRC]],Table6[Tag],0)),"DEAD")</f>
        <v>DEAD</v>
      </c>
    </row>
    <row r="1374" spans="1:6" x14ac:dyDescent="0.25">
      <c r="A1374" t="str">
        <f>_xlfn.CONCAT("1A4070000000065000",RIGHT(RecordTable[[#This Row],[CloneBarcode]],6))</f>
        <v>1A4070000000065000040582</v>
      </c>
      <c r="B1374" t="str">
        <f>LEFT(RecordTable[[#This Row],[CloneBarcode]],7)</f>
        <v>BGCH006</v>
      </c>
      <c r="C1374" t="s">
        <v>3639</v>
      </c>
      <c r="D1374" s="15">
        <v>43740</v>
      </c>
      <c r="E1374" s="15" t="str">
        <f>_xlfn.IFNA(IF(LEFT(VLOOKUP(RecordTable[[#This Row],[METRC]],METRC!A:B,2,FALSE),4)=LEFT(RecordTable[[#This Row],[CloneBarcode]],4),"match","MISMATCH"),"dead")</f>
        <v>dead</v>
      </c>
      <c r="F1374" s="15" t="str">
        <f>_xlfn.IFNA(INDEX(Table6[[#All],[Location]],MATCH(RecordTable[[#This Row],[METRC]],Table6[Tag],0)),"DEAD")</f>
        <v>DEAD</v>
      </c>
    </row>
    <row r="1375" spans="1:6" x14ac:dyDescent="0.25">
      <c r="A1375" t="str">
        <f>_xlfn.CONCAT("1A4070000000065000",RIGHT(RecordTable[[#This Row],[CloneBarcode]],6))</f>
        <v>1A4070000000065000040581</v>
      </c>
      <c r="B1375" t="str">
        <f>LEFT(RecordTable[[#This Row],[CloneBarcode]],7)</f>
        <v>BGCH006</v>
      </c>
      <c r="C1375" t="s">
        <v>3641</v>
      </c>
      <c r="D1375" s="15">
        <v>43740</v>
      </c>
      <c r="E1375" s="15" t="str">
        <f>_xlfn.IFNA(IF(LEFT(VLOOKUP(RecordTable[[#This Row],[METRC]],METRC!A:B,2,FALSE),4)=LEFT(RecordTable[[#This Row],[CloneBarcode]],4),"match","MISMATCH"),"dead")</f>
        <v>dead</v>
      </c>
      <c r="F1375" s="15" t="str">
        <f>_xlfn.IFNA(INDEX(Table6[[#All],[Location]],MATCH(RecordTable[[#This Row],[METRC]],Table6[Tag],0)),"DEAD")</f>
        <v>DEAD</v>
      </c>
    </row>
    <row r="1376" spans="1:6" x14ac:dyDescent="0.25">
      <c r="A1376" t="str">
        <f>_xlfn.CONCAT("1A4070000000065000",RIGHT(RecordTable[[#This Row],[CloneBarcode]],6))</f>
        <v>1A4070000000065000040542</v>
      </c>
      <c r="B1376" t="str">
        <f>LEFT(RecordTable[[#This Row],[CloneBarcode]],7)</f>
        <v>BGCH007</v>
      </c>
      <c r="C1376" t="s">
        <v>3646</v>
      </c>
      <c r="D1376" s="15">
        <v>43740</v>
      </c>
      <c r="E1376" s="15" t="str">
        <f>_xlfn.IFNA(IF(LEFT(VLOOKUP(RecordTable[[#This Row],[METRC]],METRC!A:B,2,FALSE),4)=LEFT(RecordTable[[#This Row],[CloneBarcode]],4),"match","MISMATCH"),"dead")</f>
        <v>dead</v>
      </c>
      <c r="F1376" s="15" t="str">
        <f>_xlfn.IFNA(INDEX(Table6[[#All],[Location]],MATCH(RecordTable[[#This Row],[METRC]],Table6[Tag],0)),"DEAD")</f>
        <v>DEAD</v>
      </c>
    </row>
    <row r="1377" spans="1:6" x14ac:dyDescent="0.25">
      <c r="A1377" t="str">
        <f>_xlfn.CONCAT("1A4070000000065000",RIGHT(RecordTable[[#This Row],[CloneBarcode]],6))</f>
        <v>1A4070000000065000040543</v>
      </c>
      <c r="B1377" t="str">
        <f>LEFT(RecordTable[[#This Row],[CloneBarcode]],7)</f>
        <v>BGCH007</v>
      </c>
      <c r="C1377" t="s">
        <v>3645</v>
      </c>
      <c r="D1377" s="15">
        <v>43740</v>
      </c>
      <c r="E1377" s="15" t="str">
        <f>_xlfn.IFNA(IF(LEFT(VLOOKUP(RecordTable[[#This Row],[METRC]],METRC!A:B,2,FALSE),4)=LEFT(RecordTable[[#This Row],[CloneBarcode]],4),"match","MISMATCH"),"dead")</f>
        <v>dead</v>
      </c>
      <c r="F1377" s="15" t="str">
        <f>_xlfn.IFNA(INDEX(Table6[[#All],[Location]],MATCH(RecordTable[[#This Row],[METRC]],Table6[Tag],0)),"DEAD")</f>
        <v>DEAD</v>
      </c>
    </row>
    <row r="1378" spans="1:6" x14ac:dyDescent="0.25">
      <c r="A1378" t="str">
        <f>_xlfn.CONCAT("1A4070000000065000",RIGHT(RecordTable[[#This Row],[CloneBarcode]],6))</f>
        <v>1A4070000000065000040544</v>
      </c>
      <c r="B1378" t="str">
        <f>LEFT(RecordTable[[#This Row],[CloneBarcode]],7)</f>
        <v>BGCH007</v>
      </c>
      <c r="C1378" t="s">
        <v>3644</v>
      </c>
      <c r="D1378" s="15">
        <v>43740</v>
      </c>
      <c r="E1378" s="15" t="str">
        <f>_xlfn.IFNA(IF(LEFT(VLOOKUP(RecordTable[[#This Row],[METRC]],METRC!A:B,2,FALSE),4)=LEFT(RecordTable[[#This Row],[CloneBarcode]],4),"match","MISMATCH"),"dead")</f>
        <v>dead</v>
      </c>
      <c r="F1378" s="15" t="str">
        <f>_xlfn.IFNA(INDEX(Table6[[#All],[Location]],MATCH(RecordTable[[#This Row],[METRC]],Table6[Tag],0)),"DEAD")</f>
        <v>DEAD</v>
      </c>
    </row>
    <row r="1379" spans="1:6" x14ac:dyDescent="0.25">
      <c r="A1379" t="str">
        <f>_xlfn.CONCAT("1A4070000000065000",RIGHT(RecordTable[[#This Row],[CloneBarcode]],6))</f>
        <v>1A4070000000065000040541</v>
      </c>
      <c r="B1379" t="str">
        <f>LEFT(RecordTable[[#This Row],[CloneBarcode]],7)</f>
        <v>BGCH007</v>
      </c>
      <c r="C1379" t="s">
        <v>3643</v>
      </c>
      <c r="D1379" s="15">
        <v>43740</v>
      </c>
      <c r="E1379" s="15" t="str">
        <f>_xlfn.IFNA(IF(LEFT(VLOOKUP(RecordTable[[#This Row],[METRC]],METRC!A:B,2,FALSE),4)=LEFT(RecordTable[[#This Row],[CloneBarcode]],4),"match","MISMATCH"),"dead")</f>
        <v>dead</v>
      </c>
      <c r="F1379" s="15" t="str">
        <f>_xlfn.IFNA(INDEX(Table6[[#All],[Location]],MATCH(RecordTable[[#This Row],[METRC]],Table6[Tag],0)),"DEAD")</f>
        <v>DEAD</v>
      </c>
    </row>
    <row r="1380" spans="1:6" x14ac:dyDescent="0.25">
      <c r="A1380" t="str">
        <f>_xlfn.CONCAT("1A4070000000065000",RIGHT(RecordTable[[#This Row],[CloneBarcode]],6))</f>
        <v>1A4070000000065000040576</v>
      </c>
      <c r="B1380" t="str">
        <f>LEFT(RecordTable[[#This Row],[CloneBarcode]],7)</f>
        <v>BGCH009</v>
      </c>
      <c r="C1380" t="s">
        <v>3647</v>
      </c>
      <c r="D1380" s="15">
        <v>43740</v>
      </c>
      <c r="E1380" s="15" t="str">
        <f>_xlfn.IFNA(IF(LEFT(VLOOKUP(RecordTable[[#This Row],[METRC]],METRC!A:B,2,FALSE),4)=LEFT(RecordTable[[#This Row],[CloneBarcode]],4),"match","MISMATCH"),"dead")</f>
        <v>dead</v>
      </c>
      <c r="F1380" s="15" t="str">
        <f>_xlfn.IFNA(INDEX(Table6[[#All],[Location]],MATCH(RecordTable[[#This Row],[METRC]],Table6[Tag],0)),"DEAD")</f>
        <v>DEAD</v>
      </c>
    </row>
    <row r="1381" spans="1:6" x14ac:dyDescent="0.25">
      <c r="A1381" t="str">
        <f>_xlfn.CONCAT("1A4070000000065000",RIGHT(RecordTable[[#This Row],[CloneBarcode]],6))</f>
        <v>1A4070000000065000040511</v>
      </c>
      <c r="B1381" t="str">
        <f>LEFT(RecordTable[[#This Row],[CloneBarcode]],7)</f>
        <v>BGCH009</v>
      </c>
      <c r="C1381" t="s">
        <v>3648</v>
      </c>
      <c r="D1381" s="15">
        <v>43740</v>
      </c>
      <c r="E1381" s="15" t="str">
        <f>_xlfn.IFNA(IF(LEFT(VLOOKUP(RecordTable[[#This Row],[METRC]],METRC!A:B,2,FALSE),4)=LEFT(RecordTable[[#This Row],[CloneBarcode]],4),"match","MISMATCH"),"dead")</f>
        <v>dead</v>
      </c>
      <c r="F1381" s="15" t="str">
        <f>_xlfn.IFNA(INDEX(Table6[[#All],[Location]],MATCH(RecordTable[[#This Row],[METRC]],Table6[Tag],0)),"DEAD")</f>
        <v>DEAD</v>
      </c>
    </row>
    <row r="1382" spans="1:6" x14ac:dyDescent="0.25">
      <c r="A1382" t="str">
        <f>_xlfn.CONCAT("1A4070000000065000",RIGHT(RecordTable[[#This Row],[CloneBarcode]],6))</f>
        <v>1A4070000000065000040512</v>
      </c>
      <c r="B1382" t="str">
        <f>LEFT(RecordTable[[#This Row],[CloneBarcode]],7)</f>
        <v>BGCH009</v>
      </c>
      <c r="C1382" t="s">
        <v>3650</v>
      </c>
      <c r="D1382" s="15">
        <v>43740</v>
      </c>
      <c r="E1382" s="15" t="str">
        <f>_xlfn.IFNA(IF(LEFT(VLOOKUP(RecordTable[[#This Row],[METRC]],METRC!A:B,2,FALSE),4)=LEFT(RecordTable[[#This Row],[CloneBarcode]],4),"match","MISMATCH"),"dead")</f>
        <v>dead</v>
      </c>
      <c r="F1382" s="15" t="str">
        <f>_xlfn.IFNA(INDEX(Table6[[#All],[Location]],MATCH(RecordTable[[#This Row],[METRC]],Table6[Tag],0)),"DEAD")</f>
        <v>DEAD</v>
      </c>
    </row>
    <row r="1383" spans="1:6" x14ac:dyDescent="0.25">
      <c r="A1383" t="str">
        <f>_xlfn.CONCAT("1A4070000000065000",RIGHT(RecordTable[[#This Row],[CloneBarcode]],6))</f>
        <v>1A4070000000065000040575</v>
      </c>
      <c r="B1383" t="str">
        <f>LEFT(RecordTable[[#This Row],[CloneBarcode]],7)</f>
        <v>BGCH009</v>
      </c>
      <c r="C1383" t="s">
        <v>3649</v>
      </c>
      <c r="D1383" s="15">
        <v>43740</v>
      </c>
      <c r="E1383" s="15" t="str">
        <f>_xlfn.IFNA(IF(LEFT(VLOOKUP(RecordTable[[#This Row],[METRC]],METRC!A:B,2,FALSE),4)=LEFT(RecordTable[[#This Row],[CloneBarcode]],4),"match","MISMATCH"),"dead")</f>
        <v>dead</v>
      </c>
      <c r="F1383" s="15" t="str">
        <f>_xlfn.IFNA(INDEX(Table6[[#All],[Location]],MATCH(RecordTable[[#This Row],[METRC]],Table6[Tag],0)),"DEAD")</f>
        <v>DEAD</v>
      </c>
    </row>
    <row r="1384" spans="1:6" x14ac:dyDescent="0.25">
      <c r="A1384" t="s">
        <v>3651</v>
      </c>
      <c r="B1384" s="62" t="s">
        <v>3652</v>
      </c>
      <c r="C1384" t="str">
        <f>_xlfn.CONCAT(RecordTable[[#This Row],[PhenoAbbv]],".",RIGHT(RecordTable[[#This Row],[METRC]],6))</f>
        <v>BGCH010.033662</v>
      </c>
      <c r="D1384" s="63">
        <v>43740</v>
      </c>
      <c r="E1384" s="63" t="str">
        <f>_xlfn.IFNA(IF(LEFT(VLOOKUP(RecordTable[[#This Row],[METRC]],METRC!A:B,2,FALSE),4)=LEFT(RecordTable[[#This Row],[CloneBarcode]],4),"match","MISMATCH"),"dead")</f>
        <v>dead</v>
      </c>
      <c r="F1384" s="15" t="str">
        <f>_xlfn.IFNA(INDEX(Table6[[#All],[Location]],MATCH(RecordTable[[#This Row],[METRC]],Table6[Tag],0)),"DEAD")</f>
        <v>DEAD</v>
      </c>
    </row>
    <row r="1385" spans="1:6" x14ac:dyDescent="0.25">
      <c r="A1385" t="s">
        <v>3653</v>
      </c>
      <c r="B1385" t="s">
        <v>3652</v>
      </c>
      <c r="C1385" t="str">
        <f>_xlfn.CONCAT(RecordTable[[#This Row],[PhenoAbbv]],".",RIGHT(RecordTable[[#This Row],[METRC]],6))</f>
        <v>BGCH010.033664</v>
      </c>
      <c r="D1385" s="63">
        <v>43740</v>
      </c>
      <c r="E1385" s="63" t="str">
        <f>_xlfn.IFNA(IF(LEFT(VLOOKUP(RecordTable[[#This Row],[METRC]],METRC!A:B,2,FALSE),4)=LEFT(RecordTable[[#This Row],[CloneBarcode]],4),"match","MISMATCH"),"dead")</f>
        <v>dead</v>
      </c>
      <c r="F1385" s="15" t="str">
        <f>_xlfn.IFNA(INDEX(Table6[[#All],[Location]],MATCH(RecordTable[[#This Row],[METRC]],Table6[Tag],0)),"DEAD")</f>
        <v>DEAD</v>
      </c>
    </row>
    <row r="1386" spans="1:6" x14ac:dyDescent="0.25">
      <c r="A1386" t="str">
        <f>_xlfn.CONCAT("1A4070000000065000",RIGHT(RecordTable[[#This Row],[CloneBarcode]],6))</f>
        <v>1A4070000000065000040589</v>
      </c>
      <c r="B1386" t="str">
        <f>LEFT(RecordTable[[#This Row],[CloneBarcode]],7)</f>
        <v>BGCH013</v>
      </c>
      <c r="C1386" t="s">
        <v>3657</v>
      </c>
      <c r="D1386" s="15">
        <v>43740</v>
      </c>
      <c r="E1386" s="15" t="str">
        <f>_xlfn.IFNA(IF(LEFT(VLOOKUP(RecordTable[[#This Row],[METRC]],METRC!A:B,2,FALSE),4)=LEFT(RecordTable[[#This Row],[CloneBarcode]],4),"match","MISMATCH"),"dead")</f>
        <v>dead</v>
      </c>
      <c r="F1386" s="15" t="str">
        <f>_xlfn.IFNA(INDEX(Table6[[#All],[Location]],MATCH(RecordTable[[#This Row],[METRC]],Table6[Tag],0)),"DEAD")</f>
        <v>DEAD</v>
      </c>
    </row>
    <row r="1387" spans="1:6" x14ac:dyDescent="0.25">
      <c r="A1387" t="str">
        <f>_xlfn.CONCAT("1A4070000000065000",RIGHT(RecordTable[[#This Row],[CloneBarcode]],6))</f>
        <v>1A4070000000065000038503</v>
      </c>
      <c r="B1387" t="str">
        <f>LEFT(RecordTable[[#This Row],[CloneBarcode]],7)</f>
        <v>BGCH013</v>
      </c>
      <c r="C1387" t="s">
        <v>3655</v>
      </c>
      <c r="D1387" s="15">
        <v>43740</v>
      </c>
      <c r="E1387" s="15" t="str">
        <f>_xlfn.IFNA(IF(LEFT(VLOOKUP(RecordTable[[#This Row],[METRC]],METRC!A:B,2,FALSE),4)=LEFT(RecordTable[[#This Row],[CloneBarcode]],4),"match","MISMATCH"),"dead")</f>
        <v>dead</v>
      </c>
      <c r="F1387" s="15" t="str">
        <f>_xlfn.IFNA(INDEX(Table6[[#All],[Location]],MATCH(RecordTable[[#This Row],[METRC]],Table6[Tag],0)),"DEAD")</f>
        <v>DEAD</v>
      </c>
    </row>
    <row r="1388" spans="1:6" x14ac:dyDescent="0.25">
      <c r="A1388" t="str">
        <f>_xlfn.CONCAT("1A4070000000065000",RIGHT(RecordTable[[#This Row],[CloneBarcode]],6))</f>
        <v>1A4070000000065000040590</v>
      </c>
      <c r="B1388" t="str">
        <f>LEFT(RecordTable[[#This Row],[CloneBarcode]],7)</f>
        <v>BGCH013</v>
      </c>
      <c r="C1388" t="s">
        <v>3656</v>
      </c>
      <c r="D1388" s="15">
        <v>43740</v>
      </c>
      <c r="E1388" s="15" t="str">
        <f>_xlfn.IFNA(IF(LEFT(VLOOKUP(RecordTable[[#This Row],[METRC]],METRC!A:B,2,FALSE),4)=LEFT(RecordTable[[#This Row],[CloneBarcode]],4),"match","MISMATCH"),"dead")</f>
        <v>dead</v>
      </c>
      <c r="F1388" s="15" t="str">
        <f>_xlfn.IFNA(INDEX(Table6[[#All],[Location]],MATCH(RecordTable[[#This Row],[METRC]],Table6[Tag],0)),"DEAD")</f>
        <v>DEAD</v>
      </c>
    </row>
    <row r="1389" spans="1:6" x14ac:dyDescent="0.25">
      <c r="A1389" t="str">
        <f>_xlfn.CONCAT("1A4070000000065000",RIGHT(RecordTable[[#This Row],[CloneBarcode]],6))</f>
        <v>1A4070000000065000038502</v>
      </c>
      <c r="B1389" t="str">
        <f>LEFT(RecordTable[[#This Row],[CloneBarcode]],7)</f>
        <v>BGCH013</v>
      </c>
      <c r="C1389" t="s">
        <v>3654</v>
      </c>
      <c r="D1389" s="15">
        <v>43740</v>
      </c>
      <c r="E1389" s="15" t="str">
        <f>_xlfn.IFNA(IF(LEFT(VLOOKUP(RecordTable[[#This Row],[METRC]],METRC!A:B,2,FALSE),4)=LEFT(RecordTable[[#This Row],[CloneBarcode]],4),"match","MISMATCH"),"dead")</f>
        <v>dead</v>
      </c>
      <c r="F1389" s="15" t="str">
        <f>_xlfn.IFNA(INDEX(Table6[[#All],[Location]],MATCH(RecordTable[[#This Row],[METRC]],Table6[Tag],0)),"DEAD")</f>
        <v>DEAD</v>
      </c>
    </row>
    <row r="1390" spans="1:6" x14ac:dyDescent="0.25">
      <c r="A1390" t="str">
        <f>_xlfn.CONCAT("1A4070000000065000",RIGHT(RecordTable[[#This Row],[CloneBarcode]],6))</f>
        <v>1A4070000000065000040574</v>
      </c>
      <c r="B1390" t="str">
        <f>LEFT(RecordTable[[#This Row],[CloneBarcode]],7)</f>
        <v>BGCH014</v>
      </c>
      <c r="C1390" t="s">
        <v>3658</v>
      </c>
      <c r="D1390" s="15">
        <v>43740</v>
      </c>
      <c r="E1390" s="15" t="str">
        <f>_xlfn.IFNA(IF(LEFT(VLOOKUP(RecordTable[[#This Row],[METRC]],METRC!A:B,2,FALSE),4)=LEFT(RecordTable[[#This Row],[CloneBarcode]],4),"match","MISMATCH"),"dead")</f>
        <v>dead</v>
      </c>
      <c r="F1390" s="15" t="str">
        <f>_xlfn.IFNA(INDEX(Table6[[#All],[Location]],MATCH(RecordTable[[#This Row],[METRC]],Table6[Tag],0)),"DEAD")</f>
        <v>DEAD</v>
      </c>
    </row>
    <row r="1391" spans="1:6" x14ac:dyDescent="0.25">
      <c r="A1391" t="str">
        <f>_xlfn.CONCAT("1A4070000000065000",RIGHT(RecordTable[[#This Row],[CloneBarcode]],6))</f>
        <v>1A4070000000065000040573</v>
      </c>
      <c r="B1391" t="str">
        <f>LEFT(RecordTable[[#This Row],[CloneBarcode]],7)</f>
        <v>BGCH014</v>
      </c>
      <c r="C1391" t="s">
        <v>3659</v>
      </c>
      <c r="D1391" s="15">
        <v>43740</v>
      </c>
      <c r="E1391" s="15" t="str">
        <f>_xlfn.IFNA(IF(LEFT(VLOOKUP(RecordTable[[#This Row],[METRC]],METRC!A:B,2,FALSE),4)=LEFT(RecordTable[[#This Row],[CloneBarcode]],4),"match","MISMATCH"),"dead")</f>
        <v>dead</v>
      </c>
      <c r="F1391" s="15" t="str">
        <f>_xlfn.IFNA(INDEX(Table6[[#All],[Location]],MATCH(RecordTable[[#This Row],[METRC]],Table6[Tag],0)),"DEAD")</f>
        <v>DEAD</v>
      </c>
    </row>
    <row r="1392" spans="1:6" x14ac:dyDescent="0.25">
      <c r="A1392" t="s">
        <v>3928</v>
      </c>
      <c r="B1392" t="s">
        <v>3929</v>
      </c>
      <c r="C1392" t="str">
        <f>_xlfn.CONCAT(RecordTable[[#This Row],[PhenoAbbv]],".",RIGHT(RecordTable[[#This Row],[METRC]],6))</f>
        <v>BHZD002.035877</v>
      </c>
      <c r="D1392" s="63">
        <v>43740</v>
      </c>
      <c r="E1392" s="63" t="str">
        <f>_xlfn.IFNA(IF(LEFT(VLOOKUP(RecordTable[[#This Row],[METRC]],METRC!A:B,2,FALSE),4)=LEFT(RecordTable[[#This Row],[CloneBarcode]],4),"match","MISMATCH"),"dead")</f>
        <v>dead</v>
      </c>
      <c r="F1392" s="15" t="str">
        <f>_xlfn.IFNA(INDEX(Table6[[#All],[Location]],MATCH(RecordTable[[#This Row],[METRC]],Table6[Tag],0)),"DEAD")</f>
        <v>DEAD</v>
      </c>
    </row>
    <row r="1393" spans="1:6" x14ac:dyDescent="0.25">
      <c r="A1393" t="s">
        <v>3930</v>
      </c>
      <c r="B1393" s="62" t="s">
        <v>3929</v>
      </c>
      <c r="C1393" t="str">
        <f>_xlfn.CONCAT(RecordTable[[#This Row],[PhenoAbbv]],".",RIGHT(RecordTable[[#This Row],[METRC]],6))</f>
        <v>BHZD002.035878</v>
      </c>
      <c r="D1393" s="63">
        <v>43740</v>
      </c>
      <c r="E1393" s="63" t="str">
        <f>_xlfn.IFNA(IF(LEFT(VLOOKUP(RecordTable[[#This Row],[METRC]],METRC!A:B,2,FALSE),4)=LEFT(RecordTable[[#This Row],[CloneBarcode]],4),"match","MISMATCH"),"dead")</f>
        <v>dead</v>
      </c>
      <c r="F1393" s="15" t="str">
        <f>_xlfn.IFNA(INDEX(Table6[[#All],[Location]],MATCH(RecordTable[[#This Row],[METRC]],Table6[Tag],0)),"DEAD")</f>
        <v>DEAD</v>
      </c>
    </row>
    <row r="1394" spans="1:6" x14ac:dyDescent="0.25">
      <c r="A1394" t="s">
        <v>3931</v>
      </c>
      <c r="B1394" s="62" t="s">
        <v>3929</v>
      </c>
      <c r="C1394" t="str">
        <f>_xlfn.CONCAT(RecordTable[[#This Row],[PhenoAbbv]],".",RIGHT(RecordTable[[#This Row],[METRC]],6))</f>
        <v>BHZD002.036072</v>
      </c>
      <c r="D1394" s="63">
        <v>43740</v>
      </c>
      <c r="E1394" s="63" t="str">
        <f>_xlfn.IFNA(IF(LEFT(VLOOKUP(RecordTable[[#This Row],[METRC]],METRC!A:B,2,FALSE),4)=LEFT(RecordTable[[#This Row],[CloneBarcode]],4),"match","MISMATCH"),"dead")</f>
        <v>dead</v>
      </c>
      <c r="F1394" s="15" t="str">
        <f>_xlfn.IFNA(INDEX(Table6[[#All],[Location]],MATCH(RecordTable[[#This Row],[METRC]],Table6[Tag],0)),"DEAD")</f>
        <v>DEAD</v>
      </c>
    </row>
    <row r="1395" spans="1:6" x14ac:dyDescent="0.25">
      <c r="A1395" t="s">
        <v>3932</v>
      </c>
      <c r="B1395" t="s">
        <v>3929</v>
      </c>
      <c r="C1395" t="str">
        <f>_xlfn.CONCAT(RecordTable[[#This Row],[PhenoAbbv]],".",RIGHT(RecordTable[[#This Row],[METRC]],6))</f>
        <v>BHZD002.036075</v>
      </c>
      <c r="D1395" s="63">
        <v>43740</v>
      </c>
      <c r="E1395" s="63" t="str">
        <f>_xlfn.IFNA(IF(LEFT(VLOOKUP(RecordTable[[#This Row],[METRC]],METRC!A:B,2,FALSE),4)=LEFT(RecordTable[[#This Row],[CloneBarcode]],4),"match","MISMATCH"),"dead")</f>
        <v>dead</v>
      </c>
      <c r="F1395" s="15" t="str">
        <f>_xlfn.IFNA(INDEX(Table6[[#All],[Location]],MATCH(RecordTable[[#This Row],[METRC]],Table6[Tag],0)),"DEAD")</f>
        <v>DEAD</v>
      </c>
    </row>
    <row r="1396" spans="1:6" x14ac:dyDescent="0.25">
      <c r="A1396" t="s">
        <v>3933</v>
      </c>
      <c r="B1396" t="s">
        <v>3929</v>
      </c>
      <c r="C1396" t="str">
        <f>_xlfn.CONCAT(RecordTable[[#This Row],[PhenoAbbv]],".",RIGHT(RecordTable[[#This Row],[METRC]],6))</f>
        <v>BHZD002.036077</v>
      </c>
      <c r="D1396" s="63">
        <v>43740</v>
      </c>
      <c r="E1396" s="63" t="str">
        <f>_xlfn.IFNA(IF(LEFT(VLOOKUP(RecordTable[[#This Row],[METRC]],METRC!A:B,2,FALSE),4)=LEFT(RecordTable[[#This Row],[CloneBarcode]],4),"match","MISMATCH"),"dead")</f>
        <v>dead</v>
      </c>
      <c r="F1396" s="15" t="str">
        <f>_xlfn.IFNA(INDEX(Table6[[#All],[Location]],MATCH(RecordTable[[#This Row],[METRC]],Table6[Tag],0)),"DEAD")</f>
        <v>DEAD</v>
      </c>
    </row>
    <row r="1397" spans="1:6" x14ac:dyDescent="0.25">
      <c r="A1397" t="s">
        <v>3934</v>
      </c>
      <c r="B1397" s="62" t="s">
        <v>3929</v>
      </c>
      <c r="C1397" t="str">
        <f>_xlfn.CONCAT(RecordTable[[#This Row],[PhenoAbbv]],".",RIGHT(RecordTable[[#This Row],[METRC]],6))</f>
        <v>BHZD002.036099</v>
      </c>
      <c r="D1397" s="63">
        <v>43740</v>
      </c>
      <c r="E1397" s="63" t="str">
        <f>_xlfn.IFNA(IF(LEFT(VLOOKUP(RecordTable[[#This Row],[METRC]],METRC!A:B,2,FALSE),4)=LEFT(RecordTable[[#This Row],[CloneBarcode]],4),"match","MISMATCH"),"dead")</f>
        <v>dead</v>
      </c>
      <c r="F1397" s="15" t="str">
        <f>_xlfn.IFNA(INDEX(Table6[[#All],[Location]],MATCH(RecordTable[[#This Row],[METRC]],Table6[Tag],0)),"DEAD")</f>
        <v>DEAD</v>
      </c>
    </row>
    <row r="1398" spans="1:6" x14ac:dyDescent="0.25">
      <c r="A1398" t="str">
        <f>_xlfn.CONCAT("1A4070000000065000",RIGHT(RecordTable[[#This Row],[CloneBarcode]],6))</f>
        <v>1A4070000000065000048092</v>
      </c>
      <c r="B1398" t="str">
        <f>LEFT(RecordTable[[#This Row],[CloneBarcode]],7)</f>
        <v>BHZD002</v>
      </c>
      <c r="C1398" t="s">
        <v>3935</v>
      </c>
      <c r="D1398" s="15">
        <v>43740</v>
      </c>
      <c r="E1398" s="15" t="str">
        <f>_xlfn.IFNA(IF(LEFT(VLOOKUP(RecordTable[[#This Row],[METRC]],METRC!A:B,2,FALSE),4)=LEFT(RecordTable[[#This Row],[CloneBarcode]],4),"match","MISMATCH"),"dead")</f>
        <v>dead</v>
      </c>
      <c r="F1398" s="15" t="str">
        <f>_xlfn.IFNA(INDEX(Table6[[#All],[Location]],MATCH(RecordTable[[#This Row],[METRC]],Table6[Tag],0)),"DEAD")</f>
        <v>DEAD</v>
      </c>
    </row>
    <row r="1399" spans="1:6" x14ac:dyDescent="0.25">
      <c r="A1399" t="str">
        <f>_xlfn.CONCAT("1A4070000000065000",RIGHT(RecordTable[[#This Row],[CloneBarcode]],6))</f>
        <v>1A4070000000065000048094</v>
      </c>
      <c r="B1399" t="str">
        <f>LEFT(RecordTable[[#This Row],[CloneBarcode]],7)</f>
        <v>BHZD002</v>
      </c>
      <c r="C1399" t="s">
        <v>3936</v>
      </c>
      <c r="D1399" s="15">
        <v>43740</v>
      </c>
      <c r="E1399" s="15" t="str">
        <f>_xlfn.IFNA(IF(LEFT(VLOOKUP(RecordTable[[#This Row],[METRC]],METRC!A:B,2,FALSE),4)=LEFT(RecordTable[[#This Row],[CloneBarcode]],4),"match","MISMATCH"),"dead")</f>
        <v>dead</v>
      </c>
      <c r="F1399" s="15" t="str">
        <f>_xlfn.IFNA(INDEX(Table6[[#All],[Location]],MATCH(RecordTable[[#This Row],[METRC]],Table6[Tag],0)),"DEAD")</f>
        <v>DEAD</v>
      </c>
    </row>
    <row r="1400" spans="1:6" x14ac:dyDescent="0.25">
      <c r="A1400" t="s">
        <v>3937</v>
      </c>
      <c r="B1400" t="s">
        <v>3938</v>
      </c>
      <c r="C1400" t="str">
        <f>_xlfn.CONCAT(RecordTable[[#This Row],[PhenoAbbv]],".",RIGHT(RecordTable[[#This Row],[METRC]],6))</f>
        <v>BHZD008.036114</v>
      </c>
      <c r="D1400" s="63">
        <v>43740</v>
      </c>
      <c r="E1400" s="63" t="str">
        <f>_xlfn.IFNA(IF(LEFT(VLOOKUP(RecordTable[[#This Row],[METRC]],METRC!A:B,2,FALSE),4)=LEFT(RecordTable[[#This Row],[CloneBarcode]],4),"match","MISMATCH"),"dead")</f>
        <v>dead</v>
      </c>
      <c r="F1400" s="15" t="str">
        <f>_xlfn.IFNA(INDEX(Table6[[#All],[Location]],MATCH(RecordTable[[#This Row],[METRC]],Table6[Tag],0)),"DEAD")</f>
        <v>DEAD</v>
      </c>
    </row>
    <row r="1401" spans="1:6" x14ac:dyDescent="0.25">
      <c r="A1401" t="s">
        <v>3939</v>
      </c>
      <c r="B1401" t="s">
        <v>3938</v>
      </c>
      <c r="C1401" t="str">
        <f>_xlfn.CONCAT(RecordTable[[#This Row],[PhenoAbbv]],".",RIGHT(RecordTable[[#This Row],[METRC]],6))</f>
        <v>BHZD008.036115</v>
      </c>
      <c r="D1401" s="63">
        <v>43740</v>
      </c>
      <c r="E1401" s="63" t="str">
        <f>_xlfn.IFNA(IF(LEFT(VLOOKUP(RecordTable[[#This Row],[METRC]],METRC!A:B,2,FALSE),4)=LEFT(RecordTable[[#This Row],[CloneBarcode]],4),"match","MISMATCH"),"dead")</f>
        <v>dead</v>
      </c>
      <c r="F1401" s="15" t="str">
        <f>_xlfn.IFNA(INDEX(Table6[[#All],[Location]],MATCH(RecordTable[[#This Row],[METRC]],Table6[Tag],0)),"DEAD")</f>
        <v>DEAD</v>
      </c>
    </row>
    <row r="1402" spans="1:6" x14ac:dyDescent="0.25">
      <c r="A1402" t="s">
        <v>3940</v>
      </c>
      <c r="B1402" t="s">
        <v>3938</v>
      </c>
      <c r="C1402" t="str">
        <f>_xlfn.CONCAT(RecordTable[[#This Row],[PhenoAbbv]],".",RIGHT(RecordTable[[#This Row],[METRC]],6))</f>
        <v>BHZD008.036116</v>
      </c>
      <c r="D1402" s="63">
        <v>43740</v>
      </c>
      <c r="E1402" s="63" t="str">
        <f>_xlfn.IFNA(IF(LEFT(VLOOKUP(RecordTable[[#This Row],[METRC]],METRC!A:B,2,FALSE),4)=LEFT(RecordTable[[#This Row],[CloneBarcode]],4),"match","MISMATCH"),"dead")</f>
        <v>dead</v>
      </c>
      <c r="F1402" s="15" t="str">
        <f>_xlfn.IFNA(INDEX(Table6[[#All],[Location]],MATCH(RecordTable[[#This Row],[METRC]],Table6[Tag],0)),"DEAD")</f>
        <v>DEAD</v>
      </c>
    </row>
    <row r="1403" spans="1:6" x14ac:dyDescent="0.25">
      <c r="A1403" t="s">
        <v>3941</v>
      </c>
      <c r="B1403" s="62" t="s">
        <v>3938</v>
      </c>
      <c r="C1403" t="str">
        <f>_xlfn.CONCAT(RecordTable[[#This Row],[PhenoAbbv]],".",RIGHT(RecordTable[[#This Row],[METRC]],6))</f>
        <v>BHZD008.036122</v>
      </c>
      <c r="D1403" s="63">
        <v>43740</v>
      </c>
      <c r="E1403" s="63" t="str">
        <f>_xlfn.IFNA(IF(LEFT(VLOOKUP(RecordTable[[#This Row],[METRC]],METRC!A:B,2,FALSE),4)=LEFT(RecordTable[[#This Row],[CloneBarcode]],4),"match","MISMATCH"),"dead")</f>
        <v>dead</v>
      </c>
      <c r="F1403" s="15" t="str">
        <f>_xlfn.IFNA(INDEX(Table6[[#All],[Location]],MATCH(RecordTable[[#This Row],[METRC]],Table6[Tag],0)),"DEAD")</f>
        <v>DEAD</v>
      </c>
    </row>
    <row r="1404" spans="1:6" x14ac:dyDescent="0.25">
      <c r="A1404" t="s">
        <v>3942</v>
      </c>
      <c r="B1404" s="62" t="s">
        <v>3938</v>
      </c>
      <c r="C1404" t="str">
        <f>_xlfn.CONCAT(RecordTable[[#This Row],[PhenoAbbv]],".",RIGHT(RecordTable[[#This Row],[METRC]],6))</f>
        <v>BHZD008.040567</v>
      </c>
      <c r="D1404" s="63">
        <v>43740</v>
      </c>
      <c r="E1404" s="63" t="str">
        <f>_xlfn.IFNA(IF(LEFT(VLOOKUP(RecordTable[[#This Row],[METRC]],METRC!A:B,2,FALSE),4)=LEFT(RecordTable[[#This Row],[CloneBarcode]],4),"match","MISMATCH"),"dead")</f>
        <v>dead</v>
      </c>
      <c r="F1404" s="15" t="str">
        <f>_xlfn.IFNA(INDEX(Table6[[#All],[Location]],MATCH(RecordTable[[#This Row],[METRC]],Table6[Tag],0)),"DEAD")</f>
        <v>DEAD</v>
      </c>
    </row>
    <row r="1405" spans="1:6" x14ac:dyDescent="0.25">
      <c r="A1405" t="s">
        <v>3943</v>
      </c>
      <c r="B1405" s="62" t="s">
        <v>3938</v>
      </c>
      <c r="C1405" t="str">
        <f>_xlfn.CONCAT(RecordTable[[#This Row],[PhenoAbbv]],".",RIGHT(RecordTable[[#This Row],[METRC]],6))</f>
        <v>BHZD008.040568</v>
      </c>
      <c r="D1405" s="63">
        <v>43740</v>
      </c>
      <c r="E1405" s="63" t="str">
        <f>_xlfn.IFNA(IF(LEFT(VLOOKUP(RecordTable[[#This Row],[METRC]],METRC!A:B,2,FALSE),4)=LEFT(RecordTable[[#This Row],[CloneBarcode]],4),"match","MISMATCH"),"dead")</f>
        <v>dead</v>
      </c>
      <c r="F1405" s="15" t="str">
        <f>_xlfn.IFNA(INDEX(Table6[[#All],[Location]],MATCH(RecordTable[[#This Row],[METRC]],Table6[Tag],0)),"DEAD")</f>
        <v>DEAD</v>
      </c>
    </row>
    <row r="1406" spans="1:6" x14ac:dyDescent="0.25">
      <c r="A1406" t="str">
        <f>_xlfn.CONCAT("1A4070000000065000",RIGHT(RecordTable[[#This Row],[CloneBarcode]],6))</f>
        <v>1A4070000000065000048075</v>
      </c>
      <c r="B1406" t="str">
        <f>LEFT(RecordTable[[#This Row],[CloneBarcode]],7)</f>
        <v>BHZD008</v>
      </c>
      <c r="C1406" t="s">
        <v>3944</v>
      </c>
      <c r="D1406" s="15">
        <v>43740</v>
      </c>
      <c r="E1406" s="15" t="str">
        <f>_xlfn.IFNA(IF(LEFT(VLOOKUP(RecordTable[[#This Row],[METRC]],METRC!A:B,2,FALSE),4)=LEFT(RecordTable[[#This Row],[CloneBarcode]],4),"match","MISMATCH"),"dead")</f>
        <v>dead</v>
      </c>
      <c r="F1406" s="15" t="str">
        <f>_xlfn.IFNA(INDEX(Table6[[#All],[Location]],MATCH(RecordTable[[#This Row],[METRC]],Table6[Tag],0)),"DEAD")</f>
        <v>DEAD</v>
      </c>
    </row>
    <row r="1407" spans="1:6" x14ac:dyDescent="0.25">
      <c r="A1407" t="str">
        <f>_xlfn.CONCAT("1A4070000000065000",RIGHT(RecordTable[[#This Row],[CloneBarcode]],6))</f>
        <v>1A4070000000065000048074</v>
      </c>
      <c r="B1407" t="str">
        <f>LEFT(RecordTable[[#This Row],[CloneBarcode]],7)</f>
        <v>BHZD008</v>
      </c>
      <c r="C1407" t="s">
        <v>3945</v>
      </c>
      <c r="D1407" s="15">
        <v>43740</v>
      </c>
      <c r="E1407" s="15" t="str">
        <f>_xlfn.IFNA(IF(LEFT(VLOOKUP(RecordTable[[#This Row],[METRC]],METRC!A:B,2,FALSE),4)=LEFT(RecordTable[[#This Row],[CloneBarcode]],4),"match","MISMATCH"),"dead")</f>
        <v>dead</v>
      </c>
      <c r="F1407" s="15" t="str">
        <f>_xlfn.IFNA(INDEX(Table6[[#All],[Location]],MATCH(RecordTable[[#This Row],[METRC]],Table6[Tag],0)),"DEAD")</f>
        <v>DEAD</v>
      </c>
    </row>
    <row r="1408" spans="1:6" x14ac:dyDescent="0.25">
      <c r="A1408" t="s">
        <v>3664</v>
      </c>
      <c r="B1408" t="s">
        <v>2973</v>
      </c>
      <c r="C1408" t="str">
        <f>_xlfn.CONCAT(RecordTable[[#This Row],[PhenoAbbv]],".",RIGHT(RecordTable[[#This Row],[METRC]],6))</f>
        <v>BMKO011.032185</v>
      </c>
      <c r="D1408" s="63">
        <v>43740</v>
      </c>
      <c r="E1408" s="63" t="str">
        <f>_xlfn.IFNA(IF(LEFT(VLOOKUP(RecordTable[[#This Row],[METRC]],METRC!A:B,2,FALSE),4)=LEFT(RecordTable[[#This Row],[CloneBarcode]],4),"match","MISMATCH"),"dead")</f>
        <v>dead</v>
      </c>
      <c r="F1408" s="15" t="str">
        <f>_xlfn.IFNA(INDEX(Table6[[#All],[Location]],MATCH(RecordTable[[#This Row],[METRC]],Table6[Tag],0)),"DEAD")</f>
        <v>DEAD</v>
      </c>
    </row>
    <row r="1409" spans="1:6" x14ac:dyDescent="0.25">
      <c r="A1409" t="str">
        <f>_xlfn.CONCAT("1A4070000000065000",RIGHT(RecordTable[[#This Row],[CloneBarcode]],6))</f>
        <v>1A4070000000065000045513</v>
      </c>
      <c r="B1409" t="str">
        <f>LEFT(RecordTable[[#This Row],[CloneBarcode]],7)</f>
        <v>BMKO011</v>
      </c>
      <c r="C1409" t="s">
        <v>3845</v>
      </c>
      <c r="D1409" s="15">
        <v>43740</v>
      </c>
      <c r="E1409" s="15" t="str">
        <f>_xlfn.IFNA(IF(LEFT(VLOOKUP(RecordTable[[#This Row],[METRC]],METRC!A:B,2,FALSE),4)=LEFT(RecordTable[[#This Row],[CloneBarcode]],4),"match","MISMATCH"),"dead")</f>
        <v>dead</v>
      </c>
      <c r="F1409" s="15" t="str">
        <f>_xlfn.IFNA(INDEX(Table6[[#All],[Location]],MATCH(RecordTable[[#This Row],[METRC]],Table6[Tag],0)),"DEAD")</f>
        <v>DEAD</v>
      </c>
    </row>
    <row r="1410" spans="1:6" x14ac:dyDescent="0.25">
      <c r="A1410" t="str">
        <f>_xlfn.CONCAT("1A4070000000065000",RIGHT(RecordTable[[#This Row],[CloneBarcode]],6))</f>
        <v>1A4070000000065000045512</v>
      </c>
      <c r="B1410" t="str">
        <f>LEFT(RecordTable[[#This Row],[CloneBarcode]],7)</f>
        <v>BMKO011</v>
      </c>
      <c r="C1410" t="s">
        <v>3844</v>
      </c>
      <c r="D1410" s="15">
        <v>43740</v>
      </c>
      <c r="E1410" s="15" t="str">
        <f>_xlfn.IFNA(IF(LEFT(VLOOKUP(RecordTable[[#This Row],[METRC]],METRC!A:B,2,FALSE),4)=LEFT(RecordTable[[#This Row],[CloneBarcode]],4),"match","MISMATCH"),"dead")</f>
        <v>dead</v>
      </c>
      <c r="F1410" s="15" t="str">
        <f>_xlfn.IFNA(INDEX(Table6[[#All],[Location]],MATCH(RecordTable[[#This Row],[METRC]],Table6[Tag],0)),"DEAD")</f>
        <v>DEAD</v>
      </c>
    </row>
    <row r="1411" spans="1:6" x14ac:dyDescent="0.25">
      <c r="A1411" t="str">
        <f>_xlfn.CONCAT("1A4070000000065000",RIGHT(RecordTable[[#This Row],[CloneBarcode]],6))</f>
        <v>1A4070000000065000045073</v>
      </c>
      <c r="B1411" t="str">
        <f>LEFT(RecordTable[[#This Row],[CloneBarcode]],7)</f>
        <v>BMKO011</v>
      </c>
      <c r="C1411" t="s">
        <v>3946</v>
      </c>
      <c r="D1411" s="15">
        <v>43740</v>
      </c>
      <c r="E1411" s="15" t="str">
        <f>_xlfn.IFNA(IF(LEFT(VLOOKUP(RecordTable[[#This Row],[METRC]],METRC!A:B,2,FALSE),4)=LEFT(RecordTable[[#This Row],[CloneBarcode]],4),"match","MISMATCH"),"dead")</f>
        <v>dead</v>
      </c>
      <c r="F1411" s="15" t="str">
        <f>_xlfn.IFNA(INDEX(Table6[[#All],[Location]],MATCH(RecordTable[[#This Row],[METRC]],Table6[Tag],0)),"DEAD")</f>
        <v>DEAD</v>
      </c>
    </row>
    <row r="1412" spans="1:6" x14ac:dyDescent="0.25">
      <c r="A1412" t="str">
        <f>_xlfn.CONCAT("1A4070000000065000",RIGHT(RecordTable[[#This Row],[CloneBarcode]],6))</f>
        <v>1A4070000000065000045083</v>
      </c>
      <c r="B1412" t="str">
        <f>LEFT(RecordTable[[#This Row],[CloneBarcode]],7)</f>
        <v>BMKO011</v>
      </c>
      <c r="C1412" t="s">
        <v>3947</v>
      </c>
      <c r="D1412" s="15">
        <v>43740</v>
      </c>
      <c r="E1412" s="15" t="str">
        <f>_xlfn.IFNA(IF(LEFT(VLOOKUP(RecordTable[[#This Row],[METRC]],METRC!A:B,2,FALSE),4)=LEFT(RecordTable[[#This Row],[CloneBarcode]],4),"match","MISMATCH"),"dead")</f>
        <v>dead</v>
      </c>
      <c r="F1412" s="15" t="str">
        <f>_xlfn.IFNA(INDEX(Table6[[#All],[Location]],MATCH(RecordTable[[#This Row],[METRC]],Table6[Tag],0)),"DEAD")</f>
        <v>DEAD</v>
      </c>
    </row>
    <row r="1413" spans="1:6" x14ac:dyDescent="0.25">
      <c r="A1413" t="str">
        <f>_xlfn.CONCAT("1A4070000000065000",RIGHT(RecordTable[[#This Row],[CloneBarcode]],6))</f>
        <v>1A4070000000065000045131</v>
      </c>
      <c r="B1413" t="str">
        <f>LEFT(RecordTable[[#This Row],[CloneBarcode]],7)</f>
        <v>BMKO011</v>
      </c>
      <c r="C1413" t="s">
        <v>3948</v>
      </c>
      <c r="D1413" s="15">
        <v>43740</v>
      </c>
      <c r="E1413" s="15" t="str">
        <f>_xlfn.IFNA(IF(LEFT(VLOOKUP(RecordTable[[#This Row],[METRC]],METRC!A:B,2,FALSE),4)=LEFT(RecordTable[[#This Row],[CloneBarcode]],4),"match","MISMATCH"),"dead")</f>
        <v>dead</v>
      </c>
      <c r="F1413" s="15" t="str">
        <f>_xlfn.IFNA(INDEX(Table6[[#All],[Location]],MATCH(RecordTable[[#This Row],[METRC]],Table6[Tag],0)),"DEAD")</f>
        <v>DEAD</v>
      </c>
    </row>
    <row r="1414" spans="1:6" x14ac:dyDescent="0.25">
      <c r="A1414" t="str">
        <f>_xlfn.CONCAT("1A4070000000065000",RIGHT(RecordTable[[#This Row],[CloneBarcode]],6))</f>
        <v>1A4070000000065000045110</v>
      </c>
      <c r="B1414" t="str">
        <f>LEFT(RecordTable[[#This Row],[CloneBarcode]],7)</f>
        <v>BMKO011</v>
      </c>
      <c r="C1414" t="s">
        <v>3949</v>
      </c>
      <c r="D1414" s="15">
        <v>43740</v>
      </c>
      <c r="E1414" s="15" t="str">
        <f>_xlfn.IFNA(IF(LEFT(VLOOKUP(RecordTable[[#This Row],[METRC]],METRC!A:B,2,FALSE),4)=LEFT(RecordTable[[#This Row],[CloneBarcode]],4),"match","MISMATCH"),"dead")</f>
        <v>dead</v>
      </c>
      <c r="F1414" s="15" t="str">
        <f>_xlfn.IFNA(INDEX(Table6[[#All],[Location]],MATCH(RecordTable[[#This Row],[METRC]],Table6[Tag],0)),"DEAD")</f>
        <v>DEAD</v>
      </c>
    </row>
    <row r="1415" spans="1:6" x14ac:dyDescent="0.25">
      <c r="A1415" t="s">
        <v>3950</v>
      </c>
      <c r="B1415" s="62" t="s">
        <v>3548</v>
      </c>
      <c r="C1415" t="str">
        <f>_xlfn.CONCAT(RecordTable[[#This Row],[PhenoAbbv]],".",RIGHT(RecordTable[[#This Row],[METRC]],6))</f>
        <v>CADR028.040720</v>
      </c>
      <c r="D1415" s="63">
        <v>43740</v>
      </c>
      <c r="E1415" s="63" t="str">
        <f>_xlfn.IFNA(IF(LEFT(VLOOKUP(RecordTable[[#This Row],[METRC]],METRC!A:B,2,FALSE),4)=LEFT(RecordTable[[#This Row],[CloneBarcode]],4),"match","MISMATCH"),"dead")</f>
        <v>dead</v>
      </c>
      <c r="F1415" s="15" t="str">
        <f>_xlfn.IFNA(INDEX(Table6[[#All],[Location]],MATCH(RecordTable[[#This Row],[METRC]],Table6[Tag],0)),"DEAD")</f>
        <v>DEAD</v>
      </c>
    </row>
    <row r="1416" spans="1:6" x14ac:dyDescent="0.25">
      <c r="A1416" t="s">
        <v>3951</v>
      </c>
      <c r="B1416" s="62" t="s">
        <v>3548</v>
      </c>
      <c r="C1416" t="str">
        <f>_xlfn.CONCAT(RecordTable[[#This Row],[PhenoAbbv]],".",RIGHT(RecordTable[[#This Row],[METRC]],6))</f>
        <v>CADR028.040721</v>
      </c>
      <c r="D1416" s="63">
        <v>43740</v>
      </c>
      <c r="E1416" s="63" t="str">
        <f>_xlfn.IFNA(IF(LEFT(VLOOKUP(RecordTable[[#This Row],[METRC]],METRC!A:B,2,FALSE),4)=LEFT(RecordTable[[#This Row],[CloneBarcode]],4),"match","MISMATCH"),"dead")</f>
        <v>dead</v>
      </c>
      <c r="F1416" s="15" t="str">
        <f>_xlfn.IFNA(INDEX(Table6[[#All],[Location]],MATCH(RecordTable[[#This Row],[METRC]],Table6[Tag],0)),"DEAD")</f>
        <v>DEAD</v>
      </c>
    </row>
    <row r="1417" spans="1:6" x14ac:dyDescent="0.25">
      <c r="A1417" t="s">
        <v>3952</v>
      </c>
      <c r="B1417" t="s">
        <v>3551</v>
      </c>
      <c r="C1417" t="str">
        <f>_xlfn.CONCAT(RecordTable[[#This Row],[PhenoAbbv]],".",RIGHT(RecordTable[[#This Row],[METRC]],6))</f>
        <v>CADR036.040701</v>
      </c>
      <c r="D1417" s="63">
        <v>43740</v>
      </c>
      <c r="E1417" s="63" t="str">
        <f>_xlfn.IFNA(IF(LEFT(VLOOKUP(RecordTable[[#This Row],[METRC]],METRC!A:B,2,FALSE),4)=LEFT(RecordTable[[#This Row],[CloneBarcode]],4),"match","MISMATCH"),"dead")</f>
        <v>dead</v>
      </c>
      <c r="F1417" s="15" t="str">
        <f>_xlfn.IFNA(INDEX(Table6[[#All],[Location]],MATCH(RecordTable[[#This Row],[METRC]],Table6[Tag],0)),"DEAD")</f>
        <v>DEAD</v>
      </c>
    </row>
    <row r="1418" spans="1:6" x14ac:dyDescent="0.25">
      <c r="A1418" t="s">
        <v>3953</v>
      </c>
      <c r="B1418" s="62" t="s">
        <v>3551</v>
      </c>
      <c r="C1418" t="str">
        <f>_xlfn.CONCAT(RecordTable[[#This Row],[PhenoAbbv]],".",RIGHT(RecordTable[[#This Row],[METRC]],6))</f>
        <v>CADR036.040703</v>
      </c>
      <c r="D1418" s="63">
        <v>43740</v>
      </c>
      <c r="E1418" s="63" t="str">
        <f>_xlfn.IFNA(IF(LEFT(VLOOKUP(RecordTable[[#This Row],[METRC]],METRC!A:B,2,FALSE),4)=LEFT(RecordTable[[#This Row],[CloneBarcode]],4),"match","MISMATCH"),"dead")</f>
        <v>dead</v>
      </c>
      <c r="F1418" s="15" t="str">
        <f>_xlfn.IFNA(INDEX(Table6[[#All],[Location]],MATCH(RecordTable[[#This Row],[METRC]],Table6[Tag],0)),"DEAD")</f>
        <v>DEAD</v>
      </c>
    </row>
    <row r="1419" spans="1:6" x14ac:dyDescent="0.25">
      <c r="A1419" t="s">
        <v>3553</v>
      </c>
      <c r="B1419" s="62" t="s">
        <v>3554</v>
      </c>
      <c r="C1419" t="str">
        <f>_xlfn.CONCAT(RecordTable[[#This Row],[PhenoAbbv]],".",RIGHT(RecordTable[[#This Row],[METRC]],6))</f>
        <v>CADR060.031241</v>
      </c>
      <c r="D1419" s="63">
        <v>43740</v>
      </c>
      <c r="E1419" s="63" t="str">
        <f>_xlfn.IFNA(IF(LEFT(VLOOKUP(RecordTable[[#This Row],[METRC]],METRC!A:B,2,FALSE),4)=LEFT(RecordTable[[#This Row],[CloneBarcode]],4),"match","MISMATCH"),"dead")</f>
        <v>dead</v>
      </c>
      <c r="F1419" s="15" t="str">
        <f>_xlfn.IFNA(INDEX(Table6[[#All],[Location]],MATCH(RecordTable[[#This Row],[METRC]],Table6[Tag],0)),"DEAD")</f>
        <v>DEAD</v>
      </c>
    </row>
    <row r="1420" spans="1:6" x14ac:dyDescent="0.25">
      <c r="A1420" t="s">
        <v>3954</v>
      </c>
      <c r="B1420" t="s">
        <v>3556</v>
      </c>
      <c r="C1420" t="str">
        <f>_xlfn.CONCAT(RecordTable[[#This Row],[PhenoAbbv]],".",RIGHT(RecordTable[[#This Row],[METRC]],6))</f>
        <v>CADR065.040641</v>
      </c>
      <c r="D1420" s="63">
        <v>43740</v>
      </c>
      <c r="E1420" s="63" t="str">
        <f>_xlfn.IFNA(IF(LEFT(VLOOKUP(RecordTable[[#This Row],[METRC]],METRC!A:B,2,FALSE),4)=LEFT(RecordTable[[#This Row],[CloneBarcode]],4),"match","MISMATCH"),"dead")</f>
        <v>dead</v>
      </c>
      <c r="F1420" s="15" t="str">
        <f>_xlfn.IFNA(INDEX(Table6[[#All],[Location]],MATCH(RecordTable[[#This Row],[METRC]],Table6[Tag],0)),"DEAD")</f>
        <v>DEAD</v>
      </c>
    </row>
    <row r="1421" spans="1:6" x14ac:dyDescent="0.25">
      <c r="A1421" t="s">
        <v>3955</v>
      </c>
      <c r="B1421" t="s">
        <v>3556</v>
      </c>
      <c r="C1421" t="str">
        <f>_xlfn.CONCAT(RecordTable[[#This Row],[PhenoAbbv]],".",RIGHT(RecordTable[[#This Row],[METRC]],6))</f>
        <v>CADR065.040643</v>
      </c>
      <c r="D1421" s="63">
        <v>43740</v>
      </c>
      <c r="E1421" s="63" t="str">
        <f>_xlfn.IFNA(IF(LEFT(VLOOKUP(RecordTable[[#This Row],[METRC]],METRC!A:B,2,FALSE),4)=LEFT(RecordTable[[#This Row],[CloneBarcode]],4),"match","MISMATCH"),"dead")</f>
        <v>dead</v>
      </c>
      <c r="F1421" s="15" t="str">
        <f>_xlfn.IFNA(INDEX(Table6[[#All],[Location]],MATCH(RecordTable[[#This Row],[METRC]],Table6[Tag],0)),"DEAD")</f>
        <v>DEAD</v>
      </c>
    </row>
    <row r="1422" spans="1:6" x14ac:dyDescent="0.25">
      <c r="A1422" t="s">
        <v>3956</v>
      </c>
      <c r="B1422" t="s">
        <v>3559</v>
      </c>
      <c r="C1422" t="str">
        <f>_xlfn.CONCAT(RecordTable[[#This Row],[PhenoAbbv]],".",RIGHT(RecordTable[[#This Row],[METRC]],6))</f>
        <v>CADR098.040730</v>
      </c>
      <c r="D1422" s="63">
        <v>43740</v>
      </c>
      <c r="E1422" s="63" t="str">
        <f>_xlfn.IFNA(IF(LEFT(VLOOKUP(RecordTable[[#This Row],[METRC]],METRC!A:B,2,FALSE),4)=LEFT(RecordTable[[#This Row],[CloneBarcode]],4),"match","MISMATCH"),"dead")</f>
        <v>dead</v>
      </c>
      <c r="F1422" s="15" t="str">
        <f>_xlfn.IFNA(INDEX(Table6[[#All],[Location]],MATCH(RecordTable[[#This Row],[METRC]],Table6[Tag],0)),"DEAD")</f>
        <v>DEAD</v>
      </c>
    </row>
    <row r="1423" spans="1:6" x14ac:dyDescent="0.25">
      <c r="A1423" t="s">
        <v>3957</v>
      </c>
      <c r="B1423" s="62" t="s">
        <v>3559</v>
      </c>
      <c r="C1423" t="str">
        <f>_xlfn.CONCAT(RecordTable[[#This Row],[PhenoAbbv]],".",RIGHT(RecordTable[[#This Row],[METRC]],6))</f>
        <v>CADR098.040742</v>
      </c>
      <c r="D1423" s="63">
        <v>43740</v>
      </c>
      <c r="E1423" s="63" t="str">
        <f>_xlfn.IFNA(IF(LEFT(VLOOKUP(RecordTable[[#This Row],[METRC]],METRC!A:B,2,FALSE),4)=LEFT(RecordTable[[#This Row],[CloneBarcode]],4),"match","MISMATCH"),"dead")</f>
        <v>dead</v>
      </c>
      <c r="F1423" s="15" t="str">
        <f>_xlfn.IFNA(INDEX(Table6[[#All],[Location]],MATCH(RecordTable[[#This Row],[METRC]],Table6[Tag],0)),"DEAD")</f>
        <v>DEAD</v>
      </c>
    </row>
    <row r="1424" spans="1:6" x14ac:dyDescent="0.25">
      <c r="A1424" t="s">
        <v>3958</v>
      </c>
      <c r="B1424" t="s">
        <v>3562</v>
      </c>
      <c r="C1424" t="str">
        <f>_xlfn.CONCAT(RecordTable[[#This Row],[PhenoAbbv]],".",RIGHT(RecordTable[[#This Row],[METRC]],6))</f>
        <v>CADR107.040676</v>
      </c>
      <c r="D1424" s="63">
        <v>43740</v>
      </c>
      <c r="E1424" s="63" t="str">
        <f>_xlfn.IFNA(IF(LEFT(VLOOKUP(RecordTable[[#This Row],[METRC]],METRC!A:B,2,FALSE),4)=LEFT(RecordTable[[#This Row],[CloneBarcode]],4),"match","MISMATCH"),"dead")</f>
        <v>dead</v>
      </c>
      <c r="F1424" s="15" t="str">
        <f>_xlfn.IFNA(INDEX(Table6[[#All],[Location]],MATCH(RecordTable[[#This Row],[METRC]],Table6[Tag],0)),"DEAD")</f>
        <v>DEAD</v>
      </c>
    </row>
    <row r="1425" spans="1:6" x14ac:dyDescent="0.25">
      <c r="A1425" t="s">
        <v>3959</v>
      </c>
      <c r="B1425" s="62" t="s">
        <v>3562</v>
      </c>
      <c r="C1425" t="str">
        <f>_xlfn.CONCAT(RecordTable[[#This Row],[PhenoAbbv]],".",RIGHT(RecordTable[[#This Row],[METRC]],6))</f>
        <v>CADR107.040681</v>
      </c>
      <c r="D1425" s="63">
        <v>43740</v>
      </c>
      <c r="E1425" s="63" t="str">
        <f>_xlfn.IFNA(IF(LEFT(VLOOKUP(RecordTable[[#This Row],[METRC]],METRC!A:B,2,FALSE),4)=LEFT(RecordTable[[#This Row],[CloneBarcode]],4),"match","MISMATCH"),"dead")</f>
        <v>dead</v>
      </c>
      <c r="F1425" s="15" t="str">
        <f>_xlfn.IFNA(INDEX(Table6[[#All],[Location]],MATCH(RecordTable[[#This Row],[METRC]],Table6[Tag],0)),"DEAD")</f>
        <v>DEAD</v>
      </c>
    </row>
    <row r="1426" spans="1:6" x14ac:dyDescent="0.25">
      <c r="A1426" t="str">
        <f>_xlfn.CONCAT("1A4070000000065000",RIGHT(RecordTable[[#This Row],[CloneBarcode]],6))</f>
        <v>1A4070000000065000040520</v>
      </c>
      <c r="B1426" t="str">
        <f>LEFT(RecordTable[[#This Row],[CloneBarcode]],7)</f>
        <v>CLSE001</v>
      </c>
      <c r="C1426" t="s">
        <v>3674</v>
      </c>
      <c r="D1426" s="15">
        <v>43740</v>
      </c>
      <c r="E1426" s="15" t="str">
        <f>_xlfn.IFNA(IF(LEFT(VLOOKUP(RecordTable[[#This Row],[METRC]],METRC!A:B,2,FALSE),4)=LEFT(RecordTable[[#This Row],[CloneBarcode]],4),"match","MISMATCH"),"dead")</f>
        <v>dead</v>
      </c>
      <c r="F1426" s="15" t="str">
        <f>_xlfn.IFNA(INDEX(Table6[[#All],[Location]],MATCH(RecordTable[[#This Row],[METRC]],Table6[Tag],0)),"DEAD")</f>
        <v>DEAD</v>
      </c>
    </row>
    <row r="1427" spans="1:6" x14ac:dyDescent="0.25">
      <c r="A1427" t="str">
        <f>_xlfn.CONCAT("1A4070000000065000",RIGHT(RecordTable[[#This Row],[CloneBarcode]],6))</f>
        <v>1A4070000000065000040519</v>
      </c>
      <c r="B1427" t="str">
        <f>LEFT(RecordTable[[#This Row],[CloneBarcode]],7)</f>
        <v>CLSE001</v>
      </c>
      <c r="C1427" t="s">
        <v>3673</v>
      </c>
      <c r="D1427" s="15">
        <v>43740</v>
      </c>
      <c r="E1427" s="15" t="str">
        <f>_xlfn.IFNA(IF(LEFT(VLOOKUP(RecordTable[[#This Row],[METRC]],METRC!A:B,2,FALSE),4)=LEFT(RecordTable[[#This Row],[CloneBarcode]],4),"match","MISMATCH"),"dead")</f>
        <v>dead</v>
      </c>
      <c r="F1427" s="15" t="str">
        <f>_xlfn.IFNA(INDEX(Table6[[#All],[Location]],MATCH(RecordTable[[#This Row],[METRC]],Table6[Tag],0)),"DEAD")</f>
        <v>DEAD</v>
      </c>
    </row>
    <row r="1428" spans="1:6" x14ac:dyDescent="0.25">
      <c r="A1428" t="str">
        <f>_xlfn.CONCAT("1A4070000000065000",RIGHT(RecordTable[[#This Row],[CloneBarcode]],6))</f>
        <v>1A4070000000065000040569</v>
      </c>
      <c r="B1428" t="str">
        <f>LEFT(RecordTable[[#This Row],[CloneBarcode]],7)</f>
        <v>CLSE024</v>
      </c>
      <c r="C1428" t="s">
        <v>3675</v>
      </c>
      <c r="D1428" s="15">
        <v>43740</v>
      </c>
      <c r="E1428" s="15" t="str">
        <f>_xlfn.IFNA(IF(LEFT(VLOOKUP(RecordTable[[#This Row],[METRC]],METRC!A:B,2,FALSE),4)=LEFT(RecordTable[[#This Row],[CloneBarcode]],4),"match","MISMATCH"),"dead")</f>
        <v>dead</v>
      </c>
      <c r="F1428" s="15" t="str">
        <f>_xlfn.IFNA(INDEX(Table6[[#All],[Location]],MATCH(RecordTable[[#This Row],[METRC]],Table6[Tag],0)),"DEAD")</f>
        <v>DEAD</v>
      </c>
    </row>
    <row r="1429" spans="1:6" x14ac:dyDescent="0.25">
      <c r="A1429" t="str">
        <f>_xlfn.CONCAT("1A4070000000065000",RIGHT(RecordTable[[#This Row],[CloneBarcode]],6))</f>
        <v>1A4070000000065000040570</v>
      </c>
      <c r="B1429" t="str">
        <f>LEFT(RecordTable[[#This Row],[CloneBarcode]],7)</f>
        <v>CLSE024</v>
      </c>
      <c r="C1429" t="s">
        <v>3676</v>
      </c>
      <c r="D1429" s="15">
        <v>43740</v>
      </c>
      <c r="E1429" s="15" t="str">
        <f>_xlfn.IFNA(IF(LEFT(VLOOKUP(RecordTable[[#This Row],[METRC]],METRC!A:B,2,FALSE),4)=LEFT(RecordTable[[#This Row],[CloneBarcode]],4),"match","MISMATCH"),"dead")</f>
        <v>dead</v>
      </c>
      <c r="F1429" s="15" t="str">
        <f>_xlfn.IFNA(INDEX(Table6[[#All],[Location]],MATCH(RecordTable[[#This Row],[METRC]],Table6[Tag],0)),"DEAD")</f>
        <v>DEAD</v>
      </c>
    </row>
    <row r="1430" spans="1:6" x14ac:dyDescent="0.25">
      <c r="A1430" t="str">
        <f>_xlfn.CONCAT("1A4070000000065000",RIGHT(RecordTable[[#This Row],[CloneBarcode]],6))</f>
        <v>1A4070000000065000040533</v>
      </c>
      <c r="B1430" t="str">
        <f>LEFT(RecordTable[[#This Row],[CloneBarcode]],7)</f>
        <v>CLSE033</v>
      </c>
      <c r="C1430" t="s">
        <v>3677</v>
      </c>
      <c r="D1430" s="15">
        <v>43740</v>
      </c>
      <c r="E1430" s="15" t="str">
        <f>_xlfn.IFNA(IF(LEFT(VLOOKUP(RecordTable[[#This Row],[METRC]],METRC!A:B,2,FALSE),4)=LEFT(RecordTable[[#This Row],[CloneBarcode]],4),"match","MISMATCH"),"dead")</f>
        <v>dead</v>
      </c>
      <c r="F1430" s="15" t="str">
        <f>_xlfn.IFNA(INDEX(Table6[[#All],[Location]],MATCH(RecordTable[[#This Row],[METRC]],Table6[Tag],0)),"DEAD")</f>
        <v>DEAD</v>
      </c>
    </row>
    <row r="1431" spans="1:6" x14ac:dyDescent="0.25">
      <c r="A1431" t="str">
        <f>_xlfn.CONCAT("1A4070000000065000",RIGHT(RecordTable[[#This Row],[CloneBarcode]],6))</f>
        <v>1A4070000000065000040534</v>
      </c>
      <c r="B1431" t="str">
        <f>LEFT(RecordTable[[#This Row],[CloneBarcode]],7)</f>
        <v>CLSE033</v>
      </c>
      <c r="C1431" t="s">
        <v>3678</v>
      </c>
      <c r="D1431" s="15">
        <v>43740</v>
      </c>
      <c r="E1431" s="15" t="str">
        <f>_xlfn.IFNA(IF(LEFT(VLOOKUP(RecordTable[[#This Row],[METRC]],METRC!A:B,2,FALSE),4)=LEFT(RecordTable[[#This Row],[CloneBarcode]],4),"match","MISMATCH"),"dead")</f>
        <v>dead</v>
      </c>
      <c r="F1431" s="15" t="str">
        <f>_xlfn.IFNA(INDEX(Table6[[#All],[Location]],MATCH(RecordTable[[#This Row],[METRC]],Table6[Tag],0)),"DEAD")</f>
        <v>DEAD</v>
      </c>
    </row>
    <row r="1432" spans="1:6" x14ac:dyDescent="0.25">
      <c r="A1432" t="str">
        <f>_xlfn.CONCAT("1A4070000000065000",RIGHT(RecordTable[[#This Row],[CloneBarcode]],6))</f>
        <v>1A4070000000065000040535</v>
      </c>
      <c r="B1432" t="str">
        <f>LEFT(RecordTable[[#This Row],[CloneBarcode]],7)</f>
        <v>CLSE035</v>
      </c>
      <c r="C1432" t="s">
        <v>3679</v>
      </c>
      <c r="D1432" s="15">
        <v>43740</v>
      </c>
      <c r="E1432" s="15" t="str">
        <f>_xlfn.IFNA(IF(LEFT(VLOOKUP(RecordTable[[#This Row],[METRC]],METRC!A:B,2,FALSE),4)=LEFT(RecordTable[[#This Row],[CloneBarcode]],4),"match","MISMATCH"),"dead")</f>
        <v>dead</v>
      </c>
      <c r="F1432" s="15" t="str">
        <f>_xlfn.IFNA(INDEX(Table6[[#All],[Location]],MATCH(RecordTable[[#This Row],[METRC]],Table6[Tag],0)),"DEAD")</f>
        <v>DEAD</v>
      </c>
    </row>
    <row r="1433" spans="1:6" x14ac:dyDescent="0.25">
      <c r="A1433" t="str">
        <f>_xlfn.CONCAT("1A4070000000065000",RIGHT(RecordTable[[#This Row],[CloneBarcode]],6))</f>
        <v>1A4070000000065000040536</v>
      </c>
      <c r="B1433" t="str">
        <f>LEFT(RecordTable[[#This Row],[CloneBarcode]],7)</f>
        <v>CLSE035</v>
      </c>
      <c r="C1433" t="s">
        <v>3680</v>
      </c>
      <c r="D1433" s="15">
        <v>43740</v>
      </c>
      <c r="E1433" s="15" t="str">
        <f>_xlfn.IFNA(IF(LEFT(VLOOKUP(RecordTable[[#This Row],[METRC]],METRC!A:B,2,FALSE),4)=LEFT(RecordTable[[#This Row],[CloneBarcode]],4),"match","MISMATCH"),"dead")</f>
        <v>dead</v>
      </c>
      <c r="F1433" s="15" t="str">
        <f>_xlfn.IFNA(INDEX(Table6[[#All],[Location]],MATCH(RecordTable[[#This Row],[METRC]],Table6[Tag],0)),"DEAD")</f>
        <v>DEAD</v>
      </c>
    </row>
    <row r="1434" spans="1:6" x14ac:dyDescent="0.25">
      <c r="A1434" t="str">
        <f>_xlfn.CONCAT("1A4070000000065000",RIGHT(RecordTable[[#This Row],[CloneBarcode]],6))</f>
        <v>1A4070000000065000040525</v>
      </c>
      <c r="B1434" t="str">
        <f>LEFT(RecordTable[[#This Row],[CloneBarcode]],7)</f>
        <v>CLSE037</v>
      </c>
      <c r="C1434" t="s">
        <v>3681</v>
      </c>
      <c r="D1434" s="15">
        <v>43740</v>
      </c>
      <c r="E1434" s="15" t="str">
        <f>_xlfn.IFNA(IF(LEFT(VLOOKUP(RecordTable[[#This Row],[METRC]],METRC!A:B,2,FALSE),4)=LEFT(RecordTable[[#This Row],[CloneBarcode]],4),"match","MISMATCH"),"dead")</f>
        <v>dead</v>
      </c>
      <c r="F1434" s="15" t="str">
        <f>_xlfn.IFNA(INDEX(Table6[[#All],[Location]],MATCH(RecordTable[[#This Row],[METRC]],Table6[Tag],0)),"DEAD")</f>
        <v>DEAD</v>
      </c>
    </row>
    <row r="1435" spans="1:6" x14ac:dyDescent="0.25">
      <c r="A1435" t="str">
        <f>_xlfn.CONCAT("1A4070000000065000",RIGHT(RecordTable[[#This Row],[CloneBarcode]],6))</f>
        <v>1A4070000000065000040526</v>
      </c>
      <c r="B1435" t="str">
        <f>LEFT(RecordTable[[#This Row],[CloneBarcode]],7)</f>
        <v>CLSE037</v>
      </c>
      <c r="C1435" t="s">
        <v>3682</v>
      </c>
      <c r="D1435" s="15">
        <v>43740</v>
      </c>
      <c r="E1435" s="15" t="str">
        <f>_xlfn.IFNA(IF(LEFT(VLOOKUP(RecordTable[[#This Row],[METRC]],METRC!A:B,2,FALSE),4)=LEFT(RecordTable[[#This Row],[CloneBarcode]],4),"match","MISMATCH"),"dead")</f>
        <v>dead</v>
      </c>
      <c r="F1435" s="15" t="str">
        <f>_xlfn.IFNA(INDEX(Table6[[#All],[Location]],MATCH(RecordTable[[#This Row],[METRC]],Table6[Tag],0)),"DEAD")</f>
        <v>DEAD</v>
      </c>
    </row>
    <row r="1436" spans="1:6" x14ac:dyDescent="0.25">
      <c r="A1436" t="str">
        <f>_xlfn.CONCAT("1A4070000000065000",RIGHT(RecordTable[[#This Row],[CloneBarcode]],6))</f>
        <v>1A4070000000065000040564</v>
      </c>
      <c r="B1436" t="str">
        <f>LEFT(RecordTable[[#This Row],[CloneBarcode]],7)</f>
        <v>CLSE059</v>
      </c>
      <c r="C1436" t="s">
        <v>3683</v>
      </c>
      <c r="D1436" s="15">
        <v>43740</v>
      </c>
      <c r="E1436" s="15" t="str">
        <f>_xlfn.IFNA(IF(LEFT(VLOOKUP(RecordTable[[#This Row],[METRC]],METRC!A:B,2,FALSE),4)=LEFT(RecordTable[[#This Row],[CloneBarcode]],4),"match","MISMATCH"),"dead")</f>
        <v>dead</v>
      </c>
      <c r="F1436" s="15" t="str">
        <f>_xlfn.IFNA(INDEX(Table6[[#All],[Location]],MATCH(RecordTable[[#This Row],[METRC]],Table6[Tag],0)),"DEAD")</f>
        <v>DEAD</v>
      </c>
    </row>
    <row r="1437" spans="1:6" x14ac:dyDescent="0.25">
      <c r="A1437" t="str">
        <f>_xlfn.CONCAT("1A4070000000065000",RIGHT(RecordTable[[#This Row],[CloneBarcode]],6))</f>
        <v>1A4070000000065000040563</v>
      </c>
      <c r="B1437" t="str">
        <f>LEFT(RecordTable[[#This Row],[CloneBarcode]],7)</f>
        <v>CLSE059</v>
      </c>
      <c r="C1437" t="s">
        <v>3684</v>
      </c>
      <c r="D1437" s="15">
        <v>43740</v>
      </c>
      <c r="E1437" s="15" t="str">
        <f>_xlfn.IFNA(IF(LEFT(VLOOKUP(RecordTable[[#This Row],[METRC]],METRC!A:B,2,FALSE),4)=LEFT(RecordTable[[#This Row],[CloneBarcode]],4),"match","MISMATCH"),"dead")</f>
        <v>dead</v>
      </c>
      <c r="F1437" s="15" t="str">
        <f>_xlfn.IFNA(INDEX(Table6[[#All],[Location]],MATCH(RecordTable[[#This Row],[METRC]],Table6[Tag],0)),"DEAD")</f>
        <v>DEAD</v>
      </c>
    </row>
    <row r="1438" spans="1:6" x14ac:dyDescent="0.25">
      <c r="A1438" t="s">
        <v>3960</v>
      </c>
      <c r="B1438" t="s">
        <v>2994</v>
      </c>
      <c r="C1438" t="str">
        <f>_xlfn.CONCAT(RecordTable[[#This Row],[PhenoAbbv]],".",RIGHT(RecordTable[[#This Row],[METRC]],6))</f>
        <v>CTEN016.038755</v>
      </c>
      <c r="D1438" s="63">
        <v>43740</v>
      </c>
      <c r="E1438" s="63" t="str">
        <f>_xlfn.IFNA(IF(LEFT(VLOOKUP(RecordTable[[#This Row],[METRC]],METRC!A:B,2,FALSE),4)=LEFT(RecordTable[[#This Row],[CloneBarcode]],4),"match","MISMATCH"),"dead")</f>
        <v>dead</v>
      </c>
      <c r="F1438" s="15" t="str">
        <f>_xlfn.IFNA(INDEX(Table6[[#All],[Location]],MATCH(RecordTable[[#This Row],[METRC]],Table6[Tag],0)),"DEAD")</f>
        <v>DEAD</v>
      </c>
    </row>
    <row r="1439" spans="1:6" x14ac:dyDescent="0.25">
      <c r="A1439" t="str">
        <f>_xlfn.CONCAT("1A4070000000065000",RIGHT(RecordTable[[#This Row],[CloneBarcode]],6))</f>
        <v>1A4070000000065000045535</v>
      </c>
      <c r="B1439" t="str">
        <f>LEFT(RecordTable[[#This Row],[CloneBarcode]],7)</f>
        <v>CTEN016</v>
      </c>
      <c r="C1439" t="s">
        <v>3846</v>
      </c>
      <c r="D1439" s="15">
        <v>43740</v>
      </c>
      <c r="E1439" s="15" t="str">
        <f>_xlfn.IFNA(IF(LEFT(VLOOKUP(RecordTable[[#This Row],[METRC]],METRC!A:B,2,FALSE),4)=LEFT(RecordTable[[#This Row],[CloneBarcode]],4),"match","MISMATCH"),"dead")</f>
        <v>dead</v>
      </c>
      <c r="F1439" s="15" t="str">
        <f>_xlfn.IFNA(INDEX(Table6[[#All],[Location]],MATCH(RecordTable[[#This Row],[METRC]],Table6[Tag],0)),"DEAD")</f>
        <v>DEAD</v>
      </c>
    </row>
    <row r="1440" spans="1:6" x14ac:dyDescent="0.25">
      <c r="A1440" t="str">
        <f>_xlfn.CONCAT("1A4070000000065000",RIGHT(RecordTable[[#This Row],[CloneBarcode]],6))</f>
        <v>1A4070000000065000045534</v>
      </c>
      <c r="B1440" t="str">
        <f>LEFT(RecordTable[[#This Row],[CloneBarcode]],7)</f>
        <v>CTEN016</v>
      </c>
      <c r="C1440" t="s">
        <v>3847</v>
      </c>
      <c r="D1440" s="15">
        <v>43740</v>
      </c>
      <c r="E1440" s="15" t="str">
        <f>_xlfn.IFNA(IF(LEFT(VLOOKUP(RecordTable[[#This Row],[METRC]],METRC!A:B,2,FALSE),4)=LEFT(RecordTable[[#This Row],[CloneBarcode]],4),"match","MISMATCH"),"dead")</f>
        <v>dead</v>
      </c>
      <c r="F1440" s="15" t="str">
        <f>_xlfn.IFNA(INDEX(Table6[[#All],[Location]],MATCH(RecordTable[[#This Row],[METRC]],Table6[Tag],0)),"DEAD")</f>
        <v>DEAD</v>
      </c>
    </row>
    <row r="1441" spans="1:6" x14ac:dyDescent="0.25">
      <c r="A1441" t="s">
        <v>3961</v>
      </c>
      <c r="B1441" s="62" t="s">
        <v>2997</v>
      </c>
      <c r="C1441" t="str">
        <f>_xlfn.CONCAT(RecordTable[[#This Row],[PhenoAbbv]],".",RIGHT(RecordTable[[#This Row],[METRC]],6))</f>
        <v>CTEN024.038767</v>
      </c>
      <c r="D1441" s="63">
        <v>43740</v>
      </c>
      <c r="E1441" s="63" t="str">
        <f>_xlfn.IFNA(IF(LEFT(VLOOKUP(RecordTable[[#This Row],[METRC]],METRC!A:B,2,FALSE),4)=LEFT(RecordTable[[#This Row],[CloneBarcode]],4),"match","MISMATCH"),"dead")</f>
        <v>dead</v>
      </c>
      <c r="F1441" s="15" t="str">
        <f>_xlfn.IFNA(INDEX(Table6[[#All],[Location]],MATCH(RecordTable[[#This Row],[METRC]],Table6[Tag],0)),"DEAD")</f>
        <v>DEAD</v>
      </c>
    </row>
    <row r="1442" spans="1:6" x14ac:dyDescent="0.25">
      <c r="A1442" t="str">
        <f>_xlfn.CONCAT("1A4070000000065000",RIGHT(RecordTable[[#This Row],[CloneBarcode]],6))</f>
        <v>1A4070000000065000045515</v>
      </c>
      <c r="B1442" t="str">
        <f>LEFT(RecordTable[[#This Row],[CloneBarcode]],7)</f>
        <v>CTEN024</v>
      </c>
      <c r="C1442" t="s">
        <v>3849</v>
      </c>
      <c r="D1442" s="15">
        <v>43740</v>
      </c>
      <c r="E1442" s="15" t="str">
        <f>_xlfn.IFNA(IF(LEFT(VLOOKUP(RecordTable[[#This Row],[METRC]],METRC!A:B,2,FALSE),4)=LEFT(RecordTable[[#This Row],[CloneBarcode]],4),"match","MISMATCH"),"dead")</f>
        <v>dead</v>
      </c>
      <c r="F1442" s="15" t="str">
        <f>_xlfn.IFNA(INDEX(Table6[[#All],[Location]],MATCH(RecordTable[[#This Row],[METRC]],Table6[Tag],0)),"DEAD")</f>
        <v>DEAD</v>
      </c>
    </row>
    <row r="1443" spans="1:6" x14ac:dyDescent="0.25">
      <c r="A1443" t="str">
        <f>_xlfn.CONCAT("1A4070000000065000",RIGHT(RecordTable[[#This Row],[CloneBarcode]],6))</f>
        <v>1A4070000000065000045514</v>
      </c>
      <c r="B1443" t="str">
        <f>LEFT(RecordTable[[#This Row],[CloneBarcode]],7)</f>
        <v>CTEN024</v>
      </c>
      <c r="C1443" t="s">
        <v>3848</v>
      </c>
      <c r="D1443" s="15">
        <v>43740</v>
      </c>
      <c r="E1443" s="15" t="str">
        <f>_xlfn.IFNA(IF(LEFT(VLOOKUP(RecordTable[[#This Row],[METRC]],METRC!A:B,2,FALSE),4)=LEFT(RecordTable[[#This Row],[CloneBarcode]],4),"match","MISMATCH"),"dead")</f>
        <v>dead</v>
      </c>
      <c r="F1443" s="15" t="str">
        <f>_xlfn.IFNA(INDEX(Table6[[#All],[Location]],MATCH(RecordTable[[#This Row],[METRC]],Table6[Tag],0)),"DEAD")</f>
        <v>DEAD</v>
      </c>
    </row>
    <row r="1444" spans="1:6" x14ac:dyDescent="0.25">
      <c r="A1444" t="s">
        <v>3687</v>
      </c>
      <c r="B1444" t="s">
        <v>3002</v>
      </c>
      <c r="C1444" t="str">
        <f>_xlfn.CONCAT(RecordTable[[#This Row],[PhenoAbbv]],".",RIGHT(RecordTable[[#This Row],[METRC]],6))</f>
        <v>DD22005.032327</v>
      </c>
      <c r="D1444" s="63">
        <v>43740</v>
      </c>
      <c r="E1444" s="63" t="str">
        <f>_xlfn.IFNA(IF(LEFT(VLOOKUP(RecordTable[[#This Row],[METRC]],METRC!A:B,2,FALSE),4)=LEFT(RecordTable[[#This Row],[CloneBarcode]],4),"match","MISMATCH"),"dead")</f>
        <v>dead</v>
      </c>
      <c r="F1444" s="15" t="str">
        <f>_xlfn.IFNA(INDEX(Table6[[#All],[Location]],MATCH(RecordTable[[#This Row],[METRC]],Table6[Tag],0)),"DEAD")</f>
        <v>DEAD</v>
      </c>
    </row>
    <row r="1445" spans="1:6" x14ac:dyDescent="0.25">
      <c r="A1445" t="str">
        <f>_xlfn.CONCAT("1A4070000000065000",RIGHT(RecordTable[[#This Row],[CloneBarcode]],6))</f>
        <v>1A4070000000065000045551</v>
      </c>
      <c r="B1445" t="str">
        <f>LEFT(RecordTable[[#This Row],[CloneBarcode]],7)</f>
        <v>DD22005</v>
      </c>
      <c r="C1445" t="s">
        <v>3851</v>
      </c>
      <c r="D1445" s="15">
        <v>43740</v>
      </c>
      <c r="E1445" s="15" t="str">
        <f>_xlfn.IFNA(IF(LEFT(VLOOKUP(RecordTable[[#This Row],[METRC]],METRC!A:B,2,FALSE),4)=LEFT(RecordTable[[#This Row],[CloneBarcode]],4),"match","MISMATCH"),"dead")</f>
        <v>dead</v>
      </c>
      <c r="F1445" s="15" t="str">
        <f>_xlfn.IFNA(INDEX(Table6[[#All],[Location]],MATCH(RecordTable[[#This Row],[METRC]],Table6[Tag],0)),"DEAD")</f>
        <v>DEAD</v>
      </c>
    </row>
    <row r="1446" spans="1:6" x14ac:dyDescent="0.25">
      <c r="A1446" t="str">
        <f>_xlfn.CONCAT("1A4070000000065000",RIGHT(RecordTable[[#This Row],[CloneBarcode]],6))</f>
        <v>1A4070000000065000045550</v>
      </c>
      <c r="B1446" t="str">
        <f>LEFT(RecordTable[[#This Row],[CloneBarcode]],7)</f>
        <v>DD22005</v>
      </c>
      <c r="C1446" t="s">
        <v>3850</v>
      </c>
      <c r="D1446" s="15">
        <v>43740</v>
      </c>
      <c r="E1446" s="15" t="str">
        <f>_xlfn.IFNA(IF(LEFT(VLOOKUP(RecordTable[[#This Row],[METRC]],METRC!A:B,2,FALSE),4)=LEFT(RecordTable[[#This Row],[CloneBarcode]],4),"match","MISMATCH"),"dead")</f>
        <v>dead</v>
      </c>
      <c r="F1446" s="15" t="str">
        <f>_xlfn.IFNA(INDEX(Table6[[#All],[Location]],MATCH(RecordTable[[#This Row],[METRC]],Table6[Tag],0)),"DEAD")</f>
        <v>DEAD</v>
      </c>
    </row>
    <row r="1447" spans="1:6" x14ac:dyDescent="0.25">
      <c r="A1447" t="s">
        <v>3688</v>
      </c>
      <c r="B1447" s="62" t="s">
        <v>3568</v>
      </c>
      <c r="C1447" t="str">
        <f>_xlfn.CONCAT(RecordTable[[#This Row],[PhenoAbbv]],".",RIGHT(RecordTable[[#This Row],[METRC]],6))</f>
        <v>DD22008.033647</v>
      </c>
      <c r="D1447" s="63">
        <v>43740</v>
      </c>
      <c r="E1447" s="63" t="str">
        <f>_xlfn.IFNA(IF(LEFT(VLOOKUP(RecordTable[[#This Row],[METRC]],METRC!A:B,2,FALSE),4)=LEFT(RecordTable[[#This Row],[CloneBarcode]],4),"match","MISMATCH"),"dead")</f>
        <v>dead</v>
      </c>
      <c r="F1447" s="15" t="str">
        <f>_xlfn.IFNA(INDEX(Table6[[#All],[Location]],MATCH(RecordTable[[#This Row],[METRC]],Table6[Tag],0)),"DEAD")</f>
        <v>DEAD</v>
      </c>
    </row>
    <row r="1448" spans="1:6" x14ac:dyDescent="0.25">
      <c r="A1448" t="s">
        <v>3567</v>
      </c>
      <c r="B1448" t="s">
        <v>3568</v>
      </c>
      <c r="C1448" t="str">
        <f>_xlfn.CONCAT(RecordTable[[#This Row],[PhenoAbbv]],".",RIGHT(RecordTable[[#This Row],[METRC]],6))</f>
        <v>DD22008.033648</v>
      </c>
      <c r="D1448" s="63">
        <v>43740</v>
      </c>
      <c r="E1448" s="63" t="str">
        <f>_xlfn.IFNA(IF(LEFT(VLOOKUP(RecordTable[[#This Row],[METRC]],METRC!A:B,2,FALSE),4)=LEFT(RecordTable[[#This Row],[CloneBarcode]],4),"match","MISMATCH"),"dead")</f>
        <v>dead</v>
      </c>
      <c r="F1448" s="15" t="str">
        <f>_xlfn.IFNA(INDEX(Table6[[#All],[Location]],MATCH(RecordTable[[#This Row],[METRC]],Table6[Tag],0)),"DEAD")</f>
        <v>DEAD</v>
      </c>
    </row>
    <row r="1449" spans="1:6" x14ac:dyDescent="0.25">
      <c r="A1449" t="s">
        <v>3689</v>
      </c>
      <c r="B1449" s="62" t="s">
        <v>3007</v>
      </c>
      <c r="C1449" t="str">
        <f>_xlfn.CONCAT(RecordTable[[#This Row],[PhenoAbbv]],".",RIGHT(RecordTable[[#This Row],[METRC]],6))</f>
        <v>DD22009.032392</v>
      </c>
      <c r="D1449" s="63">
        <v>43740</v>
      </c>
      <c r="E1449" s="63" t="str">
        <f>_xlfn.IFNA(IF(LEFT(VLOOKUP(RecordTable[[#This Row],[METRC]],METRC!A:B,2,FALSE),4)=LEFT(RecordTable[[#This Row],[CloneBarcode]],4),"match","MISMATCH"),"dead")</f>
        <v>dead</v>
      </c>
      <c r="F1449" s="15" t="str">
        <f>_xlfn.IFNA(INDEX(Table6[[#All],[Location]],MATCH(RecordTable[[#This Row],[METRC]],Table6[Tag],0)),"DEAD")</f>
        <v>DEAD</v>
      </c>
    </row>
    <row r="1450" spans="1:6" x14ac:dyDescent="0.25">
      <c r="A1450" t="str">
        <f>_xlfn.CONCAT("1A4070000000065000",RIGHT(RecordTable[[#This Row],[CloneBarcode]],6))</f>
        <v>1A4070000000065000045511</v>
      </c>
      <c r="B1450" t="str">
        <f>LEFT(RecordTable[[#This Row],[CloneBarcode]],7)</f>
        <v>DD22009</v>
      </c>
      <c r="C1450" t="s">
        <v>3853</v>
      </c>
      <c r="D1450" s="15">
        <v>43740</v>
      </c>
      <c r="E1450" s="15" t="str">
        <f>_xlfn.IFNA(IF(LEFT(VLOOKUP(RecordTable[[#This Row],[METRC]],METRC!A:B,2,FALSE),4)=LEFT(RecordTable[[#This Row],[CloneBarcode]],4),"match","MISMATCH"),"dead")</f>
        <v>dead</v>
      </c>
      <c r="F1450" s="15" t="str">
        <f>_xlfn.IFNA(INDEX(Table6[[#All],[Location]],MATCH(RecordTable[[#This Row],[METRC]],Table6[Tag],0)),"DEAD")</f>
        <v>DEAD</v>
      </c>
    </row>
    <row r="1451" spans="1:6" x14ac:dyDescent="0.25">
      <c r="A1451" t="str">
        <f>_xlfn.CONCAT("1A4070000000065000",RIGHT(RecordTable[[#This Row],[CloneBarcode]],6))</f>
        <v>1A4070000000065000045510</v>
      </c>
      <c r="B1451" t="str">
        <f>LEFT(RecordTable[[#This Row],[CloneBarcode]],7)</f>
        <v>DD22009</v>
      </c>
      <c r="C1451" t="s">
        <v>3852</v>
      </c>
      <c r="D1451" s="15">
        <v>43740</v>
      </c>
      <c r="E1451" s="15" t="str">
        <f>_xlfn.IFNA(IF(LEFT(VLOOKUP(RecordTable[[#This Row],[METRC]],METRC!A:B,2,FALSE),4)=LEFT(RecordTable[[#This Row],[CloneBarcode]],4),"match","MISMATCH"),"dead")</f>
        <v>dead</v>
      </c>
      <c r="F1451" s="15" t="str">
        <f>_xlfn.IFNA(INDEX(Table6[[#All],[Location]],MATCH(RecordTable[[#This Row],[METRC]],Table6[Tag],0)),"DEAD")</f>
        <v>DEAD</v>
      </c>
    </row>
    <row r="1452" spans="1:6" x14ac:dyDescent="0.25">
      <c r="A1452" t="s">
        <v>3690</v>
      </c>
      <c r="B1452" s="62" t="s">
        <v>3010</v>
      </c>
      <c r="C1452" t="str">
        <f>_xlfn.CONCAT(RecordTable[[#This Row],[PhenoAbbv]],".",RIGHT(RecordTable[[#This Row],[METRC]],6))</f>
        <v>DD22010.032316</v>
      </c>
      <c r="D1452" s="63">
        <v>43740</v>
      </c>
      <c r="E1452" s="63" t="str">
        <f>_xlfn.IFNA(IF(LEFT(VLOOKUP(RecordTable[[#This Row],[METRC]],METRC!A:B,2,FALSE),4)=LEFT(RecordTable[[#This Row],[CloneBarcode]],4),"match","MISMATCH"),"dead")</f>
        <v>dead</v>
      </c>
      <c r="F1452" s="15" t="str">
        <f>_xlfn.IFNA(INDEX(Table6[[#All],[Location]],MATCH(RecordTable[[#This Row],[METRC]],Table6[Tag],0)),"DEAD")</f>
        <v>DEAD</v>
      </c>
    </row>
    <row r="1453" spans="1:6" x14ac:dyDescent="0.25">
      <c r="A1453" t="str">
        <f>_xlfn.CONCAT("1A4070000000065000",RIGHT(RecordTable[[#This Row],[CloneBarcode]],6))</f>
        <v>1A4070000000065000045554</v>
      </c>
      <c r="B1453" t="str">
        <f>LEFT(RecordTable[[#This Row],[CloneBarcode]],7)</f>
        <v>DD22010</v>
      </c>
      <c r="C1453" t="s">
        <v>3854</v>
      </c>
      <c r="D1453" s="15">
        <v>43740</v>
      </c>
      <c r="E1453" s="15" t="str">
        <f>_xlfn.IFNA(IF(LEFT(VLOOKUP(RecordTable[[#This Row],[METRC]],METRC!A:B,2,FALSE),4)=LEFT(RecordTable[[#This Row],[CloneBarcode]],4),"match","MISMATCH"),"dead")</f>
        <v>dead</v>
      </c>
      <c r="F1453" s="15" t="str">
        <f>_xlfn.IFNA(INDEX(Table6[[#All],[Location]],MATCH(RecordTable[[#This Row],[METRC]],Table6[Tag],0)),"DEAD")</f>
        <v>DEAD</v>
      </c>
    </row>
    <row r="1454" spans="1:6" x14ac:dyDescent="0.25">
      <c r="A1454" t="str">
        <f>_xlfn.CONCAT("1A4070000000065000",RIGHT(RecordTable[[#This Row],[CloneBarcode]],6))</f>
        <v>1A4070000000065000045555</v>
      </c>
      <c r="B1454" t="str">
        <f>LEFT(RecordTable[[#This Row],[CloneBarcode]],7)</f>
        <v>DD22010</v>
      </c>
      <c r="C1454" t="s">
        <v>3855</v>
      </c>
      <c r="D1454" s="15">
        <v>43740</v>
      </c>
      <c r="E1454" s="15" t="str">
        <f>_xlfn.IFNA(IF(LEFT(VLOOKUP(RecordTable[[#This Row],[METRC]],METRC!A:B,2,FALSE),4)=LEFT(RecordTable[[#This Row],[CloneBarcode]],4),"match","MISMATCH"),"dead")</f>
        <v>dead</v>
      </c>
      <c r="F1454" s="15" t="str">
        <f>_xlfn.IFNA(INDEX(Table6[[#All],[Location]],MATCH(RecordTable[[#This Row],[METRC]],Table6[Tag],0)),"DEAD")</f>
        <v>DEAD</v>
      </c>
    </row>
    <row r="1455" spans="1:6" x14ac:dyDescent="0.25">
      <c r="A1455" t="s">
        <v>3691</v>
      </c>
      <c r="B1455" t="s">
        <v>3396</v>
      </c>
      <c r="C1455" t="str">
        <f>_xlfn.CONCAT(RecordTable[[#This Row],[PhenoAbbv]],".",RIGHT(RecordTable[[#This Row],[METRC]],6))</f>
        <v>DD22016.032370</v>
      </c>
      <c r="D1455" s="63">
        <v>43740</v>
      </c>
      <c r="E1455" s="63" t="str">
        <f>_xlfn.IFNA(IF(LEFT(VLOOKUP(RecordTable[[#This Row],[METRC]],METRC!A:B,2,FALSE),4)=LEFT(RecordTable[[#This Row],[CloneBarcode]],4),"match","MISMATCH"),"dead")</f>
        <v>dead</v>
      </c>
      <c r="F1455" s="15" t="str">
        <f>_xlfn.IFNA(INDEX(Table6[[#All],[Location]],MATCH(RecordTable[[#This Row],[METRC]],Table6[Tag],0)),"DEAD")</f>
        <v>DEAD</v>
      </c>
    </row>
    <row r="1456" spans="1:6" x14ac:dyDescent="0.25">
      <c r="A1456" t="str">
        <f>_xlfn.CONCAT("1A4070000000065000",RIGHT(RecordTable[[#This Row],[CloneBarcode]],6))</f>
        <v>1A4070000000065000045517</v>
      </c>
      <c r="B1456" t="str">
        <f>LEFT(RecordTable[[#This Row],[CloneBarcode]],7)</f>
        <v>DD22016</v>
      </c>
      <c r="C1456" t="s">
        <v>3857</v>
      </c>
      <c r="D1456" s="15">
        <v>43740</v>
      </c>
      <c r="E1456" s="15" t="str">
        <f>_xlfn.IFNA(IF(LEFT(VLOOKUP(RecordTable[[#This Row],[METRC]],METRC!A:B,2,FALSE),4)=LEFT(RecordTable[[#This Row],[CloneBarcode]],4),"match","MISMATCH"),"dead")</f>
        <v>dead</v>
      </c>
      <c r="F1456" s="15" t="str">
        <f>_xlfn.IFNA(INDEX(Table6[[#All],[Location]],MATCH(RecordTable[[#This Row],[METRC]],Table6[Tag],0)),"DEAD")</f>
        <v>DEAD</v>
      </c>
    </row>
    <row r="1457" spans="1:6" x14ac:dyDescent="0.25">
      <c r="A1457" t="s">
        <v>3692</v>
      </c>
      <c r="B1457" s="62" t="s">
        <v>3015</v>
      </c>
      <c r="C1457" t="str">
        <f>_xlfn.CONCAT(RecordTable[[#This Row],[PhenoAbbv]],".",RIGHT(RecordTable[[#This Row],[METRC]],6))</f>
        <v>DRMC001.033096</v>
      </c>
      <c r="D1457" s="63">
        <v>43740</v>
      </c>
      <c r="E1457" s="63" t="str">
        <f>_xlfn.IFNA(IF(LEFT(VLOOKUP(RecordTable[[#This Row],[METRC]],METRC!A:B,2,FALSE),4)=LEFT(RecordTable[[#This Row],[CloneBarcode]],4),"match","MISMATCH"),"dead")</f>
        <v>dead</v>
      </c>
      <c r="F1457" s="15" t="str">
        <f>_xlfn.IFNA(INDEX(Table6[[#All],[Location]],MATCH(RecordTable[[#This Row],[METRC]],Table6[Tag],0)),"DEAD")</f>
        <v>DEAD</v>
      </c>
    </row>
    <row r="1458" spans="1:6" x14ac:dyDescent="0.25">
      <c r="A1458" t="str">
        <f>_xlfn.CONCAT("1A4070000000065000",RIGHT(RecordTable[[#This Row],[CloneBarcode]],6))</f>
        <v>1A4070000000065000045498</v>
      </c>
      <c r="B1458" t="str">
        <f>LEFT(RecordTable[[#This Row],[CloneBarcode]],7)</f>
        <v>DRMC001</v>
      </c>
      <c r="C1458" t="s">
        <v>3859</v>
      </c>
      <c r="D1458" s="15">
        <v>43740</v>
      </c>
      <c r="E1458" s="15" t="str">
        <f>_xlfn.IFNA(IF(LEFT(VLOOKUP(RecordTable[[#This Row],[METRC]],METRC!A:B,2,FALSE),4)=LEFT(RecordTable[[#This Row],[CloneBarcode]],4),"match","MISMATCH"),"dead")</f>
        <v>dead</v>
      </c>
      <c r="F1458" s="15" t="str">
        <f>_xlfn.IFNA(INDEX(Table6[[#All],[Location]],MATCH(RecordTable[[#This Row],[METRC]],Table6[Tag],0)),"DEAD")</f>
        <v>DEAD</v>
      </c>
    </row>
    <row r="1459" spans="1:6" x14ac:dyDescent="0.25">
      <c r="A1459" t="str">
        <f>_xlfn.CONCAT("1A4070000000065000",RIGHT(RecordTable[[#This Row],[CloneBarcode]],6))</f>
        <v>1A4070000000065000045499</v>
      </c>
      <c r="B1459" t="str">
        <f>LEFT(RecordTable[[#This Row],[CloneBarcode]],7)</f>
        <v>DRMC001</v>
      </c>
      <c r="C1459" t="s">
        <v>3858</v>
      </c>
      <c r="D1459" s="15">
        <v>43740</v>
      </c>
      <c r="E1459" s="15" t="str">
        <f>_xlfn.IFNA(IF(LEFT(VLOOKUP(RecordTable[[#This Row],[METRC]],METRC!A:B,2,FALSE),4)=LEFT(RecordTable[[#This Row],[CloneBarcode]],4),"match","MISMATCH"),"dead")</f>
        <v>dead</v>
      </c>
      <c r="F1459" s="15" t="str">
        <f>_xlfn.IFNA(INDEX(Table6[[#All],[Location]],MATCH(RecordTable[[#This Row],[METRC]],Table6[Tag],0)),"DEAD")</f>
        <v>DEAD</v>
      </c>
    </row>
    <row r="1460" spans="1:6" x14ac:dyDescent="0.25">
      <c r="A1460" t="s">
        <v>3693</v>
      </c>
      <c r="B1460" t="s">
        <v>3019</v>
      </c>
      <c r="C1460" t="str">
        <f>_xlfn.CONCAT(RecordTable[[#This Row],[PhenoAbbv]],".",RIGHT(RecordTable[[#This Row],[METRC]],6))</f>
        <v>DRMC004.032999</v>
      </c>
      <c r="D1460" s="63">
        <v>43740</v>
      </c>
      <c r="E1460" s="63" t="str">
        <f>_xlfn.IFNA(IF(LEFT(VLOOKUP(RecordTable[[#This Row],[METRC]],METRC!A:B,2,FALSE),4)=LEFT(RecordTable[[#This Row],[CloneBarcode]],4),"match","MISMATCH"),"dead")</f>
        <v>dead</v>
      </c>
      <c r="F1460" s="15" t="str">
        <f>_xlfn.IFNA(INDEX(Table6[[#All],[Location]],MATCH(RecordTable[[#This Row],[METRC]],Table6[Tag],0)),"DEAD")</f>
        <v>DEAD</v>
      </c>
    </row>
    <row r="1461" spans="1:6" x14ac:dyDescent="0.25">
      <c r="A1461" t="str">
        <f>_xlfn.CONCAT("1A4070000000065000",RIGHT(RecordTable[[#This Row],[CloneBarcode]],6))</f>
        <v>1A4070000000065000045561</v>
      </c>
      <c r="B1461" t="str">
        <f>LEFT(RecordTable[[#This Row],[CloneBarcode]],7)</f>
        <v>DRMC004</v>
      </c>
      <c r="C1461" t="s">
        <v>3860</v>
      </c>
      <c r="D1461" s="15">
        <v>43740</v>
      </c>
      <c r="E1461" s="15" t="str">
        <f>_xlfn.IFNA(IF(LEFT(VLOOKUP(RecordTable[[#This Row],[METRC]],METRC!A:B,2,FALSE),4)=LEFT(RecordTable[[#This Row],[CloneBarcode]],4),"match","MISMATCH"),"dead")</f>
        <v>dead</v>
      </c>
      <c r="F1461" s="15" t="str">
        <f>_xlfn.IFNA(INDEX(Table6[[#All],[Location]],MATCH(RecordTable[[#This Row],[METRC]],Table6[Tag],0)),"DEAD")</f>
        <v>DEAD</v>
      </c>
    </row>
    <row r="1462" spans="1:6" x14ac:dyDescent="0.25">
      <c r="A1462" t="str">
        <f>_xlfn.CONCAT("1A4070000000065000",RIGHT(RecordTable[[#This Row],[CloneBarcode]],6))</f>
        <v>1A4070000000065000045560</v>
      </c>
      <c r="B1462" t="str">
        <f>LEFT(RecordTable[[#This Row],[CloneBarcode]],7)</f>
        <v>DRMC004</v>
      </c>
      <c r="C1462" t="s">
        <v>3861</v>
      </c>
      <c r="D1462" s="15">
        <v>43740</v>
      </c>
      <c r="E1462" s="15" t="str">
        <f>_xlfn.IFNA(IF(LEFT(VLOOKUP(RecordTable[[#This Row],[METRC]],METRC!A:B,2,FALSE),4)=LEFT(RecordTable[[#This Row],[CloneBarcode]],4),"match","MISMATCH"),"dead")</f>
        <v>dead</v>
      </c>
      <c r="F1462" s="15" t="str">
        <f>_xlfn.IFNA(INDEX(Table6[[#All],[Location]],MATCH(RecordTable[[#This Row],[METRC]],Table6[Tag],0)),"DEAD")</f>
        <v>DEAD</v>
      </c>
    </row>
    <row r="1463" spans="1:6" x14ac:dyDescent="0.25">
      <c r="A1463" t="s">
        <v>3694</v>
      </c>
      <c r="B1463" t="s">
        <v>3405</v>
      </c>
      <c r="C1463" t="str">
        <f>_xlfn.CONCAT(RecordTable[[#This Row],[PhenoAbbv]],".",RIGHT(RecordTable[[#This Row],[METRC]],6))</f>
        <v>DRMC022.033149</v>
      </c>
      <c r="D1463" s="63">
        <v>43740</v>
      </c>
      <c r="E1463" s="63" t="str">
        <f>_xlfn.IFNA(IF(LEFT(VLOOKUP(RecordTable[[#This Row],[METRC]],METRC!A:B,2,FALSE),4)=LEFT(RecordTable[[#This Row],[CloneBarcode]],4),"match","MISMATCH"),"dead")</f>
        <v>dead</v>
      </c>
      <c r="F1463" s="15" t="str">
        <f>_xlfn.IFNA(INDEX(Table6[[#All],[Location]],MATCH(RecordTable[[#This Row],[METRC]],Table6[Tag],0)),"DEAD")</f>
        <v>DEAD</v>
      </c>
    </row>
    <row r="1464" spans="1:6" x14ac:dyDescent="0.25">
      <c r="A1464" t="str">
        <f>_xlfn.CONCAT("1A4070000000065000",RIGHT(RecordTable[[#This Row],[CloneBarcode]],6))</f>
        <v>1A4070000000065000045527</v>
      </c>
      <c r="B1464" t="str">
        <f>LEFT(RecordTable[[#This Row],[CloneBarcode]],7)</f>
        <v>DRMC022</v>
      </c>
      <c r="C1464" t="s">
        <v>3862</v>
      </c>
      <c r="D1464" s="15">
        <v>43740</v>
      </c>
      <c r="E1464" s="15" t="str">
        <f>_xlfn.IFNA(IF(LEFT(VLOOKUP(RecordTable[[#This Row],[METRC]],METRC!A:B,2,FALSE),4)=LEFT(RecordTable[[#This Row],[CloneBarcode]],4),"match","MISMATCH"),"dead")</f>
        <v>dead</v>
      </c>
      <c r="F1464" s="15" t="str">
        <f>_xlfn.IFNA(INDEX(Table6[[#All],[Location]],MATCH(RecordTable[[#This Row],[METRC]],Table6[Tag],0)),"DEAD")</f>
        <v>DEAD</v>
      </c>
    </row>
    <row r="1465" spans="1:6" x14ac:dyDescent="0.25">
      <c r="A1465" t="str">
        <f>_xlfn.CONCAT("1A4070000000065000",RIGHT(RecordTable[[#This Row],[CloneBarcode]],6))</f>
        <v>1A4070000000065000045526</v>
      </c>
      <c r="B1465" t="str">
        <f>LEFT(RecordTable[[#This Row],[CloneBarcode]],7)</f>
        <v>DRMC022</v>
      </c>
      <c r="C1465" t="s">
        <v>3863</v>
      </c>
      <c r="D1465" s="15">
        <v>43740</v>
      </c>
      <c r="E1465" s="15" t="str">
        <f>_xlfn.IFNA(IF(LEFT(VLOOKUP(RecordTable[[#This Row],[METRC]],METRC!A:B,2,FALSE),4)=LEFT(RecordTable[[#This Row],[CloneBarcode]],4),"match","MISMATCH"),"dead")</f>
        <v>dead</v>
      </c>
      <c r="F1465" s="15" t="str">
        <f>_xlfn.IFNA(INDEX(Table6[[#All],[Location]],MATCH(RecordTable[[#This Row],[METRC]],Table6[Tag],0)),"DEAD")</f>
        <v>DEAD</v>
      </c>
    </row>
    <row r="1466" spans="1:6" x14ac:dyDescent="0.25">
      <c r="A1466" t="str">
        <f>_xlfn.CONCAT("1A4070000000065000",RIGHT(RecordTable[[#This Row],[CloneBarcode]],6))</f>
        <v>1A4070000000065000045541</v>
      </c>
      <c r="B1466" t="str">
        <f>LEFT(RecordTable[[#This Row],[CloneBarcode]],7)</f>
        <v>DRMC034</v>
      </c>
      <c r="C1466" t="s">
        <v>3864</v>
      </c>
      <c r="D1466" s="15">
        <v>43740</v>
      </c>
      <c r="E1466" s="15" t="str">
        <f>_xlfn.IFNA(IF(LEFT(VLOOKUP(RecordTable[[#This Row],[METRC]],METRC!A:B,2,FALSE),4)=LEFT(RecordTable[[#This Row],[CloneBarcode]],4),"match","MISMATCH"),"dead")</f>
        <v>dead</v>
      </c>
      <c r="F1466" s="15" t="str">
        <f>_xlfn.IFNA(INDEX(Table6[[#All],[Location]],MATCH(RecordTable[[#This Row],[METRC]],Table6[Tag],0)),"DEAD")</f>
        <v>DEAD</v>
      </c>
    </row>
    <row r="1467" spans="1:6" x14ac:dyDescent="0.25">
      <c r="A1467" t="str">
        <f>_xlfn.CONCAT("1A4070000000065000",RIGHT(RecordTable[[#This Row],[CloneBarcode]],6))</f>
        <v>1A4070000000065000045540</v>
      </c>
      <c r="B1467" t="str">
        <f>LEFT(RecordTable[[#This Row],[CloneBarcode]],7)</f>
        <v>DRMC034</v>
      </c>
      <c r="C1467" t="s">
        <v>3865</v>
      </c>
      <c r="D1467" s="15">
        <v>43740</v>
      </c>
      <c r="E1467" s="15" t="str">
        <f>_xlfn.IFNA(IF(LEFT(VLOOKUP(RecordTable[[#This Row],[METRC]],METRC!A:B,2,FALSE),4)=LEFT(RecordTable[[#This Row],[CloneBarcode]],4),"match","MISMATCH"),"dead")</f>
        <v>dead</v>
      </c>
      <c r="F1467" s="15" t="str">
        <f>_xlfn.IFNA(INDEX(Table6[[#All],[Location]],MATCH(RecordTable[[#This Row],[METRC]],Table6[Tag],0)),"DEAD")</f>
        <v>DEAD</v>
      </c>
    </row>
    <row r="1468" spans="1:6" x14ac:dyDescent="0.25">
      <c r="A1468" t="s">
        <v>3962</v>
      </c>
      <c r="B1468" t="s">
        <v>3963</v>
      </c>
      <c r="C1468" t="s">
        <v>3696</v>
      </c>
      <c r="D1468" s="63">
        <v>43740</v>
      </c>
      <c r="E1468" s="63" t="str">
        <f>_xlfn.IFNA(IF(LEFT(VLOOKUP(RecordTable[[#This Row],[METRC]],METRC!A:B,2,FALSE),4)=LEFT(RecordTable[[#This Row],[CloneBarcode]],4),"match","MISMATCH"),"dead")</f>
        <v>dead</v>
      </c>
      <c r="F1468" s="15" t="str">
        <f>_xlfn.IFNA(INDEX(Table6[[#All],[Location]],MATCH(RecordTable[[#This Row],[METRC]],Table6[Tag],0)),"DEAD")</f>
        <v>DEAD</v>
      </c>
    </row>
    <row r="1469" spans="1:6" x14ac:dyDescent="0.25">
      <c r="A1469" t="str">
        <f>_xlfn.CONCAT("1A4070000000065000",RIGHT(RecordTable[[#This Row],[CloneBarcode]],6))</f>
        <v>1A4070000000065000040571</v>
      </c>
      <c r="B1469" t="str">
        <f>LEFT(RecordTable[[#This Row],[CloneBarcode]],7)</f>
        <v>FLOG001</v>
      </c>
      <c r="C1469" t="s">
        <v>3695</v>
      </c>
      <c r="D1469" s="15">
        <v>43740</v>
      </c>
      <c r="E1469" s="15" t="str">
        <f>_xlfn.IFNA(IF(LEFT(VLOOKUP(RecordTable[[#This Row],[METRC]],METRC!A:B,2,FALSE),4)=LEFT(RecordTable[[#This Row],[CloneBarcode]],4),"match","MISMATCH"),"dead")</f>
        <v>dead</v>
      </c>
      <c r="F1469" s="15" t="str">
        <f>_xlfn.IFNA(INDEX(Table6[[#All],[Location]],MATCH(RecordTable[[#This Row],[METRC]],Table6[Tag],0)),"DEAD")</f>
        <v>DEAD</v>
      </c>
    </row>
    <row r="1470" spans="1:6" x14ac:dyDescent="0.25">
      <c r="A1470" t="s">
        <v>3697</v>
      </c>
      <c r="B1470" t="s">
        <v>3698</v>
      </c>
      <c r="C1470" t="str">
        <f>_xlfn.CONCAT(RecordTable[[#This Row],[PhenoAbbv]],".",RIGHT(RecordTable[[#This Row],[METRC]],6))</f>
        <v>FLOG004.033638</v>
      </c>
      <c r="D1470" s="63">
        <v>43740</v>
      </c>
      <c r="E1470" s="63" t="str">
        <f>_xlfn.IFNA(IF(LEFT(VLOOKUP(RecordTable[[#This Row],[METRC]],METRC!A:B,2,FALSE),4)=LEFT(RecordTable[[#This Row],[CloneBarcode]],4),"match","MISMATCH"),"dead")</f>
        <v>dead</v>
      </c>
      <c r="F1470" s="15" t="str">
        <f>_xlfn.IFNA(INDEX(Table6[[#All],[Location]],MATCH(RecordTable[[#This Row],[METRC]],Table6[Tag],0)),"DEAD")</f>
        <v>DEAD</v>
      </c>
    </row>
    <row r="1471" spans="1:6" x14ac:dyDescent="0.25">
      <c r="A1471" t="s">
        <v>3699</v>
      </c>
      <c r="B1471" t="s">
        <v>3698</v>
      </c>
      <c r="C1471" t="str">
        <f>_xlfn.CONCAT(RecordTable[[#This Row],[PhenoAbbv]],".",RIGHT(RecordTable[[#This Row],[METRC]],6))</f>
        <v>FLOG004.033639</v>
      </c>
      <c r="D1471" s="63">
        <v>43740</v>
      </c>
      <c r="E1471" s="63" t="str">
        <f>_xlfn.IFNA(IF(LEFT(VLOOKUP(RecordTable[[#This Row],[METRC]],METRC!A:B,2,FALSE),4)=LEFT(RecordTable[[#This Row],[CloneBarcode]],4),"match","MISMATCH"),"dead")</f>
        <v>dead</v>
      </c>
      <c r="F1471" s="15" t="str">
        <f>_xlfn.IFNA(INDEX(Table6[[#All],[Location]],MATCH(RecordTable[[#This Row],[METRC]],Table6[Tag],0)),"DEAD")</f>
        <v>DEAD</v>
      </c>
    </row>
    <row r="1472" spans="1:6" x14ac:dyDescent="0.25">
      <c r="A1472" t="str">
        <f>_xlfn.CONCAT("1A4070000000065000",RIGHT(RecordTable[[#This Row],[CloneBarcode]],6))</f>
        <v>1A4070000000065000040531</v>
      </c>
      <c r="B1472" t="str">
        <f>LEFT(RecordTable[[#This Row],[CloneBarcode]],7)</f>
        <v>FLOG045</v>
      </c>
      <c r="C1472" t="s">
        <v>3701</v>
      </c>
      <c r="D1472" s="15">
        <v>43740</v>
      </c>
      <c r="E1472" s="15" t="str">
        <f>_xlfn.IFNA(IF(LEFT(VLOOKUP(RecordTable[[#This Row],[METRC]],METRC!A:B,2,FALSE),4)=LEFT(RecordTable[[#This Row],[CloneBarcode]],4),"match","MISMATCH"),"dead")</f>
        <v>dead</v>
      </c>
      <c r="F1472" s="15" t="str">
        <f>_xlfn.IFNA(INDEX(Table6[[#All],[Location]],MATCH(RecordTable[[#This Row],[METRC]],Table6[Tag],0)),"DEAD")</f>
        <v>DEAD</v>
      </c>
    </row>
    <row r="1473" spans="1:6" x14ac:dyDescent="0.25">
      <c r="A1473" t="str">
        <f>_xlfn.CONCAT("1A4070000000065000",RIGHT(RecordTable[[#This Row],[CloneBarcode]],6))</f>
        <v>1A4070000000065000040532</v>
      </c>
      <c r="B1473" t="str">
        <f>LEFT(RecordTable[[#This Row],[CloneBarcode]],7)</f>
        <v>FLOG045</v>
      </c>
      <c r="C1473" t="s">
        <v>3700</v>
      </c>
      <c r="D1473" s="15">
        <v>43740</v>
      </c>
      <c r="E1473" s="15" t="str">
        <f>_xlfn.IFNA(IF(LEFT(VLOOKUP(RecordTable[[#This Row],[METRC]],METRC!A:B,2,FALSE),4)=LEFT(RecordTable[[#This Row],[CloneBarcode]],4),"match","MISMATCH"),"dead")</f>
        <v>dead</v>
      </c>
      <c r="F1473" s="15" t="str">
        <f>_xlfn.IFNA(INDEX(Table6[[#All],[Location]],MATCH(RecordTable[[#This Row],[METRC]],Table6[Tag],0)),"DEAD")</f>
        <v>DEAD</v>
      </c>
    </row>
    <row r="1474" spans="1:6" x14ac:dyDescent="0.25">
      <c r="A1474" t="str">
        <f>_xlfn.CONCAT("1A4070000000065000",RIGHT(RecordTable[[#This Row],[CloneBarcode]],6))</f>
        <v>1A4070000000065000040551</v>
      </c>
      <c r="B1474" t="str">
        <f>LEFT(RecordTable[[#This Row],[CloneBarcode]],7)</f>
        <v>FLOG048</v>
      </c>
      <c r="C1474" t="s">
        <v>3702</v>
      </c>
      <c r="D1474" s="15">
        <v>43740</v>
      </c>
      <c r="E1474" s="15" t="str">
        <f>_xlfn.IFNA(IF(LEFT(VLOOKUP(RecordTable[[#This Row],[METRC]],METRC!A:B,2,FALSE),4)=LEFT(RecordTable[[#This Row],[CloneBarcode]],4),"match","MISMATCH"),"dead")</f>
        <v>dead</v>
      </c>
      <c r="F1474" s="15" t="str">
        <f>_xlfn.IFNA(INDEX(Table6[[#All],[Location]],MATCH(RecordTable[[#This Row],[METRC]],Table6[Tag],0)),"DEAD")</f>
        <v>DEAD</v>
      </c>
    </row>
    <row r="1475" spans="1:6" x14ac:dyDescent="0.25">
      <c r="A1475" t="str">
        <f>_xlfn.CONCAT("1A4070000000065000",RIGHT(RecordTable[[#This Row],[CloneBarcode]],6))</f>
        <v>1A4070000000065000040552</v>
      </c>
      <c r="B1475" t="str">
        <f>LEFT(RecordTable[[#This Row],[CloneBarcode]],7)</f>
        <v>FLOG048</v>
      </c>
      <c r="C1475" t="s">
        <v>3703</v>
      </c>
      <c r="D1475" s="15">
        <v>43740</v>
      </c>
      <c r="E1475" s="15" t="str">
        <f>_xlfn.IFNA(IF(LEFT(VLOOKUP(RecordTable[[#This Row],[METRC]],METRC!A:B,2,FALSE),4)=LEFT(RecordTable[[#This Row],[CloneBarcode]],4),"match","MISMATCH"),"dead")</f>
        <v>dead</v>
      </c>
      <c r="F1475" s="15" t="str">
        <f>_xlfn.IFNA(INDEX(Table6[[#All],[Location]],MATCH(RecordTable[[#This Row],[METRC]],Table6[Tag],0)),"DEAD")</f>
        <v>DEAD</v>
      </c>
    </row>
    <row r="1476" spans="1:6" x14ac:dyDescent="0.25">
      <c r="A1476" t="s">
        <v>3964</v>
      </c>
      <c r="B1476" s="62" t="s">
        <v>3965</v>
      </c>
      <c r="C1476" t="str">
        <f>_xlfn.CONCAT(RecordTable[[#This Row],[PhenoAbbv]],".",RIGHT(RecordTable[[#This Row],[METRC]],6))</f>
        <v>FLVR001.035879</v>
      </c>
      <c r="D1476" s="63">
        <v>43740</v>
      </c>
      <c r="E1476" s="63" t="str">
        <f>_xlfn.IFNA(IF(LEFT(VLOOKUP(RecordTable[[#This Row],[METRC]],METRC!A:B,2,FALSE),4)=LEFT(RecordTable[[#This Row],[CloneBarcode]],4),"match","MISMATCH"),"dead")</f>
        <v>dead</v>
      </c>
      <c r="F1476" s="15" t="str">
        <f>_xlfn.IFNA(INDEX(Table6[[#All],[Location]],MATCH(RecordTable[[#This Row],[METRC]],Table6[Tag],0)),"DEAD")</f>
        <v>DEAD</v>
      </c>
    </row>
    <row r="1477" spans="1:6" x14ac:dyDescent="0.25">
      <c r="A1477" t="s">
        <v>3966</v>
      </c>
      <c r="B1477" t="s">
        <v>3965</v>
      </c>
      <c r="C1477" t="str">
        <f>_xlfn.CONCAT(RecordTable[[#This Row],[PhenoAbbv]],".",RIGHT(RecordTable[[#This Row],[METRC]],6))</f>
        <v>FLVR001.035880</v>
      </c>
      <c r="D1477" s="63">
        <v>43740</v>
      </c>
      <c r="E1477" s="63" t="str">
        <f>_xlfn.IFNA(IF(LEFT(VLOOKUP(RecordTable[[#This Row],[METRC]],METRC!A:B,2,FALSE),4)=LEFT(RecordTable[[#This Row],[CloneBarcode]],4),"match","MISMATCH"),"dead")</f>
        <v>dead</v>
      </c>
      <c r="F1477" s="15" t="str">
        <f>_xlfn.IFNA(INDEX(Table6[[#All],[Location]],MATCH(RecordTable[[#This Row],[METRC]],Table6[Tag],0)),"DEAD")</f>
        <v>DEAD</v>
      </c>
    </row>
    <row r="1478" spans="1:6" x14ac:dyDescent="0.25">
      <c r="A1478" t="s">
        <v>3706</v>
      </c>
      <c r="B1478" t="s">
        <v>3707</v>
      </c>
      <c r="C1478" t="str">
        <f>_xlfn.CONCAT(RecordTable[[#This Row],[PhenoAbbv]],".",RIGHT(RecordTable[[#This Row],[METRC]],6))</f>
        <v>GFSD014.033653</v>
      </c>
      <c r="D1478" s="63">
        <v>43740</v>
      </c>
      <c r="E1478" s="63" t="str">
        <f>_xlfn.IFNA(IF(LEFT(VLOOKUP(RecordTable[[#This Row],[METRC]],METRC!A:B,2,FALSE),4)=LEFT(RecordTable[[#This Row],[CloneBarcode]],4),"match","MISMATCH"),"dead")</f>
        <v>dead</v>
      </c>
      <c r="F1478" s="15" t="str">
        <f>_xlfn.IFNA(INDEX(Table6[[#All],[Location]],MATCH(RecordTable[[#This Row],[METRC]],Table6[Tag],0)),"DEAD")</f>
        <v>DEAD</v>
      </c>
    </row>
    <row r="1479" spans="1:6" x14ac:dyDescent="0.25">
      <c r="A1479" t="s">
        <v>3708</v>
      </c>
      <c r="B1479" s="62" t="s">
        <v>3707</v>
      </c>
      <c r="C1479" t="str">
        <f>_xlfn.CONCAT(RecordTable[[#This Row],[PhenoAbbv]],".",RIGHT(RecordTable[[#This Row],[METRC]],6))</f>
        <v>GFSD014.033654</v>
      </c>
      <c r="D1479" s="63">
        <v>43740</v>
      </c>
      <c r="E1479" s="63" t="str">
        <f>_xlfn.IFNA(IF(LEFT(VLOOKUP(RecordTable[[#This Row],[METRC]],METRC!A:B,2,FALSE),4)=LEFT(RecordTable[[#This Row],[CloneBarcode]],4),"match","MISMATCH"),"dead")</f>
        <v>dead</v>
      </c>
      <c r="F1479" s="15" t="str">
        <f>_xlfn.IFNA(INDEX(Table6[[#All],[Location]],MATCH(RecordTable[[#This Row],[METRC]],Table6[Tag],0)),"DEAD")</f>
        <v>DEAD</v>
      </c>
    </row>
    <row r="1480" spans="1:6" x14ac:dyDescent="0.25">
      <c r="A1480" t="str">
        <f>_xlfn.CONCAT("1A4070000000065000",RIGHT(RecordTable[[#This Row],[CloneBarcode]],6))</f>
        <v>1A4070000000065000038500</v>
      </c>
      <c r="B1480" t="str">
        <f>LEFT(RecordTable[[#This Row],[CloneBarcode]],7)</f>
        <v>GFSD028</v>
      </c>
      <c r="C1480" t="s">
        <v>3710</v>
      </c>
      <c r="D1480" s="15">
        <v>43740</v>
      </c>
      <c r="E1480" s="15" t="str">
        <f>_xlfn.IFNA(IF(LEFT(VLOOKUP(RecordTable[[#This Row],[METRC]],METRC!A:B,2,FALSE),4)=LEFT(RecordTable[[#This Row],[CloneBarcode]],4),"match","MISMATCH"),"dead")</f>
        <v>dead</v>
      </c>
      <c r="F1480" s="15" t="str">
        <f>_xlfn.IFNA(INDEX(Table6[[#All],[Location]],MATCH(RecordTable[[#This Row],[METRC]],Table6[Tag],0)),"DEAD")</f>
        <v>DEAD</v>
      </c>
    </row>
    <row r="1481" spans="1:6" x14ac:dyDescent="0.25">
      <c r="A1481" t="str">
        <f>_xlfn.CONCAT("1A4070000000065000",RIGHT(RecordTable[[#This Row],[CloneBarcode]],6))</f>
        <v>1A4070000000065000038501</v>
      </c>
      <c r="B1481" t="str">
        <f>LEFT(RecordTable[[#This Row],[CloneBarcode]],7)</f>
        <v>GFSD028</v>
      </c>
      <c r="C1481" t="s">
        <v>3709</v>
      </c>
      <c r="D1481" s="15">
        <v>43740</v>
      </c>
      <c r="E1481" s="15" t="str">
        <f>_xlfn.IFNA(IF(LEFT(VLOOKUP(RecordTable[[#This Row],[METRC]],METRC!A:B,2,FALSE),4)=LEFT(RecordTable[[#This Row],[CloneBarcode]],4),"match","MISMATCH"),"dead")</f>
        <v>dead</v>
      </c>
      <c r="F1481" s="15" t="str">
        <f>_xlfn.IFNA(INDEX(Table6[[#All],[Location]],MATCH(RecordTable[[#This Row],[METRC]],Table6[Tag],0)),"DEAD")</f>
        <v>DEAD</v>
      </c>
    </row>
    <row r="1482" spans="1:6" x14ac:dyDescent="0.25">
      <c r="A1482" t="str">
        <f>_xlfn.CONCAT("1A4070000000065000",RIGHT(RecordTable[[#This Row],[CloneBarcode]],6))</f>
        <v>1A4070000000065000041531</v>
      </c>
      <c r="B1482" t="str">
        <f>LEFT(RecordTable[[#This Row],[CloneBarcode]],7)</f>
        <v>GFSD159</v>
      </c>
      <c r="C1482" t="s">
        <v>3712</v>
      </c>
      <c r="D1482" s="15">
        <v>43740</v>
      </c>
      <c r="E1482" s="15" t="str">
        <f>_xlfn.IFNA(IF(LEFT(VLOOKUP(RecordTable[[#This Row],[METRC]],METRC!A:B,2,FALSE),4)=LEFT(RecordTable[[#This Row],[CloneBarcode]],4),"match","MISMATCH"),"dead")</f>
        <v>dead</v>
      </c>
      <c r="F1482" s="15" t="str">
        <f>_xlfn.IFNA(INDEX(Table6[[#All],[Location]],MATCH(RecordTable[[#This Row],[METRC]],Table6[Tag],0)),"DEAD")</f>
        <v>DEAD</v>
      </c>
    </row>
    <row r="1483" spans="1:6" x14ac:dyDescent="0.25">
      <c r="A1483" t="str">
        <f>_xlfn.CONCAT("1A4070000000065000",RIGHT(RecordTable[[#This Row],[CloneBarcode]],6))</f>
        <v>1A4070000000065000041534</v>
      </c>
      <c r="B1483" t="str">
        <f>LEFT(RecordTable[[#This Row],[CloneBarcode]],7)</f>
        <v>GFSD159</v>
      </c>
      <c r="C1483" t="s">
        <v>3711</v>
      </c>
      <c r="D1483" s="15">
        <v>43740</v>
      </c>
      <c r="E1483" s="15" t="str">
        <f>_xlfn.IFNA(IF(LEFT(VLOOKUP(RecordTable[[#This Row],[METRC]],METRC!A:B,2,FALSE),4)=LEFT(RecordTable[[#This Row],[CloneBarcode]],4),"match","MISMATCH"),"dead")</f>
        <v>dead</v>
      </c>
      <c r="F1483" s="15" t="str">
        <f>_xlfn.IFNA(INDEX(Table6[[#All],[Location]],MATCH(RecordTable[[#This Row],[METRC]],Table6[Tag],0)),"DEAD")</f>
        <v>DEAD</v>
      </c>
    </row>
    <row r="1484" spans="1:6" x14ac:dyDescent="0.25">
      <c r="A1484" t="str">
        <f>_xlfn.CONCAT("1A4070000000065000",RIGHT(RecordTable[[#This Row],[CloneBarcode]],6))</f>
        <v>1A4070000000065000040759</v>
      </c>
      <c r="B1484" t="str">
        <f>LEFT(RecordTable[[#This Row],[CloneBarcode]],7)</f>
        <v>GFSD187</v>
      </c>
      <c r="C1484" t="s">
        <v>3713</v>
      </c>
      <c r="D1484" s="15">
        <v>43740</v>
      </c>
      <c r="E1484" s="15" t="str">
        <f>_xlfn.IFNA(IF(LEFT(VLOOKUP(RecordTable[[#This Row],[METRC]],METRC!A:B,2,FALSE),4)=LEFT(RecordTable[[#This Row],[CloneBarcode]],4),"match","MISMATCH"),"dead")</f>
        <v>dead</v>
      </c>
      <c r="F1484" s="15" t="str">
        <f>_xlfn.IFNA(INDEX(Table6[[#All],[Location]],MATCH(RecordTable[[#This Row],[METRC]],Table6[Tag],0)),"DEAD")</f>
        <v>DEAD</v>
      </c>
    </row>
    <row r="1485" spans="1:6" x14ac:dyDescent="0.25">
      <c r="A1485" t="str">
        <f>_xlfn.CONCAT("1A4070000000065000",RIGHT(RecordTable[[#This Row],[CloneBarcode]],6))</f>
        <v>1A4070000000065000040758</v>
      </c>
      <c r="B1485" t="str">
        <f>LEFT(RecordTable[[#This Row],[CloneBarcode]],7)</f>
        <v>GFSD187</v>
      </c>
      <c r="C1485" t="s">
        <v>3714</v>
      </c>
      <c r="D1485" s="15">
        <v>43740</v>
      </c>
      <c r="E1485" s="15" t="str">
        <f>_xlfn.IFNA(IF(LEFT(VLOOKUP(RecordTable[[#This Row],[METRC]],METRC!A:B,2,FALSE),4)=LEFT(RecordTable[[#This Row],[CloneBarcode]],4),"match","MISMATCH"),"dead")</f>
        <v>dead</v>
      </c>
      <c r="F1485" s="15" t="str">
        <f>_xlfn.IFNA(INDEX(Table6[[#All],[Location]],MATCH(RecordTable[[#This Row],[METRC]],Table6[Tag],0)),"DEAD")</f>
        <v>DEAD</v>
      </c>
    </row>
    <row r="1486" spans="1:6" x14ac:dyDescent="0.25">
      <c r="A1486" t="str">
        <f>_xlfn.CONCAT("1A4070000000065000",RIGHT(RecordTable[[#This Row],[CloneBarcode]],6))</f>
        <v>1A4070000000065000040611</v>
      </c>
      <c r="B1486" t="str">
        <f>LEFT(RecordTable[[#This Row],[CloneBarcode]],7)</f>
        <v>GFSD189</v>
      </c>
      <c r="C1486" t="s">
        <v>3716</v>
      </c>
      <c r="D1486" s="15">
        <v>43740</v>
      </c>
      <c r="E1486" s="15" t="str">
        <f>_xlfn.IFNA(IF(LEFT(VLOOKUP(RecordTable[[#This Row],[METRC]],METRC!A:B,2,FALSE),4)=LEFT(RecordTable[[#This Row],[CloneBarcode]],4),"match","MISMATCH"),"dead")</f>
        <v>dead</v>
      </c>
      <c r="F1486" s="15" t="str">
        <f>_xlfn.IFNA(INDEX(Table6[[#All],[Location]],MATCH(RecordTable[[#This Row],[METRC]],Table6[Tag],0)),"DEAD")</f>
        <v>DEAD</v>
      </c>
    </row>
    <row r="1487" spans="1:6" x14ac:dyDescent="0.25">
      <c r="A1487" t="str">
        <f>_xlfn.CONCAT("1A4070000000065000",RIGHT(RecordTable[[#This Row],[CloneBarcode]],6))</f>
        <v>1A4070000000065000040612</v>
      </c>
      <c r="B1487" t="str">
        <f>LEFT(RecordTable[[#This Row],[CloneBarcode]],7)</f>
        <v>GFSD189</v>
      </c>
      <c r="C1487" t="s">
        <v>3715</v>
      </c>
      <c r="D1487" s="15">
        <v>43740</v>
      </c>
      <c r="E1487" s="15" t="str">
        <f>_xlfn.IFNA(IF(LEFT(VLOOKUP(RecordTable[[#This Row],[METRC]],METRC!A:B,2,FALSE),4)=LEFT(RecordTable[[#This Row],[CloneBarcode]],4),"match","MISMATCH"),"dead")</f>
        <v>dead</v>
      </c>
      <c r="F1487" s="15" t="str">
        <f>_xlfn.IFNA(INDEX(Table6[[#All],[Location]],MATCH(RecordTable[[#This Row],[METRC]],Table6[Tag],0)),"DEAD")</f>
        <v>DEAD</v>
      </c>
    </row>
    <row r="1488" spans="1:6" x14ac:dyDescent="0.25">
      <c r="A1488" t="str">
        <f>_xlfn.CONCAT("1A4070000000065000",RIGHT(RecordTable[[#This Row],[CloneBarcode]],6))</f>
        <v>1A4070000000065000040546</v>
      </c>
      <c r="B1488" t="str">
        <f>LEFT(RecordTable[[#This Row],[CloneBarcode]],7)</f>
        <v>GFSD193</v>
      </c>
      <c r="C1488" t="s">
        <v>3717</v>
      </c>
      <c r="D1488" s="15">
        <v>43740</v>
      </c>
      <c r="E1488" s="15" t="str">
        <f>_xlfn.IFNA(IF(LEFT(VLOOKUP(RecordTable[[#This Row],[METRC]],METRC!A:B,2,FALSE),4)=LEFT(RecordTable[[#This Row],[CloneBarcode]],4),"match","MISMATCH"),"dead")</f>
        <v>dead</v>
      </c>
      <c r="F1488" s="15" t="str">
        <f>_xlfn.IFNA(INDEX(Table6[[#All],[Location]],MATCH(RecordTable[[#This Row],[METRC]],Table6[Tag],0)),"DEAD")</f>
        <v>DEAD</v>
      </c>
    </row>
    <row r="1489" spans="1:6" x14ac:dyDescent="0.25">
      <c r="A1489" t="str">
        <f>_xlfn.CONCAT("1A4070000000065000",RIGHT(RecordTable[[#This Row],[CloneBarcode]],6))</f>
        <v>1A4070000000065000040545</v>
      </c>
      <c r="B1489" t="str">
        <f>LEFT(RecordTable[[#This Row],[CloneBarcode]],7)</f>
        <v>GFSD193</v>
      </c>
      <c r="C1489" t="s">
        <v>3718</v>
      </c>
      <c r="D1489" s="15">
        <v>43740</v>
      </c>
      <c r="E1489" s="15" t="str">
        <f>_xlfn.IFNA(IF(LEFT(VLOOKUP(RecordTable[[#This Row],[METRC]],METRC!A:B,2,FALSE),4)=LEFT(RecordTable[[#This Row],[CloneBarcode]],4),"match","MISMATCH"),"dead")</f>
        <v>dead</v>
      </c>
      <c r="F1489" s="15" t="str">
        <f>_xlfn.IFNA(INDEX(Table6[[#All],[Location]],MATCH(RecordTable[[#This Row],[METRC]],Table6[Tag],0)),"DEAD")</f>
        <v>DEAD</v>
      </c>
    </row>
    <row r="1490" spans="1:6" x14ac:dyDescent="0.25">
      <c r="A1490" t="str">
        <f>_xlfn.CONCAT("1A4070000000065000",RIGHT(RecordTable[[#This Row],[CloneBarcode]],6))</f>
        <v>1A4070000000065000040561</v>
      </c>
      <c r="B1490" t="str">
        <f>LEFT(RecordTable[[#This Row],[CloneBarcode]],7)</f>
        <v>GFSD207</v>
      </c>
      <c r="C1490" t="s">
        <v>72</v>
      </c>
      <c r="D1490" s="15">
        <v>43740</v>
      </c>
      <c r="E1490" s="15" t="str">
        <f>_xlfn.IFNA(IF(LEFT(VLOOKUP(RecordTable[[#This Row],[METRC]],METRC!A:B,2,FALSE),4)=LEFT(RecordTable[[#This Row],[CloneBarcode]],4),"match","MISMATCH"),"dead")</f>
        <v>dead</v>
      </c>
      <c r="F1490" s="15" t="str">
        <f>_xlfn.IFNA(INDEX(Table6[[#All],[Location]],MATCH(RecordTable[[#This Row],[METRC]],Table6[Tag],0)),"DEAD")</f>
        <v>DEAD</v>
      </c>
    </row>
    <row r="1491" spans="1:6" x14ac:dyDescent="0.25">
      <c r="A1491" t="str">
        <f>_xlfn.CONCAT("1A4070000000065000",RIGHT(RecordTable[[#This Row],[CloneBarcode]],6))</f>
        <v>1A4070000000065000040562</v>
      </c>
      <c r="B1491" t="str">
        <f>LEFT(RecordTable[[#This Row],[CloneBarcode]],7)</f>
        <v>GFSD207</v>
      </c>
      <c r="C1491" t="s">
        <v>3719</v>
      </c>
      <c r="D1491" s="15">
        <v>43740</v>
      </c>
      <c r="E1491" s="15" t="str">
        <f>_xlfn.IFNA(IF(LEFT(VLOOKUP(RecordTable[[#This Row],[METRC]],METRC!A:B,2,FALSE),4)=LEFT(RecordTable[[#This Row],[CloneBarcode]],4),"match","MISMATCH"),"dead")</f>
        <v>dead</v>
      </c>
      <c r="F1491" s="15" t="str">
        <f>_xlfn.IFNA(INDEX(Table6[[#All],[Location]],MATCH(RecordTable[[#This Row],[METRC]],Table6[Tag],0)),"DEAD")</f>
        <v>DEAD</v>
      </c>
    </row>
    <row r="1492" spans="1:6" x14ac:dyDescent="0.25">
      <c r="A1492" t="s">
        <v>3720</v>
      </c>
      <c r="B1492" t="s">
        <v>3069</v>
      </c>
      <c r="C1492" t="str">
        <f>_xlfn.CONCAT(RecordTable[[#This Row],[PhenoAbbv]],".",RIGHT(RecordTable[[#This Row],[METRC]],6))</f>
        <v>HAMA013.032404</v>
      </c>
      <c r="D1492" s="63">
        <v>43740</v>
      </c>
      <c r="E1492" s="63" t="str">
        <f>_xlfn.IFNA(IF(LEFT(VLOOKUP(RecordTable[[#This Row],[METRC]],METRC!A:B,2,FALSE),4)=LEFT(RecordTable[[#This Row],[CloneBarcode]],4),"match","MISMATCH"),"dead")</f>
        <v>dead</v>
      </c>
      <c r="F1492" s="15" t="str">
        <f>_xlfn.IFNA(INDEX(Table6[[#All],[Location]],MATCH(RecordTable[[#This Row],[METRC]],Table6[Tag],0)),"DEAD")</f>
        <v>DEAD</v>
      </c>
    </row>
    <row r="1493" spans="1:6" x14ac:dyDescent="0.25">
      <c r="A1493" t="str">
        <f>_xlfn.CONCAT("1A4070000000065000",RIGHT(RecordTable[[#This Row],[CloneBarcode]],6))</f>
        <v>1A4070000000065000043839</v>
      </c>
      <c r="B1493" t="str">
        <f>LEFT(RecordTable[[#This Row],[CloneBarcode]],7)</f>
        <v>HAMA013</v>
      </c>
      <c r="C1493" t="s">
        <v>3967</v>
      </c>
      <c r="D1493" s="15">
        <v>43740</v>
      </c>
      <c r="E1493" s="15" t="str">
        <f>_xlfn.IFNA(IF(LEFT(VLOOKUP(RecordTable[[#This Row],[METRC]],METRC!A:B,2,FALSE),4)=LEFT(RecordTable[[#This Row],[CloneBarcode]],4),"match","MISMATCH"),"dead")</f>
        <v>dead</v>
      </c>
      <c r="F1493" s="15" t="str">
        <f>_xlfn.IFNA(INDEX(Table6[[#All],[Location]],MATCH(RecordTable[[#This Row],[METRC]],Table6[Tag],0)),"DEAD")</f>
        <v>DEAD</v>
      </c>
    </row>
    <row r="1494" spans="1:6" x14ac:dyDescent="0.25">
      <c r="A1494" t="str">
        <f>_xlfn.CONCAT("1A4070000000065000",RIGHT(RecordTable[[#This Row],[CloneBarcode]],6))</f>
        <v>1A4070000000065000043900</v>
      </c>
      <c r="B1494" t="str">
        <f>LEFT(RecordTable[[#This Row],[CloneBarcode]],7)</f>
        <v>HAMA013</v>
      </c>
      <c r="C1494" t="s">
        <v>3968</v>
      </c>
      <c r="D1494" s="15">
        <v>43740</v>
      </c>
      <c r="E1494" s="15" t="str">
        <f>_xlfn.IFNA(IF(LEFT(VLOOKUP(RecordTable[[#This Row],[METRC]],METRC!A:B,2,FALSE),4)=LEFT(RecordTable[[#This Row],[CloneBarcode]],4),"match","MISMATCH"),"dead")</f>
        <v>dead</v>
      </c>
      <c r="F1494" s="15" t="str">
        <f>_xlfn.IFNA(INDEX(Table6[[#All],[Location]],MATCH(RecordTable[[#This Row],[METRC]],Table6[Tag],0)),"DEAD")</f>
        <v>DEAD</v>
      </c>
    </row>
    <row r="1495" spans="1:6" x14ac:dyDescent="0.25">
      <c r="A1495" t="str">
        <f>_xlfn.CONCAT("1A4070000000065000",RIGHT(RecordTable[[#This Row],[CloneBarcode]],6))</f>
        <v>1A4070000000065000043831</v>
      </c>
      <c r="B1495" t="str">
        <f>LEFT(RecordTable[[#This Row],[CloneBarcode]],7)</f>
        <v>HAMA013</v>
      </c>
      <c r="C1495" t="s">
        <v>3969</v>
      </c>
      <c r="D1495" s="15">
        <v>43740</v>
      </c>
      <c r="E1495" s="15" t="str">
        <f>_xlfn.IFNA(IF(LEFT(VLOOKUP(RecordTable[[#This Row],[METRC]],METRC!A:B,2,FALSE),4)=LEFT(RecordTable[[#This Row],[CloneBarcode]],4),"match","MISMATCH"),"dead")</f>
        <v>dead</v>
      </c>
      <c r="F1495" s="15" t="str">
        <f>_xlfn.IFNA(INDEX(Table6[[#All],[Location]],MATCH(RecordTable[[#This Row],[METRC]],Table6[Tag],0)),"DEAD")</f>
        <v>DEAD</v>
      </c>
    </row>
    <row r="1496" spans="1:6" x14ac:dyDescent="0.25">
      <c r="A1496" t="s">
        <v>3575</v>
      </c>
      <c r="B1496" s="62" t="s">
        <v>3576</v>
      </c>
      <c r="C1496" t="str">
        <f>_xlfn.CONCAT(RecordTable[[#This Row],[PhenoAbbv]],".",RIGHT(RecordTable[[#This Row],[METRC]],6))</f>
        <v>HTWV003.031244</v>
      </c>
      <c r="D1496" s="63">
        <v>43740</v>
      </c>
      <c r="E1496" s="63" t="str">
        <f>_xlfn.IFNA(IF(LEFT(VLOOKUP(RecordTable[[#This Row],[METRC]],METRC!A:B,2,FALSE),4)=LEFT(RecordTable[[#This Row],[CloneBarcode]],4),"match","MISMATCH"),"dead")</f>
        <v>dead</v>
      </c>
      <c r="F1496" s="15" t="str">
        <f>_xlfn.IFNA(INDEX(Table6[[#All],[Location]],MATCH(RecordTable[[#This Row],[METRC]],Table6[Tag],0)),"DEAD")</f>
        <v>DEAD</v>
      </c>
    </row>
    <row r="1497" spans="1:6" x14ac:dyDescent="0.25">
      <c r="A1497" t="s">
        <v>3577</v>
      </c>
      <c r="B1497" t="s">
        <v>3576</v>
      </c>
      <c r="C1497" t="str">
        <f>_xlfn.CONCAT(RecordTable[[#This Row],[PhenoAbbv]],".",RIGHT(RecordTable[[#This Row],[METRC]],6))</f>
        <v>HTWV003.031261</v>
      </c>
      <c r="D1497" s="63">
        <v>43740</v>
      </c>
      <c r="E1497" s="63" t="str">
        <f>_xlfn.IFNA(IF(LEFT(VLOOKUP(RecordTable[[#This Row],[METRC]],METRC!A:B,2,FALSE),4)=LEFT(RecordTable[[#This Row],[CloneBarcode]],4),"match","MISMATCH"),"dead")</f>
        <v>dead</v>
      </c>
      <c r="F1497" s="15" t="str">
        <f>_xlfn.IFNA(INDEX(Table6[[#All],[Location]],MATCH(RecordTable[[#This Row],[METRC]],Table6[Tag],0)),"DEAD")</f>
        <v>DEAD</v>
      </c>
    </row>
    <row r="1498" spans="1:6" x14ac:dyDescent="0.25">
      <c r="A1498" t="str">
        <f>_xlfn.CONCAT("1A4070000000065000",RIGHT(RecordTable[[#This Row],[CloneBarcode]],6))</f>
        <v>1A4070000000065000048069</v>
      </c>
      <c r="B1498" t="str">
        <f>LEFT(RecordTable[[#This Row],[CloneBarcode]],7)</f>
        <v>HTWV003</v>
      </c>
      <c r="C1498" t="s">
        <v>3970</v>
      </c>
      <c r="D1498" s="15">
        <v>43740</v>
      </c>
      <c r="E1498" s="15" t="str">
        <f>_xlfn.IFNA(IF(LEFT(VLOOKUP(RecordTable[[#This Row],[METRC]],METRC!A:B,2,FALSE),4)=LEFT(RecordTable[[#This Row],[CloneBarcode]],4),"match","MISMATCH"),"dead")</f>
        <v>dead</v>
      </c>
      <c r="F1498" s="15" t="str">
        <f>_xlfn.IFNA(INDEX(Table6[[#All],[Location]],MATCH(RecordTable[[#This Row],[METRC]],Table6[Tag],0)),"DEAD")</f>
        <v>DEAD</v>
      </c>
    </row>
    <row r="1499" spans="1:6" x14ac:dyDescent="0.25">
      <c r="A1499" t="str">
        <f>_xlfn.CONCAT("1A4070000000065000",RIGHT(RecordTable[[#This Row],[CloneBarcode]],6))</f>
        <v>1A4070000000065000048070</v>
      </c>
      <c r="B1499" t="str">
        <f>LEFT(RecordTable[[#This Row],[CloneBarcode]],7)</f>
        <v>HTWV003</v>
      </c>
      <c r="C1499" t="s">
        <v>3971</v>
      </c>
      <c r="D1499" s="15">
        <v>43740</v>
      </c>
      <c r="E1499" s="15" t="str">
        <f>_xlfn.IFNA(IF(LEFT(VLOOKUP(RecordTable[[#This Row],[METRC]],METRC!A:B,2,FALSE),4)=LEFT(RecordTable[[#This Row],[CloneBarcode]],4),"match","MISMATCH"),"dead")</f>
        <v>dead</v>
      </c>
      <c r="F1499" s="15" t="str">
        <f>_xlfn.IFNA(INDEX(Table6[[#All],[Location]],MATCH(RecordTable[[#This Row],[METRC]],Table6[Tag],0)),"DEAD")</f>
        <v>DEAD</v>
      </c>
    </row>
    <row r="1500" spans="1:6" x14ac:dyDescent="0.25">
      <c r="A1500" t="str">
        <f>_xlfn.CONCAT("1A4070000000065000",RIGHT(RecordTable[[#This Row],[CloneBarcode]],6))</f>
        <v>1A4070000000065000048071</v>
      </c>
      <c r="B1500" t="str">
        <f>LEFT(RecordTable[[#This Row],[CloneBarcode]],7)</f>
        <v>HTWV003</v>
      </c>
      <c r="C1500" t="s">
        <v>3972</v>
      </c>
      <c r="D1500" s="15">
        <v>43740</v>
      </c>
      <c r="E1500" s="15" t="str">
        <f>_xlfn.IFNA(IF(LEFT(VLOOKUP(RecordTable[[#This Row],[METRC]],METRC!A:B,2,FALSE),4)=LEFT(RecordTable[[#This Row],[CloneBarcode]],4),"match","MISMATCH"),"dead")</f>
        <v>dead</v>
      </c>
      <c r="F1500" s="15" t="str">
        <f>_xlfn.IFNA(INDEX(Table6[[#All],[Location]],MATCH(RecordTable[[#This Row],[METRC]],Table6[Tag],0)),"DEAD")</f>
        <v>DEAD</v>
      </c>
    </row>
    <row r="1501" spans="1:6" x14ac:dyDescent="0.25">
      <c r="A1501" t="s">
        <v>3578</v>
      </c>
      <c r="B1501" t="s">
        <v>3579</v>
      </c>
      <c r="C1501" t="str">
        <f>_xlfn.CONCAT(RecordTable[[#This Row],[PhenoAbbv]],".",RIGHT(RecordTable[[#This Row],[METRC]],6))</f>
        <v>HTWV016.031242</v>
      </c>
      <c r="D1501" s="63">
        <v>43740</v>
      </c>
      <c r="E1501" s="63" t="str">
        <f>_xlfn.IFNA(IF(LEFT(VLOOKUP(RecordTable[[#This Row],[METRC]],METRC!A:B,2,FALSE),4)=LEFT(RecordTable[[#This Row],[CloneBarcode]],4),"match","MISMATCH"),"dead")</f>
        <v>dead</v>
      </c>
      <c r="F1501" s="15" t="str">
        <f>_xlfn.IFNA(INDEX(Table6[[#All],[Location]],MATCH(RecordTable[[#This Row],[METRC]],Table6[Tag],0)),"DEAD")</f>
        <v>DEAD</v>
      </c>
    </row>
    <row r="1502" spans="1:6" x14ac:dyDescent="0.25">
      <c r="A1502" t="s">
        <v>3580</v>
      </c>
      <c r="B1502" s="62" t="s">
        <v>3579</v>
      </c>
      <c r="C1502" t="str">
        <f>_xlfn.CONCAT(RecordTable[[#This Row],[PhenoAbbv]],".",RIGHT(RecordTable[[#This Row],[METRC]],6))</f>
        <v>HTWV016.031243</v>
      </c>
      <c r="D1502" s="63">
        <v>43740</v>
      </c>
      <c r="E1502" s="63" t="str">
        <f>_xlfn.IFNA(IF(LEFT(VLOOKUP(RecordTable[[#This Row],[METRC]],METRC!A:B,2,FALSE),4)=LEFT(RecordTable[[#This Row],[CloneBarcode]],4),"match","MISMATCH"),"dead")</f>
        <v>dead</v>
      </c>
      <c r="F1502" s="15" t="str">
        <f>_xlfn.IFNA(INDEX(Table6[[#All],[Location]],MATCH(RecordTable[[#This Row],[METRC]],Table6[Tag],0)),"DEAD")</f>
        <v>DEAD</v>
      </c>
    </row>
    <row r="1503" spans="1:6" x14ac:dyDescent="0.25">
      <c r="A1503" t="str">
        <f>_xlfn.CONCAT("1A4070000000065000",RIGHT(RecordTable[[#This Row],[CloneBarcode]],6))</f>
        <v>1A4070000000065000048066</v>
      </c>
      <c r="B1503" t="str">
        <f>LEFT(RecordTable[[#This Row],[CloneBarcode]],7)</f>
        <v>HTWV016</v>
      </c>
      <c r="C1503" t="s">
        <v>3973</v>
      </c>
      <c r="D1503" s="15">
        <v>43740</v>
      </c>
      <c r="E1503" s="15" t="str">
        <f>_xlfn.IFNA(IF(LEFT(VLOOKUP(RecordTable[[#This Row],[METRC]],METRC!A:B,2,FALSE),4)=LEFT(RecordTable[[#This Row],[CloneBarcode]],4),"match","MISMATCH"),"dead")</f>
        <v>dead</v>
      </c>
      <c r="F1503" s="15" t="str">
        <f>_xlfn.IFNA(INDEX(Table6[[#All],[Location]],MATCH(RecordTable[[#This Row],[METRC]],Table6[Tag],0)),"DEAD")</f>
        <v>DEAD</v>
      </c>
    </row>
    <row r="1504" spans="1:6" x14ac:dyDescent="0.25">
      <c r="A1504" t="str">
        <f>_xlfn.CONCAT("1A4070000000065000",RIGHT(RecordTable[[#This Row],[CloneBarcode]],6))</f>
        <v>1A4070000000065000048068</v>
      </c>
      <c r="B1504" t="str">
        <f>LEFT(RecordTable[[#This Row],[CloneBarcode]],7)</f>
        <v>HTWV016</v>
      </c>
      <c r="C1504" t="s">
        <v>3974</v>
      </c>
      <c r="D1504" s="15">
        <v>43740</v>
      </c>
      <c r="E1504" s="15" t="str">
        <f>_xlfn.IFNA(IF(LEFT(VLOOKUP(RecordTable[[#This Row],[METRC]],METRC!A:B,2,FALSE),4)=LEFT(RecordTable[[#This Row],[CloneBarcode]],4),"match","MISMATCH"),"dead")</f>
        <v>dead</v>
      </c>
      <c r="F1504" s="15" t="str">
        <f>_xlfn.IFNA(INDEX(Table6[[#All],[Location]],MATCH(RecordTable[[#This Row],[METRC]],Table6[Tag],0)),"DEAD")</f>
        <v>DEAD</v>
      </c>
    </row>
    <row r="1505" spans="1:6" x14ac:dyDescent="0.25">
      <c r="A1505" t="s">
        <v>3721</v>
      </c>
      <c r="B1505" s="62" t="s">
        <v>3083</v>
      </c>
      <c r="C1505" t="str">
        <f>_xlfn.CONCAT(RecordTable[[#This Row],[PhenoAbbv]],".",RIGHT(RecordTable[[#This Row],[METRC]],6))</f>
        <v>ISLA010.032226</v>
      </c>
      <c r="D1505" s="63">
        <v>43740</v>
      </c>
      <c r="E1505" s="63" t="str">
        <f>_xlfn.IFNA(IF(LEFT(VLOOKUP(RecordTable[[#This Row],[METRC]],METRC!A:B,2,FALSE),4)=LEFT(RecordTable[[#This Row],[CloneBarcode]],4),"match","MISMATCH"),"dead")</f>
        <v>dead</v>
      </c>
      <c r="F1505" s="15" t="str">
        <f>_xlfn.IFNA(INDEX(Table6[[#All],[Location]],MATCH(RecordTable[[#This Row],[METRC]],Table6[Tag],0)),"DEAD")</f>
        <v>DEAD</v>
      </c>
    </row>
    <row r="1506" spans="1:6" x14ac:dyDescent="0.25">
      <c r="A1506" t="s">
        <v>3975</v>
      </c>
      <c r="B1506" s="62" t="s">
        <v>3083</v>
      </c>
      <c r="C1506" t="str">
        <f>_xlfn.CONCAT(RecordTable[[#This Row],[PhenoAbbv]],".",RIGHT(RecordTable[[#This Row],[METRC]],6))</f>
        <v>ISLA010.036135</v>
      </c>
      <c r="D1506" s="63">
        <v>43740</v>
      </c>
      <c r="E1506" s="63" t="str">
        <f>_xlfn.IFNA(IF(LEFT(VLOOKUP(RecordTable[[#This Row],[METRC]],METRC!A:B,2,FALSE),4)=LEFT(RecordTable[[#This Row],[CloneBarcode]],4),"match","MISMATCH"),"dead")</f>
        <v>dead</v>
      </c>
      <c r="F1506" s="15" t="str">
        <f>_xlfn.IFNA(INDEX(Table6[[#All],[Location]],MATCH(RecordTable[[#This Row],[METRC]],Table6[Tag],0)),"DEAD")</f>
        <v>DEAD</v>
      </c>
    </row>
    <row r="1507" spans="1:6" x14ac:dyDescent="0.25">
      <c r="A1507" t="str">
        <f>_xlfn.CONCAT("1A4070000000065000",RIGHT(RecordTable[[#This Row],[CloneBarcode]],6))</f>
        <v>1A4070000000065000045497</v>
      </c>
      <c r="B1507" t="str">
        <f>LEFT(RecordTable[[#This Row],[CloneBarcode]],7)</f>
        <v>ISLA010</v>
      </c>
      <c r="C1507" t="s">
        <v>3866</v>
      </c>
      <c r="D1507" s="15">
        <v>43740</v>
      </c>
      <c r="E1507" s="15" t="str">
        <f>_xlfn.IFNA(IF(LEFT(VLOOKUP(RecordTable[[#This Row],[METRC]],METRC!A:B,2,FALSE),4)=LEFT(RecordTable[[#This Row],[CloneBarcode]],4),"match","MISMATCH"),"dead")</f>
        <v>dead</v>
      </c>
      <c r="F1507" s="15" t="str">
        <f>_xlfn.IFNA(INDEX(Table6[[#All],[Location]],MATCH(RecordTable[[#This Row],[METRC]],Table6[Tag],0)),"DEAD")</f>
        <v>DEAD</v>
      </c>
    </row>
    <row r="1508" spans="1:6" x14ac:dyDescent="0.25">
      <c r="A1508" t="str">
        <f>_xlfn.CONCAT("1A4070000000065000",RIGHT(RecordTable[[#This Row],[CloneBarcode]],6))</f>
        <v>1A4070000000065000045496</v>
      </c>
      <c r="B1508" t="str">
        <f>LEFT(RecordTable[[#This Row],[CloneBarcode]],7)</f>
        <v>ISLA010</v>
      </c>
      <c r="C1508" t="s">
        <v>3867</v>
      </c>
      <c r="D1508" s="15">
        <v>43740</v>
      </c>
      <c r="E1508" s="15" t="str">
        <f>_xlfn.IFNA(IF(LEFT(VLOOKUP(RecordTable[[#This Row],[METRC]],METRC!A:B,2,FALSE),4)=LEFT(RecordTable[[#This Row],[CloneBarcode]],4),"match","MISMATCH"),"dead")</f>
        <v>dead</v>
      </c>
      <c r="F1508" s="15" t="str">
        <f>_xlfn.IFNA(INDEX(Table6[[#All],[Location]],MATCH(RecordTable[[#This Row],[METRC]],Table6[Tag],0)),"DEAD")</f>
        <v>DEAD</v>
      </c>
    </row>
    <row r="1509" spans="1:6" x14ac:dyDescent="0.25">
      <c r="A1509" t="str">
        <f>_xlfn.CONCAT("1A4070000000065000",RIGHT(RecordTable[[#This Row],[CloneBarcode]],6))</f>
        <v>1A4070000000065000045576</v>
      </c>
      <c r="B1509" t="str">
        <f>LEFT(RecordTable[[#This Row],[CloneBarcode]],7)</f>
        <v>JACK021</v>
      </c>
      <c r="C1509" t="s">
        <v>3976</v>
      </c>
      <c r="D1509" s="15">
        <v>43740</v>
      </c>
      <c r="E1509" s="15" t="str">
        <f>_xlfn.IFNA(IF(LEFT(VLOOKUP(RecordTable[[#This Row],[METRC]],METRC!A:B,2,FALSE),4)=LEFT(RecordTable[[#This Row],[CloneBarcode]],4),"match","MISMATCH"),"dead")</f>
        <v>dead</v>
      </c>
      <c r="F1509" s="15" t="str">
        <f>_xlfn.IFNA(INDEX(Table6[[#All],[Location]],MATCH(RecordTable[[#This Row],[METRC]],Table6[Tag],0)),"DEAD")</f>
        <v>DEAD</v>
      </c>
    </row>
    <row r="1510" spans="1:6" x14ac:dyDescent="0.25">
      <c r="A1510" t="s">
        <v>3430</v>
      </c>
      <c r="B1510" t="s">
        <v>3088</v>
      </c>
      <c r="C1510" t="str">
        <f>_xlfn.CONCAT(RecordTable[[#This Row],[PhenoAbbv]],".",RIGHT(RecordTable[[#This Row],[METRC]],6))</f>
        <v>JK99007.031341</v>
      </c>
      <c r="D1510" s="63">
        <v>43740</v>
      </c>
      <c r="E1510" s="63" t="str">
        <f>_xlfn.IFNA(IF(LEFT(VLOOKUP(RecordTable[[#This Row],[METRC]],METRC!A:B,2,FALSE),4)=LEFT(RecordTable[[#This Row],[CloneBarcode]],4),"match","MISMATCH"),"dead")</f>
        <v>dead</v>
      </c>
      <c r="F1510" s="15" t="str">
        <f>_xlfn.IFNA(INDEX(Table6[[#All],[Location]],MATCH(RecordTable[[#This Row],[METRC]],Table6[Tag],0)),"DEAD")</f>
        <v>DEAD</v>
      </c>
    </row>
    <row r="1511" spans="1:6" x14ac:dyDescent="0.25">
      <c r="A1511" t="s">
        <v>3431</v>
      </c>
      <c r="B1511" s="62" t="s">
        <v>3088</v>
      </c>
      <c r="C1511" t="str">
        <f>_xlfn.CONCAT(RecordTable[[#This Row],[PhenoAbbv]],".",RIGHT(RecordTable[[#This Row],[METRC]],6))</f>
        <v>JK99007.031349</v>
      </c>
      <c r="D1511" s="63">
        <v>43740</v>
      </c>
      <c r="E1511" s="63" t="str">
        <f>_xlfn.IFNA(IF(LEFT(VLOOKUP(RecordTable[[#This Row],[METRC]],METRC!A:B,2,FALSE),4)=LEFT(RecordTable[[#This Row],[CloneBarcode]],4),"match","MISMATCH"),"dead")</f>
        <v>dead</v>
      </c>
      <c r="F1511" s="15" t="str">
        <f>_xlfn.IFNA(INDEX(Table6[[#All],[Location]],MATCH(RecordTable[[#This Row],[METRC]],Table6[Tag],0)),"DEAD")</f>
        <v>DEAD</v>
      </c>
    </row>
    <row r="1512" spans="1:6" x14ac:dyDescent="0.25">
      <c r="A1512" t="str">
        <f>_xlfn.CONCAT("1A4070000000065000",RIGHT(RecordTable[[#This Row],[CloneBarcode]],6))</f>
        <v>1A4070000000065000048100</v>
      </c>
      <c r="B1512" t="str">
        <f>LEFT(RecordTable[[#This Row],[CloneBarcode]],7)</f>
        <v>JK99007</v>
      </c>
      <c r="C1512" t="s">
        <v>3977</v>
      </c>
      <c r="D1512" s="15">
        <v>43740</v>
      </c>
      <c r="E1512" s="15" t="str">
        <f>_xlfn.IFNA(IF(LEFT(VLOOKUP(RecordTable[[#This Row],[METRC]],METRC!A:B,2,FALSE),4)=LEFT(RecordTable[[#This Row],[CloneBarcode]],4),"match","MISMATCH"),"dead")</f>
        <v>dead</v>
      </c>
      <c r="F1512" s="15" t="str">
        <f>_xlfn.IFNA(INDEX(Table6[[#All],[Location]],MATCH(RecordTable[[#This Row],[METRC]],Table6[Tag],0)),"DEAD")</f>
        <v>DEAD</v>
      </c>
    </row>
    <row r="1513" spans="1:6" x14ac:dyDescent="0.25">
      <c r="A1513" t="str">
        <f>_xlfn.CONCAT("1A4070000000065000",RIGHT(RecordTable[[#This Row],[CloneBarcode]],6))</f>
        <v>1A4070000000065000048101</v>
      </c>
      <c r="B1513" t="str">
        <f>LEFT(RecordTable[[#This Row],[CloneBarcode]],7)</f>
        <v>JK99007</v>
      </c>
      <c r="C1513" t="s">
        <v>3978</v>
      </c>
      <c r="D1513" s="15">
        <v>43740</v>
      </c>
      <c r="E1513" s="15" t="str">
        <f>_xlfn.IFNA(IF(LEFT(VLOOKUP(RecordTable[[#This Row],[METRC]],METRC!A:B,2,FALSE),4)=LEFT(RecordTable[[#This Row],[CloneBarcode]],4),"match","MISMATCH"),"dead")</f>
        <v>dead</v>
      </c>
      <c r="F1513" s="15" t="str">
        <f>_xlfn.IFNA(INDEX(Table6[[#All],[Location]],MATCH(RecordTable[[#This Row],[METRC]],Table6[Tag],0)),"DEAD")</f>
        <v>DEAD</v>
      </c>
    </row>
    <row r="1514" spans="1:6" x14ac:dyDescent="0.25">
      <c r="A1514" t="str">
        <f>_xlfn.CONCAT("1A4070000000065000",RIGHT(RecordTable[[#This Row],[CloneBarcode]],6))</f>
        <v>1A4070000000065000048099</v>
      </c>
      <c r="B1514" t="str">
        <f>LEFT(RecordTable[[#This Row],[CloneBarcode]],7)</f>
        <v>JK99007</v>
      </c>
      <c r="C1514" t="s">
        <v>3979</v>
      </c>
      <c r="D1514" s="15">
        <v>43740</v>
      </c>
      <c r="E1514" s="15" t="str">
        <f>_xlfn.IFNA(IF(LEFT(VLOOKUP(RecordTable[[#This Row],[METRC]],METRC!A:B,2,FALSE),4)=LEFT(RecordTable[[#This Row],[CloneBarcode]],4),"match","MISMATCH"),"dead")</f>
        <v>dead</v>
      </c>
      <c r="F1514" s="15" t="str">
        <f>_xlfn.IFNA(INDEX(Table6[[#All],[Location]],MATCH(RecordTable[[#This Row],[METRC]],Table6[Tag],0)),"DEAD")</f>
        <v>DEAD</v>
      </c>
    </row>
    <row r="1515" spans="1:6" x14ac:dyDescent="0.25">
      <c r="A1515" t="str">
        <f>_xlfn.CONCAT("1A4070000000065000",RIGHT(RecordTable[[#This Row],[CloneBarcode]],6))</f>
        <v>1A4070000000065000048089</v>
      </c>
      <c r="B1515" t="str">
        <f>LEFT(RecordTable[[#This Row],[CloneBarcode]],7)</f>
        <v>JK99030</v>
      </c>
      <c r="C1515" t="s">
        <v>3980</v>
      </c>
      <c r="D1515" s="15">
        <v>43740</v>
      </c>
      <c r="E1515" s="15" t="str">
        <f>_xlfn.IFNA(IF(LEFT(VLOOKUP(RecordTable[[#This Row],[METRC]],METRC!A:B,2,FALSE),4)=LEFT(RecordTable[[#This Row],[CloneBarcode]],4),"match","MISMATCH"),"dead")</f>
        <v>dead</v>
      </c>
      <c r="F1515" s="15" t="str">
        <f>_xlfn.IFNA(INDEX(Table6[[#All],[Location]],MATCH(RecordTable[[#This Row],[METRC]],Table6[Tag],0)),"DEAD")</f>
        <v>DEAD</v>
      </c>
    </row>
    <row r="1516" spans="1:6" x14ac:dyDescent="0.25">
      <c r="A1516" t="str">
        <f>_xlfn.CONCAT("1A4070000000065000",RIGHT(RecordTable[[#This Row],[CloneBarcode]],6))</f>
        <v>1A4070000000065000048090</v>
      </c>
      <c r="B1516" t="str">
        <f>LEFT(RecordTable[[#This Row],[CloneBarcode]],7)</f>
        <v>JK99030</v>
      </c>
      <c r="C1516" t="s">
        <v>3981</v>
      </c>
      <c r="D1516" s="15">
        <v>43740</v>
      </c>
      <c r="E1516" s="15" t="str">
        <f>_xlfn.IFNA(IF(LEFT(VLOOKUP(RecordTable[[#This Row],[METRC]],METRC!A:B,2,FALSE),4)=LEFT(RecordTable[[#This Row],[CloneBarcode]],4),"match","MISMATCH"),"dead")</f>
        <v>dead</v>
      </c>
      <c r="F1516" s="15" t="str">
        <f>_xlfn.IFNA(INDEX(Table6[[#All],[Location]],MATCH(RecordTable[[#This Row],[METRC]],Table6[Tag],0)),"DEAD")</f>
        <v>DEAD</v>
      </c>
    </row>
    <row r="1517" spans="1:6" x14ac:dyDescent="0.25">
      <c r="A1517" t="s">
        <v>3434</v>
      </c>
      <c r="B1517" t="s">
        <v>3097</v>
      </c>
      <c r="C1517" t="str">
        <f>_xlfn.CONCAT(RecordTable[[#This Row],[PhenoAbbv]],".",RIGHT(RecordTable[[#This Row],[METRC]],6))</f>
        <v>JK99042.031343</v>
      </c>
      <c r="D1517" s="63">
        <v>43740</v>
      </c>
      <c r="E1517" s="63" t="str">
        <f>_xlfn.IFNA(IF(LEFT(VLOOKUP(RecordTable[[#This Row],[METRC]],METRC!A:B,2,FALSE),4)=LEFT(RecordTable[[#This Row],[CloneBarcode]],4),"match","MISMATCH"),"dead")</f>
        <v>dead</v>
      </c>
      <c r="F1517" s="15" t="str">
        <f>_xlfn.IFNA(INDEX(Table6[[#All],[Location]],MATCH(RecordTable[[#This Row],[METRC]],Table6[Tag],0)),"DEAD")</f>
        <v>DEAD</v>
      </c>
    </row>
    <row r="1518" spans="1:6" x14ac:dyDescent="0.25">
      <c r="A1518" t="str">
        <f>_xlfn.CONCAT("1A4070000000065000",RIGHT(RecordTable[[#This Row],[CloneBarcode]],6))</f>
        <v>1A4070000000065000048087</v>
      </c>
      <c r="B1518" t="str">
        <f>LEFT(RecordTable[[#This Row],[CloneBarcode]],7)</f>
        <v>JK99042</v>
      </c>
      <c r="C1518" t="s">
        <v>3982</v>
      </c>
      <c r="D1518" s="15">
        <v>43740</v>
      </c>
      <c r="E1518" s="15" t="str">
        <f>_xlfn.IFNA(IF(LEFT(VLOOKUP(RecordTable[[#This Row],[METRC]],METRC!A:B,2,FALSE),4)=LEFT(RecordTable[[#This Row],[CloneBarcode]],4),"match","MISMATCH"),"dead")</f>
        <v>dead</v>
      </c>
      <c r="F1518" s="15" t="str">
        <f>_xlfn.IFNA(INDEX(Table6[[#All],[Location]],MATCH(RecordTable[[#This Row],[METRC]],Table6[Tag],0)),"DEAD")</f>
        <v>DEAD</v>
      </c>
    </row>
    <row r="1519" spans="1:6" x14ac:dyDescent="0.25">
      <c r="A1519" t="str">
        <f>_xlfn.CONCAT("1A4070000000065000",RIGHT(RecordTable[[#This Row],[CloneBarcode]],6))</f>
        <v>1A4070000000065000048086</v>
      </c>
      <c r="B1519" t="str">
        <f>LEFT(RecordTable[[#This Row],[CloneBarcode]],7)</f>
        <v>JK99042</v>
      </c>
      <c r="C1519" t="s">
        <v>3983</v>
      </c>
      <c r="D1519" s="15">
        <v>43740</v>
      </c>
      <c r="E1519" s="15" t="str">
        <f>_xlfn.IFNA(IF(LEFT(VLOOKUP(RecordTable[[#This Row],[METRC]],METRC!A:B,2,FALSE),4)=LEFT(RecordTable[[#This Row],[CloneBarcode]],4),"match","MISMATCH"),"dead")</f>
        <v>dead</v>
      </c>
      <c r="F1519" s="15" t="str">
        <f>_xlfn.IFNA(INDEX(Table6[[#All],[Location]],MATCH(RecordTable[[#This Row],[METRC]],Table6[Tag],0)),"DEAD")</f>
        <v>DEAD</v>
      </c>
    </row>
    <row r="1520" spans="1:6" x14ac:dyDescent="0.25">
      <c r="A1520" t="str">
        <f>_xlfn.CONCAT("1A4070000000065000",RIGHT(RecordTable[[#This Row],[CloneBarcode]],6))</f>
        <v>1A4070000000065000048088</v>
      </c>
      <c r="B1520" t="str">
        <f>LEFT(RecordTable[[#This Row],[CloneBarcode]],7)</f>
        <v>JK99042</v>
      </c>
      <c r="C1520" t="s">
        <v>3984</v>
      </c>
      <c r="D1520" s="15">
        <v>43740</v>
      </c>
      <c r="E1520" s="15" t="str">
        <f>_xlfn.IFNA(IF(LEFT(VLOOKUP(RecordTable[[#This Row],[METRC]],METRC!A:B,2,FALSE),4)=LEFT(RecordTable[[#This Row],[CloneBarcode]],4),"match","MISMATCH"),"dead")</f>
        <v>dead</v>
      </c>
      <c r="F1520" s="15" t="str">
        <f>_xlfn.IFNA(INDEX(Table6[[#All],[Location]],MATCH(RecordTable[[#This Row],[METRC]],Table6[Tag],0)),"DEAD")</f>
        <v>DEAD</v>
      </c>
    </row>
    <row r="1521" spans="1:6" x14ac:dyDescent="0.25">
      <c r="A1521" t="str">
        <f>_xlfn.CONCAT("1A4070000000065000",RIGHT(RecordTable[[#This Row],[CloneBarcode]],6))</f>
        <v>1A4070000000065000048102</v>
      </c>
      <c r="B1521" t="str">
        <f>LEFT(RecordTable[[#This Row],[CloneBarcode]],7)</f>
        <v>JK99058</v>
      </c>
      <c r="C1521" t="s">
        <v>3985</v>
      </c>
      <c r="D1521" s="15">
        <v>43740</v>
      </c>
      <c r="E1521" s="15" t="str">
        <f>_xlfn.IFNA(IF(LEFT(VLOOKUP(RecordTable[[#This Row],[METRC]],METRC!A:B,2,FALSE),4)=LEFT(RecordTable[[#This Row],[CloneBarcode]],4),"match","MISMATCH"),"dead")</f>
        <v>dead</v>
      </c>
      <c r="F1521" s="15" t="str">
        <f>_xlfn.IFNA(INDEX(Table6[[#All],[Location]],MATCH(RecordTable[[#This Row],[METRC]],Table6[Tag],0)),"DEAD")</f>
        <v>DEAD</v>
      </c>
    </row>
    <row r="1522" spans="1:6" x14ac:dyDescent="0.25">
      <c r="A1522" t="str">
        <f>_xlfn.CONCAT("1A4070000000065000",RIGHT(RecordTable[[#This Row],[CloneBarcode]],6))</f>
        <v>1A4070000000065000048103</v>
      </c>
      <c r="B1522" t="str">
        <f>LEFT(RecordTable[[#This Row],[CloneBarcode]],7)</f>
        <v>JK99058</v>
      </c>
      <c r="C1522" t="s">
        <v>3986</v>
      </c>
      <c r="D1522" s="15">
        <v>43740</v>
      </c>
      <c r="E1522" s="15" t="str">
        <f>_xlfn.IFNA(IF(LEFT(VLOOKUP(RecordTable[[#This Row],[METRC]],METRC!A:B,2,FALSE),4)=LEFT(RecordTable[[#This Row],[CloneBarcode]],4),"match","MISMATCH"),"dead")</f>
        <v>dead</v>
      </c>
      <c r="F1522" s="15" t="str">
        <f>_xlfn.IFNA(INDEX(Table6[[#All],[Location]],MATCH(RecordTable[[#This Row],[METRC]],Table6[Tag],0)),"DEAD")</f>
        <v>DEAD</v>
      </c>
    </row>
    <row r="1523" spans="1:6" x14ac:dyDescent="0.25">
      <c r="A1523" t="str">
        <f>_xlfn.CONCAT("1A4070000000065000",RIGHT(RecordTable[[#This Row],[CloneBarcode]],6))</f>
        <v>1A4070000000065000048104</v>
      </c>
      <c r="B1523" t="str">
        <f>LEFT(RecordTable[[#This Row],[CloneBarcode]],7)</f>
        <v>JK99058</v>
      </c>
      <c r="C1523" t="s">
        <v>3987</v>
      </c>
      <c r="D1523" s="15">
        <v>43740</v>
      </c>
      <c r="E1523" s="15" t="str">
        <f>_xlfn.IFNA(IF(LEFT(VLOOKUP(RecordTable[[#This Row],[METRC]],METRC!A:B,2,FALSE),4)=LEFT(RecordTable[[#This Row],[CloneBarcode]],4),"match","MISMATCH"),"dead")</f>
        <v>dead</v>
      </c>
      <c r="F1523" s="15" t="str">
        <f>_xlfn.IFNA(INDEX(Table6[[#All],[Location]],MATCH(RecordTable[[#This Row],[METRC]],Table6[Tag],0)),"DEAD")</f>
        <v>DEAD</v>
      </c>
    </row>
    <row r="1524" spans="1:6" x14ac:dyDescent="0.25">
      <c r="A1524" t="s">
        <v>3437</v>
      </c>
      <c r="B1524" t="s">
        <v>3104</v>
      </c>
      <c r="C1524" t="str">
        <f>_xlfn.CONCAT(RecordTable[[#This Row],[PhenoAbbv]],".",RIGHT(RecordTable[[#This Row],[METRC]],6))</f>
        <v>JK99064.031342</v>
      </c>
      <c r="D1524" s="63">
        <v>43740</v>
      </c>
      <c r="E1524" s="63" t="str">
        <f>_xlfn.IFNA(IF(LEFT(VLOOKUP(RecordTable[[#This Row],[METRC]],METRC!A:B,2,FALSE),4)=LEFT(RecordTable[[#This Row],[CloneBarcode]],4),"match","MISMATCH"),"dead")</f>
        <v>dead</v>
      </c>
      <c r="F1524" s="15" t="str">
        <f>_xlfn.IFNA(INDEX(Table6[[#All],[Location]],MATCH(RecordTable[[#This Row],[METRC]],Table6[Tag],0)),"DEAD")</f>
        <v>DEAD</v>
      </c>
    </row>
    <row r="1525" spans="1:6" x14ac:dyDescent="0.25">
      <c r="A1525" t="s">
        <v>3438</v>
      </c>
      <c r="B1525" s="62" t="s">
        <v>3104</v>
      </c>
      <c r="C1525" t="str">
        <f>_xlfn.CONCAT(RecordTable[[#This Row],[PhenoAbbv]],".",RIGHT(RecordTable[[#This Row],[METRC]],6))</f>
        <v>JK99064.031347</v>
      </c>
      <c r="D1525" s="63">
        <v>43740</v>
      </c>
      <c r="E1525" s="63" t="str">
        <f>_xlfn.IFNA(IF(LEFT(VLOOKUP(RecordTable[[#This Row],[METRC]],METRC!A:B,2,FALSE),4)=LEFT(RecordTable[[#This Row],[CloneBarcode]],4),"match","MISMATCH"),"dead")</f>
        <v>dead</v>
      </c>
      <c r="F1525" s="15" t="str">
        <f>_xlfn.IFNA(INDEX(Table6[[#All],[Location]],MATCH(RecordTable[[#This Row],[METRC]],Table6[Tag],0)),"DEAD")</f>
        <v>DEAD</v>
      </c>
    </row>
    <row r="1526" spans="1:6" x14ac:dyDescent="0.25">
      <c r="A1526" t="str">
        <f>_xlfn.CONCAT("1A4070000000065000",RIGHT(RecordTable[[#This Row],[CloneBarcode]],6))</f>
        <v>1A4070000000065000048106</v>
      </c>
      <c r="B1526" t="str">
        <f>LEFT(RecordTable[[#This Row],[CloneBarcode]],7)</f>
        <v>JK99064</v>
      </c>
      <c r="C1526" t="s">
        <v>3988</v>
      </c>
      <c r="D1526" s="15">
        <v>43740</v>
      </c>
      <c r="E1526" s="15" t="str">
        <f>_xlfn.IFNA(IF(LEFT(VLOOKUP(RecordTable[[#This Row],[METRC]],METRC!A:B,2,FALSE),4)=LEFT(RecordTable[[#This Row],[CloneBarcode]],4),"match","MISMATCH"),"dead")</f>
        <v>dead</v>
      </c>
      <c r="F1526" s="15" t="str">
        <f>_xlfn.IFNA(INDEX(Table6[[#All],[Location]],MATCH(RecordTable[[#This Row],[METRC]],Table6[Tag],0)),"DEAD")</f>
        <v>DEAD</v>
      </c>
    </row>
    <row r="1527" spans="1:6" x14ac:dyDescent="0.25">
      <c r="A1527" t="str">
        <f>_xlfn.CONCAT("1A4070000000065000",RIGHT(RecordTable[[#This Row],[CloneBarcode]],6))</f>
        <v>1A4070000000065000048105</v>
      </c>
      <c r="B1527" t="str">
        <f>LEFT(RecordTable[[#This Row],[CloneBarcode]],7)</f>
        <v>JK99064</v>
      </c>
      <c r="C1527" t="s">
        <v>3989</v>
      </c>
      <c r="D1527" s="15">
        <v>43740</v>
      </c>
      <c r="E1527" s="15" t="str">
        <f>_xlfn.IFNA(IF(LEFT(VLOOKUP(RecordTable[[#This Row],[METRC]],METRC!A:B,2,FALSE),4)=LEFT(RecordTable[[#This Row],[CloneBarcode]],4),"match","MISMATCH"),"dead")</f>
        <v>dead</v>
      </c>
      <c r="F1527" s="15" t="str">
        <f>_xlfn.IFNA(INDEX(Table6[[#All],[Location]],MATCH(RecordTable[[#This Row],[METRC]],Table6[Tag],0)),"DEAD")</f>
        <v>DEAD</v>
      </c>
    </row>
    <row r="1528" spans="1:6" x14ac:dyDescent="0.25">
      <c r="A1528" t="str">
        <f>_xlfn.CONCAT("1A4070000000065000",RIGHT(RecordTable[[#This Row],[CloneBarcode]],6))</f>
        <v>1A4070000000065000048085</v>
      </c>
      <c r="B1528" t="str">
        <f>LEFT(RecordTable[[#This Row],[CloneBarcode]],7)</f>
        <v>JK99064</v>
      </c>
      <c r="C1528" t="s">
        <v>3990</v>
      </c>
      <c r="D1528" s="15">
        <v>43740</v>
      </c>
      <c r="E1528" s="15" t="str">
        <f>_xlfn.IFNA(IF(LEFT(VLOOKUP(RecordTable[[#This Row],[METRC]],METRC!A:B,2,FALSE),4)=LEFT(RecordTable[[#This Row],[CloneBarcode]],4),"match","MISMATCH"),"dead")</f>
        <v>dead</v>
      </c>
      <c r="F1528" s="15" t="str">
        <f>_xlfn.IFNA(INDEX(Table6[[#All],[Location]],MATCH(RecordTable[[#This Row],[METRC]],Table6[Tag],0)),"DEAD")</f>
        <v>DEAD</v>
      </c>
    </row>
    <row r="1529" spans="1:6" x14ac:dyDescent="0.25">
      <c r="A1529" t="str">
        <f>_xlfn.CONCAT("1A4070000000065000",RIGHT(RecordTable[[#This Row],[CloneBarcode]],6))</f>
        <v>1A4070000000065000048097</v>
      </c>
      <c r="B1529" t="str">
        <f>LEFT(RecordTable[[#This Row],[CloneBarcode]],7)</f>
        <v>JK99075</v>
      </c>
      <c r="C1529" t="s">
        <v>3991</v>
      </c>
      <c r="D1529" s="15">
        <v>43740</v>
      </c>
      <c r="E1529" s="15" t="str">
        <f>_xlfn.IFNA(IF(LEFT(VLOOKUP(RecordTable[[#This Row],[METRC]],METRC!A:B,2,FALSE),4)=LEFT(RecordTable[[#This Row],[CloneBarcode]],4),"match","MISMATCH"),"dead")</f>
        <v>dead</v>
      </c>
      <c r="F1529" s="15" t="str">
        <f>_xlfn.IFNA(INDEX(Table6[[#All],[Location]],MATCH(RecordTable[[#This Row],[METRC]],Table6[Tag],0)),"DEAD")</f>
        <v>DEAD</v>
      </c>
    </row>
    <row r="1530" spans="1:6" x14ac:dyDescent="0.25">
      <c r="A1530" t="str">
        <f>_xlfn.CONCAT("1A4070000000065000",RIGHT(RecordTable[[#This Row],[CloneBarcode]],6))</f>
        <v>1A4070000000065000048098</v>
      </c>
      <c r="B1530" t="str">
        <f>LEFT(RecordTable[[#This Row],[CloneBarcode]],7)</f>
        <v>JK99075</v>
      </c>
      <c r="C1530" t="s">
        <v>3992</v>
      </c>
      <c r="D1530" s="15">
        <v>43740</v>
      </c>
      <c r="E1530" s="15" t="str">
        <f>_xlfn.IFNA(IF(LEFT(VLOOKUP(RecordTable[[#This Row],[METRC]],METRC!A:B,2,FALSE),4)=LEFT(RecordTable[[#This Row],[CloneBarcode]],4),"match","MISMATCH"),"dead")</f>
        <v>dead</v>
      </c>
      <c r="F1530" s="15" t="str">
        <f>_xlfn.IFNA(INDEX(Table6[[#All],[Location]],MATCH(RecordTable[[#This Row],[METRC]],Table6[Tag],0)),"DEAD")</f>
        <v>DEAD</v>
      </c>
    </row>
    <row r="1531" spans="1:6" x14ac:dyDescent="0.25">
      <c r="A1531" t="str">
        <f>_xlfn.CONCAT("1A4070000000065000",RIGHT(RecordTable[[#This Row],[CloneBarcode]],6))</f>
        <v>1A4070000000065000042851</v>
      </c>
      <c r="B1531" t="str">
        <f>LEFT(RecordTable[[#This Row],[CloneBarcode]],7)</f>
        <v>KING002</v>
      </c>
      <c r="C1531" t="s">
        <v>3722</v>
      </c>
      <c r="D1531" s="15">
        <v>43740</v>
      </c>
      <c r="E1531" s="15" t="str">
        <f>_xlfn.IFNA(IF(LEFT(VLOOKUP(RecordTable[[#This Row],[METRC]],METRC!A:B,2,FALSE),4)=LEFT(RecordTable[[#This Row],[CloneBarcode]],4),"match","MISMATCH"),"dead")</f>
        <v>dead</v>
      </c>
      <c r="F1531" s="15" t="str">
        <f>_xlfn.IFNA(INDEX(Table6[[#All],[Location]],MATCH(RecordTable[[#This Row],[METRC]],Table6[Tag],0)),"DEAD")</f>
        <v>DEAD</v>
      </c>
    </row>
    <row r="1532" spans="1:6" x14ac:dyDescent="0.25">
      <c r="A1532" t="str">
        <f>_xlfn.CONCAT("1A4070000000065000",RIGHT(RecordTable[[#This Row],[CloneBarcode]],6))</f>
        <v>1A4070000000065000042870</v>
      </c>
      <c r="B1532" t="str">
        <f>LEFT(RecordTable[[#This Row],[CloneBarcode]],7)</f>
        <v>KING002</v>
      </c>
      <c r="C1532" t="s">
        <v>3723</v>
      </c>
      <c r="D1532" s="15">
        <v>43740</v>
      </c>
      <c r="E1532" s="15" t="str">
        <f>_xlfn.IFNA(IF(LEFT(VLOOKUP(RecordTable[[#This Row],[METRC]],METRC!A:B,2,FALSE),4)=LEFT(RecordTable[[#This Row],[CloneBarcode]],4),"match","MISMATCH"),"dead")</f>
        <v>dead</v>
      </c>
      <c r="F1532" s="15" t="str">
        <f>_xlfn.IFNA(INDEX(Table6[[#All],[Location]],MATCH(RecordTable[[#This Row],[METRC]],Table6[Tag],0)),"DEAD")</f>
        <v>DEAD</v>
      </c>
    </row>
    <row r="1533" spans="1:6" x14ac:dyDescent="0.25">
      <c r="A1533" t="str">
        <f>_xlfn.CONCAT("1A4070000000065000",RIGHT(RecordTable[[#This Row],[CloneBarcode]],6))</f>
        <v>1A4070000000065000045296</v>
      </c>
      <c r="B1533" t="str">
        <f>LEFT(RecordTable[[#This Row],[CloneBarcode]],7)</f>
        <v>KING002</v>
      </c>
      <c r="C1533" t="s">
        <v>3993</v>
      </c>
      <c r="D1533" s="15">
        <v>43740</v>
      </c>
      <c r="E1533" s="15" t="str">
        <f>_xlfn.IFNA(IF(LEFT(VLOOKUP(RecordTable[[#This Row],[METRC]],METRC!A:B,2,FALSE),4)=LEFT(RecordTable[[#This Row],[CloneBarcode]],4),"match","MISMATCH"),"dead")</f>
        <v>dead</v>
      </c>
      <c r="F1533" s="15" t="str">
        <f>_xlfn.IFNA(INDEX(Table6[[#All],[Location]],MATCH(RecordTable[[#This Row],[METRC]],Table6[Tag],0)),"DEAD")</f>
        <v>DEAD</v>
      </c>
    </row>
    <row r="1534" spans="1:6" x14ac:dyDescent="0.25">
      <c r="A1534" t="str">
        <f>_xlfn.CONCAT("1A4070000000065000",RIGHT(RecordTable[[#This Row],[CloneBarcode]],6))</f>
        <v>1A4070000000065000045282</v>
      </c>
      <c r="B1534" t="str">
        <f>LEFT(RecordTable[[#This Row],[CloneBarcode]],7)</f>
        <v>KING002</v>
      </c>
      <c r="C1534" t="s">
        <v>3994</v>
      </c>
      <c r="D1534" s="15">
        <v>43740</v>
      </c>
      <c r="E1534" s="15" t="str">
        <f>_xlfn.IFNA(IF(LEFT(VLOOKUP(RecordTable[[#This Row],[METRC]],METRC!A:B,2,FALSE),4)=LEFT(RecordTable[[#This Row],[CloneBarcode]],4),"match","MISMATCH"),"dead")</f>
        <v>dead</v>
      </c>
      <c r="F1534" s="15" t="str">
        <f>_xlfn.IFNA(INDEX(Table6[[#All],[Location]],MATCH(RecordTable[[#This Row],[METRC]],Table6[Tag],0)),"DEAD")</f>
        <v>DEAD</v>
      </c>
    </row>
    <row r="1535" spans="1:6" x14ac:dyDescent="0.25">
      <c r="A1535" t="str">
        <f>_xlfn.CONCAT("1A4070000000065000",RIGHT(RecordTable[[#This Row],[CloneBarcode]],6))</f>
        <v>1A4070000000065000045278</v>
      </c>
      <c r="B1535" t="str">
        <f>LEFT(RecordTable[[#This Row],[CloneBarcode]],7)</f>
        <v>KING002</v>
      </c>
      <c r="C1535" t="s">
        <v>3995</v>
      </c>
      <c r="D1535" s="15">
        <v>43740</v>
      </c>
      <c r="E1535" s="15" t="str">
        <f>_xlfn.IFNA(IF(LEFT(VLOOKUP(RecordTable[[#This Row],[METRC]],METRC!A:B,2,FALSE),4)=LEFT(RecordTable[[#This Row],[CloneBarcode]],4),"match","MISMATCH"),"dead")</f>
        <v>dead</v>
      </c>
      <c r="F1535" s="15" t="str">
        <f>_xlfn.IFNA(INDEX(Table6[[#All],[Location]],MATCH(RecordTable[[#This Row],[METRC]],Table6[Tag],0)),"DEAD")</f>
        <v>DEAD</v>
      </c>
    </row>
    <row r="1536" spans="1:6" x14ac:dyDescent="0.25">
      <c r="A1536" t="str">
        <f>_xlfn.CONCAT("1A4070000000065000",RIGHT(RecordTable[[#This Row],[CloneBarcode]],6))</f>
        <v>1A4070000000065000045289</v>
      </c>
      <c r="B1536" t="str">
        <f>LEFT(RecordTable[[#This Row],[CloneBarcode]],7)</f>
        <v>KING002</v>
      </c>
      <c r="C1536" t="s">
        <v>3996</v>
      </c>
      <c r="D1536" s="15">
        <v>43740</v>
      </c>
      <c r="E1536" s="15" t="str">
        <f>_xlfn.IFNA(IF(LEFT(VLOOKUP(RecordTable[[#This Row],[METRC]],METRC!A:B,2,FALSE),4)=LEFT(RecordTable[[#This Row],[CloneBarcode]],4),"match","MISMATCH"),"dead")</f>
        <v>dead</v>
      </c>
      <c r="F1536" s="15" t="str">
        <f>_xlfn.IFNA(INDEX(Table6[[#All],[Location]],MATCH(RecordTable[[#This Row],[METRC]],Table6[Tag],0)),"DEAD")</f>
        <v>DEAD</v>
      </c>
    </row>
    <row r="1537" spans="1:6" x14ac:dyDescent="0.25">
      <c r="A1537" t="str">
        <f>_xlfn.CONCAT("1A4070000000065000",RIGHT(RecordTable[[#This Row],[CloneBarcode]],6))</f>
        <v>1A4070000000065000042878</v>
      </c>
      <c r="B1537" t="str">
        <f>LEFT(RecordTable[[#This Row],[CloneBarcode]],7)</f>
        <v>KING008</v>
      </c>
      <c r="C1537" t="s">
        <v>3725</v>
      </c>
      <c r="D1537" s="15">
        <v>43740</v>
      </c>
      <c r="E1537" s="15" t="str">
        <f>_xlfn.IFNA(IF(LEFT(VLOOKUP(RecordTable[[#This Row],[METRC]],METRC!A:B,2,FALSE),4)=LEFT(RecordTable[[#This Row],[CloneBarcode]],4),"match","MISMATCH"),"dead")</f>
        <v>dead</v>
      </c>
      <c r="F1537" s="15" t="str">
        <f>_xlfn.IFNA(INDEX(Table6[[#All],[Location]],MATCH(RecordTable[[#This Row],[METRC]],Table6[Tag],0)),"DEAD")</f>
        <v>DEAD</v>
      </c>
    </row>
    <row r="1538" spans="1:6" x14ac:dyDescent="0.25">
      <c r="A1538" t="str">
        <f>_xlfn.CONCAT("1A4070000000065000",RIGHT(RecordTable[[#This Row],[CloneBarcode]],6))</f>
        <v>1A4070000000065000042887</v>
      </c>
      <c r="B1538" t="str">
        <f>LEFT(RecordTable[[#This Row],[CloneBarcode]],7)</f>
        <v>KING008</v>
      </c>
      <c r="C1538" t="s">
        <v>3724</v>
      </c>
      <c r="D1538" s="15">
        <v>43740</v>
      </c>
      <c r="E1538" s="15" t="str">
        <f>_xlfn.IFNA(IF(LEFT(VLOOKUP(RecordTable[[#This Row],[METRC]],METRC!A:B,2,FALSE),4)=LEFT(RecordTable[[#This Row],[CloneBarcode]],4),"match","MISMATCH"),"dead")</f>
        <v>dead</v>
      </c>
      <c r="F1538" s="15" t="str">
        <f>_xlfn.IFNA(INDEX(Table6[[#All],[Location]],MATCH(RecordTable[[#This Row],[METRC]],Table6[Tag],0)),"DEAD")</f>
        <v>DEAD</v>
      </c>
    </row>
    <row r="1539" spans="1:6" x14ac:dyDescent="0.25">
      <c r="A1539" t="s">
        <v>3726</v>
      </c>
      <c r="B1539" s="62" t="s">
        <v>3590</v>
      </c>
      <c r="C1539" t="str">
        <f>_xlfn.CONCAT(RecordTable[[#This Row],[PhenoAbbv]],".",RIGHT(RecordTable[[#This Row],[METRC]],6))</f>
        <v>KLFR055.033657</v>
      </c>
      <c r="D1539" s="63">
        <v>43740</v>
      </c>
      <c r="E1539" s="63" t="str">
        <f>_xlfn.IFNA(IF(LEFT(VLOOKUP(RecordTable[[#This Row],[METRC]],METRC!A:B,2,FALSE),4)=LEFT(RecordTable[[#This Row],[CloneBarcode]],4),"match","MISMATCH"),"dead")</f>
        <v>dead</v>
      </c>
      <c r="F1539" s="15" t="str">
        <f>_xlfn.IFNA(INDEX(Table6[[#All],[Location]],MATCH(RecordTable[[#This Row],[METRC]],Table6[Tag],0)),"DEAD")</f>
        <v>DEAD</v>
      </c>
    </row>
    <row r="1540" spans="1:6" x14ac:dyDescent="0.25">
      <c r="A1540" t="s">
        <v>3727</v>
      </c>
      <c r="B1540" s="62" t="s">
        <v>3590</v>
      </c>
      <c r="C1540" t="str">
        <f>_xlfn.CONCAT(RecordTable[[#This Row],[PhenoAbbv]],".",RIGHT(RecordTable[[#This Row],[METRC]],6))</f>
        <v>KLFR055.033658</v>
      </c>
      <c r="D1540" s="63">
        <v>43740</v>
      </c>
      <c r="E1540" s="63" t="str">
        <f>_xlfn.IFNA(IF(LEFT(VLOOKUP(RecordTable[[#This Row],[METRC]],METRC!A:B,2,FALSE),4)=LEFT(RecordTable[[#This Row],[CloneBarcode]],4),"match","MISMATCH"),"dead")</f>
        <v>dead</v>
      </c>
      <c r="F1540" s="15" t="str">
        <f>_xlfn.IFNA(INDEX(Table6[[#All],[Location]],MATCH(RecordTable[[#This Row],[METRC]],Table6[Tag],0)),"DEAD")</f>
        <v>DEAD</v>
      </c>
    </row>
    <row r="1541" spans="1:6" x14ac:dyDescent="0.25">
      <c r="A1541" t="str">
        <f>_xlfn.CONCAT("1A4070000000065000",RIGHT(RecordTable[[#This Row],[CloneBarcode]],6))</f>
        <v>1A4070000000065000040556</v>
      </c>
      <c r="B1541" t="str">
        <f>LEFT(RecordTable[[#This Row],[CloneBarcode]],7)</f>
        <v>KOIX004</v>
      </c>
      <c r="C1541" t="s">
        <v>3729</v>
      </c>
      <c r="D1541" s="15">
        <v>43740</v>
      </c>
      <c r="E1541" s="15" t="str">
        <f>_xlfn.IFNA(IF(LEFT(VLOOKUP(RecordTable[[#This Row],[METRC]],METRC!A:B,2,FALSE),4)=LEFT(RecordTable[[#This Row],[CloneBarcode]],4),"match","MISMATCH"),"dead")</f>
        <v>dead</v>
      </c>
      <c r="F1541" s="15" t="str">
        <f>_xlfn.IFNA(INDEX(Table6[[#All],[Location]],MATCH(RecordTable[[#This Row],[METRC]],Table6[Tag],0)),"DEAD")</f>
        <v>DEAD</v>
      </c>
    </row>
    <row r="1542" spans="1:6" x14ac:dyDescent="0.25">
      <c r="A1542" t="str">
        <f>_xlfn.CONCAT("1A4070000000065000",RIGHT(RecordTable[[#This Row],[CloneBarcode]],6))</f>
        <v>1A4070000000065000040555</v>
      </c>
      <c r="B1542" t="str">
        <f>LEFT(RecordTable[[#This Row],[CloneBarcode]],7)</f>
        <v>KOIX004</v>
      </c>
      <c r="C1542" t="s">
        <v>3728</v>
      </c>
      <c r="D1542" s="15">
        <v>43740</v>
      </c>
      <c r="E1542" s="15" t="str">
        <f>_xlfn.IFNA(IF(LEFT(VLOOKUP(RecordTable[[#This Row],[METRC]],METRC!A:B,2,FALSE),4)=LEFT(RecordTable[[#This Row],[CloneBarcode]],4),"match","MISMATCH"),"dead")</f>
        <v>dead</v>
      </c>
      <c r="F1542" s="15" t="str">
        <f>_xlfn.IFNA(INDEX(Table6[[#All],[Location]],MATCH(RecordTable[[#This Row],[METRC]],Table6[Tag],0)),"DEAD")</f>
        <v>DEAD</v>
      </c>
    </row>
    <row r="1543" spans="1:6" x14ac:dyDescent="0.25">
      <c r="A1543" t="str">
        <f>_xlfn.CONCAT("1A4070000000065000",RIGHT(RecordTable[[#This Row],[CloneBarcode]],6))</f>
        <v>1A4070000000065000040556</v>
      </c>
      <c r="B1543" t="str">
        <f>LEFT(RecordTable[[#This Row],[CloneBarcode]],7)</f>
        <v>KOIX004</v>
      </c>
      <c r="C1543" t="s">
        <v>3729</v>
      </c>
      <c r="D1543" s="15">
        <v>43740</v>
      </c>
      <c r="E1543" s="15" t="str">
        <f>_xlfn.IFNA(IF(LEFT(VLOOKUP(RecordTable[[#This Row],[METRC]],METRC!A:B,2,FALSE),4)=LEFT(RecordTable[[#This Row],[CloneBarcode]],4),"match","MISMATCH"),"dead")</f>
        <v>dead</v>
      </c>
      <c r="F1543" s="15" t="str">
        <f>_xlfn.IFNA(INDEX(Table6[[#All],[Location]],MATCH(RecordTable[[#This Row],[METRC]],Table6[Tag],0)),"DEAD")</f>
        <v>DEAD</v>
      </c>
    </row>
    <row r="1544" spans="1:6" x14ac:dyDescent="0.25">
      <c r="A1544" t="str">
        <f>_xlfn.CONCAT("1A4070000000065000",RIGHT(RecordTable[[#This Row],[CloneBarcode]],6))</f>
        <v>1A4070000000065000040619</v>
      </c>
      <c r="B1544" t="str">
        <f>LEFT(RecordTable[[#This Row],[CloneBarcode]],7)</f>
        <v>KOIX007</v>
      </c>
      <c r="C1544" t="s">
        <v>3730</v>
      </c>
      <c r="D1544" s="15">
        <v>43740</v>
      </c>
      <c r="E1544" s="15" t="str">
        <f>_xlfn.IFNA(IF(LEFT(VLOOKUP(RecordTable[[#This Row],[METRC]],METRC!A:B,2,FALSE),4)=LEFT(RecordTable[[#This Row],[CloneBarcode]],4),"match","MISMATCH"),"dead")</f>
        <v>dead</v>
      </c>
      <c r="F1544" s="15" t="str">
        <f>_xlfn.IFNA(INDEX(Table6[[#All],[Location]],MATCH(RecordTable[[#This Row],[METRC]],Table6[Tag],0)),"DEAD")</f>
        <v>DEAD</v>
      </c>
    </row>
    <row r="1545" spans="1:6" x14ac:dyDescent="0.25">
      <c r="A1545" t="str">
        <f>_xlfn.CONCAT("1A4070000000065000",RIGHT(RecordTable[[#This Row],[CloneBarcode]],6))</f>
        <v>1A4070000000065000038139</v>
      </c>
      <c r="B1545" t="str">
        <f>LEFT(RecordTable[[#This Row],[CloneBarcode]],7)</f>
        <v>KOIX007</v>
      </c>
      <c r="C1545" t="s">
        <v>3446</v>
      </c>
      <c r="D1545" s="15">
        <v>43740</v>
      </c>
      <c r="E1545" s="15" t="str">
        <f>_xlfn.IFNA(IF(LEFT(VLOOKUP(RecordTable[[#This Row],[METRC]],METRC!A:B,2,FALSE),4)=LEFT(RecordTable[[#This Row],[CloneBarcode]],4),"match","MISMATCH"),"dead")</f>
        <v>dead</v>
      </c>
      <c r="F1545" s="15" t="str">
        <f>_xlfn.IFNA(INDEX(Table6[[#All],[Location]],MATCH(RecordTable[[#This Row],[METRC]],Table6[Tag],0)),"DEAD")</f>
        <v>DEAD</v>
      </c>
    </row>
    <row r="1546" spans="1:6" x14ac:dyDescent="0.25">
      <c r="A1546" t="str">
        <f>_xlfn.CONCAT("1A4070000000065000",RIGHT(RecordTable[[#This Row],[CloneBarcode]],6))</f>
        <v>1A4070000000065000040620</v>
      </c>
      <c r="B1546" t="str">
        <f>LEFT(RecordTable[[#This Row],[CloneBarcode]],7)</f>
        <v>KOIX007</v>
      </c>
      <c r="C1546" t="s">
        <v>3731</v>
      </c>
      <c r="D1546" s="15">
        <v>43740</v>
      </c>
      <c r="E1546" s="15" t="str">
        <f>_xlfn.IFNA(IF(LEFT(VLOOKUP(RecordTable[[#This Row],[METRC]],METRC!A:B,2,FALSE),4)=LEFT(RecordTable[[#This Row],[CloneBarcode]],4),"match","MISMATCH"),"dead")</f>
        <v>dead</v>
      </c>
      <c r="F1546" s="15" t="str">
        <f>_xlfn.IFNA(INDEX(Table6[[#All],[Location]],MATCH(RecordTable[[#This Row],[METRC]],Table6[Tag],0)),"DEAD")</f>
        <v>DEAD</v>
      </c>
    </row>
    <row r="1547" spans="1:6" x14ac:dyDescent="0.25">
      <c r="A1547" t="str">
        <f>_xlfn.CONCAT("1A4070000000065000",RIGHT(RecordTable[[#This Row],[CloneBarcode]],6))</f>
        <v>1A4070000000065000048053</v>
      </c>
      <c r="B1547" t="str">
        <f>LEFT(RecordTable[[#This Row],[CloneBarcode]],7)</f>
        <v>KOIX007</v>
      </c>
      <c r="C1547" t="s">
        <v>3997</v>
      </c>
      <c r="D1547" s="15">
        <v>43740</v>
      </c>
      <c r="E1547" s="15" t="str">
        <f>_xlfn.IFNA(IF(LEFT(VLOOKUP(RecordTable[[#This Row],[METRC]],METRC!A:B,2,FALSE),4)=LEFT(RecordTable[[#This Row],[CloneBarcode]],4),"match","MISMATCH"),"dead")</f>
        <v>dead</v>
      </c>
      <c r="F1547" s="15" t="str">
        <f>_xlfn.IFNA(INDEX(Table6[[#All],[Location]],MATCH(RecordTable[[#This Row],[METRC]],Table6[Tag],0)),"DEAD")</f>
        <v>DEAD</v>
      </c>
    </row>
    <row r="1548" spans="1:6" x14ac:dyDescent="0.25">
      <c r="A1548" t="str">
        <f>_xlfn.CONCAT("1A4070000000065000",RIGHT(RecordTable[[#This Row],[CloneBarcode]],6))</f>
        <v>1A4070000000065000048055</v>
      </c>
      <c r="B1548" t="str">
        <f>LEFT(RecordTable[[#This Row],[CloneBarcode]],7)</f>
        <v>KOIX007</v>
      </c>
      <c r="C1548" t="s">
        <v>3998</v>
      </c>
      <c r="D1548" s="15">
        <v>43740</v>
      </c>
      <c r="E1548" s="15" t="str">
        <f>_xlfn.IFNA(IF(LEFT(VLOOKUP(RecordTable[[#This Row],[METRC]],METRC!A:B,2,FALSE),4)=LEFT(RecordTable[[#This Row],[CloneBarcode]],4),"match","MISMATCH"),"dead")</f>
        <v>dead</v>
      </c>
      <c r="F1548" s="15" t="str">
        <f>_xlfn.IFNA(INDEX(Table6[[#All],[Location]],MATCH(RecordTable[[#This Row],[METRC]],Table6[Tag],0)),"DEAD")</f>
        <v>DEAD</v>
      </c>
    </row>
    <row r="1549" spans="1:6" x14ac:dyDescent="0.25">
      <c r="A1549" t="str">
        <f>_xlfn.CONCAT("1A4070000000065000",RIGHT(RecordTable[[#This Row],[CloneBarcode]],6))</f>
        <v>1A4070000000065000048054</v>
      </c>
      <c r="B1549" t="str">
        <f>LEFT(RecordTable[[#This Row],[CloneBarcode]],7)</f>
        <v>KOIX007</v>
      </c>
      <c r="C1549" t="s">
        <v>3999</v>
      </c>
      <c r="D1549" s="15">
        <v>43740</v>
      </c>
      <c r="E1549" s="15" t="str">
        <f>_xlfn.IFNA(IF(LEFT(VLOOKUP(RecordTable[[#This Row],[METRC]],METRC!A:B,2,FALSE),4)=LEFT(RecordTable[[#This Row],[CloneBarcode]],4),"match","MISMATCH"),"dead")</f>
        <v>dead</v>
      </c>
      <c r="F1549" s="15" t="str">
        <f>_xlfn.IFNA(INDEX(Table6[[#All],[Location]],MATCH(RecordTable[[#This Row],[METRC]],Table6[Tag],0)),"DEAD")</f>
        <v>DEAD</v>
      </c>
    </row>
    <row r="1550" spans="1:6" x14ac:dyDescent="0.25">
      <c r="A1550" t="str">
        <f>_xlfn.CONCAT("1A4070000000065000",RIGHT(RecordTable[[#This Row],[CloneBarcode]],6))</f>
        <v>1A4070000000065000040619</v>
      </c>
      <c r="B1550" t="str">
        <f>LEFT(RecordTable[[#This Row],[CloneBarcode]],7)</f>
        <v>KOIX007</v>
      </c>
      <c r="C1550" t="s">
        <v>3730</v>
      </c>
      <c r="D1550" s="15">
        <v>43740</v>
      </c>
      <c r="E1550" s="15" t="str">
        <f>_xlfn.IFNA(IF(LEFT(VLOOKUP(RecordTable[[#This Row],[METRC]],METRC!A:B,2,FALSE),4)=LEFT(RecordTable[[#This Row],[CloneBarcode]],4),"match","MISMATCH"),"dead")</f>
        <v>dead</v>
      </c>
      <c r="F1550" s="15" t="str">
        <f>_xlfn.IFNA(INDEX(Table6[[#All],[Location]],MATCH(RecordTable[[#This Row],[METRC]],Table6[Tag],0)),"DEAD")</f>
        <v>DEAD</v>
      </c>
    </row>
    <row r="1551" spans="1:6" x14ac:dyDescent="0.25">
      <c r="A1551" t="str">
        <f>_xlfn.CONCAT("1A4070000000065000",RIGHT(RecordTable[[#This Row],[CloneBarcode]],6))</f>
        <v>1A4070000000065000038139</v>
      </c>
      <c r="B1551" t="str">
        <f>LEFT(RecordTable[[#This Row],[CloneBarcode]],7)</f>
        <v>KOIX007</v>
      </c>
      <c r="C1551" t="s">
        <v>3446</v>
      </c>
      <c r="D1551" s="15">
        <v>43740</v>
      </c>
      <c r="E1551" s="15" t="str">
        <f>_xlfn.IFNA(IF(LEFT(VLOOKUP(RecordTable[[#This Row],[METRC]],METRC!A:B,2,FALSE),4)=LEFT(RecordTable[[#This Row],[CloneBarcode]],4),"match","MISMATCH"),"dead")</f>
        <v>dead</v>
      </c>
      <c r="F1551" s="15" t="str">
        <f>_xlfn.IFNA(INDEX(Table6[[#All],[Location]],MATCH(RecordTable[[#This Row],[METRC]],Table6[Tag],0)),"DEAD")</f>
        <v>DEAD</v>
      </c>
    </row>
    <row r="1552" spans="1:6" x14ac:dyDescent="0.25">
      <c r="A1552" t="str">
        <f>_xlfn.CONCAT("1A4070000000065000",RIGHT(RecordTable[[#This Row],[CloneBarcode]],6))</f>
        <v>1A4070000000065000040620</v>
      </c>
      <c r="B1552" t="str">
        <f>LEFT(RecordTable[[#This Row],[CloneBarcode]],7)</f>
        <v>KOIX007</v>
      </c>
      <c r="C1552" t="s">
        <v>3731</v>
      </c>
      <c r="D1552" s="15">
        <v>43740</v>
      </c>
      <c r="E1552" s="15" t="str">
        <f>_xlfn.IFNA(IF(LEFT(VLOOKUP(RecordTable[[#This Row],[METRC]],METRC!A:B,2,FALSE),4)=LEFT(RecordTable[[#This Row],[CloneBarcode]],4),"match","MISMATCH"),"dead")</f>
        <v>dead</v>
      </c>
      <c r="F1552" s="15" t="str">
        <f>_xlfn.IFNA(INDEX(Table6[[#All],[Location]],MATCH(RecordTable[[#This Row],[METRC]],Table6[Tag],0)),"DEAD")</f>
        <v>DEAD</v>
      </c>
    </row>
    <row r="1553" spans="1:6" x14ac:dyDescent="0.25">
      <c r="A1553" t="str">
        <f>_xlfn.CONCAT("1A4070000000065000",RIGHT(RecordTable[[#This Row],[CloneBarcode]],6))</f>
        <v>1A4070000000065000040614</v>
      </c>
      <c r="B1553" t="str">
        <f>LEFT(RecordTable[[#This Row],[CloneBarcode]],7)</f>
        <v>KOIX015</v>
      </c>
      <c r="C1553" t="s">
        <v>3733</v>
      </c>
      <c r="D1553" s="15">
        <v>43740</v>
      </c>
      <c r="E1553" s="15" t="str">
        <f>_xlfn.IFNA(IF(LEFT(VLOOKUP(RecordTable[[#This Row],[METRC]],METRC!A:B,2,FALSE),4)=LEFT(RecordTable[[#This Row],[CloneBarcode]],4),"match","MISMATCH"),"dead")</f>
        <v>dead</v>
      </c>
      <c r="F1553" s="15" t="str">
        <f>_xlfn.IFNA(INDEX(Table6[[#All],[Location]],MATCH(RecordTable[[#This Row],[METRC]],Table6[Tag],0)),"DEAD")</f>
        <v>DEAD</v>
      </c>
    </row>
    <row r="1554" spans="1:6" x14ac:dyDescent="0.25">
      <c r="A1554" t="str">
        <f>_xlfn.CONCAT("1A4070000000065000",RIGHT(RecordTable[[#This Row],[CloneBarcode]],6))</f>
        <v>1A4070000000065000040613</v>
      </c>
      <c r="B1554" t="str">
        <f>LEFT(RecordTable[[#This Row],[CloneBarcode]],7)</f>
        <v>KOIX015</v>
      </c>
      <c r="C1554" t="s">
        <v>3732</v>
      </c>
      <c r="D1554" s="15">
        <v>43740</v>
      </c>
      <c r="E1554" s="15" t="str">
        <f>_xlfn.IFNA(IF(LEFT(VLOOKUP(RecordTable[[#This Row],[METRC]],METRC!A:B,2,FALSE),4)=LEFT(RecordTable[[#This Row],[CloneBarcode]],4),"match","MISMATCH"),"dead")</f>
        <v>dead</v>
      </c>
      <c r="F1554" s="15" t="str">
        <f>_xlfn.IFNA(INDEX(Table6[[#All],[Location]],MATCH(RecordTable[[#This Row],[METRC]],Table6[Tag],0)),"DEAD")</f>
        <v>DEAD</v>
      </c>
    </row>
    <row r="1555" spans="1:6" x14ac:dyDescent="0.25">
      <c r="A1555" t="str">
        <f>_xlfn.CONCAT("1A4070000000065000",RIGHT(RecordTable[[#This Row],[CloneBarcode]],6))</f>
        <v>1A4070000000065000040613</v>
      </c>
      <c r="B1555" t="str">
        <f>LEFT(RecordTable[[#This Row],[CloneBarcode]],7)</f>
        <v>KOIX015</v>
      </c>
      <c r="C1555" t="s">
        <v>3732</v>
      </c>
      <c r="D1555" s="15">
        <v>43740</v>
      </c>
      <c r="E1555" s="15" t="str">
        <f>_xlfn.IFNA(IF(LEFT(VLOOKUP(RecordTable[[#This Row],[METRC]],METRC!A:B,2,FALSE),4)=LEFT(RecordTable[[#This Row],[CloneBarcode]],4),"match","MISMATCH"),"dead")</f>
        <v>dead</v>
      </c>
      <c r="F1555" s="15" t="str">
        <f>_xlfn.IFNA(INDEX(Table6[[#All],[Location]],MATCH(RecordTable[[#This Row],[METRC]],Table6[Tag],0)),"DEAD")</f>
        <v>DEAD</v>
      </c>
    </row>
    <row r="1556" spans="1:6" x14ac:dyDescent="0.25">
      <c r="A1556" t="str">
        <f>_xlfn.CONCAT("1A4070000000065000",RIGHT(RecordTable[[#This Row],[CloneBarcode]],6))</f>
        <v>1A4070000000065000040614</v>
      </c>
      <c r="B1556" t="str">
        <f>LEFT(RecordTable[[#This Row],[CloneBarcode]],7)</f>
        <v>KOIX015</v>
      </c>
      <c r="C1556" t="s">
        <v>3733</v>
      </c>
      <c r="D1556" s="15">
        <v>43740</v>
      </c>
      <c r="E1556" s="15" t="str">
        <f>_xlfn.IFNA(IF(LEFT(VLOOKUP(RecordTable[[#This Row],[METRC]],METRC!A:B,2,FALSE),4)=LEFT(RecordTable[[#This Row],[CloneBarcode]],4),"match","MISMATCH"),"dead")</f>
        <v>dead</v>
      </c>
      <c r="F1556" s="15" t="str">
        <f>_xlfn.IFNA(INDEX(Table6[[#All],[Location]],MATCH(RecordTable[[#This Row],[METRC]],Table6[Tag],0)),"DEAD")</f>
        <v>DEAD</v>
      </c>
    </row>
    <row r="1557" spans="1:6" x14ac:dyDescent="0.25">
      <c r="A1557" t="str">
        <f>_xlfn.CONCAT("1A4070000000065000",RIGHT(RecordTable[[#This Row],[CloneBarcode]],6))</f>
        <v>1A4070000000065000040530</v>
      </c>
      <c r="B1557" t="str">
        <f>LEFT(RecordTable[[#This Row],[CloneBarcode]],7)</f>
        <v>KOIX017</v>
      </c>
      <c r="C1557" t="s">
        <v>3735</v>
      </c>
      <c r="D1557" s="15">
        <v>43740</v>
      </c>
      <c r="E1557" s="15" t="str">
        <f>_xlfn.IFNA(IF(LEFT(VLOOKUP(RecordTable[[#This Row],[METRC]],METRC!A:B,2,FALSE),4)=LEFT(RecordTable[[#This Row],[CloneBarcode]],4),"match","MISMATCH"),"dead")</f>
        <v>dead</v>
      </c>
      <c r="F1557" s="15" t="str">
        <f>_xlfn.IFNA(INDEX(Table6[[#All],[Location]],MATCH(RecordTable[[#This Row],[METRC]],Table6[Tag],0)),"DEAD")</f>
        <v>DEAD</v>
      </c>
    </row>
    <row r="1558" spans="1:6" x14ac:dyDescent="0.25">
      <c r="A1558" t="str">
        <f>_xlfn.CONCAT("1A4070000000065000",RIGHT(RecordTable[[#This Row],[CloneBarcode]],6))</f>
        <v>1A4070000000065000040529</v>
      </c>
      <c r="B1558" t="str">
        <f>LEFT(RecordTable[[#This Row],[CloneBarcode]],7)</f>
        <v>KOIX017</v>
      </c>
      <c r="C1558" t="s">
        <v>3734</v>
      </c>
      <c r="D1558" s="15">
        <v>43740</v>
      </c>
      <c r="E1558" s="15" t="str">
        <f>_xlfn.IFNA(IF(LEFT(VLOOKUP(RecordTable[[#This Row],[METRC]],METRC!A:B,2,FALSE),4)=LEFT(RecordTable[[#This Row],[CloneBarcode]],4),"match","MISMATCH"),"dead")</f>
        <v>dead</v>
      </c>
      <c r="F1558" s="15" t="str">
        <f>_xlfn.IFNA(INDEX(Table6[[#All],[Location]],MATCH(RecordTable[[#This Row],[METRC]],Table6[Tag],0)),"DEAD")</f>
        <v>DEAD</v>
      </c>
    </row>
    <row r="1559" spans="1:6" x14ac:dyDescent="0.25">
      <c r="A1559" t="str">
        <f>_xlfn.CONCAT("1A4070000000065000",RIGHT(RecordTable[[#This Row],[CloneBarcode]],6))</f>
        <v>1A4070000000065000040549</v>
      </c>
      <c r="B1559" t="str">
        <f>LEFT(RecordTable[[#This Row],[CloneBarcode]],7)</f>
        <v>KOIX029</v>
      </c>
      <c r="C1559" t="s">
        <v>3736</v>
      </c>
      <c r="D1559" s="15">
        <v>43740</v>
      </c>
      <c r="E1559" s="15" t="str">
        <f>_xlfn.IFNA(IF(LEFT(VLOOKUP(RecordTable[[#This Row],[METRC]],METRC!A:B,2,FALSE),4)=LEFT(RecordTable[[#This Row],[CloneBarcode]],4),"match","MISMATCH"),"dead")</f>
        <v>dead</v>
      </c>
      <c r="F1559" s="15" t="str">
        <f>_xlfn.IFNA(INDEX(Table6[[#All],[Location]],MATCH(RecordTable[[#This Row],[METRC]],Table6[Tag],0)),"DEAD")</f>
        <v>DEAD</v>
      </c>
    </row>
    <row r="1560" spans="1:6" x14ac:dyDescent="0.25">
      <c r="A1560" t="str">
        <f>_xlfn.CONCAT("1A4070000000065000",RIGHT(RecordTable[[#This Row],[CloneBarcode]],6))</f>
        <v>1A4070000000065000040550</v>
      </c>
      <c r="B1560" t="str">
        <f>LEFT(RecordTable[[#This Row],[CloneBarcode]],7)</f>
        <v>KOIX029</v>
      </c>
      <c r="C1560" t="s">
        <v>3737</v>
      </c>
      <c r="D1560" s="15">
        <v>43740</v>
      </c>
      <c r="E1560" s="15" t="str">
        <f>_xlfn.IFNA(IF(LEFT(VLOOKUP(RecordTable[[#This Row],[METRC]],METRC!A:B,2,FALSE),4)=LEFT(RecordTable[[#This Row],[CloneBarcode]],4),"match","MISMATCH"),"dead")</f>
        <v>dead</v>
      </c>
      <c r="F1560" s="15" t="str">
        <f>_xlfn.IFNA(INDEX(Table6[[#All],[Location]],MATCH(RecordTable[[#This Row],[METRC]],Table6[Tag],0)),"DEAD")</f>
        <v>DEAD</v>
      </c>
    </row>
    <row r="1561" spans="1:6" x14ac:dyDescent="0.25">
      <c r="A1561" t="str">
        <f>_xlfn.CONCAT("1A4070000000065000",RIGHT(RecordTable[[#This Row],[CloneBarcode]],6))</f>
        <v>1A4070000000065000040609</v>
      </c>
      <c r="B1561" t="str">
        <f>LEFT(RecordTable[[#This Row],[CloneBarcode]],7)</f>
        <v>KOIX032</v>
      </c>
      <c r="C1561" t="s">
        <v>3738</v>
      </c>
      <c r="D1561" s="15">
        <v>43740</v>
      </c>
      <c r="E1561" s="15" t="str">
        <f>_xlfn.IFNA(IF(LEFT(VLOOKUP(RecordTable[[#This Row],[METRC]],METRC!A:B,2,FALSE),4)=LEFT(RecordTable[[#This Row],[CloneBarcode]],4),"match","MISMATCH"),"dead")</f>
        <v>dead</v>
      </c>
      <c r="F1561" s="15" t="str">
        <f>_xlfn.IFNA(INDEX(Table6[[#All],[Location]],MATCH(RecordTable[[#This Row],[METRC]],Table6[Tag],0)),"DEAD")</f>
        <v>DEAD</v>
      </c>
    </row>
    <row r="1562" spans="1:6" x14ac:dyDescent="0.25">
      <c r="A1562" t="str">
        <f>_xlfn.CONCAT("1A4070000000065000",RIGHT(RecordTable[[#This Row],[CloneBarcode]],6))</f>
        <v>1A4070000000065000040610</v>
      </c>
      <c r="B1562" t="str">
        <f>LEFT(RecordTable[[#This Row],[CloneBarcode]],7)</f>
        <v>KOIX032</v>
      </c>
      <c r="C1562" t="s">
        <v>3739</v>
      </c>
      <c r="D1562" s="15">
        <v>43740</v>
      </c>
      <c r="E1562" s="15" t="str">
        <f>_xlfn.IFNA(IF(LEFT(VLOOKUP(RecordTable[[#This Row],[METRC]],METRC!A:B,2,FALSE),4)=LEFT(RecordTable[[#This Row],[CloneBarcode]],4),"match","MISMATCH"),"dead")</f>
        <v>dead</v>
      </c>
      <c r="F1562" s="15" t="str">
        <f>_xlfn.IFNA(INDEX(Table6[[#All],[Location]],MATCH(RecordTable[[#This Row],[METRC]],Table6[Tag],0)),"DEAD")</f>
        <v>DEAD</v>
      </c>
    </row>
    <row r="1563" spans="1:6" x14ac:dyDescent="0.25">
      <c r="A1563" t="str">
        <f>_xlfn.CONCAT("1A4070000000065000",RIGHT(RecordTable[[#This Row],[CloneBarcode]],6))</f>
        <v>1A4070000000065000040610</v>
      </c>
      <c r="B1563" t="str">
        <f>LEFT(RecordTable[[#This Row],[CloneBarcode]],7)</f>
        <v>KOIX032</v>
      </c>
      <c r="C1563" t="s">
        <v>3739</v>
      </c>
      <c r="D1563" s="15">
        <v>43740</v>
      </c>
      <c r="E1563" s="15" t="str">
        <f>_xlfn.IFNA(IF(LEFT(VLOOKUP(RecordTable[[#This Row],[METRC]],METRC!A:B,2,FALSE),4)=LEFT(RecordTable[[#This Row],[CloneBarcode]],4),"match","MISMATCH"),"dead")</f>
        <v>dead</v>
      </c>
      <c r="F1563" s="15" t="str">
        <f>_xlfn.IFNA(INDEX(Table6[[#All],[Location]],MATCH(RecordTable[[#This Row],[METRC]],Table6[Tag],0)),"DEAD")</f>
        <v>DEAD</v>
      </c>
    </row>
    <row r="1564" spans="1:6" x14ac:dyDescent="0.25">
      <c r="A1564" t="s">
        <v>3740</v>
      </c>
      <c r="B1564" s="62" t="s">
        <v>3741</v>
      </c>
      <c r="C1564" t="str">
        <f>_xlfn.CONCAT(RecordTable[[#This Row],[PhenoAbbv]],".",RIGHT(RecordTable[[#This Row],[METRC]],6))</f>
        <v>KOIX034.033633</v>
      </c>
      <c r="D1564" s="63">
        <v>43740</v>
      </c>
      <c r="E1564" s="63" t="str">
        <f>_xlfn.IFNA(IF(LEFT(VLOOKUP(RecordTable[[#This Row],[METRC]],METRC!A:B,2,FALSE),4)=LEFT(RecordTable[[#This Row],[CloneBarcode]],4),"match","MISMATCH"),"dead")</f>
        <v>dead</v>
      </c>
      <c r="F1564" s="15" t="str">
        <f>_xlfn.IFNA(INDEX(Table6[[#All],[Location]],MATCH(RecordTable[[#This Row],[METRC]],Table6[Tag],0)),"DEAD")</f>
        <v>DEAD</v>
      </c>
    </row>
    <row r="1565" spans="1:6" x14ac:dyDescent="0.25">
      <c r="A1565" t="s">
        <v>3742</v>
      </c>
      <c r="B1565" t="s">
        <v>3741</v>
      </c>
      <c r="C1565" t="str">
        <f>_xlfn.CONCAT(RecordTable[[#This Row],[PhenoAbbv]],".",RIGHT(RecordTable[[#This Row],[METRC]],6))</f>
        <v>KOIX034.033634</v>
      </c>
      <c r="D1565" s="63">
        <v>43740</v>
      </c>
      <c r="E1565" s="63" t="str">
        <f>_xlfn.IFNA(IF(LEFT(VLOOKUP(RecordTable[[#This Row],[METRC]],METRC!A:B,2,FALSE),4)=LEFT(RecordTable[[#This Row],[CloneBarcode]],4),"match","MISMATCH"),"dead")</f>
        <v>dead</v>
      </c>
      <c r="F1565" s="15" t="str">
        <f>_xlfn.IFNA(INDEX(Table6[[#All],[Location]],MATCH(RecordTable[[#This Row],[METRC]],Table6[Tag],0)),"DEAD")</f>
        <v>DEAD</v>
      </c>
    </row>
    <row r="1566" spans="1:6" x14ac:dyDescent="0.25">
      <c r="A1566" t="str">
        <f>_xlfn.CONCAT("1A4070000000065000",RIGHT(RecordTable[[#This Row],[CloneBarcode]],6))</f>
        <v>1A4070000000065000048072</v>
      </c>
      <c r="B1566" t="str">
        <f>LEFT(RecordTable[[#This Row],[CloneBarcode]],7)</f>
        <v>KOIX034</v>
      </c>
      <c r="C1566" t="s">
        <v>4000</v>
      </c>
      <c r="D1566" s="15">
        <v>43740</v>
      </c>
      <c r="E1566" s="15" t="str">
        <f>_xlfn.IFNA(IF(LEFT(VLOOKUP(RecordTable[[#This Row],[METRC]],METRC!A:B,2,FALSE),4)=LEFT(RecordTable[[#This Row],[CloneBarcode]],4),"match","MISMATCH"),"dead")</f>
        <v>dead</v>
      </c>
      <c r="F1566" s="15" t="str">
        <f>_xlfn.IFNA(INDEX(Table6[[#All],[Location]],MATCH(RecordTable[[#This Row],[METRC]],Table6[Tag],0)),"DEAD")</f>
        <v>DEAD</v>
      </c>
    </row>
    <row r="1567" spans="1:6" x14ac:dyDescent="0.25">
      <c r="A1567" t="str">
        <f>_xlfn.CONCAT("1A4070000000065000",RIGHT(RecordTable[[#This Row],[CloneBarcode]],6))</f>
        <v>1A4070000000065000048073</v>
      </c>
      <c r="B1567" t="str">
        <f>LEFT(RecordTable[[#This Row],[CloneBarcode]],7)</f>
        <v>KOIX034</v>
      </c>
      <c r="C1567" t="s">
        <v>4001</v>
      </c>
      <c r="D1567" s="15">
        <v>43740</v>
      </c>
      <c r="E1567" s="15" t="str">
        <f>_xlfn.IFNA(IF(LEFT(VLOOKUP(RecordTable[[#This Row],[METRC]],METRC!A:B,2,FALSE),4)=LEFT(RecordTable[[#This Row],[CloneBarcode]],4),"match","MISMATCH"),"dead")</f>
        <v>dead</v>
      </c>
      <c r="F1567" s="15" t="str">
        <f>_xlfn.IFNA(INDEX(Table6[[#All],[Location]],MATCH(RecordTable[[#This Row],[METRC]],Table6[Tag],0)),"DEAD")</f>
        <v>DEAD</v>
      </c>
    </row>
    <row r="1568" spans="1:6" x14ac:dyDescent="0.25">
      <c r="A1568" t="s">
        <v>3450</v>
      </c>
      <c r="B1568" s="62" t="s">
        <v>2679</v>
      </c>
      <c r="C1568" t="s">
        <v>3140</v>
      </c>
      <c r="D1568" s="63">
        <v>43740</v>
      </c>
      <c r="E1568" s="63" t="str">
        <f>_xlfn.IFNA(IF(LEFT(VLOOKUP(RecordTable[[#This Row],[METRC]],METRC!A:B,2,FALSE),4)=LEFT(RecordTable[[#This Row],[CloneBarcode]],4),"match","MISMATCH"),"dead")</f>
        <v>dead</v>
      </c>
      <c r="F1568" s="15" t="str">
        <f>_xlfn.IFNA(INDEX(Table6[[#All],[Location]],MATCH(RecordTable[[#This Row],[METRC]],Table6[Tag],0)),"DEAD")</f>
        <v>DEAD</v>
      </c>
    </row>
    <row r="1569" spans="1:6" x14ac:dyDescent="0.25">
      <c r="A1569" t="s">
        <v>3451</v>
      </c>
      <c r="B1569" t="s">
        <v>2679</v>
      </c>
      <c r="C1569" t="str">
        <f>_xlfn.CONCAT(RecordTable[[#This Row],[PhenoAbbv]],".",RIGHT(RecordTable[[#This Row],[METRC]],6))</f>
        <v>KOKO011.031362</v>
      </c>
      <c r="D1569" s="63">
        <v>43740</v>
      </c>
      <c r="E1569" s="63" t="str">
        <f>_xlfn.IFNA(IF(LEFT(VLOOKUP(RecordTable[[#This Row],[METRC]],METRC!A:B,2,FALSE),4)=LEFT(RecordTable[[#This Row],[CloneBarcode]],4),"match","MISMATCH"),"dead")</f>
        <v>dead</v>
      </c>
      <c r="F1569" s="15" t="str">
        <f>_xlfn.IFNA(INDEX(Table6[[#All],[Location]],MATCH(RecordTable[[#This Row],[METRC]],Table6[Tag],0)),"DEAD")</f>
        <v>DEAD</v>
      </c>
    </row>
    <row r="1570" spans="1:6" x14ac:dyDescent="0.25">
      <c r="A1570" t="str">
        <f>_xlfn.CONCAT("1A4070000000065000",RIGHT(RecordTable[[#This Row],[CloneBarcode]],6))</f>
        <v>1A4070000000065000045494</v>
      </c>
      <c r="B1570" t="str">
        <f>LEFT(RecordTable[[#This Row],[CloneBarcode]],7)</f>
        <v>KOKO011</v>
      </c>
      <c r="C1570" t="s">
        <v>3868</v>
      </c>
      <c r="D1570" s="15">
        <v>43740</v>
      </c>
      <c r="E1570" s="15" t="str">
        <f>_xlfn.IFNA(IF(LEFT(VLOOKUP(RecordTable[[#This Row],[METRC]],METRC!A:B,2,FALSE),4)=LEFT(RecordTable[[#This Row],[CloneBarcode]],4),"match","MISMATCH"),"dead")</f>
        <v>dead</v>
      </c>
      <c r="F1570" s="15" t="str">
        <f>_xlfn.IFNA(INDEX(Table6[[#All],[Location]],MATCH(RecordTable[[#This Row],[METRC]],Table6[Tag],0)),"DEAD")</f>
        <v>DEAD</v>
      </c>
    </row>
    <row r="1571" spans="1:6" x14ac:dyDescent="0.25">
      <c r="A1571" t="str">
        <f>_xlfn.CONCAT("1A4070000000065000",RIGHT(RecordTable[[#This Row],[CloneBarcode]],6))</f>
        <v>1A4070000000065000045495</v>
      </c>
      <c r="B1571" t="str">
        <f>LEFT(RecordTable[[#This Row],[CloneBarcode]],7)</f>
        <v>KOKO011</v>
      </c>
      <c r="C1571" t="s">
        <v>3869</v>
      </c>
      <c r="D1571" s="15">
        <v>43740</v>
      </c>
      <c r="E1571" s="15" t="str">
        <f>_xlfn.IFNA(IF(LEFT(VLOOKUP(RecordTable[[#This Row],[METRC]],METRC!A:B,2,FALSE),4)=LEFT(RecordTable[[#This Row],[CloneBarcode]],4),"match","MISMATCH"),"dead")</f>
        <v>dead</v>
      </c>
      <c r="F1571" s="15" t="str">
        <f>_xlfn.IFNA(INDEX(Table6[[#All],[Location]],MATCH(RecordTable[[#This Row],[METRC]],Table6[Tag],0)),"DEAD")</f>
        <v>DEAD</v>
      </c>
    </row>
    <row r="1572" spans="1:6" x14ac:dyDescent="0.25">
      <c r="A1572" t="s">
        <v>3452</v>
      </c>
      <c r="B1572" s="62" t="s">
        <v>3453</v>
      </c>
      <c r="C1572" t="str">
        <f>_xlfn.CONCAT(RecordTable[[#This Row],[PhenoAbbv]],".",RIGHT(RecordTable[[#This Row],[METRC]],6))</f>
        <v>KOKO012.031363</v>
      </c>
      <c r="D1572" s="63">
        <v>43740</v>
      </c>
      <c r="E1572" s="63" t="str">
        <f>_xlfn.IFNA(IF(LEFT(VLOOKUP(RecordTable[[#This Row],[METRC]],METRC!A:B,2,FALSE),4)=LEFT(RecordTable[[#This Row],[CloneBarcode]],4),"match","MISMATCH"),"dead")</f>
        <v>dead</v>
      </c>
      <c r="F1572" s="15" t="str">
        <f>_xlfn.IFNA(INDEX(Table6[[#All],[Location]],MATCH(RecordTable[[#This Row],[METRC]],Table6[Tag],0)),"DEAD")</f>
        <v>DEAD</v>
      </c>
    </row>
    <row r="1573" spans="1:6" x14ac:dyDescent="0.25">
      <c r="A1573" t="s">
        <v>3454</v>
      </c>
      <c r="B1573" t="s">
        <v>3453</v>
      </c>
      <c r="C1573" t="str">
        <f>_xlfn.CONCAT(RecordTable[[#This Row],[PhenoAbbv]],".",RIGHT(RecordTable[[#This Row],[METRC]],6))</f>
        <v>KOKO012.031364</v>
      </c>
      <c r="D1573" s="63">
        <v>43740</v>
      </c>
      <c r="E1573" s="63" t="str">
        <f>_xlfn.IFNA(IF(LEFT(VLOOKUP(RecordTable[[#This Row],[METRC]],METRC!A:B,2,FALSE),4)=LEFT(RecordTable[[#This Row],[CloneBarcode]],4),"match","MISMATCH"),"dead")</f>
        <v>dead</v>
      </c>
      <c r="F1573" s="15" t="str">
        <f>_xlfn.IFNA(INDEX(Table6[[#All],[Location]],MATCH(RecordTable[[#This Row],[METRC]],Table6[Tag],0)),"DEAD")</f>
        <v>DEAD</v>
      </c>
    </row>
    <row r="1574" spans="1:6" x14ac:dyDescent="0.25">
      <c r="A1574" t="str">
        <f>_xlfn.CONCAT("1A4070000000065000",RIGHT(RecordTable[[#This Row],[CloneBarcode]],6))</f>
        <v>1A4070000000065000048079</v>
      </c>
      <c r="B1574" t="str">
        <f>LEFT(RecordTable[[#This Row],[CloneBarcode]],7)</f>
        <v>KOKO012</v>
      </c>
      <c r="C1574" t="s">
        <v>4002</v>
      </c>
      <c r="D1574" s="15">
        <v>43740</v>
      </c>
      <c r="E1574" s="15" t="str">
        <f>_xlfn.IFNA(IF(LEFT(VLOOKUP(RecordTable[[#This Row],[METRC]],METRC!A:B,2,FALSE),4)=LEFT(RecordTable[[#This Row],[CloneBarcode]],4),"match","MISMATCH"),"dead")</f>
        <v>dead</v>
      </c>
      <c r="F1574" s="15" t="str">
        <f>_xlfn.IFNA(INDEX(Table6[[#All],[Location]],MATCH(RecordTable[[#This Row],[METRC]],Table6[Tag],0)),"DEAD")</f>
        <v>DEAD</v>
      </c>
    </row>
    <row r="1575" spans="1:6" x14ac:dyDescent="0.25">
      <c r="A1575" t="str">
        <f>_xlfn.CONCAT("1A4070000000065000",RIGHT(RecordTable[[#This Row],[CloneBarcode]],6))</f>
        <v>1A4070000000065000048081</v>
      </c>
      <c r="B1575" t="str">
        <f>LEFT(RecordTable[[#This Row],[CloneBarcode]],7)</f>
        <v>KOKO012</v>
      </c>
      <c r="C1575" t="s">
        <v>4003</v>
      </c>
      <c r="D1575" s="15">
        <v>43740</v>
      </c>
      <c r="E1575" s="15" t="str">
        <f>_xlfn.IFNA(IF(LEFT(VLOOKUP(RecordTable[[#This Row],[METRC]],METRC!A:B,2,FALSE),4)=LEFT(RecordTable[[#This Row],[CloneBarcode]],4),"match","MISMATCH"),"dead")</f>
        <v>dead</v>
      </c>
      <c r="F1575" s="15" t="str">
        <f>_xlfn.IFNA(INDEX(Table6[[#All],[Location]],MATCH(RecordTable[[#This Row],[METRC]],Table6[Tag],0)),"DEAD")</f>
        <v>DEAD</v>
      </c>
    </row>
    <row r="1576" spans="1:6" x14ac:dyDescent="0.25">
      <c r="A1576" t="str">
        <f>_xlfn.CONCAT("1A4070000000065000",RIGHT(RecordTable[[#This Row],[CloneBarcode]],6))</f>
        <v>1A4070000000065000048080</v>
      </c>
      <c r="B1576" t="str">
        <f>LEFT(RecordTable[[#This Row],[CloneBarcode]],7)</f>
        <v>KOKO012</v>
      </c>
      <c r="C1576" t="s">
        <v>4004</v>
      </c>
      <c r="D1576" s="15">
        <v>43740</v>
      </c>
      <c r="E1576" s="15" t="str">
        <f>_xlfn.IFNA(IF(LEFT(VLOOKUP(RecordTable[[#This Row],[METRC]],METRC!A:B,2,FALSE),4)=LEFT(RecordTable[[#This Row],[CloneBarcode]],4),"match","MISMATCH"),"dead")</f>
        <v>dead</v>
      </c>
      <c r="F1576" s="15" t="str">
        <f>_xlfn.IFNA(INDEX(Table6[[#All],[Location]],MATCH(RecordTable[[#This Row],[METRC]],Table6[Tag],0)),"DEAD")</f>
        <v>DEAD</v>
      </c>
    </row>
    <row r="1577" spans="1:6" x14ac:dyDescent="0.25">
      <c r="A1577" t="s">
        <v>3457</v>
      </c>
      <c r="B1577" t="s">
        <v>2652</v>
      </c>
      <c r="C1577" t="str">
        <f>_xlfn.CONCAT(RecordTable[[#This Row],[PhenoAbbv]],".",RIGHT(RecordTable[[#This Row],[METRC]],6))</f>
        <v>KOKO030.031360</v>
      </c>
      <c r="D1577" s="63">
        <v>43740</v>
      </c>
      <c r="E1577" s="63" t="str">
        <f>_xlfn.IFNA(IF(LEFT(VLOOKUP(RecordTable[[#This Row],[METRC]],METRC!A:B,2,FALSE),4)=LEFT(RecordTable[[#This Row],[CloneBarcode]],4),"match","MISMATCH"),"dead")</f>
        <v>dead</v>
      </c>
      <c r="F1577" s="15" t="str">
        <f>_xlfn.IFNA(INDEX(Table6[[#All],[Location]],MATCH(RecordTable[[#This Row],[METRC]],Table6[Tag],0)),"DEAD")</f>
        <v>DEAD</v>
      </c>
    </row>
    <row r="1578" spans="1:6" x14ac:dyDescent="0.25">
      <c r="A1578" t="s">
        <v>3458</v>
      </c>
      <c r="B1578" s="62" t="s">
        <v>2652</v>
      </c>
      <c r="C1578" t="str">
        <f>_xlfn.CONCAT(RecordTable[[#This Row],[PhenoAbbv]],".",RIGHT(RecordTable[[#This Row],[METRC]],6))</f>
        <v>KOKO030.031365</v>
      </c>
      <c r="D1578" s="63">
        <v>43740</v>
      </c>
      <c r="E1578" s="63" t="str">
        <f>_xlfn.IFNA(IF(LEFT(VLOOKUP(RecordTable[[#This Row],[METRC]],METRC!A:B,2,FALSE),4)=LEFT(RecordTable[[#This Row],[CloneBarcode]],4),"match","MISMATCH"),"dead")</f>
        <v>dead</v>
      </c>
      <c r="F1578" s="15" t="str">
        <f>_xlfn.IFNA(INDEX(Table6[[#All],[Location]],MATCH(RecordTable[[#This Row],[METRC]],Table6[Tag],0)),"DEAD")</f>
        <v>DEAD</v>
      </c>
    </row>
    <row r="1579" spans="1:6" x14ac:dyDescent="0.25">
      <c r="A1579" t="str">
        <f>_xlfn.CONCAT("1A4070000000065000",RIGHT(RecordTable[[#This Row],[CloneBarcode]],6))</f>
        <v>1A4070000000065000045506</v>
      </c>
      <c r="B1579" t="str">
        <f>LEFT(RecordTable[[#This Row],[CloneBarcode]],7)</f>
        <v>KOKO030</v>
      </c>
      <c r="C1579" t="s">
        <v>3871</v>
      </c>
      <c r="D1579" s="15">
        <v>43740</v>
      </c>
      <c r="E1579" s="15" t="str">
        <f>_xlfn.IFNA(IF(LEFT(VLOOKUP(RecordTable[[#This Row],[METRC]],METRC!A:B,2,FALSE),4)=LEFT(RecordTable[[#This Row],[CloneBarcode]],4),"match","MISMATCH"),"dead")</f>
        <v>dead</v>
      </c>
      <c r="F1579" s="15" t="str">
        <f>_xlfn.IFNA(INDEX(Table6[[#All],[Location]],MATCH(RecordTable[[#This Row],[METRC]],Table6[Tag],0)),"DEAD")</f>
        <v>DEAD</v>
      </c>
    </row>
    <row r="1580" spans="1:6" x14ac:dyDescent="0.25">
      <c r="A1580" t="str">
        <f>_xlfn.CONCAT("1A4070000000065000",RIGHT(RecordTable[[#This Row],[CloneBarcode]],6))</f>
        <v>1A4070000000065000045507</v>
      </c>
      <c r="B1580" t="str">
        <f>LEFT(RecordTable[[#This Row],[CloneBarcode]],7)</f>
        <v>KOKO030</v>
      </c>
      <c r="C1580" t="s">
        <v>3870</v>
      </c>
      <c r="D1580" s="15">
        <v>43740</v>
      </c>
      <c r="E1580" s="15" t="str">
        <f>_xlfn.IFNA(IF(LEFT(VLOOKUP(RecordTable[[#This Row],[METRC]],METRC!A:B,2,FALSE),4)=LEFT(RecordTable[[#This Row],[CloneBarcode]],4),"match","MISMATCH"),"dead")</f>
        <v>dead</v>
      </c>
      <c r="F1580" s="15" t="str">
        <f>_xlfn.IFNA(INDEX(Table6[[#All],[Location]],MATCH(RecordTable[[#This Row],[METRC]],Table6[Tag],0)),"DEAD")</f>
        <v>DEAD</v>
      </c>
    </row>
    <row r="1581" spans="1:6" x14ac:dyDescent="0.25">
      <c r="A1581" t="s">
        <v>3743</v>
      </c>
      <c r="B1581" s="62" t="s">
        <v>3153</v>
      </c>
      <c r="C1581" t="str">
        <f>_xlfn.CONCAT(RecordTable[[#This Row],[PhenoAbbv]],".",RIGHT(RecordTable[[#This Row],[METRC]],6))</f>
        <v>LDOS018.032467</v>
      </c>
      <c r="D1581" s="63">
        <v>43740</v>
      </c>
      <c r="E1581" s="63" t="str">
        <f>_xlfn.IFNA(IF(LEFT(VLOOKUP(RecordTable[[#This Row],[METRC]],METRC!A:B,2,FALSE),4)=LEFT(RecordTable[[#This Row],[CloneBarcode]],4),"match","MISMATCH"),"dead")</f>
        <v>dead</v>
      </c>
      <c r="F1581" s="15" t="str">
        <f>_xlfn.IFNA(INDEX(Table6[[#All],[Location]],MATCH(RecordTable[[#This Row],[METRC]],Table6[Tag],0)),"DEAD")</f>
        <v>DEAD</v>
      </c>
    </row>
    <row r="1582" spans="1:6" x14ac:dyDescent="0.25">
      <c r="A1582" t="str">
        <f>_xlfn.CONCAT("1A4070000000065000",RIGHT(RecordTable[[#This Row],[CloneBarcode]],6))</f>
        <v>1A4070000000065000045563</v>
      </c>
      <c r="B1582" t="str">
        <f>LEFT(RecordTable[[#This Row],[CloneBarcode]],7)</f>
        <v>LDOS018</v>
      </c>
      <c r="C1582" t="s">
        <v>3873</v>
      </c>
      <c r="D1582" s="15">
        <v>43740</v>
      </c>
      <c r="E1582" s="15" t="str">
        <f>_xlfn.IFNA(IF(LEFT(VLOOKUP(RecordTable[[#This Row],[METRC]],METRC!A:B,2,FALSE),4)=LEFT(RecordTable[[#This Row],[CloneBarcode]],4),"match","MISMATCH"),"dead")</f>
        <v>dead</v>
      </c>
      <c r="F1582" s="15" t="str">
        <f>_xlfn.IFNA(INDEX(Table6[[#All],[Location]],MATCH(RecordTable[[#This Row],[METRC]],Table6[Tag],0)),"DEAD")</f>
        <v>DEAD</v>
      </c>
    </row>
    <row r="1583" spans="1:6" x14ac:dyDescent="0.25">
      <c r="A1583" t="str">
        <f>_xlfn.CONCAT("1A4070000000065000",RIGHT(RecordTable[[#This Row],[CloneBarcode]],6))</f>
        <v>1A4070000000065000045562</v>
      </c>
      <c r="B1583" t="str">
        <f>LEFT(RecordTable[[#This Row],[CloneBarcode]],7)</f>
        <v>LDOS018</v>
      </c>
      <c r="C1583" t="s">
        <v>3872</v>
      </c>
      <c r="D1583" s="15">
        <v>43740</v>
      </c>
      <c r="E1583" s="15" t="str">
        <f>_xlfn.IFNA(IF(LEFT(VLOOKUP(RecordTable[[#This Row],[METRC]],METRC!A:B,2,FALSE),4)=LEFT(RecordTable[[#This Row],[CloneBarcode]],4),"match","MISMATCH"),"dead")</f>
        <v>dead</v>
      </c>
      <c r="F1583" s="15" t="str">
        <f>_xlfn.IFNA(INDEX(Table6[[#All],[Location]],MATCH(RecordTable[[#This Row],[METRC]],Table6[Tag],0)),"DEAD")</f>
        <v>DEAD</v>
      </c>
    </row>
    <row r="1584" spans="1:6" x14ac:dyDescent="0.25">
      <c r="A1584" t="s">
        <v>3744</v>
      </c>
      <c r="B1584" t="s">
        <v>3156</v>
      </c>
      <c r="C1584" t="str">
        <f>_xlfn.CONCAT(RecordTable[[#This Row],[PhenoAbbv]],".",RIGHT(RecordTable[[#This Row],[METRC]],6))</f>
        <v>LDOS024.032440</v>
      </c>
      <c r="D1584" s="63">
        <v>43740</v>
      </c>
      <c r="E1584" s="63" t="str">
        <f>_xlfn.IFNA(IF(LEFT(VLOOKUP(RecordTable[[#This Row],[METRC]],METRC!A:B,2,FALSE),4)=LEFT(RecordTable[[#This Row],[CloneBarcode]],4),"match","MISMATCH"),"dead")</f>
        <v>dead</v>
      </c>
      <c r="F1584" s="15" t="str">
        <f>_xlfn.IFNA(INDEX(Table6[[#All],[Location]],MATCH(RecordTable[[#This Row],[METRC]],Table6[Tag],0)),"DEAD")</f>
        <v>DEAD</v>
      </c>
    </row>
    <row r="1585" spans="1:6" x14ac:dyDescent="0.25">
      <c r="A1585" t="str">
        <f>_xlfn.CONCAT("1A4070000000065000",RIGHT(RecordTable[[#This Row],[CloneBarcode]],6))</f>
        <v>1A4070000000065000045553</v>
      </c>
      <c r="B1585" t="str">
        <f>LEFT(RecordTable[[#This Row],[CloneBarcode]],7)</f>
        <v>LDOS024</v>
      </c>
      <c r="C1585" t="s">
        <v>3875</v>
      </c>
      <c r="D1585" s="15">
        <v>43740</v>
      </c>
      <c r="E1585" s="15" t="str">
        <f>_xlfn.IFNA(IF(LEFT(VLOOKUP(RecordTable[[#This Row],[METRC]],METRC!A:B,2,FALSE),4)=LEFT(RecordTable[[#This Row],[CloneBarcode]],4),"match","MISMATCH"),"dead")</f>
        <v>dead</v>
      </c>
      <c r="F1585" s="15" t="str">
        <f>_xlfn.IFNA(INDEX(Table6[[#All],[Location]],MATCH(RecordTable[[#This Row],[METRC]],Table6[Tag],0)),"DEAD")</f>
        <v>DEAD</v>
      </c>
    </row>
    <row r="1586" spans="1:6" x14ac:dyDescent="0.25">
      <c r="A1586" t="str">
        <f>_xlfn.CONCAT("1A4070000000065000",RIGHT(RecordTable[[#This Row],[CloneBarcode]],6))</f>
        <v>1A4070000000065000045552</v>
      </c>
      <c r="B1586" t="str">
        <f>LEFT(RecordTable[[#This Row],[CloneBarcode]],7)</f>
        <v>LDOS024</v>
      </c>
      <c r="C1586" t="s">
        <v>3874</v>
      </c>
      <c r="D1586" s="15">
        <v>43740</v>
      </c>
      <c r="E1586" s="15" t="str">
        <f>_xlfn.IFNA(IF(LEFT(VLOOKUP(RecordTable[[#This Row],[METRC]],METRC!A:B,2,FALSE),4)=LEFT(RecordTable[[#This Row],[CloneBarcode]],4),"match","MISMATCH"),"dead")</f>
        <v>dead</v>
      </c>
      <c r="F1586" s="15" t="str">
        <f>_xlfn.IFNA(INDEX(Table6[[#All],[Location]],MATCH(RecordTable[[#This Row],[METRC]],Table6[Tag],0)),"DEAD")</f>
        <v>DEAD</v>
      </c>
    </row>
    <row r="1587" spans="1:6" x14ac:dyDescent="0.25">
      <c r="A1587" t="str">
        <f>_xlfn.CONCAT("1A4070000000065000",RIGHT(RecordTable[[#This Row],[CloneBarcode]],6))</f>
        <v>1A4070000000065000045500</v>
      </c>
      <c r="B1587" t="str">
        <f>LEFT(RecordTable[[#This Row],[CloneBarcode]],7)</f>
        <v>LDOS025</v>
      </c>
      <c r="C1587" t="s">
        <v>3877</v>
      </c>
      <c r="D1587" s="15">
        <v>43740</v>
      </c>
      <c r="E1587" s="15" t="str">
        <f>_xlfn.IFNA(IF(LEFT(VLOOKUP(RecordTable[[#This Row],[METRC]],METRC!A:B,2,FALSE),4)=LEFT(RecordTable[[#This Row],[CloneBarcode]],4),"match","MISMATCH"),"dead")</f>
        <v>dead</v>
      </c>
      <c r="F1587" s="15" t="str">
        <f>_xlfn.IFNA(INDEX(Table6[[#All],[Location]],MATCH(RecordTable[[#This Row],[METRC]],Table6[Tag],0)),"DEAD")</f>
        <v>DEAD</v>
      </c>
    </row>
    <row r="1588" spans="1:6" x14ac:dyDescent="0.25">
      <c r="A1588" t="str">
        <f>_xlfn.CONCAT("1A4070000000065000",RIGHT(RecordTable[[#This Row],[CloneBarcode]],6))</f>
        <v>1A4070000000065000045501</v>
      </c>
      <c r="B1588" t="str">
        <f>LEFT(RecordTable[[#This Row],[CloneBarcode]],7)</f>
        <v>LDOS025</v>
      </c>
      <c r="C1588" t="s">
        <v>3876</v>
      </c>
      <c r="D1588" s="15">
        <v>43740</v>
      </c>
      <c r="E1588" s="15" t="str">
        <f>_xlfn.IFNA(IF(LEFT(VLOOKUP(RecordTable[[#This Row],[METRC]],METRC!A:B,2,FALSE),4)=LEFT(RecordTable[[#This Row],[CloneBarcode]],4),"match","MISMATCH"),"dead")</f>
        <v>dead</v>
      </c>
      <c r="F1588" s="15" t="str">
        <f>_xlfn.IFNA(INDEX(Table6[[#All],[Location]],MATCH(RecordTable[[#This Row],[METRC]],Table6[Tag],0)),"DEAD")</f>
        <v>DEAD</v>
      </c>
    </row>
    <row r="1589" spans="1:6" x14ac:dyDescent="0.25">
      <c r="A1589" t="s">
        <v>3745</v>
      </c>
      <c r="B1589" s="62" t="s">
        <v>2636</v>
      </c>
      <c r="C1589" t="str">
        <f>_xlfn.CONCAT(RecordTable[[#This Row],[PhenoAbbv]],".",RIGHT(RecordTable[[#This Row],[METRC]],6))</f>
        <v>LDOS040.032501</v>
      </c>
      <c r="D1589" s="63">
        <v>43740</v>
      </c>
      <c r="E1589" s="63" t="str">
        <f>_xlfn.IFNA(IF(LEFT(VLOOKUP(RecordTable[[#This Row],[METRC]],METRC!A:B,2,FALSE),4)=LEFT(RecordTable[[#This Row],[CloneBarcode]],4),"match","MISMATCH"),"dead")</f>
        <v>dead</v>
      </c>
      <c r="F1589" s="15" t="str">
        <f>_xlfn.IFNA(INDEX(Table6[[#All],[Location]],MATCH(RecordTable[[#This Row],[METRC]],Table6[Tag],0)),"DEAD")</f>
        <v>DEAD</v>
      </c>
    </row>
    <row r="1590" spans="1:6" x14ac:dyDescent="0.25">
      <c r="A1590" t="str">
        <f>_xlfn.CONCAT("1A4070000000065000",RIGHT(RecordTable[[#This Row],[CloneBarcode]],6))</f>
        <v>1A4070000000065000045519</v>
      </c>
      <c r="B1590" t="str">
        <f>LEFT(RecordTable[[#This Row],[CloneBarcode]],7)</f>
        <v>LDOS040</v>
      </c>
      <c r="C1590" t="s">
        <v>3879</v>
      </c>
      <c r="D1590" s="15">
        <v>43740</v>
      </c>
      <c r="E1590" s="15" t="str">
        <f>_xlfn.IFNA(IF(LEFT(VLOOKUP(RecordTable[[#This Row],[METRC]],METRC!A:B,2,FALSE),4)=LEFT(RecordTable[[#This Row],[CloneBarcode]],4),"match","MISMATCH"),"dead")</f>
        <v>dead</v>
      </c>
      <c r="F1590" s="15" t="str">
        <f>_xlfn.IFNA(INDEX(Table6[[#All],[Location]],MATCH(RecordTable[[#This Row],[METRC]],Table6[Tag],0)),"DEAD")</f>
        <v>DEAD</v>
      </c>
    </row>
    <row r="1591" spans="1:6" x14ac:dyDescent="0.25">
      <c r="A1591" t="str">
        <f>_xlfn.CONCAT("1A4070000000065000",RIGHT(RecordTable[[#This Row],[CloneBarcode]],6))</f>
        <v>1A4070000000065000045518</v>
      </c>
      <c r="B1591" t="str">
        <f>LEFT(RecordTable[[#This Row],[CloneBarcode]],7)</f>
        <v>LDOS040</v>
      </c>
      <c r="C1591" t="s">
        <v>3878</v>
      </c>
      <c r="D1591" s="15">
        <v>43740</v>
      </c>
      <c r="E1591" s="15" t="str">
        <f>_xlfn.IFNA(IF(LEFT(VLOOKUP(RecordTable[[#This Row],[METRC]],METRC!A:B,2,FALSE),4)=LEFT(RecordTable[[#This Row],[CloneBarcode]],4),"match","MISMATCH"),"dead")</f>
        <v>dead</v>
      </c>
      <c r="F1591" s="15" t="str">
        <f>_xlfn.IFNA(INDEX(Table6[[#All],[Location]],MATCH(RecordTable[[#This Row],[METRC]],Table6[Tag],0)),"DEAD")</f>
        <v>DEAD</v>
      </c>
    </row>
    <row r="1592" spans="1:6" x14ac:dyDescent="0.25">
      <c r="A1592" t="str">
        <f>_xlfn.CONCAT("1A4070000000065000",RIGHT(RecordTable[[#This Row],[CloneBarcode]],6))</f>
        <v>1A4070000000065000045524</v>
      </c>
      <c r="B1592" t="str">
        <f>LEFT(RecordTable[[#This Row],[CloneBarcode]],7)</f>
        <v>LDOS041</v>
      </c>
      <c r="C1592" t="s">
        <v>3880</v>
      </c>
      <c r="D1592" s="15">
        <v>43740</v>
      </c>
      <c r="E1592" s="15" t="str">
        <f>_xlfn.IFNA(IF(LEFT(VLOOKUP(RecordTable[[#This Row],[METRC]],METRC!A:B,2,FALSE),4)=LEFT(RecordTable[[#This Row],[CloneBarcode]],4),"match","MISMATCH"),"dead")</f>
        <v>dead</v>
      </c>
      <c r="F1592" s="15" t="str">
        <f>_xlfn.IFNA(INDEX(Table6[[#All],[Location]],MATCH(RecordTable[[#This Row],[METRC]],Table6[Tag],0)),"DEAD")</f>
        <v>DEAD</v>
      </c>
    </row>
    <row r="1593" spans="1:6" x14ac:dyDescent="0.25">
      <c r="A1593" t="str">
        <f>_xlfn.CONCAT("1A4070000000065000",RIGHT(RecordTable[[#This Row],[CloneBarcode]],6))</f>
        <v>1A4070000000065000045525</v>
      </c>
      <c r="B1593" t="str">
        <f>LEFT(RecordTable[[#This Row],[CloneBarcode]],7)</f>
        <v>LDOS041</v>
      </c>
      <c r="C1593" t="s">
        <v>3881</v>
      </c>
      <c r="D1593" s="15">
        <v>43740</v>
      </c>
      <c r="E1593" s="15" t="str">
        <f>_xlfn.IFNA(IF(LEFT(VLOOKUP(RecordTable[[#This Row],[METRC]],METRC!A:B,2,FALSE),4)=LEFT(RecordTable[[#This Row],[CloneBarcode]],4),"match","MISMATCH"),"dead")</f>
        <v>dead</v>
      </c>
      <c r="F1593" s="15" t="str">
        <f>_xlfn.IFNA(INDEX(Table6[[#All],[Location]],MATCH(RecordTable[[#This Row],[METRC]],Table6[Tag],0)),"DEAD")</f>
        <v>DEAD</v>
      </c>
    </row>
    <row r="1594" spans="1:6" x14ac:dyDescent="0.25">
      <c r="A1594" t="str">
        <f>_xlfn.CONCAT("1A4070000000065000",RIGHT(RecordTable[[#This Row],[CloneBarcode]],6))</f>
        <v>1A4070000000065000045521</v>
      </c>
      <c r="B1594" t="str">
        <f>LEFT(RecordTable[[#This Row],[CloneBarcode]],7)</f>
        <v>LDOS049</v>
      </c>
      <c r="C1594" t="s">
        <v>3882</v>
      </c>
      <c r="D1594" s="15">
        <v>43740</v>
      </c>
      <c r="E1594" s="15" t="str">
        <f>_xlfn.IFNA(IF(LEFT(VLOOKUP(RecordTable[[#This Row],[METRC]],METRC!A:B,2,FALSE),4)=LEFT(RecordTable[[#This Row],[CloneBarcode]],4),"match","MISMATCH"),"dead")</f>
        <v>dead</v>
      </c>
      <c r="F1594" s="15" t="str">
        <f>_xlfn.IFNA(INDEX(Table6[[#All],[Location]],MATCH(RecordTable[[#This Row],[METRC]],Table6[Tag],0)),"DEAD")</f>
        <v>DEAD</v>
      </c>
    </row>
    <row r="1595" spans="1:6" x14ac:dyDescent="0.25">
      <c r="A1595" t="str">
        <f>_xlfn.CONCAT("1A4070000000065000",RIGHT(RecordTable[[#This Row],[CloneBarcode]],6))</f>
        <v>1A4070000000065000045520</v>
      </c>
      <c r="B1595" t="str">
        <f>LEFT(RecordTable[[#This Row],[CloneBarcode]],7)</f>
        <v>LDOS049</v>
      </c>
      <c r="C1595" t="s">
        <v>3883</v>
      </c>
      <c r="D1595" s="15">
        <v>43740</v>
      </c>
      <c r="E1595" s="15" t="str">
        <f>_xlfn.IFNA(IF(LEFT(VLOOKUP(RecordTable[[#This Row],[METRC]],METRC!A:B,2,FALSE),4)=LEFT(RecordTable[[#This Row],[CloneBarcode]],4),"match","MISMATCH"),"dead")</f>
        <v>dead</v>
      </c>
      <c r="F1595" s="15" t="str">
        <f>_xlfn.IFNA(INDEX(Table6[[#All],[Location]],MATCH(RecordTable[[#This Row],[METRC]],Table6[Tag],0)),"DEAD")</f>
        <v>DEAD</v>
      </c>
    </row>
    <row r="1596" spans="1:6" x14ac:dyDescent="0.25">
      <c r="A1596" t="s">
        <v>3598</v>
      </c>
      <c r="B1596" t="s">
        <v>35</v>
      </c>
      <c r="C1596" t="str">
        <f>_xlfn.CONCAT(RecordTable[[#This Row],[PhenoAbbv]],".",RIGHT(RecordTable[[#This Row],[METRC]],6))</f>
        <v>MABK007.031379</v>
      </c>
      <c r="D1596" s="63">
        <v>43740</v>
      </c>
      <c r="E1596" s="63" t="str">
        <f>_xlfn.IFNA(IF(LEFT(VLOOKUP(RecordTable[[#This Row],[METRC]],METRC!A:B,2,FALSE),4)=LEFT(RecordTable[[#This Row],[CloneBarcode]],4),"match","MISMATCH"),"dead")</f>
        <v>dead</v>
      </c>
      <c r="F1596" s="15" t="str">
        <f>_xlfn.IFNA(INDEX(Table6[[#All],[Location]],MATCH(RecordTable[[#This Row],[METRC]],Table6[Tag],0)),"DEAD")</f>
        <v>DEAD</v>
      </c>
    </row>
    <row r="1597" spans="1:6" x14ac:dyDescent="0.25">
      <c r="A1597" t="s">
        <v>3599</v>
      </c>
      <c r="B1597" s="62" t="s">
        <v>35</v>
      </c>
      <c r="C1597" t="str">
        <f>_xlfn.CONCAT(RecordTable[[#This Row],[PhenoAbbv]],".",RIGHT(RecordTable[[#This Row],[METRC]],6))</f>
        <v>MABK007.031380</v>
      </c>
      <c r="D1597" s="63">
        <v>43740</v>
      </c>
      <c r="E1597" s="63" t="str">
        <f>_xlfn.IFNA(IF(LEFT(VLOOKUP(RecordTable[[#This Row],[METRC]],METRC!A:B,2,FALSE),4)=LEFT(RecordTable[[#This Row],[CloneBarcode]],4),"match","MISMATCH"),"dead")</f>
        <v>dead</v>
      </c>
      <c r="F1597" s="15" t="str">
        <f>_xlfn.IFNA(INDEX(Table6[[#All],[Location]],MATCH(RecordTable[[#This Row],[METRC]],Table6[Tag],0)),"DEAD")</f>
        <v>DEAD</v>
      </c>
    </row>
    <row r="1598" spans="1:6" x14ac:dyDescent="0.25">
      <c r="A1598" t="s">
        <v>3602</v>
      </c>
      <c r="B1598" t="s">
        <v>3601</v>
      </c>
      <c r="C1598" t="str">
        <f>_xlfn.CONCAT(RecordTable[[#This Row],[PhenoAbbv]],".",RIGHT(RecordTable[[#This Row],[METRC]],6))</f>
        <v>MABK008.031377</v>
      </c>
      <c r="D1598" s="63">
        <v>43740</v>
      </c>
      <c r="E1598" s="63" t="str">
        <f>_xlfn.IFNA(IF(LEFT(VLOOKUP(RecordTable[[#This Row],[METRC]],METRC!A:B,2,FALSE),4)=LEFT(RecordTable[[#This Row],[CloneBarcode]],4),"match","MISMATCH"),"dead")</f>
        <v>dead</v>
      </c>
      <c r="F1598" s="15" t="str">
        <f>_xlfn.IFNA(INDEX(Table6[[#All],[Location]],MATCH(RecordTable[[#This Row],[METRC]],Table6[Tag],0)),"DEAD")</f>
        <v>DEAD</v>
      </c>
    </row>
    <row r="1599" spans="1:6" x14ac:dyDescent="0.25">
      <c r="A1599" t="s">
        <v>3603</v>
      </c>
      <c r="B1599" s="62" t="s">
        <v>3601</v>
      </c>
      <c r="C1599" t="str">
        <f>_xlfn.CONCAT(RecordTable[[#This Row],[PhenoAbbv]],".",RIGHT(RecordTable[[#This Row],[METRC]],6))</f>
        <v>MABK008.031378</v>
      </c>
      <c r="D1599" s="63">
        <v>43740</v>
      </c>
      <c r="E1599" s="63" t="str">
        <f>_xlfn.IFNA(IF(LEFT(VLOOKUP(RecordTable[[#This Row],[METRC]],METRC!A:B,2,FALSE),4)=LEFT(RecordTable[[#This Row],[CloneBarcode]],4),"match","MISMATCH"),"dead")</f>
        <v>dead</v>
      </c>
      <c r="F1599" s="15" t="str">
        <f>_xlfn.IFNA(INDEX(Table6[[#All],[Location]],MATCH(RecordTable[[#This Row],[METRC]],Table6[Tag],0)),"DEAD")</f>
        <v>DEAD</v>
      </c>
    </row>
    <row r="1600" spans="1:6" x14ac:dyDescent="0.25">
      <c r="A1600" t="str">
        <f>_xlfn.CONCAT("1A4070000000065000",RIGHT(RecordTable[[#This Row],[CloneBarcode]],6))</f>
        <v>1A4070000000065000045574</v>
      </c>
      <c r="B1600" t="str">
        <f>LEFT(RecordTable[[#This Row],[CloneBarcode]],7)</f>
        <v>MAUI003</v>
      </c>
      <c r="C1600" t="s">
        <v>4005</v>
      </c>
      <c r="D1600" s="15">
        <v>43740</v>
      </c>
      <c r="E1600" s="15" t="str">
        <f>_xlfn.IFNA(IF(LEFT(VLOOKUP(RecordTable[[#This Row],[METRC]],METRC!A:B,2,FALSE),4)=LEFT(RecordTable[[#This Row],[CloneBarcode]],4),"match","MISMATCH"),"dead")</f>
        <v>dead</v>
      </c>
      <c r="F1600" s="15" t="str">
        <f>_xlfn.IFNA(INDEX(Table6[[#All],[Location]],MATCH(RecordTable[[#This Row],[METRC]],Table6[Tag],0)),"DEAD")</f>
        <v>DEAD</v>
      </c>
    </row>
    <row r="1601" spans="1:6" x14ac:dyDescent="0.25">
      <c r="A1601" t="s">
        <v>3604</v>
      </c>
      <c r="B1601" t="s">
        <v>3605</v>
      </c>
      <c r="C1601" t="str">
        <f>_xlfn.CONCAT(RecordTable[[#This Row],[PhenoAbbv]],".",RIGHT(RecordTable[[#This Row],[METRC]],6))</f>
        <v>MAYR007.031255</v>
      </c>
      <c r="D1601" s="63">
        <v>43740</v>
      </c>
      <c r="E1601" s="63" t="str">
        <f>_xlfn.IFNA(IF(LEFT(VLOOKUP(RecordTable[[#This Row],[METRC]],METRC!A:B,2,FALSE),4)=LEFT(RecordTable[[#This Row],[CloneBarcode]],4),"match","MISMATCH"),"dead")</f>
        <v>dead</v>
      </c>
      <c r="F1601" s="15" t="str">
        <f>_xlfn.IFNA(INDEX(Table6[[#All],[Location]],MATCH(RecordTable[[#This Row],[METRC]],Table6[Tag],0)),"DEAD")</f>
        <v>DEAD</v>
      </c>
    </row>
    <row r="1602" spans="1:6" x14ac:dyDescent="0.25">
      <c r="A1602" t="s">
        <v>3606</v>
      </c>
      <c r="B1602" s="62" t="s">
        <v>3605</v>
      </c>
      <c r="C1602" t="str">
        <f>_xlfn.CONCAT(RecordTable[[#This Row],[PhenoAbbv]],".",RIGHT(RecordTable[[#This Row],[METRC]],6))</f>
        <v>MAYR007.031256</v>
      </c>
      <c r="D1602" s="63">
        <v>43740</v>
      </c>
      <c r="E1602" s="63" t="str">
        <f>_xlfn.IFNA(IF(LEFT(VLOOKUP(RecordTable[[#This Row],[METRC]],METRC!A:B,2,FALSE),4)=LEFT(RecordTable[[#This Row],[CloneBarcode]],4),"match","MISMATCH"),"dead")</f>
        <v>dead</v>
      </c>
      <c r="F1602" s="15" t="str">
        <f>_xlfn.IFNA(INDEX(Table6[[#All],[Location]],MATCH(RecordTable[[#This Row],[METRC]],Table6[Tag],0)),"DEAD")</f>
        <v>DEAD</v>
      </c>
    </row>
    <row r="1603" spans="1:6" x14ac:dyDescent="0.25">
      <c r="A1603" t="str">
        <f>_xlfn.CONCAT("1A4070000000065000",RIGHT(RecordTable[[#This Row],[CloneBarcode]],6))</f>
        <v>1A4070000000065000041383</v>
      </c>
      <c r="B1603" t="str">
        <f>LEFT(RecordTable[[#This Row],[CloneBarcode]],7)</f>
        <v>MDGE001</v>
      </c>
      <c r="C1603" t="s">
        <v>3747</v>
      </c>
      <c r="D1603" s="15">
        <v>43740</v>
      </c>
      <c r="E1603" s="15" t="str">
        <f>_xlfn.IFNA(IF(LEFT(VLOOKUP(RecordTable[[#This Row],[METRC]],METRC!A:B,2,FALSE),4)=LEFT(RecordTable[[#This Row],[CloneBarcode]],4),"match","MISMATCH"),"dead")</f>
        <v>dead</v>
      </c>
      <c r="F1603" s="15" t="str">
        <f>_xlfn.IFNA(INDEX(Table6[[#All],[Location]],MATCH(RecordTable[[#This Row],[METRC]],Table6[Tag],0)),"DEAD")</f>
        <v>DEAD</v>
      </c>
    </row>
    <row r="1604" spans="1:6" x14ac:dyDescent="0.25">
      <c r="A1604" t="str">
        <f>_xlfn.CONCAT("1A4070000000065000",RIGHT(RecordTable[[#This Row],[CloneBarcode]],6))</f>
        <v>1A4070000000065000041336</v>
      </c>
      <c r="B1604" t="str">
        <f>LEFT(RecordTable[[#This Row],[CloneBarcode]],7)</f>
        <v>MDGE001</v>
      </c>
      <c r="C1604" t="s">
        <v>3746</v>
      </c>
      <c r="D1604" s="15">
        <v>43740</v>
      </c>
      <c r="E1604" s="15" t="str">
        <f>_xlfn.IFNA(IF(LEFT(VLOOKUP(RecordTable[[#This Row],[METRC]],METRC!A:B,2,FALSE),4)=LEFT(RecordTable[[#This Row],[CloneBarcode]],4),"match","MISMATCH"),"dead")</f>
        <v>dead</v>
      </c>
      <c r="F1604" s="15" t="str">
        <f>_xlfn.IFNA(INDEX(Table6[[#All],[Location]],MATCH(RecordTable[[#This Row],[METRC]],Table6[Tag],0)),"DEAD")</f>
        <v>DEAD</v>
      </c>
    </row>
    <row r="1605" spans="1:6" x14ac:dyDescent="0.25">
      <c r="A1605" t="str">
        <f>_xlfn.CONCAT("1A4070000000065000",RIGHT(RecordTable[[#This Row],[CloneBarcode]],6))</f>
        <v>1A4070000000065000041982</v>
      </c>
      <c r="B1605" t="str">
        <f>LEFT(RecordTable[[#This Row],[CloneBarcode]],7)</f>
        <v>NYFL004</v>
      </c>
      <c r="C1605" t="s">
        <v>3749</v>
      </c>
      <c r="D1605" s="15">
        <v>43740</v>
      </c>
      <c r="E1605" s="15" t="str">
        <f>_xlfn.IFNA(IF(LEFT(VLOOKUP(RecordTable[[#This Row],[METRC]],METRC!A:B,2,FALSE),4)=LEFT(RecordTable[[#This Row],[CloneBarcode]],4),"match","MISMATCH"),"dead")</f>
        <v>dead</v>
      </c>
      <c r="F1605" s="15" t="str">
        <f>_xlfn.IFNA(INDEX(Table6[[#All],[Location]],MATCH(RecordTable[[#This Row],[METRC]],Table6[Tag],0)),"DEAD")</f>
        <v>DEAD</v>
      </c>
    </row>
    <row r="1606" spans="1:6" x14ac:dyDescent="0.25">
      <c r="A1606" t="str">
        <f>_xlfn.CONCAT("1A4070000000065000",RIGHT(RecordTable[[#This Row],[CloneBarcode]],6))</f>
        <v>1A4070000000065000041974</v>
      </c>
      <c r="B1606" t="str">
        <f>LEFT(RecordTable[[#This Row],[CloneBarcode]],7)</f>
        <v>NYFL004</v>
      </c>
      <c r="C1606" t="s">
        <v>3748</v>
      </c>
      <c r="D1606" s="15">
        <v>43740</v>
      </c>
      <c r="E1606" s="15" t="str">
        <f>_xlfn.IFNA(IF(LEFT(VLOOKUP(RecordTable[[#This Row],[METRC]],METRC!A:B,2,FALSE),4)=LEFT(RecordTable[[#This Row],[CloneBarcode]],4),"match","MISMATCH"),"dead")</f>
        <v>dead</v>
      </c>
      <c r="F1606" s="15" t="str">
        <f>_xlfn.IFNA(INDEX(Table6[[#All],[Location]],MATCH(RecordTable[[#This Row],[METRC]],Table6[Tag],0)),"DEAD")</f>
        <v>DEAD</v>
      </c>
    </row>
    <row r="1607" spans="1:6" x14ac:dyDescent="0.25">
      <c r="A1607" t="str">
        <f>_xlfn.CONCAT("1A4070000000065000",RIGHT(RecordTable[[#This Row],[CloneBarcode]],6))</f>
        <v>1A4070000000065000040554</v>
      </c>
      <c r="B1607" t="str">
        <f>LEFT(RecordTable[[#This Row],[CloneBarcode]],7)</f>
        <v>NYFL011</v>
      </c>
      <c r="C1607" t="s">
        <v>3750</v>
      </c>
      <c r="D1607" s="15">
        <v>43740</v>
      </c>
      <c r="E1607" s="15" t="str">
        <f>_xlfn.IFNA(IF(LEFT(VLOOKUP(RecordTable[[#This Row],[METRC]],METRC!A:B,2,FALSE),4)=LEFT(RecordTable[[#This Row],[CloneBarcode]],4),"match","MISMATCH"),"dead")</f>
        <v>dead</v>
      </c>
      <c r="F1607" s="15" t="str">
        <f>_xlfn.IFNA(INDEX(Table6[[#All],[Location]],MATCH(RecordTable[[#This Row],[METRC]],Table6[Tag],0)),"DEAD")</f>
        <v>DEAD</v>
      </c>
    </row>
    <row r="1608" spans="1:6" x14ac:dyDescent="0.25">
      <c r="A1608" t="str">
        <f>_xlfn.CONCAT("1A4070000000065000",RIGHT(RecordTable[[#This Row],[CloneBarcode]],6))</f>
        <v>1A4070000000065000040553</v>
      </c>
      <c r="B1608" t="str">
        <f>LEFT(RecordTable[[#This Row],[CloneBarcode]],7)</f>
        <v>NYFL011</v>
      </c>
      <c r="C1608" t="s">
        <v>3751</v>
      </c>
      <c r="D1608" s="15">
        <v>43740</v>
      </c>
      <c r="E1608" s="15" t="str">
        <f>_xlfn.IFNA(IF(LEFT(VLOOKUP(RecordTable[[#This Row],[METRC]],METRC!A:B,2,FALSE),4)=LEFT(RecordTable[[#This Row],[CloneBarcode]],4),"match","MISMATCH"),"dead")</f>
        <v>dead</v>
      </c>
      <c r="F1608" s="15" t="str">
        <f>_xlfn.IFNA(INDEX(Table6[[#All],[Location]],MATCH(RecordTable[[#This Row],[METRC]],Table6[Tag],0)),"DEAD")</f>
        <v>DEAD</v>
      </c>
    </row>
    <row r="1609" spans="1:6" x14ac:dyDescent="0.25">
      <c r="A1609" t="str">
        <f>_xlfn.CONCAT("1A4070000000065000",RIGHT(RecordTable[[#This Row],[CloneBarcode]],6))</f>
        <v>1A4070000000065000044415</v>
      </c>
      <c r="B1609" t="str">
        <f>LEFT(RecordTable[[#This Row],[CloneBarcode]],7)</f>
        <v>NYFL014</v>
      </c>
      <c r="C1609" t="s">
        <v>4006</v>
      </c>
      <c r="D1609" s="15">
        <v>43740</v>
      </c>
      <c r="E1609" s="15" t="str">
        <f>_xlfn.IFNA(IF(LEFT(VLOOKUP(RecordTable[[#This Row],[METRC]],METRC!A:B,2,FALSE),4)=LEFT(RecordTable[[#This Row],[CloneBarcode]],4),"match","MISMATCH"),"dead")</f>
        <v>dead</v>
      </c>
      <c r="F1609" s="15" t="str">
        <f>_xlfn.IFNA(INDEX(Table6[[#All],[Location]],MATCH(RecordTable[[#This Row],[METRC]],Table6[Tag],0)),"DEAD")</f>
        <v>DEAD</v>
      </c>
    </row>
    <row r="1610" spans="1:6" x14ac:dyDescent="0.25">
      <c r="A1610" t="str">
        <f>_xlfn.CONCAT("1A4070000000065000",RIGHT(RecordTable[[#This Row],[CloneBarcode]],6))</f>
        <v>1A4070000000065000044411</v>
      </c>
      <c r="B1610" t="str">
        <f>LEFT(RecordTable[[#This Row],[CloneBarcode]],7)</f>
        <v>NYFL014</v>
      </c>
      <c r="C1610" t="s">
        <v>54</v>
      </c>
      <c r="D1610" s="15">
        <v>43740</v>
      </c>
      <c r="E1610" s="15" t="str">
        <f>_xlfn.IFNA(IF(LEFT(VLOOKUP(RecordTable[[#This Row],[METRC]],METRC!A:B,2,FALSE),4)=LEFT(RecordTable[[#This Row],[CloneBarcode]],4),"match","MISMATCH"),"dead")</f>
        <v>dead</v>
      </c>
      <c r="F1610" s="15" t="str">
        <f>_xlfn.IFNA(INDEX(Table6[[#All],[Location]],MATCH(RecordTable[[#This Row],[METRC]],Table6[Tag],0)),"DEAD")</f>
        <v>DEAD</v>
      </c>
    </row>
    <row r="1611" spans="1:6" x14ac:dyDescent="0.25">
      <c r="A1611" t="str">
        <f>_xlfn.CONCAT("1A4070000000065000",RIGHT(RecordTable[[#This Row],[CloneBarcode]],6))</f>
        <v>1A4070000000065000044413</v>
      </c>
      <c r="B1611" t="str">
        <f>LEFT(RecordTable[[#This Row],[CloneBarcode]],7)</f>
        <v>NYFL014</v>
      </c>
      <c r="C1611" t="s">
        <v>78</v>
      </c>
      <c r="D1611" s="15">
        <v>43740</v>
      </c>
      <c r="E1611" s="15" t="str">
        <f>_xlfn.IFNA(IF(LEFT(VLOOKUP(RecordTable[[#This Row],[METRC]],METRC!A:B,2,FALSE),4)=LEFT(RecordTable[[#This Row],[CloneBarcode]],4),"match","MISMATCH"),"dead")</f>
        <v>dead</v>
      </c>
      <c r="F1611" s="15" t="str">
        <f>_xlfn.IFNA(INDEX(Table6[[#All],[Location]],MATCH(RecordTable[[#This Row],[METRC]],Table6[Tag],0)),"DEAD")</f>
        <v>DEAD</v>
      </c>
    </row>
    <row r="1612" spans="1:6" x14ac:dyDescent="0.25">
      <c r="A1612" t="str">
        <f>_xlfn.CONCAT("1A4070000000065000",RIGHT(RecordTable[[#This Row],[CloneBarcode]],6))</f>
        <v>1A4070000000065000042025</v>
      </c>
      <c r="B1612" t="str">
        <f>LEFT(RecordTable[[#This Row],[CloneBarcode]],7)</f>
        <v>NYFL014</v>
      </c>
      <c r="C1612" t="s">
        <v>3753</v>
      </c>
      <c r="D1612" s="15">
        <v>43740</v>
      </c>
      <c r="E1612" s="15" t="str">
        <f>_xlfn.IFNA(IF(LEFT(VLOOKUP(RecordTable[[#This Row],[METRC]],METRC!A:B,2,FALSE),4)=LEFT(RecordTable[[#This Row],[CloneBarcode]],4),"match","MISMATCH"),"dead")</f>
        <v>dead</v>
      </c>
      <c r="F1612" s="15" t="str">
        <f>_xlfn.IFNA(INDEX(Table6[[#All],[Location]],MATCH(RecordTable[[#This Row],[METRC]],Table6[Tag],0)),"DEAD")</f>
        <v>DEAD</v>
      </c>
    </row>
    <row r="1613" spans="1:6" x14ac:dyDescent="0.25">
      <c r="A1613" t="str">
        <f>_xlfn.CONCAT("1A4070000000065000",RIGHT(RecordTable[[#This Row],[CloneBarcode]],6))</f>
        <v>1A4070000000065000045546</v>
      </c>
      <c r="B1613" t="str">
        <f>LEFT(RecordTable[[#This Row],[CloneBarcode]],7)</f>
        <v>NYFL014</v>
      </c>
      <c r="C1613" t="s">
        <v>3885</v>
      </c>
      <c r="D1613" s="15">
        <v>43740</v>
      </c>
      <c r="E1613" s="15" t="str">
        <f>_xlfn.IFNA(IF(LEFT(VLOOKUP(RecordTable[[#This Row],[METRC]],METRC!A:B,2,FALSE),4)=LEFT(RecordTable[[#This Row],[CloneBarcode]],4),"match","MISMATCH"),"dead")</f>
        <v>dead</v>
      </c>
      <c r="F1613" s="15" t="str">
        <f>_xlfn.IFNA(INDEX(Table6[[#All],[Location]],MATCH(RecordTable[[#This Row],[METRC]],Table6[Tag],0)),"DEAD")</f>
        <v>DEAD</v>
      </c>
    </row>
    <row r="1614" spans="1:6" x14ac:dyDescent="0.25">
      <c r="A1614" t="str">
        <f>_xlfn.CONCAT("1A4070000000065000",RIGHT(RecordTable[[#This Row],[CloneBarcode]],6))</f>
        <v>1A4070000000065000045547</v>
      </c>
      <c r="B1614" t="str">
        <f>LEFT(RecordTable[[#This Row],[CloneBarcode]],7)</f>
        <v>NYFL014</v>
      </c>
      <c r="C1614" t="s">
        <v>3884</v>
      </c>
      <c r="D1614" s="15">
        <v>43740</v>
      </c>
      <c r="E1614" s="15" t="str">
        <f>_xlfn.IFNA(IF(LEFT(VLOOKUP(RecordTable[[#This Row],[METRC]],METRC!A:B,2,FALSE),4)=LEFT(RecordTable[[#This Row],[CloneBarcode]],4),"match","MISMATCH"),"dead")</f>
        <v>dead</v>
      </c>
      <c r="F1614" s="15" t="str">
        <f>_xlfn.IFNA(INDEX(Table6[[#All],[Location]],MATCH(RecordTable[[#This Row],[METRC]],Table6[Tag],0)),"DEAD")</f>
        <v>DEAD</v>
      </c>
    </row>
    <row r="1615" spans="1:6" x14ac:dyDescent="0.25">
      <c r="A1615" t="str">
        <f>_xlfn.CONCAT("1A4070000000065000",RIGHT(RecordTable[[#This Row],[CloneBarcode]],6))</f>
        <v>1A4070000000065000042018</v>
      </c>
      <c r="B1615" t="str">
        <f>LEFT(RecordTable[[#This Row],[CloneBarcode]],7)</f>
        <v>NYFL014</v>
      </c>
      <c r="C1615" t="s">
        <v>3752</v>
      </c>
      <c r="D1615" s="15">
        <v>43740</v>
      </c>
      <c r="E1615" s="15" t="str">
        <f>_xlfn.IFNA(IF(LEFT(VLOOKUP(RecordTable[[#This Row],[METRC]],METRC!A:B,2,FALSE),4)=LEFT(RecordTable[[#This Row],[CloneBarcode]],4),"match","MISMATCH"),"dead")</f>
        <v>dead</v>
      </c>
      <c r="F1615" s="15" t="str">
        <f>_xlfn.IFNA(INDEX(Table6[[#All],[Location]],MATCH(RecordTable[[#This Row],[METRC]],Table6[Tag],0)),"DEAD")</f>
        <v>DEAD</v>
      </c>
    </row>
    <row r="1616" spans="1:6" x14ac:dyDescent="0.25">
      <c r="A1616" t="s">
        <v>4007</v>
      </c>
      <c r="B1616" s="62" t="s">
        <v>4008</v>
      </c>
      <c r="C1616" t="str">
        <f>_xlfn.CONCAT(RecordTable[[#This Row],[PhenoAbbv]],".",RIGHT(RecordTable[[#This Row],[METRC]],6))</f>
        <v>ONED026.033414</v>
      </c>
      <c r="D1616" s="63">
        <v>43740</v>
      </c>
      <c r="E1616" s="63" t="str">
        <f>_xlfn.IFNA(IF(LEFT(VLOOKUP(RecordTable[[#This Row],[METRC]],METRC!A:B,2,FALSE),4)=LEFT(RecordTable[[#This Row],[CloneBarcode]],4),"match","MISMATCH"),"dead")</f>
        <v>dead</v>
      </c>
      <c r="F1616" s="15" t="str">
        <f>_xlfn.IFNA(INDEX(Table6[[#All],[Location]],MATCH(RecordTable[[#This Row],[METRC]],Table6[Tag],0)),"DEAD")</f>
        <v>DEAD</v>
      </c>
    </row>
    <row r="1617" spans="1:6" x14ac:dyDescent="0.25">
      <c r="A1617" t="str">
        <f>_xlfn.CONCAT("1A4070000000065000",RIGHT(RecordTable[[#This Row],[CloneBarcode]],6))</f>
        <v>1A4070000000065000045539</v>
      </c>
      <c r="B1617" t="str">
        <f>LEFT(RecordTable[[#This Row],[CloneBarcode]],7)</f>
        <v>ONED026</v>
      </c>
      <c r="C1617" t="s">
        <v>3886</v>
      </c>
      <c r="D1617" s="15">
        <v>43740</v>
      </c>
      <c r="E1617" s="15" t="str">
        <f>_xlfn.IFNA(IF(LEFT(VLOOKUP(RecordTable[[#This Row],[METRC]],METRC!A:B,2,FALSE),4)=LEFT(RecordTable[[#This Row],[CloneBarcode]],4),"match","MISMATCH"),"dead")</f>
        <v>dead</v>
      </c>
      <c r="F1617" s="15" t="str">
        <f>_xlfn.IFNA(INDEX(Table6[[#All],[Location]],MATCH(RecordTable[[#This Row],[METRC]],Table6[Tag],0)),"DEAD")</f>
        <v>DEAD</v>
      </c>
    </row>
    <row r="1618" spans="1:6" x14ac:dyDescent="0.25">
      <c r="A1618" t="s">
        <v>4009</v>
      </c>
      <c r="B1618" t="s">
        <v>3755</v>
      </c>
      <c r="C1618" t="str">
        <f>_xlfn.CONCAT(RecordTable[[#This Row],[PhenoAbbv]],".",RIGHT(RecordTable[[#This Row],[METRC]],6))</f>
        <v>ONED037.033650</v>
      </c>
      <c r="D1618" s="63">
        <v>43740</v>
      </c>
      <c r="E1618" s="63" t="str">
        <f>_xlfn.IFNA(IF(LEFT(VLOOKUP(RecordTable[[#This Row],[METRC]],METRC!A:B,2,FALSE),4)=LEFT(RecordTable[[#This Row],[CloneBarcode]],4),"match","MISMATCH"),"dead")</f>
        <v>dead</v>
      </c>
      <c r="F1618" s="15" t="str">
        <f>_xlfn.IFNA(INDEX(Table6[[#All],[Location]],MATCH(RecordTable[[#This Row],[METRC]],Table6[Tag],0)),"DEAD")</f>
        <v>DEAD</v>
      </c>
    </row>
    <row r="1619" spans="1:6" x14ac:dyDescent="0.25">
      <c r="A1619" t="s">
        <v>4010</v>
      </c>
      <c r="B1619" t="s">
        <v>3755</v>
      </c>
      <c r="C1619" t="str">
        <f>_xlfn.CONCAT(RecordTable[[#This Row],[PhenoAbbv]],".",RIGHT(RecordTable[[#This Row],[METRC]],6))</f>
        <v>ONED037.033652</v>
      </c>
      <c r="D1619" s="63">
        <v>43740</v>
      </c>
      <c r="E1619" s="63" t="str">
        <f>_xlfn.IFNA(IF(LEFT(VLOOKUP(RecordTable[[#This Row],[METRC]],METRC!A:B,2,FALSE),4)=LEFT(RecordTable[[#This Row],[CloneBarcode]],4),"match","MISMATCH"),"dead")</f>
        <v>dead</v>
      </c>
      <c r="F1619" s="15" t="str">
        <f>_xlfn.IFNA(INDEX(Table6[[#All],[Location]],MATCH(RecordTable[[#This Row],[METRC]],Table6[Tag],0)),"DEAD")</f>
        <v>DEAD</v>
      </c>
    </row>
    <row r="1620" spans="1:6" x14ac:dyDescent="0.25">
      <c r="A1620" t="s">
        <v>3754</v>
      </c>
      <c r="B1620" s="62" t="s">
        <v>3755</v>
      </c>
      <c r="C1620" t="str">
        <f>_xlfn.CONCAT(RecordTable[[#This Row],[PhenoAbbv]],".",RIGHT(RecordTable[[#This Row],[METRC]],6))</f>
        <v>ONED037.033660</v>
      </c>
      <c r="D1620" s="63">
        <v>43740</v>
      </c>
      <c r="E1620" s="63" t="str">
        <f>_xlfn.IFNA(IF(LEFT(VLOOKUP(RecordTable[[#This Row],[METRC]],METRC!A:B,2,FALSE),4)=LEFT(RecordTable[[#This Row],[CloneBarcode]],4),"match","MISMATCH"),"dead")</f>
        <v>dead</v>
      </c>
      <c r="F1620" s="15" t="str">
        <f>_xlfn.IFNA(INDEX(Table6[[#All],[Location]],MATCH(RecordTable[[#This Row],[METRC]],Table6[Tag],0)),"DEAD")</f>
        <v>DEAD</v>
      </c>
    </row>
    <row r="1621" spans="1:6" x14ac:dyDescent="0.25">
      <c r="A1621" t="s">
        <v>4011</v>
      </c>
      <c r="B1621" t="s">
        <v>4012</v>
      </c>
      <c r="C1621" t="str">
        <f>_xlfn.CONCAT(RecordTable[[#This Row],[PhenoAbbv]],".",RIGHT(RecordTable[[#This Row],[METRC]],6))</f>
        <v>ONED038.033659</v>
      </c>
      <c r="D1621" s="63">
        <v>43740</v>
      </c>
      <c r="E1621" s="63" t="str">
        <f>_xlfn.IFNA(IF(LEFT(VLOOKUP(RecordTable[[#This Row],[METRC]],METRC!A:B,2,FALSE),4)=LEFT(RecordTable[[#This Row],[CloneBarcode]],4),"match","MISMATCH"),"dead")</f>
        <v>dead</v>
      </c>
      <c r="F1621" s="15" t="str">
        <f>_xlfn.IFNA(INDEX(Table6[[#All],[Location]],MATCH(RecordTable[[#This Row],[METRC]],Table6[Tag],0)),"DEAD")</f>
        <v>DEAD</v>
      </c>
    </row>
    <row r="1622" spans="1:6" x14ac:dyDescent="0.25">
      <c r="A1622" t="s">
        <v>3756</v>
      </c>
      <c r="B1622" t="s">
        <v>3197</v>
      </c>
      <c r="C1622" t="str">
        <f>_xlfn.CONCAT(RecordTable[[#This Row],[PhenoAbbv]],".",RIGHT(RecordTable[[#This Row],[METRC]],6))</f>
        <v>ONED041.033388</v>
      </c>
      <c r="D1622" s="63">
        <v>43740</v>
      </c>
      <c r="E1622" s="63" t="str">
        <f>_xlfn.IFNA(IF(LEFT(VLOOKUP(RecordTable[[#This Row],[METRC]],METRC!A:B,2,FALSE),4)=LEFT(RecordTable[[#This Row],[CloneBarcode]],4),"match","MISMATCH"),"dead")</f>
        <v>dead</v>
      </c>
      <c r="F1622" s="15" t="str">
        <f>_xlfn.IFNA(INDEX(Table6[[#All],[Location]],MATCH(RecordTable[[#This Row],[METRC]],Table6[Tag],0)),"DEAD")</f>
        <v>DEAD</v>
      </c>
    </row>
    <row r="1623" spans="1:6" x14ac:dyDescent="0.25">
      <c r="A1623" t="str">
        <f>_xlfn.CONCAT("1A4070000000065000",RIGHT(RecordTable[[#This Row],[CloneBarcode]],6))</f>
        <v>1A4070000000065000045565</v>
      </c>
      <c r="B1623" t="str">
        <f>LEFT(RecordTable[[#This Row],[CloneBarcode]],7)</f>
        <v>ONED041</v>
      </c>
      <c r="C1623" t="s">
        <v>3887</v>
      </c>
      <c r="D1623" s="15">
        <v>43740</v>
      </c>
      <c r="E1623" s="15" t="str">
        <f>_xlfn.IFNA(IF(LEFT(VLOOKUP(RecordTable[[#This Row],[METRC]],METRC!A:B,2,FALSE),4)=LEFT(RecordTable[[#This Row],[CloneBarcode]],4),"match","MISMATCH"),"dead")</f>
        <v>dead</v>
      </c>
      <c r="F1623" s="15" t="str">
        <f>_xlfn.IFNA(INDEX(Table6[[#All],[Location]],MATCH(RecordTable[[#This Row],[METRC]],Table6[Tag],0)),"DEAD")</f>
        <v>DEAD</v>
      </c>
    </row>
    <row r="1624" spans="1:6" x14ac:dyDescent="0.25">
      <c r="A1624" t="str">
        <f>_xlfn.CONCAT("1A4070000000065000",RIGHT(RecordTable[[#This Row],[CloneBarcode]],6))</f>
        <v>1A4070000000065000045564</v>
      </c>
      <c r="B1624" t="str">
        <f>LEFT(RecordTable[[#This Row],[CloneBarcode]],7)</f>
        <v>ONED041</v>
      </c>
      <c r="C1624" t="s">
        <v>3888</v>
      </c>
      <c r="D1624" s="15">
        <v>43740</v>
      </c>
      <c r="E1624" s="15" t="str">
        <f>_xlfn.IFNA(IF(LEFT(VLOOKUP(RecordTable[[#This Row],[METRC]],METRC!A:B,2,FALSE),4)=LEFT(RecordTable[[#This Row],[CloneBarcode]],4),"match","MISMATCH"),"dead")</f>
        <v>dead</v>
      </c>
      <c r="F1624" s="15" t="str">
        <f>_xlfn.IFNA(INDEX(Table6[[#All],[Location]],MATCH(RecordTable[[#This Row],[METRC]],Table6[Tag],0)),"DEAD")</f>
        <v>DEAD</v>
      </c>
    </row>
    <row r="1625" spans="1:6" x14ac:dyDescent="0.25">
      <c r="A1625" t="s">
        <v>4013</v>
      </c>
      <c r="B1625" s="62" t="s">
        <v>4014</v>
      </c>
      <c r="C1625" t="str">
        <f>_xlfn.CONCAT(RecordTable[[#This Row],[PhenoAbbv]],".",RIGHT(RecordTable[[#This Row],[METRC]],6))</f>
        <v>ONED048.040491</v>
      </c>
      <c r="D1625" s="63">
        <v>43740</v>
      </c>
      <c r="E1625" s="63" t="str">
        <f>_xlfn.IFNA(IF(LEFT(VLOOKUP(RecordTable[[#This Row],[METRC]],METRC!A:B,2,FALSE),4)=LEFT(RecordTable[[#This Row],[CloneBarcode]],4),"match","MISMATCH"),"dead")</f>
        <v>dead</v>
      </c>
      <c r="F1625" s="15" t="str">
        <f>_xlfn.IFNA(INDEX(Table6[[#All],[Location]],MATCH(RecordTable[[#This Row],[METRC]],Table6[Tag],0)),"DEAD")</f>
        <v>DEAD</v>
      </c>
    </row>
    <row r="1626" spans="1:6" x14ac:dyDescent="0.25">
      <c r="A1626" t="s">
        <v>4015</v>
      </c>
      <c r="B1626" t="s">
        <v>4014</v>
      </c>
      <c r="C1626" t="str">
        <f>_xlfn.CONCAT(RecordTable[[#This Row],[PhenoAbbv]],".",RIGHT(RecordTable[[#This Row],[METRC]],6))</f>
        <v>ONED048.040502</v>
      </c>
      <c r="D1626" s="63">
        <v>43740</v>
      </c>
      <c r="E1626" s="63" t="str">
        <f>_xlfn.IFNA(IF(LEFT(VLOOKUP(RecordTable[[#This Row],[METRC]],METRC!A:B,2,FALSE),4)=LEFT(RecordTable[[#This Row],[CloneBarcode]],4),"match","MISMATCH"),"dead")</f>
        <v>dead</v>
      </c>
      <c r="F1626" s="15" t="str">
        <f>_xlfn.IFNA(INDEX(Table6[[#All],[Location]],MATCH(RecordTable[[#This Row],[METRC]],Table6[Tag],0)),"DEAD")</f>
        <v>DEAD</v>
      </c>
    </row>
    <row r="1627" spans="1:6" x14ac:dyDescent="0.25">
      <c r="A1627" t="s">
        <v>4016</v>
      </c>
      <c r="B1627" s="62" t="s">
        <v>4017</v>
      </c>
      <c r="C1627" t="str">
        <f>_xlfn.CONCAT(RecordTable[[#This Row],[PhenoAbbv]],".",RIGHT(RecordTable[[#This Row],[METRC]],6))</f>
        <v>ONED051.035875</v>
      </c>
      <c r="D1627" s="63">
        <v>43740</v>
      </c>
      <c r="E1627" s="63" t="str">
        <f>_xlfn.IFNA(IF(LEFT(VLOOKUP(RecordTable[[#This Row],[METRC]],METRC!A:B,2,FALSE),4)=LEFT(RecordTable[[#This Row],[CloneBarcode]],4),"match","MISMATCH"),"dead")</f>
        <v>dead</v>
      </c>
      <c r="F1627" s="15" t="str">
        <f>_xlfn.IFNA(INDEX(Table6[[#All],[Location]],MATCH(RecordTable[[#This Row],[METRC]],Table6[Tag],0)),"DEAD")</f>
        <v>DEAD</v>
      </c>
    </row>
    <row r="1628" spans="1:6" x14ac:dyDescent="0.25">
      <c r="A1628" t="s">
        <v>4018</v>
      </c>
      <c r="B1628" t="s">
        <v>4017</v>
      </c>
      <c r="C1628" t="str">
        <f>_xlfn.CONCAT(RecordTable[[#This Row],[PhenoAbbv]],".",RIGHT(RecordTable[[#This Row],[METRC]],6))</f>
        <v>ONED051.035876</v>
      </c>
      <c r="D1628" s="63">
        <v>43740</v>
      </c>
      <c r="E1628" s="63" t="str">
        <f>_xlfn.IFNA(IF(LEFT(VLOOKUP(RecordTable[[#This Row],[METRC]],METRC!A:B,2,FALSE),4)=LEFT(RecordTable[[#This Row],[CloneBarcode]],4),"match","MISMATCH"),"dead")</f>
        <v>dead</v>
      </c>
      <c r="F1628" s="15" t="str">
        <f>_xlfn.IFNA(INDEX(Table6[[#All],[Location]],MATCH(RecordTable[[#This Row],[METRC]],Table6[Tag],0)),"DEAD")</f>
        <v>DEAD</v>
      </c>
    </row>
    <row r="1629" spans="1:6" x14ac:dyDescent="0.25">
      <c r="A1629" t="s">
        <v>4019</v>
      </c>
      <c r="B1629" t="s">
        <v>4017</v>
      </c>
      <c r="C1629" t="str">
        <f>_xlfn.CONCAT(RecordTable[[#This Row],[PhenoAbbv]],".",RIGHT(RecordTable[[#This Row],[METRC]],6))</f>
        <v>ONED051.038504</v>
      </c>
      <c r="D1629" s="63">
        <v>43740</v>
      </c>
      <c r="E1629" s="63" t="str">
        <f>_xlfn.IFNA(IF(LEFT(VLOOKUP(RecordTable[[#This Row],[METRC]],METRC!A:B,2,FALSE),4)=LEFT(RecordTable[[#This Row],[CloneBarcode]],4),"match","MISMATCH"),"dead")</f>
        <v>dead</v>
      </c>
      <c r="F1629" s="15" t="str">
        <f>_xlfn.IFNA(INDEX(Table6[[#All],[Location]],MATCH(RecordTable[[#This Row],[METRC]],Table6[Tag],0)),"DEAD")</f>
        <v>DEAD</v>
      </c>
    </row>
    <row r="1630" spans="1:6" x14ac:dyDescent="0.25">
      <c r="A1630" t="s">
        <v>4020</v>
      </c>
      <c r="B1630" s="62" t="s">
        <v>4017</v>
      </c>
      <c r="C1630" t="str">
        <f>_xlfn.CONCAT(RecordTable[[#This Row],[PhenoAbbv]],".",RIGHT(RecordTable[[#This Row],[METRC]],6))</f>
        <v>ONED051.038505</v>
      </c>
      <c r="D1630" s="63">
        <v>43740</v>
      </c>
      <c r="E1630" s="63" t="str">
        <f>_xlfn.IFNA(IF(LEFT(VLOOKUP(RecordTable[[#This Row],[METRC]],METRC!A:B,2,FALSE),4)=LEFT(RecordTable[[#This Row],[CloneBarcode]],4),"match","MISMATCH"),"dead")</f>
        <v>dead</v>
      </c>
      <c r="F1630" s="15" t="str">
        <f>_xlfn.IFNA(INDEX(Table6[[#All],[Location]],MATCH(RecordTable[[#This Row],[METRC]],Table6[Tag],0)),"DEAD")</f>
        <v>DEAD</v>
      </c>
    </row>
    <row r="1631" spans="1:6" x14ac:dyDescent="0.25">
      <c r="A1631" t="str">
        <f>_xlfn.CONCAT("1A4070000000065000",RIGHT(RecordTable[[#This Row],[CloneBarcode]],6))</f>
        <v>1A4070000000065000045509</v>
      </c>
      <c r="B1631" t="str">
        <f>LEFT(RecordTable[[#This Row],[CloneBarcode]],7)</f>
        <v>OROB028</v>
      </c>
      <c r="C1631" t="s">
        <v>3890</v>
      </c>
      <c r="D1631" s="15">
        <v>43740</v>
      </c>
      <c r="E1631" s="15" t="str">
        <f>_xlfn.IFNA(IF(LEFT(VLOOKUP(RecordTable[[#This Row],[METRC]],METRC!A:B,2,FALSE),4)=LEFT(RecordTable[[#This Row],[CloneBarcode]],4),"match","MISMATCH"),"dead")</f>
        <v>dead</v>
      </c>
      <c r="F1631" s="15" t="str">
        <f>_xlfn.IFNA(INDEX(Table6[[#All],[Location]],MATCH(RecordTable[[#This Row],[METRC]],Table6[Tag],0)),"DEAD")</f>
        <v>DEAD</v>
      </c>
    </row>
    <row r="1632" spans="1:6" x14ac:dyDescent="0.25">
      <c r="A1632" t="str">
        <f>_xlfn.CONCAT("1A4070000000065000",RIGHT(RecordTable[[#This Row],[CloneBarcode]],6))</f>
        <v>1A4070000000065000045508</v>
      </c>
      <c r="B1632" t="str">
        <f>LEFT(RecordTable[[#This Row],[CloneBarcode]],7)</f>
        <v>OROB028</v>
      </c>
      <c r="C1632" t="s">
        <v>3889</v>
      </c>
      <c r="D1632" s="15">
        <v>43740</v>
      </c>
      <c r="E1632" s="15" t="str">
        <f>_xlfn.IFNA(IF(LEFT(VLOOKUP(RecordTable[[#This Row],[METRC]],METRC!A:B,2,FALSE),4)=LEFT(RecordTable[[#This Row],[CloneBarcode]],4),"match","MISMATCH"),"dead")</f>
        <v>dead</v>
      </c>
      <c r="F1632" s="15" t="str">
        <f>_xlfn.IFNA(INDEX(Table6[[#All],[Location]],MATCH(RecordTable[[#This Row],[METRC]],Table6[Tag],0)),"DEAD")</f>
        <v>DEAD</v>
      </c>
    </row>
    <row r="1633" spans="1:6" x14ac:dyDescent="0.25">
      <c r="A1633" t="str">
        <f>_xlfn.CONCAT("1A4070000000065000",RIGHT(RecordTable[[#This Row],[CloneBarcode]],6))</f>
        <v>1A4070000000065000045503</v>
      </c>
      <c r="B1633" t="str">
        <f>LEFT(RecordTable[[#This Row],[CloneBarcode]],7)</f>
        <v>OROB038</v>
      </c>
      <c r="C1633" t="s">
        <v>3891</v>
      </c>
      <c r="D1633" s="15">
        <v>43740</v>
      </c>
      <c r="E1633" s="15" t="str">
        <f>_xlfn.IFNA(IF(LEFT(VLOOKUP(RecordTable[[#This Row],[METRC]],METRC!A:B,2,FALSE),4)=LEFT(RecordTable[[#This Row],[CloneBarcode]],4),"match","MISMATCH"),"dead")</f>
        <v>dead</v>
      </c>
      <c r="F1633" s="15" t="str">
        <f>_xlfn.IFNA(INDEX(Table6[[#All],[Location]],MATCH(RecordTable[[#This Row],[METRC]],Table6[Tag],0)),"DEAD")</f>
        <v>DEAD</v>
      </c>
    </row>
    <row r="1634" spans="1:6" x14ac:dyDescent="0.25">
      <c r="A1634" t="str">
        <f>_xlfn.CONCAT("1A4070000000065000",RIGHT(RecordTable[[#This Row],[CloneBarcode]],6))</f>
        <v>1A4070000000065000045502</v>
      </c>
      <c r="B1634" t="str">
        <f>LEFT(RecordTable[[#This Row],[CloneBarcode]],7)</f>
        <v>OROB038</v>
      </c>
      <c r="C1634" t="s">
        <v>3892</v>
      </c>
      <c r="D1634" s="15">
        <v>43740</v>
      </c>
      <c r="E1634" s="15" t="str">
        <f>_xlfn.IFNA(IF(LEFT(VLOOKUP(RecordTable[[#This Row],[METRC]],METRC!A:B,2,FALSE),4)=LEFT(RecordTable[[#This Row],[CloneBarcode]],4),"match","MISMATCH"),"dead")</f>
        <v>dead</v>
      </c>
      <c r="F1634" s="15" t="str">
        <f>_xlfn.IFNA(INDEX(Table6[[#All],[Location]],MATCH(RecordTable[[#This Row],[METRC]],Table6[Tag],0)),"DEAD")</f>
        <v>DEAD</v>
      </c>
    </row>
    <row r="1635" spans="1:6" x14ac:dyDescent="0.25">
      <c r="A1635" t="s">
        <v>3480</v>
      </c>
      <c r="B1635" s="62" t="s">
        <v>3209</v>
      </c>
      <c r="C1635" t="str">
        <f>_xlfn.CONCAT(RecordTable[[#This Row],[PhenoAbbv]],".",RIGHT(RecordTable[[#This Row],[METRC]],6))</f>
        <v>OROB047.025624</v>
      </c>
      <c r="D1635" s="63">
        <v>43740</v>
      </c>
      <c r="E1635" s="63" t="str">
        <f>_xlfn.IFNA(IF(LEFT(VLOOKUP(RecordTable[[#This Row],[METRC]],METRC!A:B,2,FALSE),4)=LEFT(RecordTable[[#This Row],[CloneBarcode]],4),"match","MISMATCH"),"dead")</f>
        <v>dead</v>
      </c>
      <c r="F1635" s="15" t="str">
        <f>_xlfn.IFNA(INDEX(Table6[[#All],[Location]],MATCH(RecordTable[[#This Row],[METRC]],Table6[Tag],0)),"DEAD")</f>
        <v>DEAD</v>
      </c>
    </row>
    <row r="1636" spans="1:6" x14ac:dyDescent="0.25">
      <c r="A1636" t="s">
        <v>3481</v>
      </c>
      <c r="B1636" t="s">
        <v>3209</v>
      </c>
      <c r="C1636" t="str">
        <f>_xlfn.CONCAT(RecordTable[[#This Row],[PhenoAbbv]],".",RIGHT(RecordTable[[#This Row],[METRC]],6))</f>
        <v>OROB047.025627</v>
      </c>
      <c r="D1636" s="63">
        <v>43740</v>
      </c>
      <c r="E1636" s="63" t="str">
        <f>_xlfn.IFNA(IF(LEFT(VLOOKUP(RecordTable[[#This Row],[METRC]],METRC!A:B,2,FALSE),4)=LEFT(RecordTable[[#This Row],[CloneBarcode]],4),"match","MISMATCH"),"dead")</f>
        <v>dead</v>
      </c>
      <c r="F1636" s="15" t="str">
        <f>_xlfn.IFNA(INDEX(Table6[[#All],[Location]],MATCH(RecordTable[[#This Row],[METRC]],Table6[Tag],0)),"DEAD")</f>
        <v>DEAD</v>
      </c>
    </row>
    <row r="1637" spans="1:6" x14ac:dyDescent="0.25">
      <c r="A1637" t="s">
        <v>3482</v>
      </c>
      <c r="B1637" s="62" t="s">
        <v>62</v>
      </c>
      <c r="C1637" t="str">
        <f>_xlfn.CONCAT(RecordTable[[#This Row],[PhenoAbbv]],".",RIGHT(RecordTable[[#This Row],[METRC]],6))</f>
        <v>OROB054.025601</v>
      </c>
      <c r="D1637" s="63">
        <v>43740</v>
      </c>
      <c r="E1637" s="63" t="str">
        <f>_xlfn.IFNA(IF(LEFT(VLOOKUP(RecordTable[[#This Row],[METRC]],METRC!A:B,2,FALSE),4)=LEFT(RecordTable[[#This Row],[CloneBarcode]],4),"match","MISMATCH"),"dead")</f>
        <v>dead</v>
      </c>
      <c r="F1637" s="15" t="str">
        <f>_xlfn.IFNA(INDEX(Table6[[#All],[Location]],MATCH(RecordTable[[#This Row],[METRC]],Table6[Tag],0)),"DEAD")</f>
        <v>DEAD</v>
      </c>
    </row>
    <row r="1638" spans="1:6" x14ac:dyDescent="0.25">
      <c r="A1638" t="s">
        <v>3483</v>
      </c>
      <c r="B1638" t="s">
        <v>62</v>
      </c>
      <c r="C1638" t="str">
        <f>_xlfn.CONCAT(RecordTable[[#This Row],[PhenoAbbv]],".",RIGHT(RecordTable[[#This Row],[METRC]],6))</f>
        <v>OROB054.025620</v>
      </c>
      <c r="D1638" s="63">
        <v>43740</v>
      </c>
      <c r="E1638" s="63" t="str">
        <f>_xlfn.IFNA(IF(LEFT(VLOOKUP(RecordTable[[#This Row],[METRC]],METRC!A:B,2,FALSE),4)=LEFT(RecordTable[[#This Row],[CloneBarcode]],4),"match","MISMATCH"),"dead")</f>
        <v>dead</v>
      </c>
      <c r="F1638" s="15" t="str">
        <f>_xlfn.IFNA(INDEX(Table6[[#All],[Location]],MATCH(RecordTable[[#This Row],[METRC]],Table6[Tag],0)),"DEAD")</f>
        <v>DEAD</v>
      </c>
    </row>
    <row r="1639" spans="1:6" x14ac:dyDescent="0.25">
      <c r="A1639" t="str">
        <f>_xlfn.CONCAT("1A4070000000065000",RIGHT(RecordTable[[#This Row],[CloneBarcode]],6))</f>
        <v>1A4070000000065000043032</v>
      </c>
      <c r="B1639" t="str">
        <f>LEFT(RecordTable[[#This Row],[CloneBarcode]],7)</f>
        <v>PHGW020</v>
      </c>
      <c r="C1639" t="s">
        <v>3764</v>
      </c>
      <c r="D1639" s="15">
        <v>43740</v>
      </c>
      <c r="E1639" s="15" t="str">
        <f>_xlfn.IFNA(IF(LEFT(VLOOKUP(RecordTable[[#This Row],[METRC]],METRC!A:B,2,FALSE),4)=LEFT(RecordTable[[#This Row],[CloneBarcode]],4),"match","MISMATCH"),"dead")</f>
        <v>dead</v>
      </c>
      <c r="F1639" s="15" t="str">
        <f>_xlfn.IFNA(INDEX(Table6[[#All],[Location]],MATCH(RecordTable[[#This Row],[METRC]],Table6[Tag],0)),"DEAD")</f>
        <v>DEAD</v>
      </c>
    </row>
    <row r="1640" spans="1:6" x14ac:dyDescent="0.25">
      <c r="A1640" t="str">
        <f>_xlfn.CONCAT("1A4070000000065000",RIGHT(RecordTable[[#This Row],[CloneBarcode]],6))</f>
        <v>1A4070000000065000043023</v>
      </c>
      <c r="B1640" t="str">
        <f>LEFT(RecordTable[[#This Row],[CloneBarcode]],7)</f>
        <v>PHGW020</v>
      </c>
      <c r="C1640" t="s">
        <v>3763</v>
      </c>
      <c r="D1640" s="15">
        <v>43740</v>
      </c>
      <c r="E1640" s="15" t="str">
        <f>_xlfn.IFNA(IF(LEFT(VLOOKUP(RecordTable[[#This Row],[METRC]],METRC!A:B,2,FALSE),4)=LEFT(RecordTable[[#This Row],[CloneBarcode]],4),"match","MISMATCH"),"dead")</f>
        <v>dead</v>
      </c>
      <c r="F1640" s="15" t="str">
        <f>_xlfn.IFNA(INDEX(Table6[[#All],[Location]],MATCH(RecordTable[[#This Row],[METRC]],Table6[Tag],0)),"DEAD")</f>
        <v>DEAD</v>
      </c>
    </row>
    <row r="1641" spans="1:6" x14ac:dyDescent="0.25">
      <c r="A1641" t="str">
        <f>_xlfn.CONCAT("1A4070000000065000",RIGHT(RecordTable[[#This Row],[CloneBarcode]],6))</f>
        <v>1A4070000000065000045530</v>
      </c>
      <c r="B1641" t="str">
        <f>LEFT(RecordTable[[#This Row],[CloneBarcode]],7)</f>
        <v>PHGW020</v>
      </c>
      <c r="C1641" t="s">
        <v>3893</v>
      </c>
      <c r="D1641" s="15">
        <v>43740</v>
      </c>
      <c r="E1641" s="15" t="str">
        <f>_xlfn.IFNA(IF(LEFT(VLOOKUP(RecordTable[[#This Row],[METRC]],METRC!A:B,2,FALSE),4)=LEFT(RecordTable[[#This Row],[CloneBarcode]],4),"match","MISMATCH"),"dead")</f>
        <v>dead</v>
      </c>
      <c r="F1641" s="15" t="str">
        <f>_xlfn.IFNA(INDEX(Table6[[#All],[Location]],MATCH(RecordTable[[#This Row],[METRC]],Table6[Tag],0)),"DEAD")</f>
        <v>DEAD</v>
      </c>
    </row>
    <row r="1642" spans="1:6" x14ac:dyDescent="0.25">
      <c r="A1642" t="str">
        <f>_xlfn.CONCAT("1A4070000000065000",RIGHT(RecordTable[[#This Row],[CloneBarcode]],6))</f>
        <v>1A4070000000065000045531</v>
      </c>
      <c r="B1642" t="str">
        <f>LEFT(RecordTable[[#This Row],[CloneBarcode]],7)</f>
        <v>PHGW020</v>
      </c>
      <c r="C1642" t="s">
        <v>3894</v>
      </c>
      <c r="D1642" s="15">
        <v>43740</v>
      </c>
      <c r="E1642" s="15" t="str">
        <f>_xlfn.IFNA(IF(LEFT(VLOOKUP(RecordTable[[#This Row],[METRC]],METRC!A:B,2,FALSE),4)=LEFT(RecordTable[[#This Row],[CloneBarcode]],4),"match","MISMATCH"),"dead")</f>
        <v>dead</v>
      </c>
      <c r="F1642" s="15" t="str">
        <f>_xlfn.IFNA(INDEX(Table6[[#All],[Location]],MATCH(RecordTable[[#This Row],[METRC]],Table6[Tag],0)),"DEAD")</f>
        <v>DEAD</v>
      </c>
    </row>
    <row r="1643" spans="1:6" x14ac:dyDescent="0.25">
      <c r="A1643" t="str">
        <f>_xlfn.CONCAT("1A4070000000065000",RIGHT(RecordTable[[#This Row],[CloneBarcode]],6))</f>
        <v>1A4070000000065000045492</v>
      </c>
      <c r="B1643" t="str">
        <f>LEFT(RecordTable[[#This Row],[CloneBarcode]],7)</f>
        <v>PHGW023</v>
      </c>
      <c r="C1643" t="s">
        <v>3895</v>
      </c>
      <c r="D1643" s="15">
        <v>43740</v>
      </c>
      <c r="E1643" s="15" t="str">
        <f>_xlfn.IFNA(IF(LEFT(VLOOKUP(RecordTable[[#This Row],[METRC]],METRC!A:B,2,FALSE),4)=LEFT(RecordTable[[#This Row],[CloneBarcode]],4),"match","MISMATCH"),"dead")</f>
        <v>dead</v>
      </c>
      <c r="F1643" s="15" t="str">
        <f>_xlfn.IFNA(INDEX(Table6[[#All],[Location]],MATCH(RecordTable[[#This Row],[METRC]],Table6[Tag],0)),"DEAD")</f>
        <v>DEAD</v>
      </c>
    </row>
    <row r="1644" spans="1:6" x14ac:dyDescent="0.25">
      <c r="A1644" t="str">
        <f>_xlfn.CONCAT("1A4070000000065000",RIGHT(RecordTable[[#This Row],[CloneBarcode]],6))</f>
        <v>1A4070000000065000045493</v>
      </c>
      <c r="B1644" t="str">
        <f>LEFT(RecordTable[[#This Row],[CloneBarcode]],7)</f>
        <v>PHGW023</v>
      </c>
      <c r="C1644" t="s">
        <v>3896</v>
      </c>
      <c r="D1644" s="15">
        <v>43740</v>
      </c>
      <c r="E1644" s="15" t="str">
        <f>_xlfn.IFNA(IF(LEFT(VLOOKUP(RecordTable[[#This Row],[METRC]],METRC!A:B,2,FALSE),4)=LEFT(RecordTable[[#This Row],[CloneBarcode]],4),"match","MISMATCH"),"dead")</f>
        <v>dead</v>
      </c>
      <c r="F1644" s="15" t="str">
        <f>_xlfn.IFNA(INDEX(Table6[[#All],[Location]],MATCH(RecordTable[[#This Row],[METRC]],Table6[Tag],0)),"DEAD")</f>
        <v>DEAD</v>
      </c>
    </row>
    <row r="1645" spans="1:6" x14ac:dyDescent="0.25">
      <c r="A1645" t="str">
        <f>_xlfn.CONCAT("1A4070000000065000",RIGHT(RecordTable[[#This Row],[CloneBarcode]],6))</f>
        <v>1A4070000000065000041821</v>
      </c>
      <c r="B1645" t="str">
        <f>LEFT(RecordTable[[#This Row],[CloneBarcode]],7)</f>
        <v>PHGW023</v>
      </c>
      <c r="C1645" t="s">
        <v>3766</v>
      </c>
      <c r="D1645" s="15">
        <v>43740</v>
      </c>
      <c r="E1645" s="15" t="str">
        <f>_xlfn.IFNA(IF(LEFT(VLOOKUP(RecordTable[[#This Row],[METRC]],METRC!A:B,2,FALSE),4)=LEFT(RecordTable[[#This Row],[CloneBarcode]],4),"match","MISMATCH"),"dead")</f>
        <v>dead</v>
      </c>
      <c r="F1645" s="15" t="str">
        <f>_xlfn.IFNA(INDEX(Table6[[#All],[Location]],MATCH(RecordTable[[#This Row],[METRC]],Table6[Tag],0)),"DEAD")</f>
        <v>DEAD</v>
      </c>
    </row>
    <row r="1646" spans="1:6" x14ac:dyDescent="0.25">
      <c r="A1646" t="str">
        <f>_xlfn.CONCAT("1A4070000000065000",RIGHT(RecordTable[[#This Row],[CloneBarcode]],6))</f>
        <v>1A4070000000065000041820</v>
      </c>
      <c r="B1646" t="str">
        <f>LEFT(RecordTable[[#This Row],[CloneBarcode]],7)</f>
        <v>PHGW023</v>
      </c>
      <c r="C1646" t="s">
        <v>3765</v>
      </c>
      <c r="D1646" s="15">
        <v>43740</v>
      </c>
      <c r="E1646" s="15" t="str">
        <f>_xlfn.IFNA(IF(LEFT(VLOOKUP(RecordTable[[#This Row],[METRC]],METRC!A:B,2,FALSE),4)=LEFT(RecordTable[[#This Row],[CloneBarcode]],4),"match","MISMATCH"),"dead")</f>
        <v>dead</v>
      </c>
      <c r="F1646" s="15" t="str">
        <f>_xlfn.IFNA(INDEX(Table6[[#All],[Location]],MATCH(RecordTable[[#This Row],[METRC]],Table6[Tag],0)),"DEAD")</f>
        <v>DEAD</v>
      </c>
    </row>
    <row r="1647" spans="1:6" x14ac:dyDescent="0.25">
      <c r="A1647" t="str">
        <f>_xlfn.CONCAT("1A4070000000065000",RIGHT(RecordTable[[#This Row],[CloneBarcode]],6))</f>
        <v>1A4070000000065000040547</v>
      </c>
      <c r="B1647" t="str">
        <f>LEFT(RecordTable[[#This Row],[CloneBarcode]],7)</f>
        <v>PLAN004</v>
      </c>
      <c r="C1647" t="s">
        <v>3767</v>
      </c>
      <c r="D1647" s="15">
        <v>43740</v>
      </c>
      <c r="E1647" s="15" t="str">
        <f>_xlfn.IFNA(IF(LEFT(VLOOKUP(RecordTable[[#This Row],[METRC]],METRC!A:B,2,FALSE),4)=LEFT(RecordTable[[#This Row],[CloneBarcode]],4),"match","MISMATCH"),"dead")</f>
        <v>dead</v>
      </c>
      <c r="F1647" s="15" t="str">
        <f>_xlfn.IFNA(INDEX(Table6[[#All],[Location]],MATCH(RecordTable[[#This Row],[METRC]],Table6[Tag],0)),"DEAD")</f>
        <v>DEAD</v>
      </c>
    </row>
    <row r="1648" spans="1:6" x14ac:dyDescent="0.25">
      <c r="A1648" t="str">
        <f>_xlfn.CONCAT("1A4070000000065000",RIGHT(RecordTable[[#This Row],[CloneBarcode]],6))</f>
        <v>1A4070000000065000040548</v>
      </c>
      <c r="B1648" t="str">
        <f>LEFT(RecordTable[[#This Row],[CloneBarcode]],7)</f>
        <v>PLAN004</v>
      </c>
      <c r="C1648" t="s">
        <v>3768</v>
      </c>
      <c r="D1648" s="15">
        <v>43740</v>
      </c>
      <c r="E1648" s="15" t="str">
        <f>_xlfn.IFNA(IF(LEFT(VLOOKUP(RecordTable[[#This Row],[METRC]],METRC!A:B,2,FALSE),4)=LEFT(RecordTable[[#This Row],[CloneBarcode]],4),"match","MISMATCH"),"dead")</f>
        <v>dead</v>
      </c>
      <c r="F1648" s="15" t="str">
        <f>_xlfn.IFNA(INDEX(Table6[[#All],[Location]],MATCH(RecordTable[[#This Row],[METRC]],Table6[Tag],0)),"DEAD")</f>
        <v>DEAD</v>
      </c>
    </row>
    <row r="1649" spans="1:6" x14ac:dyDescent="0.25">
      <c r="A1649" t="str">
        <f>_xlfn.CONCAT("1A4070000000065000",RIGHT(RecordTable[[#This Row],[CloneBarcode]],6))</f>
        <v>1A4070000000065000040548</v>
      </c>
      <c r="B1649" t="str">
        <f>LEFT(RecordTable[[#This Row],[CloneBarcode]],7)</f>
        <v>PLAN004</v>
      </c>
      <c r="C1649" t="s">
        <v>3768</v>
      </c>
      <c r="D1649" s="15">
        <v>43740</v>
      </c>
      <c r="E1649" s="15" t="str">
        <f>_xlfn.IFNA(IF(LEFT(VLOOKUP(RecordTable[[#This Row],[METRC]],METRC!A:B,2,FALSE),4)=LEFT(RecordTable[[#This Row],[CloneBarcode]],4),"match","MISMATCH"),"dead")</f>
        <v>dead</v>
      </c>
      <c r="F1649" s="15" t="str">
        <f>_xlfn.IFNA(INDEX(Table6[[#All],[Location]],MATCH(RecordTable[[#This Row],[METRC]],Table6[Tag],0)),"DEAD")</f>
        <v>DEAD</v>
      </c>
    </row>
    <row r="1650" spans="1:6" x14ac:dyDescent="0.25">
      <c r="A1650" t="str">
        <f>_xlfn.CONCAT("1A4070000000065000",RIGHT(RecordTable[[#This Row],[CloneBarcode]],6))</f>
        <v>1A4070000000065000040636</v>
      </c>
      <c r="B1650" t="str">
        <f>LEFT(RecordTable[[#This Row],[CloneBarcode]],7)</f>
        <v>PLAN008</v>
      </c>
      <c r="C1650" t="s">
        <v>3769</v>
      </c>
      <c r="D1650" s="15">
        <v>43740</v>
      </c>
      <c r="E1650" s="15" t="str">
        <f>_xlfn.IFNA(IF(LEFT(VLOOKUP(RecordTable[[#This Row],[METRC]],METRC!A:B,2,FALSE),4)=LEFT(RecordTable[[#This Row],[CloneBarcode]],4),"match","MISMATCH"),"dead")</f>
        <v>dead</v>
      </c>
      <c r="F1650" s="15" t="str">
        <f>_xlfn.IFNA(INDEX(Table6[[#All],[Location]],MATCH(RecordTable[[#This Row],[METRC]],Table6[Tag],0)),"DEAD")</f>
        <v>DEAD</v>
      </c>
    </row>
    <row r="1651" spans="1:6" x14ac:dyDescent="0.25">
      <c r="A1651" t="str">
        <f>_xlfn.CONCAT("1A4070000000065000",RIGHT(RecordTable[[#This Row],[CloneBarcode]],6))</f>
        <v>1A4070000000065000040635</v>
      </c>
      <c r="B1651" t="str">
        <f>LEFT(RecordTable[[#This Row],[CloneBarcode]],7)</f>
        <v>PLAN008</v>
      </c>
      <c r="C1651" t="s">
        <v>3770</v>
      </c>
      <c r="D1651" s="15">
        <v>43740</v>
      </c>
      <c r="E1651" s="15" t="str">
        <f>_xlfn.IFNA(IF(LEFT(VLOOKUP(RecordTable[[#This Row],[METRC]],METRC!A:B,2,FALSE),4)=LEFT(RecordTable[[#This Row],[CloneBarcode]],4),"match","MISMATCH"),"dead")</f>
        <v>dead</v>
      </c>
      <c r="F1651" s="15" t="str">
        <f>_xlfn.IFNA(INDEX(Table6[[#All],[Location]],MATCH(RecordTable[[#This Row],[METRC]],Table6[Tag],0)),"DEAD")</f>
        <v>DEAD</v>
      </c>
    </row>
    <row r="1652" spans="1:6" x14ac:dyDescent="0.25">
      <c r="A1652" t="s">
        <v>4021</v>
      </c>
      <c r="B1652" s="62" t="s">
        <v>4022</v>
      </c>
      <c r="C1652" t="str">
        <f>_xlfn.CONCAT(RecordTable[[#This Row],[PhenoAbbv]],".",RIGHT(RecordTable[[#This Row],[METRC]],6))</f>
        <v>PLAN012.040760</v>
      </c>
      <c r="D1652" s="63">
        <v>43740</v>
      </c>
      <c r="E1652" s="63" t="str">
        <f>_xlfn.IFNA(IF(LEFT(VLOOKUP(RecordTable[[#This Row],[METRC]],METRC!A:B,2,FALSE),4)=LEFT(RecordTable[[#This Row],[CloneBarcode]],4),"match","MISMATCH"),"dead")</f>
        <v>dead</v>
      </c>
      <c r="F1652" s="15" t="str">
        <f>_xlfn.IFNA(INDEX(Table6[[#All],[Location]],MATCH(RecordTable[[#This Row],[METRC]],Table6[Tag],0)),"DEAD")</f>
        <v>DEAD</v>
      </c>
    </row>
    <row r="1653" spans="1:6" x14ac:dyDescent="0.25">
      <c r="A1653" t="str">
        <f>_xlfn.CONCAT("1A4070000000065000",RIGHT(RecordTable[[#This Row],[CloneBarcode]],6))</f>
        <v>1A4070000000065000040761</v>
      </c>
      <c r="B1653" t="str">
        <f>LEFT(RecordTable[[#This Row],[CloneBarcode]],7)</f>
        <v>PLAN012</v>
      </c>
      <c r="C1653" t="s">
        <v>3772</v>
      </c>
      <c r="D1653" s="15">
        <v>43740</v>
      </c>
      <c r="E1653" s="15" t="str">
        <f>_xlfn.IFNA(IF(LEFT(VLOOKUP(RecordTable[[#This Row],[METRC]],METRC!A:B,2,FALSE),4)=LEFT(RecordTable[[#This Row],[CloneBarcode]],4),"match","MISMATCH"),"dead")</f>
        <v>dead</v>
      </c>
      <c r="F1653" s="15" t="str">
        <f>_xlfn.IFNA(INDEX(Table6[[#All],[Location]],MATCH(RecordTable[[#This Row],[METRC]],Table6[Tag],0)),"DEAD")</f>
        <v>DEAD</v>
      </c>
    </row>
    <row r="1654" spans="1:6" x14ac:dyDescent="0.25">
      <c r="A1654" t="s">
        <v>4023</v>
      </c>
      <c r="B1654" t="s">
        <v>2726</v>
      </c>
      <c r="C1654" t="str">
        <f>_xlfn.CONCAT(RecordTable[[#This Row],[PhenoAbbv]],".",RIGHT(RecordTable[[#This Row],[METRC]],6))</f>
        <v>PLAN017.033630</v>
      </c>
      <c r="D1654" s="63">
        <v>43740</v>
      </c>
      <c r="E1654" s="63" t="str">
        <f>_xlfn.IFNA(IF(LEFT(VLOOKUP(RecordTable[[#This Row],[METRC]],METRC!A:B,2,FALSE),4)=LEFT(RecordTable[[#This Row],[CloneBarcode]],4),"match","MISMATCH"),"dead")</f>
        <v>dead</v>
      </c>
      <c r="F1654" s="15" t="str">
        <f>_xlfn.IFNA(INDEX(Table6[[#All],[Location]],MATCH(RecordTable[[#This Row],[METRC]],Table6[Tag],0)),"DEAD")</f>
        <v>DEAD</v>
      </c>
    </row>
    <row r="1655" spans="1:6" x14ac:dyDescent="0.25">
      <c r="A1655" t="s">
        <v>3773</v>
      </c>
      <c r="B1655" s="62" t="s">
        <v>2726</v>
      </c>
      <c r="C1655" t="str">
        <f>_xlfn.CONCAT(RecordTable[[#This Row],[PhenoAbbv]],".",RIGHT(RecordTable[[#This Row],[METRC]],6))</f>
        <v>PLAN017.033631</v>
      </c>
      <c r="D1655" s="63">
        <v>43740</v>
      </c>
      <c r="E1655" s="63" t="str">
        <f>_xlfn.IFNA(IF(LEFT(VLOOKUP(RecordTable[[#This Row],[METRC]],METRC!A:B,2,FALSE),4)=LEFT(RecordTable[[#This Row],[CloneBarcode]],4),"match","MISMATCH"),"dead")</f>
        <v>dead</v>
      </c>
      <c r="F1655" s="15" t="str">
        <f>_xlfn.IFNA(INDEX(Table6[[#All],[Location]],MATCH(RecordTable[[#This Row],[METRC]],Table6[Tag],0)),"DEAD")</f>
        <v>DEAD</v>
      </c>
    </row>
    <row r="1656" spans="1:6" x14ac:dyDescent="0.25">
      <c r="A1656" t="str">
        <f>_xlfn.CONCAT("1A4070000000065000",RIGHT(RecordTable[[#This Row],[CloneBarcode]],6))</f>
        <v>1A4070000000065000044211</v>
      </c>
      <c r="B1656" t="str">
        <f>LEFT(RecordTable[[#This Row],[CloneBarcode]],7)</f>
        <v>PLAN017</v>
      </c>
      <c r="C1656" t="s">
        <v>4024</v>
      </c>
      <c r="D1656" s="15">
        <v>43740</v>
      </c>
      <c r="E1656" s="15" t="str">
        <f>_xlfn.IFNA(IF(LEFT(VLOOKUP(RecordTable[[#This Row],[METRC]],METRC!A:B,2,FALSE),4)=LEFT(RecordTable[[#This Row],[CloneBarcode]],4),"match","MISMATCH"),"dead")</f>
        <v>dead</v>
      </c>
      <c r="F1656" s="15" t="str">
        <f>_xlfn.IFNA(INDEX(Table6[[#All],[Location]],MATCH(RecordTable[[#This Row],[METRC]],Table6[Tag],0)),"DEAD")</f>
        <v>DEAD</v>
      </c>
    </row>
    <row r="1657" spans="1:6" x14ac:dyDescent="0.25">
      <c r="A1657" t="str">
        <f>_xlfn.CONCAT("1A4070000000065000",RIGHT(RecordTable[[#This Row],[CloneBarcode]],6))</f>
        <v>1A4070000000065000044201</v>
      </c>
      <c r="B1657" t="str">
        <f>LEFT(RecordTable[[#This Row],[CloneBarcode]],7)</f>
        <v>PLAN017</v>
      </c>
      <c r="C1657" t="s">
        <v>4025</v>
      </c>
      <c r="D1657" s="15">
        <v>43740</v>
      </c>
      <c r="E1657" s="15" t="str">
        <f>_xlfn.IFNA(IF(LEFT(VLOOKUP(RecordTable[[#This Row],[METRC]],METRC!A:B,2,FALSE),4)=LEFT(RecordTable[[#This Row],[CloneBarcode]],4),"match","MISMATCH"),"dead")</f>
        <v>dead</v>
      </c>
      <c r="F1657" s="15" t="str">
        <f>_xlfn.IFNA(INDEX(Table6[[#All],[Location]],MATCH(RecordTable[[#This Row],[METRC]],Table6[Tag],0)),"DEAD")</f>
        <v>DEAD</v>
      </c>
    </row>
    <row r="1658" spans="1:6" x14ac:dyDescent="0.25">
      <c r="A1658" t="str">
        <f>_xlfn.CONCAT("1A4070000000065000",RIGHT(RecordTable[[#This Row],[CloneBarcode]],6))</f>
        <v>1A4070000000065000044188</v>
      </c>
      <c r="B1658" t="str">
        <f>LEFT(RecordTable[[#This Row],[CloneBarcode]],7)</f>
        <v>PLAN017</v>
      </c>
      <c r="C1658" t="s">
        <v>4026</v>
      </c>
      <c r="D1658" s="15">
        <v>43740</v>
      </c>
      <c r="E1658" s="15" t="str">
        <f>_xlfn.IFNA(IF(LEFT(VLOOKUP(RecordTable[[#This Row],[METRC]],METRC!A:B,2,FALSE),4)=LEFT(RecordTable[[#This Row],[CloneBarcode]],4),"match","MISMATCH"),"dead")</f>
        <v>dead</v>
      </c>
      <c r="F1658" s="15" t="str">
        <f>_xlfn.IFNA(INDEX(Table6[[#All],[Location]],MATCH(RecordTable[[#This Row],[METRC]],Table6[Tag],0)),"DEAD")</f>
        <v>DEAD</v>
      </c>
    </row>
    <row r="1659" spans="1:6" x14ac:dyDescent="0.25">
      <c r="A1659" t="str">
        <f>_xlfn.CONCAT("1A4070000000065000",RIGHT(RecordTable[[#This Row],[CloneBarcode]],6))</f>
        <v>1A4070000000065000033630</v>
      </c>
      <c r="B1659" t="str">
        <f>LEFT(RecordTable[[#This Row],[CloneBarcode]],7)</f>
        <v>PLAN017</v>
      </c>
      <c r="C1659" t="s">
        <v>3222</v>
      </c>
      <c r="D1659" s="15">
        <v>43740</v>
      </c>
      <c r="E1659" s="15" t="str">
        <f>_xlfn.IFNA(IF(LEFT(VLOOKUP(RecordTable[[#This Row],[METRC]],METRC!A:B,2,FALSE),4)=LEFT(RecordTable[[#This Row],[CloneBarcode]],4),"match","MISMATCH"),"dead")</f>
        <v>dead</v>
      </c>
      <c r="F1659" s="15" t="str">
        <f>_xlfn.IFNA(INDEX(Table6[[#All],[Location]],MATCH(RecordTable[[#This Row],[METRC]],Table6[Tag],0)),"DEAD")</f>
        <v>DEAD</v>
      </c>
    </row>
    <row r="1660" spans="1:6" x14ac:dyDescent="0.25">
      <c r="A1660" t="s">
        <v>4027</v>
      </c>
      <c r="B1660" t="s">
        <v>4028</v>
      </c>
      <c r="C1660" t="str">
        <f>_xlfn.CONCAT(RecordTable[[#This Row],[PhenoAbbv]],".",RIGHT(RecordTable[[#This Row],[METRC]],6))</f>
        <v>PLAN026.040623</v>
      </c>
      <c r="D1660" s="63">
        <v>43740</v>
      </c>
      <c r="E1660" s="63" t="str">
        <f>_xlfn.IFNA(IF(LEFT(VLOOKUP(RecordTable[[#This Row],[METRC]],METRC!A:B,2,FALSE),4)=LEFT(RecordTable[[#This Row],[CloneBarcode]],4),"match","MISMATCH"),"dead")</f>
        <v>dead</v>
      </c>
      <c r="F1660" s="15" t="str">
        <f>_xlfn.IFNA(INDEX(Table6[[#All],[Location]],MATCH(RecordTable[[#This Row],[METRC]],Table6[Tag],0)),"DEAD")</f>
        <v>DEAD</v>
      </c>
    </row>
    <row r="1661" spans="1:6" x14ac:dyDescent="0.25">
      <c r="A1661" t="s">
        <v>4029</v>
      </c>
      <c r="B1661" s="62" t="s">
        <v>4028</v>
      </c>
      <c r="C1661" t="str">
        <f>_xlfn.CONCAT(RecordTable[[#This Row],[PhenoAbbv]],".",RIGHT(RecordTable[[#This Row],[METRC]],6))</f>
        <v>PLAN026.040624</v>
      </c>
      <c r="D1661" s="63">
        <v>43740</v>
      </c>
      <c r="E1661" s="63" t="str">
        <f>_xlfn.IFNA(IF(LEFT(VLOOKUP(RecordTable[[#This Row],[METRC]],METRC!A:B,2,FALSE),4)=LEFT(RecordTable[[#This Row],[CloneBarcode]],4),"match","MISMATCH"),"dead")</f>
        <v>dead</v>
      </c>
      <c r="F1661" s="15" t="str">
        <f>_xlfn.IFNA(INDEX(Table6[[#All],[Location]],MATCH(RecordTable[[#This Row],[METRC]],Table6[Tag],0)),"DEAD")</f>
        <v>DEAD</v>
      </c>
    </row>
    <row r="1662" spans="1:6" x14ac:dyDescent="0.25">
      <c r="A1662" t="s">
        <v>4030</v>
      </c>
      <c r="B1662" t="s">
        <v>4031</v>
      </c>
      <c r="C1662" t="str">
        <f>_xlfn.CONCAT(RecordTable[[#This Row],[PhenoAbbv]],".",RIGHT(RecordTable[[#This Row],[METRC]],6))</f>
        <v>PLKO004.035869</v>
      </c>
      <c r="D1662" s="63">
        <v>43740</v>
      </c>
      <c r="E1662" s="63" t="str">
        <f>_xlfn.IFNA(IF(LEFT(VLOOKUP(RecordTable[[#This Row],[METRC]],METRC!A:B,2,FALSE),4)=LEFT(RecordTable[[#This Row],[CloneBarcode]],4),"match","MISMATCH"),"dead")</f>
        <v>dead</v>
      </c>
      <c r="F1662" s="15" t="str">
        <f>_xlfn.IFNA(INDEX(Table6[[#All],[Location]],MATCH(RecordTable[[#This Row],[METRC]],Table6[Tag],0)),"DEAD")</f>
        <v>DEAD</v>
      </c>
    </row>
    <row r="1663" spans="1:6" x14ac:dyDescent="0.25">
      <c r="A1663" t="str">
        <f>_xlfn.CONCAT("1A4070000000065000",RIGHT(RecordTable[[#This Row],[CloneBarcode]],6))</f>
        <v>1A4070000000065000048056</v>
      </c>
      <c r="B1663" t="str">
        <f>LEFT(RecordTable[[#This Row],[CloneBarcode]],7)</f>
        <v>PLKO004</v>
      </c>
      <c r="C1663" t="s">
        <v>4032</v>
      </c>
      <c r="D1663" s="15">
        <v>43740</v>
      </c>
      <c r="E1663" s="15" t="str">
        <f>_xlfn.IFNA(IF(LEFT(VLOOKUP(RecordTable[[#This Row],[METRC]],METRC!A:B,2,FALSE),4)=LEFT(RecordTable[[#This Row],[CloneBarcode]],4),"match","MISMATCH"),"dead")</f>
        <v>dead</v>
      </c>
      <c r="F1663" s="15" t="str">
        <f>_xlfn.IFNA(INDEX(Table6[[#All],[Location]],MATCH(RecordTable[[#This Row],[METRC]],Table6[Tag],0)),"DEAD")</f>
        <v>DEAD</v>
      </c>
    </row>
    <row r="1664" spans="1:6" x14ac:dyDescent="0.25">
      <c r="A1664" t="str">
        <f>_xlfn.CONCAT("1A4070000000065000",RIGHT(RecordTable[[#This Row],[CloneBarcode]],6))</f>
        <v>1A4070000000065000048057</v>
      </c>
      <c r="B1664" t="str">
        <f>LEFT(RecordTable[[#This Row],[CloneBarcode]],7)</f>
        <v>PLKO004</v>
      </c>
      <c r="C1664" t="s">
        <v>4033</v>
      </c>
      <c r="D1664" s="15">
        <v>43740</v>
      </c>
      <c r="E1664" s="15" t="str">
        <f>_xlfn.IFNA(IF(LEFT(VLOOKUP(RecordTable[[#This Row],[METRC]],METRC!A:B,2,FALSE),4)=LEFT(RecordTable[[#This Row],[CloneBarcode]],4),"match","MISMATCH"),"dead")</f>
        <v>dead</v>
      </c>
      <c r="F1664" s="15" t="str">
        <f>_xlfn.IFNA(INDEX(Table6[[#All],[Location]],MATCH(RecordTable[[#This Row],[METRC]],Table6[Tag],0)),"DEAD")</f>
        <v>DEAD</v>
      </c>
    </row>
    <row r="1665" spans="1:6" x14ac:dyDescent="0.25">
      <c r="A1665" t="str">
        <f>_xlfn.CONCAT("1A4070000000065000",RIGHT(RecordTable[[#This Row],[CloneBarcode]],6))</f>
        <v>1A4070000000065000048058</v>
      </c>
      <c r="B1665" t="str">
        <f>LEFT(RecordTable[[#This Row],[CloneBarcode]],7)</f>
        <v>PLKO004</v>
      </c>
      <c r="C1665" t="s">
        <v>4034</v>
      </c>
      <c r="D1665" s="15">
        <v>43740</v>
      </c>
      <c r="E1665" s="15" t="str">
        <f>_xlfn.IFNA(IF(LEFT(VLOOKUP(RecordTable[[#This Row],[METRC]],METRC!A:B,2,FALSE),4)=LEFT(RecordTable[[#This Row],[CloneBarcode]],4),"match","MISMATCH"),"dead")</f>
        <v>dead</v>
      </c>
      <c r="F1665" s="15" t="str">
        <f>_xlfn.IFNA(INDEX(Table6[[#All],[Location]],MATCH(RecordTable[[#This Row],[METRC]],Table6[Tag],0)),"DEAD")</f>
        <v>DEAD</v>
      </c>
    </row>
    <row r="1666" spans="1:6" x14ac:dyDescent="0.25">
      <c r="A1666" t="s">
        <v>4035</v>
      </c>
      <c r="B1666" t="s">
        <v>4036</v>
      </c>
      <c r="C1666" t="str">
        <f>_xlfn.CONCAT(RecordTable[[#This Row],[PhenoAbbv]],".",RIGHT(RecordTable[[#This Row],[METRC]],6))</f>
        <v>PLKO005.040513</v>
      </c>
      <c r="D1666" s="63">
        <v>43740</v>
      </c>
      <c r="E1666" s="63" t="str">
        <f>_xlfn.IFNA(IF(LEFT(VLOOKUP(RecordTable[[#This Row],[METRC]],METRC!A:B,2,FALSE),4)=LEFT(RecordTable[[#This Row],[CloneBarcode]],4),"match","MISMATCH"),"dead")</f>
        <v>dead</v>
      </c>
      <c r="F1666" s="15" t="str">
        <f>_xlfn.IFNA(INDEX(Table6[[#All],[Location]],MATCH(RecordTable[[#This Row],[METRC]],Table6[Tag],0)),"DEAD")</f>
        <v>DEAD</v>
      </c>
    </row>
    <row r="1667" spans="1:6" x14ac:dyDescent="0.25">
      <c r="A1667" t="str">
        <f>_xlfn.CONCAT("1A4070000000065000",RIGHT(RecordTable[[#This Row],[CloneBarcode]],6))</f>
        <v>1A4070000000065000040514</v>
      </c>
      <c r="B1667" t="str">
        <f>LEFT(RecordTable[[#This Row],[CloneBarcode]],7)</f>
        <v>PLKO005</v>
      </c>
      <c r="C1667" t="s">
        <v>3777</v>
      </c>
      <c r="D1667" s="15">
        <v>43740</v>
      </c>
      <c r="E1667" s="15" t="str">
        <f>_xlfn.IFNA(IF(LEFT(VLOOKUP(RecordTable[[#This Row],[METRC]],METRC!A:B,2,FALSE),4)=LEFT(RecordTable[[#This Row],[CloneBarcode]],4),"match","MISMATCH"),"dead")</f>
        <v>dead</v>
      </c>
      <c r="F1667" s="15" t="str">
        <f>_xlfn.IFNA(INDEX(Table6[[#All],[Location]],MATCH(RecordTable[[#This Row],[METRC]],Table6[Tag],0)),"DEAD")</f>
        <v>DEAD</v>
      </c>
    </row>
    <row r="1668" spans="1:6" x14ac:dyDescent="0.25">
      <c r="A1668" t="str">
        <f>_xlfn.CONCAT("1A4070000000065000",RIGHT(RecordTable[[#This Row],[CloneBarcode]],6))</f>
        <v>1A4070000000065000034396</v>
      </c>
      <c r="B1668" t="str">
        <f>LEFT(RecordTable[[#This Row],[CloneBarcode]],7)</f>
        <v>PLKO005</v>
      </c>
      <c r="C1668" t="s">
        <v>3489</v>
      </c>
      <c r="D1668" s="15">
        <v>43740</v>
      </c>
      <c r="E1668" s="15" t="str">
        <f>_xlfn.IFNA(IF(LEFT(VLOOKUP(RecordTable[[#This Row],[METRC]],METRC!A:B,2,FALSE),4)=LEFT(RecordTable[[#This Row],[CloneBarcode]],4),"match","MISMATCH"),"dead")</f>
        <v>dead</v>
      </c>
      <c r="F1668" s="15" t="str">
        <f>_xlfn.IFNA(INDEX(Table6[[#All],[Location]],MATCH(RecordTable[[#This Row],[METRC]],Table6[Tag],0)),"DEAD")</f>
        <v>DEAD</v>
      </c>
    </row>
    <row r="1669" spans="1:6" x14ac:dyDescent="0.25">
      <c r="A1669" t="s">
        <v>4037</v>
      </c>
      <c r="B1669" t="s">
        <v>4038</v>
      </c>
      <c r="C1669" t="str">
        <f>_xlfn.CONCAT(RecordTable[[#This Row],[PhenoAbbv]],".",RIGHT(RecordTable[[#This Row],[METRC]],6))</f>
        <v>PLKO025.034435</v>
      </c>
      <c r="D1669" s="63">
        <v>43740</v>
      </c>
      <c r="E1669" s="63" t="str">
        <f>_xlfn.IFNA(IF(LEFT(VLOOKUP(RecordTable[[#This Row],[METRC]],METRC!A:B,2,FALSE),4)=LEFT(RecordTable[[#This Row],[CloneBarcode]],4),"match","MISMATCH"),"dead")</f>
        <v>dead</v>
      </c>
      <c r="F1669" s="15" t="str">
        <f>_xlfn.IFNA(INDEX(Table6[[#All],[Location]],MATCH(RecordTable[[#This Row],[METRC]],Table6[Tag],0)),"DEAD")</f>
        <v>DEAD</v>
      </c>
    </row>
    <row r="1670" spans="1:6" x14ac:dyDescent="0.25">
      <c r="A1670" t="str">
        <f>_xlfn.CONCAT("1A4070000000065000",RIGHT(RecordTable[[#This Row],[CloneBarcode]],6))</f>
        <v>1A4070000000065000040559</v>
      </c>
      <c r="B1670" t="str">
        <f>LEFT(RecordTable[[#This Row],[CloneBarcode]],7)</f>
        <v>PLKO025</v>
      </c>
      <c r="C1670" t="s">
        <v>3778</v>
      </c>
      <c r="D1670" s="15">
        <v>43740</v>
      </c>
      <c r="E1670" s="15" t="str">
        <f>_xlfn.IFNA(IF(LEFT(VLOOKUP(RecordTable[[#This Row],[METRC]],METRC!A:B,2,FALSE),4)=LEFT(RecordTable[[#This Row],[CloneBarcode]],4),"match","MISMATCH"),"dead")</f>
        <v>dead</v>
      </c>
      <c r="F1670" s="15" t="str">
        <f>_xlfn.IFNA(INDEX(Table6[[#All],[Location]],MATCH(RecordTable[[#This Row],[METRC]],Table6[Tag],0)),"DEAD")</f>
        <v>DEAD</v>
      </c>
    </row>
    <row r="1671" spans="1:6" x14ac:dyDescent="0.25">
      <c r="A1671" t="str">
        <f>_xlfn.CONCAT("1A4070000000065000",RIGHT(RecordTable[[#This Row],[CloneBarcode]],6))</f>
        <v>1A4070000000065000040560</v>
      </c>
      <c r="B1671" t="str">
        <f>LEFT(RecordTable[[#This Row],[CloneBarcode]],7)</f>
        <v>PLKO025</v>
      </c>
      <c r="C1671" t="s">
        <v>3779</v>
      </c>
      <c r="D1671" s="15">
        <v>43740</v>
      </c>
      <c r="E1671" s="15" t="str">
        <f>_xlfn.IFNA(IF(LEFT(VLOOKUP(RecordTable[[#This Row],[METRC]],METRC!A:B,2,FALSE),4)=LEFT(RecordTable[[#This Row],[CloneBarcode]],4),"match","MISMATCH"),"dead")</f>
        <v>dead</v>
      </c>
      <c r="F1671" s="15" t="str">
        <f>_xlfn.IFNA(INDEX(Table6[[#All],[Location]],MATCH(RecordTable[[#This Row],[METRC]],Table6[Tag],0)),"DEAD")</f>
        <v>DEAD</v>
      </c>
    </row>
    <row r="1672" spans="1:6" x14ac:dyDescent="0.25">
      <c r="A1672" t="s">
        <v>4039</v>
      </c>
      <c r="B1672" t="s">
        <v>4040</v>
      </c>
      <c r="C1672" t="str">
        <f>_xlfn.CONCAT(RecordTable[[#This Row],[PhenoAbbv]],".",RIGHT(RecordTable[[#This Row],[METRC]],6))</f>
        <v>PLKO030.040538</v>
      </c>
      <c r="D1672" s="63">
        <v>43740</v>
      </c>
      <c r="E1672" s="63" t="str">
        <f>_xlfn.IFNA(IF(LEFT(VLOOKUP(RecordTable[[#This Row],[METRC]],METRC!A:B,2,FALSE),4)=LEFT(RecordTable[[#This Row],[CloneBarcode]],4),"match","MISMATCH"),"dead")</f>
        <v>dead</v>
      </c>
      <c r="F1672" s="15" t="str">
        <f>_xlfn.IFNA(INDEX(Table6[[#All],[Location]],MATCH(RecordTable[[#This Row],[METRC]],Table6[Tag],0)),"DEAD")</f>
        <v>DEAD</v>
      </c>
    </row>
    <row r="1673" spans="1:6" x14ac:dyDescent="0.25">
      <c r="A1673" t="str">
        <f>_xlfn.CONCAT("1A4070000000065000",RIGHT(RecordTable[[#This Row],[CloneBarcode]],6))</f>
        <v>1A4070000000065000040537</v>
      </c>
      <c r="B1673" t="str">
        <f>LEFT(RecordTable[[#This Row],[CloneBarcode]],7)</f>
        <v>PLKO030</v>
      </c>
      <c r="C1673" t="s">
        <v>3781</v>
      </c>
      <c r="D1673" s="15">
        <v>43740</v>
      </c>
      <c r="E1673" s="15" t="str">
        <f>_xlfn.IFNA(IF(LEFT(VLOOKUP(RecordTable[[#This Row],[METRC]],METRC!A:B,2,FALSE),4)=LEFT(RecordTable[[#This Row],[CloneBarcode]],4),"match","MISMATCH"),"dead")</f>
        <v>dead</v>
      </c>
      <c r="F1673" s="15" t="str">
        <f>_xlfn.IFNA(INDEX(Table6[[#All],[Location]],MATCH(RecordTable[[#This Row],[METRC]],Table6[Tag],0)),"DEAD")</f>
        <v>DEAD</v>
      </c>
    </row>
    <row r="1674" spans="1:6" x14ac:dyDescent="0.25">
      <c r="A1674" t="s">
        <v>4041</v>
      </c>
      <c r="B1674" t="str">
        <f>LEFT(RecordTable[[#This Row],[CloneBarcode]],7)</f>
        <v>PLKO030</v>
      </c>
      <c r="C1674" t="s">
        <v>3491</v>
      </c>
      <c r="D1674" s="63">
        <v>43740</v>
      </c>
      <c r="E1674" s="63" t="str">
        <f>_xlfn.IFNA(IF(LEFT(VLOOKUP(RecordTable[[#This Row],[METRC]],METRC!A:B,2,FALSE),4)=LEFT(RecordTable[[#This Row],[CloneBarcode]],4),"match","MISMATCH"),"dead")</f>
        <v>dead</v>
      </c>
      <c r="F1674" s="15" t="str">
        <f>_xlfn.IFNA(INDEX(Table6[[#All],[Location]],MATCH(RecordTable[[#This Row],[METRC]],Table6[Tag],0)),"DEAD")</f>
        <v>DEAD</v>
      </c>
    </row>
    <row r="1675" spans="1:6" x14ac:dyDescent="0.25">
      <c r="A1675" t="str">
        <f>_xlfn.CONCAT("1A4070000000065000",RIGHT(RecordTable[[#This Row],[CloneBarcode]],6))</f>
        <v>1A4070000000065000039049</v>
      </c>
      <c r="B1675" t="str">
        <f>LEFT(RecordTable[[#This Row],[CloneBarcode]],7)</f>
        <v>POLO028</v>
      </c>
      <c r="C1675" t="s">
        <v>3782</v>
      </c>
      <c r="D1675" s="15">
        <v>43740</v>
      </c>
      <c r="E1675" s="15" t="str">
        <f>_xlfn.IFNA(IF(LEFT(VLOOKUP(RecordTable[[#This Row],[METRC]],METRC!A:B,2,FALSE),4)=LEFT(RecordTable[[#This Row],[CloneBarcode]],4),"match","MISMATCH"),"dead")</f>
        <v>dead</v>
      </c>
      <c r="F1675" s="15" t="str">
        <f>_xlfn.IFNA(INDEX(Table6[[#All],[Location]],MATCH(RecordTable[[#This Row],[METRC]],Table6[Tag],0)),"DEAD")</f>
        <v>DEAD</v>
      </c>
    </row>
    <row r="1676" spans="1:6" x14ac:dyDescent="0.25">
      <c r="A1676" t="s">
        <v>3499</v>
      </c>
      <c r="B1676" s="62" t="s">
        <v>3246</v>
      </c>
      <c r="C1676" t="str">
        <f>_xlfn.CONCAT(RecordTable[[#This Row],[PhenoAbbv]],".",RIGHT(RecordTable[[#This Row],[METRC]],6))</f>
        <v>POLO046.029343</v>
      </c>
      <c r="D1676" s="63">
        <v>43740</v>
      </c>
      <c r="E1676" s="63" t="str">
        <f>_xlfn.IFNA(IF(LEFT(VLOOKUP(RecordTable[[#This Row],[METRC]],METRC!A:B,2,FALSE),4)=LEFT(RecordTable[[#This Row],[CloneBarcode]],4),"match","MISMATCH"),"dead")</f>
        <v>dead</v>
      </c>
      <c r="F1676" s="15" t="str">
        <f>_xlfn.IFNA(INDEX(Table6[[#All],[Location]],MATCH(RecordTable[[#This Row],[METRC]],Table6[Tag],0)),"DEAD")</f>
        <v>DEAD</v>
      </c>
    </row>
    <row r="1677" spans="1:6" x14ac:dyDescent="0.25">
      <c r="A1677" t="s">
        <v>3500</v>
      </c>
      <c r="B1677" t="s">
        <v>3246</v>
      </c>
      <c r="C1677" t="str">
        <f>_xlfn.CONCAT(RecordTable[[#This Row],[PhenoAbbv]],".",RIGHT(RecordTable[[#This Row],[METRC]],6))</f>
        <v>POLO046.029349</v>
      </c>
      <c r="D1677" s="63">
        <v>43740</v>
      </c>
      <c r="E1677" s="63" t="str">
        <f>_xlfn.IFNA(IF(LEFT(VLOOKUP(RecordTable[[#This Row],[METRC]],METRC!A:B,2,FALSE),4)=LEFT(RecordTable[[#This Row],[CloneBarcode]],4),"match","MISMATCH"),"dead")</f>
        <v>dead</v>
      </c>
      <c r="F1677" s="15" t="str">
        <f>_xlfn.IFNA(INDEX(Table6[[#All],[Location]],MATCH(RecordTable[[#This Row],[METRC]],Table6[Tag],0)),"DEAD")</f>
        <v>DEAD</v>
      </c>
    </row>
    <row r="1678" spans="1:6" x14ac:dyDescent="0.25">
      <c r="A1678" t="s">
        <v>3783</v>
      </c>
      <c r="B1678" s="62" t="s">
        <v>3246</v>
      </c>
      <c r="C1678" t="str">
        <f>_xlfn.CONCAT(RecordTable[[#This Row],[PhenoAbbv]],".",RIGHT(RecordTable[[#This Row],[METRC]],6))</f>
        <v>POLO046.032164</v>
      </c>
      <c r="D1678" s="63">
        <v>43740</v>
      </c>
      <c r="E1678" s="63" t="str">
        <f>_xlfn.IFNA(IF(LEFT(VLOOKUP(RecordTable[[#This Row],[METRC]],METRC!A:B,2,FALSE),4)=LEFT(RecordTable[[#This Row],[CloneBarcode]],4),"match","MISMATCH"),"dead")</f>
        <v>dead</v>
      </c>
      <c r="F1678" s="15" t="str">
        <f>_xlfn.IFNA(INDEX(Table6[[#All],[Location]],MATCH(RecordTable[[#This Row],[METRC]],Table6[Tag],0)),"DEAD")</f>
        <v>DEAD</v>
      </c>
    </row>
    <row r="1679" spans="1:6" x14ac:dyDescent="0.25">
      <c r="A1679" t="str">
        <f>_xlfn.CONCAT("1A4070000000065000",RIGHT(RecordTable[[#This Row],[CloneBarcode]],6))</f>
        <v>1A4070000000065000044124</v>
      </c>
      <c r="B1679" t="str">
        <f>LEFT(RecordTable[[#This Row],[CloneBarcode]],7)</f>
        <v>POLO046</v>
      </c>
      <c r="C1679" t="s">
        <v>4042</v>
      </c>
      <c r="D1679" s="15">
        <v>43740</v>
      </c>
      <c r="E1679" s="15" t="str">
        <f>_xlfn.IFNA(IF(LEFT(VLOOKUP(RecordTable[[#This Row],[METRC]],METRC!A:B,2,FALSE),4)=LEFT(RecordTable[[#This Row],[CloneBarcode]],4),"match","MISMATCH"),"dead")</f>
        <v>dead</v>
      </c>
      <c r="F1679" s="15" t="str">
        <f>_xlfn.IFNA(INDEX(Table6[[#All],[Location]],MATCH(RecordTable[[#This Row],[METRC]],Table6[Tag],0)),"DEAD")</f>
        <v>DEAD</v>
      </c>
    </row>
    <row r="1680" spans="1:6" x14ac:dyDescent="0.25">
      <c r="A1680" t="str">
        <f>_xlfn.CONCAT("1A4070000000065000",RIGHT(RecordTable[[#This Row],[CloneBarcode]],6))</f>
        <v>1A4070000000065000044105</v>
      </c>
      <c r="B1680" t="str">
        <f>LEFT(RecordTable[[#This Row],[CloneBarcode]],7)</f>
        <v>POLO046</v>
      </c>
      <c r="C1680" t="s">
        <v>4043</v>
      </c>
      <c r="D1680" s="15">
        <v>43740</v>
      </c>
      <c r="E1680" s="15" t="str">
        <f>_xlfn.IFNA(IF(LEFT(VLOOKUP(RecordTable[[#This Row],[METRC]],METRC!A:B,2,FALSE),4)=LEFT(RecordTable[[#This Row],[CloneBarcode]],4),"match","MISMATCH"),"dead")</f>
        <v>dead</v>
      </c>
      <c r="F1680" s="15" t="str">
        <f>_xlfn.IFNA(INDEX(Table6[[#All],[Location]],MATCH(RecordTable[[#This Row],[METRC]],Table6[Tag],0)),"DEAD")</f>
        <v>DEAD</v>
      </c>
    </row>
    <row r="1681" spans="1:6" x14ac:dyDescent="0.25">
      <c r="A1681" t="str">
        <f>_xlfn.CONCAT("1A4070000000065000",RIGHT(RecordTable[[#This Row],[CloneBarcode]],6))</f>
        <v>1A4070000000065000044130</v>
      </c>
      <c r="B1681" t="str">
        <f>LEFT(RecordTable[[#This Row],[CloneBarcode]],7)</f>
        <v>POLO046</v>
      </c>
      <c r="C1681" t="s">
        <v>4044</v>
      </c>
      <c r="D1681" s="15">
        <v>43740</v>
      </c>
      <c r="E1681" s="15" t="str">
        <f>_xlfn.IFNA(IF(LEFT(VLOOKUP(RecordTable[[#This Row],[METRC]],METRC!A:B,2,FALSE),4)=LEFT(RecordTable[[#This Row],[CloneBarcode]],4),"match","MISMATCH"),"dead")</f>
        <v>dead</v>
      </c>
      <c r="F1681" s="15" t="str">
        <f>_xlfn.IFNA(INDEX(Table6[[#All],[Location]],MATCH(RecordTable[[#This Row],[METRC]],Table6[Tag],0)),"DEAD")</f>
        <v>DEAD</v>
      </c>
    </row>
    <row r="1682" spans="1:6" x14ac:dyDescent="0.25">
      <c r="A1682" t="str">
        <f>_xlfn.CONCAT("1A4070000000065000",RIGHT(RecordTable[[#This Row],[CloneBarcode]],6))</f>
        <v>1A4070000000065000048059</v>
      </c>
      <c r="B1682" t="str">
        <f>LEFT(RecordTable[[#This Row],[CloneBarcode]],7)</f>
        <v>POLO046</v>
      </c>
      <c r="C1682" t="s">
        <v>4045</v>
      </c>
      <c r="D1682" s="15">
        <v>43740</v>
      </c>
      <c r="E1682" s="15" t="str">
        <f>_xlfn.IFNA(IF(LEFT(VLOOKUP(RecordTable[[#This Row],[METRC]],METRC!A:B,2,FALSE),4)=LEFT(RecordTable[[#This Row],[CloneBarcode]],4),"match","MISMATCH"),"dead")</f>
        <v>dead</v>
      </c>
      <c r="F1682" s="15" t="str">
        <f>_xlfn.IFNA(INDEX(Table6[[#All],[Location]],MATCH(RecordTable[[#This Row],[METRC]],Table6[Tag],0)),"DEAD")</f>
        <v>DEAD</v>
      </c>
    </row>
    <row r="1683" spans="1:6" x14ac:dyDescent="0.25">
      <c r="A1683" t="str">
        <f>_xlfn.CONCAT("1A4070000000065000",RIGHT(RecordTable[[#This Row],[CloneBarcode]],6))</f>
        <v>1A4070000000065000048060</v>
      </c>
      <c r="B1683" t="str">
        <f>LEFT(RecordTable[[#This Row],[CloneBarcode]],7)</f>
        <v>POLO046</v>
      </c>
      <c r="C1683" t="s">
        <v>4046</v>
      </c>
      <c r="D1683" s="15">
        <v>43740</v>
      </c>
      <c r="E1683" s="15" t="str">
        <f>_xlfn.IFNA(IF(LEFT(VLOOKUP(RecordTable[[#This Row],[METRC]],METRC!A:B,2,FALSE),4)=LEFT(RecordTable[[#This Row],[CloneBarcode]],4),"match","MISMATCH"),"dead")</f>
        <v>dead</v>
      </c>
      <c r="F1683" s="15" t="str">
        <f>_xlfn.IFNA(INDEX(Table6[[#All],[Location]],MATCH(RecordTable[[#This Row],[METRC]],Table6[Tag],0)),"DEAD")</f>
        <v>DEAD</v>
      </c>
    </row>
    <row r="1684" spans="1:6" x14ac:dyDescent="0.25">
      <c r="A1684" t="s">
        <v>3784</v>
      </c>
      <c r="B1684" s="62" t="s">
        <v>3785</v>
      </c>
      <c r="C1684" t="str">
        <f>_xlfn.CONCAT(RecordTable[[#This Row],[PhenoAbbv]],".",RIGHT(RecordTable[[#This Row],[METRC]],6))</f>
        <v>POTN010.034335</v>
      </c>
      <c r="D1684" s="63">
        <v>43740</v>
      </c>
      <c r="E1684" s="63" t="str">
        <f>_xlfn.IFNA(IF(LEFT(VLOOKUP(RecordTable[[#This Row],[METRC]],METRC!A:B,2,FALSE),4)=LEFT(RecordTable[[#This Row],[CloneBarcode]],4),"match","MISMATCH"),"dead")</f>
        <v>dead</v>
      </c>
      <c r="F1684" s="15" t="str">
        <f>_xlfn.IFNA(INDEX(Table6[[#All],[Location]],MATCH(RecordTable[[#This Row],[METRC]],Table6[Tag],0)),"DEAD")</f>
        <v>DEAD</v>
      </c>
    </row>
    <row r="1685" spans="1:6" x14ac:dyDescent="0.25">
      <c r="A1685" t="s">
        <v>4047</v>
      </c>
      <c r="B1685" s="62" t="s">
        <v>3785</v>
      </c>
      <c r="C1685" t="str">
        <f>_xlfn.CONCAT(RecordTable[[#This Row],[PhenoAbbv]],".",RIGHT(RecordTable[[#This Row],[METRC]],6))</f>
        <v>POTN010.040597</v>
      </c>
      <c r="D1685" s="63">
        <v>43740</v>
      </c>
      <c r="E1685" s="63" t="str">
        <f>_xlfn.IFNA(IF(LEFT(VLOOKUP(RecordTable[[#This Row],[METRC]],METRC!A:B,2,FALSE),4)=LEFT(RecordTable[[#This Row],[CloneBarcode]],4),"match","MISMATCH"),"dead")</f>
        <v>dead</v>
      </c>
      <c r="F1685" s="15" t="str">
        <f>_xlfn.IFNA(INDEX(Table6[[#All],[Location]],MATCH(RecordTable[[#This Row],[METRC]],Table6[Tag],0)),"DEAD")</f>
        <v>DEAD</v>
      </c>
    </row>
    <row r="1686" spans="1:6" x14ac:dyDescent="0.25">
      <c r="A1686" t="s">
        <v>4048</v>
      </c>
      <c r="B1686" t="s">
        <v>3785</v>
      </c>
      <c r="C1686" t="str">
        <f>_xlfn.CONCAT(RecordTable[[#This Row],[PhenoAbbv]],".",RIGHT(RecordTable[[#This Row],[METRC]],6))</f>
        <v>POTN010.040598</v>
      </c>
      <c r="D1686" s="63">
        <v>43740</v>
      </c>
      <c r="E1686" s="63" t="str">
        <f>_xlfn.IFNA(IF(LEFT(VLOOKUP(RecordTable[[#This Row],[METRC]],METRC!A:B,2,FALSE),4)=LEFT(RecordTable[[#This Row],[CloneBarcode]],4),"match","MISMATCH"),"dead")</f>
        <v>dead</v>
      </c>
      <c r="F1686" s="15" t="str">
        <f>_xlfn.IFNA(INDEX(Table6[[#All],[Location]],MATCH(RecordTable[[#This Row],[METRC]],Table6[Tag],0)),"DEAD")</f>
        <v>DEAD</v>
      </c>
    </row>
    <row r="1687" spans="1:6" x14ac:dyDescent="0.25">
      <c r="A1687" t="s">
        <v>4049</v>
      </c>
      <c r="B1687" t="s">
        <v>4050</v>
      </c>
      <c r="C1687" t="str">
        <f>_xlfn.CONCAT(RecordTable[[#This Row],[PhenoAbbv]],".",RIGHT(RecordTable[[#This Row],[METRC]],6))</f>
        <v>POTN011.040503</v>
      </c>
      <c r="D1687" s="63">
        <v>43740</v>
      </c>
      <c r="E1687" s="63" t="str">
        <f>_xlfn.IFNA(IF(LEFT(VLOOKUP(RecordTable[[#This Row],[METRC]],METRC!A:B,2,FALSE),4)=LEFT(RecordTable[[#This Row],[CloneBarcode]],4),"match","MISMATCH"),"dead")</f>
        <v>dead</v>
      </c>
      <c r="F1687" s="15" t="str">
        <f>_xlfn.IFNA(INDEX(Table6[[#All],[Location]],MATCH(RecordTable[[#This Row],[METRC]],Table6[Tag],0)),"DEAD")</f>
        <v>DEAD</v>
      </c>
    </row>
    <row r="1688" spans="1:6" x14ac:dyDescent="0.25">
      <c r="A1688" t="s">
        <v>4051</v>
      </c>
      <c r="B1688" t="s">
        <v>4050</v>
      </c>
      <c r="C1688" t="str">
        <f>_xlfn.CONCAT(RecordTable[[#This Row],[PhenoAbbv]],".",RIGHT(RecordTable[[#This Row],[METRC]],6))</f>
        <v>POTN011.040504</v>
      </c>
      <c r="D1688" s="63">
        <v>43740</v>
      </c>
      <c r="E1688" s="63" t="str">
        <f>_xlfn.IFNA(IF(LEFT(VLOOKUP(RecordTable[[#This Row],[METRC]],METRC!A:B,2,FALSE),4)=LEFT(RecordTable[[#This Row],[CloneBarcode]],4),"match","MISMATCH"),"dead")</f>
        <v>dead</v>
      </c>
      <c r="F1688" s="15" t="str">
        <f>_xlfn.IFNA(INDEX(Table6[[#All],[Location]],MATCH(RecordTable[[#This Row],[METRC]],Table6[Tag],0)),"DEAD")</f>
        <v>DEAD</v>
      </c>
    </row>
    <row r="1689" spans="1:6" x14ac:dyDescent="0.25">
      <c r="A1689" t="s">
        <v>4052</v>
      </c>
      <c r="B1689" t="s">
        <v>2645</v>
      </c>
      <c r="C1689" t="str">
        <f>_xlfn.CONCAT(RecordTable[[#This Row],[PhenoAbbv]],".",RIGHT(RecordTable[[#This Row],[METRC]],6))</f>
        <v>POTN017.038498</v>
      </c>
      <c r="D1689" s="63">
        <v>43740</v>
      </c>
      <c r="E1689" s="63" t="str">
        <f>_xlfn.IFNA(IF(LEFT(VLOOKUP(RecordTable[[#This Row],[METRC]],METRC!A:B,2,FALSE),4)=LEFT(RecordTable[[#This Row],[CloneBarcode]],4),"match","MISMATCH"),"dead")</f>
        <v>dead</v>
      </c>
      <c r="F1689" s="15" t="str">
        <f>_xlfn.IFNA(INDEX(Table6[[#All],[Location]],MATCH(RecordTable[[#This Row],[METRC]],Table6[Tag],0)),"DEAD")</f>
        <v>DEAD</v>
      </c>
    </row>
    <row r="1690" spans="1:6" x14ac:dyDescent="0.25">
      <c r="A1690" t="s">
        <v>4053</v>
      </c>
      <c r="B1690" s="62" t="s">
        <v>2645</v>
      </c>
      <c r="C1690" t="str">
        <f>_xlfn.CONCAT(RecordTable[[#This Row],[PhenoAbbv]],".",RIGHT(RecordTable[[#This Row],[METRC]],6))</f>
        <v>POTN017.038499</v>
      </c>
      <c r="D1690" s="63">
        <v>43740</v>
      </c>
      <c r="E1690" s="63" t="str">
        <f>_xlfn.IFNA(IF(LEFT(VLOOKUP(RecordTable[[#This Row],[METRC]],METRC!A:B,2,FALSE),4)=LEFT(RecordTable[[#This Row],[CloneBarcode]],4),"match","MISMATCH"),"dead")</f>
        <v>dead</v>
      </c>
      <c r="F1690" s="15" t="str">
        <f>_xlfn.IFNA(INDEX(Table6[[#All],[Location]],MATCH(RecordTable[[#This Row],[METRC]],Table6[Tag],0)),"DEAD")</f>
        <v>DEAD</v>
      </c>
    </row>
    <row r="1691" spans="1:6" x14ac:dyDescent="0.25">
      <c r="A1691" t="s">
        <v>4054</v>
      </c>
      <c r="B1691" s="62" t="s">
        <v>4055</v>
      </c>
      <c r="C1691" t="str">
        <f>_xlfn.CONCAT(RecordTable[[#This Row],[PhenoAbbv]],".",RIGHT(RecordTable[[#This Row],[METRC]],6))</f>
        <v>POTN025.040225</v>
      </c>
      <c r="D1691" s="63">
        <v>43740</v>
      </c>
      <c r="E1691" s="63" t="str">
        <f>_xlfn.IFNA(IF(LEFT(VLOOKUP(RecordTable[[#This Row],[METRC]],METRC!A:B,2,FALSE),4)=LEFT(RecordTable[[#This Row],[CloneBarcode]],4),"match","MISMATCH"),"dead")</f>
        <v>dead</v>
      </c>
      <c r="F1691" s="15" t="str">
        <f>_xlfn.IFNA(INDEX(Table6[[#All],[Location]],MATCH(RecordTable[[#This Row],[METRC]],Table6[Tag],0)),"DEAD")</f>
        <v>DEAD</v>
      </c>
    </row>
    <row r="1692" spans="1:6" x14ac:dyDescent="0.25">
      <c r="A1692" t="s">
        <v>4056</v>
      </c>
      <c r="B1692" s="62" t="s">
        <v>4055</v>
      </c>
      <c r="C1692" t="str">
        <f>_xlfn.CONCAT(RecordTable[[#This Row],[PhenoAbbv]],".",RIGHT(RecordTable[[#This Row],[METRC]],6))</f>
        <v>POTN025.040229</v>
      </c>
      <c r="D1692" s="63">
        <v>43740</v>
      </c>
      <c r="E1692" s="63" t="str">
        <f>_xlfn.IFNA(IF(LEFT(VLOOKUP(RecordTable[[#This Row],[METRC]],METRC!A:B,2,FALSE),4)=LEFT(RecordTable[[#This Row],[CloneBarcode]],4),"match","MISMATCH"),"dead")</f>
        <v>dead</v>
      </c>
      <c r="F1692" s="15" t="str">
        <f>_xlfn.IFNA(INDEX(Table6[[#All],[Location]],MATCH(RecordTable[[#This Row],[METRC]],Table6[Tag],0)),"DEAD")</f>
        <v>DEAD</v>
      </c>
    </row>
    <row r="1693" spans="1:6" x14ac:dyDescent="0.25">
      <c r="A1693" t="s">
        <v>4057</v>
      </c>
      <c r="B1693" s="62" t="s">
        <v>4058</v>
      </c>
      <c r="C1693" t="str">
        <f>_xlfn.CONCAT(RecordTable[[#This Row],[PhenoAbbv]],".",RIGHT(RecordTable[[#This Row],[METRC]],6))</f>
        <v>POTN028.040593</v>
      </c>
      <c r="D1693" s="63">
        <v>43740</v>
      </c>
      <c r="E1693" s="63" t="str">
        <f>_xlfn.IFNA(IF(LEFT(VLOOKUP(RecordTable[[#This Row],[METRC]],METRC!A:B,2,FALSE),4)=LEFT(RecordTable[[#This Row],[CloneBarcode]],4),"match","MISMATCH"),"dead")</f>
        <v>dead</v>
      </c>
      <c r="F1693" s="15" t="str">
        <f>_xlfn.IFNA(INDEX(Table6[[#All],[Location]],MATCH(RecordTable[[#This Row],[METRC]],Table6[Tag],0)),"DEAD")</f>
        <v>DEAD</v>
      </c>
    </row>
    <row r="1694" spans="1:6" x14ac:dyDescent="0.25">
      <c r="A1694" t="s">
        <v>4059</v>
      </c>
      <c r="B1694" t="s">
        <v>4058</v>
      </c>
      <c r="C1694" t="str">
        <f>_xlfn.CONCAT(RecordTable[[#This Row],[PhenoAbbv]],".",RIGHT(RecordTable[[#This Row],[METRC]],6))</f>
        <v>POTN028.040594</v>
      </c>
      <c r="D1694" s="63">
        <v>43740</v>
      </c>
      <c r="E1694" s="63" t="str">
        <f>_xlfn.IFNA(IF(LEFT(VLOOKUP(RecordTable[[#This Row],[METRC]],METRC!A:B,2,FALSE),4)=LEFT(RecordTable[[#This Row],[CloneBarcode]],4),"match","MISMATCH"),"dead")</f>
        <v>dead</v>
      </c>
      <c r="F1694" s="15" t="str">
        <f>_xlfn.IFNA(INDEX(Table6[[#All],[Location]],MATCH(RecordTable[[#This Row],[METRC]],Table6[Tag],0)),"DEAD")</f>
        <v>DEAD</v>
      </c>
    </row>
    <row r="1695" spans="1:6" x14ac:dyDescent="0.25">
      <c r="A1695" t="s">
        <v>3502</v>
      </c>
      <c r="B1695" s="62" t="s">
        <v>3251</v>
      </c>
      <c r="C1695" t="str">
        <f>_xlfn.CONCAT(RecordTable[[#This Row],[PhenoAbbv]],".",RIGHT(RecordTable[[#This Row],[METRC]],6))</f>
        <v>RBOG002.024670</v>
      </c>
      <c r="D1695" s="63">
        <v>43740</v>
      </c>
      <c r="E1695" s="63" t="str">
        <f>_xlfn.IFNA(IF(LEFT(VLOOKUP(RecordTable[[#This Row],[METRC]],METRC!A:B,2,FALSE),4)=LEFT(RecordTable[[#This Row],[CloneBarcode]],4),"match","MISMATCH"),"dead")</f>
        <v>dead</v>
      </c>
      <c r="F1695" s="15" t="str">
        <f>_xlfn.IFNA(INDEX(Table6[[#All],[Location]],MATCH(RecordTable[[#This Row],[METRC]],Table6[Tag],0)),"DEAD")</f>
        <v>DEAD</v>
      </c>
    </row>
    <row r="1696" spans="1:6" x14ac:dyDescent="0.25">
      <c r="A1696" t="s">
        <v>3503</v>
      </c>
      <c r="B1696" t="s">
        <v>3251</v>
      </c>
      <c r="C1696" t="str">
        <f>_xlfn.CONCAT(RecordTable[[#This Row],[PhenoAbbv]],".",RIGHT(RecordTable[[#This Row],[METRC]],6))</f>
        <v>RBOG002.024683</v>
      </c>
      <c r="D1696" s="63">
        <v>43740</v>
      </c>
      <c r="E1696" s="63" t="str">
        <f>_xlfn.IFNA(IF(LEFT(VLOOKUP(RecordTable[[#This Row],[METRC]],METRC!A:B,2,FALSE),4)=LEFT(RecordTable[[#This Row],[CloneBarcode]],4),"match","MISMATCH"),"dead")</f>
        <v>dead</v>
      </c>
      <c r="F1696" s="15" t="str">
        <f>_xlfn.IFNA(INDEX(Table6[[#All],[Location]],MATCH(RecordTable[[#This Row],[METRC]],Table6[Tag],0)),"DEAD")</f>
        <v>DEAD</v>
      </c>
    </row>
    <row r="1697" spans="1:6" x14ac:dyDescent="0.25">
      <c r="A1697" t="str">
        <f>_xlfn.CONCAT("1A4070000000065000",RIGHT(RecordTable[[#This Row],[CloneBarcode]],6))</f>
        <v>1A4070000000065000048076</v>
      </c>
      <c r="B1697" t="str">
        <f>LEFT(RecordTable[[#This Row],[CloneBarcode]],7)</f>
        <v>RBOG002</v>
      </c>
      <c r="C1697" t="s">
        <v>4060</v>
      </c>
      <c r="D1697" s="15">
        <v>43740</v>
      </c>
      <c r="E1697" s="15" t="str">
        <f>_xlfn.IFNA(IF(LEFT(VLOOKUP(RecordTable[[#This Row],[METRC]],METRC!A:B,2,FALSE),4)=LEFT(RecordTable[[#This Row],[CloneBarcode]],4),"match","MISMATCH"),"dead")</f>
        <v>dead</v>
      </c>
      <c r="F1697" s="15" t="str">
        <f>_xlfn.IFNA(INDEX(Table6[[#All],[Location]],MATCH(RecordTable[[#This Row],[METRC]],Table6[Tag],0)),"DEAD")</f>
        <v>DEAD</v>
      </c>
    </row>
    <row r="1698" spans="1:6" x14ac:dyDescent="0.25">
      <c r="A1698" t="str">
        <f>_xlfn.CONCAT("1A4070000000065000",RIGHT(RecordTable[[#This Row],[CloneBarcode]],6))</f>
        <v>1A4070000000065000048077</v>
      </c>
      <c r="B1698" t="str">
        <f>LEFT(RecordTable[[#This Row],[CloneBarcode]],7)</f>
        <v>RBOG002</v>
      </c>
      <c r="C1698" t="s">
        <v>4061</v>
      </c>
      <c r="D1698" s="15">
        <v>43740</v>
      </c>
      <c r="E1698" s="15" t="str">
        <f>_xlfn.IFNA(IF(LEFT(VLOOKUP(RecordTable[[#This Row],[METRC]],METRC!A:B,2,FALSE),4)=LEFT(RecordTable[[#This Row],[CloneBarcode]],4),"match","MISMATCH"),"dead")</f>
        <v>dead</v>
      </c>
      <c r="F1698" s="15" t="str">
        <f>_xlfn.IFNA(INDEX(Table6[[#All],[Location]],MATCH(RecordTable[[#This Row],[METRC]],Table6[Tag],0)),"DEAD")</f>
        <v>DEAD</v>
      </c>
    </row>
    <row r="1699" spans="1:6" x14ac:dyDescent="0.25">
      <c r="A1699" t="str">
        <f>_xlfn.CONCAT("1A4070000000065000",RIGHT(RecordTable[[#This Row],[CloneBarcode]],6))</f>
        <v>1A4070000000065000048078</v>
      </c>
      <c r="B1699" t="str">
        <f>LEFT(RecordTable[[#This Row],[CloneBarcode]],7)</f>
        <v>RBOG002</v>
      </c>
      <c r="C1699" t="s">
        <v>4062</v>
      </c>
      <c r="D1699" s="15">
        <v>43740</v>
      </c>
      <c r="E1699" s="15" t="str">
        <f>_xlfn.IFNA(IF(LEFT(VLOOKUP(RecordTable[[#This Row],[METRC]],METRC!A:B,2,FALSE),4)=LEFT(RecordTable[[#This Row],[CloneBarcode]],4),"match","MISMATCH"),"dead")</f>
        <v>dead</v>
      </c>
      <c r="F1699" s="15" t="str">
        <f>_xlfn.IFNA(INDEX(Table6[[#All],[Location]],MATCH(RecordTable[[#This Row],[METRC]],Table6[Tag],0)),"DEAD")</f>
        <v>DEAD</v>
      </c>
    </row>
    <row r="1700" spans="1:6" x14ac:dyDescent="0.25">
      <c r="A1700" t="str">
        <f>_xlfn.CONCAT("1A4070000000065000",RIGHT(RecordTable[[#This Row],[CloneBarcode]],6))</f>
        <v>1A4070000000065000045491</v>
      </c>
      <c r="B1700" t="str">
        <f>LEFT(RecordTable[[#This Row],[CloneBarcode]],7)</f>
        <v>SECF009</v>
      </c>
      <c r="C1700" t="s">
        <v>3898</v>
      </c>
      <c r="D1700" s="15">
        <v>43740</v>
      </c>
      <c r="E1700" s="15" t="str">
        <f>_xlfn.IFNA(IF(LEFT(VLOOKUP(RecordTable[[#This Row],[METRC]],METRC!A:B,2,FALSE),4)=LEFT(RecordTable[[#This Row],[CloneBarcode]],4),"match","MISMATCH"),"dead")</f>
        <v>dead</v>
      </c>
      <c r="F1700" s="15" t="str">
        <f>_xlfn.IFNA(INDEX(Table6[[#All],[Location]],MATCH(RecordTable[[#This Row],[METRC]],Table6[Tag],0)),"DEAD")</f>
        <v>DEAD</v>
      </c>
    </row>
    <row r="1701" spans="1:6" x14ac:dyDescent="0.25">
      <c r="A1701" t="str">
        <f>_xlfn.CONCAT("1A4070000000065000",RIGHT(RecordTable[[#This Row],[CloneBarcode]],6))</f>
        <v>1A4070000000065000045490</v>
      </c>
      <c r="B1701" t="str">
        <f>LEFT(RecordTable[[#This Row],[CloneBarcode]],7)</f>
        <v>SECF009</v>
      </c>
      <c r="C1701" t="s">
        <v>3897</v>
      </c>
      <c r="D1701" s="15">
        <v>43740</v>
      </c>
      <c r="E1701" s="15" t="str">
        <f>_xlfn.IFNA(IF(LEFT(VLOOKUP(RecordTable[[#This Row],[METRC]],METRC!A:B,2,FALSE),4)=LEFT(RecordTable[[#This Row],[CloneBarcode]],4),"match","MISMATCH"),"dead")</f>
        <v>dead</v>
      </c>
      <c r="F1701" s="15" t="str">
        <f>_xlfn.IFNA(INDEX(Table6[[#All],[Location]],MATCH(RecordTable[[#This Row],[METRC]],Table6[Tag],0)),"DEAD")</f>
        <v>DEAD</v>
      </c>
    </row>
    <row r="1702" spans="1:6" x14ac:dyDescent="0.25">
      <c r="A1702" t="s">
        <v>3514</v>
      </c>
      <c r="B1702" s="62" t="s">
        <v>3513</v>
      </c>
      <c r="C1702" t="str">
        <f>_xlfn.CONCAT(RecordTable[[#This Row],[PhenoAbbv]],".",RIGHT(RecordTable[[#This Row],[METRC]],6))</f>
        <v>SECF017.031338</v>
      </c>
      <c r="D1702" s="63">
        <v>43740</v>
      </c>
      <c r="E1702" s="63" t="str">
        <f>_xlfn.IFNA(IF(LEFT(VLOOKUP(RecordTable[[#This Row],[METRC]],METRC!A:B,2,FALSE),4)=LEFT(RecordTable[[#This Row],[CloneBarcode]],4),"match","MISMATCH"),"dead")</f>
        <v>dead</v>
      </c>
      <c r="F1702" s="15" t="str">
        <f>_xlfn.IFNA(INDEX(Table6[[#All],[Location]],MATCH(RecordTable[[#This Row],[METRC]],Table6[Tag],0)),"DEAD")</f>
        <v>DEAD</v>
      </c>
    </row>
    <row r="1703" spans="1:6" x14ac:dyDescent="0.25">
      <c r="A1703" t="s">
        <v>3610</v>
      </c>
      <c r="B1703" t="s">
        <v>3513</v>
      </c>
      <c r="C1703" t="str">
        <f>_xlfn.CONCAT(RecordTable[[#This Row],[PhenoAbbv]],".",RIGHT(RecordTable[[#This Row],[METRC]],6))</f>
        <v>SECF017.031387</v>
      </c>
      <c r="D1703" s="63">
        <v>43740</v>
      </c>
      <c r="E1703" s="63" t="str">
        <f>_xlfn.IFNA(IF(LEFT(VLOOKUP(RecordTable[[#This Row],[METRC]],METRC!A:B,2,FALSE),4)=LEFT(RecordTable[[#This Row],[CloneBarcode]],4),"match","MISMATCH"),"dead")</f>
        <v>dead</v>
      </c>
      <c r="F1703" s="15" t="str">
        <f>_xlfn.IFNA(INDEX(Table6[[#All],[Location]],MATCH(RecordTable[[#This Row],[METRC]],Table6[Tag],0)),"DEAD")</f>
        <v>DEAD</v>
      </c>
    </row>
    <row r="1704" spans="1:6" x14ac:dyDescent="0.25">
      <c r="A1704" t="str">
        <f>_xlfn.CONCAT("1A4070000000065000",RIGHT(RecordTable[[#This Row],[CloneBarcode]],6))</f>
        <v>1A4070000000065000045528</v>
      </c>
      <c r="B1704" t="str">
        <f>LEFT(RecordTable[[#This Row],[CloneBarcode]],7)</f>
        <v>SECF017</v>
      </c>
      <c r="C1704" t="s">
        <v>3899</v>
      </c>
      <c r="D1704" s="15">
        <v>43740</v>
      </c>
      <c r="E1704" s="15" t="str">
        <f>_xlfn.IFNA(IF(LEFT(VLOOKUP(RecordTable[[#This Row],[METRC]],METRC!A:B,2,FALSE),4)=LEFT(RecordTable[[#This Row],[CloneBarcode]],4),"match","MISMATCH"),"dead")</f>
        <v>dead</v>
      </c>
      <c r="F1704" s="15" t="str">
        <f>_xlfn.IFNA(INDEX(Table6[[#All],[Location]],MATCH(RecordTable[[#This Row],[METRC]],Table6[Tag],0)),"DEAD")</f>
        <v>DEAD</v>
      </c>
    </row>
    <row r="1705" spans="1:6" x14ac:dyDescent="0.25">
      <c r="A1705" t="str">
        <f>_xlfn.CONCAT("1A4070000000065000",RIGHT(RecordTable[[#This Row],[CloneBarcode]],6))</f>
        <v>1A4070000000065000045529</v>
      </c>
      <c r="B1705" t="str">
        <f>LEFT(RecordTable[[#This Row],[CloneBarcode]],7)</f>
        <v>SECF017</v>
      </c>
      <c r="C1705" t="s">
        <v>3900</v>
      </c>
      <c r="D1705" s="15">
        <v>43740</v>
      </c>
      <c r="E1705" s="15" t="str">
        <f>_xlfn.IFNA(IF(LEFT(VLOOKUP(RecordTable[[#This Row],[METRC]],METRC!A:B,2,FALSE),4)=LEFT(RecordTable[[#This Row],[CloneBarcode]],4),"match","MISMATCH"),"dead")</f>
        <v>dead</v>
      </c>
      <c r="F1705" s="15" t="str">
        <f>_xlfn.IFNA(INDEX(Table6[[#All],[Location]],MATCH(RecordTable[[#This Row],[METRC]],Table6[Tag],0)),"DEAD")</f>
        <v>DEAD</v>
      </c>
    </row>
    <row r="1706" spans="1:6" x14ac:dyDescent="0.25">
      <c r="A1706" t="str">
        <f>_xlfn.CONCAT("1A4070000000065000",RIGHT(RecordTable[[#This Row],[CloneBarcode]],6))</f>
        <v>1A4070000000065000048020</v>
      </c>
      <c r="B1706" t="str">
        <f>LEFT(RecordTable[[#This Row],[CloneBarcode]],7)</f>
        <v>SECF017</v>
      </c>
      <c r="C1706" t="s">
        <v>4063</v>
      </c>
      <c r="D1706" s="15">
        <v>43740</v>
      </c>
      <c r="E1706" s="15" t="str">
        <f>_xlfn.IFNA(IF(LEFT(VLOOKUP(RecordTable[[#This Row],[METRC]],METRC!A:B,2,FALSE),4)=LEFT(RecordTable[[#This Row],[CloneBarcode]],4),"match","MISMATCH"),"dead")</f>
        <v>dead</v>
      </c>
      <c r="F1706" s="15" t="str">
        <f>_xlfn.IFNA(INDEX(Table6[[#All],[Location]],MATCH(RecordTable[[#This Row],[METRC]],Table6[Tag],0)),"DEAD")</f>
        <v>DEAD</v>
      </c>
    </row>
    <row r="1707" spans="1:6" x14ac:dyDescent="0.25">
      <c r="A1707" t="str">
        <f>_xlfn.CONCAT("1A4070000000065000",RIGHT(RecordTable[[#This Row],[CloneBarcode]],6))</f>
        <v>1A4070000000065000048019</v>
      </c>
      <c r="B1707" t="str">
        <f>LEFT(RecordTable[[#This Row],[CloneBarcode]],7)</f>
        <v>SECF017</v>
      </c>
      <c r="C1707" t="s">
        <v>4064</v>
      </c>
      <c r="D1707" s="15">
        <v>43740</v>
      </c>
      <c r="E1707" s="15" t="str">
        <f>_xlfn.IFNA(IF(LEFT(VLOOKUP(RecordTable[[#This Row],[METRC]],METRC!A:B,2,FALSE),4)=LEFT(RecordTable[[#This Row],[CloneBarcode]],4),"match","MISMATCH"),"dead")</f>
        <v>dead</v>
      </c>
      <c r="F1707" s="15" t="str">
        <f>_xlfn.IFNA(INDEX(Table6[[#All],[Location]],MATCH(RecordTable[[#This Row],[METRC]],Table6[Tag],0)),"DEAD")</f>
        <v>DEAD</v>
      </c>
    </row>
    <row r="1708" spans="1:6" x14ac:dyDescent="0.25">
      <c r="A1708" t="str">
        <f>_xlfn.CONCAT("1A4070000000065000",RIGHT(RecordTable[[#This Row],[CloneBarcode]],6))</f>
        <v>1A4070000000065000048118</v>
      </c>
      <c r="B1708" t="str">
        <f>LEFT(RecordTable[[#This Row],[CloneBarcode]],7)</f>
        <v>SOUR001</v>
      </c>
      <c r="C1708" t="s">
        <v>4065</v>
      </c>
      <c r="D1708" s="15">
        <v>43740</v>
      </c>
      <c r="E1708" s="15" t="str">
        <f>_xlfn.IFNA(IF(LEFT(VLOOKUP(RecordTable[[#This Row],[METRC]],METRC!A:B,2,FALSE),4)=LEFT(RecordTable[[#This Row],[CloneBarcode]],4),"match","MISMATCH"),"dead")</f>
        <v>dead</v>
      </c>
      <c r="F1708" s="15" t="str">
        <f>_xlfn.IFNA(INDEX(Table6[[#All],[Location]],MATCH(RecordTable[[#This Row],[METRC]],Table6[Tag],0)),"DEAD")</f>
        <v>DEAD</v>
      </c>
    </row>
    <row r="1709" spans="1:6" x14ac:dyDescent="0.25">
      <c r="A1709" t="str">
        <f>_xlfn.CONCAT("1A4070000000065000",RIGHT(RecordTable[[#This Row],[CloneBarcode]],6))</f>
        <v>1A4070000000065000048119</v>
      </c>
      <c r="B1709" t="str">
        <f>LEFT(RecordTable[[#This Row],[CloneBarcode]],7)</f>
        <v>SOUR002</v>
      </c>
      <c r="C1709" t="s">
        <v>76</v>
      </c>
      <c r="D1709" s="15">
        <v>43740</v>
      </c>
      <c r="E1709" s="15" t="str">
        <f>_xlfn.IFNA(IF(LEFT(VLOOKUP(RecordTable[[#This Row],[METRC]],METRC!A:B,2,FALSE),4)=LEFT(RecordTable[[#This Row],[CloneBarcode]],4),"match","MISMATCH"),"dead")</f>
        <v>dead</v>
      </c>
      <c r="F1709" s="15" t="str">
        <f>_xlfn.IFNA(INDEX(Table6[[#All],[Location]],MATCH(RecordTable[[#This Row],[METRC]],Table6[Tag],0)),"DEAD")</f>
        <v>DEAD</v>
      </c>
    </row>
    <row r="1710" spans="1:6" x14ac:dyDescent="0.25">
      <c r="A1710" t="str">
        <f>_xlfn.CONCAT("1A4070000000065000",RIGHT(RecordTable[[#This Row],[CloneBarcode]],6))</f>
        <v>1A4070000000065000048120</v>
      </c>
      <c r="B1710" t="str">
        <f>LEFT(RecordTable[[#This Row],[CloneBarcode]],7)</f>
        <v>SOUR003</v>
      </c>
      <c r="C1710" t="s">
        <v>4066</v>
      </c>
      <c r="D1710" s="15">
        <v>43740</v>
      </c>
      <c r="E1710" s="15" t="str">
        <f>_xlfn.IFNA(IF(LEFT(VLOOKUP(RecordTable[[#This Row],[METRC]],METRC!A:B,2,FALSE),4)=LEFT(RecordTable[[#This Row],[CloneBarcode]],4),"match","MISMATCH"),"dead")</f>
        <v>dead</v>
      </c>
      <c r="F1710" s="15" t="str">
        <f>_xlfn.IFNA(INDEX(Table6[[#All],[Location]],MATCH(RecordTable[[#This Row],[METRC]],Table6[Tag],0)),"DEAD")</f>
        <v>DEAD</v>
      </c>
    </row>
    <row r="1711" spans="1:6" x14ac:dyDescent="0.25">
      <c r="A1711" t="str">
        <f>_xlfn.CONCAT("1A4070000000065000",RIGHT(RecordTable[[#This Row],[CloneBarcode]],6))</f>
        <v>1A4070000000065000048121</v>
      </c>
      <c r="B1711" t="str">
        <f>LEFT(RecordTable[[#This Row],[CloneBarcode]],7)</f>
        <v>SOUR004</v>
      </c>
      <c r="C1711" t="s">
        <v>4067</v>
      </c>
      <c r="D1711" s="15">
        <v>43740</v>
      </c>
      <c r="E1711" s="15" t="str">
        <f>_xlfn.IFNA(IF(LEFT(VLOOKUP(RecordTable[[#This Row],[METRC]],METRC!A:B,2,FALSE),4)=LEFT(RecordTable[[#This Row],[CloneBarcode]],4),"match","MISMATCH"),"dead")</f>
        <v>dead</v>
      </c>
      <c r="F1711" s="15" t="str">
        <f>_xlfn.IFNA(INDEX(Table6[[#All],[Location]],MATCH(RecordTable[[#This Row],[METRC]],Table6[Tag],0)),"DEAD")</f>
        <v>DEAD</v>
      </c>
    </row>
    <row r="1712" spans="1:6" x14ac:dyDescent="0.25">
      <c r="A1712" t="str">
        <f>_xlfn.CONCAT("1A4070000000065000",RIGHT(RecordTable[[#This Row],[CloneBarcode]],6))</f>
        <v>1A4070000000065000048122</v>
      </c>
      <c r="B1712" t="str">
        <f>LEFT(RecordTable[[#This Row],[CloneBarcode]],7)</f>
        <v>SOUR006</v>
      </c>
      <c r="C1712" t="s">
        <v>4068</v>
      </c>
      <c r="D1712" s="15">
        <v>43740</v>
      </c>
      <c r="E1712" s="15" t="str">
        <f>_xlfn.IFNA(IF(LEFT(VLOOKUP(RecordTable[[#This Row],[METRC]],METRC!A:B,2,FALSE),4)=LEFT(RecordTable[[#This Row],[CloneBarcode]],4),"match","MISMATCH"),"dead")</f>
        <v>dead</v>
      </c>
      <c r="F1712" s="15" t="str">
        <f>_xlfn.IFNA(INDEX(Table6[[#All],[Location]],MATCH(RecordTable[[#This Row],[METRC]],Table6[Tag],0)),"DEAD")</f>
        <v>DEAD</v>
      </c>
    </row>
    <row r="1713" spans="1:6" x14ac:dyDescent="0.25">
      <c r="A1713" t="str">
        <f>_xlfn.CONCAT("1A4070000000065000",RIGHT(RecordTable[[#This Row],[CloneBarcode]],6))</f>
        <v>1A4070000000065000048123</v>
      </c>
      <c r="B1713" t="str">
        <f>LEFT(RecordTable[[#This Row],[CloneBarcode]],7)</f>
        <v>SOUR007</v>
      </c>
      <c r="C1713" t="s">
        <v>4069</v>
      </c>
      <c r="D1713" s="15">
        <v>43740</v>
      </c>
      <c r="E1713" s="15" t="str">
        <f>_xlfn.IFNA(IF(LEFT(VLOOKUP(RecordTable[[#This Row],[METRC]],METRC!A:B,2,FALSE),4)=LEFT(RecordTable[[#This Row],[CloneBarcode]],4),"match","MISMATCH"),"dead")</f>
        <v>dead</v>
      </c>
      <c r="F1713" s="15" t="str">
        <f>_xlfn.IFNA(INDEX(Table6[[#All],[Location]],MATCH(RecordTable[[#This Row],[METRC]],Table6[Tag],0)),"DEAD")</f>
        <v>DEAD</v>
      </c>
    </row>
    <row r="1714" spans="1:6" x14ac:dyDescent="0.25">
      <c r="A1714" t="str">
        <f>_xlfn.CONCAT("1A4070000000065000",RIGHT(RecordTable[[#This Row],[CloneBarcode]],6))</f>
        <v>1A4070000000065000048124</v>
      </c>
      <c r="B1714" t="str">
        <f>LEFT(RecordTable[[#This Row],[CloneBarcode]],7)</f>
        <v>SOUR008</v>
      </c>
      <c r="C1714" t="s">
        <v>4070</v>
      </c>
      <c r="D1714" s="15">
        <v>43740</v>
      </c>
      <c r="E1714" s="15" t="str">
        <f>_xlfn.IFNA(IF(LEFT(VLOOKUP(RecordTable[[#This Row],[METRC]],METRC!A:B,2,FALSE),4)=LEFT(RecordTable[[#This Row],[CloneBarcode]],4),"match","MISMATCH"),"dead")</f>
        <v>dead</v>
      </c>
      <c r="F1714" s="15" t="str">
        <f>_xlfn.IFNA(INDEX(Table6[[#All],[Location]],MATCH(RecordTable[[#This Row],[METRC]],Table6[Tag],0)),"DEAD")</f>
        <v>DEAD</v>
      </c>
    </row>
    <row r="1715" spans="1:6" x14ac:dyDescent="0.25">
      <c r="A1715" t="str">
        <f>_xlfn.CONCAT("1A4070000000065000",RIGHT(RecordTable[[#This Row],[CloneBarcode]],6))</f>
        <v>1A4070000000065000048125</v>
      </c>
      <c r="B1715" t="str">
        <f>LEFT(RecordTable[[#This Row],[CloneBarcode]],7)</f>
        <v>SOUR009</v>
      </c>
      <c r="C1715" t="s">
        <v>4071</v>
      </c>
      <c r="D1715" s="15">
        <v>43740</v>
      </c>
      <c r="E1715" s="15" t="str">
        <f>_xlfn.IFNA(IF(LEFT(VLOOKUP(RecordTable[[#This Row],[METRC]],METRC!A:B,2,FALSE),4)=LEFT(RecordTable[[#This Row],[CloneBarcode]],4),"match","MISMATCH"),"dead")</f>
        <v>dead</v>
      </c>
      <c r="F1715" s="15" t="str">
        <f>_xlfn.IFNA(INDEX(Table6[[#All],[Location]],MATCH(RecordTable[[#This Row],[METRC]],Table6[Tag],0)),"DEAD")</f>
        <v>DEAD</v>
      </c>
    </row>
    <row r="1716" spans="1:6" x14ac:dyDescent="0.25">
      <c r="A1716" t="str">
        <f>_xlfn.CONCAT("1A4070000000065000",RIGHT(RecordTable[[#This Row],[CloneBarcode]],6))</f>
        <v>1A4070000000065000048126</v>
      </c>
      <c r="B1716" t="str">
        <f>LEFT(RecordTable[[#This Row],[CloneBarcode]],7)</f>
        <v>SOUR010</v>
      </c>
      <c r="C1716" t="s">
        <v>4072</v>
      </c>
      <c r="D1716" s="15">
        <v>43740</v>
      </c>
      <c r="E1716" s="15" t="str">
        <f>_xlfn.IFNA(IF(LEFT(VLOOKUP(RecordTable[[#This Row],[METRC]],METRC!A:B,2,FALSE),4)=LEFT(RecordTable[[#This Row],[CloneBarcode]],4),"match","MISMATCH"),"dead")</f>
        <v>dead</v>
      </c>
      <c r="F1716" s="15" t="str">
        <f>_xlfn.IFNA(INDEX(Table6[[#All],[Location]],MATCH(RecordTable[[#This Row],[METRC]],Table6[Tag],0)),"DEAD")</f>
        <v>DEAD</v>
      </c>
    </row>
    <row r="1717" spans="1:6" x14ac:dyDescent="0.25">
      <c r="A1717" t="str">
        <f>_xlfn.CONCAT("1A4070000000065000",RIGHT(RecordTable[[#This Row],[CloneBarcode]],6))</f>
        <v>1A4070000000065000048127</v>
      </c>
      <c r="B1717" t="str">
        <f>LEFT(RecordTable[[#This Row],[CloneBarcode]],7)</f>
        <v>SOUR011</v>
      </c>
      <c r="C1717" t="s">
        <v>124</v>
      </c>
      <c r="D1717" s="15">
        <v>43740</v>
      </c>
      <c r="E1717" s="15" t="str">
        <f>_xlfn.IFNA(IF(LEFT(VLOOKUP(RecordTable[[#This Row],[METRC]],METRC!A:B,2,FALSE),4)=LEFT(RecordTable[[#This Row],[CloneBarcode]],4),"match","MISMATCH"),"dead")</f>
        <v>dead</v>
      </c>
      <c r="F1717" s="15" t="str">
        <f>_xlfn.IFNA(INDEX(Table6[[#All],[Location]],MATCH(RecordTable[[#This Row],[METRC]],Table6[Tag],0)),"DEAD")</f>
        <v>DEAD</v>
      </c>
    </row>
    <row r="1718" spans="1:6" x14ac:dyDescent="0.25">
      <c r="A1718" t="str">
        <f>_xlfn.CONCAT("1A4070000000065000",RIGHT(RecordTable[[#This Row],[CloneBarcode]],6))</f>
        <v>1A4070000000065000048128</v>
      </c>
      <c r="B1718" t="str">
        <f>LEFT(RecordTable[[#This Row],[CloneBarcode]],7)</f>
        <v>SOUR012</v>
      </c>
      <c r="C1718" t="s">
        <v>4073</v>
      </c>
      <c r="D1718" s="15">
        <v>43740</v>
      </c>
      <c r="E1718" s="15" t="str">
        <f>_xlfn.IFNA(IF(LEFT(VLOOKUP(RecordTable[[#This Row],[METRC]],METRC!A:B,2,FALSE),4)=LEFT(RecordTable[[#This Row],[CloneBarcode]],4),"match","MISMATCH"),"dead")</f>
        <v>dead</v>
      </c>
      <c r="F1718" s="15" t="str">
        <f>_xlfn.IFNA(INDEX(Table6[[#All],[Location]],MATCH(RecordTable[[#This Row],[METRC]],Table6[Tag],0)),"DEAD")</f>
        <v>DEAD</v>
      </c>
    </row>
    <row r="1719" spans="1:6" x14ac:dyDescent="0.25">
      <c r="A1719" t="s">
        <v>3796</v>
      </c>
      <c r="B1719" s="62" t="s">
        <v>2659</v>
      </c>
      <c r="C1719" t="str">
        <f>_xlfn.CONCAT(RecordTable[[#This Row],[PhenoAbbv]],".",RIGHT(RecordTable[[#This Row],[METRC]],6))</f>
        <v>STR8014.032647</v>
      </c>
      <c r="D1719" s="63">
        <v>43740</v>
      </c>
      <c r="E1719" s="63" t="str">
        <f>_xlfn.IFNA(IF(LEFT(VLOOKUP(RecordTable[[#This Row],[METRC]],METRC!A:B,2,FALSE),4)=LEFT(RecordTable[[#This Row],[CloneBarcode]],4),"match","MISMATCH"),"dead")</f>
        <v>dead</v>
      </c>
      <c r="F1719" s="15" t="str">
        <f>_xlfn.IFNA(INDEX(Table6[[#All],[Location]],MATCH(RecordTable[[#This Row],[METRC]],Table6[Tag],0)),"DEAD")</f>
        <v>DEAD</v>
      </c>
    </row>
    <row r="1720" spans="1:6" x14ac:dyDescent="0.25">
      <c r="A1720" t="str">
        <f>_xlfn.CONCAT("1A4070000000065000",RIGHT(RecordTable[[#This Row],[CloneBarcode]],6))</f>
        <v>1A4070000000065000045536</v>
      </c>
      <c r="B1720" t="str">
        <f>LEFT(RecordTable[[#This Row],[CloneBarcode]],7)</f>
        <v>STR8014</v>
      </c>
      <c r="C1720" t="s">
        <v>3901</v>
      </c>
      <c r="D1720" s="15">
        <v>43740</v>
      </c>
      <c r="E1720" s="15" t="str">
        <f>_xlfn.IFNA(IF(LEFT(VLOOKUP(RecordTable[[#This Row],[METRC]],METRC!A:B,2,FALSE),4)=LEFT(RecordTable[[#This Row],[CloneBarcode]],4),"match","MISMATCH"),"dead")</f>
        <v>dead</v>
      </c>
      <c r="F1720" s="15" t="str">
        <f>_xlfn.IFNA(INDEX(Table6[[#All],[Location]],MATCH(RecordTable[[#This Row],[METRC]],Table6[Tag],0)),"DEAD")</f>
        <v>DEAD</v>
      </c>
    </row>
    <row r="1721" spans="1:6" x14ac:dyDescent="0.25">
      <c r="A1721" t="str">
        <f>_xlfn.CONCAT("1A4070000000065000",RIGHT(RecordTable[[#This Row],[CloneBarcode]],6))</f>
        <v>1A4070000000065000045537</v>
      </c>
      <c r="B1721" t="str">
        <f>LEFT(RecordTable[[#This Row],[CloneBarcode]],7)</f>
        <v>STR8014</v>
      </c>
      <c r="C1721" t="s">
        <v>155</v>
      </c>
      <c r="D1721" s="15">
        <v>43740</v>
      </c>
      <c r="E1721" s="15" t="str">
        <f>_xlfn.IFNA(IF(LEFT(VLOOKUP(RecordTable[[#This Row],[METRC]],METRC!A:B,2,FALSE),4)=LEFT(RecordTable[[#This Row],[CloneBarcode]],4),"match","MISMATCH"),"dead")</f>
        <v>dead</v>
      </c>
      <c r="F1721" s="15" t="str">
        <f>_xlfn.IFNA(INDEX(Table6[[#All],[Location]],MATCH(RecordTable[[#This Row],[METRC]],Table6[Tag],0)),"DEAD")</f>
        <v>DEAD</v>
      </c>
    </row>
    <row r="1722" spans="1:6" x14ac:dyDescent="0.25">
      <c r="A1722" t="str">
        <f>_xlfn.CONCAT("1A4070000000065000",RIGHT(RecordTable[[#This Row],[CloneBarcode]],6))</f>
        <v>1A4070000000065000045488</v>
      </c>
      <c r="B1722" t="str">
        <f>LEFT(RecordTable[[#This Row],[CloneBarcode]],7)</f>
        <v>STR8017</v>
      </c>
      <c r="C1722" t="s">
        <v>136</v>
      </c>
      <c r="D1722" s="15">
        <v>43740</v>
      </c>
      <c r="E1722" s="15" t="str">
        <f>_xlfn.IFNA(IF(LEFT(VLOOKUP(RecordTable[[#This Row],[METRC]],METRC!A:B,2,FALSE),4)=LEFT(RecordTable[[#This Row],[CloneBarcode]],4),"match","MISMATCH"),"dead")</f>
        <v>dead</v>
      </c>
      <c r="F1722" s="15" t="str">
        <f>_xlfn.IFNA(INDEX(Table6[[#All],[Location]],MATCH(RecordTable[[#This Row],[METRC]],Table6[Tag],0)),"DEAD")</f>
        <v>DEAD</v>
      </c>
    </row>
    <row r="1723" spans="1:6" x14ac:dyDescent="0.25">
      <c r="A1723" t="str">
        <f>_xlfn.CONCAT("1A4070000000065000",RIGHT(RecordTable[[#This Row],[CloneBarcode]],6))</f>
        <v>1A4070000000065000045489</v>
      </c>
      <c r="B1723" t="str">
        <f>LEFT(RecordTable[[#This Row],[CloneBarcode]],7)</f>
        <v>STR8017</v>
      </c>
      <c r="C1723" t="s">
        <v>3902</v>
      </c>
      <c r="D1723" s="15">
        <v>43740</v>
      </c>
      <c r="E1723" s="15" t="str">
        <f>_xlfn.IFNA(IF(LEFT(VLOOKUP(RecordTable[[#This Row],[METRC]],METRC!A:B,2,FALSE),4)=LEFT(RecordTable[[#This Row],[CloneBarcode]],4),"match","MISMATCH"),"dead")</f>
        <v>dead</v>
      </c>
      <c r="F1723" s="15" t="str">
        <f>_xlfn.IFNA(INDEX(Table6[[#All],[Location]],MATCH(RecordTable[[#This Row],[METRC]],Table6[Tag],0)),"DEAD")</f>
        <v>DEAD</v>
      </c>
    </row>
    <row r="1724" spans="1:6" x14ac:dyDescent="0.25">
      <c r="A1724" t="s">
        <v>3519</v>
      </c>
      <c r="B1724" t="s">
        <v>3276</v>
      </c>
      <c r="C1724" t="str">
        <f>_xlfn.CONCAT(RecordTable[[#This Row],[PhenoAbbv]],".",RIGHT(RecordTable[[#This Row],[METRC]],6))</f>
        <v>STRC017.031333</v>
      </c>
      <c r="D1724" s="63">
        <v>43740</v>
      </c>
      <c r="E1724" s="63" t="str">
        <f>_xlfn.IFNA(IF(LEFT(VLOOKUP(RecordTable[[#This Row],[METRC]],METRC!A:B,2,FALSE),4)=LEFT(RecordTable[[#This Row],[CloneBarcode]],4),"match","MISMATCH"),"dead")</f>
        <v>dead</v>
      </c>
      <c r="F1724" s="15" t="str">
        <f>_xlfn.IFNA(INDEX(Table6[[#All],[Location]],MATCH(RecordTable[[#This Row],[METRC]],Table6[Tag],0)),"DEAD")</f>
        <v>DEAD</v>
      </c>
    </row>
    <row r="1725" spans="1:6" x14ac:dyDescent="0.25">
      <c r="A1725" t="s">
        <v>3520</v>
      </c>
      <c r="B1725" t="s">
        <v>3276</v>
      </c>
      <c r="C1725" t="str">
        <f>_xlfn.CONCAT(RecordTable[[#This Row],[PhenoAbbv]],".",RIGHT(RecordTable[[#This Row],[METRC]],6))</f>
        <v>STRC017.031335</v>
      </c>
      <c r="D1725" s="63">
        <v>43740</v>
      </c>
      <c r="E1725" s="63" t="str">
        <f>_xlfn.IFNA(IF(LEFT(VLOOKUP(RecordTable[[#This Row],[METRC]],METRC!A:B,2,FALSE),4)=LEFT(RecordTable[[#This Row],[CloneBarcode]],4),"match","MISMATCH"),"dead")</f>
        <v>dead</v>
      </c>
      <c r="F1725" s="15" t="str">
        <f>_xlfn.IFNA(INDEX(Table6[[#All],[Location]],MATCH(RecordTable[[#This Row],[METRC]],Table6[Tag],0)),"DEAD")</f>
        <v>DEAD</v>
      </c>
    </row>
    <row r="1726" spans="1:6" x14ac:dyDescent="0.25">
      <c r="A1726" t="s">
        <v>3616</v>
      </c>
      <c r="B1726" t="s">
        <v>3276</v>
      </c>
      <c r="C1726" t="str">
        <f>_xlfn.CONCAT(RecordTable[[#This Row],[PhenoAbbv]],".",RIGHT(RecordTable[[#This Row],[METRC]],6))</f>
        <v>STRC017.034995</v>
      </c>
      <c r="D1726" s="63">
        <v>43740</v>
      </c>
      <c r="E1726" s="63" t="str">
        <f>_xlfn.IFNA(IF(LEFT(VLOOKUP(RecordTable[[#This Row],[METRC]],METRC!A:B,2,FALSE),4)=LEFT(RecordTable[[#This Row],[CloneBarcode]],4),"match","MISMATCH"),"dead")</f>
        <v>dead</v>
      </c>
      <c r="F1726" s="15" t="str">
        <f>_xlfn.IFNA(INDEX(Table6[[#All],[Location]],MATCH(RecordTable[[#This Row],[METRC]],Table6[Tag],0)),"DEAD")</f>
        <v>DEAD</v>
      </c>
    </row>
    <row r="1727" spans="1:6" x14ac:dyDescent="0.25">
      <c r="A1727" t="str">
        <f>_xlfn.CONCAT("1A4070000000065000",RIGHT(RecordTable[[#This Row],[CloneBarcode]],6))</f>
        <v>1A4070000000065000045557</v>
      </c>
      <c r="B1727" t="str">
        <f>LEFT(RecordTable[[#This Row],[CloneBarcode]],7)</f>
        <v>STRC017</v>
      </c>
      <c r="C1727" t="s">
        <v>3904</v>
      </c>
      <c r="D1727" s="15">
        <v>43740</v>
      </c>
      <c r="E1727" s="15" t="str">
        <f>_xlfn.IFNA(IF(LEFT(VLOOKUP(RecordTable[[#This Row],[METRC]],METRC!A:B,2,FALSE),4)=LEFT(RecordTable[[#This Row],[CloneBarcode]],4),"match","MISMATCH"),"dead")</f>
        <v>dead</v>
      </c>
      <c r="F1727" s="15" t="str">
        <f>_xlfn.IFNA(INDEX(Table6[[#All],[Location]],MATCH(RecordTable[[#This Row],[METRC]],Table6[Tag],0)),"DEAD")</f>
        <v>DEAD</v>
      </c>
    </row>
    <row r="1728" spans="1:6" x14ac:dyDescent="0.25">
      <c r="A1728" t="str">
        <f>_xlfn.CONCAT("1A4070000000065000",RIGHT(RecordTable[[#This Row],[CloneBarcode]],6))</f>
        <v>1A4070000000065000045556</v>
      </c>
      <c r="B1728" t="str">
        <f>LEFT(RecordTable[[#This Row],[CloneBarcode]],7)</f>
        <v>STRC017</v>
      </c>
      <c r="C1728" t="s">
        <v>3903</v>
      </c>
      <c r="D1728" s="15">
        <v>43740</v>
      </c>
      <c r="E1728" s="15" t="str">
        <f>_xlfn.IFNA(IF(LEFT(VLOOKUP(RecordTable[[#This Row],[METRC]],METRC!A:B,2,FALSE),4)=LEFT(RecordTable[[#This Row],[CloneBarcode]],4),"match","MISMATCH"),"dead")</f>
        <v>dead</v>
      </c>
      <c r="F1728" s="15" t="str">
        <f>_xlfn.IFNA(INDEX(Table6[[#All],[Location]],MATCH(RecordTable[[#This Row],[METRC]],Table6[Tag],0)),"DEAD")</f>
        <v>DEAD</v>
      </c>
    </row>
    <row r="1729" spans="1:6" x14ac:dyDescent="0.25">
      <c r="A1729" t="s">
        <v>3521</v>
      </c>
      <c r="B1729" s="62" t="s">
        <v>3282</v>
      </c>
      <c r="C1729" t="str">
        <f>_xlfn.CONCAT(RecordTable[[#This Row],[PhenoAbbv]],".",RIGHT(RecordTable[[#This Row],[METRC]],6))</f>
        <v>STRC018.031331</v>
      </c>
      <c r="D1729" s="63">
        <v>43740</v>
      </c>
      <c r="E1729" s="63" t="str">
        <f>_xlfn.IFNA(IF(LEFT(VLOOKUP(RecordTable[[#This Row],[METRC]],METRC!A:B,2,FALSE),4)=LEFT(RecordTable[[#This Row],[CloneBarcode]],4),"match","MISMATCH"),"dead")</f>
        <v>dead</v>
      </c>
      <c r="F1729" s="15" t="str">
        <f>_xlfn.IFNA(INDEX(Table6[[#All],[Location]],MATCH(RecordTable[[#This Row],[METRC]],Table6[Tag],0)),"DEAD")</f>
        <v>DEAD</v>
      </c>
    </row>
    <row r="1730" spans="1:6" x14ac:dyDescent="0.25">
      <c r="A1730" t="s">
        <v>3522</v>
      </c>
      <c r="B1730" s="62" t="s">
        <v>3282</v>
      </c>
      <c r="C1730" t="str">
        <f>_xlfn.CONCAT(RecordTable[[#This Row],[PhenoAbbv]],".",RIGHT(RecordTable[[#This Row],[METRC]],6))</f>
        <v>STRC018.031332</v>
      </c>
      <c r="D1730" s="63">
        <v>43740</v>
      </c>
      <c r="E1730" s="63" t="str">
        <f>_xlfn.IFNA(IF(LEFT(VLOOKUP(RecordTable[[#This Row],[METRC]],METRC!A:B,2,FALSE),4)=LEFT(RecordTable[[#This Row],[CloneBarcode]],4),"match","MISMATCH"),"dead")</f>
        <v>dead</v>
      </c>
      <c r="F1730" s="15" t="str">
        <f>_xlfn.IFNA(INDEX(Table6[[#All],[Location]],MATCH(RecordTable[[#This Row],[METRC]],Table6[Tag],0)),"DEAD")</f>
        <v>DEAD</v>
      </c>
    </row>
    <row r="1731" spans="1:6" x14ac:dyDescent="0.25">
      <c r="A1731" t="str">
        <f>_xlfn.CONCAT("1A4070000000065000",RIGHT(RecordTable[[#This Row],[CloneBarcode]],6))</f>
        <v>1A4070000000065000045523</v>
      </c>
      <c r="B1731" t="str">
        <f>LEFT(RecordTable[[#This Row],[CloneBarcode]],7)</f>
        <v>STRC018</v>
      </c>
      <c r="C1731" t="s">
        <v>3906</v>
      </c>
      <c r="D1731" s="15">
        <v>43740</v>
      </c>
      <c r="E1731" s="15" t="str">
        <f>_xlfn.IFNA(IF(LEFT(VLOOKUP(RecordTable[[#This Row],[METRC]],METRC!A:B,2,FALSE),4)=LEFT(RecordTable[[#This Row],[CloneBarcode]],4),"match","MISMATCH"),"dead")</f>
        <v>dead</v>
      </c>
      <c r="F1731" s="15" t="str">
        <f>_xlfn.IFNA(INDEX(Table6[[#All],[Location]],MATCH(RecordTable[[#This Row],[METRC]],Table6[Tag],0)),"DEAD")</f>
        <v>DEAD</v>
      </c>
    </row>
    <row r="1732" spans="1:6" x14ac:dyDescent="0.25">
      <c r="A1732" t="str">
        <f>_xlfn.CONCAT("1A4070000000065000",RIGHT(RecordTable[[#This Row],[CloneBarcode]],6))</f>
        <v>1A4070000000065000045522</v>
      </c>
      <c r="B1732" t="str">
        <f>LEFT(RecordTable[[#This Row],[CloneBarcode]],7)</f>
        <v>STRC018</v>
      </c>
      <c r="C1732" t="s">
        <v>3905</v>
      </c>
      <c r="D1732" s="15">
        <v>43740</v>
      </c>
      <c r="E1732" s="15" t="str">
        <f>_xlfn.IFNA(IF(LEFT(VLOOKUP(RecordTable[[#This Row],[METRC]],METRC!A:B,2,FALSE),4)=LEFT(RecordTable[[#This Row],[CloneBarcode]],4),"match","MISMATCH"),"dead")</f>
        <v>dead</v>
      </c>
      <c r="F1732" s="15" t="str">
        <f>_xlfn.IFNA(INDEX(Table6[[#All],[Location]],MATCH(RecordTable[[#This Row],[METRC]],Table6[Tag],0)),"DEAD")</f>
        <v>DEAD</v>
      </c>
    </row>
    <row r="1733" spans="1:6" x14ac:dyDescent="0.25">
      <c r="A1733" t="s">
        <v>3523</v>
      </c>
      <c r="B1733" t="s">
        <v>3286</v>
      </c>
      <c r="C1733" t="str">
        <f>_xlfn.CONCAT(RecordTable[[#This Row],[PhenoAbbv]],".",RIGHT(RecordTable[[#This Row],[METRC]],6))</f>
        <v>STRC022.031334</v>
      </c>
      <c r="D1733" s="63">
        <v>43740</v>
      </c>
      <c r="E1733" s="63" t="str">
        <f>_xlfn.IFNA(IF(LEFT(VLOOKUP(RecordTable[[#This Row],[METRC]],METRC!A:B,2,FALSE),4)=LEFT(RecordTable[[#This Row],[CloneBarcode]],4),"match","MISMATCH"),"dead")</f>
        <v>dead</v>
      </c>
      <c r="F1733" s="15" t="str">
        <f>_xlfn.IFNA(INDEX(Table6[[#All],[Location]],MATCH(RecordTable[[#This Row],[METRC]],Table6[Tag],0)),"DEAD")</f>
        <v>DEAD</v>
      </c>
    </row>
    <row r="1734" spans="1:6" x14ac:dyDescent="0.25">
      <c r="A1734" t="s">
        <v>3524</v>
      </c>
      <c r="B1734" s="62" t="s">
        <v>3286</v>
      </c>
      <c r="C1734" t="str">
        <f>_xlfn.CONCAT(RecordTable[[#This Row],[PhenoAbbv]],".",RIGHT(RecordTable[[#This Row],[METRC]],6))</f>
        <v>STRC022.031336</v>
      </c>
      <c r="D1734" s="63">
        <v>43740</v>
      </c>
      <c r="E1734" s="63" t="str">
        <f>_xlfn.IFNA(IF(LEFT(VLOOKUP(RecordTable[[#This Row],[METRC]],METRC!A:B,2,FALSE),4)=LEFT(RecordTable[[#This Row],[CloneBarcode]],4),"match","MISMATCH"),"dead")</f>
        <v>dead</v>
      </c>
      <c r="F1734" s="15" t="str">
        <f>_xlfn.IFNA(INDEX(Table6[[#All],[Location]],MATCH(RecordTable[[#This Row],[METRC]],Table6[Tag],0)),"DEAD")</f>
        <v>DEAD</v>
      </c>
    </row>
    <row r="1735" spans="1:6" x14ac:dyDescent="0.25">
      <c r="A1735" t="str">
        <f>_xlfn.CONCAT("1A4070000000065000",RIGHT(RecordTable[[#This Row],[CloneBarcode]],6))</f>
        <v>1A4070000000065000045559</v>
      </c>
      <c r="B1735" t="str">
        <f>LEFT(RecordTable[[#This Row],[CloneBarcode]],7)</f>
        <v>STRC022</v>
      </c>
      <c r="C1735" t="s">
        <v>3908</v>
      </c>
      <c r="D1735" s="15">
        <v>43740</v>
      </c>
      <c r="E1735" s="15" t="str">
        <f>_xlfn.IFNA(IF(LEFT(VLOOKUP(RecordTable[[#This Row],[METRC]],METRC!A:B,2,FALSE),4)=LEFT(RecordTable[[#This Row],[CloneBarcode]],4),"match","MISMATCH"),"dead")</f>
        <v>dead</v>
      </c>
      <c r="F1735" s="15" t="str">
        <f>_xlfn.IFNA(INDEX(Table6[[#All],[Location]],MATCH(RecordTable[[#This Row],[METRC]],Table6[Tag],0)),"DEAD")</f>
        <v>DEAD</v>
      </c>
    </row>
    <row r="1736" spans="1:6" x14ac:dyDescent="0.25">
      <c r="A1736" t="str">
        <f>_xlfn.CONCAT("1A4070000000065000",RIGHT(RecordTable[[#This Row],[CloneBarcode]],6))</f>
        <v>1A4070000000065000045558</v>
      </c>
      <c r="B1736" t="str">
        <f>LEFT(RecordTable[[#This Row],[CloneBarcode]],7)</f>
        <v>STRC022</v>
      </c>
      <c r="C1736" t="s">
        <v>3907</v>
      </c>
      <c r="D1736" s="15">
        <v>43740</v>
      </c>
      <c r="E1736" s="15" t="str">
        <f>_xlfn.IFNA(IF(LEFT(VLOOKUP(RecordTable[[#This Row],[METRC]],METRC!A:B,2,FALSE),4)=LEFT(RecordTable[[#This Row],[CloneBarcode]],4),"match","MISMATCH"),"dead")</f>
        <v>dead</v>
      </c>
      <c r="F1736" s="15" t="str">
        <f>_xlfn.IFNA(INDEX(Table6[[#All],[Location]],MATCH(RecordTable[[#This Row],[METRC]],Table6[Tag],0)),"DEAD")</f>
        <v>DEAD</v>
      </c>
    </row>
    <row r="1737" spans="1:6" x14ac:dyDescent="0.25">
      <c r="A1737" t="str">
        <f>_xlfn.CONCAT("1A4070000000065000",RIGHT(RecordTable[[#This Row],[CloneBarcode]],6))</f>
        <v>1A4070000000065000048049</v>
      </c>
      <c r="B1737" t="str">
        <f>LEFT(RecordTable[[#This Row],[CloneBarcode]],7)</f>
        <v>SUNL005</v>
      </c>
      <c r="C1737" t="s">
        <v>4074</v>
      </c>
      <c r="D1737" s="15">
        <v>43740</v>
      </c>
      <c r="E1737" s="15" t="str">
        <f>_xlfn.IFNA(IF(LEFT(VLOOKUP(RecordTable[[#This Row],[METRC]],METRC!A:B,2,FALSE),4)=LEFT(RecordTable[[#This Row],[CloneBarcode]],4),"match","MISMATCH"),"dead")</f>
        <v>dead</v>
      </c>
      <c r="F1737" s="15" t="str">
        <f>_xlfn.IFNA(INDEX(Table6[[#All],[Location]],MATCH(RecordTable[[#This Row],[METRC]],Table6[Tag],0)),"DEAD")</f>
        <v>DEAD</v>
      </c>
    </row>
    <row r="1738" spans="1:6" x14ac:dyDescent="0.25">
      <c r="A1738" t="str">
        <f>_xlfn.CONCAT("1A4070000000065000",RIGHT(RecordTable[[#This Row],[CloneBarcode]],6))</f>
        <v>1A4070000000065000048048</v>
      </c>
      <c r="B1738" t="str">
        <f>LEFT(RecordTable[[#This Row],[CloneBarcode]],7)</f>
        <v>SUNL005</v>
      </c>
      <c r="C1738" t="s">
        <v>4075</v>
      </c>
      <c r="D1738" s="15">
        <v>43740</v>
      </c>
      <c r="E1738" s="15" t="str">
        <f>_xlfn.IFNA(IF(LEFT(VLOOKUP(RecordTable[[#This Row],[METRC]],METRC!A:B,2,FALSE),4)=LEFT(RecordTable[[#This Row],[CloneBarcode]],4),"match","MISMATCH"),"dead")</f>
        <v>dead</v>
      </c>
      <c r="F1738" s="15" t="str">
        <f>_xlfn.IFNA(INDEX(Table6[[#All],[Location]],MATCH(RecordTable[[#This Row],[METRC]],Table6[Tag],0)),"DEAD")</f>
        <v>DEAD</v>
      </c>
    </row>
    <row r="1739" spans="1:6" x14ac:dyDescent="0.25">
      <c r="A1739" t="str">
        <f>_xlfn.CONCAT("1A4070000000065000",RIGHT(RecordTable[[#This Row],[CloneBarcode]],6))</f>
        <v>1A4070000000065000048050</v>
      </c>
      <c r="B1739" t="str">
        <f>LEFT(RecordTable[[#This Row],[CloneBarcode]],7)</f>
        <v>SUNL005</v>
      </c>
      <c r="C1739" t="s">
        <v>4076</v>
      </c>
      <c r="D1739" s="15">
        <v>43740</v>
      </c>
      <c r="E1739" s="15" t="str">
        <f>_xlfn.IFNA(IF(LEFT(VLOOKUP(RecordTable[[#This Row],[METRC]],METRC!A:B,2,FALSE),4)=LEFT(RecordTable[[#This Row],[CloneBarcode]],4),"match","MISMATCH"),"dead")</f>
        <v>dead</v>
      </c>
      <c r="F1739" s="15" t="str">
        <f>_xlfn.IFNA(INDEX(Table6[[#All],[Location]],MATCH(RecordTable[[#This Row],[METRC]],Table6[Tag],0)),"DEAD")</f>
        <v>DEAD</v>
      </c>
    </row>
    <row r="1740" spans="1:6" x14ac:dyDescent="0.25">
      <c r="A1740" t="s">
        <v>3799</v>
      </c>
      <c r="B1740" s="62" t="s">
        <v>117</v>
      </c>
      <c r="C1740" t="str">
        <f>_xlfn.CONCAT(RecordTable[[#This Row],[PhenoAbbv]],".",RIGHT(RecordTable[[#This Row],[METRC]],6))</f>
        <v>SUNL006.031963</v>
      </c>
      <c r="D1740" s="63">
        <v>43740</v>
      </c>
      <c r="E1740" s="63" t="str">
        <f>_xlfn.IFNA(IF(LEFT(VLOOKUP(RecordTable[[#This Row],[METRC]],METRC!A:B,2,FALSE),4)=LEFT(RecordTable[[#This Row],[CloneBarcode]],4),"match","MISMATCH"),"dead")</f>
        <v>dead</v>
      </c>
      <c r="F1740" s="15" t="str">
        <f>_xlfn.IFNA(INDEX(Table6[[#All],[Location]],MATCH(RecordTable[[#This Row],[METRC]],Table6[Tag],0)),"DEAD")</f>
        <v>DEAD</v>
      </c>
    </row>
    <row r="1741" spans="1:6" x14ac:dyDescent="0.25">
      <c r="A1741" t="str">
        <f>_xlfn.CONCAT("1A4070000000065000",RIGHT(RecordTable[[#This Row],[CloneBarcode]],6))</f>
        <v>1A4070000000065000048030</v>
      </c>
      <c r="B1741" t="str">
        <f>LEFT(RecordTable[[#This Row],[CloneBarcode]],7)</f>
        <v>SUNL006</v>
      </c>
      <c r="C1741" t="s">
        <v>4077</v>
      </c>
      <c r="D1741" s="15">
        <v>43740</v>
      </c>
      <c r="E1741" s="15" t="str">
        <f>_xlfn.IFNA(IF(LEFT(VLOOKUP(RecordTable[[#This Row],[METRC]],METRC!A:B,2,FALSE),4)=LEFT(RecordTable[[#This Row],[CloneBarcode]],4),"match","MISMATCH"),"dead")</f>
        <v>dead</v>
      </c>
      <c r="F1741" s="15" t="str">
        <f>_xlfn.IFNA(INDEX(Table6[[#All],[Location]],MATCH(RecordTable[[#This Row],[METRC]],Table6[Tag],0)),"DEAD")</f>
        <v>DEAD</v>
      </c>
    </row>
    <row r="1742" spans="1:6" x14ac:dyDescent="0.25">
      <c r="A1742" t="str">
        <f>_xlfn.CONCAT("1A4070000000065000",RIGHT(RecordTable[[#This Row],[CloneBarcode]],6))</f>
        <v>1A4070000000065000048031</v>
      </c>
      <c r="B1742" t="str">
        <f>LEFT(RecordTable[[#This Row],[CloneBarcode]],7)</f>
        <v>SUNL006</v>
      </c>
      <c r="C1742" t="s">
        <v>4078</v>
      </c>
      <c r="D1742" s="15">
        <v>43740</v>
      </c>
      <c r="E1742" s="15" t="str">
        <f>_xlfn.IFNA(IF(LEFT(VLOOKUP(RecordTable[[#This Row],[METRC]],METRC!A:B,2,FALSE),4)=LEFT(RecordTable[[#This Row],[CloneBarcode]],4),"match","MISMATCH"),"dead")</f>
        <v>dead</v>
      </c>
      <c r="F1742" s="15" t="str">
        <f>_xlfn.IFNA(INDEX(Table6[[#All],[Location]],MATCH(RecordTable[[#This Row],[METRC]],Table6[Tag],0)),"DEAD")</f>
        <v>DEAD</v>
      </c>
    </row>
    <row r="1743" spans="1:6" x14ac:dyDescent="0.25">
      <c r="A1743" t="str">
        <f>_xlfn.CONCAT("1A4070000000065000",RIGHT(RecordTable[[#This Row],[CloneBarcode]],6))</f>
        <v>1A4070000000065000048051</v>
      </c>
      <c r="B1743" t="str">
        <f>LEFT(RecordTable[[#This Row],[CloneBarcode]],7)</f>
        <v>SUNL006</v>
      </c>
      <c r="C1743" t="s">
        <v>4079</v>
      </c>
      <c r="D1743" s="15">
        <v>43740</v>
      </c>
      <c r="E1743" s="15" t="str">
        <f>_xlfn.IFNA(IF(LEFT(VLOOKUP(RecordTable[[#This Row],[METRC]],METRC!A:B,2,FALSE),4)=LEFT(RecordTable[[#This Row],[CloneBarcode]],4),"match","MISMATCH"),"dead")</f>
        <v>dead</v>
      </c>
      <c r="F1743" s="15" t="str">
        <f>_xlfn.IFNA(INDEX(Table6[[#All],[Location]],MATCH(RecordTable[[#This Row],[METRC]],Table6[Tag],0)),"DEAD")</f>
        <v>DEAD</v>
      </c>
    </row>
    <row r="1744" spans="1:6" x14ac:dyDescent="0.25">
      <c r="A1744" t="str">
        <f>_xlfn.CONCAT("1A4070000000065000",RIGHT(RecordTable[[#This Row],[CloneBarcode]],6))</f>
        <v>1A4070000000065000045533</v>
      </c>
      <c r="B1744" t="str">
        <f>LEFT(RecordTable[[#This Row],[CloneBarcode]],7)</f>
        <v>SUNL008</v>
      </c>
      <c r="C1744" t="s">
        <v>3909</v>
      </c>
      <c r="D1744" s="15">
        <v>43740</v>
      </c>
      <c r="E1744" s="15" t="str">
        <f>_xlfn.IFNA(IF(LEFT(VLOOKUP(RecordTable[[#This Row],[METRC]],METRC!A:B,2,FALSE),4)=LEFT(RecordTable[[#This Row],[CloneBarcode]],4),"match","MISMATCH"),"dead")</f>
        <v>dead</v>
      </c>
      <c r="F1744" s="15" t="str">
        <f>_xlfn.IFNA(INDEX(Table6[[#All],[Location]],MATCH(RecordTable[[#This Row],[METRC]],Table6[Tag],0)),"DEAD")</f>
        <v>DEAD</v>
      </c>
    </row>
    <row r="1745" spans="1:6" x14ac:dyDescent="0.25">
      <c r="A1745" t="str">
        <f>_xlfn.CONCAT("1A4070000000065000",RIGHT(RecordTable[[#This Row],[CloneBarcode]],6))</f>
        <v>1A4070000000065000045532</v>
      </c>
      <c r="B1745" t="str">
        <f>LEFT(RecordTable[[#This Row],[CloneBarcode]],7)</f>
        <v>SUNL008</v>
      </c>
      <c r="C1745" t="s">
        <v>3910</v>
      </c>
      <c r="D1745" s="15">
        <v>43740</v>
      </c>
      <c r="E1745" s="15" t="str">
        <f>_xlfn.IFNA(IF(LEFT(VLOOKUP(RecordTable[[#This Row],[METRC]],METRC!A:B,2,FALSE),4)=LEFT(RecordTable[[#This Row],[CloneBarcode]],4),"match","MISMATCH"),"dead")</f>
        <v>dead</v>
      </c>
      <c r="F1745" s="15" t="str">
        <f>_xlfn.IFNA(INDEX(Table6[[#All],[Location]],MATCH(RecordTable[[#This Row],[METRC]],Table6[Tag],0)),"DEAD")</f>
        <v>DEAD</v>
      </c>
    </row>
    <row r="1746" spans="1:6" x14ac:dyDescent="0.25">
      <c r="A1746" t="s">
        <v>3802</v>
      </c>
      <c r="B1746" s="62" t="s">
        <v>3294</v>
      </c>
      <c r="C1746" t="str">
        <f>_xlfn.CONCAT(RecordTable[[#This Row],[PhenoAbbv]],".",RIGHT(RecordTable[[#This Row],[METRC]],6))</f>
        <v>SUNL011.032040</v>
      </c>
      <c r="D1746" s="63">
        <v>43740</v>
      </c>
      <c r="E1746" s="63" t="str">
        <f>_xlfn.IFNA(IF(LEFT(VLOOKUP(RecordTable[[#This Row],[METRC]],METRC!A:B,2,FALSE),4)=LEFT(RecordTable[[#This Row],[CloneBarcode]],4),"match","MISMATCH"),"dead")</f>
        <v>dead</v>
      </c>
      <c r="F1746" s="15" t="str">
        <f>_xlfn.IFNA(INDEX(Table6[[#All],[Location]],MATCH(RecordTable[[#This Row],[METRC]],Table6[Tag],0)),"DEAD")</f>
        <v>DEAD</v>
      </c>
    </row>
    <row r="1747" spans="1:6" x14ac:dyDescent="0.25">
      <c r="A1747" t="str">
        <f>_xlfn.CONCAT("1A4070000000065000",RIGHT(RecordTable[[#This Row],[CloneBarcode]],6))</f>
        <v>1A4070000000065000045571</v>
      </c>
      <c r="B1747" t="str">
        <f>LEFT(RecordTable[[#This Row],[CloneBarcode]],7)</f>
        <v>SUNL011</v>
      </c>
      <c r="C1747" t="s">
        <v>3911</v>
      </c>
      <c r="D1747" s="15">
        <v>43740</v>
      </c>
      <c r="E1747" s="15" t="str">
        <f>_xlfn.IFNA(IF(LEFT(VLOOKUP(RecordTable[[#This Row],[METRC]],METRC!A:B,2,FALSE),4)=LEFT(RecordTable[[#This Row],[CloneBarcode]],4),"match","MISMATCH"),"dead")</f>
        <v>dead</v>
      </c>
      <c r="F1747" s="15" t="str">
        <f>_xlfn.IFNA(INDEX(Table6[[#All],[Location]],MATCH(RecordTable[[#This Row],[METRC]],Table6[Tag],0)),"DEAD")</f>
        <v>DEAD</v>
      </c>
    </row>
    <row r="1748" spans="1:6" x14ac:dyDescent="0.25">
      <c r="A1748" t="str">
        <f>_xlfn.CONCAT("1A4070000000065000",RIGHT(RecordTable[[#This Row],[CloneBarcode]],6))</f>
        <v>1A4070000000065000045570</v>
      </c>
      <c r="B1748" t="str">
        <f>LEFT(RecordTable[[#This Row],[CloneBarcode]],7)</f>
        <v>SUNL011</v>
      </c>
      <c r="C1748" t="s">
        <v>3912</v>
      </c>
      <c r="D1748" s="15">
        <v>43740</v>
      </c>
      <c r="E1748" s="15" t="str">
        <f>_xlfn.IFNA(IF(LEFT(VLOOKUP(RecordTable[[#This Row],[METRC]],METRC!A:B,2,FALSE),4)=LEFT(RecordTable[[#This Row],[CloneBarcode]],4),"match","MISMATCH"),"dead")</f>
        <v>dead</v>
      </c>
      <c r="F1748" s="15" t="str">
        <f>_xlfn.IFNA(INDEX(Table6[[#All],[Location]],MATCH(RecordTable[[#This Row],[METRC]],Table6[Tag],0)),"DEAD")</f>
        <v>DEAD</v>
      </c>
    </row>
    <row r="1749" spans="1:6" x14ac:dyDescent="0.25">
      <c r="A1749" t="s">
        <v>3803</v>
      </c>
      <c r="B1749" s="62" t="s">
        <v>3804</v>
      </c>
      <c r="C1749" t="str">
        <f>_xlfn.CONCAT(RecordTable[[#This Row],[PhenoAbbv]],".",RIGHT(RecordTable[[#This Row],[METRC]],6))</f>
        <v>SUNL013.031997</v>
      </c>
      <c r="D1749" s="63">
        <v>43740</v>
      </c>
      <c r="E1749" s="63" t="str">
        <f>_xlfn.IFNA(IF(LEFT(VLOOKUP(RecordTable[[#This Row],[METRC]],METRC!A:B,2,FALSE),4)=LEFT(RecordTable[[#This Row],[CloneBarcode]],4),"match","MISMATCH"),"dead")</f>
        <v>dead</v>
      </c>
      <c r="F1749" s="15" t="str">
        <f>_xlfn.IFNA(INDEX(Table6[[#All],[Location]],MATCH(RecordTable[[#This Row],[METRC]],Table6[Tag],0)),"DEAD")</f>
        <v>DEAD</v>
      </c>
    </row>
    <row r="1750" spans="1:6" x14ac:dyDescent="0.25">
      <c r="A1750" t="str">
        <f>_xlfn.CONCAT("1A4070000000065000",RIGHT(RecordTable[[#This Row],[CloneBarcode]],6))</f>
        <v>1A4070000000065000045504</v>
      </c>
      <c r="B1750" t="str">
        <f>LEFT(RecordTable[[#This Row],[CloneBarcode]],7)</f>
        <v>SUNL016</v>
      </c>
      <c r="C1750" t="s">
        <v>3913</v>
      </c>
      <c r="D1750" s="15">
        <v>43740</v>
      </c>
      <c r="E1750" s="15" t="str">
        <f>_xlfn.IFNA(IF(LEFT(VLOOKUP(RecordTable[[#This Row],[METRC]],METRC!A:B,2,FALSE),4)=LEFT(RecordTable[[#This Row],[CloneBarcode]],4),"match","MISMATCH"),"dead")</f>
        <v>dead</v>
      </c>
      <c r="F1750" s="15" t="str">
        <f>_xlfn.IFNA(INDEX(Table6[[#All],[Location]],MATCH(RecordTable[[#This Row],[METRC]],Table6[Tag],0)),"DEAD")</f>
        <v>DEAD</v>
      </c>
    </row>
    <row r="1751" spans="1:6" x14ac:dyDescent="0.25">
      <c r="A1751" t="str">
        <f>_xlfn.CONCAT("1A4070000000065000",RIGHT(RecordTable[[#This Row],[CloneBarcode]],6))</f>
        <v>1A4070000000065000045505</v>
      </c>
      <c r="B1751" t="str">
        <f>LEFT(RecordTable[[#This Row],[CloneBarcode]],7)</f>
        <v>SUNL016</v>
      </c>
      <c r="C1751" t="s">
        <v>3914</v>
      </c>
      <c r="D1751" s="15">
        <v>43740</v>
      </c>
      <c r="E1751" s="15" t="str">
        <f>_xlfn.IFNA(IF(LEFT(VLOOKUP(RecordTable[[#This Row],[METRC]],METRC!A:B,2,FALSE),4)=LEFT(RecordTable[[#This Row],[CloneBarcode]],4),"match","MISMATCH"),"dead")</f>
        <v>dead</v>
      </c>
      <c r="F1751" s="15" t="str">
        <f>_xlfn.IFNA(INDEX(Table6[[#All],[Location]],MATCH(RecordTable[[#This Row],[METRC]],Table6[Tag],0)),"DEAD")</f>
        <v>DEAD</v>
      </c>
    </row>
    <row r="1752" spans="1:6" x14ac:dyDescent="0.25">
      <c r="A1752" t="str">
        <f>_xlfn.CONCAT("1A4070000000065000",RIGHT(RecordTable[[#This Row],[CloneBarcode]],6))</f>
        <v>1A4070000000065000045569</v>
      </c>
      <c r="B1752" t="str">
        <f>LEFT(RecordTable[[#This Row],[CloneBarcode]],7)</f>
        <v>SUNL019</v>
      </c>
      <c r="C1752" t="s">
        <v>3916</v>
      </c>
      <c r="D1752" s="15">
        <v>43740</v>
      </c>
      <c r="E1752" s="15" t="str">
        <f>_xlfn.IFNA(IF(LEFT(VLOOKUP(RecordTable[[#This Row],[METRC]],METRC!A:B,2,FALSE),4)=LEFT(RecordTable[[#This Row],[CloneBarcode]],4),"match","MISMATCH"),"dead")</f>
        <v>dead</v>
      </c>
      <c r="F1752" s="15" t="str">
        <f>_xlfn.IFNA(INDEX(Table6[[#All],[Location]],MATCH(RecordTable[[#This Row],[METRC]],Table6[Tag],0)),"DEAD")</f>
        <v>DEAD</v>
      </c>
    </row>
    <row r="1753" spans="1:6" x14ac:dyDescent="0.25">
      <c r="A1753" t="str">
        <f>_xlfn.CONCAT("1A4070000000065000",RIGHT(RecordTable[[#This Row],[CloneBarcode]],6))</f>
        <v>1A4070000000065000045568</v>
      </c>
      <c r="B1753" t="str">
        <f>LEFT(RecordTable[[#This Row],[CloneBarcode]],7)</f>
        <v>SUNL019</v>
      </c>
      <c r="C1753" t="s">
        <v>3915</v>
      </c>
      <c r="D1753" s="15">
        <v>43740</v>
      </c>
      <c r="E1753" s="15" t="str">
        <f>_xlfn.IFNA(IF(LEFT(VLOOKUP(RecordTable[[#This Row],[METRC]],METRC!A:B,2,FALSE),4)=LEFT(RecordTable[[#This Row],[CloneBarcode]],4),"match","MISMATCH"),"dead")</f>
        <v>dead</v>
      </c>
      <c r="F1753" s="15" t="str">
        <f>_xlfn.IFNA(INDEX(Table6[[#All],[Location]],MATCH(RecordTable[[#This Row],[METRC]],Table6[Tag],0)),"DEAD")</f>
        <v>DEAD</v>
      </c>
    </row>
    <row r="1754" spans="1:6" x14ac:dyDescent="0.25">
      <c r="A1754" t="str">
        <f>_xlfn.CONCAT("1A4070000000065000",RIGHT(RecordTable[[#This Row],[CloneBarcode]],6))</f>
        <v>1A4070000000065000040510</v>
      </c>
      <c r="B1754" t="str">
        <f>LEFT(RecordTable[[#This Row],[CloneBarcode]],7)</f>
        <v>SWTS006</v>
      </c>
      <c r="C1754" t="s">
        <v>3807</v>
      </c>
      <c r="D1754" s="15">
        <v>43740</v>
      </c>
      <c r="E1754" s="15" t="str">
        <f>_xlfn.IFNA(IF(LEFT(VLOOKUP(RecordTable[[#This Row],[METRC]],METRC!A:B,2,FALSE),4)=LEFT(RecordTable[[#This Row],[CloneBarcode]],4),"match","MISMATCH"),"dead")</f>
        <v>dead</v>
      </c>
      <c r="F1754" s="15" t="str">
        <f>_xlfn.IFNA(INDEX(Table6[[#All],[Location]],MATCH(RecordTable[[#This Row],[METRC]],Table6[Tag],0)),"DEAD")</f>
        <v>DEAD</v>
      </c>
    </row>
    <row r="1755" spans="1:6" x14ac:dyDescent="0.25">
      <c r="A1755" t="str">
        <f>_xlfn.CONCAT("1A4070000000065000",RIGHT(RecordTable[[#This Row],[CloneBarcode]],6))</f>
        <v>1A4070000000065000040599</v>
      </c>
      <c r="B1755" t="str">
        <f>LEFT(RecordTable[[#This Row],[CloneBarcode]],7)</f>
        <v>SWTS006</v>
      </c>
      <c r="C1755" t="s">
        <v>3808</v>
      </c>
      <c r="D1755" s="15">
        <v>43740</v>
      </c>
      <c r="E1755" s="15" t="str">
        <f>_xlfn.IFNA(IF(LEFT(VLOOKUP(RecordTable[[#This Row],[METRC]],METRC!A:B,2,FALSE),4)=LEFT(RecordTable[[#This Row],[CloneBarcode]],4),"match","MISMATCH"),"dead")</f>
        <v>dead</v>
      </c>
      <c r="F1755" s="15" t="str">
        <f>_xlfn.IFNA(INDEX(Table6[[#All],[Location]],MATCH(RecordTable[[#This Row],[METRC]],Table6[Tag],0)),"DEAD")</f>
        <v>DEAD</v>
      </c>
    </row>
    <row r="1756" spans="1:6" x14ac:dyDescent="0.25">
      <c r="A1756" t="str">
        <f>_xlfn.CONCAT("1A4070000000065000",RIGHT(RecordTable[[#This Row],[CloneBarcode]],6))</f>
        <v>1A4070000000065000040600</v>
      </c>
      <c r="B1756" t="str">
        <f>LEFT(RecordTable[[#This Row],[CloneBarcode]],7)</f>
        <v>SWTS006</v>
      </c>
      <c r="C1756" t="s">
        <v>3809</v>
      </c>
      <c r="D1756" s="15">
        <v>43740</v>
      </c>
      <c r="E1756" s="15" t="str">
        <f>_xlfn.IFNA(IF(LEFT(VLOOKUP(RecordTable[[#This Row],[METRC]],METRC!A:B,2,FALSE),4)=LEFT(RecordTable[[#This Row],[CloneBarcode]],4),"match","MISMATCH"),"dead")</f>
        <v>dead</v>
      </c>
      <c r="F1756" s="15" t="str">
        <f>_xlfn.IFNA(INDEX(Table6[[#All],[Location]],MATCH(RecordTable[[#This Row],[METRC]],Table6[Tag],0)),"DEAD")</f>
        <v>DEAD</v>
      </c>
    </row>
    <row r="1757" spans="1:6" x14ac:dyDescent="0.25">
      <c r="A1757" t="str">
        <f>_xlfn.CONCAT("1A4070000000065000",RIGHT(RecordTable[[#This Row],[CloneBarcode]],6))</f>
        <v>1A4070000000065000040509</v>
      </c>
      <c r="B1757" t="str">
        <f>LEFT(RecordTable[[#This Row],[CloneBarcode]],7)</f>
        <v>SWTS006</v>
      </c>
      <c r="C1757" t="s">
        <v>3810</v>
      </c>
      <c r="D1757" s="15">
        <v>43740</v>
      </c>
      <c r="E1757" s="15" t="str">
        <f>_xlfn.IFNA(IF(LEFT(VLOOKUP(RecordTable[[#This Row],[METRC]],METRC!A:B,2,FALSE),4)=LEFT(RecordTable[[#This Row],[CloneBarcode]],4),"match","MISMATCH"),"dead")</f>
        <v>dead</v>
      </c>
      <c r="F1757" s="15" t="str">
        <f>_xlfn.IFNA(INDEX(Table6[[#All],[Location]],MATCH(RecordTable[[#This Row],[METRC]],Table6[Tag],0)),"DEAD")</f>
        <v>DEAD</v>
      </c>
    </row>
    <row r="1758" spans="1:6" x14ac:dyDescent="0.25">
      <c r="A1758" t="str">
        <f>_xlfn.CONCAT("1A4070000000065000",RIGHT(RecordTable[[#This Row],[CloneBarcode]],6))</f>
        <v>1A4070000000065000040599</v>
      </c>
      <c r="B1758" t="str">
        <f>LEFT(RecordTable[[#This Row],[CloneBarcode]],7)</f>
        <v>SWTS006</v>
      </c>
      <c r="C1758" t="s">
        <v>3808</v>
      </c>
      <c r="D1758" s="15">
        <v>43740</v>
      </c>
      <c r="E1758" s="15" t="str">
        <f>_xlfn.IFNA(IF(LEFT(VLOOKUP(RecordTable[[#This Row],[METRC]],METRC!A:B,2,FALSE),4)=LEFT(RecordTable[[#This Row],[CloneBarcode]],4),"match","MISMATCH"),"dead")</f>
        <v>dead</v>
      </c>
      <c r="F1758" s="15" t="str">
        <f>_xlfn.IFNA(INDEX(Table6[[#All],[Location]],MATCH(RecordTable[[#This Row],[METRC]],Table6[Tag],0)),"DEAD")</f>
        <v>DEAD</v>
      </c>
    </row>
    <row r="1759" spans="1:6" x14ac:dyDescent="0.25">
      <c r="A1759" t="str">
        <f>_xlfn.CONCAT("1A4070000000065000",RIGHT(RecordTable[[#This Row],[CloneBarcode]],6))</f>
        <v>1A4070000000065000040600</v>
      </c>
      <c r="B1759" t="str">
        <f>LEFT(RecordTable[[#This Row],[CloneBarcode]],7)</f>
        <v>SWTS006</v>
      </c>
      <c r="C1759" t="s">
        <v>3809</v>
      </c>
      <c r="D1759" s="15">
        <v>43740</v>
      </c>
      <c r="E1759" s="15" t="str">
        <f>_xlfn.IFNA(IF(LEFT(VLOOKUP(RecordTable[[#This Row],[METRC]],METRC!A:B,2,FALSE),4)=LEFT(RecordTable[[#This Row],[CloneBarcode]],4),"match","MISMATCH"),"dead")</f>
        <v>dead</v>
      </c>
      <c r="F1759" s="15" t="str">
        <f>_xlfn.IFNA(INDEX(Table6[[#All],[Location]],MATCH(RecordTable[[#This Row],[METRC]],Table6[Tag],0)),"DEAD")</f>
        <v>DEAD</v>
      </c>
    </row>
    <row r="1760" spans="1:6" x14ac:dyDescent="0.25">
      <c r="A1760" t="str">
        <f>_xlfn.CONCAT("1A4070000000065000",RIGHT(RecordTable[[#This Row],[CloneBarcode]],6))</f>
        <v>1A4070000000065000040509</v>
      </c>
      <c r="B1760" t="str">
        <f>LEFT(RecordTable[[#This Row],[CloneBarcode]],7)</f>
        <v>SWTS006</v>
      </c>
      <c r="C1760" t="s">
        <v>3810</v>
      </c>
      <c r="D1760" s="15">
        <v>43740</v>
      </c>
      <c r="E1760" s="15" t="str">
        <f>_xlfn.IFNA(IF(LEFT(VLOOKUP(RecordTable[[#This Row],[METRC]],METRC!A:B,2,FALSE),4)=LEFT(RecordTable[[#This Row],[CloneBarcode]],4),"match","MISMATCH"),"dead")</f>
        <v>dead</v>
      </c>
      <c r="F1760" s="15" t="str">
        <f>_xlfn.IFNA(INDEX(Table6[[#All],[Location]],MATCH(RecordTable[[#This Row],[METRC]],Table6[Tag],0)),"DEAD")</f>
        <v>DEAD</v>
      </c>
    </row>
    <row r="1761" spans="1:6" x14ac:dyDescent="0.25">
      <c r="A1761" t="str">
        <f>_xlfn.CONCAT("1A4070000000065000",RIGHT(RecordTable[[#This Row],[CloneBarcode]],6))</f>
        <v>1A4070000000065000040565</v>
      </c>
      <c r="B1761" t="str">
        <f>LEFT(RecordTable[[#This Row],[CloneBarcode]],7)</f>
        <v>SWTS019</v>
      </c>
      <c r="C1761" t="s">
        <v>3813</v>
      </c>
      <c r="D1761" s="15">
        <v>43740</v>
      </c>
      <c r="E1761" s="15" t="str">
        <f>_xlfn.IFNA(IF(LEFT(VLOOKUP(RecordTable[[#This Row],[METRC]],METRC!A:B,2,FALSE),4)=LEFT(RecordTable[[#This Row],[CloneBarcode]],4),"match","MISMATCH"),"dead")</f>
        <v>dead</v>
      </c>
      <c r="F1761" s="15" t="str">
        <f>_xlfn.IFNA(INDEX(Table6[[#All],[Location]],MATCH(RecordTable[[#This Row],[METRC]],Table6[Tag],0)),"DEAD")</f>
        <v>DEAD</v>
      </c>
    </row>
    <row r="1762" spans="1:6" x14ac:dyDescent="0.25">
      <c r="A1762" t="str">
        <f>_xlfn.CONCAT("1A4070000000065000",RIGHT(RecordTable[[#This Row],[CloneBarcode]],6))</f>
        <v>1A4070000000065000040566</v>
      </c>
      <c r="B1762" t="str">
        <f>LEFT(RecordTable[[#This Row],[CloneBarcode]],7)</f>
        <v>SWTS019</v>
      </c>
      <c r="C1762" t="s">
        <v>3814</v>
      </c>
      <c r="D1762" s="15">
        <v>43740</v>
      </c>
      <c r="E1762" s="15" t="str">
        <f>_xlfn.IFNA(IF(LEFT(VLOOKUP(RecordTable[[#This Row],[METRC]],METRC!A:B,2,FALSE),4)=LEFT(RecordTable[[#This Row],[CloneBarcode]],4),"match","MISMATCH"),"dead")</f>
        <v>dead</v>
      </c>
      <c r="F1762" s="15" t="str">
        <f>_xlfn.IFNA(INDEX(Table6[[#All],[Location]],MATCH(RecordTable[[#This Row],[METRC]],Table6[Tag],0)),"DEAD")</f>
        <v>DEAD</v>
      </c>
    </row>
    <row r="1763" spans="1:6" x14ac:dyDescent="0.25">
      <c r="A1763" t="str">
        <f>_xlfn.CONCAT("1A4070000000065000",RIGHT(RecordTable[[#This Row],[CloneBarcode]],6))</f>
        <v>1A4070000000065000040558</v>
      </c>
      <c r="B1763" t="str">
        <f>LEFT(RecordTable[[#This Row],[CloneBarcode]],7)</f>
        <v>SWTS019</v>
      </c>
      <c r="C1763" t="s">
        <v>3815</v>
      </c>
      <c r="D1763" s="15">
        <v>43740</v>
      </c>
      <c r="E1763" s="15" t="str">
        <f>_xlfn.IFNA(IF(LEFT(VLOOKUP(RecordTable[[#This Row],[METRC]],METRC!A:B,2,FALSE),4)=LEFT(RecordTable[[#This Row],[CloneBarcode]],4),"match","MISMATCH"),"dead")</f>
        <v>dead</v>
      </c>
      <c r="F1763" s="15" t="str">
        <f>_xlfn.IFNA(INDEX(Table6[[#All],[Location]],MATCH(RecordTable[[#This Row],[METRC]],Table6[Tag],0)),"DEAD")</f>
        <v>DEAD</v>
      </c>
    </row>
    <row r="1764" spans="1:6" x14ac:dyDescent="0.25">
      <c r="A1764" t="str">
        <f>_xlfn.CONCAT("1A4070000000065000",RIGHT(RecordTable[[#This Row],[CloneBarcode]],6))</f>
        <v>1A4070000000065000040527</v>
      </c>
      <c r="B1764" t="str">
        <f>LEFT(RecordTable[[#This Row],[CloneBarcode]],7)</f>
        <v>SWTS019</v>
      </c>
      <c r="C1764" t="s">
        <v>3816</v>
      </c>
      <c r="D1764" s="15">
        <v>43740</v>
      </c>
      <c r="E1764" s="15" t="str">
        <f>_xlfn.IFNA(IF(LEFT(VLOOKUP(RecordTable[[#This Row],[METRC]],METRC!A:B,2,FALSE),4)=LEFT(RecordTable[[#This Row],[CloneBarcode]],4),"match","MISMATCH"),"dead")</f>
        <v>dead</v>
      </c>
      <c r="F1764" s="15" t="str">
        <f>_xlfn.IFNA(INDEX(Table6[[#All],[Location]],MATCH(RecordTable[[#This Row],[METRC]],Table6[Tag],0)),"DEAD")</f>
        <v>DEAD</v>
      </c>
    </row>
    <row r="1765" spans="1:6" x14ac:dyDescent="0.25">
      <c r="A1765" t="str">
        <f>_xlfn.CONCAT("1A4070000000065000",RIGHT(RecordTable[[#This Row],[CloneBarcode]],6))</f>
        <v>1A4070000000065000040595</v>
      </c>
      <c r="B1765" t="str">
        <f>LEFT(RecordTable[[#This Row],[CloneBarcode]],7)</f>
        <v>SWTS024</v>
      </c>
      <c r="C1765" t="s">
        <v>3817</v>
      </c>
      <c r="D1765" s="15">
        <v>43740</v>
      </c>
      <c r="E1765" s="15" t="str">
        <f>_xlfn.IFNA(IF(LEFT(VLOOKUP(RecordTable[[#This Row],[METRC]],METRC!A:B,2,FALSE),4)=LEFT(RecordTable[[#This Row],[CloneBarcode]],4),"match","MISMATCH"),"dead")</f>
        <v>dead</v>
      </c>
      <c r="F1765" s="15" t="str">
        <f>_xlfn.IFNA(INDEX(Table6[[#All],[Location]],MATCH(RecordTable[[#This Row],[METRC]],Table6[Tag],0)),"DEAD")</f>
        <v>DEAD</v>
      </c>
    </row>
    <row r="1766" spans="1:6" x14ac:dyDescent="0.25">
      <c r="A1766" t="str">
        <f>_xlfn.CONCAT("1A4070000000065000",RIGHT(RecordTable[[#This Row],[CloneBarcode]],6))</f>
        <v>1A4070000000065000040596</v>
      </c>
      <c r="B1766" t="str">
        <f>LEFT(RecordTable[[#This Row],[CloneBarcode]],7)</f>
        <v>SWTS024</v>
      </c>
      <c r="C1766" t="s">
        <v>3818</v>
      </c>
      <c r="D1766" s="15">
        <v>43740</v>
      </c>
      <c r="E1766" s="15" t="str">
        <f>_xlfn.IFNA(IF(LEFT(VLOOKUP(RecordTable[[#This Row],[METRC]],METRC!A:B,2,FALSE),4)=LEFT(RecordTable[[#This Row],[CloneBarcode]],4),"match","MISMATCH"),"dead")</f>
        <v>dead</v>
      </c>
      <c r="F1766" s="15" t="str">
        <f>_xlfn.IFNA(INDEX(Table6[[#All],[Location]],MATCH(RecordTable[[#This Row],[METRC]],Table6[Tag],0)),"DEAD")</f>
        <v>DEAD</v>
      </c>
    </row>
    <row r="1767" spans="1:6" x14ac:dyDescent="0.25">
      <c r="A1767" t="str">
        <f>_xlfn.CONCAT("1A4070000000065000",RIGHT(RecordTable[[#This Row],[CloneBarcode]],6))</f>
        <v>1A4070000000065000040603</v>
      </c>
      <c r="B1767" t="str">
        <f>LEFT(RecordTable[[#This Row],[CloneBarcode]],7)</f>
        <v>SWTS027</v>
      </c>
      <c r="C1767" t="s">
        <v>3820</v>
      </c>
      <c r="D1767" s="15">
        <v>43740</v>
      </c>
      <c r="E1767" s="15" t="str">
        <f>_xlfn.IFNA(IF(LEFT(VLOOKUP(RecordTable[[#This Row],[METRC]],METRC!A:B,2,FALSE),4)=LEFT(RecordTable[[#This Row],[CloneBarcode]],4),"match","MISMATCH"),"dead")</f>
        <v>dead</v>
      </c>
      <c r="F1767" s="15" t="str">
        <f>_xlfn.IFNA(INDEX(Table6[[#All],[Location]],MATCH(RecordTable[[#This Row],[METRC]],Table6[Tag],0)),"DEAD")</f>
        <v>DEAD</v>
      </c>
    </row>
    <row r="1768" spans="1:6" x14ac:dyDescent="0.25">
      <c r="A1768" t="str">
        <f>_xlfn.CONCAT("1A4070000000065000",RIGHT(RecordTable[[#This Row],[CloneBarcode]],6))</f>
        <v>1A4070000000065000040604</v>
      </c>
      <c r="B1768" t="str">
        <f>LEFT(RecordTable[[#This Row],[CloneBarcode]],7)</f>
        <v>SWTS027</v>
      </c>
      <c r="C1768" t="s">
        <v>3819</v>
      </c>
      <c r="D1768" s="15">
        <v>43740</v>
      </c>
      <c r="E1768" s="15" t="str">
        <f>_xlfn.IFNA(IF(LEFT(VLOOKUP(RecordTable[[#This Row],[METRC]],METRC!A:B,2,FALSE),4)=LEFT(RecordTable[[#This Row],[CloneBarcode]],4),"match","MISMATCH"),"dead")</f>
        <v>dead</v>
      </c>
      <c r="F1768" s="15" t="str">
        <f>_xlfn.IFNA(INDEX(Table6[[#All],[Location]],MATCH(RecordTable[[#This Row],[METRC]],Table6[Tag],0)),"DEAD")</f>
        <v>DEAD</v>
      </c>
    </row>
    <row r="1769" spans="1:6" x14ac:dyDescent="0.25">
      <c r="A1769" t="str">
        <f>_xlfn.CONCAT("1A4070000000065000",RIGHT(RecordTable[[#This Row],[CloneBarcode]],6))</f>
        <v>1A4070000000065000040591</v>
      </c>
      <c r="B1769" t="str">
        <f>LEFT(RecordTable[[#This Row],[CloneBarcode]],7)</f>
        <v>SWTS027</v>
      </c>
      <c r="C1769" t="s">
        <v>3821</v>
      </c>
      <c r="D1769" s="15">
        <v>43740</v>
      </c>
      <c r="E1769" s="15" t="str">
        <f>_xlfn.IFNA(IF(LEFT(VLOOKUP(RecordTable[[#This Row],[METRC]],METRC!A:B,2,FALSE),4)=LEFT(RecordTable[[#This Row],[CloneBarcode]],4),"match","MISMATCH"),"dead")</f>
        <v>dead</v>
      </c>
      <c r="F1769" s="15" t="str">
        <f>_xlfn.IFNA(INDEX(Table6[[#All],[Location]],MATCH(RecordTable[[#This Row],[METRC]],Table6[Tag],0)),"DEAD")</f>
        <v>DEAD</v>
      </c>
    </row>
    <row r="1770" spans="1:6" x14ac:dyDescent="0.25">
      <c r="A1770" t="str">
        <f>_xlfn.CONCAT("1A4070000000065000",RIGHT(RecordTable[[#This Row],[CloneBarcode]],6))</f>
        <v>1A4070000000065000040592</v>
      </c>
      <c r="B1770" t="str">
        <f>LEFT(RecordTable[[#This Row],[CloneBarcode]],7)</f>
        <v>SWTS027</v>
      </c>
      <c r="C1770" t="s">
        <v>3822</v>
      </c>
      <c r="D1770" s="15">
        <v>43740</v>
      </c>
      <c r="E1770" s="15" t="str">
        <f>_xlfn.IFNA(IF(LEFT(VLOOKUP(RecordTable[[#This Row],[METRC]],METRC!A:B,2,FALSE),4)=LEFT(RecordTable[[#This Row],[CloneBarcode]],4),"match","MISMATCH"),"dead")</f>
        <v>dead</v>
      </c>
      <c r="F1770" s="15" t="str">
        <f>_xlfn.IFNA(INDEX(Table6[[#All],[Location]],MATCH(RecordTable[[#This Row],[METRC]],Table6[Tag],0)),"DEAD")</f>
        <v>DEAD</v>
      </c>
    </row>
    <row r="1771" spans="1:6" x14ac:dyDescent="0.25">
      <c r="A1771" t="str">
        <f>_xlfn.CONCAT("1A4070000000065000",RIGHT(RecordTable[[#This Row],[CloneBarcode]],6))</f>
        <v>1A4070000000065000040592</v>
      </c>
      <c r="B1771" t="str">
        <f>LEFT(RecordTable[[#This Row],[CloneBarcode]],7)</f>
        <v>SWTS027</v>
      </c>
      <c r="C1771" t="s">
        <v>3822</v>
      </c>
      <c r="D1771" s="15">
        <v>43740</v>
      </c>
      <c r="E1771" s="15" t="str">
        <f>_xlfn.IFNA(IF(LEFT(VLOOKUP(RecordTable[[#This Row],[METRC]],METRC!A:B,2,FALSE),4)=LEFT(RecordTable[[#This Row],[CloneBarcode]],4),"match","MISMATCH"),"dead")</f>
        <v>dead</v>
      </c>
      <c r="F1771" s="15" t="str">
        <f>_xlfn.IFNA(INDEX(Table6[[#All],[Location]],MATCH(RecordTable[[#This Row],[METRC]],Table6[Tag],0)),"DEAD")</f>
        <v>DEAD</v>
      </c>
    </row>
    <row r="1772" spans="1:6" x14ac:dyDescent="0.25">
      <c r="A1772" t="str">
        <f>_xlfn.CONCAT("1A4070000000065000",RIGHT(RecordTable[[#This Row],[CloneBarcode]],6))</f>
        <v>1A4070000000065000040540</v>
      </c>
      <c r="B1772" t="str">
        <f>LEFT(RecordTable[[#This Row],[CloneBarcode]],7)</f>
        <v>SWTS029</v>
      </c>
      <c r="C1772" t="s">
        <v>3824</v>
      </c>
      <c r="D1772" s="15">
        <v>43740</v>
      </c>
      <c r="E1772" s="15" t="str">
        <f>_xlfn.IFNA(IF(LEFT(VLOOKUP(RecordTable[[#This Row],[METRC]],METRC!A:B,2,FALSE),4)=LEFT(RecordTable[[#This Row],[CloneBarcode]],4),"match","MISMATCH"),"dead")</f>
        <v>dead</v>
      </c>
      <c r="F1772" s="15" t="str">
        <f>_xlfn.IFNA(INDEX(Table6[[#All],[Location]],MATCH(RecordTable[[#This Row],[METRC]],Table6[Tag],0)),"DEAD")</f>
        <v>DEAD</v>
      </c>
    </row>
    <row r="1773" spans="1:6" x14ac:dyDescent="0.25">
      <c r="A1773" t="str">
        <f>_xlfn.CONCAT("1A4070000000065000",RIGHT(RecordTable[[#This Row],[CloneBarcode]],6))</f>
        <v>1A4070000000065000040539</v>
      </c>
      <c r="B1773" t="str">
        <f>LEFT(RecordTable[[#This Row],[CloneBarcode]],7)</f>
        <v>SWTS029</v>
      </c>
      <c r="C1773" t="s">
        <v>3825</v>
      </c>
      <c r="D1773" s="15">
        <v>43740</v>
      </c>
      <c r="E1773" s="15" t="str">
        <f>_xlfn.IFNA(IF(LEFT(VLOOKUP(RecordTable[[#This Row],[METRC]],METRC!A:B,2,FALSE),4)=LEFT(RecordTable[[#This Row],[CloneBarcode]],4),"match","MISMATCH"),"dead")</f>
        <v>dead</v>
      </c>
      <c r="F1773" s="15" t="str">
        <f>_xlfn.IFNA(INDEX(Table6[[#All],[Location]],MATCH(RecordTable[[#This Row],[METRC]],Table6[Tag],0)),"DEAD")</f>
        <v>DEAD</v>
      </c>
    </row>
    <row r="1774" spans="1:6" x14ac:dyDescent="0.25">
      <c r="A1774" t="str">
        <f>_xlfn.CONCAT("1A4070000000065000",RIGHT(RecordTable[[#This Row],[CloneBarcode]],6))</f>
        <v>1A4070000000065000040508</v>
      </c>
      <c r="B1774" t="str">
        <f>LEFT(RecordTable[[#This Row],[CloneBarcode]],7)</f>
        <v>SWTS029</v>
      </c>
      <c r="C1774" t="s">
        <v>3826</v>
      </c>
      <c r="D1774" s="15">
        <v>43740</v>
      </c>
      <c r="E1774" s="15" t="str">
        <f>_xlfn.IFNA(IF(LEFT(VLOOKUP(RecordTable[[#This Row],[METRC]],METRC!A:B,2,FALSE),4)=LEFT(RecordTable[[#This Row],[CloneBarcode]],4),"match","MISMATCH"),"dead")</f>
        <v>dead</v>
      </c>
      <c r="F1774" s="15" t="str">
        <f>_xlfn.IFNA(INDEX(Table6[[#All],[Location]],MATCH(RecordTable[[#This Row],[METRC]],Table6[Tag],0)),"DEAD")</f>
        <v>DEAD</v>
      </c>
    </row>
    <row r="1775" spans="1:6" x14ac:dyDescent="0.25">
      <c r="A1775" t="str">
        <f>_xlfn.CONCAT("1A4070000000065000",RIGHT(RecordTable[[#This Row],[CloneBarcode]],6))</f>
        <v>1A4070000000065000040517</v>
      </c>
      <c r="B1775" t="str">
        <f>LEFT(RecordTable[[#This Row],[CloneBarcode]],7)</f>
        <v>SWTS035</v>
      </c>
      <c r="C1775" t="s">
        <v>3830</v>
      </c>
      <c r="D1775" s="15">
        <v>43740</v>
      </c>
      <c r="E1775" s="15" t="str">
        <f>_xlfn.IFNA(IF(LEFT(VLOOKUP(RecordTable[[#This Row],[METRC]],METRC!A:B,2,FALSE),4)=LEFT(RecordTable[[#This Row],[CloneBarcode]],4),"match","MISMATCH"),"dead")</f>
        <v>dead</v>
      </c>
      <c r="F1775" s="15" t="str">
        <f>_xlfn.IFNA(INDEX(Table6[[#All],[Location]],MATCH(RecordTable[[#This Row],[METRC]],Table6[Tag],0)),"DEAD")</f>
        <v>DEAD</v>
      </c>
    </row>
    <row r="1776" spans="1:6" x14ac:dyDescent="0.25">
      <c r="A1776" t="str">
        <f>_xlfn.CONCAT("1A4070000000065000",RIGHT(RecordTable[[#This Row],[CloneBarcode]],6))</f>
        <v>1A4070000000065000040615</v>
      </c>
      <c r="B1776" t="str">
        <f>LEFT(RecordTable[[#This Row],[CloneBarcode]],7)</f>
        <v>SWTS035</v>
      </c>
      <c r="C1776" t="s">
        <v>3827</v>
      </c>
      <c r="D1776" s="15">
        <v>43740</v>
      </c>
      <c r="E1776" s="15" t="str">
        <f>_xlfn.IFNA(IF(LEFT(VLOOKUP(RecordTable[[#This Row],[METRC]],METRC!A:B,2,FALSE),4)=LEFT(RecordTable[[#This Row],[CloneBarcode]],4),"match","MISMATCH"),"dead")</f>
        <v>dead</v>
      </c>
      <c r="F1776" s="15" t="str">
        <f>_xlfn.IFNA(INDEX(Table6[[#All],[Location]],MATCH(RecordTable[[#This Row],[METRC]],Table6[Tag],0)),"DEAD")</f>
        <v>DEAD</v>
      </c>
    </row>
    <row r="1777" spans="1:6" x14ac:dyDescent="0.25">
      <c r="A1777" t="str">
        <f>_xlfn.CONCAT("1A4070000000065000",RIGHT(RecordTable[[#This Row],[CloneBarcode]],6))</f>
        <v>1A4070000000065000040616</v>
      </c>
      <c r="B1777" t="str">
        <f>LEFT(RecordTable[[#This Row],[CloneBarcode]],7)</f>
        <v>SWTS035</v>
      </c>
      <c r="C1777" t="s">
        <v>3828</v>
      </c>
      <c r="D1777" s="15">
        <v>43740</v>
      </c>
      <c r="E1777" s="15" t="str">
        <f>_xlfn.IFNA(IF(LEFT(VLOOKUP(RecordTable[[#This Row],[METRC]],METRC!A:B,2,FALSE),4)=LEFT(RecordTable[[#This Row],[CloneBarcode]],4),"match","MISMATCH"),"dead")</f>
        <v>dead</v>
      </c>
      <c r="F1777" s="15" t="str">
        <f>_xlfn.IFNA(INDEX(Table6[[#All],[Location]],MATCH(RecordTable[[#This Row],[METRC]],Table6[Tag],0)),"DEAD")</f>
        <v>DEAD</v>
      </c>
    </row>
    <row r="1778" spans="1:6" x14ac:dyDescent="0.25">
      <c r="A1778" t="str">
        <f>_xlfn.CONCAT("1A4070000000065000",RIGHT(RecordTable[[#This Row],[CloneBarcode]],6))</f>
        <v>1A4070000000065000040518</v>
      </c>
      <c r="B1778" t="str">
        <f>LEFT(RecordTable[[#This Row],[CloneBarcode]],7)</f>
        <v>SWTS035</v>
      </c>
      <c r="C1778" t="s">
        <v>3829</v>
      </c>
      <c r="D1778" s="15">
        <v>43740</v>
      </c>
      <c r="E1778" s="15" t="str">
        <f>_xlfn.IFNA(IF(LEFT(VLOOKUP(RecordTable[[#This Row],[METRC]],METRC!A:B,2,FALSE),4)=LEFT(RecordTable[[#This Row],[CloneBarcode]],4),"match","MISMATCH"),"dead")</f>
        <v>dead</v>
      </c>
      <c r="F1778" s="15" t="str">
        <f>_xlfn.IFNA(INDEX(Table6[[#All],[Location]],MATCH(RecordTable[[#This Row],[METRC]],Table6[Tag],0)),"DEAD")</f>
        <v>DEAD</v>
      </c>
    </row>
    <row r="1779" spans="1:6" x14ac:dyDescent="0.25">
      <c r="A1779" t="str">
        <f>_xlfn.CONCAT("1A4070000000065000",RIGHT(RecordTable[[#This Row],[CloneBarcode]],6))</f>
        <v>1A4070000000065000040518</v>
      </c>
      <c r="B1779" t="str">
        <f>LEFT(RecordTable[[#This Row],[CloneBarcode]],7)</f>
        <v>SWTS035</v>
      </c>
      <c r="C1779" t="s">
        <v>3829</v>
      </c>
      <c r="D1779" s="15">
        <v>43740</v>
      </c>
      <c r="E1779" s="15" t="str">
        <f>_xlfn.IFNA(IF(LEFT(VLOOKUP(RecordTable[[#This Row],[METRC]],METRC!A:B,2,FALSE),4)=LEFT(RecordTable[[#This Row],[CloneBarcode]],4),"match","MISMATCH"),"dead")</f>
        <v>dead</v>
      </c>
      <c r="F1779" s="15" t="str">
        <f>_xlfn.IFNA(INDEX(Table6[[#All],[Location]],MATCH(RecordTable[[#This Row],[METRC]],Table6[Tag],0)),"DEAD")</f>
        <v>DEAD</v>
      </c>
    </row>
    <row r="1780" spans="1:6" x14ac:dyDescent="0.25">
      <c r="A1780" t="str">
        <f>_xlfn.CONCAT("1A4070000000065000",RIGHT(RecordTable[[#This Row],[CloneBarcode]],6))</f>
        <v>1A4070000000065000040517</v>
      </c>
      <c r="B1780" t="str">
        <f>LEFT(RecordTable[[#This Row],[CloneBarcode]],7)</f>
        <v>SWTS035</v>
      </c>
      <c r="C1780" t="s">
        <v>3830</v>
      </c>
      <c r="D1780" s="15">
        <v>43740</v>
      </c>
      <c r="E1780" s="15" t="str">
        <f>_xlfn.IFNA(IF(LEFT(VLOOKUP(RecordTable[[#This Row],[METRC]],METRC!A:B,2,FALSE),4)=LEFT(RecordTable[[#This Row],[CloneBarcode]],4),"match","MISMATCH"),"dead")</f>
        <v>dead</v>
      </c>
      <c r="F1780" s="15" t="str">
        <f>_xlfn.IFNA(INDEX(Table6[[#All],[Location]],MATCH(RecordTable[[#This Row],[METRC]],Table6[Tag],0)),"DEAD")</f>
        <v>DEAD</v>
      </c>
    </row>
    <row r="1781" spans="1:6" x14ac:dyDescent="0.25">
      <c r="A1781" t="str">
        <f>_xlfn.CONCAT("1A4070000000065000",RIGHT(RecordTable[[#This Row],[CloneBarcode]],6))</f>
        <v>1A4070000000065000040618</v>
      </c>
      <c r="B1781" t="str">
        <f>LEFT(RecordTable[[#This Row],[CloneBarcode]],7)</f>
        <v>SWTS037</v>
      </c>
      <c r="C1781" t="s">
        <v>3833</v>
      </c>
      <c r="D1781" s="15">
        <v>43740</v>
      </c>
      <c r="E1781" s="15" t="str">
        <f>_xlfn.IFNA(IF(LEFT(VLOOKUP(RecordTable[[#This Row],[METRC]],METRC!A:B,2,FALSE),4)=LEFT(RecordTable[[#This Row],[CloneBarcode]],4),"match","MISMATCH"),"dead")</f>
        <v>dead</v>
      </c>
      <c r="F1781" s="15" t="str">
        <f>_xlfn.IFNA(INDEX(Table6[[#All],[Location]],MATCH(RecordTable[[#This Row],[METRC]],Table6[Tag],0)),"DEAD")</f>
        <v>DEAD</v>
      </c>
    </row>
    <row r="1782" spans="1:6" x14ac:dyDescent="0.25">
      <c r="A1782" t="str">
        <f>_xlfn.CONCAT("1A4070000000065000",RIGHT(RecordTable[[#This Row],[CloneBarcode]],6))</f>
        <v>1A4070000000065000040617</v>
      </c>
      <c r="B1782" t="str">
        <f>LEFT(RecordTable[[#This Row],[CloneBarcode]],7)</f>
        <v>SWTS037</v>
      </c>
      <c r="C1782" t="s">
        <v>3834</v>
      </c>
      <c r="D1782" s="15">
        <v>43740</v>
      </c>
      <c r="E1782" s="15" t="str">
        <f>_xlfn.IFNA(IF(LEFT(VLOOKUP(RecordTable[[#This Row],[METRC]],METRC!A:B,2,FALSE),4)=LEFT(RecordTable[[#This Row],[CloneBarcode]],4),"match","MISMATCH"),"dead")</f>
        <v>dead</v>
      </c>
      <c r="F1782" s="15" t="str">
        <f>_xlfn.IFNA(INDEX(Table6[[#All],[Location]],MATCH(RecordTable[[#This Row],[METRC]],Table6[Tag],0)),"DEAD")</f>
        <v>DEAD</v>
      </c>
    </row>
    <row r="1783" spans="1:6" x14ac:dyDescent="0.25">
      <c r="A1783" t="s">
        <v>3526</v>
      </c>
      <c r="B1783" t="s">
        <v>3527</v>
      </c>
      <c r="C1783" t="str">
        <f>_xlfn.CONCAT(RecordTable[[#This Row],[PhenoAbbv]],".",RIGHT(RecordTable[[#This Row],[METRC]],6))</f>
        <v>TAHL001.031251</v>
      </c>
      <c r="D1783" s="63">
        <v>43740</v>
      </c>
      <c r="E1783" s="63" t="str">
        <f>_xlfn.IFNA(IF(LEFT(VLOOKUP(RecordTable[[#This Row],[METRC]],METRC!A:B,2,FALSE),4)=LEFT(RecordTable[[#This Row],[CloneBarcode]],4),"match","MISMATCH"),"dead")</f>
        <v>dead</v>
      </c>
      <c r="F1783" s="15" t="str">
        <f>_xlfn.IFNA(INDEX(Table6[[#All],[Location]],MATCH(RecordTable[[#This Row],[METRC]],Table6[Tag],0)),"DEAD")</f>
        <v>DEAD</v>
      </c>
    </row>
    <row r="1784" spans="1:6" x14ac:dyDescent="0.25">
      <c r="A1784" t="s">
        <v>3618</v>
      </c>
      <c r="B1784" t="s">
        <v>3619</v>
      </c>
      <c r="C1784" t="str">
        <f>_xlfn.CONCAT(RecordTable[[#This Row],[PhenoAbbv]],".",RIGHT(RecordTable[[#This Row],[METRC]],6))</f>
        <v>TAHL003.031272</v>
      </c>
      <c r="D1784" s="63">
        <v>43740</v>
      </c>
      <c r="E1784" s="63" t="str">
        <f>_xlfn.IFNA(IF(LEFT(VLOOKUP(RecordTable[[#This Row],[METRC]],METRC!A:B,2,FALSE),4)=LEFT(RecordTable[[#This Row],[CloneBarcode]],4),"match","MISMATCH"),"dead")</f>
        <v>dead</v>
      </c>
      <c r="F1784" s="15" t="str">
        <f>_xlfn.IFNA(INDEX(Table6[[#All],[Location]],MATCH(RecordTable[[#This Row],[METRC]],Table6[Tag],0)),"DEAD")</f>
        <v>DEAD</v>
      </c>
    </row>
    <row r="1785" spans="1:6" x14ac:dyDescent="0.25">
      <c r="A1785" t="s">
        <v>3535</v>
      </c>
      <c r="B1785" t="s">
        <v>2669</v>
      </c>
      <c r="C1785" t="str">
        <f>_xlfn.CONCAT(RecordTable[[#This Row],[PhenoAbbv]],".",RIGHT(RecordTable[[#This Row],[METRC]],6))</f>
        <v>YZUP003.024734</v>
      </c>
      <c r="D1785" s="63">
        <v>43740</v>
      </c>
      <c r="E1785" s="63" t="str">
        <f>_xlfn.IFNA(IF(LEFT(VLOOKUP(RecordTable[[#This Row],[METRC]],METRC!A:B,2,FALSE),4)=LEFT(RecordTable[[#This Row],[CloneBarcode]],4),"match","MISMATCH"),"dead")</f>
        <v>dead</v>
      </c>
      <c r="F1785" s="15" t="str">
        <f>_xlfn.IFNA(INDEX(Table6[[#All],[Location]],MATCH(RecordTable[[#This Row],[METRC]],Table6[Tag],0)),"DEAD")</f>
        <v>DEAD</v>
      </c>
    </row>
    <row r="1786" spans="1:6" x14ac:dyDescent="0.25">
      <c r="A1786" t="s">
        <v>3536</v>
      </c>
      <c r="B1786" s="62" t="s">
        <v>2669</v>
      </c>
      <c r="C1786" t="str">
        <f>_xlfn.CONCAT(RecordTable[[#This Row],[PhenoAbbv]],".",RIGHT(RecordTable[[#This Row],[METRC]],6))</f>
        <v>YZUP003.024754</v>
      </c>
      <c r="D1786" s="63">
        <v>43740</v>
      </c>
      <c r="E1786" s="63" t="str">
        <f>_xlfn.IFNA(IF(LEFT(VLOOKUP(RecordTable[[#This Row],[METRC]],METRC!A:B,2,FALSE),4)=LEFT(RecordTable[[#This Row],[CloneBarcode]],4),"match","MISMATCH"),"dead")</f>
        <v>dead</v>
      </c>
      <c r="F1786" s="15" t="str">
        <f>_xlfn.IFNA(INDEX(Table6[[#All],[Location]],MATCH(RecordTable[[#This Row],[METRC]],Table6[Tag],0)),"DEAD")</f>
        <v>DEAD</v>
      </c>
    </row>
    <row r="1787" spans="1:6" x14ac:dyDescent="0.25">
      <c r="A1787" t="str">
        <f>_xlfn.CONCAT("1A4070000000065000",RIGHT(RecordTable[[#This Row],[CloneBarcode]],6))</f>
        <v>1A4070000000065000048064</v>
      </c>
      <c r="B1787" t="str">
        <f>LEFT(RecordTable[[#This Row],[CloneBarcode]],7)</f>
        <v>YZUP003</v>
      </c>
      <c r="C1787" t="s">
        <v>97</v>
      </c>
      <c r="D1787" s="15">
        <v>43740</v>
      </c>
      <c r="E1787" s="15" t="str">
        <f>_xlfn.IFNA(IF(LEFT(VLOOKUP(RecordTable[[#This Row],[METRC]],METRC!A:B,2,FALSE),4)=LEFT(RecordTable[[#This Row],[CloneBarcode]],4),"match","MISMATCH"),"dead")</f>
        <v>dead</v>
      </c>
      <c r="F1787" s="15" t="str">
        <f>_xlfn.IFNA(INDEX(Table6[[#All],[Location]],MATCH(RecordTable[[#This Row],[METRC]],Table6[Tag],0)),"DEAD")</f>
        <v>DEAD</v>
      </c>
    </row>
    <row r="1788" spans="1:6" x14ac:dyDescent="0.25">
      <c r="A1788" t="str">
        <f>_xlfn.CONCAT("1A4070000000065000",RIGHT(RecordTable[[#This Row],[CloneBarcode]],6))</f>
        <v>1A4070000000065000048063</v>
      </c>
      <c r="B1788" t="str">
        <f>LEFT(RecordTable[[#This Row],[CloneBarcode]],7)</f>
        <v>YZUP003</v>
      </c>
      <c r="C1788" t="s">
        <v>46</v>
      </c>
      <c r="D1788" s="15">
        <v>43740</v>
      </c>
      <c r="E1788" s="15" t="str">
        <f>_xlfn.IFNA(IF(LEFT(VLOOKUP(RecordTable[[#This Row],[METRC]],METRC!A:B,2,FALSE),4)=LEFT(RecordTable[[#This Row],[CloneBarcode]],4),"match","MISMATCH"),"dead")</f>
        <v>dead</v>
      </c>
      <c r="F1788" s="15" t="str">
        <f>_xlfn.IFNA(INDEX(Table6[[#All],[Location]],MATCH(RecordTable[[#This Row],[METRC]],Table6[Tag],0)),"DEAD")</f>
        <v>DEAD</v>
      </c>
    </row>
    <row r="1789" spans="1:6" x14ac:dyDescent="0.25">
      <c r="A1789" t="s">
        <v>3537</v>
      </c>
      <c r="B1789" s="62" t="s">
        <v>3324</v>
      </c>
      <c r="C1789" t="str">
        <f>_xlfn.CONCAT(RecordTable[[#This Row],[PhenoAbbv]],".",RIGHT(RecordTable[[#This Row],[METRC]],6))</f>
        <v>YZUP005.024770</v>
      </c>
      <c r="D1789" s="63">
        <v>43740</v>
      </c>
      <c r="E1789" s="63" t="str">
        <f>_xlfn.IFNA(IF(LEFT(VLOOKUP(RecordTable[[#This Row],[METRC]],METRC!A:B,2,FALSE),4)=LEFT(RecordTable[[#This Row],[CloneBarcode]],4),"match","MISMATCH"),"dead")</f>
        <v>dead</v>
      </c>
      <c r="F1789" s="15" t="str">
        <f>_xlfn.IFNA(INDEX(Table6[[#All],[Location]],MATCH(RecordTable[[#This Row],[METRC]],Table6[Tag],0)),"DEAD")</f>
        <v>DEAD</v>
      </c>
    </row>
    <row r="1790" spans="1:6" x14ac:dyDescent="0.25">
      <c r="A1790" t="s">
        <v>3538</v>
      </c>
      <c r="B1790" t="s">
        <v>3324</v>
      </c>
      <c r="C1790" t="str">
        <f>_xlfn.CONCAT(RecordTable[[#This Row],[PhenoAbbv]],".",RIGHT(RecordTable[[#This Row],[METRC]],6))</f>
        <v>YZUP005.024774</v>
      </c>
      <c r="D1790" s="63">
        <v>43740</v>
      </c>
      <c r="E1790" s="63" t="str">
        <f>_xlfn.IFNA(IF(LEFT(VLOOKUP(RecordTable[[#This Row],[METRC]],METRC!A:B,2,FALSE),4)=LEFT(RecordTable[[#This Row],[CloneBarcode]],4),"match","MISMATCH"),"dead")</f>
        <v>dead</v>
      </c>
      <c r="F1790" s="15" t="str">
        <f>_xlfn.IFNA(INDEX(Table6[[#All],[Location]],MATCH(RecordTable[[#This Row],[METRC]],Table6[Tag],0)),"DEAD")</f>
        <v>DEAD</v>
      </c>
    </row>
    <row r="1791" spans="1:6" x14ac:dyDescent="0.25">
      <c r="A1791" t="str">
        <f>_xlfn.CONCAT("1A4070000000065000",RIGHT(RecordTable[[#This Row],[CloneBarcode]],6))</f>
        <v>1A4070000000065000048083</v>
      </c>
      <c r="B1791" t="str">
        <f>LEFT(RecordTable[[#This Row],[CloneBarcode]],7)</f>
        <v>YZUP005</v>
      </c>
      <c r="C1791" t="s">
        <v>4080</v>
      </c>
      <c r="D1791" s="15">
        <v>43740</v>
      </c>
      <c r="E1791" s="15" t="str">
        <f>_xlfn.IFNA(IF(LEFT(VLOOKUP(RecordTable[[#This Row],[METRC]],METRC!A:B,2,FALSE),4)=LEFT(RecordTable[[#This Row],[CloneBarcode]],4),"match","MISMATCH"),"dead")</f>
        <v>dead</v>
      </c>
      <c r="F1791" s="15" t="str">
        <f>_xlfn.IFNA(INDEX(Table6[[#All],[Location]],MATCH(RecordTable[[#This Row],[METRC]],Table6[Tag],0)),"DEAD")</f>
        <v>DEAD</v>
      </c>
    </row>
    <row r="1792" spans="1:6" x14ac:dyDescent="0.25">
      <c r="A1792" t="str">
        <f>_xlfn.CONCAT("1A4070000000065000",RIGHT(RecordTable[[#This Row],[CloneBarcode]],6))</f>
        <v>1A4070000000065000048082</v>
      </c>
      <c r="B1792" t="str">
        <f>LEFT(RecordTable[[#This Row],[CloneBarcode]],7)</f>
        <v>YZUP005</v>
      </c>
      <c r="C1792" t="s">
        <v>4081</v>
      </c>
      <c r="D1792" s="15">
        <v>43740</v>
      </c>
      <c r="E1792" s="15" t="str">
        <f>_xlfn.IFNA(IF(LEFT(VLOOKUP(RecordTable[[#This Row],[METRC]],METRC!A:B,2,FALSE),4)=LEFT(RecordTable[[#This Row],[CloneBarcode]],4),"match","MISMATCH"),"dead")</f>
        <v>dead</v>
      </c>
      <c r="F1792" s="15" t="str">
        <f>_xlfn.IFNA(INDEX(Table6[[#All],[Location]],MATCH(RecordTable[[#This Row],[METRC]],Table6[Tag],0)),"DEAD")</f>
        <v>DEAD</v>
      </c>
    </row>
    <row r="1793" spans="1:6" x14ac:dyDescent="0.25">
      <c r="A1793" t="str">
        <f>_xlfn.CONCAT("1A4070000000065000",RIGHT(RecordTable[[#This Row],[CloneBarcode]],6))</f>
        <v>1A4070000000065000048084</v>
      </c>
      <c r="B1793" t="str">
        <f>LEFT(RecordTable[[#This Row],[CloneBarcode]],7)</f>
        <v>YZUP005</v>
      </c>
      <c r="C1793" t="s">
        <v>4082</v>
      </c>
      <c r="D1793" s="15">
        <v>43740</v>
      </c>
      <c r="E1793" s="15" t="str">
        <f>_xlfn.IFNA(IF(LEFT(VLOOKUP(RecordTable[[#This Row],[METRC]],METRC!A:B,2,FALSE),4)=LEFT(RecordTable[[#This Row],[CloneBarcode]],4),"match","MISMATCH"),"dead")</f>
        <v>dead</v>
      </c>
      <c r="F1793" s="15" t="str">
        <f>_xlfn.IFNA(INDEX(Table6[[#All],[Location]],MATCH(RecordTable[[#This Row],[METRC]],Table6[Tag],0)),"DEAD")</f>
        <v>DEAD</v>
      </c>
    </row>
    <row r="1794" spans="1:6" x14ac:dyDescent="0.25">
      <c r="A1794" t="s">
        <v>4083</v>
      </c>
      <c r="B1794" t="s">
        <v>4084</v>
      </c>
      <c r="C1794" t="str">
        <f>_xlfn.CONCAT(RecordTable[[#This Row],[PhenoAbbv]],".",RIGHT(RecordTable[[#This Row],[METRC]],6))</f>
        <v>BGCH003.040577</v>
      </c>
      <c r="D1794" s="15">
        <v>43759</v>
      </c>
      <c r="E1794" s="15" t="str">
        <f>_xlfn.IFNA(IF(LEFT(VLOOKUP(RecordTable[[#This Row],[METRC]],METRC!A:B,2,FALSE),4)=LEFT(RecordTable[[#This Row],[CloneBarcode]],4),"match","MISMATCH"),"dead")</f>
        <v>dead</v>
      </c>
      <c r="F1794" s="15" t="str">
        <f>_xlfn.IFNA(INDEX(Table6[[#All],[Location]],MATCH(RecordTable[[#This Row],[METRC]],Table6[Tag],0)),"DEAD")</f>
        <v>DEAD</v>
      </c>
    </row>
    <row r="1795" spans="1:6" x14ac:dyDescent="0.25">
      <c r="A1795" t="s">
        <v>4085</v>
      </c>
      <c r="B1795" t="s">
        <v>4084</v>
      </c>
      <c r="C1795" t="str">
        <f>_xlfn.CONCAT(RecordTable[[#This Row],[PhenoAbbv]],".",RIGHT(RecordTable[[#This Row],[METRC]],6))</f>
        <v>BGCH003.040578</v>
      </c>
      <c r="D1795" s="63">
        <v>43759</v>
      </c>
      <c r="E1795" s="63" t="str">
        <f>_xlfn.IFNA(IF(LEFT(VLOOKUP(RecordTable[[#This Row],[METRC]],METRC!A:B,2,FALSE),4)=LEFT(RecordTable[[#This Row],[CloneBarcode]],4),"match","MISMATCH"),"dead")</f>
        <v>dead</v>
      </c>
      <c r="F1795" s="15" t="str">
        <f>_xlfn.IFNA(INDEX(Table6[[#All],[Location]],MATCH(RecordTable[[#This Row],[METRC]],Table6[Tag],0)),"DEAD")</f>
        <v>DEAD</v>
      </c>
    </row>
    <row r="1796" spans="1:6" x14ac:dyDescent="0.25">
      <c r="A1796" t="s">
        <v>4086</v>
      </c>
      <c r="B1796" t="s">
        <v>4087</v>
      </c>
      <c r="C1796" t="str">
        <f>_xlfn.CONCAT(RecordTable[[#This Row],[PhenoAbbv]],".",RIGHT(RecordTable[[#This Row],[METRC]],6))</f>
        <v>BGCH006.040581</v>
      </c>
      <c r="D1796" s="63">
        <v>43759</v>
      </c>
      <c r="E1796" s="63" t="str">
        <f>_xlfn.IFNA(IF(LEFT(VLOOKUP(RecordTable[[#This Row],[METRC]],METRC!A:B,2,FALSE),4)=LEFT(RecordTable[[#This Row],[CloneBarcode]],4),"match","MISMATCH"),"dead")</f>
        <v>dead</v>
      </c>
      <c r="F1796" s="15" t="str">
        <f>_xlfn.IFNA(INDEX(Table6[[#All],[Location]],MATCH(RecordTable[[#This Row],[METRC]],Table6[Tag],0)),"DEAD")</f>
        <v>DEAD</v>
      </c>
    </row>
    <row r="1797" spans="1:6" x14ac:dyDescent="0.25">
      <c r="A1797" t="s">
        <v>4088</v>
      </c>
      <c r="B1797" t="s">
        <v>4087</v>
      </c>
      <c r="C1797" t="str">
        <f>_xlfn.CONCAT(RecordTable[[#This Row],[PhenoAbbv]],".",RIGHT(RecordTable[[#This Row],[METRC]],6))</f>
        <v>BGCH006.040582</v>
      </c>
      <c r="D1797" s="63">
        <v>43759</v>
      </c>
      <c r="E1797" s="63" t="str">
        <f>_xlfn.IFNA(IF(LEFT(VLOOKUP(RecordTable[[#This Row],[METRC]],METRC!A:B,2,FALSE),4)=LEFT(RecordTable[[#This Row],[CloneBarcode]],4),"match","MISMATCH"),"dead")</f>
        <v>dead</v>
      </c>
      <c r="F1797" s="15" t="str">
        <f>_xlfn.IFNA(INDEX(Table6[[#All],[Location]],MATCH(RecordTable[[#This Row],[METRC]],Table6[Tag],0)),"DEAD")</f>
        <v>DEAD</v>
      </c>
    </row>
    <row r="1798" spans="1:6" x14ac:dyDescent="0.25">
      <c r="A1798" t="s">
        <v>4089</v>
      </c>
      <c r="B1798" s="62" t="s">
        <v>4087</v>
      </c>
      <c r="C1798" t="str">
        <f>_xlfn.CONCAT(RecordTable[[#This Row],[PhenoAbbv]],".",RIGHT(RecordTable[[#This Row],[METRC]],6))</f>
        <v>BGCH006.040585</v>
      </c>
      <c r="D1798" s="63">
        <v>43759</v>
      </c>
      <c r="E1798" s="63" t="str">
        <f>_xlfn.IFNA(IF(LEFT(VLOOKUP(RecordTable[[#This Row],[METRC]],METRC!A:B,2,FALSE),4)=LEFT(RecordTable[[#This Row],[CloneBarcode]],4),"match","MISMATCH"),"dead")</f>
        <v>dead</v>
      </c>
      <c r="F1798" s="15" t="str">
        <f>_xlfn.IFNA(INDEX(Table6[[#All],[Location]],MATCH(RecordTable[[#This Row],[METRC]],Table6[Tag],0)),"DEAD")</f>
        <v>DEAD</v>
      </c>
    </row>
    <row r="1799" spans="1:6" x14ac:dyDescent="0.25">
      <c r="A1799" t="s">
        <v>4090</v>
      </c>
      <c r="B1799" s="62" t="s">
        <v>4087</v>
      </c>
      <c r="C1799" t="str">
        <f>_xlfn.CONCAT(RecordTable[[#This Row],[PhenoAbbv]],".",RIGHT(RecordTable[[#This Row],[METRC]],6))</f>
        <v>BGCH006.040586</v>
      </c>
      <c r="D1799" s="63">
        <v>43759</v>
      </c>
      <c r="E1799" s="63" t="str">
        <f>_xlfn.IFNA(IF(LEFT(VLOOKUP(RecordTable[[#This Row],[METRC]],METRC!A:B,2,FALSE),4)=LEFT(RecordTable[[#This Row],[CloneBarcode]],4),"match","MISMATCH"),"dead")</f>
        <v>dead</v>
      </c>
      <c r="F1799" s="15" t="str">
        <f>_xlfn.IFNA(INDEX(Table6[[#All],[Location]],MATCH(RecordTable[[#This Row],[METRC]],Table6[Tag],0)),"DEAD")</f>
        <v>DEAD</v>
      </c>
    </row>
    <row r="1800" spans="1:6" x14ac:dyDescent="0.25">
      <c r="A1800" t="s">
        <v>4091</v>
      </c>
      <c r="B1800" t="s">
        <v>4092</v>
      </c>
      <c r="C1800" t="str">
        <f>_xlfn.CONCAT(RecordTable[[#This Row],[PhenoAbbv]],".",RIGHT(RecordTable[[#This Row],[METRC]],6))</f>
        <v>BGCH007.040541</v>
      </c>
      <c r="D1800" s="63">
        <v>43759</v>
      </c>
      <c r="E1800" s="63" t="str">
        <f>_xlfn.IFNA(IF(LEFT(VLOOKUP(RecordTable[[#This Row],[METRC]],METRC!A:B,2,FALSE),4)=LEFT(RecordTable[[#This Row],[CloneBarcode]],4),"match","MISMATCH"),"dead")</f>
        <v>dead</v>
      </c>
      <c r="F1800" s="15" t="str">
        <f>_xlfn.IFNA(INDEX(Table6[[#All],[Location]],MATCH(RecordTable[[#This Row],[METRC]],Table6[Tag],0)),"DEAD")</f>
        <v>DEAD</v>
      </c>
    </row>
    <row r="1801" spans="1:6" x14ac:dyDescent="0.25">
      <c r="A1801" t="s">
        <v>4093</v>
      </c>
      <c r="B1801" t="s">
        <v>4092</v>
      </c>
      <c r="C1801" t="str">
        <f>_xlfn.CONCAT(RecordTable[[#This Row],[PhenoAbbv]],".",RIGHT(RecordTable[[#This Row],[METRC]],6))</f>
        <v>BGCH007.040542</v>
      </c>
      <c r="D1801" s="63">
        <v>43759</v>
      </c>
      <c r="E1801" s="63" t="str">
        <f>_xlfn.IFNA(IF(LEFT(VLOOKUP(RecordTable[[#This Row],[METRC]],METRC!A:B,2,FALSE),4)=LEFT(RecordTable[[#This Row],[CloneBarcode]],4),"match","MISMATCH"),"dead")</f>
        <v>dead</v>
      </c>
      <c r="F1801" s="15" t="str">
        <f>_xlfn.IFNA(INDEX(Table6[[#All],[Location]],MATCH(RecordTable[[#This Row],[METRC]],Table6[Tag],0)),"DEAD")</f>
        <v>DEAD</v>
      </c>
    </row>
    <row r="1802" spans="1:6" x14ac:dyDescent="0.25">
      <c r="A1802" t="s">
        <v>4094</v>
      </c>
      <c r="B1802" t="s">
        <v>4092</v>
      </c>
      <c r="C1802" t="str">
        <f>_xlfn.CONCAT(RecordTable[[#This Row],[PhenoAbbv]],".",RIGHT(RecordTable[[#This Row],[METRC]],6))</f>
        <v>BGCH007.040543</v>
      </c>
      <c r="D1802" s="63">
        <v>43759</v>
      </c>
      <c r="E1802" s="63" t="str">
        <f>_xlfn.IFNA(IF(LEFT(VLOOKUP(RecordTable[[#This Row],[METRC]],METRC!A:B,2,FALSE),4)=LEFT(RecordTable[[#This Row],[CloneBarcode]],4),"match","MISMATCH"),"dead")</f>
        <v>dead</v>
      </c>
      <c r="F1802" s="15" t="str">
        <f>_xlfn.IFNA(INDEX(Table6[[#All],[Location]],MATCH(RecordTable[[#This Row],[METRC]],Table6[Tag],0)),"DEAD")</f>
        <v>DEAD</v>
      </c>
    </row>
    <row r="1803" spans="1:6" x14ac:dyDescent="0.25">
      <c r="A1803" t="s">
        <v>4095</v>
      </c>
      <c r="B1803" s="62" t="s">
        <v>4092</v>
      </c>
      <c r="C1803" t="str">
        <f>_xlfn.CONCAT(RecordTable[[#This Row],[PhenoAbbv]],".",RIGHT(RecordTable[[#This Row],[METRC]],6))</f>
        <v>BGCH007.040544</v>
      </c>
      <c r="D1803" s="63">
        <v>43759</v>
      </c>
      <c r="E1803" s="63" t="str">
        <f>_xlfn.IFNA(IF(LEFT(VLOOKUP(RecordTable[[#This Row],[METRC]],METRC!A:B,2,FALSE),4)=LEFT(RecordTable[[#This Row],[CloneBarcode]],4),"match","MISMATCH"),"dead")</f>
        <v>dead</v>
      </c>
      <c r="F1803" s="15" t="str">
        <f>_xlfn.IFNA(INDEX(Table6[[#All],[Location]],MATCH(RecordTable[[#This Row],[METRC]],Table6[Tag],0)),"DEAD")</f>
        <v>DEAD</v>
      </c>
    </row>
    <row r="1804" spans="1:6" x14ac:dyDescent="0.25">
      <c r="A1804" t="s">
        <v>4096</v>
      </c>
      <c r="B1804" s="62" t="s">
        <v>4097</v>
      </c>
      <c r="C1804" t="str">
        <f>_xlfn.CONCAT(RecordTable[[#This Row],[PhenoAbbv]],".",RIGHT(RecordTable[[#This Row],[METRC]],6))</f>
        <v>BGCH009.040511</v>
      </c>
      <c r="D1804" s="63">
        <v>43759</v>
      </c>
      <c r="E1804" s="63" t="str">
        <f>_xlfn.IFNA(IF(LEFT(VLOOKUP(RecordTable[[#This Row],[METRC]],METRC!A:B,2,FALSE),4)=LEFT(RecordTable[[#This Row],[CloneBarcode]],4),"match","MISMATCH"),"dead")</f>
        <v>dead</v>
      </c>
      <c r="F1804" s="15" t="str">
        <f>_xlfn.IFNA(INDEX(Table6[[#All],[Location]],MATCH(RecordTable[[#This Row],[METRC]],Table6[Tag],0)),"DEAD")</f>
        <v>DEAD</v>
      </c>
    </row>
    <row r="1805" spans="1:6" x14ac:dyDescent="0.25">
      <c r="A1805" t="s">
        <v>4098</v>
      </c>
      <c r="B1805" t="s">
        <v>4097</v>
      </c>
      <c r="C1805" t="str">
        <f>_xlfn.CONCAT(RecordTable[[#This Row],[PhenoAbbv]],".",RIGHT(RecordTable[[#This Row],[METRC]],6))</f>
        <v>BGCH009.040512</v>
      </c>
      <c r="D1805" s="63">
        <v>43759</v>
      </c>
      <c r="E1805" s="63" t="str">
        <f>_xlfn.IFNA(IF(LEFT(VLOOKUP(RecordTable[[#This Row],[METRC]],METRC!A:B,2,FALSE),4)=LEFT(RecordTable[[#This Row],[CloneBarcode]],4),"match","MISMATCH"),"dead")</f>
        <v>dead</v>
      </c>
      <c r="F1805" s="15" t="str">
        <f>_xlfn.IFNA(INDEX(Table6[[#All],[Location]],MATCH(RecordTable[[#This Row],[METRC]],Table6[Tag],0)),"DEAD")</f>
        <v>DEAD</v>
      </c>
    </row>
    <row r="1806" spans="1:6" x14ac:dyDescent="0.25">
      <c r="A1806" t="s">
        <v>4099</v>
      </c>
      <c r="B1806" s="62" t="s">
        <v>4097</v>
      </c>
      <c r="C1806" t="str">
        <f>_xlfn.CONCAT(RecordTable[[#This Row],[PhenoAbbv]],".",RIGHT(RecordTable[[#This Row],[METRC]],6))</f>
        <v>BGCH009.040575</v>
      </c>
      <c r="D1806" s="63">
        <v>43759</v>
      </c>
      <c r="E1806" s="63" t="str">
        <f>_xlfn.IFNA(IF(LEFT(VLOOKUP(RecordTable[[#This Row],[METRC]],METRC!A:B,2,FALSE),4)=LEFT(RecordTable[[#This Row],[CloneBarcode]],4),"match","MISMATCH"),"dead")</f>
        <v>dead</v>
      </c>
      <c r="F1806" s="15" t="str">
        <f>_xlfn.IFNA(INDEX(Table6[[#All],[Location]],MATCH(RecordTable[[#This Row],[METRC]],Table6[Tag],0)),"DEAD")</f>
        <v>DEAD</v>
      </c>
    </row>
    <row r="1807" spans="1:6" x14ac:dyDescent="0.25">
      <c r="A1807" t="s">
        <v>4100</v>
      </c>
      <c r="B1807" s="62" t="s">
        <v>4097</v>
      </c>
      <c r="C1807" t="str">
        <f>_xlfn.CONCAT(RecordTable[[#This Row],[PhenoAbbv]],".",RIGHT(RecordTable[[#This Row],[METRC]],6))</f>
        <v>BGCH009.040576</v>
      </c>
      <c r="D1807" s="63">
        <v>43759</v>
      </c>
      <c r="E1807" s="63" t="str">
        <f>_xlfn.IFNA(IF(LEFT(VLOOKUP(RecordTable[[#This Row],[METRC]],METRC!A:B,2,FALSE),4)=LEFT(RecordTable[[#This Row],[CloneBarcode]],4),"match","MISMATCH"),"dead")</f>
        <v>dead</v>
      </c>
      <c r="F1807" s="15" t="str">
        <f>_xlfn.IFNA(INDEX(Table6[[#All],[Location]],MATCH(RecordTable[[#This Row],[METRC]],Table6[Tag],0)),"DEAD")</f>
        <v>DEAD</v>
      </c>
    </row>
    <row r="1808" spans="1:6" x14ac:dyDescent="0.25">
      <c r="A1808" t="s">
        <v>3651</v>
      </c>
      <c r="B1808" s="62" t="s">
        <v>3652</v>
      </c>
      <c r="C1808" t="str">
        <f>_xlfn.CONCAT(RecordTable[[#This Row],[PhenoAbbv]],".",RIGHT(RecordTable[[#This Row],[METRC]],6))</f>
        <v>BGCH010.033662</v>
      </c>
      <c r="D1808" s="63">
        <v>43759</v>
      </c>
      <c r="E1808" s="63" t="str">
        <f>_xlfn.IFNA(IF(LEFT(VLOOKUP(RecordTable[[#This Row],[METRC]],METRC!A:B,2,FALSE),4)=LEFT(RecordTable[[#This Row],[CloneBarcode]],4),"match","MISMATCH"),"dead")</f>
        <v>dead</v>
      </c>
      <c r="F1808" s="15" t="str">
        <f>_xlfn.IFNA(INDEX(Table6[[#All],[Location]],MATCH(RecordTable[[#This Row],[METRC]],Table6[Tag],0)),"DEAD")</f>
        <v>DEAD</v>
      </c>
    </row>
    <row r="1809" spans="1:6" x14ac:dyDescent="0.25">
      <c r="A1809" t="s">
        <v>3653</v>
      </c>
      <c r="B1809" t="s">
        <v>3652</v>
      </c>
      <c r="C1809" t="str">
        <f>_xlfn.CONCAT(RecordTable[[#This Row],[PhenoAbbv]],".",RIGHT(RecordTable[[#This Row],[METRC]],6))</f>
        <v>BGCH010.033664</v>
      </c>
      <c r="D1809" s="63">
        <v>43759</v>
      </c>
      <c r="E1809" s="63" t="str">
        <f>_xlfn.IFNA(IF(LEFT(VLOOKUP(RecordTable[[#This Row],[METRC]],METRC!A:B,2,FALSE),4)=LEFT(RecordTable[[#This Row],[CloneBarcode]],4),"match","MISMATCH"),"dead")</f>
        <v>dead</v>
      </c>
      <c r="F1809" s="15" t="str">
        <f>_xlfn.IFNA(INDEX(Table6[[#All],[Location]],MATCH(RecordTable[[#This Row],[METRC]],Table6[Tag],0)),"DEAD")</f>
        <v>DEAD</v>
      </c>
    </row>
    <row r="1810" spans="1:6" x14ac:dyDescent="0.25">
      <c r="A1810" t="s">
        <v>4101</v>
      </c>
      <c r="B1810" t="s">
        <v>4102</v>
      </c>
      <c r="C1810" t="str">
        <f>_xlfn.CONCAT(RecordTable[[#This Row],[PhenoAbbv]],".",RIGHT(RecordTable[[#This Row],[METRC]],6))</f>
        <v>BGCH013.038502</v>
      </c>
      <c r="D1810" s="15">
        <v>43759</v>
      </c>
      <c r="E1810" s="15" t="str">
        <f>_xlfn.IFNA(IF(LEFT(VLOOKUP(RecordTable[[#This Row],[METRC]],METRC!A:B,2,FALSE),4)=LEFT(RecordTable[[#This Row],[CloneBarcode]],4),"match","MISMATCH"),"dead")</f>
        <v>dead</v>
      </c>
      <c r="F1810" s="15" t="str">
        <f>_xlfn.IFNA(INDEX(Table6[[#All],[Location]],MATCH(RecordTable[[#This Row],[METRC]],Table6[Tag],0)),"DEAD")</f>
        <v>DEAD</v>
      </c>
    </row>
    <row r="1811" spans="1:6" x14ac:dyDescent="0.25">
      <c r="A1811" t="s">
        <v>4103</v>
      </c>
      <c r="B1811" s="62" t="s">
        <v>4102</v>
      </c>
      <c r="C1811" t="str">
        <f>_xlfn.CONCAT(RecordTable[[#This Row],[PhenoAbbv]],".",RIGHT(RecordTable[[#This Row],[METRC]],6))</f>
        <v>BGCH013.038503</v>
      </c>
      <c r="D1811" s="63">
        <v>43759</v>
      </c>
      <c r="E1811" s="63" t="str">
        <f>_xlfn.IFNA(IF(LEFT(VLOOKUP(RecordTable[[#This Row],[METRC]],METRC!A:B,2,FALSE),4)=LEFT(RecordTable[[#This Row],[CloneBarcode]],4),"match","MISMATCH"),"dead")</f>
        <v>dead</v>
      </c>
      <c r="F1811" s="15" t="str">
        <f>_xlfn.IFNA(INDEX(Table6[[#All],[Location]],MATCH(RecordTable[[#This Row],[METRC]],Table6[Tag],0)),"DEAD")</f>
        <v>DEAD</v>
      </c>
    </row>
    <row r="1812" spans="1:6" x14ac:dyDescent="0.25">
      <c r="A1812" t="s">
        <v>4104</v>
      </c>
      <c r="B1812" s="62" t="s">
        <v>4102</v>
      </c>
      <c r="C1812" t="str">
        <f>_xlfn.CONCAT(RecordTable[[#This Row],[PhenoAbbv]],".",RIGHT(RecordTable[[#This Row],[METRC]],6))</f>
        <v>BGCH013.040589</v>
      </c>
      <c r="D1812" s="63">
        <v>43759</v>
      </c>
      <c r="E1812" s="63" t="str">
        <f>_xlfn.IFNA(IF(LEFT(VLOOKUP(RecordTable[[#This Row],[METRC]],METRC!A:B,2,FALSE),4)=LEFT(RecordTable[[#This Row],[CloneBarcode]],4),"match","MISMATCH"),"dead")</f>
        <v>dead</v>
      </c>
      <c r="F1812" s="15" t="str">
        <f>_xlfn.IFNA(INDEX(Table6[[#All],[Location]],MATCH(RecordTable[[#This Row],[METRC]],Table6[Tag],0)),"DEAD")</f>
        <v>DEAD</v>
      </c>
    </row>
    <row r="1813" spans="1:6" x14ac:dyDescent="0.25">
      <c r="A1813" t="s">
        <v>4105</v>
      </c>
      <c r="B1813" t="s">
        <v>4102</v>
      </c>
      <c r="C1813" t="str">
        <f>_xlfn.CONCAT(RecordTable[[#This Row],[PhenoAbbv]],".",RIGHT(RecordTable[[#This Row],[METRC]],6))</f>
        <v>BGCH013.040590</v>
      </c>
      <c r="D1813" s="63">
        <v>43759</v>
      </c>
      <c r="E1813" s="63" t="str">
        <f>_xlfn.IFNA(IF(LEFT(VLOOKUP(RecordTable[[#This Row],[METRC]],METRC!A:B,2,FALSE),4)=LEFT(RecordTable[[#This Row],[CloneBarcode]],4),"match","MISMATCH"),"dead")</f>
        <v>dead</v>
      </c>
      <c r="F1813" s="15" t="str">
        <f>_xlfn.IFNA(INDEX(Table6[[#All],[Location]],MATCH(RecordTable[[#This Row],[METRC]],Table6[Tag],0)),"DEAD")</f>
        <v>DEAD</v>
      </c>
    </row>
    <row r="1814" spans="1:6" x14ac:dyDescent="0.25">
      <c r="A1814" t="s">
        <v>4106</v>
      </c>
      <c r="B1814" t="s">
        <v>4107</v>
      </c>
      <c r="C1814" t="str">
        <f>_xlfn.CONCAT(RecordTable[[#This Row],[PhenoAbbv]],".",RIGHT(RecordTable[[#This Row],[METRC]],6))</f>
        <v>BGCH014.040573</v>
      </c>
      <c r="D1814" s="63">
        <v>43759</v>
      </c>
      <c r="E1814" s="63" t="str">
        <f>_xlfn.IFNA(IF(LEFT(VLOOKUP(RecordTable[[#This Row],[METRC]],METRC!A:B,2,FALSE),4)=LEFT(RecordTable[[#This Row],[CloneBarcode]],4),"match","MISMATCH"),"dead")</f>
        <v>dead</v>
      </c>
      <c r="F1814" s="15" t="str">
        <f>_xlfn.IFNA(INDEX(Table6[[#All],[Location]],MATCH(RecordTable[[#This Row],[METRC]],Table6[Tag],0)),"DEAD")</f>
        <v>DEAD</v>
      </c>
    </row>
    <row r="1815" spans="1:6" x14ac:dyDescent="0.25">
      <c r="A1815" t="s">
        <v>4108</v>
      </c>
      <c r="B1815" s="62" t="s">
        <v>4107</v>
      </c>
      <c r="C1815" t="str">
        <f>_xlfn.CONCAT(RecordTable[[#This Row],[PhenoAbbv]],".",RIGHT(RecordTable[[#This Row],[METRC]],6))</f>
        <v>BGCH014.040574</v>
      </c>
      <c r="D1815" s="63">
        <v>43759</v>
      </c>
      <c r="E1815" s="63" t="str">
        <f>_xlfn.IFNA(IF(LEFT(VLOOKUP(RecordTable[[#This Row],[METRC]],METRC!A:B,2,FALSE),4)=LEFT(RecordTable[[#This Row],[CloneBarcode]],4),"match","MISMATCH"),"dead")</f>
        <v>dead</v>
      </c>
      <c r="F1815" s="15" t="str">
        <f>_xlfn.IFNA(INDEX(Table6[[#All],[Location]],MATCH(RecordTable[[#This Row],[METRC]],Table6[Tag],0)),"DEAD")</f>
        <v>DEAD</v>
      </c>
    </row>
    <row r="1816" spans="1:6" x14ac:dyDescent="0.25">
      <c r="A1816" t="s">
        <v>3928</v>
      </c>
      <c r="B1816" t="s">
        <v>3929</v>
      </c>
      <c r="C1816" t="str">
        <f>_xlfn.CONCAT(RecordTable[[#This Row],[PhenoAbbv]],".",RIGHT(RecordTable[[#This Row],[METRC]],6))</f>
        <v>BHZD002.035877</v>
      </c>
      <c r="D1816" s="63">
        <v>43759</v>
      </c>
      <c r="E1816" s="63" t="str">
        <f>_xlfn.IFNA(IF(LEFT(VLOOKUP(RecordTable[[#This Row],[METRC]],METRC!A:B,2,FALSE),4)=LEFT(RecordTable[[#This Row],[CloneBarcode]],4),"match","MISMATCH"),"dead")</f>
        <v>dead</v>
      </c>
      <c r="F1816" s="15" t="str">
        <f>_xlfn.IFNA(INDEX(Table6[[#All],[Location]],MATCH(RecordTable[[#This Row],[METRC]],Table6[Tag],0)),"DEAD")</f>
        <v>DEAD</v>
      </c>
    </row>
    <row r="1817" spans="1:6" x14ac:dyDescent="0.25">
      <c r="A1817" t="s">
        <v>3930</v>
      </c>
      <c r="B1817" s="62" t="s">
        <v>3929</v>
      </c>
      <c r="C1817" t="str">
        <f>_xlfn.CONCAT(RecordTable[[#This Row],[PhenoAbbv]],".",RIGHT(RecordTable[[#This Row],[METRC]],6))</f>
        <v>BHZD002.035878</v>
      </c>
      <c r="D1817" s="63">
        <v>43759</v>
      </c>
      <c r="E1817" s="63" t="str">
        <f>_xlfn.IFNA(IF(LEFT(VLOOKUP(RecordTable[[#This Row],[METRC]],METRC!A:B,2,FALSE),4)=LEFT(RecordTable[[#This Row],[CloneBarcode]],4),"match","MISMATCH"),"dead")</f>
        <v>dead</v>
      </c>
      <c r="F1817" s="15" t="str">
        <f>_xlfn.IFNA(INDEX(Table6[[#All],[Location]],MATCH(RecordTable[[#This Row],[METRC]],Table6[Tag],0)),"DEAD")</f>
        <v>DEAD</v>
      </c>
    </row>
    <row r="1818" spans="1:6" x14ac:dyDescent="0.25">
      <c r="A1818" t="s">
        <v>3931</v>
      </c>
      <c r="B1818" s="62" t="s">
        <v>3929</v>
      </c>
      <c r="C1818" t="str">
        <f>_xlfn.CONCAT(RecordTable[[#This Row],[PhenoAbbv]],".",RIGHT(RecordTable[[#This Row],[METRC]],6))</f>
        <v>BHZD002.036072</v>
      </c>
      <c r="D1818" s="63">
        <v>43759</v>
      </c>
      <c r="E1818" s="63" t="str">
        <f>_xlfn.IFNA(IF(LEFT(VLOOKUP(RecordTable[[#This Row],[METRC]],METRC!A:B,2,FALSE),4)=LEFT(RecordTable[[#This Row],[CloneBarcode]],4),"match","MISMATCH"),"dead")</f>
        <v>dead</v>
      </c>
      <c r="F1818" s="15" t="str">
        <f>_xlfn.IFNA(INDEX(Table6[[#All],[Location]],MATCH(RecordTable[[#This Row],[METRC]],Table6[Tag],0)),"DEAD")</f>
        <v>DEAD</v>
      </c>
    </row>
    <row r="1819" spans="1:6" x14ac:dyDescent="0.25">
      <c r="A1819" t="s">
        <v>3932</v>
      </c>
      <c r="B1819" t="s">
        <v>3929</v>
      </c>
      <c r="C1819" t="str">
        <f>_xlfn.CONCAT(RecordTable[[#This Row],[PhenoAbbv]],".",RIGHT(RecordTable[[#This Row],[METRC]],6))</f>
        <v>BHZD002.036075</v>
      </c>
      <c r="D1819" s="63">
        <v>43759</v>
      </c>
      <c r="E1819" s="63" t="str">
        <f>_xlfn.IFNA(IF(LEFT(VLOOKUP(RecordTable[[#This Row],[METRC]],METRC!A:B,2,FALSE),4)=LEFT(RecordTable[[#This Row],[CloneBarcode]],4),"match","MISMATCH"),"dead")</f>
        <v>dead</v>
      </c>
      <c r="F1819" s="15" t="str">
        <f>_xlfn.IFNA(INDEX(Table6[[#All],[Location]],MATCH(RecordTable[[#This Row],[METRC]],Table6[Tag],0)),"DEAD")</f>
        <v>DEAD</v>
      </c>
    </row>
    <row r="1820" spans="1:6" x14ac:dyDescent="0.25">
      <c r="A1820" t="s">
        <v>3933</v>
      </c>
      <c r="B1820" t="s">
        <v>3929</v>
      </c>
      <c r="C1820" t="str">
        <f>_xlfn.CONCAT(RecordTable[[#This Row],[PhenoAbbv]],".",RIGHT(RecordTable[[#This Row],[METRC]],6))</f>
        <v>BHZD002.036077</v>
      </c>
      <c r="D1820" s="63">
        <v>43759</v>
      </c>
      <c r="E1820" s="63" t="str">
        <f>_xlfn.IFNA(IF(LEFT(VLOOKUP(RecordTable[[#This Row],[METRC]],METRC!A:B,2,FALSE),4)=LEFT(RecordTable[[#This Row],[CloneBarcode]],4),"match","MISMATCH"),"dead")</f>
        <v>dead</v>
      </c>
      <c r="F1820" s="15" t="str">
        <f>_xlfn.IFNA(INDEX(Table6[[#All],[Location]],MATCH(RecordTable[[#This Row],[METRC]],Table6[Tag],0)),"DEAD")</f>
        <v>DEAD</v>
      </c>
    </row>
    <row r="1821" spans="1:6" x14ac:dyDescent="0.25">
      <c r="A1821" t="s">
        <v>3934</v>
      </c>
      <c r="B1821" t="s">
        <v>3929</v>
      </c>
      <c r="C1821" t="str">
        <f>_xlfn.CONCAT(RecordTable[[#This Row],[PhenoAbbv]],".",RIGHT(RecordTable[[#This Row],[METRC]],6))</f>
        <v>BHZD002.036099</v>
      </c>
      <c r="D1821" s="63">
        <v>43759</v>
      </c>
      <c r="E1821" s="63" t="str">
        <f>_xlfn.IFNA(IF(LEFT(VLOOKUP(RecordTable[[#This Row],[METRC]],METRC!A:B,2,FALSE),4)=LEFT(RecordTable[[#This Row],[CloneBarcode]],4),"match","MISMATCH"),"dead")</f>
        <v>dead</v>
      </c>
      <c r="F1821" s="15" t="str">
        <f>_xlfn.IFNA(INDEX(Table6[[#All],[Location]],MATCH(RecordTable[[#This Row],[METRC]],Table6[Tag],0)),"DEAD")</f>
        <v>DEAD</v>
      </c>
    </row>
    <row r="1822" spans="1:6" x14ac:dyDescent="0.25">
      <c r="A1822" t="s">
        <v>3937</v>
      </c>
      <c r="B1822" t="s">
        <v>3938</v>
      </c>
      <c r="C1822" t="str">
        <f>_xlfn.CONCAT(RecordTable[[#This Row],[PhenoAbbv]],".",RIGHT(RecordTable[[#This Row],[METRC]],6))</f>
        <v>BHZD008.036114</v>
      </c>
      <c r="D1822" s="63">
        <v>43759</v>
      </c>
      <c r="E1822" s="63" t="str">
        <f>_xlfn.IFNA(IF(LEFT(VLOOKUP(RecordTable[[#This Row],[METRC]],METRC!A:B,2,FALSE),4)=LEFT(RecordTable[[#This Row],[CloneBarcode]],4),"match","MISMATCH"),"dead")</f>
        <v>dead</v>
      </c>
      <c r="F1822" s="15" t="str">
        <f>_xlfn.IFNA(INDEX(Table6[[#All],[Location]],MATCH(RecordTable[[#This Row],[METRC]],Table6[Tag],0)),"DEAD")</f>
        <v>DEAD</v>
      </c>
    </row>
    <row r="1823" spans="1:6" x14ac:dyDescent="0.25">
      <c r="A1823" t="s">
        <v>3939</v>
      </c>
      <c r="B1823" s="62" t="s">
        <v>3938</v>
      </c>
      <c r="C1823" t="str">
        <f>_xlfn.CONCAT(RecordTable[[#This Row],[PhenoAbbv]],".",RIGHT(RecordTable[[#This Row],[METRC]],6))</f>
        <v>BHZD008.036115</v>
      </c>
      <c r="D1823" s="63">
        <v>43759</v>
      </c>
      <c r="E1823" s="63" t="str">
        <f>_xlfn.IFNA(IF(LEFT(VLOOKUP(RecordTable[[#This Row],[METRC]],METRC!A:B,2,FALSE),4)=LEFT(RecordTable[[#This Row],[CloneBarcode]],4),"match","MISMATCH"),"dead")</f>
        <v>dead</v>
      </c>
      <c r="F1823" s="15" t="str">
        <f>_xlfn.IFNA(INDEX(Table6[[#All],[Location]],MATCH(RecordTable[[#This Row],[METRC]],Table6[Tag],0)),"DEAD")</f>
        <v>DEAD</v>
      </c>
    </row>
    <row r="1824" spans="1:6" x14ac:dyDescent="0.25">
      <c r="A1824" t="s">
        <v>3940</v>
      </c>
      <c r="B1824" t="s">
        <v>3938</v>
      </c>
      <c r="C1824" t="str">
        <f>_xlfn.CONCAT(RecordTable[[#This Row],[PhenoAbbv]],".",RIGHT(RecordTable[[#This Row],[METRC]],6))</f>
        <v>BHZD008.036116</v>
      </c>
      <c r="D1824" s="63">
        <v>43759</v>
      </c>
      <c r="E1824" s="63" t="str">
        <f>_xlfn.IFNA(IF(LEFT(VLOOKUP(RecordTable[[#This Row],[METRC]],METRC!A:B,2,FALSE),4)=LEFT(RecordTable[[#This Row],[CloneBarcode]],4),"match","MISMATCH"),"dead")</f>
        <v>dead</v>
      </c>
      <c r="F1824" s="15" t="str">
        <f>_xlfn.IFNA(INDEX(Table6[[#All],[Location]],MATCH(RecordTable[[#This Row],[METRC]],Table6[Tag],0)),"DEAD")</f>
        <v>DEAD</v>
      </c>
    </row>
    <row r="1825" spans="1:6" x14ac:dyDescent="0.25">
      <c r="A1825" t="s">
        <v>3941</v>
      </c>
      <c r="B1825" s="62" t="s">
        <v>3938</v>
      </c>
      <c r="C1825" t="str">
        <f>_xlfn.CONCAT(RecordTable[[#This Row],[PhenoAbbv]],".",RIGHT(RecordTable[[#This Row],[METRC]],6))</f>
        <v>BHZD008.036122</v>
      </c>
      <c r="D1825" s="63">
        <v>43759</v>
      </c>
      <c r="E1825" s="63" t="str">
        <f>_xlfn.IFNA(IF(LEFT(VLOOKUP(RecordTable[[#This Row],[METRC]],METRC!A:B,2,FALSE),4)=LEFT(RecordTable[[#This Row],[CloneBarcode]],4),"match","MISMATCH"),"dead")</f>
        <v>dead</v>
      </c>
      <c r="F1825" s="15" t="str">
        <f>_xlfn.IFNA(INDEX(Table6[[#All],[Location]],MATCH(RecordTable[[#This Row],[METRC]],Table6[Tag],0)),"DEAD")</f>
        <v>DEAD</v>
      </c>
    </row>
    <row r="1826" spans="1:6" x14ac:dyDescent="0.25">
      <c r="A1826" t="s">
        <v>3942</v>
      </c>
      <c r="B1826" s="62" t="s">
        <v>3938</v>
      </c>
      <c r="C1826" t="str">
        <f>_xlfn.CONCAT(RecordTable[[#This Row],[PhenoAbbv]],".",RIGHT(RecordTable[[#This Row],[METRC]],6))</f>
        <v>BHZD008.040567</v>
      </c>
      <c r="D1826" s="63">
        <v>43759</v>
      </c>
      <c r="E1826" s="63" t="str">
        <f>_xlfn.IFNA(IF(LEFT(VLOOKUP(RecordTable[[#This Row],[METRC]],METRC!A:B,2,FALSE),4)=LEFT(RecordTable[[#This Row],[CloneBarcode]],4),"match","MISMATCH"),"dead")</f>
        <v>dead</v>
      </c>
      <c r="F1826" s="15" t="str">
        <f>_xlfn.IFNA(INDEX(Table6[[#All],[Location]],MATCH(RecordTable[[#This Row],[METRC]],Table6[Tag],0)),"DEAD")</f>
        <v>DEAD</v>
      </c>
    </row>
    <row r="1827" spans="1:6" x14ac:dyDescent="0.25">
      <c r="A1827" t="s">
        <v>3943</v>
      </c>
      <c r="B1827" s="62" t="s">
        <v>3938</v>
      </c>
      <c r="C1827" t="str">
        <f>_xlfn.CONCAT(RecordTable[[#This Row],[PhenoAbbv]],".",RIGHT(RecordTable[[#This Row],[METRC]],6))</f>
        <v>BHZD008.040568</v>
      </c>
      <c r="D1827" s="63">
        <v>43759</v>
      </c>
      <c r="E1827" s="63" t="str">
        <f>_xlfn.IFNA(IF(LEFT(VLOOKUP(RecordTable[[#This Row],[METRC]],METRC!A:B,2,FALSE),4)=LEFT(RecordTable[[#This Row],[CloneBarcode]],4),"match","MISMATCH"),"dead")</f>
        <v>dead</v>
      </c>
      <c r="F1827" s="15" t="str">
        <f>_xlfn.IFNA(INDEX(Table6[[#All],[Location]],MATCH(RecordTable[[#This Row],[METRC]],Table6[Tag],0)),"DEAD")</f>
        <v>DEAD</v>
      </c>
    </row>
    <row r="1828" spans="1:6" x14ac:dyDescent="0.25">
      <c r="A1828" t="s">
        <v>3664</v>
      </c>
      <c r="B1828" t="s">
        <v>2973</v>
      </c>
      <c r="C1828" t="str">
        <f>_xlfn.CONCAT(RecordTable[[#This Row],[PhenoAbbv]],".",RIGHT(RecordTable[[#This Row],[METRC]],6))</f>
        <v>BMKO011.032185</v>
      </c>
      <c r="D1828" s="15">
        <v>43759</v>
      </c>
      <c r="E1828" s="15" t="str">
        <f>_xlfn.IFNA(IF(LEFT(VLOOKUP(RecordTable[[#This Row],[METRC]],METRC!A:B,2,FALSE),4)=LEFT(RecordTable[[#This Row],[CloneBarcode]],4),"match","MISMATCH"),"dead")</f>
        <v>dead</v>
      </c>
      <c r="F1828" s="15" t="str">
        <f>_xlfn.IFNA(INDEX(Table6[[#All],[Location]],MATCH(RecordTable[[#This Row],[METRC]],Table6[Tag],0)),"DEAD")</f>
        <v>DEAD</v>
      </c>
    </row>
    <row r="1829" spans="1:6" x14ac:dyDescent="0.25">
      <c r="A1829" t="s">
        <v>3950</v>
      </c>
      <c r="B1829" t="s">
        <v>3548</v>
      </c>
      <c r="C1829" t="str">
        <f>_xlfn.CONCAT(RecordTable[[#This Row],[PhenoAbbv]],".",RIGHT(RecordTable[[#This Row],[METRC]],6))</f>
        <v>CADR028.040720</v>
      </c>
      <c r="D1829" s="15">
        <v>43759</v>
      </c>
      <c r="E1829" s="15" t="str">
        <f>_xlfn.IFNA(IF(LEFT(VLOOKUP(RecordTable[[#This Row],[METRC]],METRC!A:B,2,FALSE),4)=LEFT(RecordTable[[#This Row],[CloneBarcode]],4),"match","MISMATCH"),"dead")</f>
        <v>dead</v>
      </c>
      <c r="F1829" s="15" t="str">
        <f>_xlfn.IFNA(INDEX(Table6[[#All],[Location]],MATCH(RecordTable[[#This Row],[METRC]],Table6[Tag],0)),"DEAD")</f>
        <v>DEAD</v>
      </c>
    </row>
    <row r="1830" spans="1:6" x14ac:dyDescent="0.25">
      <c r="A1830" t="s">
        <v>3951</v>
      </c>
      <c r="B1830" t="s">
        <v>3548</v>
      </c>
      <c r="C1830" t="str">
        <f>_xlfn.CONCAT(RecordTable[[#This Row],[PhenoAbbv]],".",RIGHT(RecordTable[[#This Row],[METRC]],6))</f>
        <v>CADR028.040721</v>
      </c>
      <c r="D1830" s="15">
        <v>43759</v>
      </c>
      <c r="E1830" s="15" t="str">
        <f>_xlfn.IFNA(IF(LEFT(VLOOKUP(RecordTable[[#This Row],[METRC]],METRC!A:B,2,FALSE),4)=LEFT(RecordTable[[#This Row],[CloneBarcode]],4),"match","MISMATCH"),"dead")</f>
        <v>dead</v>
      </c>
      <c r="F1830" s="15" t="str">
        <f>_xlfn.IFNA(INDEX(Table6[[#All],[Location]],MATCH(RecordTable[[#This Row],[METRC]],Table6[Tag],0)),"DEAD")</f>
        <v>DEAD</v>
      </c>
    </row>
    <row r="1831" spans="1:6" x14ac:dyDescent="0.25">
      <c r="A1831" t="s">
        <v>3952</v>
      </c>
      <c r="B1831" t="s">
        <v>3551</v>
      </c>
      <c r="C1831" t="str">
        <f>_xlfn.CONCAT(RecordTable[[#This Row],[PhenoAbbv]],".",RIGHT(RecordTable[[#This Row],[METRC]],6))</f>
        <v>CADR036.040701</v>
      </c>
      <c r="D1831" s="15">
        <v>43759</v>
      </c>
      <c r="E1831" s="15" t="str">
        <f>_xlfn.IFNA(IF(LEFT(VLOOKUP(RecordTable[[#This Row],[METRC]],METRC!A:B,2,FALSE),4)=LEFT(RecordTable[[#This Row],[CloneBarcode]],4),"match","MISMATCH"),"dead")</f>
        <v>dead</v>
      </c>
      <c r="F1831" s="15" t="str">
        <f>_xlfn.IFNA(INDEX(Table6[[#All],[Location]],MATCH(RecordTable[[#This Row],[METRC]],Table6[Tag],0)),"DEAD")</f>
        <v>DEAD</v>
      </c>
    </row>
    <row r="1832" spans="1:6" x14ac:dyDescent="0.25">
      <c r="A1832" t="s">
        <v>3953</v>
      </c>
      <c r="B1832" t="s">
        <v>3551</v>
      </c>
      <c r="C1832" t="str">
        <f>_xlfn.CONCAT(RecordTable[[#This Row],[PhenoAbbv]],".",RIGHT(RecordTable[[#This Row],[METRC]],6))</f>
        <v>CADR036.040703</v>
      </c>
      <c r="D1832" s="15">
        <v>43759</v>
      </c>
      <c r="E1832" s="15" t="str">
        <f>_xlfn.IFNA(IF(LEFT(VLOOKUP(RecordTable[[#This Row],[METRC]],METRC!A:B,2,FALSE),4)=LEFT(RecordTable[[#This Row],[CloneBarcode]],4),"match","MISMATCH"),"dead")</f>
        <v>dead</v>
      </c>
      <c r="F1832" s="15" t="str">
        <f>_xlfn.IFNA(INDEX(Table6[[#All],[Location]],MATCH(RecordTable[[#This Row],[METRC]],Table6[Tag],0)),"DEAD")</f>
        <v>DEAD</v>
      </c>
    </row>
    <row r="1833" spans="1:6" x14ac:dyDescent="0.25">
      <c r="A1833" t="s">
        <v>3553</v>
      </c>
      <c r="B1833" t="s">
        <v>3554</v>
      </c>
      <c r="C1833" t="str">
        <f>_xlfn.CONCAT(RecordTable[[#This Row],[PhenoAbbv]],".",RIGHT(RecordTable[[#This Row],[METRC]],6))</f>
        <v>CADR060.031241</v>
      </c>
      <c r="D1833" s="15">
        <v>43759</v>
      </c>
      <c r="E1833" s="15" t="str">
        <f>_xlfn.IFNA(IF(LEFT(VLOOKUP(RecordTable[[#This Row],[METRC]],METRC!A:B,2,FALSE),4)=LEFT(RecordTable[[#This Row],[CloneBarcode]],4),"match","MISMATCH"),"dead")</f>
        <v>dead</v>
      </c>
      <c r="F1833" s="15" t="str">
        <f>_xlfn.IFNA(INDEX(Table6[[#All],[Location]],MATCH(RecordTable[[#This Row],[METRC]],Table6[Tag],0)),"DEAD")</f>
        <v>DEAD</v>
      </c>
    </row>
    <row r="1834" spans="1:6" x14ac:dyDescent="0.25">
      <c r="A1834" t="s">
        <v>3954</v>
      </c>
      <c r="B1834" t="s">
        <v>3556</v>
      </c>
      <c r="C1834" t="str">
        <f>_xlfn.CONCAT(RecordTable[[#This Row],[PhenoAbbv]],".",RIGHT(RecordTable[[#This Row],[METRC]],6))</f>
        <v>CADR065.040641</v>
      </c>
      <c r="D1834" s="15">
        <v>43759</v>
      </c>
      <c r="E1834" s="15" t="str">
        <f>_xlfn.IFNA(IF(LEFT(VLOOKUP(RecordTable[[#This Row],[METRC]],METRC!A:B,2,FALSE),4)=LEFT(RecordTable[[#This Row],[CloneBarcode]],4),"match","MISMATCH"),"dead")</f>
        <v>dead</v>
      </c>
      <c r="F1834" s="15" t="str">
        <f>_xlfn.IFNA(INDEX(Table6[[#All],[Location]],MATCH(RecordTable[[#This Row],[METRC]],Table6[Tag],0)),"DEAD")</f>
        <v>DEAD</v>
      </c>
    </row>
    <row r="1835" spans="1:6" x14ac:dyDescent="0.25">
      <c r="A1835" t="s">
        <v>3955</v>
      </c>
      <c r="B1835" t="s">
        <v>3556</v>
      </c>
      <c r="C1835" t="str">
        <f>_xlfn.CONCAT(RecordTable[[#This Row],[PhenoAbbv]],".",RIGHT(RecordTable[[#This Row],[METRC]],6))</f>
        <v>CADR065.040643</v>
      </c>
      <c r="D1835" s="15">
        <v>43759</v>
      </c>
      <c r="E1835" s="15" t="str">
        <f>_xlfn.IFNA(IF(LEFT(VLOOKUP(RecordTable[[#This Row],[METRC]],METRC!A:B,2,FALSE),4)=LEFT(RecordTable[[#This Row],[CloneBarcode]],4),"match","MISMATCH"),"dead")</f>
        <v>dead</v>
      </c>
      <c r="F1835" s="15" t="str">
        <f>_xlfn.IFNA(INDEX(Table6[[#All],[Location]],MATCH(RecordTable[[#This Row],[METRC]],Table6[Tag],0)),"DEAD")</f>
        <v>DEAD</v>
      </c>
    </row>
    <row r="1836" spans="1:6" x14ac:dyDescent="0.25">
      <c r="A1836" t="s">
        <v>3956</v>
      </c>
      <c r="B1836" t="s">
        <v>3559</v>
      </c>
      <c r="C1836" t="str">
        <f>_xlfn.CONCAT(RecordTable[[#This Row],[PhenoAbbv]],".",RIGHT(RecordTable[[#This Row],[METRC]],6))</f>
        <v>CADR098.040730</v>
      </c>
      <c r="D1836" s="15">
        <v>43759</v>
      </c>
      <c r="E1836" s="15" t="str">
        <f>_xlfn.IFNA(IF(LEFT(VLOOKUP(RecordTable[[#This Row],[METRC]],METRC!A:B,2,FALSE),4)=LEFT(RecordTable[[#This Row],[CloneBarcode]],4),"match","MISMATCH"),"dead")</f>
        <v>dead</v>
      </c>
      <c r="F1836" s="15" t="str">
        <f>_xlfn.IFNA(INDEX(Table6[[#All],[Location]],MATCH(RecordTable[[#This Row],[METRC]],Table6[Tag],0)),"DEAD")</f>
        <v>DEAD</v>
      </c>
    </row>
    <row r="1837" spans="1:6" x14ac:dyDescent="0.25">
      <c r="A1837" t="s">
        <v>3957</v>
      </c>
      <c r="B1837" t="s">
        <v>3559</v>
      </c>
      <c r="C1837" t="str">
        <f>_xlfn.CONCAT(RecordTable[[#This Row],[PhenoAbbv]],".",RIGHT(RecordTable[[#This Row],[METRC]],6))</f>
        <v>CADR098.040742</v>
      </c>
      <c r="D1837" s="15">
        <v>43759</v>
      </c>
      <c r="E1837" s="15" t="str">
        <f>_xlfn.IFNA(IF(LEFT(VLOOKUP(RecordTable[[#This Row],[METRC]],METRC!A:B,2,FALSE),4)=LEFT(RecordTable[[#This Row],[CloneBarcode]],4),"match","MISMATCH"),"dead")</f>
        <v>dead</v>
      </c>
      <c r="F1837" s="15" t="str">
        <f>_xlfn.IFNA(INDEX(Table6[[#All],[Location]],MATCH(RecordTable[[#This Row],[METRC]],Table6[Tag],0)),"DEAD")</f>
        <v>DEAD</v>
      </c>
    </row>
    <row r="1838" spans="1:6" x14ac:dyDescent="0.25">
      <c r="A1838" t="s">
        <v>3958</v>
      </c>
      <c r="B1838" t="s">
        <v>3562</v>
      </c>
      <c r="C1838" t="str">
        <f>_xlfn.CONCAT(RecordTable[[#This Row],[PhenoAbbv]],".",RIGHT(RecordTable[[#This Row],[METRC]],6))</f>
        <v>CADR107.040676</v>
      </c>
      <c r="D1838" s="15">
        <v>43759</v>
      </c>
      <c r="E1838" s="15" t="str">
        <f>_xlfn.IFNA(IF(LEFT(VLOOKUP(RecordTable[[#This Row],[METRC]],METRC!A:B,2,FALSE),4)=LEFT(RecordTable[[#This Row],[CloneBarcode]],4),"match","MISMATCH"),"dead")</f>
        <v>dead</v>
      </c>
      <c r="F1838" s="15" t="str">
        <f>_xlfn.IFNA(INDEX(Table6[[#All],[Location]],MATCH(RecordTable[[#This Row],[METRC]],Table6[Tag],0)),"DEAD")</f>
        <v>DEAD</v>
      </c>
    </row>
    <row r="1839" spans="1:6" x14ac:dyDescent="0.25">
      <c r="A1839" t="s">
        <v>3959</v>
      </c>
      <c r="B1839" t="s">
        <v>3562</v>
      </c>
      <c r="C1839" t="str">
        <f>_xlfn.CONCAT(RecordTable[[#This Row],[PhenoAbbv]],".",RIGHT(RecordTable[[#This Row],[METRC]],6))</f>
        <v>CADR107.040681</v>
      </c>
      <c r="D1839" s="15">
        <v>43759</v>
      </c>
      <c r="E1839" s="15" t="str">
        <f>_xlfn.IFNA(IF(LEFT(VLOOKUP(RecordTable[[#This Row],[METRC]],METRC!A:B,2,FALSE),4)=LEFT(RecordTable[[#This Row],[CloneBarcode]],4),"match","MISMATCH"),"dead")</f>
        <v>dead</v>
      </c>
      <c r="F1839" s="15" t="str">
        <f>_xlfn.IFNA(INDEX(Table6[[#All],[Location]],MATCH(RecordTable[[#This Row],[METRC]],Table6[Tag],0)),"DEAD")</f>
        <v>DEAD</v>
      </c>
    </row>
    <row r="1840" spans="1:6" x14ac:dyDescent="0.25">
      <c r="A1840" t="s">
        <v>3960</v>
      </c>
      <c r="B1840" t="s">
        <v>2994</v>
      </c>
      <c r="C1840" t="str">
        <f>_xlfn.CONCAT(RecordTable[[#This Row],[PhenoAbbv]],".",RIGHT(RecordTable[[#This Row],[METRC]],6))</f>
        <v>CTEN016.038755</v>
      </c>
      <c r="D1840" s="15">
        <v>43759</v>
      </c>
      <c r="E1840" s="15" t="str">
        <f>_xlfn.IFNA(IF(LEFT(VLOOKUP(RecordTable[[#This Row],[METRC]],METRC!A:B,2,FALSE),4)=LEFT(RecordTable[[#This Row],[CloneBarcode]],4),"match","MISMATCH"),"dead")</f>
        <v>dead</v>
      </c>
      <c r="F1840" s="15" t="str">
        <f>_xlfn.IFNA(INDEX(Table6[[#All],[Location]],MATCH(RecordTable[[#This Row],[METRC]],Table6[Tag],0)),"DEAD")</f>
        <v>DEAD</v>
      </c>
    </row>
    <row r="1841" spans="1:6" x14ac:dyDescent="0.25">
      <c r="A1841" t="s">
        <v>3961</v>
      </c>
      <c r="B1841" t="s">
        <v>2997</v>
      </c>
      <c r="C1841" t="str">
        <f>_xlfn.CONCAT(RecordTable[[#This Row],[PhenoAbbv]],".",RIGHT(RecordTable[[#This Row],[METRC]],6))</f>
        <v>CTEN024.038767</v>
      </c>
      <c r="D1841" s="15">
        <v>43759</v>
      </c>
      <c r="E1841" s="15" t="str">
        <f>_xlfn.IFNA(IF(LEFT(VLOOKUP(RecordTable[[#This Row],[METRC]],METRC!A:B,2,FALSE),4)=LEFT(RecordTable[[#This Row],[CloneBarcode]],4),"match","MISMATCH"),"dead")</f>
        <v>dead</v>
      </c>
      <c r="F1841" s="15" t="str">
        <f>_xlfn.IFNA(INDEX(Table6[[#All],[Location]],MATCH(RecordTable[[#This Row],[METRC]],Table6[Tag],0)),"DEAD")</f>
        <v>DEAD</v>
      </c>
    </row>
    <row r="1842" spans="1:6" x14ac:dyDescent="0.25">
      <c r="A1842" t="s">
        <v>3690</v>
      </c>
      <c r="B1842" t="s">
        <v>3010</v>
      </c>
      <c r="C1842" t="str">
        <f>_xlfn.CONCAT(RecordTable[[#This Row],[PhenoAbbv]],".",RIGHT(RecordTable[[#This Row],[METRC]],6))</f>
        <v>DD22010.032316</v>
      </c>
      <c r="D1842" s="15">
        <v>43759</v>
      </c>
      <c r="E1842" s="15" t="str">
        <f>_xlfn.IFNA(IF(LEFT(VLOOKUP(RecordTable[[#This Row],[METRC]],METRC!A:B,2,FALSE),4)=LEFT(RecordTable[[#This Row],[CloneBarcode]],4),"match","MISMATCH"),"dead")</f>
        <v>dead</v>
      </c>
      <c r="F1842" s="15" t="str">
        <f>_xlfn.IFNA(INDEX(Table6[[#All],[Location]],MATCH(RecordTable[[#This Row],[METRC]],Table6[Tag],0)),"DEAD")</f>
        <v>DEAD</v>
      </c>
    </row>
    <row r="1843" spans="1:6" x14ac:dyDescent="0.25">
      <c r="A1843" t="s">
        <v>4109</v>
      </c>
      <c r="B1843" t="s">
        <v>3963</v>
      </c>
      <c r="C1843" t="str">
        <f>_xlfn.CONCAT(RecordTable[[#This Row],[PhenoAbbv]],".",RIGHT(RecordTable[[#This Row],[METRC]],6))</f>
        <v>FLOG001.040571</v>
      </c>
      <c r="D1843" s="15">
        <v>43759</v>
      </c>
      <c r="E1843" s="15" t="str">
        <f>_xlfn.IFNA(IF(LEFT(VLOOKUP(RecordTable[[#This Row],[METRC]],METRC!A:B,2,FALSE),4)=LEFT(RecordTable[[#This Row],[CloneBarcode]],4),"match","MISMATCH"),"dead")</f>
        <v>dead</v>
      </c>
      <c r="F1843" s="15" t="str">
        <f>_xlfn.IFNA(INDEX(Table6[[#All],[Location]],MATCH(RecordTable[[#This Row],[METRC]],Table6[Tag],0)),"DEAD")</f>
        <v>DEAD</v>
      </c>
    </row>
    <row r="1844" spans="1:6" x14ac:dyDescent="0.25">
      <c r="A1844" t="s">
        <v>3962</v>
      </c>
      <c r="B1844" t="s">
        <v>3963</v>
      </c>
      <c r="C1844" t="str">
        <f>_xlfn.CONCAT(RecordTable[[#This Row],[PhenoAbbv]],".",RIGHT(RecordTable[[#This Row],[METRC]],6))</f>
        <v>FLOG001.040572</v>
      </c>
      <c r="D1844" s="15">
        <v>43759</v>
      </c>
      <c r="E1844" s="15" t="str">
        <f>_xlfn.IFNA(IF(LEFT(VLOOKUP(RecordTable[[#This Row],[METRC]],METRC!A:B,2,FALSE),4)=LEFT(RecordTable[[#This Row],[CloneBarcode]],4),"match","MISMATCH"),"dead")</f>
        <v>dead</v>
      </c>
      <c r="F1844" s="15" t="str">
        <f>_xlfn.IFNA(INDEX(Table6[[#All],[Location]],MATCH(RecordTable[[#This Row],[METRC]],Table6[Tag],0)),"DEAD")</f>
        <v>DEAD</v>
      </c>
    </row>
    <row r="1845" spans="1:6" x14ac:dyDescent="0.25">
      <c r="A1845" t="s">
        <v>3697</v>
      </c>
      <c r="B1845" t="s">
        <v>3698</v>
      </c>
      <c r="C1845" t="str">
        <f>_xlfn.CONCAT(RecordTable[[#This Row],[PhenoAbbv]],".",RIGHT(RecordTable[[#This Row],[METRC]],6))</f>
        <v>FLOG004.033638</v>
      </c>
      <c r="D1845" s="15">
        <v>43759</v>
      </c>
      <c r="E1845" s="15" t="str">
        <f>_xlfn.IFNA(IF(LEFT(VLOOKUP(RecordTable[[#This Row],[METRC]],METRC!A:B,2,FALSE),4)=LEFT(RecordTable[[#This Row],[CloneBarcode]],4),"match","MISMATCH"),"dead")</f>
        <v>dead</v>
      </c>
      <c r="F1845" s="15" t="str">
        <f>_xlfn.IFNA(INDEX(Table6[[#All],[Location]],MATCH(RecordTable[[#This Row],[METRC]],Table6[Tag],0)),"DEAD")</f>
        <v>DEAD</v>
      </c>
    </row>
    <row r="1846" spans="1:6" x14ac:dyDescent="0.25">
      <c r="A1846" t="s">
        <v>3699</v>
      </c>
      <c r="B1846" t="s">
        <v>3698</v>
      </c>
      <c r="C1846" t="str">
        <f>_xlfn.CONCAT(RecordTable[[#This Row],[PhenoAbbv]],".",RIGHT(RecordTable[[#This Row],[METRC]],6))</f>
        <v>FLOG004.033639</v>
      </c>
      <c r="D1846" s="15">
        <v>43759</v>
      </c>
      <c r="E1846" s="15" t="str">
        <f>_xlfn.IFNA(IF(LEFT(VLOOKUP(RecordTable[[#This Row],[METRC]],METRC!A:B,2,FALSE),4)=LEFT(RecordTable[[#This Row],[CloneBarcode]],4),"match","MISMATCH"),"dead")</f>
        <v>dead</v>
      </c>
      <c r="F1846" s="15" t="str">
        <f>_xlfn.IFNA(INDEX(Table6[[#All],[Location]],MATCH(RecordTable[[#This Row],[METRC]],Table6[Tag],0)),"DEAD")</f>
        <v>DEAD</v>
      </c>
    </row>
    <row r="1847" spans="1:6" x14ac:dyDescent="0.25">
      <c r="A1847" t="s">
        <v>4110</v>
      </c>
      <c r="B1847" t="s">
        <v>4111</v>
      </c>
      <c r="C1847" t="str">
        <f>_xlfn.CONCAT(RecordTable[[#This Row],[PhenoAbbv]],".",RIGHT(RecordTable[[#This Row],[METRC]],6))</f>
        <v>FLOG045.040531</v>
      </c>
      <c r="D1847" s="15">
        <v>43759</v>
      </c>
      <c r="E1847" s="15" t="str">
        <f>_xlfn.IFNA(IF(LEFT(VLOOKUP(RecordTable[[#This Row],[METRC]],METRC!A:B,2,FALSE),4)=LEFT(RecordTable[[#This Row],[CloneBarcode]],4),"match","MISMATCH"),"dead")</f>
        <v>dead</v>
      </c>
      <c r="F1847" s="15" t="str">
        <f>_xlfn.IFNA(INDEX(Table6[[#All],[Location]],MATCH(RecordTable[[#This Row],[METRC]],Table6[Tag],0)),"DEAD")</f>
        <v>DEAD</v>
      </c>
    </row>
    <row r="1848" spans="1:6" x14ac:dyDescent="0.25">
      <c r="A1848" t="s">
        <v>4112</v>
      </c>
      <c r="B1848" t="s">
        <v>4111</v>
      </c>
      <c r="C1848" t="str">
        <f>_xlfn.CONCAT(RecordTable[[#This Row],[PhenoAbbv]],".",RIGHT(RecordTable[[#This Row],[METRC]],6))</f>
        <v>FLOG045.040532</v>
      </c>
      <c r="D1848" s="15">
        <v>43759</v>
      </c>
      <c r="E1848" s="15" t="str">
        <f>_xlfn.IFNA(IF(LEFT(VLOOKUP(RecordTable[[#This Row],[METRC]],METRC!A:B,2,FALSE),4)=LEFT(RecordTable[[#This Row],[CloneBarcode]],4),"match","MISMATCH"),"dead")</f>
        <v>dead</v>
      </c>
      <c r="F1848" s="15" t="str">
        <f>_xlfn.IFNA(INDEX(Table6[[#All],[Location]],MATCH(RecordTable[[#This Row],[METRC]],Table6[Tag],0)),"DEAD")</f>
        <v>DEAD</v>
      </c>
    </row>
    <row r="1849" spans="1:6" x14ac:dyDescent="0.25">
      <c r="A1849" t="s">
        <v>4113</v>
      </c>
      <c r="B1849" t="s">
        <v>4114</v>
      </c>
      <c r="C1849" t="str">
        <f>_xlfn.CONCAT(RecordTable[[#This Row],[PhenoAbbv]],".",RIGHT(RecordTable[[#This Row],[METRC]],6))</f>
        <v>FLOG048.040551</v>
      </c>
      <c r="D1849" s="15">
        <v>43759</v>
      </c>
      <c r="E1849" s="15" t="str">
        <f>_xlfn.IFNA(IF(LEFT(VLOOKUP(RecordTable[[#This Row],[METRC]],METRC!A:B,2,FALSE),4)=LEFT(RecordTable[[#This Row],[CloneBarcode]],4),"match","MISMATCH"),"dead")</f>
        <v>dead</v>
      </c>
      <c r="F1849" s="15" t="str">
        <f>_xlfn.IFNA(INDEX(Table6[[#All],[Location]],MATCH(RecordTable[[#This Row],[METRC]],Table6[Tag],0)),"DEAD")</f>
        <v>DEAD</v>
      </c>
    </row>
    <row r="1850" spans="1:6" x14ac:dyDescent="0.25">
      <c r="A1850" t="s">
        <v>4115</v>
      </c>
      <c r="B1850" t="s">
        <v>4114</v>
      </c>
      <c r="C1850" t="str">
        <f>_xlfn.CONCAT(RecordTable[[#This Row],[PhenoAbbv]],".",RIGHT(RecordTable[[#This Row],[METRC]],6))</f>
        <v>FLOG048.040552</v>
      </c>
      <c r="D1850" s="15">
        <v>43759</v>
      </c>
      <c r="E1850" s="15" t="str">
        <f>_xlfn.IFNA(IF(LEFT(VLOOKUP(RecordTable[[#This Row],[METRC]],METRC!A:B,2,FALSE),4)=LEFT(RecordTable[[#This Row],[CloneBarcode]],4),"match","MISMATCH"),"dead")</f>
        <v>dead</v>
      </c>
      <c r="F1850" s="15" t="str">
        <f>_xlfn.IFNA(INDEX(Table6[[#All],[Location]],MATCH(RecordTable[[#This Row],[METRC]],Table6[Tag],0)),"DEAD")</f>
        <v>DEAD</v>
      </c>
    </row>
    <row r="1851" spans="1:6" x14ac:dyDescent="0.25">
      <c r="A1851" t="s">
        <v>3964</v>
      </c>
      <c r="B1851" t="s">
        <v>3965</v>
      </c>
      <c r="C1851" t="str">
        <f>_xlfn.CONCAT(RecordTable[[#This Row],[PhenoAbbv]],".",RIGHT(RecordTable[[#This Row],[METRC]],6))</f>
        <v>FLVR001.035879</v>
      </c>
      <c r="D1851" s="15">
        <v>43759</v>
      </c>
      <c r="E1851" s="15" t="str">
        <f>_xlfn.IFNA(IF(LEFT(VLOOKUP(RecordTable[[#This Row],[METRC]],METRC!A:B,2,FALSE),4)=LEFT(RecordTable[[#This Row],[CloneBarcode]],4),"match","MISMATCH"),"dead")</f>
        <v>dead</v>
      </c>
      <c r="F1851" s="15" t="str">
        <f>_xlfn.IFNA(INDEX(Table6[[#All],[Location]],MATCH(RecordTable[[#This Row],[METRC]],Table6[Tag],0)),"DEAD")</f>
        <v>DEAD</v>
      </c>
    </row>
    <row r="1852" spans="1:6" x14ac:dyDescent="0.25">
      <c r="A1852" t="s">
        <v>3966</v>
      </c>
      <c r="B1852" t="s">
        <v>3965</v>
      </c>
      <c r="C1852" t="str">
        <f>_xlfn.CONCAT(RecordTable[[#This Row],[PhenoAbbv]],".",RIGHT(RecordTable[[#This Row],[METRC]],6))</f>
        <v>FLVR001.035880</v>
      </c>
      <c r="D1852" s="15">
        <v>43759</v>
      </c>
      <c r="E1852" s="15" t="str">
        <f>_xlfn.IFNA(IF(LEFT(VLOOKUP(RecordTable[[#This Row],[METRC]],METRC!A:B,2,FALSE),4)=LEFT(RecordTable[[#This Row],[CloneBarcode]],4),"match","MISMATCH"),"dead")</f>
        <v>dead</v>
      </c>
      <c r="F1852" s="15" t="str">
        <f>_xlfn.IFNA(INDEX(Table6[[#All],[Location]],MATCH(RecordTable[[#This Row],[METRC]],Table6[Tag],0)),"DEAD")</f>
        <v>DEAD</v>
      </c>
    </row>
    <row r="1853" spans="1:6" x14ac:dyDescent="0.25">
      <c r="A1853" t="s">
        <v>3720</v>
      </c>
      <c r="B1853" t="s">
        <v>3069</v>
      </c>
      <c r="C1853" t="str">
        <f>_xlfn.CONCAT(RecordTable[[#This Row],[PhenoAbbv]],".",RIGHT(RecordTable[[#This Row],[METRC]],6))</f>
        <v>HAMA013.032404</v>
      </c>
      <c r="D1853" s="15">
        <v>43759</v>
      </c>
      <c r="E1853" s="15" t="str">
        <f>_xlfn.IFNA(IF(LEFT(VLOOKUP(RecordTable[[#This Row],[METRC]],METRC!A:B,2,FALSE),4)=LEFT(RecordTable[[#This Row],[CloneBarcode]],4),"match","MISMATCH"),"dead")</f>
        <v>dead</v>
      </c>
      <c r="F1853" s="15" t="str">
        <f>_xlfn.IFNA(INDEX(Table6[[#All],[Location]],MATCH(RecordTable[[#This Row],[METRC]],Table6[Tag],0)),"DEAD")</f>
        <v>DEAD</v>
      </c>
    </row>
    <row r="1854" spans="1:6" x14ac:dyDescent="0.25">
      <c r="A1854" t="s">
        <v>3721</v>
      </c>
      <c r="B1854" t="s">
        <v>3083</v>
      </c>
      <c r="C1854" t="str">
        <f>_xlfn.CONCAT(RecordTable[[#This Row],[PhenoAbbv]],".",RIGHT(RecordTable[[#This Row],[METRC]],6))</f>
        <v>ISLA010.032226</v>
      </c>
      <c r="D1854" s="15">
        <v>43759</v>
      </c>
      <c r="E1854" s="15" t="str">
        <f>_xlfn.IFNA(IF(LEFT(VLOOKUP(RecordTable[[#This Row],[METRC]],METRC!A:B,2,FALSE),4)=LEFT(RecordTable[[#This Row],[CloneBarcode]],4),"match","MISMATCH"),"dead")</f>
        <v>dead</v>
      </c>
      <c r="F1854" s="15" t="str">
        <f>_xlfn.IFNA(INDEX(Table6[[#All],[Location]],MATCH(RecordTable[[#This Row],[METRC]],Table6[Tag],0)),"DEAD")</f>
        <v>DEAD</v>
      </c>
    </row>
    <row r="1855" spans="1:6" x14ac:dyDescent="0.25">
      <c r="A1855" t="s">
        <v>3975</v>
      </c>
      <c r="B1855" t="s">
        <v>3083</v>
      </c>
      <c r="C1855" t="str">
        <f>_xlfn.CONCAT(RecordTable[[#This Row],[PhenoAbbv]],".",RIGHT(RecordTable[[#This Row],[METRC]],6))</f>
        <v>ISLA010.036135</v>
      </c>
      <c r="D1855" s="15">
        <v>43759</v>
      </c>
      <c r="E1855" s="15" t="str">
        <f>_xlfn.IFNA(IF(LEFT(VLOOKUP(RecordTable[[#This Row],[METRC]],METRC!A:B,2,FALSE),4)=LEFT(RecordTable[[#This Row],[CloneBarcode]],4),"match","MISMATCH"),"dead")</f>
        <v>dead</v>
      </c>
      <c r="F1855" s="15" t="str">
        <f>_xlfn.IFNA(INDEX(Table6[[#All],[Location]],MATCH(RecordTable[[#This Row],[METRC]],Table6[Tag],0)),"DEAD")</f>
        <v>DEAD</v>
      </c>
    </row>
    <row r="1856" spans="1:6" x14ac:dyDescent="0.25">
      <c r="A1856" t="s">
        <v>3430</v>
      </c>
      <c r="B1856" s="62" t="s">
        <v>3088</v>
      </c>
      <c r="C1856" t="str">
        <f>_xlfn.CONCAT(RecordTable[[#This Row],[PhenoAbbv]],".",RIGHT(RecordTable[[#This Row],[METRC]],6))</f>
        <v>JK99007.031341</v>
      </c>
      <c r="D1856" s="63">
        <v>43759</v>
      </c>
      <c r="E1856" s="63" t="str">
        <f>_xlfn.IFNA(IF(LEFT(VLOOKUP(RecordTable[[#This Row],[METRC]],METRC!A:B,2,FALSE),4)=LEFT(RecordTable[[#This Row],[CloneBarcode]],4),"match","MISMATCH"),"dead")</f>
        <v>dead</v>
      </c>
      <c r="F1856" s="15" t="str">
        <f>_xlfn.IFNA(INDEX(Table6[[#All],[Location]],MATCH(RecordTable[[#This Row],[METRC]],Table6[Tag],0)),"DEAD")</f>
        <v>DEAD</v>
      </c>
    </row>
    <row r="1857" spans="1:6" x14ac:dyDescent="0.25">
      <c r="A1857" t="s">
        <v>3431</v>
      </c>
      <c r="B1857" t="s">
        <v>3088</v>
      </c>
      <c r="C1857" t="str">
        <f>_xlfn.CONCAT(RecordTable[[#This Row],[PhenoAbbv]],".",RIGHT(RecordTable[[#This Row],[METRC]],6))</f>
        <v>JK99007.031349</v>
      </c>
      <c r="D1857" s="63">
        <v>43759</v>
      </c>
      <c r="E1857" s="63" t="str">
        <f>_xlfn.IFNA(IF(LEFT(VLOOKUP(RecordTable[[#This Row],[METRC]],METRC!A:B,2,FALSE),4)=LEFT(RecordTable[[#This Row],[CloneBarcode]],4),"match","MISMATCH"),"dead")</f>
        <v>dead</v>
      </c>
      <c r="F1857" s="15" t="str">
        <f>_xlfn.IFNA(INDEX(Table6[[#All],[Location]],MATCH(RecordTable[[#This Row],[METRC]],Table6[Tag],0)),"DEAD")</f>
        <v>DEAD</v>
      </c>
    </row>
    <row r="1858" spans="1:6" x14ac:dyDescent="0.25">
      <c r="A1858" t="s">
        <v>3434</v>
      </c>
      <c r="B1858" t="s">
        <v>3097</v>
      </c>
      <c r="C1858" t="str">
        <f>_xlfn.CONCAT(RecordTable[[#This Row],[PhenoAbbv]],".",RIGHT(RecordTable[[#This Row],[METRC]],6))</f>
        <v>JK99042.031343</v>
      </c>
      <c r="D1858" s="63">
        <v>43759</v>
      </c>
      <c r="E1858" s="63" t="str">
        <f>_xlfn.IFNA(IF(LEFT(VLOOKUP(RecordTable[[#This Row],[METRC]],METRC!A:B,2,FALSE),4)=LEFT(RecordTable[[#This Row],[CloneBarcode]],4),"match","MISMATCH"),"dead")</f>
        <v>dead</v>
      </c>
      <c r="F1858" s="15" t="str">
        <f>_xlfn.IFNA(INDEX(Table6[[#All],[Location]],MATCH(RecordTable[[#This Row],[METRC]],Table6[Tag],0)),"DEAD")</f>
        <v>DEAD</v>
      </c>
    </row>
    <row r="1859" spans="1:6" x14ac:dyDescent="0.25">
      <c r="A1859" t="s">
        <v>3437</v>
      </c>
      <c r="B1859" t="s">
        <v>3104</v>
      </c>
      <c r="C1859" t="str">
        <f>_xlfn.CONCAT(RecordTable[[#This Row],[PhenoAbbv]],".",RIGHT(RecordTable[[#This Row],[METRC]],6))</f>
        <v>JK99064.031342</v>
      </c>
      <c r="D1859" s="63">
        <v>43759</v>
      </c>
      <c r="E1859" s="63" t="str">
        <f>_xlfn.IFNA(IF(LEFT(VLOOKUP(RecordTable[[#This Row],[METRC]],METRC!A:B,2,FALSE),4)=LEFT(RecordTable[[#This Row],[CloneBarcode]],4),"match","MISMATCH"),"dead")</f>
        <v>dead</v>
      </c>
      <c r="F1859" s="15" t="str">
        <f>_xlfn.IFNA(INDEX(Table6[[#All],[Location]],MATCH(RecordTable[[#This Row],[METRC]],Table6[Tag],0)),"DEAD")</f>
        <v>DEAD</v>
      </c>
    </row>
    <row r="1860" spans="1:6" x14ac:dyDescent="0.25">
      <c r="A1860" t="s">
        <v>3438</v>
      </c>
      <c r="B1860" s="62" t="s">
        <v>3104</v>
      </c>
      <c r="C1860" t="str">
        <f>_xlfn.CONCAT(RecordTable[[#This Row],[PhenoAbbv]],".",RIGHT(RecordTable[[#This Row],[METRC]],6))</f>
        <v>JK99064.031347</v>
      </c>
      <c r="D1860" s="63">
        <v>43759</v>
      </c>
      <c r="E1860" s="63" t="str">
        <f>_xlfn.IFNA(IF(LEFT(VLOOKUP(RecordTable[[#This Row],[METRC]],METRC!A:B,2,FALSE),4)=LEFT(RecordTable[[#This Row],[CloneBarcode]],4),"match","MISMATCH"),"dead")</f>
        <v>dead</v>
      </c>
      <c r="F1860" s="15" t="str">
        <f>_xlfn.IFNA(INDEX(Table6[[#All],[Location]],MATCH(RecordTable[[#This Row],[METRC]],Table6[Tag],0)),"DEAD")</f>
        <v>DEAD</v>
      </c>
    </row>
    <row r="1861" spans="1:6" x14ac:dyDescent="0.25">
      <c r="A1861" t="s">
        <v>3726</v>
      </c>
      <c r="B1861" t="s">
        <v>3590</v>
      </c>
      <c r="C1861" t="str">
        <f>_xlfn.CONCAT(RecordTable[[#This Row],[PhenoAbbv]],".",RIGHT(RecordTable[[#This Row],[METRC]],6))</f>
        <v>KLFR055.033657</v>
      </c>
      <c r="D1861" s="15">
        <v>43759</v>
      </c>
      <c r="E1861" s="15" t="str">
        <f>_xlfn.IFNA(IF(LEFT(VLOOKUP(RecordTable[[#This Row],[METRC]],METRC!A:B,2,FALSE),4)=LEFT(RecordTable[[#This Row],[CloneBarcode]],4),"match","MISMATCH"),"dead")</f>
        <v>dead</v>
      </c>
      <c r="F1861" s="15" t="str">
        <f>_xlfn.IFNA(INDEX(Table6[[#All],[Location]],MATCH(RecordTable[[#This Row],[METRC]],Table6[Tag],0)),"DEAD")</f>
        <v>DEAD</v>
      </c>
    </row>
    <row r="1862" spans="1:6" x14ac:dyDescent="0.25">
      <c r="A1862" t="s">
        <v>3727</v>
      </c>
      <c r="B1862" t="s">
        <v>3590</v>
      </c>
      <c r="C1862" t="str">
        <f>_xlfn.CONCAT(RecordTable[[#This Row],[PhenoAbbv]],".",RIGHT(RecordTable[[#This Row],[METRC]],6))</f>
        <v>KLFR055.033658</v>
      </c>
      <c r="D1862" s="15">
        <v>43759</v>
      </c>
      <c r="E1862" s="15" t="str">
        <f>_xlfn.IFNA(IF(LEFT(VLOOKUP(RecordTable[[#This Row],[METRC]],METRC!A:B,2,FALSE),4)=LEFT(RecordTable[[#This Row],[CloneBarcode]],4),"match","MISMATCH"),"dead")</f>
        <v>dead</v>
      </c>
      <c r="F1862" s="15" t="str">
        <f>_xlfn.IFNA(INDEX(Table6[[#All],[Location]],MATCH(RecordTable[[#This Row],[METRC]],Table6[Tag],0)),"DEAD")</f>
        <v>DEAD</v>
      </c>
    </row>
    <row r="1863" spans="1:6" x14ac:dyDescent="0.25">
      <c r="A1863" t="s">
        <v>4116</v>
      </c>
      <c r="B1863" s="62" t="s">
        <v>4117</v>
      </c>
      <c r="C1863" t="str">
        <f>_xlfn.CONCAT(RecordTable[[#This Row],[PhenoAbbv]],".",RIGHT(RecordTable[[#This Row],[METRC]],6))</f>
        <v>KOIX004.040556</v>
      </c>
      <c r="D1863" s="63">
        <v>43759</v>
      </c>
      <c r="E1863" s="63" t="str">
        <f>_xlfn.IFNA(IF(LEFT(VLOOKUP(RecordTable[[#This Row],[METRC]],METRC!A:B,2,FALSE),4)=LEFT(RecordTable[[#This Row],[CloneBarcode]],4),"match","MISMATCH"),"dead")</f>
        <v>dead</v>
      </c>
      <c r="F1863" s="15" t="str">
        <f>_xlfn.IFNA(INDEX(Table6[[#All],[Location]],MATCH(RecordTable[[#This Row],[METRC]],Table6[Tag],0)),"DEAD")</f>
        <v>DEAD</v>
      </c>
    </row>
    <row r="1864" spans="1:6" x14ac:dyDescent="0.25">
      <c r="A1864" t="s">
        <v>4118</v>
      </c>
      <c r="B1864" s="62" t="s">
        <v>4119</v>
      </c>
      <c r="C1864" t="str">
        <f>_xlfn.CONCAT(RecordTable[[#This Row],[PhenoAbbv]],".",RIGHT(RecordTable[[#This Row],[METRC]],6))</f>
        <v>KOIX007.038139</v>
      </c>
      <c r="D1864" s="63">
        <v>43759</v>
      </c>
      <c r="E1864" s="63" t="str">
        <f>_xlfn.IFNA(IF(LEFT(VLOOKUP(RecordTable[[#This Row],[METRC]],METRC!A:B,2,FALSE),4)=LEFT(RecordTable[[#This Row],[CloneBarcode]],4),"match","MISMATCH"),"dead")</f>
        <v>dead</v>
      </c>
      <c r="F1864" s="15" t="str">
        <f>_xlfn.IFNA(INDEX(Table6[[#All],[Location]],MATCH(RecordTable[[#This Row],[METRC]],Table6[Tag],0)),"DEAD")</f>
        <v>DEAD</v>
      </c>
    </row>
    <row r="1865" spans="1:6" x14ac:dyDescent="0.25">
      <c r="A1865" t="s">
        <v>4120</v>
      </c>
      <c r="B1865" t="s">
        <v>4119</v>
      </c>
      <c r="C1865" t="str">
        <f>_xlfn.CONCAT(RecordTable[[#This Row],[PhenoAbbv]],".",RIGHT(RecordTable[[#This Row],[METRC]],6))</f>
        <v>KOIX007.040619</v>
      </c>
      <c r="D1865" s="15">
        <v>43759</v>
      </c>
      <c r="E1865" s="15" t="str">
        <f>_xlfn.IFNA(IF(LEFT(VLOOKUP(RecordTable[[#This Row],[METRC]],METRC!A:B,2,FALSE),4)=LEFT(RecordTable[[#This Row],[CloneBarcode]],4),"match","MISMATCH"),"dead")</f>
        <v>dead</v>
      </c>
      <c r="F1865" s="15" t="str">
        <f>_xlfn.IFNA(INDEX(Table6[[#All],[Location]],MATCH(RecordTable[[#This Row],[METRC]],Table6[Tag],0)),"DEAD")</f>
        <v>DEAD</v>
      </c>
    </row>
    <row r="1866" spans="1:6" x14ac:dyDescent="0.25">
      <c r="A1866" t="s">
        <v>4121</v>
      </c>
      <c r="B1866" s="62" t="s">
        <v>4119</v>
      </c>
      <c r="C1866" t="str">
        <f>_xlfn.CONCAT(RecordTable[[#This Row],[PhenoAbbv]],".",RIGHT(RecordTable[[#This Row],[METRC]],6))</f>
        <v>KOIX007.040620</v>
      </c>
      <c r="D1866" s="63">
        <v>43759</v>
      </c>
      <c r="E1866" s="63" t="str">
        <f>_xlfn.IFNA(IF(LEFT(VLOOKUP(RecordTable[[#This Row],[METRC]],METRC!A:B,2,FALSE),4)=LEFT(RecordTable[[#This Row],[CloneBarcode]],4),"match","MISMATCH"),"dead")</f>
        <v>dead</v>
      </c>
      <c r="F1866" s="15" t="str">
        <f>_xlfn.IFNA(INDEX(Table6[[#All],[Location]],MATCH(RecordTable[[#This Row],[METRC]],Table6[Tag],0)),"DEAD")</f>
        <v>DEAD</v>
      </c>
    </row>
    <row r="1867" spans="1:6" x14ac:dyDescent="0.25">
      <c r="A1867" t="s">
        <v>4122</v>
      </c>
      <c r="B1867" t="s">
        <v>4123</v>
      </c>
      <c r="C1867" t="str">
        <f>_xlfn.CONCAT(RecordTable[[#This Row],[PhenoAbbv]],".",RIGHT(RecordTable[[#This Row],[METRC]],6))</f>
        <v>KOIX015.040613</v>
      </c>
      <c r="D1867" s="15">
        <v>43759</v>
      </c>
      <c r="E1867" s="15" t="str">
        <f>_xlfn.IFNA(IF(LEFT(VLOOKUP(RecordTable[[#This Row],[METRC]],METRC!A:B,2,FALSE),4)=LEFT(RecordTable[[#This Row],[CloneBarcode]],4),"match","MISMATCH"),"dead")</f>
        <v>dead</v>
      </c>
      <c r="F1867" s="15" t="str">
        <f>_xlfn.IFNA(INDEX(Table6[[#All],[Location]],MATCH(RecordTable[[#This Row],[METRC]],Table6[Tag],0)),"DEAD")</f>
        <v>DEAD</v>
      </c>
    </row>
    <row r="1868" spans="1:6" x14ac:dyDescent="0.25">
      <c r="A1868" t="s">
        <v>4124</v>
      </c>
      <c r="B1868" s="62" t="s">
        <v>4123</v>
      </c>
      <c r="C1868" t="str">
        <f>_xlfn.CONCAT(RecordTable[[#This Row],[PhenoAbbv]],".",RIGHT(RecordTable[[#This Row],[METRC]],6))</f>
        <v>KOIX015.040614</v>
      </c>
      <c r="D1868" s="63">
        <v>43759</v>
      </c>
      <c r="E1868" s="63" t="str">
        <f>_xlfn.IFNA(IF(LEFT(VLOOKUP(RecordTable[[#This Row],[METRC]],METRC!A:B,2,FALSE),4)=LEFT(RecordTable[[#This Row],[CloneBarcode]],4),"match","MISMATCH"),"dead")</f>
        <v>dead</v>
      </c>
      <c r="F1868" s="15" t="str">
        <f>_xlfn.IFNA(INDEX(Table6[[#All],[Location]],MATCH(RecordTable[[#This Row],[METRC]],Table6[Tag],0)),"DEAD")</f>
        <v>DEAD</v>
      </c>
    </row>
    <row r="1869" spans="1:6" x14ac:dyDescent="0.25">
      <c r="A1869" t="s">
        <v>4125</v>
      </c>
      <c r="B1869" t="s">
        <v>4126</v>
      </c>
      <c r="C1869" t="str">
        <f>_xlfn.CONCAT(RecordTable[[#This Row],[PhenoAbbv]],".",RIGHT(RecordTable[[#This Row],[METRC]],6))</f>
        <v>KOIX017.040529</v>
      </c>
      <c r="D1869" s="63">
        <v>43759</v>
      </c>
      <c r="E1869" s="63" t="str">
        <f>_xlfn.IFNA(IF(LEFT(VLOOKUP(RecordTable[[#This Row],[METRC]],METRC!A:B,2,FALSE),4)=LEFT(RecordTable[[#This Row],[CloneBarcode]],4),"match","MISMATCH"),"dead")</f>
        <v>dead</v>
      </c>
      <c r="F1869" s="15" t="str">
        <f>_xlfn.IFNA(INDEX(Table6[[#All],[Location]],MATCH(RecordTable[[#This Row],[METRC]],Table6[Tag],0)),"DEAD")</f>
        <v>DEAD</v>
      </c>
    </row>
    <row r="1870" spans="1:6" x14ac:dyDescent="0.25">
      <c r="A1870" t="s">
        <v>4127</v>
      </c>
      <c r="B1870" t="s">
        <v>4126</v>
      </c>
      <c r="C1870" t="str">
        <f>_xlfn.CONCAT(RecordTable[[#This Row],[PhenoAbbv]],".",RIGHT(RecordTable[[#This Row],[METRC]],6))</f>
        <v>KOIX017.040530</v>
      </c>
      <c r="D1870" s="63">
        <v>43759</v>
      </c>
      <c r="E1870" s="63" t="str">
        <f>_xlfn.IFNA(IF(LEFT(VLOOKUP(RecordTable[[#This Row],[METRC]],METRC!A:B,2,FALSE),4)=LEFT(RecordTable[[#This Row],[CloneBarcode]],4),"match","MISMATCH"),"dead")</f>
        <v>dead</v>
      </c>
      <c r="F1870" s="15" t="str">
        <f>_xlfn.IFNA(INDEX(Table6[[#All],[Location]],MATCH(RecordTable[[#This Row],[METRC]],Table6[Tag],0)),"DEAD")</f>
        <v>DEAD</v>
      </c>
    </row>
    <row r="1871" spans="1:6" x14ac:dyDescent="0.25">
      <c r="A1871" t="s">
        <v>4128</v>
      </c>
      <c r="B1871" t="s">
        <v>4129</v>
      </c>
      <c r="C1871" t="str">
        <f>_xlfn.CONCAT(RecordTable[[#This Row],[PhenoAbbv]],".",RIGHT(RecordTable[[#This Row],[METRC]],6))</f>
        <v>KOIX032.040609</v>
      </c>
      <c r="D1871" s="15">
        <v>43759</v>
      </c>
      <c r="E1871" s="15" t="str">
        <f>_xlfn.IFNA(IF(LEFT(VLOOKUP(RecordTable[[#This Row],[METRC]],METRC!A:B,2,FALSE),4)=LEFT(RecordTable[[#This Row],[CloneBarcode]],4),"match","MISMATCH"),"dead")</f>
        <v>dead</v>
      </c>
      <c r="F1871" s="15" t="str">
        <f>_xlfn.IFNA(INDEX(Table6[[#All],[Location]],MATCH(RecordTable[[#This Row],[METRC]],Table6[Tag],0)),"DEAD")</f>
        <v>DEAD</v>
      </c>
    </row>
    <row r="1872" spans="1:6" x14ac:dyDescent="0.25">
      <c r="A1872" t="s">
        <v>4130</v>
      </c>
      <c r="B1872" t="s">
        <v>4129</v>
      </c>
      <c r="C1872" t="str">
        <f>_xlfn.CONCAT(RecordTable[[#This Row],[PhenoAbbv]],".",RIGHT(RecordTable[[#This Row],[METRC]],6))</f>
        <v>KOIX032.040610</v>
      </c>
      <c r="D1872" s="63">
        <v>43759</v>
      </c>
      <c r="E1872" s="63" t="str">
        <f>_xlfn.IFNA(IF(LEFT(VLOOKUP(RecordTable[[#This Row],[METRC]],METRC!A:B,2,FALSE),4)=LEFT(RecordTable[[#This Row],[CloneBarcode]],4),"match","MISMATCH"),"dead")</f>
        <v>dead</v>
      </c>
      <c r="F1872" s="15" t="str">
        <f>_xlfn.IFNA(INDEX(Table6[[#All],[Location]],MATCH(RecordTable[[#This Row],[METRC]],Table6[Tag],0)),"DEAD")</f>
        <v>DEAD</v>
      </c>
    </row>
    <row r="1873" spans="1:6" x14ac:dyDescent="0.25">
      <c r="A1873" t="s">
        <v>3450</v>
      </c>
      <c r="B1873" s="62" t="s">
        <v>2679</v>
      </c>
      <c r="C1873" t="str">
        <f>_xlfn.CONCAT(RecordTable[[#This Row],[PhenoAbbv]],".",RIGHT(RecordTable[[#This Row],[METRC]],6))</f>
        <v>KOKO011.031361</v>
      </c>
      <c r="D1873" s="63">
        <v>43759</v>
      </c>
      <c r="E1873" s="63" t="str">
        <f>_xlfn.IFNA(IF(LEFT(VLOOKUP(RecordTable[[#This Row],[METRC]],METRC!A:B,2,FALSE),4)=LEFT(RecordTable[[#This Row],[CloneBarcode]],4),"match","MISMATCH"),"dead")</f>
        <v>dead</v>
      </c>
      <c r="F1873" s="15" t="str">
        <f>_xlfn.IFNA(INDEX(Table6[[#All],[Location]],MATCH(RecordTable[[#This Row],[METRC]],Table6[Tag],0)),"DEAD")</f>
        <v>DEAD</v>
      </c>
    </row>
    <row r="1874" spans="1:6" x14ac:dyDescent="0.25">
      <c r="A1874" t="s">
        <v>3451</v>
      </c>
      <c r="B1874" t="s">
        <v>2679</v>
      </c>
      <c r="C1874" t="str">
        <f>_xlfn.CONCAT(RecordTable[[#This Row],[PhenoAbbv]],".",RIGHT(RecordTable[[#This Row],[METRC]],6))</f>
        <v>KOKO011.031362</v>
      </c>
      <c r="D1874" s="63">
        <v>43759</v>
      </c>
      <c r="E1874" s="63" t="str">
        <f>_xlfn.IFNA(IF(LEFT(VLOOKUP(RecordTable[[#This Row],[METRC]],METRC!A:B,2,FALSE),4)=LEFT(RecordTable[[#This Row],[CloneBarcode]],4),"match","MISMATCH"),"dead")</f>
        <v>dead</v>
      </c>
      <c r="F1874" s="15" t="str">
        <f>_xlfn.IFNA(INDEX(Table6[[#All],[Location]],MATCH(RecordTable[[#This Row],[METRC]],Table6[Tag],0)),"DEAD")</f>
        <v>DEAD</v>
      </c>
    </row>
    <row r="1875" spans="1:6" x14ac:dyDescent="0.25">
      <c r="A1875" t="s">
        <v>3452</v>
      </c>
      <c r="B1875" t="s">
        <v>3453</v>
      </c>
      <c r="C1875" t="str">
        <f>_xlfn.CONCAT(RecordTable[[#This Row],[PhenoAbbv]],".",RIGHT(RecordTable[[#This Row],[METRC]],6))</f>
        <v>KOKO012.031363</v>
      </c>
      <c r="D1875" s="63">
        <v>43759</v>
      </c>
      <c r="E1875" s="63" t="str">
        <f>_xlfn.IFNA(IF(LEFT(VLOOKUP(RecordTable[[#This Row],[METRC]],METRC!A:B,2,FALSE),4)=LEFT(RecordTable[[#This Row],[CloneBarcode]],4),"match","MISMATCH"),"dead")</f>
        <v>dead</v>
      </c>
      <c r="F1875" s="15" t="str">
        <f>_xlfn.IFNA(INDEX(Table6[[#All],[Location]],MATCH(RecordTable[[#This Row],[METRC]],Table6[Tag],0)),"DEAD")</f>
        <v>DEAD</v>
      </c>
    </row>
    <row r="1876" spans="1:6" x14ac:dyDescent="0.25">
      <c r="A1876" t="s">
        <v>3454</v>
      </c>
      <c r="B1876" s="62" t="s">
        <v>3453</v>
      </c>
      <c r="C1876" t="str">
        <f>_xlfn.CONCAT(RecordTable[[#This Row],[PhenoAbbv]],".",RIGHT(RecordTable[[#This Row],[METRC]],6))</f>
        <v>KOKO012.031364</v>
      </c>
      <c r="D1876" s="63">
        <v>43759</v>
      </c>
      <c r="E1876" s="63" t="str">
        <f>_xlfn.IFNA(IF(LEFT(VLOOKUP(RecordTable[[#This Row],[METRC]],METRC!A:B,2,FALSE),4)=LEFT(RecordTable[[#This Row],[CloneBarcode]],4),"match","MISMATCH"),"dead")</f>
        <v>dead</v>
      </c>
      <c r="F1876" s="15" t="str">
        <f>_xlfn.IFNA(INDEX(Table6[[#All],[Location]],MATCH(RecordTable[[#This Row],[METRC]],Table6[Tag],0)),"DEAD")</f>
        <v>DEAD</v>
      </c>
    </row>
    <row r="1877" spans="1:6" x14ac:dyDescent="0.25">
      <c r="A1877" t="s">
        <v>3457</v>
      </c>
      <c r="B1877" s="62" t="s">
        <v>2652</v>
      </c>
      <c r="C1877" t="str">
        <f>_xlfn.CONCAT(RecordTable[[#This Row],[PhenoAbbv]],".",RIGHT(RecordTable[[#This Row],[METRC]],6))</f>
        <v>KOKO030.031360</v>
      </c>
      <c r="D1877" s="63">
        <v>43759</v>
      </c>
      <c r="E1877" s="63" t="str">
        <f>_xlfn.IFNA(IF(LEFT(VLOOKUP(RecordTable[[#This Row],[METRC]],METRC!A:B,2,FALSE),4)=LEFT(RecordTable[[#This Row],[CloneBarcode]],4),"match","MISMATCH"),"dead")</f>
        <v>dead</v>
      </c>
      <c r="F1877" s="15" t="str">
        <f>_xlfn.IFNA(INDEX(Table6[[#All],[Location]],MATCH(RecordTable[[#This Row],[METRC]],Table6[Tag],0)),"DEAD")</f>
        <v>DEAD</v>
      </c>
    </row>
    <row r="1878" spans="1:6" x14ac:dyDescent="0.25">
      <c r="A1878" t="s">
        <v>3458</v>
      </c>
      <c r="B1878" t="s">
        <v>2652</v>
      </c>
      <c r="C1878" t="str">
        <f>_xlfn.CONCAT(RecordTable[[#This Row],[PhenoAbbv]],".",RIGHT(RecordTable[[#This Row],[METRC]],6))</f>
        <v>KOKO030.031365</v>
      </c>
      <c r="D1878" s="63">
        <v>43759</v>
      </c>
      <c r="E1878" s="63" t="str">
        <f>_xlfn.IFNA(IF(LEFT(VLOOKUP(RecordTable[[#This Row],[METRC]],METRC!A:B,2,FALSE),4)=LEFT(RecordTable[[#This Row],[CloneBarcode]],4),"match","MISMATCH"),"dead")</f>
        <v>dead</v>
      </c>
      <c r="F1878" s="15" t="str">
        <f>_xlfn.IFNA(INDEX(Table6[[#All],[Location]],MATCH(RecordTable[[#This Row],[METRC]],Table6[Tag],0)),"DEAD")</f>
        <v>DEAD</v>
      </c>
    </row>
    <row r="1879" spans="1:6" x14ac:dyDescent="0.25">
      <c r="A1879" t="s">
        <v>3743</v>
      </c>
      <c r="B1879" t="s">
        <v>3153</v>
      </c>
      <c r="C1879" t="str">
        <f>_xlfn.CONCAT(RecordTable[[#This Row],[PhenoAbbv]],".",RIGHT(RecordTable[[#This Row],[METRC]],6))</f>
        <v>LDOS018.032467</v>
      </c>
      <c r="D1879" s="15">
        <v>43759</v>
      </c>
      <c r="E1879" s="15" t="str">
        <f>_xlfn.IFNA(IF(LEFT(VLOOKUP(RecordTable[[#This Row],[METRC]],METRC!A:B,2,FALSE),4)=LEFT(RecordTable[[#This Row],[CloneBarcode]],4),"match","MISMATCH"),"dead")</f>
        <v>dead</v>
      </c>
      <c r="F1879" s="15" t="str">
        <f>_xlfn.IFNA(INDEX(Table6[[#All],[Location]],MATCH(RecordTable[[#This Row],[METRC]],Table6[Tag],0)),"DEAD")</f>
        <v>DEAD</v>
      </c>
    </row>
    <row r="1880" spans="1:6" x14ac:dyDescent="0.25">
      <c r="A1880" t="s">
        <v>3598</v>
      </c>
      <c r="B1880" t="s">
        <v>35</v>
      </c>
      <c r="C1880" t="str">
        <f>_xlfn.CONCAT(RecordTable[[#This Row],[PhenoAbbv]],".",RIGHT(RecordTable[[#This Row],[METRC]],6))</f>
        <v>MABK007.031379</v>
      </c>
      <c r="D1880" s="63">
        <v>43759</v>
      </c>
      <c r="E1880" s="63" t="str">
        <f>_xlfn.IFNA(IF(LEFT(VLOOKUP(RecordTable[[#This Row],[METRC]],METRC!A:B,2,FALSE),4)=LEFT(RecordTable[[#This Row],[CloneBarcode]],4),"match","MISMATCH"),"dead")</f>
        <v>dead</v>
      </c>
      <c r="F1880" s="15" t="str">
        <f>_xlfn.IFNA(INDEX(Table6[[#All],[Location]],MATCH(RecordTable[[#This Row],[METRC]],Table6[Tag],0)),"DEAD")</f>
        <v>DEAD</v>
      </c>
    </row>
    <row r="1881" spans="1:6" x14ac:dyDescent="0.25">
      <c r="A1881" t="s">
        <v>3599</v>
      </c>
      <c r="B1881" s="62" t="s">
        <v>35</v>
      </c>
      <c r="C1881" t="str">
        <f>_xlfn.CONCAT(RecordTable[[#This Row],[PhenoAbbv]],".",RIGHT(RecordTable[[#This Row],[METRC]],6))</f>
        <v>MABK007.031380</v>
      </c>
      <c r="D1881" s="63">
        <v>43759</v>
      </c>
      <c r="E1881" s="63" t="str">
        <f>_xlfn.IFNA(IF(LEFT(VLOOKUP(RecordTable[[#This Row],[METRC]],METRC!A:B,2,FALSE),4)=LEFT(RecordTable[[#This Row],[CloneBarcode]],4),"match","MISMATCH"),"dead")</f>
        <v>dead</v>
      </c>
      <c r="F1881" s="15" t="str">
        <f>_xlfn.IFNA(INDEX(Table6[[#All],[Location]],MATCH(RecordTable[[#This Row],[METRC]],Table6[Tag],0)),"DEAD")</f>
        <v>DEAD</v>
      </c>
    </row>
    <row r="1882" spans="1:6" x14ac:dyDescent="0.25">
      <c r="A1882" t="s">
        <v>3602</v>
      </c>
      <c r="B1882" t="s">
        <v>3601</v>
      </c>
      <c r="C1882" t="str">
        <f>_xlfn.CONCAT(RecordTable[[#This Row],[PhenoAbbv]],".",RIGHT(RecordTable[[#This Row],[METRC]],6))</f>
        <v>MABK008.031377</v>
      </c>
      <c r="D1882" s="63">
        <v>43759</v>
      </c>
      <c r="E1882" s="63" t="str">
        <f>_xlfn.IFNA(IF(LEFT(VLOOKUP(RecordTable[[#This Row],[METRC]],METRC!A:B,2,FALSE),4)=LEFT(RecordTable[[#This Row],[CloneBarcode]],4),"match","MISMATCH"),"dead")</f>
        <v>dead</v>
      </c>
      <c r="F1882" s="15" t="str">
        <f>_xlfn.IFNA(INDEX(Table6[[#All],[Location]],MATCH(RecordTable[[#This Row],[METRC]],Table6[Tag],0)),"DEAD")</f>
        <v>DEAD</v>
      </c>
    </row>
    <row r="1883" spans="1:6" x14ac:dyDescent="0.25">
      <c r="A1883" t="s">
        <v>3603</v>
      </c>
      <c r="B1883" s="62" t="s">
        <v>3601</v>
      </c>
      <c r="C1883" t="str">
        <f>_xlfn.CONCAT(RecordTable[[#This Row],[PhenoAbbv]],".",RIGHT(RecordTable[[#This Row],[METRC]],6))</f>
        <v>MABK008.031378</v>
      </c>
      <c r="D1883" s="63">
        <v>43759</v>
      </c>
      <c r="E1883" s="63" t="str">
        <f>_xlfn.IFNA(IF(LEFT(VLOOKUP(RecordTable[[#This Row],[METRC]],METRC!A:B,2,FALSE),4)=LEFT(RecordTable[[#This Row],[CloneBarcode]],4),"match","MISMATCH"),"dead")</f>
        <v>dead</v>
      </c>
      <c r="F1883" s="15" t="str">
        <f>_xlfn.IFNA(INDEX(Table6[[#All],[Location]],MATCH(RecordTable[[#This Row],[METRC]],Table6[Tag],0)),"DEAD")</f>
        <v>DEAD</v>
      </c>
    </row>
    <row r="1884" spans="1:6" x14ac:dyDescent="0.25">
      <c r="A1884" t="s">
        <v>3604</v>
      </c>
      <c r="B1884" s="62" t="s">
        <v>3605</v>
      </c>
      <c r="C1884" t="str">
        <f>_xlfn.CONCAT(RecordTable[[#This Row],[PhenoAbbv]],".",RIGHT(RecordTable[[#This Row],[METRC]],6))</f>
        <v>MAYR007.031255</v>
      </c>
      <c r="D1884" s="63">
        <v>43759</v>
      </c>
      <c r="E1884" s="63" t="str">
        <f>_xlfn.IFNA(IF(LEFT(VLOOKUP(RecordTable[[#This Row],[METRC]],METRC!A:B,2,FALSE),4)=LEFT(RecordTable[[#This Row],[CloneBarcode]],4),"match","MISMATCH"),"dead")</f>
        <v>dead</v>
      </c>
      <c r="F1884" s="15" t="str">
        <f>_xlfn.IFNA(INDEX(Table6[[#All],[Location]],MATCH(RecordTable[[#This Row],[METRC]],Table6[Tag],0)),"DEAD")</f>
        <v>DEAD</v>
      </c>
    </row>
    <row r="1885" spans="1:6" x14ac:dyDescent="0.25">
      <c r="A1885" t="s">
        <v>3606</v>
      </c>
      <c r="B1885" t="s">
        <v>3605</v>
      </c>
      <c r="C1885" t="str">
        <f>_xlfn.CONCAT(RecordTable[[#This Row],[PhenoAbbv]],".",RIGHT(RecordTable[[#This Row],[METRC]],6))</f>
        <v>MAYR007.031256</v>
      </c>
      <c r="D1885" s="63">
        <v>43759</v>
      </c>
      <c r="E1885" s="63" t="str">
        <f>_xlfn.IFNA(IF(LEFT(VLOOKUP(RecordTable[[#This Row],[METRC]],METRC!A:B,2,FALSE),4)=LEFT(RecordTable[[#This Row],[CloneBarcode]],4),"match","MISMATCH"),"dead")</f>
        <v>dead</v>
      </c>
      <c r="F1885" s="15" t="str">
        <f>_xlfn.IFNA(INDEX(Table6[[#All],[Location]],MATCH(RecordTable[[#This Row],[METRC]],Table6[Tag],0)),"DEAD")</f>
        <v>DEAD</v>
      </c>
    </row>
    <row r="1886" spans="1:6" x14ac:dyDescent="0.25">
      <c r="A1886" t="s">
        <v>4007</v>
      </c>
      <c r="B1886" s="62" t="s">
        <v>4008</v>
      </c>
      <c r="C1886" t="str">
        <f>_xlfn.CONCAT(RecordTable[[#This Row],[PhenoAbbv]],".",RIGHT(RecordTable[[#This Row],[METRC]],6))</f>
        <v>ONED026.033414</v>
      </c>
      <c r="D1886" s="63">
        <v>43759</v>
      </c>
      <c r="E1886" s="63" t="str">
        <f>_xlfn.IFNA(IF(LEFT(VLOOKUP(RecordTable[[#This Row],[METRC]],METRC!A:B,2,FALSE),4)=LEFT(RecordTable[[#This Row],[CloneBarcode]],4),"match","MISMATCH"),"dead")</f>
        <v>dead</v>
      </c>
      <c r="F1886" s="15" t="str">
        <f>_xlfn.IFNA(INDEX(Table6[[#All],[Location]],MATCH(RecordTable[[#This Row],[METRC]],Table6[Tag],0)),"DEAD")</f>
        <v>DEAD</v>
      </c>
    </row>
    <row r="1887" spans="1:6" x14ac:dyDescent="0.25">
      <c r="A1887" t="s">
        <v>4009</v>
      </c>
      <c r="B1887" t="s">
        <v>3755</v>
      </c>
      <c r="C1887" t="str">
        <f>_xlfn.CONCAT(RecordTable[[#This Row],[PhenoAbbv]],".",RIGHT(RecordTable[[#This Row],[METRC]],6))</f>
        <v>ONED037.033650</v>
      </c>
      <c r="D1887" s="63">
        <v>43759</v>
      </c>
      <c r="E1887" s="63" t="str">
        <f>_xlfn.IFNA(IF(LEFT(VLOOKUP(RecordTable[[#This Row],[METRC]],METRC!A:B,2,FALSE),4)=LEFT(RecordTable[[#This Row],[CloneBarcode]],4),"match","MISMATCH"),"dead")</f>
        <v>dead</v>
      </c>
      <c r="F1887" s="15" t="str">
        <f>_xlfn.IFNA(INDEX(Table6[[#All],[Location]],MATCH(RecordTable[[#This Row],[METRC]],Table6[Tag],0)),"DEAD")</f>
        <v>DEAD</v>
      </c>
    </row>
    <row r="1888" spans="1:6" x14ac:dyDescent="0.25">
      <c r="A1888" t="s">
        <v>4010</v>
      </c>
      <c r="B1888" t="s">
        <v>3755</v>
      </c>
      <c r="C1888" t="str">
        <f>_xlfn.CONCAT(RecordTable[[#This Row],[PhenoAbbv]],".",RIGHT(RecordTable[[#This Row],[METRC]],6))</f>
        <v>ONED037.033652</v>
      </c>
      <c r="D1888" s="63">
        <v>43759</v>
      </c>
      <c r="E1888" s="63" t="str">
        <f>_xlfn.IFNA(IF(LEFT(VLOOKUP(RecordTable[[#This Row],[METRC]],METRC!A:B,2,FALSE),4)=LEFT(RecordTable[[#This Row],[CloneBarcode]],4),"match","MISMATCH"),"dead")</f>
        <v>dead</v>
      </c>
      <c r="F1888" s="15" t="str">
        <f>_xlfn.IFNA(INDEX(Table6[[#All],[Location]],MATCH(RecordTable[[#This Row],[METRC]],Table6[Tag],0)),"DEAD")</f>
        <v>DEAD</v>
      </c>
    </row>
    <row r="1889" spans="1:6" x14ac:dyDescent="0.25">
      <c r="A1889" t="s">
        <v>3754</v>
      </c>
      <c r="B1889" s="62" t="s">
        <v>3755</v>
      </c>
      <c r="C1889" t="str">
        <f>_xlfn.CONCAT(RecordTable[[#This Row],[PhenoAbbv]],".",RIGHT(RecordTable[[#This Row],[METRC]],6))</f>
        <v>ONED037.033660</v>
      </c>
      <c r="D1889" s="63">
        <v>43759</v>
      </c>
      <c r="E1889" s="63" t="str">
        <f>_xlfn.IFNA(IF(LEFT(VLOOKUP(RecordTable[[#This Row],[METRC]],METRC!A:B,2,FALSE),4)=LEFT(RecordTable[[#This Row],[CloneBarcode]],4),"match","MISMATCH"),"dead")</f>
        <v>dead</v>
      </c>
      <c r="F1889" s="15" t="str">
        <f>_xlfn.IFNA(INDEX(Table6[[#All],[Location]],MATCH(RecordTable[[#This Row],[METRC]],Table6[Tag],0)),"DEAD")</f>
        <v>DEAD</v>
      </c>
    </row>
    <row r="1890" spans="1:6" x14ac:dyDescent="0.25">
      <c r="A1890" t="s">
        <v>4011</v>
      </c>
      <c r="B1890" t="s">
        <v>4012</v>
      </c>
      <c r="C1890" t="str">
        <f>_xlfn.CONCAT(RecordTable[[#This Row],[PhenoAbbv]],".",RIGHT(RecordTable[[#This Row],[METRC]],6))</f>
        <v>ONED038.033659</v>
      </c>
      <c r="D1890" s="63">
        <v>43759</v>
      </c>
      <c r="E1890" s="63" t="str">
        <f>_xlfn.IFNA(IF(LEFT(VLOOKUP(RecordTable[[#This Row],[METRC]],METRC!A:B,2,FALSE),4)=LEFT(RecordTable[[#This Row],[CloneBarcode]],4),"match","MISMATCH"),"dead")</f>
        <v>dead</v>
      </c>
      <c r="F1890" s="15" t="str">
        <f>_xlfn.IFNA(INDEX(Table6[[#All],[Location]],MATCH(RecordTable[[#This Row],[METRC]],Table6[Tag],0)),"DEAD")</f>
        <v>DEAD</v>
      </c>
    </row>
    <row r="1891" spans="1:6" x14ac:dyDescent="0.25">
      <c r="A1891" t="s">
        <v>3756</v>
      </c>
      <c r="B1891" t="s">
        <v>3197</v>
      </c>
      <c r="C1891" t="str">
        <f>_xlfn.CONCAT(RecordTable[[#This Row],[PhenoAbbv]],".",RIGHT(RecordTable[[#This Row],[METRC]],6))</f>
        <v>ONED041.033388</v>
      </c>
      <c r="D1891" s="63">
        <v>43759</v>
      </c>
      <c r="E1891" s="63" t="str">
        <f>_xlfn.IFNA(IF(LEFT(VLOOKUP(RecordTable[[#This Row],[METRC]],METRC!A:B,2,FALSE),4)=LEFT(RecordTable[[#This Row],[CloneBarcode]],4),"match","MISMATCH"),"dead")</f>
        <v>dead</v>
      </c>
      <c r="F1891" s="15" t="str">
        <f>_xlfn.IFNA(INDEX(Table6[[#All],[Location]],MATCH(RecordTable[[#This Row],[METRC]],Table6[Tag],0)),"DEAD")</f>
        <v>DEAD</v>
      </c>
    </row>
    <row r="1892" spans="1:6" x14ac:dyDescent="0.25">
      <c r="A1892" t="s">
        <v>4013</v>
      </c>
      <c r="B1892" s="62" t="s">
        <v>4014</v>
      </c>
      <c r="C1892" t="str">
        <f>_xlfn.CONCAT(RecordTable[[#This Row],[PhenoAbbv]],".",RIGHT(RecordTable[[#This Row],[METRC]],6))</f>
        <v>ONED048.040491</v>
      </c>
      <c r="D1892" s="63">
        <v>43759</v>
      </c>
      <c r="E1892" s="63" t="str">
        <f>_xlfn.IFNA(IF(LEFT(VLOOKUP(RecordTable[[#This Row],[METRC]],METRC!A:B,2,FALSE),4)=LEFT(RecordTable[[#This Row],[CloneBarcode]],4),"match","MISMATCH"),"dead")</f>
        <v>dead</v>
      </c>
      <c r="F1892" s="15" t="str">
        <f>_xlfn.IFNA(INDEX(Table6[[#All],[Location]],MATCH(RecordTable[[#This Row],[METRC]],Table6[Tag],0)),"DEAD")</f>
        <v>DEAD</v>
      </c>
    </row>
    <row r="1893" spans="1:6" x14ac:dyDescent="0.25">
      <c r="A1893" t="s">
        <v>4015</v>
      </c>
      <c r="B1893" t="s">
        <v>4014</v>
      </c>
      <c r="C1893" t="str">
        <f>_xlfn.CONCAT(RecordTable[[#This Row],[PhenoAbbv]],".",RIGHT(RecordTable[[#This Row],[METRC]],6))</f>
        <v>ONED048.040502</v>
      </c>
      <c r="D1893" s="63">
        <v>43759</v>
      </c>
      <c r="E1893" s="63" t="str">
        <f>_xlfn.IFNA(IF(LEFT(VLOOKUP(RecordTable[[#This Row],[METRC]],METRC!A:B,2,FALSE),4)=LEFT(RecordTable[[#This Row],[CloneBarcode]],4),"match","MISMATCH"),"dead")</f>
        <v>dead</v>
      </c>
      <c r="F1893" s="15" t="str">
        <f>_xlfn.IFNA(INDEX(Table6[[#All],[Location]],MATCH(RecordTable[[#This Row],[METRC]],Table6[Tag],0)),"DEAD")</f>
        <v>DEAD</v>
      </c>
    </row>
    <row r="1894" spans="1:6" x14ac:dyDescent="0.25">
      <c r="A1894" t="s">
        <v>4016</v>
      </c>
      <c r="B1894" s="62" t="s">
        <v>4017</v>
      </c>
      <c r="C1894" t="str">
        <f>_xlfn.CONCAT(RecordTable[[#This Row],[PhenoAbbv]],".",RIGHT(RecordTable[[#This Row],[METRC]],6))</f>
        <v>ONED051.035875</v>
      </c>
      <c r="D1894" s="63">
        <v>43759</v>
      </c>
      <c r="E1894" s="63" t="str">
        <f>_xlfn.IFNA(IF(LEFT(VLOOKUP(RecordTable[[#This Row],[METRC]],METRC!A:B,2,FALSE),4)=LEFT(RecordTable[[#This Row],[CloneBarcode]],4),"match","MISMATCH"),"dead")</f>
        <v>dead</v>
      </c>
      <c r="F1894" s="15" t="str">
        <f>_xlfn.IFNA(INDEX(Table6[[#All],[Location]],MATCH(RecordTable[[#This Row],[METRC]],Table6[Tag],0)),"DEAD")</f>
        <v>DEAD</v>
      </c>
    </row>
    <row r="1895" spans="1:6" x14ac:dyDescent="0.25">
      <c r="A1895" t="s">
        <v>4018</v>
      </c>
      <c r="B1895" t="s">
        <v>4017</v>
      </c>
      <c r="C1895" t="str">
        <f>_xlfn.CONCAT(RecordTable[[#This Row],[PhenoAbbv]],".",RIGHT(RecordTable[[#This Row],[METRC]],6))</f>
        <v>ONED051.035876</v>
      </c>
      <c r="D1895" s="63">
        <v>43759</v>
      </c>
      <c r="E1895" s="63" t="str">
        <f>_xlfn.IFNA(IF(LEFT(VLOOKUP(RecordTable[[#This Row],[METRC]],METRC!A:B,2,FALSE),4)=LEFT(RecordTable[[#This Row],[CloneBarcode]],4),"match","MISMATCH"),"dead")</f>
        <v>dead</v>
      </c>
      <c r="F1895" s="15" t="str">
        <f>_xlfn.IFNA(INDEX(Table6[[#All],[Location]],MATCH(RecordTable[[#This Row],[METRC]],Table6[Tag],0)),"DEAD")</f>
        <v>DEAD</v>
      </c>
    </row>
    <row r="1896" spans="1:6" x14ac:dyDescent="0.25">
      <c r="A1896" t="s">
        <v>4019</v>
      </c>
      <c r="B1896" s="62" t="s">
        <v>4017</v>
      </c>
      <c r="C1896" t="str">
        <f>_xlfn.CONCAT(RecordTable[[#This Row],[PhenoAbbv]],".",RIGHT(RecordTable[[#This Row],[METRC]],6))</f>
        <v>ONED051.038504</v>
      </c>
      <c r="D1896" s="63">
        <v>43759</v>
      </c>
      <c r="E1896" s="63" t="str">
        <f>_xlfn.IFNA(IF(LEFT(VLOOKUP(RecordTable[[#This Row],[METRC]],METRC!A:B,2,FALSE),4)=LEFT(RecordTable[[#This Row],[CloneBarcode]],4),"match","MISMATCH"),"dead")</f>
        <v>dead</v>
      </c>
      <c r="F1896" s="15" t="str">
        <f>_xlfn.IFNA(INDEX(Table6[[#All],[Location]],MATCH(RecordTable[[#This Row],[METRC]],Table6[Tag],0)),"DEAD")</f>
        <v>DEAD</v>
      </c>
    </row>
    <row r="1897" spans="1:6" x14ac:dyDescent="0.25">
      <c r="A1897" t="s">
        <v>4020</v>
      </c>
      <c r="B1897" s="62" t="s">
        <v>4017</v>
      </c>
      <c r="C1897" t="str">
        <f>_xlfn.CONCAT(RecordTable[[#This Row],[PhenoAbbv]],".",RIGHT(RecordTable[[#This Row],[METRC]],6))</f>
        <v>ONED051.038505</v>
      </c>
      <c r="D1897" s="63">
        <v>43759</v>
      </c>
      <c r="E1897" s="63" t="str">
        <f>_xlfn.IFNA(IF(LEFT(VLOOKUP(RecordTable[[#This Row],[METRC]],METRC!A:B,2,FALSE),4)=LEFT(RecordTable[[#This Row],[CloneBarcode]],4),"match","MISMATCH"),"dead")</f>
        <v>dead</v>
      </c>
      <c r="F1897" s="15" t="str">
        <f>_xlfn.IFNA(INDEX(Table6[[#All],[Location]],MATCH(RecordTable[[#This Row],[METRC]],Table6[Tag],0)),"DEAD")</f>
        <v>DEAD</v>
      </c>
    </row>
    <row r="1898" spans="1:6" x14ac:dyDescent="0.25">
      <c r="A1898" t="s">
        <v>4131</v>
      </c>
      <c r="B1898" s="62" t="s">
        <v>2642</v>
      </c>
      <c r="C1898" t="str">
        <f>_xlfn.CONCAT(RecordTable[[#This Row],[PhenoAbbv]],".",RIGHT(RecordTable[[#This Row],[METRC]],6))</f>
        <v>PLAN004.040547</v>
      </c>
      <c r="D1898" s="63">
        <v>43759</v>
      </c>
      <c r="E1898" s="63" t="str">
        <f>_xlfn.IFNA(IF(LEFT(VLOOKUP(RecordTable[[#This Row],[METRC]],METRC!A:B,2,FALSE),4)=LEFT(RecordTable[[#This Row],[CloneBarcode]],4),"match","MISMATCH"),"dead")</f>
        <v>dead</v>
      </c>
      <c r="F1898" s="15" t="str">
        <f>_xlfn.IFNA(INDEX(Table6[[#All],[Location]],MATCH(RecordTable[[#This Row],[METRC]],Table6[Tag],0)),"DEAD")</f>
        <v>DEAD</v>
      </c>
    </row>
    <row r="1899" spans="1:6" x14ac:dyDescent="0.25">
      <c r="A1899" t="s">
        <v>4132</v>
      </c>
      <c r="B1899" t="s">
        <v>2642</v>
      </c>
      <c r="C1899" t="str">
        <f>_xlfn.CONCAT(RecordTable[[#This Row],[PhenoAbbv]],".",RIGHT(RecordTable[[#This Row],[METRC]],6))</f>
        <v>PLAN004.040548</v>
      </c>
      <c r="D1899" s="63">
        <v>43759</v>
      </c>
      <c r="E1899" s="63" t="str">
        <f>_xlfn.IFNA(IF(LEFT(VLOOKUP(RecordTable[[#This Row],[METRC]],METRC!A:B,2,FALSE),4)=LEFT(RecordTable[[#This Row],[CloneBarcode]],4),"match","MISMATCH"),"dead")</f>
        <v>dead</v>
      </c>
      <c r="F1899" s="15" t="str">
        <f>_xlfn.IFNA(INDEX(Table6[[#All],[Location]],MATCH(RecordTable[[#This Row],[METRC]],Table6[Tag],0)),"DEAD")</f>
        <v>DEAD</v>
      </c>
    </row>
    <row r="1900" spans="1:6" x14ac:dyDescent="0.25">
      <c r="A1900" t="s">
        <v>4133</v>
      </c>
      <c r="B1900" s="62" t="s">
        <v>2672</v>
      </c>
      <c r="C1900" t="str">
        <f>_xlfn.CONCAT(RecordTable[[#This Row],[PhenoAbbv]],".",RIGHT(RecordTable[[#This Row],[METRC]],6))</f>
        <v>PLAN008.040635</v>
      </c>
      <c r="D1900" s="63">
        <v>43759</v>
      </c>
      <c r="E1900" s="63" t="str">
        <f>_xlfn.IFNA(IF(LEFT(VLOOKUP(RecordTable[[#This Row],[METRC]],METRC!A:B,2,FALSE),4)=LEFT(RecordTable[[#This Row],[CloneBarcode]],4),"match","MISMATCH"),"dead")</f>
        <v>dead</v>
      </c>
      <c r="F1900" s="15" t="str">
        <f>_xlfn.IFNA(INDEX(Table6[[#All],[Location]],MATCH(RecordTable[[#This Row],[METRC]],Table6[Tag],0)),"DEAD")</f>
        <v>DEAD</v>
      </c>
    </row>
    <row r="1901" spans="1:6" x14ac:dyDescent="0.25">
      <c r="A1901" t="s">
        <v>4134</v>
      </c>
      <c r="B1901" t="s">
        <v>2672</v>
      </c>
      <c r="C1901" t="str">
        <f>_xlfn.CONCAT(RecordTable[[#This Row],[PhenoAbbv]],".",RIGHT(RecordTable[[#This Row],[METRC]],6))</f>
        <v>PLAN008.040636</v>
      </c>
      <c r="D1901" s="63">
        <v>43759</v>
      </c>
      <c r="E1901" s="63" t="str">
        <f>_xlfn.IFNA(IF(LEFT(VLOOKUP(RecordTable[[#This Row],[METRC]],METRC!A:B,2,FALSE),4)=LEFT(RecordTable[[#This Row],[CloneBarcode]],4),"match","MISMATCH"),"dead")</f>
        <v>dead</v>
      </c>
      <c r="F1901" s="15" t="str">
        <f>_xlfn.IFNA(INDEX(Table6[[#All],[Location]],MATCH(RecordTable[[#This Row],[METRC]],Table6[Tag],0)),"DEAD")</f>
        <v>DEAD</v>
      </c>
    </row>
    <row r="1902" spans="1:6" x14ac:dyDescent="0.25">
      <c r="A1902" t="s">
        <v>4021</v>
      </c>
      <c r="B1902" t="s">
        <v>4022</v>
      </c>
      <c r="C1902" t="str">
        <f>_xlfn.CONCAT(RecordTable[[#This Row],[PhenoAbbv]],".",RIGHT(RecordTable[[#This Row],[METRC]],6))</f>
        <v>PLAN012.040760</v>
      </c>
      <c r="D1902" s="63">
        <v>43759</v>
      </c>
      <c r="E1902" s="63" t="str">
        <f>_xlfn.IFNA(IF(LEFT(VLOOKUP(RecordTable[[#This Row],[METRC]],METRC!A:B,2,FALSE),4)=LEFT(RecordTable[[#This Row],[CloneBarcode]],4),"match","MISMATCH"),"dead")</f>
        <v>dead</v>
      </c>
      <c r="F1902" s="15" t="str">
        <f>_xlfn.IFNA(INDEX(Table6[[#All],[Location]],MATCH(RecordTable[[#This Row],[METRC]],Table6[Tag],0)),"DEAD")</f>
        <v>DEAD</v>
      </c>
    </row>
    <row r="1903" spans="1:6" x14ac:dyDescent="0.25">
      <c r="A1903" t="s">
        <v>4135</v>
      </c>
      <c r="B1903" s="62" t="s">
        <v>4022</v>
      </c>
      <c r="C1903" t="str">
        <f>_xlfn.CONCAT(RecordTable[[#This Row],[PhenoAbbv]],".",RIGHT(RecordTable[[#This Row],[METRC]],6))</f>
        <v>PLAN012.040761</v>
      </c>
      <c r="D1903" s="63">
        <v>43759</v>
      </c>
      <c r="E1903" s="63" t="str">
        <f>_xlfn.IFNA(IF(LEFT(VLOOKUP(RecordTable[[#This Row],[METRC]],METRC!A:B,2,FALSE),4)=LEFT(RecordTable[[#This Row],[CloneBarcode]],4),"match","MISMATCH"),"dead")</f>
        <v>dead</v>
      </c>
      <c r="F1903" s="15" t="str">
        <f>_xlfn.IFNA(INDEX(Table6[[#All],[Location]],MATCH(RecordTable[[#This Row],[METRC]],Table6[Tag],0)),"DEAD")</f>
        <v>DEAD</v>
      </c>
    </row>
    <row r="1904" spans="1:6" x14ac:dyDescent="0.25">
      <c r="A1904" t="s">
        <v>4023</v>
      </c>
      <c r="B1904" s="62" t="s">
        <v>2726</v>
      </c>
      <c r="C1904" t="str">
        <f>_xlfn.CONCAT(RecordTable[[#This Row],[PhenoAbbv]],".",RIGHT(RecordTable[[#This Row],[METRC]],6))</f>
        <v>PLAN017.033630</v>
      </c>
      <c r="D1904" s="63">
        <v>43759</v>
      </c>
      <c r="E1904" s="63" t="str">
        <f>_xlfn.IFNA(IF(LEFT(VLOOKUP(RecordTable[[#This Row],[METRC]],METRC!A:B,2,FALSE),4)=LEFT(RecordTable[[#This Row],[CloneBarcode]],4),"match","MISMATCH"),"dead")</f>
        <v>dead</v>
      </c>
      <c r="F1904" s="15" t="str">
        <f>_xlfn.IFNA(INDEX(Table6[[#All],[Location]],MATCH(RecordTable[[#This Row],[METRC]],Table6[Tag],0)),"DEAD")</f>
        <v>DEAD</v>
      </c>
    </row>
    <row r="1905" spans="1:6" x14ac:dyDescent="0.25">
      <c r="A1905" t="s">
        <v>3773</v>
      </c>
      <c r="B1905" s="62" t="s">
        <v>2726</v>
      </c>
      <c r="C1905" t="str">
        <f>_xlfn.CONCAT(RecordTable[[#This Row],[PhenoAbbv]],".",RIGHT(RecordTable[[#This Row],[METRC]],6))</f>
        <v>PLAN017.033631</v>
      </c>
      <c r="D1905" s="63">
        <v>43759</v>
      </c>
      <c r="E1905" s="63" t="str">
        <f>_xlfn.IFNA(IF(LEFT(VLOOKUP(RecordTable[[#This Row],[METRC]],METRC!A:B,2,FALSE),4)=LEFT(RecordTable[[#This Row],[CloneBarcode]],4),"match","MISMATCH"),"dead")</f>
        <v>dead</v>
      </c>
      <c r="F1905" s="15" t="str">
        <f>_xlfn.IFNA(INDEX(Table6[[#All],[Location]],MATCH(RecordTable[[#This Row],[METRC]],Table6[Tag],0)),"DEAD")</f>
        <v>DEAD</v>
      </c>
    </row>
    <row r="1906" spans="1:6" x14ac:dyDescent="0.25">
      <c r="A1906" t="s">
        <v>4027</v>
      </c>
      <c r="B1906" t="s">
        <v>4028</v>
      </c>
      <c r="C1906" t="str">
        <f>_xlfn.CONCAT(RecordTable[[#This Row],[PhenoAbbv]],".",RIGHT(RecordTable[[#This Row],[METRC]],6))</f>
        <v>PLAN026.040623</v>
      </c>
      <c r="D1906" s="63">
        <v>43759</v>
      </c>
      <c r="E1906" s="63" t="str">
        <f>_xlfn.IFNA(IF(LEFT(VLOOKUP(RecordTable[[#This Row],[METRC]],METRC!A:B,2,FALSE),4)=LEFT(RecordTable[[#This Row],[CloneBarcode]],4),"match","MISMATCH"),"dead")</f>
        <v>dead</v>
      </c>
      <c r="F1906" s="15" t="str">
        <f>_xlfn.IFNA(INDEX(Table6[[#All],[Location]],MATCH(RecordTable[[#This Row],[METRC]],Table6[Tag],0)),"DEAD")</f>
        <v>DEAD</v>
      </c>
    </row>
    <row r="1907" spans="1:6" x14ac:dyDescent="0.25">
      <c r="A1907" t="s">
        <v>4029</v>
      </c>
      <c r="B1907" s="62" t="s">
        <v>4028</v>
      </c>
      <c r="C1907" t="str">
        <f>_xlfn.CONCAT(RecordTable[[#This Row],[PhenoAbbv]],".",RIGHT(RecordTable[[#This Row],[METRC]],6))</f>
        <v>PLAN026.040624</v>
      </c>
      <c r="D1907" s="63">
        <v>43759</v>
      </c>
      <c r="E1907" s="63" t="str">
        <f>_xlfn.IFNA(IF(LEFT(VLOOKUP(RecordTable[[#This Row],[METRC]],METRC!A:B,2,FALSE),4)=LEFT(RecordTable[[#This Row],[CloneBarcode]],4),"match","MISMATCH"),"dead")</f>
        <v>dead</v>
      </c>
      <c r="F1907" s="15" t="str">
        <f>_xlfn.IFNA(INDEX(Table6[[#All],[Location]],MATCH(RecordTable[[#This Row],[METRC]],Table6[Tag],0)),"DEAD")</f>
        <v>DEAD</v>
      </c>
    </row>
    <row r="1908" spans="1:6" x14ac:dyDescent="0.25">
      <c r="A1908" t="s">
        <v>4030</v>
      </c>
      <c r="B1908" t="s">
        <v>4031</v>
      </c>
      <c r="C1908" t="str">
        <f>_xlfn.CONCAT(RecordTable[[#This Row],[PhenoAbbv]],".",RIGHT(RecordTable[[#This Row],[METRC]],6))</f>
        <v>PLKO004.035869</v>
      </c>
      <c r="D1908" s="15">
        <v>43759</v>
      </c>
      <c r="E1908" s="15" t="str">
        <f>_xlfn.IFNA(IF(LEFT(VLOOKUP(RecordTable[[#This Row],[METRC]],METRC!A:B,2,FALSE),4)=LEFT(RecordTable[[#This Row],[CloneBarcode]],4),"match","MISMATCH"),"dead")</f>
        <v>dead</v>
      </c>
      <c r="F1908" s="15" t="str">
        <f>_xlfn.IFNA(INDEX(Table6[[#All],[Location]],MATCH(RecordTable[[#This Row],[METRC]],Table6[Tag],0)),"DEAD")</f>
        <v>DEAD</v>
      </c>
    </row>
    <row r="1909" spans="1:6" x14ac:dyDescent="0.25">
      <c r="A1909" t="s">
        <v>4136</v>
      </c>
      <c r="B1909" t="s">
        <v>4036</v>
      </c>
      <c r="C1909" t="str">
        <f>_xlfn.CONCAT(RecordTable[[#This Row],[PhenoAbbv]],".",RIGHT(RecordTable[[#This Row],[METRC]],6))</f>
        <v>PLKO005.034396</v>
      </c>
      <c r="D1909" s="15">
        <v>43759</v>
      </c>
      <c r="E1909" s="15" t="str">
        <f>_xlfn.IFNA(IF(LEFT(VLOOKUP(RecordTable[[#This Row],[METRC]],METRC!A:B,2,FALSE),4)=LEFT(RecordTable[[#This Row],[CloneBarcode]],4),"match","MISMATCH"),"dead")</f>
        <v>dead</v>
      </c>
      <c r="F1909" s="15" t="str">
        <f>_xlfn.IFNA(INDEX(Table6[[#All],[Location]],MATCH(RecordTable[[#This Row],[METRC]],Table6[Tag],0)),"DEAD")</f>
        <v>DEAD</v>
      </c>
    </row>
    <row r="1910" spans="1:6" x14ac:dyDescent="0.25">
      <c r="A1910" t="s">
        <v>4137</v>
      </c>
      <c r="B1910" t="s">
        <v>4036</v>
      </c>
      <c r="C1910" t="str">
        <f>_xlfn.CONCAT(RecordTable[[#This Row],[PhenoAbbv]],".",RIGHT(RecordTable[[#This Row],[METRC]],6))</f>
        <v>PLKO005.040514</v>
      </c>
      <c r="D1910" s="15">
        <v>43759</v>
      </c>
      <c r="E1910" s="15" t="str">
        <f>_xlfn.IFNA(IF(LEFT(VLOOKUP(RecordTable[[#This Row],[METRC]],METRC!A:B,2,FALSE),4)=LEFT(RecordTable[[#This Row],[CloneBarcode]],4),"match","MISMATCH"),"dead")</f>
        <v>dead</v>
      </c>
      <c r="F1910" s="15" t="str">
        <f>_xlfn.IFNA(INDEX(Table6[[#All],[Location]],MATCH(RecordTable[[#This Row],[METRC]],Table6[Tag],0)),"DEAD")</f>
        <v>DEAD</v>
      </c>
    </row>
    <row r="1911" spans="1:6" x14ac:dyDescent="0.25">
      <c r="A1911" t="s">
        <v>4037</v>
      </c>
      <c r="B1911" t="s">
        <v>4038</v>
      </c>
      <c r="C1911" t="str">
        <f>_xlfn.CONCAT(RecordTable[[#This Row],[PhenoAbbv]],".",RIGHT(RecordTable[[#This Row],[METRC]],6))</f>
        <v>PLKO025.034435</v>
      </c>
      <c r="D1911" s="15">
        <v>43759</v>
      </c>
      <c r="E1911" s="15" t="str">
        <f>_xlfn.IFNA(IF(LEFT(VLOOKUP(RecordTable[[#This Row],[METRC]],METRC!A:B,2,FALSE),4)=LEFT(RecordTable[[#This Row],[CloneBarcode]],4),"match","MISMATCH"),"dead")</f>
        <v>dead</v>
      </c>
      <c r="F1911" s="15" t="str">
        <f>_xlfn.IFNA(INDEX(Table6[[#All],[Location]],MATCH(RecordTable[[#This Row],[METRC]],Table6[Tag],0)),"DEAD")</f>
        <v>DEAD</v>
      </c>
    </row>
    <row r="1912" spans="1:6" x14ac:dyDescent="0.25">
      <c r="A1912" t="s">
        <v>4138</v>
      </c>
      <c r="B1912" t="s">
        <v>4038</v>
      </c>
      <c r="C1912" t="str">
        <f>_xlfn.CONCAT(RecordTable[[#This Row],[PhenoAbbv]],".",RIGHT(RecordTable[[#This Row],[METRC]],6))</f>
        <v>PLKO025.040559</v>
      </c>
      <c r="D1912" s="15">
        <v>43759</v>
      </c>
      <c r="E1912" s="15" t="str">
        <f>_xlfn.IFNA(IF(LEFT(VLOOKUP(RecordTable[[#This Row],[METRC]],METRC!A:B,2,FALSE),4)=LEFT(RecordTable[[#This Row],[CloneBarcode]],4),"match","MISMATCH"),"dead")</f>
        <v>dead</v>
      </c>
      <c r="F1912" s="15" t="str">
        <f>_xlfn.IFNA(INDEX(Table6[[#All],[Location]],MATCH(RecordTable[[#This Row],[METRC]],Table6[Tag],0)),"DEAD")</f>
        <v>DEAD</v>
      </c>
    </row>
    <row r="1913" spans="1:6" x14ac:dyDescent="0.25">
      <c r="A1913" t="s">
        <v>4139</v>
      </c>
      <c r="B1913" t="s">
        <v>4038</v>
      </c>
      <c r="C1913" t="str">
        <f>_xlfn.CONCAT(RecordTable[[#This Row],[PhenoAbbv]],".",RIGHT(RecordTable[[#This Row],[METRC]],6))</f>
        <v>PLKO025.040560</v>
      </c>
      <c r="D1913" s="15">
        <v>43759</v>
      </c>
      <c r="E1913" s="15" t="str">
        <f>_xlfn.IFNA(IF(LEFT(VLOOKUP(RecordTable[[#This Row],[METRC]],METRC!A:B,2,FALSE),4)=LEFT(RecordTable[[#This Row],[CloneBarcode]],4),"match","MISMATCH"),"dead")</f>
        <v>dead</v>
      </c>
      <c r="F1913" s="15" t="str">
        <f>_xlfn.IFNA(INDEX(Table6[[#All],[Location]],MATCH(RecordTable[[#This Row],[METRC]],Table6[Tag],0)),"DEAD")</f>
        <v>DEAD</v>
      </c>
    </row>
    <row r="1914" spans="1:6" x14ac:dyDescent="0.25">
      <c r="A1914" t="s">
        <v>4041</v>
      </c>
      <c r="B1914" t="s">
        <v>4040</v>
      </c>
      <c r="C1914" t="str">
        <f>_xlfn.CONCAT(RecordTable[[#This Row],[PhenoAbbv]],".",RIGHT(RecordTable[[#This Row],[METRC]],6))</f>
        <v>PLKO030.034412</v>
      </c>
      <c r="D1914" s="15">
        <v>43759</v>
      </c>
      <c r="E1914" s="15" t="str">
        <f>_xlfn.IFNA(IF(LEFT(VLOOKUP(RecordTable[[#This Row],[METRC]],METRC!A:B,2,FALSE),4)=LEFT(RecordTable[[#This Row],[CloneBarcode]],4),"match","MISMATCH"),"dead")</f>
        <v>dead</v>
      </c>
      <c r="F1914" s="15" t="str">
        <f>_xlfn.IFNA(INDEX(Table6[[#All],[Location]],MATCH(RecordTable[[#This Row],[METRC]],Table6[Tag],0)),"DEAD")</f>
        <v>DEAD</v>
      </c>
    </row>
    <row r="1915" spans="1:6" x14ac:dyDescent="0.25">
      <c r="A1915" t="s">
        <v>4140</v>
      </c>
      <c r="B1915" t="s">
        <v>4040</v>
      </c>
      <c r="C1915" t="str">
        <f>_xlfn.CONCAT(RecordTable[[#This Row],[PhenoAbbv]],".",RIGHT(RecordTable[[#This Row],[METRC]],6))</f>
        <v>PLKO030.040537</v>
      </c>
      <c r="D1915" s="15">
        <v>43759</v>
      </c>
      <c r="E1915" s="15" t="str">
        <f>_xlfn.IFNA(IF(LEFT(VLOOKUP(RecordTable[[#This Row],[METRC]],METRC!A:B,2,FALSE),4)=LEFT(RecordTable[[#This Row],[CloneBarcode]],4),"match","MISMATCH"),"dead")</f>
        <v>dead</v>
      </c>
      <c r="F1915" s="15" t="str">
        <f>_xlfn.IFNA(INDEX(Table6[[#All],[Location]],MATCH(RecordTable[[#This Row],[METRC]],Table6[Tag],0)),"DEAD")</f>
        <v>DEAD</v>
      </c>
    </row>
    <row r="1916" spans="1:6" x14ac:dyDescent="0.25">
      <c r="A1916" t="s">
        <v>4039</v>
      </c>
      <c r="B1916" t="s">
        <v>4040</v>
      </c>
      <c r="C1916" t="str">
        <f>_xlfn.CONCAT(RecordTable[[#This Row],[PhenoAbbv]],".",RIGHT(RecordTable[[#This Row],[METRC]],6))</f>
        <v>PLKO030.040538</v>
      </c>
      <c r="D1916" s="15">
        <v>43759</v>
      </c>
      <c r="E1916" s="15" t="str">
        <f>_xlfn.IFNA(IF(LEFT(VLOOKUP(RecordTable[[#This Row],[METRC]],METRC!A:B,2,FALSE),4)=LEFT(RecordTable[[#This Row],[CloneBarcode]],4),"match","MISMATCH"),"dead")</f>
        <v>dead</v>
      </c>
      <c r="F1916" s="15" t="str">
        <f>_xlfn.IFNA(INDEX(Table6[[#All],[Location]],MATCH(RecordTable[[#This Row],[METRC]],Table6[Tag],0)),"DEAD")</f>
        <v>DEAD</v>
      </c>
    </row>
    <row r="1917" spans="1:6" x14ac:dyDescent="0.25">
      <c r="A1917" t="s">
        <v>3784</v>
      </c>
      <c r="B1917" s="62" t="s">
        <v>3785</v>
      </c>
      <c r="C1917" t="str">
        <f>_xlfn.CONCAT(RecordTable[[#This Row],[PhenoAbbv]],".",RIGHT(RecordTable[[#This Row],[METRC]],6))</f>
        <v>POTN010.034335</v>
      </c>
      <c r="D1917" s="63">
        <v>43759</v>
      </c>
      <c r="E1917" s="63" t="str">
        <f>_xlfn.IFNA(IF(LEFT(VLOOKUP(RecordTable[[#This Row],[METRC]],METRC!A:B,2,FALSE),4)=LEFT(RecordTable[[#This Row],[CloneBarcode]],4),"match","MISMATCH"),"dead")</f>
        <v>dead</v>
      </c>
      <c r="F1917" s="15" t="str">
        <f>_xlfn.IFNA(INDEX(Table6[[#All],[Location]],MATCH(RecordTable[[#This Row],[METRC]],Table6[Tag],0)),"DEAD")</f>
        <v>DEAD</v>
      </c>
    </row>
    <row r="1918" spans="1:6" x14ac:dyDescent="0.25">
      <c r="A1918" t="s">
        <v>4047</v>
      </c>
      <c r="B1918" t="s">
        <v>3785</v>
      </c>
      <c r="C1918" t="str">
        <f>_xlfn.CONCAT(RecordTable[[#This Row],[PhenoAbbv]],".",RIGHT(RecordTable[[#This Row],[METRC]],6))</f>
        <v>POTN010.040597</v>
      </c>
      <c r="D1918" s="63">
        <v>43759</v>
      </c>
      <c r="E1918" s="63" t="str">
        <f>_xlfn.IFNA(IF(LEFT(VLOOKUP(RecordTable[[#This Row],[METRC]],METRC!A:B,2,FALSE),4)=LEFT(RecordTable[[#This Row],[CloneBarcode]],4),"match","MISMATCH"),"dead")</f>
        <v>dead</v>
      </c>
      <c r="F1918" s="15" t="str">
        <f>_xlfn.IFNA(INDEX(Table6[[#All],[Location]],MATCH(RecordTable[[#This Row],[METRC]],Table6[Tag],0)),"DEAD")</f>
        <v>DEAD</v>
      </c>
    </row>
    <row r="1919" spans="1:6" x14ac:dyDescent="0.25">
      <c r="A1919" t="s">
        <v>4048</v>
      </c>
      <c r="B1919" t="s">
        <v>3785</v>
      </c>
      <c r="C1919" t="str">
        <f>_xlfn.CONCAT(RecordTable[[#This Row],[PhenoAbbv]],".",RIGHT(RecordTable[[#This Row],[METRC]],6))</f>
        <v>POTN010.040598</v>
      </c>
      <c r="D1919" s="63">
        <v>43759</v>
      </c>
      <c r="E1919" s="63" t="str">
        <f>_xlfn.IFNA(IF(LEFT(VLOOKUP(RecordTable[[#This Row],[METRC]],METRC!A:B,2,FALSE),4)=LEFT(RecordTable[[#This Row],[CloneBarcode]],4),"match","MISMATCH"),"dead")</f>
        <v>dead</v>
      </c>
      <c r="F1919" s="15" t="str">
        <f>_xlfn.IFNA(INDEX(Table6[[#All],[Location]],MATCH(RecordTable[[#This Row],[METRC]],Table6[Tag],0)),"DEAD")</f>
        <v>DEAD</v>
      </c>
    </row>
    <row r="1920" spans="1:6" x14ac:dyDescent="0.25">
      <c r="A1920" t="s">
        <v>4049</v>
      </c>
      <c r="B1920" t="s">
        <v>4050</v>
      </c>
      <c r="C1920" t="str">
        <f>_xlfn.CONCAT(RecordTable[[#This Row],[PhenoAbbv]],".",RIGHT(RecordTable[[#This Row],[METRC]],6))</f>
        <v>POTN011.040503</v>
      </c>
      <c r="D1920" s="63">
        <v>43759</v>
      </c>
      <c r="E1920" s="63" t="str">
        <f>_xlfn.IFNA(IF(LEFT(VLOOKUP(RecordTable[[#This Row],[METRC]],METRC!A:B,2,FALSE),4)=LEFT(RecordTable[[#This Row],[CloneBarcode]],4),"match","MISMATCH"),"dead")</f>
        <v>dead</v>
      </c>
      <c r="F1920" s="15" t="str">
        <f>_xlfn.IFNA(INDEX(Table6[[#All],[Location]],MATCH(RecordTable[[#This Row],[METRC]],Table6[Tag],0)),"DEAD")</f>
        <v>DEAD</v>
      </c>
    </row>
    <row r="1921" spans="1:6" x14ac:dyDescent="0.25">
      <c r="A1921" t="s">
        <v>4051</v>
      </c>
      <c r="B1921" t="s">
        <v>4050</v>
      </c>
      <c r="C1921" t="str">
        <f>_xlfn.CONCAT(RecordTable[[#This Row],[PhenoAbbv]],".",RIGHT(RecordTable[[#This Row],[METRC]],6))</f>
        <v>POTN011.040504</v>
      </c>
      <c r="D1921" s="63">
        <v>43759</v>
      </c>
      <c r="E1921" s="63" t="str">
        <f>_xlfn.IFNA(IF(LEFT(VLOOKUP(RecordTable[[#This Row],[METRC]],METRC!A:B,2,FALSE),4)=LEFT(RecordTable[[#This Row],[CloneBarcode]],4),"match","MISMATCH"),"dead")</f>
        <v>dead</v>
      </c>
      <c r="F1921" s="15" t="str">
        <f>_xlfn.IFNA(INDEX(Table6[[#All],[Location]],MATCH(RecordTable[[#This Row],[METRC]],Table6[Tag],0)),"DEAD")</f>
        <v>DEAD</v>
      </c>
    </row>
    <row r="1922" spans="1:6" x14ac:dyDescent="0.25">
      <c r="A1922" t="s">
        <v>4052</v>
      </c>
      <c r="B1922" s="62" t="s">
        <v>2645</v>
      </c>
      <c r="C1922" t="str">
        <f>_xlfn.CONCAT(RecordTable[[#This Row],[PhenoAbbv]],".",RIGHT(RecordTable[[#This Row],[METRC]],6))</f>
        <v>POTN017.038498</v>
      </c>
      <c r="D1922" s="63">
        <v>43759</v>
      </c>
      <c r="E1922" s="63" t="str">
        <f>_xlfn.IFNA(IF(LEFT(VLOOKUP(RecordTable[[#This Row],[METRC]],METRC!A:B,2,FALSE),4)=LEFT(RecordTable[[#This Row],[CloneBarcode]],4),"match","MISMATCH"),"dead")</f>
        <v>dead</v>
      </c>
      <c r="F1922" s="15" t="str">
        <f>_xlfn.IFNA(INDEX(Table6[[#All],[Location]],MATCH(RecordTable[[#This Row],[METRC]],Table6[Tag],0)),"DEAD")</f>
        <v>DEAD</v>
      </c>
    </row>
    <row r="1923" spans="1:6" x14ac:dyDescent="0.25">
      <c r="A1923" t="s">
        <v>4053</v>
      </c>
      <c r="B1923" t="s">
        <v>2645</v>
      </c>
      <c r="C1923" t="str">
        <f>_xlfn.CONCAT(RecordTable[[#This Row],[PhenoAbbv]],".",RIGHT(RecordTable[[#This Row],[METRC]],6))</f>
        <v>POTN017.038499</v>
      </c>
      <c r="D1923" s="63">
        <v>43759</v>
      </c>
      <c r="E1923" s="63" t="str">
        <f>_xlfn.IFNA(IF(LEFT(VLOOKUP(RecordTable[[#This Row],[METRC]],METRC!A:B,2,FALSE),4)=LEFT(RecordTable[[#This Row],[CloneBarcode]],4),"match","MISMATCH"),"dead")</f>
        <v>dead</v>
      </c>
      <c r="F1923" s="15" t="str">
        <f>_xlfn.IFNA(INDEX(Table6[[#All],[Location]],MATCH(RecordTable[[#This Row],[METRC]],Table6[Tag],0)),"DEAD")</f>
        <v>DEAD</v>
      </c>
    </row>
    <row r="1924" spans="1:6" x14ac:dyDescent="0.25">
      <c r="A1924" t="s">
        <v>4054</v>
      </c>
      <c r="B1924" s="62" t="s">
        <v>4055</v>
      </c>
      <c r="C1924" t="str">
        <f>_xlfn.CONCAT(RecordTable[[#This Row],[PhenoAbbv]],".",RIGHT(RecordTable[[#This Row],[METRC]],6))</f>
        <v>POTN025.040225</v>
      </c>
      <c r="D1924" s="63">
        <v>43759</v>
      </c>
      <c r="E1924" s="63" t="str">
        <f>_xlfn.IFNA(IF(LEFT(VLOOKUP(RecordTable[[#This Row],[METRC]],METRC!A:B,2,FALSE),4)=LEFT(RecordTable[[#This Row],[CloneBarcode]],4),"match","MISMATCH"),"dead")</f>
        <v>dead</v>
      </c>
      <c r="F1924" s="15" t="str">
        <f>_xlfn.IFNA(INDEX(Table6[[#All],[Location]],MATCH(RecordTable[[#This Row],[METRC]],Table6[Tag],0)),"DEAD")</f>
        <v>DEAD</v>
      </c>
    </row>
    <row r="1925" spans="1:6" x14ac:dyDescent="0.25">
      <c r="A1925" t="s">
        <v>4056</v>
      </c>
      <c r="B1925" s="62" t="s">
        <v>4055</v>
      </c>
      <c r="C1925" t="str">
        <f>_xlfn.CONCAT(RecordTable[[#This Row],[PhenoAbbv]],".",RIGHT(RecordTable[[#This Row],[METRC]],6))</f>
        <v>POTN025.040229</v>
      </c>
      <c r="D1925" s="63">
        <v>43759</v>
      </c>
      <c r="E1925" s="63" t="str">
        <f>_xlfn.IFNA(IF(LEFT(VLOOKUP(RecordTable[[#This Row],[METRC]],METRC!A:B,2,FALSE),4)=LEFT(RecordTable[[#This Row],[CloneBarcode]],4),"match","MISMATCH"),"dead")</f>
        <v>dead</v>
      </c>
      <c r="F1925" s="15" t="str">
        <f>_xlfn.IFNA(INDEX(Table6[[#All],[Location]],MATCH(RecordTable[[#This Row],[METRC]],Table6[Tag],0)),"DEAD")</f>
        <v>DEAD</v>
      </c>
    </row>
    <row r="1926" spans="1:6" x14ac:dyDescent="0.25">
      <c r="A1926" t="s">
        <v>3799</v>
      </c>
      <c r="B1926" t="s">
        <v>117</v>
      </c>
      <c r="C1926" t="str">
        <f>_xlfn.CONCAT(RecordTable[[#This Row],[PhenoAbbv]],".",RIGHT(RecordTable[[#This Row],[METRC]],6))</f>
        <v>SUNL006.031963</v>
      </c>
      <c r="D1926" s="15">
        <v>43759</v>
      </c>
      <c r="E1926" s="15" t="str">
        <f>_xlfn.IFNA(IF(LEFT(VLOOKUP(RecordTable[[#This Row],[METRC]],METRC!A:B,2,FALSE),4)=LEFT(RecordTable[[#This Row],[CloneBarcode]],4),"match","MISMATCH"),"dead")</f>
        <v>dead</v>
      </c>
      <c r="F1926" s="15" t="str">
        <f>_xlfn.IFNA(INDEX(Table6[[#All],[Location]],MATCH(RecordTable[[#This Row],[METRC]],Table6[Tag],0)),"DEAD")</f>
        <v>DEAD</v>
      </c>
    </row>
    <row r="1927" spans="1:6" x14ac:dyDescent="0.25">
      <c r="A1927" t="s">
        <v>3802</v>
      </c>
      <c r="B1927" t="s">
        <v>3294</v>
      </c>
      <c r="C1927" t="str">
        <f>_xlfn.CONCAT(RecordTable[[#This Row],[PhenoAbbv]],".",RIGHT(RecordTable[[#This Row],[METRC]],6))</f>
        <v>SUNL011.032040</v>
      </c>
      <c r="D1927" s="15">
        <v>43759</v>
      </c>
      <c r="E1927" s="15" t="str">
        <f>_xlfn.IFNA(IF(LEFT(VLOOKUP(RecordTable[[#This Row],[METRC]],METRC!A:B,2,FALSE),4)=LEFT(RecordTable[[#This Row],[CloneBarcode]],4),"match","MISMATCH"),"dead")</f>
        <v>dead</v>
      </c>
      <c r="F1927" s="15" t="str">
        <f>_xlfn.IFNA(INDEX(Table6[[#All],[Location]],MATCH(RecordTable[[#This Row],[METRC]],Table6[Tag],0)),"DEAD")</f>
        <v>DEAD</v>
      </c>
    </row>
    <row r="1928" spans="1:6" x14ac:dyDescent="0.25">
      <c r="A1928" t="s">
        <v>3803</v>
      </c>
      <c r="B1928" t="s">
        <v>3804</v>
      </c>
      <c r="C1928" t="str">
        <f>_xlfn.CONCAT(RecordTable[[#This Row],[PhenoAbbv]],".",RIGHT(RecordTable[[#This Row],[METRC]],6))</f>
        <v>SUNL013.031997</v>
      </c>
      <c r="D1928" s="15">
        <v>43759</v>
      </c>
      <c r="E1928" s="15" t="str">
        <f>_xlfn.IFNA(IF(LEFT(VLOOKUP(RecordTable[[#This Row],[METRC]],METRC!A:B,2,FALSE),4)=LEFT(RecordTable[[#This Row],[CloneBarcode]],4),"match","MISMATCH"),"dead")</f>
        <v>dead</v>
      </c>
      <c r="F1928" s="15" t="str">
        <f>_xlfn.IFNA(INDEX(Table6[[#All],[Location]],MATCH(RecordTable[[#This Row],[METRC]],Table6[Tag],0)),"DEAD")</f>
        <v>DEAD</v>
      </c>
    </row>
    <row r="1929" spans="1:6" x14ac:dyDescent="0.25">
      <c r="A1929" t="s">
        <v>4141</v>
      </c>
      <c r="B1929" t="s">
        <v>4142</v>
      </c>
      <c r="C1929" t="str">
        <f>_xlfn.CONCAT(RecordTable[[#This Row],[PhenoAbbv]],".",RIGHT(RecordTable[[#This Row],[METRC]],6))</f>
        <v>SWTS006.040510</v>
      </c>
      <c r="D1929" s="63">
        <v>43759</v>
      </c>
      <c r="E1929" s="63" t="str">
        <f>_xlfn.IFNA(IF(LEFT(VLOOKUP(RecordTable[[#This Row],[METRC]],METRC!A:B,2,FALSE),4)=LEFT(RecordTable[[#This Row],[CloneBarcode]],4),"match","MISMATCH"),"dead")</f>
        <v>dead</v>
      </c>
      <c r="F1929" s="15" t="str">
        <f>_xlfn.IFNA(INDEX(Table6[[#All],[Location]],MATCH(RecordTable[[#This Row],[METRC]],Table6[Tag],0)),"DEAD")</f>
        <v>DEAD</v>
      </c>
    </row>
    <row r="1930" spans="1:6" x14ac:dyDescent="0.25">
      <c r="A1930" t="s">
        <v>4143</v>
      </c>
      <c r="B1930" t="s">
        <v>4142</v>
      </c>
      <c r="C1930" t="str">
        <f>_xlfn.CONCAT(RecordTable[[#This Row],[PhenoAbbv]],".",RIGHT(RecordTable[[#This Row],[METRC]],6))</f>
        <v>SWTS006.040599</v>
      </c>
      <c r="D1930" s="63">
        <v>43759</v>
      </c>
      <c r="E1930" s="63" t="str">
        <f>_xlfn.IFNA(IF(LEFT(VLOOKUP(RecordTable[[#This Row],[METRC]],METRC!A:B,2,FALSE),4)=LEFT(RecordTable[[#This Row],[CloneBarcode]],4),"match","MISMATCH"),"dead")</f>
        <v>dead</v>
      </c>
      <c r="F1930" s="15" t="str">
        <f>_xlfn.IFNA(INDEX(Table6[[#All],[Location]],MATCH(RecordTable[[#This Row],[METRC]],Table6[Tag],0)),"DEAD")</f>
        <v>DEAD</v>
      </c>
    </row>
    <row r="1931" spans="1:6" x14ac:dyDescent="0.25">
      <c r="A1931" t="s">
        <v>4144</v>
      </c>
      <c r="B1931" s="62" t="s">
        <v>4142</v>
      </c>
      <c r="C1931" t="str">
        <f>_xlfn.CONCAT(RecordTable[[#This Row],[PhenoAbbv]],".",RIGHT(RecordTable[[#This Row],[METRC]],6))</f>
        <v>SWTS006.040600</v>
      </c>
      <c r="D1931" s="63">
        <v>43759</v>
      </c>
      <c r="E1931" s="63" t="str">
        <f>_xlfn.IFNA(IF(LEFT(VLOOKUP(RecordTable[[#This Row],[METRC]],METRC!A:B,2,FALSE),4)=LEFT(RecordTable[[#This Row],[CloneBarcode]],4),"match","MISMATCH"),"dead")</f>
        <v>dead</v>
      </c>
      <c r="F1931" s="15" t="str">
        <f>_xlfn.IFNA(INDEX(Table6[[#All],[Location]],MATCH(RecordTable[[#This Row],[METRC]],Table6[Tag],0)),"DEAD")</f>
        <v>DEAD</v>
      </c>
    </row>
    <row r="1932" spans="1:6" x14ac:dyDescent="0.25">
      <c r="A1932" t="s">
        <v>4145</v>
      </c>
      <c r="B1932" s="62" t="s">
        <v>4146</v>
      </c>
      <c r="C1932" t="str">
        <f>_xlfn.CONCAT(RecordTable[[#This Row],[PhenoAbbv]],".",RIGHT(RecordTable[[#This Row],[METRC]],6))</f>
        <v>SWTS027.040591</v>
      </c>
      <c r="D1932" s="63">
        <v>43759</v>
      </c>
      <c r="E1932" s="63" t="str">
        <f>_xlfn.IFNA(IF(LEFT(VLOOKUP(RecordTable[[#This Row],[METRC]],METRC!A:B,2,FALSE),4)=LEFT(RecordTable[[#This Row],[CloneBarcode]],4),"match","MISMATCH"),"dead")</f>
        <v>dead</v>
      </c>
      <c r="F1932" s="15" t="str">
        <f>_xlfn.IFNA(INDEX(Table6[[#All],[Location]],MATCH(RecordTable[[#This Row],[METRC]],Table6[Tag],0)),"DEAD")</f>
        <v>DEAD</v>
      </c>
    </row>
    <row r="1933" spans="1:6" x14ac:dyDescent="0.25">
      <c r="A1933" t="s">
        <v>4147</v>
      </c>
      <c r="B1933" t="s">
        <v>4146</v>
      </c>
      <c r="C1933" t="str">
        <f>_xlfn.CONCAT(RecordTable[[#This Row],[PhenoAbbv]],".",RIGHT(RecordTable[[#This Row],[METRC]],6))</f>
        <v>SWTS027.040592</v>
      </c>
      <c r="D1933" s="63">
        <v>43759</v>
      </c>
      <c r="E1933" s="63" t="str">
        <f>_xlfn.IFNA(IF(LEFT(VLOOKUP(RecordTable[[#This Row],[METRC]],METRC!A:B,2,FALSE),4)=LEFT(RecordTable[[#This Row],[CloneBarcode]],4),"match","MISMATCH"),"dead")</f>
        <v>dead</v>
      </c>
      <c r="F1933" s="15" t="str">
        <f>_xlfn.IFNA(INDEX(Table6[[#All],[Location]],MATCH(RecordTable[[#This Row],[METRC]],Table6[Tag],0)),"DEAD")</f>
        <v>DEAD</v>
      </c>
    </row>
    <row r="1934" spans="1:6" x14ac:dyDescent="0.25">
      <c r="A1934" t="s">
        <v>4148</v>
      </c>
      <c r="B1934" s="62" t="s">
        <v>4146</v>
      </c>
      <c r="C1934" t="str">
        <f>_xlfn.CONCAT(RecordTable[[#This Row],[PhenoAbbv]],".",RIGHT(RecordTable[[#This Row],[METRC]],6))</f>
        <v>SWTS027.040604</v>
      </c>
      <c r="D1934" s="63">
        <v>43759</v>
      </c>
      <c r="E1934" s="63" t="str">
        <f>_xlfn.IFNA(IF(LEFT(VLOOKUP(RecordTable[[#This Row],[METRC]],METRC!A:B,2,FALSE),4)=LEFT(RecordTable[[#This Row],[CloneBarcode]],4),"match","MISMATCH"),"dead")</f>
        <v>dead</v>
      </c>
      <c r="F1934" s="15" t="str">
        <f>_xlfn.IFNA(INDEX(Table6[[#All],[Location]],MATCH(RecordTable[[#This Row],[METRC]],Table6[Tag],0)),"DEAD")</f>
        <v>DEAD</v>
      </c>
    </row>
    <row r="1935" spans="1:6" x14ac:dyDescent="0.25">
      <c r="A1935" t="s">
        <v>3537</v>
      </c>
      <c r="B1935" s="62" t="s">
        <v>3324</v>
      </c>
      <c r="C1935" t="str">
        <f>_xlfn.CONCAT(RecordTable[[#This Row],[PhenoAbbv]],".",RIGHT(RecordTable[[#This Row],[METRC]],6))</f>
        <v>YZUP005.024770</v>
      </c>
      <c r="D1935" s="63">
        <v>43759</v>
      </c>
      <c r="E1935" s="63" t="str">
        <f>_xlfn.IFNA(IF(LEFT(VLOOKUP(RecordTable[[#This Row],[METRC]],METRC!A:B,2,FALSE),4)=LEFT(RecordTable[[#This Row],[CloneBarcode]],4),"match","MISMATCH"),"dead")</f>
        <v>dead</v>
      </c>
      <c r="F1935" s="15" t="str">
        <f>_xlfn.IFNA(INDEX(Table6[[#All],[Location]],MATCH(RecordTable[[#This Row],[METRC]],Table6[Tag],0)),"DEAD")</f>
        <v>DEAD</v>
      </c>
    </row>
    <row r="1936" spans="1:6" x14ac:dyDescent="0.25">
      <c r="A1936" t="s">
        <v>3538</v>
      </c>
      <c r="B1936" t="s">
        <v>3324</v>
      </c>
      <c r="C1936" t="str">
        <f>_xlfn.CONCAT(RecordTable[[#This Row],[PhenoAbbv]],".",RIGHT(RecordTable[[#This Row],[METRC]],6))</f>
        <v>YZUP005.024774</v>
      </c>
      <c r="D1936" s="63">
        <v>43759</v>
      </c>
      <c r="E1936" s="63" t="str">
        <f>_xlfn.IFNA(IF(LEFT(VLOOKUP(RecordTable[[#This Row],[METRC]],METRC!A:B,2,FALSE),4)=LEFT(RecordTable[[#This Row],[CloneBarcode]],4),"match","MISMATCH"),"dead")</f>
        <v>dead</v>
      </c>
      <c r="F1936" s="15" t="str">
        <f>_xlfn.IFNA(INDEX(Table6[[#All],[Location]],MATCH(RecordTable[[#This Row],[METRC]],Table6[Tag],0)),"DEAD")</f>
        <v>DEAD</v>
      </c>
    </row>
    <row r="1937" spans="1:6" x14ac:dyDescent="0.25">
      <c r="A1937" t="str">
        <f>_xlfn.CONCAT("1A4070000000065000",RIGHT(RecordTable[[#This Row],[CloneBarcode]],6))</f>
        <v>1A4070000000065000045567</v>
      </c>
      <c r="B1937" t="str">
        <f>LEFT(RecordTable[[#This Row],[CloneBarcode]],7)</f>
        <v>92CK008</v>
      </c>
      <c r="C1937" t="s">
        <v>3836</v>
      </c>
      <c r="D1937" s="15">
        <v>43760</v>
      </c>
      <c r="E1937" s="15" t="str">
        <f>_xlfn.IFNA(IF(LEFT(VLOOKUP(RecordTable[[#This Row],[METRC]],METRC!A:B,2,FALSE),4)=LEFT(RecordTable[[#This Row],[CloneBarcode]],4),"match","MISMATCH"),"dead")</f>
        <v>dead</v>
      </c>
      <c r="F1937" s="15" t="str">
        <f>_xlfn.IFNA(INDEX(Table6[[#All],[Location]],MATCH(RecordTable[[#This Row],[METRC]],Table6[Tag],0)),"DEAD")</f>
        <v>DEAD</v>
      </c>
    </row>
    <row r="1938" spans="1:6" x14ac:dyDescent="0.25">
      <c r="A1938" t="str">
        <f>_xlfn.CONCAT("1A4070000000065000",RIGHT(RecordTable[[#This Row],[CloneBarcode]],6))</f>
        <v>1A4070000000065000045566</v>
      </c>
      <c r="B1938" t="str">
        <f>LEFT(RecordTable[[#This Row],[CloneBarcode]],7)</f>
        <v>92CK008</v>
      </c>
      <c r="C1938" t="s">
        <v>3835</v>
      </c>
      <c r="D1938" s="15">
        <v>43760</v>
      </c>
      <c r="E1938" s="15" t="str">
        <f>_xlfn.IFNA(IF(LEFT(VLOOKUP(RecordTable[[#This Row],[METRC]],METRC!A:B,2,FALSE),4)=LEFT(RecordTable[[#This Row],[CloneBarcode]],4),"match","MISMATCH"),"dead")</f>
        <v>dead</v>
      </c>
      <c r="F1938" s="15" t="str">
        <f>_xlfn.IFNA(INDEX(Table6[[#All],[Location]],MATCH(RecordTable[[#This Row],[METRC]],Table6[Tag],0)),"DEAD")</f>
        <v>DEAD</v>
      </c>
    </row>
    <row r="1939" spans="1:6" x14ac:dyDescent="0.25">
      <c r="A1939" t="str">
        <f>_xlfn.CONCAT("1A4070000000065000",RIGHT(RecordTable[[#This Row],[CloneBarcode]],6))</f>
        <v>1A4070000000065000040826</v>
      </c>
      <c r="B1939" t="str">
        <f>LEFT(RecordTable[[#This Row],[CloneBarcode]],7)</f>
        <v>92CK066</v>
      </c>
      <c r="C1939" t="s">
        <v>3623</v>
      </c>
      <c r="D1939" s="15">
        <v>43760</v>
      </c>
      <c r="E1939" s="15" t="str">
        <f>_xlfn.IFNA(IF(LEFT(VLOOKUP(RecordTable[[#This Row],[METRC]],METRC!A:B,2,FALSE),4)=LEFT(RecordTable[[#This Row],[CloneBarcode]],4),"match","MISMATCH"),"dead")</f>
        <v>dead</v>
      </c>
      <c r="F1939" s="15" t="str">
        <f>_xlfn.IFNA(INDEX(Table6[[#All],[Location]],MATCH(RecordTable[[#This Row],[METRC]],Table6[Tag],0)),"DEAD")</f>
        <v>DEAD</v>
      </c>
    </row>
    <row r="1940" spans="1:6" x14ac:dyDescent="0.25">
      <c r="A1940" t="str">
        <f>_xlfn.CONCAT("1A4070000000065000",RIGHT(RecordTable[[#This Row],[CloneBarcode]],6))</f>
        <v>1A4070000000065000040834</v>
      </c>
      <c r="B1940" t="str">
        <f>LEFT(RecordTable[[#This Row],[CloneBarcode]],7)</f>
        <v>92CK066</v>
      </c>
      <c r="C1940" t="s">
        <v>3624</v>
      </c>
      <c r="D1940" s="15">
        <v>43760</v>
      </c>
      <c r="E1940" s="15" t="str">
        <f>_xlfn.IFNA(IF(LEFT(VLOOKUP(RecordTable[[#This Row],[METRC]],METRC!A:B,2,FALSE),4)=LEFT(RecordTable[[#This Row],[CloneBarcode]],4),"match","MISMATCH"),"dead")</f>
        <v>dead</v>
      </c>
      <c r="F1940" s="15" t="str">
        <f>_xlfn.IFNA(INDEX(Table6[[#All],[Location]],MATCH(RecordTable[[#This Row],[METRC]],Table6[Tag],0)),"DEAD")</f>
        <v>DEAD</v>
      </c>
    </row>
    <row r="1941" spans="1:6" x14ac:dyDescent="0.25">
      <c r="A1941" t="str">
        <f>_xlfn.CONCAT("1A4070000000065000",RIGHT(RecordTable[[#This Row],[CloneBarcode]],6))</f>
        <v>1A4070000000065000045572</v>
      </c>
      <c r="B1941" t="str">
        <f>LEFT(RecordTable[[#This Row],[CloneBarcode]],7)</f>
        <v>92CK082</v>
      </c>
      <c r="C1941" t="s">
        <v>33</v>
      </c>
      <c r="D1941" s="15">
        <v>43760</v>
      </c>
      <c r="E1941" s="15" t="str">
        <f>_xlfn.IFNA(IF(LEFT(VLOOKUP(RecordTable[[#This Row],[METRC]],METRC!A:B,2,FALSE),4)=LEFT(RecordTable[[#This Row],[CloneBarcode]],4),"match","MISMATCH"),"dead")</f>
        <v>dead</v>
      </c>
      <c r="F1941" s="15" t="str">
        <f>_xlfn.IFNA(INDEX(Table6[[#All],[Location]],MATCH(RecordTable[[#This Row],[METRC]],Table6[Tag],0)),"DEAD")</f>
        <v>DEAD</v>
      </c>
    </row>
    <row r="1942" spans="1:6" x14ac:dyDescent="0.25">
      <c r="A1942" t="str">
        <f>_xlfn.CONCAT("1A4070000000065000",RIGHT(RecordTable[[#This Row],[CloneBarcode]],6))</f>
        <v>1A4070000000065000045573</v>
      </c>
      <c r="B1942" t="str">
        <f>LEFT(RecordTable[[#This Row],[CloneBarcode]],7)</f>
        <v>92CK082</v>
      </c>
      <c r="C1942" t="s">
        <v>86</v>
      </c>
      <c r="D1942" s="15">
        <v>43760</v>
      </c>
      <c r="E1942" s="15" t="str">
        <f>_xlfn.IFNA(IF(LEFT(VLOOKUP(RecordTable[[#This Row],[METRC]],METRC!A:B,2,FALSE),4)=LEFT(RecordTable[[#This Row],[CloneBarcode]],4),"match","MISMATCH"),"dead")</f>
        <v>dead</v>
      </c>
      <c r="F1942" s="15" t="str">
        <f>_xlfn.IFNA(INDEX(Table6[[#All],[Location]],MATCH(RecordTable[[#This Row],[METRC]],Table6[Tag],0)),"DEAD")</f>
        <v>DEAD</v>
      </c>
    </row>
    <row r="1943" spans="1:6" x14ac:dyDescent="0.25">
      <c r="A1943" t="str">
        <f>_xlfn.CONCAT("1A4070000000065000",RIGHT(RecordTable[[#This Row],[CloneBarcode]],6))</f>
        <v>1A4070000000065000040907</v>
      </c>
      <c r="B1943" t="str">
        <f>LEFT(RecordTable[[#This Row],[CloneBarcode]],7)</f>
        <v>92CK083</v>
      </c>
      <c r="C1943" t="s">
        <v>3626</v>
      </c>
      <c r="D1943" s="15">
        <v>43760</v>
      </c>
      <c r="E1943" s="15" t="str">
        <f>_xlfn.IFNA(IF(LEFT(VLOOKUP(RecordTable[[#This Row],[METRC]],METRC!A:B,2,FALSE),4)=LEFT(RecordTable[[#This Row],[CloneBarcode]],4),"match","MISMATCH"),"dead")</f>
        <v>dead</v>
      </c>
      <c r="F1943" s="15" t="str">
        <f>_xlfn.IFNA(INDEX(Table6[[#All],[Location]],MATCH(RecordTable[[#This Row],[METRC]],Table6[Tag],0)),"DEAD")</f>
        <v>DEAD</v>
      </c>
    </row>
    <row r="1944" spans="1:6" x14ac:dyDescent="0.25">
      <c r="A1944" t="str">
        <f>_xlfn.CONCAT("1A4070000000065000",RIGHT(RecordTable[[#This Row],[CloneBarcode]],6))</f>
        <v>1A4070000000065000040909</v>
      </c>
      <c r="B1944" t="str">
        <f>LEFT(RecordTable[[#This Row],[CloneBarcode]],7)</f>
        <v>92CK083</v>
      </c>
      <c r="C1944" t="s">
        <v>3625</v>
      </c>
      <c r="D1944" s="15">
        <v>43760</v>
      </c>
      <c r="E1944" s="15" t="str">
        <f>_xlfn.IFNA(IF(LEFT(VLOOKUP(RecordTable[[#This Row],[METRC]],METRC!A:B,2,FALSE),4)=LEFT(RecordTable[[#This Row],[CloneBarcode]],4),"match","MISMATCH"),"dead")</f>
        <v>dead</v>
      </c>
      <c r="F1944" s="15" t="str">
        <f>_xlfn.IFNA(INDEX(Table6[[#All],[Location]],MATCH(RecordTable[[#This Row],[METRC]],Table6[Tag],0)),"DEAD")</f>
        <v>DEAD</v>
      </c>
    </row>
    <row r="1945" spans="1:6" x14ac:dyDescent="0.25">
      <c r="A1945" t="str">
        <f>_xlfn.CONCAT("1A4070000000065000",RIGHT(RecordTable[[#This Row],[CloneBarcode]],6))</f>
        <v>1A4070000000065000040932</v>
      </c>
      <c r="B1945" t="str">
        <f>LEFT(RecordTable[[#This Row],[CloneBarcode]],7)</f>
        <v>92CK088</v>
      </c>
      <c r="C1945" t="s">
        <v>3628</v>
      </c>
      <c r="D1945" s="15">
        <v>43760</v>
      </c>
      <c r="E1945" s="15" t="str">
        <f>_xlfn.IFNA(IF(LEFT(VLOOKUP(RecordTable[[#This Row],[METRC]],METRC!A:B,2,FALSE),4)=LEFT(RecordTable[[#This Row],[CloneBarcode]],4),"match","MISMATCH"),"dead")</f>
        <v>dead</v>
      </c>
      <c r="F1945" s="15" t="str">
        <f>_xlfn.IFNA(INDEX(Table6[[#All],[Location]],MATCH(RecordTable[[#This Row],[METRC]],Table6[Tag],0)),"DEAD")</f>
        <v>DEAD</v>
      </c>
    </row>
    <row r="1946" spans="1:6" x14ac:dyDescent="0.25">
      <c r="A1946" t="str">
        <f>_xlfn.CONCAT("1A4070000000065000",RIGHT(RecordTable[[#This Row],[CloneBarcode]],6))</f>
        <v>1A4070000000065000045542</v>
      </c>
      <c r="B1946" t="str">
        <f>LEFT(RecordTable[[#This Row],[CloneBarcode]],7)</f>
        <v>92CK088</v>
      </c>
      <c r="C1946" t="s">
        <v>3837</v>
      </c>
      <c r="D1946" s="15">
        <v>43760</v>
      </c>
      <c r="E1946" s="15" t="str">
        <f>_xlfn.IFNA(IF(LEFT(VLOOKUP(RecordTable[[#This Row],[METRC]],METRC!A:B,2,FALSE),4)=LEFT(RecordTable[[#This Row],[CloneBarcode]],4),"match","MISMATCH"),"dead")</f>
        <v>dead</v>
      </c>
      <c r="F1946" s="15" t="str">
        <f>_xlfn.IFNA(INDEX(Table6[[#All],[Location]],MATCH(RecordTable[[#This Row],[METRC]],Table6[Tag],0)),"DEAD")</f>
        <v>DEAD</v>
      </c>
    </row>
    <row r="1947" spans="1:6" x14ac:dyDescent="0.25">
      <c r="A1947" t="str">
        <f>_xlfn.CONCAT("1A4070000000065000",RIGHT(RecordTable[[#This Row],[CloneBarcode]],6))</f>
        <v>1A4070000000065000045543</v>
      </c>
      <c r="B1947" t="str">
        <f>LEFT(RecordTable[[#This Row],[CloneBarcode]],7)</f>
        <v>92CK088</v>
      </c>
      <c r="C1947" t="s">
        <v>3838</v>
      </c>
      <c r="D1947" s="15">
        <v>43760</v>
      </c>
      <c r="E1947" s="15" t="str">
        <f>_xlfn.IFNA(IF(LEFT(VLOOKUP(RecordTable[[#This Row],[METRC]],METRC!A:B,2,FALSE),4)=LEFT(RecordTable[[#This Row],[CloneBarcode]],4),"match","MISMATCH"),"dead")</f>
        <v>dead</v>
      </c>
      <c r="F1947" s="15" t="str">
        <f>_xlfn.IFNA(INDEX(Table6[[#All],[Location]],MATCH(RecordTable[[#This Row],[METRC]],Table6[Tag],0)),"DEAD")</f>
        <v>DEAD</v>
      </c>
    </row>
    <row r="1948" spans="1:6" x14ac:dyDescent="0.25">
      <c r="A1948" t="str">
        <f>_xlfn.CONCAT("1A4070000000065000",RIGHT(RecordTable[[#This Row],[CloneBarcode]],6))</f>
        <v>1A4070000000065000043577</v>
      </c>
      <c r="B1948" t="str">
        <f>LEFT(RecordTable[[#This Row],[CloneBarcode]],7)</f>
        <v>BBGM004</v>
      </c>
      <c r="C1948" t="s">
        <v>3922</v>
      </c>
      <c r="D1948" s="15">
        <v>43760</v>
      </c>
      <c r="E1948" s="15" t="str">
        <f>_xlfn.IFNA(IF(LEFT(VLOOKUP(RecordTable[[#This Row],[METRC]],METRC!A:B,2,FALSE),4)=LEFT(RecordTable[[#This Row],[CloneBarcode]],4),"match","MISMATCH"),"dead")</f>
        <v>dead</v>
      </c>
      <c r="F1948" s="15" t="str">
        <f>_xlfn.IFNA(INDEX(Table6[[#All],[Location]],MATCH(RecordTable[[#This Row],[METRC]],Table6[Tag],0)),"DEAD")</f>
        <v>DEAD</v>
      </c>
    </row>
    <row r="1949" spans="1:6" x14ac:dyDescent="0.25">
      <c r="A1949" t="str">
        <f>_xlfn.CONCAT("1A4070000000065000",RIGHT(RecordTable[[#This Row],[CloneBarcode]],6))</f>
        <v>1A4070000000065000043532</v>
      </c>
      <c r="B1949" t="str">
        <f>LEFT(RecordTable[[#This Row],[CloneBarcode]],7)</f>
        <v>BBGM004</v>
      </c>
      <c r="C1949" t="s">
        <v>3921</v>
      </c>
      <c r="D1949" s="15">
        <v>43760</v>
      </c>
      <c r="E1949" s="15" t="str">
        <f>_xlfn.IFNA(IF(LEFT(VLOOKUP(RecordTable[[#This Row],[METRC]],METRC!A:B,2,FALSE),4)=LEFT(RecordTable[[#This Row],[CloneBarcode]],4),"match","MISMATCH"),"dead")</f>
        <v>dead</v>
      </c>
      <c r="F1949" s="15" t="str">
        <f>_xlfn.IFNA(INDEX(Table6[[#All],[Location]],MATCH(RecordTable[[#This Row],[METRC]],Table6[Tag],0)),"DEAD")</f>
        <v>DEAD</v>
      </c>
    </row>
    <row r="1950" spans="1:6" x14ac:dyDescent="0.25">
      <c r="A1950" t="str">
        <f>_xlfn.CONCAT("1A4070000000065000",RIGHT(RecordTable[[#This Row],[CloneBarcode]],6))</f>
        <v>1A4070000000065000045538</v>
      </c>
      <c r="B1950" t="str">
        <f>LEFT(RecordTable[[#This Row],[CloneBarcode]],7)</f>
        <v>BBGM004</v>
      </c>
      <c r="C1950" t="s">
        <v>3839</v>
      </c>
      <c r="D1950" s="15">
        <v>43760</v>
      </c>
      <c r="E1950" s="15" t="str">
        <f>_xlfn.IFNA(IF(LEFT(VLOOKUP(RecordTable[[#This Row],[METRC]],METRC!A:B,2,FALSE),4)=LEFT(RecordTable[[#This Row],[CloneBarcode]],4),"match","MISMATCH"),"dead")</f>
        <v>dead</v>
      </c>
      <c r="F1950" s="15" t="str">
        <f>_xlfn.IFNA(INDEX(Table6[[#All],[Location]],MATCH(RecordTable[[#This Row],[METRC]],Table6[Tag],0)),"DEAD")</f>
        <v>DEAD</v>
      </c>
    </row>
    <row r="1951" spans="1:6" x14ac:dyDescent="0.25">
      <c r="A1951" t="str">
        <f>_xlfn.CONCAT("1A4070000000065000",RIGHT(RecordTable[[#This Row],[CloneBarcode]],6))</f>
        <v>1A4070000000065000050630</v>
      </c>
      <c r="B1951" t="str">
        <f>LEFT(RecordTable[[#This Row],[CloneBarcode]],7)</f>
        <v>BBGM004</v>
      </c>
      <c r="C1951" t="s">
        <v>4149</v>
      </c>
      <c r="D1951" s="15">
        <v>43760</v>
      </c>
      <c r="E1951" s="15" t="str">
        <f>_xlfn.IFNA(IF(LEFT(VLOOKUP(RecordTable[[#This Row],[METRC]],METRC!A:B,2,FALSE),4)=LEFT(RecordTable[[#This Row],[CloneBarcode]],4),"match","MISMATCH"),"dead")</f>
        <v>dead</v>
      </c>
      <c r="F1951" s="15" t="str">
        <f>_xlfn.IFNA(INDEX(Table6[[#All],[Location]],MATCH(RecordTable[[#This Row],[METRC]],Table6[Tag],0)),"DEAD")</f>
        <v>DEAD</v>
      </c>
    </row>
    <row r="1952" spans="1:6" x14ac:dyDescent="0.25">
      <c r="A1952" t="str">
        <f>_xlfn.CONCAT("1A4070000000065000",RIGHT(RecordTable[[#This Row],[CloneBarcode]],6))</f>
        <v>1A4070000000065000050629</v>
      </c>
      <c r="B1952" t="str">
        <f>LEFT(RecordTable[[#This Row],[CloneBarcode]],7)</f>
        <v>BBGM004</v>
      </c>
      <c r="C1952" t="s">
        <v>4150</v>
      </c>
      <c r="D1952" s="15">
        <v>43760</v>
      </c>
      <c r="E1952" s="15" t="str">
        <f>_xlfn.IFNA(IF(LEFT(VLOOKUP(RecordTable[[#This Row],[METRC]],METRC!A:B,2,FALSE),4)=LEFT(RecordTable[[#This Row],[CloneBarcode]],4),"match","MISMATCH"),"dead")</f>
        <v>dead</v>
      </c>
      <c r="F1952" s="15" t="str">
        <f>_xlfn.IFNA(INDEX(Table6[[#All],[Location]],MATCH(RecordTable[[#This Row],[METRC]],Table6[Tag],0)),"DEAD")</f>
        <v>DEAD</v>
      </c>
    </row>
    <row r="1953" spans="1:6" x14ac:dyDescent="0.25">
      <c r="A1953" t="str">
        <f>_xlfn.CONCAT("1A4070000000065000",RIGHT(RecordTable[[#This Row],[CloneBarcode]],6))</f>
        <v>1A4070000000065000045548</v>
      </c>
      <c r="B1953" t="str">
        <f>LEFT(RecordTable[[#This Row],[CloneBarcode]],7)</f>
        <v>BBGM007</v>
      </c>
      <c r="C1953" t="s">
        <v>3840</v>
      </c>
      <c r="D1953" s="15">
        <v>43760</v>
      </c>
      <c r="E1953" s="15" t="str">
        <f>_xlfn.IFNA(IF(LEFT(VLOOKUP(RecordTable[[#This Row],[METRC]],METRC!A:B,2,FALSE),4)=LEFT(RecordTable[[#This Row],[CloneBarcode]],4),"match","MISMATCH"),"dead")</f>
        <v>dead</v>
      </c>
      <c r="F1953" s="15" t="str">
        <f>_xlfn.IFNA(INDEX(Table6[[#All],[Location]],MATCH(RecordTable[[#This Row],[METRC]],Table6[Tag],0)),"DEAD")</f>
        <v>DEAD</v>
      </c>
    </row>
    <row r="1954" spans="1:6" x14ac:dyDescent="0.25">
      <c r="A1954" t="str">
        <f>_xlfn.CONCAT("1A4070000000065000",RIGHT(RecordTable[[#This Row],[CloneBarcode]],6))</f>
        <v>1A4070000000065000043469</v>
      </c>
      <c r="B1954" t="str">
        <f>LEFT(RecordTable[[#This Row],[CloneBarcode]],7)</f>
        <v>BBGM007</v>
      </c>
      <c r="C1954" t="s">
        <v>3926</v>
      </c>
      <c r="D1954" s="15">
        <v>43760</v>
      </c>
      <c r="E1954" s="15" t="str">
        <f>_xlfn.IFNA(IF(LEFT(VLOOKUP(RecordTable[[#This Row],[METRC]],METRC!A:B,2,FALSE),4)=LEFT(RecordTable[[#This Row],[CloneBarcode]],4),"match","MISMATCH"),"dead")</f>
        <v>dead</v>
      </c>
      <c r="F1954" s="15" t="str">
        <f>_xlfn.IFNA(INDEX(Table6[[#All],[Location]],MATCH(RecordTable[[#This Row],[METRC]],Table6[Tag],0)),"DEAD")</f>
        <v>DEAD</v>
      </c>
    </row>
    <row r="1955" spans="1:6" x14ac:dyDescent="0.25">
      <c r="A1955" t="str">
        <f>_xlfn.CONCAT("1A4070000000065000",RIGHT(RecordTable[[#This Row],[CloneBarcode]],6))</f>
        <v>1A4070000000065000043468</v>
      </c>
      <c r="B1955" t="str">
        <f>LEFT(RecordTable[[#This Row],[CloneBarcode]],7)</f>
        <v>BBGM007</v>
      </c>
      <c r="C1955" t="s">
        <v>3927</v>
      </c>
      <c r="D1955" s="15">
        <v>43760</v>
      </c>
      <c r="E1955" s="15" t="str">
        <f>_xlfn.IFNA(IF(LEFT(VLOOKUP(RecordTable[[#This Row],[METRC]],METRC!A:B,2,FALSE),4)=LEFT(RecordTable[[#This Row],[CloneBarcode]],4),"match","MISMATCH"),"dead")</f>
        <v>dead</v>
      </c>
      <c r="F1955" s="15" t="str">
        <f>_xlfn.IFNA(INDEX(Table6[[#All],[Location]],MATCH(RecordTable[[#This Row],[METRC]],Table6[Tag],0)),"DEAD")</f>
        <v>DEAD</v>
      </c>
    </row>
    <row r="1956" spans="1:6" x14ac:dyDescent="0.25">
      <c r="A1956" t="str">
        <f>_xlfn.CONCAT("1A4070000000065000",RIGHT(RecordTable[[#This Row],[CloneBarcode]],6))</f>
        <v>1A4070000000065000045549</v>
      </c>
      <c r="B1956" t="str">
        <f>LEFT(RecordTable[[#This Row],[CloneBarcode]],7)</f>
        <v>BBGM007</v>
      </c>
      <c r="C1956" t="s">
        <v>3841</v>
      </c>
      <c r="D1956" s="15">
        <v>43760</v>
      </c>
      <c r="E1956" s="15" t="str">
        <f>_xlfn.IFNA(IF(LEFT(VLOOKUP(RecordTable[[#This Row],[METRC]],METRC!A:B,2,FALSE),4)=LEFT(RecordTable[[#This Row],[CloneBarcode]],4),"match","MISMATCH"),"dead")</f>
        <v>dead</v>
      </c>
      <c r="F1956" s="15" t="str">
        <f>_xlfn.IFNA(INDEX(Table6[[#All],[Location]],MATCH(RecordTable[[#This Row],[METRC]],Table6[Tag],0)),"DEAD")</f>
        <v>DEAD</v>
      </c>
    </row>
    <row r="1957" spans="1:6" x14ac:dyDescent="0.25">
      <c r="A1957" t="str">
        <f>_xlfn.CONCAT("1A4070000000065000",RIGHT(RecordTable[[#This Row],[CloneBarcode]],6))</f>
        <v>1A4070000000065000041103</v>
      </c>
      <c r="B1957" t="str">
        <f>LEFT(RecordTable[[#This Row],[CloneBarcode]],7)</f>
        <v>BBGM009</v>
      </c>
      <c r="C1957" t="s">
        <v>3636</v>
      </c>
      <c r="D1957" s="15">
        <v>43760</v>
      </c>
      <c r="E1957" s="15" t="str">
        <f>_xlfn.IFNA(IF(LEFT(VLOOKUP(RecordTable[[#This Row],[METRC]],METRC!A:B,2,FALSE),4)=LEFT(RecordTable[[#This Row],[CloneBarcode]],4),"match","MISMATCH"),"dead")</f>
        <v>dead</v>
      </c>
      <c r="F1957" s="15" t="str">
        <f>_xlfn.IFNA(INDEX(Table6[[#All],[Location]],MATCH(RecordTable[[#This Row],[METRC]],Table6[Tag],0)),"DEAD")</f>
        <v>DEAD</v>
      </c>
    </row>
    <row r="1958" spans="1:6" x14ac:dyDescent="0.25">
      <c r="A1958" t="str">
        <f>_xlfn.CONCAT("1A4070000000065000",RIGHT(RecordTable[[#This Row],[CloneBarcode]],6))</f>
        <v>1A4070000000065000041092</v>
      </c>
      <c r="B1958" t="str">
        <f>LEFT(RecordTable[[#This Row],[CloneBarcode]],7)</f>
        <v>BBGM009</v>
      </c>
      <c r="C1958" t="s">
        <v>3635</v>
      </c>
      <c r="D1958" s="15">
        <v>43760</v>
      </c>
      <c r="E1958" s="15" t="str">
        <f>_xlfn.IFNA(IF(LEFT(VLOOKUP(RecordTable[[#This Row],[METRC]],METRC!A:B,2,FALSE),4)=LEFT(RecordTable[[#This Row],[CloneBarcode]],4),"match","MISMATCH"),"dead")</f>
        <v>dead</v>
      </c>
      <c r="F1958" s="15" t="str">
        <f>_xlfn.IFNA(INDEX(Table6[[#All],[Location]],MATCH(RecordTable[[#This Row],[METRC]],Table6[Tag],0)),"DEAD")</f>
        <v>DEAD</v>
      </c>
    </row>
    <row r="1959" spans="1:6" x14ac:dyDescent="0.25">
      <c r="A1959" t="str">
        <f>_xlfn.CONCAT("1A4070000000065000",RIGHT(RecordTable[[#This Row],[CloneBarcode]],6))</f>
        <v>1A4070000000065000045545</v>
      </c>
      <c r="B1959" t="str">
        <f>LEFT(RecordTable[[#This Row],[CloneBarcode]],7)</f>
        <v>BBGM009</v>
      </c>
      <c r="C1959" t="s">
        <v>3843</v>
      </c>
      <c r="D1959" s="15">
        <v>43760</v>
      </c>
      <c r="E1959" s="15" t="str">
        <f>_xlfn.IFNA(IF(LEFT(VLOOKUP(RecordTable[[#This Row],[METRC]],METRC!A:B,2,FALSE),4)=LEFT(RecordTable[[#This Row],[CloneBarcode]],4),"match","MISMATCH"),"dead")</f>
        <v>dead</v>
      </c>
      <c r="F1959" s="15" t="str">
        <f>_xlfn.IFNA(INDEX(Table6[[#All],[Location]],MATCH(RecordTable[[#This Row],[METRC]],Table6[Tag],0)),"DEAD")</f>
        <v>DEAD</v>
      </c>
    </row>
    <row r="1960" spans="1:6" x14ac:dyDescent="0.25">
      <c r="A1960" t="str">
        <f>_xlfn.CONCAT("1A4070000000065000",RIGHT(RecordTable[[#This Row],[CloneBarcode]],6))</f>
        <v>1A4070000000065000045544</v>
      </c>
      <c r="B1960" t="str">
        <f>LEFT(RecordTable[[#This Row],[CloneBarcode]],7)</f>
        <v>BBGM009</v>
      </c>
      <c r="C1960" t="s">
        <v>3842</v>
      </c>
      <c r="D1960" s="15">
        <v>43760</v>
      </c>
      <c r="E1960" s="15" t="str">
        <f>_xlfn.IFNA(IF(LEFT(VLOOKUP(RecordTable[[#This Row],[METRC]],METRC!A:B,2,FALSE),4)=LEFT(RecordTable[[#This Row],[CloneBarcode]],4),"match","MISMATCH"),"dead")</f>
        <v>dead</v>
      </c>
      <c r="F1960" s="15" t="str">
        <f>_xlfn.IFNA(INDEX(Table6[[#All],[Location]],MATCH(RecordTable[[#This Row],[METRC]],Table6[Tag],0)),"DEAD")</f>
        <v>DEAD</v>
      </c>
    </row>
    <row r="1961" spans="1:6" x14ac:dyDescent="0.25">
      <c r="A1961" t="str">
        <f>_xlfn.CONCAT("1A4070000000065000",RIGHT(RecordTable[[#This Row],[CloneBarcode]],6))</f>
        <v>1A4070000000065000048094</v>
      </c>
      <c r="B1961" t="str">
        <f>LEFT(RecordTable[[#This Row],[CloneBarcode]],7)</f>
        <v>BHZD002</v>
      </c>
      <c r="C1961" t="s">
        <v>3936</v>
      </c>
      <c r="D1961" s="15">
        <v>43760</v>
      </c>
      <c r="E1961" s="15" t="str">
        <f>_xlfn.IFNA(IF(LEFT(VLOOKUP(RecordTable[[#This Row],[METRC]],METRC!A:B,2,FALSE),4)=LEFT(RecordTable[[#This Row],[CloneBarcode]],4),"match","MISMATCH"),"dead")</f>
        <v>dead</v>
      </c>
      <c r="F1961" s="15" t="str">
        <f>_xlfn.IFNA(INDEX(Table6[[#All],[Location]],MATCH(RecordTable[[#This Row],[METRC]],Table6[Tag],0)),"DEAD")</f>
        <v>DEAD</v>
      </c>
    </row>
    <row r="1962" spans="1:6" x14ac:dyDescent="0.25">
      <c r="A1962" t="str">
        <f>_xlfn.CONCAT("1A4070000000065000",RIGHT(RecordTable[[#This Row],[CloneBarcode]],6))</f>
        <v>1A4070000000065000048075</v>
      </c>
      <c r="B1962" t="str">
        <f>LEFT(RecordTable[[#This Row],[CloneBarcode]],7)</f>
        <v>BHZD008</v>
      </c>
      <c r="C1962" t="s">
        <v>3944</v>
      </c>
      <c r="D1962" s="15">
        <v>43760</v>
      </c>
      <c r="E1962" s="15" t="str">
        <f>_xlfn.IFNA(IF(LEFT(VLOOKUP(RecordTable[[#This Row],[METRC]],METRC!A:B,2,FALSE),4)=LEFT(RecordTable[[#This Row],[CloneBarcode]],4),"match","MISMATCH"),"dead")</f>
        <v>dead</v>
      </c>
      <c r="F1962" s="15" t="str">
        <f>_xlfn.IFNA(INDEX(Table6[[#All],[Location]],MATCH(RecordTable[[#This Row],[METRC]],Table6[Tag],0)),"DEAD")</f>
        <v>DEAD</v>
      </c>
    </row>
    <row r="1963" spans="1:6" x14ac:dyDescent="0.25">
      <c r="A1963" t="str">
        <f>_xlfn.CONCAT("1A4070000000065000",RIGHT(RecordTable[[#This Row],[CloneBarcode]],6))</f>
        <v>1A4070000000065000045073</v>
      </c>
      <c r="B1963" t="str">
        <f>LEFT(RecordTable[[#This Row],[CloneBarcode]],7)</f>
        <v>BMKO011</v>
      </c>
      <c r="C1963" t="s">
        <v>3946</v>
      </c>
      <c r="D1963" s="15">
        <v>43760</v>
      </c>
      <c r="E1963" s="15" t="str">
        <f>_xlfn.IFNA(IF(LEFT(VLOOKUP(RecordTable[[#This Row],[METRC]],METRC!A:B,2,FALSE),4)=LEFT(RecordTable[[#This Row],[CloneBarcode]],4),"match","MISMATCH"),"dead")</f>
        <v>dead</v>
      </c>
      <c r="F1963" s="15" t="str">
        <f>_xlfn.IFNA(INDEX(Table6[[#All],[Location]],MATCH(RecordTable[[#This Row],[METRC]],Table6[Tag],0)),"DEAD")</f>
        <v>DEAD</v>
      </c>
    </row>
    <row r="1964" spans="1:6" x14ac:dyDescent="0.25">
      <c r="A1964" t="str">
        <f>_xlfn.CONCAT("1A4070000000065000",RIGHT(RecordTable[[#This Row],[CloneBarcode]],6))</f>
        <v>1A4070000000065000045512</v>
      </c>
      <c r="B1964" t="str">
        <f>LEFT(RecordTable[[#This Row],[CloneBarcode]],7)</f>
        <v>BMKO011</v>
      </c>
      <c r="C1964" t="s">
        <v>3844</v>
      </c>
      <c r="D1964" s="15">
        <v>43760</v>
      </c>
      <c r="E1964" s="15" t="str">
        <f>_xlfn.IFNA(IF(LEFT(VLOOKUP(RecordTable[[#This Row],[METRC]],METRC!A:B,2,FALSE),4)=LEFT(RecordTable[[#This Row],[CloneBarcode]],4),"match","MISMATCH"),"dead")</f>
        <v>dead</v>
      </c>
      <c r="F1964" s="15" t="str">
        <f>_xlfn.IFNA(INDEX(Table6[[#All],[Location]],MATCH(RecordTable[[#This Row],[METRC]],Table6[Tag],0)),"DEAD")</f>
        <v>DEAD</v>
      </c>
    </row>
    <row r="1965" spans="1:6" x14ac:dyDescent="0.25">
      <c r="A1965" t="str">
        <f>_xlfn.CONCAT("1A4070000000065000",RIGHT(RecordTable[[#This Row],[CloneBarcode]],6))</f>
        <v>1A4070000000065000045513</v>
      </c>
      <c r="B1965" t="str">
        <f>LEFT(RecordTable[[#This Row],[CloneBarcode]],7)</f>
        <v>BMKO011</v>
      </c>
      <c r="C1965" t="s">
        <v>3845</v>
      </c>
      <c r="D1965" s="15">
        <v>43760</v>
      </c>
      <c r="E1965" s="15" t="str">
        <f>_xlfn.IFNA(IF(LEFT(VLOOKUP(RecordTable[[#This Row],[METRC]],METRC!A:B,2,FALSE),4)=LEFT(RecordTable[[#This Row],[CloneBarcode]],4),"match","MISMATCH"),"dead")</f>
        <v>dead</v>
      </c>
      <c r="F1965" s="15" t="str">
        <f>_xlfn.IFNA(INDEX(Table6[[#All],[Location]],MATCH(RecordTable[[#This Row],[METRC]],Table6[Tag],0)),"DEAD")</f>
        <v>DEAD</v>
      </c>
    </row>
    <row r="1966" spans="1:6" x14ac:dyDescent="0.25">
      <c r="A1966" t="str">
        <f>_xlfn.CONCAT("1A4070000000065000",RIGHT(RecordTable[[#This Row],[CloneBarcode]],6))</f>
        <v>1A4070000000065000045110</v>
      </c>
      <c r="B1966" t="str">
        <f>LEFT(RecordTable[[#This Row],[CloneBarcode]],7)</f>
        <v>BMKO011</v>
      </c>
      <c r="C1966" t="s">
        <v>3949</v>
      </c>
      <c r="D1966" s="15">
        <v>43760</v>
      </c>
      <c r="E1966" s="15" t="str">
        <f>_xlfn.IFNA(IF(LEFT(VLOOKUP(RecordTable[[#This Row],[METRC]],METRC!A:B,2,FALSE),4)=LEFT(RecordTable[[#This Row],[CloneBarcode]],4),"match","MISMATCH"),"dead")</f>
        <v>dead</v>
      </c>
      <c r="F1966" s="15" t="str">
        <f>_xlfn.IFNA(INDEX(Table6[[#All],[Location]],MATCH(RecordTable[[#This Row],[METRC]],Table6[Tag],0)),"DEAD")</f>
        <v>DEAD</v>
      </c>
    </row>
    <row r="1967" spans="1:6" x14ac:dyDescent="0.25">
      <c r="A1967" t="str">
        <f>_xlfn.CONCAT("1A4070000000065000",RIGHT(RecordTable[[#This Row],[CloneBarcode]],6))</f>
        <v>1A4070000000065000045083</v>
      </c>
      <c r="B1967" t="str">
        <f>LEFT(RecordTable[[#This Row],[CloneBarcode]],7)</f>
        <v>BMKO011</v>
      </c>
      <c r="C1967" t="s">
        <v>3947</v>
      </c>
      <c r="D1967" s="15">
        <v>43760</v>
      </c>
      <c r="E1967" s="15" t="str">
        <f>_xlfn.IFNA(IF(LEFT(VLOOKUP(RecordTable[[#This Row],[METRC]],METRC!A:B,2,FALSE),4)=LEFT(RecordTable[[#This Row],[CloneBarcode]],4),"match","MISMATCH"),"dead")</f>
        <v>dead</v>
      </c>
      <c r="F1967" s="15" t="str">
        <f>_xlfn.IFNA(INDEX(Table6[[#All],[Location]],MATCH(RecordTable[[#This Row],[METRC]],Table6[Tag],0)),"DEAD")</f>
        <v>DEAD</v>
      </c>
    </row>
    <row r="1968" spans="1:6" x14ac:dyDescent="0.25">
      <c r="A1968" t="str">
        <f>_xlfn.CONCAT("1A4070000000065000",RIGHT(RecordTable[[#This Row],[CloneBarcode]],6))</f>
        <v>1A4070000000065000045131</v>
      </c>
      <c r="B1968" t="str">
        <f>LEFT(RecordTable[[#This Row],[CloneBarcode]],7)</f>
        <v>BMKO011</v>
      </c>
      <c r="C1968" t="s">
        <v>3948</v>
      </c>
      <c r="D1968" s="15">
        <v>43760</v>
      </c>
      <c r="E1968" s="15" t="str">
        <f>_xlfn.IFNA(IF(LEFT(VLOOKUP(RecordTable[[#This Row],[METRC]],METRC!A:B,2,FALSE),4)=LEFT(RecordTable[[#This Row],[CloneBarcode]],4),"match","MISMATCH"),"dead")</f>
        <v>dead</v>
      </c>
      <c r="F1968" s="15" t="str">
        <f>_xlfn.IFNA(INDEX(Table6[[#All],[Location]],MATCH(RecordTable[[#This Row],[METRC]],Table6[Tag],0)),"DEAD")</f>
        <v>DEAD</v>
      </c>
    </row>
    <row r="1969" spans="1:6" x14ac:dyDescent="0.25">
      <c r="A1969" t="str">
        <f>_xlfn.CONCAT("1A4070000000065000",RIGHT(RecordTable[[#This Row],[CloneBarcode]],6))</f>
        <v>1A4070000000065000040519</v>
      </c>
      <c r="B1969" t="str">
        <f>LEFT(RecordTable[[#This Row],[CloneBarcode]],7)</f>
        <v>CLSE001</v>
      </c>
      <c r="C1969" t="s">
        <v>3673</v>
      </c>
      <c r="D1969" s="15">
        <v>43760</v>
      </c>
      <c r="E1969" s="15" t="str">
        <f>_xlfn.IFNA(IF(LEFT(VLOOKUP(RecordTable[[#This Row],[METRC]],METRC!A:B,2,FALSE),4)=LEFT(RecordTable[[#This Row],[CloneBarcode]],4),"match","MISMATCH"),"dead")</f>
        <v>dead</v>
      </c>
      <c r="F1969" s="15" t="str">
        <f>_xlfn.IFNA(INDEX(Table6[[#All],[Location]],MATCH(RecordTable[[#This Row],[METRC]],Table6[Tag],0)),"DEAD")</f>
        <v>DEAD</v>
      </c>
    </row>
    <row r="1970" spans="1:6" x14ac:dyDescent="0.25">
      <c r="A1970" t="str">
        <f>_xlfn.CONCAT("1A4070000000065000",RIGHT(RecordTable[[#This Row],[CloneBarcode]],6))</f>
        <v>1A4070000000065000040570</v>
      </c>
      <c r="B1970" t="str">
        <f>LEFT(RecordTable[[#This Row],[CloneBarcode]],7)</f>
        <v>CLSE024</v>
      </c>
      <c r="C1970" t="s">
        <v>3676</v>
      </c>
      <c r="D1970" s="15">
        <v>43760</v>
      </c>
      <c r="E1970" s="15" t="str">
        <f>_xlfn.IFNA(IF(LEFT(VLOOKUP(RecordTable[[#This Row],[METRC]],METRC!A:B,2,FALSE),4)=LEFT(RecordTable[[#This Row],[CloneBarcode]],4),"match","MISMATCH"),"dead")</f>
        <v>dead</v>
      </c>
      <c r="F1970" s="15" t="str">
        <f>_xlfn.IFNA(INDEX(Table6[[#All],[Location]],MATCH(RecordTable[[#This Row],[METRC]],Table6[Tag],0)),"DEAD")</f>
        <v>DEAD</v>
      </c>
    </row>
    <row r="1971" spans="1:6" x14ac:dyDescent="0.25">
      <c r="A1971" t="str">
        <f>_xlfn.CONCAT("1A4070000000065000",RIGHT(RecordTable[[#This Row],[CloneBarcode]],6))</f>
        <v>1A4070000000065000040569</v>
      </c>
      <c r="B1971" t="str">
        <f>LEFT(RecordTable[[#This Row],[CloneBarcode]],7)</f>
        <v>CLSE024</v>
      </c>
      <c r="C1971" t="s">
        <v>3675</v>
      </c>
      <c r="D1971" s="15">
        <v>43760</v>
      </c>
      <c r="E1971" s="15" t="str">
        <f>_xlfn.IFNA(IF(LEFT(VLOOKUP(RecordTable[[#This Row],[METRC]],METRC!A:B,2,FALSE),4)=LEFT(RecordTable[[#This Row],[CloneBarcode]],4),"match","MISMATCH"),"dead")</f>
        <v>dead</v>
      </c>
      <c r="F1971" s="15" t="str">
        <f>_xlfn.IFNA(INDEX(Table6[[#All],[Location]],MATCH(RecordTable[[#This Row],[METRC]],Table6[Tag],0)),"DEAD")</f>
        <v>DEAD</v>
      </c>
    </row>
    <row r="1972" spans="1:6" x14ac:dyDescent="0.25">
      <c r="A1972" t="str">
        <f>_xlfn.CONCAT("1A4070000000065000",RIGHT(RecordTable[[#This Row],[CloneBarcode]],6))</f>
        <v>1A4070000000065000040533</v>
      </c>
      <c r="B1972" t="str">
        <f>LEFT(RecordTable[[#This Row],[CloneBarcode]],7)</f>
        <v>CLSE033</v>
      </c>
      <c r="C1972" t="s">
        <v>3677</v>
      </c>
      <c r="D1972" s="15">
        <v>43760</v>
      </c>
      <c r="E1972" s="15" t="str">
        <f>_xlfn.IFNA(IF(LEFT(VLOOKUP(RecordTable[[#This Row],[METRC]],METRC!A:B,2,FALSE),4)=LEFT(RecordTable[[#This Row],[CloneBarcode]],4),"match","MISMATCH"),"dead")</f>
        <v>dead</v>
      </c>
      <c r="F1972" s="15" t="str">
        <f>_xlfn.IFNA(INDEX(Table6[[#All],[Location]],MATCH(RecordTable[[#This Row],[METRC]],Table6[Tag],0)),"DEAD")</f>
        <v>DEAD</v>
      </c>
    </row>
    <row r="1973" spans="1:6" x14ac:dyDescent="0.25">
      <c r="A1973" t="str">
        <f>_xlfn.CONCAT("1A4070000000065000",RIGHT(RecordTable[[#This Row],[CloneBarcode]],6))</f>
        <v>1A4070000000065000040536</v>
      </c>
      <c r="B1973" t="str">
        <f>LEFT(RecordTable[[#This Row],[CloneBarcode]],7)</f>
        <v>CLSE035</v>
      </c>
      <c r="C1973" t="s">
        <v>3680</v>
      </c>
      <c r="D1973" s="15">
        <v>43760</v>
      </c>
      <c r="E1973" s="15" t="str">
        <f>_xlfn.IFNA(IF(LEFT(VLOOKUP(RecordTable[[#This Row],[METRC]],METRC!A:B,2,FALSE),4)=LEFT(RecordTable[[#This Row],[CloneBarcode]],4),"match","MISMATCH"),"dead")</f>
        <v>dead</v>
      </c>
      <c r="F1973" s="15" t="str">
        <f>_xlfn.IFNA(INDEX(Table6[[#All],[Location]],MATCH(RecordTable[[#This Row],[METRC]],Table6[Tag],0)),"DEAD")</f>
        <v>DEAD</v>
      </c>
    </row>
    <row r="1974" spans="1:6" x14ac:dyDescent="0.25">
      <c r="A1974" t="str">
        <f>_xlfn.CONCAT("1A4070000000065000",RIGHT(RecordTable[[#This Row],[CloneBarcode]],6))</f>
        <v>1A4070000000065000040535</v>
      </c>
      <c r="B1974" t="str">
        <f>LEFT(RecordTable[[#This Row],[CloneBarcode]],7)</f>
        <v>CLSE035</v>
      </c>
      <c r="C1974" t="s">
        <v>3679</v>
      </c>
      <c r="D1974" s="15">
        <v>43760</v>
      </c>
      <c r="E1974" s="15" t="str">
        <f>_xlfn.IFNA(IF(LEFT(VLOOKUP(RecordTable[[#This Row],[METRC]],METRC!A:B,2,FALSE),4)=LEFT(RecordTable[[#This Row],[CloneBarcode]],4),"match","MISMATCH"),"dead")</f>
        <v>dead</v>
      </c>
      <c r="F1974" s="15" t="str">
        <f>_xlfn.IFNA(INDEX(Table6[[#All],[Location]],MATCH(RecordTable[[#This Row],[METRC]],Table6[Tag],0)),"DEAD")</f>
        <v>DEAD</v>
      </c>
    </row>
    <row r="1975" spans="1:6" x14ac:dyDescent="0.25">
      <c r="A1975" t="str">
        <f>_xlfn.CONCAT("1A4070000000065000",RIGHT(RecordTable[[#This Row],[CloneBarcode]],6))</f>
        <v>1A4070000000065000040525</v>
      </c>
      <c r="B1975" t="str">
        <f>LEFT(RecordTable[[#This Row],[CloneBarcode]],7)</f>
        <v>CLSE037</v>
      </c>
      <c r="C1975" t="s">
        <v>3681</v>
      </c>
      <c r="D1975" s="15">
        <v>43760</v>
      </c>
      <c r="E1975" s="15" t="str">
        <f>_xlfn.IFNA(IF(LEFT(VLOOKUP(RecordTable[[#This Row],[METRC]],METRC!A:B,2,FALSE),4)=LEFT(RecordTable[[#This Row],[CloneBarcode]],4),"match","MISMATCH"),"dead")</f>
        <v>dead</v>
      </c>
      <c r="F1975" s="15" t="str">
        <f>_xlfn.IFNA(INDEX(Table6[[#All],[Location]],MATCH(RecordTable[[#This Row],[METRC]],Table6[Tag],0)),"DEAD")</f>
        <v>DEAD</v>
      </c>
    </row>
    <row r="1976" spans="1:6" x14ac:dyDescent="0.25">
      <c r="A1976" t="str">
        <f>_xlfn.CONCAT("1A4070000000065000",RIGHT(RecordTable[[#This Row],[CloneBarcode]],6))</f>
        <v>1A4070000000065000040563</v>
      </c>
      <c r="B1976" t="str">
        <f>LEFT(RecordTable[[#This Row],[CloneBarcode]],7)</f>
        <v>CLSE059</v>
      </c>
      <c r="C1976" t="s">
        <v>3684</v>
      </c>
      <c r="D1976" s="15">
        <v>43760</v>
      </c>
      <c r="E1976" s="15" t="str">
        <f>_xlfn.IFNA(IF(LEFT(VLOOKUP(RecordTable[[#This Row],[METRC]],METRC!A:B,2,FALSE),4)=LEFT(RecordTable[[#This Row],[CloneBarcode]],4),"match","MISMATCH"),"dead")</f>
        <v>dead</v>
      </c>
      <c r="F1976" s="15" t="str">
        <f>_xlfn.IFNA(INDEX(Table6[[#All],[Location]],MATCH(RecordTable[[#This Row],[METRC]],Table6[Tag],0)),"DEAD")</f>
        <v>DEAD</v>
      </c>
    </row>
    <row r="1977" spans="1:6" x14ac:dyDescent="0.25">
      <c r="A1977" t="str">
        <f>_xlfn.CONCAT("1A4070000000065000",RIGHT(RecordTable[[#This Row],[CloneBarcode]],6))</f>
        <v>1A4070000000065000040564</v>
      </c>
      <c r="B1977" t="str">
        <f>LEFT(RecordTable[[#This Row],[CloneBarcode]],7)</f>
        <v>CLSE059</v>
      </c>
      <c r="C1977" t="s">
        <v>3683</v>
      </c>
      <c r="D1977" s="15">
        <v>43760</v>
      </c>
      <c r="E1977" s="15" t="str">
        <f>_xlfn.IFNA(IF(LEFT(VLOOKUP(RecordTable[[#This Row],[METRC]],METRC!A:B,2,FALSE),4)=LEFT(RecordTable[[#This Row],[CloneBarcode]],4),"match","MISMATCH"),"dead")</f>
        <v>dead</v>
      </c>
      <c r="F1977" s="15" t="str">
        <f>_xlfn.IFNA(INDEX(Table6[[#All],[Location]],MATCH(RecordTable[[#This Row],[METRC]],Table6[Tag],0)),"DEAD")</f>
        <v>DEAD</v>
      </c>
    </row>
    <row r="1978" spans="1:6" x14ac:dyDescent="0.25">
      <c r="A1978" t="str">
        <f>_xlfn.CONCAT("1A4070000000065000",RIGHT(RecordTable[[#This Row],[CloneBarcode]],6))</f>
        <v>1A4070000000065000045534</v>
      </c>
      <c r="B1978" t="str">
        <f>LEFT(RecordTable[[#This Row],[CloneBarcode]],7)</f>
        <v>CTEN016</v>
      </c>
      <c r="C1978" t="s">
        <v>3847</v>
      </c>
      <c r="D1978" s="15">
        <v>43760</v>
      </c>
      <c r="E1978" s="15" t="str">
        <f>_xlfn.IFNA(IF(LEFT(VLOOKUP(RecordTable[[#This Row],[METRC]],METRC!A:B,2,FALSE),4)=LEFT(RecordTable[[#This Row],[CloneBarcode]],4),"match","MISMATCH"),"dead")</f>
        <v>dead</v>
      </c>
      <c r="F1978" s="15" t="str">
        <f>_xlfn.IFNA(INDEX(Table6[[#All],[Location]],MATCH(RecordTable[[#This Row],[METRC]],Table6[Tag],0)),"DEAD")</f>
        <v>DEAD</v>
      </c>
    </row>
    <row r="1979" spans="1:6" x14ac:dyDescent="0.25">
      <c r="A1979" t="str">
        <f>_xlfn.CONCAT("1A4070000000065000",RIGHT(RecordTable[[#This Row],[CloneBarcode]],6))</f>
        <v>1A4070000000065000045535</v>
      </c>
      <c r="B1979" t="str">
        <f>LEFT(RecordTable[[#This Row],[CloneBarcode]],7)</f>
        <v>CTEN016</v>
      </c>
      <c r="C1979" t="s">
        <v>3846</v>
      </c>
      <c r="D1979" s="15">
        <v>43760</v>
      </c>
      <c r="E1979" s="15" t="str">
        <f>_xlfn.IFNA(IF(LEFT(VLOOKUP(RecordTable[[#This Row],[METRC]],METRC!A:B,2,FALSE),4)=LEFT(RecordTable[[#This Row],[CloneBarcode]],4),"match","MISMATCH"),"dead")</f>
        <v>dead</v>
      </c>
      <c r="F1979" s="15" t="str">
        <f>_xlfn.IFNA(INDEX(Table6[[#All],[Location]],MATCH(RecordTable[[#This Row],[METRC]],Table6[Tag],0)),"DEAD")</f>
        <v>DEAD</v>
      </c>
    </row>
    <row r="1980" spans="1:6" x14ac:dyDescent="0.25">
      <c r="A1980" t="str">
        <f>_xlfn.CONCAT("1A4070000000065000",RIGHT(RecordTable[[#This Row],[CloneBarcode]],6))</f>
        <v>1A4070000000065000045515</v>
      </c>
      <c r="B1980" t="str">
        <f>LEFT(RecordTable[[#This Row],[CloneBarcode]],7)</f>
        <v>CTEN024</v>
      </c>
      <c r="C1980" t="s">
        <v>3849</v>
      </c>
      <c r="D1980" s="15">
        <v>43760</v>
      </c>
      <c r="E1980" s="15" t="str">
        <f>_xlfn.IFNA(IF(LEFT(VLOOKUP(RecordTable[[#This Row],[METRC]],METRC!A:B,2,FALSE),4)=LEFT(RecordTable[[#This Row],[CloneBarcode]],4),"match","MISMATCH"),"dead")</f>
        <v>dead</v>
      </c>
      <c r="F1980" s="15" t="str">
        <f>_xlfn.IFNA(INDEX(Table6[[#All],[Location]],MATCH(RecordTable[[#This Row],[METRC]],Table6[Tag],0)),"DEAD")</f>
        <v>DEAD</v>
      </c>
    </row>
    <row r="1981" spans="1:6" x14ac:dyDescent="0.25">
      <c r="A1981" t="str">
        <f>_xlfn.CONCAT("1A4070000000065000",RIGHT(RecordTable[[#This Row],[CloneBarcode]],6))</f>
        <v>1A4070000000065000045514</v>
      </c>
      <c r="B1981" t="str">
        <f>LEFT(RecordTable[[#This Row],[CloneBarcode]],7)</f>
        <v>CTEN024</v>
      </c>
      <c r="C1981" t="s">
        <v>3848</v>
      </c>
      <c r="D1981" s="15">
        <v>43760</v>
      </c>
      <c r="E1981" s="15" t="str">
        <f>_xlfn.IFNA(IF(LEFT(VLOOKUP(RecordTable[[#This Row],[METRC]],METRC!A:B,2,FALSE),4)=LEFT(RecordTable[[#This Row],[CloneBarcode]],4),"match","MISMATCH"),"dead")</f>
        <v>dead</v>
      </c>
      <c r="F1981" s="15" t="str">
        <f>_xlfn.IFNA(INDEX(Table6[[#All],[Location]],MATCH(RecordTable[[#This Row],[METRC]],Table6[Tag],0)),"DEAD")</f>
        <v>DEAD</v>
      </c>
    </row>
    <row r="1982" spans="1:6" x14ac:dyDescent="0.25">
      <c r="A1982" t="str">
        <f>_xlfn.CONCAT("1A4070000000065000",RIGHT(RecordTable[[#This Row],[CloneBarcode]],6))</f>
        <v>1A4070000000065000045551</v>
      </c>
      <c r="B1982" t="str">
        <f>LEFT(RecordTable[[#This Row],[CloneBarcode]],7)</f>
        <v>DD22005</v>
      </c>
      <c r="C1982" t="s">
        <v>3851</v>
      </c>
      <c r="D1982" s="15">
        <v>43760</v>
      </c>
      <c r="E1982" s="15" t="str">
        <f>_xlfn.IFNA(IF(LEFT(VLOOKUP(RecordTable[[#This Row],[METRC]],METRC!A:B,2,FALSE),4)=LEFT(RecordTable[[#This Row],[CloneBarcode]],4),"match","MISMATCH"),"dead")</f>
        <v>dead</v>
      </c>
      <c r="F1982" s="15" t="str">
        <f>_xlfn.IFNA(INDEX(Table6[[#All],[Location]],MATCH(RecordTable[[#This Row],[METRC]],Table6[Tag],0)),"DEAD")</f>
        <v>DEAD</v>
      </c>
    </row>
    <row r="1983" spans="1:6" x14ac:dyDescent="0.25">
      <c r="A1983" t="str">
        <f>_xlfn.CONCAT("1A4070000000065000",RIGHT(RecordTable[[#This Row],[CloneBarcode]],6))</f>
        <v>1A4070000000065000045550</v>
      </c>
      <c r="B1983" t="str">
        <f>LEFT(RecordTable[[#This Row],[CloneBarcode]],7)</f>
        <v>DD22005</v>
      </c>
      <c r="C1983" t="s">
        <v>3850</v>
      </c>
      <c r="D1983" s="15">
        <v>43760</v>
      </c>
      <c r="E1983" s="15" t="str">
        <f>_xlfn.IFNA(IF(LEFT(VLOOKUP(RecordTable[[#This Row],[METRC]],METRC!A:B,2,FALSE),4)=LEFT(RecordTable[[#This Row],[CloneBarcode]],4),"match","MISMATCH"),"dead")</f>
        <v>dead</v>
      </c>
      <c r="F1983" s="15" t="str">
        <f>_xlfn.IFNA(INDEX(Table6[[#All],[Location]],MATCH(RecordTable[[#This Row],[METRC]],Table6[Tag],0)),"DEAD")</f>
        <v>DEAD</v>
      </c>
    </row>
    <row r="1984" spans="1:6" x14ac:dyDescent="0.25">
      <c r="A1984" t="str">
        <f>_xlfn.CONCAT("1A4070000000065000",RIGHT(RecordTable[[#This Row],[CloneBarcode]],6))</f>
        <v>1A4070000000065000045510</v>
      </c>
      <c r="B1984" t="str">
        <f>LEFT(RecordTable[[#This Row],[CloneBarcode]],7)</f>
        <v>DD22009</v>
      </c>
      <c r="C1984" t="s">
        <v>3852</v>
      </c>
      <c r="D1984" s="15">
        <v>43760</v>
      </c>
      <c r="E1984" s="15" t="str">
        <f>_xlfn.IFNA(IF(LEFT(VLOOKUP(RecordTable[[#This Row],[METRC]],METRC!A:B,2,FALSE),4)=LEFT(RecordTable[[#This Row],[CloneBarcode]],4),"match","MISMATCH"),"dead")</f>
        <v>dead</v>
      </c>
      <c r="F1984" s="15" t="str">
        <f>_xlfn.IFNA(INDEX(Table6[[#All],[Location]],MATCH(RecordTable[[#This Row],[METRC]],Table6[Tag],0)),"DEAD")</f>
        <v>DEAD</v>
      </c>
    </row>
    <row r="1985" spans="1:6" x14ac:dyDescent="0.25">
      <c r="A1985" t="str">
        <f>_xlfn.CONCAT("1A4070000000065000",RIGHT(RecordTable[[#This Row],[CloneBarcode]],6))</f>
        <v>1A4070000000065000045511</v>
      </c>
      <c r="B1985" t="str">
        <f>LEFT(RecordTable[[#This Row],[CloneBarcode]],7)</f>
        <v>DD22009</v>
      </c>
      <c r="C1985" t="s">
        <v>3853</v>
      </c>
      <c r="D1985" s="15">
        <v>43760</v>
      </c>
      <c r="E1985" s="15" t="str">
        <f>_xlfn.IFNA(IF(LEFT(VLOOKUP(RecordTable[[#This Row],[METRC]],METRC!A:B,2,FALSE),4)=LEFT(RecordTable[[#This Row],[CloneBarcode]],4),"match","MISMATCH"),"dead")</f>
        <v>dead</v>
      </c>
      <c r="F1985" s="15" t="str">
        <f>_xlfn.IFNA(INDEX(Table6[[#All],[Location]],MATCH(RecordTable[[#This Row],[METRC]],Table6[Tag],0)),"DEAD")</f>
        <v>DEAD</v>
      </c>
    </row>
    <row r="1986" spans="1:6" x14ac:dyDescent="0.25">
      <c r="A1986" t="str">
        <f>_xlfn.CONCAT("1A4070000000065000",RIGHT(RecordTable[[#This Row],[CloneBarcode]],6))</f>
        <v>1A4070000000065000045554</v>
      </c>
      <c r="B1986" t="str">
        <f>LEFT(RecordTable[[#This Row],[CloneBarcode]],7)</f>
        <v>DD22010</v>
      </c>
      <c r="C1986" t="s">
        <v>3854</v>
      </c>
      <c r="D1986" s="15">
        <v>43760</v>
      </c>
      <c r="E1986" s="15" t="str">
        <f>_xlfn.IFNA(IF(LEFT(VLOOKUP(RecordTable[[#This Row],[METRC]],METRC!A:B,2,FALSE),4)=LEFT(RecordTable[[#This Row],[CloneBarcode]],4),"match","MISMATCH"),"dead")</f>
        <v>dead</v>
      </c>
      <c r="F1986" s="15" t="str">
        <f>_xlfn.IFNA(INDEX(Table6[[#All],[Location]],MATCH(RecordTable[[#This Row],[METRC]],Table6[Tag],0)),"DEAD")</f>
        <v>DEAD</v>
      </c>
    </row>
    <row r="1987" spans="1:6" x14ac:dyDescent="0.25">
      <c r="A1987" t="str">
        <f>_xlfn.CONCAT("1A4070000000065000",RIGHT(RecordTable[[#This Row],[CloneBarcode]],6))</f>
        <v>1A4070000000065000045555</v>
      </c>
      <c r="B1987" t="str">
        <f>LEFT(RecordTable[[#This Row],[CloneBarcode]],7)</f>
        <v>DD22010</v>
      </c>
      <c r="C1987" t="s">
        <v>3855</v>
      </c>
      <c r="D1987" s="15">
        <v>43760</v>
      </c>
      <c r="E1987" s="15" t="str">
        <f>_xlfn.IFNA(IF(LEFT(VLOOKUP(RecordTable[[#This Row],[METRC]],METRC!A:B,2,FALSE),4)=LEFT(RecordTable[[#This Row],[CloneBarcode]],4),"match","MISMATCH"),"dead")</f>
        <v>dead</v>
      </c>
      <c r="F1987" s="15" t="str">
        <f>_xlfn.IFNA(INDEX(Table6[[#All],[Location]],MATCH(RecordTable[[#This Row],[METRC]],Table6[Tag],0)),"DEAD")</f>
        <v>DEAD</v>
      </c>
    </row>
    <row r="1988" spans="1:6" x14ac:dyDescent="0.25">
      <c r="A1988" t="str">
        <f>_xlfn.CONCAT("1A4070000000065000",RIGHT(RecordTable[[#This Row],[CloneBarcode]],6))</f>
        <v>1A4070000000065000045498</v>
      </c>
      <c r="B1988" t="str">
        <f>LEFT(RecordTable[[#This Row],[CloneBarcode]],7)</f>
        <v>DRMC001</v>
      </c>
      <c r="C1988" t="s">
        <v>3859</v>
      </c>
      <c r="D1988" s="15">
        <v>43760</v>
      </c>
      <c r="E1988" s="15" t="str">
        <f>_xlfn.IFNA(IF(LEFT(VLOOKUP(RecordTable[[#This Row],[METRC]],METRC!A:B,2,FALSE),4)=LEFT(RecordTable[[#This Row],[CloneBarcode]],4),"match","MISMATCH"),"dead")</f>
        <v>dead</v>
      </c>
      <c r="F1988" s="15" t="str">
        <f>_xlfn.IFNA(INDEX(Table6[[#All],[Location]],MATCH(RecordTable[[#This Row],[METRC]],Table6[Tag],0)),"DEAD")</f>
        <v>DEAD</v>
      </c>
    </row>
    <row r="1989" spans="1:6" x14ac:dyDescent="0.25">
      <c r="A1989" t="str">
        <f>_xlfn.CONCAT("1A4070000000065000",RIGHT(RecordTable[[#This Row],[CloneBarcode]],6))</f>
        <v>1A4070000000065000045499</v>
      </c>
      <c r="B1989" t="str">
        <f>LEFT(RecordTable[[#This Row],[CloneBarcode]],7)</f>
        <v>DRMC001</v>
      </c>
      <c r="C1989" t="s">
        <v>3858</v>
      </c>
      <c r="D1989" s="15">
        <v>43760</v>
      </c>
      <c r="E1989" s="15" t="str">
        <f>_xlfn.IFNA(IF(LEFT(VLOOKUP(RecordTable[[#This Row],[METRC]],METRC!A:B,2,FALSE),4)=LEFT(RecordTable[[#This Row],[CloneBarcode]],4),"match","MISMATCH"),"dead")</f>
        <v>dead</v>
      </c>
      <c r="F1989" s="15" t="str">
        <f>_xlfn.IFNA(INDEX(Table6[[#All],[Location]],MATCH(RecordTable[[#This Row],[METRC]],Table6[Tag],0)),"DEAD")</f>
        <v>DEAD</v>
      </c>
    </row>
    <row r="1990" spans="1:6" x14ac:dyDescent="0.25">
      <c r="A1990" t="str">
        <f>_xlfn.CONCAT("1A4070000000065000",RIGHT(RecordTable[[#This Row],[CloneBarcode]],6))</f>
        <v>1A4070000000065000045561</v>
      </c>
      <c r="B1990" t="str">
        <f>LEFT(RecordTable[[#This Row],[CloneBarcode]],7)</f>
        <v>DRMC004</v>
      </c>
      <c r="C1990" t="s">
        <v>3860</v>
      </c>
      <c r="D1990" s="15">
        <v>43760</v>
      </c>
      <c r="E1990" s="15" t="str">
        <f>_xlfn.IFNA(IF(LEFT(VLOOKUP(RecordTable[[#This Row],[METRC]],METRC!A:B,2,FALSE),4)=LEFT(RecordTable[[#This Row],[CloneBarcode]],4),"match","MISMATCH"),"dead")</f>
        <v>dead</v>
      </c>
      <c r="F1990" s="15" t="str">
        <f>_xlfn.IFNA(INDEX(Table6[[#All],[Location]],MATCH(RecordTable[[#This Row],[METRC]],Table6[Tag],0)),"DEAD")</f>
        <v>DEAD</v>
      </c>
    </row>
    <row r="1991" spans="1:6" x14ac:dyDescent="0.25">
      <c r="A1991" t="str">
        <f>_xlfn.CONCAT("1A4070000000065000",RIGHT(RecordTable[[#This Row],[CloneBarcode]],6))</f>
        <v>1A4070000000065000045560</v>
      </c>
      <c r="B1991" t="str">
        <f>LEFT(RecordTable[[#This Row],[CloneBarcode]],7)</f>
        <v>DRMC004</v>
      </c>
      <c r="C1991" t="s">
        <v>3861</v>
      </c>
      <c r="D1991" s="15">
        <v>43760</v>
      </c>
      <c r="E1991" s="15" t="str">
        <f>_xlfn.IFNA(IF(LEFT(VLOOKUP(RecordTable[[#This Row],[METRC]],METRC!A:B,2,FALSE),4)=LEFT(RecordTable[[#This Row],[CloneBarcode]],4),"match","MISMATCH"),"dead")</f>
        <v>dead</v>
      </c>
      <c r="F1991" s="15" t="str">
        <f>_xlfn.IFNA(INDEX(Table6[[#All],[Location]],MATCH(RecordTable[[#This Row],[METRC]],Table6[Tag],0)),"DEAD")</f>
        <v>DEAD</v>
      </c>
    </row>
    <row r="1992" spans="1:6" x14ac:dyDescent="0.25">
      <c r="A1992" t="str">
        <f>_xlfn.CONCAT("1A4070000000065000",RIGHT(RecordTable[[#This Row],[CloneBarcode]],6))</f>
        <v>1A4070000000065000045527</v>
      </c>
      <c r="B1992" t="str">
        <f>LEFT(RecordTable[[#This Row],[CloneBarcode]],7)</f>
        <v>DRMC022</v>
      </c>
      <c r="C1992" t="s">
        <v>3862</v>
      </c>
      <c r="D1992" s="15">
        <v>43760</v>
      </c>
      <c r="E1992" s="15" t="str">
        <f>_xlfn.IFNA(IF(LEFT(VLOOKUP(RecordTable[[#This Row],[METRC]],METRC!A:B,2,FALSE),4)=LEFT(RecordTable[[#This Row],[CloneBarcode]],4),"match","MISMATCH"),"dead")</f>
        <v>dead</v>
      </c>
      <c r="F1992" s="15" t="str">
        <f>_xlfn.IFNA(INDEX(Table6[[#All],[Location]],MATCH(RecordTable[[#This Row],[METRC]],Table6[Tag],0)),"DEAD")</f>
        <v>DEAD</v>
      </c>
    </row>
    <row r="1993" spans="1:6" x14ac:dyDescent="0.25">
      <c r="A1993" t="str">
        <f>_xlfn.CONCAT("1A4070000000065000",RIGHT(RecordTable[[#This Row],[CloneBarcode]],6))</f>
        <v>1A4070000000065000045526</v>
      </c>
      <c r="B1993" t="str">
        <f>LEFT(RecordTable[[#This Row],[CloneBarcode]],7)</f>
        <v>DRMC022</v>
      </c>
      <c r="C1993" t="s">
        <v>3863</v>
      </c>
      <c r="D1993" s="15">
        <v>43760</v>
      </c>
      <c r="E1993" s="15" t="str">
        <f>_xlfn.IFNA(IF(LEFT(VLOOKUP(RecordTable[[#This Row],[METRC]],METRC!A:B,2,FALSE),4)=LEFT(RecordTable[[#This Row],[CloneBarcode]],4),"match","MISMATCH"),"dead")</f>
        <v>dead</v>
      </c>
      <c r="F1993" s="15" t="str">
        <f>_xlfn.IFNA(INDEX(Table6[[#All],[Location]],MATCH(RecordTable[[#This Row],[METRC]],Table6[Tag],0)),"DEAD")</f>
        <v>DEAD</v>
      </c>
    </row>
    <row r="1994" spans="1:6" x14ac:dyDescent="0.25">
      <c r="A1994" t="str">
        <f>_xlfn.CONCAT("1A4070000000065000",RIGHT(RecordTable[[#This Row],[CloneBarcode]],6))</f>
        <v>1A4070000000065000045541</v>
      </c>
      <c r="B1994" t="str">
        <f>LEFT(RecordTable[[#This Row],[CloneBarcode]],7)</f>
        <v>DRMC034</v>
      </c>
      <c r="C1994" t="s">
        <v>3864</v>
      </c>
      <c r="D1994" s="15">
        <v>43760</v>
      </c>
      <c r="E1994" s="15" t="str">
        <f>_xlfn.IFNA(IF(LEFT(VLOOKUP(RecordTable[[#This Row],[METRC]],METRC!A:B,2,FALSE),4)=LEFT(RecordTable[[#This Row],[CloneBarcode]],4),"match","MISMATCH"),"dead")</f>
        <v>dead</v>
      </c>
      <c r="F1994" s="15" t="str">
        <f>_xlfn.IFNA(INDEX(Table6[[#All],[Location]],MATCH(RecordTable[[#This Row],[METRC]],Table6[Tag],0)),"DEAD")</f>
        <v>DEAD</v>
      </c>
    </row>
    <row r="1995" spans="1:6" x14ac:dyDescent="0.25">
      <c r="A1995" t="str">
        <f>_xlfn.CONCAT("1A4070000000065000",RIGHT(RecordTable[[#This Row],[CloneBarcode]],6))</f>
        <v>1A4070000000065000045540</v>
      </c>
      <c r="B1995" t="str">
        <f>LEFT(RecordTable[[#This Row],[CloneBarcode]],7)</f>
        <v>DRMC034</v>
      </c>
      <c r="C1995" t="s">
        <v>3865</v>
      </c>
      <c r="D1995" s="15">
        <v>43760</v>
      </c>
      <c r="E1995" s="15" t="str">
        <f>_xlfn.IFNA(IF(LEFT(VLOOKUP(RecordTable[[#This Row],[METRC]],METRC!A:B,2,FALSE),4)=LEFT(RecordTable[[#This Row],[CloneBarcode]],4),"match","MISMATCH"),"dead")</f>
        <v>dead</v>
      </c>
      <c r="F1995" s="15" t="str">
        <f>_xlfn.IFNA(INDEX(Table6[[#All],[Location]],MATCH(RecordTable[[#This Row],[METRC]],Table6[Tag],0)),"DEAD")</f>
        <v>DEAD</v>
      </c>
    </row>
    <row r="1996" spans="1:6" x14ac:dyDescent="0.25">
      <c r="A1996" t="str">
        <f>_xlfn.CONCAT("1A4070000000065000",RIGHT(RecordTable[[#This Row],[CloneBarcode]],6))</f>
        <v>1A4070000000065000038501</v>
      </c>
      <c r="B1996" t="str">
        <f>LEFT(RecordTable[[#This Row],[CloneBarcode]],7)</f>
        <v>GFSD028</v>
      </c>
      <c r="C1996" t="s">
        <v>3709</v>
      </c>
      <c r="D1996" s="15">
        <v>43760</v>
      </c>
      <c r="E1996" s="15" t="str">
        <f>_xlfn.IFNA(IF(LEFT(VLOOKUP(RecordTable[[#This Row],[METRC]],METRC!A:B,2,FALSE),4)=LEFT(RecordTable[[#This Row],[CloneBarcode]],4),"match","MISMATCH"),"dead")</f>
        <v>dead</v>
      </c>
      <c r="F1996" s="15" t="str">
        <f>_xlfn.IFNA(INDEX(Table6[[#All],[Location]],MATCH(RecordTable[[#This Row],[METRC]],Table6[Tag],0)),"DEAD")</f>
        <v>DEAD</v>
      </c>
    </row>
    <row r="1997" spans="1:6" x14ac:dyDescent="0.25">
      <c r="A1997" t="str">
        <f>_xlfn.CONCAT("1A4070000000065000",RIGHT(RecordTable[[#This Row],[CloneBarcode]],6))</f>
        <v>1A4070000000065000041531</v>
      </c>
      <c r="B1997" t="str">
        <f>LEFT(RecordTable[[#This Row],[CloneBarcode]],7)</f>
        <v>GFSD159</v>
      </c>
      <c r="C1997" t="s">
        <v>3712</v>
      </c>
      <c r="D1997" s="15">
        <v>43760</v>
      </c>
      <c r="E1997" s="15" t="str">
        <f>_xlfn.IFNA(IF(LEFT(VLOOKUP(RecordTable[[#This Row],[METRC]],METRC!A:B,2,FALSE),4)=LEFT(RecordTable[[#This Row],[CloneBarcode]],4),"match","MISMATCH"),"dead")</f>
        <v>dead</v>
      </c>
      <c r="F1997" s="15" t="str">
        <f>_xlfn.IFNA(INDEX(Table6[[#All],[Location]],MATCH(RecordTable[[#This Row],[METRC]],Table6[Tag],0)),"DEAD")</f>
        <v>DEAD</v>
      </c>
    </row>
    <row r="1998" spans="1:6" x14ac:dyDescent="0.25">
      <c r="A1998" t="str">
        <f>_xlfn.CONCAT("1A4070000000065000",RIGHT(RecordTable[[#This Row],[CloneBarcode]],6))</f>
        <v>1A4070000000065000041534</v>
      </c>
      <c r="B1998" t="str">
        <f>LEFT(RecordTable[[#This Row],[CloneBarcode]],7)</f>
        <v>GFSD159</v>
      </c>
      <c r="C1998" t="s">
        <v>3711</v>
      </c>
      <c r="D1998" s="15">
        <v>43760</v>
      </c>
      <c r="E1998" s="15" t="str">
        <f>_xlfn.IFNA(IF(LEFT(VLOOKUP(RecordTable[[#This Row],[METRC]],METRC!A:B,2,FALSE),4)=LEFT(RecordTable[[#This Row],[CloneBarcode]],4),"match","MISMATCH"),"dead")</f>
        <v>dead</v>
      </c>
      <c r="F1998" s="15" t="str">
        <f>_xlfn.IFNA(INDEX(Table6[[#All],[Location]],MATCH(RecordTable[[#This Row],[METRC]],Table6[Tag],0)),"DEAD")</f>
        <v>DEAD</v>
      </c>
    </row>
    <row r="1999" spans="1:6" x14ac:dyDescent="0.25">
      <c r="A1999" t="str">
        <f>_xlfn.CONCAT("1A4070000000065000",RIGHT(RecordTable[[#This Row],[CloneBarcode]],6))</f>
        <v>1A4070000000065000040758</v>
      </c>
      <c r="B1999" t="str">
        <f>LEFT(RecordTable[[#This Row],[CloneBarcode]],7)</f>
        <v>GFSD187</v>
      </c>
      <c r="C1999" t="s">
        <v>3714</v>
      </c>
      <c r="D1999" s="15">
        <v>43760</v>
      </c>
      <c r="E1999" s="15" t="str">
        <f>_xlfn.IFNA(IF(LEFT(VLOOKUP(RecordTable[[#This Row],[METRC]],METRC!A:B,2,FALSE),4)=LEFT(RecordTable[[#This Row],[CloneBarcode]],4),"match","MISMATCH"),"dead")</f>
        <v>dead</v>
      </c>
      <c r="F1999" s="15" t="str">
        <f>_xlfn.IFNA(INDEX(Table6[[#All],[Location]],MATCH(RecordTable[[#This Row],[METRC]],Table6[Tag],0)),"DEAD")</f>
        <v>DEAD</v>
      </c>
    </row>
    <row r="2000" spans="1:6" x14ac:dyDescent="0.25">
      <c r="A2000" t="str">
        <f>_xlfn.CONCAT("1A4070000000065000",RIGHT(RecordTable[[#This Row],[CloneBarcode]],6))</f>
        <v>1A4070000000065000040612</v>
      </c>
      <c r="B2000" t="str">
        <f>LEFT(RecordTable[[#This Row],[CloneBarcode]],7)</f>
        <v>GFSD189</v>
      </c>
      <c r="C2000" t="s">
        <v>3715</v>
      </c>
      <c r="D2000" s="15">
        <v>43760</v>
      </c>
      <c r="E2000" s="15" t="str">
        <f>_xlfn.IFNA(IF(LEFT(VLOOKUP(RecordTable[[#This Row],[METRC]],METRC!A:B,2,FALSE),4)=LEFT(RecordTable[[#This Row],[CloneBarcode]],4),"match","MISMATCH"),"dead")</f>
        <v>dead</v>
      </c>
      <c r="F2000" s="15" t="str">
        <f>_xlfn.IFNA(INDEX(Table6[[#All],[Location]],MATCH(RecordTable[[#This Row],[METRC]],Table6[Tag],0)),"DEAD")</f>
        <v>DEAD</v>
      </c>
    </row>
    <row r="2001" spans="1:6" x14ac:dyDescent="0.25">
      <c r="A2001" t="str">
        <f>_xlfn.CONCAT("1A4070000000065000",RIGHT(RecordTable[[#This Row],[CloneBarcode]],6))</f>
        <v>1A4070000000065000040611</v>
      </c>
      <c r="B2001" t="str">
        <f>LEFT(RecordTable[[#This Row],[CloneBarcode]],7)</f>
        <v>GFSD189</v>
      </c>
      <c r="C2001" t="s">
        <v>3716</v>
      </c>
      <c r="D2001" s="15">
        <v>43760</v>
      </c>
      <c r="E2001" s="15" t="str">
        <f>_xlfn.IFNA(IF(LEFT(VLOOKUP(RecordTable[[#This Row],[METRC]],METRC!A:B,2,FALSE),4)=LEFT(RecordTable[[#This Row],[CloneBarcode]],4),"match","MISMATCH"),"dead")</f>
        <v>dead</v>
      </c>
      <c r="F2001" s="15" t="str">
        <f>_xlfn.IFNA(INDEX(Table6[[#All],[Location]],MATCH(RecordTable[[#This Row],[METRC]],Table6[Tag],0)),"DEAD")</f>
        <v>DEAD</v>
      </c>
    </row>
    <row r="2002" spans="1:6" x14ac:dyDescent="0.25">
      <c r="A2002" t="str">
        <f>_xlfn.CONCAT("1A4070000000065000",RIGHT(RecordTable[[#This Row],[CloneBarcode]],6))</f>
        <v>1A4070000000065000040545</v>
      </c>
      <c r="B2002" t="str">
        <f>LEFT(RecordTable[[#This Row],[CloneBarcode]],7)</f>
        <v>GFSD193</v>
      </c>
      <c r="C2002" t="s">
        <v>3718</v>
      </c>
      <c r="D2002" s="15">
        <v>43760</v>
      </c>
      <c r="E2002" s="15" t="str">
        <f>_xlfn.IFNA(IF(LEFT(VLOOKUP(RecordTable[[#This Row],[METRC]],METRC!A:B,2,FALSE),4)=LEFT(RecordTable[[#This Row],[CloneBarcode]],4),"match","MISMATCH"),"dead")</f>
        <v>dead</v>
      </c>
      <c r="F2002" s="15" t="str">
        <f>_xlfn.IFNA(INDEX(Table6[[#All],[Location]],MATCH(RecordTable[[#This Row],[METRC]],Table6[Tag],0)),"DEAD")</f>
        <v>DEAD</v>
      </c>
    </row>
    <row r="2003" spans="1:6" x14ac:dyDescent="0.25">
      <c r="A2003" t="str">
        <f>_xlfn.CONCAT("1A4070000000065000",RIGHT(RecordTable[[#This Row],[CloneBarcode]],6))</f>
        <v>1A4070000000065000040546</v>
      </c>
      <c r="B2003" t="str">
        <f>LEFT(RecordTable[[#This Row],[CloneBarcode]],7)</f>
        <v>GFSD193</v>
      </c>
      <c r="C2003" t="s">
        <v>3717</v>
      </c>
      <c r="D2003" s="15">
        <v>43760</v>
      </c>
      <c r="E2003" s="15" t="str">
        <f>_xlfn.IFNA(IF(LEFT(VLOOKUP(RecordTable[[#This Row],[METRC]],METRC!A:B,2,FALSE),4)=LEFT(RecordTable[[#This Row],[CloneBarcode]],4),"match","MISMATCH"),"dead")</f>
        <v>dead</v>
      </c>
      <c r="F2003" s="15" t="str">
        <f>_xlfn.IFNA(INDEX(Table6[[#All],[Location]],MATCH(RecordTable[[#This Row],[METRC]],Table6[Tag],0)),"DEAD")</f>
        <v>DEAD</v>
      </c>
    </row>
    <row r="2004" spans="1:6" x14ac:dyDescent="0.25">
      <c r="A2004" t="str">
        <f>_xlfn.CONCAT("1A4070000000065000",RIGHT(RecordTable[[#This Row],[CloneBarcode]],6))</f>
        <v>1A4070000000065000040562</v>
      </c>
      <c r="B2004" t="str">
        <f>LEFT(RecordTable[[#This Row],[CloneBarcode]],7)</f>
        <v>GFSD207</v>
      </c>
      <c r="C2004" t="s">
        <v>3719</v>
      </c>
      <c r="D2004" s="15">
        <v>43760</v>
      </c>
      <c r="E2004" s="15" t="str">
        <f>_xlfn.IFNA(IF(LEFT(VLOOKUP(RecordTable[[#This Row],[METRC]],METRC!A:B,2,FALSE),4)=LEFT(RecordTable[[#This Row],[CloneBarcode]],4),"match","MISMATCH"),"dead")</f>
        <v>dead</v>
      </c>
      <c r="F2004" s="15" t="str">
        <f>_xlfn.IFNA(INDEX(Table6[[#All],[Location]],MATCH(RecordTable[[#This Row],[METRC]],Table6[Tag],0)),"DEAD")</f>
        <v>DEAD</v>
      </c>
    </row>
    <row r="2005" spans="1:6" x14ac:dyDescent="0.25">
      <c r="A2005" t="str">
        <f>_xlfn.CONCAT("1A4070000000065000",RIGHT(RecordTable[[#This Row],[CloneBarcode]],6))</f>
        <v>1A4070000000065000040561</v>
      </c>
      <c r="B2005" t="str">
        <f>LEFT(RecordTable[[#This Row],[CloneBarcode]],7)</f>
        <v>GFSD207</v>
      </c>
      <c r="C2005" t="s">
        <v>72</v>
      </c>
      <c r="D2005" s="15">
        <v>43760</v>
      </c>
      <c r="E2005" s="15" t="str">
        <f>_xlfn.IFNA(IF(LEFT(VLOOKUP(RecordTable[[#This Row],[METRC]],METRC!A:B,2,FALSE),4)=LEFT(RecordTable[[#This Row],[CloneBarcode]],4),"match","MISMATCH"),"dead")</f>
        <v>dead</v>
      </c>
      <c r="F2005" s="15" t="str">
        <f>_xlfn.IFNA(INDEX(Table6[[#All],[Location]],MATCH(RecordTable[[#This Row],[METRC]],Table6[Tag],0)),"DEAD")</f>
        <v>DEAD</v>
      </c>
    </row>
    <row r="2006" spans="1:6" x14ac:dyDescent="0.25">
      <c r="A2006" t="str">
        <f>_xlfn.CONCAT("1A4070000000065000",RIGHT(RecordTable[[#This Row],[CloneBarcode]],6))</f>
        <v>1A4070000000065000043831</v>
      </c>
      <c r="B2006" t="str">
        <f>LEFT(RecordTable[[#This Row],[CloneBarcode]],7)</f>
        <v>HAMA013</v>
      </c>
      <c r="C2006" t="s">
        <v>3969</v>
      </c>
      <c r="D2006" s="15">
        <v>43760</v>
      </c>
      <c r="E2006" s="15" t="str">
        <f>_xlfn.IFNA(IF(LEFT(VLOOKUP(RecordTable[[#This Row],[METRC]],METRC!A:B,2,FALSE),4)=LEFT(RecordTable[[#This Row],[CloneBarcode]],4),"match","MISMATCH"),"dead")</f>
        <v>dead</v>
      </c>
      <c r="F2006" s="15" t="str">
        <f>_xlfn.IFNA(INDEX(Table6[[#All],[Location]],MATCH(RecordTable[[#This Row],[METRC]],Table6[Tag],0)),"DEAD")</f>
        <v>DEAD</v>
      </c>
    </row>
    <row r="2007" spans="1:6" x14ac:dyDescent="0.25">
      <c r="A2007" t="str">
        <f>_xlfn.CONCAT("1A4070000000065000",RIGHT(RecordTable[[#This Row],[CloneBarcode]],6))</f>
        <v>1A4070000000065000043839</v>
      </c>
      <c r="B2007" t="str">
        <f>LEFT(RecordTable[[#This Row],[CloneBarcode]],7)</f>
        <v>HAMA013</v>
      </c>
      <c r="C2007" t="s">
        <v>3967</v>
      </c>
      <c r="D2007" s="15">
        <v>43760</v>
      </c>
      <c r="E2007" s="15" t="str">
        <f>_xlfn.IFNA(IF(LEFT(VLOOKUP(RecordTable[[#This Row],[METRC]],METRC!A:B,2,FALSE),4)=LEFT(RecordTable[[#This Row],[CloneBarcode]],4),"match","MISMATCH"),"dead")</f>
        <v>dead</v>
      </c>
      <c r="F2007" s="15" t="str">
        <f>_xlfn.IFNA(INDEX(Table6[[#All],[Location]],MATCH(RecordTable[[#This Row],[METRC]],Table6[Tag],0)),"DEAD")</f>
        <v>DEAD</v>
      </c>
    </row>
    <row r="2008" spans="1:6" x14ac:dyDescent="0.25">
      <c r="A2008" t="str">
        <f>_xlfn.CONCAT("1A4070000000065000",RIGHT(RecordTable[[#This Row],[CloneBarcode]],6))</f>
        <v>1A4070000000065000043900</v>
      </c>
      <c r="B2008" t="str">
        <f>LEFT(RecordTable[[#This Row],[CloneBarcode]],7)</f>
        <v>HAMA013</v>
      </c>
      <c r="C2008" t="s">
        <v>3968</v>
      </c>
      <c r="D2008" s="15">
        <v>43760</v>
      </c>
      <c r="E2008" s="15" t="str">
        <f>_xlfn.IFNA(IF(LEFT(VLOOKUP(RecordTable[[#This Row],[METRC]],METRC!A:B,2,FALSE),4)=LEFT(RecordTable[[#This Row],[CloneBarcode]],4),"match","MISMATCH"),"dead")</f>
        <v>dead</v>
      </c>
      <c r="F2008" s="15" t="str">
        <f>_xlfn.IFNA(INDEX(Table6[[#All],[Location]],MATCH(RecordTable[[#This Row],[METRC]],Table6[Tag],0)),"DEAD")</f>
        <v>DEAD</v>
      </c>
    </row>
    <row r="2009" spans="1:6" x14ac:dyDescent="0.25">
      <c r="A2009" t="str">
        <f>_xlfn.CONCAT("1A4070000000065000",RIGHT(RecordTable[[#This Row],[CloneBarcode]],6))</f>
        <v>1A4070000000065000050650</v>
      </c>
      <c r="B2009" t="str">
        <f>LEFT(RecordTable[[#This Row],[CloneBarcode]],7)</f>
        <v>HTWV003</v>
      </c>
      <c r="C2009" t="s">
        <v>4151</v>
      </c>
      <c r="D2009" s="15">
        <v>43760</v>
      </c>
      <c r="E2009" s="15" t="str">
        <f>_xlfn.IFNA(IF(LEFT(VLOOKUP(RecordTable[[#This Row],[METRC]],METRC!A:B,2,FALSE),4)=LEFT(RecordTable[[#This Row],[CloneBarcode]],4),"match","MISMATCH"),"dead")</f>
        <v>dead</v>
      </c>
      <c r="F2009" s="15" t="str">
        <f>_xlfn.IFNA(INDEX(Table6[[#All],[Location]],MATCH(RecordTable[[#This Row],[METRC]],Table6[Tag],0)),"DEAD")</f>
        <v>DEAD</v>
      </c>
    </row>
    <row r="2010" spans="1:6" x14ac:dyDescent="0.25">
      <c r="A2010" t="str">
        <f>_xlfn.CONCAT("1A4070000000065000",RIGHT(RecordTable[[#This Row],[CloneBarcode]],6))</f>
        <v>1A4070000000065000050649</v>
      </c>
      <c r="B2010" t="str">
        <f>LEFT(RecordTable[[#This Row],[CloneBarcode]],7)</f>
        <v>HTWV003</v>
      </c>
      <c r="C2010" t="s">
        <v>4152</v>
      </c>
      <c r="D2010" s="15">
        <v>43760</v>
      </c>
      <c r="E2010" s="15" t="str">
        <f>_xlfn.IFNA(IF(LEFT(VLOOKUP(RecordTable[[#This Row],[METRC]],METRC!A:B,2,FALSE),4)=LEFT(RecordTable[[#This Row],[CloneBarcode]],4),"match","MISMATCH"),"dead")</f>
        <v>dead</v>
      </c>
      <c r="F2010" s="15" t="str">
        <f>_xlfn.IFNA(INDEX(Table6[[#All],[Location]],MATCH(RecordTable[[#This Row],[METRC]],Table6[Tag],0)),"DEAD")</f>
        <v>DEAD</v>
      </c>
    </row>
    <row r="2011" spans="1:6" x14ac:dyDescent="0.25">
      <c r="A2011" t="str">
        <f>_xlfn.CONCAT("1A4070000000065000",RIGHT(RecordTable[[#This Row],[CloneBarcode]],6))</f>
        <v>1A4070000000065000048068</v>
      </c>
      <c r="B2011" t="str">
        <f>LEFT(RecordTable[[#This Row],[CloneBarcode]],7)</f>
        <v>HTWV016</v>
      </c>
      <c r="C2011" t="s">
        <v>3974</v>
      </c>
      <c r="D2011" s="15">
        <v>43760</v>
      </c>
      <c r="E2011" s="15" t="str">
        <f>_xlfn.IFNA(IF(LEFT(VLOOKUP(RecordTable[[#This Row],[METRC]],METRC!A:B,2,FALSE),4)=LEFT(RecordTable[[#This Row],[CloneBarcode]],4),"match","MISMATCH"),"dead")</f>
        <v>dead</v>
      </c>
      <c r="F2011" s="15" t="str">
        <f>_xlfn.IFNA(INDEX(Table6[[#All],[Location]],MATCH(RecordTable[[#This Row],[METRC]],Table6[Tag],0)),"DEAD")</f>
        <v>DEAD</v>
      </c>
    </row>
    <row r="2012" spans="1:6" x14ac:dyDescent="0.25">
      <c r="A2012" t="str">
        <f>_xlfn.CONCAT("1A4070000000065000",RIGHT(RecordTable[[#This Row],[CloneBarcode]],6))</f>
        <v>1A4070000000065000048066</v>
      </c>
      <c r="B2012" t="str">
        <f>LEFT(RecordTable[[#This Row],[CloneBarcode]],7)</f>
        <v>HTWV016</v>
      </c>
      <c r="C2012" t="s">
        <v>3973</v>
      </c>
      <c r="D2012" s="15">
        <v>43760</v>
      </c>
      <c r="E2012" s="15" t="str">
        <f>_xlfn.IFNA(IF(LEFT(VLOOKUP(RecordTable[[#This Row],[METRC]],METRC!A:B,2,FALSE),4)=LEFT(RecordTable[[#This Row],[CloneBarcode]],4),"match","MISMATCH"),"dead")</f>
        <v>dead</v>
      </c>
      <c r="F2012" s="15" t="str">
        <f>_xlfn.IFNA(INDEX(Table6[[#All],[Location]],MATCH(RecordTable[[#This Row],[METRC]],Table6[Tag],0)),"DEAD")</f>
        <v>DEAD</v>
      </c>
    </row>
    <row r="2013" spans="1:6" x14ac:dyDescent="0.25">
      <c r="A2013" t="str">
        <f>_xlfn.CONCAT("1A4070000000065000",RIGHT(RecordTable[[#This Row],[CloneBarcode]],6))</f>
        <v>1A4070000000065000050651</v>
      </c>
      <c r="B2013" t="str">
        <f>LEFT(RecordTable[[#This Row],[CloneBarcode]],7)</f>
        <v>HTWV016</v>
      </c>
      <c r="C2013" t="s">
        <v>4153</v>
      </c>
      <c r="D2013" s="15">
        <v>43760</v>
      </c>
      <c r="E2013" s="15" t="str">
        <f>_xlfn.IFNA(IF(LEFT(VLOOKUP(RecordTable[[#This Row],[METRC]],METRC!A:B,2,FALSE),4)=LEFT(RecordTable[[#This Row],[CloneBarcode]],4),"match","MISMATCH"),"dead")</f>
        <v>dead</v>
      </c>
      <c r="F2013" s="15" t="str">
        <f>_xlfn.IFNA(INDEX(Table6[[#All],[Location]],MATCH(RecordTable[[#This Row],[METRC]],Table6[Tag],0)),"DEAD")</f>
        <v>DEAD</v>
      </c>
    </row>
    <row r="2014" spans="1:6" x14ac:dyDescent="0.25">
      <c r="A2014" t="str">
        <f>_xlfn.CONCAT("1A4070000000065000",RIGHT(RecordTable[[#This Row],[CloneBarcode]],6))</f>
        <v>1A4070000000065000050653</v>
      </c>
      <c r="B2014" t="str">
        <f>LEFT(RecordTable[[#This Row],[CloneBarcode]],7)</f>
        <v>HTWV016</v>
      </c>
      <c r="C2014" t="s">
        <v>4154</v>
      </c>
      <c r="D2014" s="15">
        <v>43760</v>
      </c>
      <c r="E2014" s="15" t="str">
        <f>_xlfn.IFNA(IF(LEFT(VLOOKUP(RecordTable[[#This Row],[METRC]],METRC!A:B,2,FALSE),4)=LEFT(RecordTable[[#This Row],[CloneBarcode]],4),"match","MISMATCH"),"dead")</f>
        <v>dead</v>
      </c>
      <c r="F2014" s="15" t="str">
        <f>_xlfn.IFNA(INDEX(Table6[[#All],[Location]],MATCH(RecordTable[[#This Row],[METRC]],Table6[Tag],0)),"DEAD")</f>
        <v>DEAD</v>
      </c>
    </row>
    <row r="2015" spans="1:6" x14ac:dyDescent="0.25">
      <c r="A2015" t="str">
        <f>_xlfn.CONCAT("1A4070000000065000",RIGHT(RecordTable[[#This Row],[CloneBarcode]],6))</f>
        <v>1A4070000000065000045497</v>
      </c>
      <c r="B2015" t="str">
        <f>LEFT(RecordTable[[#This Row],[CloneBarcode]],7)</f>
        <v>ISLA010</v>
      </c>
      <c r="C2015" t="s">
        <v>3866</v>
      </c>
      <c r="D2015" s="15">
        <v>43760</v>
      </c>
      <c r="E2015" s="15" t="str">
        <f>_xlfn.IFNA(IF(LEFT(VLOOKUP(RecordTable[[#This Row],[METRC]],METRC!A:B,2,FALSE),4)=LEFT(RecordTable[[#This Row],[CloneBarcode]],4),"match","MISMATCH"),"dead")</f>
        <v>dead</v>
      </c>
      <c r="F2015" s="15" t="str">
        <f>_xlfn.IFNA(INDEX(Table6[[#All],[Location]],MATCH(RecordTable[[#This Row],[METRC]],Table6[Tag],0)),"DEAD")</f>
        <v>DEAD</v>
      </c>
    </row>
    <row r="2016" spans="1:6" x14ac:dyDescent="0.25">
      <c r="A2016" t="str">
        <f>_xlfn.CONCAT("1A4070000000065000",RIGHT(RecordTable[[#This Row],[CloneBarcode]],6))</f>
        <v>1A4070000000065000045496</v>
      </c>
      <c r="B2016" t="str">
        <f>LEFT(RecordTable[[#This Row],[CloneBarcode]],7)</f>
        <v>ISLA010</v>
      </c>
      <c r="C2016" t="s">
        <v>3867</v>
      </c>
      <c r="D2016" s="15">
        <v>43760</v>
      </c>
      <c r="E2016" s="15" t="str">
        <f>_xlfn.IFNA(IF(LEFT(VLOOKUP(RecordTable[[#This Row],[METRC]],METRC!A:B,2,FALSE),4)=LEFT(RecordTable[[#This Row],[CloneBarcode]],4),"match","MISMATCH"),"dead")</f>
        <v>dead</v>
      </c>
      <c r="F2016" s="15" t="str">
        <f>_xlfn.IFNA(INDEX(Table6[[#All],[Location]],MATCH(RecordTable[[#This Row],[METRC]],Table6[Tag],0)),"DEAD")</f>
        <v>DEAD</v>
      </c>
    </row>
    <row r="2017" spans="1:6" x14ac:dyDescent="0.25">
      <c r="A2017" t="str">
        <f>_xlfn.CONCAT("1A4070000000065000",RIGHT(RecordTable[[#This Row],[CloneBarcode]],6))</f>
        <v>1A4070000000065000050601</v>
      </c>
      <c r="B2017" t="str">
        <f>LEFT(RecordTable[[#This Row],[CloneBarcode]],7)</f>
        <v>JK99007</v>
      </c>
      <c r="C2017" t="s">
        <v>4155</v>
      </c>
      <c r="D2017" s="15">
        <v>43760</v>
      </c>
      <c r="E2017" s="15" t="str">
        <f>_xlfn.IFNA(IF(LEFT(VLOOKUP(RecordTable[[#This Row],[METRC]],METRC!A:B,2,FALSE),4)=LEFT(RecordTable[[#This Row],[CloneBarcode]],4),"match","MISMATCH"),"dead")</f>
        <v>dead</v>
      </c>
      <c r="F2017" s="15" t="str">
        <f>_xlfn.IFNA(INDEX(Table6[[#All],[Location]],MATCH(RecordTable[[#This Row],[METRC]],Table6[Tag],0)),"DEAD")</f>
        <v>DEAD</v>
      </c>
    </row>
    <row r="2018" spans="1:6" x14ac:dyDescent="0.25">
      <c r="A2018" t="str">
        <f>_xlfn.CONCAT("1A4070000000065000",RIGHT(RecordTable[[#This Row],[CloneBarcode]],6))</f>
        <v>1A4070000000065000050602</v>
      </c>
      <c r="B2018" t="str">
        <f>LEFT(RecordTable[[#This Row],[CloneBarcode]],7)</f>
        <v>JK99007</v>
      </c>
      <c r="C2018" t="s">
        <v>4156</v>
      </c>
      <c r="D2018" s="15">
        <v>43760</v>
      </c>
      <c r="E2018" s="15" t="str">
        <f>_xlfn.IFNA(IF(LEFT(VLOOKUP(RecordTable[[#This Row],[METRC]],METRC!A:B,2,FALSE),4)=LEFT(RecordTable[[#This Row],[CloneBarcode]],4),"match","MISMATCH"),"dead")</f>
        <v>dead</v>
      </c>
      <c r="F2018" s="15" t="str">
        <f>_xlfn.IFNA(INDEX(Table6[[#All],[Location]],MATCH(RecordTable[[#This Row],[METRC]],Table6[Tag],0)),"DEAD")</f>
        <v>DEAD</v>
      </c>
    </row>
    <row r="2019" spans="1:6" x14ac:dyDescent="0.25">
      <c r="A2019" t="str">
        <f>_xlfn.CONCAT("1A4070000000065000",RIGHT(RecordTable[[#This Row],[CloneBarcode]],6))</f>
        <v>1A4070000000065000048090</v>
      </c>
      <c r="B2019" t="str">
        <f>LEFT(RecordTable[[#This Row],[CloneBarcode]],7)</f>
        <v>JK99030</v>
      </c>
      <c r="C2019" t="s">
        <v>3981</v>
      </c>
      <c r="D2019" s="15">
        <v>43760</v>
      </c>
      <c r="E2019" s="15" t="str">
        <f>_xlfn.IFNA(IF(LEFT(VLOOKUP(RecordTable[[#This Row],[METRC]],METRC!A:B,2,FALSE),4)=LEFT(RecordTable[[#This Row],[CloneBarcode]],4),"match","MISMATCH"),"dead")</f>
        <v>dead</v>
      </c>
      <c r="F2019" s="15" t="str">
        <f>_xlfn.IFNA(INDEX(Table6[[#All],[Location]],MATCH(RecordTable[[#This Row],[METRC]],Table6[Tag],0)),"DEAD")</f>
        <v>DEAD</v>
      </c>
    </row>
    <row r="2020" spans="1:6" x14ac:dyDescent="0.25">
      <c r="A2020" t="str">
        <f>_xlfn.CONCAT("1A4070000000065000",RIGHT(RecordTable[[#This Row],[CloneBarcode]],6))</f>
        <v>1A4070000000065000048089</v>
      </c>
      <c r="B2020" t="str">
        <f>LEFT(RecordTable[[#This Row],[CloneBarcode]],7)</f>
        <v>JK99030</v>
      </c>
      <c r="C2020" t="s">
        <v>3980</v>
      </c>
      <c r="D2020" s="15">
        <v>43760</v>
      </c>
      <c r="E2020" s="15" t="str">
        <f>_xlfn.IFNA(IF(LEFT(VLOOKUP(RecordTable[[#This Row],[METRC]],METRC!A:B,2,FALSE),4)=LEFT(RecordTable[[#This Row],[CloneBarcode]],4),"match","MISMATCH"),"dead")</f>
        <v>dead</v>
      </c>
      <c r="F2020" s="15" t="str">
        <f>_xlfn.IFNA(INDEX(Table6[[#All],[Location]],MATCH(RecordTable[[#This Row],[METRC]],Table6[Tag],0)),"DEAD")</f>
        <v>DEAD</v>
      </c>
    </row>
    <row r="2021" spans="1:6" x14ac:dyDescent="0.25">
      <c r="A2021" t="str">
        <f>_xlfn.CONCAT("1A4070000000065000",RIGHT(RecordTable[[#This Row],[CloneBarcode]],6))</f>
        <v>1A4070000000065000048086</v>
      </c>
      <c r="B2021" t="str">
        <f>LEFT(RecordTable[[#This Row],[CloneBarcode]],7)</f>
        <v>JK99042</v>
      </c>
      <c r="C2021" t="s">
        <v>3983</v>
      </c>
      <c r="D2021" s="15">
        <v>43760</v>
      </c>
      <c r="E2021" s="15" t="str">
        <f>_xlfn.IFNA(IF(LEFT(VLOOKUP(RecordTable[[#This Row],[METRC]],METRC!A:B,2,FALSE),4)=LEFT(RecordTable[[#This Row],[CloneBarcode]],4),"match","MISMATCH"),"dead")</f>
        <v>dead</v>
      </c>
      <c r="F2021" s="15" t="str">
        <f>_xlfn.IFNA(INDEX(Table6[[#All],[Location]],MATCH(RecordTable[[#This Row],[METRC]],Table6[Tag],0)),"DEAD")</f>
        <v>DEAD</v>
      </c>
    </row>
    <row r="2022" spans="1:6" x14ac:dyDescent="0.25">
      <c r="A2022" t="str">
        <f>_xlfn.CONCAT("1A4070000000065000",RIGHT(RecordTable[[#This Row],[CloneBarcode]],6))</f>
        <v>1A4070000000065000048088</v>
      </c>
      <c r="B2022" t="str">
        <f>LEFT(RecordTable[[#This Row],[CloneBarcode]],7)</f>
        <v>JK99042</v>
      </c>
      <c r="C2022" t="s">
        <v>3984</v>
      </c>
      <c r="D2022" s="15">
        <v>43760</v>
      </c>
      <c r="E2022" s="15" t="str">
        <f>_xlfn.IFNA(IF(LEFT(VLOOKUP(RecordTable[[#This Row],[METRC]],METRC!A:B,2,FALSE),4)=LEFT(RecordTable[[#This Row],[CloneBarcode]],4),"match","MISMATCH"),"dead")</f>
        <v>dead</v>
      </c>
      <c r="F2022" s="15" t="str">
        <f>_xlfn.IFNA(INDEX(Table6[[#All],[Location]],MATCH(RecordTable[[#This Row],[METRC]],Table6[Tag],0)),"DEAD")</f>
        <v>DEAD</v>
      </c>
    </row>
    <row r="2023" spans="1:6" x14ac:dyDescent="0.25">
      <c r="A2023" t="str">
        <f>_xlfn.CONCAT("1A4070000000065000",RIGHT(RecordTable[[#This Row],[CloneBarcode]],6))</f>
        <v>1A4070000000065000048104</v>
      </c>
      <c r="B2023" t="str">
        <f>LEFT(RecordTable[[#This Row],[CloneBarcode]],7)</f>
        <v>JK99058</v>
      </c>
      <c r="C2023" t="s">
        <v>3987</v>
      </c>
      <c r="D2023" s="15">
        <v>43760</v>
      </c>
      <c r="E2023" s="15" t="str">
        <f>_xlfn.IFNA(IF(LEFT(VLOOKUP(RecordTable[[#This Row],[METRC]],METRC!A:B,2,FALSE),4)=LEFT(RecordTable[[#This Row],[CloneBarcode]],4),"match","MISMATCH"),"dead")</f>
        <v>dead</v>
      </c>
      <c r="F2023" s="15" t="str">
        <f>_xlfn.IFNA(INDEX(Table6[[#All],[Location]],MATCH(RecordTable[[#This Row],[METRC]],Table6[Tag],0)),"DEAD")</f>
        <v>DEAD</v>
      </c>
    </row>
    <row r="2024" spans="1:6" x14ac:dyDescent="0.25">
      <c r="A2024" t="str">
        <f>_xlfn.CONCAT("1A4070000000065000",RIGHT(RecordTable[[#This Row],[CloneBarcode]],6))</f>
        <v>1A4070000000065000048103</v>
      </c>
      <c r="B2024" t="str">
        <f>LEFT(RecordTable[[#This Row],[CloneBarcode]],7)</f>
        <v>JK99058</v>
      </c>
      <c r="C2024" t="s">
        <v>3986</v>
      </c>
      <c r="D2024" s="15">
        <v>43760</v>
      </c>
      <c r="E2024" s="15" t="str">
        <f>_xlfn.IFNA(IF(LEFT(VLOOKUP(RecordTable[[#This Row],[METRC]],METRC!A:B,2,FALSE),4)=LEFT(RecordTable[[#This Row],[CloneBarcode]],4),"match","MISMATCH"),"dead")</f>
        <v>dead</v>
      </c>
      <c r="F2024" s="15" t="str">
        <f>_xlfn.IFNA(INDEX(Table6[[#All],[Location]],MATCH(RecordTable[[#This Row],[METRC]],Table6[Tag],0)),"DEAD")</f>
        <v>DEAD</v>
      </c>
    </row>
    <row r="2025" spans="1:6" x14ac:dyDescent="0.25">
      <c r="A2025" t="str">
        <f>_xlfn.CONCAT("1A4070000000065000",RIGHT(RecordTable[[#This Row],[CloneBarcode]],6))</f>
        <v>1A4070000000065000050600</v>
      </c>
      <c r="B2025" t="str">
        <f>LEFT(RecordTable[[#This Row],[CloneBarcode]],7)</f>
        <v>JK99064</v>
      </c>
      <c r="C2025" t="s">
        <v>4157</v>
      </c>
      <c r="D2025" s="15">
        <v>43760</v>
      </c>
      <c r="E2025" s="15" t="str">
        <f>_xlfn.IFNA(IF(LEFT(VLOOKUP(RecordTable[[#This Row],[METRC]],METRC!A:B,2,FALSE),4)=LEFT(RecordTable[[#This Row],[CloneBarcode]],4),"match","MISMATCH"),"dead")</f>
        <v>dead</v>
      </c>
      <c r="F2025" s="15" t="str">
        <f>_xlfn.IFNA(INDEX(Table6[[#All],[Location]],MATCH(RecordTable[[#This Row],[METRC]],Table6[Tag],0)),"DEAD")</f>
        <v>DEAD</v>
      </c>
    </row>
    <row r="2026" spans="1:6" x14ac:dyDescent="0.25">
      <c r="A2026" t="str">
        <f>_xlfn.CONCAT("1A4070000000065000",RIGHT(RecordTable[[#This Row],[CloneBarcode]],6))</f>
        <v>1A4070000000065000042851</v>
      </c>
      <c r="B2026" t="str">
        <f>LEFT(RecordTable[[#This Row],[CloneBarcode]],7)</f>
        <v>KING002</v>
      </c>
      <c r="C2026" t="s">
        <v>3722</v>
      </c>
      <c r="D2026" s="15">
        <v>43760</v>
      </c>
      <c r="E2026" s="15" t="str">
        <f>_xlfn.IFNA(IF(LEFT(VLOOKUP(RecordTable[[#This Row],[METRC]],METRC!A:B,2,FALSE),4)=LEFT(RecordTable[[#This Row],[CloneBarcode]],4),"match","MISMATCH"),"dead")</f>
        <v>dead</v>
      </c>
      <c r="F2026" s="15" t="str">
        <f>_xlfn.IFNA(INDEX(Table6[[#All],[Location]],MATCH(RecordTable[[#This Row],[METRC]],Table6[Tag],0)),"DEAD")</f>
        <v>DEAD</v>
      </c>
    </row>
    <row r="2027" spans="1:6" x14ac:dyDescent="0.25">
      <c r="A2027" t="str">
        <f>_xlfn.CONCAT("1A4070000000065000",RIGHT(RecordTable[[#This Row],[CloneBarcode]],6))</f>
        <v>1A4070000000065000042870</v>
      </c>
      <c r="B2027" t="str">
        <f>LEFT(RecordTable[[#This Row],[CloneBarcode]],7)</f>
        <v>KING002</v>
      </c>
      <c r="C2027" t="s">
        <v>3723</v>
      </c>
      <c r="D2027" s="15">
        <v>43760</v>
      </c>
      <c r="E2027" s="15" t="str">
        <f>_xlfn.IFNA(IF(LEFT(VLOOKUP(RecordTable[[#This Row],[METRC]],METRC!A:B,2,FALSE),4)=LEFT(RecordTable[[#This Row],[CloneBarcode]],4),"match","MISMATCH"),"dead")</f>
        <v>dead</v>
      </c>
      <c r="F2027" s="15" t="str">
        <f>_xlfn.IFNA(INDEX(Table6[[#All],[Location]],MATCH(RecordTable[[#This Row],[METRC]],Table6[Tag],0)),"DEAD")</f>
        <v>DEAD</v>
      </c>
    </row>
    <row r="2028" spans="1:6" x14ac:dyDescent="0.25">
      <c r="A2028" t="str">
        <f>_xlfn.CONCAT("1A4070000000065000",RIGHT(RecordTable[[#This Row],[CloneBarcode]],6))</f>
        <v>1A4070000000065000045278</v>
      </c>
      <c r="B2028" t="str">
        <f>LEFT(RecordTable[[#This Row],[CloneBarcode]],7)</f>
        <v>KING002</v>
      </c>
      <c r="C2028" t="s">
        <v>3995</v>
      </c>
      <c r="D2028" s="15">
        <v>43760</v>
      </c>
      <c r="E2028" s="15" t="str">
        <f>_xlfn.IFNA(IF(LEFT(VLOOKUP(RecordTable[[#This Row],[METRC]],METRC!A:B,2,FALSE),4)=LEFT(RecordTable[[#This Row],[CloneBarcode]],4),"match","MISMATCH"),"dead")</f>
        <v>dead</v>
      </c>
      <c r="F2028" s="15" t="str">
        <f>_xlfn.IFNA(INDEX(Table6[[#All],[Location]],MATCH(RecordTable[[#This Row],[METRC]],Table6[Tag],0)),"DEAD")</f>
        <v>DEAD</v>
      </c>
    </row>
    <row r="2029" spans="1:6" x14ac:dyDescent="0.25">
      <c r="A2029" t="str">
        <f>_xlfn.CONCAT("1A4070000000065000",RIGHT(RecordTable[[#This Row],[CloneBarcode]],6))</f>
        <v>1A4070000000065000045296</v>
      </c>
      <c r="B2029" t="str">
        <f>LEFT(RecordTable[[#This Row],[CloneBarcode]],7)</f>
        <v>KING002</v>
      </c>
      <c r="C2029" t="s">
        <v>3993</v>
      </c>
      <c r="D2029" s="15">
        <v>43760</v>
      </c>
      <c r="E2029" s="15" t="str">
        <f>_xlfn.IFNA(IF(LEFT(VLOOKUP(RecordTable[[#This Row],[METRC]],METRC!A:B,2,FALSE),4)=LEFT(RecordTable[[#This Row],[CloneBarcode]],4),"match","MISMATCH"),"dead")</f>
        <v>dead</v>
      </c>
      <c r="F2029" s="15" t="str">
        <f>_xlfn.IFNA(INDEX(Table6[[#All],[Location]],MATCH(RecordTable[[#This Row],[METRC]],Table6[Tag],0)),"DEAD")</f>
        <v>DEAD</v>
      </c>
    </row>
    <row r="2030" spans="1:6" x14ac:dyDescent="0.25">
      <c r="A2030" t="str">
        <f>_xlfn.CONCAT("1A4070000000065000",RIGHT(RecordTable[[#This Row],[CloneBarcode]],6))</f>
        <v>1A4070000000065000045282</v>
      </c>
      <c r="B2030" t="str">
        <f>LEFT(RecordTable[[#This Row],[CloneBarcode]],7)</f>
        <v>KING002</v>
      </c>
      <c r="C2030" t="s">
        <v>3994</v>
      </c>
      <c r="D2030" s="15">
        <v>43760</v>
      </c>
      <c r="E2030" s="15" t="str">
        <f>_xlfn.IFNA(IF(LEFT(VLOOKUP(RecordTable[[#This Row],[METRC]],METRC!A:B,2,FALSE),4)=LEFT(RecordTable[[#This Row],[CloneBarcode]],4),"match","MISMATCH"),"dead")</f>
        <v>dead</v>
      </c>
      <c r="F2030" s="15" t="str">
        <f>_xlfn.IFNA(INDEX(Table6[[#All],[Location]],MATCH(RecordTable[[#This Row],[METRC]],Table6[Tag],0)),"DEAD")</f>
        <v>DEAD</v>
      </c>
    </row>
    <row r="2031" spans="1:6" x14ac:dyDescent="0.25">
      <c r="A2031" t="str">
        <f>_xlfn.CONCAT("1A4070000000065000",RIGHT(RecordTable[[#This Row],[CloneBarcode]],6))</f>
        <v>1A4070000000065000045289</v>
      </c>
      <c r="B2031" t="str">
        <f>LEFT(RecordTable[[#This Row],[CloneBarcode]],7)</f>
        <v>KING002</v>
      </c>
      <c r="C2031" t="s">
        <v>3996</v>
      </c>
      <c r="D2031" s="15">
        <v>43760</v>
      </c>
      <c r="E2031" s="15" t="str">
        <f>_xlfn.IFNA(IF(LEFT(VLOOKUP(RecordTable[[#This Row],[METRC]],METRC!A:B,2,FALSE),4)=LEFT(RecordTable[[#This Row],[CloneBarcode]],4),"match","MISMATCH"),"dead")</f>
        <v>dead</v>
      </c>
      <c r="F2031" s="15" t="str">
        <f>_xlfn.IFNA(INDEX(Table6[[#All],[Location]],MATCH(RecordTable[[#This Row],[METRC]],Table6[Tag],0)),"DEAD")</f>
        <v>DEAD</v>
      </c>
    </row>
    <row r="2032" spans="1:6" x14ac:dyDescent="0.25">
      <c r="A2032" t="str">
        <f>_xlfn.CONCAT("1A4070000000065000",RIGHT(RecordTable[[#This Row],[CloneBarcode]],6))</f>
        <v>1A4070000000065000042887</v>
      </c>
      <c r="B2032" t="str">
        <f>LEFT(RecordTable[[#This Row],[CloneBarcode]],7)</f>
        <v>KING008</v>
      </c>
      <c r="C2032" t="s">
        <v>3724</v>
      </c>
      <c r="D2032" s="15">
        <v>43760</v>
      </c>
      <c r="E2032" s="15" t="str">
        <f>_xlfn.IFNA(IF(LEFT(VLOOKUP(RecordTable[[#This Row],[METRC]],METRC!A:B,2,FALSE),4)=LEFT(RecordTable[[#This Row],[CloneBarcode]],4),"match","MISMATCH"),"dead")</f>
        <v>dead</v>
      </c>
      <c r="F2032" s="15" t="str">
        <f>_xlfn.IFNA(INDEX(Table6[[#All],[Location]],MATCH(RecordTable[[#This Row],[METRC]],Table6[Tag],0)),"DEAD")</f>
        <v>DEAD</v>
      </c>
    </row>
    <row r="2033" spans="1:6" x14ac:dyDescent="0.25">
      <c r="A2033" t="str">
        <f>_xlfn.CONCAT("1A4070000000065000",RIGHT(RecordTable[[#This Row],[CloneBarcode]],6))</f>
        <v>1A4070000000065000042878</v>
      </c>
      <c r="B2033" t="str">
        <f>LEFT(RecordTable[[#This Row],[CloneBarcode]],7)</f>
        <v>KING008</v>
      </c>
      <c r="C2033" t="s">
        <v>3725</v>
      </c>
      <c r="D2033" s="15">
        <v>43760</v>
      </c>
      <c r="E2033" s="15" t="str">
        <f>_xlfn.IFNA(IF(LEFT(VLOOKUP(RecordTable[[#This Row],[METRC]],METRC!A:B,2,FALSE),4)=LEFT(RecordTable[[#This Row],[CloneBarcode]],4),"match","MISMATCH"),"dead")</f>
        <v>dead</v>
      </c>
      <c r="F2033" s="15" t="str">
        <f>_xlfn.IFNA(INDEX(Table6[[#All],[Location]],MATCH(RecordTable[[#This Row],[METRC]],Table6[Tag],0)),"DEAD")</f>
        <v>DEAD</v>
      </c>
    </row>
    <row r="2034" spans="1:6" x14ac:dyDescent="0.25">
      <c r="A2034" t="str">
        <f>_xlfn.CONCAT("1A4070000000065000",RIGHT(RecordTable[[#This Row],[CloneBarcode]],6))</f>
        <v>1A4070000000065000040555</v>
      </c>
      <c r="B2034" t="str">
        <f>LEFT(RecordTable[[#This Row],[CloneBarcode]],7)</f>
        <v>KOIX004</v>
      </c>
      <c r="C2034" t="s">
        <v>3728</v>
      </c>
      <c r="D2034" s="15">
        <v>43760</v>
      </c>
      <c r="E2034" s="15" t="str">
        <f>_xlfn.IFNA(IF(LEFT(VLOOKUP(RecordTable[[#This Row],[METRC]],METRC!A:B,2,FALSE),4)=LEFT(RecordTable[[#This Row],[CloneBarcode]],4),"match","MISMATCH"),"dead")</f>
        <v>dead</v>
      </c>
      <c r="F2034" s="15" t="str">
        <f>_xlfn.IFNA(INDEX(Table6[[#All],[Location]],MATCH(RecordTable[[#This Row],[METRC]],Table6[Tag],0)),"DEAD")</f>
        <v>DEAD</v>
      </c>
    </row>
    <row r="2035" spans="1:6" x14ac:dyDescent="0.25">
      <c r="A2035" t="str">
        <f>_xlfn.CONCAT("1A4070000000065000",RIGHT(RecordTable[[#This Row],[CloneBarcode]],6))</f>
        <v>1A4070000000065000048054</v>
      </c>
      <c r="B2035" t="str">
        <f>LEFT(RecordTable[[#This Row],[CloneBarcode]],7)</f>
        <v>KOIX007</v>
      </c>
      <c r="C2035" t="s">
        <v>3999</v>
      </c>
      <c r="D2035" s="15">
        <v>43760</v>
      </c>
      <c r="E2035" s="15" t="str">
        <f>_xlfn.IFNA(IF(LEFT(VLOOKUP(RecordTable[[#This Row],[METRC]],METRC!A:B,2,FALSE),4)=LEFT(RecordTable[[#This Row],[CloneBarcode]],4),"match","MISMATCH"),"dead")</f>
        <v>dead</v>
      </c>
      <c r="F2035" s="15" t="str">
        <f>_xlfn.IFNA(INDEX(Table6[[#All],[Location]],MATCH(RecordTable[[#This Row],[METRC]],Table6[Tag],0)),"DEAD")</f>
        <v>DEAD</v>
      </c>
    </row>
    <row r="2036" spans="1:6" x14ac:dyDescent="0.25">
      <c r="A2036" t="str">
        <f>_xlfn.CONCAT("1A4070000000065000",RIGHT(RecordTable[[#This Row],[CloneBarcode]],6))</f>
        <v>1A4070000000065000048055</v>
      </c>
      <c r="B2036" t="str">
        <f>LEFT(RecordTable[[#This Row],[CloneBarcode]],7)</f>
        <v>KOIX007</v>
      </c>
      <c r="C2036" t="s">
        <v>3998</v>
      </c>
      <c r="D2036" s="15">
        <v>43760</v>
      </c>
      <c r="E2036" s="15" t="str">
        <f>_xlfn.IFNA(IF(LEFT(VLOOKUP(RecordTable[[#This Row],[METRC]],METRC!A:B,2,FALSE),4)=LEFT(RecordTable[[#This Row],[CloneBarcode]],4),"match","MISMATCH"),"dead")</f>
        <v>dead</v>
      </c>
      <c r="F2036" s="15" t="str">
        <f>_xlfn.IFNA(INDEX(Table6[[#All],[Location]],MATCH(RecordTable[[#This Row],[METRC]],Table6[Tag],0)),"DEAD")</f>
        <v>DEAD</v>
      </c>
    </row>
    <row r="2037" spans="1:6" x14ac:dyDescent="0.25">
      <c r="A2037" t="str">
        <f>_xlfn.CONCAT("1A4070000000065000",RIGHT(RecordTable[[#This Row],[CloneBarcode]],6))</f>
        <v>1A4070000000065000040549</v>
      </c>
      <c r="B2037" t="str">
        <f>LEFT(RecordTable[[#This Row],[CloneBarcode]],7)</f>
        <v>KOIX029</v>
      </c>
      <c r="C2037" t="s">
        <v>3736</v>
      </c>
      <c r="D2037" s="15">
        <v>43760</v>
      </c>
      <c r="E2037" s="15" t="str">
        <f>_xlfn.IFNA(IF(LEFT(VLOOKUP(RecordTable[[#This Row],[METRC]],METRC!A:B,2,FALSE),4)=LEFT(RecordTable[[#This Row],[CloneBarcode]],4),"match","MISMATCH"),"dead")</f>
        <v>dead</v>
      </c>
      <c r="F2037" s="15" t="str">
        <f>_xlfn.IFNA(INDEX(Table6[[#All],[Location]],MATCH(RecordTable[[#This Row],[METRC]],Table6[Tag],0)),"DEAD")</f>
        <v>DEAD</v>
      </c>
    </row>
    <row r="2038" spans="1:6" x14ac:dyDescent="0.25">
      <c r="A2038" t="str">
        <f>_xlfn.CONCAT("1A4070000000065000",RIGHT(RecordTable[[#This Row],[CloneBarcode]],6))</f>
        <v>1A4070000000065000040550</v>
      </c>
      <c r="B2038" t="str">
        <f>LEFT(RecordTable[[#This Row],[CloneBarcode]],7)</f>
        <v>KOIX029</v>
      </c>
      <c r="C2038" t="s">
        <v>3737</v>
      </c>
      <c r="D2038" s="15">
        <v>43760</v>
      </c>
      <c r="E2038" s="15" t="str">
        <f>_xlfn.IFNA(IF(LEFT(VLOOKUP(RecordTable[[#This Row],[METRC]],METRC!A:B,2,FALSE),4)=LEFT(RecordTable[[#This Row],[CloneBarcode]],4),"match","MISMATCH"),"dead")</f>
        <v>dead</v>
      </c>
      <c r="F2038" s="15" t="str">
        <f>_xlfn.IFNA(INDEX(Table6[[#All],[Location]],MATCH(RecordTable[[#This Row],[METRC]],Table6[Tag],0)),"DEAD")</f>
        <v>DEAD</v>
      </c>
    </row>
    <row r="2039" spans="1:6" x14ac:dyDescent="0.25">
      <c r="A2039" t="str">
        <f>_xlfn.CONCAT("1A4070000000065000",RIGHT(RecordTable[[#This Row],[CloneBarcode]],6))</f>
        <v>1A4070000000065000048072</v>
      </c>
      <c r="B2039" t="str">
        <f>LEFT(RecordTable[[#This Row],[CloneBarcode]],7)</f>
        <v>KOIX034</v>
      </c>
      <c r="C2039" t="s">
        <v>4000</v>
      </c>
      <c r="D2039" s="15">
        <v>43760</v>
      </c>
      <c r="E2039" s="15" t="str">
        <f>_xlfn.IFNA(IF(LEFT(VLOOKUP(RecordTable[[#This Row],[METRC]],METRC!A:B,2,FALSE),4)=LEFT(RecordTable[[#This Row],[CloneBarcode]],4),"match","MISMATCH"),"dead")</f>
        <v>dead</v>
      </c>
      <c r="F2039" s="15" t="str">
        <f>_xlfn.IFNA(INDEX(Table6[[#All],[Location]],MATCH(RecordTable[[#This Row],[METRC]],Table6[Tag],0)),"DEAD")</f>
        <v>DEAD</v>
      </c>
    </row>
    <row r="2040" spans="1:6" x14ac:dyDescent="0.25">
      <c r="A2040" t="str">
        <f>_xlfn.CONCAT("1A4070000000065000",RIGHT(RecordTable[[#This Row],[CloneBarcode]],6))</f>
        <v>1A4070000000065000045494</v>
      </c>
      <c r="B2040" t="str">
        <f>LEFT(RecordTable[[#This Row],[CloneBarcode]],7)</f>
        <v>KOKO011</v>
      </c>
      <c r="C2040" t="s">
        <v>3868</v>
      </c>
      <c r="D2040" s="15">
        <v>43760</v>
      </c>
      <c r="E2040" s="15" t="str">
        <f>_xlfn.IFNA(IF(LEFT(VLOOKUP(RecordTable[[#This Row],[METRC]],METRC!A:B,2,FALSE),4)=LEFT(RecordTable[[#This Row],[CloneBarcode]],4),"match","MISMATCH"),"dead")</f>
        <v>dead</v>
      </c>
      <c r="F2040" s="15" t="str">
        <f>_xlfn.IFNA(INDEX(Table6[[#All],[Location]],MATCH(RecordTable[[#This Row],[METRC]],Table6[Tag],0)),"DEAD")</f>
        <v>DEAD</v>
      </c>
    </row>
    <row r="2041" spans="1:6" x14ac:dyDescent="0.25">
      <c r="A2041" t="str">
        <f>_xlfn.CONCAT("1A4070000000065000",RIGHT(RecordTable[[#This Row],[CloneBarcode]],6))</f>
        <v>1A4070000000065000045495</v>
      </c>
      <c r="B2041" t="str">
        <f>LEFT(RecordTable[[#This Row],[CloneBarcode]],7)</f>
        <v>KOKO011</v>
      </c>
      <c r="C2041" t="s">
        <v>3869</v>
      </c>
      <c r="D2041" s="15">
        <v>43760</v>
      </c>
      <c r="E2041" s="15" t="str">
        <f>_xlfn.IFNA(IF(LEFT(VLOOKUP(RecordTable[[#This Row],[METRC]],METRC!A:B,2,FALSE),4)=LEFT(RecordTable[[#This Row],[CloneBarcode]],4),"match","MISMATCH"),"dead")</f>
        <v>dead</v>
      </c>
      <c r="F2041" s="15" t="str">
        <f>_xlfn.IFNA(INDEX(Table6[[#All],[Location]],MATCH(RecordTable[[#This Row],[METRC]],Table6[Tag],0)),"DEAD")</f>
        <v>DEAD</v>
      </c>
    </row>
    <row r="2042" spans="1:6" x14ac:dyDescent="0.25">
      <c r="A2042" t="str">
        <f>_xlfn.CONCAT("1A4070000000065000",RIGHT(RecordTable[[#This Row],[CloneBarcode]],6))</f>
        <v>1A4070000000065000050613</v>
      </c>
      <c r="B2042" t="str">
        <f>LEFT(RecordTable[[#This Row],[CloneBarcode]],7)</f>
        <v>KOKO011</v>
      </c>
      <c r="C2042" t="s">
        <v>57</v>
      </c>
      <c r="D2042" s="15">
        <v>43760</v>
      </c>
      <c r="E2042" s="15" t="str">
        <f>_xlfn.IFNA(IF(LEFT(VLOOKUP(RecordTable[[#This Row],[METRC]],METRC!A:B,2,FALSE),4)=LEFT(RecordTable[[#This Row],[CloneBarcode]],4),"match","MISMATCH"),"dead")</f>
        <v>dead</v>
      </c>
      <c r="F2042" s="15" t="str">
        <f>_xlfn.IFNA(INDEX(Table6[[#All],[Location]],MATCH(RecordTable[[#This Row],[METRC]],Table6[Tag],0)),"DEAD")</f>
        <v>DEAD</v>
      </c>
    </row>
    <row r="2043" spans="1:6" x14ac:dyDescent="0.25">
      <c r="A2043" t="str">
        <f>_xlfn.CONCAT("1A4070000000065000",RIGHT(RecordTable[[#This Row],[CloneBarcode]],6))</f>
        <v>1A4070000000065000050611</v>
      </c>
      <c r="B2043" t="str">
        <f>LEFT(RecordTable[[#This Row],[CloneBarcode]],7)</f>
        <v>KOKO011</v>
      </c>
      <c r="C2043" t="s">
        <v>4158</v>
      </c>
      <c r="D2043" s="15">
        <v>43760</v>
      </c>
      <c r="E2043" s="15" t="str">
        <f>_xlfn.IFNA(IF(LEFT(VLOOKUP(RecordTable[[#This Row],[METRC]],METRC!A:B,2,FALSE),4)=LEFT(RecordTable[[#This Row],[CloneBarcode]],4),"match","MISMATCH"),"dead")</f>
        <v>dead</v>
      </c>
      <c r="F2043" s="15" t="str">
        <f>_xlfn.IFNA(INDEX(Table6[[#All],[Location]],MATCH(RecordTable[[#This Row],[METRC]],Table6[Tag],0)),"DEAD")</f>
        <v>DEAD</v>
      </c>
    </row>
    <row r="2044" spans="1:6" x14ac:dyDescent="0.25">
      <c r="A2044" t="str">
        <f>_xlfn.CONCAT("1A4070000000065000",RIGHT(RecordTable[[#This Row],[CloneBarcode]],6))</f>
        <v>1A4070000000065000048079</v>
      </c>
      <c r="B2044" t="str">
        <f>LEFT(RecordTable[[#This Row],[CloneBarcode]],7)</f>
        <v>KOKO012</v>
      </c>
      <c r="C2044" t="s">
        <v>4002</v>
      </c>
      <c r="D2044" s="15">
        <v>43760</v>
      </c>
      <c r="E2044" s="15" t="str">
        <f>_xlfn.IFNA(IF(LEFT(VLOOKUP(RecordTable[[#This Row],[METRC]],METRC!A:B,2,FALSE),4)=LEFT(RecordTable[[#This Row],[CloneBarcode]],4),"match","MISMATCH"),"dead")</f>
        <v>dead</v>
      </c>
      <c r="F2044" s="15" t="str">
        <f>_xlfn.IFNA(INDEX(Table6[[#All],[Location]],MATCH(RecordTable[[#This Row],[METRC]],Table6[Tag],0)),"DEAD")</f>
        <v>DEAD</v>
      </c>
    </row>
    <row r="2045" spans="1:6" x14ac:dyDescent="0.25">
      <c r="A2045" t="str">
        <f>_xlfn.CONCAT("1A4070000000065000",RIGHT(RecordTable[[#This Row],[CloneBarcode]],6))</f>
        <v>1A4070000000065000048081</v>
      </c>
      <c r="B2045" t="str">
        <f>LEFT(RecordTable[[#This Row],[CloneBarcode]],7)</f>
        <v>KOKO012</v>
      </c>
      <c r="C2045" t="s">
        <v>4003</v>
      </c>
      <c r="D2045" s="15">
        <v>43760</v>
      </c>
      <c r="E2045" s="15" t="str">
        <f>_xlfn.IFNA(IF(LEFT(VLOOKUP(RecordTable[[#This Row],[METRC]],METRC!A:B,2,FALSE),4)=LEFT(RecordTable[[#This Row],[CloneBarcode]],4),"match","MISMATCH"),"dead")</f>
        <v>dead</v>
      </c>
      <c r="F2045" s="15" t="str">
        <f>_xlfn.IFNA(INDEX(Table6[[#All],[Location]],MATCH(RecordTable[[#This Row],[METRC]],Table6[Tag],0)),"DEAD")</f>
        <v>DEAD</v>
      </c>
    </row>
    <row r="2046" spans="1:6" x14ac:dyDescent="0.25">
      <c r="A2046" t="str">
        <f>_xlfn.CONCAT("1A4070000000065000",RIGHT(RecordTable[[#This Row],[CloneBarcode]],6))</f>
        <v>1A4070000000065000050608</v>
      </c>
      <c r="B2046" t="str">
        <f>LEFT(RecordTable[[#This Row],[CloneBarcode]],7)</f>
        <v>KOKO012</v>
      </c>
      <c r="C2046" t="s">
        <v>4159</v>
      </c>
      <c r="D2046" s="15">
        <v>43760</v>
      </c>
      <c r="E2046" s="15" t="str">
        <f>_xlfn.IFNA(IF(LEFT(VLOOKUP(RecordTable[[#This Row],[METRC]],METRC!A:B,2,FALSE),4)=LEFT(RecordTable[[#This Row],[CloneBarcode]],4),"match","MISMATCH"),"dead")</f>
        <v>dead</v>
      </c>
      <c r="F2046" s="15" t="str">
        <f>_xlfn.IFNA(INDEX(Table6[[#All],[Location]],MATCH(RecordTable[[#This Row],[METRC]],Table6[Tag],0)),"DEAD")</f>
        <v>DEAD</v>
      </c>
    </row>
    <row r="2047" spans="1:6" x14ac:dyDescent="0.25">
      <c r="A2047" t="str">
        <f>_xlfn.CONCAT("1A4070000000065000",RIGHT(RecordTable[[#This Row],[CloneBarcode]],6))</f>
        <v>1A4070000000065000050609</v>
      </c>
      <c r="B2047" t="str">
        <f>LEFT(RecordTable[[#This Row],[CloneBarcode]],7)</f>
        <v>KOKO012</v>
      </c>
      <c r="C2047" t="s">
        <v>4160</v>
      </c>
      <c r="D2047" s="15">
        <v>43760</v>
      </c>
      <c r="E2047" s="15" t="str">
        <f>_xlfn.IFNA(IF(LEFT(VLOOKUP(RecordTable[[#This Row],[METRC]],METRC!A:B,2,FALSE),4)=LEFT(RecordTable[[#This Row],[CloneBarcode]],4),"match","MISMATCH"),"dead")</f>
        <v>dead</v>
      </c>
      <c r="F2047" s="15" t="str">
        <f>_xlfn.IFNA(INDEX(Table6[[#All],[Location]],MATCH(RecordTable[[#This Row],[METRC]],Table6[Tag],0)),"DEAD")</f>
        <v>DEAD</v>
      </c>
    </row>
    <row r="2048" spans="1:6" x14ac:dyDescent="0.25">
      <c r="A2048" t="str">
        <f>_xlfn.CONCAT("1A4070000000065000",RIGHT(RecordTable[[#This Row],[CloneBarcode]],6))</f>
        <v>1A4070000000065000045506</v>
      </c>
      <c r="B2048" t="str">
        <f>LEFT(RecordTable[[#This Row],[CloneBarcode]],7)</f>
        <v>KOKO030</v>
      </c>
      <c r="C2048" t="s">
        <v>3871</v>
      </c>
      <c r="D2048" s="15">
        <v>43760</v>
      </c>
      <c r="E2048" s="15" t="str">
        <f>_xlfn.IFNA(IF(LEFT(VLOOKUP(RecordTable[[#This Row],[METRC]],METRC!A:B,2,FALSE),4)=LEFT(RecordTable[[#This Row],[CloneBarcode]],4),"match","MISMATCH"),"dead")</f>
        <v>dead</v>
      </c>
      <c r="F2048" s="15" t="str">
        <f>_xlfn.IFNA(INDEX(Table6[[#All],[Location]],MATCH(RecordTable[[#This Row],[METRC]],Table6[Tag],0)),"DEAD")</f>
        <v>DEAD</v>
      </c>
    </row>
    <row r="2049" spans="1:6" x14ac:dyDescent="0.25">
      <c r="A2049" t="str">
        <f>_xlfn.CONCAT("1A4070000000065000",RIGHT(RecordTable[[#This Row],[CloneBarcode]],6))</f>
        <v>1A4070000000065000045507</v>
      </c>
      <c r="B2049" t="str">
        <f>LEFT(RecordTable[[#This Row],[CloneBarcode]],7)</f>
        <v>KOKO030</v>
      </c>
      <c r="C2049" t="s">
        <v>3870</v>
      </c>
      <c r="D2049" s="15">
        <v>43760</v>
      </c>
      <c r="E2049" s="15" t="str">
        <f>_xlfn.IFNA(IF(LEFT(VLOOKUP(RecordTable[[#This Row],[METRC]],METRC!A:B,2,FALSE),4)=LEFT(RecordTable[[#This Row],[CloneBarcode]],4),"match","MISMATCH"),"dead")</f>
        <v>dead</v>
      </c>
      <c r="F2049" s="15" t="str">
        <f>_xlfn.IFNA(INDEX(Table6[[#All],[Location]],MATCH(RecordTable[[#This Row],[METRC]],Table6[Tag],0)),"DEAD")</f>
        <v>DEAD</v>
      </c>
    </row>
    <row r="2050" spans="1:6" x14ac:dyDescent="0.25">
      <c r="A2050" t="str">
        <f>_xlfn.CONCAT("1A4070000000065000",RIGHT(RecordTable[[#This Row],[CloneBarcode]],6))</f>
        <v>1A4070000000065000050605</v>
      </c>
      <c r="B2050" t="str">
        <f>LEFT(RecordTable[[#This Row],[CloneBarcode]],7)</f>
        <v>KOKO030</v>
      </c>
      <c r="C2050" t="s">
        <v>127</v>
      </c>
      <c r="D2050" s="15">
        <v>43760</v>
      </c>
      <c r="E2050" s="15" t="str">
        <f>_xlfn.IFNA(IF(LEFT(VLOOKUP(RecordTable[[#This Row],[METRC]],METRC!A:B,2,FALSE),4)=LEFT(RecordTable[[#This Row],[CloneBarcode]],4),"match","MISMATCH"),"dead")</f>
        <v>dead</v>
      </c>
      <c r="F2050" s="15" t="str">
        <f>_xlfn.IFNA(INDEX(Table6[[#All],[Location]],MATCH(RecordTable[[#This Row],[METRC]],Table6[Tag],0)),"DEAD")</f>
        <v>DEAD</v>
      </c>
    </row>
    <row r="2051" spans="1:6" x14ac:dyDescent="0.25">
      <c r="A2051" t="str">
        <f>_xlfn.CONCAT("1A4070000000065000",RIGHT(RecordTable[[#This Row],[CloneBarcode]],6))</f>
        <v>1A4070000000065000050606</v>
      </c>
      <c r="B2051" t="str">
        <f>LEFT(RecordTable[[#This Row],[CloneBarcode]],7)</f>
        <v>KOKO030</v>
      </c>
      <c r="C2051" t="s">
        <v>4161</v>
      </c>
      <c r="D2051" s="15">
        <v>43760</v>
      </c>
      <c r="E2051" s="15" t="str">
        <f>_xlfn.IFNA(IF(LEFT(VLOOKUP(RecordTable[[#This Row],[METRC]],METRC!A:B,2,FALSE),4)=LEFT(RecordTable[[#This Row],[CloneBarcode]],4),"match","MISMATCH"),"dead")</f>
        <v>dead</v>
      </c>
      <c r="F2051" s="15" t="str">
        <f>_xlfn.IFNA(INDEX(Table6[[#All],[Location]],MATCH(RecordTable[[#This Row],[METRC]],Table6[Tag],0)),"DEAD")</f>
        <v>DEAD</v>
      </c>
    </row>
    <row r="2052" spans="1:6" x14ac:dyDescent="0.25">
      <c r="A2052" t="str">
        <f>_xlfn.CONCAT("1A4070000000065000",RIGHT(RecordTable[[#This Row],[CloneBarcode]],6))</f>
        <v>1A4070000000065000045563</v>
      </c>
      <c r="B2052" t="str">
        <f>LEFT(RecordTable[[#This Row],[CloneBarcode]],7)</f>
        <v>LDOS018</v>
      </c>
      <c r="C2052" t="s">
        <v>3873</v>
      </c>
      <c r="D2052" s="15">
        <v>43760</v>
      </c>
      <c r="E2052" s="15" t="str">
        <f>_xlfn.IFNA(IF(LEFT(VLOOKUP(RecordTable[[#This Row],[METRC]],METRC!A:B,2,FALSE),4)=LEFT(RecordTable[[#This Row],[CloneBarcode]],4),"match","MISMATCH"),"dead")</f>
        <v>dead</v>
      </c>
      <c r="F2052" s="15" t="str">
        <f>_xlfn.IFNA(INDEX(Table6[[#All],[Location]],MATCH(RecordTable[[#This Row],[METRC]],Table6[Tag],0)),"DEAD")</f>
        <v>DEAD</v>
      </c>
    </row>
    <row r="2053" spans="1:6" x14ac:dyDescent="0.25">
      <c r="A2053" t="str">
        <f>_xlfn.CONCAT("1A4070000000065000",RIGHT(RecordTable[[#This Row],[CloneBarcode]],6))</f>
        <v>1A4070000000065000045562</v>
      </c>
      <c r="B2053" t="str">
        <f>LEFT(RecordTable[[#This Row],[CloneBarcode]],7)</f>
        <v>LDOS018</v>
      </c>
      <c r="C2053" t="s">
        <v>3872</v>
      </c>
      <c r="D2053" s="15">
        <v>43760</v>
      </c>
      <c r="E2053" s="15" t="str">
        <f>_xlfn.IFNA(IF(LEFT(VLOOKUP(RecordTable[[#This Row],[METRC]],METRC!A:B,2,FALSE),4)=LEFT(RecordTable[[#This Row],[CloneBarcode]],4),"match","MISMATCH"),"dead")</f>
        <v>dead</v>
      </c>
      <c r="F2053" s="15" t="str">
        <f>_xlfn.IFNA(INDEX(Table6[[#All],[Location]],MATCH(RecordTable[[#This Row],[METRC]],Table6[Tag],0)),"DEAD")</f>
        <v>DEAD</v>
      </c>
    </row>
    <row r="2054" spans="1:6" x14ac:dyDescent="0.25">
      <c r="A2054" t="str">
        <f>_xlfn.CONCAT("1A4070000000065000",RIGHT(RecordTable[[#This Row],[CloneBarcode]],6))</f>
        <v>1A4070000000065000045553</v>
      </c>
      <c r="B2054" t="str">
        <f>LEFT(RecordTable[[#This Row],[CloneBarcode]],7)</f>
        <v>LDOS024</v>
      </c>
      <c r="C2054" t="s">
        <v>3875</v>
      </c>
      <c r="D2054" s="15">
        <v>43760</v>
      </c>
      <c r="E2054" s="15" t="str">
        <f>_xlfn.IFNA(IF(LEFT(VLOOKUP(RecordTable[[#This Row],[METRC]],METRC!A:B,2,FALSE),4)=LEFT(RecordTable[[#This Row],[CloneBarcode]],4),"match","MISMATCH"),"dead")</f>
        <v>dead</v>
      </c>
      <c r="F2054" s="15" t="str">
        <f>_xlfn.IFNA(INDEX(Table6[[#All],[Location]],MATCH(RecordTable[[#This Row],[METRC]],Table6[Tag],0)),"DEAD")</f>
        <v>DEAD</v>
      </c>
    </row>
    <row r="2055" spans="1:6" x14ac:dyDescent="0.25">
      <c r="A2055" t="str">
        <f>_xlfn.CONCAT("1A4070000000065000",RIGHT(RecordTable[[#This Row],[CloneBarcode]],6))</f>
        <v>1A4070000000065000045552</v>
      </c>
      <c r="B2055" t="str">
        <f>LEFT(RecordTable[[#This Row],[CloneBarcode]],7)</f>
        <v>LDOS024</v>
      </c>
      <c r="C2055" t="s">
        <v>3874</v>
      </c>
      <c r="D2055" s="15">
        <v>43760</v>
      </c>
      <c r="E2055" s="15" t="str">
        <f>_xlfn.IFNA(IF(LEFT(VLOOKUP(RecordTable[[#This Row],[METRC]],METRC!A:B,2,FALSE),4)=LEFT(RecordTable[[#This Row],[CloneBarcode]],4),"match","MISMATCH"),"dead")</f>
        <v>dead</v>
      </c>
      <c r="F2055" s="15" t="str">
        <f>_xlfn.IFNA(INDEX(Table6[[#All],[Location]],MATCH(RecordTable[[#This Row],[METRC]],Table6[Tag],0)),"DEAD")</f>
        <v>DEAD</v>
      </c>
    </row>
    <row r="2056" spans="1:6" x14ac:dyDescent="0.25">
      <c r="A2056" t="str">
        <f>_xlfn.CONCAT("1A4070000000065000",RIGHT(RecordTable[[#This Row],[CloneBarcode]],6))</f>
        <v>1A4070000000065000045500</v>
      </c>
      <c r="B2056" t="str">
        <f>LEFT(RecordTable[[#This Row],[CloneBarcode]],7)</f>
        <v>LDOS025</v>
      </c>
      <c r="C2056" t="s">
        <v>3877</v>
      </c>
      <c r="D2056" s="15">
        <v>43760</v>
      </c>
      <c r="E2056" s="15" t="str">
        <f>_xlfn.IFNA(IF(LEFT(VLOOKUP(RecordTable[[#This Row],[METRC]],METRC!A:B,2,FALSE),4)=LEFT(RecordTable[[#This Row],[CloneBarcode]],4),"match","MISMATCH"),"dead")</f>
        <v>dead</v>
      </c>
      <c r="F2056" s="15" t="str">
        <f>_xlfn.IFNA(INDEX(Table6[[#All],[Location]],MATCH(RecordTable[[#This Row],[METRC]],Table6[Tag],0)),"DEAD")</f>
        <v>DEAD</v>
      </c>
    </row>
    <row r="2057" spans="1:6" x14ac:dyDescent="0.25">
      <c r="A2057" t="str">
        <f>_xlfn.CONCAT("1A4070000000065000",RIGHT(RecordTable[[#This Row],[CloneBarcode]],6))</f>
        <v>1A4070000000065000045501</v>
      </c>
      <c r="B2057" t="str">
        <f>LEFT(RecordTable[[#This Row],[CloneBarcode]],7)</f>
        <v>LDOS025</v>
      </c>
      <c r="C2057" t="s">
        <v>3876</v>
      </c>
      <c r="D2057" s="15">
        <v>43760</v>
      </c>
      <c r="E2057" s="15" t="str">
        <f>_xlfn.IFNA(IF(LEFT(VLOOKUP(RecordTable[[#This Row],[METRC]],METRC!A:B,2,FALSE),4)=LEFT(RecordTable[[#This Row],[CloneBarcode]],4),"match","MISMATCH"),"dead")</f>
        <v>dead</v>
      </c>
      <c r="F2057" s="15" t="str">
        <f>_xlfn.IFNA(INDEX(Table6[[#All],[Location]],MATCH(RecordTable[[#This Row],[METRC]],Table6[Tag],0)),"DEAD")</f>
        <v>DEAD</v>
      </c>
    </row>
    <row r="2058" spans="1:6" x14ac:dyDescent="0.25">
      <c r="A2058" t="str">
        <f>_xlfn.CONCAT("1A4070000000065000",RIGHT(RecordTable[[#This Row],[CloneBarcode]],6))</f>
        <v>1A4070000000065000045519</v>
      </c>
      <c r="B2058" t="str">
        <f>LEFT(RecordTable[[#This Row],[CloneBarcode]],7)</f>
        <v>LDOS040</v>
      </c>
      <c r="C2058" t="s">
        <v>3879</v>
      </c>
      <c r="D2058" s="15">
        <v>43760</v>
      </c>
      <c r="E2058" s="15" t="str">
        <f>_xlfn.IFNA(IF(LEFT(VLOOKUP(RecordTable[[#This Row],[METRC]],METRC!A:B,2,FALSE),4)=LEFT(RecordTable[[#This Row],[CloneBarcode]],4),"match","MISMATCH"),"dead")</f>
        <v>dead</v>
      </c>
      <c r="F2058" s="15" t="str">
        <f>_xlfn.IFNA(INDEX(Table6[[#All],[Location]],MATCH(RecordTable[[#This Row],[METRC]],Table6[Tag],0)),"DEAD")</f>
        <v>DEAD</v>
      </c>
    </row>
    <row r="2059" spans="1:6" x14ac:dyDescent="0.25">
      <c r="A2059" t="str">
        <f>_xlfn.CONCAT("1A4070000000065000",RIGHT(RecordTable[[#This Row],[CloneBarcode]],6))</f>
        <v>1A4070000000065000045518</v>
      </c>
      <c r="B2059" t="str">
        <f>LEFT(RecordTable[[#This Row],[CloneBarcode]],7)</f>
        <v>LDOS040</v>
      </c>
      <c r="C2059" t="s">
        <v>3878</v>
      </c>
      <c r="D2059" s="15">
        <v>43760</v>
      </c>
      <c r="E2059" s="15" t="str">
        <f>_xlfn.IFNA(IF(LEFT(VLOOKUP(RecordTable[[#This Row],[METRC]],METRC!A:B,2,FALSE),4)=LEFT(RecordTable[[#This Row],[CloneBarcode]],4),"match","MISMATCH"),"dead")</f>
        <v>dead</v>
      </c>
      <c r="F2059" s="15" t="str">
        <f>_xlfn.IFNA(INDEX(Table6[[#All],[Location]],MATCH(RecordTable[[#This Row],[METRC]],Table6[Tag],0)),"DEAD")</f>
        <v>DEAD</v>
      </c>
    </row>
    <row r="2060" spans="1:6" x14ac:dyDescent="0.25">
      <c r="A2060" t="str">
        <f>_xlfn.CONCAT("1A4070000000065000",RIGHT(RecordTable[[#This Row],[CloneBarcode]],6))</f>
        <v>1A4070000000065000045524</v>
      </c>
      <c r="B2060" t="str">
        <f>LEFT(RecordTable[[#This Row],[CloneBarcode]],7)</f>
        <v>LDOS041</v>
      </c>
      <c r="C2060" t="s">
        <v>3880</v>
      </c>
      <c r="D2060" s="15">
        <v>43760</v>
      </c>
      <c r="E2060" s="15" t="str">
        <f>_xlfn.IFNA(IF(LEFT(VLOOKUP(RecordTable[[#This Row],[METRC]],METRC!A:B,2,FALSE),4)=LEFT(RecordTable[[#This Row],[CloneBarcode]],4),"match","MISMATCH"),"dead")</f>
        <v>dead</v>
      </c>
      <c r="F2060" s="15" t="str">
        <f>_xlfn.IFNA(INDEX(Table6[[#All],[Location]],MATCH(RecordTable[[#This Row],[METRC]],Table6[Tag],0)),"DEAD")</f>
        <v>DEAD</v>
      </c>
    </row>
    <row r="2061" spans="1:6" x14ac:dyDescent="0.25">
      <c r="A2061" t="str">
        <f>_xlfn.CONCAT("1A4070000000065000",RIGHT(RecordTable[[#This Row],[CloneBarcode]],6))</f>
        <v>1A4070000000065000045525</v>
      </c>
      <c r="B2061" t="str">
        <f>LEFT(RecordTable[[#This Row],[CloneBarcode]],7)</f>
        <v>LDOS041</v>
      </c>
      <c r="C2061" t="s">
        <v>3881</v>
      </c>
      <c r="D2061" s="15">
        <v>43760</v>
      </c>
      <c r="E2061" s="15" t="str">
        <f>_xlfn.IFNA(IF(LEFT(VLOOKUP(RecordTable[[#This Row],[METRC]],METRC!A:B,2,FALSE),4)=LEFT(RecordTable[[#This Row],[CloneBarcode]],4),"match","MISMATCH"),"dead")</f>
        <v>dead</v>
      </c>
      <c r="F2061" s="15" t="str">
        <f>_xlfn.IFNA(INDEX(Table6[[#All],[Location]],MATCH(RecordTable[[#This Row],[METRC]],Table6[Tag],0)),"DEAD")</f>
        <v>DEAD</v>
      </c>
    </row>
    <row r="2062" spans="1:6" x14ac:dyDescent="0.25">
      <c r="A2062" t="str">
        <f>_xlfn.CONCAT("1A4070000000065000",RIGHT(RecordTable[[#This Row],[CloneBarcode]],6))</f>
        <v>1A4070000000065000045520</v>
      </c>
      <c r="B2062" t="str">
        <f>LEFT(RecordTable[[#This Row],[CloneBarcode]],7)</f>
        <v>LDOS049</v>
      </c>
      <c r="C2062" t="s">
        <v>3883</v>
      </c>
      <c r="D2062" s="15">
        <v>43760</v>
      </c>
      <c r="E2062" s="15" t="str">
        <f>_xlfn.IFNA(IF(LEFT(VLOOKUP(RecordTable[[#This Row],[METRC]],METRC!A:B,2,FALSE),4)=LEFT(RecordTable[[#This Row],[CloneBarcode]],4),"match","MISMATCH"),"dead")</f>
        <v>dead</v>
      </c>
      <c r="F2062" s="15" t="str">
        <f>_xlfn.IFNA(INDEX(Table6[[#All],[Location]],MATCH(RecordTable[[#This Row],[METRC]],Table6[Tag],0)),"DEAD")</f>
        <v>DEAD</v>
      </c>
    </row>
    <row r="2063" spans="1:6" x14ac:dyDescent="0.25">
      <c r="A2063" t="str">
        <f>_xlfn.CONCAT("1A4070000000065000",RIGHT(RecordTable[[#This Row],[CloneBarcode]],6))</f>
        <v>1A4070000000065000045521</v>
      </c>
      <c r="B2063" t="str">
        <f>LEFT(RecordTable[[#This Row],[CloneBarcode]],7)</f>
        <v>LDOS049</v>
      </c>
      <c r="C2063" t="s">
        <v>3882</v>
      </c>
      <c r="D2063" s="15">
        <v>43760</v>
      </c>
      <c r="E2063" s="15" t="str">
        <f>_xlfn.IFNA(IF(LEFT(VLOOKUP(RecordTable[[#This Row],[METRC]],METRC!A:B,2,FALSE),4)=LEFT(RecordTable[[#This Row],[CloneBarcode]],4),"match","MISMATCH"),"dead")</f>
        <v>dead</v>
      </c>
      <c r="F2063" s="15" t="str">
        <f>_xlfn.IFNA(INDEX(Table6[[#All],[Location]],MATCH(RecordTable[[#This Row],[METRC]],Table6[Tag],0)),"DEAD")</f>
        <v>DEAD</v>
      </c>
    </row>
    <row r="2064" spans="1:6" x14ac:dyDescent="0.25">
      <c r="A2064" t="str">
        <f>_xlfn.CONCAT("1A4070000000065000",RIGHT(RecordTable[[#This Row],[CloneBarcode]],6))</f>
        <v>1A4070000000065000050656</v>
      </c>
      <c r="B2064" t="str">
        <f>LEFT(RecordTable[[#This Row],[CloneBarcode]],7)</f>
        <v>MABK007</v>
      </c>
      <c r="C2064" t="s">
        <v>2656</v>
      </c>
      <c r="D2064" s="15">
        <v>43760</v>
      </c>
      <c r="E2064" s="15" t="str">
        <f>_xlfn.IFNA(IF(LEFT(VLOOKUP(RecordTable[[#This Row],[METRC]],METRC!A:B,2,FALSE),4)=LEFT(RecordTable[[#This Row],[CloneBarcode]],4),"match","MISMATCH"),"dead")</f>
        <v>dead</v>
      </c>
      <c r="F2064" s="15" t="str">
        <f>_xlfn.IFNA(INDEX(Table6[[#All],[Location]],MATCH(RecordTable[[#This Row],[METRC]],Table6[Tag],0)),"DEAD")</f>
        <v>DEAD</v>
      </c>
    </row>
    <row r="2065" spans="1:6" x14ac:dyDescent="0.25">
      <c r="A2065" t="str">
        <f>_xlfn.CONCAT("1A4070000000065000",RIGHT(RecordTable[[#This Row],[CloneBarcode]],6))</f>
        <v>1A4070000000065000050655</v>
      </c>
      <c r="B2065" t="str">
        <f>LEFT(RecordTable[[#This Row],[CloneBarcode]],7)</f>
        <v>MABK007</v>
      </c>
      <c r="C2065" t="s">
        <v>4162</v>
      </c>
      <c r="D2065" s="15">
        <v>43760</v>
      </c>
      <c r="E2065" s="15" t="str">
        <f>_xlfn.IFNA(IF(LEFT(VLOOKUP(RecordTable[[#This Row],[METRC]],METRC!A:B,2,FALSE),4)=LEFT(RecordTable[[#This Row],[CloneBarcode]],4),"match","MISMATCH"),"dead")</f>
        <v>dead</v>
      </c>
      <c r="F2065" s="15" t="str">
        <f>_xlfn.IFNA(INDEX(Table6[[#All],[Location]],MATCH(RecordTable[[#This Row],[METRC]],Table6[Tag],0)),"DEAD")</f>
        <v>DEAD</v>
      </c>
    </row>
    <row r="2066" spans="1:6" x14ac:dyDescent="0.25">
      <c r="A2066" t="str">
        <f>_xlfn.CONCAT("1A4070000000065000",RIGHT(RecordTable[[#This Row],[CloneBarcode]],6))</f>
        <v>1A4070000000065000050658</v>
      </c>
      <c r="B2066" t="str">
        <f>LEFT(RecordTable[[#This Row],[CloneBarcode]],7)</f>
        <v>MABK008</v>
      </c>
      <c r="C2066" t="s">
        <v>4163</v>
      </c>
      <c r="D2066" s="15">
        <v>43760</v>
      </c>
      <c r="E2066" s="15" t="str">
        <f>_xlfn.IFNA(IF(LEFT(VLOOKUP(RecordTable[[#This Row],[METRC]],METRC!A:B,2,FALSE),4)=LEFT(RecordTable[[#This Row],[CloneBarcode]],4),"match","MISMATCH"),"dead")</f>
        <v>dead</v>
      </c>
      <c r="F2066" s="15" t="str">
        <f>_xlfn.IFNA(INDEX(Table6[[#All],[Location]],MATCH(RecordTable[[#This Row],[METRC]],Table6[Tag],0)),"DEAD")</f>
        <v>DEAD</v>
      </c>
    </row>
    <row r="2067" spans="1:6" x14ac:dyDescent="0.25">
      <c r="A2067" t="str">
        <f>_xlfn.CONCAT("1A4070000000065000",RIGHT(RecordTable[[#This Row],[CloneBarcode]],6))</f>
        <v>1A4070000000065000050657</v>
      </c>
      <c r="B2067" t="str">
        <f>LEFT(RecordTable[[#This Row],[CloneBarcode]],7)</f>
        <v>MABK008</v>
      </c>
      <c r="C2067" t="s">
        <v>4164</v>
      </c>
      <c r="D2067" s="15">
        <v>43760</v>
      </c>
      <c r="E2067" s="15" t="str">
        <f>_xlfn.IFNA(IF(LEFT(VLOOKUP(RecordTable[[#This Row],[METRC]],METRC!A:B,2,FALSE),4)=LEFT(RecordTable[[#This Row],[CloneBarcode]],4),"match","MISMATCH"),"dead")</f>
        <v>dead</v>
      </c>
      <c r="F2067" s="15" t="str">
        <f>_xlfn.IFNA(INDEX(Table6[[#All],[Location]],MATCH(RecordTable[[#This Row],[METRC]],Table6[Tag],0)),"DEAD")</f>
        <v>DEAD</v>
      </c>
    </row>
    <row r="2068" spans="1:6" x14ac:dyDescent="0.25">
      <c r="A2068" t="str">
        <f>_xlfn.CONCAT("1A4070000000065000",RIGHT(RecordTable[[#This Row],[CloneBarcode]],6))</f>
        <v>1A4070000000065000045574</v>
      </c>
      <c r="B2068" t="str">
        <f>LEFT(RecordTable[[#This Row],[CloneBarcode]],7)</f>
        <v>MAUI003</v>
      </c>
      <c r="C2068" t="s">
        <v>4005</v>
      </c>
      <c r="D2068" s="15">
        <v>43760</v>
      </c>
      <c r="E2068" s="15" t="str">
        <f>_xlfn.IFNA(IF(LEFT(VLOOKUP(RecordTable[[#This Row],[METRC]],METRC!A:B,2,FALSE),4)=LEFT(RecordTable[[#This Row],[CloneBarcode]],4),"match","MISMATCH"),"dead")</f>
        <v>dead</v>
      </c>
      <c r="F2068" s="15" t="str">
        <f>_xlfn.IFNA(INDEX(Table6[[#All],[Location]],MATCH(RecordTable[[#This Row],[METRC]],Table6[Tag],0)),"DEAD")</f>
        <v>DEAD</v>
      </c>
    </row>
    <row r="2069" spans="1:6" x14ac:dyDescent="0.25">
      <c r="A2069" t="str">
        <f>_xlfn.CONCAT("1A4070000000065000",RIGHT(RecordTable[[#This Row],[CloneBarcode]],6))</f>
        <v>1A4070000000065000050593</v>
      </c>
      <c r="B2069" t="str">
        <f>LEFT(RecordTable[[#This Row],[CloneBarcode]],7)</f>
        <v>MAYR007</v>
      </c>
      <c r="C2069" t="s">
        <v>4165</v>
      </c>
      <c r="D2069" s="15">
        <v>43760</v>
      </c>
      <c r="E2069" s="15" t="str">
        <f>_xlfn.IFNA(IF(LEFT(VLOOKUP(RecordTable[[#This Row],[METRC]],METRC!A:B,2,FALSE),4)=LEFT(RecordTable[[#This Row],[CloneBarcode]],4),"match","MISMATCH"),"dead")</f>
        <v>dead</v>
      </c>
      <c r="F2069" s="15" t="str">
        <f>_xlfn.IFNA(INDEX(Table6[[#All],[Location]],MATCH(RecordTable[[#This Row],[METRC]],Table6[Tag],0)),"DEAD")</f>
        <v>DEAD</v>
      </c>
    </row>
    <row r="2070" spans="1:6" x14ac:dyDescent="0.25">
      <c r="A2070" t="str">
        <f>_xlfn.CONCAT("1A4070000000065000",RIGHT(RecordTable[[#This Row],[CloneBarcode]],6))</f>
        <v>1A4070000000065000050594</v>
      </c>
      <c r="B2070" t="str">
        <f>LEFT(RecordTable[[#This Row],[CloneBarcode]],7)</f>
        <v>MAYR007</v>
      </c>
      <c r="C2070" t="s">
        <v>4166</v>
      </c>
      <c r="D2070" s="15">
        <v>43760</v>
      </c>
      <c r="E2070" s="15" t="str">
        <f>_xlfn.IFNA(IF(LEFT(VLOOKUP(RecordTable[[#This Row],[METRC]],METRC!A:B,2,FALSE),4)=LEFT(RecordTable[[#This Row],[CloneBarcode]],4),"match","MISMATCH"),"dead")</f>
        <v>dead</v>
      </c>
      <c r="F2070" s="15" t="str">
        <f>_xlfn.IFNA(INDEX(Table6[[#All],[Location]],MATCH(RecordTable[[#This Row],[METRC]],Table6[Tag],0)),"DEAD")</f>
        <v>DEAD</v>
      </c>
    </row>
    <row r="2071" spans="1:6" x14ac:dyDescent="0.25">
      <c r="A2071" t="str">
        <f>_xlfn.CONCAT("1A4070000000065000",RIGHT(RecordTable[[#This Row],[CloneBarcode]],6))</f>
        <v>1A4070000000065000041383</v>
      </c>
      <c r="B2071" t="str">
        <f>LEFT(RecordTable[[#This Row],[CloneBarcode]],7)</f>
        <v>MDGE001</v>
      </c>
      <c r="C2071" t="s">
        <v>3747</v>
      </c>
      <c r="D2071" s="15">
        <v>43760</v>
      </c>
      <c r="E2071" s="15" t="str">
        <f>_xlfn.IFNA(IF(LEFT(VLOOKUP(RecordTable[[#This Row],[METRC]],METRC!A:B,2,FALSE),4)=LEFT(RecordTable[[#This Row],[CloneBarcode]],4),"match","MISMATCH"),"dead")</f>
        <v>dead</v>
      </c>
      <c r="F2071" s="15" t="str">
        <f>_xlfn.IFNA(INDEX(Table6[[#All],[Location]],MATCH(RecordTable[[#This Row],[METRC]],Table6[Tag],0)),"DEAD")</f>
        <v>DEAD</v>
      </c>
    </row>
    <row r="2072" spans="1:6" x14ac:dyDescent="0.25">
      <c r="A2072" t="str">
        <f>_xlfn.CONCAT("1A4070000000065000",RIGHT(RecordTable[[#This Row],[CloneBarcode]],6))</f>
        <v>1A4070000000065000041336</v>
      </c>
      <c r="B2072" t="str">
        <f>LEFT(RecordTable[[#This Row],[CloneBarcode]],7)</f>
        <v>MDGE001</v>
      </c>
      <c r="C2072" t="s">
        <v>3746</v>
      </c>
      <c r="D2072" s="15">
        <v>43760</v>
      </c>
      <c r="E2072" s="15" t="str">
        <f>_xlfn.IFNA(IF(LEFT(VLOOKUP(RecordTable[[#This Row],[METRC]],METRC!A:B,2,FALSE),4)=LEFT(RecordTable[[#This Row],[CloneBarcode]],4),"match","MISMATCH"),"dead")</f>
        <v>dead</v>
      </c>
      <c r="F2072" s="15" t="str">
        <f>_xlfn.IFNA(INDEX(Table6[[#All],[Location]],MATCH(RecordTable[[#This Row],[METRC]],Table6[Tag],0)),"DEAD")</f>
        <v>DEAD</v>
      </c>
    </row>
    <row r="2073" spans="1:6" x14ac:dyDescent="0.25">
      <c r="A2073" t="str">
        <f>_xlfn.CONCAT("1A4070000000065000",RIGHT(RecordTable[[#This Row],[CloneBarcode]],6))</f>
        <v>1A4070000000065000041982</v>
      </c>
      <c r="B2073" t="str">
        <f>LEFT(RecordTable[[#This Row],[CloneBarcode]],7)</f>
        <v>NYFL004</v>
      </c>
      <c r="C2073" t="s">
        <v>3749</v>
      </c>
      <c r="D2073" s="15">
        <v>43760</v>
      </c>
      <c r="E2073" s="15" t="str">
        <f>_xlfn.IFNA(IF(LEFT(VLOOKUP(RecordTable[[#This Row],[METRC]],METRC!A:B,2,FALSE),4)=LEFT(RecordTable[[#This Row],[CloneBarcode]],4),"match","MISMATCH"),"dead")</f>
        <v>dead</v>
      </c>
      <c r="F2073" s="15" t="str">
        <f>_xlfn.IFNA(INDEX(Table6[[#All],[Location]],MATCH(RecordTable[[#This Row],[METRC]],Table6[Tag],0)),"DEAD")</f>
        <v>DEAD</v>
      </c>
    </row>
    <row r="2074" spans="1:6" x14ac:dyDescent="0.25">
      <c r="A2074" t="str">
        <f>_xlfn.CONCAT("1A4070000000065000",RIGHT(RecordTable[[#This Row],[CloneBarcode]],6))</f>
        <v>1A4070000000065000041974</v>
      </c>
      <c r="B2074" t="str">
        <f>LEFT(RecordTable[[#This Row],[CloneBarcode]],7)</f>
        <v>NYFL004</v>
      </c>
      <c r="C2074" t="s">
        <v>3748</v>
      </c>
      <c r="D2074" s="15">
        <v>43760</v>
      </c>
      <c r="E2074" s="15" t="str">
        <f>_xlfn.IFNA(IF(LEFT(VLOOKUP(RecordTable[[#This Row],[METRC]],METRC!A:B,2,FALSE),4)=LEFT(RecordTable[[#This Row],[CloneBarcode]],4),"match","MISMATCH"),"dead")</f>
        <v>dead</v>
      </c>
      <c r="F2074" s="15" t="str">
        <f>_xlfn.IFNA(INDEX(Table6[[#All],[Location]],MATCH(RecordTable[[#This Row],[METRC]],Table6[Tag],0)),"DEAD")</f>
        <v>DEAD</v>
      </c>
    </row>
    <row r="2075" spans="1:6" x14ac:dyDescent="0.25">
      <c r="A2075" t="str">
        <f>_xlfn.CONCAT("1A4070000000065000",RIGHT(RecordTable[[#This Row],[CloneBarcode]],6))</f>
        <v>1A4070000000065000040554</v>
      </c>
      <c r="B2075" t="str">
        <f>LEFT(RecordTable[[#This Row],[CloneBarcode]],7)</f>
        <v>NYFL011</v>
      </c>
      <c r="C2075" t="s">
        <v>3750</v>
      </c>
      <c r="D2075" s="15">
        <v>43760</v>
      </c>
      <c r="E2075" s="15" t="str">
        <f>_xlfn.IFNA(IF(LEFT(VLOOKUP(RecordTable[[#This Row],[METRC]],METRC!A:B,2,FALSE),4)=LEFT(RecordTable[[#This Row],[CloneBarcode]],4),"match","MISMATCH"),"dead")</f>
        <v>dead</v>
      </c>
      <c r="F2075" s="15" t="str">
        <f>_xlfn.IFNA(INDEX(Table6[[#All],[Location]],MATCH(RecordTable[[#This Row],[METRC]],Table6[Tag],0)),"DEAD")</f>
        <v>DEAD</v>
      </c>
    </row>
    <row r="2076" spans="1:6" x14ac:dyDescent="0.25">
      <c r="A2076" t="str">
        <f>_xlfn.CONCAT("1A4070000000065000",RIGHT(RecordTable[[#This Row],[CloneBarcode]],6))</f>
        <v>1A4070000000065000040553</v>
      </c>
      <c r="B2076" t="str">
        <f>LEFT(RecordTable[[#This Row],[CloneBarcode]],7)</f>
        <v>NYFL011</v>
      </c>
      <c r="C2076" t="s">
        <v>3751</v>
      </c>
      <c r="D2076" s="15">
        <v>43760</v>
      </c>
      <c r="E2076" s="15" t="str">
        <f>_xlfn.IFNA(IF(LEFT(VLOOKUP(RecordTable[[#This Row],[METRC]],METRC!A:B,2,FALSE),4)=LEFT(RecordTable[[#This Row],[CloneBarcode]],4),"match","MISMATCH"),"dead")</f>
        <v>dead</v>
      </c>
      <c r="F2076" s="15" t="str">
        <f>_xlfn.IFNA(INDEX(Table6[[#All],[Location]],MATCH(RecordTable[[#This Row],[METRC]],Table6[Tag],0)),"DEAD")</f>
        <v>DEAD</v>
      </c>
    </row>
    <row r="2077" spans="1:6" x14ac:dyDescent="0.25">
      <c r="A2077" t="str">
        <f>_xlfn.CONCAT("1A4070000000065000",RIGHT(RecordTable[[#This Row],[CloneBarcode]],6))</f>
        <v>1A4070000000065000044411</v>
      </c>
      <c r="B2077" t="str">
        <f>LEFT(RecordTable[[#This Row],[CloneBarcode]],7)</f>
        <v>NYFL014</v>
      </c>
      <c r="C2077" t="s">
        <v>54</v>
      </c>
      <c r="D2077" s="15">
        <v>43760</v>
      </c>
      <c r="E2077" s="15" t="str">
        <f>_xlfn.IFNA(IF(LEFT(VLOOKUP(RecordTable[[#This Row],[METRC]],METRC!A:B,2,FALSE),4)=LEFT(RecordTable[[#This Row],[CloneBarcode]],4),"match","MISMATCH"),"dead")</f>
        <v>dead</v>
      </c>
      <c r="F2077" s="15" t="str">
        <f>_xlfn.IFNA(INDEX(Table6[[#All],[Location]],MATCH(RecordTable[[#This Row],[METRC]],Table6[Tag],0)),"DEAD")</f>
        <v>DEAD</v>
      </c>
    </row>
    <row r="2078" spans="1:6" x14ac:dyDescent="0.25">
      <c r="A2078" t="str">
        <f>_xlfn.CONCAT("1A4070000000065000",RIGHT(RecordTable[[#This Row],[CloneBarcode]],6))</f>
        <v>1A4070000000065000044413</v>
      </c>
      <c r="B2078" t="str">
        <f>LEFT(RecordTable[[#This Row],[CloneBarcode]],7)</f>
        <v>NYFL014</v>
      </c>
      <c r="C2078" t="s">
        <v>78</v>
      </c>
      <c r="D2078" s="15">
        <v>43760</v>
      </c>
      <c r="E2078" s="15" t="str">
        <f>_xlfn.IFNA(IF(LEFT(VLOOKUP(RecordTable[[#This Row],[METRC]],METRC!A:B,2,FALSE),4)=LEFT(RecordTable[[#This Row],[CloneBarcode]],4),"match","MISMATCH"),"dead")</f>
        <v>dead</v>
      </c>
      <c r="F2078" s="15" t="str">
        <f>_xlfn.IFNA(INDEX(Table6[[#All],[Location]],MATCH(RecordTable[[#This Row],[METRC]],Table6[Tag],0)),"DEAD")</f>
        <v>DEAD</v>
      </c>
    </row>
    <row r="2079" spans="1:6" x14ac:dyDescent="0.25">
      <c r="A2079" t="str">
        <f>_xlfn.CONCAT("1A4070000000065000",RIGHT(RecordTable[[#This Row],[CloneBarcode]],6))</f>
        <v>1A4070000000065000042025</v>
      </c>
      <c r="B2079" t="str">
        <f>LEFT(RecordTable[[#This Row],[CloneBarcode]],7)</f>
        <v>NYFL014</v>
      </c>
      <c r="C2079" t="s">
        <v>3753</v>
      </c>
      <c r="D2079" s="15">
        <v>43760</v>
      </c>
      <c r="E2079" s="15" t="str">
        <f>_xlfn.IFNA(IF(LEFT(VLOOKUP(RecordTable[[#This Row],[METRC]],METRC!A:B,2,FALSE),4)=LEFT(RecordTable[[#This Row],[CloneBarcode]],4),"match","MISMATCH"),"dead")</f>
        <v>dead</v>
      </c>
      <c r="F2079" s="15" t="str">
        <f>_xlfn.IFNA(INDEX(Table6[[#All],[Location]],MATCH(RecordTable[[#This Row],[METRC]],Table6[Tag],0)),"DEAD")</f>
        <v>DEAD</v>
      </c>
    </row>
    <row r="2080" spans="1:6" x14ac:dyDescent="0.25">
      <c r="A2080" t="str">
        <f>_xlfn.CONCAT("1A4070000000065000",RIGHT(RecordTable[[#This Row],[CloneBarcode]],6))</f>
        <v>1A4070000000065000044415</v>
      </c>
      <c r="B2080" t="str">
        <f>LEFT(RecordTable[[#This Row],[CloneBarcode]],7)</f>
        <v>NYFL014</v>
      </c>
      <c r="C2080" t="s">
        <v>4006</v>
      </c>
      <c r="D2080" s="15">
        <v>43760</v>
      </c>
      <c r="E2080" s="15" t="str">
        <f>_xlfn.IFNA(IF(LEFT(VLOOKUP(RecordTable[[#This Row],[METRC]],METRC!A:B,2,FALSE),4)=LEFT(RecordTable[[#This Row],[CloneBarcode]],4),"match","MISMATCH"),"dead")</f>
        <v>dead</v>
      </c>
      <c r="F2080" s="15" t="str">
        <f>_xlfn.IFNA(INDEX(Table6[[#All],[Location]],MATCH(RecordTable[[#This Row],[METRC]],Table6[Tag],0)),"DEAD")</f>
        <v>DEAD</v>
      </c>
    </row>
    <row r="2081" spans="1:6" x14ac:dyDescent="0.25">
      <c r="A2081" t="str">
        <f>_xlfn.CONCAT("1A4070000000065000",RIGHT(RecordTable[[#This Row],[CloneBarcode]],6))</f>
        <v>1A4070000000065000042018</v>
      </c>
      <c r="B2081" t="str">
        <f>LEFT(RecordTable[[#This Row],[CloneBarcode]],7)</f>
        <v>NYFL014</v>
      </c>
      <c r="C2081" t="s">
        <v>3752</v>
      </c>
      <c r="D2081" s="15">
        <v>43760</v>
      </c>
      <c r="E2081" s="15" t="str">
        <f>_xlfn.IFNA(IF(LEFT(VLOOKUP(RecordTable[[#This Row],[METRC]],METRC!A:B,2,FALSE),4)=LEFT(RecordTable[[#This Row],[CloneBarcode]],4),"match","MISMATCH"),"dead")</f>
        <v>dead</v>
      </c>
      <c r="F2081" s="15" t="str">
        <f>_xlfn.IFNA(INDEX(Table6[[#All],[Location]],MATCH(RecordTable[[#This Row],[METRC]],Table6[Tag],0)),"DEAD")</f>
        <v>DEAD</v>
      </c>
    </row>
    <row r="2082" spans="1:6" x14ac:dyDescent="0.25">
      <c r="A2082" t="str">
        <f>_xlfn.CONCAT("1A4070000000065000",RIGHT(RecordTable[[#This Row],[CloneBarcode]],6))</f>
        <v>1A4070000000065000045546</v>
      </c>
      <c r="B2082" t="str">
        <f>LEFT(RecordTable[[#This Row],[CloneBarcode]],7)</f>
        <v>NYFL014</v>
      </c>
      <c r="C2082" t="s">
        <v>3885</v>
      </c>
      <c r="D2082" s="15">
        <v>43760</v>
      </c>
      <c r="E2082" s="15" t="str">
        <f>_xlfn.IFNA(IF(LEFT(VLOOKUP(RecordTable[[#This Row],[METRC]],METRC!A:B,2,FALSE),4)=LEFT(RecordTable[[#This Row],[CloneBarcode]],4),"match","MISMATCH"),"dead")</f>
        <v>dead</v>
      </c>
      <c r="F2082" s="15" t="str">
        <f>_xlfn.IFNA(INDEX(Table6[[#All],[Location]],MATCH(RecordTable[[#This Row],[METRC]],Table6[Tag],0)),"DEAD")</f>
        <v>DEAD</v>
      </c>
    </row>
    <row r="2083" spans="1:6" x14ac:dyDescent="0.25">
      <c r="A2083" t="str">
        <f>_xlfn.CONCAT("1A4070000000065000",RIGHT(RecordTable[[#This Row],[CloneBarcode]],6))</f>
        <v>1A4070000000065000045547</v>
      </c>
      <c r="B2083" t="str">
        <f>LEFT(RecordTable[[#This Row],[CloneBarcode]],7)</f>
        <v>NYFL014</v>
      </c>
      <c r="C2083" t="s">
        <v>3884</v>
      </c>
      <c r="D2083" s="15">
        <v>43760</v>
      </c>
      <c r="E2083" s="15" t="str">
        <f>_xlfn.IFNA(IF(LEFT(VLOOKUP(RecordTable[[#This Row],[METRC]],METRC!A:B,2,FALSE),4)=LEFT(RecordTable[[#This Row],[CloneBarcode]],4),"match","MISMATCH"),"dead")</f>
        <v>dead</v>
      </c>
      <c r="F2083" s="15" t="str">
        <f>_xlfn.IFNA(INDEX(Table6[[#All],[Location]],MATCH(RecordTable[[#This Row],[METRC]],Table6[Tag],0)),"DEAD")</f>
        <v>DEAD</v>
      </c>
    </row>
    <row r="2084" spans="1:6" x14ac:dyDescent="0.25">
      <c r="A2084" t="str">
        <f>_xlfn.CONCAT("1A4070000000065000",RIGHT(RecordTable[[#This Row],[CloneBarcode]],6))</f>
        <v>1A4070000000065000045539</v>
      </c>
      <c r="B2084" t="str">
        <f>LEFT(RecordTable[[#This Row],[CloneBarcode]],7)</f>
        <v>ONED026</v>
      </c>
      <c r="C2084" t="s">
        <v>3886</v>
      </c>
      <c r="D2084" s="15">
        <v>43760</v>
      </c>
      <c r="E2084" s="15" t="str">
        <f>_xlfn.IFNA(IF(LEFT(VLOOKUP(RecordTable[[#This Row],[METRC]],METRC!A:B,2,FALSE),4)=LEFT(RecordTable[[#This Row],[CloneBarcode]],4),"match","MISMATCH"),"dead")</f>
        <v>dead</v>
      </c>
      <c r="F2084" s="15" t="str">
        <f>_xlfn.IFNA(INDEX(Table6[[#All],[Location]],MATCH(RecordTable[[#This Row],[METRC]],Table6[Tag],0)),"DEAD")</f>
        <v>DEAD</v>
      </c>
    </row>
    <row r="2085" spans="1:6" x14ac:dyDescent="0.25">
      <c r="A2085" t="str">
        <f>_xlfn.CONCAT("1A4070000000065000",RIGHT(RecordTable[[#This Row],[CloneBarcode]],6))</f>
        <v>1A4070000000065000045564</v>
      </c>
      <c r="B2085" t="str">
        <f>LEFT(RecordTable[[#This Row],[CloneBarcode]],7)</f>
        <v>ONED041</v>
      </c>
      <c r="C2085" t="s">
        <v>3888</v>
      </c>
      <c r="D2085" s="15">
        <v>43760</v>
      </c>
      <c r="E2085" s="15" t="str">
        <f>_xlfn.IFNA(IF(LEFT(VLOOKUP(RecordTable[[#This Row],[METRC]],METRC!A:B,2,FALSE),4)=LEFT(RecordTable[[#This Row],[CloneBarcode]],4),"match","MISMATCH"),"dead")</f>
        <v>dead</v>
      </c>
      <c r="F2085" s="15" t="str">
        <f>_xlfn.IFNA(INDEX(Table6[[#All],[Location]],MATCH(RecordTable[[#This Row],[METRC]],Table6[Tag],0)),"DEAD")</f>
        <v>DEAD</v>
      </c>
    </row>
    <row r="2086" spans="1:6" x14ac:dyDescent="0.25">
      <c r="A2086" t="str">
        <f>_xlfn.CONCAT("1A4070000000065000",RIGHT(RecordTable[[#This Row],[CloneBarcode]],6))</f>
        <v>1A4070000000065000045565</v>
      </c>
      <c r="B2086" t="str">
        <f>LEFT(RecordTable[[#This Row],[CloneBarcode]],7)</f>
        <v>ONED041</v>
      </c>
      <c r="C2086" t="s">
        <v>3887</v>
      </c>
      <c r="D2086" s="15">
        <v>43760</v>
      </c>
      <c r="E2086" s="15" t="str">
        <f>_xlfn.IFNA(IF(LEFT(VLOOKUP(RecordTable[[#This Row],[METRC]],METRC!A:B,2,FALSE),4)=LEFT(RecordTable[[#This Row],[CloneBarcode]],4),"match","MISMATCH"),"dead")</f>
        <v>dead</v>
      </c>
      <c r="F2086" s="15" t="str">
        <f>_xlfn.IFNA(INDEX(Table6[[#All],[Location]],MATCH(RecordTable[[#This Row],[METRC]],Table6[Tag],0)),"DEAD")</f>
        <v>DEAD</v>
      </c>
    </row>
    <row r="2087" spans="1:6" x14ac:dyDescent="0.25">
      <c r="A2087" t="str">
        <f>_xlfn.CONCAT("1A4070000000065000",RIGHT(RecordTable[[#This Row],[CloneBarcode]],6))</f>
        <v>1A4070000000065000045508</v>
      </c>
      <c r="B2087" t="str">
        <f>LEFT(RecordTable[[#This Row],[CloneBarcode]],7)</f>
        <v>OROB028</v>
      </c>
      <c r="C2087" t="s">
        <v>3889</v>
      </c>
      <c r="D2087" s="15">
        <v>43760</v>
      </c>
      <c r="E2087" s="15" t="str">
        <f>_xlfn.IFNA(IF(LEFT(VLOOKUP(RecordTable[[#This Row],[METRC]],METRC!A:B,2,FALSE),4)=LEFT(RecordTable[[#This Row],[CloneBarcode]],4),"match","MISMATCH"),"dead")</f>
        <v>dead</v>
      </c>
      <c r="F2087" s="15" t="str">
        <f>_xlfn.IFNA(INDEX(Table6[[#All],[Location]],MATCH(RecordTable[[#This Row],[METRC]],Table6[Tag],0)),"DEAD")</f>
        <v>DEAD</v>
      </c>
    </row>
    <row r="2088" spans="1:6" x14ac:dyDescent="0.25">
      <c r="A2088" t="str">
        <f>_xlfn.CONCAT("1A4070000000065000",RIGHT(RecordTable[[#This Row],[CloneBarcode]],6))</f>
        <v>1A4070000000065000045509</v>
      </c>
      <c r="B2088" t="str">
        <f>LEFT(RecordTable[[#This Row],[CloneBarcode]],7)</f>
        <v>OROB028</v>
      </c>
      <c r="C2088" t="s">
        <v>3890</v>
      </c>
      <c r="D2088" s="15">
        <v>43760</v>
      </c>
      <c r="E2088" s="15" t="str">
        <f>_xlfn.IFNA(IF(LEFT(VLOOKUP(RecordTable[[#This Row],[METRC]],METRC!A:B,2,FALSE),4)=LEFT(RecordTable[[#This Row],[CloneBarcode]],4),"match","MISMATCH"),"dead")</f>
        <v>dead</v>
      </c>
      <c r="F2088" s="15" t="str">
        <f>_xlfn.IFNA(INDEX(Table6[[#All],[Location]],MATCH(RecordTable[[#This Row],[METRC]],Table6[Tag],0)),"DEAD")</f>
        <v>DEAD</v>
      </c>
    </row>
    <row r="2089" spans="1:6" x14ac:dyDescent="0.25">
      <c r="A2089" t="str">
        <f>_xlfn.CONCAT("1A4070000000065000",RIGHT(RecordTable[[#This Row],[CloneBarcode]],6))</f>
        <v>1A4070000000065000045502</v>
      </c>
      <c r="B2089" t="str">
        <f>LEFT(RecordTable[[#This Row],[CloneBarcode]],7)</f>
        <v>OROB038</v>
      </c>
      <c r="C2089" t="s">
        <v>3892</v>
      </c>
      <c r="D2089" s="15">
        <v>43760</v>
      </c>
      <c r="E2089" s="15" t="str">
        <f>_xlfn.IFNA(IF(LEFT(VLOOKUP(RecordTable[[#This Row],[METRC]],METRC!A:B,2,FALSE),4)=LEFT(RecordTable[[#This Row],[CloneBarcode]],4),"match","MISMATCH"),"dead")</f>
        <v>dead</v>
      </c>
      <c r="F2089" s="15" t="str">
        <f>_xlfn.IFNA(INDEX(Table6[[#All],[Location]],MATCH(RecordTable[[#This Row],[METRC]],Table6[Tag],0)),"DEAD")</f>
        <v>DEAD</v>
      </c>
    </row>
    <row r="2090" spans="1:6" x14ac:dyDescent="0.25">
      <c r="A2090" t="str">
        <f>_xlfn.CONCAT("1A4070000000065000",RIGHT(RecordTable[[#This Row],[CloneBarcode]],6))</f>
        <v>1A4070000000065000045503</v>
      </c>
      <c r="B2090" t="str">
        <f>LEFT(RecordTable[[#This Row],[CloneBarcode]],7)</f>
        <v>OROB038</v>
      </c>
      <c r="C2090" t="s">
        <v>3891</v>
      </c>
      <c r="D2090" s="15">
        <v>43760</v>
      </c>
      <c r="E2090" s="15" t="str">
        <f>_xlfn.IFNA(IF(LEFT(VLOOKUP(RecordTable[[#This Row],[METRC]],METRC!A:B,2,FALSE),4)=LEFT(RecordTable[[#This Row],[CloneBarcode]],4),"match","MISMATCH"),"dead")</f>
        <v>dead</v>
      </c>
      <c r="F2090" s="15" t="str">
        <f>_xlfn.IFNA(INDEX(Table6[[#All],[Location]],MATCH(RecordTable[[#This Row],[METRC]],Table6[Tag],0)),"DEAD")</f>
        <v>DEAD</v>
      </c>
    </row>
    <row r="2091" spans="1:6" x14ac:dyDescent="0.25">
      <c r="A2091" t="str">
        <f>_xlfn.CONCAT("1A4070000000065000",RIGHT(RecordTable[[#This Row],[CloneBarcode]],6))</f>
        <v>1A4070000000065000050634</v>
      </c>
      <c r="B2091" t="str">
        <f>LEFT(RecordTable[[#This Row],[CloneBarcode]],7)</f>
        <v>OROB047</v>
      </c>
      <c r="C2091" t="s">
        <v>4167</v>
      </c>
      <c r="D2091" s="15">
        <v>43760</v>
      </c>
      <c r="E2091" s="15" t="str">
        <f>_xlfn.IFNA(IF(LEFT(VLOOKUP(RecordTable[[#This Row],[METRC]],METRC!A:B,2,FALSE),4)=LEFT(RecordTable[[#This Row],[CloneBarcode]],4),"match","MISMATCH"),"dead")</f>
        <v>dead</v>
      </c>
      <c r="F2091" s="15" t="str">
        <f>_xlfn.IFNA(INDEX(Table6[[#All],[Location]],MATCH(RecordTable[[#This Row],[METRC]],Table6[Tag],0)),"DEAD")</f>
        <v>DEAD</v>
      </c>
    </row>
    <row r="2092" spans="1:6" x14ac:dyDescent="0.25">
      <c r="A2092" t="str">
        <f>_xlfn.CONCAT("1A4070000000065000",RIGHT(RecordTable[[#This Row],[CloneBarcode]],6))</f>
        <v>1A4070000000065000050635</v>
      </c>
      <c r="B2092" t="str">
        <f>LEFT(RecordTable[[#This Row],[CloneBarcode]],7)</f>
        <v>OROB047</v>
      </c>
      <c r="C2092" t="s">
        <v>4168</v>
      </c>
      <c r="D2092" s="15">
        <v>43760</v>
      </c>
      <c r="E2092" s="15" t="str">
        <f>_xlfn.IFNA(IF(LEFT(VLOOKUP(RecordTable[[#This Row],[METRC]],METRC!A:B,2,FALSE),4)=LEFT(RecordTable[[#This Row],[CloneBarcode]],4),"match","MISMATCH"),"dead")</f>
        <v>dead</v>
      </c>
      <c r="F2092" s="15" t="str">
        <f>_xlfn.IFNA(INDEX(Table6[[#All],[Location]],MATCH(RecordTable[[#This Row],[METRC]],Table6[Tag],0)),"DEAD")</f>
        <v>DEAD</v>
      </c>
    </row>
    <row r="2093" spans="1:6" x14ac:dyDescent="0.25">
      <c r="A2093" t="str">
        <f>_xlfn.CONCAT("1A4070000000065000",RIGHT(RecordTable[[#This Row],[CloneBarcode]],6))</f>
        <v>1A4070000000065000050625</v>
      </c>
      <c r="B2093" t="str">
        <f>LEFT(RecordTable[[#This Row],[CloneBarcode]],7)</f>
        <v>OROB054</v>
      </c>
      <c r="C2093" t="s">
        <v>4169</v>
      </c>
      <c r="D2093" s="15">
        <v>43760</v>
      </c>
      <c r="E2093" s="15" t="str">
        <f>_xlfn.IFNA(IF(LEFT(VLOOKUP(RecordTable[[#This Row],[METRC]],METRC!A:B,2,FALSE),4)=LEFT(RecordTable[[#This Row],[CloneBarcode]],4),"match","MISMATCH"),"dead")</f>
        <v>dead</v>
      </c>
      <c r="F2093" s="15" t="str">
        <f>_xlfn.IFNA(INDEX(Table6[[#All],[Location]],MATCH(RecordTable[[#This Row],[METRC]],Table6[Tag],0)),"DEAD")</f>
        <v>DEAD</v>
      </c>
    </row>
    <row r="2094" spans="1:6" x14ac:dyDescent="0.25">
      <c r="A2094" t="str">
        <f>_xlfn.CONCAT("1A4070000000065000",RIGHT(RecordTable[[#This Row],[CloneBarcode]],6))</f>
        <v>1A4070000000065000050624</v>
      </c>
      <c r="B2094" t="str">
        <f>LEFT(RecordTable[[#This Row],[CloneBarcode]],7)</f>
        <v>OROB054</v>
      </c>
      <c r="C2094" t="s">
        <v>81</v>
      </c>
      <c r="D2094" s="15">
        <v>43760</v>
      </c>
      <c r="E2094" s="15" t="str">
        <f>_xlfn.IFNA(IF(LEFT(VLOOKUP(RecordTable[[#This Row],[METRC]],METRC!A:B,2,FALSE),4)=LEFT(RecordTable[[#This Row],[CloneBarcode]],4),"match","MISMATCH"),"dead")</f>
        <v>dead</v>
      </c>
      <c r="F2094" s="15" t="str">
        <f>_xlfn.IFNA(INDEX(Table6[[#All],[Location]],MATCH(RecordTable[[#This Row],[METRC]],Table6[Tag],0)),"DEAD")</f>
        <v>DEAD</v>
      </c>
    </row>
    <row r="2095" spans="1:6" x14ac:dyDescent="0.25">
      <c r="A2095" t="str">
        <f>_xlfn.CONCAT("1A4070000000065000",RIGHT(RecordTable[[#This Row],[CloneBarcode]],6))</f>
        <v>1A4070000000065000043032</v>
      </c>
      <c r="B2095" t="str">
        <f>LEFT(RecordTable[[#This Row],[CloneBarcode]],7)</f>
        <v>PHGW020</v>
      </c>
      <c r="C2095" t="s">
        <v>3764</v>
      </c>
      <c r="D2095" s="15">
        <v>43760</v>
      </c>
      <c r="E2095" s="15" t="str">
        <f>_xlfn.IFNA(IF(LEFT(VLOOKUP(RecordTable[[#This Row],[METRC]],METRC!A:B,2,FALSE),4)=LEFT(RecordTable[[#This Row],[CloneBarcode]],4),"match","MISMATCH"),"dead")</f>
        <v>dead</v>
      </c>
      <c r="F2095" s="15" t="str">
        <f>_xlfn.IFNA(INDEX(Table6[[#All],[Location]],MATCH(RecordTable[[#This Row],[METRC]],Table6[Tag],0)),"DEAD")</f>
        <v>DEAD</v>
      </c>
    </row>
    <row r="2096" spans="1:6" x14ac:dyDescent="0.25">
      <c r="A2096" t="str">
        <f>_xlfn.CONCAT("1A4070000000065000",RIGHT(RecordTable[[#This Row],[CloneBarcode]],6))</f>
        <v>1A4070000000065000043023</v>
      </c>
      <c r="B2096" t="str">
        <f>LEFT(RecordTable[[#This Row],[CloneBarcode]],7)</f>
        <v>PHGW020</v>
      </c>
      <c r="C2096" t="s">
        <v>3763</v>
      </c>
      <c r="D2096" s="15">
        <v>43760</v>
      </c>
      <c r="E2096" s="15" t="str">
        <f>_xlfn.IFNA(IF(LEFT(VLOOKUP(RecordTable[[#This Row],[METRC]],METRC!A:B,2,FALSE),4)=LEFT(RecordTable[[#This Row],[CloneBarcode]],4),"match","MISMATCH"),"dead")</f>
        <v>dead</v>
      </c>
      <c r="F2096" s="15" t="str">
        <f>_xlfn.IFNA(INDEX(Table6[[#All],[Location]],MATCH(RecordTable[[#This Row],[METRC]],Table6[Tag],0)),"DEAD")</f>
        <v>DEAD</v>
      </c>
    </row>
    <row r="2097" spans="1:6" x14ac:dyDescent="0.25">
      <c r="A2097" t="str">
        <f>_xlfn.CONCAT("1A4070000000065000",RIGHT(RecordTable[[#This Row],[CloneBarcode]],6))</f>
        <v>1A4070000000065000045530</v>
      </c>
      <c r="B2097" t="str">
        <f>LEFT(RecordTable[[#This Row],[CloneBarcode]],7)</f>
        <v>PHGW020</v>
      </c>
      <c r="C2097" t="s">
        <v>3893</v>
      </c>
      <c r="D2097" s="15">
        <v>43760</v>
      </c>
      <c r="E2097" s="15" t="str">
        <f>_xlfn.IFNA(IF(LEFT(VLOOKUP(RecordTable[[#This Row],[METRC]],METRC!A:B,2,FALSE),4)=LEFT(RecordTable[[#This Row],[CloneBarcode]],4),"match","MISMATCH"),"dead")</f>
        <v>dead</v>
      </c>
      <c r="F2097" s="15" t="str">
        <f>_xlfn.IFNA(INDEX(Table6[[#All],[Location]],MATCH(RecordTable[[#This Row],[METRC]],Table6[Tag],0)),"DEAD")</f>
        <v>DEAD</v>
      </c>
    </row>
    <row r="2098" spans="1:6" x14ac:dyDescent="0.25">
      <c r="A2098" t="str">
        <f>_xlfn.CONCAT("1A4070000000065000",RIGHT(RecordTable[[#This Row],[CloneBarcode]],6))</f>
        <v>1A4070000000065000045531</v>
      </c>
      <c r="B2098" t="str">
        <f>LEFT(RecordTable[[#This Row],[CloneBarcode]],7)</f>
        <v>PHGW020</v>
      </c>
      <c r="C2098" t="s">
        <v>3894</v>
      </c>
      <c r="D2098" s="15">
        <v>43760</v>
      </c>
      <c r="E2098" s="15" t="str">
        <f>_xlfn.IFNA(IF(LEFT(VLOOKUP(RecordTable[[#This Row],[METRC]],METRC!A:B,2,FALSE),4)=LEFT(RecordTable[[#This Row],[CloneBarcode]],4),"match","MISMATCH"),"dead")</f>
        <v>dead</v>
      </c>
      <c r="F2098" s="15" t="str">
        <f>_xlfn.IFNA(INDEX(Table6[[#All],[Location]],MATCH(RecordTable[[#This Row],[METRC]],Table6[Tag],0)),"DEAD")</f>
        <v>DEAD</v>
      </c>
    </row>
    <row r="2099" spans="1:6" x14ac:dyDescent="0.25">
      <c r="A2099" t="str">
        <f>_xlfn.CONCAT("1A4070000000065000",RIGHT(RecordTable[[#This Row],[CloneBarcode]],6))</f>
        <v>1A4070000000065000041821</v>
      </c>
      <c r="B2099" t="str">
        <f>LEFT(RecordTable[[#This Row],[CloneBarcode]],7)</f>
        <v>PHGW023</v>
      </c>
      <c r="C2099" t="s">
        <v>3766</v>
      </c>
      <c r="D2099" s="15">
        <v>43760</v>
      </c>
      <c r="E2099" s="15" t="str">
        <f>_xlfn.IFNA(IF(LEFT(VLOOKUP(RecordTable[[#This Row],[METRC]],METRC!A:B,2,FALSE),4)=LEFT(RecordTable[[#This Row],[CloneBarcode]],4),"match","MISMATCH"),"dead")</f>
        <v>dead</v>
      </c>
      <c r="F2099" s="15" t="str">
        <f>_xlfn.IFNA(INDEX(Table6[[#All],[Location]],MATCH(RecordTable[[#This Row],[METRC]],Table6[Tag],0)),"DEAD")</f>
        <v>DEAD</v>
      </c>
    </row>
    <row r="2100" spans="1:6" x14ac:dyDescent="0.25">
      <c r="A2100" t="str">
        <f>_xlfn.CONCAT("1A4070000000065000",RIGHT(RecordTable[[#This Row],[CloneBarcode]],6))</f>
        <v>1A4070000000065000041820</v>
      </c>
      <c r="B2100" t="str">
        <f>LEFT(RecordTable[[#This Row],[CloneBarcode]],7)</f>
        <v>PHGW023</v>
      </c>
      <c r="C2100" t="s">
        <v>3765</v>
      </c>
      <c r="D2100" s="15">
        <v>43760</v>
      </c>
      <c r="E2100" s="15" t="str">
        <f>_xlfn.IFNA(IF(LEFT(VLOOKUP(RecordTable[[#This Row],[METRC]],METRC!A:B,2,FALSE),4)=LEFT(RecordTable[[#This Row],[CloneBarcode]],4),"match","MISMATCH"),"dead")</f>
        <v>dead</v>
      </c>
      <c r="F2100" s="15" t="str">
        <f>_xlfn.IFNA(INDEX(Table6[[#All],[Location]],MATCH(RecordTable[[#This Row],[METRC]],Table6[Tag],0)),"DEAD")</f>
        <v>DEAD</v>
      </c>
    </row>
    <row r="2101" spans="1:6" x14ac:dyDescent="0.25">
      <c r="A2101" t="str">
        <f>_xlfn.CONCAT("1A4070000000065000",RIGHT(RecordTable[[#This Row],[CloneBarcode]],6))</f>
        <v>1A4070000000065000045493</v>
      </c>
      <c r="B2101" t="str">
        <f>LEFT(RecordTable[[#This Row],[CloneBarcode]],7)</f>
        <v>PHGW023</v>
      </c>
      <c r="C2101" t="s">
        <v>3896</v>
      </c>
      <c r="D2101" s="15">
        <v>43760</v>
      </c>
      <c r="E2101" s="15" t="str">
        <f>_xlfn.IFNA(IF(LEFT(VLOOKUP(RecordTable[[#This Row],[METRC]],METRC!A:B,2,FALSE),4)=LEFT(RecordTable[[#This Row],[CloneBarcode]],4),"match","MISMATCH"),"dead")</f>
        <v>dead</v>
      </c>
      <c r="F2101" s="15" t="str">
        <f>_xlfn.IFNA(INDEX(Table6[[#All],[Location]],MATCH(RecordTable[[#This Row],[METRC]],Table6[Tag],0)),"DEAD")</f>
        <v>DEAD</v>
      </c>
    </row>
    <row r="2102" spans="1:6" x14ac:dyDescent="0.25">
      <c r="A2102" t="str">
        <f>_xlfn.CONCAT("1A4070000000065000",RIGHT(RecordTable[[#This Row],[CloneBarcode]],6))</f>
        <v>1A4070000000065000044201</v>
      </c>
      <c r="B2102" t="str">
        <f>LEFT(RecordTable[[#This Row],[CloneBarcode]],7)</f>
        <v>PLAN017</v>
      </c>
      <c r="C2102" t="s">
        <v>4025</v>
      </c>
      <c r="D2102" s="15">
        <v>43760</v>
      </c>
      <c r="E2102" s="15" t="str">
        <f>_xlfn.IFNA(IF(LEFT(VLOOKUP(RecordTable[[#This Row],[METRC]],METRC!A:B,2,FALSE),4)=LEFT(RecordTable[[#This Row],[CloneBarcode]],4),"match","MISMATCH"),"dead")</f>
        <v>dead</v>
      </c>
      <c r="F2102" s="15" t="str">
        <f>_xlfn.IFNA(INDEX(Table6[[#All],[Location]],MATCH(RecordTable[[#This Row],[METRC]],Table6[Tag],0)),"DEAD")</f>
        <v>DEAD</v>
      </c>
    </row>
    <row r="2103" spans="1:6" x14ac:dyDescent="0.25">
      <c r="A2103" t="str">
        <f>_xlfn.CONCAT("1A4070000000065000",RIGHT(RecordTable[[#This Row],[CloneBarcode]],6))</f>
        <v>1A4070000000065000044188</v>
      </c>
      <c r="B2103" t="str">
        <f>LEFT(RecordTable[[#This Row],[CloneBarcode]],7)</f>
        <v>PLAN017</v>
      </c>
      <c r="C2103" t="s">
        <v>4026</v>
      </c>
      <c r="D2103" s="15">
        <v>43760</v>
      </c>
      <c r="E2103" s="15" t="str">
        <f>_xlfn.IFNA(IF(LEFT(VLOOKUP(RecordTable[[#This Row],[METRC]],METRC!A:B,2,FALSE),4)=LEFT(RecordTable[[#This Row],[CloneBarcode]],4),"match","MISMATCH"),"dead")</f>
        <v>dead</v>
      </c>
      <c r="F2103" s="15" t="str">
        <f>_xlfn.IFNA(INDEX(Table6[[#All],[Location]],MATCH(RecordTable[[#This Row],[METRC]],Table6[Tag],0)),"DEAD")</f>
        <v>DEAD</v>
      </c>
    </row>
    <row r="2104" spans="1:6" x14ac:dyDescent="0.25">
      <c r="A2104" t="str">
        <f>_xlfn.CONCAT("1A4070000000065000",RIGHT(RecordTable[[#This Row],[CloneBarcode]],6))</f>
        <v>1A4070000000065000044211</v>
      </c>
      <c r="B2104" t="str">
        <f>LEFT(RecordTable[[#This Row],[CloneBarcode]],7)</f>
        <v>PLAN017</v>
      </c>
      <c r="C2104" t="s">
        <v>4024</v>
      </c>
      <c r="D2104" s="15">
        <v>43760</v>
      </c>
      <c r="E2104" s="15" t="str">
        <f>_xlfn.IFNA(IF(LEFT(VLOOKUP(RecordTable[[#This Row],[METRC]],METRC!A:B,2,FALSE),4)=LEFT(RecordTable[[#This Row],[CloneBarcode]],4),"match","MISMATCH"),"dead")</f>
        <v>dead</v>
      </c>
      <c r="F2104" s="15" t="str">
        <f>_xlfn.IFNA(INDEX(Table6[[#All],[Location]],MATCH(RecordTable[[#This Row],[METRC]],Table6[Tag],0)),"DEAD")</f>
        <v>DEAD</v>
      </c>
    </row>
    <row r="2105" spans="1:6" x14ac:dyDescent="0.25">
      <c r="A2105" t="str">
        <f>_xlfn.CONCAT("1A4070000000065000",RIGHT(RecordTable[[#This Row],[CloneBarcode]],6))</f>
        <v>1A4070000000065000048056</v>
      </c>
      <c r="B2105" t="str">
        <f>LEFT(RecordTable[[#This Row],[CloneBarcode]],7)</f>
        <v>PLKO004</v>
      </c>
      <c r="C2105" t="s">
        <v>4032</v>
      </c>
      <c r="D2105" s="15">
        <v>43760</v>
      </c>
      <c r="E2105" s="15" t="str">
        <f>_xlfn.IFNA(IF(LEFT(VLOOKUP(RecordTable[[#This Row],[METRC]],METRC!A:B,2,FALSE),4)=LEFT(RecordTable[[#This Row],[CloneBarcode]],4),"match","MISMATCH"),"dead")</f>
        <v>dead</v>
      </c>
      <c r="F2105" s="15" t="str">
        <f>_xlfn.IFNA(INDEX(Table6[[#All],[Location]],MATCH(RecordTable[[#This Row],[METRC]],Table6[Tag],0)),"DEAD")</f>
        <v>DEAD</v>
      </c>
    </row>
    <row r="2106" spans="1:6" x14ac:dyDescent="0.25">
      <c r="A2106" t="str">
        <f>_xlfn.CONCAT("1A4070000000065000",RIGHT(RecordTable[[#This Row],[CloneBarcode]],6))</f>
        <v>1A4070000000065000048057</v>
      </c>
      <c r="B2106" t="str">
        <f>LEFT(RecordTable[[#This Row],[CloneBarcode]],7)</f>
        <v>PLKO004</v>
      </c>
      <c r="C2106" t="s">
        <v>4033</v>
      </c>
      <c r="D2106" s="15">
        <v>43760</v>
      </c>
      <c r="E2106" s="15" t="str">
        <f>_xlfn.IFNA(IF(LEFT(VLOOKUP(RecordTable[[#This Row],[METRC]],METRC!A:B,2,FALSE),4)=LEFT(RecordTable[[#This Row],[CloneBarcode]],4),"match","MISMATCH"),"dead")</f>
        <v>dead</v>
      </c>
      <c r="F2106" s="15" t="str">
        <f>_xlfn.IFNA(INDEX(Table6[[#All],[Location]],MATCH(RecordTable[[#This Row],[METRC]],Table6[Tag],0)),"DEAD")</f>
        <v>DEAD</v>
      </c>
    </row>
    <row r="2107" spans="1:6" x14ac:dyDescent="0.25">
      <c r="A2107" t="str">
        <f>_xlfn.CONCAT("1A4070000000065000",RIGHT(RecordTable[[#This Row],[CloneBarcode]],6))</f>
        <v>1A4070000000065000039049</v>
      </c>
      <c r="B2107" t="str">
        <f>LEFT(RecordTable[[#This Row],[CloneBarcode]],7)</f>
        <v>POLO028</v>
      </c>
      <c r="C2107" t="s">
        <v>3782</v>
      </c>
      <c r="D2107" s="15">
        <v>43760</v>
      </c>
      <c r="E2107" s="15" t="str">
        <f>_xlfn.IFNA(IF(LEFT(VLOOKUP(RecordTable[[#This Row],[METRC]],METRC!A:B,2,FALSE),4)=LEFT(RecordTable[[#This Row],[CloneBarcode]],4),"match","MISMATCH"),"dead")</f>
        <v>dead</v>
      </c>
      <c r="F2107" s="15" t="str">
        <f>_xlfn.IFNA(INDEX(Table6[[#All],[Location]],MATCH(RecordTable[[#This Row],[METRC]],Table6[Tag],0)),"DEAD")</f>
        <v>DEAD</v>
      </c>
    </row>
    <row r="2108" spans="1:6" x14ac:dyDescent="0.25">
      <c r="A2108" t="str">
        <f>_xlfn.CONCAT("1A4070000000065000",RIGHT(RecordTable[[#This Row],[CloneBarcode]],6))</f>
        <v>1A4070000000065000044105</v>
      </c>
      <c r="B2108" t="str">
        <f>LEFT(RecordTable[[#This Row],[CloneBarcode]],7)</f>
        <v>POLO046</v>
      </c>
      <c r="C2108" t="s">
        <v>4043</v>
      </c>
      <c r="D2108" s="15">
        <v>43760</v>
      </c>
      <c r="E2108" s="15" t="str">
        <f>_xlfn.IFNA(IF(LEFT(VLOOKUP(RecordTable[[#This Row],[METRC]],METRC!A:B,2,FALSE),4)=LEFT(RecordTable[[#This Row],[CloneBarcode]],4),"match","MISMATCH"),"dead")</f>
        <v>dead</v>
      </c>
      <c r="F2108" s="15" t="str">
        <f>_xlfn.IFNA(INDEX(Table6[[#All],[Location]],MATCH(RecordTable[[#This Row],[METRC]],Table6[Tag],0)),"DEAD")</f>
        <v>DEAD</v>
      </c>
    </row>
    <row r="2109" spans="1:6" x14ac:dyDescent="0.25">
      <c r="A2109" t="str">
        <f>_xlfn.CONCAT("1A4070000000065000",RIGHT(RecordTable[[#This Row],[CloneBarcode]],6))</f>
        <v>1A4070000000065000044130</v>
      </c>
      <c r="B2109" t="str">
        <f>LEFT(RecordTable[[#This Row],[CloneBarcode]],7)</f>
        <v>POLO046</v>
      </c>
      <c r="C2109" t="s">
        <v>4044</v>
      </c>
      <c r="D2109" s="15">
        <v>43760</v>
      </c>
      <c r="E2109" s="15" t="str">
        <f>_xlfn.IFNA(IF(LEFT(VLOOKUP(RecordTable[[#This Row],[METRC]],METRC!A:B,2,FALSE),4)=LEFT(RecordTable[[#This Row],[CloneBarcode]],4),"match","MISMATCH"),"dead")</f>
        <v>dead</v>
      </c>
      <c r="F2109" s="15" t="str">
        <f>_xlfn.IFNA(INDEX(Table6[[#All],[Location]],MATCH(RecordTable[[#This Row],[METRC]],Table6[Tag],0)),"DEAD")</f>
        <v>DEAD</v>
      </c>
    </row>
    <row r="2110" spans="1:6" x14ac:dyDescent="0.25">
      <c r="A2110" t="str">
        <f>_xlfn.CONCAT("1A4070000000065000",RIGHT(RecordTable[[#This Row],[CloneBarcode]],6))</f>
        <v>1A4070000000065000044124</v>
      </c>
      <c r="B2110" t="str">
        <f>LEFT(RecordTable[[#This Row],[CloneBarcode]],7)</f>
        <v>POLO046</v>
      </c>
      <c r="C2110" t="s">
        <v>4042</v>
      </c>
      <c r="D2110" s="15">
        <v>43760</v>
      </c>
      <c r="E2110" s="15" t="str">
        <f>_xlfn.IFNA(IF(LEFT(VLOOKUP(RecordTable[[#This Row],[METRC]],METRC!A:B,2,FALSE),4)=LEFT(RecordTable[[#This Row],[CloneBarcode]],4),"match","MISMATCH"),"dead")</f>
        <v>dead</v>
      </c>
      <c r="F2110" s="15" t="str">
        <f>_xlfn.IFNA(INDEX(Table6[[#All],[Location]],MATCH(RecordTable[[#This Row],[METRC]],Table6[Tag],0)),"DEAD")</f>
        <v>DEAD</v>
      </c>
    </row>
    <row r="2111" spans="1:6" x14ac:dyDescent="0.25">
      <c r="A2111" t="str">
        <f>_xlfn.CONCAT("1A4070000000065000",RIGHT(RecordTable[[#This Row],[CloneBarcode]],6))</f>
        <v>1A4070000000065000048059</v>
      </c>
      <c r="B2111" t="str">
        <f>LEFT(RecordTable[[#This Row],[CloneBarcode]],7)</f>
        <v>POLO046</v>
      </c>
      <c r="C2111" t="s">
        <v>4045</v>
      </c>
      <c r="D2111" s="15">
        <v>43760</v>
      </c>
      <c r="E2111" s="15" t="str">
        <f>_xlfn.IFNA(IF(LEFT(VLOOKUP(RecordTable[[#This Row],[METRC]],METRC!A:B,2,FALSE),4)=LEFT(RecordTable[[#This Row],[CloneBarcode]],4),"match","MISMATCH"),"dead")</f>
        <v>dead</v>
      </c>
      <c r="F2111" s="15" t="str">
        <f>_xlfn.IFNA(INDEX(Table6[[#All],[Location]],MATCH(RecordTable[[#This Row],[METRC]],Table6[Tag],0)),"DEAD")</f>
        <v>DEAD</v>
      </c>
    </row>
    <row r="2112" spans="1:6" x14ac:dyDescent="0.25">
      <c r="A2112" t="str">
        <f>_xlfn.CONCAT("1A4070000000065000",RIGHT(RecordTable[[#This Row],[CloneBarcode]],6))</f>
        <v>1A4070000000065000048060</v>
      </c>
      <c r="B2112" t="str">
        <f>LEFT(RecordTable[[#This Row],[CloneBarcode]],7)</f>
        <v>POLO046</v>
      </c>
      <c r="C2112" t="s">
        <v>4046</v>
      </c>
      <c r="D2112" s="15">
        <v>43760</v>
      </c>
      <c r="E2112" s="15" t="str">
        <f>_xlfn.IFNA(IF(LEFT(VLOOKUP(RecordTable[[#This Row],[METRC]],METRC!A:B,2,FALSE),4)=LEFT(RecordTable[[#This Row],[CloneBarcode]],4),"match","MISMATCH"),"dead")</f>
        <v>dead</v>
      </c>
      <c r="F2112" s="15" t="str">
        <f>_xlfn.IFNA(INDEX(Table6[[#All],[Location]],MATCH(RecordTable[[#This Row],[METRC]],Table6[Tag],0)),"DEAD")</f>
        <v>DEAD</v>
      </c>
    </row>
    <row r="2113" spans="1:6" x14ac:dyDescent="0.25">
      <c r="A2113" t="str">
        <f>_xlfn.CONCAT("1A4070000000065000",RIGHT(RecordTable[[#This Row],[CloneBarcode]],6))</f>
        <v>1A4070000000065000050616</v>
      </c>
      <c r="B2113" t="str">
        <f>LEFT(RecordTable[[#This Row],[CloneBarcode]],7)</f>
        <v>POLO046</v>
      </c>
      <c r="C2113" t="s">
        <v>4170</v>
      </c>
      <c r="D2113" s="15">
        <v>43760</v>
      </c>
      <c r="E2113" s="15" t="str">
        <f>_xlfn.IFNA(IF(LEFT(VLOOKUP(RecordTable[[#This Row],[METRC]],METRC!A:B,2,FALSE),4)=LEFT(RecordTable[[#This Row],[CloneBarcode]],4),"match","MISMATCH"),"dead")</f>
        <v>dead</v>
      </c>
      <c r="F2113" s="15" t="str">
        <f>_xlfn.IFNA(INDEX(Table6[[#All],[Location]],MATCH(RecordTable[[#This Row],[METRC]],Table6[Tag],0)),"DEAD")</f>
        <v>DEAD</v>
      </c>
    </row>
    <row r="2114" spans="1:6" x14ac:dyDescent="0.25">
      <c r="A2114" t="str">
        <f>_xlfn.CONCAT("1A4070000000065000",RIGHT(RecordTable[[#This Row],[CloneBarcode]],6))</f>
        <v>1A4070000000065000050617</v>
      </c>
      <c r="B2114" t="str">
        <f>LEFT(RecordTable[[#This Row],[CloneBarcode]],7)</f>
        <v>POLO046</v>
      </c>
      <c r="C2114" t="s">
        <v>4171</v>
      </c>
      <c r="D2114" s="15">
        <v>43760</v>
      </c>
      <c r="E2114" s="15" t="str">
        <f>_xlfn.IFNA(IF(LEFT(VLOOKUP(RecordTable[[#This Row],[METRC]],METRC!A:B,2,FALSE),4)=LEFT(RecordTable[[#This Row],[CloneBarcode]],4),"match","MISMATCH"),"dead")</f>
        <v>dead</v>
      </c>
      <c r="F2114" s="15" t="str">
        <f>_xlfn.IFNA(INDEX(Table6[[#All],[Location]],MATCH(RecordTable[[#This Row],[METRC]],Table6[Tag],0)),"DEAD")</f>
        <v>DEAD</v>
      </c>
    </row>
    <row r="2115" spans="1:6" x14ac:dyDescent="0.25">
      <c r="A2115" t="str">
        <f>_xlfn.CONCAT("1A4070000000065000",RIGHT(RecordTable[[#This Row],[CloneBarcode]],6))</f>
        <v>1A4070000000065000048076</v>
      </c>
      <c r="B2115" t="str">
        <f>LEFT(RecordTable[[#This Row],[CloneBarcode]],7)</f>
        <v>RBOG002</v>
      </c>
      <c r="C2115" t="s">
        <v>4060</v>
      </c>
      <c r="D2115" s="15">
        <v>43760</v>
      </c>
      <c r="E2115" s="15" t="str">
        <f>_xlfn.IFNA(IF(LEFT(VLOOKUP(RecordTable[[#This Row],[METRC]],METRC!A:B,2,FALSE),4)=LEFT(RecordTable[[#This Row],[CloneBarcode]],4),"match","MISMATCH"),"dead")</f>
        <v>dead</v>
      </c>
      <c r="F2115" s="15" t="str">
        <f>_xlfn.IFNA(INDEX(Table6[[#All],[Location]],MATCH(RecordTable[[#This Row],[METRC]],Table6[Tag],0)),"DEAD")</f>
        <v>DEAD</v>
      </c>
    </row>
    <row r="2116" spans="1:6" x14ac:dyDescent="0.25">
      <c r="A2116" t="str">
        <f>_xlfn.CONCAT("1A4070000000065000",RIGHT(RecordTable[[#This Row],[CloneBarcode]],6))</f>
        <v>1A4070000000065000050583</v>
      </c>
      <c r="B2116" t="str">
        <f>LEFT(RecordTable[[#This Row],[CloneBarcode]],7)</f>
        <v>RBOG002</v>
      </c>
      <c r="C2116" t="s">
        <v>4172</v>
      </c>
      <c r="D2116" s="15">
        <v>43760</v>
      </c>
      <c r="E2116" s="15" t="str">
        <f>_xlfn.IFNA(IF(LEFT(VLOOKUP(RecordTable[[#This Row],[METRC]],METRC!A:B,2,FALSE),4)=LEFT(RecordTable[[#This Row],[CloneBarcode]],4),"match","MISMATCH"),"dead")</f>
        <v>dead</v>
      </c>
      <c r="F2116" s="15" t="str">
        <f>_xlfn.IFNA(INDEX(Table6[[#All],[Location]],MATCH(RecordTable[[#This Row],[METRC]],Table6[Tag],0)),"DEAD")</f>
        <v>DEAD</v>
      </c>
    </row>
    <row r="2117" spans="1:6" x14ac:dyDescent="0.25">
      <c r="A2117" t="str">
        <f>_xlfn.CONCAT("1A4070000000065000",RIGHT(RecordTable[[#This Row],[CloneBarcode]],6))</f>
        <v>1A4070000000065000050584</v>
      </c>
      <c r="B2117" t="str">
        <f>LEFT(RecordTable[[#This Row],[CloneBarcode]],7)</f>
        <v>RBOG002</v>
      </c>
      <c r="C2117" t="s">
        <v>4173</v>
      </c>
      <c r="D2117" s="15">
        <v>43760</v>
      </c>
      <c r="E2117" s="15" t="str">
        <f>_xlfn.IFNA(IF(LEFT(VLOOKUP(RecordTable[[#This Row],[METRC]],METRC!A:B,2,FALSE),4)=LEFT(RecordTable[[#This Row],[CloneBarcode]],4),"match","MISMATCH"),"dead")</f>
        <v>dead</v>
      </c>
      <c r="F2117" s="15" t="str">
        <f>_xlfn.IFNA(INDEX(Table6[[#All],[Location]],MATCH(RecordTable[[#This Row],[METRC]],Table6[Tag],0)),"DEAD")</f>
        <v>DEAD</v>
      </c>
    </row>
    <row r="2118" spans="1:6" x14ac:dyDescent="0.25">
      <c r="A2118" t="str">
        <f>_xlfn.CONCAT("1A4070000000065000",RIGHT(RecordTable[[#This Row],[CloneBarcode]],6))</f>
        <v>1A4070000000065000045490</v>
      </c>
      <c r="B2118" t="str">
        <f>LEFT(RecordTable[[#This Row],[CloneBarcode]],7)</f>
        <v>SECF009</v>
      </c>
      <c r="C2118" t="s">
        <v>3897</v>
      </c>
      <c r="D2118" s="15">
        <v>43760</v>
      </c>
      <c r="E2118" s="15" t="str">
        <f>_xlfn.IFNA(IF(LEFT(VLOOKUP(RecordTable[[#This Row],[METRC]],METRC!A:B,2,FALSE),4)=LEFT(RecordTable[[#This Row],[CloneBarcode]],4),"match","MISMATCH"),"dead")</f>
        <v>dead</v>
      </c>
      <c r="F2118" s="15" t="str">
        <f>_xlfn.IFNA(INDEX(Table6[[#All],[Location]],MATCH(RecordTable[[#This Row],[METRC]],Table6[Tag],0)),"DEAD")</f>
        <v>DEAD</v>
      </c>
    </row>
    <row r="2119" spans="1:6" x14ac:dyDescent="0.25">
      <c r="A2119" t="str">
        <f>_xlfn.CONCAT("1A4070000000065000",RIGHT(RecordTable[[#This Row],[CloneBarcode]],6))</f>
        <v>1A4070000000065000045491</v>
      </c>
      <c r="B2119" t="str">
        <f>LEFT(RecordTable[[#This Row],[CloneBarcode]],7)</f>
        <v>SECF009</v>
      </c>
      <c r="C2119" t="s">
        <v>3898</v>
      </c>
      <c r="D2119" s="15">
        <v>43760</v>
      </c>
      <c r="E2119" s="15" t="str">
        <f>_xlfn.IFNA(IF(LEFT(VLOOKUP(RecordTable[[#This Row],[METRC]],METRC!A:B,2,FALSE),4)=LEFT(RecordTable[[#This Row],[CloneBarcode]],4),"match","MISMATCH"),"dead")</f>
        <v>dead</v>
      </c>
      <c r="F2119" s="15" t="str">
        <f>_xlfn.IFNA(INDEX(Table6[[#All],[Location]],MATCH(RecordTable[[#This Row],[METRC]],Table6[Tag],0)),"DEAD")</f>
        <v>DEAD</v>
      </c>
    </row>
    <row r="2120" spans="1:6" x14ac:dyDescent="0.25">
      <c r="A2120" t="str">
        <f>_xlfn.CONCAT("1A4070000000065000",RIGHT(RecordTable[[#This Row],[CloneBarcode]],6))</f>
        <v>1A4070000000065000050618</v>
      </c>
      <c r="B2120" t="str">
        <f>LEFT(RecordTable[[#This Row],[CloneBarcode]],7)</f>
        <v>SECF009</v>
      </c>
      <c r="C2120" t="s">
        <v>4174</v>
      </c>
      <c r="D2120" s="15">
        <v>43760</v>
      </c>
      <c r="E2120" s="15" t="str">
        <f>_xlfn.IFNA(IF(LEFT(VLOOKUP(RecordTable[[#This Row],[METRC]],METRC!A:B,2,FALSE),4)=LEFT(RecordTable[[#This Row],[CloneBarcode]],4),"match","MISMATCH"),"dead")</f>
        <v>dead</v>
      </c>
      <c r="F2120" s="15" t="str">
        <f>_xlfn.IFNA(INDEX(Table6[[#All],[Location]],MATCH(RecordTable[[#This Row],[METRC]],Table6[Tag],0)),"DEAD")</f>
        <v>DEAD</v>
      </c>
    </row>
    <row r="2121" spans="1:6" x14ac:dyDescent="0.25">
      <c r="A2121" t="str">
        <f>_xlfn.CONCAT("1A4070000000065000",RIGHT(RecordTable[[#This Row],[CloneBarcode]],6))</f>
        <v>1A4070000000065000050619</v>
      </c>
      <c r="B2121" t="str">
        <f>LEFT(RecordTable[[#This Row],[CloneBarcode]],7)</f>
        <v>SECF009</v>
      </c>
      <c r="C2121" t="s">
        <v>4175</v>
      </c>
      <c r="D2121" s="15">
        <v>43760</v>
      </c>
      <c r="E2121" s="15" t="str">
        <f>_xlfn.IFNA(IF(LEFT(VLOOKUP(RecordTable[[#This Row],[METRC]],METRC!A:B,2,FALSE),4)=LEFT(RecordTable[[#This Row],[CloneBarcode]],4),"match","MISMATCH"),"dead")</f>
        <v>dead</v>
      </c>
      <c r="F2121" s="15" t="str">
        <f>_xlfn.IFNA(INDEX(Table6[[#All],[Location]],MATCH(RecordTable[[#This Row],[METRC]],Table6[Tag],0)),"DEAD")</f>
        <v>DEAD</v>
      </c>
    </row>
    <row r="2122" spans="1:6" x14ac:dyDescent="0.25">
      <c r="A2122" t="str">
        <f>_xlfn.CONCAT("1A4070000000065000",RIGHT(RecordTable[[#This Row],[CloneBarcode]],6))</f>
        <v>1A4070000000065000045528</v>
      </c>
      <c r="B2122" t="str">
        <f>LEFT(RecordTable[[#This Row],[CloneBarcode]],7)</f>
        <v>SECF017</v>
      </c>
      <c r="C2122" t="s">
        <v>3899</v>
      </c>
      <c r="D2122" s="15">
        <v>43760</v>
      </c>
      <c r="E2122" s="15" t="str">
        <f>_xlfn.IFNA(IF(LEFT(VLOOKUP(RecordTable[[#This Row],[METRC]],METRC!A:B,2,FALSE),4)=LEFT(RecordTable[[#This Row],[CloneBarcode]],4),"match","MISMATCH"),"dead")</f>
        <v>dead</v>
      </c>
      <c r="F2122" s="15" t="str">
        <f>_xlfn.IFNA(INDEX(Table6[[#All],[Location]],MATCH(RecordTable[[#This Row],[METRC]],Table6[Tag],0)),"DEAD")</f>
        <v>DEAD</v>
      </c>
    </row>
    <row r="2123" spans="1:6" x14ac:dyDescent="0.25">
      <c r="A2123" t="str">
        <f>_xlfn.CONCAT("1A4070000000065000",RIGHT(RecordTable[[#This Row],[CloneBarcode]],6))</f>
        <v>1A4070000000065000045529</v>
      </c>
      <c r="B2123" t="str">
        <f>LEFT(RecordTable[[#This Row],[CloneBarcode]],7)</f>
        <v>SECF017</v>
      </c>
      <c r="C2123" t="s">
        <v>3900</v>
      </c>
      <c r="D2123" s="15">
        <v>43760</v>
      </c>
      <c r="E2123" s="15" t="str">
        <f>_xlfn.IFNA(IF(LEFT(VLOOKUP(RecordTable[[#This Row],[METRC]],METRC!A:B,2,FALSE),4)=LEFT(RecordTable[[#This Row],[CloneBarcode]],4),"match","MISMATCH"),"dead")</f>
        <v>dead</v>
      </c>
      <c r="F2123" s="15" t="str">
        <f>_xlfn.IFNA(INDEX(Table6[[#All],[Location]],MATCH(RecordTable[[#This Row],[METRC]],Table6[Tag],0)),"DEAD")</f>
        <v>DEAD</v>
      </c>
    </row>
    <row r="2124" spans="1:6" x14ac:dyDescent="0.25">
      <c r="A2124" t="str">
        <f>_xlfn.CONCAT("1A4070000000065000",RIGHT(RecordTable[[#This Row],[CloneBarcode]],6))</f>
        <v>1A4070000000065000048020</v>
      </c>
      <c r="B2124" t="str">
        <f>LEFT(RecordTable[[#This Row],[CloneBarcode]],7)</f>
        <v>SECF017</v>
      </c>
      <c r="C2124" t="s">
        <v>4063</v>
      </c>
      <c r="D2124" s="15">
        <v>43760</v>
      </c>
      <c r="E2124" s="15" t="str">
        <f>_xlfn.IFNA(IF(LEFT(VLOOKUP(RecordTable[[#This Row],[METRC]],METRC!A:B,2,FALSE),4)=LEFT(RecordTable[[#This Row],[CloneBarcode]],4),"match","MISMATCH"),"dead")</f>
        <v>dead</v>
      </c>
      <c r="F2124" s="15" t="str">
        <f>_xlfn.IFNA(INDEX(Table6[[#All],[Location]],MATCH(RecordTable[[#This Row],[METRC]],Table6[Tag],0)),"DEAD")</f>
        <v>DEAD</v>
      </c>
    </row>
    <row r="2125" spans="1:6" x14ac:dyDescent="0.25">
      <c r="A2125" t="str">
        <f>_xlfn.CONCAT("1A4070000000065000",RIGHT(RecordTable[[#This Row],[CloneBarcode]],6))</f>
        <v>1A4070000000065000050621</v>
      </c>
      <c r="B2125" t="str">
        <f>LEFT(RecordTable[[#This Row],[CloneBarcode]],7)</f>
        <v>SECF017</v>
      </c>
      <c r="C2125" t="s">
        <v>4176</v>
      </c>
      <c r="D2125" s="15">
        <v>43760</v>
      </c>
      <c r="E2125" s="15" t="str">
        <f>_xlfn.IFNA(IF(LEFT(VLOOKUP(RecordTable[[#This Row],[METRC]],METRC!A:B,2,FALSE),4)=LEFT(RecordTable[[#This Row],[CloneBarcode]],4),"match","MISMATCH"),"dead")</f>
        <v>dead</v>
      </c>
      <c r="F2125" s="15" t="str">
        <f>_xlfn.IFNA(INDEX(Table6[[#All],[Location]],MATCH(RecordTable[[#This Row],[METRC]],Table6[Tag],0)),"DEAD")</f>
        <v>DEAD</v>
      </c>
    </row>
    <row r="2126" spans="1:6" x14ac:dyDescent="0.25">
      <c r="A2126" t="str">
        <f>_xlfn.CONCAT("1A4070000000065000",RIGHT(RecordTable[[#This Row],[CloneBarcode]],6))</f>
        <v>1A4070000000065000050622</v>
      </c>
      <c r="B2126" t="str">
        <f>LEFT(RecordTable[[#This Row],[CloneBarcode]],7)</f>
        <v>SECF017</v>
      </c>
      <c r="C2126" t="s">
        <v>4177</v>
      </c>
      <c r="D2126" s="15">
        <v>43760</v>
      </c>
      <c r="E2126" s="15" t="str">
        <f>_xlfn.IFNA(IF(LEFT(VLOOKUP(RecordTable[[#This Row],[METRC]],METRC!A:B,2,FALSE),4)=LEFT(RecordTable[[#This Row],[CloneBarcode]],4),"match","MISMATCH"),"dead")</f>
        <v>dead</v>
      </c>
      <c r="F2126" s="15" t="str">
        <f>_xlfn.IFNA(INDEX(Table6[[#All],[Location]],MATCH(RecordTable[[#This Row],[METRC]],Table6[Tag],0)),"DEAD")</f>
        <v>DEAD</v>
      </c>
    </row>
    <row r="2127" spans="1:6" x14ac:dyDescent="0.25">
      <c r="A2127" t="str">
        <f>_xlfn.CONCAT("1A4070000000065000",RIGHT(RecordTable[[#This Row],[CloneBarcode]],6))</f>
        <v>1A4070000000065000048118</v>
      </c>
      <c r="B2127" t="str">
        <f>LEFT(RecordTable[[#This Row],[CloneBarcode]],7)</f>
        <v>SOUR001</v>
      </c>
      <c r="C2127" t="s">
        <v>4065</v>
      </c>
      <c r="D2127" s="15">
        <v>43760</v>
      </c>
      <c r="E2127" s="15" t="str">
        <f>_xlfn.IFNA(IF(LEFT(VLOOKUP(RecordTable[[#This Row],[METRC]],METRC!A:B,2,FALSE),4)=LEFT(RecordTable[[#This Row],[CloneBarcode]],4),"match","MISMATCH"),"dead")</f>
        <v>dead</v>
      </c>
      <c r="F2127" s="15" t="str">
        <f>_xlfn.IFNA(INDEX(Table6[[#All],[Location]],MATCH(RecordTable[[#This Row],[METRC]],Table6[Tag],0)),"DEAD")</f>
        <v>DEAD</v>
      </c>
    </row>
    <row r="2128" spans="1:6" x14ac:dyDescent="0.25">
      <c r="A2128" t="str">
        <f>_xlfn.CONCAT("1A4070000000065000",RIGHT(RecordTable[[#This Row],[CloneBarcode]],6))</f>
        <v>1A4070000000065000048119</v>
      </c>
      <c r="B2128" t="str">
        <f>LEFT(RecordTable[[#This Row],[CloneBarcode]],7)</f>
        <v>SOUR002</v>
      </c>
      <c r="C2128" t="s">
        <v>76</v>
      </c>
      <c r="D2128" s="15">
        <v>43760</v>
      </c>
      <c r="E2128" s="15" t="str">
        <f>_xlfn.IFNA(IF(LEFT(VLOOKUP(RecordTable[[#This Row],[METRC]],METRC!A:B,2,FALSE),4)=LEFT(RecordTable[[#This Row],[CloneBarcode]],4),"match","MISMATCH"),"dead")</f>
        <v>dead</v>
      </c>
      <c r="F2128" s="15" t="str">
        <f>_xlfn.IFNA(INDEX(Table6[[#All],[Location]],MATCH(RecordTable[[#This Row],[METRC]],Table6[Tag],0)),"DEAD")</f>
        <v>DEAD</v>
      </c>
    </row>
    <row r="2129" spans="1:6" x14ac:dyDescent="0.25">
      <c r="A2129" t="str">
        <f>_xlfn.CONCAT("1A4070000000065000",RIGHT(RecordTable[[#This Row],[CloneBarcode]],6))</f>
        <v>1A4070000000065000048120</v>
      </c>
      <c r="B2129" t="str">
        <f>LEFT(RecordTable[[#This Row],[CloneBarcode]],7)</f>
        <v>SOUR003</v>
      </c>
      <c r="C2129" t="s">
        <v>4066</v>
      </c>
      <c r="D2129" s="15">
        <v>43760</v>
      </c>
      <c r="E2129" s="15" t="str">
        <f>_xlfn.IFNA(IF(LEFT(VLOOKUP(RecordTable[[#This Row],[METRC]],METRC!A:B,2,FALSE),4)=LEFT(RecordTable[[#This Row],[CloneBarcode]],4),"match","MISMATCH"),"dead")</f>
        <v>dead</v>
      </c>
      <c r="F2129" s="15" t="str">
        <f>_xlfn.IFNA(INDEX(Table6[[#All],[Location]],MATCH(RecordTable[[#This Row],[METRC]],Table6[Tag],0)),"DEAD")</f>
        <v>DEAD</v>
      </c>
    </row>
    <row r="2130" spans="1:6" x14ac:dyDescent="0.25">
      <c r="A2130" t="str">
        <f>_xlfn.CONCAT("1A4070000000065000",RIGHT(RecordTable[[#This Row],[CloneBarcode]],6))</f>
        <v>1A4070000000065000048121</v>
      </c>
      <c r="B2130" t="str">
        <f>LEFT(RecordTable[[#This Row],[CloneBarcode]],7)</f>
        <v>SOUR004</v>
      </c>
      <c r="C2130" t="s">
        <v>4067</v>
      </c>
      <c r="D2130" s="15">
        <v>43760</v>
      </c>
      <c r="E2130" s="15" t="str">
        <f>_xlfn.IFNA(IF(LEFT(VLOOKUP(RecordTable[[#This Row],[METRC]],METRC!A:B,2,FALSE),4)=LEFT(RecordTable[[#This Row],[CloneBarcode]],4),"match","MISMATCH"),"dead")</f>
        <v>dead</v>
      </c>
      <c r="F2130" s="15" t="str">
        <f>_xlfn.IFNA(INDEX(Table6[[#All],[Location]],MATCH(RecordTable[[#This Row],[METRC]],Table6[Tag],0)),"DEAD")</f>
        <v>DEAD</v>
      </c>
    </row>
    <row r="2131" spans="1:6" x14ac:dyDescent="0.25">
      <c r="A2131" t="str">
        <f>_xlfn.CONCAT("1A4070000000065000",RIGHT(RecordTable[[#This Row],[CloneBarcode]],6))</f>
        <v>1A4070000000065000048122</v>
      </c>
      <c r="B2131" t="str">
        <f>LEFT(RecordTable[[#This Row],[CloneBarcode]],7)</f>
        <v>SOUR006</v>
      </c>
      <c r="C2131" t="s">
        <v>4068</v>
      </c>
      <c r="D2131" s="15">
        <v>43760</v>
      </c>
      <c r="E2131" s="15" t="str">
        <f>_xlfn.IFNA(IF(LEFT(VLOOKUP(RecordTable[[#This Row],[METRC]],METRC!A:B,2,FALSE),4)=LEFT(RecordTable[[#This Row],[CloneBarcode]],4),"match","MISMATCH"),"dead")</f>
        <v>dead</v>
      </c>
      <c r="F2131" s="15" t="str">
        <f>_xlfn.IFNA(INDEX(Table6[[#All],[Location]],MATCH(RecordTable[[#This Row],[METRC]],Table6[Tag],0)),"DEAD")</f>
        <v>DEAD</v>
      </c>
    </row>
    <row r="2132" spans="1:6" x14ac:dyDescent="0.25">
      <c r="A2132" t="str">
        <f>_xlfn.CONCAT("1A4070000000065000",RIGHT(RecordTable[[#This Row],[CloneBarcode]],6))</f>
        <v>1A4070000000065000048123</v>
      </c>
      <c r="B2132" t="str">
        <f>LEFT(RecordTable[[#This Row],[CloneBarcode]],7)</f>
        <v>SOUR007</v>
      </c>
      <c r="C2132" t="s">
        <v>4069</v>
      </c>
      <c r="D2132" s="15">
        <v>43760</v>
      </c>
      <c r="E2132" s="15" t="str">
        <f>_xlfn.IFNA(IF(LEFT(VLOOKUP(RecordTable[[#This Row],[METRC]],METRC!A:B,2,FALSE),4)=LEFT(RecordTable[[#This Row],[CloneBarcode]],4),"match","MISMATCH"),"dead")</f>
        <v>dead</v>
      </c>
      <c r="F2132" s="15" t="str">
        <f>_xlfn.IFNA(INDEX(Table6[[#All],[Location]],MATCH(RecordTable[[#This Row],[METRC]],Table6[Tag],0)),"DEAD")</f>
        <v>DEAD</v>
      </c>
    </row>
    <row r="2133" spans="1:6" x14ac:dyDescent="0.25">
      <c r="A2133" t="str">
        <f>_xlfn.CONCAT("1A4070000000065000",RIGHT(RecordTable[[#This Row],[CloneBarcode]],6))</f>
        <v>1A4070000000065000048124</v>
      </c>
      <c r="B2133" t="str">
        <f>LEFT(RecordTable[[#This Row],[CloneBarcode]],7)</f>
        <v>SOUR008</v>
      </c>
      <c r="C2133" t="s">
        <v>4070</v>
      </c>
      <c r="D2133" s="15">
        <v>43760</v>
      </c>
      <c r="E2133" s="15" t="str">
        <f>_xlfn.IFNA(IF(LEFT(VLOOKUP(RecordTable[[#This Row],[METRC]],METRC!A:B,2,FALSE),4)=LEFT(RecordTable[[#This Row],[CloneBarcode]],4),"match","MISMATCH"),"dead")</f>
        <v>dead</v>
      </c>
      <c r="F2133" s="15" t="str">
        <f>_xlfn.IFNA(INDEX(Table6[[#All],[Location]],MATCH(RecordTable[[#This Row],[METRC]],Table6[Tag],0)),"DEAD")</f>
        <v>DEAD</v>
      </c>
    </row>
    <row r="2134" spans="1:6" x14ac:dyDescent="0.25">
      <c r="A2134" t="str">
        <f>_xlfn.CONCAT("1A4070000000065000",RIGHT(RecordTable[[#This Row],[CloneBarcode]],6))</f>
        <v>1A4070000000065000048125</v>
      </c>
      <c r="B2134" t="str">
        <f>LEFT(RecordTable[[#This Row],[CloneBarcode]],7)</f>
        <v>SOUR009</v>
      </c>
      <c r="C2134" t="s">
        <v>4071</v>
      </c>
      <c r="D2134" s="15">
        <v>43760</v>
      </c>
      <c r="E2134" s="15" t="str">
        <f>_xlfn.IFNA(IF(LEFT(VLOOKUP(RecordTable[[#This Row],[METRC]],METRC!A:B,2,FALSE),4)=LEFT(RecordTable[[#This Row],[CloneBarcode]],4),"match","MISMATCH"),"dead")</f>
        <v>dead</v>
      </c>
      <c r="F2134" s="15" t="str">
        <f>_xlfn.IFNA(INDEX(Table6[[#All],[Location]],MATCH(RecordTable[[#This Row],[METRC]],Table6[Tag],0)),"DEAD")</f>
        <v>DEAD</v>
      </c>
    </row>
    <row r="2135" spans="1:6" x14ac:dyDescent="0.25">
      <c r="A2135" t="str">
        <f>_xlfn.CONCAT("1A4070000000065000",RIGHT(RecordTable[[#This Row],[CloneBarcode]],6))</f>
        <v>1A4070000000065000048126</v>
      </c>
      <c r="B2135" t="str">
        <f>LEFT(RecordTable[[#This Row],[CloneBarcode]],7)</f>
        <v>SOUR010</v>
      </c>
      <c r="C2135" t="s">
        <v>4072</v>
      </c>
      <c r="D2135" s="15">
        <v>43760</v>
      </c>
      <c r="E2135" s="15" t="str">
        <f>_xlfn.IFNA(IF(LEFT(VLOOKUP(RecordTable[[#This Row],[METRC]],METRC!A:B,2,FALSE),4)=LEFT(RecordTable[[#This Row],[CloneBarcode]],4),"match","MISMATCH"),"dead")</f>
        <v>dead</v>
      </c>
      <c r="F2135" s="15" t="str">
        <f>_xlfn.IFNA(INDEX(Table6[[#All],[Location]],MATCH(RecordTable[[#This Row],[METRC]],Table6[Tag],0)),"DEAD")</f>
        <v>DEAD</v>
      </c>
    </row>
    <row r="2136" spans="1:6" x14ac:dyDescent="0.25">
      <c r="A2136" t="str">
        <f>_xlfn.CONCAT("1A4070000000065000",RIGHT(RecordTable[[#This Row],[CloneBarcode]],6))</f>
        <v>1A4070000000065000048127</v>
      </c>
      <c r="B2136" t="str">
        <f>LEFT(RecordTable[[#This Row],[CloneBarcode]],7)</f>
        <v>SOUR011</v>
      </c>
      <c r="C2136" t="s">
        <v>124</v>
      </c>
      <c r="D2136" s="15">
        <v>43760</v>
      </c>
      <c r="E2136" s="15" t="str">
        <f>_xlfn.IFNA(IF(LEFT(VLOOKUP(RecordTable[[#This Row],[METRC]],METRC!A:B,2,FALSE),4)=LEFT(RecordTable[[#This Row],[CloneBarcode]],4),"match","MISMATCH"),"dead")</f>
        <v>dead</v>
      </c>
      <c r="F2136" s="15" t="str">
        <f>_xlfn.IFNA(INDEX(Table6[[#All],[Location]],MATCH(RecordTable[[#This Row],[METRC]],Table6[Tag],0)),"DEAD")</f>
        <v>DEAD</v>
      </c>
    </row>
    <row r="2137" spans="1:6" x14ac:dyDescent="0.25">
      <c r="A2137" t="str">
        <f>_xlfn.CONCAT("1A4070000000065000",RIGHT(RecordTable[[#This Row],[CloneBarcode]],6))</f>
        <v>1A4070000000065000048128</v>
      </c>
      <c r="B2137" t="str">
        <f>LEFT(RecordTable[[#This Row],[CloneBarcode]],7)</f>
        <v>SOUR012</v>
      </c>
      <c r="C2137" t="s">
        <v>4073</v>
      </c>
      <c r="D2137" s="15">
        <v>43760</v>
      </c>
      <c r="E2137" s="15" t="str">
        <f>_xlfn.IFNA(IF(LEFT(VLOOKUP(RecordTable[[#This Row],[METRC]],METRC!A:B,2,FALSE),4)=LEFT(RecordTable[[#This Row],[CloneBarcode]],4),"match","MISMATCH"),"dead")</f>
        <v>dead</v>
      </c>
      <c r="F2137" s="15" t="str">
        <f>_xlfn.IFNA(INDEX(Table6[[#All],[Location]],MATCH(RecordTable[[#This Row],[METRC]],Table6[Tag],0)),"DEAD")</f>
        <v>DEAD</v>
      </c>
    </row>
    <row r="2138" spans="1:6" x14ac:dyDescent="0.25">
      <c r="A2138" t="str">
        <f>_xlfn.CONCAT("1A4070000000065000",RIGHT(RecordTable[[#This Row],[CloneBarcode]],6))</f>
        <v>1A4070000000065000045536</v>
      </c>
      <c r="B2138" t="str">
        <f>LEFT(RecordTable[[#This Row],[CloneBarcode]],7)</f>
        <v>STR8014</v>
      </c>
      <c r="C2138" t="s">
        <v>3901</v>
      </c>
      <c r="D2138" s="15">
        <v>43760</v>
      </c>
      <c r="E2138" s="15" t="str">
        <f>_xlfn.IFNA(IF(LEFT(VLOOKUP(RecordTable[[#This Row],[METRC]],METRC!A:B,2,FALSE),4)=LEFT(RecordTable[[#This Row],[CloneBarcode]],4),"match","MISMATCH"),"dead")</f>
        <v>dead</v>
      </c>
      <c r="F2138" s="15" t="str">
        <f>_xlfn.IFNA(INDEX(Table6[[#All],[Location]],MATCH(RecordTable[[#This Row],[METRC]],Table6[Tag],0)),"DEAD")</f>
        <v>DEAD</v>
      </c>
    </row>
    <row r="2139" spans="1:6" x14ac:dyDescent="0.25">
      <c r="A2139" t="str">
        <f>_xlfn.CONCAT("1A4070000000065000",RIGHT(RecordTable[[#This Row],[CloneBarcode]],6))</f>
        <v>1A4070000000065000045537</v>
      </c>
      <c r="B2139" t="str">
        <f>LEFT(RecordTable[[#This Row],[CloneBarcode]],7)</f>
        <v>STR8014</v>
      </c>
      <c r="C2139" t="s">
        <v>155</v>
      </c>
      <c r="D2139" s="15">
        <v>43760</v>
      </c>
      <c r="E2139" s="15" t="str">
        <f>_xlfn.IFNA(IF(LEFT(VLOOKUP(RecordTable[[#This Row],[METRC]],METRC!A:B,2,FALSE),4)=LEFT(RecordTable[[#This Row],[CloneBarcode]],4),"match","MISMATCH"),"dead")</f>
        <v>dead</v>
      </c>
      <c r="F2139" s="15" t="str">
        <f>_xlfn.IFNA(INDEX(Table6[[#All],[Location]],MATCH(RecordTable[[#This Row],[METRC]],Table6[Tag],0)),"DEAD")</f>
        <v>DEAD</v>
      </c>
    </row>
    <row r="2140" spans="1:6" x14ac:dyDescent="0.25">
      <c r="A2140" t="str">
        <f>_xlfn.CONCAT("1A4070000000065000",RIGHT(RecordTable[[#This Row],[CloneBarcode]],6))</f>
        <v>1A4070000000065000045488</v>
      </c>
      <c r="B2140" t="str">
        <f>LEFT(RecordTable[[#This Row],[CloneBarcode]],7)</f>
        <v>STR8017</v>
      </c>
      <c r="C2140" t="s">
        <v>136</v>
      </c>
      <c r="D2140" s="15">
        <v>43760</v>
      </c>
      <c r="E2140" s="15" t="str">
        <f>_xlfn.IFNA(IF(LEFT(VLOOKUP(RecordTable[[#This Row],[METRC]],METRC!A:B,2,FALSE),4)=LEFT(RecordTable[[#This Row],[CloneBarcode]],4),"match","MISMATCH"),"dead")</f>
        <v>dead</v>
      </c>
      <c r="F2140" s="15" t="str">
        <f>_xlfn.IFNA(INDEX(Table6[[#All],[Location]],MATCH(RecordTable[[#This Row],[METRC]],Table6[Tag],0)),"DEAD")</f>
        <v>DEAD</v>
      </c>
    </row>
    <row r="2141" spans="1:6" x14ac:dyDescent="0.25">
      <c r="A2141" t="str">
        <f>_xlfn.CONCAT("1A4070000000065000",RIGHT(RecordTable[[#This Row],[CloneBarcode]],6))</f>
        <v>1A4070000000065000045489</v>
      </c>
      <c r="B2141" t="str">
        <f>LEFT(RecordTable[[#This Row],[CloneBarcode]],7)</f>
        <v>STR8017</v>
      </c>
      <c r="C2141" t="s">
        <v>3902</v>
      </c>
      <c r="D2141" s="15">
        <v>43760</v>
      </c>
      <c r="E2141" s="15" t="str">
        <f>_xlfn.IFNA(IF(LEFT(VLOOKUP(RecordTable[[#This Row],[METRC]],METRC!A:B,2,FALSE),4)=LEFT(RecordTable[[#This Row],[CloneBarcode]],4),"match","MISMATCH"),"dead")</f>
        <v>dead</v>
      </c>
      <c r="F2141" s="15" t="str">
        <f>_xlfn.IFNA(INDEX(Table6[[#All],[Location]],MATCH(RecordTable[[#This Row],[METRC]],Table6[Tag],0)),"DEAD")</f>
        <v>DEAD</v>
      </c>
    </row>
    <row r="2142" spans="1:6" x14ac:dyDescent="0.25">
      <c r="A2142" t="str">
        <f>_xlfn.CONCAT("1A4070000000065000",RIGHT(RecordTable[[#This Row],[CloneBarcode]],6))</f>
        <v>1A4070000000065000045556</v>
      </c>
      <c r="B2142" t="str">
        <f>LEFT(RecordTable[[#This Row],[CloneBarcode]],7)</f>
        <v>STRC017</v>
      </c>
      <c r="C2142" t="s">
        <v>3903</v>
      </c>
      <c r="D2142" s="15">
        <v>43760</v>
      </c>
      <c r="E2142" s="15" t="str">
        <f>_xlfn.IFNA(IF(LEFT(VLOOKUP(RecordTable[[#This Row],[METRC]],METRC!A:B,2,FALSE),4)=LEFT(RecordTable[[#This Row],[CloneBarcode]],4),"match","MISMATCH"),"dead")</f>
        <v>dead</v>
      </c>
      <c r="F2142" s="15" t="str">
        <f>_xlfn.IFNA(INDEX(Table6[[#All],[Location]],MATCH(RecordTable[[#This Row],[METRC]],Table6[Tag],0)),"DEAD")</f>
        <v>DEAD</v>
      </c>
    </row>
    <row r="2143" spans="1:6" x14ac:dyDescent="0.25">
      <c r="A2143" t="str">
        <f>_xlfn.CONCAT("1A4070000000065000",RIGHT(RecordTable[[#This Row],[CloneBarcode]],6))</f>
        <v>1A4070000000065000050627</v>
      </c>
      <c r="B2143" t="str">
        <f>LEFT(RecordTable[[#This Row],[CloneBarcode]],7)</f>
        <v>STRC017</v>
      </c>
      <c r="C2143" t="s">
        <v>4178</v>
      </c>
      <c r="D2143" s="15">
        <v>43760</v>
      </c>
      <c r="E2143" s="15" t="str">
        <f>_xlfn.IFNA(IF(LEFT(VLOOKUP(RecordTable[[#This Row],[METRC]],METRC!A:B,2,FALSE),4)=LEFT(RecordTable[[#This Row],[CloneBarcode]],4),"match","MISMATCH"),"dead")</f>
        <v>dead</v>
      </c>
      <c r="F2143" s="15" t="str">
        <f>_xlfn.IFNA(INDEX(Table6[[#All],[Location]],MATCH(RecordTable[[#This Row],[METRC]],Table6[Tag],0)),"DEAD")</f>
        <v>DEAD</v>
      </c>
    </row>
    <row r="2144" spans="1:6" x14ac:dyDescent="0.25">
      <c r="A2144" t="str">
        <f>_xlfn.CONCAT("1A4070000000065000",RIGHT(RecordTable[[#This Row],[CloneBarcode]],6))</f>
        <v>1A4070000000065000050626</v>
      </c>
      <c r="B2144" t="str">
        <f>LEFT(RecordTable[[#This Row],[CloneBarcode]],7)</f>
        <v>STRC017</v>
      </c>
      <c r="C2144" t="s">
        <v>4179</v>
      </c>
      <c r="D2144" s="15">
        <v>43760</v>
      </c>
      <c r="E2144" s="15" t="str">
        <f>_xlfn.IFNA(IF(LEFT(VLOOKUP(RecordTable[[#This Row],[METRC]],METRC!A:B,2,FALSE),4)=LEFT(RecordTable[[#This Row],[CloneBarcode]],4),"match","MISMATCH"),"dead")</f>
        <v>dead</v>
      </c>
      <c r="F2144" s="15" t="str">
        <f>_xlfn.IFNA(INDEX(Table6[[#All],[Location]],MATCH(RecordTable[[#This Row],[METRC]],Table6[Tag],0)),"DEAD")</f>
        <v>DEAD</v>
      </c>
    </row>
    <row r="2145" spans="1:6" x14ac:dyDescent="0.25">
      <c r="A2145" t="str">
        <f>_xlfn.CONCAT("1A4070000000065000",RIGHT(RecordTable[[#This Row],[CloneBarcode]],6))</f>
        <v>1A4070000000065000045523</v>
      </c>
      <c r="B2145" t="str">
        <f>LEFT(RecordTable[[#This Row],[CloneBarcode]],7)</f>
        <v>STRC018</v>
      </c>
      <c r="C2145" t="s">
        <v>3906</v>
      </c>
      <c r="D2145" s="15">
        <v>43760</v>
      </c>
      <c r="E2145" s="15" t="str">
        <f>_xlfn.IFNA(IF(LEFT(VLOOKUP(RecordTable[[#This Row],[METRC]],METRC!A:B,2,FALSE),4)=LEFT(RecordTable[[#This Row],[CloneBarcode]],4),"match","MISMATCH"),"dead")</f>
        <v>dead</v>
      </c>
      <c r="F2145" s="15" t="str">
        <f>_xlfn.IFNA(INDEX(Table6[[#All],[Location]],MATCH(RecordTable[[#This Row],[METRC]],Table6[Tag],0)),"DEAD")</f>
        <v>DEAD</v>
      </c>
    </row>
    <row r="2146" spans="1:6" x14ac:dyDescent="0.25">
      <c r="A2146" t="str">
        <f>_xlfn.CONCAT("1A4070000000065000",RIGHT(RecordTable[[#This Row],[CloneBarcode]],6))</f>
        <v>1A4070000000065000045522</v>
      </c>
      <c r="B2146" t="str">
        <f>LEFT(RecordTable[[#This Row],[CloneBarcode]],7)</f>
        <v>STRC018</v>
      </c>
      <c r="C2146" t="s">
        <v>3905</v>
      </c>
      <c r="D2146" s="15">
        <v>43760</v>
      </c>
      <c r="E2146" s="15" t="str">
        <f>_xlfn.IFNA(IF(LEFT(VLOOKUP(RecordTable[[#This Row],[METRC]],METRC!A:B,2,FALSE),4)=LEFT(RecordTable[[#This Row],[CloneBarcode]],4),"match","MISMATCH"),"dead")</f>
        <v>dead</v>
      </c>
      <c r="F2146" s="15" t="str">
        <f>_xlfn.IFNA(INDEX(Table6[[#All],[Location]],MATCH(RecordTable[[#This Row],[METRC]],Table6[Tag],0)),"DEAD")</f>
        <v>DEAD</v>
      </c>
    </row>
    <row r="2147" spans="1:6" x14ac:dyDescent="0.25">
      <c r="A2147" t="str">
        <f>_xlfn.CONCAT("1A4070000000065000",RIGHT(RecordTable[[#This Row],[CloneBarcode]],6))</f>
        <v>1A4070000000065000050646</v>
      </c>
      <c r="B2147" t="str">
        <f>LEFT(RecordTable[[#This Row],[CloneBarcode]],7)</f>
        <v>STRC018</v>
      </c>
      <c r="C2147" t="s">
        <v>4180</v>
      </c>
      <c r="D2147" s="15">
        <v>43760</v>
      </c>
      <c r="E2147" s="15" t="str">
        <f>_xlfn.IFNA(IF(LEFT(VLOOKUP(RecordTable[[#This Row],[METRC]],METRC!A:B,2,FALSE),4)=LEFT(RecordTable[[#This Row],[CloneBarcode]],4),"match","MISMATCH"),"dead")</f>
        <v>dead</v>
      </c>
      <c r="F2147" s="15" t="str">
        <f>_xlfn.IFNA(INDEX(Table6[[#All],[Location]],MATCH(RecordTable[[#This Row],[METRC]],Table6[Tag],0)),"DEAD")</f>
        <v>DEAD</v>
      </c>
    </row>
    <row r="2148" spans="1:6" x14ac:dyDescent="0.25">
      <c r="A2148" t="str">
        <f>_xlfn.CONCAT("1A4070000000065000",RIGHT(RecordTable[[#This Row],[CloneBarcode]],6))</f>
        <v>1A4070000000065000050644</v>
      </c>
      <c r="B2148" t="str">
        <f>LEFT(RecordTable[[#This Row],[CloneBarcode]],7)</f>
        <v>STRC018</v>
      </c>
      <c r="C2148" t="s">
        <v>4181</v>
      </c>
      <c r="D2148" s="15">
        <v>43760</v>
      </c>
      <c r="E2148" s="15" t="str">
        <f>_xlfn.IFNA(IF(LEFT(VLOOKUP(RecordTable[[#This Row],[METRC]],METRC!A:B,2,FALSE),4)=LEFT(RecordTable[[#This Row],[CloneBarcode]],4),"match","MISMATCH"),"dead")</f>
        <v>dead</v>
      </c>
      <c r="F2148" s="15" t="str">
        <f>_xlfn.IFNA(INDEX(Table6[[#All],[Location]],MATCH(RecordTable[[#This Row],[METRC]],Table6[Tag],0)),"DEAD")</f>
        <v>DEAD</v>
      </c>
    </row>
    <row r="2149" spans="1:6" x14ac:dyDescent="0.25">
      <c r="A2149" t="str">
        <f>_xlfn.CONCAT("1A4070000000065000",RIGHT(RecordTable[[#This Row],[CloneBarcode]],6))</f>
        <v>1A4070000000065000045559</v>
      </c>
      <c r="B2149" t="str">
        <f>LEFT(RecordTable[[#This Row],[CloneBarcode]],7)</f>
        <v>STRC022</v>
      </c>
      <c r="C2149" t="s">
        <v>3908</v>
      </c>
      <c r="D2149" s="15">
        <v>43760</v>
      </c>
      <c r="E2149" s="15" t="str">
        <f>_xlfn.IFNA(IF(LEFT(VLOOKUP(RecordTable[[#This Row],[METRC]],METRC!A:B,2,FALSE),4)=LEFT(RecordTable[[#This Row],[CloneBarcode]],4),"match","MISMATCH"),"dead")</f>
        <v>dead</v>
      </c>
      <c r="F2149" s="15" t="str">
        <f>_xlfn.IFNA(INDEX(Table6[[#All],[Location]],MATCH(RecordTable[[#This Row],[METRC]],Table6[Tag],0)),"DEAD")</f>
        <v>DEAD</v>
      </c>
    </row>
    <row r="2150" spans="1:6" x14ac:dyDescent="0.25">
      <c r="A2150" t="str">
        <f>_xlfn.CONCAT("1A4070000000065000",RIGHT(RecordTable[[#This Row],[CloneBarcode]],6))</f>
        <v>1A4070000000065000045558</v>
      </c>
      <c r="B2150" t="str">
        <f>LEFT(RecordTable[[#This Row],[CloneBarcode]],7)</f>
        <v>STRC022</v>
      </c>
      <c r="C2150" s="3" t="s">
        <v>3907</v>
      </c>
      <c r="D2150" s="64">
        <v>43760</v>
      </c>
      <c r="E2150" s="15" t="str">
        <f>_xlfn.IFNA(IF(LEFT(VLOOKUP(RecordTable[[#This Row],[METRC]],METRC!A:B,2,FALSE),4)=LEFT(RecordTable[[#This Row],[CloneBarcode]],4),"match","MISMATCH"),"dead")</f>
        <v>dead</v>
      </c>
      <c r="F2150" s="15" t="str">
        <f>_xlfn.IFNA(INDEX(Table6[[#All],[Location]],MATCH(RecordTable[[#This Row],[METRC]],Table6[Tag],0)),"DEAD")</f>
        <v>DEAD</v>
      </c>
    </row>
    <row r="2151" spans="1:6" x14ac:dyDescent="0.25">
      <c r="A2151" t="str">
        <f>_xlfn.CONCAT("1A4070000000065000",RIGHT(RecordTable[[#This Row],[CloneBarcode]],6))</f>
        <v>1A4070000000065000050632</v>
      </c>
      <c r="B2151" t="str">
        <f>LEFT(RecordTable[[#This Row],[CloneBarcode]],7)</f>
        <v>STRC022</v>
      </c>
      <c r="C2151" s="3" t="s">
        <v>4182</v>
      </c>
      <c r="D2151" s="64">
        <v>43760</v>
      </c>
      <c r="E2151" s="15" t="str">
        <f>_xlfn.IFNA(IF(LEFT(VLOOKUP(RecordTable[[#This Row],[METRC]],METRC!A:B,2,FALSE),4)=LEFT(RecordTable[[#This Row],[CloneBarcode]],4),"match","MISMATCH"),"dead")</f>
        <v>dead</v>
      </c>
      <c r="F2151" s="15" t="str">
        <f>_xlfn.IFNA(INDEX(Table6[[#All],[Location]],MATCH(RecordTable[[#This Row],[METRC]],Table6[Tag],0)),"DEAD")</f>
        <v>DEAD</v>
      </c>
    </row>
    <row r="2152" spans="1:6" x14ac:dyDescent="0.25">
      <c r="A2152" t="str">
        <f>_xlfn.CONCAT("1A4070000000065000",RIGHT(RecordTable[[#This Row],[CloneBarcode]],6))</f>
        <v>1A4070000000065000050631</v>
      </c>
      <c r="B2152" t="str">
        <f>LEFT(RecordTable[[#This Row],[CloneBarcode]],7)</f>
        <v>STRC022</v>
      </c>
      <c r="C2152" s="3" t="s">
        <v>4183</v>
      </c>
      <c r="D2152" s="64">
        <v>43760</v>
      </c>
      <c r="E2152" s="15" t="str">
        <f>_xlfn.IFNA(IF(LEFT(VLOOKUP(RecordTable[[#This Row],[METRC]],METRC!A:B,2,FALSE),4)=LEFT(RecordTable[[#This Row],[CloneBarcode]],4),"match","MISMATCH"),"dead")</f>
        <v>dead</v>
      </c>
      <c r="F2152" s="15" t="str">
        <f>_xlfn.IFNA(INDEX(Table6[[#All],[Location]],MATCH(RecordTable[[#This Row],[METRC]],Table6[Tag],0)),"DEAD")</f>
        <v>DEAD</v>
      </c>
    </row>
    <row r="2153" spans="1:6" x14ac:dyDescent="0.25">
      <c r="A2153" t="str">
        <f>_xlfn.CONCAT("1A4070000000065000",RIGHT(RecordTable[[#This Row],[CloneBarcode]],6))</f>
        <v>1A4070000000065000048050</v>
      </c>
      <c r="B2153" t="str">
        <f>LEFT(RecordTable[[#This Row],[CloneBarcode]],7)</f>
        <v>SUNL005</v>
      </c>
      <c r="C2153" s="3" t="s">
        <v>4076</v>
      </c>
      <c r="D2153" s="64">
        <v>43760</v>
      </c>
      <c r="E2153" s="15" t="str">
        <f>_xlfn.IFNA(IF(LEFT(VLOOKUP(RecordTable[[#This Row],[METRC]],METRC!A:B,2,FALSE),4)=LEFT(RecordTable[[#This Row],[CloneBarcode]],4),"match","MISMATCH"),"dead")</f>
        <v>dead</v>
      </c>
      <c r="F2153" s="15" t="str">
        <f>_xlfn.IFNA(INDEX(Table6[[#All],[Location]],MATCH(RecordTable[[#This Row],[METRC]],Table6[Tag],0)),"DEAD")</f>
        <v>DEAD</v>
      </c>
    </row>
    <row r="2154" spans="1:6" x14ac:dyDescent="0.25">
      <c r="A2154" t="str">
        <f>_xlfn.CONCAT("1A4070000000065000",RIGHT(RecordTable[[#This Row],[CloneBarcode]],6))</f>
        <v>1A4070000000065000048049</v>
      </c>
      <c r="B2154" t="str">
        <f>LEFT(RecordTable[[#This Row],[CloneBarcode]],7)</f>
        <v>SUNL005</v>
      </c>
      <c r="C2154" s="3" t="s">
        <v>4074</v>
      </c>
      <c r="D2154" s="64">
        <v>43760</v>
      </c>
      <c r="E2154" s="15" t="str">
        <f>_xlfn.IFNA(IF(LEFT(VLOOKUP(RecordTable[[#This Row],[METRC]],METRC!A:B,2,FALSE),4)=LEFT(RecordTable[[#This Row],[CloneBarcode]],4),"match","MISMATCH"),"dead")</f>
        <v>dead</v>
      </c>
      <c r="F2154" s="15" t="str">
        <f>_xlfn.IFNA(INDEX(Table6[[#All],[Location]],MATCH(RecordTable[[#This Row],[METRC]],Table6[Tag],0)),"DEAD")</f>
        <v>DEAD</v>
      </c>
    </row>
    <row r="2155" spans="1:6" x14ac:dyDescent="0.25">
      <c r="A2155" t="str">
        <f>_xlfn.CONCAT("1A4070000000065000",RIGHT(RecordTable[[#This Row],[CloneBarcode]],6))</f>
        <v>1A4070000000065000048048</v>
      </c>
      <c r="B2155" t="str">
        <f>LEFT(RecordTable[[#This Row],[CloneBarcode]],7)</f>
        <v>SUNL005</v>
      </c>
      <c r="C2155" s="3" t="s">
        <v>4075</v>
      </c>
      <c r="D2155" s="64">
        <v>43760</v>
      </c>
      <c r="E2155" s="15" t="str">
        <f>_xlfn.IFNA(IF(LEFT(VLOOKUP(RecordTable[[#This Row],[METRC]],METRC!A:B,2,FALSE),4)=LEFT(RecordTable[[#This Row],[CloneBarcode]],4),"match","MISMATCH"),"dead")</f>
        <v>dead</v>
      </c>
      <c r="F2155" s="15" t="str">
        <f>_xlfn.IFNA(INDEX(Table6[[#All],[Location]],MATCH(RecordTable[[#This Row],[METRC]],Table6[Tag],0)),"DEAD")</f>
        <v>DEAD</v>
      </c>
    </row>
    <row r="2156" spans="1:6" x14ac:dyDescent="0.25">
      <c r="A2156" t="str">
        <f>_xlfn.CONCAT("1A4070000000065000",RIGHT(RecordTable[[#This Row],[CloneBarcode]],6))</f>
        <v>1A4070000000065000048031</v>
      </c>
      <c r="B2156" t="str">
        <f>LEFT(RecordTable[[#This Row],[CloneBarcode]],7)</f>
        <v>SUNL006</v>
      </c>
      <c r="C2156" s="3" t="s">
        <v>4078</v>
      </c>
      <c r="D2156" s="64">
        <v>43760</v>
      </c>
      <c r="E2156" s="15" t="str">
        <f>_xlfn.IFNA(IF(LEFT(VLOOKUP(RecordTable[[#This Row],[METRC]],METRC!A:B,2,FALSE),4)=LEFT(RecordTable[[#This Row],[CloneBarcode]],4),"match","MISMATCH"),"dead")</f>
        <v>dead</v>
      </c>
      <c r="F2156" s="15" t="str">
        <f>_xlfn.IFNA(INDEX(Table6[[#All],[Location]],MATCH(RecordTable[[#This Row],[METRC]],Table6[Tag],0)),"DEAD")</f>
        <v>DEAD</v>
      </c>
    </row>
    <row r="2157" spans="1:6" x14ac:dyDescent="0.25">
      <c r="A2157" t="str">
        <f>_xlfn.CONCAT("1A4070000000065000",RIGHT(RecordTable[[#This Row],[CloneBarcode]],6))</f>
        <v>1A4070000000065000048051</v>
      </c>
      <c r="B2157" t="str">
        <f>LEFT(RecordTable[[#This Row],[CloneBarcode]],7)</f>
        <v>SUNL006</v>
      </c>
      <c r="C2157" s="3" t="s">
        <v>4079</v>
      </c>
      <c r="D2157" s="64">
        <v>43760</v>
      </c>
      <c r="E2157" s="15" t="str">
        <f>_xlfn.IFNA(IF(LEFT(VLOOKUP(RecordTable[[#This Row],[METRC]],METRC!A:B,2,FALSE),4)=LEFT(RecordTable[[#This Row],[CloneBarcode]],4),"match","MISMATCH"),"dead")</f>
        <v>dead</v>
      </c>
      <c r="F2157" s="15" t="str">
        <f>_xlfn.IFNA(INDEX(Table6[[#All],[Location]],MATCH(RecordTable[[#This Row],[METRC]],Table6[Tag],0)),"DEAD")</f>
        <v>DEAD</v>
      </c>
    </row>
    <row r="2158" spans="1:6" x14ac:dyDescent="0.25">
      <c r="A2158" t="str">
        <f>_xlfn.CONCAT("1A4070000000065000",RIGHT(RecordTable[[#This Row],[CloneBarcode]],6))</f>
        <v>1A4070000000065000045533</v>
      </c>
      <c r="B2158" t="str">
        <f>LEFT(RecordTable[[#This Row],[CloneBarcode]],7)</f>
        <v>SUNL008</v>
      </c>
      <c r="C2158" s="3" t="s">
        <v>3909</v>
      </c>
      <c r="D2158" s="64">
        <v>43760</v>
      </c>
      <c r="E2158" s="15" t="str">
        <f>_xlfn.IFNA(IF(LEFT(VLOOKUP(RecordTable[[#This Row],[METRC]],METRC!A:B,2,FALSE),4)=LEFT(RecordTable[[#This Row],[CloneBarcode]],4),"match","MISMATCH"),"dead")</f>
        <v>dead</v>
      </c>
      <c r="F2158" s="15" t="str">
        <f>_xlfn.IFNA(INDEX(Table6[[#All],[Location]],MATCH(RecordTable[[#This Row],[METRC]],Table6[Tag],0)),"DEAD")</f>
        <v>DEAD</v>
      </c>
    </row>
    <row r="2159" spans="1:6" x14ac:dyDescent="0.25">
      <c r="A2159" t="str">
        <f>_xlfn.CONCAT("1A4070000000065000",RIGHT(RecordTable[[#This Row],[CloneBarcode]],6))</f>
        <v>1A4070000000065000045532</v>
      </c>
      <c r="B2159" t="str">
        <f>LEFT(RecordTable[[#This Row],[CloneBarcode]],7)</f>
        <v>SUNL008</v>
      </c>
      <c r="C2159" s="3" t="s">
        <v>3910</v>
      </c>
      <c r="D2159" s="64">
        <v>43760</v>
      </c>
      <c r="E2159" s="15" t="str">
        <f>_xlfn.IFNA(IF(LEFT(VLOOKUP(RecordTable[[#This Row],[METRC]],METRC!A:B,2,FALSE),4)=LEFT(RecordTable[[#This Row],[CloneBarcode]],4),"match","MISMATCH"),"dead")</f>
        <v>dead</v>
      </c>
      <c r="F2159" s="15" t="str">
        <f>_xlfn.IFNA(INDEX(Table6[[#All],[Location]],MATCH(RecordTable[[#This Row],[METRC]],Table6[Tag],0)),"DEAD")</f>
        <v>DEAD</v>
      </c>
    </row>
    <row r="2160" spans="1:6" x14ac:dyDescent="0.25">
      <c r="A2160" t="str">
        <f>_xlfn.CONCAT("1A4070000000065000",RIGHT(RecordTable[[#This Row],[CloneBarcode]],6))</f>
        <v>1A4070000000065000045571</v>
      </c>
      <c r="B2160" t="str">
        <f>LEFT(RecordTable[[#This Row],[CloneBarcode]],7)</f>
        <v>SUNL011</v>
      </c>
      <c r="C2160" s="3" t="s">
        <v>3911</v>
      </c>
      <c r="D2160" s="64">
        <v>43760</v>
      </c>
      <c r="E2160" s="15" t="str">
        <f>_xlfn.IFNA(IF(LEFT(VLOOKUP(RecordTable[[#This Row],[METRC]],METRC!A:B,2,FALSE),4)=LEFT(RecordTable[[#This Row],[CloneBarcode]],4),"match","MISMATCH"),"dead")</f>
        <v>dead</v>
      </c>
      <c r="F2160" s="15" t="str">
        <f>_xlfn.IFNA(INDEX(Table6[[#All],[Location]],MATCH(RecordTable[[#This Row],[METRC]],Table6[Tag],0)),"DEAD")</f>
        <v>DEAD</v>
      </c>
    </row>
    <row r="2161" spans="1:6" x14ac:dyDescent="0.25">
      <c r="A2161" t="str">
        <f>_xlfn.CONCAT("1A4070000000065000",RIGHT(RecordTable[[#This Row],[CloneBarcode]],6))</f>
        <v>1A4070000000065000045570</v>
      </c>
      <c r="B2161" t="str">
        <f>LEFT(RecordTable[[#This Row],[CloneBarcode]],7)</f>
        <v>SUNL011</v>
      </c>
      <c r="C2161" s="3" t="s">
        <v>3912</v>
      </c>
      <c r="D2161" s="64">
        <v>43760</v>
      </c>
      <c r="E2161" s="15" t="str">
        <f>_xlfn.IFNA(IF(LEFT(VLOOKUP(RecordTable[[#This Row],[METRC]],METRC!A:B,2,FALSE),4)=LEFT(RecordTable[[#This Row],[CloneBarcode]],4),"match","MISMATCH"),"dead")</f>
        <v>dead</v>
      </c>
      <c r="F2161" s="15" t="str">
        <f>_xlfn.IFNA(INDEX(Table6[[#All],[Location]],MATCH(RecordTable[[#This Row],[METRC]],Table6[Tag],0)),"DEAD")</f>
        <v>DEAD</v>
      </c>
    </row>
    <row r="2162" spans="1:6" x14ac:dyDescent="0.25">
      <c r="A2162" t="str">
        <f>_xlfn.CONCAT("1A4070000000065000",RIGHT(RecordTable[[#This Row],[CloneBarcode]],6))</f>
        <v>1A4070000000065000045504</v>
      </c>
      <c r="B2162" t="str">
        <f>LEFT(RecordTable[[#This Row],[CloneBarcode]],7)</f>
        <v>SUNL016</v>
      </c>
      <c r="C2162" s="3" t="s">
        <v>3913</v>
      </c>
      <c r="D2162" s="64">
        <v>43760</v>
      </c>
      <c r="E2162" s="15" t="str">
        <f>_xlfn.IFNA(IF(LEFT(VLOOKUP(RecordTable[[#This Row],[METRC]],METRC!A:B,2,FALSE),4)=LEFT(RecordTable[[#This Row],[CloneBarcode]],4),"match","MISMATCH"),"dead")</f>
        <v>dead</v>
      </c>
      <c r="F2162" s="15" t="str">
        <f>_xlfn.IFNA(INDEX(Table6[[#All],[Location]],MATCH(RecordTable[[#This Row],[METRC]],Table6[Tag],0)),"DEAD")</f>
        <v>DEAD</v>
      </c>
    </row>
    <row r="2163" spans="1:6" x14ac:dyDescent="0.25">
      <c r="A2163" t="str">
        <f>_xlfn.CONCAT("1A4070000000065000",RIGHT(RecordTable[[#This Row],[CloneBarcode]],6))</f>
        <v>1A4070000000065000045505</v>
      </c>
      <c r="B2163" t="str">
        <f>LEFT(RecordTable[[#This Row],[CloneBarcode]],7)</f>
        <v>SUNL016</v>
      </c>
      <c r="C2163" s="3" t="s">
        <v>3914</v>
      </c>
      <c r="D2163" s="64">
        <v>43760</v>
      </c>
      <c r="E2163" s="15" t="str">
        <f>_xlfn.IFNA(IF(LEFT(VLOOKUP(RecordTable[[#This Row],[METRC]],METRC!A:B,2,FALSE),4)=LEFT(RecordTable[[#This Row],[CloneBarcode]],4),"match","MISMATCH"),"dead")</f>
        <v>dead</v>
      </c>
      <c r="F2163" s="15" t="str">
        <f>_xlfn.IFNA(INDEX(Table6[[#All],[Location]],MATCH(RecordTable[[#This Row],[METRC]],Table6[Tag],0)),"DEAD")</f>
        <v>DEAD</v>
      </c>
    </row>
    <row r="2164" spans="1:6" x14ac:dyDescent="0.25">
      <c r="A2164" t="str">
        <f>_xlfn.CONCAT("1A4070000000065000",RIGHT(RecordTable[[#This Row],[CloneBarcode]],6))</f>
        <v>1A4070000000065000045569</v>
      </c>
      <c r="B2164" t="str">
        <f>LEFT(RecordTable[[#This Row],[CloneBarcode]],7)</f>
        <v>SUNL019</v>
      </c>
      <c r="C2164" s="3" t="s">
        <v>3916</v>
      </c>
      <c r="D2164" s="64">
        <v>43760</v>
      </c>
      <c r="E2164" s="15" t="str">
        <f>_xlfn.IFNA(IF(LEFT(VLOOKUP(RecordTable[[#This Row],[METRC]],METRC!A:B,2,FALSE),4)=LEFT(RecordTable[[#This Row],[CloneBarcode]],4),"match","MISMATCH"),"dead")</f>
        <v>dead</v>
      </c>
      <c r="F2164" s="15" t="str">
        <f>_xlfn.IFNA(INDEX(Table6[[#All],[Location]],MATCH(RecordTable[[#This Row],[METRC]],Table6[Tag],0)),"DEAD")</f>
        <v>DEAD</v>
      </c>
    </row>
    <row r="2165" spans="1:6" x14ac:dyDescent="0.25">
      <c r="A2165" t="str">
        <f>_xlfn.CONCAT("1A4070000000065000",RIGHT(RecordTable[[#This Row],[CloneBarcode]],6))</f>
        <v>1A4070000000065000045568</v>
      </c>
      <c r="B2165" t="str">
        <f>LEFT(RecordTable[[#This Row],[CloneBarcode]],7)</f>
        <v>SUNL019</v>
      </c>
      <c r="C2165" s="3" t="s">
        <v>3915</v>
      </c>
      <c r="D2165" s="64">
        <v>43760</v>
      </c>
      <c r="E2165" s="15" t="str">
        <f>_xlfn.IFNA(IF(LEFT(VLOOKUP(RecordTable[[#This Row],[METRC]],METRC!A:B,2,FALSE),4)=LEFT(RecordTable[[#This Row],[CloneBarcode]],4),"match","MISMATCH"),"dead")</f>
        <v>dead</v>
      </c>
      <c r="F2165" s="15" t="str">
        <f>_xlfn.IFNA(INDEX(Table6[[#All],[Location]],MATCH(RecordTable[[#This Row],[METRC]],Table6[Tag],0)),"DEAD")</f>
        <v>DEAD</v>
      </c>
    </row>
    <row r="2166" spans="1:6" x14ac:dyDescent="0.25">
      <c r="A2166" t="str">
        <f>_xlfn.CONCAT("1A4070000000065000",RIGHT(RecordTable[[#This Row],[CloneBarcode]],6))</f>
        <v>1A4070000000065000040509</v>
      </c>
      <c r="B2166" t="str">
        <f>LEFT(RecordTable[[#This Row],[CloneBarcode]],7)</f>
        <v>SWTS006</v>
      </c>
      <c r="C2166" s="3" t="s">
        <v>3810</v>
      </c>
      <c r="D2166" s="64">
        <v>43760</v>
      </c>
      <c r="E2166" s="15" t="str">
        <f>_xlfn.IFNA(IF(LEFT(VLOOKUP(RecordTable[[#This Row],[METRC]],METRC!A:B,2,FALSE),4)=LEFT(RecordTable[[#This Row],[CloneBarcode]],4),"match","MISMATCH"),"dead")</f>
        <v>dead</v>
      </c>
      <c r="F2166" s="15" t="str">
        <f>_xlfn.IFNA(INDEX(Table6[[#All],[Location]],MATCH(RecordTable[[#This Row],[METRC]],Table6[Tag],0)),"DEAD")</f>
        <v>DEAD</v>
      </c>
    </row>
    <row r="2167" spans="1:6" x14ac:dyDescent="0.25">
      <c r="A2167" t="str">
        <f>_xlfn.CONCAT("1A4070000000065000",RIGHT(RecordTable[[#This Row],[CloneBarcode]],6))</f>
        <v>1A4070000000065000040596</v>
      </c>
      <c r="B2167" t="str">
        <f>LEFT(RecordTable[[#This Row],[CloneBarcode]],7)</f>
        <v>SWTS024</v>
      </c>
      <c r="C2167" s="3" t="s">
        <v>3818</v>
      </c>
      <c r="D2167" s="64">
        <v>43760</v>
      </c>
      <c r="E2167" s="15" t="str">
        <f>_xlfn.IFNA(IF(LEFT(VLOOKUP(RecordTable[[#This Row],[METRC]],METRC!A:B,2,FALSE),4)=LEFT(RecordTable[[#This Row],[CloneBarcode]],4),"match","MISMATCH"),"dead")</f>
        <v>dead</v>
      </c>
      <c r="F2167" s="15" t="str">
        <f>_xlfn.IFNA(INDEX(Table6[[#All],[Location]],MATCH(RecordTable[[#This Row],[METRC]],Table6[Tag],0)),"DEAD")</f>
        <v>DEAD</v>
      </c>
    </row>
    <row r="2168" spans="1:6" x14ac:dyDescent="0.25">
      <c r="A2168" t="str">
        <f>_xlfn.CONCAT("1A4070000000065000",RIGHT(RecordTable[[#This Row],[CloneBarcode]],6))</f>
        <v>1A4070000000065000040603</v>
      </c>
      <c r="B2168" t="str">
        <f>LEFT(RecordTable[[#This Row],[CloneBarcode]],7)</f>
        <v>SWTS027</v>
      </c>
      <c r="C2168" s="3" t="s">
        <v>3820</v>
      </c>
      <c r="D2168" s="64">
        <v>43760</v>
      </c>
      <c r="E2168" s="15" t="str">
        <f>_xlfn.IFNA(IF(LEFT(VLOOKUP(RecordTable[[#This Row],[METRC]],METRC!A:B,2,FALSE),4)=LEFT(RecordTable[[#This Row],[CloneBarcode]],4),"match","MISMATCH"),"dead")</f>
        <v>dead</v>
      </c>
      <c r="F2168" s="15" t="str">
        <f>_xlfn.IFNA(INDEX(Table6[[#All],[Location]],MATCH(RecordTable[[#This Row],[METRC]],Table6[Tag],0)),"DEAD")</f>
        <v>DEAD</v>
      </c>
    </row>
    <row r="2169" spans="1:6" x14ac:dyDescent="0.25">
      <c r="A2169" t="str">
        <f>_xlfn.CONCAT("1A4070000000065000",RIGHT(RecordTable[[#This Row],[CloneBarcode]],6))</f>
        <v>1A4070000000065000040615</v>
      </c>
      <c r="B2169" t="str">
        <f>LEFT(RecordTable[[#This Row],[CloneBarcode]],7)</f>
        <v>SWTS035</v>
      </c>
      <c r="C2169" s="3" t="s">
        <v>3827</v>
      </c>
      <c r="D2169" s="64">
        <v>43760</v>
      </c>
      <c r="E2169" s="15" t="str">
        <f>_xlfn.IFNA(IF(LEFT(VLOOKUP(RecordTable[[#This Row],[METRC]],METRC!A:B,2,FALSE),4)=LEFT(RecordTable[[#This Row],[CloneBarcode]],4),"match","MISMATCH"),"dead")</f>
        <v>dead</v>
      </c>
      <c r="F2169" s="15" t="str">
        <f>_xlfn.IFNA(INDEX(Table6[[#All],[Location]],MATCH(RecordTable[[#This Row],[METRC]],Table6[Tag],0)),"DEAD")</f>
        <v>DEAD</v>
      </c>
    </row>
    <row r="2170" spans="1:6" x14ac:dyDescent="0.25">
      <c r="A2170" t="str">
        <f>_xlfn.CONCAT("1A4070000000065000",RIGHT(RecordTable[[#This Row],[CloneBarcode]],6))</f>
        <v>1A4070000000065000040616</v>
      </c>
      <c r="B2170" t="str">
        <f>LEFT(RecordTable[[#This Row],[CloneBarcode]],7)</f>
        <v>SWTS035</v>
      </c>
      <c r="C2170" s="3" t="s">
        <v>3828</v>
      </c>
      <c r="D2170" s="64">
        <v>43760</v>
      </c>
      <c r="E2170" s="15" t="str">
        <f>_xlfn.IFNA(IF(LEFT(VLOOKUP(RecordTable[[#This Row],[METRC]],METRC!A:B,2,FALSE),4)=LEFT(RecordTable[[#This Row],[CloneBarcode]],4),"match","MISMATCH"),"dead")</f>
        <v>dead</v>
      </c>
      <c r="F2170" s="15" t="str">
        <f>_xlfn.IFNA(INDEX(Table6[[#All],[Location]],MATCH(RecordTable[[#This Row],[METRC]],Table6[Tag],0)),"DEAD")</f>
        <v>DEAD</v>
      </c>
    </row>
    <row r="2171" spans="1:6" x14ac:dyDescent="0.25">
      <c r="A2171" t="str">
        <f>_xlfn.CONCAT("1A4070000000065000",RIGHT(RecordTable[[#This Row],[CloneBarcode]],6))</f>
        <v>1A4070000000065000040517</v>
      </c>
      <c r="B2171" t="str">
        <f>LEFT(RecordTable[[#This Row],[CloneBarcode]],7)</f>
        <v>SWTS035</v>
      </c>
      <c r="C2171" s="3" t="s">
        <v>3830</v>
      </c>
      <c r="D2171" s="64">
        <v>43760</v>
      </c>
      <c r="E2171" s="15" t="str">
        <f>_xlfn.IFNA(IF(LEFT(VLOOKUP(RecordTable[[#This Row],[METRC]],METRC!A:B,2,FALSE),4)=LEFT(RecordTable[[#This Row],[CloneBarcode]],4),"match","MISMATCH"),"dead")</f>
        <v>dead</v>
      </c>
      <c r="F2171" s="15" t="str">
        <f>_xlfn.IFNA(INDEX(Table6[[#All],[Location]],MATCH(RecordTable[[#This Row],[METRC]],Table6[Tag],0)),"DEAD")</f>
        <v>DEAD</v>
      </c>
    </row>
    <row r="2172" spans="1:6" x14ac:dyDescent="0.25">
      <c r="A2172" t="str">
        <f>_xlfn.CONCAT("1A4070000000065000",RIGHT(RecordTable[[#This Row],[CloneBarcode]],6))</f>
        <v>1A4070000000065000040518</v>
      </c>
      <c r="B2172" t="str">
        <f>LEFT(RecordTable[[#This Row],[CloneBarcode]],7)</f>
        <v>SWTS035</v>
      </c>
      <c r="C2172" s="3" t="s">
        <v>3829</v>
      </c>
      <c r="D2172" s="64">
        <v>43760</v>
      </c>
      <c r="E2172" s="15" t="str">
        <f>_xlfn.IFNA(IF(LEFT(VLOOKUP(RecordTable[[#This Row],[METRC]],METRC!A:B,2,FALSE),4)=LEFT(RecordTable[[#This Row],[CloneBarcode]],4),"match","MISMATCH"),"dead")</f>
        <v>dead</v>
      </c>
      <c r="F2172" s="15" t="str">
        <f>_xlfn.IFNA(INDEX(Table6[[#All],[Location]],MATCH(RecordTable[[#This Row],[METRC]],Table6[Tag],0)),"DEAD")</f>
        <v>DEAD</v>
      </c>
    </row>
    <row r="2173" spans="1:6" x14ac:dyDescent="0.25">
      <c r="A2173" t="str">
        <f>_xlfn.CONCAT("1A4070000000065000",RIGHT(RecordTable[[#This Row],[CloneBarcode]],6))</f>
        <v>1A4070000000065000048063</v>
      </c>
      <c r="B2173" t="str">
        <f>LEFT(RecordTable[[#This Row],[CloneBarcode]],7)</f>
        <v>YZUP003</v>
      </c>
      <c r="C2173" s="3" t="s">
        <v>46</v>
      </c>
      <c r="D2173" s="64">
        <v>43760</v>
      </c>
      <c r="E2173" s="15" t="str">
        <f>_xlfn.IFNA(IF(LEFT(VLOOKUP(RecordTable[[#This Row],[METRC]],METRC!A:B,2,FALSE),4)=LEFT(RecordTable[[#This Row],[CloneBarcode]],4),"match","MISMATCH"),"dead")</f>
        <v>dead</v>
      </c>
      <c r="F2173" s="15" t="str">
        <f>_xlfn.IFNA(INDEX(Table6[[#All],[Location]],MATCH(RecordTable[[#This Row],[METRC]],Table6[Tag],0)),"DEAD")</f>
        <v>DEAD</v>
      </c>
    </row>
    <row r="2174" spans="1:6" x14ac:dyDescent="0.25">
      <c r="A2174" t="str">
        <f>_xlfn.CONCAT("1A4070000000065000",RIGHT(RecordTable[[#This Row],[CloneBarcode]],6))</f>
        <v>1A4070000000065000048064</v>
      </c>
      <c r="B2174" t="str">
        <f>LEFT(RecordTable[[#This Row],[CloneBarcode]],7)</f>
        <v>YZUP003</v>
      </c>
      <c r="C2174" s="3" t="s">
        <v>97</v>
      </c>
      <c r="D2174" s="64">
        <v>43760</v>
      </c>
      <c r="E2174" s="15" t="str">
        <f>_xlfn.IFNA(IF(LEFT(VLOOKUP(RecordTable[[#This Row],[METRC]],METRC!A:B,2,FALSE),4)=LEFT(RecordTable[[#This Row],[CloneBarcode]],4),"match","MISMATCH"),"dead")</f>
        <v>dead</v>
      </c>
      <c r="F2174" s="15" t="str">
        <f>_xlfn.IFNA(INDEX(Table6[[#All],[Location]],MATCH(RecordTable[[#This Row],[METRC]],Table6[Tag],0)),"DEAD")</f>
        <v>DEAD</v>
      </c>
    </row>
    <row r="2175" spans="1:6" x14ac:dyDescent="0.25">
      <c r="A2175" t="str">
        <f>_xlfn.CONCAT("1A4070000000065000",RIGHT(RecordTable[[#This Row],[CloneBarcode]],6))</f>
        <v>1A4070000000065000050642</v>
      </c>
      <c r="B2175" t="str">
        <f>LEFT(RecordTable[[#This Row],[CloneBarcode]],7)</f>
        <v>YZUP003</v>
      </c>
      <c r="C2175" s="3" t="s">
        <v>4184</v>
      </c>
      <c r="D2175" s="64">
        <v>43760</v>
      </c>
      <c r="E2175" s="15" t="str">
        <f>_xlfn.IFNA(IF(LEFT(VLOOKUP(RecordTable[[#This Row],[METRC]],METRC!A:B,2,FALSE),4)=LEFT(RecordTable[[#This Row],[CloneBarcode]],4),"match","MISMATCH"),"dead")</f>
        <v>dead</v>
      </c>
      <c r="F2175" s="15" t="str">
        <f>_xlfn.IFNA(INDEX(Table6[[#All],[Location]],MATCH(RecordTable[[#This Row],[METRC]],Table6[Tag],0)),"DEAD")</f>
        <v>DEAD</v>
      </c>
    </row>
    <row r="2176" spans="1:6" x14ac:dyDescent="0.25">
      <c r="A2176" t="str">
        <f>_xlfn.CONCAT("1A4070000000065000",RIGHT(RecordTable[[#This Row],[CloneBarcode]],6))</f>
        <v>1A4070000000065000050641</v>
      </c>
      <c r="B2176" t="str">
        <f>LEFT(RecordTable[[#This Row],[CloneBarcode]],7)</f>
        <v>YZUP003</v>
      </c>
      <c r="C2176" s="3" t="s">
        <v>50</v>
      </c>
      <c r="D2176" s="64">
        <v>43760</v>
      </c>
      <c r="E2176" s="15" t="str">
        <f>_xlfn.IFNA(IF(LEFT(VLOOKUP(RecordTable[[#This Row],[METRC]],METRC!A:B,2,FALSE),4)=LEFT(RecordTable[[#This Row],[CloneBarcode]],4),"match","MISMATCH"),"dead")</f>
        <v>dead</v>
      </c>
      <c r="F2176" s="15" t="str">
        <f>_xlfn.IFNA(INDEX(Table6[[#All],[Location]],MATCH(RecordTable[[#This Row],[METRC]],Table6[Tag],0)),"DEAD")</f>
        <v>DEAD</v>
      </c>
    </row>
    <row r="2177" spans="1:6" x14ac:dyDescent="0.25">
      <c r="A2177" t="str">
        <f>_xlfn.CONCAT("1A4070000000065000",RIGHT(RecordTable[[#This Row],[CloneBarcode]],6))</f>
        <v>1A4070000000065000048083</v>
      </c>
      <c r="B2177" t="str">
        <f>LEFT(RecordTable[[#This Row],[CloneBarcode]],7)</f>
        <v>YZUP005</v>
      </c>
      <c r="C2177" s="65" t="s">
        <v>4080</v>
      </c>
      <c r="D2177" s="66">
        <v>43760</v>
      </c>
      <c r="E2177" s="15" t="str">
        <f>_xlfn.IFNA(IF(LEFT(VLOOKUP(RecordTable[[#This Row],[METRC]],METRC!A:B,2,FALSE),4)=LEFT(RecordTable[[#This Row],[CloneBarcode]],4),"match","MISMATCH"),"dead")</f>
        <v>dead</v>
      </c>
      <c r="F2177" s="15" t="str">
        <f>_xlfn.IFNA(INDEX(Table6[[#All],[Location]],MATCH(RecordTable[[#This Row],[METRC]],Table6[Tag],0)),"DEAD")</f>
        <v>DEAD</v>
      </c>
    </row>
    <row r="2178" spans="1:6" x14ac:dyDescent="0.25">
      <c r="A2178" t="str">
        <f>_xlfn.CONCAT("1A4070000000065000",RIGHT(RecordTable[[#This Row],[CloneBarcode]],6))</f>
        <v>1A4070000000065000050643</v>
      </c>
      <c r="B2178" t="str">
        <f>LEFT(RecordTable[[#This Row],[CloneBarcode]],7)</f>
        <v>YZUP005</v>
      </c>
      <c r="C2178" s="3" t="s">
        <v>4185</v>
      </c>
      <c r="D2178" s="64">
        <v>43760</v>
      </c>
      <c r="E2178" s="15" t="str">
        <f>_xlfn.IFNA(IF(LEFT(VLOOKUP(RecordTable[[#This Row],[METRC]],METRC!A:B,2,FALSE),4)=LEFT(RecordTable[[#This Row],[CloneBarcode]],4),"match","MISMATCH"),"dead")</f>
        <v>dead</v>
      </c>
      <c r="F2178" s="15" t="str">
        <f>_xlfn.IFNA(INDEX(Table6[[#All],[Location]],MATCH(RecordTable[[#This Row],[METRC]],Table6[Tag],0)),"DEAD")</f>
        <v>DEAD</v>
      </c>
    </row>
    <row r="2179" spans="1:6" x14ac:dyDescent="0.25">
      <c r="A2179" t="str">
        <f>_xlfn.CONCAT("1A4070000000065000",RIGHT(RecordTable[[#This Row],[CloneBarcode]],6))</f>
        <v>1A4070000000065000050639</v>
      </c>
      <c r="B2179" t="str">
        <f>LEFT(RecordTable[[#This Row],[CloneBarcode]],7)</f>
        <v>YZUP005</v>
      </c>
      <c r="C2179" s="3" t="s">
        <v>4186</v>
      </c>
      <c r="D2179" s="64">
        <v>43760</v>
      </c>
      <c r="E2179" s="15" t="str">
        <f>_xlfn.IFNA(IF(LEFT(VLOOKUP(RecordTable[[#This Row],[METRC]],METRC!A:B,2,FALSE),4)=LEFT(RecordTable[[#This Row],[CloneBarcode]],4),"match","MISMATCH"),"dead")</f>
        <v>dead</v>
      </c>
      <c r="F2179" s="15" t="str">
        <f>_xlfn.IFNA(INDEX(Table6[[#All],[Location]],MATCH(RecordTable[[#This Row],[METRC]],Table6[Tag],0)),"DEAD")</f>
        <v>DEAD</v>
      </c>
    </row>
    <row r="2180" spans="1:6" x14ac:dyDescent="0.25">
      <c r="A2180" t="str">
        <f>_xlfn.CONCAT("1A4070000000065000",RIGHT(RecordTable[[#This Row],[CloneBarcode]],6))</f>
        <v>1A4070000000065000040826</v>
      </c>
      <c r="B2180" t="str">
        <f>LEFT(RecordTable[[#This Row],[CloneBarcode]],7)</f>
        <v>92CK066</v>
      </c>
      <c r="C2180" s="67" t="s">
        <v>3623</v>
      </c>
      <c r="D2180" s="68">
        <v>43782</v>
      </c>
      <c r="E2180" s="63" t="str">
        <f>_xlfn.IFNA(IF(LEFT(VLOOKUP(RecordTable[[#This Row],[METRC]],METRC!A:B,2,FALSE),4)=LEFT(RecordTable[[#This Row],[CloneBarcode]],4),"match","MISMATCH"),"dead")</f>
        <v>dead</v>
      </c>
      <c r="F2180" s="15" t="str">
        <f>_xlfn.IFNA(INDEX(Table6[[#All],[Location]],MATCH(RecordTable[[#This Row],[METRC]],Table6[Tag],0)),"DEAD")</f>
        <v>DEAD</v>
      </c>
    </row>
    <row r="2181" spans="1:6" x14ac:dyDescent="0.25">
      <c r="A2181" t="str">
        <f>_xlfn.CONCAT("1A4070000000065000",RIGHT(RecordTable[[#This Row],[CloneBarcode]],6))</f>
        <v>1A4070000000065000040834</v>
      </c>
      <c r="B2181" t="str">
        <f>LEFT(RecordTable[[#This Row],[CloneBarcode]],7)</f>
        <v>92CK066</v>
      </c>
      <c r="C2181" s="3" t="s">
        <v>3624</v>
      </c>
      <c r="D2181" s="68">
        <v>43782</v>
      </c>
      <c r="E2181" s="63" t="str">
        <f>_xlfn.IFNA(IF(LEFT(VLOOKUP(RecordTable[[#This Row],[METRC]],METRC!A:B,2,FALSE),4)=LEFT(RecordTable[[#This Row],[CloneBarcode]],4),"match","MISMATCH"),"dead")</f>
        <v>dead</v>
      </c>
      <c r="F2181" s="15" t="str">
        <f>_xlfn.IFNA(INDEX(Table6[[#All],[Location]],MATCH(RecordTable[[#This Row],[METRC]],Table6[Tag],0)),"DEAD")</f>
        <v>DEAD</v>
      </c>
    </row>
    <row r="2182" spans="1:6" x14ac:dyDescent="0.25">
      <c r="A2182" t="str">
        <f>_xlfn.CONCAT("1A4070000000065000",RIGHT(RecordTable[[#This Row],[CloneBarcode]],6))</f>
        <v>1A4070000000065000045572</v>
      </c>
      <c r="B2182" t="str">
        <f>LEFT(RecordTable[[#This Row],[CloneBarcode]],7)</f>
        <v>92CK082</v>
      </c>
      <c r="C2182" s="3" t="s">
        <v>33</v>
      </c>
      <c r="D2182" s="68">
        <v>43782</v>
      </c>
      <c r="E2182" s="63" t="str">
        <f>_xlfn.IFNA(IF(LEFT(VLOOKUP(RecordTable[[#This Row],[METRC]],METRC!A:B,2,FALSE),4)=LEFT(RecordTable[[#This Row],[CloneBarcode]],4),"match","MISMATCH"),"dead")</f>
        <v>dead</v>
      </c>
      <c r="F2182" s="15" t="str">
        <f>_xlfn.IFNA(INDEX(Table6[[#All],[Location]],MATCH(RecordTable[[#This Row],[METRC]],Table6[Tag],0)),"DEAD")</f>
        <v>DEAD</v>
      </c>
    </row>
    <row r="2183" spans="1:6" x14ac:dyDescent="0.25">
      <c r="A2183" t="str">
        <f>_xlfn.CONCAT("1A4070000000065000",RIGHT(RecordTable[[#This Row],[CloneBarcode]],6))</f>
        <v>1A4070000000065000045573</v>
      </c>
      <c r="B2183" t="str">
        <f>LEFT(RecordTable[[#This Row],[CloneBarcode]],7)</f>
        <v>92CK082</v>
      </c>
      <c r="C2183" s="67" t="s">
        <v>86</v>
      </c>
      <c r="D2183" s="68">
        <v>43782</v>
      </c>
      <c r="E2183" s="63" t="str">
        <f>_xlfn.IFNA(IF(LEFT(VLOOKUP(RecordTable[[#This Row],[METRC]],METRC!A:B,2,FALSE),4)=LEFT(RecordTable[[#This Row],[CloneBarcode]],4),"match","MISMATCH"),"dead")</f>
        <v>dead</v>
      </c>
      <c r="F2183" s="15" t="str">
        <f>_xlfn.IFNA(INDEX(Table6[[#All],[Location]],MATCH(RecordTable[[#This Row],[METRC]],Table6[Tag],0)),"DEAD")</f>
        <v>DEAD</v>
      </c>
    </row>
    <row r="2184" spans="1:6" x14ac:dyDescent="0.25">
      <c r="A2184" t="str">
        <f>_xlfn.CONCAT("1A4070000000065000",RIGHT(RecordTable[[#This Row],[CloneBarcode]],6))</f>
        <v>1A4070000000065000040907</v>
      </c>
      <c r="B2184" t="str">
        <f>LEFT(RecordTable[[#This Row],[CloneBarcode]],7)</f>
        <v>92CK083</v>
      </c>
      <c r="C2184" s="3" t="s">
        <v>3626</v>
      </c>
      <c r="D2184" s="68">
        <v>43782</v>
      </c>
      <c r="E2184" s="63" t="str">
        <f>_xlfn.IFNA(IF(LEFT(VLOOKUP(RecordTable[[#This Row],[METRC]],METRC!A:B,2,FALSE),4)=LEFT(RecordTable[[#This Row],[CloneBarcode]],4),"match","MISMATCH"),"dead")</f>
        <v>dead</v>
      </c>
      <c r="F2184" s="15" t="str">
        <f>_xlfn.IFNA(INDEX(Table6[[#All],[Location]],MATCH(RecordTable[[#This Row],[METRC]],Table6[Tag],0)),"DEAD")</f>
        <v>DEAD</v>
      </c>
    </row>
    <row r="2185" spans="1:6" x14ac:dyDescent="0.25">
      <c r="A2185" t="str">
        <f>_xlfn.CONCAT("1A4070000000065000",RIGHT(RecordTable[[#This Row],[CloneBarcode]],6))</f>
        <v>1A4070000000065000040909</v>
      </c>
      <c r="B2185" t="str">
        <f>LEFT(RecordTable[[#This Row],[CloneBarcode]],7)</f>
        <v>92CK083</v>
      </c>
      <c r="C2185" s="3" t="s">
        <v>3625</v>
      </c>
      <c r="D2185" s="68">
        <v>43782</v>
      </c>
      <c r="E2185" s="63" t="str">
        <f>_xlfn.IFNA(IF(LEFT(VLOOKUP(RecordTable[[#This Row],[METRC]],METRC!A:B,2,FALSE),4)=LEFT(RecordTable[[#This Row],[CloneBarcode]],4),"match","MISMATCH"),"dead")</f>
        <v>dead</v>
      </c>
      <c r="F2185" s="15" t="str">
        <f>_xlfn.IFNA(INDEX(Table6[[#All],[Location]],MATCH(RecordTable[[#This Row],[METRC]],Table6[Tag],0)),"DEAD")</f>
        <v>DEAD</v>
      </c>
    </row>
    <row r="2186" spans="1:6" x14ac:dyDescent="0.25">
      <c r="A2186" t="str">
        <f>_xlfn.CONCAT("1A4070000000065000",RIGHT(RecordTable[[#This Row],[CloneBarcode]],6))</f>
        <v>1A4070000000065000040932</v>
      </c>
      <c r="B2186" t="str">
        <f>LEFT(RecordTable[[#This Row],[CloneBarcode]],7)</f>
        <v>92CK088</v>
      </c>
      <c r="C2186" s="3" t="s">
        <v>3628</v>
      </c>
      <c r="D2186" s="68">
        <v>43782</v>
      </c>
      <c r="E2186" s="63" t="str">
        <f>_xlfn.IFNA(IF(LEFT(VLOOKUP(RecordTable[[#This Row],[METRC]],METRC!A:B,2,FALSE),4)=LEFT(RecordTable[[#This Row],[CloneBarcode]],4),"match","MISMATCH"),"dead")</f>
        <v>dead</v>
      </c>
      <c r="F2186" s="15" t="str">
        <f>_xlfn.IFNA(INDEX(Table6[[#All],[Location]],MATCH(RecordTable[[#This Row],[METRC]],Table6[Tag],0)),"DEAD")</f>
        <v>DEAD</v>
      </c>
    </row>
    <row r="2187" spans="1:6" x14ac:dyDescent="0.25">
      <c r="A2187" t="str">
        <f>_xlfn.CONCAT("1A4070000000065000",RIGHT(RecordTable[[#This Row],[CloneBarcode]],6))</f>
        <v>1A4070000000065000040930</v>
      </c>
      <c r="B2187" t="str">
        <f>LEFT(RecordTable[[#This Row],[CloneBarcode]],7)</f>
        <v>92CK088</v>
      </c>
      <c r="C2187" s="67" t="s">
        <v>3627</v>
      </c>
      <c r="D2187" s="68">
        <v>43782</v>
      </c>
      <c r="E2187" s="63" t="str">
        <f>_xlfn.IFNA(IF(LEFT(VLOOKUP(RecordTable[[#This Row],[METRC]],METRC!A:B,2,FALSE),4)=LEFT(RecordTable[[#This Row],[CloneBarcode]],4),"match","MISMATCH"),"dead")</f>
        <v>dead</v>
      </c>
      <c r="F2187" s="15" t="str">
        <f>_xlfn.IFNA(INDEX(Table6[[#All],[Location]],MATCH(RecordTable[[#This Row],[METRC]],Table6[Tag],0)),"DEAD")</f>
        <v>DEAD</v>
      </c>
    </row>
    <row r="2188" spans="1:6" x14ac:dyDescent="0.25">
      <c r="A2188" t="str">
        <f>_xlfn.CONCAT("1A4070000000065000",RIGHT(RecordTable[[#This Row],[CloneBarcode]],6))</f>
        <v>1A4070000000065000045542</v>
      </c>
      <c r="B2188" t="str">
        <f>LEFT(RecordTable[[#This Row],[CloneBarcode]],7)</f>
        <v>92CK088</v>
      </c>
      <c r="C2188" s="3" t="s">
        <v>3837</v>
      </c>
      <c r="D2188" s="68">
        <v>43782</v>
      </c>
      <c r="E2188" s="63" t="str">
        <f>_xlfn.IFNA(IF(LEFT(VLOOKUP(RecordTable[[#This Row],[METRC]],METRC!A:B,2,FALSE),4)=LEFT(RecordTable[[#This Row],[CloneBarcode]],4),"match","MISMATCH"),"dead")</f>
        <v>dead</v>
      </c>
      <c r="F2188" s="15" t="str">
        <f>_xlfn.IFNA(INDEX(Table6[[#All],[Location]],MATCH(RecordTable[[#This Row],[METRC]],Table6[Tag],0)),"DEAD")</f>
        <v>DEAD</v>
      </c>
    </row>
    <row r="2189" spans="1:6" x14ac:dyDescent="0.25">
      <c r="A2189" t="str">
        <f>_xlfn.CONCAT("1A4070000000065000",RIGHT(RecordTable[[#This Row],[CloneBarcode]],6))</f>
        <v>1A4070000000065000045543</v>
      </c>
      <c r="B2189" t="str">
        <f>LEFT(RecordTable[[#This Row],[CloneBarcode]],7)</f>
        <v>92CK088</v>
      </c>
      <c r="C2189" s="67" t="s">
        <v>3838</v>
      </c>
      <c r="D2189" s="68">
        <v>43782</v>
      </c>
      <c r="E2189" s="63" t="str">
        <f>_xlfn.IFNA(IF(LEFT(VLOOKUP(RecordTable[[#This Row],[METRC]],METRC!A:B,2,FALSE),4)=LEFT(RecordTable[[#This Row],[CloneBarcode]],4),"match","MISMATCH"),"dead")</f>
        <v>dead</v>
      </c>
      <c r="F2189" s="15" t="str">
        <f>_xlfn.IFNA(INDEX(Table6[[#All],[Location]],MATCH(RecordTable[[#This Row],[METRC]],Table6[Tag],0)),"DEAD")</f>
        <v>DEAD</v>
      </c>
    </row>
    <row r="2190" spans="1:6" x14ac:dyDescent="0.25">
      <c r="A2190" t="str">
        <f>_xlfn.CONCAT("1A4070000000065000",RIGHT(RecordTable[[#This Row],[CloneBarcode]],6))</f>
        <v>1A4070000000065000050438</v>
      </c>
      <c r="B2190" t="str">
        <f>LEFT(RecordTable[[#This Row],[CloneBarcode]],7)</f>
        <v>92CK119</v>
      </c>
      <c r="C2190" s="67" t="s">
        <v>4187</v>
      </c>
      <c r="D2190" s="68">
        <v>43782</v>
      </c>
      <c r="E2190" s="63" t="str">
        <f>_xlfn.IFNA(IF(LEFT(VLOOKUP(RecordTable[[#This Row],[METRC]],METRC!A:B,2,FALSE),4)=LEFT(RecordTable[[#This Row],[CloneBarcode]],4),"match","MISMATCH"),"dead")</f>
        <v>dead</v>
      </c>
      <c r="F2190" s="15" t="str">
        <f>_xlfn.IFNA(INDEX(Table6[[#All],[Location]],MATCH(RecordTable[[#This Row],[METRC]],Table6[Tag],0)),"DEAD")</f>
        <v>DEAD</v>
      </c>
    </row>
    <row r="2191" spans="1:6" x14ac:dyDescent="0.25">
      <c r="A2191" t="str">
        <f>_xlfn.CONCAT("1A4070000000065000",RIGHT(RecordTable[[#This Row],[CloneBarcode]],6))</f>
        <v>1A4070000000065000050425</v>
      </c>
      <c r="B2191" t="str">
        <f>LEFT(RecordTable[[#This Row],[CloneBarcode]],7)</f>
        <v>92CK119</v>
      </c>
      <c r="C2191" s="3" t="s">
        <v>27</v>
      </c>
      <c r="D2191" s="68">
        <v>43782</v>
      </c>
      <c r="E2191" s="63" t="str">
        <f>_xlfn.IFNA(IF(LEFT(VLOOKUP(RecordTable[[#This Row],[METRC]],METRC!A:B,2,FALSE),4)=LEFT(RecordTable[[#This Row],[CloneBarcode]],4),"match","MISMATCH"),"dead")</f>
        <v>dead</v>
      </c>
      <c r="F2191" s="15" t="str">
        <f>_xlfn.IFNA(INDEX(Table6[[#All],[Location]],MATCH(RecordTable[[#This Row],[METRC]],Table6[Tag],0)),"DEAD")</f>
        <v>DEAD</v>
      </c>
    </row>
    <row r="2192" spans="1:6" x14ac:dyDescent="0.25">
      <c r="A2192" t="str">
        <f>_xlfn.CONCAT("1A4070000000065000",RIGHT(RecordTable[[#This Row],[CloneBarcode]],6))</f>
        <v>1A4070000000065000050630</v>
      </c>
      <c r="B2192" t="str">
        <f>LEFT(RecordTable[[#This Row],[CloneBarcode]],7)</f>
        <v>BBGM004</v>
      </c>
      <c r="C2192" s="3" t="s">
        <v>4149</v>
      </c>
      <c r="D2192" s="68">
        <v>43782</v>
      </c>
      <c r="E2192" s="63" t="str">
        <f>_xlfn.IFNA(IF(LEFT(VLOOKUP(RecordTable[[#This Row],[METRC]],METRC!A:B,2,FALSE),4)=LEFT(RecordTable[[#This Row],[CloneBarcode]],4),"match","MISMATCH"),"dead")</f>
        <v>dead</v>
      </c>
      <c r="F2192" s="15" t="str">
        <f>_xlfn.IFNA(INDEX(Table6[[#All],[Location]],MATCH(RecordTable[[#This Row],[METRC]],Table6[Tag],0)),"DEAD")</f>
        <v>DEAD</v>
      </c>
    </row>
    <row r="2193" spans="1:6" x14ac:dyDescent="0.25">
      <c r="A2193" t="str">
        <f>_xlfn.CONCAT("1A4070000000065000",RIGHT(RecordTable[[#This Row],[CloneBarcode]],6))</f>
        <v>1A4070000000065000050629</v>
      </c>
      <c r="B2193" t="str">
        <f>LEFT(RecordTable[[#This Row],[CloneBarcode]],7)</f>
        <v>BBGM004</v>
      </c>
      <c r="C2193" s="67" t="s">
        <v>4150</v>
      </c>
      <c r="D2193" s="68">
        <v>43782</v>
      </c>
      <c r="E2193" s="63" t="str">
        <f>_xlfn.IFNA(IF(LEFT(VLOOKUP(RecordTable[[#This Row],[METRC]],METRC!A:B,2,FALSE),4)=LEFT(RecordTable[[#This Row],[CloneBarcode]],4),"match","MISMATCH"),"dead")</f>
        <v>dead</v>
      </c>
      <c r="F2193" s="15" t="str">
        <f>_xlfn.IFNA(INDEX(Table6[[#All],[Location]],MATCH(RecordTable[[#This Row],[METRC]],Table6[Tag],0)),"DEAD")</f>
        <v>DEAD</v>
      </c>
    </row>
    <row r="2194" spans="1:6" x14ac:dyDescent="0.25">
      <c r="A2194" t="str">
        <f>_xlfn.CONCAT("1A4070000000065000",RIGHT(RecordTable[[#This Row],[CloneBarcode]],6))</f>
        <v>1A4070000000065000043577</v>
      </c>
      <c r="B2194" t="str">
        <f>LEFT(RecordTable[[#This Row],[CloneBarcode]],7)</f>
        <v>BBGM004</v>
      </c>
      <c r="C2194" s="3" t="s">
        <v>3922</v>
      </c>
      <c r="D2194" s="68">
        <v>43782</v>
      </c>
      <c r="E2194" s="63" t="str">
        <f>_xlfn.IFNA(IF(LEFT(VLOOKUP(RecordTable[[#This Row],[METRC]],METRC!A:B,2,FALSE),4)=LEFT(RecordTable[[#This Row],[CloneBarcode]],4),"match","MISMATCH"),"dead")</f>
        <v>dead</v>
      </c>
      <c r="F2194" s="15" t="str">
        <f>_xlfn.IFNA(INDEX(Table6[[#All],[Location]],MATCH(RecordTable[[#This Row],[METRC]],Table6[Tag],0)),"DEAD")</f>
        <v>DEAD</v>
      </c>
    </row>
    <row r="2195" spans="1:6" x14ac:dyDescent="0.25">
      <c r="A2195" t="str">
        <f>_xlfn.CONCAT("1A4070000000065000",RIGHT(RecordTable[[#This Row],[CloneBarcode]],6))</f>
        <v>1A4070000000065000043532</v>
      </c>
      <c r="B2195" t="str">
        <f>LEFT(RecordTable[[#This Row],[CloneBarcode]],7)</f>
        <v>BBGM004</v>
      </c>
      <c r="C2195" s="67" t="s">
        <v>3921</v>
      </c>
      <c r="D2195" s="68">
        <v>43782</v>
      </c>
      <c r="E2195" s="63" t="str">
        <f>_xlfn.IFNA(IF(LEFT(VLOOKUP(RecordTable[[#This Row],[METRC]],METRC!A:B,2,FALSE),4)=LEFT(RecordTable[[#This Row],[CloneBarcode]],4),"match","MISMATCH"),"dead")</f>
        <v>dead</v>
      </c>
      <c r="F2195" s="15" t="str">
        <f>_xlfn.IFNA(INDEX(Table6[[#All],[Location]],MATCH(RecordTable[[#This Row],[METRC]],Table6[Tag],0)),"DEAD")</f>
        <v>DEAD</v>
      </c>
    </row>
    <row r="2196" spans="1:6" x14ac:dyDescent="0.25">
      <c r="A2196" t="str">
        <f>_xlfn.CONCAT("1A4070000000065000",RIGHT(RecordTable[[#This Row],[CloneBarcode]],6))</f>
        <v>1A4070000000065000045538</v>
      </c>
      <c r="B2196" t="str">
        <f>LEFT(RecordTable[[#This Row],[CloneBarcode]],7)</f>
        <v>BBGM004</v>
      </c>
      <c r="C2196" s="3" t="s">
        <v>3839</v>
      </c>
      <c r="D2196" s="68">
        <v>43782</v>
      </c>
      <c r="E2196" s="63" t="str">
        <f>_xlfn.IFNA(IF(LEFT(VLOOKUP(RecordTable[[#This Row],[METRC]],METRC!A:B,2,FALSE),4)=LEFT(RecordTable[[#This Row],[CloneBarcode]],4),"match","MISMATCH"),"dead")</f>
        <v>dead</v>
      </c>
      <c r="F2196" s="15" t="str">
        <f>_xlfn.IFNA(INDEX(Table6[[#All],[Location]],MATCH(RecordTable[[#This Row],[METRC]],Table6[Tag],0)),"DEAD")</f>
        <v>DEAD</v>
      </c>
    </row>
    <row r="2197" spans="1:6" x14ac:dyDescent="0.25">
      <c r="A2197" t="str">
        <f>_xlfn.CONCAT("1A4070000000065000",RIGHT(RecordTable[[#This Row],[CloneBarcode]],6))</f>
        <v>1A4070000000065000045548</v>
      </c>
      <c r="B2197" t="str">
        <f>LEFT(RecordTable[[#This Row],[CloneBarcode]],7)</f>
        <v>BBGM007</v>
      </c>
      <c r="C2197" s="3" t="s">
        <v>3840</v>
      </c>
      <c r="D2197" s="68">
        <v>43782</v>
      </c>
      <c r="E2197" s="63" t="str">
        <f>_xlfn.IFNA(IF(LEFT(VLOOKUP(RecordTable[[#This Row],[METRC]],METRC!A:B,2,FALSE),4)=LEFT(RecordTable[[#This Row],[CloneBarcode]],4),"match","MISMATCH"),"dead")</f>
        <v>dead</v>
      </c>
      <c r="F2197" s="15" t="str">
        <f>_xlfn.IFNA(INDEX(Table6[[#All],[Location]],MATCH(RecordTable[[#This Row],[METRC]],Table6[Tag],0)),"DEAD")</f>
        <v>DEAD</v>
      </c>
    </row>
    <row r="2198" spans="1:6" x14ac:dyDescent="0.25">
      <c r="A2198" t="str">
        <f>_xlfn.CONCAT("1A4070000000065000",RIGHT(RecordTable[[#This Row],[CloneBarcode]],6))</f>
        <v>1A4070000000065000043469</v>
      </c>
      <c r="B2198" t="str">
        <f>LEFT(RecordTable[[#This Row],[CloneBarcode]],7)</f>
        <v>BBGM007</v>
      </c>
      <c r="C2198" s="67" t="s">
        <v>3926</v>
      </c>
      <c r="D2198" s="68">
        <v>43782</v>
      </c>
      <c r="E2198" s="63" t="str">
        <f>_xlfn.IFNA(IF(LEFT(VLOOKUP(RecordTable[[#This Row],[METRC]],METRC!A:B,2,FALSE),4)=LEFT(RecordTable[[#This Row],[CloneBarcode]],4),"match","MISMATCH"),"dead")</f>
        <v>dead</v>
      </c>
      <c r="F2198" s="15" t="str">
        <f>_xlfn.IFNA(INDEX(Table6[[#All],[Location]],MATCH(RecordTable[[#This Row],[METRC]],Table6[Tag],0)),"DEAD")</f>
        <v>DEAD</v>
      </c>
    </row>
    <row r="2199" spans="1:6" x14ac:dyDescent="0.25">
      <c r="A2199" t="str">
        <f>_xlfn.CONCAT("1A4070000000065000",RIGHT(RecordTable[[#This Row],[CloneBarcode]],6))</f>
        <v>1A4070000000065000043468</v>
      </c>
      <c r="B2199" t="str">
        <f>LEFT(RecordTable[[#This Row],[CloneBarcode]],7)</f>
        <v>BBGM007</v>
      </c>
      <c r="C2199" s="67" t="s">
        <v>3927</v>
      </c>
      <c r="D2199" s="68">
        <v>43782</v>
      </c>
      <c r="E2199" s="63" t="str">
        <f>_xlfn.IFNA(IF(LEFT(VLOOKUP(RecordTable[[#This Row],[METRC]],METRC!A:B,2,FALSE),4)=LEFT(RecordTable[[#This Row],[CloneBarcode]],4),"match","MISMATCH"),"dead")</f>
        <v>dead</v>
      </c>
      <c r="F2199" s="15" t="str">
        <f>_xlfn.IFNA(INDEX(Table6[[#All],[Location]],MATCH(RecordTable[[#This Row],[METRC]],Table6[Tag],0)),"DEAD")</f>
        <v>DEAD</v>
      </c>
    </row>
    <row r="2200" spans="1:6" x14ac:dyDescent="0.25">
      <c r="A2200" t="str">
        <f>_xlfn.CONCAT("1A4070000000065000",RIGHT(RecordTable[[#This Row],[CloneBarcode]],6))</f>
        <v>1A4070000000065000045549</v>
      </c>
      <c r="B2200" t="str">
        <f>LEFT(RecordTable[[#This Row],[CloneBarcode]],7)</f>
        <v>BBGM007</v>
      </c>
      <c r="C2200" s="67" t="s">
        <v>3841</v>
      </c>
      <c r="D2200" s="68">
        <v>43782</v>
      </c>
      <c r="E2200" s="63" t="str">
        <f>_xlfn.IFNA(IF(LEFT(VLOOKUP(RecordTable[[#This Row],[METRC]],METRC!A:B,2,FALSE),4)=LEFT(RecordTable[[#This Row],[CloneBarcode]],4),"match","MISMATCH"),"dead")</f>
        <v>dead</v>
      </c>
      <c r="F2200" s="15" t="str">
        <f>_xlfn.IFNA(INDEX(Table6[[#All],[Location]],MATCH(RecordTable[[#This Row],[METRC]],Table6[Tag],0)),"DEAD")</f>
        <v>DEAD</v>
      </c>
    </row>
    <row r="2201" spans="1:6" x14ac:dyDescent="0.25">
      <c r="A2201" t="str">
        <f>_xlfn.CONCAT("1A4070000000065000",RIGHT(RecordTable[[#This Row],[CloneBarcode]],6))</f>
        <v>1A4070000000065000045544</v>
      </c>
      <c r="B2201" t="str">
        <f>LEFT(RecordTable[[#This Row],[CloneBarcode]],7)</f>
        <v>BBGM009</v>
      </c>
      <c r="C2201" s="67" t="s">
        <v>3842</v>
      </c>
      <c r="D2201" s="68">
        <v>43782</v>
      </c>
      <c r="E2201" s="63" t="str">
        <f>_xlfn.IFNA(IF(LEFT(VLOOKUP(RecordTable[[#This Row],[METRC]],METRC!A:B,2,FALSE),4)=LEFT(RecordTable[[#This Row],[CloneBarcode]],4),"match","MISMATCH"),"dead")</f>
        <v>dead</v>
      </c>
      <c r="F2201" s="15" t="str">
        <f>_xlfn.IFNA(INDEX(Table6[[#All],[Location]],MATCH(RecordTable[[#This Row],[METRC]],Table6[Tag],0)),"DEAD")</f>
        <v>DEAD</v>
      </c>
    </row>
    <row r="2202" spans="1:6" x14ac:dyDescent="0.25">
      <c r="A2202" t="str">
        <f>_xlfn.CONCAT("1A4070000000065000",RIGHT(RecordTable[[#This Row],[CloneBarcode]],6))</f>
        <v>1A4070000000065000045545</v>
      </c>
      <c r="B2202" t="str">
        <f>LEFT(RecordTable[[#This Row],[CloneBarcode]],7)</f>
        <v>BBGM009</v>
      </c>
      <c r="C2202" s="67" t="s">
        <v>3843</v>
      </c>
      <c r="D2202" s="68">
        <v>43782</v>
      </c>
      <c r="E2202" s="63" t="str">
        <f>_xlfn.IFNA(IF(LEFT(VLOOKUP(RecordTable[[#This Row],[METRC]],METRC!A:B,2,FALSE),4)=LEFT(RecordTable[[#This Row],[CloneBarcode]],4),"match","MISMATCH"),"dead")</f>
        <v>dead</v>
      </c>
      <c r="F2202" s="15" t="str">
        <f>_xlfn.IFNA(INDEX(Table6[[#All],[Location]],MATCH(RecordTable[[#This Row],[METRC]],Table6[Tag],0)),"DEAD")</f>
        <v>DEAD</v>
      </c>
    </row>
    <row r="2203" spans="1:6" x14ac:dyDescent="0.25">
      <c r="A2203" t="str">
        <f>_xlfn.CONCAT("1A4070000000065000",RIGHT(RecordTable[[#This Row],[CloneBarcode]],6))</f>
        <v>1A4070000000065000041103</v>
      </c>
      <c r="B2203" t="str">
        <f>LEFT(RecordTable[[#This Row],[CloneBarcode]],7)</f>
        <v>BBGM009</v>
      </c>
      <c r="C2203" s="67" t="s">
        <v>3636</v>
      </c>
      <c r="D2203" s="68">
        <v>43782</v>
      </c>
      <c r="E2203" s="63" t="str">
        <f>_xlfn.IFNA(IF(LEFT(VLOOKUP(RecordTable[[#This Row],[METRC]],METRC!A:B,2,FALSE),4)=LEFT(RecordTable[[#This Row],[CloneBarcode]],4),"match","MISMATCH"),"dead")</f>
        <v>dead</v>
      </c>
      <c r="F2203" s="15" t="str">
        <f>_xlfn.IFNA(INDEX(Table6[[#All],[Location]],MATCH(RecordTable[[#This Row],[METRC]],Table6[Tag],0)),"DEAD")</f>
        <v>DEAD</v>
      </c>
    </row>
    <row r="2204" spans="1:6" x14ac:dyDescent="0.25">
      <c r="A2204" t="str">
        <f>_xlfn.CONCAT("1A4070000000065000",RIGHT(RecordTable[[#This Row],[CloneBarcode]],6))</f>
        <v>1A4070000000065000041092</v>
      </c>
      <c r="B2204" t="str">
        <f>LEFT(RecordTable[[#This Row],[CloneBarcode]],7)</f>
        <v>BBGM009</v>
      </c>
      <c r="C2204" s="67" t="s">
        <v>3635</v>
      </c>
      <c r="D2204" s="68">
        <v>43782</v>
      </c>
      <c r="E2204" s="63" t="str">
        <f>_xlfn.IFNA(IF(LEFT(VLOOKUP(RecordTable[[#This Row],[METRC]],METRC!A:B,2,FALSE),4)=LEFT(RecordTable[[#This Row],[CloneBarcode]],4),"match","MISMATCH"),"dead")</f>
        <v>dead</v>
      </c>
      <c r="F2204" s="15" t="str">
        <f>_xlfn.IFNA(INDEX(Table6[[#All],[Location]],MATCH(RecordTable[[#This Row],[METRC]],Table6[Tag],0)),"DEAD")</f>
        <v>DEAD</v>
      </c>
    </row>
    <row r="2205" spans="1:6" x14ac:dyDescent="0.25">
      <c r="A2205" t="s">
        <v>4086</v>
      </c>
      <c r="B2205" t="s">
        <v>4087</v>
      </c>
      <c r="C2205" s="3" t="str">
        <f>_xlfn.CONCAT(RecordTable[[#This Row],[PhenoAbbv]],".",RIGHT(RecordTable[[#This Row],[METRC]],6))</f>
        <v>BGCH006.040581</v>
      </c>
      <c r="D2205" s="68">
        <v>43782</v>
      </c>
      <c r="E2205" s="63" t="str">
        <f>_xlfn.IFNA(IF(LEFT(VLOOKUP(RecordTable[[#This Row],[METRC]],METRC!A:B,2,FALSE),4)=LEFT(RecordTable[[#This Row],[CloneBarcode]],4),"match","MISMATCH"),"dead")</f>
        <v>dead</v>
      </c>
      <c r="F2205" s="15" t="str">
        <f>_xlfn.IFNA(INDEX(Table6[[#All],[Location]],MATCH(RecordTable[[#This Row],[METRC]],Table6[Tag],0)),"DEAD")</f>
        <v>DEAD</v>
      </c>
    </row>
    <row r="2206" spans="1:6" x14ac:dyDescent="0.25">
      <c r="A2206" t="s">
        <v>4088</v>
      </c>
      <c r="B2206" t="s">
        <v>4087</v>
      </c>
      <c r="C2206" s="3" t="str">
        <f>_xlfn.CONCAT(RecordTable[[#This Row],[PhenoAbbv]],".",RIGHT(RecordTable[[#This Row],[METRC]],6))</f>
        <v>BGCH006.040582</v>
      </c>
      <c r="D2206" s="68">
        <v>43782</v>
      </c>
      <c r="E2206" s="63" t="str">
        <f>_xlfn.IFNA(IF(LEFT(VLOOKUP(RecordTable[[#This Row],[METRC]],METRC!A:B,2,FALSE),4)=LEFT(RecordTable[[#This Row],[CloneBarcode]],4),"match","MISMATCH"),"dead")</f>
        <v>dead</v>
      </c>
      <c r="F2206" s="15" t="str">
        <f>_xlfn.IFNA(INDEX(Table6[[#All],[Location]],MATCH(RecordTable[[#This Row],[METRC]],Table6[Tag],0)),"DEAD")</f>
        <v>DEAD</v>
      </c>
    </row>
    <row r="2207" spans="1:6" x14ac:dyDescent="0.25">
      <c r="A2207" t="s">
        <v>4089</v>
      </c>
      <c r="B2207" t="s">
        <v>4087</v>
      </c>
      <c r="C2207" s="65" t="str">
        <f>_xlfn.CONCAT(RecordTable[[#This Row],[PhenoAbbv]],".",RIGHT(RecordTable[[#This Row],[METRC]],6))</f>
        <v>BGCH006.040585</v>
      </c>
      <c r="D2207" s="69">
        <v>43782</v>
      </c>
      <c r="E2207" s="63" t="str">
        <f>_xlfn.IFNA(IF(LEFT(VLOOKUP(RecordTable[[#This Row],[METRC]],METRC!A:B,2,FALSE),4)=LEFT(RecordTable[[#This Row],[CloneBarcode]],4),"match","MISMATCH"),"dead")</f>
        <v>dead</v>
      </c>
      <c r="F2207" s="15" t="str">
        <f>_xlfn.IFNA(INDEX(Table6[[#All],[Location]],MATCH(RecordTable[[#This Row],[METRC]],Table6[Tag],0)),"DEAD")</f>
        <v>DEAD</v>
      </c>
    </row>
    <row r="2208" spans="1:6" x14ac:dyDescent="0.25">
      <c r="A2208" t="s">
        <v>4090</v>
      </c>
      <c r="B2208" t="s">
        <v>4087</v>
      </c>
      <c r="C2208" s="3" t="str">
        <f>_xlfn.CONCAT(RecordTable[[#This Row],[PhenoAbbv]],".",RIGHT(RecordTable[[#This Row],[METRC]],6))</f>
        <v>BGCH006.040586</v>
      </c>
      <c r="D2208" s="68">
        <v>43782</v>
      </c>
      <c r="E2208" s="63" t="str">
        <f>_xlfn.IFNA(IF(LEFT(VLOOKUP(RecordTable[[#This Row],[METRC]],METRC!A:B,2,FALSE),4)=LEFT(RecordTable[[#This Row],[CloneBarcode]],4),"match","MISMATCH"),"dead")</f>
        <v>dead</v>
      </c>
      <c r="F2208" s="15" t="str">
        <f>_xlfn.IFNA(INDEX(Table6[[#All],[Location]],MATCH(RecordTable[[#This Row],[METRC]],Table6[Tag],0)),"DEAD")</f>
        <v>DEAD</v>
      </c>
    </row>
    <row r="2209" spans="1:6" x14ac:dyDescent="0.25">
      <c r="A2209" t="s">
        <v>4091</v>
      </c>
      <c r="B2209" t="s">
        <v>4092</v>
      </c>
      <c r="C2209" s="3" t="str">
        <f>_xlfn.CONCAT(RecordTable[[#This Row],[PhenoAbbv]],".",RIGHT(RecordTable[[#This Row],[METRC]],6))</f>
        <v>BGCH007.040541</v>
      </c>
      <c r="D2209" s="68">
        <v>43782</v>
      </c>
      <c r="E2209" s="63" t="str">
        <f>_xlfn.IFNA(IF(LEFT(VLOOKUP(RecordTable[[#This Row],[METRC]],METRC!A:B,2,FALSE),4)=LEFT(RecordTable[[#This Row],[CloneBarcode]],4),"match","MISMATCH"),"dead")</f>
        <v>dead</v>
      </c>
      <c r="F2209" s="15" t="str">
        <f>_xlfn.IFNA(INDEX(Table6[[#All],[Location]],MATCH(RecordTable[[#This Row],[METRC]],Table6[Tag],0)),"DEAD")</f>
        <v>DEAD</v>
      </c>
    </row>
    <row r="2210" spans="1:6" x14ac:dyDescent="0.25">
      <c r="A2210" t="s">
        <v>4093</v>
      </c>
      <c r="B2210" t="s">
        <v>4092</v>
      </c>
      <c r="C2210" s="3" t="str">
        <f>_xlfn.CONCAT(RecordTable[[#This Row],[PhenoAbbv]],".",RIGHT(RecordTable[[#This Row],[METRC]],6))</f>
        <v>BGCH007.040542</v>
      </c>
      <c r="D2210" s="68">
        <v>43782</v>
      </c>
      <c r="E2210" s="63" t="str">
        <f>_xlfn.IFNA(IF(LEFT(VLOOKUP(RecordTable[[#This Row],[METRC]],METRC!A:B,2,FALSE),4)=LEFT(RecordTable[[#This Row],[CloneBarcode]],4),"match","MISMATCH"),"dead")</f>
        <v>dead</v>
      </c>
      <c r="F2210" s="15" t="str">
        <f>_xlfn.IFNA(INDEX(Table6[[#All],[Location]],MATCH(RecordTable[[#This Row],[METRC]],Table6[Tag],0)),"DEAD")</f>
        <v>DEAD</v>
      </c>
    </row>
    <row r="2211" spans="1:6" x14ac:dyDescent="0.25">
      <c r="A2211" t="s">
        <v>4094</v>
      </c>
      <c r="B2211" t="s">
        <v>4092</v>
      </c>
      <c r="C2211" s="3" t="str">
        <f>_xlfn.CONCAT(RecordTable[[#This Row],[PhenoAbbv]],".",RIGHT(RecordTable[[#This Row],[METRC]],6))</f>
        <v>BGCH007.040543</v>
      </c>
      <c r="D2211" s="68">
        <v>43782</v>
      </c>
      <c r="E2211" s="63" t="str">
        <f>_xlfn.IFNA(IF(LEFT(VLOOKUP(RecordTable[[#This Row],[METRC]],METRC!A:B,2,FALSE),4)=LEFT(RecordTable[[#This Row],[CloneBarcode]],4),"match","MISMATCH"),"dead")</f>
        <v>dead</v>
      </c>
      <c r="F2211" s="15" t="str">
        <f>_xlfn.IFNA(INDEX(Table6[[#All],[Location]],MATCH(RecordTable[[#This Row],[METRC]],Table6[Tag],0)),"DEAD")</f>
        <v>DEAD</v>
      </c>
    </row>
    <row r="2212" spans="1:6" x14ac:dyDescent="0.25">
      <c r="A2212" t="s">
        <v>4095</v>
      </c>
      <c r="B2212" t="s">
        <v>4092</v>
      </c>
      <c r="C2212" s="3" t="str">
        <f>_xlfn.CONCAT(RecordTable[[#This Row],[PhenoAbbv]],".",RIGHT(RecordTable[[#This Row],[METRC]],6))</f>
        <v>BGCH007.040544</v>
      </c>
      <c r="D2212" s="68">
        <v>43782</v>
      </c>
      <c r="E2212" s="63" t="str">
        <f>_xlfn.IFNA(IF(LEFT(VLOOKUP(RecordTable[[#This Row],[METRC]],METRC!A:B,2,FALSE),4)=LEFT(RecordTable[[#This Row],[CloneBarcode]],4),"match","MISMATCH"),"dead")</f>
        <v>dead</v>
      </c>
      <c r="F2212" s="15" t="str">
        <f>_xlfn.IFNA(INDEX(Table6[[#All],[Location]],MATCH(RecordTable[[#This Row],[METRC]],Table6[Tag],0)),"DEAD")</f>
        <v>DEAD</v>
      </c>
    </row>
    <row r="2213" spans="1:6" x14ac:dyDescent="0.25">
      <c r="A2213" t="s">
        <v>3651</v>
      </c>
      <c r="B2213" t="s">
        <v>3652</v>
      </c>
      <c r="C2213" s="3" t="str">
        <f>_xlfn.CONCAT(RecordTable[[#This Row],[PhenoAbbv]],".",RIGHT(RecordTable[[#This Row],[METRC]],6))</f>
        <v>BGCH010.033662</v>
      </c>
      <c r="D2213" s="68">
        <v>43782</v>
      </c>
      <c r="E2213" s="63" t="str">
        <f>_xlfn.IFNA(IF(LEFT(VLOOKUP(RecordTable[[#This Row],[METRC]],METRC!A:B,2,FALSE),4)=LEFT(RecordTable[[#This Row],[CloneBarcode]],4),"match","MISMATCH"),"dead")</f>
        <v>dead</v>
      </c>
      <c r="F2213" s="15" t="str">
        <f>_xlfn.IFNA(INDEX(Table6[[#All],[Location]],MATCH(RecordTable[[#This Row],[METRC]],Table6[Tag],0)),"DEAD")</f>
        <v>DEAD</v>
      </c>
    </row>
    <row r="2214" spans="1:6" x14ac:dyDescent="0.25">
      <c r="A2214" t="s">
        <v>3653</v>
      </c>
      <c r="B2214" t="s">
        <v>3652</v>
      </c>
      <c r="C2214" s="3" t="str">
        <f>_xlfn.CONCAT(RecordTable[[#This Row],[PhenoAbbv]],".",RIGHT(RecordTable[[#This Row],[METRC]],6))</f>
        <v>BGCH010.033664</v>
      </c>
      <c r="D2214" s="68">
        <v>43782</v>
      </c>
      <c r="E2214" s="63" t="str">
        <f>_xlfn.IFNA(IF(LEFT(VLOOKUP(RecordTable[[#This Row],[METRC]],METRC!A:B,2,FALSE),4)=LEFT(RecordTable[[#This Row],[CloneBarcode]],4),"match","MISMATCH"),"dead")</f>
        <v>dead</v>
      </c>
      <c r="F2214" s="15" t="str">
        <f>_xlfn.IFNA(INDEX(Table6[[#All],[Location]],MATCH(RecordTable[[#This Row],[METRC]],Table6[Tag],0)),"DEAD")</f>
        <v>DEAD</v>
      </c>
    </row>
    <row r="2215" spans="1:6" x14ac:dyDescent="0.25">
      <c r="A2215" t="s">
        <v>4106</v>
      </c>
      <c r="B2215" t="s">
        <v>4107</v>
      </c>
      <c r="C2215" s="3" t="str">
        <f>_xlfn.CONCAT(RecordTable[[#This Row],[PhenoAbbv]],".",RIGHT(RecordTable[[#This Row],[METRC]],6))</f>
        <v>BGCH014.040573</v>
      </c>
      <c r="D2215" s="68">
        <v>43782</v>
      </c>
      <c r="E2215" s="63" t="str">
        <f>_xlfn.IFNA(IF(LEFT(VLOOKUP(RecordTable[[#This Row],[METRC]],METRC!A:B,2,FALSE),4)=LEFT(RecordTable[[#This Row],[CloneBarcode]],4),"match","MISMATCH"),"dead")</f>
        <v>dead</v>
      </c>
      <c r="F2215" s="15" t="str">
        <f>_xlfn.IFNA(INDEX(Table6[[#All],[Location]],MATCH(RecordTable[[#This Row],[METRC]],Table6[Tag],0)),"DEAD")</f>
        <v>DEAD</v>
      </c>
    </row>
    <row r="2216" spans="1:6" x14ac:dyDescent="0.25">
      <c r="A2216" t="s">
        <v>3928</v>
      </c>
      <c r="B2216" t="s">
        <v>3929</v>
      </c>
      <c r="C2216" s="3" t="str">
        <f>_xlfn.CONCAT(RecordTable[[#This Row],[PhenoAbbv]],".",RIGHT(RecordTable[[#This Row],[METRC]],6))</f>
        <v>BHZD002.035877</v>
      </c>
      <c r="D2216" s="68">
        <v>43782</v>
      </c>
      <c r="E2216" s="63" t="str">
        <f>_xlfn.IFNA(IF(LEFT(VLOOKUP(RecordTable[[#This Row],[METRC]],METRC!A:B,2,FALSE),4)=LEFT(RecordTable[[#This Row],[CloneBarcode]],4),"match","MISMATCH"),"dead")</f>
        <v>dead</v>
      </c>
      <c r="F2216" s="15" t="str">
        <f>_xlfn.IFNA(INDEX(Table6[[#All],[Location]],MATCH(RecordTable[[#This Row],[METRC]],Table6[Tag],0)),"DEAD")</f>
        <v>DEAD</v>
      </c>
    </row>
    <row r="2217" spans="1:6" x14ac:dyDescent="0.25">
      <c r="A2217" t="s">
        <v>3930</v>
      </c>
      <c r="B2217" t="s">
        <v>3929</v>
      </c>
      <c r="C2217" s="3" t="str">
        <f>_xlfn.CONCAT(RecordTable[[#This Row],[PhenoAbbv]],".",RIGHT(RecordTable[[#This Row],[METRC]],6))</f>
        <v>BHZD002.035878</v>
      </c>
      <c r="D2217" s="68">
        <v>43782</v>
      </c>
      <c r="E2217" s="63" t="str">
        <f>_xlfn.IFNA(IF(LEFT(VLOOKUP(RecordTable[[#This Row],[METRC]],METRC!A:B,2,FALSE),4)=LEFT(RecordTable[[#This Row],[CloneBarcode]],4),"match","MISMATCH"),"dead")</f>
        <v>dead</v>
      </c>
      <c r="F2217" s="15" t="str">
        <f>_xlfn.IFNA(INDEX(Table6[[#All],[Location]],MATCH(RecordTable[[#This Row],[METRC]],Table6[Tag],0)),"DEAD")</f>
        <v>DEAD</v>
      </c>
    </row>
    <row r="2218" spans="1:6" x14ac:dyDescent="0.25">
      <c r="A2218" t="s">
        <v>3931</v>
      </c>
      <c r="B2218" t="s">
        <v>3929</v>
      </c>
      <c r="C2218" s="3" t="str">
        <f>_xlfn.CONCAT(RecordTable[[#This Row],[PhenoAbbv]],".",RIGHT(RecordTable[[#This Row],[METRC]],6))</f>
        <v>BHZD002.036072</v>
      </c>
      <c r="D2218" s="68">
        <v>43782</v>
      </c>
      <c r="E2218" s="63" t="str">
        <f>_xlfn.IFNA(IF(LEFT(VLOOKUP(RecordTable[[#This Row],[METRC]],METRC!A:B,2,FALSE),4)=LEFT(RecordTable[[#This Row],[CloneBarcode]],4),"match","MISMATCH"),"dead")</f>
        <v>dead</v>
      </c>
      <c r="F2218" s="15" t="str">
        <f>_xlfn.IFNA(INDEX(Table6[[#All],[Location]],MATCH(RecordTable[[#This Row],[METRC]],Table6[Tag],0)),"DEAD")</f>
        <v>DEAD</v>
      </c>
    </row>
    <row r="2219" spans="1:6" x14ac:dyDescent="0.25">
      <c r="A2219" t="s">
        <v>3932</v>
      </c>
      <c r="B2219" t="s">
        <v>3929</v>
      </c>
      <c r="C2219" s="3" t="str">
        <f>_xlfn.CONCAT(RecordTable[[#This Row],[PhenoAbbv]],".",RIGHT(RecordTable[[#This Row],[METRC]],6))</f>
        <v>BHZD002.036075</v>
      </c>
      <c r="D2219" s="68">
        <v>43782</v>
      </c>
      <c r="E2219" s="63" t="str">
        <f>_xlfn.IFNA(IF(LEFT(VLOOKUP(RecordTable[[#This Row],[METRC]],METRC!A:B,2,FALSE),4)=LEFT(RecordTable[[#This Row],[CloneBarcode]],4),"match","MISMATCH"),"dead")</f>
        <v>dead</v>
      </c>
      <c r="F2219" s="15" t="str">
        <f>_xlfn.IFNA(INDEX(Table6[[#All],[Location]],MATCH(RecordTable[[#This Row],[METRC]],Table6[Tag],0)),"DEAD")</f>
        <v>DEAD</v>
      </c>
    </row>
    <row r="2220" spans="1:6" x14ac:dyDescent="0.25">
      <c r="A2220" t="s">
        <v>3933</v>
      </c>
      <c r="B2220" t="s">
        <v>3929</v>
      </c>
      <c r="C2220" s="3" t="str">
        <f>_xlfn.CONCAT(RecordTable[[#This Row],[PhenoAbbv]],".",RIGHT(RecordTable[[#This Row],[METRC]],6))</f>
        <v>BHZD002.036077</v>
      </c>
      <c r="D2220" s="68">
        <v>43782</v>
      </c>
      <c r="E2220" s="63" t="str">
        <f>_xlfn.IFNA(IF(LEFT(VLOOKUP(RecordTable[[#This Row],[METRC]],METRC!A:B,2,FALSE),4)=LEFT(RecordTable[[#This Row],[CloneBarcode]],4),"match","MISMATCH"),"dead")</f>
        <v>dead</v>
      </c>
      <c r="F2220" s="15" t="str">
        <f>_xlfn.IFNA(INDEX(Table6[[#All],[Location]],MATCH(RecordTable[[#This Row],[METRC]],Table6[Tag],0)),"DEAD")</f>
        <v>DEAD</v>
      </c>
    </row>
    <row r="2221" spans="1:6" x14ac:dyDescent="0.25">
      <c r="A2221" t="s">
        <v>3934</v>
      </c>
      <c r="B2221" t="s">
        <v>3929</v>
      </c>
      <c r="C2221" s="3" t="str">
        <f>_xlfn.CONCAT(RecordTable[[#This Row],[PhenoAbbv]],".",RIGHT(RecordTable[[#This Row],[METRC]],6))</f>
        <v>BHZD002.036099</v>
      </c>
      <c r="D2221" s="68">
        <v>43782</v>
      </c>
      <c r="E2221" s="63" t="str">
        <f>_xlfn.IFNA(IF(LEFT(VLOOKUP(RecordTable[[#This Row],[METRC]],METRC!A:B,2,FALSE),4)=LEFT(RecordTable[[#This Row],[CloneBarcode]],4),"match","MISMATCH"),"dead")</f>
        <v>dead</v>
      </c>
      <c r="F2221" s="15" t="str">
        <f>_xlfn.IFNA(INDEX(Table6[[#All],[Location]],MATCH(RecordTable[[#This Row],[METRC]],Table6[Tag],0)),"DEAD")</f>
        <v>DEAD</v>
      </c>
    </row>
    <row r="2222" spans="1:6" x14ac:dyDescent="0.25">
      <c r="A2222" t="str">
        <f>_xlfn.CONCAT("1A4070000000065000",RIGHT(RecordTable[[#This Row],[CloneBarcode]],6))</f>
        <v>1A4070000000065000048094</v>
      </c>
      <c r="B2222" t="str">
        <f>LEFT(RecordTable[[#This Row],[CloneBarcode]],7)</f>
        <v>BHZD002</v>
      </c>
      <c r="C2222" s="3" t="s">
        <v>3936</v>
      </c>
      <c r="D2222" s="68">
        <v>43782</v>
      </c>
      <c r="E2222" s="63" t="str">
        <f>_xlfn.IFNA(IF(LEFT(VLOOKUP(RecordTable[[#This Row],[METRC]],METRC!A:B,2,FALSE),4)=LEFT(RecordTable[[#This Row],[CloneBarcode]],4),"match","MISMATCH"),"dead")</f>
        <v>dead</v>
      </c>
      <c r="F2222" s="15" t="str">
        <f>_xlfn.IFNA(INDEX(Table6[[#All],[Location]],MATCH(RecordTable[[#This Row],[METRC]],Table6[Tag],0)),"DEAD")</f>
        <v>DEAD</v>
      </c>
    </row>
    <row r="2223" spans="1:6" x14ac:dyDescent="0.25">
      <c r="A2223" t="str">
        <f>_xlfn.CONCAT("1A4070000000065000",RIGHT(RecordTable[[#This Row],[CloneBarcode]],6))</f>
        <v>1A4070000000065000048092</v>
      </c>
      <c r="B2223" t="str">
        <f>LEFT(RecordTable[[#This Row],[CloneBarcode]],7)</f>
        <v>BHZD002</v>
      </c>
      <c r="C2223" s="3" t="s">
        <v>3935</v>
      </c>
      <c r="D2223" s="68">
        <v>43782</v>
      </c>
      <c r="E2223" s="63" t="str">
        <f>_xlfn.IFNA(IF(LEFT(VLOOKUP(RecordTable[[#This Row],[METRC]],METRC!A:B,2,FALSE),4)=LEFT(RecordTable[[#This Row],[CloneBarcode]],4),"match","MISMATCH"),"dead")</f>
        <v>dead</v>
      </c>
      <c r="F2223" s="15" t="str">
        <f>_xlfn.IFNA(INDEX(Table6[[#All],[Location]],MATCH(RecordTable[[#This Row],[METRC]],Table6[Tag],0)),"DEAD")</f>
        <v>DEAD</v>
      </c>
    </row>
    <row r="2224" spans="1:6" x14ac:dyDescent="0.25">
      <c r="A2224" t="s">
        <v>3937</v>
      </c>
      <c r="B2224" t="s">
        <v>3938</v>
      </c>
      <c r="C2224" s="3" t="str">
        <f>_xlfn.CONCAT(RecordTable[[#This Row],[PhenoAbbv]],".",RIGHT(RecordTable[[#This Row],[METRC]],6))</f>
        <v>BHZD008.036114</v>
      </c>
      <c r="D2224" s="68">
        <v>43782</v>
      </c>
      <c r="E2224" s="63" t="str">
        <f>_xlfn.IFNA(IF(LEFT(VLOOKUP(RecordTable[[#This Row],[METRC]],METRC!A:B,2,FALSE),4)=LEFT(RecordTable[[#This Row],[CloneBarcode]],4),"match","MISMATCH"),"dead")</f>
        <v>dead</v>
      </c>
      <c r="F2224" s="15" t="str">
        <f>_xlfn.IFNA(INDEX(Table6[[#All],[Location]],MATCH(RecordTable[[#This Row],[METRC]],Table6[Tag],0)),"DEAD")</f>
        <v>DEAD</v>
      </c>
    </row>
    <row r="2225" spans="1:6" x14ac:dyDescent="0.25">
      <c r="A2225" t="s">
        <v>3939</v>
      </c>
      <c r="B2225" t="s">
        <v>3938</v>
      </c>
      <c r="C2225" s="3" t="str">
        <f>_xlfn.CONCAT(RecordTable[[#This Row],[PhenoAbbv]],".",RIGHT(RecordTable[[#This Row],[METRC]],6))</f>
        <v>BHZD008.036115</v>
      </c>
      <c r="D2225" s="68">
        <v>43782</v>
      </c>
      <c r="E2225" s="63" t="str">
        <f>_xlfn.IFNA(IF(LEFT(VLOOKUP(RecordTable[[#This Row],[METRC]],METRC!A:B,2,FALSE),4)=LEFT(RecordTable[[#This Row],[CloneBarcode]],4),"match","MISMATCH"),"dead")</f>
        <v>dead</v>
      </c>
      <c r="F2225" s="15" t="str">
        <f>_xlfn.IFNA(INDEX(Table6[[#All],[Location]],MATCH(RecordTable[[#This Row],[METRC]],Table6[Tag],0)),"DEAD")</f>
        <v>DEAD</v>
      </c>
    </row>
    <row r="2226" spans="1:6" x14ac:dyDescent="0.25">
      <c r="A2226" t="s">
        <v>3940</v>
      </c>
      <c r="B2226" t="s">
        <v>3938</v>
      </c>
      <c r="C2226" s="3" t="str">
        <f>_xlfn.CONCAT(RecordTable[[#This Row],[PhenoAbbv]],".",RIGHT(RecordTable[[#This Row],[METRC]],6))</f>
        <v>BHZD008.036116</v>
      </c>
      <c r="D2226" s="68">
        <v>43782</v>
      </c>
      <c r="E2226" s="63" t="str">
        <f>_xlfn.IFNA(IF(LEFT(VLOOKUP(RecordTable[[#This Row],[METRC]],METRC!A:B,2,FALSE),4)=LEFT(RecordTable[[#This Row],[CloneBarcode]],4),"match","MISMATCH"),"dead")</f>
        <v>dead</v>
      </c>
      <c r="F2226" s="15" t="str">
        <f>_xlfn.IFNA(INDEX(Table6[[#All],[Location]],MATCH(RecordTable[[#This Row],[METRC]],Table6[Tag],0)),"DEAD")</f>
        <v>DEAD</v>
      </c>
    </row>
    <row r="2227" spans="1:6" x14ac:dyDescent="0.25">
      <c r="A2227" t="s">
        <v>3941</v>
      </c>
      <c r="B2227" t="s">
        <v>3938</v>
      </c>
      <c r="C2227" s="3" t="str">
        <f>_xlfn.CONCAT(RecordTable[[#This Row],[PhenoAbbv]],".",RIGHT(RecordTable[[#This Row],[METRC]],6))</f>
        <v>BHZD008.036122</v>
      </c>
      <c r="D2227" s="68">
        <v>43782</v>
      </c>
      <c r="E2227" s="63" t="str">
        <f>_xlfn.IFNA(IF(LEFT(VLOOKUP(RecordTable[[#This Row],[METRC]],METRC!A:B,2,FALSE),4)=LEFT(RecordTable[[#This Row],[CloneBarcode]],4),"match","MISMATCH"),"dead")</f>
        <v>dead</v>
      </c>
      <c r="F2227" s="15" t="str">
        <f>_xlfn.IFNA(INDEX(Table6[[#All],[Location]],MATCH(RecordTable[[#This Row],[METRC]],Table6[Tag],0)),"DEAD")</f>
        <v>DEAD</v>
      </c>
    </row>
    <row r="2228" spans="1:6" x14ac:dyDescent="0.25">
      <c r="A2228" t="s">
        <v>3942</v>
      </c>
      <c r="B2228" t="s">
        <v>3938</v>
      </c>
      <c r="C2228" s="3" t="str">
        <f>_xlfn.CONCAT(RecordTable[[#This Row],[PhenoAbbv]],".",RIGHT(RecordTable[[#This Row],[METRC]],6))</f>
        <v>BHZD008.040567</v>
      </c>
      <c r="D2228" s="68">
        <v>43782</v>
      </c>
      <c r="E2228" s="63" t="str">
        <f>_xlfn.IFNA(IF(LEFT(VLOOKUP(RecordTable[[#This Row],[METRC]],METRC!A:B,2,FALSE),4)=LEFT(RecordTable[[#This Row],[CloneBarcode]],4),"match","MISMATCH"),"dead")</f>
        <v>dead</v>
      </c>
      <c r="F2228" s="15" t="str">
        <f>_xlfn.IFNA(INDEX(Table6[[#All],[Location]],MATCH(RecordTable[[#This Row],[METRC]],Table6[Tag],0)),"DEAD")</f>
        <v>DEAD</v>
      </c>
    </row>
    <row r="2229" spans="1:6" x14ac:dyDescent="0.25">
      <c r="A2229" t="s">
        <v>3943</v>
      </c>
      <c r="B2229" t="s">
        <v>3938</v>
      </c>
      <c r="C2229" s="3" t="str">
        <f>_xlfn.CONCAT(RecordTable[[#This Row],[PhenoAbbv]],".",RIGHT(RecordTable[[#This Row],[METRC]],6))</f>
        <v>BHZD008.040568</v>
      </c>
      <c r="D2229" s="68">
        <v>43782</v>
      </c>
      <c r="E2229" s="63" t="str">
        <f>_xlfn.IFNA(IF(LEFT(VLOOKUP(RecordTable[[#This Row],[METRC]],METRC!A:B,2,FALSE),4)=LEFT(RecordTable[[#This Row],[CloneBarcode]],4),"match","MISMATCH"),"dead")</f>
        <v>dead</v>
      </c>
      <c r="F2229" s="15" t="str">
        <f>_xlfn.IFNA(INDEX(Table6[[#All],[Location]],MATCH(RecordTable[[#This Row],[METRC]],Table6[Tag],0)),"DEAD")</f>
        <v>DEAD</v>
      </c>
    </row>
    <row r="2230" spans="1:6" x14ac:dyDescent="0.25">
      <c r="A2230" t="str">
        <f>_xlfn.CONCAT("1A4070000000065000",RIGHT(RecordTable[[#This Row],[CloneBarcode]],6))</f>
        <v>1A4070000000065000048075</v>
      </c>
      <c r="B2230" t="str">
        <f>LEFT(RecordTable[[#This Row],[CloneBarcode]],7)</f>
        <v>BHZD008</v>
      </c>
      <c r="C2230" s="3" t="s">
        <v>3944</v>
      </c>
      <c r="D2230" s="68">
        <v>43782</v>
      </c>
      <c r="E2230" s="63" t="str">
        <f>_xlfn.IFNA(IF(LEFT(VLOOKUP(RecordTable[[#This Row],[METRC]],METRC!A:B,2,FALSE),4)=LEFT(RecordTable[[#This Row],[CloneBarcode]],4),"match","MISMATCH"),"dead")</f>
        <v>dead</v>
      </c>
      <c r="F2230" s="15" t="str">
        <f>_xlfn.IFNA(INDEX(Table6[[#All],[Location]],MATCH(RecordTable[[#This Row],[METRC]],Table6[Tag],0)),"DEAD")</f>
        <v>DEAD</v>
      </c>
    </row>
    <row r="2231" spans="1:6" x14ac:dyDescent="0.25">
      <c r="A2231" t="str">
        <f>_xlfn.CONCAT("1A4070000000065000",RIGHT(RecordTable[[#This Row],[CloneBarcode]],6))</f>
        <v>1A4070000000065000048074</v>
      </c>
      <c r="B2231" t="str">
        <f>LEFT(RecordTable[[#This Row],[CloneBarcode]],7)</f>
        <v>BHZD008</v>
      </c>
      <c r="C2231" s="3" t="s">
        <v>3945</v>
      </c>
      <c r="D2231" s="68">
        <v>43782</v>
      </c>
      <c r="E2231" s="63" t="str">
        <f>_xlfn.IFNA(IF(LEFT(VLOOKUP(RecordTable[[#This Row],[METRC]],METRC!A:B,2,FALSE),4)=LEFT(RecordTable[[#This Row],[CloneBarcode]],4),"match","MISMATCH"),"dead")</f>
        <v>dead</v>
      </c>
      <c r="F2231" s="15" t="str">
        <f>_xlfn.IFNA(INDEX(Table6[[#All],[Location]],MATCH(RecordTable[[#This Row],[METRC]],Table6[Tag],0)),"DEAD")</f>
        <v>DEAD</v>
      </c>
    </row>
    <row r="2232" spans="1:6" x14ac:dyDescent="0.25">
      <c r="A2232" t="s">
        <v>3664</v>
      </c>
      <c r="B2232" t="s">
        <v>2973</v>
      </c>
      <c r="C2232" s="3" t="str">
        <f>_xlfn.CONCAT(RecordTable[[#This Row],[PhenoAbbv]],".",RIGHT(RecordTable[[#This Row],[METRC]],6))</f>
        <v>BMKO011.032185</v>
      </c>
      <c r="D2232" s="68">
        <v>43782</v>
      </c>
      <c r="E2232" s="63" t="str">
        <f>_xlfn.IFNA(IF(LEFT(VLOOKUP(RecordTable[[#This Row],[METRC]],METRC!A:B,2,FALSE),4)=LEFT(RecordTable[[#This Row],[CloneBarcode]],4),"match","MISMATCH"),"dead")</f>
        <v>dead</v>
      </c>
      <c r="F2232" s="15" t="str">
        <f>_xlfn.IFNA(INDEX(Table6[[#All],[Location]],MATCH(RecordTable[[#This Row],[METRC]],Table6[Tag],0)),"DEAD")</f>
        <v>DEAD</v>
      </c>
    </row>
    <row r="2233" spans="1:6" x14ac:dyDescent="0.25">
      <c r="A2233" t="str">
        <f>_xlfn.CONCAT("1A4070000000065000",RIGHT(RecordTable[[#This Row],[CloneBarcode]],6))</f>
        <v>1A4070000000065000045513</v>
      </c>
      <c r="B2233" t="str">
        <f>LEFT(RecordTable[[#This Row],[CloneBarcode]],7)</f>
        <v>BMKO011</v>
      </c>
      <c r="C2233" s="67" t="s">
        <v>3845</v>
      </c>
      <c r="D2233" s="68">
        <v>43782</v>
      </c>
      <c r="E2233" s="63" t="str">
        <f>_xlfn.IFNA(IF(LEFT(VLOOKUP(RecordTable[[#This Row],[METRC]],METRC!A:B,2,FALSE),4)=LEFT(RecordTable[[#This Row],[CloneBarcode]],4),"match","MISMATCH"),"dead")</f>
        <v>dead</v>
      </c>
      <c r="F2233" s="15" t="str">
        <f>_xlfn.IFNA(INDEX(Table6[[#All],[Location]],MATCH(RecordTable[[#This Row],[METRC]],Table6[Tag],0)),"DEAD")</f>
        <v>DEAD</v>
      </c>
    </row>
    <row r="2234" spans="1:6" x14ac:dyDescent="0.25">
      <c r="A2234" t="str">
        <f>_xlfn.CONCAT("1A4070000000065000",RIGHT(RecordTable[[#This Row],[CloneBarcode]],6))</f>
        <v>1A4070000000065000045073</v>
      </c>
      <c r="B2234" t="str">
        <f>LEFT(RecordTable[[#This Row],[CloneBarcode]],7)</f>
        <v>BMKO011</v>
      </c>
      <c r="C2234" s="65" t="s">
        <v>3946</v>
      </c>
      <c r="D2234" s="69">
        <v>43782</v>
      </c>
      <c r="E2234" s="63" t="str">
        <f>_xlfn.IFNA(IF(LEFT(VLOOKUP(RecordTable[[#This Row],[METRC]],METRC!A:B,2,FALSE),4)=LEFT(RecordTable[[#This Row],[CloneBarcode]],4),"match","MISMATCH"),"dead")</f>
        <v>dead</v>
      </c>
      <c r="F2234" s="15" t="str">
        <f>_xlfn.IFNA(INDEX(Table6[[#All],[Location]],MATCH(RecordTable[[#This Row],[METRC]],Table6[Tag],0)),"DEAD")</f>
        <v>DEAD</v>
      </c>
    </row>
    <row r="2235" spans="1:6" x14ac:dyDescent="0.25">
      <c r="A2235" t="str">
        <f>_xlfn.CONCAT("1A4070000000065000",RIGHT(RecordTable[[#This Row],[CloneBarcode]],6))</f>
        <v>1A4070000000065000045512</v>
      </c>
      <c r="B2235" t="str">
        <f>LEFT(RecordTable[[#This Row],[CloneBarcode]],7)</f>
        <v>BMKO011</v>
      </c>
      <c r="C2235" s="67" t="s">
        <v>3844</v>
      </c>
      <c r="D2235" s="68">
        <v>43782</v>
      </c>
      <c r="E2235" s="63" t="str">
        <f>_xlfn.IFNA(IF(LEFT(VLOOKUP(RecordTable[[#This Row],[METRC]],METRC!A:B,2,FALSE),4)=LEFT(RecordTable[[#This Row],[CloneBarcode]],4),"match","MISMATCH"),"dead")</f>
        <v>dead</v>
      </c>
      <c r="F2235" s="15" t="str">
        <f>_xlfn.IFNA(INDEX(Table6[[#All],[Location]],MATCH(RecordTable[[#This Row],[METRC]],Table6[Tag],0)),"DEAD")</f>
        <v>DEAD</v>
      </c>
    </row>
    <row r="2236" spans="1:6" x14ac:dyDescent="0.25">
      <c r="A2236" t="str">
        <f>_xlfn.CONCAT("1A4070000000065000",RIGHT(RecordTable[[#This Row],[CloneBarcode]],6))</f>
        <v>1A4070000000065000045110</v>
      </c>
      <c r="B2236" t="str">
        <f>LEFT(RecordTable[[#This Row],[CloneBarcode]],7)</f>
        <v>BMKO011</v>
      </c>
      <c r="C2236" s="3" t="s">
        <v>3949</v>
      </c>
      <c r="D2236" s="68">
        <v>43782</v>
      </c>
      <c r="E2236" s="63" t="str">
        <f>_xlfn.IFNA(IF(LEFT(VLOOKUP(RecordTable[[#This Row],[METRC]],METRC!A:B,2,FALSE),4)=LEFT(RecordTable[[#This Row],[CloneBarcode]],4),"match","MISMATCH"),"dead")</f>
        <v>dead</v>
      </c>
      <c r="F2236" s="15" t="str">
        <f>_xlfn.IFNA(INDEX(Table6[[#All],[Location]],MATCH(RecordTable[[#This Row],[METRC]],Table6[Tag],0)),"DEAD")</f>
        <v>DEAD</v>
      </c>
    </row>
    <row r="2237" spans="1:6" x14ac:dyDescent="0.25">
      <c r="A2237" t="str">
        <f>_xlfn.CONCAT("1A4070000000065000",RIGHT(RecordTable[[#This Row],[CloneBarcode]],6))</f>
        <v>1A4070000000065000045083</v>
      </c>
      <c r="B2237" t="str">
        <f>LEFT(RecordTable[[#This Row],[CloneBarcode]],7)</f>
        <v>BMKO011</v>
      </c>
      <c r="C2237" s="67" t="s">
        <v>3947</v>
      </c>
      <c r="D2237" s="68">
        <v>43782</v>
      </c>
      <c r="E2237" s="63" t="str">
        <f>_xlfn.IFNA(IF(LEFT(VLOOKUP(RecordTable[[#This Row],[METRC]],METRC!A:B,2,FALSE),4)=LEFT(RecordTable[[#This Row],[CloneBarcode]],4),"match","MISMATCH"),"dead")</f>
        <v>dead</v>
      </c>
      <c r="F2237" s="15" t="str">
        <f>_xlfn.IFNA(INDEX(Table6[[#All],[Location]],MATCH(RecordTable[[#This Row],[METRC]],Table6[Tag],0)),"DEAD")</f>
        <v>DEAD</v>
      </c>
    </row>
    <row r="2238" spans="1:6" x14ac:dyDescent="0.25">
      <c r="A2238" t="str">
        <f>_xlfn.CONCAT("1A4070000000065000",RIGHT(RecordTable[[#This Row],[CloneBarcode]],6))</f>
        <v>1A4070000000065000045131</v>
      </c>
      <c r="B2238" t="str">
        <f>LEFT(RecordTable[[#This Row],[CloneBarcode]],7)</f>
        <v>BMKO011</v>
      </c>
      <c r="C2238" s="3" t="s">
        <v>3948</v>
      </c>
      <c r="D2238" s="68">
        <v>43782</v>
      </c>
      <c r="E2238" s="63" t="str">
        <f>_xlfn.IFNA(IF(LEFT(VLOOKUP(RecordTable[[#This Row],[METRC]],METRC!A:B,2,FALSE),4)=LEFT(RecordTable[[#This Row],[CloneBarcode]],4),"match","MISMATCH"),"dead")</f>
        <v>dead</v>
      </c>
      <c r="F2238" s="15" t="str">
        <f>_xlfn.IFNA(INDEX(Table6[[#All],[Location]],MATCH(RecordTable[[#This Row],[METRC]],Table6[Tag],0)),"DEAD")</f>
        <v>DEAD</v>
      </c>
    </row>
    <row r="2239" spans="1:6" x14ac:dyDescent="0.25">
      <c r="A2239" t="s">
        <v>3950</v>
      </c>
      <c r="B2239" t="s">
        <v>3548</v>
      </c>
      <c r="C2239" s="3" t="str">
        <f>_xlfn.CONCAT(RecordTable[[#This Row],[PhenoAbbv]],".",RIGHT(RecordTable[[#This Row],[METRC]],6))</f>
        <v>CADR028.040720</v>
      </c>
      <c r="D2239" s="68">
        <v>43782</v>
      </c>
      <c r="E2239" s="63" t="str">
        <f>_xlfn.IFNA(IF(LEFT(VLOOKUP(RecordTable[[#This Row],[METRC]],METRC!A:B,2,FALSE),4)=LEFT(RecordTable[[#This Row],[CloneBarcode]],4),"match","MISMATCH"),"dead")</f>
        <v>dead</v>
      </c>
      <c r="F2239" s="15" t="str">
        <f>_xlfn.IFNA(INDEX(Table6[[#All],[Location]],MATCH(RecordTable[[#This Row],[METRC]],Table6[Tag],0)),"DEAD")</f>
        <v>DEAD</v>
      </c>
    </row>
    <row r="2240" spans="1:6" x14ac:dyDescent="0.25">
      <c r="A2240" t="s">
        <v>3953</v>
      </c>
      <c r="B2240" t="s">
        <v>3551</v>
      </c>
      <c r="C2240" s="3" t="str">
        <f>_xlfn.CONCAT(RecordTable[[#This Row],[PhenoAbbv]],".",RIGHT(RecordTable[[#This Row],[METRC]],6))</f>
        <v>CADR036.040703</v>
      </c>
      <c r="D2240" s="68">
        <v>43782</v>
      </c>
      <c r="E2240" s="63" t="str">
        <f>_xlfn.IFNA(IF(LEFT(VLOOKUP(RecordTable[[#This Row],[METRC]],METRC!A:B,2,FALSE),4)=LEFT(RecordTable[[#This Row],[CloneBarcode]],4),"match","MISMATCH"),"dead")</f>
        <v>dead</v>
      </c>
      <c r="F2240" s="15" t="str">
        <f>_xlfn.IFNA(INDEX(Table6[[#All],[Location]],MATCH(RecordTable[[#This Row],[METRC]],Table6[Tag],0)),"DEAD")</f>
        <v>DEAD</v>
      </c>
    </row>
    <row r="2241" spans="1:6" x14ac:dyDescent="0.25">
      <c r="A2241" t="s">
        <v>3553</v>
      </c>
      <c r="B2241" t="s">
        <v>3554</v>
      </c>
      <c r="C2241" s="3" t="str">
        <f>_xlfn.CONCAT(RecordTable[[#This Row],[PhenoAbbv]],".",RIGHT(RecordTable[[#This Row],[METRC]],6))</f>
        <v>CADR060.031241</v>
      </c>
      <c r="D2241" s="68">
        <v>43782</v>
      </c>
      <c r="E2241" s="63" t="str">
        <f>_xlfn.IFNA(IF(LEFT(VLOOKUP(RecordTable[[#This Row],[METRC]],METRC!A:B,2,FALSE),4)=LEFT(RecordTable[[#This Row],[CloneBarcode]],4),"match","MISMATCH"),"dead")</f>
        <v>dead</v>
      </c>
      <c r="F2241" s="15" t="str">
        <f>_xlfn.IFNA(INDEX(Table6[[#All],[Location]],MATCH(RecordTable[[#This Row],[METRC]],Table6[Tag],0)),"DEAD")</f>
        <v>DEAD</v>
      </c>
    </row>
    <row r="2242" spans="1:6" x14ac:dyDescent="0.25">
      <c r="A2242" t="s">
        <v>3954</v>
      </c>
      <c r="B2242" t="s">
        <v>3556</v>
      </c>
      <c r="C2242" s="3" t="str">
        <f>_xlfn.CONCAT(RecordTable[[#This Row],[PhenoAbbv]],".",RIGHT(RecordTable[[#This Row],[METRC]],6))</f>
        <v>CADR065.040641</v>
      </c>
      <c r="D2242" s="68">
        <v>43782</v>
      </c>
      <c r="E2242" s="63" t="str">
        <f>_xlfn.IFNA(IF(LEFT(VLOOKUP(RecordTable[[#This Row],[METRC]],METRC!A:B,2,FALSE),4)=LEFT(RecordTable[[#This Row],[CloneBarcode]],4),"match","MISMATCH"),"dead")</f>
        <v>dead</v>
      </c>
      <c r="F2242" s="15" t="str">
        <f>_xlfn.IFNA(INDEX(Table6[[#All],[Location]],MATCH(RecordTable[[#This Row],[METRC]],Table6[Tag],0)),"DEAD")</f>
        <v>DEAD</v>
      </c>
    </row>
    <row r="2243" spans="1:6" x14ac:dyDescent="0.25">
      <c r="A2243" t="s">
        <v>3955</v>
      </c>
      <c r="B2243" t="s">
        <v>3556</v>
      </c>
      <c r="C2243" s="3" t="str">
        <f>_xlfn.CONCAT(RecordTable[[#This Row],[PhenoAbbv]],".",RIGHT(RecordTable[[#This Row],[METRC]],6))</f>
        <v>CADR065.040643</v>
      </c>
      <c r="D2243" s="68">
        <v>43782</v>
      </c>
      <c r="E2243" s="63" t="str">
        <f>_xlfn.IFNA(IF(LEFT(VLOOKUP(RecordTable[[#This Row],[METRC]],METRC!A:B,2,FALSE),4)=LEFT(RecordTable[[#This Row],[CloneBarcode]],4),"match","MISMATCH"),"dead")</f>
        <v>dead</v>
      </c>
      <c r="F2243" s="15" t="str">
        <f>_xlfn.IFNA(INDEX(Table6[[#All],[Location]],MATCH(RecordTable[[#This Row],[METRC]],Table6[Tag],0)),"DEAD")</f>
        <v>DEAD</v>
      </c>
    </row>
    <row r="2244" spans="1:6" x14ac:dyDescent="0.25">
      <c r="A2244" t="s">
        <v>3956</v>
      </c>
      <c r="B2244" t="s">
        <v>3559</v>
      </c>
      <c r="C2244" s="3" t="str">
        <f>_xlfn.CONCAT(RecordTable[[#This Row],[PhenoAbbv]],".",RIGHT(RecordTable[[#This Row],[METRC]],6))</f>
        <v>CADR098.040730</v>
      </c>
      <c r="D2244" s="68">
        <v>43782</v>
      </c>
      <c r="E2244" s="63" t="str">
        <f>_xlfn.IFNA(IF(LEFT(VLOOKUP(RecordTable[[#This Row],[METRC]],METRC!A:B,2,FALSE),4)=LEFT(RecordTable[[#This Row],[CloneBarcode]],4),"match","MISMATCH"),"dead")</f>
        <v>dead</v>
      </c>
      <c r="F2244" s="15" t="str">
        <f>_xlfn.IFNA(INDEX(Table6[[#All],[Location]],MATCH(RecordTable[[#This Row],[METRC]],Table6[Tag],0)),"DEAD")</f>
        <v>DEAD</v>
      </c>
    </row>
    <row r="2245" spans="1:6" x14ac:dyDescent="0.25">
      <c r="A2245" t="s">
        <v>3957</v>
      </c>
      <c r="B2245" t="s">
        <v>3559</v>
      </c>
      <c r="C2245" s="3" t="str">
        <f>_xlfn.CONCAT(RecordTable[[#This Row],[PhenoAbbv]],".",RIGHT(RecordTable[[#This Row],[METRC]],6))</f>
        <v>CADR098.040742</v>
      </c>
      <c r="D2245" s="68">
        <v>43782</v>
      </c>
      <c r="E2245" s="63" t="str">
        <f>_xlfn.IFNA(IF(LEFT(VLOOKUP(RecordTable[[#This Row],[METRC]],METRC!A:B,2,FALSE),4)=LEFT(RecordTable[[#This Row],[CloneBarcode]],4),"match","MISMATCH"),"dead")</f>
        <v>dead</v>
      </c>
      <c r="F2245" s="15" t="str">
        <f>_xlfn.IFNA(INDEX(Table6[[#All],[Location]],MATCH(RecordTable[[#This Row],[METRC]],Table6[Tag],0)),"DEAD")</f>
        <v>DEAD</v>
      </c>
    </row>
    <row r="2246" spans="1:6" x14ac:dyDescent="0.25">
      <c r="A2246" t="s">
        <v>3958</v>
      </c>
      <c r="B2246" t="s">
        <v>3562</v>
      </c>
      <c r="C2246" s="3" t="str">
        <f>_xlfn.CONCAT(RecordTable[[#This Row],[PhenoAbbv]],".",RIGHT(RecordTable[[#This Row],[METRC]],6))</f>
        <v>CADR107.040676</v>
      </c>
      <c r="D2246" s="68">
        <v>43782</v>
      </c>
      <c r="E2246" s="63" t="str">
        <f>_xlfn.IFNA(IF(LEFT(VLOOKUP(RecordTable[[#This Row],[METRC]],METRC!A:B,2,FALSE),4)=LEFT(RecordTable[[#This Row],[CloneBarcode]],4),"match","MISMATCH"),"dead")</f>
        <v>dead</v>
      </c>
      <c r="F2246" s="15" t="str">
        <f>_xlfn.IFNA(INDEX(Table6[[#All],[Location]],MATCH(RecordTable[[#This Row],[METRC]],Table6[Tag],0)),"DEAD")</f>
        <v>DEAD</v>
      </c>
    </row>
    <row r="2247" spans="1:6" x14ac:dyDescent="0.25">
      <c r="A2247" t="s">
        <v>3959</v>
      </c>
      <c r="B2247" t="s">
        <v>3562</v>
      </c>
      <c r="C2247" s="3" t="str">
        <f>_xlfn.CONCAT(RecordTable[[#This Row],[PhenoAbbv]],".",RIGHT(RecordTable[[#This Row],[METRC]],6))</f>
        <v>CADR107.040681</v>
      </c>
      <c r="D2247" s="68">
        <v>43782</v>
      </c>
      <c r="E2247" s="63" t="str">
        <f>_xlfn.IFNA(IF(LEFT(VLOOKUP(RecordTable[[#This Row],[METRC]],METRC!A:B,2,FALSE),4)=LEFT(RecordTable[[#This Row],[CloneBarcode]],4),"match","MISMATCH"),"dead")</f>
        <v>dead</v>
      </c>
      <c r="F2247" s="15" t="str">
        <f>_xlfn.IFNA(INDEX(Table6[[#All],[Location]],MATCH(RecordTable[[#This Row],[METRC]],Table6[Tag],0)),"DEAD")</f>
        <v>DEAD</v>
      </c>
    </row>
    <row r="2248" spans="1:6" x14ac:dyDescent="0.25">
      <c r="A2248" t="s">
        <v>4188</v>
      </c>
      <c r="B2248" t="s">
        <v>4189</v>
      </c>
      <c r="C2248" s="3" t="str">
        <f>_xlfn.CONCAT(RecordTable[[#This Row],[PhenoAbbv]],".",RIGHT(RecordTable[[#This Row],[METRC]],6))</f>
        <v>CLSE001.040519</v>
      </c>
      <c r="D2248" s="68">
        <v>43782</v>
      </c>
      <c r="E2248" s="63" t="str">
        <f>_xlfn.IFNA(IF(LEFT(VLOOKUP(RecordTable[[#This Row],[METRC]],METRC!A:B,2,FALSE),4)=LEFT(RecordTable[[#This Row],[CloneBarcode]],4),"match","MISMATCH"),"dead")</f>
        <v>dead</v>
      </c>
      <c r="F2248" s="15" t="str">
        <f>_xlfn.IFNA(INDEX(Table6[[#All],[Location]],MATCH(RecordTable[[#This Row],[METRC]],Table6[Tag],0)),"DEAD")</f>
        <v>DEAD</v>
      </c>
    </row>
    <row r="2249" spans="1:6" x14ac:dyDescent="0.25">
      <c r="A2249" t="s">
        <v>4190</v>
      </c>
      <c r="B2249" t="s">
        <v>4191</v>
      </c>
      <c r="C2249" s="65" t="str">
        <f>_xlfn.CONCAT(RecordTable[[#This Row],[PhenoAbbv]],".",RIGHT(RecordTable[[#This Row],[METRC]],6))</f>
        <v>CLSE024.040570</v>
      </c>
      <c r="D2249" s="69">
        <v>43782</v>
      </c>
      <c r="E2249" s="63" t="str">
        <f>_xlfn.IFNA(IF(LEFT(VLOOKUP(RecordTable[[#This Row],[METRC]],METRC!A:B,2,FALSE),4)=LEFT(RecordTable[[#This Row],[CloneBarcode]],4),"match","MISMATCH"),"dead")</f>
        <v>dead</v>
      </c>
      <c r="F2249" s="15" t="str">
        <f>_xlfn.IFNA(INDEX(Table6[[#All],[Location]],MATCH(RecordTable[[#This Row],[METRC]],Table6[Tag],0)),"DEAD")</f>
        <v>DEAD</v>
      </c>
    </row>
    <row r="2250" spans="1:6" x14ac:dyDescent="0.25">
      <c r="A2250" t="s">
        <v>4192</v>
      </c>
      <c r="B2250" t="s">
        <v>4193</v>
      </c>
      <c r="C2250" s="3" t="str">
        <f>_xlfn.CONCAT(RecordTable[[#This Row],[PhenoAbbv]],".",RIGHT(RecordTable[[#This Row],[METRC]],6))</f>
        <v>CLSE033.040533</v>
      </c>
      <c r="D2250" s="68">
        <v>43782</v>
      </c>
      <c r="E2250" s="63" t="str">
        <f>_xlfn.IFNA(IF(LEFT(VLOOKUP(RecordTable[[#This Row],[METRC]],METRC!A:B,2,FALSE),4)=LEFT(RecordTable[[#This Row],[CloneBarcode]],4),"match","MISMATCH"),"dead")</f>
        <v>dead</v>
      </c>
      <c r="F2250" s="15" t="str">
        <f>_xlfn.IFNA(INDEX(Table6[[#All],[Location]],MATCH(RecordTable[[#This Row],[METRC]],Table6[Tag],0)),"DEAD")</f>
        <v>DEAD</v>
      </c>
    </row>
    <row r="2251" spans="1:6" x14ac:dyDescent="0.25">
      <c r="A2251" t="s">
        <v>4194</v>
      </c>
      <c r="B2251" t="s">
        <v>4193</v>
      </c>
      <c r="C2251" s="3" t="str">
        <f>_xlfn.CONCAT(RecordTable[[#This Row],[PhenoAbbv]],".",RIGHT(RecordTable[[#This Row],[METRC]],6))</f>
        <v>CLSE033.040534</v>
      </c>
      <c r="D2251" s="68">
        <v>43782</v>
      </c>
      <c r="E2251" s="63" t="str">
        <f>_xlfn.IFNA(IF(LEFT(VLOOKUP(RecordTable[[#This Row],[METRC]],METRC!A:B,2,FALSE),4)=LEFT(RecordTable[[#This Row],[CloneBarcode]],4),"match","MISMATCH"),"dead")</f>
        <v>dead</v>
      </c>
      <c r="F2251" s="15" t="str">
        <f>_xlfn.IFNA(INDEX(Table6[[#All],[Location]],MATCH(RecordTable[[#This Row],[METRC]],Table6[Tag],0)),"DEAD")</f>
        <v>DEAD</v>
      </c>
    </row>
    <row r="2252" spans="1:6" x14ac:dyDescent="0.25">
      <c r="A2252" t="s">
        <v>4195</v>
      </c>
      <c r="B2252" t="s">
        <v>4196</v>
      </c>
      <c r="C2252" s="3" t="str">
        <f>_xlfn.CONCAT(RecordTable[[#This Row],[PhenoAbbv]],".",RIGHT(RecordTable[[#This Row],[METRC]],6))</f>
        <v>CLSE035.040535</v>
      </c>
      <c r="D2252" s="68">
        <v>43782</v>
      </c>
      <c r="E2252" s="63" t="str">
        <f>_xlfn.IFNA(IF(LEFT(VLOOKUP(RecordTable[[#This Row],[METRC]],METRC!A:B,2,FALSE),4)=LEFT(RecordTable[[#This Row],[CloneBarcode]],4),"match","MISMATCH"),"dead")</f>
        <v>dead</v>
      </c>
      <c r="F2252" s="15" t="str">
        <f>_xlfn.IFNA(INDEX(Table6[[#All],[Location]],MATCH(RecordTable[[#This Row],[METRC]],Table6[Tag],0)),"DEAD")</f>
        <v>DEAD</v>
      </c>
    </row>
    <row r="2253" spans="1:6" x14ac:dyDescent="0.25">
      <c r="A2253" t="s">
        <v>4197</v>
      </c>
      <c r="B2253" t="s">
        <v>4196</v>
      </c>
      <c r="C2253" s="3" t="str">
        <f>_xlfn.CONCAT(RecordTable[[#This Row],[PhenoAbbv]],".",RIGHT(RecordTable[[#This Row],[METRC]],6))</f>
        <v>CLSE035.040536</v>
      </c>
      <c r="D2253" s="68">
        <v>43782</v>
      </c>
      <c r="E2253" s="63" t="str">
        <f>_xlfn.IFNA(IF(LEFT(VLOOKUP(RecordTable[[#This Row],[METRC]],METRC!A:B,2,FALSE),4)=LEFT(RecordTable[[#This Row],[CloneBarcode]],4),"match","MISMATCH"),"dead")</f>
        <v>dead</v>
      </c>
      <c r="F2253" s="15" t="str">
        <f>_xlfn.IFNA(INDEX(Table6[[#All],[Location]],MATCH(RecordTable[[#This Row],[METRC]],Table6[Tag],0)),"DEAD")</f>
        <v>DEAD</v>
      </c>
    </row>
    <row r="2254" spans="1:6" x14ac:dyDescent="0.25">
      <c r="A2254" t="s">
        <v>4198</v>
      </c>
      <c r="B2254" t="s">
        <v>4199</v>
      </c>
      <c r="C2254" s="3" t="str">
        <f>_xlfn.CONCAT(RecordTable[[#This Row],[PhenoAbbv]],".",RIGHT(RecordTable[[#This Row],[METRC]],6))</f>
        <v>CLSE037.040525</v>
      </c>
      <c r="D2254" s="68">
        <v>43782</v>
      </c>
      <c r="E2254" s="63" t="str">
        <f>_xlfn.IFNA(IF(LEFT(VLOOKUP(RecordTable[[#This Row],[METRC]],METRC!A:B,2,FALSE),4)=LEFT(RecordTable[[#This Row],[CloneBarcode]],4),"match","MISMATCH"),"dead")</f>
        <v>dead</v>
      </c>
      <c r="F2254" s="15" t="str">
        <f>_xlfn.IFNA(INDEX(Table6[[#All],[Location]],MATCH(RecordTable[[#This Row],[METRC]],Table6[Tag],0)),"DEAD")</f>
        <v>DEAD</v>
      </c>
    </row>
    <row r="2255" spans="1:6" x14ac:dyDescent="0.25">
      <c r="A2255" t="s">
        <v>4200</v>
      </c>
      <c r="B2255" t="s">
        <v>4199</v>
      </c>
      <c r="C2255" s="3" t="str">
        <f>_xlfn.CONCAT(RecordTable[[#This Row],[PhenoAbbv]],".",RIGHT(RecordTable[[#This Row],[METRC]],6))</f>
        <v>CLSE037.040526</v>
      </c>
      <c r="D2255" s="68">
        <v>43782</v>
      </c>
      <c r="E2255" s="63" t="str">
        <f>_xlfn.IFNA(IF(LEFT(VLOOKUP(RecordTable[[#This Row],[METRC]],METRC!A:B,2,FALSE),4)=LEFT(RecordTable[[#This Row],[CloneBarcode]],4),"match","MISMATCH"),"dead")</f>
        <v>dead</v>
      </c>
      <c r="F2255" s="15" t="str">
        <f>_xlfn.IFNA(INDEX(Table6[[#All],[Location]],MATCH(RecordTable[[#This Row],[METRC]],Table6[Tag],0)),"DEAD")</f>
        <v>DEAD</v>
      </c>
    </row>
    <row r="2256" spans="1:6" x14ac:dyDescent="0.25">
      <c r="A2256" t="s">
        <v>4201</v>
      </c>
      <c r="B2256" t="s">
        <v>4202</v>
      </c>
      <c r="C2256" s="3" t="str">
        <f>_xlfn.CONCAT(RecordTable[[#This Row],[PhenoAbbv]],".",RIGHT(RecordTable[[#This Row],[METRC]],6))</f>
        <v>CLSE059.040563</v>
      </c>
      <c r="D2256" s="68">
        <v>43782</v>
      </c>
      <c r="E2256" s="63" t="str">
        <f>_xlfn.IFNA(IF(LEFT(VLOOKUP(RecordTable[[#This Row],[METRC]],METRC!A:B,2,FALSE),4)=LEFT(RecordTable[[#This Row],[CloneBarcode]],4),"match","MISMATCH"),"dead")</f>
        <v>dead</v>
      </c>
      <c r="F2256" s="15" t="str">
        <f>_xlfn.IFNA(INDEX(Table6[[#All],[Location]],MATCH(RecordTable[[#This Row],[METRC]],Table6[Tag],0)),"DEAD")</f>
        <v>DEAD</v>
      </c>
    </row>
    <row r="2257" spans="1:6" x14ac:dyDescent="0.25">
      <c r="A2257" t="s">
        <v>4203</v>
      </c>
      <c r="B2257" t="s">
        <v>4202</v>
      </c>
      <c r="C2257" s="3" t="str">
        <f>_xlfn.CONCAT(RecordTable[[#This Row],[PhenoAbbv]],".",RIGHT(RecordTable[[#This Row],[METRC]],6))</f>
        <v>CLSE059.040564</v>
      </c>
      <c r="D2257" s="68">
        <v>43782</v>
      </c>
      <c r="E2257" s="63" t="str">
        <f>_xlfn.IFNA(IF(LEFT(VLOOKUP(RecordTable[[#This Row],[METRC]],METRC!A:B,2,FALSE),4)=LEFT(RecordTable[[#This Row],[CloneBarcode]],4),"match","MISMATCH"),"dead")</f>
        <v>dead</v>
      </c>
      <c r="F2257" s="15" t="str">
        <f>_xlfn.IFNA(INDEX(Table6[[#All],[Location]],MATCH(RecordTable[[#This Row],[METRC]],Table6[Tag],0)),"DEAD")</f>
        <v>DEAD</v>
      </c>
    </row>
    <row r="2258" spans="1:6" x14ac:dyDescent="0.25">
      <c r="A2258" t="str">
        <f>_xlfn.CONCAT("1A4070000000065000",RIGHT(RecordTable[[#This Row],[CloneBarcode]],6))</f>
        <v>1A4070000000065000045534</v>
      </c>
      <c r="B2258" t="str">
        <f>LEFT(RecordTable[[#This Row],[CloneBarcode]],7)</f>
        <v>CTEN016</v>
      </c>
      <c r="C2258" s="67" t="s">
        <v>3847</v>
      </c>
      <c r="D2258" s="68">
        <v>43782</v>
      </c>
      <c r="E2258" s="63" t="str">
        <f>_xlfn.IFNA(IF(LEFT(VLOOKUP(RecordTable[[#This Row],[METRC]],METRC!A:B,2,FALSE),4)=LEFT(RecordTable[[#This Row],[CloneBarcode]],4),"match","MISMATCH"),"dead")</f>
        <v>dead</v>
      </c>
      <c r="F2258" s="15" t="str">
        <f>_xlfn.IFNA(INDEX(Table6[[#All],[Location]],MATCH(RecordTable[[#This Row],[METRC]],Table6[Tag],0)),"DEAD")</f>
        <v>DEAD</v>
      </c>
    </row>
    <row r="2259" spans="1:6" x14ac:dyDescent="0.25">
      <c r="A2259" t="str">
        <f>_xlfn.CONCAT("1A4070000000065000",RIGHT(RecordTable[[#This Row],[CloneBarcode]],6))</f>
        <v>1A4070000000065000045515</v>
      </c>
      <c r="B2259" t="str">
        <f>LEFT(RecordTable[[#This Row],[CloneBarcode]],7)</f>
        <v>CTEN024</v>
      </c>
      <c r="C2259" s="67" t="s">
        <v>3849</v>
      </c>
      <c r="D2259" s="68">
        <v>43782</v>
      </c>
      <c r="E2259" s="63" t="str">
        <f>_xlfn.IFNA(IF(LEFT(VLOOKUP(RecordTable[[#This Row],[METRC]],METRC!A:B,2,FALSE),4)=LEFT(RecordTable[[#This Row],[CloneBarcode]],4),"match","MISMATCH"),"dead")</f>
        <v>dead</v>
      </c>
      <c r="F2259" s="15" t="str">
        <f>_xlfn.IFNA(INDEX(Table6[[#All],[Location]],MATCH(RecordTable[[#This Row],[METRC]],Table6[Tag],0)),"DEAD")</f>
        <v>DEAD</v>
      </c>
    </row>
    <row r="2260" spans="1:6" x14ac:dyDescent="0.25">
      <c r="A2260" t="str">
        <f>_xlfn.CONCAT("1A4070000000065000",RIGHT(RecordTable[[#This Row],[CloneBarcode]],6))</f>
        <v>1A4070000000065000045551</v>
      </c>
      <c r="B2260" t="str">
        <f>LEFT(RecordTable[[#This Row],[CloneBarcode]],7)</f>
        <v>DD22005</v>
      </c>
      <c r="C2260" s="67" t="s">
        <v>3851</v>
      </c>
      <c r="D2260" s="68">
        <v>43782</v>
      </c>
      <c r="E2260" s="63" t="str">
        <f>_xlfn.IFNA(IF(LEFT(VLOOKUP(RecordTable[[#This Row],[METRC]],METRC!A:B,2,FALSE),4)=LEFT(RecordTable[[#This Row],[CloneBarcode]],4),"match","MISMATCH"),"dead")</f>
        <v>dead</v>
      </c>
      <c r="F2260" s="15" t="str">
        <f>_xlfn.IFNA(INDEX(Table6[[#All],[Location]],MATCH(RecordTable[[#This Row],[METRC]],Table6[Tag],0)),"DEAD")</f>
        <v>DEAD</v>
      </c>
    </row>
    <row r="2261" spans="1:6" x14ac:dyDescent="0.25">
      <c r="A2261" t="str">
        <f>_xlfn.CONCAT("1A4070000000065000",RIGHT(RecordTable[[#This Row],[CloneBarcode]],6))</f>
        <v>1A4070000000065000045550</v>
      </c>
      <c r="B2261" t="str">
        <f>LEFT(RecordTable[[#This Row],[CloneBarcode]],7)</f>
        <v>DD22005</v>
      </c>
      <c r="C2261" s="3" t="s">
        <v>3850</v>
      </c>
      <c r="D2261" s="68">
        <v>43782</v>
      </c>
      <c r="E2261" s="63" t="str">
        <f>_xlfn.IFNA(IF(LEFT(VLOOKUP(RecordTable[[#This Row],[METRC]],METRC!A:B,2,FALSE),4)=LEFT(RecordTable[[#This Row],[CloneBarcode]],4),"match","MISMATCH"),"dead")</f>
        <v>dead</v>
      </c>
      <c r="F2261" s="15" t="str">
        <f>_xlfn.IFNA(INDEX(Table6[[#All],[Location]],MATCH(RecordTable[[#This Row],[METRC]],Table6[Tag],0)),"DEAD")</f>
        <v>DEAD</v>
      </c>
    </row>
    <row r="2262" spans="1:6" x14ac:dyDescent="0.25">
      <c r="A2262" t="str">
        <f>_xlfn.CONCAT("1A4070000000065000",RIGHT(RecordTable[[#This Row],[CloneBarcode]],6))</f>
        <v>1A4070000000065000053152</v>
      </c>
      <c r="B2262" t="str">
        <f>LEFT(RecordTable[[#This Row],[CloneBarcode]],7)</f>
        <v>DD22005</v>
      </c>
      <c r="C2262" s="67" t="s">
        <v>4204</v>
      </c>
      <c r="D2262" s="68">
        <v>43782</v>
      </c>
      <c r="E2262" s="63" t="str">
        <f>_xlfn.IFNA(IF(LEFT(VLOOKUP(RecordTable[[#This Row],[METRC]],METRC!A:B,2,FALSE),4)=LEFT(RecordTable[[#This Row],[CloneBarcode]],4),"match","MISMATCH"),"dead")</f>
        <v>dead</v>
      </c>
      <c r="F2262" s="15" t="str">
        <f>_xlfn.IFNA(INDEX(Table6[[#All],[Location]],MATCH(RecordTable[[#This Row],[METRC]],Table6[Tag],0)),"DEAD")</f>
        <v>DEAD</v>
      </c>
    </row>
    <row r="2263" spans="1:6" x14ac:dyDescent="0.25">
      <c r="A2263" t="str">
        <f>_xlfn.CONCAT("1A4070000000065000",RIGHT(RecordTable[[#This Row],[CloneBarcode]],6))</f>
        <v>1A4070000000065000053151</v>
      </c>
      <c r="B2263" t="str">
        <f>LEFT(RecordTable[[#This Row],[CloneBarcode]],7)</f>
        <v>DD22005</v>
      </c>
      <c r="C2263" s="3" t="s">
        <v>4205</v>
      </c>
      <c r="D2263" s="68">
        <v>43782</v>
      </c>
      <c r="E2263" s="63" t="str">
        <f>_xlfn.IFNA(IF(LEFT(VLOOKUP(RecordTable[[#This Row],[METRC]],METRC!A:B,2,FALSE),4)=LEFT(RecordTable[[#This Row],[CloneBarcode]],4),"match","MISMATCH"),"dead")</f>
        <v>dead</v>
      </c>
      <c r="F2263" s="15" t="str">
        <f>_xlfn.IFNA(INDEX(Table6[[#All],[Location]],MATCH(RecordTable[[#This Row],[METRC]],Table6[Tag],0)),"DEAD")</f>
        <v>DEAD</v>
      </c>
    </row>
    <row r="2264" spans="1:6" x14ac:dyDescent="0.25">
      <c r="A2264" t="str">
        <f>_xlfn.CONCAT("1A4070000000065000",RIGHT(RecordTable[[#This Row],[CloneBarcode]],6))</f>
        <v>1A4070000000065000053149</v>
      </c>
      <c r="B2264" t="str">
        <f>LEFT(RecordTable[[#This Row],[CloneBarcode]],7)</f>
        <v>DD22008</v>
      </c>
      <c r="C2264" s="70" t="s">
        <v>4206</v>
      </c>
      <c r="D2264" s="69">
        <v>43782</v>
      </c>
      <c r="E2264" s="63" t="str">
        <f>_xlfn.IFNA(IF(LEFT(VLOOKUP(RecordTable[[#This Row],[METRC]],METRC!A:B,2,FALSE),4)=LEFT(RecordTable[[#This Row],[CloneBarcode]],4),"match","MISMATCH"),"dead")</f>
        <v>dead</v>
      </c>
      <c r="F2264" s="15" t="str">
        <f>_xlfn.IFNA(INDEX(Table6[[#All],[Location]],MATCH(RecordTable[[#This Row],[METRC]],Table6[Tag],0)),"DEAD")</f>
        <v>DEAD</v>
      </c>
    </row>
    <row r="2265" spans="1:6" x14ac:dyDescent="0.25">
      <c r="A2265" t="str">
        <f>_xlfn.CONCAT("1A4070000000065000",RIGHT(RecordTable[[#This Row],[CloneBarcode]],6))</f>
        <v>1A4070000000065000053148</v>
      </c>
      <c r="B2265" t="str">
        <f>LEFT(RecordTable[[#This Row],[CloneBarcode]],7)</f>
        <v>DD22008</v>
      </c>
      <c r="C2265" s="3" t="s">
        <v>4207</v>
      </c>
      <c r="D2265" s="68">
        <v>43782</v>
      </c>
      <c r="E2265" s="63" t="str">
        <f>_xlfn.IFNA(IF(LEFT(VLOOKUP(RecordTable[[#This Row],[METRC]],METRC!A:B,2,FALSE),4)=LEFT(RecordTable[[#This Row],[CloneBarcode]],4),"match","MISMATCH"),"dead")</f>
        <v>dead</v>
      </c>
      <c r="F2265" s="15" t="str">
        <f>_xlfn.IFNA(INDEX(Table6[[#All],[Location]],MATCH(RecordTable[[#This Row],[METRC]],Table6[Tag],0)),"DEAD")</f>
        <v>DEAD</v>
      </c>
    </row>
    <row r="2266" spans="1:6" x14ac:dyDescent="0.25">
      <c r="A2266" t="str">
        <f>_xlfn.CONCAT("1A4070000000065000",RIGHT(RecordTable[[#This Row],[CloneBarcode]],6))</f>
        <v>1A4070000000065000050561</v>
      </c>
      <c r="B2266" t="str">
        <f>LEFT(RecordTable[[#This Row],[CloneBarcode]],7)</f>
        <v>DD22009</v>
      </c>
      <c r="C2266" s="67" t="s">
        <v>4208</v>
      </c>
      <c r="D2266" s="68">
        <v>43782</v>
      </c>
      <c r="E2266" s="63" t="str">
        <f>_xlfn.IFNA(IF(LEFT(VLOOKUP(RecordTable[[#This Row],[METRC]],METRC!A:B,2,FALSE),4)=LEFT(RecordTable[[#This Row],[CloneBarcode]],4),"match","MISMATCH"),"dead")</f>
        <v>dead</v>
      </c>
      <c r="F2266" s="15" t="str">
        <f>_xlfn.IFNA(INDEX(Table6[[#All],[Location]],MATCH(RecordTable[[#This Row],[METRC]],Table6[Tag],0)),"DEAD")</f>
        <v>DEAD</v>
      </c>
    </row>
    <row r="2267" spans="1:6" x14ac:dyDescent="0.25">
      <c r="A2267" t="str">
        <f>_xlfn.CONCAT("1A4070000000065000",RIGHT(RecordTable[[#This Row],[CloneBarcode]],6))</f>
        <v>1A4070000000065000050562</v>
      </c>
      <c r="B2267" t="str">
        <f>LEFT(RecordTable[[#This Row],[CloneBarcode]],7)</f>
        <v>DD22009</v>
      </c>
      <c r="C2267" s="3" t="s">
        <v>4209</v>
      </c>
      <c r="D2267" s="68">
        <v>43782</v>
      </c>
      <c r="E2267" s="63" t="str">
        <f>_xlfn.IFNA(IF(LEFT(VLOOKUP(RecordTable[[#This Row],[METRC]],METRC!A:B,2,FALSE),4)=LEFT(RecordTable[[#This Row],[CloneBarcode]],4),"match","MISMATCH"),"dead")</f>
        <v>dead</v>
      </c>
      <c r="F2267" s="15" t="str">
        <f>_xlfn.IFNA(INDEX(Table6[[#All],[Location]],MATCH(RecordTable[[#This Row],[METRC]],Table6[Tag],0)),"DEAD")</f>
        <v>DEAD</v>
      </c>
    </row>
    <row r="2268" spans="1:6" x14ac:dyDescent="0.25">
      <c r="A2268" t="str">
        <f>_xlfn.CONCAT("1A4070000000065000",RIGHT(RecordTable[[#This Row],[CloneBarcode]],6))</f>
        <v>1A4070000000065000045510</v>
      </c>
      <c r="B2268" t="str">
        <f>LEFT(RecordTable[[#This Row],[CloneBarcode]],7)</f>
        <v>DD22009</v>
      </c>
      <c r="C2268" s="3" t="s">
        <v>3852</v>
      </c>
      <c r="D2268" s="68">
        <v>43782</v>
      </c>
      <c r="E2268" s="63" t="str">
        <f>_xlfn.IFNA(IF(LEFT(VLOOKUP(RecordTable[[#This Row],[METRC]],METRC!A:B,2,FALSE),4)=LEFT(RecordTable[[#This Row],[CloneBarcode]],4),"match","MISMATCH"),"dead")</f>
        <v>dead</v>
      </c>
      <c r="F2268" s="15" t="str">
        <f>_xlfn.IFNA(INDEX(Table6[[#All],[Location]],MATCH(RecordTable[[#This Row],[METRC]],Table6[Tag],0)),"DEAD")</f>
        <v>DEAD</v>
      </c>
    </row>
    <row r="2269" spans="1:6" x14ac:dyDescent="0.25">
      <c r="A2269" t="str">
        <f>_xlfn.CONCAT("1A4070000000065000",RIGHT(RecordTable[[#This Row],[CloneBarcode]],6))</f>
        <v>1A4070000000065000045511</v>
      </c>
      <c r="B2269" t="str">
        <f>LEFT(RecordTable[[#This Row],[CloneBarcode]],7)</f>
        <v>DD22009</v>
      </c>
      <c r="C2269" s="3" t="s">
        <v>3853</v>
      </c>
      <c r="D2269" s="68">
        <v>43782</v>
      </c>
      <c r="E2269" s="63" t="str">
        <f>_xlfn.IFNA(IF(LEFT(VLOOKUP(RecordTable[[#This Row],[METRC]],METRC!A:B,2,FALSE),4)=LEFT(RecordTable[[#This Row],[CloneBarcode]],4),"match","MISMATCH"),"dead")</f>
        <v>dead</v>
      </c>
      <c r="F2269" s="15" t="str">
        <f>_xlfn.IFNA(INDEX(Table6[[#All],[Location]],MATCH(RecordTable[[#This Row],[METRC]],Table6[Tag],0)),"DEAD")</f>
        <v>DEAD</v>
      </c>
    </row>
    <row r="2270" spans="1:6" x14ac:dyDescent="0.25">
      <c r="A2270" t="str">
        <f>_xlfn.CONCAT("1A4070000000065000",RIGHT(RecordTable[[#This Row],[CloneBarcode]],6))</f>
        <v>1A4070000000065000053146</v>
      </c>
      <c r="B2270" t="str">
        <f>LEFT(RecordTable[[#This Row],[CloneBarcode]],7)</f>
        <v>DD22009</v>
      </c>
      <c r="C2270" s="67" t="s">
        <v>4210</v>
      </c>
      <c r="D2270" s="68">
        <v>43782</v>
      </c>
      <c r="E2270" s="63" t="str">
        <f>_xlfn.IFNA(IF(LEFT(VLOOKUP(RecordTable[[#This Row],[METRC]],METRC!A:B,2,FALSE),4)=LEFT(RecordTable[[#This Row],[CloneBarcode]],4),"match","MISMATCH"),"dead")</f>
        <v>dead</v>
      </c>
      <c r="F2270" s="15" t="str">
        <f>_xlfn.IFNA(INDEX(Table6[[#All],[Location]],MATCH(RecordTable[[#This Row],[METRC]],Table6[Tag],0)),"DEAD")</f>
        <v>DEAD</v>
      </c>
    </row>
    <row r="2271" spans="1:6" x14ac:dyDescent="0.25">
      <c r="A2271" t="str">
        <f>_xlfn.CONCAT("1A4070000000065000",RIGHT(RecordTable[[#This Row],[CloneBarcode]],6))</f>
        <v>1A4070000000065000053147</v>
      </c>
      <c r="B2271" t="str">
        <f>LEFT(RecordTable[[#This Row],[CloneBarcode]],7)</f>
        <v>DD22009</v>
      </c>
      <c r="C2271" s="3" t="s">
        <v>4211</v>
      </c>
      <c r="D2271" s="68">
        <v>43782</v>
      </c>
      <c r="E2271" s="63" t="str">
        <f>_xlfn.IFNA(IF(LEFT(VLOOKUP(RecordTable[[#This Row],[METRC]],METRC!A:B,2,FALSE),4)=LEFT(RecordTable[[#This Row],[CloneBarcode]],4),"match","MISMATCH"),"dead")</f>
        <v>dead</v>
      </c>
      <c r="F2271" s="15" t="str">
        <f>_xlfn.IFNA(INDEX(Table6[[#All],[Location]],MATCH(RecordTable[[#This Row],[METRC]],Table6[Tag],0)),"DEAD")</f>
        <v>DEAD</v>
      </c>
    </row>
    <row r="2272" spans="1:6" x14ac:dyDescent="0.25">
      <c r="A2272" t="str">
        <f>_xlfn.CONCAT("1A4070000000065000",RIGHT(RecordTable[[#This Row],[CloneBarcode]],6))</f>
        <v>1A4070000000065000050579</v>
      </c>
      <c r="B2272" t="str">
        <f>LEFT(RecordTable[[#This Row],[CloneBarcode]],7)</f>
        <v>DD22016</v>
      </c>
      <c r="C2272" s="67" t="s">
        <v>4212</v>
      </c>
      <c r="D2272" s="68">
        <v>43782</v>
      </c>
      <c r="E2272" s="63" t="str">
        <f>_xlfn.IFNA(IF(LEFT(VLOOKUP(RecordTable[[#This Row],[METRC]],METRC!A:B,2,FALSE),4)=LEFT(RecordTable[[#This Row],[CloneBarcode]],4),"match","MISMATCH"),"dead")</f>
        <v>dead</v>
      </c>
      <c r="F2272" s="15" t="str">
        <f>_xlfn.IFNA(INDEX(Table6[[#All],[Location]],MATCH(RecordTable[[#This Row],[METRC]],Table6[Tag],0)),"DEAD")</f>
        <v>DEAD</v>
      </c>
    </row>
    <row r="2273" spans="1:6" x14ac:dyDescent="0.25">
      <c r="A2273" t="str">
        <f>_xlfn.CONCAT("1A4070000000065000",RIGHT(RecordTable[[#This Row],[CloneBarcode]],6))</f>
        <v>1A4070000000065000050580</v>
      </c>
      <c r="B2273" t="str">
        <f>LEFT(RecordTable[[#This Row],[CloneBarcode]],7)</f>
        <v>DD22016</v>
      </c>
      <c r="C2273" s="67" t="s">
        <v>4213</v>
      </c>
      <c r="D2273" s="68">
        <v>43782</v>
      </c>
      <c r="E2273" s="63" t="str">
        <f>_xlfn.IFNA(IF(LEFT(VLOOKUP(RecordTable[[#This Row],[METRC]],METRC!A:B,2,FALSE),4)=LEFT(RecordTable[[#This Row],[CloneBarcode]],4),"match","MISMATCH"),"dead")</f>
        <v>dead</v>
      </c>
      <c r="F2273" s="15" t="str">
        <f>_xlfn.IFNA(INDEX(Table6[[#All],[Location]],MATCH(RecordTable[[#This Row],[METRC]],Table6[Tag],0)),"DEAD")</f>
        <v>DEAD</v>
      </c>
    </row>
    <row r="2274" spans="1:6" x14ac:dyDescent="0.25">
      <c r="A2274" t="str">
        <f>_xlfn.CONCAT("1A4070000000065000",RIGHT(RecordTable[[#This Row],[CloneBarcode]],6))</f>
        <v>1A4070000000065000045517</v>
      </c>
      <c r="B2274" t="str">
        <f>LEFT(RecordTable[[#This Row],[CloneBarcode]],7)</f>
        <v>DD22016</v>
      </c>
      <c r="C2274" s="67" t="s">
        <v>3857</v>
      </c>
      <c r="D2274" s="68">
        <v>43782</v>
      </c>
      <c r="E2274" s="63" t="str">
        <f>_xlfn.IFNA(IF(LEFT(VLOOKUP(RecordTable[[#This Row],[METRC]],METRC!A:B,2,FALSE),4)=LEFT(RecordTable[[#This Row],[CloneBarcode]],4),"match","MISMATCH"),"dead")</f>
        <v>dead</v>
      </c>
      <c r="F2274" s="15" t="str">
        <f>_xlfn.IFNA(INDEX(Table6[[#All],[Location]],MATCH(RecordTable[[#This Row],[METRC]],Table6[Tag],0)),"DEAD")</f>
        <v>DEAD</v>
      </c>
    </row>
    <row r="2275" spans="1:6" x14ac:dyDescent="0.25">
      <c r="A2275" t="str">
        <f>_xlfn.CONCAT("1A4070000000065000",RIGHT(RecordTable[[#This Row],[CloneBarcode]],6))</f>
        <v>1A4070000000065000053154</v>
      </c>
      <c r="B2275" t="str">
        <f>LEFT(RecordTable[[#This Row],[CloneBarcode]],7)</f>
        <v>DD22016</v>
      </c>
      <c r="C2275" s="67" t="s">
        <v>4214</v>
      </c>
      <c r="D2275" s="68">
        <v>43782</v>
      </c>
      <c r="E2275" s="63" t="str">
        <f>_xlfn.IFNA(IF(LEFT(VLOOKUP(RecordTable[[#This Row],[METRC]],METRC!A:B,2,FALSE),4)=LEFT(RecordTable[[#This Row],[CloneBarcode]],4),"match","MISMATCH"),"dead")</f>
        <v>dead</v>
      </c>
      <c r="F2275" s="15" t="str">
        <f>_xlfn.IFNA(INDEX(Table6[[#All],[Location]],MATCH(RecordTable[[#This Row],[METRC]],Table6[Tag],0)),"DEAD")</f>
        <v>DEAD</v>
      </c>
    </row>
    <row r="2276" spans="1:6" x14ac:dyDescent="0.25">
      <c r="A2276" t="str">
        <f>_xlfn.CONCAT("1A4070000000065000",RIGHT(RecordTable[[#This Row],[CloneBarcode]],6))</f>
        <v>1A4070000000065000053155</v>
      </c>
      <c r="B2276" t="str">
        <f>LEFT(RecordTable[[#This Row],[CloneBarcode]],7)</f>
        <v>DD22016</v>
      </c>
      <c r="C2276" s="3" t="s">
        <v>4215</v>
      </c>
      <c r="D2276" s="68">
        <v>43782</v>
      </c>
      <c r="E2276" s="63" t="str">
        <f>_xlfn.IFNA(IF(LEFT(VLOOKUP(RecordTable[[#This Row],[METRC]],METRC!A:B,2,FALSE),4)=LEFT(RecordTable[[#This Row],[CloneBarcode]],4),"match","MISMATCH"),"dead")</f>
        <v>dead</v>
      </c>
      <c r="F2276" s="15" t="str">
        <f>_xlfn.IFNA(INDEX(Table6[[#All],[Location]],MATCH(RecordTable[[#This Row],[METRC]],Table6[Tag],0)),"DEAD")</f>
        <v>DEAD</v>
      </c>
    </row>
    <row r="2277" spans="1:6" x14ac:dyDescent="0.25">
      <c r="A2277" t="str">
        <f>_xlfn.CONCAT("1A4070000000065000",RIGHT(RecordTable[[#This Row],[CloneBarcode]],6))</f>
        <v>1A4070000000065000045498</v>
      </c>
      <c r="B2277" t="str">
        <f>LEFT(RecordTable[[#This Row],[CloneBarcode]],7)</f>
        <v>DRMC001</v>
      </c>
      <c r="C2277" s="67" t="s">
        <v>3859</v>
      </c>
      <c r="D2277" s="68">
        <v>43782</v>
      </c>
      <c r="E2277" s="63" t="str">
        <f>_xlfn.IFNA(IF(LEFT(VLOOKUP(RecordTable[[#This Row],[METRC]],METRC!A:B,2,FALSE),4)=LEFT(RecordTable[[#This Row],[CloneBarcode]],4),"match","MISMATCH"),"dead")</f>
        <v>dead</v>
      </c>
      <c r="F2277" s="15" t="str">
        <f>_xlfn.IFNA(INDEX(Table6[[#All],[Location]],MATCH(RecordTable[[#This Row],[METRC]],Table6[Tag],0)),"DEAD")</f>
        <v>DEAD</v>
      </c>
    </row>
    <row r="2278" spans="1:6" x14ac:dyDescent="0.25">
      <c r="A2278" t="str">
        <f>_xlfn.CONCAT("1A4070000000065000",RIGHT(RecordTable[[#This Row],[CloneBarcode]],6))</f>
        <v>1A4070000000065000045499</v>
      </c>
      <c r="B2278" t="str">
        <f>LEFT(RecordTable[[#This Row],[CloneBarcode]],7)</f>
        <v>DRMC001</v>
      </c>
      <c r="C2278" s="67" t="s">
        <v>3858</v>
      </c>
      <c r="D2278" s="68">
        <v>43782</v>
      </c>
      <c r="E2278" s="63" t="str">
        <f>_xlfn.IFNA(IF(LEFT(VLOOKUP(RecordTable[[#This Row],[METRC]],METRC!A:B,2,FALSE),4)=LEFT(RecordTable[[#This Row],[CloneBarcode]],4),"match","MISMATCH"),"dead")</f>
        <v>dead</v>
      </c>
      <c r="F2278" s="15" t="str">
        <f>_xlfn.IFNA(INDEX(Table6[[#All],[Location]],MATCH(RecordTable[[#This Row],[METRC]],Table6[Tag],0)),"DEAD")</f>
        <v>DEAD</v>
      </c>
    </row>
    <row r="2279" spans="1:6" x14ac:dyDescent="0.25">
      <c r="A2279" t="str">
        <f>_xlfn.CONCAT("1A4070000000065000",RIGHT(RecordTable[[#This Row],[CloneBarcode]],6))</f>
        <v>1A4070000000065000053169</v>
      </c>
      <c r="B2279" t="str">
        <f>LEFT(RecordTable[[#This Row],[CloneBarcode]],7)</f>
        <v>DRMC001</v>
      </c>
      <c r="C2279" s="70" t="s">
        <v>4216</v>
      </c>
      <c r="D2279" s="69">
        <v>43782</v>
      </c>
      <c r="E2279" s="63" t="str">
        <f>_xlfn.IFNA(IF(LEFT(VLOOKUP(RecordTable[[#This Row],[METRC]],METRC!A:B,2,FALSE),4)=LEFT(RecordTable[[#This Row],[CloneBarcode]],4),"match","MISMATCH"),"dead")</f>
        <v>dead</v>
      </c>
      <c r="F2279" s="15" t="str">
        <f>_xlfn.IFNA(INDEX(Table6[[#All],[Location]],MATCH(RecordTable[[#This Row],[METRC]],Table6[Tag],0)),"DEAD")</f>
        <v>DEAD</v>
      </c>
    </row>
    <row r="2280" spans="1:6" x14ac:dyDescent="0.25">
      <c r="A2280" t="str">
        <f>_xlfn.CONCAT("1A4070000000065000",RIGHT(RecordTable[[#This Row],[CloneBarcode]],6))</f>
        <v>1A4070000000065000053171</v>
      </c>
      <c r="B2280" t="str">
        <f>LEFT(RecordTable[[#This Row],[CloneBarcode]],7)</f>
        <v>DRMC001</v>
      </c>
      <c r="C2280" s="3" t="s">
        <v>4217</v>
      </c>
      <c r="D2280" s="68">
        <v>43782</v>
      </c>
      <c r="E2280" s="63" t="str">
        <f>_xlfn.IFNA(IF(LEFT(VLOOKUP(RecordTable[[#This Row],[METRC]],METRC!A:B,2,FALSE),4)=LEFT(RecordTable[[#This Row],[CloneBarcode]],4),"match","MISMATCH"),"dead")</f>
        <v>dead</v>
      </c>
      <c r="F2280" s="15" t="str">
        <f>_xlfn.IFNA(INDEX(Table6[[#All],[Location]],MATCH(RecordTable[[#This Row],[METRC]],Table6[Tag],0)),"DEAD")</f>
        <v>DEAD</v>
      </c>
    </row>
    <row r="2281" spans="1:6" x14ac:dyDescent="0.25">
      <c r="A2281" t="str">
        <f>_xlfn.CONCAT("1A4070000000065000",RIGHT(RecordTable[[#This Row],[CloneBarcode]],6))</f>
        <v>1A4070000000065000045561</v>
      </c>
      <c r="B2281" t="str">
        <f>LEFT(RecordTable[[#This Row],[CloneBarcode]],7)</f>
        <v>DRMC004</v>
      </c>
      <c r="C2281" s="67" t="s">
        <v>3860</v>
      </c>
      <c r="D2281" s="68">
        <v>43782</v>
      </c>
      <c r="E2281" s="63" t="str">
        <f>_xlfn.IFNA(IF(LEFT(VLOOKUP(RecordTable[[#This Row],[METRC]],METRC!A:B,2,FALSE),4)=LEFT(RecordTable[[#This Row],[CloneBarcode]],4),"match","MISMATCH"),"dead")</f>
        <v>dead</v>
      </c>
      <c r="F2281" s="15" t="str">
        <f>_xlfn.IFNA(INDEX(Table6[[#All],[Location]],MATCH(RecordTable[[#This Row],[METRC]],Table6[Tag],0)),"DEAD")</f>
        <v>DEAD</v>
      </c>
    </row>
    <row r="2282" spans="1:6" x14ac:dyDescent="0.25">
      <c r="A2282" t="str">
        <f>_xlfn.CONCAT("1A4070000000065000",RIGHT(RecordTable[[#This Row],[CloneBarcode]],6))</f>
        <v>1A4070000000065000045560</v>
      </c>
      <c r="B2282" t="str">
        <f>LEFT(RecordTable[[#This Row],[CloneBarcode]],7)</f>
        <v>DRMC004</v>
      </c>
      <c r="C2282" s="67" t="s">
        <v>3861</v>
      </c>
      <c r="D2282" s="68">
        <v>43782</v>
      </c>
      <c r="E2282" s="63" t="str">
        <f>_xlfn.IFNA(IF(LEFT(VLOOKUP(RecordTable[[#This Row],[METRC]],METRC!A:B,2,FALSE),4)=LEFT(RecordTable[[#This Row],[CloneBarcode]],4),"match","MISMATCH"),"dead")</f>
        <v>dead</v>
      </c>
      <c r="F2282" s="15" t="str">
        <f>_xlfn.IFNA(INDEX(Table6[[#All],[Location]],MATCH(RecordTable[[#This Row],[METRC]],Table6[Tag],0)),"DEAD")</f>
        <v>DEAD</v>
      </c>
    </row>
    <row r="2283" spans="1:6" x14ac:dyDescent="0.25">
      <c r="A2283" t="str">
        <f>_xlfn.CONCAT("1A4070000000065000",RIGHT(RecordTable[[#This Row],[CloneBarcode]],6))</f>
        <v>1A4070000000065000053174</v>
      </c>
      <c r="B2283" t="str">
        <f>LEFT(RecordTable[[#This Row],[CloneBarcode]],7)</f>
        <v>DRMC004</v>
      </c>
      <c r="C2283" s="67" t="s">
        <v>4218</v>
      </c>
      <c r="D2283" s="68">
        <v>43782</v>
      </c>
      <c r="E2283" s="63" t="str">
        <f>_xlfn.IFNA(IF(LEFT(VLOOKUP(RecordTable[[#This Row],[METRC]],METRC!A:B,2,FALSE),4)=LEFT(RecordTable[[#This Row],[CloneBarcode]],4),"match","MISMATCH"),"dead")</f>
        <v>dead</v>
      </c>
      <c r="F2283" s="15" t="str">
        <f>_xlfn.IFNA(INDEX(Table6[[#All],[Location]],MATCH(RecordTable[[#This Row],[METRC]],Table6[Tag],0)),"DEAD")</f>
        <v>DEAD</v>
      </c>
    </row>
    <row r="2284" spans="1:6" x14ac:dyDescent="0.25">
      <c r="A2284" t="str">
        <f>_xlfn.CONCAT("1A4070000000065000",RIGHT(RecordTable[[#This Row],[CloneBarcode]],6))</f>
        <v>1A4070000000065000053172</v>
      </c>
      <c r="B2284" t="str">
        <f>LEFT(RecordTable[[#This Row],[CloneBarcode]],7)</f>
        <v>DRMC004</v>
      </c>
      <c r="C2284" s="3" t="s">
        <v>4219</v>
      </c>
      <c r="D2284" s="68">
        <v>43782</v>
      </c>
      <c r="E2284" s="63" t="str">
        <f>_xlfn.IFNA(IF(LEFT(VLOOKUP(RecordTable[[#This Row],[METRC]],METRC!A:B,2,FALSE),4)=LEFT(RecordTable[[#This Row],[CloneBarcode]],4),"match","MISMATCH"),"dead")</f>
        <v>dead</v>
      </c>
      <c r="F2284" s="15" t="str">
        <f>_xlfn.IFNA(INDEX(Table6[[#All],[Location]],MATCH(RecordTable[[#This Row],[METRC]],Table6[Tag],0)),"DEAD")</f>
        <v>DEAD</v>
      </c>
    </row>
    <row r="2285" spans="1:6" x14ac:dyDescent="0.25">
      <c r="A2285" t="str">
        <f>_xlfn.CONCAT("1A4070000000065000",RIGHT(RecordTable[[#This Row],[CloneBarcode]],6))</f>
        <v>1A4070000000065000053166</v>
      </c>
      <c r="B2285" t="str">
        <f>LEFT(RecordTable[[#This Row],[CloneBarcode]],7)</f>
        <v>DRMC022</v>
      </c>
      <c r="C2285" s="3" t="s">
        <v>4220</v>
      </c>
      <c r="D2285" s="68">
        <v>43782</v>
      </c>
      <c r="E2285" s="63" t="str">
        <f>_xlfn.IFNA(IF(LEFT(VLOOKUP(RecordTable[[#This Row],[METRC]],METRC!A:B,2,FALSE),4)=LEFT(RecordTable[[#This Row],[CloneBarcode]],4),"match","MISMATCH"),"dead")</f>
        <v>dead</v>
      </c>
      <c r="F2285" s="15" t="str">
        <f>_xlfn.IFNA(INDEX(Table6[[#All],[Location]],MATCH(RecordTable[[#This Row],[METRC]],Table6[Tag],0)),"DEAD")</f>
        <v>DEAD</v>
      </c>
    </row>
    <row r="2286" spans="1:6" x14ac:dyDescent="0.25">
      <c r="A2286" t="str">
        <f>_xlfn.CONCAT("1A4070000000065000",RIGHT(RecordTable[[#This Row],[CloneBarcode]],6))</f>
        <v>1A4070000000065000053167</v>
      </c>
      <c r="B2286" t="str">
        <f>LEFT(RecordTable[[#This Row],[CloneBarcode]],7)</f>
        <v>DRMC022</v>
      </c>
      <c r="C2286" s="67" t="s">
        <v>4221</v>
      </c>
      <c r="D2286" s="68">
        <v>43782</v>
      </c>
      <c r="E2286" s="63" t="str">
        <f>_xlfn.IFNA(IF(LEFT(VLOOKUP(RecordTable[[#This Row],[METRC]],METRC!A:B,2,FALSE),4)=LEFT(RecordTable[[#This Row],[CloneBarcode]],4),"match","MISMATCH"),"dead")</f>
        <v>dead</v>
      </c>
      <c r="F2286" s="15" t="str">
        <f>_xlfn.IFNA(INDEX(Table6[[#All],[Location]],MATCH(RecordTable[[#This Row],[METRC]],Table6[Tag],0)),"DEAD")</f>
        <v>DEAD</v>
      </c>
    </row>
    <row r="2287" spans="1:6" x14ac:dyDescent="0.25">
      <c r="A2287" t="str">
        <f>_xlfn.CONCAT("1A4070000000065000",RIGHT(RecordTable[[#This Row],[CloneBarcode]],6))</f>
        <v>1A4070000000065000045541</v>
      </c>
      <c r="B2287" t="str">
        <f>LEFT(RecordTable[[#This Row],[CloneBarcode]],7)</f>
        <v>DRMC034</v>
      </c>
      <c r="C2287" s="67" t="s">
        <v>3864</v>
      </c>
      <c r="D2287" s="68">
        <v>43782</v>
      </c>
      <c r="E2287" s="63" t="str">
        <f>_xlfn.IFNA(IF(LEFT(VLOOKUP(RecordTable[[#This Row],[METRC]],METRC!A:B,2,FALSE),4)=LEFT(RecordTable[[#This Row],[CloneBarcode]],4),"match","MISMATCH"),"dead")</f>
        <v>dead</v>
      </c>
      <c r="F2287" s="15" t="str">
        <f>_xlfn.IFNA(INDEX(Table6[[#All],[Location]],MATCH(RecordTable[[#This Row],[METRC]],Table6[Tag],0)),"DEAD")</f>
        <v>DEAD</v>
      </c>
    </row>
    <row r="2288" spans="1:6" x14ac:dyDescent="0.25">
      <c r="A2288" t="str">
        <f>_xlfn.CONCAT("1A4070000000065000",RIGHT(RecordTable[[#This Row],[CloneBarcode]],6))</f>
        <v>1A4070000000065000050578</v>
      </c>
      <c r="B2288" t="str">
        <f>LEFT(RecordTable[[#This Row],[CloneBarcode]],7)</f>
        <v>DSLD010</v>
      </c>
      <c r="C2288" s="67" t="s">
        <v>4222</v>
      </c>
      <c r="D2288" s="68">
        <v>43782</v>
      </c>
      <c r="E2288" s="63" t="str">
        <f>_xlfn.IFNA(IF(LEFT(VLOOKUP(RecordTable[[#This Row],[METRC]],METRC!A:B,2,FALSE),4)=LEFT(RecordTable[[#This Row],[CloneBarcode]],4),"match","MISMATCH"),"dead")</f>
        <v>dead</v>
      </c>
      <c r="F2288" s="15" t="str">
        <f>_xlfn.IFNA(INDEX(Table6[[#All],[Location]],MATCH(RecordTable[[#This Row],[METRC]],Table6[Tag],0)),"DEAD")</f>
        <v>DEAD</v>
      </c>
    </row>
    <row r="2289" spans="1:6" x14ac:dyDescent="0.25">
      <c r="A2289" t="str">
        <f>_xlfn.CONCAT("1A4070000000065000",RIGHT(RecordTable[[#This Row],[CloneBarcode]],6))</f>
        <v>1A4070000000065000050577</v>
      </c>
      <c r="B2289" t="str">
        <f>LEFT(RecordTable[[#This Row],[CloneBarcode]],7)</f>
        <v>DSLD010</v>
      </c>
      <c r="C2289" s="67" t="s">
        <v>4223</v>
      </c>
      <c r="D2289" s="68">
        <v>43782</v>
      </c>
      <c r="E2289" s="63" t="str">
        <f>_xlfn.IFNA(IF(LEFT(VLOOKUP(RecordTable[[#This Row],[METRC]],METRC!A:B,2,FALSE),4)=LEFT(RecordTable[[#This Row],[CloneBarcode]],4),"match","MISMATCH"),"dead")</f>
        <v>dead</v>
      </c>
      <c r="F2289" s="15" t="str">
        <f>_xlfn.IFNA(INDEX(Table6[[#All],[Location]],MATCH(RecordTable[[#This Row],[METRC]],Table6[Tag],0)),"DEAD")</f>
        <v>DEAD</v>
      </c>
    </row>
    <row r="2290" spans="1:6" x14ac:dyDescent="0.25">
      <c r="A2290" t="str">
        <f>_xlfn.CONCAT("1A4070000000065000",RIGHT(RecordTable[[#This Row],[CloneBarcode]],6))</f>
        <v>1A4070000000065000050574</v>
      </c>
      <c r="B2290" t="str">
        <f>LEFT(RecordTable[[#This Row],[CloneBarcode]],7)</f>
        <v>DSLD015</v>
      </c>
      <c r="C2290" s="67" t="s">
        <v>4224</v>
      </c>
      <c r="D2290" s="68">
        <v>43782</v>
      </c>
      <c r="E2290" s="63" t="str">
        <f>_xlfn.IFNA(IF(LEFT(VLOOKUP(RecordTable[[#This Row],[METRC]],METRC!A:B,2,FALSE),4)=LEFT(RecordTable[[#This Row],[CloneBarcode]],4),"match","MISMATCH"),"dead")</f>
        <v>dead</v>
      </c>
      <c r="F2290" s="15" t="str">
        <f>_xlfn.IFNA(INDEX(Table6[[#All],[Location]],MATCH(RecordTable[[#This Row],[METRC]],Table6[Tag],0)),"DEAD")</f>
        <v>DEAD</v>
      </c>
    </row>
    <row r="2291" spans="1:6" x14ac:dyDescent="0.25">
      <c r="A2291" t="str">
        <f>_xlfn.CONCAT("1A4070000000065000",RIGHT(RecordTable[[#This Row],[CloneBarcode]],6))</f>
        <v>1A4070000000065000050575</v>
      </c>
      <c r="B2291" t="str">
        <f>LEFT(RecordTable[[#This Row],[CloneBarcode]],7)</f>
        <v>DSLD015</v>
      </c>
      <c r="C2291" s="3" t="s">
        <v>4225</v>
      </c>
      <c r="D2291" s="68">
        <v>43782</v>
      </c>
      <c r="E2291" s="63" t="str">
        <f>_xlfn.IFNA(IF(LEFT(VLOOKUP(RecordTable[[#This Row],[METRC]],METRC!A:B,2,FALSE),4)=LEFT(RecordTable[[#This Row],[CloneBarcode]],4),"match","MISMATCH"),"dead")</f>
        <v>dead</v>
      </c>
      <c r="F2291" s="15" t="str">
        <f>_xlfn.IFNA(INDEX(Table6[[#All],[Location]],MATCH(RecordTable[[#This Row],[METRC]],Table6[Tag],0)),"DEAD")</f>
        <v>DEAD</v>
      </c>
    </row>
    <row r="2292" spans="1:6" x14ac:dyDescent="0.25">
      <c r="A2292" t="str">
        <f>_xlfn.CONCAT("1A4070000000065000",RIGHT(RecordTable[[#This Row],[CloneBarcode]],6))</f>
        <v>1A4070000000065000050572</v>
      </c>
      <c r="B2292" t="str">
        <f>LEFT(RecordTable[[#This Row],[CloneBarcode]],7)</f>
        <v>DSLD016</v>
      </c>
      <c r="C2292" s="67" t="s">
        <v>4226</v>
      </c>
      <c r="D2292" s="68">
        <v>43782</v>
      </c>
      <c r="E2292" s="63" t="str">
        <f>_xlfn.IFNA(IF(LEFT(VLOOKUP(RecordTable[[#This Row],[METRC]],METRC!A:B,2,FALSE),4)=LEFT(RecordTable[[#This Row],[CloneBarcode]],4),"match","MISMATCH"),"dead")</f>
        <v>dead</v>
      </c>
      <c r="F2292" s="15" t="str">
        <f>_xlfn.IFNA(INDEX(Table6[[#All],[Location]],MATCH(RecordTable[[#This Row],[METRC]],Table6[Tag],0)),"DEAD")</f>
        <v>DEAD</v>
      </c>
    </row>
    <row r="2293" spans="1:6" x14ac:dyDescent="0.25">
      <c r="A2293" t="str">
        <f>_xlfn.CONCAT("1A4070000000065000",RIGHT(RecordTable[[#This Row],[CloneBarcode]],6))</f>
        <v>1A4070000000065000050571</v>
      </c>
      <c r="B2293" t="str">
        <f>LEFT(RecordTable[[#This Row],[CloneBarcode]],7)</f>
        <v>DSLD016</v>
      </c>
      <c r="C2293" s="67" t="s">
        <v>4227</v>
      </c>
      <c r="D2293" s="68">
        <v>43782</v>
      </c>
      <c r="E2293" s="63" t="str">
        <f>_xlfn.IFNA(IF(LEFT(VLOOKUP(RecordTable[[#This Row],[METRC]],METRC!A:B,2,FALSE),4)=LEFT(RecordTable[[#This Row],[CloneBarcode]],4),"match","MISMATCH"),"dead")</f>
        <v>dead</v>
      </c>
      <c r="F2293" s="15" t="str">
        <f>_xlfn.IFNA(INDEX(Table6[[#All],[Location]],MATCH(RecordTable[[#This Row],[METRC]],Table6[Tag],0)),"DEAD")</f>
        <v>DEAD</v>
      </c>
    </row>
    <row r="2294" spans="1:6" x14ac:dyDescent="0.25">
      <c r="A2294" t="s">
        <v>4109</v>
      </c>
      <c r="B2294" t="s">
        <v>3963</v>
      </c>
      <c r="C2294" s="3" t="str">
        <f>_xlfn.CONCAT(RecordTable[[#This Row],[PhenoAbbv]],".",RIGHT(RecordTable[[#This Row],[METRC]],6))</f>
        <v>FLOG001.040571</v>
      </c>
      <c r="D2294" s="68">
        <v>43782</v>
      </c>
      <c r="E2294" s="63" t="str">
        <f>_xlfn.IFNA(IF(LEFT(VLOOKUP(RecordTable[[#This Row],[METRC]],METRC!A:B,2,FALSE),4)=LEFT(RecordTable[[#This Row],[CloneBarcode]],4),"match","MISMATCH"),"dead")</f>
        <v>dead</v>
      </c>
      <c r="F2294" s="15" t="str">
        <f>_xlfn.IFNA(INDEX(Table6[[#All],[Location]],MATCH(RecordTable[[#This Row],[METRC]],Table6[Tag],0)),"DEAD")</f>
        <v>DEAD</v>
      </c>
    </row>
    <row r="2295" spans="1:6" x14ac:dyDescent="0.25">
      <c r="A2295" t="s">
        <v>3962</v>
      </c>
      <c r="B2295" t="s">
        <v>3963</v>
      </c>
      <c r="C2295" s="65" t="str">
        <f>_xlfn.CONCAT(RecordTable[[#This Row],[PhenoAbbv]],".",RIGHT(RecordTable[[#This Row],[METRC]],6))</f>
        <v>FLOG001.040572</v>
      </c>
      <c r="D2295" s="69">
        <v>43782</v>
      </c>
      <c r="E2295" s="63" t="str">
        <f>_xlfn.IFNA(IF(LEFT(VLOOKUP(RecordTable[[#This Row],[METRC]],METRC!A:B,2,FALSE),4)=LEFT(RecordTable[[#This Row],[CloneBarcode]],4),"match","MISMATCH"),"dead")</f>
        <v>dead</v>
      </c>
      <c r="F2295" s="15" t="str">
        <f>_xlfn.IFNA(INDEX(Table6[[#All],[Location]],MATCH(RecordTable[[#This Row],[METRC]],Table6[Tag],0)),"DEAD")</f>
        <v>DEAD</v>
      </c>
    </row>
    <row r="2296" spans="1:6" x14ac:dyDescent="0.25">
      <c r="A2296" t="s">
        <v>3697</v>
      </c>
      <c r="B2296" t="s">
        <v>3698</v>
      </c>
      <c r="C2296" s="3" t="str">
        <f>_xlfn.CONCAT(RecordTable[[#This Row],[PhenoAbbv]],".",RIGHT(RecordTable[[#This Row],[METRC]],6))</f>
        <v>FLOG004.033638</v>
      </c>
      <c r="D2296" s="68">
        <v>43782</v>
      </c>
      <c r="E2296" s="63" t="str">
        <f>_xlfn.IFNA(IF(LEFT(VLOOKUP(RecordTable[[#This Row],[METRC]],METRC!A:B,2,FALSE),4)=LEFT(RecordTable[[#This Row],[CloneBarcode]],4),"match","MISMATCH"),"dead")</f>
        <v>dead</v>
      </c>
      <c r="F2296" s="15" t="str">
        <f>_xlfn.IFNA(INDEX(Table6[[#All],[Location]],MATCH(RecordTable[[#This Row],[METRC]],Table6[Tag],0)),"DEAD")</f>
        <v>DEAD</v>
      </c>
    </row>
    <row r="2297" spans="1:6" x14ac:dyDescent="0.25">
      <c r="A2297" t="s">
        <v>3699</v>
      </c>
      <c r="B2297" t="s">
        <v>3698</v>
      </c>
      <c r="C2297" s="3" t="str">
        <f>_xlfn.CONCAT(RecordTable[[#This Row],[PhenoAbbv]],".",RIGHT(RecordTable[[#This Row],[METRC]],6))</f>
        <v>FLOG004.033639</v>
      </c>
      <c r="D2297" s="68">
        <v>43782</v>
      </c>
      <c r="E2297" s="63" t="str">
        <f>_xlfn.IFNA(IF(LEFT(VLOOKUP(RecordTable[[#This Row],[METRC]],METRC!A:B,2,FALSE),4)=LEFT(RecordTable[[#This Row],[CloneBarcode]],4),"match","MISMATCH"),"dead")</f>
        <v>dead</v>
      </c>
      <c r="F2297" s="15" t="str">
        <f>_xlfn.IFNA(INDEX(Table6[[#All],[Location]],MATCH(RecordTable[[#This Row],[METRC]],Table6[Tag],0)),"DEAD")</f>
        <v>DEAD</v>
      </c>
    </row>
    <row r="2298" spans="1:6" x14ac:dyDescent="0.25">
      <c r="A2298" t="s">
        <v>4110</v>
      </c>
      <c r="B2298" t="s">
        <v>4111</v>
      </c>
      <c r="C2298" s="3" t="str">
        <f>_xlfn.CONCAT(RecordTable[[#This Row],[PhenoAbbv]],".",RIGHT(RecordTable[[#This Row],[METRC]],6))</f>
        <v>FLOG045.040531</v>
      </c>
      <c r="D2298" s="68">
        <v>43782</v>
      </c>
      <c r="E2298" s="63" t="str">
        <f>_xlfn.IFNA(IF(LEFT(VLOOKUP(RecordTable[[#This Row],[METRC]],METRC!A:B,2,FALSE),4)=LEFT(RecordTable[[#This Row],[CloneBarcode]],4),"match","MISMATCH"),"dead")</f>
        <v>dead</v>
      </c>
      <c r="F2298" s="15" t="str">
        <f>_xlfn.IFNA(INDEX(Table6[[#All],[Location]],MATCH(RecordTable[[#This Row],[METRC]],Table6[Tag],0)),"DEAD")</f>
        <v>DEAD</v>
      </c>
    </row>
    <row r="2299" spans="1:6" x14ac:dyDescent="0.25">
      <c r="A2299" t="s">
        <v>4112</v>
      </c>
      <c r="B2299" t="s">
        <v>4111</v>
      </c>
      <c r="C2299" s="3" t="str">
        <f>_xlfn.CONCAT(RecordTable[[#This Row],[PhenoAbbv]],".",RIGHT(RecordTable[[#This Row],[METRC]],6))</f>
        <v>FLOG045.040532</v>
      </c>
      <c r="D2299" s="68">
        <v>43782</v>
      </c>
      <c r="E2299" s="63" t="str">
        <f>_xlfn.IFNA(IF(LEFT(VLOOKUP(RecordTable[[#This Row],[METRC]],METRC!A:B,2,FALSE),4)=LEFT(RecordTable[[#This Row],[CloneBarcode]],4),"match","MISMATCH"),"dead")</f>
        <v>dead</v>
      </c>
      <c r="F2299" s="15" t="str">
        <f>_xlfn.IFNA(INDEX(Table6[[#All],[Location]],MATCH(RecordTable[[#This Row],[METRC]],Table6[Tag],0)),"DEAD")</f>
        <v>DEAD</v>
      </c>
    </row>
    <row r="2300" spans="1:6" x14ac:dyDescent="0.25">
      <c r="A2300" t="s">
        <v>3964</v>
      </c>
      <c r="B2300" t="s">
        <v>3965</v>
      </c>
      <c r="C2300" s="3" t="str">
        <f>_xlfn.CONCAT(RecordTable[[#This Row],[PhenoAbbv]],".",RIGHT(RecordTable[[#This Row],[METRC]],6))</f>
        <v>FLVR001.035879</v>
      </c>
      <c r="D2300" s="68">
        <v>43782</v>
      </c>
      <c r="E2300" s="63" t="str">
        <f>_xlfn.IFNA(IF(LEFT(VLOOKUP(RecordTable[[#This Row],[METRC]],METRC!A:B,2,FALSE),4)=LEFT(RecordTable[[#This Row],[CloneBarcode]],4),"match","MISMATCH"),"dead")</f>
        <v>dead</v>
      </c>
      <c r="F2300" s="15" t="str">
        <f>_xlfn.IFNA(INDEX(Table6[[#All],[Location]],MATCH(RecordTable[[#This Row],[METRC]],Table6[Tag],0)),"DEAD")</f>
        <v>DEAD</v>
      </c>
    </row>
    <row r="2301" spans="1:6" x14ac:dyDescent="0.25">
      <c r="A2301" t="s">
        <v>3966</v>
      </c>
      <c r="B2301" t="s">
        <v>3965</v>
      </c>
      <c r="C2301" s="3" t="str">
        <f>_xlfn.CONCAT(RecordTable[[#This Row],[PhenoAbbv]],".",RIGHT(RecordTable[[#This Row],[METRC]],6))</f>
        <v>FLVR001.035880</v>
      </c>
      <c r="D2301" s="68">
        <v>43782</v>
      </c>
      <c r="E2301" s="63" t="str">
        <f>_xlfn.IFNA(IF(LEFT(VLOOKUP(RecordTable[[#This Row],[METRC]],METRC!A:B,2,FALSE),4)=LEFT(RecordTable[[#This Row],[CloneBarcode]],4),"match","MISMATCH"),"dead")</f>
        <v>dead</v>
      </c>
      <c r="F2301" s="15" t="str">
        <f>_xlfn.IFNA(INDEX(Table6[[#All],[Location]],MATCH(RecordTable[[#This Row],[METRC]],Table6[Tag],0)),"DEAD")</f>
        <v>DEAD</v>
      </c>
    </row>
    <row r="2302" spans="1:6" x14ac:dyDescent="0.25">
      <c r="A2302" t="str">
        <f>_xlfn.CONCAT("1A4070000000065000",RIGHT(RecordTable[[#This Row],[CloneBarcode]],6))</f>
        <v>1A4070000000065000053192</v>
      </c>
      <c r="B2302" t="str">
        <f>LEFT(RecordTable[[#This Row],[CloneBarcode]],7)</f>
        <v>GFSD014</v>
      </c>
      <c r="C2302" s="67" t="s">
        <v>4228</v>
      </c>
      <c r="D2302" s="68">
        <v>43782</v>
      </c>
      <c r="E2302" s="63" t="str">
        <f>_xlfn.IFNA(IF(LEFT(VLOOKUP(RecordTable[[#This Row],[METRC]],METRC!A:B,2,FALSE),4)=LEFT(RecordTable[[#This Row],[CloneBarcode]],4),"match","MISMATCH"),"dead")</f>
        <v>dead</v>
      </c>
      <c r="F2302" s="15" t="str">
        <f>_xlfn.IFNA(INDEX(Table6[[#All],[Location]],MATCH(RecordTable[[#This Row],[METRC]],Table6[Tag],0)),"DEAD")</f>
        <v>DEAD</v>
      </c>
    </row>
    <row r="2303" spans="1:6" x14ac:dyDescent="0.25">
      <c r="A2303" t="str">
        <f>_xlfn.CONCAT("1A4070000000065000",RIGHT(RecordTable[[#This Row],[CloneBarcode]],6))</f>
        <v>1A4070000000065000053194</v>
      </c>
      <c r="B2303" t="str">
        <f>LEFT(RecordTable[[#This Row],[CloneBarcode]],7)</f>
        <v>GFSD014</v>
      </c>
      <c r="C2303" s="3" t="s">
        <v>4229</v>
      </c>
      <c r="D2303" s="68">
        <v>43782</v>
      </c>
      <c r="E2303" s="63" t="str">
        <f>_xlfn.IFNA(IF(LEFT(VLOOKUP(RecordTable[[#This Row],[METRC]],METRC!A:B,2,FALSE),4)=LEFT(RecordTable[[#This Row],[CloneBarcode]],4),"match","MISMATCH"),"dead")</f>
        <v>dead</v>
      </c>
      <c r="F2303" s="15" t="str">
        <f>_xlfn.IFNA(INDEX(Table6[[#All],[Location]],MATCH(RecordTable[[#This Row],[METRC]],Table6[Tag],0)),"DEAD")</f>
        <v>DEAD</v>
      </c>
    </row>
    <row r="2304" spans="1:6" x14ac:dyDescent="0.25">
      <c r="A2304" t="s">
        <v>4230</v>
      </c>
      <c r="B2304" t="s">
        <v>4231</v>
      </c>
      <c r="C2304" s="3" t="str">
        <f>_xlfn.CONCAT(RecordTable[[#This Row],[PhenoAbbv]],".",RIGHT(RecordTable[[#This Row],[METRC]],6))</f>
        <v>GFSD028.038500</v>
      </c>
      <c r="D2304" s="68">
        <v>43782</v>
      </c>
      <c r="E2304" s="63" t="str">
        <f>_xlfn.IFNA(IF(LEFT(VLOOKUP(RecordTable[[#This Row],[METRC]],METRC!A:B,2,FALSE),4)=LEFT(RecordTable[[#This Row],[CloneBarcode]],4),"match","MISMATCH"),"dead")</f>
        <v>dead</v>
      </c>
      <c r="F2304" s="15" t="str">
        <f>_xlfn.IFNA(INDEX(Table6[[#All],[Location]],MATCH(RecordTable[[#This Row],[METRC]],Table6[Tag],0)),"DEAD")</f>
        <v>DEAD</v>
      </c>
    </row>
    <row r="2305" spans="1:6" x14ac:dyDescent="0.25">
      <c r="A2305" t="s">
        <v>4232</v>
      </c>
      <c r="B2305" t="s">
        <v>4231</v>
      </c>
      <c r="C2305" s="3" t="str">
        <f>_xlfn.CONCAT(RecordTable[[#This Row],[PhenoAbbv]],".",RIGHT(RecordTable[[#This Row],[METRC]],6))</f>
        <v>GFSD028.038501</v>
      </c>
      <c r="D2305" s="68">
        <v>43782</v>
      </c>
      <c r="E2305" s="63" t="str">
        <f>_xlfn.IFNA(IF(LEFT(VLOOKUP(RecordTable[[#This Row],[METRC]],METRC!A:B,2,FALSE),4)=LEFT(RecordTable[[#This Row],[CloneBarcode]],4),"match","MISMATCH"),"dead")</f>
        <v>dead</v>
      </c>
      <c r="F2305" s="15" t="str">
        <f>_xlfn.IFNA(INDEX(Table6[[#All],[Location]],MATCH(RecordTable[[#This Row],[METRC]],Table6[Tag],0)),"DEAD")</f>
        <v>DEAD</v>
      </c>
    </row>
    <row r="2306" spans="1:6" x14ac:dyDescent="0.25">
      <c r="A2306" t="s">
        <v>4233</v>
      </c>
      <c r="B2306" t="s">
        <v>3415</v>
      </c>
      <c r="C2306" s="3" t="str">
        <f>_xlfn.CONCAT(RecordTable[[#This Row],[PhenoAbbv]],".",RIGHT(RecordTable[[#This Row],[METRC]],6))</f>
        <v>GFSD159.041534</v>
      </c>
      <c r="D2306" s="68">
        <v>43782</v>
      </c>
      <c r="E2306" s="63" t="str">
        <f>_xlfn.IFNA(IF(LEFT(VLOOKUP(RecordTable[[#This Row],[METRC]],METRC!A:B,2,FALSE),4)=LEFT(RecordTable[[#This Row],[CloneBarcode]],4),"match","MISMATCH"),"dead")</f>
        <v>dead</v>
      </c>
      <c r="F2306" s="15" t="str">
        <f>_xlfn.IFNA(INDEX(Table6[[#All],[Location]],MATCH(RecordTable[[#This Row],[METRC]],Table6[Tag],0)),"DEAD")</f>
        <v>DEAD</v>
      </c>
    </row>
    <row r="2307" spans="1:6" x14ac:dyDescent="0.25">
      <c r="A2307" t="str">
        <f>_xlfn.CONCAT("1A4070000000065000",RIGHT(RecordTable[[#This Row],[CloneBarcode]],6))</f>
        <v>1A4070000000065000041531</v>
      </c>
      <c r="B2307" t="str">
        <f>LEFT(RecordTable[[#This Row],[CloneBarcode]],7)</f>
        <v>GFSD159</v>
      </c>
      <c r="C2307" s="67" t="s">
        <v>3712</v>
      </c>
      <c r="D2307" s="68">
        <v>43782</v>
      </c>
      <c r="E2307" s="63" t="str">
        <f>_xlfn.IFNA(IF(LEFT(VLOOKUP(RecordTable[[#This Row],[METRC]],METRC!A:B,2,FALSE),4)=LEFT(RecordTable[[#This Row],[CloneBarcode]],4),"match","MISMATCH"),"dead")</f>
        <v>dead</v>
      </c>
      <c r="F2307" s="15" t="str">
        <f>_xlfn.IFNA(INDEX(Table6[[#All],[Location]],MATCH(RecordTable[[#This Row],[METRC]],Table6[Tag],0)),"DEAD")</f>
        <v>DEAD</v>
      </c>
    </row>
    <row r="2308" spans="1:6" x14ac:dyDescent="0.25">
      <c r="A2308" t="s">
        <v>4234</v>
      </c>
      <c r="B2308" t="s">
        <v>4235</v>
      </c>
      <c r="C2308" s="3" t="str">
        <f>_xlfn.CONCAT(RecordTable[[#This Row],[PhenoAbbv]],".",RIGHT(RecordTable[[#This Row],[METRC]],6))</f>
        <v>GFSD187.040758</v>
      </c>
      <c r="D2308" s="68">
        <v>43782</v>
      </c>
      <c r="E2308" s="63" t="str">
        <f>_xlfn.IFNA(IF(LEFT(VLOOKUP(RecordTable[[#This Row],[METRC]],METRC!A:B,2,FALSE),4)=LEFT(RecordTable[[#This Row],[CloneBarcode]],4),"match","MISMATCH"),"dead")</f>
        <v>dead</v>
      </c>
      <c r="F2308" s="15" t="str">
        <f>_xlfn.IFNA(INDEX(Table6[[#All],[Location]],MATCH(RecordTable[[#This Row],[METRC]],Table6[Tag],0)),"DEAD")</f>
        <v>DEAD</v>
      </c>
    </row>
    <row r="2309" spans="1:6" x14ac:dyDescent="0.25">
      <c r="A2309" t="s">
        <v>4236</v>
      </c>
      <c r="B2309" t="s">
        <v>4235</v>
      </c>
      <c r="C2309" s="3" t="str">
        <f>_xlfn.CONCAT(RecordTable[[#This Row],[PhenoAbbv]],".",RIGHT(RecordTable[[#This Row],[METRC]],6))</f>
        <v>GFSD187.040759</v>
      </c>
      <c r="D2309" s="68">
        <v>43782</v>
      </c>
      <c r="E2309" s="63" t="str">
        <f>_xlfn.IFNA(IF(LEFT(VLOOKUP(RecordTable[[#This Row],[METRC]],METRC!A:B,2,FALSE),4)=LEFT(RecordTable[[#This Row],[CloneBarcode]],4),"match","MISMATCH"),"dead")</f>
        <v>dead</v>
      </c>
      <c r="F2309" s="15" t="str">
        <f>_xlfn.IFNA(INDEX(Table6[[#All],[Location]],MATCH(RecordTable[[#This Row],[METRC]],Table6[Tag],0)),"DEAD")</f>
        <v>DEAD</v>
      </c>
    </row>
    <row r="2310" spans="1:6" x14ac:dyDescent="0.25">
      <c r="A2310" t="s">
        <v>4237</v>
      </c>
      <c r="B2310" t="s">
        <v>2629</v>
      </c>
      <c r="C2310" s="65" t="str">
        <f>_xlfn.CONCAT(RecordTable[[#This Row],[PhenoAbbv]],".",RIGHT(RecordTable[[#This Row],[METRC]],6))</f>
        <v>GFSD189.040611</v>
      </c>
      <c r="D2310" s="69">
        <v>43782</v>
      </c>
      <c r="E2310" s="63" t="str">
        <f>_xlfn.IFNA(IF(LEFT(VLOOKUP(RecordTable[[#This Row],[METRC]],METRC!A:B,2,FALSE),4)=LEFT(RecordTable[[#This Row],[CloneBarcode]],4),"match","MISMATCH"),"dead")</f>
        <v>dead</v>
      </c>
      <c r="F2310" s="15" t="str">
        <f>_xlfn.IFNA(INDEX(Table6[[#All],[Location]],MATCH(RecordTable[[#This Row],[METRC]],Table6[Tag],0)),"DEAD")</f>
        <v>DEAD</v>
      </c>
    </row>
    <row r="2311" spans="1:6" x14ac:dyDescent="0.25">
      <c r="A2311" t="s">
        <v>4238</v>
      </c>
      <c r="B2311" t="s">
        <v>2629</v>
      </c>
      <c r="C2311" s="3" t="str">
        <f>_xlfn.CONCAT(RecordTable[[#This Row],[PhenoAbbv]],".",RIGHT(RecordTable[[#This Row],[METRC]],6))</f>
        <v>GFSD189.040612</v>
      </c>
      <c r="D2311" s="68">
        <v>43782</v>
      </c>
      <c r="E2311" s="63" t="str">
        <f>_xlfn.IFNA(IF(LEFT(VLOOKUP(RecordTable[[#This Row],[METRC]],METRC!A:B,2,FALSE),4)=LEFT(RecordTable[[#This Row],[CloneBarcode]],4),"match","MISMATCH"),"dead")</f>
        <v>dead</v>
      </c>
      <c r="F2311" s="15" t="str">
        <f>_xlfn.IFNA(INDEX(Table6[[#All],[Location]],MATCH(RecordTable[[#This Row],[METRC]],Table6[Tag],0)),"DEAD")</f>
        <v>DEAD</v>
      </c>
    </row>
    <row r="2312" spans="1:6" x14ac:dyDescent="0.25">
      <c r="A2312" t="s">
        <v>4239</v>
      </c>
      <c r="B2312" t="s">
        <v>4240</v>
      </c>
      <c r="C2312" s="3" t="str">
        <f>_xlfn.CONCAT(RecordTable[[#This Row],[PhenoAbbv]],".",RIGHT(RecordTable[[#This Row],[METRC]],6))</f>
        <v>GFSD193.040545</v>
      </c>
      <c r="D2312" s="68">
        <v>43782</v>
      </c>
      <c r="E2312" s="63" t="str">
        <f>_xlfn.IFNA(IF(LEFT(VLOOKUP(RecordTable[[#This Row],[METRC]],METRC!A:B,2,FALSE),4)=LEFT(RecordTable[[#This Row],[CloneBarcode]],4),"match","MISMATCH"),"dead")</f>
        <v>dead</v>
      </c>
      <c r="F2312" s="15" t="str">
        <f>_xlfn.IFNA(INDEX(Table6[[#All],[Location]],MATCH(RecordTable[[#This Row],[METRC]],Table6[Tag],0)),"DEAD")</f>
        <v>DEAD</v>
      </c>
    </row>
    <row r="2313" spans="1:6" x14ac:dyDescent="0.25">
      <c r="A2313" t="s">
        <v>4241</v>
      </c>
      <c r="B2313" t="s">
        <v>4240</v>
      </c>
      <c r="C2313" s="3" t="str">
        <f>_xlfn.CONCAT(RecordTable[[#This Row],[PhenoAbbv]],".",RIGHT(RecordTable[[#This Row],[METRC]],6))</f>
        <v>GFSD193.040546</v>
      </c>
      <c r="D2313" s="68">
        <v>43782</v>
      </c>
      <c r="E2313" s="63" t="str">
        <f>_xlfn.IFNA(IF(LEFT(VLOOKUP(RecordTable[[#This Row],[METRC]],METRC!A:B,2,FALSE),4)=LEFT(RecordTable[[#This Row],[CloneBarcode]],4),"match","MISMATCH"),"dead")</f>
        <v>dead</v>
      </c>
      <c r="F2313" s="15" t="str">
        <f>_xlfn.IFNA(INDEX(Table6[[#All],[Location]],MATCH(RecordTable[[#This Row],[METRC]],Table6[Tag],0)),"DEAD")</f>
        <v>DEAD</v>
      </c>
    </row>
    <row r="2314" spans="1:6" x14ac:dyDescent="0.25">
      <c r="A2314" t="s">
        <v>4242</v>
      </c>
      <c r="B2314" t="s">
        <v>229</v>
      </c>
      <c r="C2314" s="3" t="str">
        <f>_xlfn.CONCAT(RecordTable[[#This Row],[PhenoAbbv]],".",RIGHT(RecordTable[[#This Row],[METRC]],6))</f>
        <v>GFSD207.040561</v>
      </c>
      <c r="D2314" s="68">
        <v>43782</v>
      </c>
      <c r="E2314" s="63" t="str">
        <f>_xlfn.IFNA(IF(LEFT(VLOOKUP(RecordTable[[#This Row],[METRC]],METRC!A:B,2,FALSE),4)=LEFT(RecordTable[[#This Row],[CloneBarcode]],4),"match","MISMATCH"),"dead")</f>
        <v>dead</v>
      </c>
      <c r="F2314" s="15" t="str">
        <f>_xlfn.IFNA(INDEX(Table6[[#All],[Location]],MATCH(RecordTable[[#This Row],[METRC]],Table6[Tag],0)),"DEAD")</f>
        <v>DEAD</v>
      </c>
    </row>
    <row r="2315" spans="1:6" x14ac:dyDescent="0.25">
      <c r="A2315" t="s">
        <v>4243</v>
      </c>
      <c r="B2315" t="s">
        <v>229</v>
      </c>
      <c r="C2315" s="3" t="str">
        <f>_xlfn.CONCAT(RecordTable[[#This Row],[PhenoAbbv]],".",RIGHT(RecordTable[[#This Row],[METRC]],6))</f>
        <v>GFSD207.040562</v>
      </c>
      <c r="D2315" s="68">
        <v>43782</v>
      </c>
      <c r="E2315" s="63" t="str">
        <f>_xlfn.IFNA(IF(LEFT(VLOOKUP(RecordTable[[#This Row],[METRC]],METRC!A:B,2,FALSE),4)=LEFT(RecordTable[[#This Row],[CloneBarcode]],4),"match","MISMATCH"),"dead")</f>
        <v>dead</v>
      </c>
      <c r="F2315" s="15" t="str">
        <f>_xlfn.IFNA(INDEX(Table6[[#All],[Location]],MATCH(RecordTable[[#This Row],[METRC]],Table6[Tag],0)),"DEAD")</f>
        <v>DEAD</v>
      </c>
    </row>
    <row r="2316" spans="1:6" x14ac:dyDescent="0.25">
      <c r="A2316" t="s">
        <v>3720</v>
      </c>
      <c r="B2316" t="s">
        <v>3069</v>
      </c>
      <c r="C2316" s="3" t="str">
        <f>_xlfn.CONCAT(RecordTable[[#This Row],[PhenoAbbv]],".",RIGHT(RecordTable[[#This Row],[METRC]],6))</f>
        <v>HAMA013.032404</v>
      </c>
      <c r="D2316" s="68">
        <v>43782</v>
      </c>
      <c r="E2316" s="63" t="str">
        <f>_xlfn.IFNA(IF(LEFT(VLOOKUP(RecordTable[[#This Row],[METRC]],METRC!A:B,2,FALSE),4)=LEFT(RecordTable[[#This Row],[CloneBarcode]],4),"match","MISMATCH"),"dead")</f>
        <v>dead</v>
      </c>
      <c r="F2316" s="15" t="str">
        <f>_xlfn.IFNA(INDEX(Table6[[#All],[Location]],MATCH(RecordTable[[#This Row],[METRC]],Table6[Tag],0)),"DEAD")</f>
        <v>DEAD</v>
      </c>
    </row>
    <row r="2317" spans="1:6" x14ac:dyDescent="0.25">
      <c r="A2317" t="str">
        <f>_xlfn.CONCAT("1A4070000000065000",RIGHT(RecordTable[[#This Row],[CloneBarcode]],6))</f>
        <v>1A4070000000065000050566</v>
      </c>
      <c r="B2317" t="str">
        <f>LEFT(RecordTable[[#This Row],[CloneBarcode]],7)</f>
        <v>HAMA013</v>
      </c>
      <c r="C2317" s="67" t="s">
        <v>4244</v>
      </c>
      <c r="D2317" s="68">
        <v>43782</v>
      </c>
      <c r="E2317" s="63" t="str">
        <f>_xlfn.IFNA(IF(LEFT(VLOOKUP(RecordTable[[#This Row],[METRC]],METRC!A:B,2,FALSE),4)=LEFT(RecordTable[[#This Row],[CloneBarcode]],4),"match","MISMATCH"),"dead")</f>
        <v>dead</v>
      </c>
      <c r="F2317" s="15" t="str">
        <f>_xlfn.IFNA(INDEX(Table6[[#All],[Location]],MATCH(RecordTable[[#This Row],[METRC]],Table6[Tag],0)),"DEAD")</f>
        <v>DEAD</v>
      </c>
    </row>
    <row r="2318" spans="1:6" x14ac:dyDescent="0.25">
      <c r="A2318" t="str">
        <f>_xlfn.CONCAT("1A4070000000065000",RIGHT(RecordTable[[#This Row],[CloneBarcode]],6))</f>
        <v>1A4070000000065000050568</v>
      </c>
      <c r="B2318" t="str">
        <f>LEFT(RecordTable[[#This Row],[CloneBarcode]],7)</f>
        <v>HAMA013</v>
      </c>
      <c r="C2318" s="3" t="s">
        <v>4245</v>
      </c>
      <c r="D2318" s="68">
        <v>43782</v>
      </c>
      <c r="E2318" s="63" t="str">
        <f>_xlfn.IFNA(IF(LEFT(VLOOKUP(RecordTable[[#This Row],[METRC]],METRC!A:B,2,FALSE),4)=LEFT(RecordTable[[#This Row],[CloneBarcode]],4),"match","MISMATCH"),"dead")</f>
        <v>dead</v>
      </c>
      <c r="F2318" s="15" t="str">
        <f>_xlfn.IFNA(INDEX(Table6[[#All],[Location]],MATCH(RecordTable[[#This Row],[METRC]],Table6[Tag],0)),"DEAD")</f>
        <v>DEAD</v>
      </c>
    </row>
    <row r="2319" spans="1:6" x14ac:dyDescent="0.25">
      <c r="A2319" t="str">
        <f>_xlfn.CONCAT("1A4070000000065000",RIGHT(RecordTable[[#This Row],[CloneBarcode]],6))</f>
        <v>1A4070000000065000043831</v>
      </c>
      <c r="B2319" t="str">
        <f>LEFT(RecordTable[[#This Row],[CloneBarcode]],7)</f>
        <v>HAMA013</v>
      </c>
      <c r="C2319" s="3" t="s">
        <v>3969</v>
      </c>
      <c r="D2319" s="68">
        <v>43782</v>
      </c>
      <c r="E2319" s="63" t="str">
        <f>_xlfn.IFNA(IF(LEFT(VLOOKUP(RecordTable[[#This Row],[METRC]],METRC!A:B,2,FALSE),4)=LEFT(RecordTable[[#This Row],[CloneBarcode]],4),"match","MISMATCH"),"dead")</f>
        <v>dead</v>
      </c>
      <c r="F2319" s="15" t="str">
        <f>_xlfn.IFNA(INDEX(Table6[[#All],[Location]],MATCH(RecordTable[[#This Row],[METRC]],Table6[Tag],0)),"DEAD")</f>
        <v>DEAD</v>
      </c>
    </row>
    <row r="2320" spans="1:6" x14ac:dyDescent="0.25">
      <c r="A2320" t="str">
        <f>_xlfn.CONCAT("1A4070000000065000",RIGHT(RecordTable[[#This Row],[CloneBarcode]],6))</f>
        <v>1A4070000000065000043839</v>
      </c>
      <c r="B2320" t="str">
        <f>LEFT(RecordTable[[#This Row],[CloneBarcode]],7)</f>
        <v>HAMA013</v>
      </c>
      <c r="C2320" s="67" t="s">
        <v>3967</v>
      </c>
      <c r="D2320" s="68">
        <v>43782</v>
      </c>
      <c r="E2320" s="63" t="str">
        <f>_xlfn.IFNA(IF(LEFT(VLOOKUP(RecordTable[[#This Row],[METRC]],METRC!A:B,2,FALSE),4)=LEFT(RecordTable[[#This Row],[CloneBarcode]],4),"match","MISMATCH"),"dead")</f>
        <v>dead</v>
      </c>
      <c r="F2320" s="15" t="str">
        <f>_xlfn.IFNA(INDEX(Table6[[#All],[Location]],MATCH(RecordTable[[#This Row],[METRC]],Table6[Tag],0)),"DEAD")</f>
        <v>DEAD</v>
      </c>
    </row>
    <row r="2321" spans="1:6" x14ac:dyDescent="0.25">
      <c r="A2321" t="str">
        <f>_xlfn.CONCAT("1A4070000000065000",RIGHT(RecordTable[[#This Row],[CloneBarcode]],6))</f>
        <v>1A4070000000065000043900</v>
      </c>
      <c r="B2321" t="str">
        <f>LEFT(RecordTable[[#This Row],[CloneBarcode]],7)</f>
        <v>HAMA013</v>
      </c>
      <c r="C2321" s="67" t="s">
        <v>3968</v>
      </c>
      <c r="D2321" s="68">
        <v>43782</v>
      </c>
      <c r="E2321" s="63" t="str">
        <f>_xlfn.IFNA(IF(LEFT(VLOOKUP(RecordTable[[#This Row],[METRC]],METRC!A:B,2,FALSE),4)=LEFT(RecordTable[[#This Row],[CloneBarcode]],4),"match","MISMATCH"),"dead")</f>
        <v>dead</v>
      </c>
      <c r="F2321" s="15" t="str">
        <f>_xlfn.IFNA(INDEX(Table6[[#All],[Location]],MATCH(RecordTable[[#This Row],[METRC]],Table6[Tag],0)),"DEAD")</f>
        <v>DEAD</v>
      </c>
    </row>
    <row r="2322" spans="1:6" x14ac:dyDescent="0.25">
      <c r="A2322" t="str">
        <f>_xlfn.CONCAT("1A4070000000065000",RIGHT(RecordTable[[#This Row],[CloneBarcode]],6))</f>
        <v>1A4070000000065000050569</v>
      </c>
      <c r="B2322" t="str">
        <f>LEFT(RecordTable[[#This Row],[CloneBarcode]],7)</f>
        <v>HAMA021</v>
      </c>
      <c r="C2322" s="67" t="s">
        <v>4246</v>
      </c>
      <c r="D2322" s="68">
        <v>43782</v>
      </c>
      <c r="E2322" s="63" t="str">
        <f>_xlfn.IFNA(IF(LEFT(VLOOKUP(RecordTable[[#This Row],[METRC]],METRC!A:B,2,FALSE),4)=LEFT(RecordTable[[#This Row],[CloneBarcode]],4),"match","MISMATCH"),"dead")</f>
        <v>dead</v>
      </c>
      <c r="F2322" s="15" t="str">
        <f>_xlfn.IFNA(INDEX(Table6[[#All],[Location]],MATCH(RecordTable[[#This Row],[METRC]],Table6[Tag],0)),"DEAD")</f>
        <v>DEAD</v>
      </c>
    </row>
    <row r="2323" spans="1:6" x14ac:dyDescent="0.25">
      <c r="A2323" t="str">
        <f>_xlfn.CONCAT("1A4070000000065000",RIGHT(RecordTable[[#This Row],[CloneBarcode]],6))</f>
        <v>1A4070000000065000050570</v>
      </c>
      <c r="B2323" t="str">
        <f>LEFT(RecordTable[[#This Row],[CloneBarcode]],7)</f>
        <v>HAMA021</v>
      </c>
      <c r="C2323" s="3" t="s">
        <v>4247</v>
      </c>
      <c r="D2323" s="68">
        <v>43782</v>
      </c>
      <c r="E2323" s="63" t="str">
        <f>_xlfn.IFNA(IF(LEFT(VLOOKUP(RecordTable[[#This Row],[METRC]],METRC!A:B,2,FALSE),4)=LEFT(RecordTable[[#This Row],[CloneBarcode]],4),"match","MISMATCH"),"dead")</f>
        <v>dead</v>
      </c>
      <c r="F2323" s="15" t="str">
        <f>_xlfn.IFNA(INDEX(Table6[[#All],[Location]],MATCH(RecordTable[[#This Row],[METRC]],Table6[Tag],0)),"DEAD")</f>
        <v>DEAD</v>
      </c>
    </row>
    <row r="2324" spans="1:6" x14ac:dyDescent="0.25">
      <c r="A2324" t="str">
        <f>_xlfn.CONCAT("1A4070000000065000",RIGHT(RecordTable[[#This Row],[CloneBarcode]],6))</f>
        <v>1A4070000000065000050650</v>
      </c>
      <c r="B2324" t="str">
        <f>LEFT(RecordTable[[#This Row],[CloneBarcode]],7)</f>
        <v>HTWV003</v>
      </c>
      <c r="C2324" s="67" t="s">
        <v>4151</v>
      </c>
      <c r="D2324" s="68">
        <v>43782</v>
      </c>
      <c r="E2324" s="63" t="str">
        <f>_xlfn.IFNA(IF(LEFT(VLOOKUP(RecordTable[[#This Row],[METRC]],METRC!A:B,2,FALSE),4)=LEFT(RecordTable[[#This Row],[CloneBarcode]],4),"match","MISMATCH"),"dead")</f>
        <v>dead</v>
      </c>
      <c r="F2324" s="15" t="str">
        <f>_xlfn.IFNA(INDEX(Table6[[#All],[Location]],MATCH(RecordTable[[#This Row],[METRC]],Table6[Tag],0)),"DEAD")</f>
        <v>DEAD</v>
      </c>
    </row>
    <row r="2325" spans="1:6" x14ac:dyDescent="0.25">
      <c r="A2325" t="str">
        <f>_xlfn.CONCAT("1A4070000000065000",RIGHT(RecordTable[[#This Row],[CloneBarcode]],6))</f>
        <v>1A4070000000065000050649</v>
      </c>
      <c r="B2325" t="str">
        <f>LEFT(RecordTable[[#This Row],[CloneBarcode]],7)</f>
        <v>HTWV003</v>
      </c>
      <c r="C2325" s="65" t="s">
        <v>4152</v>
      </c>
      <c r="D2325" s="69">
        <v>43782</v>
      </c>
      <c r="E2325" s="63" t="str">
        <f>_xlfn.IFNA(IF(LEFT(VLOOKUP(RecordTable[[#This Row],[METRC]],METRC!A:B,2,FALSE),4)=LEFT(RecordTable[[#This Row],[CloneBarcode]],4),"match","MISMATCH"),"dead")</f>
        <v>dead</v>
      </c>
      <c r="F2325" s="15" t="str">
        <f>_xlfn.IFNA(INDEX(Table6[[#All],[Location]],MATCH(RecordTable[[#This Row],[METRC]],Table6[Tag],0)),"DEAD")</f>
        <v>DEAD</v>
      </c>
    </row>
    <row r="2326" spans="1:6" x14ac:dyDescent="0.25">
      <c r="A2326" t="str">
        <f>_xlfn.CONCAT("1A4070000000065000",RIGHT(RecordTable[[#This Row],[CloneBarcode]],6))</f>
        <v>1A4070000000065000048070</v>
      </c>
      <c r="B2326" t="str">
        <f>LEFT(RecordTable[[#This Row],[CloneBarcode]],7)</f>
        <v>HTWV003</v>
      </c>
      <c r="C2326" s="3" t="s">
        <v>3971</v>
      </c>
      <c r="D2326" s="68">
        <v>43782</v>
      </c>
      <c r="E2326" s="63" t="str">
        <f>_xlfn.IFNA(IF(LEFT(VLOOKUP(RecordTable[[#This Row],[METRC]],METRC!A:B,2,FALSE),4)=LEFT(RecordTable[[#This Row],[CloneBarcode]],4),"match","MISMATCH"),"dead")</f>
        <v>dead</v>
      </c>
      <c r="F2326" s="15" t="str">
        <f>_xlfn.IFNA(INDEX(Table6[[#All],[Location]],MATCH(RecordTable[[#This Row],[METRC]],Table6[Tag],0)),"DEAD")</f>
        <v>DEAD</v>
      </c>
    </row>
    <row r="2327" spans="1:6" x14ac:dyDescent="0.25">
      <c r="A2327" t="str">
        <f>_xlfn.CONCAT("1A4070000000065000",RIGHT(RecordTable[[#This Row],[CloneBarcode]],6))</f>
        <v>1A4070000000065000048071</v>
      </c>
      <c r="B2327" t="str">
        <f>LEFT(RecordTable[[#This Row],[CloneBarcode]],7)</f>
        <v>HTWV003</v>
      </c>
      <c r="C2327" s="67" t="s">
        <v>3972</v>
      </c>
      <c r="D2327" s="68">
        <v>43782</v>
      </c>
      <c r="E2327" s="63" t="str">
        <f>_xlfn.IFNA(IF(LEFT(VLOOKUP(RecordTable[[#This Row],[METRC]],METRC!A:B,2,FALSE),4)=LEFT(RecordTable[[#This Row],[CloneBarcode]],4),"match","MISMATCH"),"dead")</f>
        <v>dead</v>
      </c>
      <c r="F2327" s="15" t="str">
        <f>_xlfn.IFNA(INDEX(Table6[[#All],[Location]],MATCH(RecordTable[[#This Row],[METRC]],Table6[Tag],0)),"DEAD")</f>
        <v>DEAD</v>
      </c>
    </row>
    <row r="2328" spans="1:6" x14ac:dyDescent="0.25">
      <c r="A2328" t="str">
        <f>_xlfn.CONCAT("1A4070000000065000",RIGHT(RecordTable[[#This Row],[CloneBarcode]],6))</f>
        <v>1A4070000000065000048069</v>
      </c>
      <c r="B2328" t="str">
        <f>LEFT(RecordTable[[#This Row],[CloneBarcode]],7)</f>
        <v>HTWV003</v>
      </c>
      <c r="C2328" s="67" t="s">
        <v>3970</v>
      </c>
      <c r="D2328" s="68">
        <v>43782</v>
      </c>
      <c r="E2328" s="63" t="str">
        <f>_xlfn.IFNA(IF(LEFT(VLOOKUP(RecordTable[[#This Row],[METRC]],METRC!A:B,2,FALSE),4)=LEFT(RecordTable[[#This Row],[CloneBarcode]],4),"match","MISMATCH"),"dead")</f>
        <v>dead</v>
      </c>
      <c r="F2328" s="15" t="str">
        <f>_xlfn.IFNA(INDEX(Table6[[#All],[Location]],MATCH(RecordTable[[#This Row],[METRC]],Table6[Tag],0)),"DEAD")</f>
        <v>DEAD</v>
      </c>
    </row>
    <row r="2329" spans="1:6" x14ac:dyDescent="0.25">
      <c r="A2329" t="str">
        <f>_xlfn.CONCAT("1A4070000000065000",RIGHT(RecordTable[[#This Row],[CloneBarcode]],6))</f>
        <v>1A4070000000065000053209</v>
      </c>
      <c r="B2329" t="str">
        <f>LEFT(RecordTable[[#This Row],[CloneBarcode]],7)</f>
        <v>HTWV003</v>
      </c>
      <c r="C2329" s="3" t="s">
        <v>4248</v>
      </c>
      <c r="D2329" s="68">
        <v>43782</v>
      </c>
      <c r="E2329" s="63" t="str">
        <f>_xlfn.IFNA(IF(LEFT(VLOOKUP(RecordTable[[#This Row],[METRC]],METRC!A:B,2,FALSE),4)=LEFT(RecordTable[[#This Row],[CloneBarcode]],4),"match","MISMATCH"),"dead")</f>
        <v>dead</v>
      </c>
      <c r="F2329" s="15" t="str">
        <f>_xlfn.IFNA(INDEX(Table6[[#All],[Location]],MATCH(RecordTable[[#This Row],[METRC]],Table6[Tag],0)),"DEAD")</f>
        <v>DEAD</v>
      </c>
    </row>
    <row r="2330" spans="1:6" x14ac:dyDescent="0.25">
      <c r="A2330" t="str">
        <f>_xlfn.CONCAT("1A4070000000065000",RIGHT(RecordTable[[#This Row],[CloneBarcode]],6))</f>
        <v>1A4070000000065000053211</v>
      </c>
      <c r="B2330" t="str">
        <f>LEFT(RecordTable[[#This Row],[CloneBarcode]],7)</f>
        <v>HTWV003</v>
      </c>
      <c r="C2330" s="67" t="s">
        <v>4249</v>
      </c>
      <c r="D2330" s="68">
        <v>43782</v>
      </c>
      <c r="E2330" s="63" t="str">
        <f>_xlfn.IFNA(IF(LEFT(VLOOKUP(RecordTable[[#This Row],[METRC]],METRC!A:B,2,FALSE),4)=LEFT(RecordTable[[#This Row],[CloneBarcode]],4),"match","MISMATCH"),"dead")</f>
        <v>dead</v>
      </c>
      <c r="F2330" s="15" t="str">
        <f>_xlfn.IFNA(INDEX(Table6[[#All],[Location]],MATCH(RecordTable[[#This Row],[METRC]],Table6[Tag],0)),"DEAD")</f>
        <v>DEAD</v>
      </c>
    </row>
    <row r="2331" spans="1:6" x14ac:dyDescent="0.25">
      <c r="A2331" t="str">
        <f>_xlfn.CONCAT("1A4070000000065000",RIGHT(RecordTable[[#This Row],[CloneBarcode]],6))</f>
        <v>1A4070000000065000050653</v>
      </c>
      <c r="B2331" t="str">
        <f>LEFT(RecordTable[[#This Row],[CloneBarcode]],7)</f>
        <v>HTWV016</v>
      </c>
      <c r="C2331" s="3" t="s">
        <v>4154</v>
      </c>
      <c r="D2331" s="68">
        <v>43782</v>
      </c>
      <c r="E2331" s="63" t="str">
        <f>_xlfn.IFNA(IF(LEFT(VLOOKUP(RecordTable[[#This Row],[METRC]],METRC!A:B,2,FALSE),4)=LEFT(RecordTable[[#This Row],[CloneBarcode]],4),"match","MISMATCH"),"dead")</f>
        <v>dead</v>
      </c>
      <c r="F2331" s="15" t="str">
        <f>_xlfn.IFNA(INDEX(Table6[[#All],[Location]],MATCH(RecordTable[[#This Row],[METRC]],Table6[Tag],0)),"DEAD")</f>
        <v>DEAD</v>
      </c>
    </row>
    <row r="2332" spans="1:6" x14ac:dyDescent="0.25">
      <c r="A2332" t="str">
        <f>_xlfn.CONCAT("1A4070000000065000",RIGHT(RecordTable[[#This Row],[CloneBarcode]],6))</f>
        <v>1A4070000000065000050651</v>
      </c>
      <c r="B2332" t="str">
        <f>LEFT(RecordTable[[#This Row],[CloneBarcode]],7)</f>
        <v>HTWV016</v>
      </c>
      <c r="C2332" s="3" t="s">
        <v>4153</v>
      </c>
      <c r="D2332" s="68">
        <v>43782</v>
      </c>
      <c r="E2332" s="63" t="str">
        <f>_xlfn.IFNA(IF(LEFT(VLOOKUP(RecordTable[[#This Row],[METRC]],METRC!A:B,2,FALSE),4)=LEFT(RecordTable[[#This Row],[CloneBarcode]],4),"match","MISMATCH"),"dead")</f>
        <v>dead</v>
      </c>
      <c r="F2332" s="15" t="str">
        <f>_xlfn.IFNA(INDEX(Table6[[#All],[Location]],MATCH(RecordTable[[#This Row],[METRC]],Table6[Tag],0)),"DEAD")</f>
        <v>DEAD</v>
      </c>
    </row>
    <row r="2333" spans="1:6" x14ac:dyDescent="0.25">
      <c r="A2333" t="str">
        <f>_xlfn.CONCAT("1A4070000000065000",RIGHT(RecordTable[[#This Row],[CloneBarcode]],6))</f>
        <v>1A4070000000065000048066</v>
      </c>
      <c r="B2333" t="str">
        <f>LEFT(RecordTable[[#This Row],[CloneBarcode]],7)</f>
        <v>HTWV016</v>
      </c>
      <c r="C2333" s="67" t="s">
        <v>3973</v>
      </c>
      <c r="D2333" s="68">
        <v>43782</v>
      </c>
      <c r="E2333" s="63" t="str">
        <f>_xlfn.IFNA(IF(LEFT(VLOOKUP(RecordTable[[#This Row],[METRC]],METRC!A:B,2,FALSE),4)=LEFT(RecordTable[[#This Row],[CloneBarcode]],4),"match","MISMATCH"),"dead")</f>
        <v>dead</v>
      </c>
      <c r="F2333" s="15" t="str">
        <f>_xlfn.IFNA(INDEX(Table6[[#All],[Location]],MATCH(RecordTable[[#This Row],[METRC]],Table6[Tag],0)),"DEAD")</f>
        <v>DEAD</v>
      </c>
    </row>
    <row r="2334" spans="1:6" x14ac:dyDescent="0.25">
      <c r="A2334" t="str">
        <f>_xlfn.CONCAT("1A4070000000065000",RIGHT(RecordTable[[#This Row],[CloneBarcode]],6))</f>
        <v>1A4070000000065000048068</v>
      </c>
      <c r="B2334" t="str">
        <f>LEFT(RecordTable[[#This Row],[CloneBarcode]],7)</f>
        <v>HTWV016</v>
      </c>
      <c r="C2334" s="67" t="s">
        <v>3974</v>
      </c>
      <c r="D2334" s="68">
        <v>43782</v>
      </c>
      <c r="E2334" s="63" t="str">
        <f>_xlfn.IFNA(IF(LEFT(VLOOKUP(RecordTable[[#This Row],[METRC]],METRC!A:B,2,FALSE),4)=LEFT(RecordTable[[#This Row],[CloneBarcode]],4),"match","MISMATCH"),"dead")</f>
        <v>dead</v>
      </c>
      <c r="F2334" s="15" t="str">
        <f>_xlfn.IFNA(INDEX(Table6[[#All],[Location]],MATCH(RecordTable[[#This Row],[METRC]],Table6[Tag],0)),"DEAD")</f>
        <v>DEAD</v>
      </c>
    </row>
    <row r="2335" spans="1:6" x14ac:dyDescent="0.25">
      <c r="A2335" t="str">
        <f>_xlfn.CONCAT("1A4070000000065000",RIGHT(RecordTable[[#This Row],[CloneBarcode]],6))</f>
        <v>1A4070000000065000053207</v>
      </c>
      <c r="B2335" t="str">
        <f>LEFT(RecordTable[[#This Row],[CloneBarcode]],7)</f>
        <v>HTWV016</v>
      </c>
      <c r="C2335" s="67" t="s">
        <v>4250</v>
      </c>
      <c r="D2335" s="68">
        <v>43782</v>
      </c>
      <c r="E2335" s="63" t="str">
        <f>_xlfn.IFNA(IF(LEFT(VLOOKUP(RecordTable[[#This Row],[METRC]],METRC!A:B,2,FALSE),4)=LEFT(RecordTable[[#This Row],[CloneBarcode]],4),"match","MISMATCH"),"dead")</f>
        <v>dead</v>
      </c>
      <c r="F2335" s="15" t="str">
        <f>_xlfn.IFNA(INDEX(Table6[[#All],[Location]],MATCH(RecordTable[[#This Row],[METRC]],Table6[Tag],0)),"DEAD")</f>
        <v>DEAD</v>
      </c>
    </row>
    <row r="2336" spans="1:6" x14ac:dyDescent="0.25">
      <c r="A2336" t="str">
        <f>_xlfn.CONCAT("1A4070000000065000",RIGHT(RecordTable[[#This Row],[CloneBarcode]],6))</f>
        <v>1A4070000000065000053206</v>
      </c>
      <c r="B2336" t="str">
        <f>LEFT(RecordTable[[#This Row],[CloneBarcode]],7)</f>
        <v>HTWV016</v>
      </c>
      <c r="C2336" s="3" t="s">
        <v>4251</v>
      </c>
      <c r="D2336" s="68">
        <v>43782</v>
      </c>
      <c r="E2336" s="63" t="str">
        <f>_xlfn.IFNA(IF(LEFT(VLOOKUP(RecordTable[[#This Row],[METRC]],METRC!A:B,2,FALSE),4)=LEFT(RecordTable[[#This Row],[CloneBarcode]],4),"match","MISMATCH"),"dead")</f>
        <v>dead</v>
      </c>
      <c r="F2336" s="15" t="str">
        <f>_xlfn.IFNA(INDEX(Table6[[#All],[Location]],MATCH(RecordTable[[#This Row],[METRC]],Table6[Tag],0)),"DEAD")</f>
        <v>DEAD</v>
      </c>
    </row>
    <row r="2337" spans="1:6" x14ac:dyDescent="0.25">
      <c r="A2337" t="s">
        <v>3721</v>
      </c>
      <c r="B2337" t="s">
        <v>3083</v>
      </c>
      <c r="C2337" s="3" t="str">
        <f>_xlfn.CONCAT(RecordTable[[#This Row],[PhenoAbbv]],".",RIGHT(RecordTable[[#This Row],[METRC]],6))</f>
        <v>ISLA010.032226</v>
      </c>
      <c r="D2337" s="68">
        <v>43782</v>
      </c>
      <c r="E2337" s="63" t="str">
        <f>_xlfn.IFNA(IF(LEFT(VLOOKUP(RecordTable[[#This Row],[METRC]],METRC!A:B,2,FALSE),4)=LEFT(RecordTable[[#This Row],[CloneBarcode]],4),"match","MISMATCH"),"dead")</f>
        <v>dead</v>
      </c>
      <c r="F2337" s="15" t="str">
        <f>_xlfn.IFNA(INDEX(Table6[[#All],[Location]],MATCH(RecordTable[[#This Row],[METRC]],Table6[Tag],0)),"DEAD")</f>
        <v>DEAD</v>
      </c>
    </row>
    <row r="2338" spans="1:6" x14ac:dyDescent="0.25">
      <c r="A2338" t="s">
        <v>3975</v>
      </c>
      <c r="B2338" t="s">
        <v>3083</v>
      </c>
      <c r="C2338" s="3" t="str">
        <f>_xlfn.CONCAT(RecordTable[[#This Row],[PhenoAbbv]],".",RIGHT(RecordTable[[#This Row],[METRC]],6))</f>
        <v>ISLA010.036135</v>
      </c>
      <c r="D2338" s="68">
        <v>43782</v>
      </c>
      <c r="E2338" s="63" t="str">
        <f>_xlfn.IFNA(IF(LEFT(VLOOKUP(RecordTable[[#This Row],[METRC]],METRC!A:B,2,FALSE),4)=LEFT(RecordTable[[#This Row],[CloneBarcode]],4),"match","MISMATCH"),"dead")</f>
        <v>dead</v>
      </c>
      <c r="F2338" s="15" t="str">
        <f>_xlfn.IFNA(INDEX(Table6[[#All],[Location]],MATCH(RecordTable[[#This Row],[METRC]],Table6[Tag],0)),"DEAD")</f>
        <v>DEAD</v>
      </c>
    </row>
    <row r="2339" spans="1:6" x14ac:dyDescent="0.25">
      <c r="A2339" t="str">
        <f>_xlfn.CONCAT("1A4070000000065000",RIGHT(RecordTable[[#This Row],[CloneBarcode]],6))</f>
        <v>1A4070000000065000045497</v>
      </c>
      <c r="B2339" t="str">
        <f>LEFT(RecordTable[[#This Row],[CloneBarcode]],7)</f>
        <v>ISLA010</v>
      </c>
      <c r="C2339" s="65" t="s">
        <v>3866</v>
      </c>
      <c r="D2339" s="69">
        <v>43782</v>
      </c>
      <c r="E2339" s="63" t="str">
        <f>_xlfn.IFNA(IF(LEFT(VLOOKUP(RecordTable[[#This Row],[METRC]],METRC!A:B,2,FALSE),4)=LEFT(RecordTable[[#This Row],[CloneBarcode]],4),"match","MISMATCH"),"dead")</f>
        <v>dead</v>
      </c>
      <c r="F2339" s="15" t="str">
        <f>_xlfn.IFNA(INDEX(Table6[[#All],[Location]],MATCH(RecordTable[[#This Row],[METRC]],Table6[Tag],0)),"DEAD")</f>
        <v>DEAD</v>
      </c>
    </row>
    <row r="2340" spans="1:6" x14ac:dyDescent="0.25">
      <c r="A2340" t="str">
        <f>_xlfn.CONCAT("1A4070000000065000",RIGHT(RecordTable[[#This Row],[CloneBarcode]],6))</f>
        <v>1A4070000000065000045496</v>
      </c>
      <c r="B2340" t="str">
        <f>LEFT(RecordTable[[#This Row],[CloneBarcode]],7)</f>
        <v>ISLA010</v>
      </c>
      <c r="C2340" s="67" t="s">
        <v>3867</v>
      </c>
      <c r="D2340" s="68">
        <v>43782</v>
      </c>
      <c r="E2340" s="63" t="str">
        <f>_xlfn.IFNA(IF(LEFT(VLOOKUP(RecordTable[[#This Row],[METRC]],METRC!A:B,2,FALSE),4)=LEFT(RecordTable[[#This Row],[CloneBarcode]],4),"match","MISMATCH"),"dead")</f>
        <v>dead</v>
      </c>
      <c r="F2340" s="15" t="str">
        <f>_xlfn.IFNA(INDEX(Table6[[#All],[Location]],MATCH(RecordTable[[#This Row],[METRC]],Table6[Tag],0)),"DEAD")</f>
        <v>DEAD</v>
      </c>
    </row>
    <row r="2341" spans="1:6" x14ac:dyDescent="0.25">
      <c r="A2341" t="str">
        <f>_xlfn.CONCAT("1A4070000000065000",RIGHT(RecordTable[[#This Row],[CloneBarcode]],6))</f>
        <v>1A4070000000065000053219</v>
      </c>
      <c r="B2341" t="str">
        <f>LEFT(RecordTable[[#This Row],[CloneBarcode]],7)</f>
        <v>JACK021</v>
      </c>
      <c r="C2341" s="67" t="s">
        <v>91</v>
      </c>
      <c r="D2341" s="68">
        <v>43782</v>
      </c>
      <c r="E2341" s="63" t="str">
        <f>_xlfn.IFNA(IF(LEFT(VLOOKUP(RecordTable[[#This Row],[METRC]],METRC!A:B,2,FALSE),4)=LEFT(RecordTable[[#This Row],[CloneBarcode]],4),"match","MISMATCH"),"dead")</f>
        <v>dead</v>
      </c>
      <c r="F2341" s="15" t="str">
        <f>_xlfn.IFNA(INDEX(Table6[[#All],[Location]],MATCH(RecordTable[[#This Row],[METRC]],Table6[Tag],0)),"DEAD")</f>
        <v>DEAD</v>
      </c>
    </row>
    <row r="2342" spans="1:6" x14ac:dyDescent="0.25">
      <c r="A2342" t="str">
        <f>_xlfn.CONCAT("1A4070000000065000",RIGHT(RecordTable[[#This Row],[CloneBarcode]],6))</f>
        <v>1A4070000000065000053218</v>
      </c>
      <c r="B2342" t="str">
        <f>LEFT(RecordTable[[#This Row],[CloneBarcode]],7)</f>
        <v>JACK021</v>
      </c>
      <c r="C2342" s="3" t="s">
        <v>4252</v>
      </c>
      <c r="D2342" s="68">
        <v>43782</v>
      </c>
      <c r="E2342" s="63" t="str">
        <f>_xlfn.IFNA(IF(LEFT(VLOOKUP(RecordTable[[#This Row],[METRC]],METRC!A:B,2,FALSE),4)=LEFT(RecordTable[[#This Row],[CloneBarcode]],4),"match","MISMATCH"),"dead")</f>
        <v>dead</v>
      </c>
      <c r="F2342" s="15" t="str">
        <f>_xlfn.IFNA(INDEX(Table6[[#All],[Location]],MATCH(RecordTable[[#This Row],[METRC]],Table6[Tag],0)),"DEAD")</f>
        <v>DEAD</v>
      </c>
    </row>
    <row r="2343" spans="1:6" x14ac:dyDescent="0.25">
      <c r="A2343" t="str">
        <f>_xlfn.CONCAT("1A4070000000065000",RIGHT(RecordTable[[#This Row],[CloneBarcode]],6))</f>
        <v>1A4070000000065000053217</v>
      </c>
      <c r="B2343" t="str">
        <f>LEFT(RecordTable[[#This Row],[CloneBarcode]],7)</f>
        <v>JACK021</v>
      </c>
      <c r="C2343" s="67" t="s">
        <v>65</v>
      </c>
      <c r="D2343" s="68">
        <v>43782</v>
      </c>
      <c r="E2343" s="63" t="str">
        <f>_xlfn.IFNA(IF(LEFT(VLOOKUP(RecordTable[[#This Row],[METRC]],METRC!A:B,2,FALSE),4)=LEFT(RecordTable[[#This Row],[CloneBarcode]],4),"match","MISMATCH"),"dead")</f>
        <v>dead</v>
      </c>
      <c r="F2343" s="15" t="str">
        <f>_xlfn.IFNA(INDEX(Table6[[#All],[Location]],MATCH(RecordTable[[#This Row],[METRC]],Table6[Tag],0)),"DEAD")</f>
        <v>DEAD</v>
      </c>
    </row>
    <row r="2344" spans="1:6" x14ac:dyDescent="0.25">
      <c r="A2344" t="str">
        <f>_xlfn.CONCAT("1A4070000000065000",RIGHT(RecordTable[[#This Row],[CloneBarcode]],6))</f>
        <v>1A4070000000065000053221</v>
      </c>
      <c r="B2344" t="str">
        <f>LEFT(RecordTable[[#This Row],[CloneBarcode]],7)</f>
        <v>JACK021</v>
      </c>
      <c r="C2344" s="3" t="s">
        <v>4253</v>
      </c>
      <c r="D2344" s="68">
        <v>43782</v>
      </c>
      <c r="E2344" s="63" t="str">
        <f>_xlfn.IFNA(IF(LEFT(VLOOKUP(RecordTable[[#This Row],[METRC]],METRC!A:B,2,FALSE),4)=LEFT(RecordTable[[#This Row],[CloneBarcode]],4),"match","MISMATCH"),"dead")</f>
        <v>dead</v>
      </c>
      <c r="F2344" s="15" t="str">
        <f>_xlfn.IFNA(INDEX(Table6[[#All],[Location]],MATCH(RecordTable[[#This Row],[METRC]],Table6[Tag],0)),"DEAD")</f>
        <v>DEAD</v>
      </c>
    </row>
    <row r="2345" spans="1:6" x14ac:dyDescent="0.25">
      <c r="A2345" t="str">
        <f>_xlfn.CONCAT("1A4070000000065000",RIGHT(RecordTable[[#This Row],[CloneBarcode]],6))</f>
        <v>1A4070000000065000053220</v>
      </c>
      <c r="B2345" t="str">
        <f>LEFT(RecordTable[[#This Row],[CloneBarcode]],7)</f>
        <v>JACK021</v>
      </c>
      <c r="C2345" s="67" t="s">
        <v>4254</v>
      </c>
      <c r="D2345" s="68">
        <v>43782</v>
      </c>
      <c r="E2345" s="63" t="str">
        <f>_xlfn.IFNA(IF(LEFT(VLOOKUP(RecordTable[[#This Row],[METRC]],METRC!A:B,2,FALSE),4)=LEFT(RecordTable[[#This Row],[CloneBarcode]],4),"match","MISMATCH"),"dead")</f>
        <v>dead</v>
      </c>
      <c r="F2345" s="15" t="str">
        <f>_xlfn.IFNA(INDEX(Table6[[#All],[Location]],MATCH(RecordTable[[#This Row],[METRC]],Table6[Tag],0)),"DEAD")</f>
        <v>DEAD</v>
      </c>
    </row>
    <row r="2346" spans="1:6" x14ac:dyDescent="0.25">
      <c r="A2346" t="str">
        <f>_xlfn.CONCAT("1A4070000000065000",RIGHT(RecordTable[[#This Row],[CloneBarcode]],6))</f>
        <v>1A4070000000065000045576</v>
      </c>
      <c r="B2346" t="str">
        <f>LEFT(RecordTable[[#This Row],[CloneBarcode]],7)</f>
        <v>JACK021</v>
      </c>
      <c r="C2346" s="67" t="s">
        <v>3976</v>
      </c>
      <c r="D2346" s="68">
        <v>43782</v>
      </c>
      <c r="E2346" s="63" t="str">
        <f>_xlfn.IFNA(IF(LEFT(VLOOKUP(RecordTable[[#This Row],[METRC]],METRC!A:B,2,FALSE),4)=LEFT(RecordTable[[#This Row],[CloneBarcode]],4),"match","MISMATCH"),"dead")</f>
        <v>dead</v>
      </c>
      <c r="F2346" s="15" t="str">
        <f>_xlfn.IFNA(INDEX(Table6[[#All],[Location]],MATCH(RecordTable[[#This Row],[METRC]],Table6[Tag],0)),"DEAD")</f>
        <v>DEAD</v>
      </c>
    </row>
    <row r="2347" spans="1:6" x14ac:dyDescent="0.25">
      <c r="A2347" t="s">
        <v>3430</v>
      </c>
      <c r="B2347" t="s">
        <v>3088</v>
      </c>
      <c r="C2347" s="3" t="str">
        <f>_xlfn.CONCAT(RecordTable[[#This Row],[PhenoAbbv]],".",RIGHT(RecordTable[[#This Row],[METRC]],6))</f>
        <v>JK99007.031341</v>
      </c>
      <c r="D2347" s="68">
        <v>43782</v>
      </c>
      <c r="E2347" s="63" t="str">
        <f>_xlfn.IFNA(IF(LEFT(VLOOKUP(RecordTable[[#This Row],[METRC]],METRC!A:B,2,FALSE),4)=LEFT(RecordTable[[#This Row],[CloneBarcode]],4),"match","MISMATCH"),"dead")</f>
        <v>dead</v>
      </c>
      <c r="F2347" s="15" t="str">
        <f>_xlfn.IFNA(INDEX(Table6[[#All],[Location]],MATCH(RecordTable[[#This Row],[METRC]],Table6[Tag],0)),"DEAD")</f>
        <v>DEAD</v>
      </c>
    </row>
    <row r="2348" spans="1:6" x14ac:dyDescent="0.25">
      <c r="A2348" t="s">
        <v>3431</v>
      </c>
      <c r="B2348" t="s">
        <v>3088</v>
      </c>
      <c r="C2348" s="3" t="str">
        <f>_xlfn.CONCAT(RecordTable[[#This Row],[PhenoAbbv]],".",RIGHT(RecordTable[[#This Row],[METRC]],6))</f>
        <v>JK99007.031349</v>
      </c>
      <c r="D2348" s="68">
        <v>43782</v>
      </c>
      <c r="E2348" s="63" t="str">
        <f>_xlfn.IFNA(IF(LEFT(VLOOKUP(RecordTable[[#This Row],[METRC]],METRC!A:B,2,FALSE),4)=LEFT(RecordTable[[#This Row],[CloneBarcode]],4),"match","MISMATCH"),"dead")</f>
        <v>dead</v>
      </c>
      <c r="F2348" s="15" t="str">
        <f>_xlfn.IFNA(INDEX(Table6[[#All],[Location]],MATCH(RecordTable[[#This Row],[METRC]],Table6[Tag],0)),"DEAD")</f>
        <v>DEAD</v>
      </c>
    </row>
    <row r="2349" spans="1:6" x14ac:dyDescent="0.25">
      <c r="A2349" t="str">
        <f>_xlfn.CONCAT("1A4070000000065000",RIGHT(RecordTable[[#This Row],[CloneBarcode]],6))</f>
        <v>1A4070000000065000050602</v>
      </c>
      <c r="B2349" t="str">
        <f>LEFT(RecordTable[[#This Row],[CloneBarcode]],7)</f>
        <v>JK99007</v>
      </c>
      <c r="C2349" s="3" t="s">
        <v>4156</v>
      </c>
      <c r="D2349" s="68">
        <v>43782</v>
      </c>
      <c r="E2349" s="63" t="str">
        <f>_xlfn.IFNA(IF(LEFT(VLOOKUP(RecordTable[[#This Row],[METRC]],METRC!A:B,2,FALSE),4)=LEFT(RecordTable[[#This Row],[CloneBarcode]],4),"match","MISMATCH"),"dead")</f>
        <v>dead</v>
      </c>
      <c r="F2349" s="15" t="str">
        <f>_xlfn.IFNA(INDEX(Table6[[#All],[Location]],MATCH(RecordTable[[#This Row],[METRC]],Table6[Tag],0)),"DEAD")</f>
        <v>DEAD</v>
      </c>
    </row>
    <row r="2350" spans="1:6" x14ac:dyDescent="0.25">
      <c r="A2350" t="str">
        <f>_xlfn.CONCAT("1A4070000000065000",RIGHT(RecordTable[[#This Row],[CloneBarcode]],6))</f>
        <v>1A4070000000065000050601</v>
      </c>
      <c r="B2350" t="str">
        <f>LEFT(RecordTable[[#This Row],[CloneBarcode]],7)</f>
        <v>JK99007</v>
      </c>
      <c r="C2350" s="3" t="s">
        <v>4155</v>
      </c>
      <c r="D2350" s="68">
        <v>43782</v>
      </c>
      <c r="E2350" s="63" t="str">
        <f>_xlfn.IFNA(IF(LEFT(VLOOKUP(RecordTable[[#This Row],[METRC]],METRC!A:B,2,FALSE),4)=LEFT(RecordTable[[#This Row],[CloneBarcode]],4),"match","MISMATCH"),"dead")</f>
        <v>dead</v>
      </c>
      <c r="F2350" s="15" t="str">
        <f>_xlfn.IFNA(INDEX(Table6[[#All],[Location]],MATCH(RecordTable[[#This Row],[METRC]],Table6[Tag],0)),"DEAD")</f>
        <v>DEAD</v>
      </c>
    </row>
    <row r="2351" spans="1:6" x14ac:dyDescent="0.25">
      <c r="A2351" t="str">
        <f>_xlfn.CONCAT("1A4070000000065000",RIGHT(RecordTable[[#This Row],[CloneBarcode]],6))</f>
        <v>1A4070000000065000048099</v>
      </c>
      <c r="B2351" t="str">
        <f>LEFT(RecordTable[[#This Row],[CloneBarcode]],7)</f>
        <v>JK99007</v>
      </c>
      <c r="C2351" s="67" t="s">
        <v>3979</v>
      </c>
      <c r="D2351" s="68">
        <v>43782</v>
      </c>
      <c r="E2351" s="63" t="str">
        <f>_xlfn.IFNA(IF(LEFT(VLOOKUP(RecordTable[[#This Row],[METRC]],METRC!A:B,2,FALSE),4)=LEFT(RecordTable[[#This Row],[CloneBarcode]],4),"match","MISMATCH"),"dead")</f>
        <v>dead</v>
      </c>
      <c r="F2351" s="15" t="str">
        <f>_xlfn.IFNA(INDEX(Table6[[#All],[Location]],MATCH(RecordTable[[#This Row],[METRC]],Table6[Tag],0)),"DEAD")</f>
        <v>DEAD</v>
      </c>
    </row>
    <row r="2352" spans="1:6" x14ac:dyDescent="0.25">
      <c r="A2352" t="str">
        <f>_xlfn.CONCAT("1A4070000000065000",RIGHT(RecordTable[[#This Row],[CloneBarcode]],6))</f>
        <v>1A4070000000065000048100</v>
      </c>
      <c r="B2352" t="str">
        <f>LEFT(RecordTable[[#This Row],[CloneBarcode]],7)</f>
        <v>JK99007</v>
      </c>
      <c r="C2352" s="67" t="s">
        <v>3977</v>
      </c>
      <c r="D2352" s="68">
        <v>43782</v>
      </c>
      <c r="E2352" s="63" t="str">
        <f>_xlfn.IFNA(IF(LEFT(VLOOKUP(RecordTable[[#This Row],[METRC]],METRC!A:B,2,FALSE),4)=LEFT(RecordTable[[#This Row],[CloneBarcode]],4),"match","MISMATCH"),"dead")</f>
        <v>dead</v>
      </c>
      <c r="F2352" s="15" t="str">
        <f>_xlfn.IFNA(INDEX(Table6[[#All],[Location]],MATCH(RecordTable[[#This Row],[METRC]],Table6[Tag],0)),"DEAD")</f>
        <v>DEAD</v>
      </c>
    </row>
    <row r="2353" spans="1:6" x14ac:dyDescent="0.25">
      <c r="A2353" t="str">
        <f>_xlfn.CONCAT("1A4070000000065000",RIGHT(RecordTable[[#This Row],[CloneBarcode]],6))</f>
        <v>1A4070000000065000048101</v>
      </c>
      <c r="B2353" t="str">
        <f>LEFT(RecordTable[[#This Row],[CloneBarcode]],7)</f>
        <v>JK99007</v>
      </c>
      <c r="C2353" s="3" t="s">
        <v>3978</v>
      </c>
      <c r="D2353" s="68">
        <v>43782</v>
      </c>
      <c r="E2353" s="63" t="str">
        <f>_xlfn.IFNA(IF(LEFT(VLOOKUP(RecordTable[[#This Row],[METRC]],METRC!A:B,2,FALSE),4)=LEFT(RecordTable[[#This Row],[CloneBarcode]],4),"match","MISMATCH"),"dead")</f>
        <v>dead</v>
      </c>
      <c r="F2353" s="15" t="str">
        <f>_xlfn.IFNA(INDEX(Table6[[#All],[Location]],MATCH(RecordTable[[#This Row],[METRC]],Table6[Tag],0)),"DEAD")</f>
        <v>DEAD</v>
      </c>
    </row>
    <row r="2354" spans="1:6" x14ac:dyDescent="0.25">
      <c r="A2354" t="str">
        <f>_xlfn.CONCAT("1A4070000000065000",RIGHT(RecordTable[[#This Row],[CloneBarcode]],6))</f>
        <v>1A4070000000065000048090</v>
      </c>
      <c r="B2354" t="str">
        <f>LEFT(RecordTable[[#This Row],[CloneBarcode]],7)</f>
        <v>JK99030</v>
      </c>
      <c r="C2354" s="65" t="s">
        <v>3981</v>
      </c>
      <c r="D2354" s="69">
        <v>43782</v>
      </c>
      <c r="E2354" s="63" t="str">
        <f>_xlfn.IFNA(IF(LEFT(VLOOKUP(RecordTable[[#This Row],[METRC]],METRC!A:B,2,FALSE),4)=LEFT(RecordTable[[#This Row],[CloneBarcode]],4),"match","MISMATCH"),"dead")</f>
        <v>dead</v>
      </c>
      <c r="F2354" s="15" t="str">
        <f>_xlfn.IFNA(INDEX(Table6[[#All],[Location]],MATCH(RecordTable[[#This Row],[METRC]],Table6[Tag],0)),"DEAD")</f>
        <v>DEAD</v>
      </c>
    </row>
    <row r="2355" spans="1:6" x14ac:dyDescent="0.25">
      <c r="A2355" t="str">
        <f>_xlfn.CONCAT("1A4070000000065000",RIGHT(RecordTable[[#This Row],[CloneBarcode]],6))</f>
        <v>1A4070000000065000048089</v>
      </c>
      <c r="B2355" t="str">
        <f>LEFT(RecordTable[[#This Row],[CloneBarcode]],7)</f>
        <v>JK99030</v>
      </c>
      <c r="C2355" s="67" t="s">
        <v>3980</v>
      </c>
      <c r="D2355" s="68">
        <v>43782</v>
      </c>
      <c r="E2355" s="63" t="str">
        <f>_xlfn.IFNA(IF(LEFT(VLOOKUP(RecordTable[[#This Row],[METRC]],METRC!A:B,2,FALSE),4)=LEFT(RecordTable[[#This Row],[CloneBarcode]],4),"match","MISMATCH"),"dead")</f>
        <v>dead</v>
      </c>
      <c r="F2355" s="15" t="str">
        <f>_xlfn.IFNA(INDEX(Table6[[#All],[Location]],MATCH(RecordTable[[#This Row],[METRC]],Table6[Tag],0)),"DEAD")</f>
        <v>DEAD</v>
      </c>
    </row>
    <row r="2356" spans="1:6" x14ac:dyDescent="0.25">
      <c r="A2356" t="s">
        <v>3434</v>
      </c>
      <c r="B2356" t="s">
        <v>3097</v>
      </c>
      <c r="C2356" s="3" t="str">
        <f>_xlfn.CONCAT(RecordTable[[#This Row],[PhenoAbbv]],".",RIGHT(RecordTable[[#This Row],[METRC]],6))</f>
        <v>JK99042.031343</v>
      </c>
      <c r="D2356" s="68">
        <v>43782</v>
      </c>
      <c r="E2356" s="63" t="str">
        <f>_xlfn.IFNA(IF(LEFT(VLOOKUP(RecordTable[[#This Row],[METRC]],METRC!A:B,2,FALSE),4)=LEFT(RecordTable[[#This Row],[CloneBarcode]],4),"match","MISMATCH"),"dead")</f>
        <v>dead</v>
      </c>
      <c r="F2356" s="15" t="str">
        <f>_xlfn.IFNA(INDEX(Table6[[#All],[Location]],MATCH(RecordTable[[#This Row],[METRC]],Table6[Tag],0)),"DEAD")</f>
        <v>DEAD</v>
      </c>
    </row>
    <row r="2357" spans="1:6" x14ac:dyDescent="0.25">
      <c r="A2357" t="str">
        <f>_xlfn.CONCAT("1A4070000000065000",RIGHT(RecordTable[[#This Row],[CloneBarcode]],6))</f>
        <v>1A4070000000065000050596</v>
      </c>
      <c r="B2357" t="str">
        <f>LEFT(RecordTable[[#This Row],[CloneBarcode]],7)</f>
        <v>JK99042</v>
      </c>
      <c r="C2357" s="67" t="s">
        <v>4255</v>
      </c>
      <c r="D2357" s="68">
        <v>43782</v>
      </c>
      <c r="E2357" s="63" t="str">
        <f>_xlfn.IFNA(IF(LEFT(VLOOKUP(RecordTable[[#This Row],[METRC]],METRC!A:B,2,FALSE),4)=LEFT(RecordTable[[#This Row],[CloneBarcode]],4),"match","MISMATCH"),"dead")</f>
        <v>dead</v>
      </c>
      <c r="F2357" s="15" t="str">
        <f>_xlfn.IFNA(INDEX(Table6[[#All],[Location]],MATCH(RecordTable[[#This Row],[METRC]],Table6[Tag],0)),"DEAD")</f>
        <v>DEAD</v>
      </c>
    </row>
    <row r="2358" spans="1:6" x14ac:dyDescent="0.25">
      <c r="A2358" t="str">
        <f>_xlfn.CONCAT("1A4070000000065000",RIGHT(RecordTable[[#This Row],[CloneBarcode]],6))</f>
        <v>1A4070000000065000050595</v>
      </c>
      <c r="B2358" t="str">
        <f>LEFT(RecordTable[[#This Row],[CloneBarcode]],7)</f>
        <v>JK99042</v>
      </c>
      <c r="C2358" s="67" t="s">
        <v>4256</v>
      </c>
      <c r="D2358" s="68">
        <v>43782</v>
      </c>
      <c r="E2358" s="63" t="str">
        <f>_xlfn.IFNA(IF(LEFT(VLOOKUP(RecordTable[[#This Row],[METRC]],METRC!A:B,2,FALSE),4)=LEFT(RecordTable[[#This Row],[CloneBarcode]],4),"match","MISMATCH"),"dead")</f>
        <v>dead</v>
      </c>
      <c r="F2358" s="15" t="str">
        <f>_xlfn.IFNA(INDEX(Table6[[#All],[Location]],MATCH(RecordTable[[#This Row],[METRC]],Table6[Tag],0)),"DEAD")</f>
        <v>DEAD</v>
      </c>
    </row>
    <row r="2359" spans="1:6" x14ac:dyDescent="0.25">
      <c r="A2359" t="str">
        <f>_xlfn.CONCAT("1A4070000000065000",RIGHT(RecordTable[[#This Row],[CloneBarcode]],6))</f>
        <v>1A4070000000065000048086</v>
      </c>
      <c r="B2359" t="str">
        <f>LEFT(RecordTable[[#This Row],[CloneBarcode]],7)</f>
        <v>JK99042</v>
      </c>
      <c r="C2359" s="67" t="s">
        <v>3983</v>
      </c>
      <c r="D2359" s="68">
        <v>43782</v>
      </c>
      <c r="E2359" s="63" t="str">
        <f>_xlfn.IFNA(IF(LEFT(VLOOKUP(RecordTable[[#This Row],[METRC]],METRC!A:B,2,FALSE),4)=LEFT(RecordTable[[#This Row],[CloneBarcode]],4),"match","MISMATCH"),"dead")</f>
        <v>dead</v>
      </c>
      <c r="F2359" s="15" t="str">
        <f>_xlfn.IFNA(INDEX(Table6[[#All],[Location]],MATCH(RecordTable[[#This Row],[METRC]],Table6[Tag],0)),"DEAD")</f>
        <v>DEAD</v>
      </c>
    </row>
    <row r="2360" spans="1:6" x14ac:dyDescent="0.25">
      <c r="A2360" t="str">
        <f>_xlfn.CONCAT("1A4070000000065000",RIGHT(RecordTable[[#This Row],[CloneBarcode]],6))</f>
        <v>1A4070000000065000048088</v>
      </c>
      <c r="B2360" t="str">
        <f>LEFT(RecordTable[[#This Row],[CloneBarcode]],7)</f>
        <v>JK99042</v>
      </c>
      <c r="C2360" s="3" t="s">
        <v>3984</v>
      </c>
      <c r="D2360" s="68">
        <v>43782</v>
      </c>
      <c r="E2360" s="63" t="str">
        <f>_xlfn.IFNA(IF(LEFT(VLOOKUP(RecordTable[[#This Row],[METRC]],METRC!A:B,2,FALSE),4)=LEFT(RecordTable[[#This Row],[CloneBarcode]],4),"match","MISMATCH"),"dead")</f>
        <v>dead</v>
      </c>
      <c r="F2360" s="15" t="str">
        <f>_xlfn.IFNA(INDEX(Table6[[#All],[Location]],MATCH(RecordTable[[#This Row],[METRC]],Table6[Tag],0)),"DEAD")</f>
        <v>DEAD</v>
      </c>
    </row>
    <row r="2361" spans="1:6" x14ac:dyDescent="0.25">
      <c r="A2361" t="str">
        <f>_xlfn.CONCAT("1A4070000000065000",RIGHT(RecordTable[[#This Row],[CloneBarcode]],6))</f>
        <v>1A4070000000065000048087</v>
      </c>
      <c r="B2361" t="str">
        <f>LEFT(RecordTable[[#This Row],[CloneBarcode]],7)</f>
        <v>JK99042</v>
      </c>
      <c r="C2361" s="3" t="s">
        <v>3982</v>
      </c>
      <c r="D2361" s="68">
        <v>43782</v>
      </c>
      <c r="E2361" s="63" t="str">
        <f>_xlfn.IFNA(IF(LEFT(VLOOKUP(RecordTable[[#This Row],[METRC]],METRC!A:B,2,FALSE),4)=LEFT(RecordTable[[#This Row],[CloneBarcode]],4),"match","MISMATCH"),"dead")</f>
        <v>dead</v>
      </c>
      <c r="F2361" s="15" t="str">
        <f>_xlfn.IFNA(INDEX(Table6[[#All],[Location]],MATCH(RecordTable[[#This Row],[METRC]],Table6[Tag],0)),"DEAD")</f>
        <v>DEAD</v>
      </c>
    </row>
    <row r="2362" spans="1:6" x14ac:dyDescent="0.25">
      <c r="A2362" t="s">
        <v>3437</v>
      </c>
      <c r="B2362" t="s">
        <v>3104</v>
      </c>
      <c r="C2362" s="3" t="str">
        <f>_xlfn.CONCAT(RecordTable[[#This Row],[PhenoAbbv]],".",RIGHT(RecordTable[[#This Row],[METRC]],6))</f>
        <v>JK99064.031342</v>
      </c>
      <c r="D2362" s="68">
        <v>43782</v>
      </c>
      <c r="E2362" s="63" t="str">
        <f>_xlfn.IFNA(IF(LEFT(VLOOKUP(RecordTable[[#This Row],[METRC]],METRC!A:B,2,FALSE),4)=LEFT(RecordTable[[#This Row],[CloneBarcode]],4),"match","MISMATCH"),"dead")</f>
        <v>dead</v>
      </c>
      <c r="F2362" s="15" t="str">
        <f>_xlfn.IFNA(INDEX(Table6[[#All],[Location]],MATCH(RecordTable[[#This Row],[METRC]],Table6[Tag],0)),"DEAD")</f>
        <v>DEAD</v>
      </c>
    </row>
    <row r="2363" spans="1:6" x14ac:dyDescent="0.25">
      <c r="A2363" t="s">
        <v>3438</v>
      </c>
      <c r="B2363" t="s">
        <v>3104</v>
      </c>
      <c r="C2363" s="3" t="str">
        <f>_xlfn.CONCAT(RecordTable[[#This Row],[PhenoAbbv]],".",RIGHT(RecordTable[[#This Row],[METRC]],6))</f>
        <v>JK99064.031347</v>
      </c>
      <c r="D2363" s="68">
        <v>43782</v>
      </c>
      <c r="E2363" s="63" t="str">
        <f>_xlfn.IFNA(IF(LEFT(VLOOKUP(RecordTable[[#This Row],[METRC]],METRC!A:B,2,FALSE),4)=LEFT(RecordTable[[#This Row],[CloneBarcode]],4),"match","MISMATCH"),"dead")</f>
        <v>dead</v>
      </c>
      <c r="F2363" s="15" t="str">
        <f>_xlfn.IFNA(INDEX(Table6[[#All],[Location]],MATCH(RecordTable[[#This Row],[METRC]],Table6[Tag],0)),"DEAD")</f>
        <v>DEAD</v>
      </c>
    </row>
    <row r="2364" spans="1:6" x14ac:dyDescent="0.25">
      <c r="A2364" t="str">
        <f>_xlfn.CONCAT("1A4070000000065000",RIGHT(RecordTable[[#This Row],[CloneBarcode]],6))</f>
        <v>1A4070000000065000050598</v>
      </c>
      <c r="B2364" t="str">
        <f>LEFT(RecordTable[[#This Row],[CloneBarcode]],7)</f>
        <v>JK99064</v>
      </c>
      <c r="C2364" s="3" t="s">
        <v>4257</v>
      </c>
      <c r="D2364" s="68">
        <v>43782</v>
      </c>
      <c r="E2364" s="63" t="str">
        <f>_xlfn.IFNA(IF(LEFT(VLOOKUP(RecordTable[[#This Row],[METRC]],METRC!A:B,2,FALSE),4)=LEFT(RecordTable[[#This Row],[CloneBarcode]],4),"match","MISMATCH"),"dead")</f>
        <v>dead</v>
      </c>
      <c r="F2364" s="15" t="str">
        <f>_xlfn.IFNA(INDEX(Table6[[#All],[Location]],MATCH(RecordTable[[#This Row],[METRC]],Table6[Tag],0)),"DEAD")</f>
        <v>DEAD</v>
      </c>
    </row>
    <row r="2365" spans="1:6" x14ac:dyDescent="0.25">
      <c r="A2365" t="str">
        <f>_xlfn.CONCAT("1A4070000000065000",RIGHT(RecordTable[[#This Row],[CloneBarcode]],6))</f>
        <v>1A4070000000065000050600</v>
      </c>
      <c r="B2365" t="str">
        <f>LEFT(RecordTable[[#This Row],[CloneBarcode]],7)</f>
        <v>JK99064</v>
      </c>
      <c r="C2365" s="67" t="s">
        <v>4157</v>
      </c>
      <c r="D2365" s="68">
        <v>43782</v>
      </c>
      <c r="E2365" s="63" t="str">
        <f>_xlfn.IFNA(IF(LEFT(VLOOKUP(RecordTable[[#This Row],[METRC]],METRC!A:B,2,FALSE),4)=LEFT(RecordTable[[#This Row],[CloneBarcode]],4),"match","MISMATCH"),"dead")</f>
        <v>dead</v>
      </c>
      <c r="F2365" s="15" t="str">
        <f>_xlfn.IFNA(INDEX(Table6[[#All],[Location]],MATCH(RecordTable[[#This Row],[METRC]],Table6[Tag],0)),"DEAD")</f>
        <v>DEAD</v>
      </c>
    </row>
    <row r="2366" spans="1:6" x14ac:dyDescent="0.25">
      <c r="A2366" t="str">
        <f>_xlfn.CONCAT("1A4070000000065000",RIGHT(RecordTable[[#This Row],[CloneBarcode]],6))</f>
        <v>1A4070000000065000048085</v>
      </c>
      <c r="B2366" t="str">
        <f>LEFT(RecordTable[[#This Row],[CloneBarcode]],7)</f>
        <v>JK99064</v>
      </c>
      <c r="C2366" s="3" t="s">
        <v>3990</v>
      </c>
      <c r="D2366" s="68">
        <v>43782</v>
      </c>
      <c r="E2366" s="63" t="str">
        <f>_xlfn.IFNA(IF(LEFT(VLOOKUP(RecordTable[[#This Row],[METRC]],METRC!A:B,2,FALSE),4)=LEFT(RecordTable[[#This Row],[CloneBarcode]],4),"match","MISMATCH"),"dead")</f>
        <v>dead</v>
      </c>
      <c r="F2366" s="15" t="str">
        <f>_xlfn.IFNA(INDEX(Table6[[#All],[Location]],MATCH(RecordTable[[#This Row],[METRC]],Table6[Tag],0)),"DEAD")</f>
        <v>DEAD</v>
      </c>
    </row>
    <row r="2367" spans="1:6" x14ac:dyDescent="0.25">
      <c r="A2367" t="str">
        <f>_xlfn.CONCAT("1A4070000000065000",RIGHT(RecordTable[[#This Row],[CloneBarcode]],6))</f>
        <v>1A4070000000065000048105</v>
      </c>
      <c r="B2367" t="str">
        <f>LEFT(RecordTable[[#This Row],[CloneBarcode]],7)</f>
        <v>JK99064</v>
      </c>
      <c r="C2367" s="3" t="s">
        <v>3989</v>
      </c>
      <c r="D2367" s="68">
        <v>43782</v>
      </c>
      <c r="E2367" s="63" t="str">
        <f>_xlfn.IFNA(IF(LEFT(VLOOKUP(RecordTable[[#This Row],[METRC]],METRC!A:B,2,FALSE),4)=LEFT(RecordTable[[#This Row],[CloneBarcode]],4),"match","MISMATCH"),"dead")</f>
        <v>dead</v>
      </c>
      <c r="F2367" s="15" t="str">
        <f>_xlfn.IFNA(INDEX(Table6[[#All],[Location]],MATCH(RecordTable[[#This Row],[METRC]],Table6[Tag],0)),"DEAD")</f>
        <v>DEAD</v>
      </c>
    </row>
    <row r="2368" spans="1:6" x14ac:dyDescent="0.25">
      <c r="A2368" t="str">
        <f>_xlfn.CONCAT("1A4070000000065000",RIGHT(RecordTable[[#This Row],[CloneBarcode]],6))</f>
        <v>1A4070000000065000048106</v>
      </c>
      <c r="B2368" t="str">
        <f>LEFT(RecordTable[[#This Row],[CloneBarcode]],7)</f>
        <v>JK99064</v>
      </c>
      <c r="C2368" s="65" t="s">
        <v>3988</v>
      </c>
      <c r="D2368" s="69">
        <v>43782</v>
      </c>
      <c r="E2368" s="63" t="str">
        <f>_xlfn.IFNA(IF(LEFT(VLOOKUP(RecordTable[[#This Row],[METRC]],METRC!A:B,2,FALSE),4)=LEFT(RecordTable[[#This Row],[CloneBarcode]],4),"match","MISMATCH"),"dead")</f>
        <v>dead</v>
      </c>
      <c r="F2368" s="15" t="str">
        <f>_xlfn.IFNA(INDEX(Table6[[#All],[Location]],MATCH(RecordTable[[#This Row],[METRC]],Table6[Tag],0)),"DEAD")</f>
        <v>DEAD</v>
      </c>
    </row>
    <row r="2369" spans="1:6" x14ac:dyDescent="0.25">
      <c r="A2369" t="str">
        <f>_xlfn.CONCAT("1A4070000000065000",RIGHT(RecordTable[[#This Row],[CloneBarcode]],6))</f>
        <v>1A4070000000065000050587</v>
      </c>
      <c r="B2369" t="str">
        <f>LEFT(RecordTable[[#This Row],[CloneBarcode]],7)</f>
        <v>KING002</v>
      </c>
      <c r="C2369" s="67" t="s">
        <v>4258</v>
      </c>
      <c r="D2369" s="68">
        <v>43782</v>
      </c>
      <c r="E2369" s="63" t="str">
        <f>_xlfn.IFNA(IF(LEFT(VLOOKUP(RecordTable[[#This Row],[METRC]],METRC!A:B,2,FALSE),4)=LEFT(RecordTable[[#This Row],[CloneBarcode]],4),"match","MISMATCH"),"dead")</f>
        <v>dead</v>
      </c>
      <c r="F2369" s="15" t="str">
        <f>_xlfn.IFNA(INDEX(Table6[[#All],[Location]],MATCH(RecordTable[[#This Row],[METRC]],Table6[Tag],0)),"DEAD")</f>
        <v>DEAD</v>
      </c>
    </row>
    <row r="2370" spans="1:6" x14ac:dyDescent="0.25">
      <c r="A2370" t="str">
        <f>_xlfn.CONCAT("1A4070000000065000",RIGHT(RecordTable[[#This Row],[CloneBarcode]],6))</f>
        <v>1A4070000000065000050586</v>
      </c>
      <c r="B2370" t="str">
        <f>LEFT(RecordTable[[#This Row],[CloneBarcode]],7)</f>
        <v>KING002</v>
      </c>
      <c r="C2370" s="3" t="s">
        <v>141</v>
      </c>
      <c r="D2370" s="68">
        <v>43782</v>
      </c>
      <c r="E2370" s="63" t="str">
        <f>_xlfn.IFNA(IF(LEFT(VLOOKUP(RecordTable[[#This Row],[METRC]],METRC!A:B,2,FALSE),4)=LEFT(RecordTable[[#This Row],[CloneBarcode]],4),"match","MISMATCH"),"dead")</f>
        <v>dead</v>
      </c>
      <c r="F2370" s="15" t="str">
        <f>_xlfn.IFNA(INDEX(Table6[[#All],[Location]],MATCH(RecordTable[[#This Row],[METRC]],Table6[Tag],0)),"DEAD")</f>
        <v>DEAD</v>
      </c>
    </row>
    <row r="2371" spans="1:6" x14ac:dyDescent="0.25">
      <c r="A2371" t="str">
        <f>_xlfn.CONCAT("1A4070000000065000",RIGHT(RecordTable[[#This Row],[CloneBarcode]],6))</f>
        <v>1A4070000000065000042851</v>
      </c>
      <c r="B2371" t="str">
        <f>LEFT(RecordTable[[#This Row],[CloneBarcode]],7)</f>
        <v>KING002</v>
      </c>
      <c r="C2371" s="67" t="s">
        <v>3722</v>
      </c>
      <c r="D2371" s="68">
        <v>43782</v>
      </c>
      <c r="E2371" s="63" t="str">
        <f>_xlfn.IFNA(IF(LEFT(VLOOKUP(RecordTable[[#This Row],[METRC]],METRC!A:B,2,FALSE),4)=LEFT(RecordTable[[#This Row],[CloneBarcode]],4),"match","MISMATCH"),"dead")</f>
        <v>dead</v>
      </c>
      <c r="F2371" s="15" t="str">
        <f>_xlfn.IFNA(INDEX(Table6[[#All],[Location]],MATCH(RecordTable[[#This Row],[METRC]],Table6[Tag],0)),"DEAD")</f>
        <v>DEAD</v>
      </c>
    </row>
    <row r="2372" spans="1:6" x14ac:dyDescent="0.25">
      <c r="A2372" t="str">
        <f>_xlfn.CONCAT("1A4070000000065000",RIGHT(RecordTable[[#This Row],[CloneBarcode]],6))</f>
        <v>1A4070000000065000045278</v>
      </c>
      <c r="B2372" t="str">
        <f>LEFT(RecordTable[[#This Row],[CloneBarcode]],7)</f>
        <v>KING002</v>
      </c>
      <c r="C2372" s="67" t="s">
        <v>3995</v>
      </c>
      <c r="D2372" s="68">
        <v>43782</v>
      </c>
      <c r="E2372" s="63" t="str">
        <f>_xlfn.IFNA(IF(LEFT(VLOOKUP(RecordTable[[#This Row],[METRC]],METRC!A:B,2,FALSE),4)=LEFT(RecordTable[[#This Row],[CloneBarcode]],4),"match","MISMATCH"),"dead")</f>
        <v>dead</v>
      </c>
      <c r="F2372" s="15" t="str">
        <f>_xlfn.IFNA(INDEX(Table6[[#All],[Location]],MATCH(RecordTable[[#This Row],[METRC]],Table6[Tag],0)),"DEAD")</f>
        <v>DEAD</v>
      </c>
    </row>
    <row r="2373" spans="1:6" x14ac:dyDescent="0.25">
      <c r="A2373" t="str">
        <f>_xlfn.CONCAT("1A4070000000065000",RIGHT(RecordTable[[#This Row],[CloneBarcode]],6))</f>
        <v>1A4070000000065000045296</v>
      </c>
      <c r="B2373" t="str">
        <f>LEFT(RecordTable[[#This Row],[CloneBarcode]],7)</f>
        <v>KING002</v>
      </c>
      <c r="C2373" s="3" t="s">
        <v>3993</v>
      </c>
      <c r="D2373" s="68">
        <v>43782</v>
      </c>
      <c r="E2373" s="63" t="str">
        <f>_xlfn.IFNA(IF(LEFT(VLOOKUP(RecordTable[[#This Row],[METRC]],METRC!A:B,2,FALSE),4)=LEFT(RecordTable[[#This Row],[CloneBarcode]],4),"match","MISMATCH"),"dead")</f>
        <v>dead</v>
      </c>
      <c r="F2373" s="15" t="str">
        <f>_xlfn.IFNA(INDEX(Table6[[#All],[Location]],MATCH(RecordTable[[#This Row],[METRC]],Table6[Tag],0)),"DEAD")</f>
        <v>DEAD</v>
      </c>
    </row>
    <row r="2374" spans="1:6" x14ac:dyDescent="0.25">
      <c r="A2374" t="str">
        <f>_xlfn.CONCAT("1A4070000000065000",RIGHT(RecordTable[[#This Row],[CloneBarcode]],6))</f>
        <v>1A4070000000065000045282</v>
      </c>
      <c r="B2374" t="str">
        <f>LEFT(RecordTable[[#This Row],[CloneBarcode]],7)</f>
        <v>KING002</v>
      </c>
      <c r="C2374" s="3" t="s">
        <v>3994</v>
      </c>
      <c r="D2374" s="68">
        <v>43782</v>
      </c>
      <c r="E2374" s="63" t="str">
        <f>_xlfn.IFNA(IF(LEFT(VLOOKUP(RecordTable[[#This Row],[METRC]],METRC!A:B,2,FALSE),4)=LEFT(RecordTable[[#This Row],[CloneBarcode]],4),"match","MISMATCH"),"dead")</f>
        <v>dead</v>
      </c>
      <c r="F2374" s="15" t="str">
        <f>_xlfn.IFNA(INDEX(Table6[[#All],[Location]],MATCH(RecordTable[[#This Row],[METRC]],Table6[Tag],0)),"DEAD")</f>
        <v>DEAD</v>
      </c>
    </row>
    <row r="2375" spans="1:6" x14ac:dyDescent="0.25">
      <c r="A2375" t="str">
        <f>_xlfn.CONCAT("1A4070000000065000",RIGHT(RecordTable[[#This Row],[CloneBarcode]],6))</f>
        <v>1A4070000000065000045289</v>
      </c>
      <c r="B2375" t="str">
        <f>LEFT(RecordTable[[#This Row],[CloneBarcode]],7)</f>
        <v>KING002</v>
      </c>
      <c r="C2375" s="67" t="s">
        <v>3996</v>
      </c>
      <c r="D2375" s="68">
        <v>43782</v>
      </c>
      <c r="E2375" s="63" t="str">
        <f>_xlfn.IFNA(IF(LEFT(VLOOKUP(RecordTable[[#This Row],[METRC]],METRC!A:B,2,FALSE),4)=LEFT(RecordTable[[#This Row],[CloneBarcode]],4),"match","MISMATCH"),"dead")</f>
        <v>dead</v>
      </c>
      <c r="F2375" s="15" t="str">
        <f>_xlfn.IFNA(INDEX(Table6[[#All],[Location]],MATCH(RecordTable[[#This Row],[METRC]],Table6[Tag],0)),"DEAD")</f>
        <v>DEAD</v>
      </c>
    </row>
    <row r="2376" spans="1:6" x14ac:dyDescent="0.25">
      <c r="A2376" t="str">
        <f>_xlfn.CONCAT("1A4070000000065000",RIGHT(RecordTable[[#This Row],[CloneBarcode]],6))</f>
        <v>1A4070000000065000042870</v>
      </c>
      <c r="B2376" t="str">
        <f>LEFT(RecordTable[[#This Row],[CloneBarcode]],7)</f>
        <v>KING002</v>
      </c>
      <c r="C2376" s="67" t="s">
        <v>3723</v>
      </c>
      <c r="D2376" s="68">
        <v>43782</v>
      </c>
      <c r="E2376" s="63" t="str">
        <f>_xlfn.IFNA(IF(LEFT(VLOOKUP(RecordTable[[#This Row],[METRC]],METRC!A:B,2,FALSE),4)=LEFT(RecordTable[[#This Row],[CloneBarcode]],4),"match","MISMATCH"),"dead")</f>
        <v>dead</v>
      </c>
      <c r="F2376" s="15" t="str">
        <f>_xlfn.IFNA(INDEX(Table6[[#All],[Location]],MATCH(RecordTable[[#This Row],[METRC]],Table6[Tag],0)),"DEAD")</f>
        <v>DEAD</v>
      </c>
    </row>
    <row r="2377" spans="1:6" x14ac:dyDescent="0.25">
      <c r="A2377" t="str">
        <f>_xlfn.CONCAT("1A4070000000065000",RIGHT(RecordTable[[#This Row],[CloneBarcode]],6))</f>
        <v>1A4070000000065000050589</v>
      </c>
      <c r="B2377" t="str">
        <f>LEFT(RecordTable[[#This Row],[CloneBarcode]],7)</f>
        <v>KING008</v>
      </c>
      <c r="C2377" s="67" t="s">
        <v>4259</v>
      </c>
      <c r="D2377" s="68">
        <v>43782</v>
      </c>
      <c r="E2377" s="63" t="str">
        <f>_xlfn.IFNA(IF(LEFT(VLOOKUP(RecordTable[[#This Row],[METRC]],METRC!A:B,2,FALSE),4)=LEFT(RecordTable[[#This Row],[CloneBarcode]],4),"match","MISMATCH"),"dead")</f>
        <v>dead</v>
      </c>
      <c r="F2377" s="15" t="str">
        <f>_xlfn.IFNA(INDEX(Table6[[#All],[Location]],MATCH(RecordTable[[#This Row],[METRC]],Table6[Tag],0)),"DEAD")</f>
        <v>DEAD</v>
      </c>
    </row>
    <row r="2378" spans="1:6" x14ac:dyDescent="0.25">
      <c r="A2378" t="str">
        <f>_xlfn.CONCAT("1A4070000000065000",RIGHT(RecordTable[[#This Row],[CloneBarcode]],6))</f>
        <v>1A4070000000065000050591</v>
      </c>
      <c r="B2378" t="str">
        <f>LEFT(RecordTable[[#This Row],[CloneBarcode]],7)</f>
        <v>KING008</v>
      </c>
      <c r="C2378" s="3" t="s">
        <v>4260</v>
      </c>
      <c r="D2378" s="68">
        <v>43782</v>
      </c>
      <c r="E2378" s="63" t="str">
        <f>_xlfn.IFNA(IF(LEFT(VLOOKUP(RecordTable[[#This Row],[METRC]],METRC!A:B,2,FALSE),4)=LEFT(RecordTable[[#This Row],[CloneBarcode]],4),"match","MISMATCH"),"dead")</f>
        <v>dead</v>
      </c>
      <c r="F2378" s="15" t="str">
        <f>_xlfn.IFNA(INDEX(Table6[[#All],[Location]],MATCH(RecordTable[[#This Row],[METRC]],Table6[Tag],0)),"DEAD")</f>
        <v>DEAD</v>
      </c>
    </row>
    <row r="2379" spans="1:6" x14ac:dyDescent="0.25">
      <c r="A2379" t="str">
        <f>_xlfn.CONCAT("1A4070000000065000",RIGHT(RecordTable[[#This Row],[CloneBarcode]],6))</f>
        <v>1A4070000000065000042887</v>
      </c>
      <c r="B2379" t="str">
        <f>LEFT(RecordTable[[#This Row],[CloneBarcode]],7)</f>
        <v>KING008</v>
      </c>
      <c r="C2379" s="3" t="s">
        <v>3724</v>
      </c>
      <c r="D2379" s="68">
        <v>43782</v>
      </c>
      <c r="E2379" s="63" t="str">
        <f>_xlfn.IFNA(IF(LEFT(VLOOKUP(RecordTable[[#This Row],[METRC]],METRC!A:B,2,FALSE),4)=LEFT(RecordTable[[#This Row],[CloneBarcode]],4),"match","MISMATCH"),"dead")</f>
        <v>dead</v>
      </c>
      <c r="F2379" s="15" t="str">
        <f>_xlfn.IFNA(INDEX(Table6[[#All],[Location]],MATCH(RecordTable[[#This Row],[METRC]],Table6[Tag],0)),"DEAD")</f>
        <v>DEAD</v>
      </c>
    </row>
    <row r="2380" spans="1:6" x14ac:dyDescent="0.25">
      <c r="A2380" t="str">
        <f>_xlfn.CONCAT("1A4070000000065000",RIGHT(RecordTable[[#This Row],[CloneBarcode]],6))</f>
        <v>1A4070000000065000042878</v>
      </c>
      <c r="B2380" t="str">
        <f>LEFT(RecordTable[[#This Row],[CloneBarcode]],7)</f>
        <v>KING008</v>
      </c>
      <c r="C2380" s="3" t="s">
        <v>3725</v>
      </c>
      <c r="D2380" s="68">
        <v>43782</v>
      </c>
      <c r="E2380" s="63" t="str">
        <f>_xlfn.IFNA(IF(LEFT(VLOOKUP(RecordTable[[#This Row],[METRC]],METRC!A:B,2,FALSE),4)=LEFT(RecordTable[[#This Row],[CloneBarcode]],4),"match","MISMATCH"),"dead")</f>
        <v>dead</v>
      </c>
      <c r="F2380" s="15" t="str">
        <f>_xlfn.IFNA(INDEX(Table6[[#All],[Location]],MATCH(RecordTable[[#This Row],[METRC]],Table6[Tag],0)),"DEAD")</f>
        <v>DEAD</v>
      </c>
    </row>
    <row r="2381" spans="1:6" x14ac:dyDescent="0.25">
      <c r="A2381" t="str">
        <f>_xlfn.CONCAT("1A4070000000065000",RIGHT(RecordTable[[#This Row],[CloneBarcode]],6))</f>
        <v>1A4070000000065000050564</v>
      </c>
      <c r="B2381" t="str">
        <f>LEFT(RecordTable[[#This Row],[CloneBarcode]],7)</f>
        <v>KNMK001</v>
      </c>
      <c r="C2381" s="3" t="s">
        <v>4261</v>
      </c>
      <c r="D2381" s="68">
        <v>43782</v>
      </c>
      <c r="E2381" s="63" t="str">
        <f>_xlfn.IFNA(IF(LEFT(VLOOKUP(RecordTable[[#This Row],[METRC]],METRC!A:B,2,FALSE),4)=LEFT(RecordTable[[#This Row],[CloneBarcode]],4),"match","MISMATCH"),"dead")</f>
        <v>dead</v>
      </c>
      <c r="F2381" s="15" t="str">
        <f>_xlfn.IFNA(INDEX(Table6[[#All],[Location]],MATCH(RecordTable[[#This Row],[METRC]],Table6[Tag],0)),"DEAD")</f>
        <v>DEAD</v>
      </c>
    </row>
    <row r="2382" spans="1:6" x14ac:dyDescent="0.25">
      <c r="A2382" t="str">
        <f>_xlfn.CONCAT("1A4070000000065000",RIGHT(RecordTable[[#This Row],[CloneBarcode]],6))</f>
        <v>1A4070000000065000050565</v>
      </c>
      <c r="B2382" t="str">
        <f>LEFT(RecordTable[[#This Row],[CloneBarcode]],7)</f>
        <v>KNMK001</v>
      </c>
      <c r="C2382" s="65" t="s">
        <v>4262</v>
      </c>
      <c r="D2382" s="69">
        <v>43782</v>
      </c>
      <c r="E2382" s="63" t="str">
        <f>_xlfn.IFNA(IF(LEFT(VLOOKUP(RecordTable[[#This Row],[METRC]],METRC!A:B,2,FALSE),4)=LEFT(RecordTable[[#This Row],[CloneBarcode]],4),"match","MISMATCH"),"dead")</f>
        <v>dead</v>
      </c>
      <c r="F2382" s="15" t="str">
        <f>_xlfn.IFNA(INDEX(Table6[[#All],[Location]],MATCH(RecordTable[[#This Row],[METRC]],Table6[Tag],0)),"DEAD")</f>
        <v>DEAD</v>
      </c>
    </row>
    <row r="2383" spans="1:6" x14ac:dyDescent="0.25">
      <c r="A2383" t="s">
        <v>4263</v>
      </c>
      <c r="B2383" t="s">
        <v>4117</v>
      </c>
      <c r="C2383" s="3" t="str">
        <f>_xlfn.CONCAT(RecordTable[[#This Row],[PhenoAbbv]],".",RIGHT(RecordTable[[#This Row],[METRC]],6))</f>
        <v>KOIX004.040555</v>
      </c>
      <c r="D2383" s="68">
        <v>43782</v>
      </c>
      <c r="E2383" s="63" t="str">
        <f>_xlfn.IFNA(IF(LEFT(VLOOKUP(RecordTable[[#This Row],[METRC]],METRC!A:B,2,FALSE),4)=LEFT(RecordTable[[#This Row],[CloneBarcode]],4),"match","MISMATCH"),"dead")</f>
        <v>dead</v>
      </c>
      <c r="F2383" s="15" t="str">
        <f>_xlfn.IFNA(INDEX(Table6[[#All],[Location]],MATCH(RecordTable[[#This Row],[METRC]],Table6[Tag],0)),"DEAD")</f>
        <v>DEAD</v>
      </c>
    </row>
    <row r="2384" spans="1:6" x14ac:dyDescent="0.25">
      <c r="A2384" t="s">
        <v>4116</v>
      </c>
      <c r="B2384" t="s">
        <v>4117</v>
      </c>
      <c r="C2384" s="3" t="str">
        <f>_xlfn.CONCAT(RecordTable[[#This Row],[PhenoAbbv]],".",RIGHT(RecordTable[[#This Row],[METRC]],6))</f>
        <v>KOIX004.040556</v>
      </c>
      <c r="D2384" s="68">
        <v>43782</v>
      </c>
      <c r="E2384" s="63" t="str">
        <f>_xlfn.IFNA(IF(LEFT(VLOOKUP(RecordTable[[#This Row],[METRC]],METRC!A:B,2,FALSE),4)=LEFT(RecordTable[[#This Row],[CloneBarcode]],4),"match","MISMATCH"),"dead")</f>
        <v>dead</v>
      </c>
      <c r="F2384" s="15" t="str">
        <f>_xlfn.IFNA(INDEX(Table6[[#All],[Location]],MATCH(RecordTable[[#This Row],[METRC]],Table6[Tag],0)),"DEAD")</f>
        <v>DEAD</v>
      </c>
    </row>
    <row r="2385" spans="1:6" x14ac:dyDescent="0.25">
      <c r="A2385" t="s">
        <v>4118</v>
      </c>
      <c r="B2385" t="s">
        <v>4119</v>
      </c>
      <c r="C2385" s="3" t="str">
        <f>_xlfn.CONCAT(RecordTable[[#This Row],[PhenoAbbv]],".",RIGHT(RecordTable[[#This Row],[METRC]],6))</f>
        <v>KOIX007.038139</v>
      </c>
      <c r="D2385" s="68">
        <v>43782</v>
      </c>
      <c r="E2385" s="63" t="str">
        <f>_xlfn.IFNA(IF(LEFT(VLOOKUP(RecordTable[[#This Row],[METRC]],METRC!A:B,2,FALSE),4)=LEFT(RecordTable[[#This Row],[CloneBarcode]],4),"match","MISMATCH"),"dead")</f>
        <v>dead</v>
      </c>
      <c r="F2385" s="15" t="str">
        <f>_xlfn.IFNA(INDEX(Table6[[#All],[Location]],MATCH(RecordTable[[#This Row],[METRC]],Table6[Tag],0)),"DEAD")</f>
        <v>DEAD</v>
      </c>
    </row>
    <row r="2386" spans="1:6" x14ac:dyDescent="0.25">
      <c r="A2386" t="s">
        <v>4120</v>
      </c>
      <c r="B2386" t="s">
        <v>4119</v>
      </c>
      <c r="C2386" s="3" t="str">
        <f>_xlfn.CONCAT(RecordTable[[#This Row],[PhenoAbbv]],".",RIGHT(RecordTable[[#This Row],[METRC]],6))</f>
        <v>KOIX007.040619</v>
      </c>
      <c r="D2386" s="68">
        <v>43782</v>
      </c>
      <c r="E2386" s="63" t="str">
        <f>_xlfn.IFNA(IF(LEFT(VLOOKUP(RecordTable[[#This Row],[METRC]],METRC!A:B,2,FALSE),4)=LEFT(RecordTable[[#This Row],[CloneBarcode]],4),"match","MISMATCH"),"dead")</f>
        <v>dead</v>
      </c>
      <c r="F2386" s="15" t="str">
        <f>_xlfn.IFNA(INDEX(Table6[[#All],[Location]],MATCH(RecordTable[[#This Row],[METRC]],Table6[Tag],0)),"DEAD")</f>
        <v>DEAD</v>
      </c>
    </row>
    <row r="2387" spans="1:6" x14ac:dyDescent="0.25">
      <c r="A2387" t="s">
        <v>4121</v>
      </c>
      <c r="B2387" t="s">
        <v>4119</v>
      </c>
      <c r="C2387" s="3" t="str">
        <f>_xlfn.CONCAT(RecordTable[[#This Row],[PhenoAbbv]],".",RIGHT(RecordTable[[#This Row],[METRC]],6))</f>
        <v>KOIX007.040620</v>
      </c>
      <c r="D2387" s="68">
        <v>43782</v>
      </c>
      <c r="E2387" s="63" t="str">
        <f>_xlfn.IFNA(IF(LEFT(VLOOKUP(RecordTable[[#This Row],[METRC]],METRC!A:B,2,FALSE),4)=LEFT(RecordTable[[#This Row],[CloneBarcode]],4),"match","MISMATCH"),"dead")</f>
        <v>dead</v>
      </c>
      <c r="F2387" s="15" t="str">
        <f>_xlfn.IFNA(INDEX(Table6[[#All],[Location]],MATCH(RecordTable[[#This Row],[METRC]],Table6[Tag],0)),"DEAD")</f>
        <v>DEAD</v>
      </c>
    </row>
    <row r="2388" spans="1:6" x14ac:dyDescent="0.25">
      <c r="A2388" t="str">
        <f>_xlfn.CONCAT("1A4070000000065000",RIGHT(RecordTable[[#This Row],[CloneBarcode]],6))</f>
        <v>1A4070000000065000048053</v>
      </c>
      <c r="B2388" t="str">
        <f>LEFT(RecordTable[[#This Row],[CloneBarcode]],7)</f>
        <v>KOIX007</v>
      </c>
      <c r="C2388" s="3" t="s">
        <v>3997</v>
      </c>
      <c r="D2388" s="68">
        <v>43782</v>
      </c>
      <c r="E2388" s="63" t="str">
        <f>_xlfn.IFNA(IF(LEFT(VLOOKUP(RecordTable[[#This Row],[METRC]],METRC!A:B,2,FALSE),4)=LEFT(RecordTable[[#This Row],[CloneBarcode]],4),"match","MISMATCH"),"dead")</f>
        <v>dead</v>
      </c>
      <c r="F2388" s="15" t="str">
        <f>_xlfn.IFNA(INDEX(Table6[[#All],[Location]],MATCH(RecordTable[[#This Row],[METRC]],Table6[Tag],0)),"DEAD")</f>
        <v>DEAD</v>
      </c>
    </row>
    <row r="2389" spans="1:6" x14ac:dyDescent="0.25">
      <c r="A2389" t="str">
        <f>_xlfn.CONCAT("1A4070000000065000",RIGHT(RecordTable[[#This Row],[CloneBarcode]],6))</f>
        <v>1A4070000000065000048055</v>
      </c>
      <c r="B2389" t="str">
        <f>LEFT(RecordTable[[#This Row],[CloneBarcode]],7)</f>
        <v>KOIX007</v>
      </c>
      <c r="C2389" s="3" t="s">
        <v>3998</v>
      </c>
      <c r="D2389" s="68">
        <v>43782</v>
      </c>
      <c r="E2389" s="63" t="str">
        <f>_xlfn.IFNA(IF(LEFT(VLOOKUP(RecordTable[[#This Row],[METRC]],METRC!A:B,2,FALSE),4)=LEFT(RecordTable[[#This Row],[CloneBarcode]],4),"match","MISMATCH"),"dead")</f>
        <v>dead</v>
      </c>
      <c r="F2389" s="15" t="str">
        <f>_xlfn.IFNA(INDEX(Table6[[#All],[Location]],MATCH(RecordTable[[#This Row],[METRC]],Table6[Tag],0)),"DEAD")</f>
        <v>DEAD</v>
      </c>
    </row>
    <row r="2390" spans="1:6" x14ac:dyDescent="0.25">
      <c r="A2390" t="str">
        <f>_xlfn.CONCAT("1A4070000000065000",RIGHT(RecordTable[[#This Row],[CloneBarcode]],6))</f>
        <v>1A4070000000065000048054</v>
      </c>
      <c r="B2390" t="str">
        <f>LEFT(RecordTable[[#This Row],[CloneBarcode]],7)</f>
        <v>KOIX007</v>
      </c>
      <c r="C2390" s="67" t="s">
        <v>3999</v>
      </c>
      <c r="D2390" s="68">
        <v>43782</v>
      </c>
      <c r="E2390" s="63" t="str">
        <f>_xlfn.IFNA(IF(LEFT(VLOOKUP(RecordTable[[#This Row],[METRC]],METRC!A:B,2,FALSE),4)=LEFT(RecordTable[[#This Row],[CloneBarcode]],4),"match","MISMATCH"),"dead")</f>
        <v>dead</v>
      </c>
      <c r="F2390" s="15" t="str">
        <f>_xlfn.IFNA(INDEX(Table6[[#All],[Location]],MATCH(RecordTable[[#This Row],[METRC]],Table6[Tag],0)),"DEAD")</f>
        <v>DEAD</v>
      </c>
    </row>
    <row r="2391" spans="1:6" x14ac:dyDescent="0.25">
      <c r="A2391" t="s">
        <v>4122</v>
      </c>
      <c r="B2391" t="s">
        <v>4123</v>
      </c>
      <c r="C2391" s="3" t="str">
        <f>_xlfn.CONCAT(RecordTable[[#This Row],[PhenoAbbv]],".",RIGHT(RecordTable[[#This Row],[METRC]],6))</f>
        <v>KOIX015.040613</v>
      </c>
      <c r="D2391" s="68">
        <v>43782</v>
      </c>
      <c r="E2391" s="63" t="str">
        <f>_xlfn.IFNA(IF(LEFT(VLOOKUP(RecordTable[[#This Row],[METRC]],METRC!A:B,2,FALSE),4)=LEFT(RecordTable[[#This Row],[CloneBarcode]],4),"match","MISMATCH"),"dead")</f>
        <v>dead</v>
      </c>
      <c r="F2391" s="15" t="str">
        <f>_xlfn.IFNA(INDEX(Table6[[#All],[Location]],MATCH(RecordTable[[#This Row],[METRC]],Table6[Tag],0)),"DEAD")</f>
        <v>DEAD</v>
      </c>
    </row>
    <row r="2392" spans="1:6" x14ac:dyDescent="0.25">
      <c r="A2392" t="s">
        <v>4124</v>
      </c>
      <c r="B2392" t="s">
        <v>4123</v>
      </c>
      <c r="C2392" s="3" t="str">
        <f>_xlfn.CONCAT(RecordTable[[#This Row],[PhenoAbbv]],".",RIGHT(RecordTable[[#This Row],[METRC]],6))</f>
        <v>KOIX015.040614</v>
      </c>
      <c r="D2392" s="68">
        <v>43782</v>
      </c>
      <c r="E2392" s="63" t="str">
        <f>_xlfn.IFNA(IF(LEFT(VLOOKUP(RecordTable[[#This Row],[METRC]],METRC!A:B,2,FALSE),4)=LEFT(RecordTable[[#This Row],[CloneBarcode]],4),"match","MISMATCH"),"dead")</f>
        <v>dead</v>
      </c>
      <c r="F2392" s="15" t="str">
        <f>_xlfn.IFNA(INDEX(Table6[[#All],[Location]],MATCH(RecordTable[[#This Row],[METRC]],Table6[Tag],0)),"DEAD")</f>
        <v>DEAD</v>
      </c>
    </row>
    <row r="2393" spans="1:6" x14ac:dyDescent="0.25">
      <c r="A2393" t="s">
        <v>4128</v>
      </c>
      <c r="B2393" t="s">
        <v>4129</v>
      </c>
      <c r="C2393" s="3" t="str">
        <f>_xlfn.CONCAT(RecordTable[[#This Row],[PhenoAbbv]],".",RIGHT(RecordTable[[#This Row],[METRC]],6))</f>
        <v>KOIX032.040609</v>
      </c>
      <c r="D2393" s="68">
        <v>43782</v>
      </c>
      <c r="E2393" s="63" t="str">
        <f>_xlfn.IFNA(IF(LEFT(VLOOKUP(RecordTable[[#This Row],[METRC]],METRC!A:B,2,FALSE),4)=LEFT(RecordTable[[#This Row],[CloneBarcode]],4),"match","MISMATCH"),"dead")</f>
        <v>dead</v>
      </c>
      <c r="F2393" s="15" t="str">
        <f>_xlfn.IFNA(INDEX(Table6[[#All],[Location]],MATCH(RecordTable[[#This Row],[METRC]],Table6[Tag],0)),"DEAD")</f>
        <v>DEAD</v>
      </c>
    </row>
    <row r="2394" spans="1:6" x14ac:dyDescent="0.25">
      <c r="A2394" t="s">
        <v>4130</v>
      </c>
      <c r="B2394" t="s">
        <v>4129</v>
      </c>
      <c r="C2394" s="3" t="str">
        <f>_xlfn.CONCAT(RecordTable[[#This Row],[PhenoAbbv]],".",RIGHT(RecordTable[[#This Row],[METRC]],6))</f>
        <v>KOIX032.040610</v>
      </c>
      <c r="D2394" s="68">
        <v>43782</v>
      </c>
      <c r="E2394" s="63" t="str">
        <f>_xlfn.IFNA(IF(LEFT(VLOOKUP(RecordTable[[#This Row],[METRC]],METRC!A:B,2,FALSE),4)=LEFT(RecordTable[[#This Row],[CloneBarcode]],4),"match","MISMATCH"),"dead")</f>
        <v>dead</v>
      </c>
      <c r="F2394" s="15" t="str">
        <f>_xlfn.IFNA(INDEX(Table6[[#All],[Location]],MATCH(RecordTable[[#This Row],[METRC]],Table6[Tag],0)),"DEAD")</f>
        <v>DEAD</v>
      </c>
    </row>
    <row r="2395" spans="1:6" x14ac:dyDescent="0.25">
      <c r="A2395" t="str">
        <f>_xlfn.CONCAT("1A4070000000065000",RIGHT(RecordTable[[#This Row],[CloneBarcode]],6))</f>
        <v>1A4070000000065000048073</v>
      </c>
      <c r="B2395" t="str">
        <f>LEFT(RecordTable[[#This Row],[CloneBarcode]],7)</f>
        <v>KOIX034</v>
      </c>
      <c r="C2395" s="67" t="s">
        <v>4001</v>
      </c>
      <c r="D2395" s="68">
        <v>43782</v>
      </c>
      <c r="E2395" s="63" t="str">
        <f>_xlfn.IFNA(IF(LEFT(VLOOKUP(RecordTable[[#This Row],[METRC]],METRC!A:B,2,FALSE),4)=LEFT(RecordTable[[#This Row],[CloneBarcode]],4),"match","MISMATCH"),"dead")</f>
        <v>dead</v>
      </c>
      <c r="F2395" s="15" t="str">
        <f>_xlfn.IFNA(INDEX(Table6[[#All],[Location]],MATCH(RecordTable[[#This Row],[METRC]],Table6[Tag],0)),"DEAD")</f>
        <v>DEAD</v>
      </c>
    </row>
    <row r="2396" spans="1:6" x14ac:dyDescent="0.25">
      <c r="A2396" t="str">
        <f>_xlfn.CONCAT("1A4070000000065000",RIGHT(RecordTable[[#This Row],[CloneBarcode]],6))</f>
        <v>1A4070000000065000048072</v>
      </c>
      <c r="B2396" t="str">
        <f>LEFT(RecordTable[[#This Row],[CloneBarcode]],7)</f>
        <v>KOIX034</v>
      </c>
      <c r="C2396" s="65" t="s">
        <v>4000</v>
      </c>
      <c r="D2396" s="69">
        <v>43782</v>
      </c>
      <c r="E2396" s="63" t="str">
        <f>_xlfn.IFNA(IF(LEFT(VLOOKUP(RecordTable[[#This Row],[METRC]],METRC!A:B,2,FALSE),4)=LEFT(RecordTable[[#This Row],[CloneBarcode]],4),"match","MISMATCH"),"dead")</f>
        <v>dead</v>
      </c>
      <c r="F2396" s="15" t="str">
        <f>_xlfn.IFNA(INDEX(Table6[[#All],[Location]],MATCH(RecordTable[[#This Row],[METRC]],Table6[Tag],0)),"DEAD")</f>
        <v>DEAD</v>
      </c>
    </row>
    <row r="2397" spans="1:6" x14ac:dyDescent="0.25">
      <c r="A2397" t="str">
        <f>_xlfn.CONCAT("1A4070000000065000",RIGHT(RecordTable[[#This Row],[CloneBarcode]],6))</f>
        <v>1A4070000000065000053212</v>
      </c>
      <c r="B2397" t="str">
        <f>LEFT(RecordTable[[#This Row],[CloneBarcode]],7)</f>
        <v>KOIX034</v>
      </c>
      <c r="C2397" s="67" t="s">
        <v>4264</v>
      </c>
      <c r="D2397" s="68">
        <v>43782</v>
      </c>
      <c r="E2397" s="63" t="str">
        <f>_xlfn.IFNA(IF(LEFT(VLOOKUP(RecordTable[[#This Row],[METRC]],METRC!A:B,2,FALSE),4)=LEFT(RecordTable[[#This Row],[CloneBarcode]],4),"match","MISMATCH"),"dead")</f>
        <v>dead</v>
      </c>
      <c r="F2397" s="15" t="str">
        <f>_xlfn.IFNA(INDEX(Table6[[#All],[Location]],MATCH(RecordTable[[#This Row],[METRC]],Table6[Tag],0)),"DEAD")</f>
        <v>DEAD</v>
      </c>
    </row>
    <row r="2398" spans="1:6" x14ac:dyDescent="0.25">
      <c r="A2398" t="str">
        <f>_xlfn.CONCAT("1A4070000000065000",RIGHT(RecordTable[[#This Row],[CloneBarcode]],6))</f>
        <v>1A4070000000065000053214</v>
      </c>
      <c r="B2398" t="str">
        <f>LEFT(RecordTable[[#This Row],[CloneBarcode]],7)</f>
        <v>KOIX034</v>
      </c>
      <c r="C2398" s="3" t="s">
        <v>4265</v>
      </c>
      <c r="D2398" s="68">
        <v>43782</v>
      </c>
      <c r="E2398" s="63" t="str">
        <f>_xlfn.IFNA(IF(LEFT(VLOOKUP(RecordTable[[#This Row],[METRC]],METRC!A:B,2,FALSE),4)=LEFT(RecordTable[[#This Row],[CloneBarcode]],4),"match","MISMATCH"),"dead")</f>
        <v>dead</v>
      </c>
      <c r="F2398" s="15" t="str">
        <f>_xlfn.IFNA(INDEX(Table6[[#All],[Location]],MATCH(RecordTable[[#This Row],[METRC]],Table6[Tag],0)),"DEAD")</f>
        <v>DEAD</v>
      </c>
    </row>
    <row r="2399" spans="1:6" x14ac:dyDescent="0.25">
      <c r="A2399" t="s">
        <v>3450</v>
      </c>
      <c r="B2399" t="s">
        <v>2679</v>
      </c>
      <c r="C2399" s="3" t="str">
        <f>_xlfn.CONCAT(RecordTable[[#This Row],[PhenoAbbv]],".",RIGHT(RecordTable[[#This Row],[METRC]],6))</f>
        <v>KOKO011.031361</v>
      </c>
      <c r="D2399" s="68">
        <v>43782</v>
      </c>
      <c r="E2399" s="63" t="str">
        <f>_xlfn.IFNA(IF(LEFT(VLOOKUP(RecordTable[[#This Row],[METRC]],METRC!A:B,2,FALSE),4)=LEFT(RecordTable[[#This Row],[CloneBarcode]],4),"match","MISMATCH"),"dead")</f>
        <v>dead</v>
      </c>
      <c r="F2399" s="15" t="str">
        <f>_xlfn.IFNA(INDEX(Table6[[#All],[Location]],MATCH(RecordTable[[#This Row],[METRC]],Table6[Tag],0)),"DEAD")</f>
        <v>DEAD</v>
      </c>
    </row>
    <row r="2400" spans="1:6" x14ac:dyDescent="0.25">
      <c r="A2400" t="s">
        <v>3451</v>
      </c>
      <c r="B2400" t="s">
        <v>2679</v>
      </c>
      <c r="C2400" s="3" t="str">
        <f>_xlfn.CONCAT(RecordTable[[#This Row],[PhenoAbbv]],".",RIGHT(RecordTable[[#This Row],[METRC]],6))</f>
        <v>KOKO011.031362</v>
      </c>
      <c r="D2400" s="68">
        <v>43782</v>
      </c>
      <c r="E2400" s="63" t="str">
        <f>_xlfn.IFNA(IF(LEFT(VLOOKUP(RecordTable[[#This Row],[METRC]],METRC!A:B,2,FALSE),4)=LEFT(RecordTable[[#This Row],[CloneBarcode]],4),"match","MISMATCH"),"dead")</f>
        <v>dead</v>
      </c>
      <c r="F2400" s="15" t="str">
        <f>_xlfn.IFNA(INDEX(Table6[[#All],[Location]],MATCH(RecordTable[[#This Row],[METRC]],Table6[Tag],0)),"DEAD")</f>
        <v>DEAD</v>
      </c>
    </row>
    <row r="2401" spans="1:6" x14ac:dyDescent="0.25">
      <c r="A2401" t="str">
        <f>_xlfn.CONCAT("1A4070000000065000",RIGHT(RecordTable[[#This Row],[CloneBarcode]],6))</f>
        <v>1A4070000000065000050613</v>
      </c>
      <c r="B2401" t="str">
        <f>LEFT(RecordTable[[#This Row],[CloneBarcode]],7)</f>
        <v>KOKO011</v>
      </c>
      <c r="C2401" s="3" t="s">
        <v>57</v>
      </c>
      <c r="D2401" s="68">
        <v>43782</v>
      </c>
      <c r="E2401" s="63" t="str">
        <f>_xlfn.IFNA(IF(LEFT(VLOOKUP(RecordTable[[#This Row],[METRC]],METRC!A:B,2,FALSE),4)=LEFT(RecordTable[[#This Row],[CloneBarcode]],4),"match","MISMATCH"),"dead")</f>
        <v>dead</v>
      </c>
      <c r="F2401" s="15" t="str">
        <f>_xlfn.IFNA(INDEX(Table6[[#All],[Location]],MATCH(RecordTable[[#This Row],[METRC]],Table6[Tag],0)),"DEAD")</f>
        <v>DEAD</v>
      </c>
    </row>
    <row r="2402" spans="1:6" x14ac:dyDescent="0.25">
      <c r="A2402" t="str">
        <f>_xlfn.CONCAT("1A4070000000065000",RIGHT(RecordTable[[#This Row],[CloneBarcode]],6))</f>
        <v>1A4070000000065000050611</v>
      </c>
      <c r="B2402" t="str">
        <f>LEFT(RecordTable[[#This Row],[CloneBarcode]],7)</f>
        <v>KOKO011</v>
      </c>
      <c r="C2402" s="67" t="s">
        <v>4158</v>
      </c>
      <c r="D2402" s="68">
        <v>43782</v>
      </c>
      <c r="E2402" s="63" t="str">
        <f>_xlfn.IFNA(IF(LEFT(VLOOKUP(RecordTable[[#This Row],[METRC]],METRC!A:B,2,FALSE),4)=LEFT(RecordTable[[#This Row],[CloneBarcode]],4),"match","MISMATCH"),"dead")</f>
        <v>dead</v>
      </c>
      <c r="F2402" s="15" t="str">
        <f>_xlfn.IFNA(INDEX(Table6[[#All],[Location]],MATCH(RecordTable[[#This Row],[METRC]],Table6[Tag],0)),"DEAD")</f>
        <v>DEAD</v>
      </c>
    </row>
    <row r="2403" spans="1:6" x14ac:dyDescent="0.25">
      <c r="A2403" t="str">
        <f>_xlfn.CONCAT("1A4070000000065000",RIGHT(RecordTable[[#This Row],[CloneBarcode]],6))</f>
        <v>1A4070000000065000045495</v>
      </c>
      <c r="B2403" t="str">
        <f>LEFT(RecordTable[[#This Row],[CloneBarcode]],7)</f>
        <v>KOKO011</v>
      </c>
      <c r="C2403" s="67" t="s">
        <v>3869</v>
      </c>
      <c r="D2403" s="68">
        <v>43782</v>
      </c>
      <c r="E2403" s="63" t="str">
        <f>_xlfn.IFNA(IF(LEFT(VLOOKUP(RecordTable[[#This Row],[METRC]],METRC!A:B,2,FALSE),4)=LEFT(RecordTable[[#This Row],[CloneBarcode]],4),"match","MISMATCH"),"dead")</f>
        <v>dead</v>
      </c>
      <c r="F2403" s="15" t="str">
        <f>_xlfn.IFNA(INDEX(Table6[[#All],[Location]],MATCH(RecordTable[[#This Row],[METRC]],Table6[Tag],0)),"DEAD")</f>
        <v>DEAD</v>
      </c>
    </row>
    <row r="2404" spans="1:6" x14ac:dyDescent="0.25">
      <c r="A2404" t="str">
        <f>_xlfn.CONCAT("1A4070000000065000",RIGHT(RecordTable[[#This Row],[CloneBarcode]],6))</f>
        <v>1A4070000000065000045494</v>
      </c>
      <c r="B2404" t="str">
        <f>LEFT(RecordTable[[#This Row],[CloneBarcode]],7)</f>
        <v>KOKO011</v>
      </c>
      <c r="C2404" s="3" t="s">
        <v>3868</v>
      </c>
      <c r="D2404" s="68">
        <v>43782</v>
      </c>
      <c r="E2404" s="63" t="str">
        <f>_xlfn.IFNA(IF(LEFT(VLOOKUP(RecordTable[[#This Row],[METRC]],METRC!A:B,2,FALSE),4)=LEFT(RecordTable[[#This Row],[CloneBarcode]],4),"match","MISMATCH"),"dead")</f>
        <v>dead</v>
      </c>
      <c r="F2404" s="15" t="str">
        <f>_xlfn.IFNA(INDEX(Table6[[#All],[Location]],MATCH(RecordTable[[#This Row],[METRC]],Table6[Tag],0)),"DEAD")</f>
        <v>DEAD</v>
      </c>
    </row>
    <row r="2405" spans="1:6" x14ac:dyDescent="0.25">
      <c r="A2405" t="s">
        <v>3452</v>
      </c>
      <c r="B2405" t="s">
        <v>3453</v>
      </c>
      <c r="C2405" s="3" t="str">
        <f>_xlfn.CONCAT(RecordTable[[#This Row],[PhenoAbbv]],".",RIGHT(RecordTable[[#This Row],[METRC]],6))</f>
        <v>KOKO012.031363</v>
      </c>
      <c r="D2405" s="68">
        <v>43782</v>
      </c>
      <c r="E2405" s="63" t="str">
        <f>_xlfn.IFNA(IF(LEFT(VLOOKUP(RecordTable[[#This Row],[METRC]],METRC!A:B,2,FALSE),4)=LEFT(RecordTable[[#This Row],[CloneBarcode]],4),"match","MISMATCH"),"dead")</f>
        <v>dead</v>
      </c>
      <c r="F2405" s="15" t="str">
        <f>_xlfn.IFNA(INDEX(Table6[[#All],[Location]],MATCH(RecordTable[[#This Row],[METRC]],Table6[Tag],0)),"DEAD")</f>
        <v>DEAD</v>
      </c>
    </row>
    <row r="2406" spans="1:6" x14ac:dyDescent="0.25">
      <c r="A2406" t="s">
        <v>3454</v>
      </c>
      <c r="B2406" t="s">
        <v>3453</v>
      </c>
      <c r="C2406" s="3" t="str">
        <f>_xlfn.CONCAT(RecordTable[[#This Row],[PhenoAbbv]],".",RIGHT(RecordTable[[#This Row],[METRC]],6))</f>
        <v>KOKO012.031364</v>
      </c>
      <c r="D2406" s="68">
        <v>43782</v>
      </c>
      <c r="E2406" s="63" t="str">
        <f>_xlfn.IFNA(IF(LEFT(VLOOKUP(RecordTable[[#This Row],[METRC]],METRC!A:B,2,FALSE),4)=LEFT(RecordTable[[#This Row],[CloneBarcode]],4),"match","MISMATCH"),"dead")</f>
        <v>dead</v>
      </c>
      <c r="F2406" s="15" t="str">
        <f>_xlfn.IFNA(INDEX(Table6[[#All],[Location]],MATCH(RecordTable[[#This Row],[METRC]],Table6[Tag],0)),"DEAD")</f>
        <v>DEAD</v>
      </c>
    </row>
    <row r="2407" spans="1:6" x14ac:dyDescent="0.25">
      <c r="A2407" t="str">
        <f>_xlfn.CONCAT("1A4070000000065000",RIGHT(RecordTable[[#This Row],[CloneBarcode]],6))</f>
        <v>1A4070000000065000050608</v>
      </c>
      <c r="B2407" t="str">
        <f>LEFT(RecordTable[[#This Row],[CloneBarcode]],7)</f>
        <v>KOKO012</v>
      </c>
      <c r="C2407" s="67" t="s">
        <v>4159</v>
      </c>
      <c r="D2407" s="68">
        <v>43782</v>
      </c>
      <c r="E2407" s="63" t="str">
        <f>_xlfn.IFNA(IF(LEFT(VLOOKUP(RecordTable[[#This Row],[METRC]],METRC!A:B,2,FALSE),4)=LEFT(RecordTable[[#This Row],[CloneBarcode]],4),"match","MISMATCH"),"dead")</f>
        <v>dead</v>
      </c>
      <c r="F2407" s="15" t="str">
        <f>_xlfn.IFNA(INDEX(Table6[[#All],[Location]],MATCH(RecordTable[[#This Row],[METRC]],Table6[Tag],0)),"DEAD")</f>
        <v>DEAD</v>
      </c>
    </row>
    <row r="2408" spans="1:6" x14ac:dyDescent="0.25">
      <c r="A2408" t="str">
        <f>_xlfn.CONCAT("1A4070000000065000",RIGHT(RecordTable[[#This Row],[CloneBarcode]],6))</f>
        <v>1A4070000000065000050609</v>
      </c>
      <c r="B2408" t="str">
        <f>LEFT(RecordTable[[#This Row],[CloneBarcode]],7)</f>
        <v>KOKO012</v>
      </c>
      <c r="C2408" s="67" t="s">
        <v>4160</v>
      </c>
      <c r="D2408" s="68">
        <v>43782</v>
      </c>
      <c r="E2408" s="63" t="str">
        <f>_xlfn.IFNA(IF(LEFT(VLOOKUP(RecordTable[[#This Row],[METRC]],METRC!A:B,2,FALSE),4)=LEFT(RecordTable[[#This Row],[CloneBarcode]],4),"match","MISMATCH"),"dead")</f>
        <v>dead</v>
      </c>
      <c r="F2408" s="15" t="str">
        <f>_xlfn.IFNA(INDEX(Table6[[#All],[Location]],MATCH(RecordTable[[#This Row],[METRC]],Table6[Tag],0)),"DEAD")</f>
        <v>DEAD</v>
      </c>
    </row>
    <row r="2409" spans="1:6" x14ac:dyDescent="0.25">
      <c r="A2409" t="str">
        <f>_xlfn.CONCAT("1A4070000000065000",RIGHT(RecordTable[[#This Row],[CloneBarcode]],6))</f>
        <v>1A4070000000065000048080</v>
      </c>
      <c r="B2409" t="str">
        <f>LEFT(RecordTable[[#This Row],[CloneBarcode]],7)</f>
        <v>KOKO012</v>
      </c>
      <c r="C2409" s="67" t="s">
        <v>4004</v>
      </c>
      <c r="D2409" s="68">
        <v>43782</v>
      </c>
      <c r="E2409" s="63" t="str">
        <f>_xlfn.IFNA(IF(LEFT(VLOOKUP(RecordTable[[#This Row],[METRC]],METRC!A:B,2,FALSE),4)=LEFT(RecordTable[[#This Row],[CloneBarcode]],4),"match","MISMATCH"),"dead")</f>
        <v>dead</v>
      </c>
      <c r="F2409" s="15" t="str">
        <f>_xlfn.IFNA(INDEX(Table6[[#All],[Location]],MATCH(RecordTable[[#This Row],[METRC]],Table6[Tag],0)),"DEAD")</f>
        <v>DEAD</v>
      </c>
    </row>
    <row r="2410" spans="1:6" x14ac:dyDescent="0.25">
      <c r="A2410" t="str">
        <f>_xlfn.CONCAT("1A4070000000065000",RIGHT(RecordTable[[#This Row],[CloneBarcode]],6))</f>
        <v>1A4070000000065000048079</v>
      </c>
      <c r="B2410" t="str">
        <f>LEFT(RecordTable[[#This Row],[CloneBarcode]],7)</f>
        <v>KOKO012</v>
      </c>
      <c r="C2410" s="70" t="s">
        <v>4002</v>
      </c>
      <c r="D2410" s="69">
        <v>43782</v>
      </c>
      <c r="E2410" s="63" t="str">
        <f>_xlfn.IFNA(IF(LEFT(VLOOKUP(RecordTable[[#This Row],[METRC]],METRC!A:B,2,FALSE),4)=LEFT(RecordTable[[#This Row],[CloneBarcode]],4),"match","MISMATCH"),"dead")</f>
        <v>dead</v>
      </c>
      <c r="F2410" s="15" t="str">
        <f>_xlfn.IFNA(INDEX(Table6[[#All],[Location]],MATCH(RecordTable[[#This Row],[METRC]],Table6[Tag],0)),"DEAD")</f>
        <v>DEAD</v>
      </c>
    </row>
    <row r="2411" spans="1:6" x14ac:dyDescent="0.25">
      <c r="A2411" t="str">
        <f>_xlfn.CONCAT("1A4070000000065000",RIGHT(RecordTable[[#This Row],[CloneBarcode]],6))</f>
        <v>1A4070000000065000048081</v>
      </c>
      <c r="B2411" t="str">
        <f>LEFT(RecordTable[[#This Row],[CloneBarcode]],7)</f>
        <v>KOKO012</v>
      </c>
      <c r="C2411" s="3" t="s">
        <v>4003</v>
      </c>
      <c r="D2411" s="68">
        <v>43782</v>
      </c>
      <c r="E2411" s="63" t="str">
        <f>_xlfn.IFNA(IF(LEFT(VLOOKUP(RecordTable[[#This Row],[METRC]],METRC!A:B,2,FALSE),4)=LEFT(RecordTable[[#This Row],[CloneBarcode]],4),"match","MISMATCH"),"dead")</f>
        <v>dead</v>
      </c>
      <c r="F2411" s="15" t="str">
        <f>_xlfn.IFNA(INDEX(Table6[[#All],[Location]],MATCH(RecordTable[[#This Row],[METRC]],Table6[Tag],0)),"DEAD")</f>
        <v>DEAD</v>
      </c>
    </row>
    <row r="2412" spans="1:6" x14ac:dyDescent="0.25">
      <c r="A2412" t="s">
        <v>3457</v>
      </c>
      <c r="B2412" t="s">
        <v>2652</v>
      </c>
      <c r="C2412" s="3" t="str">
        <f>_xlfn.CONCAT(RecordTable[[#This Row],[PhenoAbbv]],".",RIGHT(RecordTable[[#This Row],[METRC]],6))</f>
        <v>KOKO030.031360</v>
      </c>
      <c r="D2412" s="68">
        <v>43782</v>
      </c>
      <c r="E2412" s="63" t="str">
        <f>_xlfn.IFNA(IF(LEFT(VLOOKUP(RecordTable[[#This Row],[METRC]],METRC!A:B,2,FALSE),4)=LEFT(RecordTable[[#This Row],[CloneBarcode]],4),"match","MISMATCH"),"dead")</f>
        <v>dead</v>
      </c>
      <c r="F2412" s="15" t="str">
        <f>_xlfn.IFNA(INDEX(Table6[[#All],[Location]],MATCH(RecordTable[[#This Row],[METRC]],Table6[Tag],0)),"DEAD")</f>
        <v>DEAD</v>
      </c>
    </row>
    <row r="2413" spans="1:6" x14ac:dyDescent="0.25">
      <c r="A2413" t="s">
        <v>3458</v>
      </c>
      <c r="B2413" t="s">
        <v>2652</v>
      </c>
      <c r="C2413" s="3" t="str">
        <f>_xlfn.CONCAT(RecordTable[[#This Row],[PhenoAbbv]],".",RIGHT(RecordTable[[#This Row],[METRC]],6))</f>
        <v>KOKO030.031365</v>
      </c>
      <c r="D2413" s="68">
        <v>43782</v>
      </c>
      <c r="E2413" s="63" t="str">
        <f>_xlfn.IFNA(IF(LEFT(VLOOKUP(RecordTable[[#This Row],[METRC]],METRC!A:B,2,FALSE),4)=LEFT(RecordTable[[#This Row],[CloneBarcode]],4),"match","MISMATCH"),"dead")</f>
        <v>dead</v>
      </c>
      <c r="F2413" s="15" t="str">
        <f>_xlfn.IFNA(INDEX(Table6[[#All],[Location]],MATCH(RecordTable[[#This Row],[METRC]],Table6[Tag],0)),"DEAD")</f>
        <v>DEAD</v>
      </c>
    </row>
    <row r="2414" spans="1:6" x14ac:dyDescent="0.25">
      <c r="A2414" t="str">
        <f>_xlfn.CONCAT("1A4070000000065000",RIGHT(RecordTable[[#This Row],[CloneBarcode]],6))</f>
        <v>1A4070000000065000050606</v>
      </c>
      <c r="B2414" t="str">
        <f>LEFT(RecordTable[[#This Row],[CloneBarcode]],7)</f>
        <v>KOKO030</v>
      </c>
      <c r="C2414" s="67" t="s">
        <v>4161</v>
      </c>
      <c r="D2414" s="68">
        <v>43782</v>
      </c>
      <c r="E2414" s="63" t="str">
        <f>_xlfn.IFNA(IF(LEFT(VLOOKUP(RecordTable[[#This Row],[METRC]],METRC!A:B,2,FALSE),4)=LEFT(RecordTable[[#This Row],[CloneBarcode]],4),"match","MISMATCH"),"dead")</f>
        <v>dead</v>
      </c>
      <c r="F2414" s="15" t="str">
        <f>_xlfn.IFNA(INDEX(Table6[[#All],[Location]],MATCH(RecordTable[[#This Row],[METRC]],Table6[Tag],0)),"DEAD")</f>
        <v>DEAD</v>
      </c>
    </row>
    <row r="2415" spans="1:6" x14ac:dyDescent="0.25">
      <c r="A2415" t="str">
        <f>_xlfn.CONCAT("1A4070000000065000",RIGHT(RecordTable[[#This Row],[CloneBarcode]],6))</f>
        <v>1A4070000000065000050605</v>
      </c>
      <c r="B2415" t="str">
        <f>LEFT(RecordTable[[#This Row],[CloneBarcode]],7)</f>
        <v>KOKO030</v>
      </c>
      <c r="C2415" s="3" t="s">
        <v>127</v>
      </c>
      <c r="D2415" s="68">
        <v>43782</v>
      </c>
      <c r="E2415" s="63" t="str">
        <f>_xlfn.IFNA(IF(LEFT(VLOOKUP(RecordTable[[#This Row],[METRC]],METRC!A:B,2,FALSE),4)=LEFT(RecordTable[[#This Row],[CloneBarcode]],4),"match","MISMATCH"),"dead")</f>
        <v>dead</v>
      </c>
      <c r="F2415" s="15" t="str">
        <f>_xlfn.IFNA(INDEX(Table6[[#All],[Location]],MATCH(RecordTable[[#This Row],[METRC]],Table6[Tag],0)),"DEAD")</f>
        <v>DEAD</v>
      </c>
    </row>
    <row r="2416" spans="1:6" x14ac:dyDescent="0.25">
      <c r="A2416" t="str">
        <f>_xlfn.CONCAT("1A4070000000065000",RIGHT(RecordTable[[#This Row],[CloneBarcode]],6))</f>
        <v>1A4070000000065000045506</v>
      </c>
      <c r="B2416" t="str">
        <f>LEFT(RecordTable[[#This Row],[CloneBarcode]],7)</f>
        <v>KOKO030</v>
      </c>
      <c r="C2416" s="67" t="s">
        <v>3871</v>
      </c>
      <c r="D2416" s="68">
        <v>43782</v>
      </c>
      <c r="E2416" s="63" t="str">
        <f>_xlfn.IFNA(IF(LEFT(VLOOKUP(RecordTable[[#This Row],[METRC]],METRC!A:B,2,FALSE),4)=LEFT(RecordTable[[#This Row],[CloneBarcode]],4),"match","MISMATCH"),"dead")</f>
        <v>dead</v>
      </c>
      <c r="F2416" s="15" t="str">
        <f>_xlfn.IFNA(INDEX(Table6[[#All],[Location]],MATCH(RecordTable[[#This Row],[METRC]],Table6[Tag],0)),"DEAD")</f>
        <v>DEAD</v>
      </c>
    </row>
    <row r="2417" spans="1:6" x14ac:dyDescent="0.25">
      <c r="A2417" t="str">
        <f>_xlfn.CONCAT("1A4070000000065000",RIGHT(RecordTable[[#This Row],[CloneBarcode]],6))</f>
        <v>1A4070000000065000045507</v>
      </c>
      <c r="B2417" t="str">
        <f>LEFT(RecordTable[[#This Row],[CloneBarcode]],7)</f>
        <v>KOKO030</v>
      </c>
      <c r="C2417" s="3" t="s">
        <v>3870</v>
      </c>
      <c r="D2417" s="68">
        <v>43782</v>
      </c>
      <c r="E2417" s="63" t="str">
        <f>_xlfn.IFNA(IF(LEFT(VLOOKUP(RecordTable[[#This Row],[METRC]],METRC!A:B,2,FALSE),4)=LEFT(RecordTable[[#This Row],[CloneBarcode]],4),"match","MISMATCH"),"dead")</f>
        <v>dead</v>
      </c>
      <c r="F2417" s="15" t="str">
        <f>_xlfn.IFNA(INDEX(Table6[[#All],[Location]],MATCH(RecordTable[[#This Row],[METRC]],Table6[Tag],0)),"DEAD")</f>
        <v>DEAD</v>
      </c>
    </row>
    <row r="2418" spans="1:6" x14ac:dyDescent="0.25">
      <c r="A2418" t="s">
        <v>3743</v>
      </c>
      <c r="B2418" t="s">
        <v>3153</v>
      </c>
      <c r="C2418" s="3" t="str">
        <f>_xlfn.CONCAT(RecordTable[[#This Row],[PhenoAbbv]],".",RIGHT(RecordTable[[#This Row],[METRC]],6))</f>
        <v>LDOS018.032467</v>
      </c>
      <c r="D2418" s="68">
        <v>43782</v>
      </c>
      <c r="E2418" s="63" t="str">
        <f>_xlfn.IFNA(IF(LEFT(VLOOKUP(RecordTable[[#This Row],[METRC]],METRC!A:B,2,FALSE),4)=LEFT(RecordTable[[#This Row],[CloneBarcode]],4),"match","MISMATCH"),"dead")</f>
        <v>dead</v>
      </c>
      <c r="F2418" s="15" t="str">
        <f>_xlfn.IFNA(INDEX(Table6[[#All],[Location]],MATCH(RecordTable[[#This Row],[METRC]],Table6[Tag],0)),"DEAD")</f>
        <v>DEAD</v>
      </c>
    </row>
    <row r="2419" spans="1:6" x14ac:dyDescent="0.25">
      <c r="A2419" t="str">
        <f>_xlfn.CONCAT("1A4070000000065000",RIGHT(RecordTable[[#This Row],[CloneBarcode]],6))</f>
        <v>1A4070000000065000045562</v>
      </c>
      <c r="B2419" t="str">
        <f>LEFT(RecordTable[[#This Row],[CloneBarcode]],7)</f>
        <v>LDOS018</v>
      </c>
      <c r="C2419" s="3" t="s">
        <v>3872</v>
      </c>
      <c r="D2419" s="68">
        <v>43782</v>
      </c>
      <c r="E2419" s="63" t="str">
        <f>_xlfn.IFNA(IF(LEFT(VLOOKUP(RecordTable[[#This Row],[METRC]],METRC!A:B,2,FALSE),4)=LEFT(RecordTable[[#This Row],[CloneBarcode]],4),"match","MISMATCH"),"dead")</f>
        <v>dead</v>
      </c>
      <c r="F2419" s="15" t="str">
        <f>_xlfn.IFNA(INDEX(Table6[[#All],[Location]],MATCH(RecordTable[[#This Row],[METRC]],Table6[Tag],0)),"DEAD")</f>
        <v>DEAD</v>
      </c>
    </row>
    <row r="2420" spans="1:6" x14ac:dyDescent="0.25">
      <c r="A2420" t="str">
        <f>_xlfn.CONCAT("1A4070000000065000",RIGHT(RecordTable[[#This Row],[CloneBarcode]],6))</f>
        <v>1A4070000000065000045563</v>
      </c>
      <c r="B2420" t="str">
        <f>LEFT(RecordTable[[#This Row],[CloneBarcode]],7)</f>
        <v>LDOS018</v>
      </c>
      <c r="C2420" s="67" t="s">
        <v>3873</v>
      </c>
      <c r="D2420" s="68">
        <v>43782</v>
      </c>
      <c r="E2420" s="63" t="str">
        <f>_xlfn.IFNA(IF(LEFT(VLOOKUP(RecordTable[[#This Row],[METRC]],METRC!A:B,2,FALSE),4)=LEFT(RecordTable[[#This Row],[CloneBarcode]],4),"match","MISMATCH"),"dead")</f>
        <v>dead</v>
      </c>
      <c r="F2420" s="15" t="str">
        <f>_xlfn.IFNA(INDEX(Table6[[#All],[Location]],MATCH(RecordTable[[#This Row],[METRC]],Table6[Tag],0)),"DEAD")</f>
        <v>DEAD</v>
      </c>
    </row>
    <row r="2421" spans="1:6" x14ac:dyDescent="0.25">
      <c r="A2421" t="str">
        <f>_xlfn.CONCAT("1A4070000000065000",RIGHT(RecordTable[[#This Row],[CloneBarcode]],6))</f>
        <v>1A4070000000065000045553</v>
      </c>
      <c r="B2421" t="str">
        <f>LEFT(RecordTable[[#This Row],[CloneBarcode]],7)</f>
        <v>LDOS024</v>
      </c>
      <c r="C2421" s="3" t="s">
        <v>3875</v>
      </c>
      <c r="D2421" s="68">
        <v>43782</v>
      </c>
      <c r="E2421" s="63" t="str">
        <f>_xlfn.IFNA(IF(LEFT(VLOOKUP(RecordTable[[#This Row],[METRC]],METRC!A:B,2,FALSE),4)=LEFT(RecordTable[[#This Row],[CloneBarcode]],4),"match","MISMATCH"),"dead")</f>
        <v>dead</v>
      </c>
      <c r="F2421" s="15" t="str">
        <f>_xlfn.IFNA(INDEX(Table6[[#All],[Location]],MATCH(RecordTable[[#This Row],[METRC]],Table6[Tag],0)),"DEAD")</f>
        <v>DEAD</v>
      </c>
    </row>
    <row r="2422" spans="1:6" x14ac:dyDescent="0.25">
      <c r="A2422" t="str">
        <f>_xlfn.CONCAT("1A4070000000065000",RIGHT(RecordTable[[#This Row],[CloneBarcode]],6))</f>
        <v>1A4070000000065000045552</v>
      </c>
      <c r="B2422" t="str">
        <f>LEFT(RecordTable[[#This Row],[CloneBarcode]],7)</f>
        <v>LDOS024</v>
      </c>
      <c r="C2422" s="67" t="s">
        <v>3874</v>
      </c>
      <c r="D2422" s="68">
        <v>43782</v>
      </c>
      <c r="E2422" s="63" t="str">
        <f>_xlfn.IFNA(IF(LEFT(VLOOKUP(RecordTable[[#This Row],[METRC]],METRC!A:B,2,FALSE),4)=LEFT(RecordTable[[#This Row],[CloneBarcode]],4),"match","MISMATCH"),"dead")</f>
        <v>dead</v>
      </c>
      <c r="F2422" s="15" t="str">
        <f>_xlfn.IFNA(INDEX(Table6[[#All],[Location]],MATCH(RecordTable[[#This Row],[METRC]],Table6[Tag],0)),"DEAD")</f>
        <v>DEAD</v>
      </c>
    </row>
    <row r="2423" spans="1:6" x14ac:dyDescent="0.25">
      <c r="A2423" t="str">
        <f>_xlfn.CONCAT("1A4070000000065000",RIGHT(RecordTable[[#This Row],[CloneBarcode]],6))</f>
        <v>1A4070000000065000045500</v>
      </c>
      <c r="B2423" t="str">
        <f>LEFT(RecordTable[[#This Row],[CloneBarcode]],7)</f>
        <v>LDOS025</v>
      </c>
      <c r="C2423" s="67" t="s">
        <v>3877</v>
      </c>
      <c r="D2423" s="68">
        <v>43782</v>
      </c>
      <c r="E2423" s="63" t="str">
        <f>_xlfn.IFNA(IF(LEFT(VLOOKUP(RecordTable[[#This Row],[METRC]],METRC!A:B,2,FALSE),4)=LEFT(RecordTable[[#This Row],[CloneBarcode]],4),"match","MISMATCH"),"dead")</f>
        <v>dead</v>
      </c>
      <c r="F2423" s="15" t="str">
        <f>_xlfn.IFNA(INDEX(Table6[[#All],[Location]],MATCH(RecordTable[[#This Row],[METRC]],Table6[Tag],0)),"DEAD")</f>
        <v>DEAD</v>
      </c>
    </row>
    <row r="2424" spans="1:6" x14ac:dyDescent="0.25">
      <c r="A2424" t="str">
        <f>_xlfn.CONCAT("1A4070000000065000",RIGHT(RecordTable[[#This Row],[CloneBarcode]],6))</f>
        <v>1A4070000000065000045519</v>
      </c>
      <c r="B2424" t="str">
        <f>LEFT(RecordTable[[#This Row],[CloneBarcode]],7)</f>
        <v>LDOS040</v>
      </c>
      <c r="C2424" s="3" t="s">
        <v>3879</v>
      </c>
      <c r="D2424" s="68">
        <v>43782</v>
      </c>
      <c r="E2424" s="63" t="str">
        <f>_xlfn.IFNA(IF(LEFT(VLOOKUP(RecordTable[[#This Row],[METRC]],METRC!A:B,2,FALSE),4)=LEFT(RecordTable[[#This Row],[CloneBarcode]],4),"match","MISMATCH"),"dead")</f>
        <v>dead</v>
      </c>
      <c r="F2424" s="15" t="str">
        <f>_xlfn.IFNA(INDEX(Table6[[#All],[Location]],MATCH(RecordTable[[#This Row],[METRC]],Table6[Tag],0)),"DEAD")</f>
        <v>DEAD</v>
      </c>
    </row>
    <row r="2425" spans="1:6" x14ac:dyDescent="0.25">
      <c r="A2425" t="str">
        <f>_xlfn.CONCAT("1A4070000000065000",RIGHT(RecordTable[[#This Row],[CloneBarcode]],6))</f>
        <v>1A4070000000065000045518</v>
      </c>
      <c r="B2425" t="str">
        <f>LEFT(RecordTable[[#This Row],[CloneBarcode]],7)</f>
        <v>LDOS040</v>
      </c>
      <c r="C2425" s="3" t="s">
        <v>3878</v>
      </c>
      <c r="D2425" s="68">
        <v>43782</v>
      </c>
      <c r="E2425" s="63" t="str">
        <f>_xlfn.IFNA(IF(LEFT(VLOOKUP(RecordTable[[#This Row],[METRC]],METRC!A:B,2,FALSE),4)=LEFT(RecordTable[[#This Row],[CloneBarcode]],4),"match","MISMATCH"),"dead")</f>
        <v>dead</v>
      </c>
      <c r="F2425" s="15" t="str">
        <f>_xlfn.IFNA(INDEX(Table6[[#All],[Location]],MATCH(RecordTable[[#This Row],[METRC]],Table6[Tag],0)),"DEAD")</f>
        <v>DEAD</v>
      </c>
    </row>
    <row r="2426" spans="1:6" x14ac:dyDescent="0.25">
      <c r="A2426" t="str">
        <f>_xlfn.CONCAT("1A4070000000065000",RIGHT(RecordTable[[#This Row],[CloneBarcode]],6))</f>
        <v>1A4070000000065000053189</v>
      </c>
      <c r="B2426" t="str">
        <f>LEFT(RecordTable[[#This Row],[CloneBarcode]],7)</f>
        <v>LDOS040</v>
      </c>
      <c r="C2426" s="3" t="s">
        <v>4266</v>
      </c>
      <c r="D2426" s="68">
        <v>43782</v>
      </c>
      <c r="E2426" s="63" t="str">
        <f>_xlfn.IFNA(IF(LEFT(VLOOKUP(RecordTable[[#This Row],[METRC]],METRC!A:B,2,FALSE),4)=LEFT(RecordTable[[#This Row],[CloneBarcode]],4),"match","MISMATCH"),"dead")</f>
        <v>dead</v>
      </c>
      <c r="F2426" s="15" t="str">
        <f>_xlfn.IFNA(INDEX(Table6[[#All],[Location]],MATCH(RecordTable[[#This Row],[METRC]],Table6[Tag],0)),"DEAD")</f>
        <v>DEAD</v>
      </c>
    </row>
    <row r="2427" spans="1:6" x14ac:dyDescent="0.25">
      <c r="A2427" t="str">
        <f>_xlfn.CONCAT("1A4070000000065000",RIGHT(RecordTable[[#This Row],[CloneBarcode]],6))</f>
        <v>1A4070000000065000053190</v>
      </c>
      <c r="B2427" t="str">
        <f>LEFT(RecordTable[[#This Row],[CloneBarcode]],7)</f>
        <v>LDOS040</v>
      </c>
      <c r="C2427" s="67" t="s">
        <v>39</v>
      </c>
      <c r="D2427" s="68">
        <v>43782</v>
      </c>
      <c r="E2427" s="63" t="str">
        <f>_xlfn.IFNA(IF(LEFT(VLOOKUP(RecordTable[[#This Row],[METRC]],METRC!A:B,2,FALSE),4)=LEFT(RecordTable[[#This Row],[CloneBarcode]],4),"match","MISMATCH"),"dead")</f>
        <v>dead</v>
      </c>
      <c r="F2427" s="15" t="str">
        <f>_xlfn.IFNA(INDEX(Table6[[#All],[Location]],MATCH(RecordTable[[#This Row],[METRC]],Table6[Tag],0)),"DEAD")</f>
        <v>DEAD</v>
      </c>
    </row>
    <row r="2428" spans="1:6" x14ac:dyDescent="0.25">
      <c r="A2428" t="str">
        <f>_xlfn.CONCAT("1A4070000000065000",RIGHT(RecordTable[[#This Row],[CloneBarcode]],6))</f>
        <v>1A4070000000065000045524</v>
      </c>
      <c r="B2428" t="str">
        <f>LEFT(RecordTable[[#This Row],[CloneBarcode]],7)</f>
        <v>LDOS041</v>
      </c>
      <c r="C2428" s="3" t="s">
        <v>3880</v>
      </c>
      <c r="D2428" s="68">
        <v>43782</v>
      </c>
      <c r="E2428" s="63" t="str">
        <f>_xlfn.IFNA(IF(LEFT(VLOOKUP(RecordTable[[#This Row],[METRC]],METRC!A:B,2,FALSE),4)=LEFT(RecordTable[[#This Row],[CloneBarcode]],4),"match","MISMATCH"),"dead")</f>
        <v>dead</v>
      </c>
      <c r="F2428" s="15" t="str">
        <f>_xlfn.IFNA(INDEX(Table6[[#All],[Location]],MATCH(RecordTable[[#This Row],[METRC]],Table6[Tag],0)),"DEAD")</f>
        <v>DEAD</v>
      </c>
    </row>
    <row r="2429" spans="1:6" x14ac:dyDescent="0.25">
      <c r="A2429" t="str">
        <f>_xlfn.CONCAT("1A4070000000065000",RIGHT(RecordTable[[#This Row],[CloneBarcode]],6))</f>
        <v>1A4070000000065000045525</v>
      </c>
      <c r="B2429" t="str">
        <f>LEFT(RecordTable[[#This Row],[CloneBarcode]],7)</f>
        <v>LDOS041</v>
      </c>
      <c r="C2429" s="3" t="s">
        <v>3881</v>
      </c>
      <c r="D2429" s="68">
        <v>43782</v>
      </c>
      <c r="E2429" s="63" t="str">
        <f>_xlfn.IFNA(IF(LEFT(VLOOKUP(RecordTable[[#This Row],[METRC]],METRC!A:B,2,FALSE),4)=LEFT(RecordTable[[#This Row],[CloneBarcode]],4),"match","MISMATCH"),"dead")</f>
        <v>dead</v>
      </c>
      <c r="F2429" s="15" t="str">
        <f>_xlfn.IFNA(INDEX(Table6[[#All],[Location]],MATCH(RecordTable[[#This Row],[METRC]],Table6[Tag],0)),"DEAD")</f>
        <v>DEAD</v>
      </c>
    </row>
    <row r="2430" spans="1:6" x14ac:dyDescent="0.25">
      <c r="A2430" t="str">
        <f>_xlfn.CONCAT("1A4070000000065000",RIGHT(RecordTable[[#This Row],[CloneBarcode]],6))</f>
        <v>1A4070000000065000045520</v>
      </c>
      <c r="B2430" t="str">
        <f>LEFT(RecordTable[[#This Row],[CloneBarcode]],7)</f>
        <v>LDOS049</v>
      </c>
      <c r="C2430" s="67" t="s">
        <v>3883</v>
      </c>
      <c r="D2430" s="68">
        <v>43782</v>
      </c>
      <c r="E2430" s="63" t="str">
        <f>_xlfn.IFNA(IF(LEFT(VLOOKUP(RecordTable[[#This Row],[METRC]],METRC!A:B,2,FALSE),4)=LEFT(RecordTable[[#This Row],[CloneBarcode]],4),"match","MISMATCH"),"dead")</f>
        <v>dead</v>
      </c>
      <c r="F2430" s="15" t="str">
        <f>_xlfn.IFNA(INDEX(Table6[[#All],[Location]],MATCH(RecordTable[[#This Row],[METRC]],Table6[Tag],0)),"DEAD")</f>
        <v>DEAD</v>
      </c>
    </row>
    <row r="2431" spans="1:6" x14ac:dyDescent="0.25">
      <c r="A2431" t="str">
        <f>_xlfn.CONCAT("1A4070000000065000",RIGHT(RecordTable[[#This Row],[CloneBarcode]],6))</f>
        <v>1A4070000000065000045521</v>
      </c>
      <c r="B2431" t="str">
        <f>LEFT(RecordTable[[#This Row],[CloneBarcode]],7)</f>
        <v>LDOS049</v>
      </c>
      <c r="C2431" s="3" t="s">
        <v>3882</v>
      </c>
      <c r="D2431" s="68">
        <v>43782</v>
      </c>
      <c r="E2431" s="63" t="str">
        <f>_xlfn.IFNA(IF(LEFT(VLOOKUP(RecordTable[[#This Row],[METRC]],METRC!A:B,2,FALSE),4)=LEFT(RecordTable[[#This Row],[CloneBarcode]],4),"match","MISMATCH"),"dead")</f>
        <v>dead</v>
      </c>
      <c r="F2431" s="15" t="str">
        <f>_xlfn.IFNA(INDEX(Table6[[#All],[Location]],MATCH(RecordTable[[#This Row],[METRC]],Table6[Tag],0)),"DEAD")</f>
        <v>DEAD</v>
      </c>
    </row>
    <row r="2432" spans="1:6" x14ac:dyDescent="0.25">
      <c r="A2432" t="s">
        <v>3598</v>
      </c>
      <c r="B2432" t="s">
        <v>35</v>
      </c>
      <c r="C2432" s="3" t="str">
        <f>_xlfn.CONCAT(RecordTable[[#This Row],[PhenoAbbv]],".",RIGHT(RecordTable[[#This Row],[METRC]],6))</f>
        <v>MABK007.031379</v>
      </c>
      <c r="D2432" s="68">
        <v>43782</v>
      </c>
      <c r="E2432" s="63" t="str">
        <f>_xlfn.IFNA(IF(LEFT(VLOOKUP(RecordTable[[#This Row],[METRC]],METRC!A:B,2,FALSE),4)=LEFT(RecordTable[[#This Row],[CloneBarcode]],4),"match","MISMATCH"),"dead")</f>
        <v>dead</v>
      </c>
      <c r="F2432" s="15" t="str">
        <f>_xlfn.IFNA(INDEX(Table6[[#All],[Location]],MATCH(RecordTable[[#This Row],[METRC]],Table6[Tag],0)),"DEAD")</f>
        <v>DEAD</v>
      </c>
    </row>
    <row r="2433" spans="1:6" x14ac:dyDescent="0.25">
      <c r="A2433" t="s">
        <v>3599</v>
      </c>
      <c r="B2433" t="s">
        <v>35</v>
      </c>
      <c r="C2433" s="3" t="str">
        <f>_xlfn.CONCAT(RecordTable[[#This Row],[PhenoAbbv]],".",RIGHT(RecordTable[[#This Row],[METRC]],6))</f>
        <v>MABK007.031380</v>
      </c>
      <c r="D2433" s="68">
        <v>43782</v>
      </c>
      <c r="E2433" s="63" t="str">
        <f>_xlfn.IFNA(IF(LEFT(VLOOKUP(RecordTable[[#This Row],[METRC]],METRC!A:B,2,FALSE),4)=LEFT(RecordTable[[#This Row],[CloneBarcode]],4),"match","MISMATCH"),"dead")</f>
        <v>dead</v>
      </c>
      <c r="F2433" s="15" t="str">
        <f>_xlfn.IFNA(INDEX(Table6[[#All],[Location]],MATCH(RecordTable[[#This Row],[METRC]],Table6[Tag],0)),"DEAD")</f>
        <v>DEAD</v>
      </c>
    </row>
    <row r="2434" spans="1:6" x14ac:dyDescent="0.25">
      <c r="A2434" t="str">
        <f>_xlfn.CONCAT("1A4070000000065000",RIGHT(RecordTable[[#This Row],[CloneBarcode]],6))</f>
        <v>1A4070000000065000050656</v>
      </c>
      <c r="B2434" t="str">
        <f>LEFT(RecordTable[[#This Row],[CloneBarcode]],7)</f>
        <v>MABK007</v>
      </c>
      <c r="C2434" s="3" t="s">
        <v>2656</v>
      </c>
      <c r="D2434" s="68">
        <v>43782</v>
      </c>
      <c r="E2434" s="63" t="str">
        <f>_xlfn.IFNA(IF(LEFT(VLOOKUP(RecordTable[[#This Row],[METRC]],METRC!A:B,2,FALSE),4)=LEFT(RecordTable[[#This Row],[CloneBarcode]],4),"match","MISMATCH"),"dead")</f>
        <v>dead</v>
      </c>
      <c r="F2434" s="15" t="str">
        <f>_xlfn.IFNA(INDEX(Table6[[#All],[Location]],MATCH(RecordTable[[#This Row],[METRC]],Table6[Tag],0)),"DEAD")</f>
        <v>DEAD</v>
      </c>
    </row>
    <row r="2435" spans="1:6" x14ac:dyDescent="0.25">
      <c r="A2435" t="str">
        <f>_xlfn.CONCAT("1A4070000000065000",RIGHT(RecordTable[[#This Row],[CloneBarcode]],6))</f>
        <v>1A4070000000065000050655</v>
      </c>
      <c r="B2435" t="str">
        <f>LEFT(RecordTable[[#This Row],[CloneBarcode]],7)</f>
        <v>MABK007</v>
      </c>
      <c r="C2435" s="67" t="s">
        <v>4162</v>
      </c>
      <c r="D2435" s="68">
        <v>43782</v>
      </c>
      <c r="E2435" s="63" t="str">
        <f>_xlfn.IFNA(IF(LEFT(VLOOKUP(RecordTable[[#This Row],[METRC]],METRC!A:B,2,FALSE),4)=LEFT(RecordTable[[#This Row],[CloneBarcode]],4),"match","MISMATCH"),"dead")</f>
        <v>dead</v>
      </c>
      <c r="F2435" s="15" t="str">
        <f>_xlfn.IFNA(INDEX(Table6[[#All],[Location]],MATCH(RecordTable[[#This Row],[METRC]],Table6[Tag],0)),"DEAD")</f>
        <v>DEAD</v>
      </c>
    </row>
    <row r="2436" spans="1:6" x14ac:dyDescent="0.25">
      <c r="A2436" t="s">
        <v>3602</v>
      </c>
      <c r="B2436" t="s">
        <v>3601</v>
      </c>
      <c r="C2436" s="3" t="str">
        <f>_xlfn.CONCAT(RecordTable[[#This Row],[PhenoAbbv]],".",RIGHT(RecordTable[[#This Row],[METRC]],6))</f>
        <v>MABK008.031377</v>
      </c>
      <c r="D2436" s="68">
        <v>43782</v>
      </c>
      <c r="E2436" s="63" t="str">
        <f>_xlfn.IFNA(IF(LEFT(VLOOKUP(RecordTable[[#This Row],[METRC]],METRC!A:B,2,FALSE),4)=LEFT(RecordTable[[#This Row],[CloneBarcode]],4),"match","MISMATCH"),"dead")</f>
        <v>dead</v>
      </c>
      <c r="F2436" s="15" t="str">
        <f>_xlfn.IFNA(INDEX(Table6[[#All],[Location]],MATCH(RecordTable[[#This Row],[METRC]],Table6[Tag],0)),"DEAD")</f>
        <v>DEAD</v>
      </c>
    </row>
    <row r="2437" spans="1:6" x14ac:dyDescent="0.25">
      <c r="A2437" t="s">
        <v>3603</v>
      </c>
      <c r="B2437" t="s">
        <v>3601</v>
      </c>
      <c r="C2437" s="3" t="str">
        <f>_xlfn.CONCAT(RecordTable[[#This Row],[PhenoAbbv]],".",RIGHT(RecordTable[[#This Row],[METRC]],6))</f>
        <v>MABK008.031378</v>
      </c>
      <c r="D2437" s="68">
        <v>43782</v>
      </c>
      <c r="E2437" s="63" t="str">
        <f>_xlfn.IFNA(IF(LEFT(VLOOKUP(RecordTable[[#This Row],[METRC]],METRC!A:B,2,FALSE),4)=LEFT(RecordTable[[#This Row],[CloneBarcode]],4),"match","MISMATCH"),"dead")</f>
        <v>dead</v>
      </c>
      <c r="F2437" s="15" t="str">
        <f>_xlfn.IFNA(INDEX(Table6[[#All],[Location]],MATCH(RecordTable[[#This Row],[METRC]],Table6[Tag],0)),"DEAD")</f>
        <v>DEAD</v>
      </c>
    </row>
    <row r="2438" spans="1:6" x14ac:dyDescent="0.25">
      <c r="A2438" t="str">
        <f>_xlfn.CONCAT("1A4070000000065000",RIGHT(RecordTable[[#This Row],[CloneBarcode]],6))</f>
        <v>1A4070000000065000050657</v>
      </c>
      <c r="B2438" t="str">
        <f>LEFT(RecordTable[[#This Row],[CloneBarcode]],7)</f>
        <v>MABK008</v>
      </c>
      <c r="C2438" s="67" t="s">
        <v>4164</v>
      </c>
      <c r="D2438" s="68">
        <v>43782</v>
      </c>
      <c r="E2438" s="63" t="str">
        <f>_xlfn.IFNA(IF(LEFT(VLOOKUP(RecordTable[[#This Row],[METRC]],METRC!A:B,2,FALSE),4)=LEFT(RecordTable[[#This Row],[CloneBarcode]],4),"match","MISMATCH"),"dead")</f>
        <v>dead</v>
      </c>
      <c r="F2438" s="15" t="str">
        <f>_xlfn.IFNA(INDEX(Table6[[#All],[Location]],MATCH(RecordTable[[#This Row],[METRC]],Table6[Tag],0)),"DEAD")</f>
        <v>DEAD</v>
      </c>
    </row>
    <row r="2439" spans="1:6" x14ac:dyDescent="0.25">
      <c r="A2439" t="str">
        <f>_xlfn.CONCAT("1A4070000000065000",RIGHT(RecordTable[[#This Row],[CloneBarcode]],6))</f>
        <v>1A4070000000065000050658</v>
      </c>
      <c r="B2439" t="str">
        <f>LEFT(RecordTable[[#This Row],[CloneBarcode]],7)</f>
        <v>MABK008</v>
      </c>
      <c r="C2439" s="67" t="s">
        <v>4163</v>
      </c>
      <c r="D2439" s="68">
        <v>43782</v>
      </c>
      <c r="E2439" s="63" t="str">
        <f>_xlfn.IFNA(IF(LEFT(VLOOKUP(RecordTable[[#This Row],[METRC]],METRC!A:B,2,FALSE),4)=LEFT(RecordTable[[#This Row],[CloneBarcode]],4),"match","MISMATCH"),"dead")</f>
        <v>dead</v>
      </c>
      <c r="F2439" s="15" t="str">
        <f>_xlfn.IFNA(INDEX(Table6[[#All],[Location]],MATCH(RecordTable[[#This Row],[METRC]],Table6[Tag],0)),"DEAD")</f>
        <v>DEAD</v>
      </c>
    </row>
    <row r="2440" spans="1:6" x14ac:dyDescent="0.25">
      <c r="A2440" t="s">
        <v>3604</v>
      </c>
      <c r="B2440" t="s">
        <v>3605</v>
      </c>
      <c r="C2440" s="3" t="str">
        <f>_xlfn.CONCAT(RecordTable[[#This Row],[PhenoAbbv]],".",RIGHT(RecordTable[[#This Row],[METRC]],6))</f>
        <v>MAYR007.031255</v>
      </c>
      <c r="D2440" s="68">
        <v>43782</v>
      </c>
      <c r="E2440" s="63" t="str">
        <f>_xlfn.IFNA(IF(LEFT(VLOOKUP(RecordTable[[#This Row],[METRC]],METRC!A:B,2,FALSE),4)=LEFT(RecordTable[[#This Row],[CloneBarcode]],4),"match","MISMATCH"),"dead")</f>
        <v>dead</v>
      </c>
      <c r="F2440" s="15" t="str">
        <f>_xlfn.IFNA(INDEX(Table6[[#All],[Location]],MATCH(RecordTable[[#This Row],[METRC]],Table6[Tag],0)),"DEAD")</f>
        <v>DEAD</v>
      </c>
    </row>
    <row r="2441" spans="1:6" x14ac:dyDescent="0.25">
      <c r="A2441" t="s">
        <v>3606</v>
      </c>
      <c r="B2441" t="s">
        <v>3605</v>
      </c>
      <c r="C2441" s="3" t="str">
        <f>_xlfn.CONCAT(RecordTable[[#This Row],[PhenoAbbv]],".",RIGHT(RecordTable[[#This Row],[METRC]],6))</f>
        <v>MAYR007.031256</v>
      </c>
      <c r="D2441" s="68">
        <v>43782</v>
      </c>
      <c r="E2441" s="63" t="str">
        <f>_xlfn.IFNA(IF(LEFT(VLOOKUP(RecordTable[[#This Row],[METRC]],METRC!A:B,2,FALSE),4)=LEFT(RecordTable[[#This Row],[CloneBarcode]],4),"match","MISMATCH"),"dead")</f>
        <v>dead</v>
      </c>
      <c r="F2441" s="15" t="str">
        <f>_xlfn.IFNA(INDEX(Table6[[#All],[Location]],MATCH(RecordTable[[#This Row],[METRC]],Table6[Tag],0)),"DEAD")</f>
        <v>DEAD</v>
      </c>
    </row>
    <row r="2442" spans="1:6" x14ac:dyDescent="0.25">
      <c r="A2442" t="str">
        <f>_xlfn.CONCAT("1A4070000000065000",RIGHT(RecordTable[[#This Row],[CloneBarcode]],6))</f>
        <v>1A4070000000065000050594</v>
      </c>
      <c r="B2442" t="str">
        <f>LEFT(RecordTable[[#This Row],[CloneBarcode]],7)</f>
        <v>MAYR007</v>
      </c>
      <c r="C2442" s="67" t="s">
        <v>4166</v>
      </c>
      <c r="D2442" s="68">
        <v>43782</v>
      </c>
      <c r="E2442" s="63" t="str">
        <f>_xlfn.IFNA(IF(LEFT(VLOOKUP(RecordTable[[#This Row],[METRC]],METRC!A:B,2,FALSE),4)=LEFT(RecordTable[[#This Row],[CloneBarcode]],4),"match","MISMATCH"),"dead")</f>
        <v>dead</v>
      </c>
      <c r="F2442" s="15" t="str">
        <f>_xlfn.IFNA(INDEX(Table6[[#All],[Location]],MATCH(RecordTable[[#This Row],[METRC]],Table6[Tag],0)),"DEAD")</f>
        <v>DEAD</v>
      </c>
    </row>
    <row r="2443" spans="1:6" x14ac:dyDescent="0.25">
      <c r="A2443" t="str">
        <f>_xlfn.CONCAT("1A4070000000065000",RIGHT(RecordTable[[#This Row],[CloneBarcode]],6))</f>
        <v>1A4070000000065000050593</v>
      </c>
      <c r="B2443" t="str">
        <f>LEFT(RecordTable[[#This Row],[CloneBarcode]],7)</f>
        <v>MAYR007</v>
      </c>
      <c r="C2443" s="67" t="s">
        <v>4165</v>
      </c>
      <c r="D2443" s="68">
        <v>43782</v>
      </c>
      <c r="E2443" s="63" t="str">
        <f>_xlfn.IFNA(IF(LEFT(VLOOKUP(RecordTable[[#This Row],[METRC]],METRC!A:B,2,FALSE),4)=LEFT(RecordTable[[#This Row],[CloneBarcode]],4),"match","MISMATCH"),"dead")</f>
        <v>dead</v>
      </c>
      <c r="F2443" s="15" t="str">
        <f>_xlfn.IFNA(INDEX(Table6[[#All],[Location]],MATCH(RecordTable[[#This Row],[METRC]],Table6[Tag],0)),"DEAD")</f>
        <v>DEAD</v>
      </c>
    </row>
    <row r="2444" spans="1:6" x14ac:dyDescent="0.25">
      <c r="A2444" t="str">
        <f>_xlfn.CONCAT("1A4070000000065000",RIGHT(RecordTable[[#This Row],[CloneBarcode]],6))</f>
        <v>1A4070000000065000041383</v>
      </c>
      <c r="B2444" t="str">
        <f>LEFT(RecordTable[[#This Row],[CloneBarcode]],7)</f>
        <v>MDGE001</v>
      </c>
      <c r="C2444" s="67" t="s">
        <v>3747</v>
      </c>
      <c r="D2444" s="68">
        <v>43782</v>
      </c>
      <c r="E2444" s="63" t="str">
        <f>_xlfn.IFNA(IF(LEFT(VLOOKUP(RecordTable[[#This Row],[METRC]],METRC!A:B,2,FALSE),4)=LEFT(RecordTable[[#This Row],[CloneBarcode]],4),"match","MISMATCH"),"dead")</f>
        <v>dead</v>
      </c>
      <c r="F2444" s="15" t="str">
        <f>_xlfn.IFNA(INDEX(Table6[[#All],[Location]],MATCH(RecordTable[[#This Row],[METRC]],Table6[Tag],0)),"DEAD")</f>
        <v>DEAD</v>
      </c>
    </row>
    <row r="2445" spans="1:6" x14ac:dyDescent="0.25">
      <c r="A2445" t="str">
        <f>_xlfn.CONCAT("1A4070000000065000",RIGHT(RecordTable[[#This Row],[CloneBarcode]],6))</f>
        <v>1A4070000000065000041336</v>
      </c>
      <c r="B2445" t="str">
        <f>LEFT(RecordTable[[#This Row],[CloneBarcode]],7)</f>
        <v>MDGE001</v>
      </c>
      <c r="C2445" s="3" t="s">
        <v>3746</v>
      </c>
      <c r="D2445" s="68">
        <v>43782</v>
      </c>
      <c r="E2445" s="63" t="str">
        <f>_xlfn.IFNA(IF(LEFT(VLOOKUP(RecordTable[[#This Row],[METRC]],METRC!A:B,2,FALSE),4)=LEFT(RecordTable[[#This Row],[CloneBarcode]],4),"match","MISMATCH"),"dead")</f>
        <v>dead</v>
      </c>
      <c r="F2445" s="15" t="str">
        <f>_xlfn.IFNA(INDEX(Table6[[#All],[Location]],MATCH(RecordTable[[#This Row],[METRC]],Table6[Tag],0)),"DEAD")</f>
        <v>DEAD</v>
      </c>
    </row>
    <row r="2446" spans="1:6" x14ac:dyDescent="0.25">
      <c r="A2446" t="str">
        <f>_xlfn.CONCAT("1A4070000000065000",RIGHT(RecordTable[[#This Row],[CloneBarcode]],6))</f>
        <v>1A4070000000065000041982</v>
      </c>
      <c r="B2446" t="str">
        <f>LEFT(RecordTable[[#This Row],[CloneBarcode]],7)</f>
        <v>NYFL004</v>
      </c>
      <c r="C2446" s="67" t="s">
        <v>3749</v>
      </c>
      <c r="D2446" s="68">
        <v>43782</v>
      </c>
      <c r="E2446" s="63" t="str">
        <f>_xlfn.IFNA(IF(LEFT(VLOOKUP(RecordTable[[#This Row],[METRC]],METRC!A:B,2,FALSE),4)=LEFT(RecordTable[[#This Row],[CloneBarcode]],4),"match","MISMATCH"),"dead")</f>
        <v>dead</v>
      </c>
      <c r="F2446" s="15" t="str">
        <f>_xlfn.IFNA(INDEX(Table6[[#All],[Location]],MATCH(RecordTable[[#This Row],[METRC]],Table6[Tag],0)),"DEAD")</f>
        <v>DEAD</v>
      </c>
    </row>
    <row r="2447" spans="1:6" x14ac:dyDescent="0.25">
      <c r="A2447" t="str">
        <f>_xlfn.CONCAT("1A4070000000065000",RIGHT(RecordTable[[#This Row],[CloneBarcode]],6))</f>
        <v>1A4070000000065000041974</v>
      </c>
      <c r="B2447" t="str">
        <f>LEFT(RecordTable[[#This Row],[CloneBarcode]],7)</f>
        <v>NYFL004</v>
      </c>
      <c r="C2447" s="3" t="s">
        <v>3748</v>
      </c>
      <c r="D2447" s="68">
        <v>43782</v>
      </c>
      <c r="E2447" s="63" t="str">
        <f>_xlfn.IFNA(IF(LEFT(VLOOKUP(RecordTable[[#This Row],[METRC]],METRC!A:B,2,FALSE),4)=LEFT(RecordTable[[#This Row],[CloneBarcode]],4),"match","MISMATCH"),"dead")</f>
        <v>dead</v>
      </c>
      <c r="F2447" s="15" t="str">
        <f>_xlfn.IFNA(INDEX(Table6[[#All],[Location]],MATCH(RecordTable[[#This Row],[METRC]],Table6[Tag],0)),"DEAD")</f>
        <v>DEAD</v>
      </c>
    </row>
    <row r="2448" spans="1:6" x14ac:dyDescent="0.25">
      <c r="A2448" t="s">
        <v>4267</v>
      </c>
      <c r="B2448" t="s">
        <v>4268</v>
      </c>
      <c r="C2448" s="3" t="str">
        <f>_xlfn.CONCAT(RecordTable[[#This Row],[PhenoAbbv]],".",RIGHT(RecordTable[[#This Row],[METRC]],6))</f>
        <v>NYFL011.040553</v>
      </c>
      <c r="D2448" s="68">
        <v>43782</v>
      </c>
      <c r="E2448" s="63" t="str">
        <f>_xlfn.IFNA(IF(LEFT(VLOOKUP(RecordTable[[#This Row],[METRC]],METRC!A:B,2,FALSE),4)=LEFT(RecordTable[[#This Row],[CloneBarcode]],4),"match","MISMATCH"),"dead")</f>
        <v>dead</v>
      </c>
      <c r="F2448" s="15" t="str">
        <f>_xlfn.IFNA(INDEX(Table6[[#All],[Location]],MATCH(RecordTable[[#This Row],[METRC]],Table6[Tag],0)),"DEAD")</f>
        <v>DEAD</v>
      </c>
    </row>
    <row r="2449" spans="1:6" x14ac:dyDescent="0.25">
      <c r="A2449" t="s">
        <v>4269</v>
      </c>
      <c r="B2449" t="s">
        <v>4268</v>
      </c>
      <c r="C2449" s="3" t="str">
        <f>_xlfn.CONCAT(RecordTable[[#This Row],[PhenoAbbv]],".",RIGHT(RecordTable[[#This Row],[METRC]],6))</f>
        <v>NYFL011.040554</v>
      </c>
      <c r="D2449" s="68">
        <v>43782</v>
      </c>
      <c r="E2449" s="63" t="str">
        <f>_xlfn.IFNA(IF(LEFT(VLOOKUP(RecordTable[[#This Row],[METRC]],METRC!A:B,2,FALSE),4)=LEFT(RecordTable[[#This Row],[CloneBarcode]],4),"match","MISMATCH"),"dead")</f>
        <v>dead</v>
      </c>
      <c r="F2449" s="15" t="str">
        <f>_xlfn.IFNA(INDEX(Table6[[#All],[Location]],MATCH(RecordTable[[#This Row],[METRC]],Table6[Tag],0)),"DEAD")</f>
        <v>DEAD</v>
      </c>
    </row>
    <row r="2450" spans="1:6" x14ac:dyDescent="0.25">
      <c r="A2450" t="str">
        <f>_xlfn.CONCAT("1A4070000000065000",RIGHT(RecordTable[[#This Row],[CloneBarcode]],6))</f>
        <v>1A4070000000065000042025</v>
      </c>
      <c r="B2450" t="str">
        <f>LEFT(RecordTable[[#This Row],[CloneBarcode]],7)</f>
        <v>NYFL014</v>
      </c>
      <c r="C2450" s="3" t="s">
        <v>3753</v>
      </c>
      <c r="D2450" s="68">
        <v>43782</v>
      </c>
      <c r="E2450" s="63" t="str">
        <f>_xlfn.IFNA(IF(LEFT(VLOOKUP(RecordTable[[#This Row],[METRC]],METRC!A:B,2,FALSE),4)=LEFT(RecordTable[[#This Row],[CloneBarcode]],4),"match","MISMATCH"),"dead")</f>
        <v>dead</v>
      </c>
      <c r="F2450" s="15" t="str">
        <f>_xlfn.IFNA(INDEX(Table6[[#All],[Location]],MATCH(RecordTable[[#This Row],[METRC]],Table6[Tag],0)),"DEAD")</f>
        <v>DEAD</v>
      </c>
    </row>
    <row r="2451" spans="1:6" x14ac:dyDescent="0.25">
      <c r="A2451" t="str">
        <f>_xlfn.CONCAT("1A4070000000065000",RIGHT(RecordTable[[#This Row],[CloneBarcode]],6))</f>
        <v>1A4070000000065000045547</v>
      </c>
      <c r="B2451" t="str">
        <f>LEFT(RecordTable[[#This Row],[CloneBarcode]],7)</f>
        <v>NYFL014</v>
      </c>
      <c r="C2451" s="67" t="s">
        <v>3884</v>
      </c>
      <c r="D2451" s="68">
        <v>43782</v>
      </c>
      <c r="E2451" s="63" t="str">
        <f>_xlfn.IFNA(IF(LEFT(VLOOKUP(RecordTable[[#This Row],[METRC]],METRC!A:B,2,FALSE),4)=LEFT(RecordTable[[#This Row],[CloneBarcode]],4),"match","MISMATCH"),"dead")</f>
        <v>dead</v>
      </c>
      <c r="F2451" s="15" t="str">
        <f>_xlfn.IFNA(INDEX(Table6[[#All],[Location]],MATCH(RecordTable[[#This Row],[METRC]],Table6[Tag],0)),"DEAD")</f>
        <v>DEAD</v>
      </c>
    </row>
    <row r="2452" spans="1:6" x14ac:dyDescent="0.25">
      <c r="A2452" t="str">
        <f>_xlfn.CONCAT("1A4070000000065000",RIGHT(RecordTable[[#This Row],[CloneBarcode]],6))</f>
        <v>1A4070000000065000042018</v>
      </c>
      <c r="B2452" t="str">
        <f>LEFT(RecordTable[[#This Row],[CloneBarcode]],7)</f>
        <v>NYFL014</v>
      </c>
      <c r="C2452" s="3" t="s">
        <v>3752</v>
      </c>
      <c r="D2452" s="68">
        <v>43782</v>
      </c>
      <c r="E2452" s="63" t="str">
        <f>_xlfn.IFNA(IF(LEFT(VLOOKUP(RecordTable[[#This Row],[METRC]],METRC!A:B,2,FALSE),4)=LEFT(RecordTable[[#This Row],[CloneBarcode]],4),"match","MISMATCH"),"dead")</f>
        <v>dead</v>
      </c>
      <c r="F2452" s="15" t="str">
        <f>_xlfn.IFNA(INDEX(Table6[[#All],[Location]],MATCH(RecordTable[[#This Row],[METRC]],Table6[Tag],0)),"DEAD")</f>
        <v>DEAD</v>
      </c>
    </row>
    <row r="2453" spans="1:6" x14ac:dyDescent="0.25">
      <c r="A2453" t="str">
        <f>_xlfn.CONCAT("1A4070000000065000",RIGHT(RecordTable[[#This Row],[CloneBarcode]],6))</f>
        <v>1A4070000000065000044411</v>
      </c>
      <c r="B2453" t="str">
        <f>LEFT(RecordTable[[#This Row],[CloneBarcode]],7)</f>
        <v>NYFL014</v>
      </c>
      <c r="C2453" s="67" t="s">
        <v>54</v>
      </c>
      <c r="D2453" s="68">
        <v>43782</v>
      </c>
      <c r="E2453" s="63" t="str">
        <f>_xlfn.IFNA(IF(LEFT(VLOOKUP(RecordTable[[#This Row],[METRC]],METRC!A:B,2,FALSE),4)=LEFT(RecordTable[[#This Row],[CloneBarcode]],4),"match","MISMATCH"),"dead")</f>
        <v>dead</v>
      </c>
      <c r="F2453" s="15" t="str">
        <f>_xlfn.IFNA(INDEX(Table6[[#All],[Location]],MATCH(RecordTable[[#This Row],[METRC]],Table6[Tag],0)),"DEAD")</f>
        <v>DEAD</v>
      </c>
    </row>
    <row r="2454" spans="1:6" x14ac:dyDescent="0.25">
      <c r="A2454" t="str">
        <f>_xlfn.CONCAT("1A4070000000065000",RIGHT(RecordTable[[#This Row],[CloneBarcode]],6))</f>
        <v>1A4070000000065000044413</v>
      </c>
      <c r="B2454" t="str">
        <f>LEFT(RecordTable[[#This Row],[CloneBarcode]],7)</f>
        <v>NYFL014</v>
      </c>
      <c r="C2454" s="67" t="s">
        <v>78</v>
      </c>
      <c r="D2454" s="68">
        <v>43782</v>
      </c>
      <c r="E2454" s="63" t="str">
        <f>_xlfn.IFNA(IF(LEFT(VLOOKUP(RecordTable[[#This Row],[METRC]],METRC!A:B,2,FALSE),4)=LEFT(RecordTable[[#This Row],[CloneBarcode]],4),"match","MISMATCH"),"dead")</f>
        <v>dead</v>
      </c>
      <c r="F2454" s="15" t="str">
        <f>_xlfn.IFNA(INDEX(Table6[[#All],[Location]],MATCH(RecordTable[[#This Row],[METRC]],Table6[Tag],0)),"DEAD")</f>
        <v>DEAD</v>
      </c>
    </row>
    <row r="2455" spans="1:6" x14ac:dyDescent="0.25">
      <c r="A2455" t="str">
        <f>_xlfn.CONCAT("1A4070000000065000",RIGHT(RecordTable[[#This Row],[CloneBarcode]],6))</f>
        <v>1A4070000000065000044415</v>
      </c>
      <c r="B2455" t="str">
        <f>LEFT(RecordTable[[#This Row],[CloneBarcode]],7)</f>
        <v>NYFL014</v>
      </c>
      <c r="C2455" s="3" t="s">
        <v>4006</v>
      </c>
      <c r="D2455" s="68">
        <v>43782</v>
      </c>
      <c r="E2455" s="63" t="str">
        <f>_xlfn.IFNA(IF(LEFT(VLOOKUP(RecordTable[[#This Row],[METRC]],METRC!A:B,2,FALSE),4)=LEFT(RecordTable[[#This Row],[CloneBarcode]],4),"match","MISMATCH"),"dead")</f>
        <v>dead</v>
      </c>
      <c r="F2455" s="15" t="str">
        <f>_xlfn.IFNA(INDEX(Table6[[#All],[Location]],MATCH(RecordTable[[#This Row],[METRC]],Table6[Tag],0)),"DEAD")</f>
        <v>DEAD</v>
      </c>
    </row>
    <row r="2456" spans="1:6" x14ac:dyDescent="0.25">
      <c r="A2456" t="str">
        <f>_xlfn.CONCAT("1A4070000000065000",RIGHT(RecordTable[[#This Row],[CloneBarcode]],6))</f>
        <v>1A4070000000065000045546</v>
      </c>
      <c r="B2456" t="str">
        <f>LEFT(RecordTable[[#This Row],[CloneBarcode]],7)</f>
        <v>NYFL014</v>
      </c>
      <c r="C2456" s="67" t="s">
        <v>3885</v>
      </c>
      <c r="D2456" s="68">
        <v>43782</v>
      </c>
      <c r="E2456" s="63" t="str">
        <f>_xlfn.IFNA(IF(LEFT(VLOOKUP(RecordTable[[#This Row],[METRC]],METRC!A:B,2,FALSE),4)=LEFT(RecordTable[[#This Row],[CloneBarcode]],4),"match","MISMATCH"),"dead")</f>
        <v>dead</v>
      </c>
      <c r="F2456" s="15" t="str">
        <f>_xlfn.IFNA(INDEX(Table6[[#All],[Location]],MATCH(RecordTable[[#This Row],[METRC]],Table6[Tag],0)),"DEAD")</f>
        <v>DEAD</v>
      </c>
    </row>
    <row r="2457" spans="1:6" x14ac:dyDescent="0.25">
      <c r="A2457" t="s">
        <v>4007</v>
      </c>
      <c r="B2457" t="s">
        <v>4008</v>
      </c>
      <c r="C2457" s="3" t="str">
        <f>_xlfn.CONCAT(RecordTable[[#This Row],[PhenoAbbv]],".",RIGHT(RecordTable[[#This Row],[METRC]],6))</f>
        <v>ONED026.033414</v>
      </c>
      <c r="D2457" s="68">
        <v>43782</v>
      </c>
      <c r="E2457" s="63" t="str">
        <f>_xlfn.IFNA(IF(LEFT(VLOOKUP(RecordTable[[#This Row],[METRC]],METRC!A:B,2,FALSE),4)=LEFT(RecordTable[[#This Row],[CloneBarcode]],4),"match","MISMATCH"),"dead")</f>
        <v>dead</v>
      </c>
      <c r="F2457" s="15" t="str">
        <f>_xlfn.IFNA(INDEX(Table6[[#All],[Location]],MATCH(RecordTable[[#This Row],[METRC]],Table6[Tag],0)),"DEAD")</f>
        <v>DEAD</v>
      </c>
    </row>
    <row r="2458" spans="1:6" x14ac:dyDescent="0.25">
      <c r="A2458" t="str">
        <f>_xlfn.CONCAT("1A4070000000065000",RIGHT(RecordTable[[#This Row],[CloneBarcode]],6))</f>
        <v>1A4070000000065000045539</v>
      </c>
      <c r="B2458" t="str">
        <f>LEFT(RecordTable[[#This Row],[CloneBarcode]],7)</f>
        <v>ONED026</v>
      </c>
      <c r="C2458" s="70" t="s">
        <v>3886</v>
      </c>
      <c r="D2458" s="69">
        <v>43782</v>
      </c>
      <c r="E2458" s="63" t="str">
        <f>_xlfn.IFNA(IF(LEFT(VLOOKUP(RecordTable[[#This Row],[METRC]],METRC!A:B,2,FALSE),4)=LEFT(RecordTable[[#This Row],[CloneBarcode]],4),"match","MISMATCH"),"dead")</f>
        <v>dead</v>
      </c>
      <c r="F2458" s="15" t="str">
        <f>_xlfn.IFNA(INDEX(Table6[[#All],[Location]],MATCH(RecordTable[[#This Row],[METRC]],Table6[Tag],0)),"DEAD")</f>
        <v>DEAD</v>
      </c>
    </row>
    <row r="2459" spans="1:6" x14ac:dyDescent="0.25">
      <c r="A2459" t="s">
        <v>4009</v>
      </c>
      <c r="B2459" t="s">
        <v>3755</v>
      </c>
      <c r="C2459" t="str">
        <f>_xlfn.CONCAT(RecordTable[[#This Row],[PhenoAbbv]],".",RIGHT(RecordTable[[#This Row],[METRC]],6))</f>
        <v>ONED037.033650</v>
      </c>
      <c r="D2459" s="63">
        <v>43782</v>
      </c>
      <c r="E2459" s="63" t="str">
        <f>_xlfn.IFNA(IF(LEFT(VLOOKUP(RecordTable[[#This Row],[METRC]],METRC!A:B,2,FALSE),4)=LEFT(RecordTable[[#This Row],[CloneBarcode]],4),"match","MISMATCH"),"dead")</f>
        <v>dead</v>
      </c>
      <c r="F2459" s="15" t="str">
        <f>_xlfn.IFNA(INDEX(Table6[[#All],[Location]],MATCH(RecordTable[[#This Row],[METRC]],Table6[Tag],0)),"DEAD")</f>
        <v>DEAD</v>
      </c>
    </row>
    <row r="2460" spans="1:6" x14ac:dyDescent="0.25">
      <c r="A2460" t="s">
        <v>4010</v>
      </c>
      <c r="B2460" t="s">
        <v>3755</v>
      </c>
      <c r="C2460" t="str">
        <f>_xlfn.CONCAT(RecordTable[[#This Row],[PhenoAbbv]],".",RIGHT(RecordTable[[#This Row],[METRC]],6))</f>
        <v>ONED037.033652</v>
      </c>
      <c r="D2460" s="63">
        <v>43782</v>
      </c>
      <c r="E2460" s="63" t="str">
        <f>_xlfn.IFNA(IF(LEFT(VLOOKUP(RecordTable[[#This Row],[METRC]],METRC!A:B,2,FALSE),4)=LEFT(RecordTable[[#This Row],[CloneBarcode]],4),"match","MISMATCH"),"dead")</f>
        <v>dead</v>
      </c>
      <c r="F2460" s="15" t="str">
        <f>_xlfn.IFNA(INDEX(Table6[[#All],[Location]],MATCH(RecordTable[[#This Row],[METRC]],Table6[Tag],0)),"DEAD")</f>
        <v>DEAD</v>
      </c>
    </row>
    <row r="2461" spans="1:6" x14ac:dyDescent="0.25">
      <c r="A2461" t="s">
        <v>3754</v>
      </c>
      <c r="B2461" t="s">
        <v>3755</v>
      </c>
      <c r="C2461" t="str">
        <f>_xlfn.CONCAT(RecordTable[[#This Row],[PhenoAbbv]],".",RIGHT(RecordTable[[#This Row],[METRC]],6))</f>
        <v>ONED037.033660</v>
      </c>
      <c r="D2461" s="63">
        <v>43782</v>
      </c>
      <c r="E2461" s="63" t="str">
        <f>_xlfn.IFNA(IF(LEFT(VLOOKUP(RecordTable[[#This Row],[METRC]],METRC!A:B,2,FALSE),4)=LEFT(RecordTable[[#This Row],[CloneBarcode]],4),"match","MISMATCH"),"dead")</f>
        <v>dead</v>
      </c>
      <c r="F2461" s="15" t="str">
        <f>_xlfn.IFNA(INDEX(Table6[[#All],[Location]],MATCH(RecordTable[[#This Row],[METRC]],Table6[Tag],0)),"DEAD")</f>
        <v>DEAD</v>
      </c>
    </row>
    <row r="2462" spans="1:6" x14ac:dyDescent="0.25">
      <c r="A2462" t="s">
        <v>4011</v>
      </c>
      <c r="B2462" t="s">
        <v>4012</v>
      </c>
      <c r="C2462" t="str">
        <f>_xlfn.CONCAT(RecordTable[[#This Row],[PhenoAbbv]],".",RIGHT(RecordTable[[#This Row],[METRC]],6))</f>
        <v>ONED038.033659</v>
      </c>
      <c r="D2462" s="63">
        <v>43782</v>
      </c>
      <c r="E2462" s="63" t="str">
        <f>_xlfn.IFNA(IF(LEFT(VLOOKUP(RecordTable[[#This Row],[METRC]],METRC!A:B,2,FALSE),4)=LEFT(RecordTable[[#This Row],[CloneBarcode]],4),"match","MISMATCH"),"dead")</f>
        <v>dead</v>
      </c>
      <c r="F2462" s="15" t="str">
        <f>_xlfn.IFNA(INDEX(Table6[[#All],[Location]],MATCH(RecordTable[[#This Row],[METRC]],Table6[Tag],0)),"DEAD")</f>
        <v>DEAD</v>
      </c>
    </row>
    <row r="2463" spans="1:6" x14ac:dyDescent="0.25">
      <c r="A2463" t="s">
        <v>3756</v>
      </c>
      <c r="B2463" t="s">
        <v>3197</v>
      </c>
      <c r="C2463" t="str">
        <f>_xlfn.CONCAT(RecordTable[[#This Row],[PhenoAbbv]],".",RIGHT(RecordTable[[#This Row],[METRC]],6))</f>
        <v>ONED041.033388</v>
      </c>
      <c r="D2463" s="63">
        <v>43782</v>
      </c>
      <c r="E2463" s="63" t="str">
        <f>_xlfn.IFNA(IF(LEFT(VLOOKUP(RecordTable[[#This Row],[METRC]],METRC!A:B,2,FALSE),4)=LEFT(RecordTable[[#This Row],[CloneBarcode]],4),"match","MISMATCH"),"dead")</f>
        <v>dead</v>
      </c>
      <c r="F2463" s="15" t="str">
        <f>_xlfn.IFNA(INDEX(Table6[[#All],[Location]],MATCH(RecordTable[[#This Row],[METRC]],Table6[Tag],0)),"DEAD")</f>
        <v>DEAD</v>
      </c>
    </row>
    <row r="2464" spans="1:6" x14ac:dyDescent="0.25">
      <c r="A2464" t="str">
        <f>_xlfn.CONCAT("1A4070000000065000",RIGHT(RecordTable[[#This Row],[CloneBarcode]],6))</f>
        <v>1A4070000000065000045565</v>
      </c>
      <c r="B2464" t="str">
        <f>LEFT(RecordTable[[#This Row],[CloneBarcode]],7)</f>
        <v>ONED041</v>
      </c>
      <c r="C2464" t="s">
        <v>3887</v>
      </c>
      <c r="D2464" s="63">
        <v>43782</v>
      </c>
      <c r="E2464" s="63" t="str">
        <f>_xlfn.IFNA(IF(LEFT(VLOOKUP(RecordTable[[#This Row],[METRC]],METRC!A:B,2,FALSE),4)=LEFT(RecordTable[[#This Row],[CloneBarcode]],4),"match","MISMATCH"),"dead")</f>
        <v>dead</v>
      </c>
      <c r="F2464" s="15" t="str">
        <f>_xlfn.IFNA(INDEX(Table6[[#All],[Location]],MATCH(RecordTable[[#This Row],[METRC]],Table6[Tag],0)),"DEAD")</f>
        <v>DEAD</v>
      </c>
    </row>
    <row r="2465" spans="1:6" x14ac:dyDescent="0.25">
      <c r="A2465" t="str">
        <f>_xlfn.CONCAT("1A4070000000065000",RIGHT(RecordTable[[#This Row],[CloneBarcode]],6))</f>
        <v>1A4070000000065000045564</v>
      </c>
      <c r="B2465" t="str">
        <f>LEFT(RecordTable[[#This Row],[CloneBarcode]],7)</f>
        <v>ONED041</v>
      </c>
      <c r="C2465" s="62" t="s">
        <v>3888</v>
      </c>
      <c r="D2465" s="63">
        <v>43782</v>
      </c>
      <c r="E2465" s="63" t="str">
        <f>_xlfn.IFNA(IF(LEFT(VLOOKUP(RecordTable[[#This Row],[METRC]],METRC!A:B,2,FALSE),4)=LEFT(RecordTable[[#This Row],[CloneBarcode]],4),"match","MISMATCH"),"dead")</f>
        <v>dead</v>
      </c>
      <c r="F2465" s="15" t="str">
        <f>_xlfn.IFNA(INDEX(Table6[[#All],[Location]],MATCH(RecordTable[[#This Row],[METRC]],Table6[Tag],0)),"DEAD")</f>
        <v>DEAD</v>
      </c>
    </row>
    <row r="2466" spans="1:6" x14ac:dyDescent="0.25">
      <c r="A2466" t="s">
        <v>4013</v>
      </c>
      <c r="B2466" t="s">
        <v>4014</v>
      </c>
      <c r="C2466" t="str">
        <f>_xlfn.CONCAT(RecordTable[[#This Row],[PhenoAbbv]],".",RIGHT(RecordTable[[#This Row],[METRC]],6))</f>
        <v>ONED048.040491</v>
      </c>
      <c r="D2466" s="63">
        <v>43782</v>
      </c>
      <c r="E2466" s="63" t="str">
        <f>_xlfn.IFNA(IF(LEFT(VLOOKUP(RecordTable[[#This Row],[METRC]],METRC!A:B,2,FALSE),4)=LEFT(RecordTable[[#This Row],[CloneBarcode]],4),"match","MISMATCH"),"dead")</f>
        <v>dead</v>
      </c>
      <c r="F2466" s="15" t="str">
        <f>_xlfn.IFNA(INDEX(Table6[[#All],[Location]],MATCH(RecordTable[[#This Row],[METRC]],Table6[Tag],0)),"DEAD")</f>
        <v>DEAD</v>
      </c>
    </row>
    <row r="2467" spans="1:6" x14ac:dyDescent="0.25">
      <c r="A2467" t="s">
        <v>4015</v>
      </c>
      <c r="B2467" t="s">
        <v>4014</v>
      </c>
      <c r="C2467" t="str">
        <f>_xlfn.CONCAT(RecordTable[[#This Row],[PhenoAbbv]],".",RIGHT(RecordTable[[#This Row],[METRC]],6))</f>
        <v>ONED048.040502</v>
      </c>
      <c r="D2467" s="63">
        <v>43782</v>
      </c>
      <c r="E2467" s="63" t="str">
        <f>_xlfn.IFNA(IF(LEFT(VLOOKUP(RecordTable[[#This Row],[METRC]],METRC!A:B,2,FALSE),4)=LEFT(RecordTable[[#This Row],[CloneBarcode]],4),"match","MISMATCH"),"dead")</f>
        <v>dead</v>
      </c>
      <c r="F2467" s="15" t="str">
        <f>_xlfn.IFNA(INDEX(Table6[[#All],[Location]],MATCH(RecordTable[[#This Row],[METRC]],Table6[Tag],0)),"DEAD")</f>
        <v>DEAD</v>
      </c>
    </row>
    <row r="2468" spans="1:6" x14ac:dyDescent="0.25">
      <c r="A2468" t="s">
        <v>4016</v>
      </c>
      <c r="B2468" t="s">
        <v>4017</v>
      </c>
      <c r="C2468" t="str">
        <f>_xlfn.CONCAT(RecordTable[[#This Row],[PhenoAbbv]],".",RIGHT(RecordTable[[#This Row],[METRC]],6))</f>
        <v>ONED051.035875</v>
      </c>
      <c r="D2468" s="63">
        <v>43782</v>
      </c>
      <c r="E2468" s="63" t="str">
        <f>_xlfn.IFNA(IF(LEFT(VLOOKUP(RecordTable[[#This Row],[METRC]],METRC!A:B,2,FALSE),4)=LEFT(RecordTable[[#This Row],[CloneBarcode]],4),"match","MISMATCH"),"dead")</f>
        <v>dead</v>
      </c>
      <c r="F2468" s="15" t="str">
        <f>_xlfn.IFNA(INDEX(Table6[[#All],[Location]],MATCH(RecordTable[[#This Row],[METRC]],Table6[Tag],0)),"DEAD")</f>
        <v>DEAD</v>
      </c>
    </row>
    <row r="2469" spans="1:6" x14ac:dyDescent="0.25">
      <c r="A2469" t="s">
        <v>4018</v>
      </c>
      <c r="B2469" t="s">
        <v>4017</v>
      </c>
      <c r="C2469" t="str">
        <f>_xlfn.CONCAT(RecordTable[[#This Row],[PhenoAbbv]],".",RIGHT(RecordTable[[#This Row],[METRC]],6))</f>
        <v>ONED051.035876</v>
      </c>
      <c r="D2469" s="63">
        <v>43782</v>
      </c>
      <c r="E2469" s="63" t="str">
        <f>_xlfn.IFNA(IF(LEFT(VLOOKUP(RecordTable[[#This Row],[METRC]],METRC!A:B,2,FALSE),4)=LEFT(RecordTable[[#This Row],[CloneBarcode]],4),"match","MISMATCH"),"dead")</f>
        <v>dead</v>
      </c>
      <c r="F2469" s="15" t="str">
        <f>_xlfn.IFNA(INDEX(Table6[[#All],[Location]],MATCH(RecordTable[[#This Row],[METRC]],Table6[Tag],0)),"DEAD")</f>
        <v>DEAD</v>
      </c>
    </row>
    <row r="2470" spans="1:6" x14ac:dyDescent="0.25">
      <c r="A2470" t="s">
        <v>4019</v>
      </c>
      <c r="B2470" t="s">
        <v>4017</v>
      </c>
      <c r="C2470" t="str">
        <f>_xlfn.CONCAT(RecordTable[[#This Row],[PhenoAbbv]],".",RIGHT(RecordTable[[#This Row],[METRC]],6))</f>
        <v>ONED051.038504</v>
      </c>
      <c r="D2470" s="63">
        <v>43782</v>
      </c>
      <c r="E2470" s="63" t="str">
        <f>_xlfn.IFNA(IF(LEFT(VLOOKUP(RecordTable[[#This Row],[METRC]],METRC!A:B,2,FALSE),4)=LEFT(RecordTable[[#This Row],[CloneBarcode]],4),"match","MISMATCH"),"dead")</f>
        <v>dead</v>
      </c>
      <c r="F2470" s="15" t="str">
        <f>_xlfn.IFNA(INDEX(Table6[[#All],[Location]],MATCH(RecordTable[[#This Row],[METRC]],Table6[Tag],0)),"DEAD")</f>
        <v>DEAD</v>
      </c>
    </row>
    <row r="2471" spans="1:6" x14ac:dyDescent="0.25">
      <c r="A2471" t="s">
        <v>4020</v>
      </c>
      <c r="B2471" t="s">
        <v>4017</v>
      </c>
      <c r="C2471" t="str">
        <f>_xlfn.CONCAT(RecordTable[[#This Row],[PhenoAbbv]],".",RIGHT(RecordTable[[#This Row],[METRC]],6))</f>
        <v>ONED051.038505</v>
      </c>
      <c r="D2471" s="63">
        <v>43782</v>
      </c>
      <c r="E2471" s="63" t="str">
        <f>_xlfn.IFNA(IF(LEFT(VLOOKUP(RecordTable[[#This Row],[METRC]],METRC!A:B,2,FALSE),4)=LEFT(RecordTable[[#This Row],[CloneBarcode]],4),"match","MISMATCH"),"dead")</f>
        <v>dead</v>
      </c>
      <c r="F2471" s="15" t="str">
        <f>_xlfn.IFNA(INDEX(Table6[[#All],[Location]],MATCH(RecordTable[[#This Row],[METRC]],Table6[Tag],0)),"DEAD")</f>
        <v>DEAD</v>
      </c>
    </row>
    <row r="2472" spans="1:6" x14ac:dyDescent="0.25">
      <c r="A2472" t="str">
        <f>_xlfn.CONCAT("1A4070000000065000",RIGHT(RecordTable[[#This Row],[CloneBarcode]],6))</f>
        <v>1A4070000000065000045503</v>
      </c>
      <c r="B2472" t="str">
        <f>LEFT(RecordTable[[#This Row],[CloneBarcode]],7)</f>
        <v>OROB038</v>
      </c>
      <c r="C2472" s="62" t="s">
        <v>3891</v>
      </c>
      <c r="D2472" s="63">
        <v>43782</v>
      </c>
      <c r="E2472" s="63" t="str">
        <f>_xlfn.IFNA(IF(LEFT(VLOOKUP(RecordTable[[#This Row],[METRC]],METRC!A:B,2,FALSE),4)=LEFT(RecordTable[[#This Row],[CloneBarcode]],4),"match","MISMATCH"),"dead")</f>
        <v>dead</v>
      </c>
      <c r="F2472" s="15" t="str">
        <f>_xlfn.IFNA(INDEX(Table6[[#All],[Location]],MATCH(RecordTable[[#This Row],[METRC]],Table6[Tag],0)),"DEAD")</f>
        <v>DEAD</v>
      </c>
    </row>
    <row r="2473" spans="1:6" x14ac:dyDescent="0.25">
      <c r="A2473" t="str">
        <f>_xlfn.CONCAT("1A4070000000065000",RIGHT(RecordTable[[#This Row],[CloneBarcode]],6))</f>
        <v>1A4070000000065000045502</v>
      </c>
      <c r="B2473" t="str">
        <f>LEFT(RecordTable[[#This Row],[CloneBarcode]],7)</f>
        <v>OROB038</v>
      </c>
      <c r="C2473" t="s">
        <v>3892</v>
      </c>
      <c r="D2473" s="63">
        <v>43782</v>
      </c>
      <c r="E2473" s="63" t="str">
        <f>_xlfn.IFNA(IF(LEFT(VLOOKUP(RecordTable[[#This Row],[METRC]],METRC!A:B,2,FALSE),4)=LEFT(RecordTable[[#This Row],[CloneBarcode]],4),"match","MISMATCH"),"dead")</f>
        <v>dead</v>
      </c>
      <c r="F2473" s="15" t="str">
        <f>_xlfn.IFNA(INDEX(Table6[[#All],[Location]],MATCH(RecordTable[[#This Row],[METRC]],Table6[Tag],0)),"DEAD")</f>
        <v>DEAD</v>
      </c>
    </row>
    <row r="2474" spans="1:6" x14ac:dyDescent="0.25">
      <c r="A2474" t="str">
        <f>_xlfn.CONCAT("1A4070000000065000",RIGHT(RecordTable[[#This Row],[CloneBarcode]],6))</f>
        <v>1A4070000000065000050635</v>
      </c>
      <c r="B2474" t="str">
        <f>LEFT(RecordTable[[#This Row],[CloneBarcode]],7)</f>
        <v>OROB047</v>
      </c>
      <c r="C2474" t="s">
        <v>4168</v>
      </c>
      <c r="D2474" s="63">
        <v>43782</v>
      </c>
      <c r="E2474" s="63" t="str">
        <f>_xlfn.IFNA(IF(LEFT(VLOOKUP(RecordTable[[#This Row],[METRC]],METRC!A:B,2,FALSE),4)=LEFT(RecordTable[[#This Row],[CloneBarcode]],4),"match","MISMATCH"),"dead")</f>
        <v>dead</v>
      </c>
      <c r="F2474" s="15" t="str">
        <f>_xlfn.IFNA(INDEX(Table6[[#All],[Location]],MATCH(RecordTable[[#This Row],[METRC]],Table6[Tag],0)),"DEAD")</f>
        <v>DEAD</v>
      </c>
    </row>
    <row r="2475" spans="1:6" x14ac:dyDescent="0.25">
      <c r="A2475" t="str">
        <f>_xlfn.CONCAT("1A4070000000065000",RIGHT(RecordTable[[#This Row],[CloneBarcode]],6))</f>
        <v>1A4070000000065000050634</v>
      </c>
      <c r="B2475" t="str">
        <f>LEFT(RecordTable[[#This Row],[CloneBarcode]],7)</f>
        <v>OROB047</v>
      </c>
      <c r="C2475" t="s">
        <v>4167</v>
      </c>
      <c r="D2475" s="63">
        <v>43782</v>
      </c>
      <c r="E2475" s="63" t="str">
        <f>_xlfn.IFNA(IF(LEFT(VLOOKUP(RecordTable[[#This Row],[METRC]],METRC!A:B,2,FALSE),4)=LEFT(RecordTable[[#This Row],[CloneBarcode]],4),"match","MISMATCH"),"dead")</f>
        <v>dead</v>
      </c>
      <c r="F2475" s="15" t="str">
        <f>_xlfn.IFNA(INDEX(Table6[[#All],[Location]],MATCH(RecordTable[[#This Row],[METRC]],Table6[Tag],0)),"DEAD")</f>
        <v>DEAD</v>
      </c>
    </row>
    <row r="2476" spans="1:6" x14ac:dyDescent="0.25">
      <c r="A2476" t="str">
        <f>_xlfn.CONCAT("1A4070000000065000",RIGHT(RecordTable[[#This Row],[CloneBarcode]],6))</f>
        <v>1A4070000000065000053215</v>
      </c>
      <c r="B2476" t="str">
        <f>LEFT(RecordTable[[#This Row],[CloneBarcode]],7)</f>
        <v>OROB047</v>
      </c>
      <c r="C2476" t="s">
        <v>4270</v>
      </c>
      <c r="D2476" s="63">
        <v>43782</v>
      </c>
      <c r="E2476" s="63" t="str">
        <f>_xlfn.IFNA(IF(LEFT(VLOOKUP(RecordTable[[#This Row],[METRC]],METRC!A:B,2,FALSE),4)=LEFT(RecordTable[[#This Row],[CloneBarcode]],4),"match","MISMATCH"),"dead")</f>
        <v>dead</v>
      </c>
      <c r="F2476" s="15" t="str">
        <f>_xlfn.IFNA(INDEX(Table6[[#All],[Location]],MATCH(RecordTable[[#This Row],[METRC]],Table6[Tag],0)),"DEAD")</f>
        <v>DEAD</v>
      </c>
    </row>
    <row r="2477" spans="1:6" x14ac:dyDescent="0.25">
      <c r="A2477" t="str">
        <f>_xlfn.CONCAT("1A4070000000065000",RIGHT(RecordTable[[#This Row],[CloneBarcode]],6))</f>
        <v>1A4070000000065000053216</v>
      </c>
      <c r="B2477" t="str">
        <f>LEFT(RecordTable[[#This Row],[CloneBarcode]],7)</f>
        <v>OROB047</v>
      </c>
      <c r="C2477" s="62" t="s">
        <v>4271</v>
      </c>
      <c r="D2477" s="63">
        <v>43782</v>
      </c>
      <c r="E2477" s="63" t="str">
        <f>_xlfn.IFNA(IF(LEFT(VLOOKUP(RecordTable[[#This Row],[METRC]],METRC!A:B,2,FALSE),4)=LEFT(RecordTable[[#This Row],[CloneBarcode]],4),"match","MISMATCH"),"dead")</f>
        <v>dead</v>
      </c>
      <c r="F2477" s="15" t="str">
        <f>_xlfn.IFNA(INDEX(Table6[[#All],[Location]],MATCH(RecordTable[[#This Row],[METRC]],Table6[Tag],0)),"DEAD")</f>
        <v>DEAD</v>
      </c>
    </row>
    <row r="2478" spans="1:6" x14ac:dyDescent="0.25">
      <c r="A2478" t="str">
        <f>_xlfn.CONCAT("1A4070000000065000",RIGHT(RecordTable[[#This Row],[CloneBarcode]],6))</f>
        <v>1A4070000000065000050624</v>
      </c>
      <c r="B2478" t="str">
        <f>LEFT(RecordTable[[#This Row],[CloneBarcode]],7)</f>
        <v>OROB054</v>
      </c>
      <c r="C2478" s="62" t="s">
        <v>81</v>
      </c>
      <c r="D2478" s="63">
        <v>43782</v>
      </c>
      <c r="E2478" s="63" t="str">
        <f>_xlfn.IFNA(IF(LEFT(VLOOKUP(RecordTable[[#This Row],[METRC]],METRC!A:B,2,FALSE),4)=LEFT(RecordTable[[#This Row],[CloneBarcode]],4),"match","MISMATCH"),"dead")</f>
        <v>dead</v>
      </c>
      <c r="F2478" s="15" t="str">
        <f>_xlfn.IFNA(INDEX(Table6[[#All],[Location]],MATCH(RecordTable[[#This Row],[METRC]],Table6[Tag],0)),"DEAD")</f>
        <v>DEAD</v>
      </c>
    </row>
    <row r="2479" spans="1:6" x14ac:dyDescent="0.25">
      <c r="A2479" t="str">
        <f>_xlfn.CONCAT("1A4070000000065000",RIGHT(RecordTable[[#This Row],[CloneBarcode]],6))</f>
        <v>1A4070000000065000050625</v>
      </c>
      <c r="B2479" t="str">
        <f>LEFT(RecordTable[[#This Row],[CloneBarcode]],7)</f>
        <v>OROB054</v>
      </c>
      <c r="C2479" t="s">
        <v>4169</v>
      </c>
      <c r="D2479" s="63">
        <v>43782</v>
      </c>
      <c r="E2479" s="63" t="str">
        <f>_xlfn.IFNA(IF(LEFT(VLOOKUP(RecordTable[[#This Row],[METRC]],METRC!A:B,2,FALSE),4)=LEFT(RecordTable[[#This Row],[CloneBarcode]],4),"match","MISMATCH"),"dead")</f>
        <v>dead</v>
      </c>
      <c r="F2479" s="15" t="str">
        <f>_xlfn.IFNA(INDEX(Table6[[#All],[Location]],MATCH(RecordTable[[#This Row],[METRC]],Table6[Tag],0)),"DEAD")</f>
        <v>DEAD</v>
      </c>
    </row>
    <row r="2480" spans="1:6" x14ac:dyDescent="0.25">
      <c r="A2480" t="str">
        <f>_xlfn.CONCAT("1A4070000000065000",RIGHT(RecordTable[[#This Row],[CloneBarcode]],6))</f>
        <v>1A4070000000065000053197</v>
      </c>
      <c r="B2480" t="str">
        <f>LEFT(RecordTable[[#This Row],[CloneBarcode]],7)</f>
        <v>OROB054</v>
      </c>
      <c r="C2480" s="62" t="s">
        <v>4272</v>
      </c>
      <c r="D2480" s="63">
        <v>43782</v>
      </c>
      <c r="E2480" s="63" t="str">
        <f>_xlfn.IFNA(IF(LEFT(VLOOKUP(RecordTable[[#This Row],[METRC]],METRC!A:B,2,FALSE),4)=LEFT(RecordTable[[#This Row],[CloneBarcode]],4),"match","MISMATCH"),"dead")</f>
        <v>dead</v>
      </c>
      <c r="F2480" s="15" t="str">
        <f>_xlfn.IFNA(INDEX(Table6[[#All],[Location]],MATCH(RecordTable[[#This Row],[METRC]],Table6[Tag],0)),"DEAD")</f>
        <v>DEAD</v>
      </c>
    </row>
    <row r="2481" spans="1:6" x14ac:dyDescent="0.25">
      <c r="A2481" t="str">
        <f>_xlfn.CONCAT("1A4070000000065000",RIGHT(RecordTable[[#This Row],[CloneBarcode]],6))</f>
        <v>1A4070000000065000053196</v>
      </c>
      <c r="B2481" t="str">
        <f>LEFT(RecordTable[[#This Row],[CloneBarcode]],7)</f>
        <v>OROB054</v>
      </c>
      <c r="C2481" t="s">
        <v>102</v>
      </c>
      <c r="D2481" s="63">
        <v>43782</v>
      </c>
      <c r="E2481" s="63" t="str">
        <f>_xlfn.IFNA(IF(LEFT(VLOOKUP(RecordTable[[#This Row],[METRC]],METRC!A:B,2,FALSE),4)=LEFT(RecordTable[[#This Row],[CloneBarcode]],4),"match","MISMATCH"),"dead")</f>
        <v>dead</v>
      </c>
      <c r="F2481" s="15" t="str">
        <f>_xlfn.IFNA(INDEX(Table6[[#All],[Location]],MATCH(RecordTable[[#This Row],[METRC]],Table6[Tag],0)),"DEAD")</f>
        <v>DEAD</v>
      </c>
    </row>
    <row r="2482" spans="1:6" x14ac:dyDescent="0.25">
      <c r="A2482" t="str">
        <f>_xlfn.CONCAT("1A4070000000065000",RIGHT(RecordTable[[#This Row],[CloneBarcode]],6))</f>
        <v>1A4070000000065000043032</v>
      </c>
      <c r="B2482" t="str">
        <f>LEFT(RecordTable[[#This Row],[CloneBarcode]],7)</f>
        <v>PHGW020</v>
      </c>
      <c r="C2482" s="62" t="s">
        <v>3764</v>
      </c>
      <c r="D2482" s="63">
        <v>43782</v>
      </c>
      <c r="E2482" s="63" t="str">
        <f>_xlfn.IFNA(IF(LEFT(VLOOKUP(RecordTable[[#This Row],[METRC]],METRC!A:B,2,FALSE),4)=LEFT(RecordTable[[#This Row],[CloneBarcode]],4),"match","MISMATCH"),"dead")</f>
        <v>dead</v>
      </c>
      <c r="F2482" s="15" t="str">
        <f>_xlfn.IFNA(INDEX(Table6[[#All],[Location]],MATCH(RecordTable[[#This Row],[METRC]],Table6[Tag],0)),"DEAD")</f>
        <v>DEAD</v>
      </c>
    </row>
    <row r="2483" spans="1:6" x14ac:dyDescent="0.25">
      <c r="A2483" t="str">
        <f>_xlfn.CONCAT("1A4070000000065000",RIGHT(RecordTable[[#This Row],[CloneBarcode]],6))</f>
        <v>1A4070000000065000043023</v>
      </c>
      <c r="B2483" t="str">
        <f>LEFT(RecordTable[[#This Row],[CloneBarcode]],7)</f>
        <v>PHGW020</v>
      </c>
      <c r="C2483" t="s">
        <v>3763</v>
      </c>
      <c r="D2483" s="63">
        <v>43782</v>
      </c>
      <c r="E2483" s="63" t="str">
        <f>_xlfn.IFNA(IF(LEFT(VLOOKUP(RecordTable[[#This Row],[METRC]],METRC!A:B,2,FALSE),4)=LEFT(RecordTable[[#This Row],[CloneBarcode]],4),"match","MISMATCH"),"dead")</f>
        <v>dead</v>
      </c>
      <c r="F2483" s="15" t="str">
        <f>_xlfn.IFNA(INDEX(Table6[[#All],[Location]],MATCH(RecordTable[[#This Row],[METRC]],Table6[Tag],0)),"DEAD")</f>
        <v>DEAD</v>
      </c>
    </row>
    <row r="2484" spans="1:6" x14ac:dyDescent="0.25">
      <c r="A2484" t="str">
        <f>_xlfn.CONCAT("1A4070000000065000",RIGHT(RecordTable[[#This Row],[CloneBarcode]],6))</f>
        <v>1A4070000000065000045531</v>
      </c>
      <c r="B2484" t="str">
        <f>LEFT(RecordTable[[#This Row],[CloneBarcode]],7)</f>
        <v>PHGW020</v>
      </c>
      <c r="C2484" t="s">
        <v>3894</v>
      </c>
      <c r="D2484" s="63">
        <v>43782</v>
      </c>
      <c r="E2484" s="63" t="str">
        <f>_xlfn.IFNA(IF(LEFT(VLOOKUP(RecordTable[[#This Row],[METRC]],METRC!A:B,2,FALSE),4)=LEFT(RecordTable[[#This Row],[CloneBarcode]],4),"match","MISMATCH"),"dead")</f>
        <v>dead</v>
      </c>
      <c r="F2484" s="15" t="str">
        <f>_xlfn.IFNA(INDEX(Table6[[#All],[Location]],MATCH(RecordTable[[#This Row],[METRC]],Table6[Tag],0)),"DEAD")</f>
        <v>DEAD</v>
      </c>
    </row>
    <row r="2485" spans="1:6" x14ac:dyDescent="0.25">
      <c r="A2485" t="str">
        <f>_xlfn.CONCAT("1A4070000000065000",RIGHT(RecordTable[[#This Row],[CloneBarcode]],6))</f>
        <v>1A4070000000065000045530</v>
      </c>
      <c r="B2485" t="str">
        <f>LEFT(RecordTable[[#This Row],[CloneBarcode]],7)</f>
        <v>PHGW020</v>
      </c>
      <c r="C2485" s="62" t="s">
        <v>3893</v>
      </c>
      <c r="D2485" s="63">
        <v>43782</v>
      </c>
      <c r="E2485" s="63" t="str">
        <f>_xlfn.IFNA(IF(LEFT(VLOOKUP(RecordTable[[#This Row],[METRC]],METRC!A:B,2,FALSE),4)=LEFT(RecordTable[[#This Row],[CloneBarcode]],4),"match","MISMATCH"),"dead")</f>
        <v>dead</v>
      </c>
      <c r="F2485" s="15" t="str">
        <f>_xlfn.IFNA(INDEX(Table6[[#All],[Location]],MATCH(RecordTable[[#This Row],[METRC]],Table6[Tag],0)),"DEAD")</f>
        <v>DEAD</v>
      </c>
    </row>
    <row r="2486" spans="1:6" x14ac:dyDescent="0.25">
      <c r="A2486" t="str">
        <f>_xlfn.CONCAT("1A4070000000065000",RIGHT(RecordTable[[#This Row],[CloneBarcode]],6))</f>
        <v>1A4070000000065000045493</v>
      </c>
      <c r="B2486" t="str">
        <f>LEFT(RecordTable[[#This Row],[CloneBarcode]],7)</f>
        <v>PHGW023</v>
      </c>
      <c r="C2486" s="62" t="s">
        <v>3896</v>
      </c>
      <c r="D2486" s="63">
        <v>43782</v>
      </c>
      <c r="E2486" s="63" t="str">
        <f>_xlfn.IFNA(IF(LEFT(VLOOKUP(RecordTable[[#This Row],[METRC]],METRC!A:B,2,FALSE),4)=LEFT(RecordTable[[#This Row],[CloneBarcode]],4),"match","MISMATCH"),"dead")</f>
        <v>dead</v>
      </c>
      <c r="F2486" s="15" t="str">
        <f>_xlfn.IFNA(INDEX(Table6[[#All],[Location]],MATCH(RecordTable[[#This Row],[METRC]],Table6[Tag],0)),"DEAD")</f>
        <v>DEAD</v>
      </c>
    </row>
    <row r="2487" spans="1:6" x14ac:dyDescent="0.25">
      <c r="A2487" t="str">
        <f>_xlfn.CONCAT("1A4070000000065000",RIGHT(RecordTable[[#This Row],[CloneBarcode]],6))</f>
        <v>1A4070000000065000041821</v>
      </c>
      <c r="B2487" t="str">
        <f>LEFT(RecordTable[[#This Row],[CloneBarcode]],7)</f>
        <v>PHGW023</v>
      </c>
      <c r="C2487" t="s">
        <v>3766</v>
      </c>
      <c r="D2487" s="63">
        <v>43782</v>
      </c>
      <c r="E2487" s="63" t="str">
        <f>_xlfn.IFNA(IF(LEFT(VLOOKUP(RecordTable[[#This Row],[METRC]],METRC!A:B,2,FALSE),4)=LEFT(RecordTable[[#This Row],[CloneBarcode]],4),"match","MISMATCH"),"dead")</f>
        <v>dead</v>
      </c>
      <c r="F2487" s="15" t="str">
        <f>_xlfn.IFNA(INDEX(Table6[[#All],[Location]],MATCH(RecordTable[[#This Row],[METRC]],Table6[Tag],0)),"DEAD")</f>
        <v>DEAD</v>
      </c>
    </row>
    <row r="2488" spans="1:6" x14ac:dyDescent="0.25">
      <c r="A2488" t="str">
        <f>_xlfn.CONCAT("1A4070000000065000",RIGHT(RecordTable[[#This Row],[CloneBarcode]],6))</f>
        <v>1A4070000000065000045492</v>
      </c>
      <c r="B2488" t="str">
        <f>LEFT(RecordTable[[#This Row],[CloneBarcode]],7)</f>
        <v>PHGW023</v>
      </c>
      <c r="C2488" t="s">
        <v>3895</v>
      </c>
      <c r="D2488" s="63">
        <v>43782</v>
      </c>
      <c r="E2488" s="63" t="str">
        <f>_xlfn.IFNA(IF(LEFT(VLOOKUP(RecordTable[[#This Row],[METRC]],METRC!A:B,2,FALSE),4)=LEFT(RecordTable[[#This Row],[CloneBarcode]],4),"match","MISMATCH"),"dead")</f>
        <v>dead</v>
      </c>
      <c r="F2488" s="15" t="str">
        <f>_xlfn.IFNA(INDEX(Table6[[#All],[Location]],MATCH(RecordTable[[#This Row],[METRC]],Table6[Tag],0)),"DEAD")</f>
        <v>DEAD</v>
      </c>
    </row>
    <row r="2489" spans="1:6" x14ac:dyDescent="0.25">
      <c r="A2489" t="str">
        <f>_xlfn.CONCAT("1A4070000000065000",RIGHT(RecordTable[[#This Row],[CloneBarcode]],6))</f>
        <v>1A4070000000065000041820</v>
      </c>
      <c r="B2489" t="str">
        <f>LEFT(RecordTable[[#This Row],[CloneBarcode]],7)</f>
        <v>PHGW023</v>
      </c>
      <c r="C2489" t="s">
        <v>3765</v>
      </c>
      <c r="D2489" s="63">
        <v>43782</v>
      </c>
      <c r="E2489" s="63" t="str">
        <f>_xlfn.IFNA(IF(LEFT(VLOOKUP(RecordTable[[#This Row],[METRC]],METRC!A:B,2,FALSE),4)=LEFT(RecordTable[[#This Row],[CloneBarcode]],4),"match","MISMATCH"),"dead")</f>
        <v>dead</v>
      </c>
      <c r="F2489" s="15" t="str">
        <f>_xlfn.IFNA(INDEX(Table6[[#All],[Location]],MATCH(RecordTable[[#This Row],[METRC]],Table6[Tag],0)),"DEAD")</f>
        <v>DEAD</v>
      </c>
    </row>
    <row r="2490" spans="1:6" x14ac:dyDescent="0.25">
      <c r="A2490" t="s">
        <v>4131</v>
      </c>
      <c r="B2490" t="s">
        <v>2642</v>
      </c>
      <c r="C2490" t="str">
        <f>_xlfn.CONCAT(RecordTable[[#This Row],[PhenoAbbv]],".",RIGHT(RecordTable[[#This Row],[METRC]],6))</f>
        <v>PLAN004.040547</v>
      </c>
      <c r="D2490" s="63">
        <v>43782</v>
      </c>
      <c r="E2490" s="63" t="str">
        <f>_xlfn.IFNA(IF(LEFT(VLOOKUP(RecordTable[[#This Row],[METRC]],METRC!A:B,2,FALSE),4)=LEFT(RecordTable[[#This Row],[CloneBarcode]],4),"match","MISMATCH"),"dead")</f>
        <v>dead</v>
      </c>
      <c r="F2490" s="15" t="str">
        <f>_xlfn.IFNA(INDEX(Table6[[#All],[Location]],MATCH(RecordTable[[#This Row],[METRC]],Table6[Tag],0)),"DEAD")</f>
        <v>DEAD</v>
      </c>
    </row>
    <row r="2491" spans="1:6" x14ac:dyDescent="0.25">
      <c r="A2491" t="s">
        <v>4132</v>
      </c>
      <c r="B2491" t="s">
        <v>2642</v>
      </c>
      <c r="C2491" t="str">
        <f>_xlfn.CONCAT(RecordTable[[#This Row],[PhenoAbbv]],".",RIGHT(RecordTable[[#This Row],[METRC]],6))</f>
        <v>PLAN004.040548</v>
      </c>
      <c r="D2491" s="63">
        <v>43782</v>
      </c>
      <c r="E2491" s="63" t="str">
        <f>_xlfn.IFNA(IF(LEFT(VLOOKUP(RecordTable[[#This Row],[METRC]],METRC!A:B,2,FALSE),4)=LEFT(RecordTable[[#This Row],[CloneBarcode]],4),"match","MISMATCH"),"dead")</f>
        <v>dead</v>
      </c>
      <c r="F2491" s="15" t="str">
        <f>_xlfn.IFNA(INDEX(Table6[[#All],[Location]],MATCH(RecordTable[[#This Row],[METRC]],Table6[Tag],0)),"DEAD")</f>
        <v>DEAD</v>
      </c>
    </row>
    <row r="2492" spans="1:6" x14ac:dyDescent="0.25">
      <c r="A2492" t="s">
        <v>4133</v>
      </c>
      <c r="B2492" t="s">
        <v>2672</v>
      </c>
      <c r="C2492" t="str">
        <f>_xlfn.CONCAT(RecordTable[[#This Row],[PhenoAbbv]],".",RIGHT(RecordTable[[#This Row],[METRC]],6))</f>
        <v>PLAN008.040635</v>
      </c>
      <c r="D2492" s="63">
        <v>43782</v>
      </c>
      <c r="E2492" s="63" t="str">
        <f>_xlfn.IFNA(IF(LEFT(VLOOKUP(RecordTable[[#This Row],[METRC]],METRC!A:B,2,FALSE),4)=LEFT(RecordTable[[#This Row],[CloneBarcode]],4),"match","MISMATCH"),"dead")</f>
        <v>dead</v>
      </c>
      <c r="F2492" s="15" t="str">
        <f>_xlfn.IFNA(INDEX(Table6[[#All],[Location]],MATCH(RecordTable[[#This Row],[METRC]],Table6[Tag],0)),"DEAD")</f>
        <v>DEAD</v>
      </c>
    </row>
    <row r="2493" spans="1:6" x14ac:dyDescent="0.25">
      <c r="A2493" t="s">
        <v>4134</v>
      </c>
      <c r="B2493" t="s">
        <v>2672</v>
      </c>
      <c r="C2493" t="str">
        <f>_xlfn.CONCAT(RecordTable[[#This Row],[PhenoAbbv]],".",RIGHT(RecordTable[[#This Row],[METRC]],6))</f>
        <v>PLAN008.040636</v>
      </c>
      <c r="D2493" s="63">
        <v>43782</v>
      </c>
      <c r="E2493" s="63" t="str">
        <f>_xlfn.IFNA(IF(LEFT(VLOOKUP(RecordTable[[#This Row],[METRC]],METRC!A:B,2,FALSE),4)=LEFT(RecordTable[[#This Row],[CloneBarcode]],4),"match","MISMATCH"),"dead")</f>
        <v>dead</v>
      </c>
      <c r="F2493" s="15" t="str">
        <f>_xlfn.IFNA(INDEX(Table6[[#All],[Location]],MATCH(RecordTable[[#This Row],[METRC]],Table6[Tag],0)),"DEAD")</f>
        <v>DEAD</v>
      </c>
    </row>
    <row r="2494" spans="1:6" x14ac:dyDescent="0.25">
      <c r="A2494" t="s">
        <v>4021</v>
      </c>
      <c r="B2494" t="s">
        <v>4022</v>
      </c>
      <c r="C2494" t="str">
        <f>_xlfn.CONCAT(RecordTable[[#This Row],[PhenoAbbv]],".",RIGHT(RecordTable[[#This Row],[METRC]],6))</f>
        <v>PLAN012.040760</v>
      </c>
      <c r="D2494" s="63">
        <v>43782</v>
      </c>
      <c r="E2494" s="63" t="str">
        <f>_xlfn.IFNA(IF(LEFT(VLOOKUP(RecordTable[[#This Row],[METRC]],METRC!A:B,2,FALSE),4)=LEFT(RecordTable[[#This Row],[CloneBarcode]],4),"match","MISMATCH"),"dead")</f>
        <v>dead</v>
      </c>
      <c r="F2494" s="15" t="str">
        <f>_xlfn.IFNA(INDEX(Table6[[#All],[Location]],MATCH(RecordTable[[#This Row],[METRC]],Table6[Tag],0)),"DEAD")</f>
        <v>DEAD</v>
      </c>
    </row>
    <row r="2495" spans="1:6" x14ac:dyDescent="0.25">
      <c r="A2495" t="s">
        <v>4135</v>
      </c>
      <c r="B2495" t="s">
        <v>4022</v>
      </c>
      <c r="C2495" t="str">
        <f>_xlfn.CONCAT(RecordTable[[#This Row],[PhenoAbbv]],".",RIGHT(RecordTable[[#This Row],[METRC]],6))</f>
        <v>PLAN012.040761</v>
      </c>
      <c r="D2495" s="63">
        <v>43782</v>
      </c>
      <c r="E2495" s="63" t="str">
        <f>_xlfn.IFNA(IF(LEFT(VLOOKUP(RecordTable[[#This Row],[METRC]],METRC!A:B,2,FALSE),4)=LEFT(RecordTable[[#This Row],[CloneBarcode]],4),"match","MISMATCH"),"dead")</f>
        <v>dead</v>
      </c>
      <c r="F2495" s="15" t="str">
        <f>_xlfn.IFNA(INDEX(Table6[[#All],[Location]],MATCH(RecordTable[[#This Row],[METRC]],Table6[Tag],0)),"DEAD")</f>
        <v>DEAD</v>
      </c>
    </row>
    <row r="2496" spans="1:6" x14ac:dyDescent="0.25">
      <c r="A2496" t="s">
        <v>4023</v>
      </c>
      <c r="B2496" t="s">
        <v>2726</v>
      </c>
      <c r="C2496" t="str">
        <f>_xlfn.CONCAT(RecordTable[[#This Row],[PhenoAbbv]],".",RIGHT(RecordTable[[#This Row],[METRC]],6))</f>
        <v>PLAN017.033630</v>
      </c>
      <c r="D2496" s="63">
        <v>43782</v>
      </c>
      <c r="E2496" s="63" t="str">
        <f>_xlfn.IFNA(IF(LEFT(VLOOKUP(RecordTable[[#This Row],[METRC]],METRC!A:B,2,FALSE),4)=LEFT(RecordTable[[#This Row],[CloneBarcode]],4),"match","MISMATCH"),"dead")</f>
        <v>dead</v>
      </c>
      <c r="F2496" s="15" t="str">
        <f>_xlfn.IFNA(INDEX(Table6[[#All],[Location]],MATCH(RecordTable[[#This Row],[METRC]],Table6[Tag],0)),"DEAD")</f>
        <v>DEAD</v>
      </c>
    </row>
    <row r="2497" spans="1:6" x14ac:dyDescent="0.25">
      <c r="A2497" t="s">
        <v>3773</v>
      </c>
      <c r="B2497" t="s">
        <v>2726</v>
      </c>
      <c r="C2497" t="str">
        <f>_xlfn.CONCAT(RecordTable[[#This Row],[PhenoAbbv]],".",RIGHT(RecordTable[[#This Row],[METRC]],6))</f>
        <v>PLAN017.033631</v>
      </c>
      <c r="D2497" s="63">
        <v>43782</v>
      </c>
      <c r="E2497" s="63" t="str">
        <f>_xlfn.IFNA(IF(LEFT(VLOOKUP(RecordTable[[#This Row],[METRC]],METRC!A:B,2,FALSE),4)=LEFT(RecordTable[[#This Row],[CloneBarcode]],4),"match","MISMATCH"),"dead")</f>
        <v>dead</v>
      </c>
      <c r="F2497" s="15" t="str">
        <f>_xlfn.IFNA(INDEX(Table6[[#All],[Location]],MATCH(RecordTable[[#This Row],[METRC]],Table6[Tag],0)),"DEAD")</f>
        <v>DEAD</v>
      </c>
    </row>
    <row r="2498" spans="1:6" x14ac:dyDescent="0.25">
      <c r="A2498" t="str">
        <f>_xlfn.CONCAT("1A4070000000065000",RIGHT(RecordTable[[#This Row],[CloneBarcode]],6))</f>
        <v>1A4070000000065000044201</v>
      </c>
      <c r="B2498" t="str">
        <f>LEFT(RecordTable[[#This Row],[CloneBarcode]],7)</f>
        <v>PLAN017</v>
      </c>
      <c r="C2498" t="s">
        <v>4025</v>
      </c>
      <c r="D2498" s="63">
        <v>43782</v>
      </c>
      <c r="E2498" s="63" t="str">
        <f>_xlfn.IFNA(IF(LEFT(VLOOKUP(RecordTable[[#This Row],[METRC]],METRC!A:B,2,FALSE),4)=LEFT(RecordTable[[#This Row],[CloneBarcode]],4),"match","MISMATCH"),"dead")</f>
        <v>dead</v>
      </c>
      <c r="F2498" s="15" t="str">
        <f>_xlfn.IFNA(INDEX(Table6[[#All],[Location]],MATCH(RecordTable[[#This Row],[METRC]],Table6[Tag],0)),"DEAD")</f>
        <v>DEAD</v>
      </c>
    </row>
    <row r="2499" spans="1:6" x14ac:dyDescent="0.25">
      <c r="A2499" t="str">
        <f>_xlfn.CONCAT("1A4070000000065000",RIGHT(RecordTable[[#This Row],[CloneBarcode]],6))</f>
        <v>1A4070000000065000044211</v>
      </c>
      <c r="B2499" t="str">
        <f>LEFT(RecordTable[[#This Row],[CloneBarcode]],7)</f>
        <v>PLAN017</v>
      </c>
      <c r="C2499" s="62" t="s">
        <v>4024</v>
      </c>
      <c r="D2499" s="63">
        <v>43782</v>
      </c>
      <c r="E2499" s="63" t="str">
        <f>_xlfn.IFNA(IF(LEFT(VLOOKUP(RecordTable[[#This Row],[METRC]],METRC!A:B,2,FALSE),4)=LEFT(RecordTable[[#This Row],[CloneBarcode]],4),"match","MISMATCH"),"dead")</f>
        <v>dead</v>
      </c>
      <c r="F2499" s="15" t="str">
        <f>_xlfn.IFNA(INDEX(Table6[[#All],[Location]],MATCH(RecordTable[[#This Row],[METRC]],Table6[Tag],0)),"DEAD")</f>
        <v>DEAD</v>
      </c>
    </row>
    <row r="2500" spans="1:6" x14ac:dyDescent="0.25">
      <c r="A2500" t="str">
        <f>_xlfn.CONCAT("1A4070000000065000",RIGHT(RecordTable[[#This Row],[CloneBarcode]],6))</f>
        <v>1A4070000000065000044188</v>
      </c>
      <c r="B2500" t="str">
        <f>LEFT(RecordTable[[#This Row],[CloneBarcode]],7)</f>
        <v>PLAN017</v>
      </c>
      <c r="C2500" t="s">
        <v>4026</v>
      </c>
      <c r="D2500" s="63">
        <v>43782</v>
      </c>
      <c r="E2500" s="63" t="str">
        <f>_xlfn.IFNA(IF(LEFT(VLOOKUP(RecordTable[[#This Row],[METRC]],METRC!A:B,2,FALSE),4)=LEFT(RecordTable[[#This Row],[CloneBarcode]],4),"match","MISMATCH"),"dead")</f>
        <v>dead</v>
      </c>
      <c r="F2500" s="15" t="str">
        <f>_xlfn.IFNA(INDEX(Table6[[#All],[Location]],MATCH(RecordTable[[#This Row],[METRC]],Table6[Tag],0)),"DEAD")</f>
        <v>DEAD</v>
      </c>
    </row>
    <row r="2501" spans="1:6" x14ac:dyDescent="0.25">
      <c r="A2501" t="s">
        <v>4027</v>
      </c>
      <c r="B2501" t="s">
        <v>4028</v>
      </c>
      <c r="C2501" t="str">
        <f>_xlfn.CONCAT(RecordTable[[#This Row],[PhenoAbbv]],".",RIGHT(RecordTable[[#This Row],[METRC]],6))</f>
        <v>PLAN026.040623</v>
      </c>
      <c r="D2501" s="63">
        <v>43782</v>
      </c>
      <c r="E2501" s="63" t="str">
        <f>_xlfn.IFNA(IF(LEFT(VLOOKUP(RecordTable[[#This Row],[METRC]],METRC!A:B,2,FALSE),4)=LEFT(RecordTable[[#This Row],[CloneBarcode]],4),"match","MISMATCH"),"dead")</f>
        <v>dead</v>
      </c>
      <c r="F2501" s="15" t="str">
        <f>_xlfn.IFNA(INDEX(Table6[[#All],[Location]],MATCH(RecordTable[[#This Row],[METRC]],Table6[Tag],0)),"DEAD")</f>
        <v>DEAD</v>
      </c>
    </row>
    <row r="2502" spans="1:6" x14ac:dyDescent="0.25">
      <c r="A2502" t="s">
        <v>4029</v>
      </c>
      <c r="B2502" t="s">
        <v>4028</v>
      </c>
      <c r="C2502" t="str">
        <f>_xlfn.CONCAT(RecordTable[[#This Row],[PhenoAbbv]],".",RIGHT(RecordTable[[#This Row],[METRC]],6))</f>
        <v>PLAN026.040624</v>
      </c>
      <c r="D2502" s="63">
        <v>43782</v>
      </c>
      <c r="E2502" s="63" t="str">
        <f>_xlfn.IFNA(IF(LEFT(VLOOKUP(RecordTable[[#This Row],[METRC]],METRC!A:B,2,FALSE),4)=LEFT(RecordTable[[#This Row],[CloneBarcode]],4),"match","MISMATCH"),"dead")</f>
        <v>dead</v>
      </c>
      <c r="F2502" s="15" t="str">
        <f>_xlfn.IFNA(INDEX(Table6[[#All],[Location]],MATCH(RecordTable[[#This Row],[METRC]],Table6[Tag],0)),"DEAD")</f>
        <v>DEAD</v>
      </c>
    </row>
    <row r="2503" spans="1:6" x14ac:dyDescent="0.25">
      <c r="A2503" t="s">
        <v>4030</v>
      </c>
      <c r="B2503" t="s">
        <v>4031</v>
      </c>
      <c r="C2503" t="str">
        <f>_xlfn.CONCAT(RecordTable[[#This Row],[PhenoAbbv]],".",RIGHT(RecordTable[[#This Row],[METRC]],6))</f>
        <v>PLKO004.035869</v>
      </c>
      <c r="D2503" s="63">
        <v>43782</v>
      </c>
      <c r="E2503" s="63" t="str">
        <f>_xlfn.IFNA(IF(LEFT(VLOOKUP(RecordTable[[#This Row],[METRC]],METRC!A:B,2,FALSE),4)=LEFT(RecordTable[[#This Row],[CloneBarcode]],4),"match","MISMATCH"),"dead")</f>
        <v>dead</v>
      </c>
      <c r="F2503" s="15" t="str">
        <f>_xlfn.IFNA(INDEX(Table6[[#All],[Location]],MATCH(RecordTable[[#This Row],[METRC]],Table6[Tag],0)),"DEAD")</f>
        <v>DEAD</v>
      </c>
    </row>
    <row r="2504" spans="1:6" x14ac:dyDescent="0.25">
      <c r="A2504" t="str">
        <f>_xlfn.CONCAT("1A4070000000065000",RIGHT(RecordTable[[#This Row],[CloneBarcode]],6))</f>
        <v>1A4070000000065000048056</v>
      </c>
      <c r="B2504" t="str">
        <f>LEFT(RecordTable[[#This Row],[CloneBarcode]],7)</f>
        <v>PLKO004</v>
      </c>
      <c r="C2504" t="s">
        <v>4032</v>
      </c>
      <c r="D2504" s="63">
        <v>43782</v>
      </c>
      <c r="E2504" s="63" t="str">
        <f>_xlfn.IFNA(IF(LEFT(VLOOKUP(RecordTable[[#This Row],[METRC]],METRC!A:B,2,FALSE),4)=LEFT(RecordTable[[#This Row],[CloneBarcode]],4),"match","MISMATCH"),"dead")</f>
        <v>dead</v>
      </c>
      <c r="F2504" s="15" t="str">
        <f>_xlfn.IFNA(INDEX(Table6[[#All],[Location]],MATCH(RecordTable[[#This Row],[METRC]],Table6[Tag],0)),"DEAD")</f>
        <v>DEAD</v>
      </c>
    </row>
    <row r="2505" spans="1:6" x14ac:dyDescent="0.25">
      <c r="A2505" t="str">
        <f>_xlfn.CONCAT("1A4070000000065000",RIGHT(RecordTable[[#This Row],[CloneBarcode]],6))</f>
        <v>1A4070000000065000048057</v>
      </c>
      <c r="B2505" t="str">
        <f>LEFT(RecordTable[[#This Row],[CloneBarcode]],7)</f>
        <v>PLKO004</v>
      </c>
      <c r="C2505" s="62" t="s">
        <v>4033</v>
      </c>
      <c r="D2505" s="63">
        <v>43782</v>
      </c>
      <c r="E2505" s="63" t="str">
        <f>_xlfn.IFNA(IF(LEFT(VLOOKUP(RecordTable[[#This Row],[METRC]],METRC!A:B,2,FALSE),4)=LEFT(RecordTable[[#This Row],[CloneBarcode]],4),"match","MISMATCH"),"dead")</f>
        <v>dead</v>
      </c>
      <c r="F2505" s="15" t="str">
        <f>_xlfn.IFNA(INDEX(Table6[[#All],[Location]],MATCH(RecordTable[[#This Row],[METRC]],Table6[Tag],0)),"DEAD")</f>
        <v>DEAD</v>
      </c>
    </row>
    <row r="2506" spans="1:6" x14ac:dyDescent="0.25">
      <c r="A2506" t="str">
        <f>_xlfn.CONCAT("1A4070000000065000",RIGHT(RecordTable[[#This Row],[CloneBarcode]],6))</f>
        <v>1A4070000000065000048058</v>
      </c>
      <c r="B2506" t="str">
        <f>LEFT(RecordTable[[#This Row],[CloneBarcode]],7)</f>
        <v>PLKO004</v>
      </c>
      <c r="C2506" s="62" t="s">
        <v>4034</v>
      </c>
      <c r="D2506" s="63">
        <v>43782</v>
      </c>
      <c r="E2506" s="63" t="str">
        <f>_xlfn.IFNA(IF(LEFT(VLOOKUP(RecordTable[[#This Row],[METRC]],METRC!A:B,2,FALSE),4)=LEFT(RecordTable[[#This Row],[CloneBarcode]],4),"match","MISMATCH"),"dead")</f>
        <v>dead</v>
      </c>
      <c r="F2506" s="15" t="str">
        <f>_xlfn.IFNA(INDEX(Table6[[#All],[Location]],MATCH(RecordTable[[#This Row],[METRC]],Table6[Tag],0)),"DEAD")</f>
        <v>DEAD</v>
      </c>
    </row>
    <row r="2507" spans="1:6" x14ac:dyDescent="0.25">
      <c r="A2507" t="s">
        <v>4136</v>
      </c>
      <c r="B2507" t="s">
        <v>4036</v>
      </c>
      <c r="C2507" t="str">
        <f>_xlfn.CONCAT(RecordTable[[#This Row],[PhenoAbbv]],".",RIGHT(RecordTable[[#This Row],[METRC]],6))</f>
        <v>PLKO005.034396</v>
      </c>
      <c r="D2507" s="63">
        <v>43782</v>
      </c>
      <c r="E2507" s="63" t="str">
        <f>_xlfn.IFNA(IF(LEFT(VLOOKUP(RecordTable[[#This Row],[METRC]],METRC!A:B,2,FALSE),4)=LEFT(RecordTable[[#This Row],[CloneBarcode]],4),"match","MISMATCH"),"dead")</f>
        <v>dead</v>
      </c>
      <c r="F2507" s="15" t="str">
        <f>_xlfn.IFNA(INDEX(Table6[[#All],[Location]],MATCH(RecordTable[[#This Row],[METRC]],Table6[Tag],0)),"DEAD")</f>
        <v>DEAD</v>
      </c>
    </row>
    <row r="2508" spans="1:6" x14ac:dyDescent="0.25">
      <c r="A2508" t="s">
        <v>4137</v>
      </c>
      <c r="B2508" t="s">
        <v>4036</v>
      </c>
      <c r="C2508" t="str">
        <f>_xlfn.CONCAT(RecordTable[[#This Row],[PhenoAbbv]],".",RIGHT(RecordTable[[#This Row],[METRC]],6))</f>
        <v>PLKO005.040514</v>
      </c>
      <c r="D2508" s="63">
        <v>43782</v>
      </c>
      <c r="E2508" s="63" t="str">
        <f>_xlfn.IFNA(IF(LEFT(VLOOKUP(RecordTable[[#This Row],[METRC]],METRC!A:B,2,FALSE),4)=LEFT(RecordTable[[#This Row],[CloneBarcode]],4),"match","MISMATCH"),"dead")</f>
        <v>dead</v>
      </c>
      <c r="F2508" s="15" t="str">
        <f>_xlfn.IFNA(INDEX(Table6[[#All],[Location]],MATCH(RecordTable[[#This Row],[METRC]],Table6[Tag],0)),"DEAD")</f>
        <v>DEAD</v>
      </c>
    </row>
    <row r="2509" spans="1:6" x14ac:dyDescent="0.25">
      <c r="A2509" t="s">
        <v>4037</v>
      </c>
      <c r="B2509" t="s">
        <v>4038</v>
      </c>
      <c r="C2509" t="str">
        <f>_xlfn.CONCAT(RecordTable[[#This Row],[PhenoAbbv]],".",RIGHT(RecordTable[[#This Row],[METRC]],6))</f>
        <v>PLKO025.034435</v>
      </c>
      <c r="D2509" s="63">
        <v>43782</v>
      </c>
      <c r="E2509" s="63" t="str">
        <f>_xlfn.IFNA(IF(LEFT(VLOOKUP(RecordTable[[#This Row],[METRC]],METRC!A:B,2,FALSE),4)=LEFT(RecordTable[[#This Row],[CloneBarcode]],4),"match","MISMATCH"),"dead")</f>
        <v>dead</v>
      </c>
      <c r="F2509" s="15" t="str">
        <f>_xlfn.IFNA(INDEX(Table6[[#All],[Location]],MATCH(RecordTable[[#This Row],[METRC]],Table6[Tag],0)),"DEAD")</f>
        <v>DEAD</v>
      </c>
    </row>
    <row r="2510" spans="1:6" x14ac:dyDescent="0.25">
      <c r="A2510" t="s">
        <v>4138</v>
      </c>
      <c r="B2510" t="s">
        <v>4038</v>
      </c>
      <c r="C2510" t="str">
        <f>_xlfn.CONCAT(RecordTable[[#This Row],[PhenoAbbv]],".",RIGHT(RecordTable[[#This Row],[METRC]],6))</f>
        <v>PLKO025.040559</v>
      </c>
      <c r="D2510" s="63">
        <v>43782</v>
      </c>
      <c r="E2510" s="63" t="str">
        <f>_xlfn.IFNA(IF(LEFT(VLOOKUP(RecordTable[[#This Row],[METRC]],METRC!A:B,2,FALSE),4)=LEFT(RecordTable[[#This Row],[CloneBarcode]],4),"match","MISMATCH"),"dead")</f>
        <v>dead</v>
      </c>
      <c r="F2510" s="15" t="str">
        <f>_xlfn.IFNA(INDEX(Table6[[#All],[Location]],MATCH(RecordTable[[#This Row],[METRC]],Table6[Tag],0)),"DEAD")</f>
        <v>DEAD</v>
      </c>
    </row>
    <row r="2511" spans="1:6" x14ac:dyDescent="0.25">
      <c r="A2511" t="s">
        <v>4139</v>
      </c>
      <c r="B2511" t="s">
        <v>4038</v>
      </c>
      <c r="C2511" t="str">
        <f>_xlfn.CONCAT(RecordTable[[#This Row],[PhenoAbbv]],".",RIGHT(RecordTable[[#This Row],[METRC]],6))</f>
        <v>PLKO025.040560</v>
      </c>
      <c r="D2511" s="63">
        <v>43782</v>
      </c>
      <c r="E2511" s="63" t="str">
        <f>_xlfn.IFNA(IF(LEFT(VLOOKUP(RecordTable[[#This Row],[METRC]],METRC!A:B,2,FALSE),4)=LEFT(RecordTable[[#This Row],[CloneBarcode]],4),"match","MISMATCH"),"dead")</f>
        <v>dead</v>
      </c>
      <c r="F2511" s="15" t="str">
        <f>_xlfn.IFNA(INDEX(Table6[[#All],[Location]],MATCH(RecordTable[[#This Row],[METRC]],Table6[Tag],0)),"DEAD")</f>
        <v>DEAD</v>
      </c>
    </row>
    <row r="2512" spans="1:6" x14ac:dyDescent="0.25">
      <c r="A2512" t="s">
        <v>4041</v>
      </c>
      <c r="B2512" t="s">
        <v>4040</v>
      </c>
      <c r="C2512" t="str">
        <f>_xlfn.CONCAT(RecordTable[[#This Row],[PhenoAbbv]],".",RIGHT(RecordTable[[#This Row],[METRC]],6))</f>
        <v>PLKO030.034412</v>
      </c>
      <c r="D2512" s="63">
        <v>43782</v>
      </c>
      <c r="E2512" s="63" t="str">
        <f>_xlfn.IFNA(IF(LEFT(VLOOKUP(RecordTable[[#This Row],[METRC]],METRC!A:B,2,FALSE),4)=LEFT(RecordTable[[#This Row],[CloneBarcode]],4),"match","MISMATCH"),"dead")</f>
        <v>dead</v>
      </c>
      <c r="F2512" s="15" t="str">
        <f>_xlfn.IFNA(INDEX(Table6[[#All],[Location]],MATCH(RecordTable[[#This Row],[METRC]],Table6[Tag],0)),"DEAD")</f>
        <v>DEAD</v>
      </c>
    </row>
    <row r="2513" spans="1:6" x14ac:dyDescent="0.25">
      <c r="A2513" t="s">
        <v>4140</v>
      </c>
      <c r="B2513" t="s">
        <v>4040</v>
      </c>
      <c r="C2513" t="str">
        <f>_xlfn.CONCAT(RecordTable[[#This Row],[PhenoAbbv]],".",RIGHT(RecordTable[[#This Row],[METRC]],6))</f>
        <v>PLKO030.040537</v>
      </c>
      <c r="D2513" s="63">
        <v>43782</v>
      </c>
      <c r="E2513" s="63" t="str">
        <f>_xlfn.IFNA(IF(LEFT(VLOOKUP(RecordTable[[#This Row],[METRC]],METRC!A:B,2,FALSE),4)=LEFT(RecordTable[[#This Row],[CloneBarcode]],4),"match","MISMATCH"),"dead")</f>
        <v>dead</v>
      </c>
      <c r="F2513" s="15" t="str">
        <f>_xlfn.IFNA(INDEX(Table6[[#All],[Location]],MATCH(RecordTable[[#This Row],[METRC]],Table6[Tag],0)),"DEAD")</f>
        <v>DEAD</v>
      </c>
    </row>
    <row r="2514" spans="1:6" x14ac:dyDescent="0.25">
      <c r="A2514" t="s">
        <v>4039</v>
      </c>
      <c r="B2514" t="s">
        <v>4040</v>
      </c>
      <c r="C2514" t="str">
        <f>_xlfn.CONCAT(RecordTable[[#This Row],[PhenoAbbv]],".",RIGHT(RecordTable[[#This Row],[METRC]],6))</f>
        <v>PLKO030.040538</v>
      </c>
      <c r="D2514" s="63">
        <v>43782</v>
      </c>
      <c r="E2514" s="63" t="str">
        <f>_xlfn.IFNA(IF(LEFT(VLOOKUP(RecordTable[[#This Row],[METRC]],METRC!A:B,2,FALSE),4)=LEFT(RecordTable[[#This Row],[CloneBarcode]],4),"match","MISMATCH"),"dead")</f>
        <v>dead</v>
      </c>
      <c r="F2514" s="15" t="str">
        <f>_xlfn.IFNA(INDEX(Table6[[#All],[Location]],MATCH(RecordTable[[#This Row],[METRC]],Table6[Tag],0)),"DEAD")</f>
        <v>DEAD</v>
      </c>
    </row>
    <row r="2515" spans="1:6" x14ac:dyDescent="0.25">
      <c r="A2515" t="s">
        <v>4273</v>
      </c>
      <c r="B2515" t="s">
        <v>3242</v>
      </c>
      <c r="C2515" t="str">
        <f>_xlfn.CONCAT(RecordTable[[#This Row],[PhenoAbbv]],".",RIGHT(RecordTable[[#This Row],[METRC]],6))</f>
        <v>POLO028.039049</v>
      </c>
      <c r="D2515" s="63">
        <v>43782</v>
      </c>
      <c r="E2515" s="63" t="str">
        <f>_xlfn.IFNA(IF(LEFT(VLOOKUP(RecordTable[[#This Row],[METRC]],METRC!A:B,2,FALSE),4)=LEFT(RecordTable[[#This Row],[CloneBarcode]],4),"match","MISMATCH"),"dead")</f>
        <v>dead</v>
      </c>
      <c r="F2515" s="15" t="str">
        <f>_xlfn.IFNA(INDEX(Table6[[#All],[Location]],MATCH(RecordTable[[#This Row],[METRC]],Table6[Tag],0)),"DEAD")</f>
        <v>DEAD</v>
      </c>
    </row>
    <row r="2516" spans="1:6" x14ac:dyDescent="0.25">
      <c r="A2516" t="str">
        <f>_xlfn.CONCAT("1A4070000000065000",RIGHT(RecordTable[[#This Row],[CloneBarcode]],6))</f>
        <v>1A4070000000065000050617</v>
      </c>
      <c r="B2516" t="str">
        <f>LEFT(RecordTable[[#This Row],[CloneBarcode]],7)</f>
        <v>POLO046</v>
      </c>
      <c r="C2516" s="62" t="s">
        <v>4171</v>
      </c>
      <c r="D2516" s="63">
        <v>43782</v>
      </c>
      <c r="E2516" s="63" t="str">
        <f>_xlfn.IFNA(IF(LEFT(VLOOKUP(RecordTable[[#This Row],[METRC]],METRC!A:B,2,FALSE),4)=LEFT(RecordTable[[#This Row],[CloneBarcode]],4),"match","MISMATCH"),"dead")</f>
        <v>dead</v>
      </c>
      <c r="F2516" s="15" t="str">
        <f>_xlfn.IFNA(INDEX(Table6[[#All],[Location]],MATCH(RecordTable[[#This Row],[METRC]],Table6[Tag],0)),"DEAD")</f>
        <v>DEAD</v>
      </c>
    </row>
    <row r="2517" spans="1:6" x14ac:dyDescent="0.25">
      <c r="A2517" t="str">
        <f>_xlfn.CONCAT("1A4070000000065000",RIGHT(RecordTable[[#This Row],[CloneBarcode]],6))</f>
        <v>1A4070000000065000050616</v>
      </c>
      <c r="B2517" t="str">
        <f>LEFT(RecordTable[[#This Row],[CloneBarcode]],7)</f>
        <v>POLO046</v>
      </c>
      <c r="C2517" t="s">
        <v>4170</v>
      </c>
      <c r="D2517" s="63">
        <v>43782</v>
      </c>
      <c r="E2517" s="63" t="str">
        <f>_xlfn.IFNA(IF(LEFT(VLOOKUP(RecordTable[[#This Row],[METRC]],METRC!A:B,2,FALSE),4)=LEFT(RecordTable[[#This Row],[CloneBarcode]],4),"match","MISMATCH"),"dead")</f>
        <v>dead</v>
      </c>
      <c r="F2517" s="15" t="str">
        <f>_xlfn.IFNA(INDEX(Table6[[#All],[Location]],MATCH(RecordTable[[#This Row],[METRC]],Table6[Tag],0)),"DEAD")</f>
        <v>DEAD</v>
      </c>
    </row>
    <row r="2518" spans="1:6" x14ac:dyDescent="0.25">
      <c r="A2518" t="str">
        <f>_xlfn.CONCAT("1A4070000000065000",RIGHT(RecordTable[[#This Row],[CloneBarcode]],6))</f>
        <v>1A4070000000065000048060</v>
      </c>
      <c r="B2518" t="str">
        <f>LEFT(RecordTable[[#This Row],[CloneBarcode]],7)</f>
        <v>POLO046</v>
      </c>
      <c r="C2518" s="62" t="s">
        <v>4046</v>
      </c>
      <c r="D2518" s="63">
        <v>43782</v>
      </c>
      <c r="E2518" s="63" t="str">
        <f>_xlfn.IFNA(IF(LEFT(VLOOKUP(RecordTable[[#This Row],[METRC]],METRC!A:B,2,FALSE),4)=LEFT(RecordTable[[#This Row],[CloneBarcode]],4),"match","MISMATCH"),"dead")</f>
        <v>dead</v>
      </c>
      <c r="F2518" s="15" t="str">
        <f>_xlfn.IFNA(INDEX(Table6[[#All],[Location]],MATCH(RecordTable[[#This Row],[METRC]],Table6[Tag],0)),"DEAD")</f>
        <v>DEAD</v>
      </c>
    </row>
    <row r="2519" spans="1:6" x14ac:dyDescent="0.25">
      <c r="A2519" t="str">
        <f>_xlfn.CONCAT("1A4070000000065000",RIGHT(RecordTable[[#This Row],[CloneBarcode]],6))</f>
        <v>1A4070000000065000048059</v>
      </c>
      <c r="B2519" t="str">
        <f>LEFT(RecordTable[[#This Row],[CloneBarcode]],7)</f>
        <v>POLO046</v>
      </c>
      <c r="C2519" t="s">
        <v>4045</v>
      </c>
      <c r="D2519" s="63">
        <v>43782</v>
      </c>
      <c r="E2519" s="63" t="str">
        <f>_xlfn.IFNA(IF(LEFT(VLOOKUP(RecordTable[[#This Row],[METRC]],METRC!A:B,2,FALSE),4)=LEFT(RecordTable[[#This Row],[CloneBarcode]],4),"match","MISMATCH"),"dead")</f>
        <v>dead</v>
      </c>
      <c r="F2519" s="15" t="str">
        <f>_xlfn.IFNA(INDEX(Table6[[#All],[Location]],MATCH(RecordTable[[#This Row],[METRC]],Table6[Tag],0)),"DEAD")</f>
        <v>DEAD</v>
      </c>
    </row>
    <row r="2520" spans="1:6" x14ac:dyDescent="0.25">
      <c r="A2520" t="str">
        <f>_xlfn.CONCAT("1A4070000000065000",RIGHT(RecordTable[[#This Row],[CloneBarcode]],6))</f>
        <v>1A4070000000065000044105</v>
      </c>
      <c r="B2520" t="str">
        <f>LEFT(RecordTable[[#This Row],[CloneBarcode]],7)</f>
        <v>POLO046</v>
      </c>
      <c r="C2520" s="62" t="s">
        <v>4043</v>
      </c>
      <c r="D2520" s="63">
        <v>43782</v>
      </c>
      <c r="E2520" s="63" t="str">
        <f>_xlfn.IFNA(IF(LEFT(VLOOKUP(RecordTable[[#This Row],[METRC]],METRC!A:B,2,FALSE),4)=LEFT(RecordTable[[#This Row],[CloneBarcode]],4),"match","MISMATCH"),"dead")</f>
        <v>dead</v>
      </c>
      <c r="F2520" s="15" t="str">
        <f>_xlfn.IFNA(INDEX(Table6[[#All],[Location]],MATCH(RecordTable[[#This Row],[METRC]],Table6[Tag],0)),"DEAD")</f>
        <v>DEAD</v>
      </c>
    </row>
    <row r="2521" spans="1:6" x14ac:dyDescent="0.25">
      <c r="A2521" t="str">
        <f>_xlfn.CONCAT("1A4070000000065000",RIGHT(RecordTable[[#This Row],[CloneBarcode]],6))</f>
        <v>1A4070000000065000044130</v>
      </c>
      <c r="B2521" t="str">
        <f>LEFT(RecordTable[[#This Row],[CloneBarcode]],7)</f>
        <v>POLO046</v>
      </c>
      <c r="C2521" t="s">
        <v>4044</v>
      </c>
      <c r="D2521" s="63">
        <v>43782</v>
      </c>
      <c r="E2521" s="63" t="str">
        <f>_xlfn.IFNA(IF(LEFT(VLOOKUP(RecordTable[[#This Row],[METRC]],METRC!A:B,2,FALSE),4)=LEFT(RecordTable[[#This Row],[CloneBarcode]],4),"match","MISMATCH"),"dead")</f>
        <v>dead</v>
      </c>
      <c r="F2521" s="15" t="str">
        <f>_xlfn.IFNA(INDEX(Table6[[#All],[Location]],MATCH(RecordTable[[#This Row],[METRC]],Table6[Tag],0)),"DEAD")</f>
        <v>DEAD</v>
      </c>
    </row>
    <row r="2522" spans="1:6" x14ac:dyDescent="0.25">
      <c r="A2522" t="str">
        <f>_xlfn.CONCAT("1A4070000000065000",RIGHT(RecordTable[[#This Row],[CloneBarcode]],6))</f>
        <v>1A4070000000065000044124</v>
      </c>
      <c r="B2522" t="str">
        <f>LEFT(RecordTable[[#This Row],[CloneBarcode]],7)</f>
        <v>POLO046</v>
      </c>
      <c r="C2522" s="62" t="s">
        <v>4042</v>
      </c>
      <c r="D2522" s="63">
        <v>43782</v>
      </c>
      <c r="E2522" s="63" t="str">
        <f>_xlfn.IFNA(IF(LEFT(VLOOKUP(RecordTable[[#This Row],[METRC]],METRC!A:B,2,FALSE),4)=LEFT(RecordTable[[#This Row],[CloneBarcode]],4),"match","MISMATCH"),"dead")</f>
        <v>dead</v>
      </c>
      <c r="F2522" s="15" t="str">
        <f>_xlfn.IFNA(INDEX(Table6[[#All],[Location]],MATCH(RecordTable[[#This Row],[METRC]],Table6[Tag],0)),"DEAD")</f>
        <v>DEAD</v>
      </c>
    </row>
    <row r="2523" spans="1:6" x14ac:dyDescent="0.25">
      <c r="A2523" t="str">
        <f>_xlfn.CONCAT("1A4070000000065000",RIGHT(RecordTable[[#This Row],[CloneBarcode]],6))</f>
        <v>1A4070000000065000053175</v>
      </c>
      <c r="B2523" t="str">
        <f>LEFT(RecordTable[[#This Row],[CloneBarcode]],7)</f>
        <v>POLO046</v>
      </c>
      <c r="C2523" t="s">
        <v>4274</v>
      </c>
      <c r="D2523" s="63">
        <v>43782</v>
      </c>
      <c r="E2523" s="63" t="str">
        <f>_xlfn.IFNA(IF(LEFT(VLOOKUP(RecordTable[[#This Row],[METRC]],METRC!A:B,2,FALSE),4)=LEFT(RecordTable[[#This Row],[CloneBarcode]],4),"match","MISMATCH"),"dead")</f>
        <v>dead</v>
      </c>
      <c r="F2523" s="15" t="str">
        <f>_xlfn.IFNA(INDEX(Table6[[#All],[Location]],MATCH(RecordTable[[#This Row],[METRC]],Table6[Tag],0)),"DEAD")</f>
        <v>DEAD</v>
      </c>
    </row>
    <row r="2524" spans="1:6" x14ac:dyDescent="0.25">
      <c r="A2524" t="str">
        <f>_xlfn.CONCAT("1A4070000000065000",RIGHT(RecordTable[[#This Row],[CloneBarcode]],6))</f>
        <v>1A4070000000065000053176</v>
      </c>
      <c r="B2524" t="str">
        <f>LEFT(RecordTable[[#This Row],[CloneBarcode]],7)</f>
        <v>POLO046</v>
      </c>
      <c r="C2524" s="62" t="s">
        <v>4275</v>
      </c>
      <c r="D2524" s="63">
        <v>43782</v>
      </c>
      <c r="E2524" s="63" t="str">
        <f>_xlfn.IFNA(IF(LEFT(VLOOKUP(RecordTable[[#This Row],[METRC]],METRC!A:B,2,FALSE),4)=LEFT(RecordTable[[#This Row],[CloneBarcode]],4),"match","MISMATCH"),"dead")</f>
        <v>dead</v>
      </c>
      <c r="F2524" s="15" t="str">
        <f>_xlfn.IFNA(INDEX(Table6[[#All],[Location]],MATCH(RecordTable[[#This Row],[METRC]],Table6[Tag],0)),"DEAD")</f>
        <v>DEAD</v>
      </c>
    </row>
    <row r="2525" spans="1:6" x14ac:dyDescent="0.25">
      <c r="A2525" t="s">
        <v>4049</v>
      </c>
      <c r="B2525" t="s">
        <v>4050</v>
      </c>
      <c r="C2525" t="str">
        <f>_xlfn.CONCAT(RecordTable[[#This Row],[PhenoAbbv]],".",RIGHT(RecordTable[[#This Row],[METRC]],6))</f>
        <v>POTN011.040503</v>
      </c>
      <c r="D2525" s="63">
        <v>43782</v>
      </c>
      <c r="E2525" s="63" t="str">
        <f>_xlfn.IFNA(IF(LEFT(VLOOKUP(RecordTable[[#This Row],[METRC]],METRC!A:B,2,FALSE),4)=LEFT(RecordTable[[#This Row],[CloneBarcode]],4),"match","MISMATCH"),"dead")</f>
        <v>dead</v>
      </c>
      <c r="F2525" s="15" t="str">
        <f>_xlfn.IFNA(INDEX(Table6[[#All],[Location]],MATCH(RecordTable[[#This Row],[METRC]],Table6[Tag],0)),"DEAD")</f>
        <v>DEAD</v>
      </c>
    </row>
    <row r="2526" spans="1:6" x14ac:dyDescent="0.25">
      <c r="A2526" t="s">
        <v>4051</v>
      </c>
      <c r="B2526" t="s">
        <v>4050</v>
      </c>
      <c r="C2526" t="str">
        <f>_xlfn.CONCAT(RecordTable[[#This Row],[PhenoAbbv]],".",RIGHT(RecordTable[[#This Row],[METRC]],6))</f>
        <v>POTN011.040504</v>
      </c>
      <c r="D2526" s="63">
        <v>43782</v>
      </c>
      <c r="E2526" s="63" t="str">
        <f>_xlfn.IFNA(IF(LEFT(VLOOKUP(RecordTable[[#This Row],[METRC]],METRC!A:B,2,FALSE),4)=LEFT(RecordTable[[#This Row],[CloneBarcode]],4),"match","MISMATCH"),"dead")</f>
        <v>dead</v>
      </c>
      <c r="F2526" s="15" t="str">
        <f>_xlfn.IFNA(INDEX(Table6[[#All],[Location]],MATCH(RecordTable[[#This Row],[METRC]],Table6[Tag],0)),"DEAD")</f>
        <v>DEAD</v>
      </c>
    </row>
    <row r="2527" spans="1:6" x14ac:dyDescent="0.25">
      <c r="A2527" t="s">
        <v>4052</v>
      </c>
      <c r="B2527" t="s">
        <v>2645</v>
      </c>
      <c r="C2527" t="str">
        <f>_xlfn.CONCAT(RecordTable[[#This Row],[PhenoAbbv]],".",RIGHT(RecordTable[[#This Row],[METRC]],6))</f>
        <v>POTN017.038498</v>
      </c>
      <c r="D2527" s="63">
        <v>43782</v>
      </c>
      <c r="E2527" s="63" t="str">
        <f>_xlfn.IFNA(IF(LEFT(VLOOKUP(RecordTable[[#This Row],[METRC]],METRC!A:B,2,FALSE),4)=LEFT(RecordTable[[#This Row],[CloneBarcode]],4),"match","MISMATCH"),"dead")</f>
        <v>dead</v>
      </c>
      <c r="F2527" s="15" t="str">
        <f>_xlfn.IFNA(INDEX(Table6[[#All],[Location]],MATCH(RecordTable[[#This Row],[METRC]],Table6[Tag],0)),"DEAD")</f>
        <v>DEAD</v>
      </c>
    </row>
    <row r="2528" spans="1:6" x14ac:dyDescent="0.25">
      <c r="A2528" t="s">
        <v>4053</v>
      </c>
      <c r="B2528" t="s">
        <v>2645</v>
      </c>
      <c r="C2528" t="str">
        <f>_xlfn.CONCAT(RecordTable[[#This Row],[PhenoAbbv]],".",RIGHT(RecordTable[[#This Row],[METRC]],6))</f>
        <v>POTN017.038499</v>
      </c>
      <c r="D2528" s="63">
        <v>43782</v>
      </c>
      <c r="E2528" s="63" t="str">
        <f>_xlfn.IFNA(IF(LEFT(VLOOKUP(RecordTable[[#This Row],[METRC]],METRC!A:B,2,FALSE),4)=LEFT(RecordTable[[#This Row],[CloneBarcode]],4),"match","MISMATCH"),"dead")</f>
        <v>dead</v>
      </c>
      <c r="F2528" s="15" t="str">
        <f>_xlfn.IFNA(INDEX(Table6[[#All],[Location]],MATCH(RecordTable[[#This Row],[METRC]],Table6[Tag],0)),"DEAD")</f>
        <v>DEAD</v>
      </c>
    </row>
    <row r="2529" spans="1:6" x14ac:dyDescent="0.25">
      <c r="A2529" t="s">
        <v>4054</v>
      </c>
      <c r="B2529" t="s">
        <v>4055</v>
      </c>
      <c r="C2529" t="str">
        <f>_xlfn.CONCAT(RecordTable[[#This Row],[PhenoAbbv]],".",RIGHT(RecordTable[[#This Row],[METRC]],6))</f>
        <v>POTN025.040225</v>
      </c>
      <c r="D2529" s="63">
        <v>43782</v>
      </c>
      <c r="E2529" s="63" t="str">
        <f>_xlfn.IFNA(IF(LEFT(VLOOKUP(RecordTable[[#This Row],[METRC]],METRC!A:B,2,FALSE),4)=LEFT(RecordTable[[#This Row],[CloneBarcode]],4),"match","MISMATCH"),"dead")</f>
        <v>dead</v>
      </c>
      <c r="F2529" s="15" t="str">
        <f>_xlfn.IFNA(INDEX(Table6[[#All],[Location]],MATCH(RecordTable[[#This Row],[METRC]],Table6[Tag],0)),"DEAD")</f>
        <v>DEAD</v>
      </c>
    </row>
    <row r="2530" spans="1:6" x14ac:dyDescent="0.25">
      <c r="A2530" t="s">
        <v>4056</v>
      </c>
      <c r="B2530" t="s">
        <v>4055</v>
      </c>
      <c r="C2530" t="str">
        <f>_xlfn.CONCAT(RecordTable[[#This Row],[PhenoAbbv]],".",RIGHT(RecordTable[[#This Row],[METRC]],6))</f>
        <v>POTN025.040229</v>
      </c>
      <c r="D2530" s="63">
        <v>43782</v>
      </c>
      <c r="E2530" s="63" t="str">
        <f>_xlfn.IFNA(IF(LEFT(VLOOKUP(RecordTable[[#This Row],[METRC]],METRC!A:B,2,FALSE),4)=LEFT(RecordTable[[#This Row],[CloneBarcode]],4),"match","MISMATCH"),"dead")</f>
        <v>dead</v>
      </c>
      <c r="F2530" s="15" t="str">
        <f>_xlfn.IFNA(INDEX(Table6[[#All],[Location]],MATCH(RecordTable[[#This Row],[METRC]],Table6[Tag],0)),"DEAD")</f>
        <v>DEAD</v>
      </c>
    </row>
    <row r="2531" spans="1:6" x14ac:dyDescent="0.25">
      <c r="A2531" t="str">
        <f>_xlfn.CONCAT("1A4070000000065000",RIGHT(RecordTable[[#This Row],[CloneBarcode]],6))</f>
        <v>1A4070000000065000050583</v>
      </c>
      <c r="B2531" t="str">
        <f>LEFT(RecordTable[[#This Row],[CloneBarcode]],7)</f>
        <v>RBOG002</v>
      </c>
      <c r="C2531" t="s">
        <v>4172</v>
      </c>
      <c r="D2531" s="63">
        <v>43782</v>
      </c>
      <c r="E2531" s="63" t="str">
        <f>_xlfn.IFNA(IF(LEFT(VLOOKUP(RecordTable[[#This Row],[METRC]],METRC!A:B,2,FALSE),4)=LEFT(RecordTable[[#This Row],[CloneBarcode]],4),"match","MISMATCH"),"dead")</f>
        <v>dead</v>
      </c>
      <c r="F2531" s="15" t="str">
        <f>_xlfn.IFNA(INDEX(Table6[[#All],[Location]],MATCH(RecordTable[[#This Row],[METRC]],Table6[Tag],0)),"DEAD")</f>
        <v>DEAD</v>
      </c>
    </row>
    <row r="2532" spans="1:6" x14ac:dyDescent="0.25">
      <c r="A2532" t="str">
        <f>_xlfn.CONCAT("1A4070000000065000",RIGHT(RecordTable[[#This Row],[CloneBarcode]],6))</f>
        <v>1A4070000000065000050584</v>
      </c>
      <c r="B2532" t="str">
        <f>LEFT(RecordTable[[#This Row],[CloneBarcode]],7)</f>
        <v>RBOG002</v>
      </c>
      <c r="C2532" t="s">
        <v>4173</v>
      </c>
      <c r="D2532" s="63">
        <v>43782</v>
      </c>
      <c r="E2532" s="63" t="str">
        <f>_xlfn.IFNA(IF(LEFT(VLOOKUP(RecordTable[[#This Row],[METRC]],METRC!A:B,2,FALSE),4)=LEFT(RecordTable[[#This Row],[CloneBarcode]],4),"match","MISMATCH"),"dead")</f>
        <v>dead</v>
      </c>
      <c r="F2532" s="15" t="str">
        <f>_xlfn.IFNA(INDEX(Table6[[#All],[Location]],MATCH(RecordTable[[#This Row],[METRC]],Table6[Tag],0)),"DEAD")</f>
        <v>DEAD</v>
      </c>
    </row>
    <row r="2533" spans="1:6" x14ac:dyDescent="0.25">
      <c r="A2533" t="str">
        <f>_xlfn.CONCAT("1A4070000000065000",RIGHT(RecordTable[[#This Row],[CloneBarcode]],6))</f>
        <v>1A4070000000065000048077</v>
      </c>
      <c r="B2533" t="str">
        <f>LEFT(RecordTable[[#This Row],[CloneBarcode]],7)</f>
        <v>RBOG002</v>
      </c>
      <c r="C2533" s="62" t="s">
        <v>4061</v>
      </c>
      <c r="D2533" s="63">
        <v>43782</v>
      </c>
      <c r="E2533" s="63" t="str">
        <f>_xlfn.IFNA(IF(LEFT(VLOOKUP(RecordTable[[#This Row],[METRC]],METRC!A:B,2,FALSE),4)=LEFT(RecordTable[[#This Row],[CloneBarcode]],4),"match","MISMATCH"),"dead")</f>
        <v>dead</v>
      </c>
      <c r="F2533" s="15" t="str">
        <f>_xlfn.IFNA(INDEX(Table6[[#All],[Location]],MATCH(RecordTable[[#This Row],[METRC]],Table6[Tag],0)),"DEAD")</f>
        <v>DEAD</v>
      </c>
    </row>
    <row r="2534" spans="1:6" x14ac:dyDescent="0.25">
      <c r="A2534" t="str">
        <f>_xlfn.CONCAT("1A4070000000065000",RIGHT(RecordTable[[#This Row],[CloneBarcode]],6))</f>
        <v>1A4070000000065000048076</v>
      </c>
      <c r="B2534" t="str">
        <f>LEFT(RecordTable[[#This Row],[CloneBarcode]],7)</f>
        <v>RBOG002</v>
      </c>
      <c r="C2534" s="62" t="s">
        <v>4060</v>
      </c>
      <c r="D2534" s="63">
        <v>43782</v>
      </c>
      <c r="E2534" s="63" t="str">
        <f>_xlfn.IFNA(IF(LEFT(VLOOKUP(RecordTable[[#This Row],[METRC]],METRC!A:B,2,FALSE),4)=LEFT(RecordTable[[#This Row],[CloneBarcode]],4),"match","MISMATCH"),"dead")</f>
        <v>dead</v>
      </c>
      <c r="F2534" s="15" t="str">
        <f>_xlfn.IFNA(INDEX(Table6[[#All],[Location]],MATCH(RecordTable[[#This Row],[METRC]],Table6[Tag],0)),"DEAD")</f>
        <v>DEAD</v>
      </c>
    </row>
    <row r="2535" spans="1:6" x14ac:dyDescent="0.25">
      <c r="A2535" t="str">
        <f>_xlfn.CONCAT("1A4070000000065000",RIGHT(RecordTable[[#This Row],[CloneBarcode]],6))</f>
        <v>1A4070000000065000048078</v>
      </c>
      <c r="B2535" t="str">
        <f>LEFT(RecordTable[[#This Row],[CloneBarcode]],7)</f>
        <v>RBOG002</v>
      </c>
      <c r="C2535" t="s">
        <v>4062</v>
      </c>
      <c r="D2535" s="63">
        <v>43782</v>
      </c>
      <c r="E2535" s="63" t="str">
        <f>_xlfn.IFNA(IF(LEFT(VLOOKUP(RecordTable[[#This Row],[METRC]],METRC!A:B,2,FALSE),4)=LEFT(RecordTable[[#This Row],[CloneBarcode]],4),"match","MISMATCH"),"dead")</f>
        <v>dead</v>
      </c>
      <c r="F2535" s="15" t="str">
        <f>_xlfn.IFNA(INDEX(Table6[[#All],[Location]],MATCH(RecordTable[[#This Row],[METRC]],Table6[Tag],0)),"DEAD")</f>
        <v>DEAD</v>
      </c>
    </row>
    <row r="2536" spans="1:6" x14ac:dyDescent="0.25">
      <c r="A2536" t="str">
        <f>_xlfn.CONCAT("1A4070000000065000",RIGHT(RecordTable[[#This Row],[CloneBarcode]],6))</f>
        <v>1A4070000000065000053157</v>
      </c>
      <c r="B2536" t="str">
        <f>LEFT(RecordTable[[#This Row],[CloneBarcode]],7)</f>
        <v>RBOG002</v>
      </c>
      <c r="C2536" t="s">
        <v>4276</v>
      </c>
      <c r="D2536" s="63">
        <v>43782</v>
      </c>
      <c r="E2536" s="63" t="str">
        <f>_xlfn.IFNA(IF(LEFT(VLOOKUP(RecordTable[[#This Row],[METRC]],METRC!A:B,2,FALSE),4)=LEFT(RecordTable[[#This Row],[CloneBarcode]],4),"match","MISMATCH"),"dead")</f>
        <v>dead</v>
      </c>
      <c r="F2536" s="15" t="str">
        <f>_xlfn.IFNA(INDEX(Table6[[#All],[Location]],MATCH(RecordTable[[#This Row],[METRC]],Table6[Tag],0)),"DEAD")</f>
        <v>DEAD</v>
      </c>
    </row>
    <row r="2537" spans="1:6" x14ac:dyDescent="0.25">
      <c r="A2537" t="str">
        <f>_xlfn.CONCAT("1A4070000000065000",RIGHT(RecordTable[[#This Row],[CloneBarcode]],6))</f>
        <v>1A4070000000065000053158</v>
      </c>
      <c r="B2537" t="str">
        <f>LEFT(RecordTable[[#This Row],[CloneBarcode]],7)</f>
        <v>RBOG002</v>
      </c>
      <c r="C2537" s="62" t="s">
        <v>4277</v>
      </c>
      <c r="D2537" s="63">
        <v>43782</v>
      </c>
      <c r="E2537" s="63" t="str">
        <f>_xlfn.IFNA(IF(LEFT(VLOOKUP(RecordTable[[#This Row],[METRC]],METRC!A:B,2,FALSE),4)=LEFT(RecordTable[[#This Row],[CloneBarcode]],4),"match","MISMATCH"),"dead")</f>
        <v>dead</v>
      </c>
      <c r="F2537" s="15" t="str">
        <f>_xlfn.IFNA(INDEX(Table6[[#All],[Location]],MATCH(RecordTable[[#This Row],[METRC]],Table6[Tag],0)),"DEAD")</f>
        <v>DEAD</v>
      </c>
    </row>
    <row r="2538" spans="1:6" x14ac:dyDescent="0.25">
      <c r="A2538" t="str">
        <f>_xlfn.CONCAT("1A4070000000065000",RIGHT(RecordTable[[#This Row],[CloneBarcode]],6))</f>
        <v>1A4070000000065000050619</v>
      </c>
      <c r="B2538" t="str">
        <f>LEFT(RecordTable[[#This Row],[CloneBarcode]],7)</f>
        <v>SECF009</v>
      </c>
      <c r="C2538" t="s">
        <v>4175</v>
      </c>
      <c r="D2538" s="63">
        <v>43782</v>
      </c>
      <c r="E2538" s="63" t="str">
        <f>_xlfn.IFNA(IF(LEFT(VLOOKUP(RecordTable[[#This Row],[METRC]],METRC!A:B,2,FALSE),4)=LEFT(RecordTable[[#This Row],[CloneBarcode]],4),"match","MISMATCH"),"dead")</f>
        <v>dead</v>
      </c>
      <c r="F2538" s="15" t="str">
        <f>_xlfn.IFNA(INDEX(Table6[[#All],[Location]],MATCH(RecordTable[[#This Row],[METRC]],Table6[Tag],0)),"DEAD")</f>
        <v>DEAD</v>
      </c>
    </row>
    <row r="2539" spans="1:6" x14ac:dyDescent="0.25">
      <c r="A2539" t="str">
        <f>_xlfn.CONCAT("1A4070000000065000",RIGHT(RecordTable[[#This Row],[CloneBarcode]],6))</f>
        <v>1A4070000000065000050618</v>
      </c>
      <c r="B2539" t="str">
        <f>LEFT(RecordTable[[#This Row],[CloneBarcode]],7)</f>
        <v>SECF009</v>
      </c>
      <c r="C2539" s="62" t="s">
        <v>4174</v>
      </c>
      <c r="D2539" s="63">
        <v>43782</v>
      </c>
      <c r="E2539" s="63" t="str">
        <f>_xlfn.IFNA(IF(LEFT(VLOOKUP(RecordTable[[#This Row],[METRC]],METRC!A:B,2,FALSE),4)=LEFT(RecordTable[[#This Row],[CloneBarcode]],4),"match","MISMATCH"),"dead")</f>
        <v>dead</v>
      </c>
      <c r="F2539" s="15" t="str">
        <f>_xlfn.IFNA(INDEX(Table6[[#All],[Location]],MATCH(RecordTable[[#This Row],[METRC]],Table6[Tag],0)),"DEAD")</f>
        <v>DEAD</v>
      </c>
    </row>
    <row r="2540" spans="1:6" x14ac:dyDescent="0.25">
      <c r="A2540" t="str">
        <f>_xlfn.CONCAT("1A4070000000065000",RIGHT(RecordTable[[#This Row],[CloneBarcode]],6))</f>
        <v>1A4070000000065000045490</v>
      </c>
      <c r="B2540" t="str">
        <f>LEFT(RecordTable[[#This Row],[CloneBarcode]],7)</f>
        <v>SECF009</v>
      </c>
      <c r="C2540" t="s">
        <v>3897</v>
      </c>
      <c r="D2540" s="63">
        <v>43782</v>
      </c>
      <c r="E2540" s="63" t="str">
        <f>_xlfn.IFNA(IF(LEFT(VLOOKUP(RecordTable[[#This Row],[METRC]],METRC!A:B,2,FALSE),4)=LEFT(RecordTable[[#This Row],[CloneBarcode]],4),"match","MISMATCH"),"dead")</f>
        <v>dead</v>
      </c>
      <c r="F2540" s="15" t="str">
        <f>_xlfn.IFNA(INDEX(Table6[[#All],[Location]],MATCH(RecordTable[[#This Row],[METRC]],Table6[Tag],0)),"DEAD")</f>
        <v>DEAD</v>
      </c>
    </row>
    <row r="2541" spans="1:6" x14ac:dyDescent="0.25">
      <c r="A2541" t="str">
        <f>_xlfn.CONCAT("1A4070000000065000",RIGHT(RecordTable[[#This Row],[CloneBarcode]],6))</f>
        <v>1A4070000000065000045491</v>
      </c>
      <c r="B2541" t="str">
        <f>LEFT(RecordTable[[#This Row],[CloneBarcode]],7)</f>
        <v>SECF009</v>
      </c>
      <c r="C2541" s="62" t="s">
        <v>3898</v>
      </c>
      <c r="D2541" s="63">
        <v>43782</v>
      </c>
      <c r="E2541" s="63" t="str">
        <f>_xlfn.IFNA(IF(LEFT(VLOOKUP(RecordTable[[#This Row],[METRC]],METRC!A:B,2,FALSE),4)=LEFT(RecordTable[[#This Row],[CloneBarcode]],4),"match","MISMATCH"),"dead")</f>
        <v>dead</v>
      </c>
      <c r="F2541" s="15" t="str">
        <f>_xlfn.IFNA(INDEX(Table6[[#All],[Location]],MATCH(RecordTable[[#This Row],[METRC]],Table6[Tag],0)),"DEAD")</f>
        <v>DEAD</v>
      </c>
    </row>
    <row r="2542" spans="1:6" x14ac:dyDescent="0.25">
      <c r="A2542" t="str">
        <f>_xlfn.CONCAT("1A4070000000065000",RIGHT(RecordTable[[#This Row],[CloneBarcode]],6))</f>
        <v>1A4070000000065000050621</v>
      </c>
      <c r="B2542" t="str">
        <f>LEFT(RecordTable[[#This Row],[CloneBarcode]],7)</f>
        <v>SECF017</v>
      </c>
      <c r="C2542" t="s">
        <v>4176</v>
      </c>
      <c r="D2542" s="63">
        <v>43782</v>
      </c>
      <c r="E2542" s="63" t="str">
        <f>_xlfn.IFNA(IF(LEFT(VLOOKUP(RecordTable[[#This Row],[METRC]],METRC!A:B,2,FALSE),4)=LEFT(RecordTable[[#This Row],[CloneBarcode]],4),"match","MISMATCH"),"dead")</f>
        <v>dead</v>
      </c>
      <c r="F2542" s="15" t="str">
        <f>_xlfn.IFNA(INDEX(Table6[[#All],[Location]],MATCH(RecordTable[[#This Row],[METRC]],Table6[Tag],0)),"DEAD")</f>
        <v>DEAD</v>
      </c>
    </row>
    <row r="2543" spans="1:6" x14ac:dyDescent="0.25">
      <c r="A2543" t="str">
        <f>_xlfn.CONCAT("1A4070000000065000",RIGHT(RecordTable[[#This Row],[CloneBarcode]],6))</f>
        <v>1A4070000000065000050622</v>
      </c>
      <c r="B2543" t="str">
        <f>LEFT(RecordTable[[#This Row],[CloneBarcode]],7)</f>
        <v>SECF017</v>
      </c>
      <c r="C2543" t="s">
        <v>4177</v>
      </c>
      <c r="D2543" s="63">
        <v>43782</v>
      </c>
      <c r="E2543" s="63" t="str">
        <f>_xlfn.IFNA(IF(LEFT(VLOOKUP(RecordTable[[#This Row],[METRC]],METRC!A:B,2,FALSE),4)=LEFT(RecordTable[[#This Row],[CloneBarcode]],4),"match","MISMATCH"),"dead")</f>
        <v>dead</v>
      </c>
      <c r="F2543" s="15" t="str">
        <f>_xlfn.IFNA(INDEX(Table6[[#All],[Location]],MATCH(RecordTable[[#This Row],[METRC]],Table6[Tag],0)),"DEAD")</f>
        <v>DEAD</v>
      </c>
    </row>
    <row r="2544" spans="1:6" x14ac:dyDescent="0.25">
      <c r="A2544" t="str">
        <f>_xlfn.CONCAT("1A4070000000065000",RIGHT(RecordTable[[#This Row],[CloneBarcode]],6))</f>
        <v>1A4070000000065000048020</v>
      </c>
      <c r="B2544" t="str">
        <f>LEFT(RecordTable[[#This Row],[CloneBarcode]],7)</f>
        <v>SECF017</v>
      </c>
      <c r="C2544" s="62" t="s">
        <v>4063</v>
      </c>
      <c r="D2544" s="63">
        <v>43782</v>
      </c>
      <c r="E2544" s="63" t="str">
        <f>_xlfn.IFNA(IF(LEFT(VLOOKUP(RecordTable[[#This Row],[METRC]],METRC!A:B,2,FALSE),4)=LEFT(RecordTable[[#This Row],[CloneBarcode]],4),"match","MISMATCH"),"dead")</f>
        <v>dead</v>
      </c>
      <c r="F2544" s="15" t="str">
        <f>_xlfn.IFNA(INDEX(Table6[[#All],[Location]],MATCH(RecordTable[[#This Row],[METRC]],Table6[Tag],0)),"DEAD")</f>
        <v>DEAD</v>
      </c>
    </row>
    <row r="2545" spans="1:6" x14ac:dyDescent="0.25">
      <c r="A2545" t="str">
        <f>_xlfn.CONCAT("1A4070000000065000",RIGHT(RecordTable[[#This Row],[CloneBarcode]],6))</f>
        <v>1A4070000000065000048019</v>
      </c>
      <c r="B2545" t="str">
        <f>LEFT(RecordTable[[#This Row],[CloneBarcode]],7)</f>
        <v>SECF017</v>
      </c>
      <c r="C2545" t="s">
        <v>4064</v>
      </c>
      <c r="D2545" s="63">
        <v>43782</v>
      </c>
      <c r="E2545" s="63" t="str">
        <f>_xlfn.IFNA(IF(LEFT(VLOOKUP(RecordTable[[#This Row],[METRC]],METRC!A:B,2,FALSE),4)=LEFT(RecordTable[[#This Row],[CloneBarcode]],4),"match","MISMATCH"),"dead")</f>
        <v>dead</v>
      </c>
      <c r="F2545" s="15" t="str">
        <f>_xlfn.IFNA(INDEX(Table6[[#All],[Location]],MATCH(RecordTable[[#This Row],[METRC]],Table6[Tag],0)),"DEAD")</f>
        <v>DEAD</v>
      </c>
    </row>
    <row r="2546" spans="1:6" x14ac:dyDescent="0.25">
      <c r="A2546" t="str">
        <f>_xlfn.CONCAT("1A4070000000065000",RIGHT(RecordTable[[#This Row],[CloneBarcode]],6))</f>
        <v>1A4070000000065000045528</v>
      </c>
      <c r="B2546" t="str">
        <f>LEFT(RecordTable[[#This Row],[CloneBarcode]],7)</f>
        <v>SECF017</v>
      </c>
      <c r="C2546" s="62" t="s">
        <v>3899</v>
      </c>
      <c r="D2546" s="63">
        <v>43782</v>
      </c>
      <c r="E2546" s="63" t="str">
        <f>_xlfn.IFNA(IF(LEFT(VLOOKUP(RecordTable[[#This Row],[METRC]],METRC!A:B,2,FALSE),4)=LEFT(RecordTable[[#This Row],[CloneBarcode]],4),"match","MISMATCH"),"dead")</f>
        <v>dead</v>
      </c>
      <c r="F2546" s="15" t="str">
        <f>_xlfn.IFNA(INDEX(Table6[[#All],[Location]],MATCH(RecordTable[[#This Row],[METRC]],Table6[Tag],0)),"DEAD")</f>
        <v>DEAD</v>
      </c>
    </row>
    <row r="2547" spans="1:6" x14ac:dyDescent="0.25">
      <c r="A2547" t="str">
        <f>_xlfn.CONCAT("1A4070000000065000",RIGHT(RecordTable[[#This Row],[CloneBarcode]],6))</f>
        <v>1A4070000000065000045529</v>
      </c>
      <c r="B2547" t="str">
        <f>LEFT(RecordTable[[#This Row],[CloneBarcode]],7)</f>
        <v>SECF017</v>
      </c>
      <c r="C2547" t="s">
        <v>3900</v>
      </c>
      <c r="D2547" s="63">
        <v>43782</v>
      </c>
      <c r="E2547" s="63" t="str">
        <f>_xlfn.IFNA(IF(LEFT(VLOOKUP(RecordTable[[#This Row],[METRC]],METRC!A:B,2,FALSE),4)=LEFT(RecordTable[[#This Row],[CloneBarcode]],4),"match","MISMATCH"),"dead")</f>
        <v>dead</v>
      </c>
      <c r="F2547" s="15" t="str">
        <f>_xlfn.IFNA(INDEX(Table6[[#All],[Location]],MATCH(RecordTable[[#This Row],[METRC]],Table6[Tag],0)),"DEAD")</f>
        <v>DEAD</v>
      </c>
    </row>
    <row r="2548" spans="1:6" x14ac:dyDescent="0.25">
      <c r="A2548" t="str">
        <f>_xlfn.CONCAT("1A4070000000065000",RIGHT(RecordTable[[#This Row],[CloneBarcode]],6))</f>
        <v>1A4070000000065000053181</v>
      </c>
      <c r="B2548" t="str">
        <f>LEFT(RecordTable[[#This Row],[CloneBarcode]],7)</f>
        <v>SECF017</v>
      </c>
      <c r="C2548" s="62" t="s">
        <v>4278</v>
      </c>
      <c r="D2548" s="63">
        <v>43782</v>
      </c>
      <c r="E2548" s="63" t="str">
        <f>_xlfn.IFNA(IF(LEFT(VLOOKUP(RecordTable[[#This Row],[METRC]],METRC!A:B,2,FALSE),4)=LEFT(RecordTable[[#This Row],[CloneBarcode]],4),"match","MISMATCH"),"dead")</f>
        <v>dead</v>
      </c>
      <c r="F2548" s="15" t="str">
        <f>_xlfn.IFNA(INDEX(Table6[[#All],[Location]],MATCH(RecordTable[[#This Row],[METRC]],Table6[Tag],0)),"DEAD")</f>
        <v>DEAD</v>
      </c>
    </row>
    <row r="2549" spans="1:6" x14ac:dyDescent="0.25">
      <c r="A2549" t="str">
        <f>_xlfn.CONCAT("1A4070000000065000",RIGHT(RecordTable[[#This Row],[CloneBarcode]],6))</f>
        <v>1A4070000000065000053182</v>
      </c>
      <c r="B2549" t="str">
        <f>LEFT(RecordTable[[#This Row],[CloneBarcode]],7)</f>
        <v>SECF017</v>
      </c>
      <c r="C2549" t="s">
        <v>4279</v>
      </c>
      <c r="D2549" s="63">
        <v>43782</v>
      </c>
      <c r="E2549" s="63" t="str">
        <f>_xlfn.IFNA(IF(LEFT(VLOOKUP(RecordTable[[#This Row],[METRC]],METRC!A:B,2,FALSE),4)=LEFT(RecordTable[[#This Row],[CloneBarcode]],4),"match","MISMATCH"),"dead")</f>
        <v>dead</v>
      </c>
      <c r="F2549" s="15" t="str">
        <f>_xlfn.IFNA(INDEX(Table6[[#All],[Location]],MATCH(RecordTable[[#This Row],[METRC]],Table6[Tag],0)),"DEAD")</f>
        <v>DEAD</v>
      </c>
    </row>
    <row r="2550" spans="1:6" x14ac:dyDescent="0.25">
      <c r="A2550" t="str">
        <f>_xlfn.CONCAT("1A4070000000065000",RIGHT(RecordTable[[#This Row],[CloneBarcode]],6))</f>
        <v>1A4070000000065000053222</v>
      </c>
      <c r="B2550" t="str">
        <f>LEFT(RecordTable[[#This Row],[CloneBarcode]],7)</f>
        <v>SKNK001</v>
      </c>
      <c r="C2550" t="s">
        <v>4280</v>
      </c>
      <c r="D2550" s="63">
        <v>43782</v>
      </c>
      <c r="E2550" s="63" t="str">
        <f>_xlfn.IFNA(IF(LEFT(VLOOKUP(RecordTable[[#This Row],[METRC]],METRC!A:B,2,FALSE),4)=LEFT(RecordTable[[#This Row],[CloneBarcode]],4),"match","MISMATCH"),"dead")</f>
        <v>dead</v>
      </c>
      <c r="F2550" s="15" t="str">
        <f>_xlfn.IFNA(INDEX(Table6[[#All],[Location]],MATCH(RecordTable[[#This Row],[METRC]],Table6[Tag],0)),"DEAD")</f>
        <v>DEAD</v>
      </c>
    </row>
    <row r="2551" spans="1:6" x14ac:dyDescent="0.25">
      <c r="A2551" t="str">
        <f>_xlfn.CONCAT("1A4070000000065000",RIGHT(RecordTable[[#This Row],[CloneBarcode]],6))</f>
        <v>1A4070000000065000053223</v>
      </c>
      <c r="B2551" t="str">
        <f>LEFT(RecordTable[[#This Row],[CloneBarcode]],7)</f>
        <v>SKNK002</v>
      </c>
      <c r="C2551" s="62" t="s">
        <v>4281</v>
      </c>
      <c r="D2551" s="63">
        <v>43782</v>
      </c>
      <c r="E2551" s="63" t="str">
        <f>_xlfn.IFNA(IF(LEFT(VLOOKUP(RecordTable[[#This Row],[METRC]],METRC!A:B,2,FALSE),4)=LEFT(RecordTable[[#This Row],[CloneBarcode]],4),"match","MISMATCH"),"dead")</f>
        <v>dead</v>
      </c>
      <c r="F2551" s="15" t="str">
        <f>_xlfn.IFNA(INDEX(Table6[[#All],[Location]],MATCH(RecordTable[[#This Row],[METRC]],Table6[Tag],0)),"DEAD")</f>
        <v>DEAD</v>
      </c>
    </row>
    <row r="2552" spans="1:6" x14ac:dyDescent="0.25">
      <c r="A2552" t="str">
        <f>_xlfn.CONCAT("1A4070000000065000",RIGHT(RecordTable[[#This Row],[CloneBarcode]],6))</f>
        <v>1A4070000000065000053224</v>
      </c>
      <c r="B2552" t="str">
        <f>LEFT(RecordTable[[#This Row],[CloneBarcode]],7)</f>
        <v>SKNK003</v>
      </c>
      <c r="C2552" s="62" t="s">
        <v>4282</v>
      </c>
      <c r="D2552" s="63">
        <v>43782</v>
      </c>
      <c r="E2552" s="63" t="str">
        <f>_xlfn.IFNA(IF(LEFT(VLOOKUP(RecordTable[[#This Row],[METRC]],METRC!A:B,2,FALSE),4)=LEFT(RecordTable[[#This Row],[CloneBarcode]],4),"match","MISMATCH"),"dead")</f>
        <v>dead</v>
      </c>
      <c r="F2552" s="15" t="str">
        <f>_xlfn.IFNA(INDEX(Table6[[#All],[Location]],MATCH(RecordTable[[#This Row],[METRC]],Table6[Tag],0)),"DEAD")</f>
        <v>DEAD</v>
      </c>
    </row>
    <row r="2553" spans="1:6" x14ac:dyDescent="0.25">
      <c r="A2553" t="str">
        <f>_xlfn.CONCAT("1A4070000000065000",RIGHT(RecordTable[[#This Row],[CloneBarcode]],6))</f>
        <v>1A4070000000065000053225</v>
      </c>
      <c r="B2553" t="str">
        <f>LEFT(RecordTable[[#This Row],[CloneBarcode]],7)</f>
        <v>SKNK004</v>
      </c>
      <c r="C2553" t="s">
        <v>4283</v>
      </c>
      <c r="D2553" s="63">
        <v>43782</v>
      </c>
      <c r="E2553" s="63" t="str">
        <f>_xlfn.IFNA(IF(LEFT(VLOOKUP(RecordTable[[#This Row],[METRC]],METRC!A:B,2,FALSE),4)=LEFT(RecordTable[[#This Row],[CloneBarcode]],4),"match","MISMATCH"),"dead")</f>
        <v>dead</v>
      </c>
      <c r="F2553" s="15" t="str">
        <f>_xlfn.IFNA(INDEX(Table6[[#All],[Location]],MATCH(RecordTable[[#This Row],[METRC]],Table6[Tag],0)),"DEAD")</f>
        <v>DEAD</v>
      </c>
    </row>
    <row r="2554" spans="1:6" x14ac:dyDescent="0.25">
      <c r="A2554" t="str">
        <f>_xlfn.CONCAT("1A4070000000065000",RIGHT(RecordTable[[#This Row],[CloneBarcode]],6))</f>
        <v>1A4070000000065000053226</v>
      </c>
      <c r="B2554" t="str">
        <f>LEFT(RecordTable[[#This Row],[CloneBarcode]],7)</f>
        <v>SKNK005</v>
      </c>
      <c r="C2554" s="62" t="s">
        <v>4284</v>
      </c>
      <c r="D2554" s="63">
        <v>43782</v>
      </c>
      <c r="E2554" s="63" t="str">
        <f>_xlfn.IFNA(IF(LEFT(VLOOKUP(RecordTable[[#This Row],[METRC]],METRC!A:B,2,FALSE),4)=LEFT(RecordTable[[#This Row],[CloneBarcode]],4),"match","MISMATCH"),"dead")</f>
        <v>dead</v>
      </c>
      <c r="F2554" s="15" t="str">
        <f>_xlfn.IFNA(INDEX(Table6[[#All],[Location]],MATCH(RecordTable[[#This Row],[METRC]],Table6[Tag],0)),"DEAD")</f>
        <v>DEAD</v>
      </c>
    </row>
    <row r="2555" spans="1:6" x14ac:dyDescent="0.25">
      <c r="A2555" t="str">
        <f>_xlfn.CONCAT("1A4070000000065000",RIGHT(RecordTable[[#This Row],[CloneBarcode]],6))</f>
        <v>1A4070000000065000053228</v>
      </c>
      <c r="B2555" t="str">
        <f>LEFT(RecordTable[[#This Row],[CloneBarcode]],7)</f>
        <v>SKNK006</v>
      </c>
      <c r="C2555" t="s">
        <v>4285</v>
      </c>
      <c r="D2555" s="63">
        <v>43782</v>
      </c>
      <c r="E2555" s="63" t="str">
        <f>_xlfn.IFNA(IF(LEFT(VLOOKUP(RecordTable[[#This Row],[METRC]],METRC!A:B,2,FALSE),4)=LEFT(RecordTable[[#This Row],[CloneBarcode]],4),"match","MISMATCH"),"dead")</f>
        <v>dead</v>
      </c>
      <c r="F2555" s="15" t="str">
        <f>_xlfn.IFNA(INDEX(Table6[[#All],[Location]],MATCH(RecordTable[[#This Row],[METRC]],Table6[Tag],0)),"DEAD")</f>
        <v>DEAD</v>
      </c>
    </row>
    <row r="2556" spans="1:6" x14ac:dyDescent="0.25">
      <c r="A2556" t="str">
        <f>_xlfn.CONCAT("1A4070000000065000",RIGHT(RecordTable[[#This Row],[CloneBarcode]],6))</f>
        <v>1A4070000000065000053227</v>
      </c>
      <c r="B2556" t="str">
        <f>LEFT(RecordTable[[#This Row],[CloneBarcode]],7)</f>
        <v>SKNK007</v>
      </c>
      <c r="C2556" s="62" t="s">
        <v>4286</v>
      </c>
      <c r="D2556" s="63">
        <v>43782</v>
      </c>
      <c r="E2556" s="63" t="str">
        <f>_xlfn.IFNA(IF(LEFT(VLOOKUP(RecordTable[[#This Row],[METRC]],METRC!A:B,2,FALSE),4)=LEFT(RecordTable[[#This Row],[CloneBarcode]],4),"match","MISMATCH"),"dead")</f>
        <v>dead</v>
      </c>
      <c r="F2556" s="15" t="str">
        <f>_xlfn.IFNA(INDEX(Table6[[#All],[Location]],MATCH(RecordTable[[#This Row],[METRC]],Table6[Tag],0)),"DEAD")</f>
        <v>DEAD</v>
      </c>
    </row>
    <row r="2557" spans="1:6" x14ac:dyDescent="0.25">
      <c r="A2557" t="str">
        <f>_xlfn.CONCAT("1A4070000000065000",RIGHT(RecordTable[[#This Row],[CloneBarcode]],6))</f>
        <v>1A4070000000065000053229</v>
      </c>
      <c r="B2557" t="str">
        <f>LEFT(RecordTable[[#This Row],[CloneBarcode]],7)</f>
        <v>SKNK009</v>
      </c>
      <c r="C2557" t="s">
        <v>4287</v>
      </c>
      <c r="D2557" s="63">
        <v>43782</v>
      </c>
      <c r="E2557" s="63" t="str">
        <f>_xlfn.IFNA(IF(LEFT(VLOOKUP(RecordTable[[#This Row],[METRC]],METRC!A:B,2,FALSE),4)=LEFT(RecordTable[[#This Row],[CloneBarcode]],4),"match","MISMATCH"),"dead")</f>
        <v>dead</v>
      </c>
      <c r="F2557" s="15" t="str">
        <f>_xlfn.IFNA(INDEX(Table6[[#All],[Location]],MATCH(RecordTable[[#This Row],[METRC]],Table6[Tag],0)),"DEAD")</f>
        <v>DEAD</v>
      </c>
    </row>
    <row r="2558" spans="1:6" x14ac:dyDescent="0.25">
      <c r="A2558" t="str">
        <f>_xlfn.CONCAT("1A4070000000065000",RIGHT(RecordTable[[#This Row],[CloneBarcode]],6))</f>
        <v>1A4070000000065000053230</v>
      </c>
      <c r="B2558" t="str">
        <f>LEFT(RecordTable[[#This Row],[CloneBarcode]],7)</f>
        <v>SKNK010</v>
      </c>
      <c r="C2558" t="s">
        <v>4288</v>
      </c>
      <c r="D2558" s="63">
        <v>43782</v>
      </c>
      <c r="E2558" s="63" t="str">
        <f>_xlfn.IFNA(IF(LEFT(VLOOKUP(RecordTable[[#This Row],[METRC]],METRC!A:B,2,FALSE),4)=LEFT(RecordTable[[#This Row],[CloneBarcode]],4),"match","MISMATCH"),"dead")</f>
        <v>dead</v>
      </c>
      <c r="F2558" s="15" t="str">
        <f>_xlfn.IFNA(INDEX(Table6[[#All],[Location]],MATCH(RecordTable[[#This Row],[METRC]],Table6[Tag],0)),"DEAD")</f>
        <v>DEAD</v>
      </c>
    </row>
    <row r="2559" spans="1:6" x14ac:dyDescent="0.25">
      <c r="A2559" t="str">
        <f>_xlfn.CONCAT("1A4070000000065000",RIGHT(RecordTable[[#This Row],[CloneBarcode]],6))</f>
        <v>1A4070000000065000053231</v>
      </c>
      <c r="B2559" t="str">
        <f>LEFT(RecordTable[[#This Row],[CloneBarcode]],7)</f>
        <v>SKNK011</v>
      </c>
      <c r="C2559" s="62" t="s">
        <v>4289</v>
      </c>
      <c r="D2559" s="63">
        <v>43782</v>
      </c>
      <c r="E2559" s="63" t="str">
        <f>_xlfn.IFNA(IF(LEFT(VLOOKUP(RecordTable[[#This Row],[METRC]],METRC!A:B,2,FALSE),4)=LEFT(RecordTable[[#This Row],[CloneBarcode]],4),"match","MISMATCH"),"dead")</f>
        <v>dead</v>
      </c>
      <c r="F2559" s="15" t="str">
        <f>_xlfn.IFNA(INDEX(Table6[[#All],[Location]],MATCH(RecordTable[[#This Row],[METRC]],Table6[Tag],0)),"DEAD")</f>
        <v>DEAD</v>
      </c>
    </row>
    <row r="2560" spans="1:6" x14ac:dyDescent="0.25">
      <c r="A2560" t="str">
        <f>_xlfn.CONCAT("1A4070000000065000",RIGHT(RecordTable[[#This Row],[CloneBarcode]],6))</f>
        <v>1A4070000000065000053232</v>
      </c>
      <c r="B2560" t="str">
        <f>LEFT(RecordTable[[#This Row],[CloneBarcode]],7)</f>
        <v>SKNK012</v>
      </c>
      <c r="C2560" t="s">
        <v>4290</v>
      </c>
      <c r="D2560" s="63">
        <v>43782</v>
      </c>
      <c r="E2560" s="63" t="str">
        <f>_xlfn.IFNA(IF(LEFT(VLOOKUP(RecordTable[[#This Row],[METRC]],METRC!A:B,2,FALSE),4)=LEFT(RecordTable[[#This Row],[CloneBarcode]],4),"match","MISMATCH"),"dead")</f>
        <v>dead</v>
      </c>
      <c r="F2560" s="15" t="str">
        <f>_xlfn.IFNA(INDEX(Table6[[#All],[Location]],MATCH(RecordTable[[#This Row],[METRC]],Table6[Tag],0)),"DEAD")</f>
        <v>DEAD</v>
      </c>
    </row>
    <row r="2561" spans="1:6" x14ac:dyDescent="0.25">
      <c r="A2561" t="str">
        <f>_xlfn.CONCAT("1A4070000000065000",RIGHT(RecordTable[[#This Row],[CloneBarcode]],6))</f>
        <v>1A4070000000065000053233</v>
      </c>
      <c r="B2561" t="str">
        <f>LEFT(RecordTable[[#This Row],[CloneBarcode]],7)</f>
        <v>SKNK013</v>
      </c>
      <c r="C2561" s="62" t="s">
        <v>4291</v>
      </c>
      <c r="D2561" s="63">
        <v>43782</v>
      </c>
      <c r="E2561" s="63" t="str">
        <f>_xlfn.IFNA(IF(LEFT(VLOOKUP(RecordTable[[#This Row],[METRC]],METRC!A:B,2,FALSE),4)=LEFT(RecordTable[[#This Row],[CloneBarcode]],4),"match","MISMATCH"),"dead")</f>
        <v>dead</v>
      </c>
      <c r="F2561" s="15" t="str">
        <f>_xlfn.IFNA(INDEX(Table6[[#All],[Location]],MATCH(RecordTable[[#This Row],[METRC]],Table6[Tag],0)),"DEAD")</f>
        <v>DEAD</v>
      </c>
    </row>
    <row r="2562" spans="1:6" x14ac:dyDescent="0.25">
      <c r="A2562" t="str">
        <f>_xlfn.CONCAT("1A4070000000065000",RIGHT(RecordTable[[#This Row],[CloneBarcode]],6))</f>
        <v>1A4070000000065000053234</v>
      </c>
      <c r="B2562" t="str">
        <f>LEFT(RecordTable[[#This Row],[CloneBarcode]],7)</f>
        <v>SKNK014</v>
      </c>
      <c r="C2562" t="s">
        <v>4292</v>
      </c>
      <c r="D2562" s="63">
        <v>43782</v>
      </c>
      <c r="E2562" s="63" t="str">
        <f>_xlfn.IFNA(IF(LEFT(VLOOKUP(RecordTable[[#This Row],[METRC]],METRC!A:B,2,FALSE),4)=LEFT(RecordTable[[#This Row],[CloneBarcode]],4),"match","MISMATCH"),"dead")</f>
        <v>dead</v>
      </c>
      <c r="F2562" s="15" t="str">
        <f>_xlfn.IFNA(INDEX(Table6[[#All],[Location]],MATCH(RecordTable[[#This Row],[METRC]],Table6[Tag],0)),"DEAD")</f>
        <v>DEAD</v>
      </c>
    </row>
    <row r="2563" spans="1:6" x14ac:dyDescent="0.25">
      <c r="A2563" t="str">
        <f>_xlfn.CONCAT("1A4070000000065000",RIGHT(RecordTable[[#This Row],[CloneBarcode]],6))</f>
        <v>1A4070000000065000048119</v>
      </c>
      <c r="B2563" t="str">
        <f>LEFT(RecordTable[[#This Row],[CloneBarcode]],7)</f>
        <v>SOUR002</v>
      </c>
      <c r="C2563" s="62" t="s">
        <v>76</v>
      </c>
      <c r="D2563" s="63">
        <v>43782</v>
      </c>
      <c r="E2563" s="63" t="str">
        <f>_xlfn.IFNA(IF(LEFT(VLOOKUP(RecordTable[[#This Row],[METRC]],METRC!A:B,2,FALSE),4)=LEFT(RecordTable[[#This Row],[CloneBarcode]],4),"match","MISMATCH"),"dead")</f>
        <v>dead</v>
      </c>
      <c r="F2563" s="15" t="str">
        <f>_xlfn.IFNA(INDEX(Table6[[#All],[Location]],MATCH(RecordTable[[#This Row],[METRC]],Table6[Tag],0)),"DEAD")</f>
        <v>DEAD</v>
      </c>
    </row>
    <row r="2564" spans="1:6" x14ac:dyDescent="0.25">
      <c r="A2564" t="str">
        <f>_xlfn.CONCAT("1A4070000000065000",RIGHT(RecordTable[[#This Row],[CloneBarcode]],6))</f>
        <v>1A4070000000065000048121</v>
      </c>
      <c r="B2564" t="str">
        <f>LEFT(RecordTable[[#This Row],[CloneBarcode]],7)</f>
        <v>SOUR004</v>
      </c>
      <c r="C2564" t="s">
        <v>4067</v>
      </c>
      <c r="D2564" s="63">
        <v>43782</v>
      </c>
      <c r="E2564" s="63" t="str">
        <f>_xlfn.IFNA(IF(LEFT(VLOOKUP(RecordTable[[#This Row],[METRC]],METRC!A:B,2,FALSE),4)=LEFT(RecordTable[[#This Row],[CloneBarcode]],4),"match","MISMATCH"),"dead")</f>
        <v>dead</v>
      </c>
      <c r="F2564" s="15" t="str">
        <f>_xlfn.IFNA(INDEX(Table6[[#All],[Location]],MATCH(RecordTable[[#This Row],[METRC]],Table6[Tag],0)),"DEAD")</f>
        <v>DEAD</v>
      </c>
    </row>
    <row r="2565" spans="1:6" x14ac:dyDescent="0.25">
      <c r="A2565" t="str">
        <f>_xlfn.CONCAT("1A4070000000065000",RIGHT(RecordTable[[#This Row],[CloneBarcode]],6))</f>
        <v>1A4070000000065000048123</v>
      </c>
      <c r="B2565" t="str">
        <f>LEFT(RecordTable[[#This Row],[CloneBarcode]],7)</f>
        <v>SOUR007</v>
      </c>
      <c r="C2565" t="s">
        <v>4069</v>
      </c>
      <c r="D2565" s="63">
        <v>43782</v>
      </c>
      <c r="E2565" s="63" t="str">
        <f>_xlfn.IFNA(IF(LEFT(VLOOKUP(RecordTable[[#This Row],[METRC]],METRC!A:B,2,FALSE),4)=LEFT(RecordTable[[#This Row],[CloneBarcode]],4),"match","MISMATCH"),"dead")</f>
        <v>dead</v>
      </c>
      <c r="F2565" s="15" t="str">
        <f>_xlfn.IFNA(INDEX(Table6[[#All],[Location]],MATCH(RecordTable[[#This Row],[METRC]],Table6[Tag],0)),"DEAD")</f>
        <v>DEAD</v>
      </c>
    </row>
    <row r="2566" spans="1:6" x14ac:dyDescent="0.25">
      <c r="A2566" t="str">
        <f>_xlfn.CONCAT("1A4070000000065000",RIGHT(RecordTable[[#This Row],[CloneBarcode]],6))</f>
        <v>1A4070000000065000048127</v>
      </c>
      <c r="B2566" t="str">
        <f>LEFT(RecordTable[[#This Row],[CloneBarcode]],7)</f>
        <v>SOUR011</v>
      </c>
      <c r="C2566" s="62" t="s">
        <v>124</v>
      </c>
      <c r="D2566" s="63">
        <v>43782</v>
      </c>
      <c r="E2566" s="63" t="str">
        <f>_xlfn.IFNA(IF(LEFT(VLOOKUP(RecordTable[[#This Row],[METRC]],METRC!A:B,2,FALSE),4)=LEFT(RecordTable[[#This Row],[CloneBarcode]],4),"match","MISMATCH"),"dead")</f>
        <v>dead</v>
      </c>
      <c r="F2566" s="15" t="str">
        <f>_xlfn.IFNA(INDEX(Table6[[#All],[Location]],MATCH(RecordTable[[#This Row],[METRC]],Table6[Tag],0)),"DEAD")</f>
        <v>DEAD</v>
      </c>
    </row>
    <row r="2567" spans="1:6" x14ac:dyDescent="0.25">
      <c r="A2567" t="str">
        <f>_xlfn.CONCAT("1A4070000000065000",RIGHT(RecordTable[[#This Row],[CloneBarcode]],6))</f>
        <v>1A4070000000065000045536</v>
      </c>
      <c r="B2567" t="str">
        <f>LEFT(RecordTable[[#This Row],[CloneBarcode]],7)</f>
        <v>STR8014</v>
      </c>
      <c r="C2567" t="s">
        <v>3901</v>
      </c>
      <c r="D2567" s="63">
        <v>43782</v>
      </c>
      <c r="E2567" s="63" t="str">
        <f>_xlfn.IFNA(IF(LEFT(VLOOKUP(RecordTable[[#This Row],[METRC]],METRC!A:B,2,FALSE),4)=LEFT(RecordTable[[#This Row],[CloneBarcode]],4),"match","MISMATCH"),"dead")</f>
        <v>dead</v>
      </c>
      <c r="F2567" s="15" t="str">
        <f>_xlfn.IFNA(INDEX(Table6[[#All],[Location]],MATCH(RecordTable[[#This Row],[METRC]],Table6[Tag],0)),"DEAD")</f>
        <v>DEAD</v>
      </c>
    </row>
    <row r="2568" spans="1:6" x14ac:dyDescent="0.25">
      <c r="A2568" t="str">
        <f>_xlfn.CONCAT("1A4070000000065000",RIGHT(RecordTable[[#This Row],[CloneBarcode]],6))</f>
        <v>1A4070000000065000045537</v>
      </c>
      <c r="B2568" t="str">
        <f>LEFT(RecordTable[[#This Row],[CloneBarcode]],7)</f>
        <v>STR8014</v>
      </c>
      <c r="C2568" t="s">
        <v>155</v>
      </c>
      <c r="D2568" s="63">
        <v>43782</v>
      </c>
      <c r="E2568" s="63" t="str">
        <f>_xlfn.IFNA(IF(LEFT(VLOOKUP(RecordTable[[#This Row],[METRC]],METRC!A:B,2,FALSE),4)=LEFT(RecordTable[[#This Row],[CloneBarcode]],4),"match","MISMATCH"),"dead")</f>
        <v>dead</v>
      </c>
      <c r="F2568" s="15" t="str">
        <f>_xlfn.IFNA(INDEX(Table6[[#All],[Location]],MATCH(RecordTable[[#This Row],[METRC]],Table6[Tag],0)),"DEAD")</f>
        <v>DEAD</v>
      </c>
    </row>
    <row r="2569" spans="1:6" x14ac:dyDescent="0.25">
      <c r="A2569" t="str">
        <f>_xlfn.CONCAT("1A4070000000065000",RIGHT(RecordTable[[#This Row],[CloneBarcode]],6))</f>
        <v>1A4070000000065000053178</v>
      </c>
      <c r="B2569" t="str">
        <f>LEFT(RecordTable[[#This Row],[CloneBarcode]],7)</f>
        <v>STR8014</v>
      </c>
      <c r="C2569" t="s">
        <v>4293</v>
      </c>
      <c r="D2569" s="63">
        <v>43782</v>
      </c>
      <c r="E2569" s="63" t="str">
        <f>_xlfn.IFNA(IF(LEFT(VLOOKUP(RecordTable[[#This Row],[METRC]],METRC!A:B,2,FALSE),4)=LEFT(RecordTable[[#This Row],[CloneBarcode]],4),"match","MISMATCH"),"dead")</f>
        <v>dead</v>
      </c>
      <c r="F2569" s="15" t="str">
        <f>_xlfn.IFNA(INDEX(Table6[[#All],[Location]],MATCH(RecordTable[[#This Row],[METRC]],Table6[Tag],0)),"DEAD")</f>
        <v>DEAD</v>
      </c>
    </row>
    <row r="2570" spans="1:6" x14ac:dyDescent="0.25">
      <c r="A2570" t="str">
        <f>_xlfn.CONCAT("1A4070000000065000",RIGHT(RecordTable[[#This Row],[CloneBarcode]],6))</f>
        <v>1A4070000000065000053180</v>
      </c>
      <c r="B2570" t="str">
        <f>LEFT(RecordTable[[#This Row],[CloneBarcode]],7)</f>
        <v>STR8014</v>
      </c>
      <c r="C2570" s="62" t="s">
        <v>152</v>
      </c>
      <c r="D2570" s="63">
        <v>43782</v>
      </c>
      <c r="E2570" s="63" t="str">
        <f>_xlfn.IFNA(IF(LEFT(VLOOKUP(RecordTable[[#This Row],[METRC]],METRC!A:B,2,FALSE),4)=LEFT(RecordTable[[#This Row],[CloneBarcode]],4),"match","MISMATCH"),"dead")</f>
        <v>dead</v>
      </c>
      <c r="F2570" s="15" t="str">
        <f>_xlfn.IFNA(INDEX(Table6[[#All],[Location]],MATCH(RecordTable[[#This Row],[METRC]],Table6[Tag],0)),"DEAD")</f>
        <v>DEAD</v>
      </c>
    </row>
    <row r="2571" spans="1:6" x14ac:dyDescent="0.25">
      <c r="A2571" t="str">
        <f>_xlfn.CONCAT("1A4070000000065000",RIGHT(RecordTable[[#This Row],[CloneBarcode]],6))</f>
        <v>1A4070000000065000045488</v>
      </c>
      <c r="B2571" t="str">
        <f>LEFT(RecordTable[[#This Row],[CloneBarcode]],7)</f>
        <v>STR8017</v>
      </c>
      <c r="C2571" t="s">
        <v>136</v>
      </c>
      <c r="D2571" s="63">
        <v>43782</v>
      </c>
      <c r="E2571" s="63" t="str">
        <f>_xlfn.IFNA(IF(LEFT(VLOOKUP(RecordTable[[#This Row],[METRC]],METRC!A:B,2,FALSE),4)=LEFT(RecordTable[[#This Row],[CloneBarcode]],4),"match","MISMATCH"),"dead")</f>
        <v>dead</v>
      </c>
      <c r="F2571" s="15" t="str">
        <f>_xlfn.IFNA(INDEX(Table6[[#All],[Location]],MATCH(RecordTable[[#This Row],[METRC]],Table6[Tag],0)),"DEAD")</f>
        <v>DEAD</v>
      </c>
    </row>
    <row r="2572" spans="1:6" x14ac:dyDescent="0.25">
      <c r="A2572" t="str">
        <f>_xlfn.CONCAT("1A4070000000065000",RIGHT(RecordTable[[#This Row],[CloneBarcode]],6))</f>
        <v>1A4070000000065000045489</v>
      </c>
      <c r="B2572" t="str">
        <f>LEFT(RecordTable[[#This Row],[CloneBarcode]],7)</f>
        <v>STR8017</v>
      </c>
      <c r="C2572" t="s">
        <v>3902</v>
      </c>
      <c r="D2572" s="63">
        <v>43782</v>
      </c>
      <c r="E2572" s="63" t="str">
        <f>_xlfn.IFNA(IF(LEFT(VLOOKUP(RecordTable[[#This Row],[METRC]],METRC!A:B,2,FALSE),4)=LEFT(RecordTable[[#This Row],[CloneBarcode]],4),"match","MISMATCH"),"dead")</f>
        <v>dead</v>
      </c>
      <c r="F2572" s="15" t="str">
        <f>_xlfn.IFNA(INDEX(Table6[[#All],[Location]],MATCH(RecordTable[[#This Row],[METRC]],Table6[Tag],0)),"DEAD")</f>
        <v>DEAD</v>
      </c>
    </row>
    <row r="2573" spans="1:6" x14ac:dyDescent="0.25">
      <c r="A2573" t="str">
        <f>_xlfn.CONCAT("1A4070000000065000",RIGHT(RecordTable[[#This Row],[CloneBarcode]],6))</f>
        <v>1A4070000000065000050627</v>
      </c>
      <c r="B2573" t="str">
        <f>LEFT(RecordTable[[#This Row],[CloneBarcode]],7)</f>
        <v>STRC017</v>
      </c>
      <c r="C2573" t="s">
        <v>4178</v>
      </c>
      <c r="D2573" s="63">
        <v>43782</v>
      </c>
      <c r="E2573" s="63" t="str">
        <f>_xlfn.IFNA(IF(LEFT(VLOOKUP(RecordTable[[#This Row],[METRC]],METRC!A:B,2,FALSE),4)=LEFT(RecordTable[[#This Row],[CloneBarcode]],4),"match","MISMATCH"),"dead")</f>
        <v>dead</v>
      </c>
      <c r="F2573" s="15" t="str">
        <f>_xlfn.IFNA(INDEX(Table6[[#All],[Location]],MATCH(RecordTable[[#This Row],[METRC]],Table6[Tag],0)),"DEAD")</f>
        <v>DEAD</v>
      </c>
    </row>
    <row r="2574" spans="1:6" x14ac:dyDescent="0.25">
      <c r="A2574" t="str">
        <f>_xlfn.CONCAT("1A4070000000065000",RIGHT(RecordTable[[#This Row],[CloneBarcode]],6))</f>
        <v>1A4070000000065000050626</v>
      </c>
      <c r="B2574" t="str">
        <f>LEFT(RecordTable[[#This Row],[CloneBarcode]],7)</f>
        <v>STRC017</v>
      </c>
      <c r="C2574" s="62" t="s">
        <v>4179</v>
      </c>
      <c r="D2574" s="63">
        <v>43782</v>
      </c>
      <c r="E2574" s="63" t="str">
        <f>_xlfn.IFNA(IF(LEFT(VLOOKUP(RecordTable[[#This Row],[METRC]],METRC!A:B,2,FALSE),4)=LEFT(RecordTable[[#This Row],[CloneBarcode]],4),"match","MISMATCH"),"dead")</f>
        <v>dead</v>
      </c>
      <c r="F2574" s="15" t="str">
        <f>_xlfn.IFNA(INDEX(Table6[[#All],[Location]],MATCH(RecordTable[[#This Row],[METRC]],Table6[Tag],0)),"DEAD")</f>
        <v>DEAD</v>
      </c>
    </row>
    <row r="2575" spans="1:6" x14ac:dyDescent="0.25">
      <c r="A2575" t="str">
        <f>_xlfn.CONCAT("1A4070000000065000",RIGHT(RecordTable[[#This Row],[CloneBarcode]],6))</f>
        <v>1A4070000000065000045557</v>
      </c>
      <c r="B2575" t="str">
        <f>LEFT(RecordTable[[#This Row],[CloneBarcode]],7)</f>
        <v>STRC017</v>
      </c>
      <c r="C2575" s="62" t="s">
        <v>3904</v>
      </c>
      <c r="D2575" s="63">
        <v>43782</v>
      </c>
      <c r="E2575" s="63" t="str">
        <f>_xlfn.IFNA(IF(LEFT(VLOOKUP(RecordTable[[#This Row],[METRC]],METRC!A:B,2,FALSE),4)=LEFT(RecordTable[[#This Row],[CloneBarcode]],4),"match","MISMATCH"),"dead")</f>
        <v>dead</v>
      </c>
      <c r="F2575" s="15" t="str">
        <f>_xlfn.IFNA(INDEX(Table6[[#All],[Location]],MATCH(RecordTable[[#This Row],[METRC]],Table6[Tag],0)),"DEAD")</f>
        <v>DEAD</v>
      </c>
    </row>
    <row r="2576" spans="1:6" x14ac:dyDescent="0.25">
      <c r="A2576" t="str">
        <f>_xlfn.CONCAT("1A4070000000065000",RIGHT(RecordTable[[#This Row],[CloneBarcode]],6))</f>
        <v>1A4070000000065000045556</v>
      </c>
      <c r="B2576" t="str">
        <f>LEFT(RecordTable[[#This Row],[CloneBarcode]],7)</f>
        <v>STRC017</v>
      </c>
      <c r="C2576" s="62" t="s">
        <v>3903</v>
      </c>
      <c r="D2576" s="63">
        <v>43782</v>
      </c>
      <c r="E2576" s="63" t="str">
        <f>_xlfn.IFNA(IF(LEFT(VLOOKUP(RecordTable[[#This Row],[METRC]],METRC!A:B,2,FALSE),4)=LEFT(RecordTable[[#This Row],[CloneBarcode]],4),"match","MISMATCH"),"dead")</f>
        <v>dead</v>
      </c>
      <c r="F2576" s="15" t="str">
        <f>_xlfn.IFNA(INDEX(Table6[[#All],[Location]],MATCH(RecordTable[[#This Row],[METRC]],Table6[Tag],0)),"DEAD")</f>
        <v>DEAD</v>
      </c>
    </row>
    <row r="2577" spans="1:6" x14ac:dyDescent="0.25">
      <c r="A2577" t="str">
        <f>_xlfn.CONCAT("1A4070000000065000",RIGHT(RecordTable[[#This Row],[CloneBarcode]],6))</f>
        <v>1A4070000000065000053188</v>
      </c>
      <c r="B2577" t="str">
        <f>LEFT(RecordTable[[#This Row],[CloneBarcode]],7)</f>
        <v>STRC017</v>
      </c>
      <c r="C2577" s="62" t="s">
        <v>4294</v>
      </c>
      <c r="D2577" s="63">
        <v>43782</v>
      </c>
      <c r="E2577" s="63" t="str">
        <f>_xlfn.IFNA(IF(LEFT(VLOOKUP(RecordTable[[#This Row],[METRC]],METRC!A:B,2,FALSE),4)=LEFT(RecordTable[[#This Row],[CloneBarcode]],4),"match","MISMATCH"),"dead")</f>
        <v>dead</v>
      </c>
      <c r="F2577" s="15" t="str">
        <f>_xlfn.IFNA(INDEX(Table6[[#All],[Location]],MATCH(RecordTable[[#This Row],[METRC]],Table6[Tag],0)),"DEAD")</f>
        <v>DEAD</v>
      </c>
    </row>
    <row r="2578" spans="1:6" x14ac:dyDescent="0.25">
      <c r="A2578" t="str">
        <f>_xlfn.CONCAT("1A4070000000065000",RIGHT(RecordTable[[#This Row],[CloneBarcode]],6))</f>
        <v>1A4070000000065000053187</v>
      </c>
      <c r="B2578" t="str">
        <f>LEFT(RecordTable[[#This Row],[CloneBarcode]],7)</f>
        <v>STRC017</v>
      </c>
      <c r="C2578" t="s">
        <v>4295</v>
      </c>
      <c r="D2578" s="63">
        <v>43782</v>
      </c>
      <c r="E2578" s="63" t="str">
        <f>_xlfn.IFNA(IF(LEFT(VLOOKUP(RecordTable[[#This Row],[METRC]],METRC!A:B,2,FALSE),4)=LEFT(RecordTable[[#This Row],[CloneBarcode]],4),"match","MISMATCH"),"dead")</f>
        <v>dead</v>
      </c>
      <c r="F2578" s="15" t="str">
        <f>_xlfn.IFNA(INDEX(Table6[[#All],[Location]],MATCH(RecordTable[[#This Row],[METRC]],Table6[Tag],0)),"DEAD")</f>
        <v>DEAD</v>
      </c>
    </row>
    <row r="2579" spans="1:6" x14ac:dyDescent="0.25">
      <c r="A2579" t="str">
        <f>_xlfn.CONCAT("1A4070000000065000",RIGHT(RecordTable[[#This Row],[CloneBarcode]],6))</f>
        <v>1A4070000000065000050644</v>
      </c>
      <c r="B2579" t="str">
        <f>LEFT(RecordTable[[#This Row],[CloneBarcode]],7)</f>
        <v>STRC018</v>
      </c>
      <c r="C2579" t="s">
        <v>4181</v>
      </c>
      <c r="D2579" s="63">
        <v>43782</v>
      </c>
      <c r="E2579" s="63" t="str">
        <f>_xlfn.IFNA(IF(LEFT(VLOOKUP(RecordTable[[#This Row],[METRC]],METRC!A:B,2,FALSE),4)=LEFT(RecordTable[[#This Row],[CloneBarcode]],4),"match","MISMATCH"),"dead")</f>
        <v>dead</v>
      </c>
      <c r="F2579" s="15" t="str">
        <f>_xlfn.IFNA(INDEX(Table6[[#All],[Location]],MATCH(RecordTable[[#This Row],[METRC]],Table6[Tag],0)),"DEAD")</f>
        <v>DEAD</v>
      </c>
    </row>
    <row r="2580" spans="1:6" x14ac:dyDescent="0.25">
      <c r="A2580" t="str">
        <f>_xlfn.CONCAT("1A4070000000065000",RIGHT(RecordTable[[#This Row],[CloneBarcode]],6))</f>
        <v>1A4070000000065000050646</v>
      </c>
      <c r="B2580" t="str">
        <f>LEFT(RecordTable[[#This Row],[CloneBarcode]],7)</f>
        <v>STRC018</v>
      </c>
      <c r="C2580" s="62" t="s">
        <v>4180</v>
      </c>
      <c r="D2580" s="63">
        <v>43782</v>
      </c>
      <c r="E2580" s="63" t="str">
        <f>_xlfn.IFNA(IF(LEFT(VLOOKUP(RecordTable[[#This Row],[METRC]],METRC!A:B,2,FALSE),4)=LEFT(RecordTable[[#This Row],[CloneBarcode]],4),"match","MISMATCH"),"dead")</f>
        <v>dead</v>
      </c>
      <c r="F2580" s="15" t="str">
        <f>_xlfn.IFNA(INDEX(Table6[[#All],[Location]],MATCH(RecordTable[[#This Row],[METRC]],Table6[Tag],0)),"DEAD")</f>
        <v>DEAD</v>
      </c>
    </row>
    <row r="2581" spans="1:6" x14ac:dyDescent="0.25">
      <c r="A2581" t="str">
        <f>_xlfn.CONCAT("1A4070000000065000",RIGHT(RecordTable[[#This Row],[CloneBarcode]],6))</f>
        <v>1A4070000000065000045523</v>
      </c>
      <c r="B2581" t="str">
        <f>LEFT(RecordTable[[#This Row],[CloneBarcode]],7)</f>
        <v>STRC018</v>
      </c>
      <c r="C2581" s="62" t="s">
        <v>3906</v>
      </c>
      <c r="D2581" s="63">
        <v>43782</v>
      </c>
      <c r="E2581" s="63" t="str">
        <f>_xlfn.IFNA(IF(LEFT(VLOOKUP(RecordTable[[#This Row],[METRC]],METRC!A:B,2,FALSE),4)=LEFT(RecordTable[[#This Row],[CloneBarcode]],4),"match","MISMATCH"),"dead")</f>
        <v>dead</v>
      </c>
      <c r="F2581" s="15" t="str">
        <f>_xlfn.IFNA(INDEX(Table6[[#All],[Location]],MATCH(RecordTable[[#This Row],[METRC]],Table6[Tag],0)),"DEAD")</f>
        <v>DEAD</v>
      </c>
    </row>
    <row r="2582" spans="1:6" x14ac:dyDescent="0.25">
      <c r="A2582" t="str">
        <f>_xlfn.CONCAT("1A4070000000065000",RIGHT(RecordTable[[#This Row],[CloneBarcode]],6))</f>
        <v>1A4070000000065000045522</v>
      </c>
      <c r="B2582" t="str">
        <f>LEFT(RecordTable[[#This Row],[CloneBarcode]],7)</f>
        <v>STRC018</v>
      </c>
      <c r="C2582" t="s">
        <v>3905</v>
      </c>
      <c r="D2582" s="63">
        <v>43782</v>
      </c>
      <c r="E2582" s="63" t="str">
        <f>_xlfn.IFNA(IF(LEFT(VLOOKUP(RecordTable[[#This Row],[METRC]],METRC!A:B,2,FALSE),4)=LEFT(RecordTable[[#This Row],[CloneBarcode]],4),"match","MISMATCH"),"dead")</f>
        <v>dead</v>
      </c>
      <c r="F2582" s="15" t="str">
        <f>_xlfn.IFNA(INDEX(Table6[[#All],[Location]],MATCH(RecordTable[[#This Row],[METRC]],Table6[Tag],0)),"DEAD")</f>
        <v>DEAD</v>
      </c>
    </row>
    <row r="2583" spans="1:6" x14ac:dyDescent="0.25">
      <c r="A2583" t="str">
        <f>_xlfn.CONCAT("1A4070000000065000",RIGHT(RecordTable[[#This Row],[CloneBarcode]],6))</f>
        <v>1A4070000000065000053184</v>
      </c>
      <c r="B2583" t="str">
        <f>LEFT(RecordTable[[#This Row],[CloneBarcode]],7)</f>
        <v>STRC018</v>
      </c>
      <c r="C2583" s="62" t="s">
        <v>4296</v>
      </c>
      <c r="D2583" s="63">
        <v>43782</v>
      </c>
      <c r="E2583" s="63" t="str">
        <f>_xlfn.IFNA(IF(LEFT(VLOOKUP(RecordTable[[#This Row],[METRC]],METRC!A:B,2,FALSE),4)=LEFT(RecordTable[[#This Row],[CloneBarcode]],4),"match","MISMATCH"),"dead")</f>
        <v>dead</v>
      </c>
      <c r="F2583" s="15" t="str">
        <f>_xlfn.IFNA(INDEX(Table6[[#All],[Location]],MATCH(RecordTable[[#This Row],[METRC]],Table6[Tag],0)),"DEAD")</f>
        <v>DEAD</v>
      </c>
    </row>
    <row r="2584" spans="1:6" x14ac:dyDescent="0.25">
      <c r="A2584" t="str">
        <f>_xlfn.CONCAT("1A4070000000065000",RIGHT(RecordTable[[#This Row],[CloneBarcode]],6))</f>
        <v>1A4070000000065000053205</v>
      </c>
      <c r="B2584" t="str">
        <f>LEFT(RecordTable[[#This Row],[CloneBarcode]],7)</f>
        <v>STRC018</v>
      </c>
      <c r="C2584" t="s">
        <v>4297</v>
      </c>
      <c r="D2584" s="63">
        <v>43782</v>
      </c>
      <c r="E2584" s="63" t="str">
        <f>_xlfn.IFNA(IF(LEFT(VLOOKUP(RecordTable[[#This Row],[METRC]],METRC!A:B,2,FALSE),4)=LEFT(RecordTable[[#This Row],[CloneBarcode]],4),"match","MISMATCH"),"dead")</f>
        <v>dead</v>
      </c>
      <c r="F2584" s="15" t="str">
        <f>_xlfn.IFNA(INDEX(Table6[[#All],[Location]],MATCH(RecordTable[[#This Row],[METRC]],Table6[Tag],0)),"DEAD")</f>
        <v>DEAD</v>
      </c>
    </row>
    <row r="2585" spans="1:6" x14ac:dyDescent="0.25">
      <c r="A2585" t="str">
        <f>_xlfn.CONCAT("1A4070000000065000",RIGHT(RecordTable[[#This Row],[CloneBarcode]],6))</f>
        <v>1A4070000000065000050631</v>
      </c>
      <c r="B2585" t="str">
        <f>LEFT(RecordTable[[#This Row],[CloneBarcode]],7)</f>
        <v>STRC022</v>
      </c>
      <c r="C2585" t="s">
        <v>4183</v>
      </c>
      <c r="D2585" s="63">
        <v>43782</v>
      </c>
      <c r="E2585" s="63" t="str">
        <f>_xlfn.IFNA(IF(LEFT(VLOOKUP(RecordTable[[#This Row],[METRC]],METRC!A:B,2,FALSE),4)=LEFT(RecordTable[[#This Row],[CloneBarcode]],4),"match","MISMATCH"),"dead")</f>
        <v>dead</v>
      </c>
      <c r="F2585" s="15" t="str">
        <f>_xlfn.IFNA(INDEX(Table6[[#All],[Location]],MATCH(RecordTable[[#This Row],[METRC]],Table6[Tag],0)),"DEAD")</f>
        <v>DEAD</v>
      </c>
    </row>
    <row r="2586" spans="1:6" x14ac:dyDescent="0.25">
      <c r="A2586" t="str">
        <f>_xlfn.CONCAT("1A4070000000065000",RIGHT(RecordTable[[#This Row],[CloneBarcode]],6))</f>
        <v>1A4070000000065000050632</v>
      </c>
      <c r="B2586" t="str">
        <f>LEFT(RecordTable[[#This Row],[CloneBarcode]],7)</f>
        <v>STRC022</v>
      </c>
      <c r="C2586" s="62" t="s">
        <v>4182</v>
      </c>
      <c r="D2586" s="63">
        <v>43782</v>
      </c>
      <c r="E2586" s="63" t="str">
        <f>_xlfn.IFNA(IF(LEFT(VLOOKUP(RecordTable[[#This Row],[METRC]],METRC!A:B,2,FALSE),4)=LEFT(RecordTable[[#This Row],[CloneBarcode]],4),"match","MISMATCH"),"dead")</f>
        <v>dead</v>
      </c>
      <c r="F2586" s="15" t="str">
        <f>_xlfn.IFNA(INDEX(Table6[[#All],[Location]],MATCH(RecordTable[[#This Row],[METRC]],Table6[Tag],0)),"DEAD")</f>
        <v>DEAD</v>
      </c>
    </row>
    <row r="2587" spans="1:6" x14ac:dyDescent="0.25">
      <c r="A2587" t="str">
        <f>_xlfn.CONCAT("1A4070000000065000",RIGHT(RecordTable[[#This Row],[CloneBarcode]],6))</f>
        <v>1A4070000000065000045558</v>
      </c>
      <c r="B2587" t="str">
        <f>LEFT(RecordTable[[#This Row],[CloneBarcode]],7)</f>
        <v>STRC022</v>
      </c>
      <c r="C2587" s="62" t="s">
        <v>3907</v>
      </c>
      <c r="D2587" s="63">
        <v>43782</v>
      </c>
      <c r="E2587" s="63" t="str">
        <f>_xlfn.IFNA(IF(LEFT(VLOOKUP(RecordTable[[#This Row],[METRC]],METRC!A:B,2,FALSE),4)=LEFT(RecordTable[[#This Row],[CloneBarcode]],4),"match","MISMATCH"),"dead")</f>
        <v>dead</v>
      </c>
      <c r="F2587" s="15" t="str">
        <f>_xlfn.IFNA(INDEX(Table6[[#All],[Location]],MATCH(RecordTable[[#This Row],[METRC]],Table6[Tag],0)),"DEAD")</f>
        <v>DEAD</v>
      </c>
    </row>
    <row r="2588" spans="1:6" x14ac:dyDescent="0.25">
      <c r="A2588" t="str">
        <f>_xlfn.CONCAT("1A4070000000065000",RIGHT(RecordTable[[#This Row],[CloneBarcode]],6))</f>
        <v>1A4070000000065000045559</v>
      </c>
      <c r="B2588" t="str">
        <f>LEFT(RecordTable[[#This Row],[CloneBarcode]],7)</f>
        <v>STRC022</v>
      </c>
      <c r="C2588" t="s">
        <v>3908</v>
      </c>
      <c r="D2588" s="63">
        <v>43782</v>
      </c>
      <c r="E2588" s="63" t="str">
        <f>_xlfn.IFNA(IF(LEFT(VLOOKUP(RecordTable[[#This Row],[METRC]],METRC!A:B,2,FALSE),4)=LEFT(RecordTable[[#This Row],[CloneBarcode]],4),"match","MISMATCH"),"dead")</f>
        <v>dead</v>
      </c>
      <c r="F2588" s="15" t="str">
        <f>_xlfn.IFNA(INDEX(Table6[[#All],[Location]],MATCH(RecordTable[[#This Row],[METRC]],Table6[Tag],0)),"DEAD")</f>
        <v>DEAD</v>
      </c>
    </row>
    <row r="2589" spans="1:6" x14ac:dyDescent="0.25">
      <c r="A2589" t="str">
        <f>_xlfn.CONCAT("1A4070000000065000",RIGHT(RecordTable[[#This Row],[CloneBarcode]],6))</f>
        <v>1A4070000000065000053203</v>
      </c>
      <c r="B2589" t="str">
        <f>LEFT(RecordTable[[#This Row],[CloneBarcode]],7)</f>
        <v>STRC022</v>
      </c>
      <c r="C2589" t="s">
        <v>4298</v>
      </c>
      <c r="D2589" s="63">
        <v>43782</v>
      </c>
      <c r="E2589" s="63" t="str">
        <f>_xlfn.IFNA(IF(LEFT(VLOOKUP(RecordTable[[#This Row],[METRC]],METRC!A:B,2,FALSE),4)=LEFT(RecordTable[[#This Row],[CloneBarcode]],4),"match","MISMATCH"),"dead")</f>
        <v>dead</v>
      </c>
      <c r="F2589" s="15" t="str">
        <f>_xlfn.IFNA(INDEX(Table6[[#All],[Location]],MATCH(RecordTable[[#This Row],[METRC]],Table6[Tag],0)),"DEAD")</f>
        <v>DEAD</v>
      </c>
    </row>
    <row r="2590" spans="1:6" x14ac:dyDescent="0.25">
      <c r="A2590" t="str">
        <f>_xlfn.CONCAT("1A4070000000065000",RIGHT(RecordTable[[#This Row],[CloneBarcode]],6))</f>
        <v>1A4070000000065000053202</v>
      </c>
      <c r="B2590" t="str">
        <f>LEFT(RecordTable[[#This Row],[CloneBarcode]],7)</f>
        <v>STRC022</v>
      </c>
      <c r="C2590" s="62" t="s">
        <v>4299</v>
      </c>
      <c r="D2590" s="63">
        <v>43782</v>
      </c>
      <c r="E2590" s="63" t="str">
        <f>_xlfn.IFNA(IF(LEFT(VLOOKUP(RecordTable[[#This Row],[METRC]],METRC!A:B,2,FALSE),4)=LEFT(RecordTable[[#This Row],[CloneBarcode]],4),"match","MISMATCH"),"dead")</f>
        <v>dead</v>
      </c>
      <c r="F2590" s="15" t="str">
        <f>_xlfn.IFNA(INDEX(Table6[[#All],[Location]],MATCH(RecordTable[[#This Row],[METRC]],Table6[Tag],0)),"DEAD")</f>
        <v>DEAD</v>
      </c>
    </row>
    <row r="2591" spans="1:6" x14ac:dyDescent="0.25">
      <c r="A2591" t="s">
        <v>3799</v>
      </c>
      <c r="B2591" t="s">
        <v>117</v>
      </c>
      <c r="C2591" t="str">
        <f>_xlfn.CONCAT(RecordTable[[#This Row],[PhenoAbbv]],".",RIGHT(RecordTable[[#This Row],[METRC]],6))</f>
        <v>SUNL006.031963</v>
      </c>
      <c r="D2591" s="63">
        <v>43782</v>
      </c>
      <c r="E2591" s="63" t="str">
        <f>_xlfn.IFNA(IF(LEFT(VLOOKUP(RecordTable[[#This Row],[METRC]],METRC!A:B,2,FALSE),4)=LEFT(RecordTable[[#This Row],[CloneBarcode]],4),"match","MISMATCH"),"dead")</f>
        <v>dead</v>
      </c>
      <c r="F2591" s="15" t="str">
        <f>_xlfn.IFNA(INDEX(Table6[[#All],[Location]],MATCH(RecordTable[[#This Row],[METRC]],Table6[Tag],0)),"DEAD")</f>
        <v>DEAD</v>
      </c>
    </row>
    <row r="2592" spans="1:6" x14ac:dyDescent="0.25">
      <c r="A2592" t="str">
        <f>_xlfn.CONCAT("1A4070000000065000",RIGHT(RecordTable[[#This Row],[CloneBarcode]],6))</f>
        <v>1A4070000000065000048031</v>
      </c>
      <c r="B2592" t="str">
        <f>LEFT(RecordTable[[#This Row],[CloneBarcode]],7)</f>
        <v>SUNL006</v>
      </c>
      <c r="C2592" s="62" t="s">
        <v>4078</v>
      </c>
      <c r="D2592" s="63">
        <v>43782</v>
      </c>
      <c r="E2592" s="63" t="str">
        <f>_xlfn.IFNA(IF(LEFT(VLOOKUP(RecordTable[[#This Row],[METRC]],METRC!A:B,2,FALSE),4)=LEFT(RecordTable[[#This Row],[CloneBarcode]],4),"match","MISMATCH"),"dead")</f>
        <v>dead</v>
      </c>
      <c r="F2592" s="15" t="str">
        <f>_xlfn.IFNA(INDEX(Table6[[#All],[Location]],MATCH(RecordTable[[#This Row],[METRC]],Table6[Tag],0)),"DEAD")</f>
        <v>DEAD</v>
      </c>
    </row>
    <row r="2593" spans="1:6" x14ac:dyDescent="0.25">
      <c r="A2593" t="str">
        <f>_xlfn.CONCAT("1A4070000000065000",RIGHT(RecordTable[[#This Row],[CloneBarcode]],6))</f>
        <v>1A4070000000065000048051</v>
      </c>
      <c r="B2593" t="str">
        <f>LEFT(RecordTable[[#This Row],[CloneBarcode]],7)</f>
        <v>SUNL006</v>
      </c>
      <c r="C2593" t="s">
        <v>4079</v>
      </c>
      <c r="D2593" s="63">
        <v>43782</v>
      </c>
      <c r="E2593" s="63" t="str">
        <f>_xlfn.IFNA(IF(LEFT(VLOOKUP(RecordTable[[#This Row],[METRC]],METRC!A:B,2,FALSE),4)=LEFT(RecordTable[[#This Row],[CloneBarcode]],4),"match","MISMATCH"),"dead")</f>
        <v>dead</v>
      </c>
      <c r="F2593" s="15" t="str">
        <f>_xlfn.IFNA(INDEX(Table6[[#All],[Location]],MATCH(RecordTable[[#This Row],[METRC]],Table6[Tag],0)),"DEAD")</f>
        <v>DEAD</v>
      </c>
    </row>
    <row r="2594" spans="1:6" x14ac:dyDescent="0.25">
      <c r="A2594" t="str">
        <f>_xlfn.CONCAT("1A4070000000065000",RIGHT(RecordTable[[#This Row],[CloneBarcode]],6))</f>
        <v>1A4070000000065000048030</v>
      </c>
      <c r="B2594" t="str">
        <f>LEFT(RecordTable[[#This Row],[CloneBarcode]],7)</f>
        <v>SUNL006</v>
      </c>
      <c r="C2594" s="62" t="s">
        <v>4077</v>
      </c>
      <c r="D2594" s="63">
        <v>43782</v>
      </c>
      <c r="E2594" s="63" t="str">
        <f>_xlfn.IFNA(IF(LEFT(VLOOKUP(RecordTable[[#This Row],[METRC]],METRC!A:B,2,FALSE),4)=LEFT(RecordTable[[#This Row],[CloneBarcode]],4),"match","MISMATCH"),"dead")</f>
        <v>dead</v>
      </c>
      <c r="F2594" s="15" t="str">
        <f>_xlfn.IFNA(INDEX(Table6[[#All],[Location]],MATCH(RecordTable[[#This Row],[METRC]],Table6[Tag],0)),"DEAD")</f>
        <v>DEAD</v>
      </c>
    </row>
    <row r="2595" spans="1:6" x14ac:dyDescent="0.25">
      <c r="A2595" t="s">
        <v>3802</v>
      </c>
      <c r="B2595" t="s">
        <v>3294</v>
      </c>
      <c r="C2595" t="str">
        <f>_xlfn.CONCAT(RecordTable[[#This Row],[PhenoAbbv]],".",RIGHT(RecordTable[[#This Row],[METRC]],6))</f>
        <v>SUNL011.032040</v>
      </c>
      <c r="D2595" s="63">
        <v>43782</v>
      </c>
      <c r="E2595" s="63" t="str">
        <f>_xlfn.IFNA(IF(LEFT(VLOOKUP(RecordTable[[#This Row],[METRC]],METRC!A:B,2,FALSE),4)=LEFT(RecordTable[[#This Row],[CloneBarcode]],4),"match","MISMATCH"),"dead")</f>
        <v>dead</v>
      </c>
      <c r="F2595" s="15" t="str">
        <f>_xlfn.IFNA(INDEX(Table6[[#All],[Location]],MATCH(RecordTable[[#This Row],[METRC]],Table6[Tag],0)),"DEAD")</f>
        <v>DEAD</v>
      </c>
    </row>
    <row r="2596" spans="1:6" x14ac:dyDescent="0.25">
      <c r="A2596" t="str">
        <f>_xlfn.CONCAT("1A4070000000065000",RIGHT(RecordTable[[#This Row],[CloneBarcode]],6))</f>
        <v>1A4070000000065000045570</v>
      </c>
      <c r="B2596" t="str">
        <f>LEFT(RecordTable[[#This Row],[CloneBarcode]],7)</f>
        <v>SUNL011</v>
      </c>
      <c r="C2596" t="s">
        <v>3912</v>
      </c>
      <c r="D2596" s="63">
        <v>43782</v>
      </c>
      <c r="E2596" s="63" t="str">
        <f>_xlfn.IFNA(IF(LEFT(VLOOKUP(RecordTable[[#This Row],[METRC]],METRC!A:B,2,FALSE),4)=LEFT(RecordTable[[#This Row],[CloneBarcode]],4),"match","MISMATCH"),"dead")</f>
        <v>dead</v>
      </c>
      <c r="F2596" s="15" t="str">
        <f>_xlfn.IFNA(INDEX(Table6[[#All],[Location]],MATCH(RecordTable[[#This Row],[METRC]],Table6[Tag],0)),"DEAD")</f>
        <v>DEAD</v>
      </c>
    </row>
    <row r="2597" spans="1:6" x14ac:dyDescent="0.25">
      <c r="A2597" t="str">
        <f>_xlfn.CONCAT("1A4070000000065000",RIGHT(RecordTable[[#This Row],[CloneBarcode]],6))</f>
        <v>1A4070000000065000045571</v>
      </c>
      <c r="B2597" t="str">
        <f>LEFT(RecordTable[[#This Row],[CloneBarcode]],7)</f>
        <v>SUNL011</v>
      </c>
      <c r="C2597" t="s">
        <v>3911</v>
      </c>
      <c r="D2597" s="63">
        <v>43782</v>
      </c>
      <c r="E2597" s="63" t="str">
        <f>_xlfn.IFNA(IF(LEFT(VLOOKUP(RecordTable[[#This Row],[METRC]],METRC!A:B,2,FALSE),4)=LEFT(RecordTable[[#This Row],[CloneBarcode]],4),"match","MISMATCH"),"dead")</f>
        <v>dead</v>
      </c>
      <c r="F2597" s="15" t="str">
        <f>_xlfn.IFNA(INDEX(Table6[[#All],[Location]],MATCH(RecordTable[[#This Row],[METRC]],Table6[Tag],0)),"DEAD")</f>
        <v>DEAD</v>
      </c>
    </row>
    <row r="2598" spans="1:6" x14ac:dyDescent="0.25">
      <c r="A2598" t="s">
        <v>3803</v>
      </c>
      <c r="B2598" t="s">
        <v>3804</v>
      </c>
      <c r="C2598" t="str">
        <f>_xlfn.CONCAT(RecordTable[[#This Row],[PhenoAbbv]],".",RIGHT(RecordTable[[#This Row],[METRC]],6))</f>
        <v>SUNL013.031997</v>
      </c>
      <c r="D2598" s="63">
        <v>43782</v>
      </c>
      <c r="E2598" s="63" t="str">
        <f>_xlfn.IFNA(IF(LEFT(VLOOKUP(RecordTable[[#This Row],[METRC]],METRC!A:B,2,FALSE),4)=LEFT(RecordTable[[#This Row],[CloneBarcode]],4),"match","MISMATCH"),"dead")</f>
        <v>dead</v>
      </c>
      <c r="F2598" s="15" t="str">
        <f>_xlfn.IFNA(INDEX(Table6[[#All],[Location]],MATCH(RecordTable[[#This Row],[METRC]],Table6[Tag],0)),"DEAD")</f>
        <v>DEAD</v>
      </c>
    </row>
    <row r="2599" spans="1:6" x14ac:dyDescent="0.25">
      <c r="A2599" t="str">
        <f>_xlfn.CONCAT("1A4070000000065000",RIGHT(RecordTable[[#This Row],[CloneBarcode]],6))</f>
        <v>1A4070000000065000045504</v>
      </c>
      <c r="B2599" t="str">
        <f>LEFT(RecordTable[[#This Row],[CloneBarcode]],7)</f>
        <v>SUNL016</v>
      </c>
      <c r="C2599" s="62" t="s">
        <v>3913</v>
      </c>
      <c r="D2599" s="63">
        <v>43782</v>
      </c>
      <c r="E2599" s="63" t="str">
        <f>_xlfn.IFNA(IF(LEFT(VLOOKUP(RecordTable[[#This Row],[METRC]],METRC!A:B,2,FALSE),4)=LEFT(RecordTable[[#This Row],[CloneBarcode]],4),"match","MISMATCH"),"dead")</f>
        <v>dead</v>
      </c>
      <c r="F2599" s="15" t="str">
        <f>_xlfn.IFNA(INDEX(Table6[[#All],[Location]],MATCH(RecordTable[[#This Row],[METRC]],Table6[Tag],0)),"DEAD")</f>
        <v>DEAD</v>
      </c>
    </row>
    <row r="2600" spans="1:6" x14ac:dyDescent="0.25">
      <c r="A2600" t="str">
        <f>_xlfn.CONCAT("1A4070000000065000",RIGHT(RecordTable[[#This Row],[CloneBarcode]],6))</f>
        <v>1A4070000000065000045505</v>
      </c>
      <c r="B2600" t="str">
        <f>LEFT(RecordTable[[#This Row],[CloneBarcode]],7)</f>
        <v>SUNL016</v>
      </c>
      <c r="C2600" t="s">
        <v>3914</v>
      </c>
      <c r="D2600" s="63">
        <v>43782</v>
      </c>
      <c r="E2600" s="63" t="str">
        <f>_xlfn.IFNA(IF(LEFT(VLOOKUP(RecordTable[[#This Row],[METRC]],METRC!A:B,2,FALSE),4)=LEFT(RecordTable[[#This Row],[CloneBarcode]],4),"match","MISMATCH"),"dead")</f>
        <v>dead</v>
      </c>
      <c r="F2600" s="15" t="str">
        <f>_xlfn.IFNA(INDEX(Table6[[#All],[Location]],MATCH(RecordTable[[#This Row],[METRC]],Table6[Tag],0)),"DEAD")</f>
        <v>DEAD</v>
      </c>
    </row>
    <row r="2601" spans="1:6" x14ac:dyDescent="0.25">
      <c r="A2601" t="str">
        <f>_xlfn.CONCAT("1A4070000000065000",RIGHT(RecordTable[[#This Row],[CloneBarcode]],6))</f>
        <v>1A4070000000065000045569</v>
      </c>
      <c r="B2601" t="str">
        <f>LEFT(RecordTable[[#This Row],[CloneBarcode]],7)</f>
        <v>SUNL019</v>
      </c>
      <c r="C2601" s="62" t="s">
        <v>3916</v>
      </c>
      <c r="D2601" s="63">
        <v>43782</v>
      </c>
      <c r="E2601" s="63" t="str">
        <f>_xlfn.IFNA(IF(LEFT(VLOOKUP(RecordTable[[#This Row],[METRC]],METRC!A:B,2,FALSE),4)=LEFT(RecordTable[[#This Row],[CloneBarcode]],4),"match","MISMATCH"),"dead")</f>
        <v>dead</v>
      </c>
      <c r="F2601" s="15" t="str">
        <f>_xlfn.IFNA(INDEX(Table6[[#All],[Location]],MATCH(RecordTable[[#This Row],[METRC]],Table6[Tag],0)),"DEAD")</f>
        <v>DEAD</v>
      </c>
    </row>
    <row r="2602" spans="1:6" x14ac:dyDescent="0.25">
      <c r="A2602" t="str">
        <f>_xlfn.CONCAT("1A4070000000065000",RIGHT(RecordTable[[#This Row],[CloneBarcode]],6))</f>
        <v>1A4070000000065000045568</v>
      </c>
      <c r="B2602" t="str">
        <f>LEFT(RecordTable[[#This Row],[CloneBarcode]],7)</f>
        <v>SUNL019</v>
      </c>
      <c r="C2602" s="62" t="s">
        <v>3915</v>
      </c>
      <c r="D2602" s="63">
        <v>43782</v>
      </c>
      <c r="E2602" s="63" t="str">
        <f>_xlfn.IFNA(IF(LEFT(VLOOKUP(RecordTable[[#This Row],[METRC]],METRC!A:B,2,FALSE),4)=LEFT(RecordTable[[#This Row],[CloneBarcode]],4),"match","MISMATCH"),"dead")</f>
        <v>dead</v>
      </c>
      <c r="F2602" s="15" t="str">
        <f>_xlfn.IFNA(INDEX(Table6[[#All],[Location]],MATCH(RecordTable[[#This Row],[METRC]],Table6[Tag],0)),"DEAD")</f>
        <v>DEAD</v>
      </c>
    </row>
    <row r="2603" spans="1:6" x14ac:dyDescent="0.25">
      <c r="A2603" t="s">
        <v>4300</v>
      </c>
      <c r="B2603" t="s">
        <v>4142</v>
      </c>
      <c r="C2603" t="str">
        <f>_xlfn.CONCAT(RecordTable[[#This Row],[PhenoAbbv]],".",RIGHT(RecordTable[[#This Row],[METRC]],6))</f>
        <v>SWTS006.040509</v>
      </c>
      <c r="D2603" s="63">
        <v>43782</v>
      </c>
      <c r="E2603" s="63" t="str">
        <f>_xlfn.IFNA(IF(LEFT(VLOOKUP(RecordTable[[#This Row],[METRC]],METRC!A:B,2,FALSE),4)=LEFT(RecordTable[[#This Row],[CloneBarcode]],4),"match","MISMATCH"),"dead")</f>
        <v>dead</v>
      </c>
      <c r="F2603" s="15" t="str">
        <f>_xlfn.IFNA(INDEX(Table6[[#All],[Location]],MATCH(RecordTable[[#This Row],[METRC]],Table6[Tag],0)),"DEAD")</f>
        <v>DEAD</v>
      </c>
    </row>
    <row r="2604" spans="1:6" x14ac:dyDescent="0.25">
      <c r="A2604" t="s">
        <v>4141</v>
      </c>
      <c r="B2604" t="s">
        <v>4142</v>
      </c>
      <c r="C2604" t="str">
        <f>_xlfn.CONCAT(RecordTable[[#This Row],[PhenoAbbv]],".",RIGHT(RecordTable[[#This Row],[METRC]],6))</f>
        <v>SWTS006.040510</v>
      </c>
      <c r="D2604" s="63">
        <v>43782</v>
      </c>
      <c r="E2604" s="63" t="str">
        <f>_xlfn.IFNA(IF(LEFT(VLOOKUP(RecordTable[[#This Row],[METRC]],METRC!A:B,2,FALSE),4)=LEFT(RecordTable[[#This Row],[CloneBarcode]],4),"match","MISMATCH"),"dead")</f>
        <v>dead</v>
      </c>
      <c r="F2604" s="15" t="str">
        <f>_xlfn.IFNA(INDEX(Table6[[#All],[Location]],MATCH(RecordTable[[#This Row],[METRC]],Table6[Tag],0)),"DEAD")</f>
        <v>DEAD</v>
      </c>
    </row>
    <row r="2605" spans="1:6" x14ac:dyDescent="0.25">
      <c r="A2605" t="s">
        <v>4143</v>
      </c>
      <c r="B2605" t="s">
        <v>4142</v>
      </c>
      <c r="C2605" t="str">
        <f>_xlfn.CONCAT(RecordTable[[#This Row],[PhenoAbbv]],".",RIGHT(RecordTable[[#This Row],[METRC]],6))</f>
        <v>SWTS006.040599</v>
      </c>
      <c r="D2605" s="63">
        <v>43782</v>
      </c>
      <c r="E2605" s="63" t="str">
        <f>_xlfn.IFNA(IF(LEFT(VLOOKUP(RecordTable[[#This Row],[METRC]],METRC!A:B,2,FALSE),4)=LEFT(RecordTable[[#This Row],[CloneBarcode]],4),"match","MISMATCH"),"dead")</f>
        <v>dead</v>
      </c>
      <c r="F2605" s="15" t="str">
        <f>_xlfn.IFNA(INDEX(Table6[[#All],[Location]],MATCH(RecordTable[[#This Row],[METRC]],Table6[Tag],0)),"DEAD")</f>
        <v>DEAD</v>
      </c>
    </row>
    <row r="2606" spans="1:6" x14ac:dyDescent="0.25">
      <c r="A2606" t="s">
        <v>4144</v>
      </c>
      <c r="B2606" t="s">
        <v>4142</v>
      </c>
      <c r="C2606" t="str">
        <f>_xlfn.CONCAT(RecordTable[[#This Row],[PhenoAbbv]],".",RIGHT(RecordTable[[#This Row],[METRC]],6))</f>
        <v>SWTS006.040600</v>
      </c>
      <c r="D2606" s="63">
        <v>43782</v>
      </c>
      <c r="E2606" s="63" t="str">
        <f>_xlfn.IFNA(IF(LEFT(VLOOKUP(RecordTable[[#This Row],[METRC]],METRC!A:B,2,FALSE),4)=LEFT(RecordTable[[#This Row],[CloneBarcode]],4),"match","MISMATCH"),"dead")</f>
        <v>dead</v>
      </c>
      <c r="F2606" s="15" t="str">
        <f>_xlfn.IFNA(INDEX(Table6[[#All],[Location]],MATCH(RecordTable[[#This Row],[METRC]],Table6[Tag],0)),"DEAD")</f>
        <v>DEAD</v>
      </c>
    </row>
    <row r="2607" spans="1:6" x14ac:dyDescent="0.25">
      <c r="A2607" t="s">
        <v>4301</v>
      </c>
      <c r="B2607" t="s">
        <v>4302</v>
      </c>
      <c r="C2607" t="str">
        <f>_xlfn.CONCAT(RecordTable[[#This Row],[PhenoAbbv]],".",RIGHT(RecordTable[[#This Row],[METRC]],6))</f>
        <v>SWTS024.040595</v>
      </c>
      <c r="D2607" s="63">
        <v>43782</v>
      </c>
      <c r="E2607" s="63" t="str">
        <f>_xlfn.IFNA(IF(LEFT(VLOOKUP(RecordTable[[#This Row],[METRC]],METRC!A:B,2,FALSE),4)=LEFT(RecordTable[[#This Row],[CloneBarcode]],4),"match","MISMATCH"),"dead")</f>
        <v>dead</v>
      </c>
      <c r="F2607" s="15" t="str">
        <f>_xlfn.IFNA(INDEX(Table6[[#All],[Location]],MATCH(RecordTable[[#This Row],[METRC]],Table6[Tag],0)),"DEAD")</f>
        <v>DEAD</v>
      </c>
    </row>
    <row r="2608" spans="1:6" x14ac:dyDescent="0.25">
      <c r="A2608" t="str">
        <f>_xlfn.CONCAT("1A4070000000065000",RIGHT(RecordTable[[#This Row],[CloneBarcode]],6))</f>
        <v>1A4070000000065000040596</v>
      </c>
      <c r="B2608" t="str">
        <f>LEFT(RecordTable[[#This Row],[CloneBarcode]],7)</f>
        <v>SWTS024</v>
      </c>
      <c r="C2608" t="s">
        <v>3818</v>
      </c>
      <c r="D2608" s="63">
        <v>43782</v>
      </c>
      <c r="E2608" s="63" t="str">
        <f>_xlfn.IFNA(IF(LEFT(VLOOKUP(RecordTable[[#This Row],[METRC]],METRC!A:B,2,FALSE),4)=LEFT(RecordTable[[#This Row],[CloneBarcode]],4),"match","MISMATCH"),"dead")</f>
        <v>dead</v>
      </c>
      <c r="F2608" s="15" t="str">
        <f>_xlfn.IFNA(INDEX(Table6[[#All],[Location]],MATCH(RecordTable[[#This Row],[METRC]],Table6[Tag],0)),"DEAD")</f>
        <v>DEAD</v>
      </c>
    </row>
    <row r="2609" spans="1:6" x14ac:dyDescent="0.25">
      <c r="A2609" t="s">
        <v>4303</v>
      </c>
      <c r="B2609" t="s">
        <v>4304</v>
      </c>
      <c r="C2609" t="str">
        <f>_xlfn.CONCAT(RecordTable[[#This Row],[PhenoAbbv]],".",RIGHT(RecordTable[[#This Row],[METRC]],6))</f>
        <v>SWTS035.040517</v>
      </c>
      <c r="D2609" s="63">
        <v>43782</v>
      </c>
      <c r="E2609" s="63" t="str">
        <f>_xlfn.IFNA(IF(LEFT(VLOOKUP(RecordTable[[#This Row],[METRC]],METRC!A:B,2,FALSE),4)=LEFT(RecordTable[[#This Row],[CloneBarcode]],4),"match","MISMATCH"),"dead")</f>
        <v>dead</v>
      </c>
      <c r="F2609" s="15" t="str">
        <f>_xlfn.IFNA(INDEX(Table6[[#All],[Location]],MATCH(RecordTable[[#This Row],[METRC]],Table6[Tag],0)),"DEAD")</f>
        <v>DEAD</v>
      </c>
    </row>
    <row r="2610" spans="1:6" x14ac:dyDescent="0.25">
      <c r="A2610" t="s">
        <v>4305</v>
      </c>
      <c r="B2610" t="s">
        <v>4304</v>
      </c>
      <c r="C2610" t="str">
        <f>_xlfn.CONCAT(RecordTable[[#This Row],[PhenoAbbv]],".",RIGHT(RecordTable[[#This Row],[METRC]],6))</f>
        <v>SWTS035.040518</v>
      </c>
      <c r="D2610" s="63">
        <v>43782</v>
      </c>
      <c r="E2610" s="63" t="str">
        <f>_xlfn.IFNA(IF(LEFT(VLOOKUP(RecordTable[[#This Row],[METRC]],METRC!A:B,2,FALSE),4)=LEFT(RecordTable[[#This Row],[CloneBarcode]],4),"match","MISMATCH"),"dead")</f>
        <v>dead</v>
      </c>
      <c r="F2610" s="15" t="str">
        <f>_xlfn.IFNA(INDEX(Table6[[#All],[Location]],MATCH(RecordTable[[#This Row],[METRC]],Table6[Tag],0)),"DEAD")</f>
        <v>DEAD</v>
      </c>
    </row>
    <row r="2611" spans="1:6" x14ac:dyDescent="0.25">
      <c r="A2611" t="s">
        <v>4306</v>
      </c>
      <c r="B2611" t="s">
        <v>4304</v>
      </c>
      <c r="C2611" t="str">
        <f>_xlfn.CONCAT(RecordTable[[#This Row],[PhenoAbbv]],".",RIGHT(RecordTable[[#This Row],[METRC]],6))</f>
        <v>SWTS035.040615</v>
      </c>
      <c r="D2611" s="63">
        <v>43782</v>
      </c>
      <c r="E2611" s="63" t="str">
        <f>_xlfn.IFNA(IF(LEFT(VLOOKUP(RecordTable[[#This Row],[METRC]],METRC!A:B,2,FALSE),4)=LEFT(RecordTable[[#This Row],[CloneBarcode]],4),"match","MISMATCH"),"dead")</f>
        <v>dead</v>
      </c>
      <c r="F2611" s="15" t="str">
        <f>_xlfn.IFNA(INDEX(Table6[[#All],[Location]],MATCH(RecordTable[[#This Row],[METRC]],Table6[Tag],0)),"DEAD")</f>
        <v>DEAD</v>
      </c>
    </row>
    <row r="2612" spans="1:6" x14ac:dyDescent="0.25">
      <c r="A2612" t="s">
        <v>4307</v>
      </c>
      <c r="B2612" t="s">
        <v>4304</v>
      </c>
      <c r="C2612" t="str">
        <f>_xlfn.CONCAT(RecordTable[[#This Row],[PhenoAbbv]],".",RIGHT(RecordTable[[#This Row],[METRC]],6))</f>
        <v>SWTS035.040616</v>
      </c>
      <c r="D2612" s="63">
        <v>43782</v>
      </c>
      <c r="E2612" s="63" t="str">
        <f>_xlfn.IFNA(IF(LEFT(VLOOKUP(RecordTable[[#This Row],[METRC]],METRC!A:B,2,FALSE),4)=LEFT(RecordTable[[#This Row],[CloneBarcode]],4),"match","MISMATCH"),"dead")</f>
        <v>dead</v>
      </c>
      <c r="F2612" s="15" t="str">
        <f>_xlfn.IFNA(INDEX(Table6[[#All],[Location]],MATCH(RecordTable[[#This Row],[METRC]],Table6[Tag],0)),"DEAD")</f>
        <v>DEAD</v>
      </c>
    </row>
    <row r="2613" spans="1:6" x14ac:dyDescent="0.25">
      <c r="A2613" t="str">
        <f>_xlfn.CONCAT("1A4070000000065000",RIGHT(RecordTable[[#This Row],[CloneBarcode]],6))</f>
        <v>1A4070000000065000053160</v>
      </c>
      <c r="B2613" t="str">
        <f>LEFT(RecordTable[[#This Row],[CloneBarcode]],7)</f>
        <v>TAHL001</v>
      </c>
      <c r="C2613" s="62" t="s">
        <v>4308</v>
      </c>
      <c r="D2613" s="63">
        <v>43782</v>
      </c>
      <c r="E2613" s="63" t="str">
        <f>_xlfn.IFNA(IF(LEFT(VLOOKUP(RecordTable[[#This Row],[METRC]],METRC!A:B,2,FALSE),4)=LEFT(RecordTable[[#This Row],[CloneBarcode]],4),"match","MISMATCH"),"dead")</f>
        <v>dead</v>
      </c>
      <c r="F2613" s="15" t="str">
        <f>_xlfn.IFNA(INDEX(Table6[[#All],[Location]],MATCH(RecordTable[[#This Row],[METRC]],Table6[Tag],0)),"DEAD")</f>
        <v>DEAD</v>
      </c>
    </row>
    <row r="2614" spans="1:6" x14ac:dyDescent="0.25">
      <c r="A2614" t="str">
        <f>_xlfn.CONCAT("1A4070000000065000",RIGHT(RecordTable[[#This Row],[CloneBarcode]],6))</f>
        <v>1A4070000000065000053161</v>
      </c>
      <c r="B2614" t="str">
        <f>LEFT(RecordTable[[#This Row],[CloneBarcode]],7)</f>
        <v>TAHL001</v>
      </c>
      <c r="C2614" t="s">
        <v>4309</v>
      </c>
      <c r="D2614" s="63">
        <v>43782</v>
      </c>
      <c r="E2614" s="63" t="str">
        <f>_xlfn.IFNA(IF(LEFT(VLOOKUP(RecordTable[[#This Row],[METRC]],METRC!A:B,2,FALSE),4)=LEFT(RecordTable[[#This Row],[CloneBarcode]],4),"match","MISMATCH"),"dead")</f>
        <v>dead</v>
      </c>
      <c r="F2614" s="15" t="str">
        <f>_xlfn.IFNA(INDEX(Table6[[#All],[Location]],MATCH(RecordTable[[#This Row],[METRC]],Table6[Tag],0)),"DEAD")</f>
        <v>DEAD</v>
      </c>
    </row>
    <row r="2615" spans="1:6" x14ac:dyDescent="0.25">
      <c r="A2615" t="str">
        <f>_xlfn.CONCAT("1A4070000000065000",RIGHT(RecordTable[[#This Row],[CloneBarcode]],6))</f>
        <v>1A4070000000065000053164</v>
      </c>
      <c r="B2615" t="str">
        <f>LEFT(RecordTable[[#This Row],[CloneBarcode]],7)</f>
        <v>TAHL003</v>
      </c>
      <c r="C2615" s="62" t="s">
        <v>4310</v>
      </c>
      <c r="D2615" s="63">
        <v>43782</v>
      </c>
      <c r="E2615" s="63" t="str">
        <f>_xlfn.IFNA(IF(LEFT(VLOOKUP(RecordTable[[#This Row],[METRC]],METRC!A:B,2,FALSE),4)=LEFT(RecordTable[[#This Row],[CloneBarcode]],4),"match","MISMATCH"),"dead")</f>
        <v>dead</v>
      </c>
      <c r="F2615" s="15" t="str">
        <f>_xlfn.IFNA(INDEX(Table6[[#All],[Location]],MATCH(RecordTable[[#This Row],[METRC]],Table6[Tag],0)),"DEAD")</f>
        <v>DEAD</v>
      </c>
    </row>
    <row r="2616" spans="1:6" x14ac:dyDescent="0.25">
      <c r="A2616" t="str">
        <f>_xlfn.CONCAT("1A4070000000065000",RIGHT(RecordTable[[#This Row],[CloneBarcode]],6))</f>
        <v>1A4070000000065000053165</v>
      </c>
      <c r="B2616" t="str">
        <f>LEFT(RecordTable[[#This Row],[CloneBarcode]],7)</f>
        <v>TAHL003</v>
      </c>
      <c r="C2616" t="s">
        <v>4311</v>
      </c>
      <c r="D2616" s="63">
        <v>43782</v>
      </c>
      <c r="E2616" s="63" t="str">
        <f>_xlfn.IFNA(IF(LEFT(VLOOKUP(RecordTable[[#This Row],[METRC]],METRC!A:B,2,FALSE),4)=LEFT(RecordTable[[#This Row],[CloneBarcode]],4),"match","MISMATCH"),"dead")</f>
        <v>dead</v>
      </c>
      <c r="F2616" s="15" t="str">
        <f>_xlfn.IFNA(INDEX(Table6[[#All],[Location]],MATCH(RecordTable[[#This Row],[METRC]],Table6[Tag],0)),"DEAD")</f>
        <v>DEAD</v>
      </c>
    </row>
    <row r="2617" spans="1:6" x14ac:dyDescent="0.25">
      <c r="A2617" t="str">
        <f>_xlfn.CONCAT("1A4070000000065000",RIGHT(RecordTable[[#This Row],[CloneBarcode]],6))</f>
        <v>1A4070000000065000050642</v>
      </c>
      <c r="B2617" t="str">
        <f>LEFT(RecordTable[[#This Row],[CloneBarcode]],7)</f>
        <v>YZUP003</v>
      </c>
      <c r="C2617" t="s">
        <v>4184</v>
      </c>
      <c r="D2617" s="63">
        <v>43782</v>
      </c>
      <c r="E2617" s="63" t="str">
        <f>_xlfn.IFNA(IF(LEFT(VLOOKUP(RecordTable[[#This Row],[METRC]],METRC!A:B,2,FALSE),4)=LEFT(RecordTable[[#This Row],[CloneBarcode]],4),"match","MISMATCH"),"dead")</f>
        <v>dead</v>
      </c>
      <c r="F2617" s="15" t="str">
        <f>_xlfn.IFNA(INDEX(Table6[[#All],[Location]],MATCH(RecordTable[[#This Row],[METRC]],Table6[Tag],0)),"DEAD")</f>
        <v>DEAD</v>
      </c>
    </row>
    <row r="2618" spans="1:6" x14ac:dyDescent="0.25">
      <c r="A2618" t="str">
        <f>_xlfn.CONCAT("1A4070000000065000",RIGHT(RecordTable[[#This Row],[CloneBarcode]],6))</f>
        <v>1A4070000000065000050641</v>
      </c>
      <c r="B2618" t="str">
        <f>LEFT(RecordTable[[#This Row],[CloneBarcode]],7)</f>
        <v>YZUP003</v>
      </c>
      <c r="C2618" t="s">
        <v>50</v>
      </c>
      <c r="D2618" s="63">
        <v>43782</v>
      </c>
      <c r="E2618" s="63" t="str">
        <f>_xlfn.IFNA(IF(LEFT(VLOOKUP(RecordTable[[#This Row],[METRC]],METRC!A:B,2,FALSE),4)=LEFT(RecordTable[[#This Row],[CloneBarcode]],4),"match","MISMATCH"),"dead")</f>
        <v>dead</v>
      </c>
      <c r="F2618" s="15" t="str">
        <f>_xlfn.IFNA(INDEX(Table6[[#All],[Location]],MATCH(RecordTable[[#This Row],[METRC]],Table6[Tag],0)),"DEAD")</f>
        <v>DEAD</v>
      </c>
    </row>
    <row r="2619" spans="1:6" x14ac:dyDescent="0.25">
      <c r="A2619" t="str">
        <f>_xlfn.CONCAT("1A4070000000065000",RIGHT(RecordTable[[#This Row],[CloneBarcode]],6))</f>
        <v>1A4070000000065000048063</v>
      </c>
      <c r="B2619" t="str">
        <f>LEFT(RecordTable[[#This Row],[CloneBarcode]],7)</f>
        <v>YZUP003</v>
      </c>
      <c r="C2619" s="62" t="s">
        <v>46</v>
      </c>
      <c r="D2619" s="63">
        <v>43782</v>
      </c>
      <c r="E2619" s="63" t="str">
        <f>_xlfn.IFNA(IF(LEFT(VLOOKUP(RecordTable[[#This Row],[METRC]],METRC!A:B,2,FALSE),4)=LEFT(RecordTable[[#This Row],[CloneBarcode]],4),"match","MISMATCH"),"dead")</f>
        <v>dead</v>
      </c>
      <c r="F2619" s="15" t="str">
        <f>_xlfn.IFNA(INDEX(Table6[[#All],[Location]],MATCH(RecordTable[[#This Row],[METRC]],Table6[Tag],0)),"DEAD")</f>
        <v>DEAD</v>
      </c>
    </row>
    <row r="2620" spans="1:6" x14ac:dyDescent="0.25">
      <c r="A2620" t="str">
        <f>_xlfn.CONCAT("1A4070000000065000",RIGHT(RecordTable[[#This Row],[CloneBarcode]],6))</f>
        <v>1A4070000000065000048064</v>
      </c>
      <c r="B2620" t="str">
        <f>LEFT(RecordTable[[#This Row],[CloneBarcode]],7)</f>
        <v>YZUP003</v>
      </c>
      <c r="C2620" s="62" t="s">
        <v>97</v>
      </c>
      <c r="D2620" s="63">
        <v>43782</v>
      </c>
      <c r="E2620" s="63" t="str">
        <f>_xlfn.IFNA(IF(LEFT(VLOOKUP(RecordTable[[#This Row],[METRC]],METRC!A:B,2,FALSE),4)=LEFT(RecordTable[[#This Row],[CloneBarcode]],4),"match","MISMATCH"),"dead")</f>
        <v>dead</v>
      </c>
      <c r="F2620" s="15" t="str">
        <f>_xlfn.IFNA(INDEX(Table6[[#All],[Location]],MATCH(RecordTable[[#This Row],[METRC]],Table6[Tag],0)),"DEAD")</f>
        <v>DEAD</v>
      </c>
    </row>
    <row r="2621" spans="1:6" x14ac:dyDescent="0.25">
      <c r="A2621" t="str">
        <f>_xlfn.CONCAT("1A4070000000065000",RIGHT(RecordTable[[#This Row],[CloneBarcode]],6))</f>
        <v>1A4070000000065000053200</v>
      </c>
      <c r="B2621" t="str">
        <f>LEFT(RecordTable[[#This Row],[CloneBarcode]],7)</f>
        <v>YZUP003</v>
      </c>
      <c r="C2621" s="62" t="s">
        <v>296</v>
      </c>
      <c r="D2621" s="63">
        <v>43782</v>
      </c>
      <c r="E2621" s="63" t="str">
        <f>_xlfn.IFNA(IF(LEFT(VLOOKUP(RecordTable[[#This Row],[METRC]],METRC!A:B,2,FALSE),4)=LEFT(RecordTable[[#This Row],[CloneBarcode]],4),"match","MISMATCH"),"dead")</f>
        <v>dead</v>
      </c>
      <c r="F2621" s="15" t="str">
        <f>_xlfn.IFNA(INDEX(Table6[[#All],[Location]],MATCH(RecordTable[[#This Row],[METRC]],Table6[Tag],0)),"DEAD")</f>
        <v>DEAD</v>
      </c>
    </row>
    <row r="2622" spans="1:6" x14ac:dyDescent="0.25">
      <c r="A2622" t="str">
        <f>_xlfn.CONCAT("1A4070000000065000",RIGHT(RecordTable[[#This Row],[CloneBarcode]],6))</f>
        <v>1A4070000000065000053201</v>
      </c>
      <c r="B2622" t="str">
        <f>LEFT(RecordTable[[#This Row],[CloneBarcode]],7)</f>
        <v>YZUP003</v>
      </c>
      <c r="C2622" t="s">
        <v>4312</v>
      </c>
      <c r="D2622" s="63">
        <v>43782</v>
      </c>
      <c r="E2622" s="63" t="str">
        <f>_xlfn.IFNA(IF(LEFT(VLOOKUP(RecordTable[[#This Row],[METRC]],METRC!A:B,2,FALSE),4)=LEFT(RecordTable[[#This Row],[CloneBarcode]],4),"match","MISMATCH"),"dead")</f>
        <v>dead</v>
      </c>
      <c r="F2622" s="15" t="str">
        <f>_xlfn.IFNA(INDEX(Table6[[#All],[Location]],MATCH(RecordTable[[#This Row],[METRC]],Table6[Tag],0)),"DEAD")</f>
        <v>DEAD</v>
      </c>
    </row>
    <row r="2623" spans="1:6" x14ac:dyDescent="0.25">
      <c r="A2623" t="str">
        <f>_xlfn.CONCAT("1A4070000000065000",RIGHT(RecordTable[[#This Row],[CloneBarcode]],6))</f>
        <v>1A4070000000065000050643</v>
      </c>
      <c r="B2623" t="str">
        <f>LEFT(RecordTable[[#This Row],[CloneBarcode]],7)</f>
        <v>YZUP005</v>
      </c>
      <c r="C2623" s="62" t="s">
        <v>4185</v>
      </c>
      <c r="D2623" s="63">
        <v>43782</v>
      </c>
      <c r="E2623" s="63" t="str">
        <f>_xlfn.IFNA(IF(LEFT(VLOOKUP(RecordTable[[#This Row],[METRC]],METRC!A:B,2,FALSE),4)=LEFT(RecordTable[[#This Row],[CloneBarcode]],4),"match","MISMATCH"),"dead")</f>
        <v>dead</v>
      </c>
      <c r="F2623" s="15" t="str">
        <f>_xlfn.IFNA(INDEX(Table6[[#All],[Location]],MATCH(RecordTable[[#This Row],[METRC]],Table6[Tag],0)),"DEAD")</f>
        <v>DEAD</v>
      </c>
    </row>
    <row r="2624" spans="1:6" x14ac:dyDescent="0.25">
      <c r="A2624" t="s">
        <v>4313</v>
      </c>
      <c r="B2624" t="s">
        <v>3327</v>
      </c>
      <c r="C2624" t="str">
        <f>_xlfn.CONCAT(RecordTable[[#This Row],[PhenoAbbv]],".",RIGHT(RecordTable[[#This Row],[METRC]],6))</f>
        <v>92CK066.040826</v>
      </c>
      <c r="D2624" s="15">
        <v>43802</v>
      </c>
      <c r="E2624" s="15" t="str">
        <f>_xlfn.IFNA(IF(LEFT(VLOOKUP(RecordTable[[#This Row],[METRC]],METRC!A:B,2,FALSE),4)=LEFT(RecordTable[[#This Row],[CloneBarcode]],4),"match","MISMATCH"),"dead")</f>
        <v>dead</v>
      </c>
      <c r="F2624" s="15" t="str">
        <f>_xlfn.IFNA(INDEX(Table6[[#All],[Location]],MATCH(RecordTable[[#This Row],[METRC]],Table6[Tag],0)),"DEAD")</f>
        <v>DEAD</v>
      </c>
    </row>
    <row r="2625" spans="1:6" x14ac:dyDescent="0.25">
      <c r="A2625" t="s">
        <v>4314</v>
      </c>
      <c r="B2625" t="s">
        <v>3327</v>
      </c>
      <c r="C2625" t="str">
        <f>_xlfn.CONCAT(RecordTable[[#This Row],[PhenoAbbv]],".",RIGHT(RecordTable[[#This Row],[METRC]],6))</f>
        <v>92CK066.040834</v>
      </c>
      <c r="D2625" s="15">
        <v>43802</v>
      </c>
      <c r="E2625" s="15" t="str">
        <f>_xlfn.IFNA(IF(LEFT(VLOOKUP(RecordTable[[#This Row],[METRC]],METRC!A:B,2,FALSE),4)=LEFT(RecordTable[[#This Row],[CloneBarcode]],4),"match","MISMATCH"),"dead")</f>
        <v>dead</v>
      </c>
      <c r="F2625" s="15" t="str">
        <f>_xlfn.IFNA(INDEX(Table6[[#All],[Location]],MATCH(RecordTable[[#This Row],[METRC]],Table6[Tag],0)),"DEAD")</f>
        <v>DEAD</v>
      </c>
    </row>
    <row r="2626" spans="1:6" x14ac:dyDescent="0.25">
      <c r="A2626" t="str">
        <f>_xlfn.CONCAT("1A4070000000065000",RIGHT(RecordTable[[#This Row],[CloneBarcode]],6))</f>
        <v>1A4070000000065000045572</v>
      </c>
      <c r="B2626" t="str">
        <f>LEFT(RecordTable[[#This Row],[CloneBarcode]],7)</f>
        <v>92CK082</v>
      </c>
      <c r="C2626" t="s">
        <v>33</v>
      </c>
      <c r="D2626" s="15">
        <v>43802</v>
      </c>
      <c r="E2626" s="15" t="str">
        <f>_xlfn.IFNA(IF(LEFT(VLOOKUP(RecordTable[[#This Row],[METRC]],METRC!A:B,2,FALSE),4)=LEFT(RecordTable[[#This Row],[CloneBarcode]],4),"match","MISMATCH"),"dead")</f>
        <v>dead</v>
      </c>
      <c r="F2626" s="15" t="str">
        <f>_xlfn.IFNA(INDEX(Table6[[#All],[Location]],MATCH(RecordTable[[#This Row],[METRC]],Table6[Tag],0)),"DEAD")</f>
        <v>DEAD</v>
      </c>
    </row>
    <row r="2627" spans="1:6" x14ac:dyDescent="0.25">
      <c r="A2627" t="str">
        <f>_xlfn.CONCAT("1A4070000000065000",RIGHT(RecordTable[[#This Row],[CloneBarcode]],6))</f>
        <v>1A4070000000065000045573</v>
      </c>
      <c r="B2627" t="str">
        <f>LEFT(RecordTable[[#This Row],[CloneBarcode]],7)</f>
        <v>92CK082</v>
      </c>
      <c r="C2627" t="s">
        <v>86</v>
      </c>
      <c r="D2627" s="15">
        <v>43802</v>
      </c>
      <c r="E2627" s="15" t="str">
        <f>_xlfn.IFNA(IF(LEFT(VLOOKUP(RecordTable[[#This Row],[METRC]],METRC!A:B,2,FALSE),4)=LEFT(RecordTable[[#This Row],[CloneBarcode]],4),"match","MISMATCH"),"dead")</f>
        <v>dead</v>
      </c>
      <c r="F2627" s="15" t="str">
        <f>_xlfn.IFNA(INDEX(Table6[[#All],[Location]],MATCH(RecordTable[[#This Row],[METRC]],Table6[Tag],0)),"DEAD")</f>
        <v>DEAD</v>
      </c>
    </row>
    <row r="2628" spans="1:6" x14ac:dyDescent="0.25">
      <c r="A2628" t="str">
        <f>_xlfn.CONCAT("1A4070000000065000",RIGHT(RecordTable[[#This Row],[CloneBarcode]],6))</f>
        <v>1A4070000000065000053265</v>
      </c>
      <c r="B2628" t="str">
        <f>LEFT(RecordTable[[#This Row],[CloneBarcode]],7)</f>
        <v>92CK082</v>
      </c>
      <c r="C2628" t="s">
        <v>4315</v>
      </c>
      <c r="D2628" s="15">
        <v>43802</v>
      </c>
      <c r="E2628" s="15" t="str">
        <f>_xlfn.IFNA(IF(LEFT(VLOOKUP(RecordTable[[#This Row],[METRC]],METRC!A:B,2,FALSE),4)=LEFT(RecordTable[[#This Row],[CloneBarcode]],4),"match","MISMATCH"),"dead")</f>
        <v>dead</v>
      </c>
      <c r="F2628" s="15" t="str">
        <f>_xlfn.IFNA(INDEX(Table6[[#All],[Location]],MATCH(RecordTable[[#This Row],[METRC]],Table6[Tag],0)),"DEAD")</f>
        <v>DEAD</v>
      </c>
    </row>
    <row r="2629" spans="1:6" x14ac:dyDescent="0.25">
      <c r="A2629" t="str">
        <f>_xlfn.CONCAT("1A4070000000065000",RIGHT(RecordTable[[#This Row],[CloneBarcode]],6))</f>
        <v>1A4070000000065000053267</v>
      </c>
      <c r="B2629" t="str">
        <f>LEFT(RecordTable[[#This Row],[CloneBarcode]],7)</f>
        <v>92CK082</v>
      </c>
      <c r="C2629" t="s">
        <v>4316</v>
      </c>
      <c r="D2629" s="15">
        <v>43802</v>
      </c>
      <c r="E2629" s="15" t="str">
        <f>_xlfn.IFNA(IF(LEFT(VLOOKUP(RecordTable[[#This Row],[METRC]],METRC!A:B,2,FALSE),4)=LEFT(RecordTable[[#This Row],[CloneBarcode]],4),"match","MISMATCH"),"dead")</f>
        <v>dead</v>
      </c>
      <c r="F2629" s="15" t="str">
        <f>_xlfn.IFNA(INDEX(Table6[[#All],[Location]],MATCH(RecordTable[[#This Row],[METRC]],Table6[Tag],0)),"DEAD")</f>
        <v>DEAD</v>
      </c>
    </row>
    <row r="2630" spans="1:6" x14ac:dyDescent="0.25">
      <c r="A2630" t="str">
        <f>_xlfn.CONCAT("1A4070000000065000",RIGHT(RecordTable[[#This Row],[CloneBarcode]],6))</f>
        <v>1A4070000000065000053266</v>
      </c>
      <c r="B2630" t="str">
        <f>LEFT(RecordTable[[#This Row],[CloneBarcode]],7)</f>
        <v>92CK082</v>
      </c>
      <c r="C2630" t="s">
        <v>4317</v>
      </c>
      <c r="D2630" s="15">
        <v>43802</v>
      </c>
      <c r="E2630" s="15" t="str">
        <f>_xlfn.IFNA(IF(LEFT(VLOOKUP(RecordTable[[#This Row],[METRC]],METRC!A:B,2,FALSE),4)=LEFT(RecordTable[[#This Row],[CloneBarcode]],4),"match","MISMATCH"),"dead")</f>
        <v>dead</v>
      </c>
      <c r="F2630" s="15" t="str">
        <f>_xlfn.IFNA(INDEX(Table6[[#All],[Location]],MATCH(RecordTable[[#This Row],[METRC]],Table6[Tag],0)),"DEAD")</f>
        <v>DEAD</v>
      </c>
    </row>
    <row r="2631" spans="1:6" x14ac:dyDescent="0.25">
      <c r="A2631" t="s">
        <v>4318</v>
      </c>
      <c r="B2631" t="s">
        <v>2941</v>
      </c>
      <c r="C2631" t="str">
        <f>_xlfn.CONCAT(RecordTable[[#This Row],[PhenoAbbv]],".",RIGHT(RecordTable[[#This Row],[METRC]],6))</f>
        <v>92CK083.040907</v>
      </c>
      <c r="D2631" s="15">
        <v>43802</v>
      </c>
      <c r="E2631" s="15" t="str">
        <f>_xlfn.IFNA(IF(LEFT(VLOOKUP(RecordTable[[#This Row],[METRC]],METRC!A:B,2,FALSE),4)=LEFT(RecordTable[[#This Row],[CloneBarcode]],4),"match","MISMATCH"),"dead")</f>
        <v>dead</v>
      </c>
      <c r="F2631" s="15" t="str">
        <f>_xlfn.IFNA(INDEX(Table6[[#All],[Location]],MATCH(RecordTable[[#This Row],[METRC]],Table6[Tag],0)),"DEAD")</f>
        <v>DEAD</v>
      </c>
    </row>
    <row r="2632" spans="1:6" x14ac:dyDescent="0.25">
      <c r="A2632" t="s">
        <v>4319</v>
      </c>
      <c r="B2632" t="s">
        <v>2941</v>
      </c>
      <c r="C2632" t="str">
        <f>_xlfn.CONCAT(RecordTable[[#This Row],[PhenoAbbv]],".",RIGHT(RecordTable[[#This Row],[METRC]],6))</f>
        <v>92CK083.040909</v>
      </c>
      <c r="D2632" s="15">
        <v>43802</v>
      </c>
      <c r="E2632" s="15" t="str">
        <f>_xlfn.IFNA(IF(LEFT(VLOOKUP(RecordTable[[#This Row],[METRC]],METRC!A:B,2,FALSE),4)=LEFT(RecordTable[[#This Row],[CloneBarcode]],4),"match","MISMATCH"),"dead")</f>
        <v>dead</v>
      </c>
      <c r="F2632" s="15" t="str">
        <f>_xlfn.IFNA(INDEX(Table6[[#All],[Location]],MATCH(RecordTable[[#This Row],[METRC]],Table6[Tag],0)),"DEAD")</f>
        <v>DEAD</v>
      </c>
    </row>
    <row r="2633" spans="1:6" x14ac:dyDescent="0.25">
      <c r="A2633" t="s">
        <v>4320</v>
      </c>
      <c r="B2633" t="s">
        <v>2943</v>
      </c>
      <c r="C2633" t="str">
        <f>_xlfn.CONCAT(RecordTable[[#This Row],[PhenoAbbv]],".",RIGHT(RecordTable[[#This Row],[METRC]],6))</f>
        <v>92CK088.040930</v>
      </c>
      <c r="D2633" s="15">
        <v>43802</v>
      </c>
      <c r="E2633" s="15" t="str">
        <f>_xlfn.IFNA(IF(LEFT(VLOOKUP(RecordTable[[#This Row],[METRC]],METRC!A:B,2,FALSE),4)=LEFT(RecordTable[[#This Row],[CloneBarcode]],4),"match","MISMATCH"),"dead")</f>
        <v>dead</v>
      </c>
      <c r="F2633" s="15" t="str">
        <f>_xlfn.IFNA(INDEX(Table6[[#All],[Location]],MATCH(RecordTable[[#This Row],[METRC]],Table6[Tag],0)),"DEAD")</f>
        <v>DEAD</v>
      </c>
    </row>
    <row r="2634" spans="1:6" x14ac:dyDescent="0.25">
      <c r="A2634" t="s">
        <v>4321</v>
      </c>
      <c r="B2634" t="s">
        <v>2943</v>
      </c>
      <c r="C2634" t="str">
        <f>_xlfn.CONCAT(RecordTable[[#This Row],[PhenoAbbv]],".",RIGHT(RecordTable[[#This Row],[METRC]],6))</f>
        <v>92CK088.040932</v>
      </c>
      <c r="D2634" s="15">
        <v>43802</v>
      </c>
      <c r="E2634" s="15" t="str">
        <f>_xlfn.IFNA(IF(LEFT(VLOOKUP(RecordTable[[#This Row],[METRC]],METRC!A:B,2,FALSE),4)=LEFT(RecordTable[[#This Row],[CloneBarcode]],4),"match","MISMATCH"),"dead")</f>
        <v>dead</v>
      </c>
      <c r="F2634" s="15" t="str">
        <f>_xlfn.IFNA(INDEX(Table6[[#All],[Location]],MATCH(RecordTable[[#This Row],[METRC]],Table6[Tag],0)),"DEAD")</f>
        <v>DEAD</v>
      </c>
    </row>
    <row r="2635" spans="1:6" x14ac:dyDescent="0.25">
      <c r="A2635" t="str">
        <f>_xlfn.CONCAT("1A4070000000065000",RIGHT(RecordTable[[#This Row],[CloneBarcode]],6))</f>
        <v>1A4070000000065000045542</v>
      </c>
      <c r="B2635" t="str">
        <f>LEFT(RecordTable[[#This Row],[CloneBarcode]],7)</f>
        <v>92CK088</v>
      </c>
      <c r="C2635" t="s">
        <v>3837</v>
      </c>
      <c r="D2635" s="15">
        <v>43802</v>
      </c>
      <c r="E2635" s="15" t="str">
        <f>_xlfn.IFNA(IF(LEFT(VLOOKUP(RecordTable[[#This Row],[METRC]],METRC!A:B,2,FALSE),4)=LEFT(RecordTable[[#This Row],[CloneBarcode]],4),"match","MISMATCH"),"dead")</f>
        <v>dead</v>
      </c>
      <c r="F2635" s="15" t="str">
        <f>_xlfn.IFNA(INDEX(Table6[[#All],[Location]],MATCH(RecordTable[[#This Row],[METRC]],Table6[Tag],0)),"DEAD")</f>
        <v>DEAD</v>
      </c>
    </row>
    <row r="2636" spans="1:6" x14ac:dyDescent="0.25">
      <c r="A2636" t="str">
        <f>_xlfn.CONCAT("1A4070000000065000",RIGHT(RecordTable[[#This Row],[CloneBarcode]],6))</f>
        <v>1A4070000000065000045543</v>
      </c>
      <c r="B2636" t="str">
        <f>LEFT(RecordTable[[#This Row],[CloneBarcode]],7)</f>
        <v>92CK088</v>
      </c>
      <c r="C2636" t="s">
        <v>3838</v>
      </c>
      <c r="D2636" s="15">
        <v>43802</v>
      </c>
      <c r="E2636" s="15" t="str">
        <f>_xlfn.IFNA(IF(LEFT(VLOOKUP(RecordTable[[#This Row],[METRC]],METRC!A:B,2,FALSE),4)=LEFT(RecordTable[[#This Row],[CloneBarcode]],4),"match","MISMATCH"),"dead")</f>
        <v>dead</v>
      </c>
      <c r="F2636" s="15" t="str">
        <f>_xlfn.IFNA(INDEX(Table6[[#All],[Location]],MATCH(RecordTable[[#This Row],[METRC]],Table6[Tag],0)),"DEAD")</f>
        <v>DEAD</v>
      </c>
    </row>
    <row r="2637" spans="1:6" x14ac:dyDescent="0.25">
      <c r="A2637" t="str">
        <f>_xlfn.CONCAT("1A4070000000065000",RIGHT(RecordTable[[#This Row],[CloneBarcode]],6))</f>
        <v>1A4070000000065000050425</v>
      </c>
      <c r="B2637" t="str">
        <f>LEFT(RecordTable[[#This Row],[CloneBarcode]],7)</f>
        <v>92CK119</v>
      </c>
      <c r="C2637" t="s">
        <v>27</v>
      </c>
      <c r="D2637" s="15">
        <v>43802</v>
      </c>
      <c r="E2637" s="15" t="str">
        <f>_xlfn.IFNA(IF(LEFT(VLOOKUP(RecordTable[[#This Row],[METRC]],METRC!A:B,2,FALSE),4)=LEFT(RecordTable[[#This Row],[CloneBarcode]],4),"match","MISMATCH"),"dead")</f>
        <v>dead</v>
      </c>
      <c r="F2637" s="15" t="str">
        <f>_xlfn.IFNA(INDEX(Table6[[#All],[Location]],MATCH(RecordTable[[#This Row],[METRC]],Table6[Tag],0)),"DEAD")</f>
        <v>DEAD</v>
      </c>
    </row>
    <row r="2638" spans="1:6" x14ac:dyDescent="0.25">
      <c r="A2638" t="str">
        <f>_xlfn.CONCAT("1A4070000000065000",RIGHT(RecordTable[[#This Row],[CloneBarcode]],6))</f>
        <v>1A4070000000065000050629</v>
      </c>
      <c r="B2638" t="str">
        <f>LEFT(RecordTable[[#This Row],[CloneBarcode]],7)</f>
        <v>BBGM004</v>
      </c>
      <c r="C2638" t="s">
        <v>4150</v>
      </c>
      <c r="D2638" s="15">
        <v>43802</v>
      </c>
      <c r="E2638" s="15" t="str">
        <f>_xlfn.IFNA(IF(LEFT(VLOOKUP(RecordTable[[#This Row],[METRC]],METRC!A:B,2,FALSE),4)=LEFT(RecordTable[[#This Row],[CloneBarcode]],4),"match","MISMATCH"),"dead")</f>
        <v>dead</v>
      </c>
      <c r="F2638" s="15" t="str">
        <f>_xlfn.IFNA(INDEX(Table6[[#All],[Location]],MATCH(RecordTable[[#This Row],[METRC]],Table6[Tag],0)),"DEAD")</f>
        <v>DEAD</v>
      </c>
    </row>
    <row r="2639" spans="1:6" x14ac:dyDescent="0.25">
      <c r="A2639" t="str">
        <f>_xlfn.CONCAT("1A4070000000065000",RIGHT(RecordTable[[#This Row],[CloneBarcode]],6))</f>
        <v>1A4070000000065000050630</v>
      </c>
      <c r="B2639" t="str">
        <f>LEFT(RecordTable[[#This Row],[CloneBarcode]],7)</f>
        <v>BBGM004</v>
      </c>
      <c r="C2639" t="s">
        <v>4149</v>
      </c>
      <c r="D2639" s="15">
        <v>43802</v>
      </c>
      <c r="E2639" s="15" t="str">
        <f>_xlfn.IFNA(IF(LEFT(VLOOKUP(RecordTable[[#This Row],[METRC]],METRC!A:B,2,FALSE),4)=LEFT(RecordTable[[#This Row],[CloneBarcode]],4),"match","MISMATCH"),"dead")</f>
        <v>dead</v>
      </c>
      <c r="F2639" s="15" t="str">
        <f>_xlfn.IFNA(INDEX(Table6[[#All],[Location]],MATCH(RecordTable[[#This Row],[METRC]],Table6[Tag],0)),"DEAD")</f>
        <v>DEAD</v>
      </c>
    </row>
    <row r="2640" spans="1:6" x14ac:dyDescent="0.25">
      <c r="A2640" t="str">
        <f>_xlfn.CONCAT("1A4070000000065000",RIGHT(RecordTable[[#This Row],[CloneBarcode]],6))</f>
        <v>1A4070000000065000043577</v>
      </c>
      <c r="B2640" t="str">
        <f>LEFT(RecordTable[[#This Row],[CloneBarcode]],7)</f>
        <v>BBGM004</v>
      </c>
      <c r="C2640" t="s">
        <v>3922</v>
      </c>
      <c r="D2640" s="15">
        <v>43802</v>
      </c>
      <c r="E2640" s="15" t="str">
        <f>_xlfn.IFNA(IF(LEFT(VLOOKUP(RecordTable[[#This Row],[METRC]],METRC!A:B,2,FALSE),4)=LEFT(RecordTable[[#This Row],[CloneBarcode]],4),"match","MISMATCH"),"dead")</f>
        <v>dead</v>
      </c>
      <c r="F2640" s="15" t="str">
        <f>_xlfn.IFNA(INDEX(Table6[[#All],[Location]],MATCH(RecordTable[[#This Row],[METRC]],Table6[Tag],0)),"DEAD")</f>
        <v>DEAD</v>
      </c>
    </row>
    <row r="2641" spans="1:6" x14ac:dyDescent="0.25">
      <c r="A2641" t="str">
        <f>_xlfn.CONCAT("1A4070000000065000",RIGHT(RecordTable[[#This Row],[CloneBarcode]],6))</f>
        <v>1A4070000000065000045538</v>
      </c>
      <c r="B2641" t="str">
        <f>LEFT(RecordTable[[#This Row],[CloneBarcode]],7)</f>
        <v>BBGM004</v>
      </c>
      <c r="C2641" t="s">
        <v>3839</v>
      </c>
      <c r="D2641" s="15">
        <v>43802</v>
      </c>
      <c r="E2641" s="15" t="str">
        <f>_xlfn.IFNA(IF(LEFT(VLOOKUP(RecordTable[[#This Row],[METRC]],METRC!A:B,2,FALSE),4)=LEFT(RecordTable[[#This Row],[CloneBarcode]],4),"match","MISMATCH"),"dead")</f>
        <v>dead</v>
      </c>
      <c r="F2641" s="15" t="str">
        <f>_xlfn.IFNA(INDEX(Table6[[#All],[Location]],MATCH(RecordTable[[#This Row],[METRC]],Table6[Tag],0)),"DEAD")</f>
        <v>DEAD</v>
      </c>
    </row>
    <row r="2642" spans="1:6" x14ac:dyDescent="0.25">
      <c r="A2642" t="str">
        <f>_xlfn.CONCAT("1A4070000000065000",RIGHT(RecordTable[[#This Row],[CloneBarcode]],6))</f>
        <v>1A4070000000065000043532</v>
      </c>
      <c r="B2642" t="str">
        <f>LEFT(RecordTable[[#This Row],[CloneBarcode]],7)</f>
        <v>BBGM004</v>
      </c>
      <c r="C2642" t="s">
        <v>3921</v>
      </c>
      <c r="D2642" s="15">
        <v>43802</v>
      </c>
      <c r="E2642" s="15" t="str">
        <f>_xlfn.IFNA(IF(LEFT(VLOOKUP(RecordTable[[#This Row],[METRC]],METRC!A:B,2,FALSE),4)=LEFT(RecordTable[[#This Row],[CloneBarcode]],4),"match","MISMATCH"),"dead")</f>
        <v>dead</v>
      </c>
      <c r="F2642" s="15" t="str">
        <f>_xlfn.IFNA(INDEX(Table6[[#All],[Location]],MATCH(RecordTable[[#This Row],[METRC]],Table6[Tag],0)),"DEAD")</f>
        <v>DEAD</v>
      </c>
    </row>
    <row r="2643" spans="1:6" x14ac:dyDescent="0.25">
      <c r="A2643" t="s">
        <v>4322</v>
      </c>
      <c r="B2643" t="s">
        <v>2958</v>
      </c>
      <c r="C2643" t="str">
        <f>_xlfn.CONCAT(RecordTable[[#This Row],[PhenoAbbv]],".",RIGHT(RecordTable[[#This Row],[METRC]],6))</f>
        <v>BBGM007.043468</v>
      </c>
      <c r="D2643" s="15">
        <v>43802</v>
      </c>
      <c r="E2643" s="15" t="str">
        <f>_xlfn.IFNA(IF(LEFT(VLOOKUP(RecordTable[[#This Row],[METRC]],METRC!A:B,2,FALSE),4)=LEFT(RecordTable[[#This Row],[CloneBarcode]],4),"match","MISMATCH"),"dead")</f>
        <v>dead</v>
      </c>
      <c r="F2643" s="15" t="str">
        <f>_xlfn.IFNA(INDEX(Table6[[#All],[Location]],MATCH(RecordTable[[#This Row],[METRC]],Table6[Tag],0)),"DEAD")</f>
        <v>DEAD</v>
      </c>
    </row>
    <row r="2644" spans="1:6" x14ac:dyDescent="0.25">
      <c r="A2644" t="str">
        <f>_xlfn.CONCAT("1A4070000000065000",RIGHT(RecordTable[[#This Row],[CloneBarcode]],6))</f>
        <v>1A4070000000065000043469</v>
      </c>
      <c r="B2644" t="str">
        <f>LEFT(RecordTable[[#This Row],[CloneBarcode]],7)</f>
        <v>BBGM007</v>
      </c>
      <c r="C2644" t="s">
        <v>3926</v>
      </c>
      <c r="D2644" s="15">
        <v>43802</v>
      </c>
      <c r="E2644" s="15" t="str">
        <f>_xlfn.IFNA(IF(LEFT(VLOOKUP(RecordTable[[#This Row],[METRC]],METRC!A:B,2,FALSE),4)=LEFT(RecordTable[[#This Row],[CloneBarcode]],4),"match","MISMATCH"),"dead")</f>
        <v>dead</v>
      </c>
      <c r="F2644" s="15" t="str">
        <f>_xlfn.IFNA(INDEX(Table6[[#All],[Location]],MATCH(RecordTable[[#This Row],[METRC]],Table6[Tag],0)),"DEAD")</f>
        <v>DEAD</v>
      </c>
    </row>
    <row r="2645" spans="1:6" x14ac:dyDescent="0.25">
      <c r="A2645" t="str">
        <f>_xlfn.CONCAT("1A4070000000065000",RIGHT(RecordTable[[#This Row],[CloneBarcode]],6))</f>
        <v>1A4070000000065000045548</v>
      </c>
      <c r="B2645" t="str">
        <f>LEFT(RecordTable[[#This Row],[CloneBarcode]],7)</f>
        <v>BBGM007</v>
      </c>
      <c r="C2645" t="s">
        <v>3840</v>
      </c>
      <c r="D2645" s="15">
        <v>43802</v>
      </c>
      <c r="E2645" s="15" t="str">
        <f>_xlfn.IFNA(IF(LEFT(VLOOKUP(RecordTable[[#This Row],[METRC]],METRC!A:B,2,FALSE),4)=LEFT(RecordTable[[#This Row],[CloneBarcode]],4),"match","MISMATCH"),"dead")</f>
        <v>dead</v>
      </c>
      <c r="F2645" s="15" t="str">
        <f>_xlfn.IFNA(INDEX(Table6[[#All],[Location]],MATCH(RecordTable[[#This Row],[METRC]],Table6[Tag],0)),"DEAD")</f>
        <v>DEAD</v>
      </c>
    </row>
    <row r="2646" spans="1:6" x14ac:dyDescent="0.25">
      <c r="A2646" t="str">
        <f>_xlfn.CONCAT("1A4070000000065000",RIGHT(RecordTable[[#This Row],[CloneBarcode]],6))</f>
        <v>1A4070000000065000045549</v>
      </c>
      <c r="B2646" t="str">
        <f>LEFT(RecordTable[[#This Row],[CloneBarcode]],7)</f>
        <v>BBGM007</v>
      </c>
      <c r="C2646" t="s">
        <v>3841</v>
      </c>
      <c r="D2646" s="15">
        <v>43802</v>
      </c>
      <c r="E2646" s="15" t="str">
        <f>_xlfn.IFNA(IF(LEFT(VLOOKUP(RecordTable[[#This Row],[METRC]],METRC!A:B,2,FALSE),4)=LEFT(RecordTable[[#This Row],[CloneBarcode]],4),"match","MISMATCH"),"dead")</f>
        <v>dead</v>
      </c>
      <c r="F2646" s="15" t="str">
        <f>_xlfn.IFNA(INDEX(Table6[[#All],[Location]],MATCH(RecordTable[[#This Row],[METRC]],Table6[Tag],0)),"DEAD")</f>
        <v>DEAD</v>
      </c>
    </row>
    <row r="2647" spans="1:6" x14ac:dyDescent="0.25">
      <c r="A2647" t="s">
        <v>4323</v>
      </c>
      <c r="B2647" t="s">
        <v>2962</v>
      </c>
      <c r="C2647" t="str">
        <f>_xlfn.CONCAT(RecordTable[[#This Row],[PhenoAbbv]],".",RIGHT(RecordTable[[#This Row],[METRC]],6))</f>
        <v>BBGM009.041092</v>
      </c>
      <c r="D2647" s="15">
        <v>43802</v>
      </c>
      <c r="E2647" s="15" t="str">
        <f>_xlfn.IFNA(IF(LEFT(VLOOKUP(RecordTable[[#This Row],[METRC]],METRC!A:B,2,FALSE),4)=LEFT(RecordTable[[#This Row],[CloneBarcode]],4),"match","MISMATCH"),"dead")</f>
        <v>dead</v>
      </c>
      <c r="F2647" s="15" t="str">
        <f>_xlfn.IFNA(INDEX(Table6[[#All],[Location]],MATCH(RecordTable[[#This Row],[METRC]],Table6[Tag],0)),"DEAD")</f>
        <v>DEAD</v>
      </c>
    </row>
    <row r="2648" spans="1:6" x14ac:dyDescent="0.25">
      <c r="A2648" t="s">
        <v>4324</v>
      </c>
      <c r="B2648" t="s">
        <v>2962</v>
      </c>
      <c r="C2648" t="str">
        <f>_xlfn.CONCAT(RecordTable[[#This Row],[PhenoAbbv]],".",RIGHT(RecordTable[[#This Row],[METRC]],6))</f>
        <v>BBGM009.041103</v>
      </c>
      <c r="D2648" s="15">
        <v>43802</v>
      </c>
      <c r="E2648" s="15" t="str">
        <f>_xlfn.IFNA(IF(LEFT(VLOOKUP(RecordTable[[#This Row],[METRC]],METRC!A:B,2,FALSE),4)=LEFT(RecordTable[[#This Row],[CloneBarcode]],4),"match","MISMATCH"),"dead")</f>
        <v>dead</v>
      </c>
      <c r="F2648" s="15" t="str">
        <f>_xlfn.IFNA(INDEX(Table6[[#All],[Location]],MATCH(RecordTable[[#This Row],[METRC]],Table6[Tag],0)),"DEAD")</f>
        <v>DEAD</v>
      </c>
    </row>
    <row r="2649" spans="1:6" x14ac:dyDescent="0.25">
      <c r="A2649" t="str">
        <f>_xlfn.CONCAT("1A4070000000065000",RIGHT(RecordTable[[#This Row],[CloneBarcode]],6))</f>
        <v>1A4070000000065000045544</v>
      </c>
      <c r="B2649" t="str">
        <f>LEFT(RecordTable[[#This Row],[CloneBarcode]],7)</f>
        <v>BBGM009</v>
      </c>
      <c r="C2649" t="s">
        <v>3842</v>
      </c>
      <c r="D2649" s="15">
        <v>43802</v>
      </c>
      <c r="E2649" s="15" t="str">
        <f>_xlfn.IFNA(IF(LEFT(VLOOKUP(RecordTable[[#This Row],[METRC]],METRC!A:B,2,FALSE),4)=LEFT(RecordTable[[#This Row],[CloneBarcode]],4),"match","MISMATCH"),"dead")</f>
        <v>dead</v>
      </c>
      <c r="F2649" s="15" t="str">
        <f>_xlfn.IFNA(INDEX(Table6[[#All],[Location]],MATCH(RecordTable[[#This Row],[METRC]],Table6[Tag],0)),"DEAD")</f>
        <v>DEAD</v>
      </c>
    </row>
    <row r="2650" spans="1:6" x14ac:dyDescent="0.25">
      <c r="A2650" t="str">
        <f>_xlfn.CONCAT("1A4070000000065000",RIGHT(RecordTable[[#This Row],[CloneBarcode]],6))</f>
        <v>1A4070000000065000045545</v>
      </c>
      <c r="B2650" t="str">
        <f>LEFT(RecordTable[[#This Row],[CloneBarcode]],7)</f>
        <v>BBGM009</v>
      </c>
      <c r="C2650" t="s">
        <v>3843</v>
      </c>
      <c r="D2650" s="15">
        <v>43802</v>
      </c>
      <c r="E2650" s="15" t="str">
        <f>_xlfn.IFNA(IF(LEFT(VLOOKUP(RecordTable[[#This Row],[METRC]],METRC!A:B,2,FALSE),4)=LEFT(RecordTable[[#This Row],[CloneBarcode]],4),"match","MISMATCH"),"dead")</f>
        <v>dead</v>
      </c>
      <c r="F2650" s="15" t="str">
        <f>_xlfn.IFNA(INDEX(Table6[[#All],[Location]],MATCH(RecordTable[[#This Row],[METRC]],Table6[Tag],0)),"DEAD")</f>
        <v>DEAD</v>
      </c>
    </row>
    <row r="2651" spans="1:6" x14ac:dyDescent="0.25">
      <c r="A2651" t="s">
        <v>3651</v>
      </c>
      <c r="B2651" t="s">
        <v>3652</v>
      </c>
      <c r="C2651" t="str">
        <f>_xlfn.CONCAT(RecordTable[[#This Row],[PhenoAbbv]],".",RIGHT(RecordTable[[#This Row],[METRC]],6))</f>
        <v>BGCH010.033662</v>
      </c>
      <c r="D2651" s="15">
        <v>43802</v>
      </c>
      <c r="E2651" s="15" t="str">
        <f>_xlfn.IFNA(IF(LEFT(VLOOKUP(RecordTable[[#This Row],[METRC]],METRC!A:B,2,FALSE),4)=LEFT(RecordTable[[#This Row],[CloneBarcode]],4),"match","MISMATCH"),"dead")</f>
        <v>dead</v>
      </c>
      <c r="F2651" s="15" t="str">
        <f>_xlfn.IFNA(INDEX(Table6[[#All],[Location]],MATCH(RecordTable[[#This Row],[METRC]],Table6[Tag],0)),"DEAD")</f>
        <v>DEAD</v>
      </c>
    </row>
    <row r="2652" spans="1:6" x14ac:dyDescent="0.25">
      <c r="A2652" t="s">
        <v>3653</v>
      </c>
      <c r="B2652" t="s">
        <v>3652</v>
      </c>
      <c r="C2652" t="str">
        <f>_xlfn.CONCAT(RecordTable[[#This Row],[PhenoAbbv]],".",RIGHT(RecordTable[[#This Row],[METRC]],6))</f>
        <v>BGCH010.033664</v>
      </c>
      <c r="D2652" s="15">
        <v>43802</v>
      </c>
      <c r="E2652" s="15" t="str">
        <f>_xlfn.IFNA(IF(LEFT(VLOOKUP(RecordTable[[#This Row],[METRC]],METRC!A:B,2,FALSE),4)=LEFT(RecordTable[[#This Row],[CloneBarcode]],4),"match","MISMATCH"),"dead")</f>
        <v>dead</v>
      </c>
      <c r="F2652" s="15" t="str">
        <f>_xlfn.IFNA(INDEX(Table6[[#All],[Location]],MATCH(RecordTable[[#This Row],[METRC]],Table6[Tag],0)),"DEAD")</f>
        <v>DEAD</v>
      </c>
    </row>
    <row r="2653" spans="1:6" x14ac:dyDescent="0.25">
      <c r="A2653" t="s">
        <v>4106</v>
      </c>
      <c r="B2653" t="s">
        <v>4107</v>
      </c>
      <c r="C2653" t="str">
        <f>_xlfn.CONCAT(RecordTable[[#This Row],[PhenoAbbv]],".",RIGHT(RecordTable[[#This Row],[METRC]],6))</f>
        <v>BGCH014.040573</v>
      </c>
      <c r="D2653" s="15">
        <v>43802</v>
      </c>
      <c r="E2653" s="15" t="str">
        <f>_xlfn.IFNA(IF(LEFT(VLOOKUP(RecordTable[[#This Row],[METRC]],METRC!A:B,2,FALSE),4)=LEFT(RecordTable[[#This Row],[CloneBarcode]],4),"match","MISMATCH"),"dead")</f>
        <v>dead</v>
      </c>
      <c r="F2653" s="15" t="str">
        <f>_xlfn.IFNA(INDEX(Table6[[#All],[Location]],MATCH(RecordTable[[#This Row],[METRC]],Table6[Tag],0)),"DEAD")</f>
        <v>DEAD</v>
      </c>
    </row>
    <row r="2654" spans="1:6" x14ac:dyDescent="0.25">
      <c r="A2654" t="str">
        <f>_xlfn.CONCAT("1A4070000000065000",RIGHT(RecordTable[[#This Row],[CloneBarcode]],6))</f>
        <v>1A4070000000065000048092</v>
      </c>
      <c r="B2654" t="str">
        <f>LEFT(RecordTable[[#This Row],[CloneBarcode]],7)</f>
        <v>BHZD002</v>
      </c>
      <c r="C2654" t="s">
        <v>3935</v>
      </c>
      <c r="D2654" s="15">
        <v>43802</v>
      </c>
      <c r="E2654" s="15" t="str">
        <f>_xlfn.IFNA(IF(LEFT(VLOOKUP(RecordTable[[#This Row],[METRC]],METRC!A:B,2,FALSE),4)=LEFT(RecordTable[[#This Row],[CloneBarcode]],4),"match","MISMATCH"),"dead")</f>
        <v>dead</v>
      </c>
      <c r="F2654" s="15" t="str">
        <f>_xlfn.IFNA(INDEX(Table6[[#All],[Location]],MATCH(RecordTable[[#This Row],[METRC]],Table6[Tag],0)),"DEAD")</f>
        <v>DEAD</v>
      </c>
    </row>
    <row r="2655" spans="1:6" x14ac:dyDescent="0.25">
      <c r="A2655" t="str">
        <f>_xlfn.CONCAT("1A4070000000065000",RIGHT(RecordTable[[#This Row],[CloneBarcode]],6))</f>
        <v>1A4070000000065000048094</v>
      </c>
      <c r="B2655" t="str">
        <f>LEFT(RecordTable[[#This Row],[CloneBarcode]],7)</f>
        <v>BHZD002</v>
      </c>
      <c r="C2655" t="s">
        <v>3936</v>
      </c>
      <c r="D2655" s="15">
        <v>43802</v>
      </c>
      <c r="E2655" s="15" t="str">
        <f>_xlfn.IFNA(IF(LEFT(VLOOKUP(RecordTable[[#This Row],[METRC]],METRC!A:B,2,FALSE),4)=LEFT(RecordTable[[#This Row],[CloneBarcode]],4),"match","MISMATCH"),"dead")</f>
        <v>dead</v>
      </c>
      <c r="F2655" s="15" t="str">
        <f>_xlfn.IFNA(INDEX(Table6[[#All],[Location]],MATCH(RecordTable[[#This Row],[METRC]],Table6[Tag],0)),"DEAD")</f>
        <v>DEAD</v>
      </c>
    </row>
    <row r="2656" spans="1:6" x14ac:dyDescent="0.25">
      <c r="A2656" t="s">
        <v>3942</v>
      </c>
      <c r="B2656" t="s">
        <v>3938</v>
      </c>
      <c r="C2656" t="str">
        <f>_xlfn.CONCAT(RecordTable[[#This Row],[PhenoAbbv]],".",RIGHT(RecordTable[[#This Row],[METRC]],6))</f>
        <v>BHZD008.040567</v>
      </c>
      <c r="D2656" s="15">
        <v>43802</v>
      </c>
      <c r="E2656" s="15" t="str">
        <f>_xlfn.IFNA(IF(LEFT(VLOOKUP(RecordTable[[#This Row],[METRC]],METRC!A:B,2,FALSE),4)=LEFT(RecordTable[[#This Row],[CloneBarcode]],4),"match","MISMATCH"),"dead")</f>
        <v>dead</v>
      </c>
      <c r="F2656" s="15" t="str">
        <f>_xlfn.IFNA(INDEX(Table6[[#All],[Location]],MATCH(RecordTable[[#This Row],[METRC]],Table6[Tag],0)),"DEAD")</f>
        <v>DEAD</v>
      </c>
    </row>
    <row r="2657" spans="1:6" x14ac:dyDescent="0.25">
      <c r="A2657" t="s">
        <v>3943</v>
      </c>
      <c r="B2657" t="s">
        <v>3938</v>
      </c>
      <c r="C2657" t="str">
        <f>_xlfn.CONCAT(RecordTable[[#This Row],[PhenoAbbv]],".",RIGHT(RecordTable[[#This Row],[METRC]],6))</f>
        <v>BHZD008.040568</v>
      </c>
      <c r="D2657" s="15">
        <v>43802</v>
      </c>
      <c r="E2657" s="15" t="str">
        <f>_xlfn.IFNA(IF(LEFT(VLOOKUP(RecordTable[[#This Row],[METRC]],METRC!A:B,2,FALSE),4)=LEFT(RecordTable[[#This Row],[CloneBarcode]],4),"match","MISMATCH"),"dead")</f>
        <v>dead</v>
      </c>
      <c r="F2657" s="15" t="str">
        <f>_xlfn.IFNA(INDEX(Table6[[#All],[Location]],MATCH(RecordTable[[#This Row],[METRC]],Table6[Tag],0)),"DEAD")</f>
        <v>DEAD</v>
      </c>
    </row>
    <row r="2658" spans="1:6" x14ac:dyDescent="0.25">
      <c r="A2658" t="str">
        <f>_xlfn.CONCAT("1A4070000000065000",RIGHT(RecordTable[[#This Row],[CloneBarcode]],6))</f>
        <v>1A4070000000065000048074</v>
      </c>
      <c r="B2658" t="str">
        <f>LEFT(RecordTable[[#This Row],[CloneBarcode]],7)</f>
        <v>BHZD008</v>
      </c>
      <c r="C2658" t="s">
        <v>3945</v>
      </c>
      <c r="D2658" s="15">
        <v>43802</v>
      </c>
      <c r="E2658" s="15" t="str">
        <f>_xlfn.IFNA(IF(LEFT(VLOOKUP(RecordTable[[#This Row],[METRC]],METRC!A:B,2,FALSE),4)=LEFT(RecordTable[[#This Row],[CloneBarcode]],4),"match","MISMATCH"),"dead")</f>
        <v>dead</v>
      </c>
      <c r="F2658" s="15" t="str">
        <f>_xlfn.IFNA(INDEX(Table6[[#All],[Location]],MATCH(RecordTable[[#This Row],[METRC]],Table6[Tag],0)),"DEAD")</f>
        <v>DEAD</v>
      </c>
    </row>
    <row r="2659" spans="1:6" x14ac:dyDescent="0.25">
      <c r="A2659" t="str">
        <f>_xlfn.CONCAT("1A4070000000065000",RIGHT(RecordTable[[#This Row],[CloneBarcode]],6))</f>
        <v>1A4070000000065000048075</v>
      </c>
      <c r="B2659" t="str">
        <f>LEFT(RecordTable[[#This Row],[CloneBarcode]],7)</f>
        <v>BHZD008</v>
      </c>
      <c r="C2659" t="s">
        <v>3944</v>
      </c>
      <c r="D2659" s="15">
        <v>43802</v>
      </c>
      <c r="E2659" s="15" t="str">
        <f>_xlfn.IFNA(IF(LEFT(VLOOKUP(RecordTable[[#This Row],[METRC]],METRC!A:B,2,FALSE),4)=LEFT(RecordTable[[#This Row],[CloneBarcode]],4),"match","MISMATCH"),"dead")</f>
        <v>dead</v>
      </c>
      <c r="F2659" s="15" t="str">
        <f>_xlfn.IFNA(INDEX(Table6[[#All],[Location]],MATCH(RecordTable[[#This Row],[METRC]],Table6[Tag],0)),"DEAD")</f>
        <v>DEAD</v>
      </c>
    </row>
    <row r="2660" spans="1:6" x14ac:dyDescent="0.25">
      <c r="A2660" t="str">
        <f>_xlfn.CONCAT("1A4070000000065000",RIGHT(RecordTable[[#This Row],[CloneBarcode]],6))</f>
        <v>1A4070000000065000053235</v>
      </c>
      <c r="B2660" t="str">
        <f>LEFT(RecordTable[[#This Row],[CloneBarcode]],7)</f>
        <v>BHZD008</v>
      </c>
      <c r="C2660" t="s">
        <v>4325</v>
      </c>
      <c r="D2660" s="15">
        <v>43802</v>
      </c>
      <c r="E2660" s="15" t="str">
        <f>_xlfn.IFNA(IF(LEFT(VLOOKUP(RecordTable[[#This Row],[METRC]],METRC!A:B,2,FALSE),4)=LEFT(RecordTable[[#This Row],[CloneBarcode]],4),"match","MISMATCH"),"dead")</f>
        <v>dead</v>
      </c>
      <c r="F2660" s="15" t="str">
        <f>_xlfn.IFNA(INDEX(Table6[[#All],[Location]],MATCH(RecordTable[[#This Row],[METRC]],Table6[Tag],0)),"DEAD")</f>
        <v>DEAD</v>
      </c>
    </row>
    <row r="2661" spans="1:6" x14ac:dyDescent="0.25">
      <c r="A2661" t="str">
        <f>_xlfn.CONCAT("1A4070000000065000",RIGHT(RecordTable[[#This Row],[CloneBarcode]],6))</f>
        <v>1A4070000000065000053236</v>
      </c>
      <c r="B2661" t="str">
        <f>LEFT(RecordTable[[#This Row],[CloneBarcode]],7)</f>
        <v>BHZD008</v>
      </c>
      <c r="C2661" t="s">
        <v>4326</v>
      </c>
      <c r="D2661" s="15">
        <v>43802</v>
      </c>
      <c r="E2661" s="15" t="str">
        <f>_xlfn.IFNA(IF(LEFT(VLOOKUP(RecordTable[[#This Row],[METRC]],METRC!A:B,2,FALSE),4)=LEFT(RecordTable[[#This Row],[CloneBarcode]],4),"match","MISMATCH"),"dead")</f>
        <v>dead</v>
      </c>
      <c r="F2661" s="15" t="str">
        <f>_xlfn.IFNA(INDEX(Table6[[#All],[Location]],MATCH(RecordTable[[#This Row],[METRC]],Table6[Tag],0)),"DEAD")</f>
        <v>DEAD</v>
      </c>
    </row>
    <row r="2662" spans="1:6" x14ac:dyDescent="0.25">
      <c r="A2662" t="str">
        <f>_xlfn.CONCAT("1A4070000000065000",RIGHT(RecordTable[[#This Row],[CloneBarcode]],6))</f>
        <v>1A4070000000065000045073</v>
      </c>
      <c r="B2662" t="str">
        <f>LEFT(RecordTable[[#This Row],[CloneBarcode]],7)</f>
        <v>BMKO011</v>
      </c>
      <c r="C2662" t="s">
        <v>3946</v>
      </c>
      <c r="D2662" s="15">
        <v>43802</v>
      </c>
      <c r="E2662" s="15" t="str">
        <f>_xlfn.IFNA(IF(LEFT(VLOOKUP(RecordTable[[#This Row],[METRC]],METRC!A:B,2,FALSE),4)=LEFT(RecordTable[[#This Row],[CloneBarcode]],4),"match","MISMATCH"),"dead")</f>
        <v>dead</v>
      </c>
      <c r="F2662" s="15" t="str">
        <f>_xlfn.IFNA(INDEX(Table6[[#All],[Location]],MATCH(RecordTable[[#This Row],[METRC]],Table6[Tag],0)),"DEAD")</f>
        <v>DEAD</v>
      </c>
    </row>
    <row r="2663" spans="1:6" x14ac:dyDescent="0.25">
      <c r="A2663" t="str">
        <f>_xlfn.CONCAT("1A4070000000065000",RIGHT(RecordTable[[#This Row],[CloneBarcode]],6))</f>
        <v>1A4070000000065000045513</v>
      </c>
      <c r="B2663" t="str">
        <f>LEFT(RecordTable[[#This Row],[CloneBarcode]],7)</f>
        <v>BMKO011</v>
      </c>
      <c r="C2663" t="s">
        <v>3845</v>
      </c>
      <c r="D2663" s="15">
        <v>43802</v>
      </c>
      <c r="E2663" s="15" t="str">
        <f>_xlfn.IFNA(IF(LEFT(VLOOKUP(RecordTable[[#This Row],[METRC]],METRC!A:B,2,FALSE),4)=LEFT(RecordTable[[#This Row],[CloneBarcode]],4),"match","MISMATCH"),"dead")</f>
        <v>dead</v>
      </c>
      <c r="F2663" s="15" t="str">
        <f>_xlfn.IFNA(INDEX(Table6[[#All],[Location]],MATCH(RecordTable[[#This Row],[METRC]],Table6[Tag],0)),"DEAD")</f>
        <v>DEAD</v>
      </c>
    </row>
    <row r="2664" spans="1:6" x14ac:dyDescent="0.25">
      <c r="A2664" t="str">
        <f>_xlfn.CONCAT("1A4070000000065000",RIGHT(RecordTable[[#This Row],[CloneBarcode]],6))</f>
        <v>1A4070000000065000045131</v>
      </c>
      <c r="B2664" t="str">
        <f>LEFT(RecordTable[[#This Row],[CloneBarcode]],7)</f>
        <v>BMKO011</v>
      </c>
      <c r="C2664" t="s">
        <v>3948</v>
      </c>
      <c r="D2664" s="15">
        <v>43802</v>
      </c>
      <c r="E2664" s="15" t="str">
        <f>_xlfn.IFNA(IF(LEFT(VLOOKUP(RecordTable[[#This Row],[METRC]],METRC!A:B,2,FALSE),4)=LEFT(RecordTable[[#This Row],[CloneBarcode]],4),"match","MISMATCH"),"dead")</f>
        <v>dead</v>
      </c>
      <c r="F2664" s="15" t="str">
        <f>_xlfn.IFNA(INDEX(Table6[[#All],[Location]],MATCH(RecordTable[[#This Row],[METRC]],Table6[Tag],0)),"DEAD")</f>
        <v>DEAD</v>
      </c>
    </row>
    <row r="2665" spans="1:6" x14ac:dyDescent="0.25">
      <c r="A2665" t="str">
        <f>_xlfn.CONCAT("1A4070000000065000",RIGHT(RecordTable[[#This Row],[CloneBarcode]],6))</f>
        <v>1A4070000000065000045512</v>
      </c>
      <c r="B2665" t="str">
        <f>LEFT(RecordTable[[#This Row],[CloneBarcode]],7)</f>
        <v>BMKO011</v>
      </c>
      <c r="C2665" t="s">
        <v>3844</v>
      </c>
      <c r="D2665" s="15">
        <v>43802</v>
      </c>
      <c r="E2665" s="15" t="str">
        <f>_xlfn.IFNA(IF(LEFT(VLOOKUP(RecordTable[[#This Row],[METRC]],METRC!A:B,2,FALSE),4)=LEFT(RecordTable[[#This Row],[CloneBarcode]],4),"match","MISMATCH"),"dead")</f>
        <v>dead</v>
      </c>
      <c r="F2665" s="15" t="str">
        <f>_xlfn.IFNA(INDEX(Table6[[#All],[Location]],MATCH(RecordTable[[#This Row],[METRC]],Table6[Tag],0)),"DEAD")</f>
        <v>DEAD</v>
      </c>
    </row>
    <row r="2666" spans="1:6" x14ac:dyDescent="0.25">
      <c r="A2666" t="str">
        <f>_xlfn.CONCAT("1A4070000000065000",RIGHT(RecordTable[[#This Row],[CloneBarcode]],6))</f>
        <v>1A4070000000065000045110</v>
      </c>
      <c r="B2666" t="str">
        <f>LEFT(RecordTable[[#This Row],[CloneBarcode]],7)</f>
        <v>BMKO011</v>
      </c>
      <c r="C2666" t="s">
        <v>3949</v>
      </c>
      <c r="D2666" s="15">
        <v>43802</v>
      </c>
      <c r="E2666" s="15" t="str">
        <f>_xlfn.IFNA(IF(LEFT(VLOOKUP(RecordTable[[#This Row],[METRC]],METRC!A:B,2,FALSE),4)=LEFT(RecordTable[[#This Row],[CloneBarcode]],4),"match","MISMATCH"),"dead")</f>
        <v>dead</v>
      </c>
      <c r="F2666" s="15" t="str">
        <f>_xlfn.IFNA(INDEX(Table6[[#All],[Location]],MATCH(RecordTable[[#This Row],[METRC]],Table6[Tag],0)),"DEAD")</f>
        <v>DEAD</v>
      </c>
    </row>
    <row r="2667" spans="1:6" x14ac:dyDescent="0.25">
      <c r="A2667" t="str">
        <f>_xlfn.CONCAT("1A4070000000065000",RIGHT(RecordTable[[#This Row],[CloneBarcode]],6))</f>
        <v>1A4070000000065000045083</v>
      </c>
      <c r="B2667" t="str">
        <f>LEFT(RecordTable[[#This Row],[CloneBarcode]],7)</f>
        <v>BMKO011</v>
      </c>
      <c r="C2667" t="s">
        <v>3947</v>
      </c>
      <c r="D2667" s="15">
        <v>43802</v>
      </c>
      <c r="E2667" s="15" t="str">
        <f>_xlfn.IFNA(IF(LEFT(VLOOKUP(RecordTable[[#This Row],[METRC]],METRC!A:B,2,FALSE),4)=LEFT(RecordTable[[#This Row],[CloneBarcode]],4),"match","MISMATCH"),"dead")</f>
        <v>dead</v>
      </c>
      <c r="F2667" s="15" t="str">
        <f>_xlfn.IFNA(INDEX(Table6[[#All],[Location]],MATCH(RecordTable[[#This Row],[METRC]],Table6[Tag],0)),"DEAD")</f>
        <v>DEAD</v>
      </c>
    </row>
    <row r="2668" spans="1:6" x14ac:dyDescent="0.25">
      <c r="A2668" t="s">
        <v>3950</v>
      </c>
      <c r="B2668" t="s">
        <v>3548</v>
      </c>
      <c r="C2668" t="str">
        <f>_xlfn.CONCAT(RecordTable[[#This Row],[PhenoAbbv]],".",RIGHT(RecordTable[[#This Row],[METRC]],6))</f>
        <v>CADR028.040720</v>
      </c>
      <c r="D2668" s="15">
        <v>43802</v>
      </c>
      <c r="E2668" s="15" t="str">
        <f>_xlfn.IFNA(IF(LEFT(VLOOKUP(RecordTable[[#This Row],[METRC]],METRC!A:B,2,FALSE),4)=LEFT(RecordTable[[#This Row],[CloneBarcode]],4),"match","MISMATCH"),"dead")</f>
        <v>dead</v>
      </c>
      <c r="F2668" s="15" t="str">
        <f>_xlfn.IFNA(INDEX(Table6[[#All],[Location]],MATCH(RecordTable[[#This Row],[METRC]],Table6[Tag],0)),"DEAD")</f>
        <v>DEAD</v>
      </c>
    </row>
    <row r="2669" spans="1:6" x14ac:dyDescent="0.25">
      <c r="A2669" t="s">
        <v>3953</v>
      </c>
      <c r="B2669" t="s">
        <v>3551</v>
      </c>
      <c r="C2669" t="str">
        <f>_xlfn.CONCAT(RecordTable[[#This Row],[PhenoAbbv]],".",RIGHT(RecordTable[[#This Row],[METRC]],6))</f>
        <v>CADR036.040703</v>
      </c>
      <c r="D2669" s="15">
        <v>43802</v>
      </c>
      <c r="E2669" s="15" t="str">
        <f>_xlfn.IFNA(IF(LEFT(VLOOKUP(RecordTable[[#This Row],[METRC]],METRC!A:B,2,FALSE),4)=LEFT(RecordTable[[#This Row],[CloneBarcode]],4),"match","MISMATCH"),"dead")</f>
        <v>dead</v>
      </c>
      <c r="F2669" s="15" t="str">
        <f>_xlfn.IFNA(INDEX(Table6[[#All],[Location]],MATCH(RecordTable[[#This Row],[METRC]],Table6[Tag],0)),"DEAD")</f>
        <v>DEAD</v>
      </c>
    </row>
    <row r="2670" spans="1:6" x14ac:dyDescent="0.25">
      <c r="A2670" t="s">
        <v>3954</v>
      </c>
      <c r="B2670" t="s">
        <v>3556</v>
      </c>
      <c r="C2670" t="str">
        <f>_xlfn.CONCAT(RecordTable[[#This Row],[PhenoAbbv]],".",RIGHT(RecordTable[[#This Row],[METRC]],6))</f>
        <v>CADR065.040641</v>
      </c>
      <c r="D2670" s="15">
        <v>43802</v>
      </c>
      <c r="E2670" s="15" t="str">
        <f>_xlfn.IFNA(IF(LEFT(VLOOKUP(RecordTable[[#This Row],[METRC]],METRC!A:B,2,FALSE),4)=LEFT(RecordTable[[#This Row],[CloneBarcode]],4),"match","MISMATCH"),"dead")</f>
        <v>dead</v>
      </c>
      <c r="F2670" s="15" t="str">
        <f>_xlfn.IFNA(INDEX(Table6[[#All],[Location]],MATCH(RecordTable[[#This Row],[METRC]],Table6[Tag],0)),"DEAD")</f>
        <v>DEAD</v>
      </c>
    </row>
    <row r="2671" spans="1:6" x14ac:dyDescent="0.25">
      <c r="A2671" t="s">
        <v>3955</v>
      </c>
      <c r="B2671" t="s">
        <v>3556</v>
      </c>
      <c r="C2671" t="str">
        <f>_xlfn.CONCAT(RecordTable[[#This Row],[PhenoAbbv]],".",RIGHT(RecordTable[[#This Row],[METRC]],6))</f>
        <v>CADR065.040643</v>
      </c>
      <c r="D2671" s="15">
        <v>43802</v>
      </c>
      <c r="E2671" s="15" t="str">
        <f>_xlfn.IFNA(IF(LEFT(VLOOKUP(RecordTable[[#This Row],[METRC]],METRC!A:B,2,FALSE),4)=LEFT(RecordTable[[#This Row],[CloneBarcode]],4),"match","MISMATCH"),"dead")</f>
        <v>dead</v>
      </c>
      <c r="F2671" s="15" t="str">
        <f>_xlfn.IFNA(INDEX(Table6[[#All],[Location]],MATCH(RecordTable[[#This Row],[METRC]],Table6[Tag],0)),"DEAD")</f>
        <v>DEAD</v>
      </c>
    </row>
    <row r="2672" spans="1:6" x14ac:dyDescent="0.25">
      <c r="A2672" t="s">
        <v>3956</v>
      </c>
      <c r="B2672" t="s">
        <v>3559</v>
      </c>
      <c r="C2672" t="str">
        <f>_xlfn.CONCAT(RecordTable[[#This Row],[PhenoAbbv]],".",RIGHT(RecordTable[[#This Row],[METRC]],6))</f>
        <v>CADR098.040730</v>
      </c>
      <c r="D2672" s="15">
        <v>43802</v>
      </c>
      <c r="E2672" s="15" t="str">
        <f>_xlfn.IFNA(IF(LEFT(VLOOKUP(RecordTable[[#This Row],[METRC]],METRC!A:B,2,FALSE),4)=LEFT(RecordTable[[#This Row],[CloneBarcode]],4),"match","MISMATCH"),"dead")</f>
        <v>dead</v>
      </c>
      <c r="F2672" s="15" t="str">
        <f>_xlfn.IFNA(INDEX(Table6[[#All],[Location]],MATCH(RecordTable[[#This Row],[METRC]],Table6[Tag],0)),"DEAD")</f>
        <v>DEAD</v>
      </c>
    </row>
    <row r="2673" spans="1:6" x14ac:dyDescent="0.25">
      <c r="A2673" t="s">
        <v>3957</v>
      </c>
      <c r="B2673" t="s">
        <v>3559</v>
      </c>
      <c r="C2673" t="str">
        <f>_xlfn.CONCAT(RecordTable[[#This Row],[PhenoAbbv]],".",RIGHT(RecordTable[[#This Row],[METRC]],6))</f>
        <v>CADR098.040742</v>
      </c>
      <c r="D2673" s="15">
        <v>43802</v>
      </c>
      <c r="E2673" s="15" t="str">
        <f>_xlfn.IFNA(IF(LEFT(VLOOKUP(RecordTable[[#This Row],[METRC]],METRC!A:B,2,FALSE),4)=LEFT(RecordTable[[#This Row],[CloneBarcode]],4),"match","MISMATCH"),"dead")</f>
        <v>dead</v>
      </c>
      <c r="F2673" s="15" t="str">
        <f>_xlfn.IFNA(INDEX(Table6[[#All],[Location]],MATCH(RecordTable[[#This Row],[METRC]],Table6[Tag],0)),"DEAD")</f>
        <v>DEAD</v>
      </c>
    </row>
    <row r="2674" spans="1:6" x14ac:dyDescent="0.25">
      <c r="A2674" t="s">
        <v>3958</v>
      </c>
      <c r="B2674" t="s">
        <v>3562</v>
      </c>
      <c r="C2674" t="str">
        <f>_xlfn.CONCAT(RecordTable[[#This Row],[PhenoAbbv]],".",RIGHT(RecordTable[[#This Row],[METRC]],6))</f>
        <v>CADR107.040676</v>
      </c>
      <c r="D2674" s="15">
        <v>43802</v>
      </c>
      <c r="E2674" s="15" t="str">
        <f>_xlfn.IFNA(IF(LEFT(VLOOKUP(RecordTable[[#This Row],[METRC]],METRC!A:B,2,FALSE),4)=LEFT(RecordTable[[#This Row],[CloneBarcode]],4),"match","MISMATCH"),"dead")</f>
        <v>dead</v>
      </c>
      <c r="F2674" s="15" t="str">
        <f>_xlfn.IFNA(INDEX(Table6[[#All],[Location]],MATCH(RecordTable[[#This Row],[METRC]],Table6[Tag],0)),"DEAD")</f>
        <v>DEAD</v>
      </c>
    </row>
    <row r="2675" spans="1:6" x14ac:dyDescent="0.25">
      <c r="A2675" t="s">
        <v>3959</v>
      </c>
      <c r="B2675" t="s">
        <v>3562</v>
      </c>
      <c r="C2675" t="str">
        <f>_xlfn.CONCAT(RecordTable[[#This Row],[PhenoAbbv]],".",RIGHT(RecordTable[[#This Row],[METRC]],6))</f>
        <v>CADR107.040681</v>
      </c>
      <c r="D2675" s="15">
        <v>43802</v>
      </c>
      <c r="E2675" s="15" t="str">
        <f>_xlfn.IFNA(IF(LEFT(VLOOKUP(RecordTable[[#This Row],[METRC]],METRC!A:B,2,FALSE),4)=LEFT(RecordTable[[#This Row],[CloneBarcode]],4),"match","MISMATCH"),"dead")</f>
        <v>dead</v>
      </c>
      <c r="F2675" s="15" t="str">
        <f>_xlfn.IFNA(INDEX(Table6[[#All],[Location]],MATCH(RecordTable[[#This Row],[METRC]],Table6[Tag],0)),"DEAD")</f>
        <v>DEAD</v>
      </c>
    </row>
    <row r="2676" spans="1:6" x14ac:dyDescent="0.25">
      <c r="A2676" t="s">
        <v>4188</v>
      </c>
      <c r="B2676" t="s">
        <v>4189</v>
      </c>
      <c r="C2676" t="str">
        <f>_xlfn.CONCAT(RecordTable[[#This Row],[PhenoAbbv]],".",RIGHT(RecordTable[[#This Row],[METRC]],6))</f>
        <v>CLSE001.040519</v>
      </c>
      <c r="D2676" s="15">
        <v>43802</v>
      </c>
      <c r="E2676" s="15" t="str">
        <f>_xlfn.IFNA(IF(LEFT(VLOOKUP(RecordTable[[#This Row],[METRC]],METRC!A:B,2,FALSE),4)=LEFT(RecordTable[[#This Row],[CloneBarcode]],4),"match","MISMATCH"),"dead")</f>
        <v>dead</v>
      </c>
      <c r="F2676" s="15" t="str">
        <f>_xlfn.IFNA(INDEX(Table6[[#All],[Location]],MATCH(RecordTable[[#This Row],[METRC]],Table6[Tag],0)),"DEAD")</f>
        <v>DEAD</v>
      </c>
    </row>
    <row r="2677" spans="1:6" x14ac:dyDescent="0.25">
      <c r="A2677" t="s">
        <v>4190</v>
      </c>
      <c r="B2677" t="s">
        <v>4191</v>
      </c>
      <c r="C2677" t="str">
        <f>_xlfn.CONCAT(RecordTable[[#This Row],[PhenoAbbv]],".",RIGHT(RecordTable[[#This Row],[METRC]],6))</f>
        <v>CLSE024.040570</v>
      </c>
      <c r="D2677" s="15">
        <v>43802</v>
      </c>
      <c r="E2677" s="15" t="str">
        <f>_xlfn.IFNA(IF(LEFT(VLOOKUP(RecordTable[[#This Row],[METRC]],METRC!A:B,2,FALSE),4)=LEFT(RecordTable[[#This Row],[CloneBarcode]],4),"match","MISMATCH"),"dead")</f>
        <v>dead</v>
      </c>
      <c r="F2677" s="15" t="str">
        <f>_xlfn.IFNA(INDEX(Table6[[#All],[Location]],MATCH(RecordTable[[#This Row],[METRC]],Table6[Tag],0)),"DEAD")</f>
        <v>DEAD</v>
      </c>
    </row>
    <row r="2678" spans="1:6" x14ac:dyDescent="0.25">
      <c r="A2678" t="s">
        <v>4192</v>
      </c>
      <c r="B2678" t="s">
        <v>4193</v>
      </c>
      <c r="C2678" t="str">
        <f>_xlfn.CONCAT(RecordTable[[#This Row],[PhenoAbbv]],".",RIGHT(RecordTable[[#This Row],[METRC]],6))</f>
        <v>CLSE033.040533</v>
      </c>
      <c r="D2678" s="15">
        <v>43802</v>
      </c>
      <c r="E2678" s="15" t="str">
        <f>_xlfn.IFNA(IF(LEFT(VLOOKUP(RecordTable[[#This Row],[METRC]],METRC!A:B,2,FALSE),4)=LEFT(RecordTable[[#This Row],[CloneBarcode]],4),"match","MISMATCH"),"dead")</f>
        <v>dead</v>
      </c>
      <c r="F2678" s="15" t="str">
        <f>_xlfn.IFNA(INDEX(Table6[[#All],[Location]],MATCH(RecordTable[[#This Row],[METRC]],Table6[Tag],0)),"DEAD")</f>
        <v>DEAD</v>
      </c>
    </row>
    <row r="2679" spans="1:6" x14ac:dyDescent="0.25">
      <c r="A2679" t="s">
        <v>4194</v>
      </c>
      <c r="B2679" t="s">
        <v>4193</v>
      </c>
      <c r="C2679" t="str">
        <f>_xlfn.CONCAT(RecordTable[[#This Row],[PhenoAbbv]],".",RIGHT(RecordTable[[#This Row],[METRC]],6))</f>
        <v>CLSE033.040534</v>
      </c>
      <c r="D2679" s="15">
        <v>43802</v>
      </c>
      <c r="E2679" s="15" t="str">
        <f>_xlfn.IFNA(IF(LEFT(VLOOKUP(RecordTable[[#This Row],[METRC]],METRC!A:B,2,FALSE),4)=LEFT(RecordTable[[#This Row],[CloneBarcode]],4),"match","MISMATCH"),"dead")</f>
        <v>dead</v>
      </c>
      <c r="F2679" s="15" t="str">
        <f>_xlfn.IFNA(INDEX(Table6[[#All],[Location]],MATCH(RecordTable[[#This Row],[METRC]],Table6[Tag],0)),"DEAD")</f>
        <v>DEAD</v>
      </c>
    </row>
    <row r="2680" spans="1:6" x14ac:dyDescent="0.25">
      <c r="A2680" t="s">
        <v>4195</v>
      </c>
      <c r="B2680" t="s">
        <v>4196</v>
      </c>
      <c r="C2680" t="str">
        <f>_xlfn.CONCAT(RecordTable[[#This Row],[PhenoAbbv]],".",RIGHT(RecordTable[[#This Row],[METRC]],6))</f>
        <v>CLSE035.040535</v>
      </c>
      <c r="D2680" s="15">
        <v>43802</v>
      </c>
      <c r="E2680" s="15" t="str">
        <f>_xlfn.IFNA(IF(LEFT(VLOOKUP(RecordTable[[#This Row],[METRC]],METRC!A:B,2,FALSE),4)=LEFT(RecordTable[[#This Row],[CloneBarcode]],4),"match","MISMATCH"),"dead")</f>
        <v>dead</v>
      </c>
      <c r="F2680" s="15" t="str">
        <f>_xlfn.IFNA(INDEX(Table6[[#All],[Location]],MATCH(RecordTable[[#This Row],[METRC]],Table6[Tag],0)),"DEAD")</f>
        <v>DEAD</v>
      </c>
    </row>
    <row r="2681" spans="1:6" x14ac:dyDescent="0.25">
      <c r="A2681" t="s">
        <v>4197</v>
      </c>
      <c r="B2681" t="s">
        <v>4196</v>
      </c>
      <c r="C2681" t="str">
        <f>_xlfn.CONCAT(RecordTable[[#This Row],[PhenoAbbv]],".",RIGHT(RecordTable[[#This Row],[METRC]],6))</f>
        <v>CLSE035.040536</v>
      </c>
      <c r="D2681" s="15">
        <v>43802</v>
      </c>
      <c r="E2681" s="15" t="str">
        <f>_xlfn.IFNA(IF(LEFT(VLOOKUP(RecordTable[[#This Row],[METRC]],METRC!A:B,2,FALSE),4)=LEFT(RecordTable[[#This Row],[CloneBarcode]],4),"match","MISMATCH"),"dead")</f>
        <v>dead</v>
      </c>
      <c r="F2681" s="15" t="str">
        <f>_xlfn.IFNA(INDEX(Table6[[#All],[Location]],MATCH(RecordTable[[#This Row],[METRC]],Table6[Tag],0)),"DEAD")</f>
        <v>DEAD</v>
      </c>
    </row>
    <row r="2682" spans="1:6" x14ac:dyDescent="0.25">
      <c r="A2682" t="s">
        <v>4198</v>
      </c>
      <c r="B2682" t="s">
        <v>4199</v>
      </c>
      <c r="C2682" t="str">
        <f>_xlfn.CONCAT(RecordTable[[#This Row],[PhenoAbbv]],".",RIGHT(RecordTable[[#This Row],[METRC]],6))</f>
        <v>CLSE037.040525</v>
      </c>
      <c r="D2682" s="15">
        <v>43802</v>
      </c>
      <c r="E2682" s="15" t="str">
        <f>_xlfn.IFNA(IF(LEFT(VLOOKUP(RecordTable[[#This Row],[METRC]],METRC!A:B,2,FALSE),4)=LEFT(RecordTable[[#This Row],[CloneBarcode]],4),"match","MISMATCH"),"dead")</f>
        <v>dead</v>
      </c>
      <c r="F2682" s="15" t="str">
        <f>_xlfn.IFNA(INDEX(Table6[[#All],[Location]],MATCH(RecordTable[[#This Row],[METRC]],Table6[Tag],0)),"DEAD")</f>
        <v>DEAD</v>
      </c>
    </row>
    <row r="2683" spans="1:6" x14ac:dyDescent="0.25">
      <c r="A2683" t="s">
        <v>4200</v>
      </c>
      <c r="B2683" t="s">
        <v>4199</v>
      </c>
      <c r="C2683" t="str">
        <f>_xlfn.CONCAT(RecordTable[[#This Row],[PhenoAbbv]],".",RIGHT(RecordTable[[#This Row],[METRC]],6))</f>
        <v>CLSE037.040526</v>
      </c>
      <c r="D2683" s="15">
        <v>43802</v>
      </c>
      <c r="E2683" s="15" t="str">
        <f>_xlfn.IFNA(IF(LEFT(VLOOKUP(RecordTable[[#This Row],[METRC]],METRC!A:B,2,FALSE),4)=LEFT(RecordTable[[#This Row],[CloneBarcode]],4),"match","MISMATCH"),"dead")</f>
        <v>dead</v>
      </c>
      <c r="F2683" s="15" t="str">
        <f>_xlfn.IFNA(INDEX(Table6[[#All],[Location]],MATCH(RecordTable[[#This Row],[METRC]],Table6[Tag],0)),"DEAD")</f>
        <v>DEAD</v>
      </c>
    </row>
    <row r="2684" spans="1:6" x14ac:dyDescent="0.25">
      <c r="A2684" t="s">
        <v>4201</v>
      </c>
      <c r="B2684" t="s">
        <v>4202</v>
      </c>
      <c r="C2684" t="str">
        <f>_xlfn.CONCAT(RecordTable[[#This Row],[PhenoAbbv]],".",RIGHT(RecordTable[[#This Row],[METRC]],6))</f>
        <v>CLSE059.040563</v>
      </c>
      <c r="D2684" s="15">
        <v>43802</v>
      </c>
      <c r="E2684" s="15" t="str">
        <f>_xlfn.IFNA(IF(LEFT(VLOOKUP(RecordTable[[#This Row],[METRC]],METRC!A:B,2,FALSE),4)=LEFT(RecordTable[[#This Row],[CloneBarcode]],4),"match","MISMATCH"),"dead")</f>
        <v>dead</v>
      </c>
      <c r="F2684" s="15" t="str">
        <f>_xlfn.IFNA(INDEX(Table6[[#All],[Location]],MATCH(RecordTable[[#This Row],[METRC]],Table6[Tag],0)),"DEAD")</f>
        <v>DEAD</v>
      </c>
    </row>
    <row r="2685" spans="1:6" x14ac:dyDescent="0.25">
      <c r="A2685" t="s">
        <v>4203</v>
      </c>
      <c r="B2685" t="s">
        <v>4202</v>
      </c>
      <c r="C2685" t="str">
        <f>_xlfn.CONCAT(RecordTable[[#This Row],[PhenoAbbv]],".",RIGHT(RecordTable[[#This Row],[METRC]],6))</f>
        <v>CLSE059.040564</v>
      </c>
      <c r="D2685" s="15">
        <v>43802</v>
      </c>
      <c r="E2685" s="15" t="str">
        <f>_xlfn.IFNA(IF(LEFT(VLOOKUP(RecordTable[[#This Row],[METRC]],METRC!A:B,2,FALSE),4)=LEFT(RecordTable[[#This Row],[CloneBarcode]],4),"match","MISMATCH"),"dead")</f>
        <v>dead</v>
      </c>
      <c r="F2685" s="15" t="str">
        <f>_xlfn.IFNA(INDEX(Table6[[#All],[Location]],MATCH(RecordTable[[#This Row],[METRC]],Table6[Tag],0)),"DEAD")</f>
        <v>DEAD</v>
      </c>
    </row>
    <row r="2686" spans="1:6" x14ac:dyDescent="0.25">
      <c r="A2686" t="s">
        <v>4327</v>
      </c>
      <c r="B2686" t="s">
        <v>2994</v>
      </c>
      <c r="C2686" t="str">
        <f>_xlfn.CONCAT(RecordTable[[#This Row],[PhenoAbbv]],".",RIGHT(RecordTable[[#This Row],[METRC]],6))</f>
        <v>CTEN016.045534</v>
      </c>
      <c r="D2686" s="15">
        <v>43802</v>
      </c>
      <c r="E2686" s="15" t="str">
        <f>_xlfn.IFNA(IF(LEFT(VLOOKUP(RecordTable[[#This Row],[METRC]],METRC!A:B,2,FALSE),4)=LEFT(RecordTable[[#This Row],[CloneBarcode]],4),"match","MISMATCH"),"dead")</f>
        <v>dead</v>
      </c>
      <c r="F2686" s="15" t="str">
        <f>_xlfn.IFNA(INDEX(Table6[[#All],[Location]],MATCH(RecordTable[[#This Row],[METRC]],Table6[Tag],0)),"DEAD")</f>
        <v>DEAD</v>
      </c>
    </row>
    <row r="2687" spans="1:6" x14ac:dyDescent="0.25">
      <c r="A2687" t="str">
        <f>_xlfn.CONCAT("1A4070000000065000",RIGHT(RecordTable[[#This Row],[CloneBarcode]],6))</f>
        <v>1A4070000000065000045515</v>
      </c>
      <c r="B2687" t="str">
        <f>LEFT(RecordTable[[#This Row],[CloneBarcode]],7)</f>
        <v>CTEN024</v>
      </c>
      <c r="C2687" t="s">
        <v>3849</v>
      </c>
      <c r="D2687" s="15">
        <v>43802</v>
      </c>
      <c r="E2687" s="15" t="str">
        <f>_xlfn.IFNA(IF(LEFT(VLOOKUP(RecordTable[[#This Row],[METRC]],METRC!A:B,2,FALSE),4)=LEFT(RecordTable[[#This Row],[CloneBarcode]],4),"match","MISMATCH"),"dead")</f>
        <v>dead</v>
      </c>
      <c r="F2687" s="15" t="str">
        <f>_xlfn.IFNA(INDEX(Table6[[#All],[Location]],MATCH(RecordTable[[#This Row],[METRC]],Table6[Tag],0)),"DEAD")</f>
        <v>DEAD</v>
      </c>
    </row>
    <row r="2688" spans="1:6" x14ac:dyDescent="0.25">
      <c r="A2688" t="str">
        <f>_xlfn.CONCAT("1A4070000000065000",RIGHT(RecordTable[[#This Row],[CloneBarcode]],6))</f>
        <v>1A4070000000065000053152</v>
      </c>
      <c r="B2688" t="str">
        <f>LEFT(RecordTable[[#This Row],[CloneBarcode]],7)</f>
        <v>DD22005</v>
      </c>
      <c r="C2688" t="s">
        <v>4204</v>
      </c>
      <c r="D2688" s="15">
        <v>43802</v>
      </c>
      <c r="E2688" s="15" t="str">
        <f>_xlfn.IFNA(IF(LEFT(VLOOKUP(RecordTable[[#This Row],[METRC]],METRC!A:B,2,FALSE),4)=LEFT(RecordTable[[#This Row],[CloneBarcode]],4),"match","MISMATCH"),"dead")</f>
        <v>dead</v>
      </c>
      <c r="F2688" s="15" t="str">
        <f>_xlfn.IFNA(INDEX(Table6[[#All],[Location]],MATCH(RecordTable[[#This Row],[METRC]],Table6[Tag],0)),"DEAD")</f>
        <v>DEAD</v>
      </c>
    </row>
    <row r="2689" spans="1:6" x14ac:dyDescent="0.25">
      <c r="A2689" t="str">
        <f>_xlfn.CONCAT("1A4070000000065000",RIGHT(RecordTable[[#This Row],[CloneBarcode]],6))</f>
        <v>1A4070000000065000053151</v>
      </c>
      <c r="B2689" t="str">
        <f>LEFT(RecordTable[[#This Row],[CloneBarcode]],7)</f>
        <v>DD22005</v>
      </c>
      <c r="C2689" t="s">
        <v>4205</v>
      </c>
      <c r="D2689" s="15">
        <v>43802</v>
      </c>
      <c r="E2689" s="15" t="str">
        <f>_xlfn.IFNA(IF(LEFT(VLOOKUP(RecordTable[[#This Row],[METRC]],METRC!A:B,2,FALSE),4)=LEFT(RecordTable[[#This Row],[CloneBarcode]],4),"match","MISMATCH"),"dead")</f>
        <v>dead</v>
      </c>
      <c r="F2689" s="15" t="str">
        <f>_xlfn.IFNA(INDEX(Table6[[#All],[Location]],MATCH(RecordTable[[#This Row],[METRC]],Table6[Tag],0)),"DEAD")</f>
        <v>DEAD</v>
      </c>
    </row>
    <row r="2690" spans="1:6" x14ac:dyDescent="0.25">
      <c r="A2690" t="str">
        <f>_xlfn.CONCAT("1A4070000000065000",RIGHT(RecordTable[[#This Row],[CloneBarcode]],6))</f>
        <v>1A4070000000065000045551</v>
      </c>
      <c r="B2690" t="str">
        <f>LEFT(RecordTable[[#This Row],[CloneBarcode]],7)</f>
        <v>DD22005</v>
      </c>
      <c r="C2690" t="s">
        <v>3851</v>
      </c>
      <c r="D2690" s="15">
        <v>43802</v>
      </c>
      <c r="E2690" s="15" t="str">
        <f>_xlfn.IFNA(IF(LEFT(VLOOKUP(RecordTable[[#This Row],[METRC]],METRC!A:B,2,FALSE),4)=LEFT(RecordTable[[#This Row],[CloneBarcode]],4),"match","MISMATCH"),"dead")</f>
        <v>dead</v>
      </c>
      <c r="F2690" s="15" t="str">
        <f>_xlfn.IFNA(INDEX(Table6[[#All],[Location]],MATCH(RecordTable[[#This Row],[METRC]],Table6[Tag],0)),"DEAD")</f>
        <v>DEAD</v>
      </c>
    </row>
    <row r="2691" spans="1:6" x14ac:dyDescent="0.25">
      <c r="A2691" t="str">
        <f>_xlfn.CONCAT("1A4070000000065000",RIGHT(RecordTable[[#This Row],[CloneBarcode]],6))</f>
        <v>1A4070000000065000045550</v>
      </c>
      <c r="B2691" t="str">
        <f>LEFT(RecordTable[[#This Row],[CloneBarcode]],7)</f>
        <v>DD22005</v>
      </c>
      <c r="C2691" t="s">
        <v>3850</v>
      </c>
      <c r="D2691" s="15">
        <v>43802</v>
      </c>
      <c r="E2691" s="15" t="str">
        <f>_xlfn.IFNA(IF(LEFT(VLOOKUP(RecordTable[[#This Row],[METRC]],METRC!A:B,2,FALSE),4)=LEFT(RecordTable[[#This Row],[CloneBarcode]],4),"match","MISMATCH"),"dead")</f>
        <v>dead</v>
      </c>
      <c r="F2691" s="15" t="str">
        <f>_xlfn.IFNA(INDEX(Table6[[#All],[Location]],MATCH(RecordTable[[#This Row],[METRC]],Table6[Tag],0)),"DEAD")</f>
        <v>DEAD</v>
      </c>
    </row>
    <row r="2692" spans="1:6" x14ac:dyDescent="0.25">
      <c r="A2692" t="str">
        <f>_xlfn.CONCAT("1A4070000000065000",RIGHT(RecordTable[[#This Row],[CloneBarcode]],6))</f>
        <v>1A4070000000065000053148</v>
      </c>
      <c r="B2692" t="str">
        <f>LEFT(RecordTable[[#This Row],[CloneBarcode]],7)</f>
        <v>DD22008</v>
      </c>
      <c r="C2692" t="s">
        <v>4207</v>
      </c>
      <c r="D2692" s="15">
        <v>43802</v>
      </c>
      <c r="E2692" s="15" t="str">
        <f>_xlfn.IFNA(IF(LEFT(VLOOKUP(RecordTable[[#This Row],[METRC]],METRC!A:B,2,FALSE),4)=LEFT(RecordTable[[#This Row],[CloneBarcode]],4),"match","MISMATCH"),"dead")</f>
        <v>dead</v>
      </c>
      <c r="F2692" s="15" t="str">
        <f>_xlfn.IFNA(INDEX(Table6[[#All],[Location]],MATCH(RecordTable[[#This Row],[METRC]],Table6[Tag],0)),"DEAD")</f>
        <v>DEAD</v>
      </c>
    </row>
    <row r="2693" spans="1:6" x14ac:dyDescent="0.25">
      <c r="A2693" t="str">
        <f>_xlfn.CONCAT("1A4070000000065000",RIGHT(RecordTable[[#This Row],[CloneBarcode]],6))</f>
        <v>1A4070000000065000053149</v>
      </c>
      <c r="B2693" t="str">
        <f>LEFT(RecordTable[[#This Row],[CloneBarcode]],7)</f>
        <v>DD22008</v>
      </c>
      <c r="C2693" t="s">
        <v>4206</v>
      </c>
      <c r="D2693" s="15">
        <v>43802</v>
      </c>
      <c r="E2693" s="15" t="str">
        <f>_xlfn.IFNA(IF(LEFT(VLOOKUP(RecordTable[[#This Row],[METRC]],METRC!A:B,2,FALSE),4)=LEFT(RecordTable[[#This Row],[CloneBarcode]],4),"match","MISMATCH"),"dead")</f>
        <v>dead</v>
      </c>
      <c r="F2693" s="15" t="str">
        <f>_xlfn.IFNA(INDEX(Table6[[#All],[Location]],MATCH(RecordTable[[#This Row],[METRC]],Table6[Tag],0)),"DEAD")</f>
        <v>DEAD</v>
      </c>
    </row>
    <row r="2694" spans="1:6" x14ac:dyDescent="0.25">
      <c r="A2694" t="str">
        <f>_xlfn.CONCAT("1A4070000000065000",RIGHT(RecordTable[[#This Row],[CloneBarcode]],6))</f>
        <v>1A4070000000065000050561</v>
      </c>
      <c r="B2694" t="str">
        <f>LEFT(RecordTable[[#This Row],[CloneBarcode]],7)</f>
        <v>DD22009</v>
      </c>
      <c r="C2694" t="s">
        <v>4208</v>
      </c>
      <c r="D2694" s="15">
        <v>43802</v>
      </c>
      <c r="E2694" s="15" t="str">
        <f>_xlfn.IFNA(IF(LEFT(VLOOKUP(RecordTable[[#This Row],[METRC]],METRC!A:B,2,FALSE),4)=LEFT(RecordTable[[#This Row],[CloneBarcode]],4),"match","MISMATCH"),"dead")</f>
        <v>dead</v>
      </c>
      <c r="F2694" s="15" t="str">
        <f>_xlfn.IFNA(INDEX(Table6[[#All],[Location]],MATCH(RecordTable[[#This Row],[METRC]],Table6[Tag],0)),"DEAD")</f>
        <v>DEAD</v>
      </c>
    </row>
    <row r="2695" spans="1:6" x14ac:dyDescent="0.25">
      <c r="A2695" t="str">
        <f>_xlfn.CONCAT("1A4070000000065000",RIGHT(RecordTable[[#This Row],[CloneBarcode]],6))</f>
        <v>1A4070000000065000053146</v>
      </c>
      <c r="B2695" t="str">
        <f>LEFT(RecordTable[[#This Row],[CloneBarcode]],7)</f>
        <v>DD22009</v>
      </c>
      <c r="C2695" t="s">
        <v>4210</v>
      </c>
      <c r="D2695" s="15">
        <v>43802</v>
      </c>
      <c r="E2695" s="15" t="str">
        <f>_xlfn.IFNA(IF(LEFT(VLOOKUP(RecordTable[[#This Row],[METRC]],METRC!A:B,2,FALSE),4)=LEFT(RecordTable[[#This Row],[CloneBarcode]],4),"match","MISMATCH"),"dead")</f>
        <v>dead</v>
      </c>
      <c r="F2695" s="15" t="str">
        <f>_xlfn.IFNA(INDEX(Table6[[#All],[Location]],MATCH(RecordTable[[#This Row],[METRC]],Table6[Tag],0)),"DEAD")</f>
        <v>DEAD</v>
      </c>
    </row>
    <row r="2696" spans="1:6" x14ac:dyDescent="0.25">
      <c r="A2696" t="str">
        <f>_xlfn.CONCAT("1A4070000000065000",RIGHT(RecordTable[[#This Row],[CloneBarcode]],6))</f>
        <v>1A4070000000065000053147</v>
      </c>
      <c r="B2696" t="str">
        <f>LEFT(RecordTable[[#This Row],[CloneBarcode]],7)</f>
        <v>DD22009</v>
      </c>
      <c r="C2696" t="s">
        <v>4211</v>
      </c>
      <c r="D2696" s="15">
        <v>43802</v>
      </c>
      <c r="E2696" s="15" t="str">
        <f>_xlfn.IFNA(IF(LEFT(VLOOKUP(RecordTable[[#This Row],[METRC]],METRC!A:B,2,FALSE),4)=LEFT(RecordTable[[#This Row],[CloneBarcode]],4),"match","MISMATCH"),"dead")</f>
        <v>dead</v>
      </c>
      <c r="F2696" s="15" t="str">
        <f>_xlfn.IFNA(INDEX(Table6[[#All],[Location]],MATCH(RecordTable[[#This Row],[METRC]],Table6[Tag],0)),"DEAD")</f>
        <v>DEAD</v>
      </c>
    </row>
    <row r="2697" spans="1:6" x14ac:dyDescent="0.25">
      <c r="A2697" t="str">
        <f>_xlfn.CONCAT("1A4070000000065000",RIGHT(RecordTable[[#This Row],[CloneBarcode]],6))</f>
        <v>1A4070000000065000050562</v>
      </c>
      <c r="B2697" t="str">
        <f>LEFT(RecordTable[[#This Row],[CloneBarcode]],7)</f>
        <v>DD22009</v>
      </c>
      <c r="C2697" t="s">
        <v>4209</v>
      </c>
      <c r="D2697" s="15">
        <v>43802</v>
      </c>
      <c r="E2697" s="15" t="str">
        <f>_xlfn.IFNA(IF(LEFT(VLOOKUP(RecordTable[[#This Row],[METRC]],METRC!A:B,2,FALSE),4)=LEFT(RecordTable[[#This Row],[CloneBarcode]],4),"match","MISMATCH"),"dead")</f>
        <v>dead</v>
      </c>
      <c r="F2697" s="15" t="str">
        <f>_xlfn.IFNA(INDEX(Table6[[#All],[Location]],MATCH(RecordTable[[#This Row],[METRC]],Table6[Tag],0)),"DEAD")</f>
        <v>DEAD</v>
      </c>
    </row>
    <row r="2698" spans="1:6" x14ac:dyDescent="0.25">
      <c r="A2698" t="str">
        <f>_xlfn.CONCAT("1A4070000000065000",RIGHT(RecordTable[[#This Row],[CloneBarcode]],6))</f>
        <v>1A4070000000065000045510</v>
      </c>
      <c r="B2698" t="str">
        <f>LEFT(RecordTable[[#This Row],[CloneBarcode]],7)</f>
        <v>DD22009</v>
      </c>
      <c r="C2698" t="s">
        <v>3852</v>
      </c>
      <c r="D2698" s="15">
        <v>43802</v>
      </c>
      <c r="E2698" s="15" t="str">
        <f>_xlfn.IFNA(IF(LEFT(VLOOKUP(RecordTable[[#This Row],[METRC]],METRC!A:B,2,FALSE),4)=LEFT(RecordTable[[#This Row],[CloneBarcode]],4),"match","MISMATCH"),"dead")</f>
        <v>dead</v>
      </c>
      <c r="F2698" s="15" t="str">
        <f>_xlfn.IFNA(INDEX(Table6[[#All],[Location]],MATCH(RecordTable[[#This Row],[METRC]],Table6[Tag],0)),"DEAD")</f>
        <v>DEAD</v>
      </c>
    </row>
    <row r="2699" spans="1:6" x14ac:dyDescent="0.25">
      <c r="A2699" t="str">
        <f>_xlfn.CONCAT("1A4070000000065000",RIGHT(RecordTable[[#This Row],[CloneBarcode]],6))</f>
        <v>1A4070000000065000045511</v>
      </c>
      <c r="B2699" t="str">
        <f>LEFT(RecordTable[[#This Row],[CloneBarcode]],7)</f>
        <v>DD22009</v>
      </c>
      <c r="C2699" t="s">
        <v>3853</v>
      </c>
      <c r="D2699" s="15">
        <v>43802</v>
      </c>
      <c r="E2699" s="15" t="str">
        <f>_xlfn.IFNA(IF(LEFT(VLOOKUP(RecordTable[[#This Row],[METRC]],METRC!A:B,2,FALSE),4)=LEFT(RecordTable[[#This Row],[CloneBarcode]],4),"match","MISMATCH"),"dead")</f>
        <v>dead</v>
      </c>
      <c r="F2699" s="15" t="str">
        <f>_xlfn.IFNA(INDEX(Table6[[#All],[Location]],MATCH(RecordTable[[#This Row],[METRC]],Table6[Tag],0)),"DEAD")</f>
        <v>DEAD</v>
      </c>
    </row>
    <row r="2700" spans="1:6" x14ac:dyDescent="0.25">
      <c r="A2700" t="str">
        <f>_xlfn.CONCAT("1A4070000000065000",RIGHT(RecordTable[[#This Row],[CloneBarcode]],6))</f>
        <v>1A4070000000065000050579</v>
      </c>
      <c r="B2700" t="str">
        <f>LEFT(RecordTable[[#This Row],[CloneBarcode]],7)</f>
        <v>DD22016</v>
      </c>
      <c r="C2700" t="s">
        <v>4212</v>
      </c>
      <c r="D2700" s="15">
        <v>43802</v>
      </c>
      <c r="E2700" s="15" t="str">
        <f>_xlfn.IFNA(IF(LEFT(VLOOKUP(RecordTable[[#This Row],[METRC]],METRC!A:B,2,FALSE),4)=LEFT(RecordTable[[#This Row],[CloneBarcode]],4),"match","MISMATCH"),"dead")</f>
        <v>dead</v>
      </c>
      <c r="F2700" s="15" t="str">
        <f>_xlfn.IFNA(INDEX(Table6[[#All],[Location]],MATCH(RecordTable[[#This Row],[METRC]],Table6[Tag],0)),"DEAD")</f>
        <v>DEAD</v>
      </c>
    </row>
    <row r="2701" spans="1:6" x14ac:dyDescent="0.25">
      <c r="A2701" t="str">
        <f>_xlfn.CONCAT("1A4070000000065000",RIGHT(RecordTable[[#This Row],[CloneBarcode]],6))</f>
        <v>1A4070000000065000050580</v>
      </c>
      <c r="B2701" t="str">
        <f>LEFT(RecordTable[[#This Row],[CloneBarcode]],7)</f>
        <v>DD22016</v>
      </c>
      <c r="C2701" t="s">
        <v>4213</v>
      </c>
      <c r="D2701" s="15">
        <v>43802</v>
      </c>
      <c r="E2701" s="15" t="str">
        <f>_xlfn.IFNA(IF(LEFT(VLOOKUP(RecordTable[[#This Row],[METRC]],METRC!A:B,2,FALSE),4)=LEFT(RecordTable[[#This Row],[CloneBarcode]],4),"match","MISMATCH"),"dead")</f>
        <v>dead</v>
      </c>
      <c r="F2701" s="15" t="str">
        <f>_xlfn.IFNA(INDEX(Table6[[#All],[Location]],MATCH(RecordTable[[#This Row],[METRC]],Table6[Tag],0)),"DEAD")</f>
        <v>DEAD</v>
      </c>
    </row>
    <row r="2702" spans="1:6" x14ac:dyDescent="0.25">
      <c r="A2702" t="str">
        <f>_xlfn.CONCAT("1A4070000000065000",RIGHT(RecordTable[[#This Row],[CloneBarcode]],6))</f>
        <v>1A4070000000065000053155</v>
      </c>
      <c r="B2702" t="str">
        <f>LEFT(RecordTable[[#This Row],[CloneBarcode]],7)</f>
        <v>DD22016</v>
      </c>
      <c r="C2702" t="s">
        <v>4215</v>
      </c>
      <c r="D2702" s="15">
        <v>43802</v>
      </c>
      <c r="E2702" s="15" t="str">
        <f>_xlfn.IFNA(IF(LEFT(VLOOKUP(RecordTable[[#This Row],[METRC]],METRC!A:B,2,FALSE),4)=LEFT(RecordTable[[#This Row],[CloneBarcode]],4),"match","MISMATCH"),"dead")</f>
        <v>dead</v>
      </c>
      <c r="F2702" s="15" t="str">
        <f>_xlfn.IFNA(INDEX(Table6[[#All],[Location]],MATCH(RecordTable[[#This Row],[METRC]],Table6[Tag],0)),"DEAD")</f>
        <v>DEAD</v>
      </c>
    </row>
    <row r="2703" spans="1:6" x14ac:dyDescent="0.25">
      <c r="A2703" t="str">
        <f>_xlfn.CONCAT("1A4070000000065000",RIGHT(RecordTable[[#This Row],[CloneBarcode]],6))</f>
        <v>1A4070000000065000053154</v>
      </c>
      <c r="B2703" t="str">
        <f>LEFT(RecordTable[[#This Row],[CloneBarcode]],7)</f>
        <v>DD22016</v>
      </c>
      <c r="C2703" t="s">
        <v>4214</v>
      </c>
      <c r="D2703" s="15">
        <v>43802</v>
      </c>
      <c r="E2703" s="15" t="str">
        <f>_xlfn.IFNA(IF(LEFT(VLOOKUP(RecordTable[[#This Row],[METRC]],METRC!A:B,2,FALSE),4)=LEFT(RecordTable[[#This Row],[CloneBarcode]],4),"match","MISMATCH"),"dead")</f>
        <v>dead</v>
      </c>
      <c r="F2703" s="15" t="str">
        <f>_xlfn.IFNA(INDEX(Table6[[#All],[Location]],MATCH(RecordTable[[#This Row],[METRC]],Table6[Tag],0)),"DEAD")</f>
        <v>DEAD</v>
      </c>
    </row>
    <row r="2704" spans="1:6" x14ac:dyDescent="0.25">
      <c r="A2704" t="str">
        <f>_xlfn.CONCAT("1A4070000000065000",RIGHT(RecordTable[[#This Row],[CloneBarcode]],6))</f>
        <v>1A4070000000065000045517</v>
      </c>
      <c r="B2704" t="str">
        <f>LEFT(RecordTable[[#This Row],[CloneBarcode]],7)</f>
        <v>DD22016</v>
      </c>
      <c r="C2704" t="s">
        <v>3857</v>
      </c>
      <c r="D2704" s="15">
        <v>43802</v>
      </c>
      <c r="E2704" s="15" t="str">
        <f>_xlfn.IFNA(IF(LEFT(VLOOKUP(RecordTable[[#This Row],[METRC]],METRC!A:B,2,FALSE),4)=LEFT(RecordTable[[#This Row],[CloneBarcode]],4),"match","MISMATCH"),"dead")</f>
        <v>dead</v>
      </c>
      <c r="F2704" s="15" t="str">
        <f>_xlfn.IFNA(INDEX(Table6[[#All],[Location]],MATCH(RecordTable[[#This Row],[METRC]],Table6[Tag],0)),"DEAD")</f>
        <v>DEAD</v>
      </c>
    </row>
    <row r="2705" spans="1:6" x14ac:dyDescent="0.25">
      <c r="A2705" t="s">
        <v>4328</v>
      </c>
      <c r="B2705" t="s">
        <v>3015</v>
      </c>
      <c r="C2705" t="str">
        <f>_xlfn.CONCAT(RecordTable[[#This Row],[PhenoAbbv]],".",RIGHT(RecordTable[[#This Row],[METRC]],6))</f>
        <v>DRMC001.045499</v>
      </c>
      <c r="D2705" s="15">
        <v>43802</v>
      </c>
      <c r="E2705" s="15" t="str">
        <f>_xlfn.IFNA(IF(LEFT(VLOOKUP(RecordTable[[#This Row],[METRC]],METRC!A:B,2,FALSE),4)=LEFT(RecordTable[[#This Row],[CloneBarcode]],4),"match","MISMATCH"),"dead")</f>
        <v>dead</v>
      </c>
      <c r="F2705" s="15" t="str">
        <f>_xlfn.IFNA(INDEX(Table6[[#All],[Location]],MATCH(RecordTable[[#This Row],[METRC]],Table6[Tag],0)),"DEAD")</f>
        <v>DEAD</v>
      </c>
    </row>
    <row r="2706" spans="1:6" x14ac:dyDescent="0.25">
      <c r="A2706" t="str">
        <f>_xlfn.CONCAT("1A4070000000065000",RIGHT(RecordTable[[#This Row],[CloneBarcode]],6))</f>
        <v>1A4070000000065000053171</v>
      </c>
      <c r="B2706" t="str">
        <f>LEFT(RecordTable[[#This Row],[CloneBarcode]],7)</f>
        <v>DRMC001</v>
      </c>
      <c r="C2706" t="s">
        <v>4217</v>
      </c>
      <c r="D2706" s="15">
        <v>43802</v>
      </c>
      <c r="E2706" s="15" t="str">
        <f>_xlfn.IFNA(IF(LEFT(VLOOKUP(RecordTable[[#This Row],[METRC]],METRC!A:B,2,FALSE),4)=LEFT(RecordTable[[#This Row],[CloneBarcode]],4),"match","MISMATCH"),"dead")</f>
        <v>dead</v>
      </c>
      <c r="F2706" s="15" t="str">
        <f>_xlfn.IFNA(INDEX(Table6[[#All],[Location]],MATCH(RecordTable[[#This Row],[METRC]],Table6[Tag],0)),"DEAD")</f>
        <v>DEAD</v>
      </c>
    </row>
    <row r="2707" spans="1:6" x14ac:dyDescent="0.25">
      <c r="A2707" t="str">
        <f>_xlfn.CONCAT("1A4070000000065000",RIGHT(RecordTable[[#This Row],[CloneBarcode]],6))</f>
        <v>1A4070000000065000053169</v>
      </c>
      <c r="B2707" t="str">
        <f>LEFT(RecordTable[[#This Row],[CloneBarcode]],7)</f>
        <v>DRMC001</v>
      </c>
      <c r="C2707" t="s">
        <v>4216</v>
      </c>
      <c r="D2707" s="15">
        <v>43802</v>
      </c>
      <c r="E2707" s="15" t="str">
        <f>_xlfn.IFNA(IF(LEFT(VLOOKUP(RecordTable[[#This Row],[METRC]],METRC!A:B,2,FALSE),4)=LEFT(RecordTable[[#This Row],[CloneBarcode]],4),"match","MISMATCH"),"dead")</f>
        <v>dead</v>
      </c>
      <c r="F2707" s="15" t="str">
        <f>_xlfn.IFNA(INDEX(Table6[[#All],[Location]],MATCH(RecordTable[[#This Row],[METRC]],Table6[Tag],0)),"DEAD")</f>
        <v>DEAD</v>
      </c>
    </row>
    <row r="2708" spans="1:6" x14ac:dyDescent="0.25">
      <c r="A2708" t="str">
        <f>_xlfn.CONCAT("1A4070000000065000",RIGHT(RecordTable[[#This Row],[CloneBarcode]],6))</f>
        <v>1A4070000000065000045498</v>
      </c>
      <c r="B2708" t="str">
        <f>LEFT(RecordTable[[#This Row],[CloneBarcode]],7)</f>
        <v>DRMC001</v>
      </c>
      <c r="C2708" t="s">
        <v>3859</v>
      </c>
      <c r="D2708" s="15">
        <v>43802</v>
      </c>
      <c r="E2708" s="15" t="str">
        <f>_xlfn.IFNA(IF(LEFT(VLOOKUP(RecordTable[[#This Row],[METRC]],METRC!A:B,2,FALSE),4)=LEFT(RecordTable[[#This Row],[CloneBarcode]],4),"match","MISMATCH"),"dead")</f>
        <v>dead</v>
      </c>
      <c r="F2708" s="15" t="str">
        <f>_xlfn.IFNA(INDEX(Table6[[#All],[Location]],MATCH(RecordTable[[#This Row],[METRC]],Table6[Tag],0)),"DEAD")</f>
        <v>DEAD</v>
      </c>
    </row>
    <row r="2709" spans="1:6" x14ac:dyDescent="0.25">
      <c r="A2709" t="s">
        <v>4329</v>
      </c>
      <c r="B2709" t="s">
        <v>3019</v>
      </c>
      <c r="C2709" t="str">
        <f>_xlfn.CONCAT(RecordTable[[#This Row],[PhenoAbbv]],".",RIGHT(RecordTable[[#This Row],[METRC]],6))</f>
        <v>DRMC004.045560</v>
      </c>
      <c r="D2709" s="15">
        <v>43802</v>
      </c>
      <c r="E2709" s="15" t="str">
        <f>_xlfn.IFNA(IF(LEFT(VLOOKUP(RecordTable[[#This Row],[METRC]],METRC!A:B,2,FALSE),4)=LEFT(RecordTable[[#This Row],[CloneBarcode]],4),"match","MISMATCH"),"dead")</f>
        <v>dead</v>
      </c>
      <c r="F2709" s="15" t="str">
        <f>_xlfn.IFNA(INDEX(Table6[[#All],[Location]],MATCH(RecordTable[[#This Row],[METRC]],Table6[Tag],0)),"DEAD")</f>
        <v>DEAD</v>
      </c>
    </row>
    <row r="2710" spans="1:6" x14ac:dyDescent="0.25">
      <c r="A2710" t="str">
        <f>_xlfn.CONCAT("1A4070000000065000",RIGHT(RecordTable[[#This Row],[CloneBarcode]],6))</f>
        <v>1A4070000000065000053174</v>
      </c>
      <c r="B2710" t="str">
        <f>LEFT(RecordTable[[#This Row],[CloneBarcode]],7)</f>
        <v>DRMC004</v>
      </c>
      <c r="C2710" t="s">
        <v>4218</v>
      </c>
      <c r="D2710" s="15">
        <v>43802</v>
      </c>
      <c r="E2710" s="15" t="str">
        <f>_xlfn.IFNA(IF(LEFT(VLOOKUP(RecordTable[[#This Row],[METRC]],METRC!A:B,2,FALSE),4)=LEFT(RecordTable[[#This Row],[CloneBarcode]],4),"match","MISMATCH"),"dead")</f>
        <v>dead</v>
      </c>
      <c r="F2710" s="15" t="str">
        <f>_xlfn.IFNA(INDEX(Table6[[#All],[Location]],MATCH(RecordTable[[#This Row],[METRC]],Table6[Tag],0)),"DEAD")</f>
        <v>DEAD</v>
      </c>
    </row>
    <row r="2711" spans="1:6" x14ac:dyDescent="0.25">
      <c r="A2711" t="str">
        <f>_xlfn.CONCAT("1A4070000000065000",RIGHT(RecordTable[[#This Row],[CloneBarcode]],6))</f>
        <v>1A4070000000065000053172</v>
      </c>
      <c r="B2711" t="str">
        <f>LEFT(RecordTable[[#This Row],[CloneBarcode]],7)</f>
        <v>DRMC004</v>
      </c>
      <c r="C2711" t="s">
        <v>4219</v>
      </c>
      <c r="D2711" s="15">
        <v>43802</v>
      </c>
      <c r="E2711" s="15" t="str">
        <f>_xlfn.IFNA(IF(LEFT(VLOOKUP(RecordTable[[#This Row],[METRC]],METRC!A:B,2,FALSE),4)=LEFT(RecordTable[[#This Row],[CloneBarcode]],4),"match","MISMATCH"),"dead")</f>
        <v>dead</v>
      </c>
      <c r="F2711" s="15" t="str">
        <f>_xlfn.IFNA(INDEX(Table6[[#All],[Location]],MATCH(RecordTable[[#This Row],[METRC]],Table6[Tag],0)),"DEAD")</f>
        <v>DEAD</v>
      </c>
    </row>
    <row r="2712" spans="1:6" x14ac:dyDescent="0.25">
      <c r="A2712" t="str">
        <f>_xlfn.CONCAT("1A4070000000065000",RIGHT(RecordTable[[#This Row],[CloneBarcode]],6))</f>
        <v>1A4070000000065000045561</v>
      </c>
      <c r="B2712" t="str">
        <f>LEFT(RecordTable[[#This Row],[CloneBarcode]],7)</f>
        <v>DRMC004</v>
      </c>
      <c r="C2712" t="s">
        <v>3860</v>
      </c>
      <c r="D2712" s="15">
        <v>43802</v>
      </c>
      <c r="E2712" s="15" t="str">
        <f>_xlfn.IFNA(IF(LEFT(VLOOKUP(RecordTable[[#This Row],[METRC]],METRC!A:B,2,FALSE),4)=LEFT(RecordTable[[#This Row],[CloneBarcode]],4),"match","MISMATCH"),"dead")</f>
        <v>dead</v>
      </c>
      <c r="F2712" s="15" t="str">
        <f>_xlfn.IFNA(INDEX(Table6[[#All],[Location]],MATCH(RecordTable[[#This Row],[METRC]],Table6[Tag],0)),"DEAD")</f>
        <v>DEAD</v>
      </c>
    </row>
    <row r="2713" spans="1:6" x14ac:dyDescent="0.25">
      <c r="A2713" t="str">
        <f>_xlfn.CONCAT("1A4070000000065000",RIGHT(RecordTable[[#This Row],[CloneBarcode]],6))</f>
        <v>1A4070000000065000053167</v>
      </c>
      <c r="B2713" t="str">
        <f>LEFT(RecordTable[[#This Row],[CloneBarcode]],7)</f>
        <v>DRMC022</v>
      </c>
      <c r="C2713" t="s">
        <v>4221</v>
      </c>
      <c r="D2713" s="15">
        <v>43802</v>
      </c>
      <c r="E2713" s="15" t="str">
        <f>_xlfn.IFNA(IF(LEFT(VLOOKUP(RecordTable[[#This Row],[METRC]],METRC!A:B,2,FALSE),4)=LEFT(RecordTable[[#This Row],[CloneBarcode]],4),"match","MISMATCH"),"dead")</f>
        <v>dead</v>
      </c>
      <c r="F2713" s="15" t="str">
        <f>_xlfn.IFNA(INDEX(Table6[[#All],[Location]],MATCH(RecordTable[[#This Row],[METRC]],Table6[Tag],0)),"DEAD")</f>
        <v>DEAD</v>
      </c>
    </row>
    <row r="2714" spans="1:6" x14ac:dyDescent="0.25">
      <c r="A2714" t="str">
        <f>_xlfn.CONCAT("1A4070000000065000",RIGHT(RecordTable[[#This Row],[CloneBarcode]],6))</f>
        <v>1A4070000000065000053166</v>
      </c>
      <c r="B2714" t="str">
        <f>LEFT(RecordTable[[#This Row],[CloneBarcode]],7)</f>
        <v>DRMC022</v>
      </c>
      <c r="C2714" t="s">
        <v>4220</v>
      </c>
      <c r="D2714" s="15">
        <v>43802</v>
      </c>
      <c r="E2714" s="15" t="str">
        <f>_xlfn.IFNA(IF(LEFT(VLOOKUP(RecordTable[[#This Row],[METRC]],METRC!A:B,2,FALSE),4)=LEFT(RecordTable[[#This Row],[CloneBarcode]],4),"match","MISMATCH"),"dead")</f>
        <v>dead</v>
      </c>
      <c r="F2714" s="15" t="str">
        <f>_xlfn.IFNA(INDEX(Table6[[#All],[Location]],MATCH(RecordTable[[#This Row],[METRC]],Table6[Tag],0)),"DEAD")</f>
        <v>DEAD</v>
      </c>
    </row>
    <row r="2715" spans="1:6" x14ac:dyDescent="0.25">
      <c r="A2715" t="str">
        <f>_xlfn.CONCAT("1A4070000000065000",RIGHT(RecordTable[[#This Row],[CloneBarcode]],6))</f>
        <v>1A4070000000065000045541</v>
      </c>
      <c r="B2715" t="str">
        <f>LEFT(RecordTable[[#This Row],[CloneBarcode]],7)</f>
        <v>DRMC034</v>
      </c>
      <c r="C2715" t="s">
        <v>3864</v>
      </c>
      <c r="D2715" s="15">
        <v>43802</v>
      </c>
      <c r="E2715" s="15" t="str">
        <f>_xlfn.IFNA(IF(LEFT(VLOOKUP(RecordTable[[#This Row],[METRC]],METRC!A:B,2,FALSE),4)=LEFT(RecordTable[[#This Row],[CloneBarcode]],4),"match","MISMATCH"),"dead")</f>
        <v>dead</v>
      </c>
      <c r="F2715" s="15" t="str">
        <f>_xlfn.IFNA(INDEX(Table6[[#All],[Location]],MATCH(RecordTable[[#This Row],[METRC]],Table6[Tag],0)),"DEAD")</f>
        <v>DEAD</v>
      </c>
    </row>
    <row r="2716" spans="1:6" x14ac:dyDescent="0.25">
      <c r="A2716" t="str">
        <f>_xlfn.CONCAT("1A4070000000065000",RIGHT(RecordTable[[#This Row],[CloneBarcode]],6))</f>
        <v>1A4070000000065000050577</v>
      </c>
      <c r="B2716" t="str">
        <f>LEFT(RecordTable[[#This Row],[CloneBarcode]],7)</f>
        <v>DSLD010</v>
      </c>
      <c r="C2716" t="s">
        <v>4223</v>
      </c>
      <c r="D2716" s="15">
        <v>43802</v>
      </c>
      <c r="E2716" s="15" t="str">
        <f>_xlfn.IFNA(IF(LEFT(VLOOKUP(RecordTable[[#This Row],[METRC]],METRC!A:B,2,FALSE),4)=LEFT(RecordTable[[#This Row],[CloneBarcode]],4),"match","MISMATCH"),"dead")</f>
        <v>dead</v>
      </c>
      <c r="F2716" s="15" t="str">
        <f>_xlfn.IFNA(INDEX(Table6[[#All],[Location]],MATCH(RecordTable[[#This Row],[METRC]],Table6[Tag],0)),"DEAD")</f>
        <v>DEAD</v>
      </c>
    </row>
    <row r="2717" spans="1:6" x14ac:dyDescent="0.25">
      <c r="A2717" t="str">
        <f>_xlfn.CONCAT("1A4070000000065000",RIGHT(RecordTable[[#This Row],[CloneBarcode]],6))</f>
        <v>1A4070000000065000050578</v>
      </c>
      <c r="B2717" t="str">
        <f>LEFT(RecordTable[[#This Row],[CloneBarcode]],7)</f>
        <v>DSLD010</v>
      </c>
      <c r="C2717" t="s">
        <v>4222</v>
      </c>
      <c r="D2717" s="15">
        <v>43802</v>
      </c>
      <c r="E2717" s="15" t="str">
        <f>_xlfn.IFNA(IF(LEFT(VLOOKUP(RecordTable[[#This Row],[METRC]],METRC!A:B,2,FALSE),4)=LEFT(RecordTable[[#This Row],[CloneBarcode]],4),"match","MISMATCH"),"dead")</f>
        <v>dead</v>
      </c>
      <c r="F2717" s="15" t="str">
        <f>_xlfn.IFNA(INDEX(Table6[[#All],[Location]],MATCH(RecordTable[[#This Row],[METRC]],Table6[Tag],0)),"DEAD")</f>
        <v>DEAD</v>
      </c>
    </row>
    <row r="2718" spans="1:6" x14ac:dyDescent="0.25">
      <c r="A2718" t="str">
        <f>_xlfn.CONCAT("1A4070000000065000",RIGHT(RecordTable[[#This Row],[CloneBarcode]],6))</f>
        <v>1A4070000000065000050574</v>
      </c>
      <c r="B2718" t="str">
        <f>LEFT(RecordTable[[#This Row],[CloneBarcode]],7)</f>
        <v>DSLD015</v>
      </c>
      <c r="C2718" t="s">
        <v>4224</v>
      </c>
      <c r="D2718" s="15">
        <v>43802</v>
      </c>
      <c r="E2718" s="15" t="str">
        <f>_xlfn.IFNA(IF(LEFT(VLOOKUP(RecordTable[[#This Row],[METRC]],METRC!A:B,2,FALSE),4)=LEFT(RecordTable[[#This Row],[CloneBarcode]],4),"match","MISMATCH"),"dead")</f>
        <v>dead</v>
      </c>
      <c r="F2718" s="15" t="str">
        <f>_xlfn.IFNA(INDEX(Table6[[#All],[Location]],MATCH(RecordTable[[#This Row],[METRC]],Table6[Tag],0)),"DEAD")</f>
        <v>DEAD</v>
      </c>
    </row>
    <row r="2719" spans="1:6" x14ac:dyDescent="0.25">
      <c r="A2719" t="str">
        <f>_xlfn.CONCAT("1A4070000000065000",RIGHT(RecordTable[[#This Row],[CloneBarcode]],6))</f>
        <v>1A4070000000065000050575</v>
      </c>
      <c r="B2719" t="str">
        <f>LEFT(RecordTable[[#This Row],[CloneBarcode]],7)</f>
        <v>DSLD015</v>
      </c>
      <c r="C2719" t="s">
        <v>4225</v>
      </c>
      <c r="D2719" s="15">
        <v>43802</v>
      </c>
      <c r="E2719" s="15" t="str">
        <f>_xlfn.IFNA(IF(LEFT(VLOOKUP(RecordTable[[#This Row],[METRC]],METRC!A:B,2,FALSE),4)=LEFT(RecordTable[[#This Row],[CloneBarcode]],4),"match","MISMATCH"),"dead")</f>
        <v>dead</v>
      </c>
      <c r="F2719" s="15" t="str">
        <f>_xlfn.IFNA(INDEX(Table6[[#All],[Location]],MATCH(RecordTable[[#This Row],[METRC]],Table6[Tag],0)),"DEAD")</f>
        <v>DEAD</v>
      </c>
    </row>
    <row r="2720" spans="1:6" x14ac:dyDescent="0.25">
      <c r="A2720" t="str">
        <f>_xlfn.CONCAT("1A4070000000065000",RIGHT(RecordTable[[#This Row],[CloneBarcode]],6))</f>
        <v>1A4070000000065000050572</v>
      </c>
      <c r="B2720" t="str">
        <f>LEFT(RecordTable[[#This Row],[CloneBarcode]],7)</f>
        <v>DSLD016</v>
      </c>
      <c r="C2720" t="s">
        <v>4226</v>
      </c>
      <c r="D2720" s="15">
        <v>43802</v>
      </c>
      <c r="E2720" s="15" t="str">
        <f>_xlfn.IFNA(IF(LEFT(VLOOKUP(RecordTable[[#This Row],[METRC]],METRC!A:B,2,FALSE),4)=LEFT(RecordTable[[#This Row],[CloneBarcode]],4),"match","MISMATCH"),"dead")</f>
        <v>dead</v>
      </c>
      <c r="F2720" s="15" t="str">
        <f>_xlfn.IFNA(INDEX(Table6[[#All],[Location]],MATCH(RecordTable[[#This Row],[METRC]],Table6[Tag],0)),"DEAD")</f>
        <v>DEAD</v>
      </c>
    </row>
    <row r="2721" spans="1:6" x14ac:dyDescent="0.25">
      <c r="A2721" t="str">
        <f>_xlfn.CONCAT("1A4070000000065000",RIGHT(RecordTable[[#This Row],[CloneBarcode]],6))</f>
        <v>1A4070000000065000050571</v>
      </c>
      <c r="B2721" t="str">
        <f>LEFT(RecordTable[[#This Row],[CloneBarcode]],7)</f>
        <v>DSLD016</v>
      </c>
      <c r="C2721" t="s">
        <v>4227</v>
      </c>
      <c r="D2721" s="15">
        <v>43802</v>
      </c>
      <c r="E2721" s="15" t="str">
        <f>_xlfn.IFNA(IF(LEFT(VLOOKUP(RecordTable[[#This Row],[METRC]],METRC!A:B,2,FALSE),4)=LEFT(RecordTable[[#This Row],[CloneBarcode]],4),"match","MISMATCH"),"dead")</f>
        <v>dead</v>
      </c>
      <c r="F2721" s="15" t="str">
        <f>_xlfn.IFNA(INDEX(Table6[[#All],[Location]],MATCH(RecordTable[[#This Row],[METRC]],Table6[Tag],0)),"DEAD")</f>
        <v>DEAD</v>
      </c>
    </row>
    <row r="2722" spans="1:6" x14ac:dyDescent="0.25">
      <c r="A2722" t="s">
        <v>4109</v>
      </c>
      <c r="B2722" t="s">
        <v>3963</v>
      </c>
      <c r="C2722" t="str">
        <f>_xlfn.CONCAT(RecordTable[[#This Row],[PhenoAbbv]],".",RIGHT(RecordTable[[#This Row],[METRC]],6))</f>
        <v>FLOG001.040571</v>
      </c>
      <c r="D2722" s="15">
        <v>43802</v>
      </c>
      <c r="E2722" s="15" t="str">
        <f>_xlfn.IFNA(IF(LEFT(VLOOKUP(RecordTable[[#This Row],[METRC]],METRC!A:B,2,FALSE),4)=LEFT(RecordTable[[#This Row],[CloneBarcode]],4),"match","MISMATCH"),"dead")</f>
        <v>dead</v>
      </c>
      <c r="F2722" s="15" t="str">
        <f>_xlfn.IFNA(INDEX(Table6[[#All],[Location]],MATCH(RecordTable[[#This Row],[METRC]],Table6[Tag],0)),"DEAD")</f>
        <v>DEAD</v>
      </c>
    </row>
    <row r="2723" spans="1:6" x14ac:dyDescent="0.25">
      <c r="A2723" t="s">
        <v>3962</v>
      </c>
      <c r="B2723" t="s">
        <v>3963</v>
      </c>
      <c r="C2723" t="str">
        <f>_xlfn.CONCAT(RecordTable[[#This Row],[PhenoAbbv]],".",RIGHT(RecordTable[[#This Row],[METRC]],6))</f>
        <v>FLOG001.040572</v>
      </c>
      <c r="D2723" s="15">
        <v>43802</v>
      </c>
      <c r="E2723" s="15" t="str">
        <f>_xlfn.IFNA(IF(LEFT(VLOOKUP(RecordTable[[#This Row],[METRC]],METRC!A:B,2,FALSE),4)=LEFT(RecordTable[[#This Row],[CloneBarcode]],4),"match","MISMATCH"),"dead")</f>
        <v>dead</v>
      </c>
      <c r="F2723" s="15" t="str">
        <f>_xlfn.IFNA(INDEX(Table6[[#All],[Location]],MATCH(RecordTable[[#This Row],[METRC]],Table6[Tag],0)),"DEAD")</f>
        <v>DEAD</v>
      </c>
    </row>
    <row r="2724" spans="1:6" x14ac:dyDescent="0.25">
      <c r="A2724" t="s">
        <v>3964</v>
      </c>
      <c r="B2724" t="s">
        <v>3965</v>
      </c>
      <c r="C2724" t="str">
        <f>_xlfn.CONCAT(RecordTable[[#This Row],[PhenoAbbv]],".",RIGHT(RecordTable[[#This Row],[METRC]],6))</f>
        <v>FLVR001.035879</v>
      </c>
      <c r="D2724" s="15">
        <v>43802</v>
      </c>
      <c r="E2724" s="15" t="str">
        <f>_xlfn.IFNA(IF(LEFT(VLOOKUP(RecordTable[[#This Row],[METRC]],METRC!A:B,2,FALSE),4)=LEFT(RecordTable[[#This Row],[CloneBarcode]],4),"match","MISMATCH"),"dead")</f>
        <v>dead</v>
      </c>
      <c r="F2724" s="15" t="str">
        <f>_xlfn.IFNA(INDEX(Table6[[#All],[Location]],MATCH(RecordTable[[#This Row],[METRC]],Table6[Tag],0)),"DEAD")</f>
        <v>DEAD</v>
      </c>
    </row>
    <row r="2725" spans="1:6" x14ac:dyDescent="0.25">
      <c r="A2725" t="s">
        <v>3966</v>
      </c>
      <c r="B2725" t="s">
        <v>3965</v>
      </c>
      <c r="C2725" t="str">
        <f>_xlfn.CONCAT(RecordTable[[#This Row],[PhenoAbbv]],".",RIGHT(RecordTable[[#This Row],[METRC]],6))</f>
        <v>FLVR001.035880</v>
      </c>
      <c r="D2725" s="15">
        <v>43802</v>
      </c>
      <c r="E2725" s="15" t="str">
        <f>_xlfn.IFNA(IF(LEFT(VLOOKUP(RecordTable[[#This Row],[METRC]],METRC!A:B,2,FALSE),4)=LEFT(RecordTable[[#This Row],[CloneBarcode]],4),"match","MISMATCH"),"dead")</f>
        <v>dead</v>
      </c>
      <c r="F2725" s="15" t="str">
        <f>_xlfn.IFNA(INDEX(Table6[[#All],[Location]],MATCH(RecordTable[[#This Row],[METRC]],Table6[Tag],0)),"DEAD")</f>
        <v>DEAD</v>
      </c>
    </row>
    <row r="2726" spans="1:6" x14ac:dyDescent="0.25">
      <c r="A2726" t="str">
        <f>_xlfn.CONCAT("1A4070000000065000",RIGHT(RecordTable[[#This Row],[CloneBarcode]],6))</f>
        <v>1A4070000000065000053194</v>
      </c>
      <c r="B2726" t="str">
        <f>LEFT(RecordTable[[#This Row],[CloneBarcode]],7)</f>
        <v>GFSD014</v>
      </c>
      <c r="C2726" t="s">
        <v>4229</v>
      </c>
      <c r="D2726" s="15">
        <v>43802</v>
      </c>
      <c r="E2726" s="15" t="str">
        <f>_xlfn.IFNA(IF(LEFT(VLOOKUP(RecordTable[[#This Row],[METRC]],METRC!A:B,2,FALSE),4)=LEFT(RecordTable[[#This Row],[CloneBarcode]],4),"match","MISMATCH"),"dead")</f>
        <v>dead</v>
      </c>
      <c r="F2726" s="15" t="str">
        <f>_xlfn.IFNA(INDEX(Table6[[#All],[Location]],MATCH(RecordTable[[#This Row],[METRC]],Table6[Tag],0)),"DEAD")</f>
        <v>DEAD</v>
      </c>
    </row>
    <row r="2727" spans="1:6" x14ac:dyDescent="0.25">
      <c r="A2727" t="str">
        <f>_xlfn.CONCAT("1A4070000000065000",RIGHT(RecordTable[[#This Row],[CloneBarcode]],6))</f>
        <v>1A4070000000065000053192</v>
      </c>
      <c r="B2727" t="str">
        <f>LEFT(RecordTable[[#This Row],[CloneBarcode]],7)</f>
        <v>GFSD014</v>
      </c>
      <c r="C2727" t="s">
        <v>4228</v>
      </c>
      <c r="D2727" s="15">
        <v>43802</v>
      </c>
      <c r="E2727" s="15" t="str">
        <f>_xlfn.IFNA(IF(LEFT(VLOOKUP(RecordTable[[#This Row],[METRC]],METRC!A:B,2,FALSE),4)=LEFT(RecordTable[[#This Row],[CloneBarcode]],4),"match","MISMATCH"),"dead")</f>
        <v>dead</v>
      </c>
      <c r="F2727" s="15" t="str">
        <f>_xlfn.IFNA(INDEX(Table6[[#All],[Location]],MATCH(RecordTable[[#This Row],[METRC]],Table6[Tag],0)),"DEAD")</f>
        <v>DEAD</v>
      </c>
    </row>
    <row r="2728" spans="1:6" x14ac:dyDescent="0.25">
      <c r="A2728" t="s">
        <v>4230</v>
      </c>
      <c r="B2728" t="s">
        <v>4231</v>
      </c>
      <c r="C2728" t="str">
        <f>_xlfn.CONCAT(RecordTable[[#This Row],[PhenoAbbv]],".",RIGHT(RecordTable[[#This Row],[METRC]],6))</f>
        <v>GFSD028.038500</v>
      </c>
      <c r="D2728" s="15">
        <v>43802</v>
      </c>
      <c r="E2728" s="15" t="str">
        <f>_xlfn.IFNA(IF(LEFT(VLOOKUP(RecordTable[[#This Row],[METRC]],METRC!A:B,2,FALSE),4)=LEFT(RecordTable[[#This Row],[CloneBarcode]],4),"match","MISMATCH"),"dead")</f>
        <v>dead</v>
      </c>
      <c r="F2728" s="15" t="str">
        <f>_xlfn.IFNA(INDEX(Table6[[#All],[Location]],MATCH(RecordTable[[#This Row],[METRC]],Table6[Tag],0)),"DEAD")</f>
        <v>DEAD</v>
      </c>
    </row>
    <row r="2729" spans="1:6" x14ac:dyDescent="0.25">
      <c r="A2729" t="s">
        <v>4232</v>
      </c>
      <c r="B2729" t="s">
        <v>4231</v>
      </c>
      <c r="C2729" t="str">
        <f>_xlfn.CONCAT(RecordTable[[#This Row],[PhenoAbbv]],".",RIGHT(RecordTable[[#This Row],[METRC]],6))</f>
        <v>GFSD028.038501</v>
      </c>
      <c r="D2729" s="15">
        <v>43802</v>
      </c>
      <c r="E2729" s="15" t="str">
        <f>_xlfn.IFNA(IF(LEFT(VLOOKUP(RecordTable[[#This Row],[METRC]],METRC!A:B,2,FALSE),4)=LEFT(RecordTable[[#This Row],[CloneBarcode]],4),"match","MISMATCH"),"dead")</f>
        <v>dead</v>
      </c>
      <c r="F2729" s="15" t="str">
        <f>_xlfn.IFNA(INDEX(Table6[[#All],[Location]],MATCH(RecordTable[[#This Row],[METRC]],Table6[Tag],0)),"DEAD")</f>
        <v>DEAD</v>
      </c>
    </row>
    <row r="2730" spans="1:6" x14ac:dyDescent="0.25">
      <c r="A2730" t="s">
        <v>4330</v>
      </c>
      <c r="B2730" t="s">
        <v>3415</v>
      </c>
      <c r="C2730" t="str">
        <f>_xlfn.CONCAT(RecordTable[[#This Row],[PhenoAbbv]],".",RIGHT(RecordTable[[#This Row],[METRC]],6))</f>
        <v>GFSD159.041531</v>
      </c>
      <c r="D2730" s="15">
        <v>43802</v>
      </c>
      <c r="E2730" s="15" t="str">
        <f>_xlfn.IFNA(IF(LEFT(VLOOKUP(RecordTable[[#This Row],[METRC]],METRC!A:B,2,FALSE),4)=LEFT(RecordTable[[#This Row],[CloneBarcode]],4),"match","MISMATCH"),"dead")</f>
        <v>dead</v>
      </c>
      <c r="F2730" s="15" t="str">
        <f>_xlfn.IFNA(INDEX(Table6[[#All],[Location]],MATCH(RecordTable[[#This Row],[METRC]],Table6[Tag],0)),"DEAD")</f>
        <v>DEAD</v>
      </c>
    </row>
    <row r="2731" spans="1:6" x14ac:dyDescent="0.25">
      <c r="A2731" t="s">
        <v>4233</v>
      </c>
      <c r="B2731" t="s">
        <v>3415</v>
      </c>
      <c r="C2731" t="str">
        <f>_xlfn.CONCAT(RecordTable[[#This Row],[PhenoAbbv]],".",RIGHT(RecordTable[[#This Row],[METRC]],6))</f>
        <v>GFSD159.041534</v>
      </c>
      <c r="D2731" s="15">
        <v>43802</v>
      </c>
      <c r="E2731" s="15" t="str">
        <f>_xlfn.IFNA(IF(LEFT(VLOOKUP(RecordTable[[#This Row],[METRC]],METRC!A:B,2,FALSE),4)=LEFT(RecordTable[[#This Row],[CloneBarcode]],4),"match","MISMATCH"),"dead")</f>
        <v>dead</v>
      </c>
      <c r="F2731" s="15" t="str">
        <f>_xlfn.IFNA(INDEX(Table6[[#All],[Location]],MATCH(RecordTable[[#This Row],[METRC]],Table6[Tag],0)),"DEAD")</f>
        <v>DEAD</v>
      </c>
    </row>
    <row r="2732" spans="1:6" x14ac:dyDescent="0.25">
      <c r="A2732" t="str">
        <f>_xlfn.CONCAT("1A4070000000065000",RIGHT(RecordTable[[#This Row],[CloneBarcode]],6))</f>
        <v>1A4070000000065000053258</v>
      </c>
      <c r="B2732" t="str">
        <f>LEFT(RecordTable[[#This Row],[CloneBarcode]],7)</f>
        <v>GFSD159</v>
      </c>
      <c r="C2732" t="s">
        <v>4331</v>
      </c>
      <c r="D2732" s="15">
        <v>43802</v>
      </c>
      <c r="E2732" s="15" t="str">
        <f>_xlfn.IFNA(IF(LEFT(VLOOKUP(RecordTable[[#This Row],[METRC]],METRC!A:B,2,FALSE),4)=LEFT(RecordTable[[#This Row],[CloneBarcode]],4),"match","MISMATCH"),"dead")</f>
        <v>dead</v>
      </c>
      <c r="F2732" s="15" t="str">
        <f>_xlfn.IFNA(INDEX(Table6[[#All],[Location]],MATCH(RecordTable[[#This Row],[METRC]],Table6[Tag],0)),"DEAD")</f>
        <v>DEAD</v>
      </c>
    </row>
    <row r="2733" spans="1:6" x14ac:dyDescent="0.25">
      <c r="A2733" t="str">
        <f>_xlfn.CONCAT("1A4070000000065000",RIGHT(RecordTable[[#This Row],[CloneBarcode]],6))</f>
        <v>1A4070000000065000053257</v>
      </c>
      <c r="B2733" t="str">
        <f>LEFT(RecordTable[[#This Row],[CloneBarcode]],7)</f>
        <v>GFSD159</v>
      </c>
      <c r="C2733" t="s">
        <v>4332</v>
      </c>
      <c r="D2733" s="15">
        <v>43802</v>
      </c>
      <c r="E2733" s="15" t="str">
        <f>_xlfn.IFNA(IF(LEFT(VLOOKUP(RecordTable[[#This Row],[METRC]],METRC!A:B,2,FALSE),4)=LEFT(RecordTable[[#This Row],[CloneBarcode]],4),"match","MISMATCH"),"dead")</f>
        <v>dead</v>
      </c>
      <c r="F2733" s="15" t="str">
        <f>_xlfn.IFNA(INDEX(Table6[[#All],[Location]],MATCH(RecordTable[[#This Row],[METRC]],Table6[Tag],0)),"DEAD")</f>
        <v>DEAD</v>
      </c>
    </row>
    <row r="2734" spans="1:6" x14ac:dyDescent="0.25">
      <c r="A2734" t="s">
        <v>4234</v>
      </c>
      <c r="B2734" t="s">
        <v>4235</v>
      </c>
      <c r="C2734" t="str">
        <f>_xlfn.CONCAT(RecordTable[[#This Row],[PhenoAbbv]],".",RIGHT(RecordTable[[#This Row],[METRC]],6))</f>
        <v>GFSD187.040758</v>
      </c>
      <c r="D2734" s="15">
        <v>43802</v>
      </c>
      <c r="E2734" s="15" t="str">
        <f>_xlfn.IFNA(IF(LEFT(VLOOKUP(RecordTable[[#This Row],[METRC]],METRC!A:B,2,FALSE),4)=LEFT(RecordTable[[#This Row],[CloneBarcode]],4),"match","MISMATCH"),"dead")</f>
        <v>dead</v>
      </c>
      <c r="F2734" s="15" t="str">
        <f>_xlfn.IFNA(INDEX(Table6[[#All],[Location]],MATCH(RecordTable[[#This Row],[METRC]],Table6[Tag],0)),"DEAD")</f>
        <v>DEAD</v>
      </c>
    </row>
    <row r="2735" spans="1:6" x14ac:dyDescent="0.25">
      <c r="A2735" t="s">
        <v>4236</v>
      </c>
      <c r="B2735" t="s">
        <v>4235</v>
      </c>
      <c r="C2735" t="str">
        <f>_xlfn.CONCAT(RecordTable[[#This Row],[PhenoAbbv]],".",RIGHT(RecordTable[[#This Row],[METRC]],6))</f>
        <v>GFSD187.040759</v>
      </c>
      <c r="D2735" s="15">
        <v>43802</v>
      </c>
      <c r="E2735" s="15" t="str">
        <f>_xlfn.IFNA(IF(LEFT(VLOOKUP(RecordTable[[#This Row],[METRC]],METRC!A:B,2,FALSE),4)=LEFT(RecordTable[[#This Row],[CloneBarcode]],4),"match","MISMATCH"),"dead")</f>
        <v>dead</v>
      </c>
      <c r="F2735" s="15" t="str">
        <f>_xlfn.IFNA(INDEX(Table6[[#All],[Location]],MATCH(RecordTable[[#This Row],[METRC]],Table6[Tag],0)),"DEAD")</f>
        <v>DEAD</v>
      </c>
    </row>
    <row r="2736" spans="1:6" x14ac:dyDescent="0.25">
      <c r="A2736" t="s">
        <v>4237</v>
      </c>
      <c r="B2736" t="s">
        <v>2629</v>
      </c>
      <c r="C2736" t="str">
        <f>_xlfn.CONCAT(RecordTable[[#This Row],[PhenoAbbv]],".",RIGHT(RecordTable[[#This Row],[METRC]],6))</f>
        <v>GFSD189.040611</v>
      </c>
      <c r="D2736" s="15">
        <v>43802</v>
      </c>
      <c r="E2736" s="15" t="str">
        <f>_xlfn.IFNA(IF(LEFT(VLOOKUP(RecordTable[[#This Row],[METRC]],METRC!A:B,2,FALSE),4)=LEFT(RecordTable[[#This Row],[CloneBarcode]],4),"match","MISMATCH"),"dead")</f>
        <v>dead</v>
      </c>
      <c r="F2736" s="15" t="str">
        <f>_xlfn.IFNA(INDEX(Table6[[#All],[Location]],MATCH(RecordTable[[#This Row],[METRC]],Table6[Tag],0)),"DEAD")</f>
        <v>DEAD</v>
      </c>
    </row>
    <row r="2737" spans="1:6" x14ac:dyDescent="0.25">
      <c r="A2737" t="s">
        <v>4238</v>
      </c>
      <c r="B2737" t="s">
        <v>2629</v>
      </c>
      <c r="C2737" t="str">
        <f>_xlfn.CONCAT(RecordTable[[#This Row],[PhenoAbbv]],".",RIGHT(RecordTable[[#This Row],[METRC]],6))</f>
        <v>GFSD189.040612</v>
      </c>
      <c r="D2737" s="15">
        <v>43802</v>
      </c>
      <c r="E2737" s="15" t="str">
        <f>_xlfn.IFNA(IF(LEFT(VLOOKUP(RecordTable[[#This Row],[METRC]],METRC!A:B,2,FALSE),4)=LEFT(RecordTable[[#This Row],[CloneBarcode]],4),"match","MISMATCH"),"dead")</f>
        <v>dead</v>
      </c>
      <c r="F2737" s="15" t="str">
        <f>_xlfn.IFNA(INDEX(Table6[[#All],[Location]],MATCH(RecordTable[[#This Row],[METRC]],Table6[Tag],0)),"DEAD")</f>
        <v>DEAD</v>
      </c>
    </row>
    <row r="2738" spans="1:6" x14ac:dyDescent="0.25">
      <c r="A2738" t="s">
        <v>4239</v>
      </c>
      <c r="B2738" t="s">
        <v>4240</v>
      </c>
      <c r="C2738" t="str">
        <f>_xlfn.CONCAT(RecordTable[[#This Row],[PhenoAbbv]],".",RIGHT(RecordTable[[#This Row],[METRC]],6))</f>
        <v>GFSD193.040545</v>
      </c>
      <c r="D2738" s="15">
        <v>43802</v>
      </c>
      <c r="E2738" s="15" t="str">
        <f>_xlfn.IFNA(IF(LEFT(VLOOKUP(RecordTable[[#This Row],[METRC]],METRC!A:B,2,FALSE),4)=LEFT(RecordTable[[#This Row],[CloneBarcode]],4),"match","MISMATCH"),"dead")</f>
        <v>dead</v>
      </c>
      <c r="F2738" s="15" t="str">
        <f>_xlfn.IFNA(INDEX(Table6[[#All],[Location]],MATCH(RecordTable[[#This Row],[METRC]],Table6[Tag],0)),"DEAD")</f>
        <v>DEAD</v>
      </c>
    </row>
    <row r="2739" spans="1:6" x14ac:dyDescent="0.25">
      <c r="A2739" t="s">
        <v>4241</v>
      </c>
      <c r="B2739" t="s">
        <v>4240</v>
      </c>
      <c r="C2739" t="str">
        <f>_xlfn.CONCAT(RecordTable[[#This Row],[PhenoAbbv]],".",RIGHT(RecordTable[[#This Row],[METRC]],6))</f>
        <v>GFSD193.040546</v>
      </c>
      <c r="D2739" s="15">
        <v>43802</v>
      </c>
      <c r="E2739" s="15" t="str">
        <f>_xlfn.IFNA(IF(LEFT(VLOOKUP(RecordTable[[#This Row],[METRC]],METRC!A:B,2,FALSE),4)=LEFT(RecordTable[[#This Row],[CloneBarcode]],4),"match","MISMATCH"),"dead")</f>
        <v>dead</v>
      </c>
      <c r="F2739" s="15" t="str">
        <f>_xlfn.IFNA(INDEX(Table6[[#All],[Location]],MATCH(RecordTable[[#This Row],[METRC]],Table6[Tag],0)),"DEAD")</f>
        <v>DEAD</v>
      </c>
    </row>
    <row r="2740" spans="1:6" x14ac:dyDescent="0.25">
      <c r="A2740" t="s">
        <v>4242</v>
      </c>
      <c r="B2740" t="s">
        <v>229</v>
      </c>
      <c r="C2740" t="str">
        <f>_xlfn.CONCAT(RecordTable[[#This Row],[PhenoAbbv]],".",RIGHT(RecordTable[[#This Row],[METRC]],6))</f>
        <v>GFSD207.040561</v>
      </c>
      <c r="D2740" s="15">
        <v>43802</v>
      </c>
      <c r="E2740" s="15" t="str">
        <f>_xlfn.IFNA(IF(LEFT(VLOOKUP(RecordTable[[#This Row],[METRC]],METRC!A:B,2,FALSE),4)=LEFT(RecordTable[[#This Row],[CloneBarcode]],4),"match","MISMATCH"),"dead")</f>
        <v>dead</v>
      </c>
      <c r="F2740" s="15" t="str">
        <f>_xlfn.IFNA(INDEX(Table6[[#All],[Location]],MATCH(RecordTable[[#This Row],[METRC]],Table6[Tag],0)),"DEAD")</f>
        <v>DEAD</v>
      </c>
    </row>
    <row r="2741" spans="1:6" x14ac:dyDescent="0.25">
      <c r="A2741" t="s">
        <v>4243</v>
      </c>
      <c r="B2741" t="s">
        <v>229</v>
      </c>
      <c r="C2741" t="str">
        <f>_xlfn.CONCAT(RecordTable[[#This Row],[PhenoAbbv]],".",RIGHT(RecordTable[[#This Row],[METRC]],6))</f>
        <v>GFSD207.040562</v>
      </c>
      <c r="D2741" s="15">
        <v>43802</v>
      </c>
      <c r="E2741" s="15" t="str">
        <f>_xlfn.IFNA(IF(LEFT(VLOOKUP(RecordTable[[#This Row],[METRC]],METRC!A:B,2,FALSE),4)=LEFT(RecordTable[[#This Row],[CloneBarcode]],4),"match","MISMATCH"),"dead")</f>
        <v>dead</v>
      </c>
      <c r="F2741" s="15" t="str">
        <f>_xlfn.IFNA(INDEX(Table6[[#All],[Location]],MATCH(RecordTable[[#This Row],[METRC]],Table6[Tag],0)),"DEAD")</f>
        <v>DEAD</v>
      </c>
    </row>
    <row r="2742" spans="1:6" x14ac:dyDescent="0.25">
      <c r="A2742" t="s">
        <v>4333</v>
      </c>
      <c r="B2742" t="s">
        <v>3069</v>
      </c>
      <c r="C2742" t="str">
        <f>_xlfn.CONCAT(RecordTable[[#This Row],[PhenoAbbv]],".",RIGHT(RecordTable[[#This Row],[METRC]],6))</f>
        <v>HAMA013.043900</v>
      </c>
      <c r="D2742" s="15">
        <v>43802</v>
      </c>
      <c r="E2742" s="15" t="str">
        <f>_xlfn.IFNA(IF(LEFT(VLOOKUP(RecordTable[[#This Row],[METRC]],METRC!A:B,2,FALSE),4)=LEFT(RecordTable[[#This Row],[CloneBarcode]],4),"match","MISMATCH"),"dead")</f>
        <v>dead</v>
      </c>
      <c r="F2742" s="15" t="str">
        <f>_xlfn.IFNA(INDEX(Table6[[#All],[Location]],MATCH(RecordTable[[#This Row],[METRC]],Table6[Tag],0)),"DEAD")</f>
        <v>DEAD</v>
      </c>
    </row>
    <row r="2743" spans="1:6" x14ac:dyDescent="0.25">
      <c r="A2743" t="str">
        <f>_xlfn.CONCAT("1A4070000000065000",RIGHT(RecordTable[[#This Row],[CloneBarcode]],6))</f>
        <v>1A4070000000065000050566</v>
      </c>
      <c r="B2743" t="str">
        <f>LEFT(RecordTable[[#This Row],[CloneBarcode]],7)</f>
        <v>HAMA013</v>
      </c>
      <c r="C2743" t="s">
        <v>4244</v>
      </c>
      <c r="D2743" s="15">
        <v>43802</v>
      </c>
      <c r="E2743" s="15" t="str">
        <f>_xlfn.IFNA(IF(LEFT(VLOOKUP(RecordTable[[#This Row],[METRC]],METRC!A:B,2,FALSE),4)=LEFT(RecordTable[[#This Row],[CloneBarcode]],4),"match","MISMATCH"),"dead")</f>
        <v>dead</v>
      </c>
      <c r="F2743" s="15" t="str">
        <f>_xlfn.IFNA(INDEX(Table6[[#All],[Location]],MATCH(RecordTable[[#This Row],[METRC]],Table6[Tag],0)),"DEAD")</f>
        <v>DEAD</v>
      </c>
    </row>
    <row r="2744" spans="1:6" x14ac:dyDescent="0.25">
      <c r="A2744" t="str">
        <f>_xlfn.CONCAT("1A4070000000065000",RIGHT(RecordTable[[#This Row],[CloneBarcode]],6))</f>
        <v>1A4070000000065000050568</v>
      </c>
      <c r="B2744" t="str">
        <f>LEFT(RecordTable[[#This Row],[CloneBarcode]],7)</f>
        <v>HAMA013</v>
      </c>
      <c r="C2744" t="s">
        <v>4245</v>
      </c>
      <c r="D2744" s="15">
        <v>43802</v>
      </c>
      <c r="E2744" s="15" t="str">
        <f>_xlfn.IFNA(IF(LEFT(VLOOKUP(RecordTable[[#This Row],[METRC]],METRC!A:B,2,FALSE),4)=LEFT(RecordTable[[#This Row],[CloneBarcode]],4),"match","MISMATCH"),"dead")</f>
        <v>dead</v>
      </c>
      <c r="F2744" s="15" t="str">
        <f>_xlfn.IFNA(INDEX(Table6[[#All],[Location]],MATCH(RecordTable[[#This Row],[METRC]],Table6[Tag],0)),"DEAD")</f>
        <v>DEAD</v>
      </c>
    </row>
    <row r="2745" spans="1:6" x14ac:dyDescent="0.25">
      <c r="A2745" t="str">
        <f>_xlfn.CONCAT("1A4070000000065000",RIGHT(RecordTable[[#This Row],[CloneBarcode]],6))</f>
        <v>1A4070000000065000043839</v>
      </c>
      <c r="B2745" t="str">
        <f>LEFT(RecordTable[[#This Row],[CloneBarcode]],7)</f>
        <v>HAMA013</v>
      </c>
      <c r="C2745" t="s">
        <v>3967</v>
      </c>
      <c r="D2745" s="15">
        <v>43802</v>
      </c>
      <c r="E2745" s="15" t="str">
        <f>_xlfn.IFNA(IF(LEFT(VLOOKUP(RecordTable[[#This Row],[METRC]],METRC!A:B,2,FALSE),4)=LEFT(RecordTable[[#This Row],[CloneBarcode]],4),"match","MISMATCH"),"dead")</f>
        <v>dead</v>
      </c>
      <c r="F2745" s="15" t="str">
        <f>_xlfn.IFNA(INDEX(Table6[[#All],[Location]],MATCH(RecordTable[[#This Row],[METRC]],Table6[Tag],0)),"DEAD")</f>
        <v>DEAD</v>
      </c>
    </row>
    <row r="2746" spans="1:6" x14ac:dyDescent="0.25">
      <c r="A2746" t="str">
        <f>_xlfn.CONCAT("1A4070000000065000",RIGHT(RecordTable[[#This Row],[CloneBarcode]],6))</f>
        <v>1A4070000000065000043831</v>
      </c>
      <c r="B2746" t="str">
        <f>LEFT(RecordTable[[#This Row],[CloneBarcode]],7)</f>
        <v>HAMA013</v>
      </c>
      <c r="C2746" t="s">
        <v>3969</v>
      </c>
      <c r="D2746" s="15">
        <v>43802</v>
      </c>
      <c r="E2746" s="15" t="str">
        <f>_xlfn.IFNA(IF(LEFT(VLOOKUP(RecordTable[[#This Row],[METRC]],METRC!A:B,2,FALSE),4)=LEFT(RecordTable[[#This Row],[CloneBarcode]],4),"match","MISMATCH"),"dead")</f>
        <v>dead</v>
      </c>
      <c r="F2746" s="15" t="str">
        <f>_xlfn.IFNA(INDEX(Table6[[#All],[Location]],MATCH(RecordTable[[#This Row],[METRC]],Table6[Tag],0)),"DEAD")</f>
        <v>DEAD</v>
      </c>
    </row>
    <row r="2747" spans="1:6" x14ac:dyDescent="0.25">
      <c r="A2747" t="str">
        <f>_xlfn.CONCAT("1A4070000000065000",RIGHT(RecordTable[[#This Row],[CloneBarcode]],6))</f>
        <v>1A4070000000065000050570</v>
      </c>
      <c r="B2747" t="str">
        <f>LEFT(RecordTable[[#This Row],[CloneBarcode]],7)</f>
        <v>HAMA021</v>
      </c>
      <c r="C2747" t="s">
        <v>4247</v>
      </c>
      <c r="D2747" s="15">
        <v>43802</v>
      </c>
      <c r="E2747" s="15" t="str">
        <f>_xlfn.IFNA(IF(LEFT(VLOOKUP(RecordTable[[#This Row],[METRC]],METRC!A:B,2,FALSE),4)=LEFT(RecordTable[[#This Row],[CloneBarcode]],4),"match","MISMATCH"),"dead")</f>
        <v>dead</v>
      </c>
      <c r="F2747" s="15" t="str">
        <f>_xlfn.IFNA(INDEX(Table6[[#All],[Location]],MATCH(RecordTable[[#This Row],[METRC]],Table6[Tag],0)),"DEAD")</f>
        <v>DEAD</v>
      </c>
    </row>
    <row r="2748" spans="1:6" x14ac:dyDescent="0.25">
      <c r="A2748" t="str">
        <f>_xlfn.CONCAT("1A4070000000065000",RIGHT(RecordTable[[#This Row],[CloneBarcode]],6))</f>
        <v>1A4070000000065000053209</v>
      </c>
      <c r="B2748" t="str">
        <f>LEFT(RecordTable[[#This Row],[CloneBarcode]],7)</f>
        <v>HTWV003</v>
      </c>
      <c r="C2748" t="s">
        <v>4248</v>
      </c>
      <c r="D2748" s="15">
        <v>43802</v>
      </c>
      <c r="E2748" s="15" t="str">
        <f>_xlfn.IFNA(IF(LEFT(VLOOKUP(RecordTable[[#This Row],[METRC]],METRC!A:B,2,FALSE),4)=LEFT(RecordTable[[#This Row],[CloneBarcode]],4),"match","MISMATCH"),"dead")</f>
        <v>dead</v>
      </c>
      <c r="F2748" s="15" t="str">
        <f>_xlfn.IFNA(INDEX(Table6[[#All],[Location]],MATCH(RecordTable[[#This Row],[METRC]],Table6[Tag],0)),"DEAD")</f>
        <v>DEAD</v>
      </c>
    </row>
    <row r="2749" spans="1:6" x14ac:dyDescent="0.25">
      <c r="A2749" t="str">
        <f>_xlfn.CONCAT("1A4070000000065000",RIGHT(RecordTable[[#This Row],[CloneBarcode]],6))</f>
        <v>1A4070000000065000053211</v>
      </c>
      <c r="B2749" t="str">
        <f>LEFT(RecordTable[[#This Row],[CloneBarcode]],7)</f>
        <v>HTWV003</v>
      </c>
      <c r="C2749" t="s">
        <v>4249</v>
      </c>
      <c r="D2749" s="15">
        <v>43802</v>
      </c>
      <c r="E2749" s="15" t="str">
        <f>_xlfn.IFNA(IF(LEFT(VLOOKUP(RecordTable[[#This Row],[METRC]],METRC!A:B,2,FALSE),4)=LEFT(RecordTable[[#This Row],[CloneBarcode]],4),"match","MISMATCH"),"dead")</f>
        <v>dead</v>
      </c>
      <c r="F2749" s="15" t="str">
        <f>_xlfn.IFNA(INDEX(Table6[[#All],[Location]],MATCH(RecordTable[[#This Row],[METRC]],Table6[Tag],0)),"DEAD")</f>
        <v>DEAD</v>
      </c>
    </row>
    <row r="2750" spans="1:6" x14ac:dyDescent="0.25">
      <c r="A2750" t="str">
        <f>_xlfn.CONCAT("1A4070000000065000",RIGHT(RecordTable[[#This Row],[CloneBarcode]],6))</f>
        <v>1A4070000000065000050649</v>
      </c>
      <c r="B2750" t="str">
        <f>LEFT(RecordTable[[#This Row],[CloneBarcode]],7)</f>
        <v>HTWV003</v>
      </c>
      <c r="C2750" t="s">
        <v>4152</v>
      </c>
      <c r="D2750" s="15">
        <v>43802</v>
      </c>
      <c r="E2750" s="15" t="str">
        <f>_xlfn.IFNA(IF(LEFT(VLOOKUP(RecordTable[[#This Row],[METRC]],METRC!A:B,2,FALSE),4)=LEFT(RecordTable[[#This Row],[CloneBarcode]],4),"match","MISMATCH"),"dead")</f>
        <v>dead</v>
      </c>
      <c r="F2750" s="15" t="str">
        <f>_xlfn.IFNA(INDEX(Table6[[#All],[Location]],MATCH(RecordTable[[#This Row],[METRC]],Table6[Tag],0)),"DEAD")</f>
        <v>DEAD</v>
      </c>
    </row>
    <row r="2751" spans="1:6" x14ac:dyDescent="0.25">
      <c r="A2751" t="str">
        <f>_xlfn.CONCAT("1A4070000000065000",RIGHT(RecordTable[[#This Row],[CloneBarcode]],6))</f>
        <v>1A4070000000065000048070</v>
      </c>
      <c r="B2751" t="str">
        <f>LEFT(RecordTable[[#This Row],[CloneBarcode]],7)</f>
        <v>HTWV003</v>
      </c>
      <c r="C2751" t="s">
        <v>3971</v>
      </c>
      <c r="D2751" s="15">
        <v>43802</v>
      </c>
      <c r="E2751" s="15" t="str">
        <f>_xlfn.IFNA(IF(LEFT(VLOOKUP(RecordTable[[#This Row],[METRC]],METRC!A:B,2,FALSE),4)=LEFT(RecordTable[[#This Row],[CloneBarcode]],4),"match","MISMATCH"),"dead")</f>
        <v>dead</v>
      </c>
      <c r="F2751" s="15" t="str">
        <f>_xlfn.IFNA(INDEX(Table6[[#All],[Location]],MATCH(RecordTable[[#This Row],[METRC]],Table6[Tag],0)),"DEAD")</f>
        <v>DEAD</v>
      </c>
    </row>
    <row r="2752" spans="1:6" x14ac:dyDescent="0.25">
      <c r="A2752" t="str">
        <f>_xlfn.CONCAT("1A4070000000065000",RIGHT(RecordTable[[#This Row],[CloneBarcode]],6))</f>
        <v>1A4070000000065000048069</v>
      </c>
      <c r="B2752" t="str">
        <f>LEFT(RecordTable[[#This Row],[CloneBarcode]],7)</f>
        <v>HTWV003</v>
      </c>
      <c r="C2752" t="s">
        <v>3970</v>
      </c>
      <c r="D2752" s="15">
        <v>43802</v>
      </c>
      <c r="E2752" s="15" t="str">
        <f>_xlfn.IFNA(IF(LEFT(VLOOKUP(RecordTable[[#This Row],[METRC]],METRC!A:B,2,FALSE),4)=LEFT(RecordTable[[#This Row],[CloneBarcode]],4),"match","MISMATCH"),"dead")</f>
        <v>dead</v>
      </c>
      <c r="F2752" s="15" t="str">
        <f>_xlfn.IFNA(INDEX(Table6[[#All],[Location]],MATCH(RecordTable[[#This Row],[METRC]],Table6[Tag],0)),"DEAD")</f>
        <v>DEAD</v>
      </c>
    </row>
    <row r="2753" spans="1:6" x14ac:dyDescent="0.25">
      <c r="A2753" t="str">
        <f>_xlfn.CONCAT("1A4070000000065000",RIGHT(RecordTable[[#This Row],[CloneBarcode]],6))</f>
        <v>1A4070000000065000048071</v>
      </c>
      <c r="B2753" t="str">
        <f>LEFT(RecordTable[[#This Row],[CloneBarcode]],7)</f>
        <v>HTWV003</v>
      </c>
      <c r="C2753" t="s">
        <v>3972</v>
      </c>
      <c r="D2753" s="15">
        <v>43802</v>
      </c>
      <c r="E2753" s="15" t="str">
        <f>_xlfn.IFNA(IF(LEFT(VLOOKUP(RecordTable[[#This Row],[METRC]],METRC!A:B,2,FALSE),4)=LEFT(RecordTable[[#This Row],[CloneBarcode]],4),"match","MISMATCH"),"dead")</f>
        <v>dead</v>
      </c>
      <c r="F2753" s="15" t="str">
        <f>_xlfn.IFNA(INDEX(Table6[[#All],[Location]],MATCH(RecordTable[[#This Row],[METRC]],Table6[Tag],0)),"DEAD")</f>
        <v>DEAD</v>
      </c>
    </row>
    <row r="2754" spans="1:6" x14ac:dyDescent="0.25">
      <c r="A2754" t="str">
        <f>_xlfn.CONCAT("1A4070000000065000",RIGHT(RecordTable[[#This Row],[CloneBarcode]],6))</f>
        <v>1A4070000000065000053206</v>
      </c>
      <c r="B2754" t="str">
        <f>LEFT(RecordTable[[#This Row],[CloneBarcode]],7)</f>
        <v>HTWV016</v>
      </c>
      <c r="C2754" t="s">
        <v>4251</v>
      </c>
      <c r="D2754" s="15">
        <v>43802</v>
      </c>
      <c r="E2754" s="15" t="str">
        <f>_xlfn.IFNA(IF(LEFT(VLOOKUP(RecordTable[[#This Row],[METRC]],METRC!A:B,2,FALSE),4)=LEFT(RecordTable[[#This Row],[CloneBarcode]],4),"match","MISMATCH"),"dead")</f>
        <v>dead</v>
      </c>
      <c r="F2754" s="15" t="str">
        <f>_xlfn.IFNA(INDEX(Table6[[#All],[Location]],MATCH(RecordTable[[#This Row],[METRC]],Table6[Tag],0)),"DEAD")</f>
        <v>DEAD</v>
      </c>
    </row>
    <row r="2755" spans="1:6" x14ac:dyDescent="0.25">
      <c r="A2755" t="str">
        <f>_xlfn.CONCAT("1A4070000000065000",RIGHT(RecordTable[[#This Row],[CloneBarcode]],6))</f>
        <v>1A4070000000065000053207</v>
      </c>
      <c r="B2755" t="str">
        <f>LEFT(RecordTable[[#This Row],[CloneBarcode]],7)</f>
        <v>HTWV016</v>
      </c>
      <c r="C2755" t="s">
        <v>4250</v>
      </c>
      <c r="D2755" s="15">
        <v>43802</v>
      </c>
      <c r="E2755" s="15" t="str">
        <f>_xlfn.IFNA(IF(LEFT(VLOOKUP(RecordTable[[#This Row],[METRC]],METRC!A:B,2,FALSE),4)=LEFT(RecordTable[[#This Row],[CloneBarcode]],4),"match","MISMATCH"),"dead")</f>
        <v>dead</v>
      </c>
      <c r="F2755" s="15" t="str">
        <f>_xlfn.IFNA(INDEX(Table6[[#All],[Location]],MATCH(RecordTable[[#This Row],[METRC]],Table6[Tag],0)),"DEAD")</f>
        <v>DEAD</v>
      </c>
    </row>
    <row r="2756" spans="1:6" x14ac:dyDescent="0.25">
      <c r="A2756" t="str">
        <f>_xlfn.CONCAT("1A4070000000065000",RIGHT(RecordTable[[#This Row],[CloneBarcode]],6))</f>
        <v>1A4070000000065000050653</v>
      </c>
      <c r="B2756" t="str">
        <f>LEFT(RecordTable[[#This Row],[CloneBarcode]],7)</f>
        <v>HTWV016</v>
      </c>
      <c r="C2756" t="s">
        <v>4154</v>
      </c>
      <c r="D2756" s="15">
        <v>43802</v>
      </c>
      <c r="E2756" s="15" t="str">
        <f>_xlfn.IFNA(IF(LEFT(VLOOKUP(RecordTable[[#This Row],[METRC]],METRC!A:B,2,FALSE),4)=LEFT(RecordTable[[#This Row],[CloneBarcode]],4),"match","MISMATCH"),"dead")</f>
        <v>dead</v>
      </c>
      <c r="F2756" s="15" t="str">
        <f>_xlfn.IFNA(INDEX(Table6[[#All],[Location]],MATCH(RecordTable[[#This Row],[METRC]],Table6[Tag],0)),"DEAD")</f>
        <v>DEAD</v>
      </c>
    </row>
    <row r="2757" spans="1:6" x14ac:dyDescent="0.25">
      <c r="A2757" t="str">
        <f>_xlfn.CONCAT("1A4070000000065000",RIGHT(RecordTable[[#This Row],[CloneBarcode]],6))</f>
        <v>1A4070000000065000048066</v>
      </c>
      <c r="B2757" t="str">
        <f>LEFT(RecordTable[[#This Row],[CloneBarcode]],7)</f>
        <v>HTWV016</v>
      </c>
      <c r="C2757" t="s">
        <v>3973</v>
      </c>
      <c r="D2757" s="15">
        <v>43802</v>
      </c>
      <c r="E2757" s="15" t="str">
        <f>_xlfn.IFNA(IF(LEFT(VLOOKUP(RecordTable[[#This Row],[METRC]],METRC!A:B,2,FALSE),4)=LEFT(RecordTable[[#This Row],[CloneBarcode]],4),"match","MISMATCH"),"dead")</f>
        <v>dead</v>
      </c>
      <c r="F2757" s="15" t="str">
        <f>_xlfn.IFNA(INDEX(Table6[[#All],[Location]],MATCH(RecordTable[[#This Row],[METRC]],Table6[Tag],0)),"DEAD")</f>
        <v>DEAD</v>
      </c>
    </row>
    <row r="2758" spans="1:6" x14ac:dyDescent="0.25">
      <c r="A2758" t="str">
        <f>_xlfn.CONCAT("1A4070000000065000",RIGHT(RecordTable[[#This Row],[CloneBarcode]],6))</f>
        <v>1A4070000000065000050651</v>
      </c>
      <c r="B2758" t="str">
        <f>LEFT(RecordTable[[#This Row],[CloneBarcode]],7)</f>
        <v>HTWV016</v>
      </c>
      <c r="C2758" t="s">
        <v>4153</v>
      </c>
      <c r="D2758" s="15">
        <v>43802</v>
      </c>
      <c r="E2758" s="15" t="str">
        <f>_xlfn.IFNA(IF(LEFT(VLOOKUP(RecordTable[[#This Row],[METRC]],METRC!A:B,2,FALSE),4)=LEFT(RecordTable[[#This Row],[CloneBarcode]],4),"match","MISMATCH"),"dead")</f>
        <v>dead</v>
      </c>
      <c r="F2758" s="15" t="str">
        <f>_xlfn.IFNA(INDEX(Table6[[#All],[Location]],MATCH(RecordTable[[#This Row],[METRC]],Table6[Tag],0)),"DEAD")</f>
        <v>DEAD</v>
      </c>
    </row>
    <row r="2759" spans="1:6" x14ac:dyDescent="0.25">
      <c r="A2759" t="str">
        <f>_xlfn.CONCAT("1A4070000000065000",RIGHT(RecordTable[[#This Row],[CloneBarcode]],6))</f>
        <v>1A4070000000065000048068</v>
      </c>
      <c r="B2759" t="str">
        <f>LEFT(RecordTable[[#This Row],[CloneBarcode]],7)</f>
        <v>HTWV016</v>
      </c>
      <c r="C2759" t="s">
        <v>3974</v>
      </c>
      <c r="D2759" s="15">
        <v>43802</v>
      </c>
      <c r="E2759" s="15" t="str">
        <f>_xlfn.IFNA(IF(LEFT(VLOOKUP(RecordTable[[#This Row],[METRC]],METRC!A:B,2,FALSE),4)=LEFT(RecordTable[[#This Row],[CloneBarcode]],4),"match","MISMATCH"),"dead")</f>
        <v>dead</v>
      </c>
      <c r="F2759" s="15" t="str">
        <f>_xlfn.IFNA(INDEX(Table6[[#All],[Location]],MATCH(RecordTable[[#This Row],[METRC]],Table6[Tag],0)),"DEAD")</f>
        <v>DEAD</v>
      </c>
    </row>
    <row r="2760" spans="1:6" x14ac:dyDescent="0.25">
      <c r="A2760" t="str">
        <f>_xlfn.CONCAT("1A4070000000065000",RIGHT(RecordTable[[#This Row],[CloneBarcode]],6))</f>
        <v>1A4070000000065000045496</v>
      </c>
      <c r="B2760" t="str">
        <f>LEFT(RecordTable[[#This Row],[CloneBarcode]],7)</f>
        <v>ISLA010</v>
      </c>
      <c r="C2760" t="s">
        <v>3867</v>
      </c>
      <c r="D2760" s="15">
        <v>43802</v>
      </c>
      <c r="E2760" s="15" t="str">
        <f>_xlfn.IFNA(IF(LEFT(VLOOKUP(RecordTable[[#This Row],[METRC]],METRC!A:B,2,FALSE),4)=LEFT(RecordTable[[#This Row],[CloneBarcode]],4),"match","MISMATCH"),"dead")</f>
        <v>dead</v>
      </c>
      <c r="F2760" s="15" t="str">
        <f>_xlfn.IFNA(INDEX(Table6[[#All],[Location]],MATCH(RecordTable[[#This Row],[METRC]],Table6[Tag],0)),"DEAD")</f>
        <v>DEAD</v>
      </c>
    </row>
    <row r="2761" spans="1:6" x14ac:dyDescent="0.25">
      <c r="A2761" t="str">
        <f>_xlfn.CONCAT("1A4070000000065000",RIGHT(RecordTable[[#This Row],[CloneBarcode]],6))</f>
        <v>1A4070000000065000045497</v>
      </c>
      <c r="B2761" t="str">
        <f>LEFT(RecordTable[[#This Row],[CloneBarcode]],7)</f>
        <v>ISLA010</v>
      </c>
      <c r="C2761" t="s">
        <v>3866</v>
      </c>
      <c r="D2761" s="15">
        <v>43802</v>
      </c>
      <c r="E2761" s="15" t="str">
        <f>_xlfn.IFNA(IF(LEFT(VLOOKUP(RecordTable[[#This Row],[METRC]],METRC!A:B,2,FALSE),4)=LEFT(RecordTable[[#This Row],[CloneBarcode]],4),"match","MISMATCH"),"dead")</f>
        <v>dead</v>
      </c>
      <c r="F2761" s="15" t="str">
        <f>_xlfn.IFNA(INDEX(Table6[[#All],[Location]],MATCH(RecordTable[[#This Row],[METRC]],Table6[Tag],0)),"DEAD")</f>
        <v>DEAD</v>
      </c>
    </row>
    <row r="2762" spans="1:6" x14ac:dyDescent="0.25">
      <c r="A2762" t="str">
        <f>_xlfn.CONCAT("1A4070000000065000",RIGHT(RecordTable[[#This Row],[CloneBarcode]],6))</f>
        <v>1A4070000000065000053270</v>
      </c>
      <c r="B2762" t="str">
        <f>LEFT(RecordTable[[#This Row],[CloneBarcode]],7)</f>
        <v>ISLA010</v>
      </c>
      <c r="C2762" t="s">
        <v>4334</v>
      </c>
      <c r="D2762" s="15">
        <v>43802</v>
      </c>
      <c r="E2762" s="15" t="str">
        <f>_xlfn.IFNA(IF(LEFT(VLOOKUP(RecordTable[[#This Row],[METRC]],METRC!A:B,2,FALSE),4)=LEFT(RecordTable[[#This Row],[CloneBarcode]],4),"match","MISMATCH"),"dead")</f>
        <v>dead</v>
      </c>
      <c r="F2762" s="15" t="str">
        <f>_xlfn.IFNA(INDEX(Table6[[#All],[Location]],MATCH(RecordTable[[#This Row],[METRC]],Table6[Tag],0)),"DEAD")</f>
        <v>DEAD</v>
      </c>
    </row>
    <row r="2763" spans="1:6" x14ac:dyDescent="0.25">
      <c r="A2763" t="str">
        <f>_xlfn.CONCAT("1A4070000000065000",RIGHT(RecordTable[[#This Row],[CloneBarcode]],6))</f>
        <v>1A4070000000065000053269</v>
      </c>
      <c r="B2763" t="str">
        <f>LEFT(RecordTable[[#This Row],[CloneBarcode]],7)</f>
        <v>ISLA010</v>
      </c>
      <c r="C2763" t="s">
        <v>4335</v>
      </c>
      <c r="D2763" s="15">
        <v>43802</v>
      </c>
      <c r="E2763" s="15" t="str">
        <f>_xlfn.IFNA(IF(LEFT(VLOOKUP(RecordTable[[#This Row],[METRC]],METRC!A:B,2,FALSE),4)=LEFT(RecordTable[[#This Row],[CloneBarcode]],4),"match","MISMATCH"),"dead")</f>
        <v>dead</v>
      </c>
      <c r="F2763" s="15" t="str">
        <f>_xlfn.IFNA(INDEX(Table6[[#All],[Location]],MATCH(RecordTable[[#This Row],[METRC]],Table6[Tag],0)),"DEAD")</f>
        <v>DEAD</v>
      </c>
    </row>
    <row r="2764" spans="1:6" x14ac:dyDescent="0.25">
      <c r="A2764" t="str">
        <f>_xlfn.CONCAT("1A4070000000065000",RIGHT(RecordTable[[#This Row],[CloneBarcode]],6))</f>
        <v>1A4070000000065000053218</v>
      </c>
      <c r="B2764" t="str">
        <f>LEFT(RecordTable[[#This Row],[CloneBarcode]],7)</f>
        <v>JACK021</v>
      </c>
      <c r="C2764" t="s">
        <v>4252</v>
      </c>
      <c r="D2764" s="15">
        <v>43802</v>
      </c>
      <c r="E2764" s="15" t="str">
        <f>_xlfn.IFNA(IF(LEFT(VLOOKUP(RecordTable[[#This Row],[METRC]],METRC!A:B,2,FALSE),4)=LEFT(RecordTable[[#This Row],[CloneBarcode]],4),"match","MISMATCH"),"dead")</f>
        <v>dead</v>
      </c>
      <c r="F2764" s="15" t="str">
        <f>_xlfn.IFNA(INDEX(Table6[[#All],[Location]],MATCH(RecordTable[[#This Row],[METRC]],Table6[Tag],0)),"DEAD")</f>
        <v>DEAD</v>
      </c>
    </row>
    <row r="2765" spans="1:6" x14ac:dyDescent="0.25">
      <c r="A2765" t="str">
        <f>_xlfn.CONCAT("1A4070000000065000",RIGHT(RecordTable[[#This Row],[CloneBarcode]],6))</f>
        <v>1A4070000000065000053221</v>
      </c>
      <c r="B2765" t="str">
        <f>LEFT(RecordTable[[#This Row],[CloneBarcode]],7)</f>
        <v>JACK021</v>
      </c>
      <c r="C2765" t="s">
        <v>4253</v>
      </c>
      <c r="D2765" s="15">
        <v>43802</v>
      </c>
      <c r="E2765" s="15" t="str">
        <f>_xlfn.IFNA(IF(LEFT(VLOOKUP(RecordTable[[#This Row],[METRC]],METRC!A:B,2,FALSE),4)=LEFT(RecordTable[[#This Row],[CloneBarcode]],4),"match","MISMATCH"),"dead")</f>
        <v>dead</v>
      </c>
      <c r="F2765" s="15" t="str">
        <f>_xlfn.IFNA(INDEX(Table6[[#All],[Location]],MATCH(RecordTable[[#This Row],[METRC]],Table6[Tag],0)),"DEAD")</f>
        <v>DEAD</v>
      </c>
    </row>
    <row r="2766" spans="1:6" x14ac:dyDescent="0.25">
      <c r="A2766" t="str">
        <f>_xlfn.CONCAT("1A4070000000065000",RIGHT(RecordTable[[#This Row],[CloneBarcode]],6))</f>
        <v>1A4070000000065000053219</v>
      </c>
      <c r="B2766" t="str">
        <f>LEFT(RecordTable[[#This Row],[CloneBarcode]],7)</f>
        <v>JACK021</v>
      </c>
      <c r="C2766" t="s">
        <v>91</v>
      </c>
      <c r="D2766" s="15">
        <v>43802</v>
      </c>
      <c r="E2766" s="15" t="str">
        <f>_xlfn.IFNA(IF(LEFT(VLOOKUP(RecordTable[[#This Row],[METRC]],METRC!A:B,2,FALSE),4)=LEFT(RecordTable[[#This Row],[CloneBarcode]],4),"match","MISMATCH"),"dead")</f>
        <v>dead</v>
      </c>
      <c r="F2766" s="15" t="str">
        <f>_xlfn.IFNA(INDEX(Table6[[#All],[Location]],MATCH(RecordTable[[#This Row],[METRC]],Table6[Tag],0)),"DEAD")</f>
        <v>DEAD</v>
      </c>
    </row>
    <row r="2767" spans="1:6" x14ac:dyDescent="0.25">
      <c r="A2767" t="str">
        <f>_xlfn.CONCAT("1A4070000000065000",RIGHT(RecordTable[[#This Row],[CloneBarcode]],6))</f>
        <v>1A4070000000065000053217</v>
      </c>
      <c r="B2767" t="str">
        <f>LEFT(RecordTable[[#This Row],[CloneBarcode]],7)</f>
        <v>JACK021</v>
      </c>
      <c r="C2767" t="s">
        <v>65</v>
      </c>
      <c r="D2767" s="15">
        <v>43802</v>
      </c>
      <c r="E2767" s="15" t="str">
        <f>_xlfn.IFNA(IF(LEFT(VLOOKUP(RecordTable[[#This Row],[METRC]],METRC!A:B,2,FALSE),4)=LEFT(RecordTable[[#This Row],[CloneBarcode]],4),"match","MISMATCH"),"dead")</f>
        <v>dead</v>
      </c>
      <c r="F2767" s="15" t="str">
        <f>_xlfn.IFNA(INDEX(Table6[[#All],[Location]],MATCH(RecordTable[[#This Row],[METRC]],Table6[Tag],0)),"DEAD")</f>
        <v>DEAD</v>
      </c>
    </row>
    <row r="2768" spans="1:6" x14ac:dyDescent="0.25">
      <c r="A2768" t="str">
        <f>_xlfn.CONCAT("1A4070000000065000",RIGHT(RecordTable[[#This Row],[CloneBarcode]],6))</f>
        <v>1A4070000000065000053220</v>
      </c>
      <c r="B2768" t="str">
        <f>LEFT(RecordTable[[#This Row],[CloneBarcode]],7)</f>
        <v>JACK021</v>
      </c>
      <c r="C2768" t="s">
        <v>4254</v>
      </c>
      <c r="D2768" s="15">
        <v>43802</v>
      </c>
      <c r="E2768" s="15" t="str">
        <f>_xlfn.IFNA(IF(LEFT(VLOOKUP(RecordTable[[#This Row],[METRC]],METRC!A:B,2,FALSE),4)=LEFT(RecordTable[[#This Row],[CloneBarcode]],4),"match","MISMATCH"),"dead")</f>
        <v>dead</v>
      </c>
      <c r="F2768" s="15" t="str">
        <f>_xlfn.IFNA(INDEX(Table6[[#All],[Location]],MATCH(RecordTable[[#This Row],[METRC]],Table6[Tag],0)),"DEAD")</f>
        <v>DEAD</v>
      </c>
    </row>
    <row r="2769" spans="1:6" x14ac:dyDescent="0.25">
      <c r="A2769" t="str">
        <f>_xlfn.CONCAT("1A4070000000065000",RIGHT(RecordTable[[#This Row],[CloneBarcode]],6))</f>
        <v>1A4070000000065000045576</v>
      </c>
      <c r="B2769" t="str">
        <f>LEFT(RecordTable[[#This Row],[CloneBarcode]],7)</f>
        <v>JACK021</v>
      </c>
      <c r="C2769" t="s">
        <v>3976</v>
      </c>
      <c r="D2769" s="15">
        <v>43802</v>
      </c>
      <c r="E2769" s="15" t="str">
        <f>_xlfn.IFNA(IF(LEFT(VLOOKUP(RecordTable[[#This Row],[METRC]],METRC!A:B,2,FALSE),4)=LEFT(RecordTable[[#This Row],[CloneBarcode]],4),"match","MISMATCH"),"dead")</f>
        <v>dead</v>
      </c>
      <c r="F2769" s="15" t="str">
        <f>_xlfn.IFNA(INDEX(Table6[[#All],[Location]],MATCH(RecordTable[[#This Row],[METRC]],Table6[Tag],0)),"DEAD")</f>
        <v>DEAD</v>
      </c>
    </row>
    <row r="2770" spans="1:6" x14ac:dyDescent="0.25">
      <c r="A2770" t="str">
        <f>_xlfn.CONCAT("1A4070000000065000",RIGHT(RecordTable[[#This Row],[CloneBarcode]],6))</f>
        <v>1A4070000000065000050602</v>
      </c>
      <c r="B2770" t="str">
        <f>LEFT(RecordTable[[#This Row],[CloneBarcode]],7)</f>
        <v>JK99007</v>
      </c>
      <c r="C2770" t="s">
        <v>4156</v>
      </c>
      <c r="D2770" s="15">
        <v>43802</v>
      </c>
      <c r="E2770" s="15" t="str">
        <f>_xlfn.IFNA(IF(LEFT(VLOOKUP(RecordTable[[#This Row],[METRC]],METRC!A:B,2,FALSE),4)=LEFT(RecordTable[[#This Row],[CloneBarcode]],4),"match","MISMATCH"),"dead")</f>
        <v>dead</v>
      </c>
      <c r="F2770" s="15" t="str">
        <f>_xlfn.IFNA(INDEX(Table6[[#All],[Location]],MATCH(RecordTable[[#This Row],[METRC]],Table6[Tag],0)),"DEAD")</f>
        <v>DEAD</v>
      </c>
    </row>
    <row r="2771" spans="1:6" x14ac:dyDescent="0.25">
      <c r="A2771" t="str">
        <f>_xlfn.CONCAT("1A4070000000065000",RIGHT(RecordTable[[#This Row],[CloneBarcode]],6))</f>
        <v>1A4070000000065000048099</v>
      </c>
      <c r="B2771" t="str">
        <f>LEFT(RecordTable[[#This Row],[CloneBarcode]],7)</f>
        <v>JK99007</v>
      </c>
      <c r="C2771" t="s">
        <v>3979</v>
      </c>
      <c r="D2771" s="15">
        <v>43802</v>
      </c>
      <c r="E2771" s="15" t="str">
        <f>_xlfn.IFNA(IF(LEFT(VLOOKUP(RecordTable[[#This Row],[METRC]],METRC!A:B,2,FALSE),4)=LEFT(RecordTable[[#This Row],[CloneBarcode]],4),"match","MISMATCH"),"dead")</f>
        <v>dead</v>
      </c>
      <c r="F2771" s="15" t="str">
        <f>_xlfn.IFNA(INDEX(Table6[[#All],[Location]],MATCH(RecordTable[[#This Row],[METRC]],Table6[Tag],0)),"DEAD")</f>
        <v>DEAD</v>
      </c>
    </row>
    <row r="2772" spans="1:6" x14ac:dyDescent="0.25">
      <c r="A2772" t="str">
        <f>_xlfn.CONCAT("1A4070000000065000",RIGHT(RecordTable[[#This Row],[CloneBarcode]],6))</f>
        <v>1A4070000000065000050601</v>
      </c>
      <c r="B2772" t="str">
        <f>LEFT(RecordTable[[#This Row],[CloneBarcode]],7)</f>
        <v>JK99007</v>
      </c>
      <c r="C2772" t="s">
        <v>4155</v>
      </c>
      <c r="D2772" s="15">
        <v>43802</v>
      </c>
      <c r="E2772" s="15" t="str">
        <f>_xlfn.IFNA(IF(LEFT(VLOOKUP(RecordTable[[#This Row],[METRC]],METRC!A:B,2,FALSE),4)=LEFT(RecordTable[[#This Row],[CloneBarcode]],4),"match","MISMATCH"),"dead")</f>
        <v>dead</v>
      </c>
      <c r="F2772" s="15" t="str">
        <f>_xlfn.IFNA(INDEX(Table6[[#All],[Location]],MATCH(RecordTable[[#This Row],[METRC]],Table6[Tag],0)),"DEAD")</f>
        <v>DEAD</v>
      </c>
    </row>
    <row r="2773" spans="1:6" x14ac:dyDescent="0.25">
      <c r="A2773" t="str">
        <f>_xlfn.CONCAT("1A4070000000065000",RIGHT(RecordTable[[#This Row],[CloneBarcode]],6))</f>
        <v>1A4070000000065000048100</v>
      </c>
      <c r="B2773" t="str">
        <f>LEFT(RecordTable[[#This Row],[CloneBarcode]],7)</f>
        <v>JK99007</v>
      </c>
      <c r="C2773" t="s">
        <v>3977</v>
      </c>
      <c r="D2773" s="15">
        <v>43802</v>
      </c>
      <c r="E2773" s="15" t="str">
        <f>_xlfn.IFNA(IF(LEFT(VLOOKUP(RecordTable[[#This Row],[METRC]],METRC!A:B,2,FALSE),4)=LEFT(RecordTable[[#This Row],[CloneBarcode]],4),"match","MISMATCH"),"dead")</f>
        <v>dead</v>
      </c>
      <c r="F2773" s="15" t="str">
        <f>_xlfn.IFNA(INDEX(Table6[[#All],[Location]],MATCH(RecordTable[[#This Row],[METRC]],Table6[Tag],0)),"DEAD")</f>
        <v>DEAD</v>
      </c>
    </row>
    <row r="2774" spans="1:6" x14ac:dyDescent="0.25">
      <c r="A2774" t="str">
        <f>_xlfn.CONCAT("1A4070000000065000",RIGHT(RecordTable[[#This Row],[CloneBarcode]],6))</f>
        <v>1A4070000000065000048101</v>
      </c>
      <c r="B2774" t="str">
        <f>LEFT(RecordTable[[#This Row],[CloneBarcode]],7)</f>
        <v>JK99007</v>
      </c>
      <c r="C2774" t="s">
        <v>3978</v>
      </c>
      <c r="D2774" s="15">
        <v>43802</v>
      </c>
      <c r="E2774" s="15" t="str">
        <f>_xlfn.IFNA(IF(LEFT(VLOOKUP(RecordTable[[#This Row],[METRC]],METRC!A:B,2,FALSE),4)=LEFT(RecordTable[[#This Row],[CloneBarcode]],4),"match","MISMATCH"),"dead")</f>
        <v>dead</v>
      </c>
      <c r="F2774" s="15" t="str">
        <f>_xlfn.IFNA(INDEX(Table6[[#All],[Location]],MATCH(RecordTable[[#This Row],[METRC]],Table6[Tag],0)),"DEAD")</f>
        <v>DEAD</v>
      </c>
    </row>
    <row r="2775" spans="1:6" x14ac:dyDescent="0.25">
      <c r="A2775" t="str">
        <f>_xlfn.CONCAT("1A4070000000065000",RIGHT(RecordTable[[#This Row],[CloneBarcode]],6))</f>
        <v>1A4070000000065000053245</v>
      </c>
      <c r="B2775" t="str">
        <f>LEFT(RecordTable[[#This Row],[CloneBarcode]],7)</f>
        <v>JK99007</v>
      </c>
      <c r="C2775" t="s">
        <v>4336</v>
      </c>
      <c r="D2775" s="15">
        <v>43802</v>
      </c>
      <c r="E2775" s="15" t="str">
        <f>_xlfn.IFNA(IF(LEFT(VLOOKUP(RecordTable[[#This Row],[METRC]],METRC!A:B,2,FALSE),4)=LEFT(RecordTable[[#This Row],[CloneBarcode]],4),"match","MISMATCH"),"dead")</f>
        <v>dead</v>
      </c>
      <c r="F2775" s="15" t="str">
        <f>_xlfn.IFNA(INDEX(Table6[[#All],[Location]],MATCH(RecordTable[[#This Row],[METRC]],Table6[Tag],0)),"DEAD")</f>
        <v>DEAD</v>
      </c>
    </row>
    <row r="2776" spans="1:6" x14ac:dyDescent="0.25">
      <c r="A2776" t="str">
        <f>_xlfn.CONCAT("1A4070000000065000",RIGHT(RecordTable[[#This Row],[CloneBarcode]],6))</f>
        <v>1A4070000000065000053246</v>
      </c>
      <c r="B2776" t="str">
        <f>LEFT(RecordTable[[#This Row],[CloneBarcode]],7)</f>
        <v>JK99007</v>
      </c>
      <c r="C2776" t="s">
        <v>4337</v>
      </c>
      <c r="D2776" s="15">
        <v>43802</v>
      </c>
      <c r="E2776" s="15" t="str">
        <f>_xlfn.IFNA(IF(LEFT(VLOOKUP(RecordTable[[#This Row],[METRC]],METRC!A:B,2,FALSE),4)=LEFT(RecordTable[[#This Row],[CloneBarcode]],4),"match","MISMATCH"),"dead")</f>
        <v>dead</v>
      </c>
      <c r="F2776" s="15" t="str">
        <f>_xlfn.IFNA(INDEX(Table6[[#All],[Location]],MATCH(RecordTable[[#This Row],[METRC]],Table6[Tag],0)),"DEAD")</f>
        <v>DEAD</v>
      </c>
    </row>
    <row r="2777" spans="1:6" x14ac:dyDescent="0.25">
      <c r="A2777" t="str">
        <f>_xlfn.CONCAT("1A4070000000065000",RIGHT(RecordTable[[#This Row],[CloneBarcode]],6))</f>
        <v>1A4070000000065000048090</v>
      </c>
      <c r="B2777" t="str">
        <f>LEFT(RecordTable[[#This Row],[CloneBarcode]],7)</f>
        <v>JK99030</v>
      </c>
      <c r="C2777" t="s">
        <v>3981</v>
      </c>
      <c r="D2777" s="15">
        <v>43802</v>
      </c>
      <c r="E2777" s="15" t="str">
        <f>_xlfn.IFNA(IF(LEFT(VLOOKUP(RecordTable[[#This Row],[METRC]],METRC!A:B,2,FALSE),4)=LEFT(RecordTable[[#This Row],[CloneBarcode]],4),"match","MISMATCH"),"dead")</f>
        <v>dead</v>
      </c>
      <c r="F2777" s="15" t="str">
        <f>_xlfn.IFNA(INDEX(Table6[[#All],[Location]],MATCH(RecordTable[[#This Row],[METRC]],Table6[Tag],0)),"DEAD")</f>
        <v>DEAD</v>
      </c>
    </row>
    <row r="2778" spans="1:6" x14ac:dyDescent="0.25">
      <c r="A2778" t="str">
        <f>_xlfn.CONCAT("1A4070000000065000",RIGHT(RecordTable[[#This Row],[CloneBarcode]],6))</f>
        <v>1A4070000000065000048089</v>
      </c>
      <c r="B2778" t="str">
        <f>LEFT(RecordTable[[#This Row],[CloneBarcode]],7)</f>
        <v>JK99030</v>
      </c>
      <c r="C2778" t="s">
        <v>3980</v>
      </c>
      <c r="D2778" s="15">
        <v>43802</v>
      </c>
      <c r="E2778" s="15" t="str">
        <f>_xlfn.IFNA(IF(LEFT(VLOOKUP(RecordTable[[#This Row],[METRC]],METRC!A:B,2,FALSE),4)=LEFT(RecordTable[[#This Row],[CloneBarcode]],4),"match","MISMATCH"),"dead")</f>
        <v>dead</v>
      </c>
      <c r="F2778" s="15" t="str">
        <f>_xlfn.IFNA(INDEX(Table6[[#All],[Location]],MATCH(RecordTable[[#This Row],[METRC]],Table6[Tag],0)),"DEAD")</f>
        <v>DEAD</v>
      </c>
    </row>
    <row r="2779" spans="1:6" x14ac:dyDescent="0.25">
      <c r="A2779" t="str">
        <f>_xlfn.CONCAT("1A4070000000065000",RIGHT(RecordTable[[#This Row],[CloneBarcode]],6))</f>
        <v>1A4070000000065000050595</v>
      </c>
      <c r="B2779" t="str">
        <f>LEFT(RecordTable[[#This Row],[CloneBarcode]],7)</f>
        <v>JK99042</v>
      </c>
      <c r="C2779" t="s">
        <v>4256</v>
      </c>
      <c r="D2779" s="15">
        <v>43802</v>
      </c>
      <c r="E2779" s="15" t="str">
        <f>_xlfn.IFNA(IF(LEFT(VLOOKUP(RecordTable[[#This Row],[METRC]],METRC!A:B,2,FALSE),4)=LEFT(RecordTable[[#This Row],[CloneBarcode]],4),"match","MISMATCH"),"dead")</f>
        <v>dead</v>
      </c>
      <c r="F2779" s="15" t="str">
        <f>_xlfn.IFNA(INDEX(Table6[[#All],[Location]],MATCH(RecordTable[[#This Row],[METRC]],Table6[Tag],0)),"DEAD")</f>
        <v>DEAD</v>
      </c>
    </row>
    <row r="2780" spans="1:6" x14ac:dyDescent="0.25">
      <c r="A2780" t="str">
        <f>_xlfn.CONCAT("1A4070000000065000",RIGHT(RecordTable[[#This Row],[CloneBarcode]],6))</f>
        <v>1A4070000000065000050596</v>
      </c>
      <c r="B2780" t="str">
        <f>LEFT(RecordTable[[#This Row],[CloneBarcode]],7)</f>
        <v>JK99042</v>
      </c>
      <c r="C2780" t="s">
        <v>4255</v>
      </c>
      <c r="D2780" s="15">
        <v>43802</v>
      </c>
      <c r="E2780" s="15" t="str">
        <f>_xlfn.IFNA(IF(LEFT(VLOOKUP(RecordTable[[#This Row],[METRC]],METRC!A:B,2,FALSE),4)=LEFT(RecordTable[[#This Row],[CloneBarcode]],4),"match","MISMATCH"),"dead")</f>
        <v>dead</v>
      </c>
      <c r="F2780" s="15" t="str">
        <f>_xlfn.IFNA(INDEX(Table6[[#All],[Location]],MATCH(RecordTable[[#This Row],[METRC]],Table6[Tag],0)),"DEAD")</f>
        <v>DEAD</v>
      </c>
    </row>
    <row r="2781" spans="1:6" x14ac:dyDescent="0.25">
      <c r="A2781" t="str">
        <f>_xlfn.CONCAT("1A4070000000065000",RIGHT(RecordTable[[#This Row],[CloneBarcode]],6))</f>
        <v>1A4070000000065000048088</v>
      </c>
      <c r="B2781" t="str">
        <f>LEFT(RecordTable[[#This Row],[CloneBarcode]],7)</f>
        <v>JK99042</v>
      </c>
      <c r="C2781" t="s">
        <v>3984</v>
      </c>
      <c r="D2781" s="15">
        <v>43802</v>
      </c>
      <c r="E2781" s="15" t="str">
        <f>_xlfn.IFNA(IF(LEFT(VLOOKUP(RecordTable[[#This Row],[METRC]],METRC!A:B,2,FALSE),4)=LEFT(RecordTable[[#This Row],[CloneBarcode]],4),"match","MISMATCH"),"dead")</f>
        <v>dead</v>
      </c>
      <c r="F2781" s="15" t="str">
        <f>_xlfn.IFNA(INDEX(Table6[[#All],[Location]],MATCH(RecordTable[[#This Row],[METRC]],Table6[Tag],0)),"DEAD")</f>
        <v>DEAD</v>
      </c>
    </row>
    <row r="2782" spans="1:6" x14ac:dyDescent="0.25">
      <c r="A2782" t="str">
        <f>_xlfn.CONCAT("1A4070000000065000",RIGHT(RecordTable[[#This Row],[CloneBarcode]],6))</f>
        <v>1A4070000000065000048086</v>
      </c>
      <c r="B2782" t="str">
        <f>LEFT(RecordTable[[#This Row],[CloneBarcode]],7)</f>
        <v>JK99042</v>
      </c>
      <c r="C2782" t="s">
        <v>3983</v>
      </c>
      <c r="D2782" s="15">
        <v>43802</v>
      </c>
      <c r="E2782" s="15" t="str">
        <f>_xlfn.IFNA(IF(LEFT(VLOOKUP(RecordTable[[#This Row],[METRC]],METRC!A:B,2,FALSE),4)=LEFT(RecordTable[[#This Row],[CloneBarcode]],4),"match","MISMATCH"),"dead")</f>
        <v>dead</v>
      </c>
      <c r="F2782" s="15" t="str">
        <f>_xlfn.IFNA(INDEX(Table6[[#All],[Location]],MATCH(RecordTable[[#This Row],[METRC]],Table6[Tag],0)),"DEAD")</f>
        <v>DEAD</v>
      </c>
    </row>
    <row r="2783" spans="1:6" x14ac:dyDescent="0.25">
      <c r="A2783" t="str">
        <f>_xlfn.CONCAT("1A4070000000065000",RIGHT(RecordTable[[#This Row],[CloneBarcode]],6))</f>
        <v>1A4070000000065000048087</v>
      </c>
      <c r="B2783" t="str">
        <f>LEFT(RecordTable[[#This Row],[CloneBarcode]],7)</f>
        <v>JK99042</v>
      </c>
      <c r="C2783" t="s">
        <v>3982</v>
      </c>
      <c r="D2783" s="15">
        <v>43802</v>
      </c>
      <c r="E2783" s="15" t="str">
        <f>_xlfn.IFNA(IF(LEFT(VLOOKUP(RecordTable[[#This Row],[METRC]],METRC!A:B,2,FALSE),4)=LEFT(RecordTable[[#This Row],[CloneBarcode]],4),"match","MISMATCH"),"dead")</f>
        <v>dead</v>
      </c>
      <c r="F2783" s="15" t="str">
        <f>_xlfn.IFNA(INDEX(Table6[[#All],[Location]],MATCH(RecordTable[[#This Row],[METRC]],Table6[Tag],0)),"DEAD")</f>
        <v>DEAD</v>
      </c>
    </row>
    <row r="2784" spans="1:6" x14ac:dyDescent="0.25">
      <c r="A2784" t="str">
        <f>_xlfn.CONCAT("1A4070000000065000",RIGHT(RecordTable[[#This Row],[CloneBarcode]],6))</f>
        <v>1A4070000000065000050598</v>
      </c>
      <c r="B2784" t="str">
        <f>LEFT(RecordTable[[#This Row],[CloneBarcode]],7)</f>
        <v>JK99064</v>
      </c>
      <c r="C2784" t="s">
        <v>4257</v>
      </c>
      <c r="D2784" s="15">
        <v>43802</v>
      </c>
      <c r="E2784" s="15" t="str">
        <f>_xlfn.IFNA(IF(LEFT(VLOOKUP(RecordTable[[#This Row],[METRC]],METRC!A:B,2,FALSE),4)=LEFT(RecordTable[[#This Row],[CloneBarcode]],4),"match","MISMATCH"),"dead")</f>
        <v>dead</v>
      </c>
      <c r="F2784" s="15" t="str">
        <f>_xlfn.IFNA(INDEX(Table6[[#All],[Location]],MATCH(RecordTable[[#This Row],[METRC]],Table6[Tag],0)),"DEAD")</f>
        <v>DEAD</v>
      </c>
    </row>
    <row r="2785" spans="1:6" x14ac:dyDescent="0.25">
      <c r="A2785" t="str">
        <f>_xlfn.CONCAT("1A4070000000065000",RIGHT(RecordTable[[#This Row],[CloneBarcode]],6))</f>
        <v>1A4070000000065000048105</v>
      </c>
      <c r="B2785" t="str">
        <f>LEFT(RecordTable[[#This Row],[CloneBarcode]],7)</f>
        <v>JK99064</v>
      </c>
      <c r="C2785" t="s">
        <v>3989</v>
      </c>
      <c r="D2785" s="15">
        <v>43802</v>
      </c>
      <c r="E2785" s="15" t="str">
        <f>_xlfn.IFNA(IF(LEFT(VLOOKUP(RecordTable[[#This Row],[METRC]],METRC!A:B,2,FALSE),4)=LEFT(RecordTable[[#This Row],[CloneBarcode]],4),"match","MISMATCH"),"dead")</f>
        <v>dead</v>
      </c>
      <c r="F2785" s="15" t="str">
        <f>_xlfn.IFNA(INDEX(Table6[[#All],[Location]],MATCH(RecordTable[[#This Row],[METRC]],Table6[Tag],0)),"DEAD")</f>
        <v>DEAD</v>
      </c>
    </row>
    <row r="2786" spans="1:6" x14ac:dyDescent="0.25">
      <c r="A2786" t="str">
        <f>_xlfn.CONCAT("1A4070000000065000",RIGHT(RecordTable[[#This Row],[CloneBarcode]],6))</f>
        <v>1A4070000000065000048106</v>
      </c>
      <c r="B2786" t="str">
        <f>LEFT(RecordTable[[#This Row],[CloneBarcode]],7)</f>
        <v>JK99064</v>
      </c>
      <c r="C2786" t="s">
        <v>3988</v>
      </c>
      <c r="D2786" s="15">
        <v>43802</v>
      </c>
      <c r="E2786" s="15" t="str">
        <f>_xlfn.IFNA(IF(LEFT(VLOOKUP(RecordTable[[#This Row],[METRC]],METRC!A:B,2,FALSE),4)=LEFT(RecordTable[[#This Row],[CloneBarcode]],4),"match","MISMATCH"),"dead")</f>
        <v>dead</v>
      </c>
      <c r="F2786" s="15" t="str">
        <f>_xlfn.IFNA(INDEX(Table6[[#All],[Location]],MATCH(RecordTable[[#This Row],[METRC]],Table6[Tag],0)),"DEAD")</f>
        <v>DEAD</v>
      </c>
    </row>
    <row r="2787" spans="1:6" x14ac:dyDescent="0.25">
      <c r="A2787" t="str">
        <f>_xlfn.CONCAT("1A4070000000065000",RIGHT(RecordTable[[#This Row],[CloneBarcode]],6))</f>
        <v>1A4070000000065000050600</v>
      </c>
      <c r="B2787" t="str">
        <f>LEFT(RecordTable[[#This Row],[CloneBarcode]],7)</f>
        <v>JK99064</v>
      </c>
      <c r="C2787" t="s">
        <v>4157</v>
      </c>
      <c r="D2787" s="15">
        <v>43802</v>
      </c>
      <c r="E2787" s="15" t="str">
        <f>_xlfn.IFNA(IF(LEFT(VLOOKUP(RecordTable[[#This Row],[METRC]],METRC!A:B,2,FALSE),4)=LEFT(RecordTable[[#This Row],[CloneBarcode]],4),"match","MISMATCH"),"dead")</f>
        <v>dead</v>
      </c>
      <c r="F2787" s="15" t="str">
        <f>_xlfn.IFNA(INDEX(Table6[[#All],[Location]],MATCH(RecordTable[[#This Row],[METRC]],Table6[Tag],0)),"DEAD")</f>
        <v>DEAD</v>
      </c>
    </row>
    <row r="2788" spans="1:6" x14ac:dyDescent="0.25">
      <c r="A2788" t="str">
        <f>_xlfn.CONCAT("1A4070000000065000",RIGHT(RecordTable[[#This Row],[CloneBarcode]],6))</f>
        <v>1A4070000000065000048085</v>
      </c>
      <c r="B2788" t="str">
        <f>LEFT(RecordTable[[#This Row],[CloneBarcode]],7)</f>
        <v>JK99064</v>
      </c>
      <c r="C2788" t="s">
        <v>3990</v>
      </c>
      <c r="D2788" s="15">
        <v>43802</v>
      </c>
      <c r="E2788" s="15" t="str">
        <f>_xlfn.IFNA(IF(LEFT(VLOOKUP(RecordTable[[#This Row],[METRC]],METRC!A:B,2,FALSE),4)=LEFT(RecordTable[[#This Row],[CloneBarcode]],4),"match","MISMATCH"),"dead")</f>
        <v>dead</v>
      </c>
      <c r="F2788" s="15" t="str">
        <f>_xlfn.IFNA(INDEX(Table6[[#All],[Location]],MATCH(RecordTable[[#This Row],[METRC]],Table6[Tag],0)),"DEAD")</f>
        <v>DEAD</v>
      </c>
    </row>
    <row r="2789" spans="1:6" x14ac:dyDescent="0.25">
      <c r="A2789" t="s">
        <v>4338</v>
      </c>
      <c r="B2789" t="s">
        <v>2734</v>
      </c>
      <c r="C2789" t="str">
        <f>_xlfn.CONCAT(RecordTable[[#This Row],[PhenoAbbv]],".",RIGHT(RecordTable[[#This Row],[METRC]],6))</f>
        <v>KING002.042851</v>
      </c>
      <c r="D2789" s="15">
        <v>43802</v>
      </c>
      <c r="E2789" s="15" t="str">
        <f>_xlfn.IFNA(IF(LEFT(VLOOKUP(RecordTable[[#This Row],[METRC]],METRC!A:B,2,FALSE),4)=LEFT(RecordTable[[#This Row],[CloneBarcode]],4),"match","MISMATCH"),"dead")</f>
        <v>dead</v>
      </c>
      <c r="F2789" s="15" t="str">
        <f>_xlfn.IFNA(INDEX(Table6[[#All],[Location]],MATCH(RecordTable[[#This Row],[METRC]],Table6[Tag],0)),"DEAD")</f>
        <v>DEAD</v>
      </c>
    </row>
    <row r="2790" spans="1:6" x14ac:dyDescent="0.25">
      <c r="A2790" t="s">
        <v>4339</v>
      </c>
      <c r="B2790" t="s">
        <v>2734</v>
      </c>
      <c r="C2790" t="str">
        <f>_xlfn.CONCAT(RecordTable[[#This Row],[PhenoAbbv]],".",RIGHT(RecordTable[[#This Row],[METRC]],6))</f>
        <v>KING002.042870</v>
      </c>
      <c r="D2790" s="15">
        <v>43802</v>
      </c>
      <c r="E2790" s="15" t="str">
        <f>_xlfn.IFNA(IF(LEFT(VLOOKUP(RecordTable[[#This Row],[METRC]],METRC!A:B,2,FALSE),4)=LEFT(RecordTable[[#This Row],[CloneBarcode]],4),"match","MISMATCH"),"dead")</f>
        <v>dead</v>
      </c>
      <c r="F2790" s="15" t="str">
        <f>_xlfn.IFNA(INDEX(Table6[[#All],[Location]],MATCH(RecordTable[[#This Row],[METRC]],Table6[Tag],0)),"DEAD")</f>
        <v>DEAD</v>
      </c>
    </row>
    <row r="2791" spans="1:6" x14ac:dyDescent="0.25">
      <c r="A2791" t="str">
        <f>_xlfn.CONCAT("1A4070000000065000",RIGHT(RecordTable[[#This Row],[CloneBarcode]],6))</f>
        <v>1A4070000000065000050587</v>
      </c>
      <c r="B2791" t="str">
        <f>LEFT(RecordTable[[#This Row],[CloneBarcode]],7)</f>
        <v>KING002</v>
      </c>
      <c r="C2791" t="s">
        <v>4258</v>
      </c>
      <c r="D2791" s="15">
        <v>43802</v>
      </c>
      <c r="E2791" s="15" t="str">
        <f>_xlfn.IFNA(IF(LEFT(VLOOKUP(RecordTable[[#This Row],[METRC]],METRC!A:B,2,FALSE),4)=LEFT(RecordTable[[#This Row],[CloneBarcode]],4),"match","MISMATCH"),"dead")</f>
        <v>dead</v>
      </c>
      <c r="F2791" s="15" t="str">
        <f>_xlfn.IFNA(INDEX(Table6[[#All],[Location]],MATCH(RecordTable[[#This Row],[METRC]],Table6[Tag],0)),"DEAD")</f>
        <v>DEAD</v>
      </c>
    </row>
    <row r="2792" spans="1:6" x14ac:dyDescent="0.25">
      <c r="A2792" t="str">
        <f>_xlfn.CONCAT("1A4070000000065000",RIGHT(RecordTable[[#This Row],[CloneBarcode]],6))</f>
        <v>1A4070000000065000050588</v>
      </c>
      <c r="B2792" t="str">
        <f>LEFT(RecordTable[[#This Row],[CloneBarcode]],7)</f>
        <v>KING002</v>
      </c>
      <c r="C2792" t="s">
        <v>122</v>
      </c>
      <c r="D2792" s="15">
        <v>43802</v>
      </c>
      <c r="E2792" s="15" t="str">
        <f>_xlfn.IFNA(IF(LEFT(VLOOKUP(RecordTable[[#This Row],[METRC]],METRC!A:B,2,FALSE),4)=LEFT(RecordTable[[#This Row],[CloneBarcode]],4),"match","MISMATCH"),"dead")</f>
        <v>dead</v>
      </c>
      <c r="F2792" s="15" t="str">
        <f>_xlfn.IFNA(INDEX(Table6[[#All],[Location]],MATCH(RecordTable[[#This Row],[METRC]],Table6[Tag],0)),"DEAD")</f>
        <v>DEAD</v>
      </c>
    </row>
    <row r="2793" spans="1:6" x14ac:dyDescent="0.25">
      <c r="A2793" t="str">
        <f>_xlfn.CONCAT("1A4070000000065000",RIGHT(RecordTable[[#This Row],[CloneBarcode]],6))</f>
        <v>1A4070000000065000050586</v>
      </c>
      <c r="B2793" t="str">
        <f>LEFT(RecordTable[[#This Row],[CloneBarcode]],7)</f>
        <v>KING002</v>
      </c>
      <c r="C2793" t="s">
        <v>141</v>
      </c>
      <c r="D2793" s="15">
        <v>43802</v>
      </c>
      <c r="E2793" s="15" t="str">
        <f>_xlfn.IFNA(IF(LEFT(VLOOKUP(RecordTable[[#This Row],[METRC]],METRC!A:B,2,FALSE),4)=LEFT(RecordTable[[#This Row],[CloneBarcode]],4),"match","MISMATCH"),"dead")</f>
        <v>dead</v>
      </c>
      <c r="F2793" s="15" t="str">
        <f>_xlfn.IFNA(INDEX(Table6[[#All],[Location]],MATCH(RecordTable[[#This Row],[METRC]],Table6[Tag],0)),"DEAD")</f>
        <v>DEAD</v>
      </c>
    </row>
    <row r="2794" spans="1:6" x14ac:dyDescent="0.25">
      <c r="A2794" t="str">
        <f>_xlfn.CONCAT("1A4070000000065000",RIGHT(RecordTable[[#This Row],[CloneBarcode]],6))</f>
        <v>1A4070000000065000045278</v>
      </c>
      <c r="B2794" t="str">
        <f>LEFT(RecordTable[[#This Row],[CloneBarcode]],7)</f>
        <v>KING002</v>
      </c>
      <c r="C2794" t="s">
        <v>3995</v>
      </c>
      <c r="D2794" s="15">
        <v>43802</v>
      </c>
      <c r="E2794" s="15" t="str">
        <f>_xlfn.IFNA(IF(LEFT(VLOOKUP(RecordTable[[#This Row],[METRC]],METRC!A:B,2,FALSE),4)=LEFT(RecordTable[[#This Row],[CloneBarcode]],4),"match","MISMATCH"),"dead")</f>
        <v>dead</v>
      </c>
      <c r="F2794" s="15" t="str">
        <f>_xlfn.IFNA(INDEX(Table6[[#All],[Location]],MATCH(RecordTable[[#This Row],[METRC]],Table6[Tag],0)),"DEAD")</f>
        <v>DEAD</v>
      </c>
    </row>
    <row r="2795" spans="1:6" x14ac:dyDescent="0.25">
      <c r="A2795" t="str">
        <f>_xlfn.CONCAT("1A4070000000065000",RIGHT(RecordTable[[#This Row],[CloneBarcode]],6))</f>
        <v>1A4070000000065000045289</v>
      </c>
      <c r="B2795" t="str">
        <f>LEFT(RecordTable[[#This Row],[CloneBarcode]],7)</f>
        <v>KING002</v>
      </c>
      <c r="C2795" t="s">
        <v>3996</v>
      </c>
      <c r="D2795" s="15">
        <v>43802</v>
      </c>
      <c r="E2795" s="15" t="str">
        <f>_xlfn.IFNA(IF(LEFT(VLOOKUP(RecordTable[[#This Row],[METRC]],METRC!A:B,2,FALSE),4)=LEFT(RecordTable[[#This Row],[CloneBarcode]],4),"match","MISMATCH"),"dead")</f>
        <v>dead</v>
      </c>
      <c r="F2795" s="15" t="str">
        <f>_xlfn.IFNA(INDEX(Table6[[#All],[Location]],MATCH(RecordTable[[#This Row],[METRC]],Table6[Tag],0)),"DEAD")</f>
        <v>DEAD</v>
      </c>
    </row>
    <row r="2796" spans="1:6" x14ac:dyDescent="0.25">
      <c r="A2796" t="str">
        <f>_xlfn.CONCAT("1A4070000000065000",RIGHT(RecordTable[[#This Row],[CloneBarcode]],6))</f>
        <v>1A4070000000065000045296</v>
      </c>
      <c r="B2796" t="str">
        <f>LEFT(RecordTable[[#This Row],[CloneBarcode]],7)</f>
        <v>KING002</v>
      </c>
      <c r="C2796" t="s">
        <v>3993</v>
      </c>
      <c r="D2796" s="15">
        <v>43802</v>
      </c>
      <c r="E2796" s="15" t="str">
        <f>_xlfn.IFNA(IF(LEFT(VLOOKUP(RecordTable[[#This Row],[METRC]],METRC!A:B,2,FALSE),4)=LEFT(RecordTable[[#This Row],[CloneBarcode]],4),"match","MISMATCH"),"dead")</f>
        <v>dead</v>
      </c>
      <c r="F2796" s="15" t="str">
        <f>_xlfn.IFNA(INDEX(Table6[[#All],[Location]],MATCH(RecordTable[[#This Row],[METRC]],Table6[Tag],0)),"DEAD")</f>
        <v>DEAD</v>
      </c>
    </row>
    <row r="2797" spans="1:6" x14ac:dyDescent="0.25">
      <c r="A2797" t="str">
        <f>_xlfn.CONCAT("1A4070000000065000",RIGHT(RecordTable[[#This Row],[CloneBarcode]],6))</f>
        <v>1A4070000000065000045282</v>
      </c>
      <c r="B2797" t="str">
        <f>LEFT(RecordTable[[#This Row],[CloneBarcode]],7)</f>
        <v>KING002</v>
      </c>
      <c r="C2797" t="s">
        <v>3994</v>
      </c>
      <c r="D2797" s="15">
        <v>43802</v>
      </c>
      <c r="E2797" s="15" t="str">
        <f>_xlfn.IFNA(IF(LEFT(VLOOKUP(RecordTable[[#This Row],[METRC]],METRC!A:B,2,FALSE),4)=LEFT(RecordTable[[#This Row],[CloneBarcode]],4),"match","MISMATCH"),"dead")</f>
        <v>dead</v>
      </c>
      <c r="F2797" s="15" t="str">
        <f>_xlfn.IFNA(INDEX(Table6[[#All],[Location]],MATCH(RecordTable[[#This Row],[METRC]],Table6[Tag],0)),"DEAD")</f>
        <v>DEAD</v>
      </c>
    </row>
    <row r="2798" spans="1:6" x14ac:dyDescent="0.25">
      <c r="A2798" t="s">
        <v>4340</v>
      </c>
      <c r="B2798" t="s">
        <v>3443</v>
      </c>
      <c r="C2798" t="str">
        <f>_xlfn.CONCAT(RecordTable[[#This Row],[PhenoAbbv]],".",RIGHT(RecordTable[[#This Row],[METRC]],6))</f>
        <v>KING008.042878</v>
      </c>
      <c r="D2798" s="15">
        <v>43802</v>
      </c>
      <c r="E2798" s="15" t="str">
        <f>_xlfn.IFNA(IF(LEFT(VLOOKUP(RecordTable[[#This Row],[METRC]],METRC!A:B,2,FALSE),4)=LEFT(RecordTable[[#This Row],[CloneBarcode]],4),"match","MISMATCH"),"dead")</f>
        <v>dead</v>
      </c>
      <c r="F2798" s="15" t="str">
        <f>_xlfn.IFNA(INDEX(Table6[[#All],[Location]],MATCH(RecordTable[[#This Row],[METRC]],Table6[Tag],0)),"DEAD")</f>
        <v>DEAD</v>
      </c>
    </row>
    <row r="2799" spans="1:6" x14ac:dyDescent="0.25">
      <c r="A2799" t="s">
        <v>4341</v>
      </c>
      <c r="B2799" t="s">
        <v>3443</v>
      </c>
      <c r="C2799" t="str">
        <f>_xlfn.CONCAT(RecordTable[[#This Row],[PhenoAbbv]],".",RIGHT(RecordTable[[#This Row],[METRC]],6))</f>
        <v>KING008.042887</v>
      </c>
      <c r="D2799" s="15">
        <v>43802</v>
      </c>
      <c r="E2799" s="15" t="str">
        <f>_xlfn.IFNA(IF(LEFT(VLOOKUP(RecordTable[[#This Row],[METRC]],METRC!A:B,2,FALSE),4)=LEFT(RecordTable[[#This Row],[CloneBarcode]],4),"match","MISMATCH"),"dead")</f>
        <v>dead</v>
      </c>
      <c r="F2799" s="15" t="str">
        <f>_xlfn.IFNA(INDEX(Table6[[#All],[Location]],MATCH(RecordTable[[#This Row],[METRC]],Table6[Tag],0)),"DEAD")</f>
        <v>DEAD</v>
      </c>
    </row>
    <row r="2800" spans="1:6" x14ac:dyDescent="0.25">
      <c r="A2800" t="str">
        <f>_xlfn.CONCAT("1A4070000000065000",RIGHT(RecordTable[[#This Row],[CloneBarcode]],6))</f>
        <v>1A4070000000065000050591</v>
      </c>
      <c r="B2800" t="str">
        <f>LEFT(RecordTable[[#This Row],[CloneBarcode]],7)</f>
        <v>KING008</v>
      </c>
      <c r="C2800" t="s">
        <v>4260</v>
      </c>
      <c r="D2800" s="15">
        <v>43802</v>
      </c>
      <c r="E2800" s="15" t="str">
        <f>_xlfn.IFNA(IF(LEFT(VLOOKUP(RecordTable[[#This Row],[METRC]],METRC!A:B,2,FALSE),4)=LEFT(RecordTable[[#This Row],[CloneBarcode]],4),"match","MISMATCH"),"dead")</f>
        <v>dead</v>
      </c>
      <c r="F2800" s="15" t="str">
        <f>_xlfn.IFNA(INDEX(Table6[[#All],[Location]],MATCH(RecordTable[[#This Row],[METRC]],Table6[Tag],0)),"DEAD")</f>
        <v>DEAD</v>
      </c>
    </row>
    <row r="2801" spans="1:6" x14ac:dyDescent="0.25">
      <c r="A2801" t="str">
        <f>_xlfn.CONCAT("1A4070000000065000",RIGHT(RecordTable[[#This Row],[CloneBarcode]],6))</f>
        <v>1A4070000000065000048039</v>
      </c>
      <c r="B2801" t="str">
        <f>LEFT(RecordTable[[#This Row],[CloneBarcode]],7)</f>
        <v>KLFR055</v>
      </c>
      <c r="C2801" t="s">
        <v>4342</v>
      </c>
      <c r="D2801" s="15">
        <v>43802</v>
      </c>
      <c r="E2801" s="15" t="str">
        <f>_xlfn.IFNA(IF(LEFT(VLOOKUP(RecordTable[[#This Row],[METRC]],METRC!A:B,2,FALSE),4)=LEFT(RecordTable[[#This Row],[CloneBarcode]],4),"match","MISMATCH"),"dead")</f>
        <v>dead</v>
      </c>
      <c r="F2801" s="15" t="str">
        <f>_xlfn.IFNA(INDEX(Table6[[#All],[Location]],MATCH(RecordTable[[#This Row],[METRC]],Table6[Tag],0)),"DEAD")</f>
        <v>DEAD</v>
      </c>
    </row>
    <row r="2802" spans="1:6" x14ac:dyDescent="0.25">
      <c r="A2802" t="str">
        <f>_xlfn.CONCAT("1A4070000000065000",RIGHT(RecordTable[[#This Row],[CloneBarcode]],6))</f>
        <v>1A4070000000065000048033</v>
      </c>
      <c r="B2802" t="str">
        <f>LEFT(RecordTable[[#This Row],[CloneBarcode]],7)</f>
        <v>KLFR056</v>
      </c>
      <c r="C2802" t="s">
        <v>4343</v>
      </c>
      <c r="D2802" s="15">
        <v>43802</v>
      </c>
      <c r="E2802" s="15" t="str">
        <f>_xlfn.IFNA(IF(LEFT(VLOOKUP(RecordTable[[#This Row],[METRC]],METRC!A:B,2,FALSE),4)=LEFT(RecordTable[[#This Row],[CloneBarcode]],4),"match","MISMATCH"),"dead")</f>
        <v>dead</v>
      </c>
      <c r="F2802" s="15" t="str">
        <f>_xlfn.IFNA(INDEX(Table6[[#All],[Location]],MATCH(RecordTable[[#This Row],[METRC]],Table6[Tag],0)),"DEAD")</f>
        <v>DEAD</v>
      </c>
    </row>
    <row r="2803" spans="1:6" x14ac:dyDescent="0.25">
      <c r="A2803" t="str">
        <f>_xlfn.CONCAT("1A4070000000065000",RIGHT(RecordTable[[#This Row],[CloneBarcode]],6))</f>
        <v>1A4070000000065000050564</v>
      </c>
      <c r="B2803" t="str">
        <f>LEFT(RecordTable[[#This Row],[CloneBarcode]],7)</f>
        <v>KNMK001</v>
      </c>
      <c r="C2803" t="s">
        <v>4261</v>
      </c>
      <c r="D2803" s="15">
        <v>43802</v>
      </c>
      <c r="E2803" s="15" t="str">
        <f>_xlfn.IFNA(IF(LEFT(VLOOKUP(RecordTable[[#This Row],[METRC]],METRC!A:B,2,FALSE),4)=LEFT(RecordTable[[#This Row],[CloneBarcode]],4),"match","MISMATCH"),"dead")</f>
        <v>dead</v>
      </c>
      <c r="F2803" s="15" t="str">
        <f>_xlfn.IFNA(INDEX(Table6[[#All],[Location]],MATCH(RecordTable[[#This Row],[METRC]],Table6[Tag],0)),"DEAD")</f>
        <v>DEAD</v>
      </c>
    </row>
    <row r="2804" spans="1:6" x14ac:dyDescent="0.25">
      <c r="A2804" t="str">
        <f>_xlfn.CONCAT("1A4070000000065000",RIGHT(RecordTable[[#This Row],[CloneBarcode]],6))</f>
        <v>1A4070000000065000050565</v>
      </c>
      <c r="B2804" t="str">
        <f>LEFT(RecordTable[[#This Row],[CloneBarcode]],7)</f>
        <v>KNMK001</v>
      </c>
      <c r="C2804" t="s">
        <v>4262</v>
      </c>
      <c r="D2804" s="15">
        <v>43802</v>
      </c>
      <c r="E2804" s="15" t="str">
        <f>_xlfn.IFNA(IF(LEFT(VLOOKUP(RecordTable[[#This Row],[METRC]],METRC!A:B,2,FALSE),4)=LEFT(RecordTable[[#This Row],[CloneBarcode]],4),"match","MISMATCH"),"dead")</f>
        <v>dead</v>
      </c>
      <c r="F2804" s="15" t="str">
        <f>_xlfn.IFNA(INDEX(Table6[[#All],[Location]],MATCH(RecordTable[[#This Row],[METRC]],Table6[Tag],0)),"DEAD")</f>
        <v>DEAD</v>
      </c>
    </row>
    <row r="2805" spans="1:6" x14ac:dyDescent="0.25">
      <c r="A2805" t="s">
        <v>4263</v>
      </c>
      <c r="B2805" t="s">
        <v>4117</v>
      </c>
      <c r="C2805" t="str">
        <f>_xlfn.CONCAT(RecordTable[[#This Row],[PhenoAbbv]],".",RIGHT(RecordTable[[#This Row],[METRC]],6))</f>
        <v>KOIX004.040555</v>
      </c>
      <c r="D2805" s="15">
        <v>43802</v>
      </c>
      <c r="E2805" s="15" t="str">
        <f>_xlfn.IFNA(IF(LEFT(VLOOKUP(RecordTable[[#This Row],[METRC]],METRC!A:B,2,FALSE),4)=LEFT(RecordTable[[#This Row],[CloneBarcode]],4),"match","MISMATCH"),"dead")</f>
        <v>dead</v>
      </c>
      <c r="F2805" s="15" t="str">
        <f>_xlfn.IFNA(INDEX(Table6[[#All],[Location]],MATCH(RecordTable[[#This Row],[METRC]],Table6[Tag],0)),"DEAD")</f>
        <v>DEAD</v>
      </c>
    </row>
    <row r="2806" spans="1:6" x14ac:dyDescent="0.25">
      <c r="A2806" t="s">
        <v>4116</v>
      </c>
      <c r="B2806" t="s">
        <v>4117</v>
      </c>
      <c r="C2806" t="str">
        <f>_xlfn.CONCAT(RecordTable[[#This Row],[PhenoAbbv]],".",RIGHT(RecordTable[[#This Row],[METRC]],6))</f>
        <v>KOIX004.040556</v>
      </c>
      <c r="D2806" s="15">
        <v>43802</v>
      </c>
      <c r="E2806" s="15" t="str">
        <f>_xlfn.IFNA(IF(LEFT(VLOOKUP(RecordTable[[#This Row],[METRC]],METRC!A:B,2,FALSE),4)=LEFT(RecordTable[[#This Row],[CloneBarcode]],4),"match","MISMATCH"),"dead")</f>
        <v>dead</v>
      </c>
      <c r="F2806" s="15" t="str">
        <f>_xlfn.IFNA(INDEX(Table6[[#All],[Location]],MATCH(RecordTable[[#This Row],[METRC]],Table6[Tag],0)),"DEAD")</f>
        <v>DEAD</v>
      </c>
    </row>
    <row r="2807" spans="1:6" x14ac:dyDescent="0.25">
      <c r="A2807" t="s">
        <v>4120</v>
      </c>
      <c r="B2807" t="s">
        <v>4119</v>
      </c>
      <c r="C2807" t="str">
        <f>_xlfn.CONCAT(RecordTable[[#This Row],[PhenoAbbv]],".",RIGHT(RecordTable[[#This Row],[METRC]],6))</f>
        <v>KOIX007.040619</v>
      </c>
      <c r="D2807" s="15">
        <v>43802</v>
      </c>
      <c r="E2807" s="15" t="str">
        <f>_xlfn.IFNA(IF(LEFT(VLOOKUP(RecordTable[[#This Row],[METRC]],METRC!A:B,2,FALSE),4)=LEFT(RecordTable[[#This Row],[CloneBarcode]],4),"match","MISMATCH"),"dead")</f>
        <v>dead</v>
      </c>
      <c r="F2807" s="15" t="str">
        <f>_xlfn.IFNA(INDEX(Table6[[#All],[Location]],MATCH(RecordTable[[#This Row],[METRC]],Table6[Tag],0)),"DEAD")</f>
        <v>DEAD</v>
      </c>
    </row>
    <row r="2808" spans="1:6" x14ac:dyDescent="0.25">
      <c r="A2808" t="s">
        <v>4121</v>
      </c>
      <c r="B2808" t="s">
        <v>4119</v>
      </c>
      <c r="C2808" t="str">
        <f>_xlfn.CONCAT(RecordTable[[#This Row],[PhenoAbbv]],".",RIGHT(RecordTable[[#This Row],[METRC]],6))</f>
        <v>KOIX007.040620</v>
      </c>
      <c r="D2808" s="15">
        <v>43802</v>
      </c>
      <c r="E2808" s="15" t="str">
        <f>_xlfn.IFNA(IF(LEFT(VLOOKUP(RecordTable[[#This Row],[METRC]],METRC!A:B,2,FALSE),4)=LEFT(RecordTable[[#This Row],[CloneBarcode]],4),"match","MISMATCH"),"dead")</f>
        <v>dead</v>
      </c>
      <c r="F2808" s="15" t="str">
        <f>_xlfn.IFNA(INDEX(Table6[[#All],[Location]],MATCH(RecordTable[[#This Row],[METRC]],Table6[Tag],0)),"DEAD")</f>
        <v>DEAD</v>
      </c>
    </row>
    <row r="2809" spans="1:6" x14ac:dyDescent="0.25">
      <c r="A2809" t="str">
        <f>_xlfn.CONCAT("1A4070000000065000",RIGHT(RecordTable[[#This Row],[CloneBarcode]],6))</f>
        <v>1A4070000000065000048053</v>
      </c>
      <c r="B2809" t="str">
        <f>LEFT(RecordTable[[#This Row],[CloneBarcode]],7)</f>
        <v>KOIX007</v>
      </c>
      <c r="C2809" t="s">
        <v>3997</v>
      </c>
      <c r="D2809" s="15">
        <v>43802</v>
      </c>
      <c r="E2809" s="15" t="str">
        <f>_xlfn.IFNA(IF(LEFT(VLOOKUP(RecordTable[[#This Row],[METRC]],METRC!A:B,2,FALSE),4)=LEFT(RecordTable[[#This Row],[CloneBarcode]],4),"match","MISMATCH"),"dead")</f>
        <v>dead</v>
      </c>
      <c r="F2809" s="15" t="str">
        <f>_xlfn.IFNA(INDEX(Table6[[#All],[Location]],MATCH(RecordTable[[#This Row],[METRC]],Table6[Tag],0)),"DEAD")</f>
        <v>DEAD</v>
      </c>
    </row>
    <row r="2810" spans="1:6" x14ac:dyDescent="0.25">
      <c r="A2810" t="str">
        <f>_xlfn.CONCAT("1A4070000000065000",RIGHT(RecordTable[[#This Row],[CloneBarcode]],6))</f>
        <v>1A4070000000065000048055</v>
      </c>
      <c r="B2810" t="str">
        <f>LEFT(RecordTable[[#This Row],[CloneBarcode]],7)</f>
        <v>KOIX007</v>
      </c>
      <c r="C2810" t="s">
        <v>3998</v>
      </c>
      <c r="D2810" s="15">
        <v>43802</v>
      </c>
      <c r="E2810" s="15" t="str">
        <f>_xlfn.IFNA(IF(LEFT(VLOOKUP(RecordTable[[#This Row],[METRC]],METRC!A:B,2,FALSE),4)=LEFT(RecordTable[[#This Row],[CloneBarcode]],4),"match","MISMATCH"),"dead")</f>
        <v>dead</v>
      </c>
      <c r="F2810" s="15" t="str">
        <f>_xlfn.IFNA(INDEX(Table6[[#All],[Location]],MATCH(RecordTable[[#This Row],[METRC]],Table6[Tag],0)),"DEAD")</f>
        <v>DEAD</v>
      </c>
    </row>
    <row r="2811" spans="1:6" x14ac:dyDescent="0.25">
      <c r="A2811" t="str">
        <f>_xlfn.CONCAT("1A4070000000065000",RIGHT(RecordTable[[#This Row],[CloneBarcode]],6))</f>
        <v>1A4070000000065000048054</v>
      </c>
      <c r="B2811" t="str">
        <f>LEFT(RecordTable[[#This Row],[CloneBarcode]],7)</f>
        <v>KOIX007</v>
      </c>
      <c r="C2811" t="s">
        <v>3999</v>
      </c>
      <c r="D2811" s="15">
        <v>43802</v>
      </c>
      <c r="E2811" s="15" t="str">
        <f>_xlfn.IFNA(IF(LEFT(VLOOKUP(RecordTable[[#This Row],[METRC]],METRC!A:B,2,FALSE),4)=LEFT(RecordTable[[#This Row],[CloneBarcode]],4),"match","MISMATCH"),"dead")</f>
        <v>dead</v>
      </c>
      <c r="F2811" s="15" t="str">
        <f>_xlfn.IFNA(INDEX(Table6[[#All],[Location]],MATCH(RecordTable[[#This Row],[METRC]],Table6[Tag],0)),"DEAD")</f>
        <v>DEAD</v>
      </c>
    </row>
    <row r="2812" spans="1:6" x14ac:dyDescent="0.25">
      <c r="A2812" t="s">
        <v>4122</v>
      </c>
      <c r="B2812" t="s">
        <v>4123</v>
      </c>
      <c r="C2812" t="str">
        <f>_xlfn.CONCAT(RecordTable[[#This Row],[PhenoAbbv]],".",RIGHT(RecordTable[[#This Row],[METRC]],6))</f>
        <v>KOIX015.040613</v>
      </c>
      <c r="D2812" s="15">
        <v>43802</v>
      </c>
      <c r="E2812" s="15" t="str">
        <f>_xlfn.IFNA(IF(LEFT(VLOOKUP(RecordTable[[#This Row],[METRC]],METRC!A:B,2,FALSE),4)=LEFT(RecordTable[[#This Row],[CloneBarcode]],4),"match","MISMATCH"),"dead")</f>
        <v>dead</v>
      </c>
      <c r="F2812" s="15" t="str">
        <f>_xlfn.IFNA(INDEX(Table6[[#All],[Location]],MATCH(RecordTable[[#This Row],[METRC]],Table6[Tag],0)),"DEAD")</f>
        <v>DEAD</v>
      </c>
    </row>
    <row r="2813" spans="1:6" x14ac:dyDescent="0.25">
      <c r="A2813" t="s">
        <v>4124</v>
      </c>
      <c r="B2813" t="s">
        <v>4123</v>
      </c>
      <c r="C2813" t="str">
        <f>_xlfn.CONCAT(RecordTable[[#This Row],[PhenoAbbv]],".",RIGHT(RecordTable[[#This Row],[METRC]],6))</f>
        <v>KOIX015.040614</v>
      </c>
      <c r="D2813" s="15">
        <v>43802</v>
      </c>
      <c r="E2813" s="15" t="str">
        <f>_xlfn.IFNA(IF(LEFT(VLOOKUP(RecordTable[[#This Row],[METRC]],METRC!A:B,2,FALSE),4)=LEFT(RecordTable[[#This Row],[CloneBarcode]],4),"match","MISMATCH"),"dead")</f>
        <v>dead</v>
      </c>
      <c r="F2813" s="15" t="str">
        <f>_xlfn.IFNA(INDEX(Table6[[#All],[Location]],MATCH(RecordTable[[#This Row],[METRC]],Table6[Tag],0)),"DEAD")</f>
        <v>DEAD</v>
      </c>
    </row>
    <row r="2814" spans="1:6" x14ac:dyDescent="0.25">
      <c r="A2814" t="s">
        <v>4128</v>
      </c>
      <c r="B2814" t="s">
        <v>4129</v>
      </c>
      <c r="C2814" t="str">
        <f>_xlfn.CONCAT(RecordTable[[#This Row],[PhenoAbbv]],".",RIGHT(RecordTable[[#This Row],[METRC]],6))</f>
        <v>KOIX032.040609</v>
      </c>
      <c r="D2814" s="15">
        <v>43802</v>
      </c>
      <c r="E2814" s="15" t="str">
        <f>_xlfn.IFNA(IF(LEFT(VLOOKUP(RecordTable[[#This Row],[METRC]],METRC!A:B,2,FALSE),4)=LEFT(RecordTable[[#This Row],[CloneBarcode]],4),"match","MISMATCH"),"dead")</f>
        <v>dead</v>
      </c>
      <c r="F2814" s="15" t="str">
        <f>_xlfn.IFNA(INDEX(Table6[[#All],[Location]],MATCH(RecordTable[[#This Row],[METRC]],Table6[Tag],0)),"DEAD")</f>
        <v>DEAD</v>
      </c>
    </row>
    <row r="2815" spans="1:6" x14ac:dyDescent="0.25">
      <c r="A2815" t="s">
        <v>4130</v>
      </c>
      <c r="B2815" t="s">
        <v>4129</v>
      </c>
      <c r="C2815" t="str">
        <f>_xlfn.CONCAT(RecordTable[[#This Row],[PhenoAbbv]],".",RIGHT(RecordTable[[#This Row],[METRC]],6))</f>
        <v>KOIX032.040610</v>
      </c>
      <c r="D2815" s="15">
        <v>43802</v>
      </c>
      <c r="E2815" s="15" t="str">
        <f>_xlfn.IFNA(IF(LEFT(VLOOKUP(RecordTable[[#This Row],[METRC]],METRC!A:B,2,FALSE),4)=LEFT(RecordTable[[#This Row],[CloneBarcode]],4),"match","MISMATCH"),"dead")</f>
        <v>dead</v>
      </c>
      <c r="F2815" s="15" t="str">
        <f>_xlfn.IFNA(INDEX(Table6[[#All],[Location]],MATCH(RecordTable[[#This Row],[METRC]],Table6[Tag],0)),"DEAD")</f>
        <v>DEAD</v>
      </c>
    </row>
    <row r="2816" spans="1:6" x14ac:dyDescent="0.25">
      <c r="A2816" t="str">
        <f>_xlfn.CONCAT("1A4070000000065000",RIGHT(RecordTable[[#This Row],[CloneBarcode]],6))</f>
        <v>1A4070000000065000053214</v>
      </c>
      <c r="B2816" t="str">
        <f>LEFT(RecordTable[[#This Row],[CloneBarcode]],7)</f>
        <v>KOIX034</v>
      </c>
      <c r="C2816" t="s">
        <v>4265</v>
      </c>
      <c r="D2816" s="15">
        <v>43802</v>
      </c>
      <c r="E2816" s="15" t="str">
        <f>_xlfn.IFNA(IF(LEFT(VLOOKUP(RecordTable[[#This Row],[METRC]],METRC!A:B,2,FALSE),4)=LEFT(RecordTable[[#This Row],[CloneBarcode]],4),"match","MISMATCH"),"dead")</f>
        <v>dead</v>
      </c>
      <c r="F2816" s="15" t="str">
        <f>_xlfn.IFNA(INDEX(Table6[[#All],[Location]],MATCH(RecordTable[[#This Row],[METRC]],Table6[Tag],0)),"DEAD")</f>
        <v>DEAD</v>
      </c>
    </row>
    <row r="2817" spans="1:6" x14ac:dyDescent="0.25">
      <c r="A2817" t="str">
        <f>_xlfn.CONCAT("1A4070000000065000",RIGHT(RecordTable[[#This Row],[CloneBarcode]],6))</f>
        <v>1A4070000000065000053212</v>
      </c>
      <c r="B2817" t="str">
        <f>LEFT(RecordTable[[#This Row],[CloneBarcode]],7)</f>
        <v>KOIX034</v>
      </c>
      <c r="C2817" t="s">
        <v>4264</v>
      </c>
      <c r="D2817" s="15">
        <v>43802</v>
      </c>
      <c r="E2817" s="15" t="str">
        <f>_xlfn.IFNA(IF(LEFT(VLOOKUP(RecordTable[[#This Row],[METRC]],METRC!A:B,2,FALSE),4)=LEFT(RecordTable[[#This Row],[CloneBarcode]],4),"match","MISMATCH"),"dead")</f>
        <v>dead</v>
      </c>
      <c r="F2817" s="15" t="str">
        <f>_xlfn.IFNA(INDEX(Table6[[#All],[Location]],MATCH(RecordTable[[#This Row],[METRC]],Table6[Tag],0)),"DEAD")</f>
        <v>DEAD</v>
      </c>
    </row>
    <row r="2818" spans="1:6" x14ac:dyDescent="0.25">
      <c r="A2818" t="str">
        <f>_xlfn.CONCAT("1A4070000000065000",RIGHT(RecordTable[[#This Row],[CloneBarcode]],6))</f>
        <v>1A4070000000065000048072</v>
      </c>
      <c r="B2818" t="str">
        <f>LEFT(RecordTable[[#This Row],[CloneBarcode]],7)</f>
        <v>KOIX034</v>
      </c>
      <c r="C2818" t="s">
        <v>4000</v>
      </c>
      <c r="D2818" s="15">
        <v>43802</v>
      </c>
      <c r="E2818" s="15" t="str">
        <f>_xlfn.IFNA(IF(LEFT(VLOOKUP(RecordTable[[#This Row],[METRC]],METRC!A:B,2,FALSE),4)=LEFT(RecordTable[[#This Row],[CloneBarcode]],4),"match","MISMATCH"),"dead")</f>
        <v>dead</v>
      </c>
      <c r="F2818" s="15" t="str">
        <f>_xlfn.IFNA(INDEX(Table6[[#All],[Location]],MATCH(RecordTable[[#This Row],[METRC]],Table6[Tag],0)),"DEAD")</f>
        <v>DEAD</v>
      </c>
    </row>
    <row r="2819" spans="1:6" x14ac:dyDescent="0.25">
      <c r="A2819" t="str">
        <f>_xlfn.CONCAT("1A4070000000065000",RIGHT(RecordTable[[#This Row],[CloneBarcode]],6))</f>
        <v>1A4070000000065000048073</v>
      </c>
      <c r="B2819" t="str">
        <f>LEFT(RecordTable[[#This Row],[CloneBarcode]],7)</f>
        <v>KOIX034</v>
      </c>
      <c r="C2819" t="s">
        <v>4001</v>
      </c>
      <c r="D2819" s="15">
        <v>43802</v>
      </c>
      <c r="E2819" s="15" t="str">
        <f>_xlfn.IFNA(IF(LEFT(VLOOKUP(RecordTable[[#This Row],[METRC]],METRC!A:B,2,FALSE),4)=LEFT(RecordTable[[#This Row],[CloneBarcode]],4),"match","MISMATCH"),"dead")</f>
        <v>dead</v>
      </c>
      <c r="F2819" s="15" t="str">
        <f>_xlfn.IFNA(INDEX(Table6[[#All],[Location]],MATCH(RecordTable[[#This Row],[METRC]],Table6[Tag],0)),"DEAD")</f>
        <v>DEAD</v>
      </c>
    </row>
    <row r="2820" spans="1:6" x14ac:dyDescent="0.25">
      <c r="A2820" t="s">
        <v>4344</v>
      </c>
      <c r="B2820" t="s">
        <v>2679</v>
      </c>
      <c r="C2820" t="str">
        <f>_xlfn.CONCAT(RecordTable[[#This Row],[PhenoAbbv]],".",RIGHT(RecordTable[[#This Row],[METRC]],6))</f>
        <v>KOKO011.045494</v>
      </c>
      <c r="D2820" s="15">
        <v>43802</v>
      </c>
      <c r="E2820" s="15" t="str">
        <f>_xlfn.IFNA(IF(LEFT(VLOOKUP(RecordTable[[#This Row],[METRC]],METRC!A:B,2,FALSE),4)=LEFT(RecordTable[[#This Row],[CloneBarcode]],4),"match","MISMATCH"),"dead")</f>
        <v>dead</v>
      </c>
      <c r="F2820" s="15" t="str">
        <f>_xlfn.IFNA(INDEX(Table6[[#All],[Location]],MATCH(RecordTable[[#This Row],[METRC]],Table6[Tag],0)),"DEAD")</f>
        <v>DEAD</v>
      </c>
    </row>
    <row r="2821" spans="1:6" x14ac:dyDescent="0.25">
      <c r="A2821" t="s">
        <v>4345</v>
      </c>
      <c r="B2821" t="s">
        <v>2679</v>
      </c>
      <c r="C2821" t="str">
        <f>_xlfn.CONCAT(RecordTable[[#This Row],[PhenoAbbv]],".",RIGHT(RecordTable[[#This Row],[METRC]],6))</f>
        <v>KOKO011.045495</v>
      </c>
      <c r="D2821" s="15">
        <v>43802</v>
      </c>
      <c r="E2821" s="15" t="str">
        <f>_xlfn.IFNA(IF(LEFT(VLOOKUP(RecordTable[[#This Row],[METRC]],METRC!A:B,2,FALSE),4)=LEFT(RecordTable[[#This Row],[CloneBarcode]],4),"match","MISMATCH"),"dead")</f>
        <v>dead</v>
      </c>
      <c r="F2821" s="15" t="str">
        <f>_xlfn.IFNA(INDEX(Table6[[#All],[Location]],MATCH(RecordTable[[#This Row],[METRC]],Table6[Tag],0)),"DEAD")</f>
        <v>DEAD</v>
      </c>
    </row>
    <row r="2822" spans="1:6" x14ac:dyDescent="0.25">
      <c r="A2822" t="str">
        <f>_xlfn.CONCAT("1A4070000000065000",RIGHT(RecordTable[[#This Row],[CloneBarcode]],6))</f>
        <v>1A4070000000065000050613</v>
      </c>
      <c r="B2822" t="str">
        <f>LEFT(RecordTable[[#This Row],[CloneBarcode]],7)</f>
        <v>KOKO011</v>
      </c>
      <c r="C2822" t="s">
        <v>57</v>
      </c>
      <c r="D2822" s="15">
        <v>43802</v>
      </c>
      <c r="E2822" s="15" t="str">
        <f>_xlfn.IFNA(IF(LEFT(VLOOKUP(RecordTable[[#This Row],[METRC]],METRC!A:B,2,FALSE),4)=LEFT(RecordTable[[#This Row],[CloneBarcode]],4),"match","MISMATCH"),"dead")</f>
        <v>dead</v>
      </c>
      <c r="F2822" s="15" t="str">
        <f>_xlfn.IFNA(INDEX(Table6[[#All],[Location]],MATCH(RecordTable[[#This Row],[METRC]],Table6[Tag],0)),"DEAD")</f>
        <v>DEAD</v>
      </c>
    </row>
    <row r="2823" spans="1:6" x14ac:dyDescent="0.25">
      <c r="A2823" t="str">
        <f>_xlfn.CONCAT("1A4070000000065000",RIGHT(RecordTable[[#This Row],[CloneBarcode]],6))</f>
        <v>1A4070000000065000050611</v>
      </c>
      <c r="B2823" t="str">
        <f>LEFT(RecordTable[[#This Row],[CloneBarcode]],7)</f>
        <v>KOKO011</v>
      </c>
      <c r="C2823" t="s">
        <v>4158</v>
      </c>
      <c r="D2823" s="15">
        <v>43802</v>
      </c>
      <c r="E2823" s="15" t="str">
        <f>_xlfn.IFNA(IF(LEFT(VLOOKUP(RecordTable[[#This Row],[METRC]],METRC!A:B,2,FALSE),4)=LEFT(RecordTable[[#This Row],[CloneBarcode]],4),"match","MISMATCH"),"dead")</f>
        <v>dead</v>
      </c>
      <c r="F2823" s="15" t="str">
        <f>_xlfn.IFNA(INDEX(Table6[[#All],[Location]],MATCH(RecordTable[[#This Row],[METRC]],Table6[Tag],0)),"DEAD")</f>
        <v>DEAD</v>
      </c>
    </row>
    <row r="2824" spans="1:6" x14ac:dyDescent="0.25">
      <c r="A2824" t="str">
        <f>_xlfn.CONCAT("1A4070000000065000",RIGHT(RecordTable[[#This Row],[CloneBarcode]],6))</f>
        <v>1A4070000000065000050608</v>
      </c>
      <c r="B2824" t="str">
        <f>LEFT(RecordTable[[#This Row],[CloneBarcode]],7)</f>
        <v>KOKO012</v>
      </c>
      <c r="C2824" t="s">
        <v>4159</v>
      </c>
      <c r="D2824" s="15">
        <v>43802</v>
      </c>
      <c r="E2824" s="15" t="str">
        <f>_xlfn.IFNA(IF(LEFT(VLOOKUP(RecordTable[[#This Row],[METRC]],METRC!A:B,2,FALSE),4)=LEFT(RecordTable[[#This Row],[CloneBarcode]],4),"match","MISMATCH"),"dead")</f>
        <v>dead</v>
      </c>
      <c r="F2824" s="15" t="str">
        <f>_xlfn.IFNA(INDEX(Table6[[#All],[Location]],MATCH(RecordTable[[#This Row],[METRC]],Table6[Tag],0)),"DEAD")</f>
        <v>DEAD</v>
      </c>
    </row>
    <row r="2825" spans="1:6" x14ac:dyDescent="0.25">
      <c r="A2825" t="str">
        <f>_xlfn.CONCAT("1A4070000000065000",RIGHT(RecordTable[[#This Row],[CloneBarcode]],6))</f>
        <v>1A4070000000065000050609</v>
      </c>
      <c r="B2825" t="str">
        <f>LEFT(RecordTable[[#This Row],[CloneBarcode]],7)</f>
        <v>KOKO012</v>
      </c>
      <c r="C2825" t="s">
        <v>4160</v>
      </c>
      <c r="D2825" s="15">
        <v>43802</v>
      </c>
      <c r="E2825" s="15" t="str">
        <f>_xlfn.IFNA(IF(LEFT(VLOOKUP(RecordTable[[#This Row],[METRC]],METRC!A:B,2,FALSE),4)=LEFT(RecordTable[[#This Row],[CloneBarcode]],4),"match","MISMATCH"),"dead")</f>
        <v>dead</v>
      </c>
      <c r="F2825" s="15" t="str">
        <f>_xlfn.IFNA(INDEX(Table6[[#All],[Location]],MATCH(RecordTable[[#This Row],[METRC]],Table6[Tag],0)),"DEAD")</f>
        <v>DEAD</v>
      </c>
    </row>
    <row r="2826" spans="1:6" x14ac:dyDescent="0.25">
      <c r="A2826" t="str">
        <f>_xlfn.CONCAT("1A4070000000065000",RIGHT(RecordTable[[#This Row],[CloneBarcode]],6))</f>
        <v>1A4070000000065000048079</v>
      </c>
      <c r="B2826" t="str">
        <f>LEFT(RecordTable[[#This Row],[CloneBarcode]],7)</f>
        <v>KOKO012</v>
      </c>
      <c r="C2826" t="s">
        <v>4002</v>
      </c>
      <c r="D2826" s="15">
        <v>43802</v>
      </c>
      <c r="E2826" s="15" t="str">
        <f>_xlfn.IFNA(IF(LEFT(VLOOKUP(RecordTable[[#This Row],[METRC]],METRC!A:B,2,FALSE),4)=LEFT(RecordTable[[#This Row],[CloneBarcode]],4),"match","MISMATCH"),"dead")</f>
        <v>dead</v>
      </c>
      <c r="F2826" s="15" t="str">
        <f>_xlfn.IFNA(INDEX(Table6[[#All],[Location]],MATCH(RecordTable[[#This Row],[METRC]],Table6[Tag],0)),"DEAD")</f>
        <v>DEAD</v>
      </c>
    </row>
    <row r="2827" spans="1:6" x14ac:dyDescent="0.25">
      <c r="A2827" t="str">
        <f>_xlfn.CONCAT("1A4070000000065000",RIGHT(RecordTable[[#This Row],[CloneBarcode]],6))</f>
        <v>1A4070000000065000048080</v>
      </c>
      <c r="B2827" t="str">
        <f>LEFT(RecordTable[[#This Row],[CloneBarcode]],7)</f>
        <v>KOKO012</v>
      </c>
      <c r="C2827" t="s">
        <v>4004</v>
      </c>
      <c r="D2827" s="15">
        <v>43802</v>
      </c>
      <c r="E2827" s="15" t="str">
        <f>_xlfn.IFNA(IF(LEFT(VLOOKUP(RecordTable[[#This Row],[METRC]],METRC!A:B,2,FALSE),4)=LEFT(RecordTable[[#This Row],[CloneBarcode]],4),"match","MISMATCH"),"dead")</f>
        <v>dead</v>
      </c>
      <c r="F2827" s="15" t="str">
        <f>_xlfn.IFNA(INDEX(Table6[[#All],[Location]],MATCH(RecordTable[[#This Row],[METRC]],Table6[Tag],0)),"DEAD")</f>
        <v>DEAD</v>
      </c>
    </row>
    <row r="2828" spans="1:6" x14ac:dyDescent="0.25">
      <c r="A2828" t="str">
        <f>_xlfn.CONCAT("1A4070000000065000",RIGHT(RecordTable[[#This Row],[CloneBarcode]],6))</f>
        <v>1A4070000000065000048081</v>
      </c>
      <c r="B2828" t="str">
        <f>LEFT(RecordTable[[#This Row],[CloneBarcode]],7)</f>
        <v>KOKO012</v>
      </c>
      <c r="C2828" t="s">
        <v>4003</v>
      </c>
      <c r="D2828" s="15">
        <v>43802</v>
      </c>
      <c r="E2828" s="15" t="str">
        <f>_xlfn.IFNA(IF(LEFT(VLOOKUP(RecordTable[[#This Row],[METRC]],METRC!A:B,2,FALSE),4)=LEFT(RecordTable[[#This Row],[CloneBarcode]],4),"match","MISMATCH"),"dead")</f>
        <v>dead</v>
      </c>
      <c r="F2828" s="15" t="str">
        <f>_xlfn.IFNA(INDEX(Table6[[#All],[Location]],MATCH(RecordTable[[#This Row],[METRC]],Table6[Tag],0)),"DEAD")</f>
        <v>DEAD</v>
      </c>
    </row>
    <row r="2829" spans="1:6" x14ac:dyDescent="0.25">
      <c r="A2829" t="str">
        <f>_xlfn.CONCAT("1A4070000000065000",RIGHT(RecordTable[[#This Row],[CloneBarcode]],6))</f>
        <v>1A4070000000065000053263</v>
      </c>
      <c r="B2829" t="str">
        <f>LEFT(RecordTable[[#This Row],[CloneBarcode]],7)</f>
        <v>KOKO012</v>
      </c>
      <c r="C2829" t="s">
        <v>4346</v>
      </c>
      <c r="D2829" s="15">
        <v>43802</v>
      </c>
      <c r="E2829" s="15" t="str">
        <f>_xlfn.IFNA(IF(LEFT(VLOOKUP(RecordTable[[#This Row],[METRC]],METRC!A:B,2,FALSE),4)=LEFT(RecordTable[[#This Row],[CloneBarcode]],4),"match","MISMATCH"),"dead")</f>
        <v>dead</v>
      </c>
      <c r="F2829" s="15" t="str">
        <f>_xlfn.IFNA(INDEX(Table6[[#All],[Location]],MATCH(RecordTable[[#This Row],[METRC]],Table6[Tag],0)),"DEAD")</f>
        <v>DEAD</v>
      </c>
    </row>
    <row r="2830" spans="1:6" x14ac:dyDescent="0.25">
      <c r="A2830" t="str">
        <f>_xlfn.CONCAT("1A4070000000065000",RIGHT(RecordTable[[#This Row],[CloneBarcode]],6))</f>
        <v>1A4070000000065000053264</v>
      </c>
      <c r="B2830" t="str">
        <f>LEFT(RecordTable[[#This Row],[CloneBarcode]],7)</f>
        <v>KOKO012</v>
      </c>
      <c r="C2830" t="s">
        <v>4347</v>
      </c>
      <c r="D2830" s="15">
        <v>43802</v>
      </c>
      <c r="E2830" s="15" t="str">
        <f>_xlfn.IFNA(IF(LEFT(VLOOKUP(RecordTable[[#This Row],[METRC]],METRC!A:B,2,FALSE),4)=LEFT(RecordTable[[#This Row],[CloneBarcode]],4),"match","MISMATCH"),"dead")</f>
        <v>dead</v>
      </c>
      <c r="F2830" s="15" t="str">
        <f>_xlfn.IFNA(INDEX(Table6[[#All],[Location]],MATCH(RecordTable[[#This Row],[METRC]],Table6[Tag],0)),"DEAD")</f>
        <v>DEAD</v>
      </c>
    </row>
    <row r="2831" spans="1:6" x14ac:dyDescent="0.25">
      <c r="A2831" t="s">
        <v>4348</v>
      </c>
      <c r="B2831" t="s">
        <v>2652</v>
      </c>
      <c r="C2831" t="str">
        <f>_xlfn.CONCAT(RecordTable[[#This Row],[PhenoAbbv]],".",RIGHT(RecordTable[[#This Row],[METRC]],6))</f>
        <v>KOKO030.045506</v>
      </c>
      <c r="D2831" s="15">
        <v>43802</v>
      </c>
      <c r="E2831" s="15" t="str">
        <f>_xlfn.IFNA(IF(LEFT(VLOOKUP(RecordTable[[#This Row],[METRC]],METRC!A:B,2,FALSE),4)=LEFT(RecordTable[[#This Row],[CloneBarcode]],4),"match","MISMATCH"),"dead")</f>
        <v>dead</v>
      </c>
      <c r="F2831" s="15" t="str">
        <f>_xlfn.IFNA(INDEX(Table6[[#All],[Location]],MATCH(RecordTable[[#This Row],[METRC]],Table6[Tag],0)),"DEAD")</f>
        <v>DEAD</v>
      </c>
    </row>
    <row r="2832" spans="1:6" x14ac:dyDescent="0.25">
      <c r="A2832" t="s">
        <v>4349</v>
      </c>
      <c r="B2832" t="s">
        <v>2652</v>
      </c>
      <c r="C2832" t="str">
        <f>_xlfn.CONCAT(RecordTable[[#This Row],[PhenoAbbv]],".",RIGHT(RecordTable[[#This Row],[METRC]],6))</f>
        <v>KOKO030.045507</v>
      </c>
      <c r="D2832" s="15">
        <v>43802</v>
      </c>
      <c r="E2832" s="15" t="str">
        <f>_xlfn.IFNA(IF(LEFT(VLOOKUP(RecordTable[[#This Row],[METRC]],METRC!A:B,2,FALSE),4)=LEFT(RecordTable[[#This Row],[CloneBarcode]],4),"match","MISMATCH"),"dead")</f>
        <v>dead</v>
      </c>
      <c r="F2832" s="15" t="str">
        <f>_xlfn.IFNA(INDEX(Table6[[#All],[Location]],MATCH(RecordTable[[#This Row],[METRC]],Table6[Tag],0)),"DEAD")</f>
        <v>DEAD</v>
      </c>
    </row>
    <row r="2833" spans="1:6" x14ac:dyDescent="0.25">
      <c r="A2833" t="str">
        <f>_xlfn.CONCAT("1A4070000000065000",RIGHT(RecordTable[[#This Row],[CloneBarcode]],6))</f>
        <v>1A4070000000065000050605</v>
      </c>
      <c r="B2833" t="str">
        <f>LEFT(RecordTable[[#This Row],[CloneBarcode]],7)</f>
        <v>KOKO030</v>
      </c>
      <c r="C2833" t="s">
        <v>127</v>
      </c>
      <c r="D2833" s="15">
        <v>43802</v>
      </c>
      <c r="E2833" s="15" t="str">
        <f>_xlfn.IFNA(IF(LEFT(VLOOKUP(RecordTable[[#This Row],[METRC]],METRC!A:B,2,FALSE),4)=LEFT(RecordTable[[#This Row],[CloneBarcode]],4),"match","MISMATCH"),"dead")</f>
        <v>dead</v>
      </c>
      <c r="F2833" s="15" t="str">
        <f>_xlfn.IFNA(INDEX(Table6[[#All],[Location]],MATCH(RecordTable[[#This Row],[METRC]],Table6[Tag],0)),"DEAD")</f>
        <v>DEAD</v>
      </c>
    </row>
    <row r="2834" spans="1:6" x14ac:dyDescent="0.25">
      <c r="A2834" t="str">
        <f>_xlfn.CONCAT("1A4070000000065000",RIGHT(RecordTable[[#This Row],[CloneBarcode]],6))</f>
        <v>1A4070000000065000050606</v>
      </c>
      <c r="B2834" t="str">
        <f>LEFT(RecordTable[[#This Row],[CloneBarcode]],7)</f>
        <v>KOKO030</v>
      </c>
      <c r="C2834" t="s">
        <v>4161</v>
      </c>
      <c r="D2834" s="15">
        <v>43802</v>
      </c>
      <c r="E2834" s="15" t="str">
        <f>_xlfn.IFNA(IF(LEFT(VLOOKUP(RecordTable[[#This Row],[METRC]],METRC!A:B,2,FALSE),4)=LEFT(RecordTable[[#This Row],[CloneBarcode]],4),"match","MISMATCH"),"dead")</f>
        <v>dead</v>
      </c>
      <c r="F2834" s="15" t="str">
        <f>_xlfn.IFNA(INDEX(Table6[[#All],[Location]],MATCH(RecordTable[[#This Row],[METRC]],Table6[Tag],0)),"DEAD")</f>
        <v>DEAD</v>
      </c>
    </row>
    <row r="2835" spans="1:6" x14ac:dyDescent="0.25">
      <c r="A2835" t="s">
        <v>4350</v>
      </c>
      <c r="B2835" t="s">
        <v>3153</v>
      </c>
      <c r="C2835" t="str">
        <f>_xlfn.CONCAT(RecordTable[[#This Row],[PhenoAbbv]],".",RIGHT(RecordTable[[#This Row],[METRC]],6))</f>
        <v>LDOS018.045562</v>
      </c>
      <c r="D2835" s="15">
        <v>43802</v>
      </c>
      <c r="E2835" s="15" t="str">
        <f>_xlfn.IFNA(IF(LEFT(VLOOKUP(RecordTable[[#This Row],[METRC]],METRC!A:B,2,FALSE),4)=LEFT(RecordTable[[#This Row],[CloneBarcode]],4),"match","MISMATCH"),"dead")</f>
        <v>dead</v>
      </c>
      <c r="F2835" s="15" t="str">
        <f>_xlfn.IFNA(INDEX(Table6[[#All],[Location]],MATCH(RecordTable[[#This Row],[METRC]],Table6[Tag],0)),"DEAD")</f>
        <v>DEAD</v>
      </c>
    </row>
    <row r="2836" spans="1:6" x14ac:dyDescent="0.25">
      <c r="A2836" t="s">
        <v>4351</v>
      </c>
      <c r="B2836" t="s">
        <v>3153</v>
      </c>
      <c r="C2836" t="str">
        <f>_xlfn.CONCAT(RecordTable[[#This Row],[PhenoAbbv]],".",RIGHT(RecordTable[[#This Row],[METRC]],6))</f>
        <v>LDOS018.045563</v>
      </c>
      <c r="D2836" s="15">
        <v>43802</v>
      </c>
      <c r="E2836" s="15" t="str">
        <f>_xlfn.IFNA(IF(LEFT(VLOOKUP(RecordTable[[#This Row],[METRC]],METRC!A:B,2,FALSE),4)=LEFT(RecordTable[[#This Row],[CloneBarcode]],4),"match","MISMATCH"),"dead")</f>
        <v>dead</v>
      </c>
      <c r="F2836" s="15" t="str">
        <f>_xlfn.IFNA(INDEX(Table6[[#All],[Location]],MATCH(RecordTable[[#This Row],[METRC]],Table6[Tag],0)),"DEAD")</f>
        <v>DEAD</v>
      </c>
    </row>
    <row r="2837" spans="1:6" x14ac:dyDescent="0.25">
      <c r="A2837" t="s">
        <v>4352</v>
      </c>
      <c r="B2837" t="s">
        <v>3156</v>
      </c>
      <c r="C2837" t="str">
        <f>_xlfn.CONCAT(RecordTable[[#This Row],[PhenoAbbv]],".",RIGHT(RecordTable[[#This Row],[METRC]],6))</f>
        <v>LDOS024.045552</v>
      </c>
      <c r="D2837" s="15">
        <v>43802</v>
      </c>
      <c r="E2837" s="15" t="str">
        <f>_xlfn.IFNA(IF(LEFT(VLOOKUP(RecordTable[[#This Row],[METRC]],METRC!A:B,2,FALSE),4)=LEFT(RecordTable[[#This Row],[CloneBarcode]],4),"match","MISMATCH"),"dead")</f>
        <v>dead</v>
      </c>
      <c r="F2837" s="15" t="str">
        <f>_xlfn.IFNA(INDEX(Table6[[#All],[Location]],MATCH(RecordTable[[#This Row],[METRC]],Table6[Tag],0)),"DEAD")</f>
        <v>DEAD</v>
      </c>
    </row>
    <row r="2838" spans="1:6" x14ac:dyDescent="0.25">
      <c r="A2838" t="s">
        <v>4353</v>
      </c>
      <c r="B2838" t="s">
        <v>3156</v>
      </c>
      <c r="C2838" t="str">
        <f>_xlfn.CONCAT(RecordTable[[#This Row],[PhenoAbbv]],".",RIGHT(RecordTable[[#This Row],[METRC]],6))</f>
        <v>LDOS024.045553</v>
      </c>
      <c r="D2838" s="15">
        <v>43802</v>
      </c>
      <c r="E2838" s="15" t="str">
        <f>_xlfn.IFNA(IF(LEFT(VLOOKUP(RecordTable[[#This Row],[METRC]],METRC!A:B,2,FALSE),4)=LEFT(RecordTable[[#This Row],[CloneBarcode]],4),"match","MISMATCH"),"dead")</f>
        <v>dead</v>
      </c>
      <c r="F2838" s="15" t="str">
        <f>_xlfn.IFNA(INDEX(Table6[[#All],[Location]],MATCH(RecordTable[[#This Row],[METRC]],Table6[Tag],0)),"DEAD")</f>
        <v>DEAD</v>
      </c>
    </row>
    <row r="2839" spans="1:6" x14ac:dyDescent="0.25">
      <c r="A2839" t="str">
        <f>_xlfn.CONCAT("1A4070000000065000",RIGHT(RecordTable[[#This Row],[CloneBarcode]],6))</f>
        <v>1A4070000000065000053243</v>
      </c>
      <c r="B2839" t="str">
        <f>LEFT(RecordTable[[#This Row],[CloneBarcode]],7)</f>
        <v>LDOS024</v>
      </c>
      <c r="C2839" t="s">
        <v>4354</v>
      </c>
      <c r="D2839" s="15">
        <v>43802</v>
      </c>
      <c r="E2839" s="15" t="str">
        <f>_xlfn.IFNA(IF(LEFT(VLOOKUP(RecordTable[[#This Row],[METRC]],METRC!A:B,2,FALSE),4)=LEFT(RecordTable[[#This Row],[CloneBarcode]],4),"match","MISMATCH"),"dead")</f>
        <v>dead</v>
      </c>
      <c r="F2839" s="15" t="str">
        <f>_xlfn.IFNA(INDEX(Table6[[#All],[Location]],MATCH(RecordTable[[#This Row],[METRC]],Table6[Tag],0)),"DEAD")</f>
        <v>DEAD</v>
      </c>
    </row>
    <row r="2840" spans="1:6" x14ac:dyDescent="0.25">
      <c r="A2840" t="str">
        <f>_xlfn.CONCAT("1A4070000000065000",RIGHT(RecordTable[[#This Row],[CloneBarcode]],6))</f>
        <v>1A4070000000065000053242</v>
      </c>
      <c r="B2840" t="str">
        <f>LEFT(RecordTable[[#This Row],[CloneBarcode]],7)</f>
        <v>LDOS024</v>
      </c>
      <c r="C2840" t="s">
        <v>4355</v>
      </c>
      <c r="D2840" s="15">
        <v>43802</v>
      </c>
      <c r="E2840" s="15" t="str">
        <f>_xlfn.IFNA(IF(LEFT(VLOOKUP(RecordTable[[#This Row],[METRC]],METRC!A:B,2,FALSE),4)=LEFT(RecordTable[[#This Row],[CloneBarcode]],4),"match","MISMATCH"),"dead")</f>
        <v>dead</v>
      </c>
      <c r="F2840" s="15" t="str">
        <f>_xlfn.IFNA(INDEX(Table6[[#All],[Location]],MATCH(RecordTable[[#This Row],[METRC]],Table6[Tag],0)),"DEAD")</f>
        <v>DEAD</v>
      </c>
    </row>
    <row r="2841" spans="1:6" x14ac:dyDescent="0.25">
      <c r="A2841" t="str">
        <f>_xlfn.CONCAT("1A4070000000065000",RIGHT(RecordTable[[#This Row],[CloneBarcode]],6))</f>
        <v>1A4070000000065000045500</v>
      </c>
      <c r="B2841" t="str">
        <f>LEFT(RecordTable[[#This Row],[CloneBarcode]],7)</f>
        <v>LDOS025</v>
      </c>
      <c r="C2841" t="s">
        <v>3877</v>
      </c>
      <c r="D2841" s="15">
        <v>43802</v>
      </c>
      <c r="E2841" s="15" t="str">
        <f>_xlfn.IFNA(IF(LEFT(VLOOKUP(RecordTable[[#This Row],[METRC]],METRC!A:B,2,FALSE),4)=LEFT(RecordTable[[#This Row],[CloneBarcode]],4),"match","MISMATCH"),"dead")</f>
        <v>dead</v>
      </c>
      <c r="F2841" s="15" t="str">
        <f>_xlfn.IFNA(INDEX(Table6[[#All],[Location]],MATCH(RecordTable[[#This Row],[METRC]],Table6[Tag],0)),"DEAD")</f>
        <v>DEAD</v>
      </c>
    </row>
    <row r="2842" spans="1:6" x14ac:dyDescent="0.25">
      <c r="A2842" t="s">
        <v>4356</v>
      </c>
      <c r="B2842" t="s">
        <v>2636</v>
      </c>
      <c r="C2842" t="str">
        <f>_xlfn.CONCAT(RecordTable[[#This Row],[PhenoAbbv]],".",RIGHT(RecordTable[[#This Row],[METRC]],6))</f>
        <v>LDOS040.045518</v>
      </c>
      <c r="D2842" s="15">
        <v>43802</v>
      </c>
      <c r="E2842" s="15" t="str">
        <f>_xlfn.IFNA(IF(LEFT(VLOOKUP(RecordTable[[#This Row],[METRC]],METRC!A:B,2,FALSE),4)=LEFT(RecordTable[[#This Row],[CloneBarcode]],4),"match","MISMATCH"),"dead")</f>
        <v>dead</v>
      </c>
      <c r="F2842" s="15" t="str">
        <f>_xlfn.IFNA(INDEX(Table6[[#All],[Location]],MATCH(RecordTable[[#This Row],[METRC]],Table6[Tag],0)),"DEAD")</f>
        <v>DEAD</v>
      </c>
    </row>
    <row r="2843" spans="1:6" x14ac:dyDescent="0.25">
      <c r="A2843" t="s">
        <v>4357</v>
      </c>
      <c r="B2843" t="s">
        <v>2636</v>
      </c>
      <c r="C2843" t="str">
        <f>_xlfn.CONCAT(RecordTable[[#This Row],[PhenoAbbv]],".",RIGHT(RecordTable[[#This Row],[METRC]],6))</f>
        <v>LDOS040.045519</v>
      </c>
      <c r="D2843" s="15">
        <v>43802</v>
      </c>
      <c r="E2843" s="15" t="str">
        <f>_xlfn.IFNA(IF(LEFT(VLOOKUP(RecordTable[[#This Row],[METRC]],METRC!A:B,2,FALSE),4)=LEFT(RecordTable[[#This Row],[CloneBarcode]],4),"match","MISMATCH"),"dead")</f>
        <v>dead</v>
      </c>
      <c r="F2843" s="15" t="str">
        <f>_xlfn.IFNA(INDEX(Table6[[#All],[Location]],MATCH(RecordTable[[#This Row],[METRC]],Table6[Tag],0)),"DEAD")</f>
        <v>DEAD</v>
      </c>
    </row>
    <row r="2844" spans="1:6" x14ac:dyDescent="0.25">
      <c r="A2844" t="str">
        <f>_xlfn.CONCAT("1A4070000000065000",RIGHT(RecordTable[[#This Row],[CloneBarcode]],6))</f>
        <v>1A4070000000065000053189</v>
      </c>
      <c r="B2844" t="str">
        <f>LEFT(RecordTable[[#This Row],[CloneBarcode]],7)</f>
        <v>LDOS040</v>
      </c>
      <c r="C2844" t="s">
        <v>4266</v>
      </c>
      <c r="D2844" s="15">
        <v>43802</v>
      </c>
      <c r="E2844" s="15" t="str">
        <f>_xlfn.IFNA(IF(LEFT(VLOOKUP(RecordTable[[#This Row],[METRC]],METRC!A:B,2,FALSE),4)=LEFT(RecordTable[[#This Row],[CloneBarcode]],4),"match","MISMATCH"),"dead")</f>
        <v>dead</v>
      </c>
      <c r="F2844" s="15" t="str">
        <f>_xlfn.IFNA(INDEX(Table6[[#All],[Location]],MATCH(RecordTable[[#This Row],[METRC]],Table6[Tag],0)),"DEAD")</f>
        <v>DEAD</v>
      </c>
    </row>
    <row r="2845" spans="1:6" x14ac:dyDescent="0.25">
      <c r="A2845" t="str">
        <f>_xlfn.CONCAT("1A4070000000065000",RIGHT(RecordTable[[#This Row],[CloneBarcode]],6))</f>
        <v>1A4070000000065000053190</v>
      </c>
      <c r="B2845" t="str">
        <f>LEFT(RecordTable[[#This Row],[CloneBarcode]],7)</f>
        <v>LDOS040</v>
      </c>
      <c r="C2845" t="s">
        <v>39</v>
      </c>
      <c r="D2845" s="15">
        <v>43802</v>
      </c>
      <c r="E2845" s="15" t="str">
        <f>_xlfn.IFNA(IF(LEFT(VLOOKUP(RecordTable[[#This Row],[METRC]],METRC!A:B,2,FALSE),4)=LEFT(RecordTable[[#This Row],[CloneBarcode]],4),"match","MISMATCH"),"dead")</f>
        <v>dead</v>
      </c>
      <c r="F2845" s="15" t="str">
        <f>_xlfn.IFNA(INDEX(Table6[[#All],[Location]],MATCH(RecordTable[[#This Row],[METRC]],Table6[Tag],0)),"DEAD")</f>
        <v>DEAD</v>
      </c>
    </row>
    <row r="2846" spans="1:6" x14ac:dyDescent="0.25">
      <c r="A2846" t="str">
        <f>_xlfn.CONCAT("1A4070000000065000",RIGHT(RecordTable[[#This Row],[CloneBarcode]],6))</f>
        <v>1A4070000000065000045524</v>
      </c>
      <c r="B2846" t="str">
        <f>LEFT(RecordTable[[#This Row],[CloneBarcode]],7)</f>
        <v>LDOS041</v>
      </c>
      <c r="C2846" t="s">
        <v>3880</v>
      </c>
      <c r="D2846" s="15">
        <v>43802</v>
      </c>
      <c r="E2846" s="15" t="str">
        <f>_xlfn.IFNA(IF(LEFT(VLOOKUP(RecordTable[[#This Row],[METRC]],METRC!A:B,2,FALSE),4)=LEFT(RecordTable[[#This Row],[CloneBarcode]],4),"match","MISMATCH"),"dead")</f>
        <v>dead</v>
      </c>
      <c r="F2846" s="15" t="str">
        <f>_xlfn.IFNA(INDEX(Table6[[#All],[Location]],MATCH(RecordTable[[#This Row],[METRC]],Table6[Tag],0)),"DEAD")</f>
        <v>DEAD</v>
      </c>
    </row>
    <row r="2847" spans="1:6" x14ac:dyDescent="0.25">
      <c r="A2847" t="str">
        <f>_xlfn.CONCAT("1A4070000000065000",RIGHT(RecordTable[[#This Row],[CloneBarcode]],6))</f>
        <v>1A4070000000065000045525</v>
      </c>
      <c r="B2847" t="str">
        <f>LEFT(RecordTable[[#This Row],[CloneBarcode]],7)</f>
        <v>LDOS041</v>
      </c>
      <c r="C2847" t="s">
        <v>3881</v>
      </c>
      <c r="D2847" s="15">
        <v>43802</v>
      </c>
      <c r="E2847" s="15" t="str">
        <f>_xlfn.IFNA(IF(LEFT(VLOOKUP(RecordTable[[#This Row],[METRC]],METRC!A:B,2,FALSE),4)=LEFT(RecordTable[[#This Row],[CloneBarcode]],4),"match","MISMATCH"),"dead")</f>
        <v>dead</v>
      </c>
      <c r="F2847" s="15" t="str">
        <f>_xlfn.IFNA(INDEX(Table6[[#All],[Location]],MATCH(RecordTable[[#This Row],[METRC]],Table6[Tag],0)),"DEAD")</f>
        <v>DEAD</v>
      </c>
    </row>
    <row r="2848" spans="1:6" x14ac:dyDescent="0.25">
      <c r="A2848" t="s">
        <v>4358</v>
      </c>
      <c r="B2848" t="s">
        <v>3168</v>
      </c>
      <c r="C2848" t="str">
        <f>_xlfn.CONCAT(RecordTable[[#This Row],[PhenoAbbv]],".",RIGHT(RecordTable[[#This Row],[METRC]],6))</f>
        <v>LDOS049.045520</v>
      </c>
      <c r="D2848" s="15">
        <v>43802</v>
      </c>
      <c r="E2848" s="15" t="str">
        <f>_xlfn.IFNA(IF(LEFT(VLOOKUP(RecordTable[[#This Row],[METRC]],METRC!A:B,2,FALSE),4)=LEFT(RecordTable[[#This Row],[CloneBarcode]],4),"match","MISMATCH"),"dead")</f>
        <v>dead</v>
      </c>
      <c r="F2848" s="15" t="str">
        <f>_xlfn.IFNA(INDEX(Table6[[#All],[Location]],MATCH(RecordTable[[#This Row],[METRC]],Table6[Tag],0)),"DEAD")</f>
        <v>DEAD</v>
      </c>
    </row>
    <row r="2849" spans="1:6" x14ac:dyDescent="0.25">
      <c r="A2849" t="s">
        <v>4359</v>
      </c>
      <c r="B2849" t="s">
        <v>3168</v>
      </c>
      <c r="C2849" t="str">
        <f>_xlfn.CONCAT(RecordTable[[#This Row],[PhenoAbbv]],".",RIGHT(RecordTable[[#This Row],[METRC]],6))</f>
        <v>LDOS049.045521</v>
      </c>
      <c r="D2849" s="15">
        <v>43802</v>
      </c>
      <c r="E2849" s="15" t="str">
        <f>_xlfn.IFNA(IF(LEFT(VLOOKUP(RecordTable[[#This Row],[METRC]],METRC!A:B,2,FALSE),4)=LEFT(RecordTable[[#This Row],[CloneBarcode]],4),"match","MISMATCH"),"dead")</f>
        <v>dead</v>
      </c>
      <c r="F2849" s="15" t="str">
        <f>_xlfn.IFNA(INDEX(Table6[[#All],[Location]],MATCH(RecordTable[[#This Row],[METRC]],Table6[Tag],0)),"DEAD")</f>
        <v>DEAD</v>
      </c>
    </row>
    <row r="2850" spans="1:6" x14ac:dyDescent="0.25">
      <c r="A2850" t="str">
        <f>_xlfn.CONCAT("1A4070000000065000",RIGHT(RecordTable[[#This Row],[CloneBarcode]],6))</f>
        <v>1A4070000000065000050656</v>
      </c>
      <c r="B2850" t="str">
        <f>LEFT(RecordTable[[#This Row],[CloneBarcode]],7)</f>
        <v>MABK007</v>
      </c>
      <c r="C2850" t="s">
        <v>2656</v>
      </c>
      <c r="D2850" s="15">
        <v>43802</v>
      </c>
      <c r="E2850" s="15" t="str">
        <f>_xlfn.IFNA(IF(LEFT(VLOOKUP(RecordTable[[#This Row],[METRC]],METRC!A:B,2,FALSE),4)=LEFT(RecordTable[[#This Row],[CloneBarcode]],4),"match","MISMATCH"),"dead")</f>
        <v>dead</v>
      </c>
      <c r="F2850" s="15" t="str">
        <f>_xlfn.IFNA(INDEX(Table6[[#All],[Location]],MATCH(RecordTable[[#This Row],[METRC]],Table6[Tag],0)),"DEAD")</f>
        <v>DEAD</v>
      </c>
    </row>
    <row r="2851" spans="1:6" x14ac:dyDescent="0.25">
      <c r="A2851" t="str">
        <f>_xlfn.CONCAT("1A4070000000065000",RIGHT(RecordTable[[#This Row],[CloneBarcode]],6))</f>
        <v>1A4070000000065000050657</v>
      </c>
      <c r="B2851" t="str">
        <f>LEFT(RecordTable[[#This Row],[CloneBarcode]],7)</f>
        <v>MABK008</v>
      </c>
      <c r="C2851" t="s">
        <v>4164</v>
      </c>
      <c r="D2851" s="15">
        <v>43802</v>
      </c>
      <c r="E2851" s="15" t="str">
        <f>_xlfn.IFNA(IF(LEFT(VLOOKUP(RecordTable[[#This Row],[METRC]],METRC!A:B,2,FALSE),4)=LEFT(RecordTable[[#This Row],[CloneBarcode]],4),"match","MISMATCH"),"dead")</f>
        <v>dead</v>
      </c>
      <c r="F2851" s="15" t="str">
        <f>_xlfn.IFNA(INDEX(Table6[[#All],[Location]],MATCH(RecordTable[[#This Row],[METRC]],Table6[Tag],0)),"DEAD")</f>
        <v>DEAD</v>
      </c>
    </row>
    <row r="2852" spans="1:6" x14ac:dyDescent="0.25">
      <c r="A2852" t="str">
        <f>_xlfn.CONCAT("1A4070000000065000",RIGHT(RecordTable[[#This Row],[CloneBarcode]],6))</f>
        <v>1A4070000000065000050658</v>
      </c>
      <c r="B2852" t="str">
        <f>LEFT(RecordTable[[#This Row],[CloneBarcode]],7)</f>
        <v>MABK008</v>
      </c>
      <c r="C2852" t="s">
        <v>4163</v>
      </c>
      <c r="D2852" s="15">
        <v>43802</v>
      </c>
      <c r="E2852" s="15" t="str">
        <f>_xlfn.IFNA(IF(LEFT(VLOOKUP(RecordTable[[#This Row],[METRC]],METRC!A:B,2,FALSE),4)=LEFT(RecordTable[[#This Row],[CloneBarcode]],4),"match","MISMATCH"),"dead")</f>
        <v>dead</v>
      </c>
      <c r="F2852" s="15" t="str">
        <f>_xlfn.IFNA(INDEX(Table6[[#All],[Location]],MATCH(RecordTable[[#This Row],[METRC]],Table6[Tag],0)),"DEAD")</f>
        <v>DEAD</v>
      </c>
    </row>
    <row r="2853" spans="1:6" x14ac:dyDescent="0.25">
      <c r="A2853" t="str">
        <f>_xlfn.CONCAT("1A4070000000065000",RIGHT(RecordTable[[#This Row],[CloneBarcode]],6))</f>
        <v>1A4070000000065000050594</v>
      </c>
      <c r="B2853" t="str">
        <f>LEFT(RecordTable[[#This Row],[CloneBarcode]],7)</f>
        <v>MAYR007</v>
      </c>
      <c r="C2853" t="s">
        <v>4166</v>
      </c>
      <c r="D2853" s="15">
        <v>43802</v>
      </c>
      <c r="E2853" s="15" t="str">
        <f>_xlfn.IFNA(IF(LEFT(VLOOKUP(RecordTable[[#This Row],[METRC]],METRC!A:B,2,FALSE),4)=LEFT(RecordTable[[#This Row],[CloneBarcode]],4),"match","MISMATCH"),"dead")</f>
        <v>dead</v>
      </c>
      <c r="F2853" s="15" t="str">
        <f>_xlfn.IFNA(INDEX(Table6[[#All],[Location]],MATCH(RecordTable[[#This Row],[METRC]],Table6[Tag],0)),"DEAD")</f>
        <v>DEAD</v>
      </c>
    </row>
    <row r="2854" spans="1:6" x14ac:dyDescent="0.25">
      <c r="A2854" t="str">
        <f>_xlfn.CONCAT("1A4070000000065000",RIGHT(RecordTable[[#This Row],[CloneBarcode]],6))</f>
        <v>1A4070000000065000050593</v>
      </c>
      <c r="B2854" t="str">
        <f>LEFT(RecordTable[[#This Row],[CloneBarcode]],7)</f>
        <v>MAYR007</v>
      </c>
      <c r="C2854" t="s">
        <v>4165</v>
      </c>
      <c r="D2854" s="15">
        <v>43802</v>
      </c>
      <c r="E2854" s="15" t="str">
        <f>_xlfn.IFNA(IF(LEFT(VLOOKUP(RecordTable[[#This Row],[METRC]],METRC!A:B,2,FALSE),4)=LEFT(RecordTable[[#This Row],[CloneBarcode]],4),"match","MISMATCH"),"dead")</f>
        <v>dead</v>
      </c>
      <c r="F2854" s="15" t="str">
        <f>_xlfn.IFNA(INDEX(Table6[[#All],[Location]],MATCH(RecordTable[[#This Row],[METRC]],Table6[Tag],0)),"DEAD")</f>
        <v>DEAD</v>
      </c>
    </row>
    <row r="2855" spans="1:6" x14ac:dyDescent="0.25">
      <c r="A2855" t="s">
        <v>4360</v>
      </c>
      <c r="B2855" t="s">
        <v>3178</v>
      </c>
      <c r="C2855" t="str">
        <f>_xlfn.CONCAT(RecordTable[[#This Row],[PhenoAbbv]],".",RIGHT(RecordTable[[#This Row],[METRC]],6))</f>
        <v>MDGE001.041336</v>
      </c>
      <c r="D2855" s="15">
        <v>43802</v>
      </c>
      <c r="E2855" s="15" t="str">
        <f>_xlfn.IFNA(IF(LEFT(VLOOKUP(RecordTable[[#This Row],[METRC]],METRC!A:B,2,FALSE),4)=LEFT(RecordTable[[#This Row],[CloneBarcode]],4),"match","MISMATCH"),"dead")</f>
        <v>dead</v>
      </c>
      <c r="F2855" s="15" t="str">
        <f>_xlfn.IFNA(INDEX(Table6[[#All],[Location]],MATCH(RecordTable[[#This Row],[METRC]],Table6[Tag],0)),"DEAD")</f>
        <v>DEAD</v>
      </c>
    </row>
    <row r="2856" spans="1:6" x14ac:dyDescent="0.25">
      <c r="A2856" t="s">
        <v>4361</v>
      </c>
      <c r="B2856" t="s">
        <v>3178</v>
      </c>
      <c r="C2856" t="str">
        <f>_xlfn.CONCAT(RecordTable[[#This Row],[PhenoAbbv]],".",RIGHT(RecordTable[[#This Row],[METRC]],6))</f>
        <v>MDGE001.041383</v>
      </c>
      <c r="D2856" s="15">
        <v>43802</v>
      </c>
      <c r="E2856" s="15" t="str">
        <f>_xlfn.IFNA(IF(LEFT(VLOOKUP(RecordTable[[#This Row],[METRC]],METRC!A:B,2,FALSE),4)=LEFT(RecordTable[[#This Row],[CloneBarcode]],4),"match","MISMATCH"),"dead")</f>
        <v>dead</v>
      </c>
      <c r="F2856" s="15" t="str">
        <f>_xlfn.IFNA(INDEX(Table6[[#All],[Location]],MATCH(RecordTable[[#This Row],[METRC]],Table6[Tag],0)),"DEAD")</f>
        <v>DEAD</v>
      </c>
    </row>
    <row r="2857" spans="1:6" x14ac:dyDescent="0.25">
      <c r="A2857" t="s">
        <v>4362</v>
      </c>
      <c r="B2857" t="s">
        <v>3182</v>
      </c>
      <c r="C2857" t="str">
        <f>_xlfn.CONCAT(RecordTable[[#This Row],[PhenoAbbv]],".",RIGHT(RecordTable[[#This Row],[METRC]],6))</f>
        <v>NYFL004.041974</v>
      </c>
      <c r="D2857" s="15">
        <v>43802</v>
      </c>
      <c r="E2857" s="15" t="str">
        <f>_xlfn.IFNA(IF(LEFT(VLOOKUP(RecordTable[[#This Row],[METRC]],METRC!A:B,2,FALSE),4)=LEFT(RecordTable[[#This Row],[CloneBarcode]],4),"match","MISMATCH"),"dead")</f>
        <v>dead</v>
      </c>
      <c r="F2857" s="15" t="str">
        <f>_xlfn.IFNA(INDEX(Table6[[#All],[Location]],MATCH(RecordTable[[#This Row],[METRC]],Table6[Tag],0)),"DEAD")</f>
        <v>DEAD</v>
      </c>
    </row>
    <row r="2858" spans="1:6" x14ac:dyDescent="0.25">
      <c r="A2858" t="s">
        <v>4363</v>
      </c>
      <c r="B2858" t="s">
        <v>3182</v>
      </c>
      <c r="C2858" t="str">
        <f>_xlfn.CONCAT(RecordTable[[#This Row],[PhenoAbbv]],".",RIGHT(RecordTable[[#This Row],[METRC]],6))</f>
        <v>NYFL004.041982</v>
      </c>
      <c r="D2858" s="15">
        <v>43802</v>
      </c>
      <c r="E2858" s="15" t="str">
        <f>_xlfn.IFNA(IF(LEFT(VLOOKUP(RecordTable[[#This Row],[METRC]],METRC!A:B,2,FALSE),4)=LEFT(RecordTable[[#This Row],[CloneBarcode]],4),"match","MISMATCH"),"dead")</f>
        <v>dead</v>
      </c>
      <c r="F2858" s="15" t="str">
        <f>_xlfn.IFNA(INDEX(Table6[[#All],[Location]],MATCH(RecordTable[[#This Row],[METRC]],Table6[Tag],0)),"DEAD")</f>
        <v>DEAD</v>
      </c>
    </row>
    <row r="2859" spans="1:6" x14ac:dyDescent="0.25">
      <c r="A2859" t="s">
        <v>4267</v>
      </c>
      <c r="B2859" t="s">
        <v>4268</v>
      </c>
      <c r="C2859" t="str">
        <f>_xlfn.CONCAT(RecordTable[[#This Row],[PhenoAbbv]],".",RIGHT(RecordTable[[#This Row],[METRC]],6))</f>
        <v>NYFL011.040553</v>
      </c>
      <c r="D2859" s="15">
        <v>43802</v>
      </c>
      <c r="E2859" s="15" t="str">
        <f>_xlfn.IFNA(IF(LEFT(VLOOKUP(RecordTable[[#This Row],[METRC]],METRC!A:B,2,FALSE),4)=LEFT(RecordTable[[#This Row],[CloneBarcode]],4),"match","MISMATCH"),"dead")</f>
        <v>dead</v>
      </c>
      <c r="F2859" s="15" t="str">
        <f>_xlfn.IFNA(INDEX(Table6[[#All],[Location]],MATCH(RecordTable[[#This Row],[METRC]],Table6[Tag],0)),"DEAD")</f>
        <v>DEAD</v>
      </c>
    </row>
    <row r="2860" spans="1:6" x14ac:dyDescent="0.25">
      <c r="A2860" t="s">
        <v>4269</v>
      </c>
      <c r="B2860" t="s">
        <v>4268</v>
      </c>
      <c r="C2860" t="str">
        <f>_xlfn.CONCAT(RecordTable[[#This Row],[PhenoAbbv]],".",RIGHT(RecordTable[[#This Row],[METRC]],6))</f>
        <v>NYFL011.040554</v>
      </c>
      <c r="D2860" s="15">
        <v>43802</v>
      </c>
      <c r="E2860" s="15" t="str">
        <f>_xlfn.IFNA(IF(LEFT(VLOOKUP(RecordTable[[#This Row],[METRC]],METRC!A:B,2,FALSE),4)=LEFT(RecordTable[[#This Row],[CloneBarcode]],4),"match","MISMATCH"),"dead")</f>
        <v>dead</v>
      </c>
      <c r="F2860" s="15" t="str">
        <f>_xlfn.IFNA(INDEX(Table6[[#All],[Location]],MATCH(RecordTable[[#This Row],[METRC]],Table6[Tag],0)),"DEAD")</f>
        <v>DEAD</v>
      </c>
    </row>
    <row r="2861" spans="1:6" x14ac:dyDescent="0.25">
      <c r="A2861" t="str">
        <f>_xlfn.CONCAT("1A4070000000065000",RIGHT(RecordTable[[#This Row],[CloneBarcode]],6))</f>
        <v>1A4070000000065000053260</v>
      </c>
      <c r="B2861" t="str">
        <f>LEFT(RecordTable[[#This Row],[CloneBarcode]],7)</f>
        <v>NYFL011</v>
      </c>
      <c r="C2861" t="s">
        <v>4364</v>
      </c>
      <c r="D2861" s="15">
        <v>43802</v>
      </c>
      <c r="E2861" s="15" t="str">
        <f>_xlfn.IFNA(IF(LEFT(VLOOKUP(RecordTable[[#This Row],[METRC]],METRC!A:B,2,FALSE),4)=LEFT(RecordTable[[#This Row],[CloneBarcode]],4),"match","MISMATCH"),"dead")</f>
        <v>dead</v>
      </c>
      <c r="F2861" s="15" t="str">
        <f>_xlfn.IFNA(INDEX(Table6[[#All],[Location]],MATCH(RecordTable[[#This Row],[METRC]],Table6[Tag],0)),"DEAD")</f>
        <v>DEAD</v>
      </c>
    </row>
    <row r="2862" spans="1:6" x14ac:dyDescent="0.25">
      <c r="A2862" t="str">
        <f>_xlfn.CONCAT("1A4070000000065000",RIGHT(RecordTable[[#This Row],[CloneBarcode]],6))</f>
        <v>1A4070000000065000053259</v>
      </c>
      <c r="B2862" t="str">
        <f>LEFT(RecordTable[[#This Row],[CloneBarcode]],7)</f>
        <v>NYFL011</v>
      </c>
      <c r="C2862" t="s">
        <v>4365</v>
      </c>
      <c r="D2862" s="15">
        <v>43802</v>
      </c>
      <c r="E2862" s="15" t="str">
        <f>_xlfn.IFNA(IF(LEFT(VLOOKUP(RecordTable[[#This Row],[METRC]],METRC!A:B,2,FALSE),4)=LEFT(RecordTable[[#This Row],[CloneBarcode]],4),"match","MISMATCH"),"dead")</f>
        <v>dead</v>
      </c>
      <c r="F2862" s="15" t="str">
        <f>_xlfn.IFNA(INDEX(Table6[[#All],[Location]],MATCH(RecordTable[[#This Row],[METRC]],Table6[Tag],0)),"DEAD")</f>
        <v>DEAD</v>
      </c>
    </row>
    <row r="2863" spans="1:6" x14ac:dyDescent="0.25">
      <c r="A2863" t="s">
        <v>4366</v>
      </c>
      <c r="B2863" t="s">
        <v>2676</v>
      </c>
      <c r="C2863" t="str">
        <f>_xlfn.CONCAT(RecordTable[[#This Row],[PhenoAbbv]],".",RIGHT(RecordTable[[#This Row],[METRC]],6))</f>
        <v>NYFL014.042018</v>
      </c>
      <c r="D2863" s="15">
        <v>43802</v>
      </c>
      <c r="E2863" s="15" t="str">
        <f>_xlfn.IFNA(IF(LEFT(VLOOKUP(RecordTable[[#This Row],[METRC]],METRC!A:B,2,FALSE),4)=LEFT(RecordTable[[#This Row],[CloneBarcode]],4),"match","MISMATCH"),"dead")</f>
        <v>dead</v>
      </c>
      <c r="F2863" s="15" t="str">
        <f>_xlfn.IFNA(INDEX(Table6[[#All],[Location]],MATCH(RecordTable[[#This Row],[METRC]],Table6[Tag],0)),"DEAD")</f>
        <v>DEAD</v>
      </c>
    </row>
    <row r="2864" spans="1:6" x14ac:dyDescent="0.25">
      <c r="A2864" t="s">
        <v>4367</v>
      </c>
      <c r="B2864" t="s">
        <v>2676</v>
      </c>
      <c r="C2864" t="str">
        <f>_xlfn.CONCAT(RecordTable[[#This Row],[PhenoAbbv]],".",RIGHT(RecordTable[[#This Row],[METRC]],6))</f>
        <v>NYFL014.042025</v>
      </c>
      <c r="D2864" s="15">
        <v>43802</v>
      </c>
      <c r="E2864" s="15" t="str">
        <f>_xlfn.IFNA(IF(LEFT(VLOOKUP(RecordTable[[#This Row],[METRC]],METRC!A:B,2,FALSE),4)=LEFT(RecordTable[[#This Row],[CloneBarcode]],4),"match","MISMATCH"),"dead")</f>
        <v>dead</v>
      </c>
      <c r="F2864" s="15" t="str">
        <f>_xlfn.IFNA(INDEX(Table6[[#All],[Location]],MATCH(RecordTable[[#This Row],[METRC]],Table6[Tag],0)),"DEAD")</f>
        <v>DEAD</v>
      </c>
    </row>
    <row r="2865" spans="1:6" x14ac:dyDescent="0.25">
      <c r="A2865" t="str">
        <f>_xlfn.CONCAT("1A4070000000065000",RIGHT(RecordTable[[#This Row],[CloneBarcode]],6))</f>
        <v>1A4070000000065000045547</v>
      </c>
      <c r="B2865" t="str">
        <f>LEFT(RecordTable[[#This Row],[CloneBarcode]],7)</f>
        <v>NYFL014</v>
      </c>
      <c r="C2865" t="s">
        <v>3884</v>
      </c>
      <c r="D2865" s="15">
        <v>43802</v>
      </c>
      <c r="E2865" s="15" t="str">
        <f>_xlfn.IFNA(IF(LEFT(VLOOKUP(RecordTable[[#This Row],[METRC]],METRC!A:B,2,FALSE),4)=LEFT(RecordTable[[#This Row],[CloneBarcode]],4),"match","MISMATCH"),"dead")</f>
        <v>dead</v>
      </c>
      <c r="F2865" s="15" t="str">
        <f>_xlfn.IFNA(INDEX(Table6[[#All],[Location]],MATCH(RecordTable[[#This Row],[METRC]],Table6[Tag],0)),"DEAD")</f>
        <v>DEAD</v>
      </c>
    </row>
    <row r="2866" spans="1:6" x14ac:dyDescent="0.25">
      <c r="A2866" t="str">
        <f>_xlfn.CONCAT("1A4070000000065000",RIGHT(RecordTable[[#This Row],[CloneBarcode]],6))</f>
        <v>1A4070000000065000044411</v>
      </c>
      <c r="B2866" t="str">
        <f>LEFT(RecordTable[[#This Row],[CloneBarcode]],7)</f>
        <v>NYFL014</v>
      </c>
      <c r="C2866" t="s">
        <v>54</v>
      </c>
      <c r="D2866" s="15">
        <v>43802</v>
      </c>
      <c r="E2866" s="15" t="str">
        <f>_xlfn.IFNA(IF(LEFT(VLOOKUP(RecordTable[[#This Row],[METRC]],METRC!A:B,2,FALSE),4)=LEFT(RecordTable[[#This Row],[CloneBarcode]],4),"match","MISMATCH"),"dead")</f>
        <v>dead</v>
      </c>
      <c r="F2866" s="15" t="str">
        <f>_xlfn.IFNA(INDEX(Table6[[#All],[Location]],MATCH(RecordTable[[#This Row],[METRC]],Table6[Tag],0)),"DEAD")</f>
        <v>DEAD</v>
      </c>
    </row>
    <row r="2867" spans="1:6" x14ac:dyDescent="0.25">
      <c r="A2867" t="str">
        <f>_xlfn.CONCAT("1A4070000000065000",RIGHT(RecordTable[[#This Row],[CloneBarcode]],6))</f>
        <v>1A4070000000065000044413</v>
      </c>
      <c r="B2867" t="str">
        <f>LEFT(RecordTable[[#This Row],[CloneBarcode]],7)</f>
        <v>NYFL014</v>
      </c>
      <c r="C2867" t="s">
        <v>78</v>
      </c>
      <c r="D2867" s="15">
        <v>43802</v>
      </c>
      <c r="E2867" s="15" t="str">
        <f>_xlfn.IFNA(IF(LEFT(VLOOKUP(RecordTable[[#This Row],[METRC]],METRC!A:B,2,FALSE),4)=LEFT(RecordTable[[#This Row],[CloneBarcode]],4),"match","MISMATCH"),"dead")</f>
        <v>dead</v>
      </c>
      <c r="F2867" s="15" t="str">
        <f>_xlfn.IFNA(INDEX(Table6[[#All],[Location]],MATCH(RecordTable[[#This Row],[METRC]],Table6[Tag],0)),"DEAD")</f>
        <v>DEAD</v>
      </c>
    </row>
    <row r="2868" spans="1:6" x14ac:dyDescent="0.25">
      <c r="A2868" t="str">
        <f>_xlfn.CONCAT("1A4070000000065000",RIGHT(RecordTable[[#This Row],[CloneBarcode]],6))</f>
        <v>1A4070000000065000044415</v>
      </c>
      <c r="B2868" t="str">
        <f>LEFT(RecordTable[[#This Row],[CloneBarcode]],7)</f>
        <v>NYFL014</v>
      </c>
      <c r="C2868" t="s">
        <v>4006</v>
      </c>
      <c r="D2868" s="15">
        <v>43802</v>
      </c>
      <c r="E2868" s="15" t="str">
        <f>_xlfn.IFNA(IF(LEFT(VLOOKUP(RecordTable[[#This Row],[METRC]],METRC!A:B,2,FALSE),4)=LEFT(RecordTable[[#This Row],[CloneBarcode]],4),"match","MISMATCH"),"dead")</f>
        <v>dead</v>
      </c>
      <c r="F2868" s="15" t="str">
        <f>_xlfn.IFNA(INDEX(Table6[[#All],[Location]],MATCH(RecordTable[[#This Row],[METRC]],Table6[Tag],0)),"DEAD")</f>
        <v>DEAD</v>
      </c>
    </row>
    <row r="2869" spans="1:6" x14ac:dyDescent="0.25">
      <c r="A2869" t="str">
        <f>_xlfn.CONCAT("1A4070000000065000",RIGHT(RecordTable[[#This Row],[CloneBarcode]],6))</f>
        <v>1A4070000000065000045546</v>
      </c>
      <c r="B2869" t="str">
        <f>LEFT(RecordTable[[#This Row],[CloneBarcode]],7)</f>
        <v>NYFL014</v>
      </c>
      <c r="C2869" t="s">
        <v>3885</v>
      </c>
      <c r="D2869" s="15">
        <v>43802</v>
      </c>
      <c r="E2869" s="15" t="str">
        <f>_xlfn.IFNA(IF(LEFT(VLOOKUP(RecordTable[[#This Row],[METRC]],METRC!A:B,2,FALSE),4)=LEFT(RecordTable[[#This Row],[CloneBarcode]],4),"match","MISMATCH"),"dead")</f>
        <v>dead</v>
      </c>
      <c r="F2869" s="15" t="str">
        <f>_xlfn.IFNA(INDEX(Table6[[#All],[Location]],MATCH(RecordTable[[#This Row],[METRC]],Table6[Tag],0)),"DEAD")</f>
        <v>DEAD</v>
      </c>
    </row>
    <row r="2870" spans="1:6" x14ac:dyDescent="0.25">
      <c r="A2870" t="s">
        <v>4007</v>
      </c>
      <c r="B2870" t="s">
        <v>4008</v>
      </c>
      <c r="C2870" t="str">
        <f>_xlfn.CONCAT(RecordTable[[#This Row],[PhenoAbbv]],".",RIGHT(RecordTable[[#This Row],[METRC]],6))</f>
        <v>ONED026.033414</v>
      </c>
      <c r="D2870" s="15">
        <v>43802</v>
      </c>
      <c r="E2870" s="15" t="str">
        <f>_xlfn.IFNA(IF(LEFT(VLOOKUP(RecordTable[[#This Row],[METRC]],METRC!A:B,2,FALSE),4)=LEFT(RecordTable[[#This Row],[CloneBarcode]],4),"match","MISMATCH"),"dead")</f>
        <v>dead</v>
      </c>
      <c r="F2870" s="15" t="str">
        <f>_xlfn.IFNA(INDEX(Table6[[#All],[Location]],MATCH(RecordTable[[#This Row],[METRC]],Table6[Tag],0)),"DEAD")</f>
        <v>DEAD</v>
      </c>
    </row>
    <row r="2871" spans="1:6" x14ac:dyDescent="0.25">
      <c r="A2871" t="str">
        <f>_xlfn.CONCAT("1A4070000000065000",RIGHT(RecordTable[[#This Row],[CloneBarcode]],6))</f>
        <v>1A4070000000065000045539</v>
      </c>
      <c r="B2871" t="str">
        <f>LEFT(RecordTable[[#This Row],[CloneBarcode]],7)</f>
        <v>ONED026</v>
      </c>
      <c r="C2871" t="s">
        <v>3886</v>
      </c>
      <c r="D2871" s="15">
        <v>43802</v>
      </c>
      <c r="E2871" s="15" t="str">
        <f>_xlfn.IFNA(IF(LEFT(VLOOKUP(RecordTable[[#This Row],[METRC]],METRC!A:B,2,FALSE),4)=LEFT(RecordTable[[#This Row],[CloneBarcode]],4),"match","MISMATCH"),"dead")</f>
        <v>dead</v>
      </c>
      <c r="F2871" s="15" t="str">
        <f>_xlfn.IFNA(INDEX(Table6[[#All],[Location]],MATCH(RecordTable[[#This Row],[METRC]],Table6[Tag],0)),"DEAD")</f>
        <v>DEAD</v>
      </c>
    </row>
    <row r="2872" spans="1:6" x14ac:dyDescent="0.25">
      <c r="A2872" t="s">
        <v>4368</v>
      </c>
      <c r="B2872" t="s">
        <v>3197</v>
      </c>
      <c r="C2872" t="str">
        <f>_xlfn.CONCAT(RecordTable[[#This Row],[PhenoAbbv]],".",RIGHT(RecordTable[[#This Row],[METRC]],6))</f>
        <v>ONED041.045565</v>
      </c>
      <c r="D2872" s="15">
        <v>43802</v>
      </c>
      <c r="E2872" s="15" t="str">
        <f>_xlfn.IFNA(IF(LEFT(VLOOKUP(RecordTable[[#This Row],[METRC]],METRC!A:B,2,FALSE),4)=LEFT(RecordTable[[#This Row],[CloneBarcode]],4),"match","MISMATCH"),"dead")</f>
        <v>dead</v>
      </c>
      <c r="F2872" s="15" t="str">
        <f>_xlfn.IFNA(INDEX(Table6[[#All],[Location]],MATCH(RecordTable[[#This Row],[METRC]],Table6[Tag],0)),"DEAD")</f>
        <v>DEAD</v>
      </c>
    </row>
    <row r="2873" spans="1:6" x14ac:dyDescent="0.25">
      <c r="A2873" t="str">
        <f>_xlfn.CONCAT("1A4070000000065000",RIGHT(RecordTable[[#This Row],[CloneBarcode]],6))</f>
        <v>1A4070000000065000045564</v>
      </c>
      <c r="B2873" t="str">
        <f>LEFT(RecordTable[[#This Row],[CloneBarcode]],7)</f>
        <v>ONED041</v>
      </c>
      <c r="C2873" t="s">
        <v>3888</v>
      </c>
      <c r="D2873" s="15">
        <v>43802</v>
      </c>
      <c r="E2873" s="15" t="str">
        <f>_xlfn.IFNA(IF(LEFT(VLOOKUP(RecordTable[[#This Row],[METRC]],METRC!A:B,2,FALSE),4)=LEFT(RecordTable[[#This Row],[CloneBarcode]],4),"match","MISMATCH"),"dead")</f>
        <v>dead</v>
      </c>
      <c r="F2873" s="15" t="str">
        <f>_xlfn.IFNA(INDEX(Table6[[#All],[Location]],MATCH(RecordTable[[#This Row],[METRC]],Table6[Tag],0)),"DEAD")</f>
        <v>DEAD</v>
      </c>
    </row>
    <row r="2874" spans="1:6" x14ac:dyDescent="0.25">
      <c r="A2874" t="s">
        <v>4013</v>
      </c>
      <c r="B2874" t="s">
        <v>4014</v>
      </c>
      <c r="C2874" t="str">
        <f>_xlfn.CONCAT(RecordTable[[#This Row],[PhenoAbbv]],".",RIGHT(RecordTable[[#This Row],[METRC]],6))</f>
        <v>ONED048.040491</v>
      </c>
      <c r="D2874" s="15">
        <v>43802</v>
      </c>
      <c r="E2874" s="15" t="str">
        <f>_xlfn.IFNA(IF(LEFT(VLOOKUP(RecordTable[[#This Row],[METRC]],METRC!A:B,2,FALSE),4)=LEFT(RecordTable[[#This Row],[CloneBarcode]],4),"match","MISMATCH"),"dead")</f>
        <v>dead</v>
      </c>
      <c r="F2874" s="15" t="str">
        <f>_xlfn.IFNA(INDEX(Table6[[#All],[Location]],MATCH(RecordTable[[#This Row],[METRC]],Table6[Tag],0)),"DEAD")</f>
        <v>DEAD</v>
      </c>
    </row>
    <row r="2875" spans="1:6" x14ac:dyDescent="0.25">
      <c r="A2875" t="s">
        <v>4015</v>
      </c>
      <c r="B2875" t="s">
        <v>4014</v>
      </c>
      <c r="C2875" t="str">
        <f>_xlfn.CONCAT(RecordTable[[#This Row],[PhenoAbbv]],".",RIGHT(RecordTable[[#This Row],[METRC]],6))</f>
        <v>ONED048.040502</v>
      </c>
      <c r="D2875" s="15">
        <v>43802</v>
      </c>
      <c r="E2875" s="15" t="str">
        <f>_xlfn.IFNA(IF(LEFT(VLOOKUP(RecordTable[[#This Row],[METRC]],METRC!A:B,2,FALSE),4)=LEFT(RecordTable[[#This Row],[CloneBarcode]],4),"match","MISMATCH"),"dead")</f>
        <v>dead</v>
      </c>
      <c r="F2875" s="15" t="str">
        <f>_xlfn.IFNA(INDEX(Table6[[#All],[Location]],MATCH(RecordTable[[#This Row],[METRC]],Table6[Tag],0)),"DEAD")</f>
        <v>DEAD</v>
      </c>
    </row>
    <row r="2876" spans="1:6" x14ac:dyDescent="0.25">
      <c r="A2876" t="str">
        <f>_xlfn.CONCAT("1A4070000000065000",RIGHT(RecordTable[[#This Row],[CloneBarcode]],6))</f>
        <v>1A4070000000065000045502</v>
      </c>
      <c r="B2876" t="str">
        <f>LEFT(RecordTable[[#This Row],[CloneBarcode]],7)</f>
        <v>OROB038</v>
      </c>
      <c r="C2876" t="s">
        <v>3892</v>
      </c>
      <c r="D2876" s="15">
        <v>43802</v>
      </c>
      <c r="E2876" s="15" t="str">
        <f>_xlfn.IFNA(IF(LEFT(VLOOKUP(RecordTable[[#This Row],[METRC]],METRC!A:B,2,FALSE),4)=LEFT(RecordTable[[#This Row],[CloneBarcode]],4),"match","MISMATCH"),"dead")</f>
        <v>dead</v>
      </c>
      <c r="F2876" s="15" t="str">
        <f>_xlfn.IFNA(INDEX(Table6[[#All],[Location]],MATCH(RecordTable[[#This Row],[METRC]],Table6[Tag],0)),"DEAD")</f>
        <v>DEAD</v>
      </c>
    </row>
    <row r="2877" spans="1:6" x14ac:dyDescent="0.25">
      <c r="A2877" t="str">
        <f>_xlfn.CONCAT("1A4070000000065000",RIGHT(RecordTable[[#This Row],[CloneBarcode]],6))</f>
        <v>1A4070000000065000045503</v>
      </c>
      <c r="B2877" t="str">
        <f>LEFT(RecordTable[[#This Row],[CloneBarcode]],7)</f>
        <v>OROB038</v>
      </c>
      <c r="C2877" t="s">
        <v>3891</v>
      </c>
      <c r="D2877" s="15">
        <v>43802</v>
      </c>
      <c r="E2877" s="15" t="str">
        <f>_xlfn.IFNA(IF(LEFT(VLOOKUP(RecordTable[[#This Row],[METRC]],METRC!A:B,2,FALSE),4)=LEFT(RecordTable[[#This Row],[CloneBarcode]],4),"match","MISMATCH"),"dead")</f>
        <v>dead</v>
      </c>
      <c r="F2877" s="15" t="str">
        <f>_xlfn.IFNA(INDEX(Table6[[#All],[Location]],MATCH(RecordTable[[#This Row],[METRC]],Table6[Tag],0)),"DEAD")</f>
        <v>DEAD</v>
      </c>
    </row>
    <row r="2878" spans="1:6" x14ac:dyDescent="0.25">
      <c r="A2878" t="str">
        <f>_xlfn.CONCAT("1A4070000000065000",RIGHT(RecordTable[[#This Row],[CloneBarcode]],6))</f>
        <v>1A4070000000065000050635</v>
      </c>
      <c r="B2878" t="str">
        <f>LEFT(RecordTable[[#This Row],[CloneBarcode]],7)</f>
        <v>OROB047</v>
      </c>
      <c r="C2878" t="s">
        <v>4168</v>
      </c>
      <c r="D2878" s="15">
        <v>43802</v>
      </c>
      <c r="E2878" s="15" t="str">
        <f>_xlfn.IFNA(IF(LEFT(VLOOKUP(RecordTable[[#This Row],[METRC]],METRC!A:B,2,FALSE),4)=LEFT(RecordTable[[#This Row],[CloneBarcode]],4),"match","MISMATCH"),"dead")</f>
        <v>dead</v>
      </c>
      <c r="F2878" s="15" t="str">
        <f>_xlfn.IFNA(INDEX(Table6[[#All],[Location]],MATCH(RecordTable[[#This Row],[METRC]],Table6[Tag],0)),"DEAD")</f>
        <v>DEAD</v>
      </c>
    </row>
    <row r="2879" spans="1:6" x14ac:dyDescent="0.25">
      <c r="A2879" t="str">
        <f>_xlfn.CONCAT("1A4070000000065000",RIGHT(RecordTable[[#This Row],[CloneBarcode]],6))</f>
        <v>1A4070000000065000053216</v>
      </c>
      <c r="B2879" t="str">
        <f>LEFT(RecordTable[[#This Row],[CloneBarcode]],7)</f>
        <v>OROB047</v>
      </c>
      <c r="C2879" t="s">
        <v>4271</v>
      </c>
      <c r="D2879" s="15">
        <v>43802</v>
      </c>
      <c r="E2879" s="15" t="str">
        <f>_xlfn.IFNA(IF(LEFT(VLOOKUP(RecordTable[[#This Row],[METRC]],METRC!A:B,2,FALSE),4)=LEFT(RecordTable[[#This Row],[CloneBarcode]],4),"match","MISMATCH"),"dead")</f>
        <v>dead</v>
      </c>
      <c r="F2879" s="15" t="str">
        <f>_xlfn.IFNA(INDEX(Table6[[#All],[Location]],MATCH(RecordTable[[#This Row],[METRC]],Table6[Tag],0)),"DEAD")</f>
        <v>DEAD</v>
      </c>
    </row>
    <row r="2880" spans="1:6" x14ac:dyDescent="0.25">
      <c r="A2880" t="str">
        <f>_xlfn.CONCAT("1A4070000000065000",RIGHT(RecordTable[[#This Row],[CloneBarcode]],6))</f>
        <v>1A4070000000065000053215</v>
      </c>
      <c r="B2880" t="str">
        <f>LEFT(RecordTable[[#This Row],[CloneBarcode]],7)</f>
        <v>OROB047</v>
      </c>
      <c r="C2880" t="s">
        <v>4270</v>
      </c>
      <c r="D2880" s="15">
        <v>43802</v>
      </c>
      <c r="E2880" s="15" t="str">
        <f>_xlfn.IFNA(IF(LEFT(VLOOKUP(RecordTable[[#This Row],[METRC]],METRC!A:B,2,FALSE),4)=LEFT(RecordTable[[#This Row],[CloneBarcode]],4),"match","MISMATCH"),"dead")</f>
        <v>dead</v>
      </c>
      <c r="F2880" s="15" t="str">
        <f>_xlfn.IFNA(INDEX(Table6[[#All],[Location]],MATCH(RecordTable[[#This Row],[METRC]],Table6[Tag],0)),"DEAD")</f>
        <v>DEAD</v>
      </c>
    </row>
    <row r="2881" spans="1:6" x14ac:dyDescent="0.25">
      <c r="A2881" t="str">
        <f>_xlfn.CONCAT("1A4070000000065000",RIGHT(RecordTable[[#This Row],[CloneBarcode]],6))</f>
        <v>1A4070000000065000050634</v>
      </c>
      <c r="B2881" t="str">
        <f>LEFT(RecordTable[[#This Row],[CloneBarcode]],7)</f>
        <v>OROB047</v>
      </c>
      <c r="C2881" t="s">
        <v>4167</v>
      </c>
      <c r="D2881" s="15">
        <v>43802</v>
      </c>
      <c r="E2881" s="15" t="str">
        <f>_xlfn.IFNA(IF(LEFT(VLOOKUP(RecordTable[[#This Row],[METRC]],METRC!A:B,2,FALSE),4)=LEFT(RecordTable[[#This Row],[CloneBarcode]],4),"match","MISMATCH"),"dead")</f>
        <v>dead</v>
      </c>
      <c r="F2881" s="15" t="str">
        <f>_xlfn.IFNA(INDEX(Table6[[#All],[Location]],MATCH(RecordTable[[#This Row],[METRC]],Table6[Tag],0)),"DEAD")</f>
        <v>DEAD</v>
      </c>
    </row>
    <row r="2882" spans="1:6" x14ac:dyDescent="0.25">
      <c r="A2882" t="str">
        <f>_xlfn.CONCAT("1A4070000000065000",RIGHT(RecordTable[[#This Row],[CloneBarcode]],6))</f>
        <v>1A4070000000065000053197</v>
      </c>
      <c r="B2882" t="str">
        <f>LEFT(RecordTable[[#This Row],[CloneBarcode]],7)</f>
        <v>OROB054</v>
      </c>
      <c r="C2882" t="s">
        <v>4272</v>
      </c>
      <c r="D2882" s="15">
        <v>43802</v>
      </c>
      <c r="E2882" s="15" t="str">
        <f>_xlfn.IFNA(IF(LEFT(VLOOKUP(RecordTable[[#This Row],[METRC]],METRC!A:B,2,FALSE),4)=LEFT(RecordTable[[#This Row],[CloneBarcode]],4),"match","MISMATCH"),"dead")</f>
        <v>dead</v>
      </c>
      <c r="F2882" s="15" t="str">
        <f>_xlfn.IFNA(INDEX(Table6[[#All],[Location]],MATCH(RecordTable[[#This Row],[METRC]],Table6[Tag],0)),"DEAD")</f>
        <v>DEAD</v>
      </c>
    </row>
    <row r="2883" spans="1:6" x14ac:dyDescent="0.25">
      <c r="A2883" t="str">
        <f>_xlfn.CONCAT("1A4070000000065000",RIGHT(RecordTable[[#This Row],[CloneBarcode]],6))</f>
        <v>1A4070000000065000053196</v>
      </c>
      <c r="B2883" t="str">
        <f>LEFT(RecordTable[[#This Row],[CloneBarcode]],7)</f>
        <v>OROB054</v>
      </c>
      <c r="C2883" t="s">
        <v>102</v>
      </c>
      <c r="D2883" s="15">
        <v>43802</v>
      </c>
      <c r="E2883" s="15" t="str">
        <f>_xlfn.IFNA(IF(LEFT(VLOOKUP(RecordTable[[#This Row],[METRC]],METRC!A:B,2,FALSE),4)=LEFT(RecordTable[[#This Row],[CloneBarcode]],4),"match","MISMATCH"),"dead")</f>
        <v>dead</v>
      </c>
      <c r="F2883" s="15" t="str">
        <f>_xlfn.IFNA(INDEX(Table6[[#All],[Location]],MATCH(RecordTable[[#This Row],[METRC]],Table6[Tag],0)),"DEAD")</f>
        <v>DEAD</v>
      </c>
    </row>
    <row r="2884" spans="1:6" x14ac:dyDescent="0.25">
      <c r="A2884" t="str">
        <f>_xlfn.CONCAT("1A4070000000065000",RIGHT(RecordTable[[#This Row],[CloneBarcode]],6))</f>
        <v>1A4070000000065000050624</v>
      </c>
      <c r="B2884" t="str">
        <f>LEFT(RecordTable[[#This Row],[CloneBarcode]],7)</f>
        <v>OROB054</v>
      </c>
      <c r="C2884" t="s">
        <v>81</v>
      </c>
      <c r="D2884" s="15">
        <v>43802</v>
      </c>
      <c r="E2884" s="15" t="str">
        <f>_xlfn.IFNA(IF(LEFT(VLOOKUP(RecordTable[[#This Row],[METRC]],METRC!A:B,2,FALSE),4)=LEFT(RecordTable[[#This Row],[CloneBarcode]],4),"match","MISMATCH"),"dead")</f>
        <v>dead</v>
      </c>
      <c r="F2884" s="15" t="str">
        <f>_xlfn.IFNA(INDEX(Table6[[#All],[Location]],MATCH(RecordTable[[#This Row],[METRC]],Table6[Tag],0)),"DEAD")</f>
        <v>DEAD</v>
      </c>
    </row>
    <row r="2885" spans="1:6" x14ac:dyDescent="0.25">
      <c r="A2885" t="str">
        <f>_xlfn.CONCAT("1A4070000000065000",RIGHT(RecordTable[[#This Row],[CloneBarcode]],6))</f>
        <v>1A4070000000065000050625</v>
      </c>
      <c r="B2885" t="str">
        <f>LEFT(RecordTable[[#This Row],[CloneBarcode]],7)</f>
        <v>OROB054</v>
      </c>
      <c r="C2885" t="s">
        <v>4169</v>
      </c>
      <c r="D2885" s="15">
        <v>43802</v>
      </c>
      <c r="E2885" s="15" t="str">
        <f>_xlfn.IFNA(IF(LEFT(VLOOKUP(RecordTable[[#This Row],[METRC]],METRC!A:B,2,FALSE),4)=LEFT(RecordTable[[#This Row],[CloneBarcode]],4),"match","MISMATCH"),"dead")</f>
        <v>dead</v>
      </c>
      <c r="F2885" s="15" t="str">
        <f>_xlfn.IFNA(INDEX(Table6[[#All],[Location]],MATCH(RecordTable[[#This Row],[METRC]],Table6[Tag],0)),"DEAD")</f>
        <v>DEAD</v>
      </c>
    </row>
    <row r="2886" spans="1:6" x14ac:dyDescent="0.25">
      <c r="A2886" t="s">
        <v>4369</v>
      </c>
      <c r="B2886" t="s">
        <v>3215</v>
      </c>
      <c r="C2886" t="str">
        <f>_xlfn.CONCAT(RecordTable[[#This Row],[PhenoAbbv]],".",RIGHT(RecordTable[[#This Row],[METRC]],6))</f>
        <v>PHGW020.043023</v>
      </c>
      <c r="D2886" s="15">
        <v>43802</v>
      </c>
      <c r="E2886" s="15" t="str">
        <f>_xlfn.IFNA(IF(LEFT(VLOOKUP(RecordTable[[#This Row],[METRC]],METRC!A:B,2,FALSE),4)=LEFT(RecordTable[[#This Row],[CloneBarcode]],4),"match","MISMATCH"),"dead")</f>
        <v>dead</v>
      </c>
      <c r="F2886" s="15" t="str">
        <f>_xlfn.IFNA(INDEX(Table6[[#All],[Location]],MATCH(RecordTable[[#This Row],[METRC]],Table6[Tag],0)),"DEAD")</f>
        <v>DEAD</v>
      </c>
    </row>
    <row r="2887" spans="1:6" x14ac:dyDescent="0.25">
      <c r="A2887" t="s">
        <v>4370</v>
      </c>
      <c r="B2887" t="s">
        <v>3215</v>
      </c>
      <c r="C2887" t="str">
        <f>_xlfn.CONCAT(RecordTable[[#This Row],[PhenoAbbv]],".",RIGHT(RecordTable[[#This Row],[METRC]],6))</f>
        <v>PHGW020.043032</v>
      </c>
      <c r="D2887" s="15">
        <v>43802</v>
      </c>
      <c r="E2887" s="15" t="str">
        <f>_xlfn.IFNA(IF(LEFT(VLOOKUP(RecordTable[[#This Row],[METRC]],METRC!A:B,2,FALSE),4)=LEFT(RecordTable[[#This Row],[CloneBarcode]],4),"match","MISMATCH"),"dead")</f>
        <v>dead</v>
      </c>
      <c r="F2887" s="15" t="str">
        <f>_xlfn.IFNA(INDEX(Table6[[#All],[Location]],MATCH(RecordTable[[#This Row],[METRC]],Table6[Tag],0)),"DEAD")</f>
        <v>DEAD</v>
      </c>
    </row>
    <row r="2888" spans="1:6" x14ac:dyDescent="0.25">
      <c r="A2888" t="str">
        <f>_xlfn.CONCAT("1A4070000000065000",RIGHT(RecordTable[[#This Row],[CloneBarcode]],6))</f>
        <v>1A4070000000065000045531</v>
      </c>
      <c r="B2888" t="str">
        <f>LEFT(RecordTable[[#This Row],[CloneBarcode]],7)</f>
        <v>PHGW020</v>
      </c>
      <c r="C2888" t="s">
        <v>3894</v>
      </c>
      <c r="D2888" s="15">
        <v>43802</v>
      </c>
      <c r="E2888" s="15" t="str">
        <f>_xlfn.IFNA(IF(LEFT(VLOOKUP(RecordTable[[#This Row],[METRC]],METRC!A:B,2,FALSE),4)=LEFT(RecordTable[[#This Row],[CloneBarcode]],4),"match","MISMATCH"),"dead")</f>
        <v>dead</v>
      </c>
      <c r="F2888" s="15" t="str">
        <f>_xlfn.IFNA(INDEX(Table6[[#All],[Location]],MATCH(RecordTable[[#This Row],[METRC]],Table6[Tag],0)),"DEAD")</f>
        <v>DEAD</v>
      </c>
    </row>
    <row r="2889" spans="1:6" x14ac:dyDescent="0.25">
      <c r="A2889" t="str">
        <f>_xlfn.CONCAT("1A4070000000065000",RIGHT(RecordTable[[#This Row],[CloneBarcode]],6))</f>
        <v>1A4070000000065000045530</v>
      </c>
      <c r="B2889" t="str">
        <f>LEFT(RecordTable[[#This Row],[CloneBarcode]],7)</f>
        <v>PHGW020</v>
      </c>
      <c r="C2889" t="s">
        <v>3893</v>
      </c>
      <c r="D2889" s="15">
        <v>43802</v>
      </c>
      <c r="E2889" s="15" t="str">
        <f>_xlfn.IFNA(IF(LEFT(VLOOKUP(RecordTable[[#This Row],[METRC]],METRC!A:B,2,FALSE),4)=LEFT(RecordTable[[#This Row],[CloneBarcode]],4),"match","MISMATCH"),"dead")</f>
        <v>dead</v>
      </c>
      <c r="F2889" s="15" t="str">
        <f>_xlfn.IFNA(INDEX(Table6[[#All],[Location]],MATCH(RecordTable[[#This Row],[METRC]],Table6[Tag],0)),"DEAD")</f>
        <v>DEAD</v>
      </c>
    </row>
    <row r="2890" spans="1:6" x14ac:dyDescent="0.25">
      <c r="A2890" t="s">
        <v>4371</v>
      </c>
      <c r="B2890" t="s">
        <v>3486</v>
      </c>
      <c r="C2890" t="str">
        <f>_xlfn.CONCAT(RecordTable[[#This Row],[PhenoAbbv]],".",RIGHT(RecordTable[[#This Row],[METRC]],6))</f>
        <v>PHGW023.041820</v>
      </c>
      <c r="D2890" s="15">
        <v>43802</v>
      </c>
      <c r="E2890" s="15" t="str">
        <f>_xlfn.IFNA(IF(LEFT(VLOOKUP(RecordTable[[#This Row],[METRC]],METRC!A:B,2,FALSE),4)=LEFT(RecordTable[[#This Row],[CloneBarcode]],4),"match","MISMATCH"),"dead")</f>
        <v>dead</v>
      </c>
      <c r="F2890" s="15" t="str">
        <f>_xlfn.IFNA(INDEX(Table6[[#All],[Location]],MATCH(RecordTable[[#This Row],[METRC]],Table6[Tag],0)),"DEAD")</f>
        <v>DEAD</v>
      </c>
    </row>
    <row r="2891" spans="1:6" x14ac:dyDescent="0.25">
      <c r="A2891" t="s">
        <v>4372</v>
      </c>
      <c r="B2891" t="s">
        <v>3486</v>
      </c>
      <c r="C2891" t="str">
        <f>_xlfn.CONCAT(RecordTable[[#This Row],[PhenoAbbv]],".",RIGHT(RecordTable[[#This Row],[METRC]],6))</f>
        <v>PHGW023.041821</v>
      </c>
      <c r="D2891" s="15">
        <v>43802</v>
      </c>
      <c r="E2891" s="15" t="str">
        <f>_xlfn.IFNA(IF(LEFT(VLOOKUP(RecordTable[[#This Row],[METRC]],METRC!A:B,2,FALSE),4)=LEFT(RecordTable[[#This Row],[CloneBarcode]],4),"match","MISMATCH"),"dead")</f>
        <v>dead</v>
      </c>
      <c r="F2891" s="15" t="str">
        <f>_xlfn.IFNA(INDEX(Table6[[#All],[Location]],MATCH(RecordTable[[#This Row],[METRC]],Table6[Tag],0)),"DEAD")</f>
        <v>DEAD</v>
      </c>
    </row>
    <row r="2892" spans="1:6" x14ac:dyDescent="0.25">
      <c r="A2892" t="str">
        <f>_xlfn.CONCAT("1A4070000000065000",RIGHT(RecordTable[[#This Row],[CloneBarcode]],6))</f>
        <v>1A4070000000065000045492</v>
      </c>
      <c r="B2892" t="str">
        <f>LEFT(RecordTable[[#This Row],[CloneBarcode]],7)</f>
        <v>PHGW023</v>
      </c>
      <c r="C2892" t="s">
        <v>3895</v>
      </c>
      <c r="D2892" s="15">
        <v>43802</v>
      </c>
      <c r="E2892" s="15" t="str">
        <f>_xlfn.IFNA(IF(LEFT(VLOOKUP(RecordTable[[#This Row],[METRC]],METRC!A:B,2,FALSE),4)=LEFT(RecordTable[[#This Row],[CloneBarcode]],4),"match","MISMATCH"),"dead")</f>
        <v>dead</v>
      </c>
      <c r="F2892" s="15" t="str">
        <f>_xlfn.IFNA(INDEX(Table6[[#All],[Location]],MATCH(RecordTable[[#This Row],[METRC]],Table6[Tag],0)),"DEAD")</f>
        <v>DEAD</v>
      </c>
    </row>
    <row r="2893" spans="1:6" x14ac:dyDescent="0.25">
      <c r="A2893" t="str">
        <f>_xlfn.CONCAT("1A4070000000065000",RIGHT(RecordTable[[#This Row],[CloneBarcode]],6))</f>
        <v>1A4070000000065000045493</v>
      </c>
      <c r="B2893" t="str">
        <f>LEFT(RecordTable[[#This Row],[CloneBarcode]],7)</f>
        <v>PHGW023</v>
      </c>
      <c r="C2893" t="s">
        <v>3896</v>
      </c>
      <c r="D2893" s="15">
        <v>43802</v>
      </c>
      <c r="E2893" s="15" t="str">
        <f>_xlfn.IFNA(IF(LEFT(VLOOKUP(RecordTable[[#This Row],[METRC]],METRC!A:B,2,FALSE),4)=LEFT(RecordTable[[#This Row],[CloneBarcode]],4),"match","MISMATCH"),"dead")</f>
        <v>dead</v>
      </c>
      <c r="F2893" s="15" t="str">
        <f>_xlfn.IFNA(INDEX(Table6[[#All],[Location]],MATCH(RecordTable[[#This Row],[METRC]],Table6[Tag],0)),"DEAD")</f>
        <v>DEAD</v>
      </c>
    </row>
    <row r="2894" spans="1:6" x14ac:dyDescent="0.25">
      <c r="A2894" t="s">
        <v>4133</v>
      </c>
      <c r="B2894" t="s">
        <v>2672</v>
      </c>
      <c r="C2894" t="str">
        <f>_xlfn.CONCAT(RecordTable[[#This Row],[PhenoAbbv]],".",RIGHT(RecordTable[[#This Row],[METRC]],6))</f>
        <v>PLAN008.040635</v>
      </c>
      <c r="D2894" s="15">
        <v>43802</v>
      </c>
      <c r="E2894" s="15" t="str">
        <f>_xlfn.IFNA(IF(LEFT(VLOOKUP(RecordTable[[#This Row],[METRC]],METRC!A:B,2,FALSE),4)=LEFT(RecordTable[[#This Row],[CloneBarcode]],4),"match","MISMATCH"),"dead")</f>
        <v>dead</v>
      </c>
      <c r="F2894" s="15" t="str">
        <f>_xlfn.IFNA(INDEX(Table6[[#All],[Location]],MATCH(RecordTable[[#This Row],[METRC]],Table6[Tag],0)),"DEAD")</f>
        <v>DEAD</v>
      </c>
    </row>
    <row r="2895" spans="1:6" x14ac:dyDescent="0.25">
      <c r="A2895" t="s">
        <v>4134</v>
      </c>
      <c r="B2895" t="s">
        <v>2672</v>
      </c>
      <c r="C2895" t="str">
        <f>_xlfn.CONCAT(RecordTable[[#This Row],[PhenoAbbv]],".",RIGHT(RecordTable[[#This Row],[METRC]],6))</f>
        <v>PLAN008.040636</v>
      </c>
      <c r="D2895" s="15">
        <v>43802</v>
      </c>
      <c r="E2895" s="15" t="str">
        <f>_xlfn.IFNA(IF(LEFT(VLOOKUP(RecordTable[[#This Row],[METRC]],METRC!A:B,2,FALSE),4)=LEFT(RecordTable[[#This Row],[CloneBarcode]],4),"match","MISMATCH"),"dead")</f>
        <v>dead</v>
      </c>
      <c r="F2895" s="15" t="str">
        <f>_xlfn.IFNA(INDEX(Table6[[#All],[Location]],MATCH(RecordTable[[#This Row],[METRC]],Table6[Tag],0)),"DEAD")</f>
        <v>DEAD</v>
      </c>
    </row>
    <row r="2896" spans="1:6" x14ac:dyDescent="0.25">
      <c r="A2896" t="str">
        <f>_xlfn.CONCAT("1A4070000000065000",RIGHT(RecordTable[[#This Row],[CloneBarcode]],6))</f>
        <v>1A4070000000065000044201</v>
      </c>
      <c r="B2896" t="str">
        <f>LEFT(RecordTable[[#This Row],[CloneBarcode]],7)</f>
        <v>PLAN017</v>
      </c>
      <c r="C2896" t="s">
        <v>4025</v>
      </c>
      <c r="D2896" s="15">
        <v>43802</v>
      </c>
      <c r="E2896" s="15" t="str">
        <f>_xlfn.IFNA(IF(LEFT(VLOOKUP(RecordTable[[#This Row],[METRC]],METRC!A:B,2,FALSE),4)=LEFT(RecordTable[[#This Row],[CloneBarcode]],4),"match","MISMATCH"),"dead")</f>
        <v>dead</v>
      </c>
      <c r="F2896" s="15" t="str">
        <f>_xlfn.IFNA(INDEX(Table6[[#All],[Location]],MATCH(RecordTable[[#This Row],[METRC]],Table6[Tag],0)),"DEAD")</f>
        <v>DEAD</v>
      </c>
    </row>
    <row r="2897" spans="1:6" x14ac:dyDescent="0.25">
      <c r="A2897" t="str">
        <f>_xlfn.CONCAT("1A4070000000065000",RIGHT(RecordTable[[#This Row],[CloneBarcode]],6))</f>
        <v>1A4070000000065000044211</v>
      </c>
      <c r="B2897" t="str">
        <f>LEFT(RecordTable[[#This Row],[CloneBarcode]],7)</f>
        <v>PLAN017</v>
      </c>
      <c r="C2897" t="s">
        <v>4024</v>
      </c>
      <c r="D2897" s="15">
        <v>43802</v>
      </c>
      <c r="E2897" s="15" t="str">
        <f>_xlfn.IFNA(IF(LEFT(VLOOKUP(RecordTable[[#This Row],[METRC]],METRC!A:B,2,FALSE),4)=LEFT(RecordTable[[#This Row],[CloneBarcode]],4),"match","MISMATCH"),"dead")</f>
        <v>dead</v>
      </c>
      <c r="F2897" s="15" t="str">
        <f>_xlfn.IFNA(INDEX(Table6[[#All],[Location]],MATCH(RecordTable[[#This Row],[METRC]],Table6[Tag],0)),"DEAD")</f>
        <v>DEAD</v>
      </c>
    </row>
    <row r="2898" spans="1:6" x14ac:dyDescent="0.25">
      <c r="A2898" t="str">
        <f>_xlfn.CONCAT("1A4070000000065000",RIGHT(RecordTable[[#This Row],[CloneBarcode]],6))</f>
        <v>1A4070000000065000044188</v>
      </c>
      <c r="B2898" t="str">
        <f>LEFT(RecordTable[[#This Row],[CloneBarcode]],7)</f>
        <v>PLAN017</v>
      </c>
      <c r="C2898" t="s">
        <v>4026</v>
      </c>
      <c r="D2898" s="15">
        <v>43802</v>
      </c>
      <c r="E2898" s="15" t="str">
        <f>_xlfn.IFNA(IF(LEFT(VLOOKUP(RecordTable[[#This Row],[METRC]],METRC!A:B,2,FALSE),4)=LEFT(RecordTable[[#This Row],[CloneBarcode]],4),"match","MISMATCH"),"dead")</f>
        <v>dead</v>
      </c>
      <c r="F2898" s="15" t="str">
        <f>_xlfn.IFNA(INDEX(Table6[[#All],[Location]],MATCH(RecordTable[[#This Row],[METRC]],Table6[Tag],0)),"DEAD")</f>
        <v>DEAD</v>
      </c>
    </row>
    <row r="2899" spans="1:6" x14ac:dyDescent="0.25">
      <c r="A2899" t="s">
        <v>4027</v>
      </c>
      <c r="B2899" t="s">
        <v>4028</v>
      </c>
      <c r="C2899" t="str">
        <f>_xlfn.CONCAT(RecordTable[[#This Row],[PhenoAbbv]],".",RIGHT(RecordTable[[#This Row],[METRC]],6))</f>
        <v>PLAN026.040623</v>
      </c>
      <c r="D2899" s="15">
        <v>43802</v>
      </c>
      <c r="E2899" s="15" t="str">
        <f>_xlfn.IFNA(IF(LEFT(VLOOKUP(RecordTable[[#This Row],[METRC]],METRC!A:B,2,FALSE),4)=LEFT(RecordTable[[#This Row],[CloneBarcode]],4),"match","MISMATCH"),"dead")</f>
        <v>dead</v>
      </c>
      <c r="F2899" s="15" t="str">
        <f>_xlfn.IFNA(INDEX(Table6[[#All],[Location]],MATCH(RecordTable[[#This Row],[METRC]],Table6[Tag],0)),"DEAD")</f>
        <v>DEAD</v>
      </c>
    </row>
    <row r="2900" spans="1:6" x14ac:dyDescent="0.25">
      <c r="A2900" t="s">
        <v>4029</v>
      </c>
      <c r="B2900" t="s">
        <v>4028</v>
      </c>
      <c r="C2900" t="str">
        <f>_xlfn.CONCAT(RecordTable[[#This Row],[PhenoAbbv]],".",RIGHT(RecordTable[[#This Row],[METRC]],6))</f>
        <v>PLAN026.040624</v>
      </c>
      <c r="D2900" s="15">
        <v>43802</v>
      </c>
      <c r="E2900" s="15" t="str">
        <f>_xlfn.IFNA(IF(LEFT(VLOOKUP(RecordTable[[#This Row],[METRC]],METRC!A:B,2,FALSE),4)=LEFT(RecordTable[[#This Row],[CloneBarcode]],4),"match","MISMATCH"),"dead")</f>
        <v>dead</v>
      </c>
      <c r="F2900" s="15" t="str">
        <f>_xlfn.IFNA(INDEX(Table6[[#All],[Location]],MATCH(RecordTable[[#This Row],[METRC]],Table6[Tag],0)),"DEAD")</f>
        <v>DEAD</v>
      </c>
    </row>
    <row r="2901" spans="1:6" x14ac:dyDescent="0.25">
      <c r="A2901" t="str">
        <f>_xlfn.CONCAT("1A4070000000065000",RIGHT(RecordTable[[#This Row],[CloneBarcode]],6))</f>
        <v>1A4070000000065000048057</v>
      </c>
      <c r="B2901" t="str">
        <f>LEFT(RecordTable[[#This Row],[CloneBarcode]],7)</f>
        <v>PLKO004</v>
      </c>
      <c r="C2901" t="s">
        <v>4033</v>
      </c>
      <c r="D2901" s="15">
        <v>43802</v>
      </c>
      <c r="E2901" s="15" t="str">
        <f>_xlfn.IFNA(IF(LEFT(VLOOKUP(RecordTable[[#This Row],[METRC]],METRC!A:B,2,FALSE),4)=LEFT(RecordTable[[#This Row],[CloneBarcode]],4),"match","MISMATCH"),"dead")</f>
        <v>dead</v>
      </c>
      <c r="F2901" s="15" t="str">
        <f>_xlfn.IFNA(INDEX(Table6[[#All],[Location]],MATCH(RecordTable[[#This Row],[METRC]],Table6[Tag],0)),"DEAD")</f>
        <v>DEAD</v>
      </c>
    </row>
    <row r="2902" spans="1:6" x14ac:dyDescent="0.25">
      <c r="A2902" t="str">
        <f>_xlfn.CONCAT("1A4070000000065000",RIGHT(RecordTable[[#This Row],[CloneBarcode]],6))</f>
        <v>1A4070000000065000048058</v>
      </c>
      <c r="B2902" t="str">
        <f>LEFT(RecordTable[[#This Row],[CloneBarcode]],7)</f>
        <v>PLKO004</v>
      </c>
      <c r="C2902" t="s">
        <v>4034</v>
      </c>
      <c r="D2902" s="15">
        <v>43802</v>
      </c>
      <c r="E2902" s="15" t="str">
        <f>_xlfn.IFNA(IF(LEFT(VLOOKUP(RecordTable[[#This Row],[METRC]],METRC!A:B,2,FALSE),4)=LEFT(RecordTable[[#This Row],[CloneBarcode]],4),"match","MISMATCH"),"dead")</f>
        <v>dead</v>
      </c>
      <c r="F2902" s="15" t="str">
        <f>_xlfn.IFNA(INDEX(Table6[[#All],[Location]],MATCH(RecordTable[[#This Row],[METRC]],Table6[Tag],0)),"DEAD")</f>
        <v>DEAD</v>
      </c>
    </row>
    <row r="2903" spans="1:6" x14ac:dyDescent="0.25">
      <c r="A2903" t="str">
        <f>_xlfn.CONCAT("1A4070000000065000",RIGHT(RecordTable[[#This Row],[CloneBarcode]],6))</f>
        <v>1A4070000000065000048056</v>
      </c>
      <c r="B2903" t="str">
        <f>LEFT(RecordTable[[#This Row],[CloneBarcode]],7)</f>
        <v>PLKO004</v>
      </c>
      <c r="C2903" t="s">
        <v>4032</v>
      </c>
      <c r="D2903" s="15">
        <v>43802</v>
      </c>
      <c r="E2903" s="15" t="str">
        <f>_xlfn.IFNA(IF(LEFT(VLOOKUP(RecordTable[[#This Row],[METRC]],METRC!A:B,2,FALSE),4)=LEFT(RecordTable[[#This Row],[CloneBarcode]],4),"match","MISMATCH"),"dead")</f>
        <v>dead</v>
      </c>
      <c r="F2903" s="15" t="str">
        <f>_xlfn.IFNA(INDEX(Table6[[#All],[Location]],MATCH(RecordTable[[#This Row],[METRC]],Table6[Tag],0)),"DEAD")</f>
        <v>DEAD</v>
      </c>
    </row>
    <row r="2904" spans="1:6" x14ac:dyDescent="0.25">
      <c r="A2904" t="s">
        <v>4137</v>
      </c>
      <c r="B2904" t="s">
        <v>4036</v>
      </c>
      <c r="C2904" t="str">
        <f>_xlfn.CONCAT(RecordTable[[#This Row],[PhenoAbbv]],".",RIGHT(RecordTable[[#This Row],[METRC]],6))</f>
        <v>PLKO005.040514</v>
      </c>
      <c r="D2904" s="15">
        <v>43802</v>
      </c>
      <c r="E2904" s="15" t="str">
        <f>_xlfn.IFNA(IF(LEFT(VLOOKUP(RecordTable[[#This Row],[METRC]],METRC!A:B,2,FALSE),4)=LEFT(RecordTable[[#This Row],[CloneBarcode]],4),"match","MISMATCH"),"dead")</f>
        <v>dead</v>
      </c>
      <c r="F2904" s="15" t="str">
        <f>_xlfn.IFNA(INDEX(Table6[[#All],[Location]],MATCH(RecordTable[[#This Row],[METRC]],Table6[Tag],0)),"DEAD")</f>
        <v>DEAD</v>
      </c>
    </row>
    <row r="2905" spans="1:6" x14ac:dyDescent="0.25">
      <c r="A2905" t="s">
        <v>4138</v>
      </c>
      <c r="B2905" t="s">
        <v>4038</v>
      </c>
      <c r="C2905" t="str">
        <f>_xlfn.CONCAT(RecordTable[[#This Row],[PhenoAbbv]],".",RIGHT(RecordTable[[#This Row],[METRC]],6))</f>
        <v>PLKO025.040559</v>
      </c>
      <c r="D2905" s="15">
        <v>43802</v>
      </c>
      <c r="E2905" s="15" t="str">
        <f>_xlfn.IFNA(IF(LEFT(VLOOKUP(RecordTable[[#This Row],[METRC]],METRC!A:B,2,FALSE),4)=LEFT(RecordTable[[#This Row],[CloneBarcode]],4),"match","MISMATCH"),"dead")</f>
        <v>dead</v>
      </c>
      <c r="F2905" s="15" t="str">
        <f>_xlfn.IFNA(INDEX(Table6[[#All],[Location]],MATCH(RecordTable[[#This Row],[METRC]],Table6[Tag],0)),"DEAD")</f>
        <v>DEAD</v>
      </c>
    </row>
    <row r="2906" spans="1:6" x14ac:dyDescent="0.25">
      <c r="A2906" t="s">
        <v>4139</v>
      </c>
      <c r="B2906" t="s">
        <v>4038</v>
      </c>
      <c r="C2906" t="str">
        <f>_xlfn.CONCAT(RecordTable[[#This Row],[PhenoAbbv]],".",RIGHT(RecordTable[[#This Row],[METRC]],6))</f>
        <v>PLKO025.040560</v>
      </c>
      <c r="D2906" s="15">
        <v>43802</v>
      </c>
      <c r="E2906" s="15" t="str">
        <f>_xlfn.IFNA(IF(LEFT(VLOOKUP(RecordTable[[#This Row],[METRC]],METRC!A:B,2,FALSE),4)=LEFT(RecordTable[[#This Row],[CloneBarcode]],4),"match","MISMATCH"),"dead")</f>
        <v>dead</v>
      </c>
      <c r="F2906" s="15" t="str">
        <f>_xlfn.IFNA(INDEX(Table6[[#All],[Location]],MATCH(RecordTable[[#This Row],[METRC]],Table6[Tag],0)),"DEAD")</f>
        <v>DEAD</v>
      </c>
    </row>
    <row r="2907" spans="1:6" x14ac:dyDescent="0.25">
      <c r="A2907" t="s">
        <v>4140</v>
      </c>
      <c r="B2907" t="s">
        <v>4040</v>
      </c>
      <c r="C2907" t="str">
        <f>_xlfn.CONCAT(RecordTable[[#This Row],[PhenoAbbv]],".",RIGHT(RecordTable[[#This Row],[METRC]],6))</f>
        <v>PLKO030.040537</v>
      </c>
      <c r="D2907" s="15">
        <v>43802</v>
      </c>
      <c r="E2907" s="15" t="str">
        <f>_xlfn.IFNA(IF(LEFT(VLOOKUP(RecordTable[[#This Row],[METRC]],METRC!A:B,2,FALSE),4)=LEFT(RecordTable[[#This Row],[CloneBarcode]],4),"match","MISMATCH"),"dead")</f>
        <v>dead</v>
      </c>
      <c r="F2907" s="15" t="str">
        <f>_xlfn.IFNA(INDEX(Table6[[#All],[Location]],MATCH(RecordTable[[#This Row],[METRC]],Table6[Tag],0)),"DEAD")</f>
        <v>DEAD</v>
      </c>
    </row>
    <row r="2908" spans="1:6" x14ac:dyDescent="0.25">
      <c r="A2908" t="s">
        <v>4039</v>
      </c>
      <c r="B2908" t="s">
        <v>4040</v>
      </c>
      <c r="C2908" t="str">
        <f>_xlfn.CONCAT(RecordTable[[#This Row],[PhenoAbbv]],".",RIGHT(RecordTable[[#This Row],[METRC]],6))</f>
        <v>PLKO030.040538</v>
      </c>
      <c r="D2908" s="15">
        <v>43802</v>
      </c>
      <c r="E2908" s="15" t="str">
        <f>_xlfn.IFNA(IF(LEFT(VLOOKUP(RecordTable[[#This Row],[METRC]],METRC!A:B,2,FALSE),4)=LEFT(RecordTable[[#This Row],[CloneBarcode]],4),"match","MISMATCH"),"dead")</f>
        <v>dead</v>
      </c>
      <c r="F2908" s="15" t="str">
        <f>_xlfn.IFNA(INDEX(Table6[[#All],[Location]],MATCH(RecordTable[[#This Row],[METRC]],Table6[Tag],0)),"DEAD")</f>
        <v>DEAD</v>
      </c>
    </row>
    <row r="2909" spans="1:6" x14ac:dyDescent="0.25">
      <c r="A2909" t="s">
        <v>4273</v>
      </c>
      <c r="B2909" t="s">
        <v>3242</v>
      </c>
      <c r="C2909" t="str">
        <f>_xlfn.CONCAT(RecordTable[[#This Row],[PhenoAbbv]],".",RIGHT(RecordTable[[#This Row],[METRC]],6))</f>
        <v>POLO028.039049</v>
      </c>
      <c r="D2909" s="15">
        <v>43802</v>
      </c>
      <c r="E2909" s="15" t="str">
        <f>_xlfn.IFNA(IF(LEFT(VLOOKUP(RecordTable[[#This Row],[METRC]],METRC!A:B,2,FALSE),4)=LEFT(RecordTable[[#This Row],[CloneBarcode]],4),"match","MISMATCH"),"dead")</f>
        <v>dead</v>
      </c>
      <c r="F2909" s="15" t="str">
        <f>_xlfn.IFNA(INDEX(Table6[[#All],[Location]],MATCH(RecordTable[[#This Row],[METRC]],Table6[Tag],0)),"DEAD")</f>
        <v>DEAD</v>
      </c>
    </row>
    <row r="2910" spans="1:6" x14ac:dyDescent="0.25">
      <c r="A2910" t="str">
        <f>_xlfn.CONCAT("1A4070000000065000",RIGHT(RecordTable[[#This Row],[CloneBarcode]],6))</f>
        <v>1A4070000000065000053253</v>
      </c>
      <c r="B2910" t="str">
        <f>LEFT(RecordTable[[#This Row],[CloneBarcode]],7)</f>
        <v>POLO028</v>
      </c>
      <c r="C2910" t="s">
        <v>4373</v>
      </c>
      <c r="D2910" s="15">
        <v>43802</v>
      </c>
      <c r="E2910" s="15" t="str">
        <f>_xlfn.IFNA(IF(LEFT(VLOOKUP(RecordTable[[#This Row],[METRC]],METRC!A:B,2,FALSE),4)=LEFT(RecordTable[[#This Row],[CloneBarcode]],4),"match","MISMATCH"),"dead")</f>
        <v>dead</v>
      </c>
      <c r="F2910" s="15" t="str">
        <f>_xlfn.IFNA(INDEX(Table6[[#All],[Location]],MATCH(RecordTable[[#This Row],[METRC]],Table6[Tag],0)),"DEAD")</f>
        <v>DEAD</v>
      </c>
    </row>
    <row r="2911" spans="1:6" x14ac:dyDescent="0.25">
      <c r="A2911" t="str">
        <f>_xlfn.CONCAT("1A4070000000065000",RIGHT(RecordTable[[#This Row],[CloneBarcode]],6))</f>
        <v>1A4070000000065000053255</v>
      </c>
      <c r="B2911" t="str">
        <f>LEFT(RecordTable[[#This Row],[CloneBarcode]],7)</f>
        <v>POLO028</v>
      </c>
      <c r="C2911" t="s">
        <v>4374</v>
      </c>
      <c r="D2911" s="15">
        <v>43802</v>
      </c>
      <c r="E2911" s="15" t="str">
        <f>_xlfn.IFNA(IF(LEFT(VLOOKUP(RecordTable[[#This Row],[METRC]],METRC!A:B,2,FALSE),4)=LEFT(RecordTable[[#This Row],[CloneBarcode]],4),"match","MISMATCH"),"dead")</f>
        <v>dead</v>
      </c>
      <c r="F2911" s="15" t="str">
        <f>_xlfn.IFNA(INDEX(Table6[[#All],[Location]],MATCH(RecordTable[[#This Row],[METRC]],Table6[Tag],0)),"DEAD")</f>
        <v>DEAD</v>
      </c>
    </row>
    <row r="2912" spans="1:6" x14ac:dyDescent="0.25">
      <c r="A2912" t="s">
        <v>4375</v>
      </c>
      <c r="B2912" t="s">
        <v>3246</v>
      </c>
      <c r="C2912" t="str">
        <f>_xlfn.CONCAT(RecordTable[[#This Row],[PhenoAbbv]],".",RIGHT(RecordTable[[#This Row],[METRC]],6))</f>
        <v>POLO046.044124</v>
      </c>
      <c r="D2912" s="15">
        <v>43802</v>
      </c>
      <c r="E2912" s="15" t="str">
        <f>_xlfn.IFNA(IF(LEFT(VLOOKUP(RecordTable[[#This Row],[METRC]],METRC!A:B,2,FALSE),4)=LEFT(RecordTable[[#This Row],[CloneBarcode]],4),"match","MISMATCH"),"dead")</f>
        <v>dead</v>
      </c>
      <c r="F2912" s="15" t="str">
        <f>_xlfn.IFNA(INDEX(Table6[[#All],[Location]],MATCH(RecordTable[[#This Row],[METRC]],Table6[Tag],0)),"DEAD")</f>
        <v>DEAD</v>
      </c>
    </row>
    <row r="2913" spans="1:6" x14ac:dyDescent="0.25">
      <c r="A2913" t="str">
        <f>_xlfn.CONCAT("1A4070000000065000",RIGHT(RecordTable[[#This Row],[CloneBarcode]],6))</f>
        <v>1A4070000000065000050616</v>
      </c>
      <c r="B2913" t="str">
        <f>LEFT(RecordTable[[#This Row],[CloneBarcode]],7)</f>
        <v>POLO046</v>
      </c>
      <c r="C2913" t="s">
        <v>4170</v>
      </c>
      <c r="D2913" s="15">
        <v>43802</v>
      </c>
      <c r="E2913" s="15" t="str">
        <f>_xlfn.IFNA(IF(LEFT(VLOOKUP(RecordTable[[#This Row],[METRC]],METRC!A:B,2,FALSE),4)=LEFT(RecordTable[[#This Row],[CloneBarcode]],4),"match","MISMATCH"),"dead")</f>
        <v>dead</v>
      </c>
      <c r="F2913" s="15" t="str">
        <f>_xlfn.IFNA(INDEX(Table6[[#All],[Location]],MATCH(RecordTable[[#This Row],[METRC]],Table6[Tag],0)),"DEAD")</f>
        <v>DEAD</v>
      </c>
    </row>
    <row r="2914" spans="1:6" x14ac:dyDescent="0.25">
      <c r="A2914" t="str">
        <f>_xlfn.CONCAT("1A4070000000065000",RIGHT(RecordTable[[#This Row],[CloneBarcode]],6))</f>
        <v>1A4070000000065000050617</v>
      </c>
      <c r="B2914" t="str">
        <f>LEFT(RecordTable[[#This Row],[CloneBarcode]],7)</f>
        <v>POLO046</v>
      </c>
      <c r="C2914" t="s">
        <v>4171</v>
      </c>
      <c r="D2914" s="15">
        <v>43802</v>
      </c>
      <c r="E2914" s="15" t="str">
        <f>_xlfn.IFNA(IF(LEFT(VLOOKUP(RecordTable[[#This Row],[METRC]],METRC!A:B,2,FALSE),4)=LEFT(RecordTable[[#This Row],[CloneBarcode]],4),"match","MISMATCH"),"dead")</f>
        <v>dead</v>
      </c>
      <c r="F2914" s="15" t="str">
        <f>_xlfn.IFNA(INDEX(Table6[[#All],[Location]],MATCH(RecordTable[[#This Row],[METRC]],Table6[Tag],0)),"DEAD")</f>
        <v>DEAD</v>
      </c>
    </row>
    <row r="2915" spans="1:6" x14ac:dyDescent="0.25">
      <c r="A2915" t="str">
        <f>_xlfn.CONCAT("1A4070000000065000",RIGHT(RecordTable[[#This Row],[CloneBarcode]],6))</f>
        <v>1A4070000000065000053175</v>
      </c>
      <c r="B2915" t="str">
        <f>LEFT(RecordTable[[#This Row],[CloneBarcode]],7)</f>
        <v>POLO046</v>
      </c>
      <c r="C2915" t="s">
        <v>4274</v>
      </c>
      <c r="D2915" s="15">
        <v>43802</v>
      </c>
      <c r="E2915" s="15" t="str">
        <f>_xlfn.IFNA(IF(LEFT(VLOOKUP(RecordTable[[#This Row],[METRC]],METRC!A:B,2,FALSE),4)=LEFT(RecordTable[[#This Row],[CloneBarcode]],4),"match","MISMATCH"),"dead")</f>
        <v>dead</v>
      </c>
      <c r="F2915" s="15" t="str">
        <f>_xlfn.IFNA(INDEX(Table6[[#All],[Location]],MATCH(RecordTable[[#This Row],[METRC]],Table6[Tag],0)),"DEAD")</f>
        <v>DEAD</v>
      </c>
    </row>
    <row r="2916" spans="1:6" x14ac:dyDescent="0.25">
      <c r="A2916" t="str">
        <f>_xlfn.CONCAT("1A4070000000065000",RIGHT(RecordTable[[#This Row],[CloneBarcode]],6))</f>
        <v>1A4070000000065000053176</v>
      </c>
      <c r="B2916" t="str">
        <f>LEFT(RecordTable[[#This Row],[CloneBarcode]],7)</f>
        <v>POLO046</v>
      </c>
      <c r="C2916" t="s">
        <v>4275</v>
      </c>
      <c r="D2916" s="15">
        <v>43802</v>
      </c>
      <c r="E2916" s="15" t="str">
        <f>_xlfn.IFNA(IF(LEFT(VLOOKUP(RecordTable[[#This Row],[METRC]],METRC!A:B,2,FALSE),4)=LEFT(RecordTable[[#This Row],[CloneBarcode]],4),"match","MISMATCH"),"dead")</f>
        <v>dead</v>
      </c>
      <c r="F2916" s="15" t="str">
        <f>_xlfn.IFNA(INDEX(Table6[[#All],[Location]],MATCH(RecordTable[[#This Row],[METRC]],Table6[Tag],0)),"DEAD")</f>
        <v>DEAD</v>
      </c>
    </row>
    <row r="2917" spans="1:6" x14ac:dyDescent="0.25">
      <c r="A2917" t="str">
        <f>_xlfn.CONCAT("1A4070000000065000",RIGHT(RecordTable[[#This Row],[CloneBarcode]],6))</f>
        <v>1A4070000000065000048060</v>
      </c>
      <c r="B2917" t="str">
        <f>LEFT(RecordTable[[#This Row],[CloneBarcode]],7)</f>
        <v>POLO046</v>
      </c>
      <c r="C2917" t="s">
        <v>4046</v>
      </c>
      <c r="D2917" s="15">
        <v>43802</v>
      </c>
      <c r="E2917" s="15" t="str">
        <f>_xlfn.IFNA(IF(LEFT(VLOOKUP(RecordTable[[#This Row],[METRC]],METRC!A:B,2,FALSE),4)=LEFT(RecordTable[[#This Row],[CloneBarcode]],4),"match","MISMATCH"),"dead")</f>
        <v>dead</v>
      </c>
      <c r="F2917" s="15" t="str">
        <f>_xlfn.IFNA(INDEX(Table6[[#All],[Location]],MATCH(RecordTable[[#This Row],[METRC]],Table6[Tag],0)),"DEAD")</f>
        <v>DEAD</v>
      </c>
    </row>
    <row r="2918" spans="1:6" x14ac:dyDescent="0.25">
      <c r="A2918" t="str">
        <f>_xlfn.CONCAT("1A4070000000065000",RIGHT(RecordTable[[#This Row],[CloneBarcode]],6))</f>
        <v>1A4070000000065000044130</v>
      </c>
      <c r="B2918" t="str">
        <f>LEFT(RecordTable[[#This Row],[CloneBarcode]],7)</f>
        <v>POLO046</v>
      </c>
      <c r="C2918" t="s">
        <v>4044</v>
      </c>
      <c r="D2918" s="15">
        <v>43802</v>
      </c>
      <c r="E2918" s="15" t="str">
        <f>_xlfn.IFNA(IF(LEFT(VLOOKUP(RecordTable[[#This Row],[METRC]],METRC!A:B,2,FALSE),4)=LEFT(RecordTable[[#This Row],[CloneBarcode]],4),"match","MISMATCH"),"dead")</f>
        <v>dead</v>
      </c>
      <c r="F2918" s="15" t="str">
        <f>_xlfn.IFNA(INDEX(Table6[[#All],[Location]],MATCH(RecordTable[[#This Row],[METRC]],Table6[Tag],0)),"DEAD")</f>
        <v>DEAD</v>
      </c>
    </row>
    <row r="2919" spans="1:6" x14ac:dyDescent="0.25">
      <c r="A2919" t="str">
        <f>_xlfn.CONCAT("1A4070000000065000",RIGHT(RecordTable[[#This Row],[CloneBarcode]],6))</f>
        <v>1A4070000000065000048059</v>
      </c>
      <c r="B2919" t="str">
        <f>LEFT(RecordTable[[#This Row],[CloneBarcode]],7)</f>
        <v>POLO046</v>
      </c>
      <c r="C2919" t="s">
        <v>4045</v>
      </c>
      <c r="D2919" s="15">
        <v>43802</v>
      </c>
      <c r="E2919" s="15" t="str">
        <f>_xlfn.IFNA(IF(LEFT(VLOOKUP(RecordTable[[#This Row],[METRC]],METRC!A:B,2,FALSE),4)=LEFT(RecordTable[[#This Row],[CloneBarcode]],4),"match","MISMATCH"),"dead")</f>
        <v>dead</v>
      </c>
      <c r="F2919" s="15" t="str">
        <f>_xlfn.IFNA(INDEX(Table6[[#All],[Location]],MATCH(RecordTable[[#This Row],[METRC]],Table6[Tag],0)),"DEAD")</f>
        <v>DEAD</v>
      </c>
    </row>
    <row r="2920" spans="1:6" x14ac:dyDescent="0.25">
      <c r="A2920" t="str">
        <f>_xlfn.CONCAT("1A4070000000065000",RIGHT(RecordTable[[#This Row],[CloneBarcode]],6))</f>
        <v>1A4070000000065000044105</v>
      </c>
      <c r="B2920" t="str">
        <f>LEFT(RecordTable[[#This Row],[CloneBarcode]],7)</f>
        <v>POLO046</v>
      </c>
      <c r="C2920" t="s">
        <v>4043</v>
      </c>
      <c r="D2920" s="15">
        <v>43802</v>
      </c>
      <c r="E2920" s="15" t="str">
        <f>_xlfn.IFNA(IF(LEFT(VLOOKUP(RecordTable[[#This Row],[METRC]],METRC!A:B,2,FALSE),4)=LEFT(RecordTable[[#This Row],[CloneBarcode]],4),"match","MISMATCH"),"dead")</f>
        <v>dead</v>
      </c>
      <c r="F2920" s="15" t="str">
        <f>_xlfn.IFNA(INDEX(Table6[[#All],[Location]],MATCH(RecordTable[[#This Row],[METRC]],Table6[Tag],0)),"DEAD")</f>
        <v>DEAD</v>
      </c>
    </row>
    <row r="2921" spans="1:6" x14ac:dyDescent="0.25">
      <c r="A2921" t="s">
        <v>4052</v>
      </c>
      <c r="B2921" t="s">
        <v>2645</v>
      </c>
      <c r="C2921" t="str">
        <f>_xlfn.CONCAT(RecordTable[[#This Row],[PhenoAbbv]],".",RIGHT(RecordTable[[#This Row],[METRC]],6))</f>
        <v>POTN017.038498</v>
      </c>
      <c r="D2921" s="15">
        <v>43802</v>
      </c>
      <c r="E2921" s="15" t="str">
        <f>_xlfn.IFNA(IF(LEFT(VLOOKUP(RecordTable[[#This Row],[METRC]],METRC!A:B,2,FALSE),4)=LEFT(RecordTable[[#This Row],[CloneBarcode]],4),"match","MISMATCH"),"dead")</f>
        <v>dead</v>
      </c>
      <c r="F2921" s="15" t="str">
        <f>_xlfn.IFNA(INDEX(Table6[[#All],[Location]],MATCH(RecordTable[[#This Row],[METRC]],Table6[Tag],0)),"DEAD")</f>
        <v>DEAD</v>
      </c>
    </row>
    <row r="2922" spans="1:6" x14ac:dyDescent="0.25">
      <c r="A2922" t="s">
        <v>4053</v>
      </c>
      <c r="B2922" t="s">
        <v>2645</v>
      </c>
      <c r="C2922" t="str">
        <f>_xlfn.CONCAT(RecordTable[[#This Row],[PhenoAbbv]],".",RIGHT(RecordTable[[#This Row],[METRC]],6))</f>
        <v>POTN017.038499</v>
      </c>
      <c r="D2922" s="15">
        <v>43802</v>
      </c>
      <c r="E2922" s="15" t="str">
        <f>_xlfn.IFNA(IF(LEFT(VLOOKUP(RecordTable[[#This Row],[METRC]],METRC!A:B,2,FALSE),4)=LEFT(RecordTable[[#This Row],[CloneBarcode]],4),"match","MISMATCH"),"dead")</f>
        <v>dead</v>
      </c>
      <c r="F2922" s="15" t="str">
        <f>_xlfn.IFNA(INDEX(Table6[[#All],[Location]],MATCH(RecordTable[[#This Row],[METRC]],Table6[Tag],0)),"DEAD")</f>
        <v>DEAD</v>
      </c>
    </row>
    <row r="2923" spans="1:6" x14ac:dyDescent="0.25">
      <c r="A2923" t="s">
        <v>4054</v>
      </c>
      <c r="B2923" t="s">
        <v>4055</v>
      </c>
      <c r="C2923" t="str">
        <f>_xlfn.CONCAT(RecordTable[[#This Row],[PhenoAbbv]],".",RIGHT(RecordTable[[#This Row],[METRC]],6))</f>
        <v>POTN025.040225</v>
      </c>
      <c r="D2923" s="15">
        <v>43802</v>
      </c>
      <c r="E2923" s="15" t="str">
        <f>_xlfn.IFNA(IF(LEFT(VLOOKUP(RecordTable[[#This Row],[METRC]],METRC!A:B,2,FALSE),4)=LEFT(RecordTable[[#This Row],[CloneBarcode]],4),"match","MISMATCH"),"dead")</f>
        <v>dead</v>
      </c>
      <c r="F2923" s="15" t="str">
        <f>_xlfn.IFNA(INDEX(Table6[[#All],[Location]],MATCH(RecordTable[[#This Row],[METRC]],Table6[Tag],0)),"DEAD")</f>
        <v>DEAD</v>
      </c>
    </row>
    <row r="2924" spans="1:6" x14ac:dyDescent="0.25">
      <c r="A2924" t="s">
        <v>4056</v>
      </c>
      <c r="B2924" t="s">
        <v>4055</v>
      </c>
      <c r="C2924" t="str">
        <f>_xlfn.CONCAT(RecordTable[[#This Row],[PhenoAbbv]],".",RIGHT(RecordTable[[#This Row],[METRC]],6))</f>
        <v>POTN025.040229</v>
      </c>
      <c r="D2924" s="15">
        <v>43802</v>
      </c>
      <c r="E2924" s="15" t="str">
        <f>_xlfn.IFNA(IF(LEFT(VLOOKUP(RecordTable[[#This Row],[METRC]],METRC!A:B,2,FALSE),4)=LEFT(RecordTable[[#This Row],[CloneBarcode]],4),"match","MISMATCH"),"dead")</f>
        <v>dead</v>
      </c>
      <c r="F2924" s="15" t="str">
        <f>_xlfn.IFNA(INDEX(Table6[[#All],[Location]],MATCH(RecordTable[[#This Row],[METRC]],Table6[Tag],0)),"DEAD")</f>
        <v>DEAD</v>
      </c>
    </row>
    <row r="2925" spans="1:6" x14ac:dyDescent="0.25">
      <c r="A2925" t="str">
        <f>_xlfn.CONCAT("1A4070000000065000",RIGHT(RecordTable[[#This Row],[CloneBarcode]],6))</f>
        <v>1A4070000000065000050583</v>
      </c>
      <c r="B2925" t="str">
        <f>LEFT(RecordTable[[#This Row],[CloneBarcode]],7)</f>
        <v>RBOG002</v>
      </c>
      <c r="C2925" t="s">
        <v>4172</v>
      </c>
      <c r="D2925" s="15">
        <v>43802</v>
      </c>
      <c r="E2925" s="15" t="str">
        <f>_xlfn.IFNA(IF(LEFT(VLOOKUP(RecordTable[[#This Row],[METRC]],METRC!A:B,2,FALSE),4)=LEFT(RecordTable[[#This Row],[CloneBarcode]],4),"match","MISMATCH"),"dead")</f>
        <v>dead</v>
      </c>
      <c r="F2925" s="15" t="str">
        <f>_xlfn.IFNA(INDEX(Table6[[#All],[Location]],MATCH(RecordTable[[#This Row],[METRC]],Table6[Tag],0)),"DEAD")</f>
        <v>DEAD</v>
      </c>
    </row>
    <row r="2926" spans="1:6" x14ac:dyDescent="0.25">
      <c r="A2926" t="str">
        <f>_xlfn.CONCAT("1A4070000000065000",RIGHT(RecordTable[[#This Row],[CloneBarcode]],6))</f>
        <v>1A4070000000065000050584</v>
      </c>
      <c r="B2926" t="str">
        <f>LEFT(RecordTable[[#This Row],[CloneBarcode]],7)</f>
        <v>RBOG002</v>
      </c>
      <c r="C2926" t="s">
        <v>4173</v>
      </c>
      <c r="D2926" s="15">
        <v>43802</v>
      </c>
      <c r="E2926" s="15" t="str">
        <f>_xlfn.IFNA(IF(LEFT(VLOOKUP(RecordTable[[#This Row],[METRC]],METRC!A:B,2,FALSE),4)=LEFT(RecordTable[[#This Row],[CloneBarcode]],4),"match","MISMATCH"),"dead")</f>
        <v>dead</v>
      </c>
      <c r="F2926" s="15" t="str">
        <f>_xlfn.IFNA(INDEX(Table6[[#All],[Location]],MATCH(RecordTable[[#This Row],[METRC]],Table6[Tag],0)),"DEAD")</f>
        <v>DEAD</v>
      </c>
    </row>
    <row r="2927" spans="1:6" x14ac:dyDescent="0.25">
      <c r="A2927" t="str">
        <f>_xlfn.CONCAT("1A4070000000065000",RIGHT(RecordTable[[#This Row],[CloneBarcode]],6))</f>
        <v>1A4070000000065000053158</v>
      </c>
      <c r="B2927" t="str">
        <f>LEFT(RecordTable[[#This Row],[CloneBarcode]],7)</f>
        <v>RBOG002</v>
      </c>
      <c r="C2927" t="s">
        <v>4277</v>
      </c>
      <c r="D2927" s="15">
        <v>43802</v>
      </c>
      <c r="E2927" s="15" t="str">
        <f>_xlfn.IFNA(IF(LEFT(VLOOKUP(RecordTable[[#This Row],[METRC]],METRC!A:B,2,FALSE),4)=LEFT(RecordTable[[#This Row],[CloneBarcode]],4),"match","MISMATCH"),"dead")</f>
        <v>dead</v>
      </c>
      <c r="F2927" s="15" t="str">
        <f>_xlfn.IFNA(INDEX(Table6[[#All],[Location]],MATCH(RecordTable[[#This Row],[METRC]],Table6[Tag],0)),"DEAD")</f>
        <v>DEAD</v>
      </c>
    </row>
    <row r="2928" spans="1:6" x14ac:dyDescent="0.25">
      <c r="A2928" t="str">
        <f>_xlfn.CONCAT("1A4070000000065000",RIGHT(RecordTable[[#This Row],[CloneBarcode]],6))</f>
        <v>1A4070000000065000053157</v>
      </c>
      <c r="B2928" t="str">
        <f>LEFT(RecordTable[[#This Row],[CloneBarcode]],7)</f>
        <v>RBOG002</v>
      </c>
      <c r="C2928" t="s">
        <v>4276</v>
      </c>
      <c r="D2928" s="15">
        <v>43802</v>
      </c>
      <c r="E2928" s="15" t="str">
        <f>_xlfn.IFNA(IF(LEFT(VLOOKUP(RecordTable[[#This Row],[METRC]],METRC!A:B,2,FALSE),4)=LEFT(RecordTable[[#This Row],[CloneBarcode]],4),"match","MISMATCH"),"dead")</f>
        <v>dead</v>
      </c>
      <c r="F2928" s="15" t="str">
        <f>_xlfn.IFNA(INDEX(Table6[[#All],[Location]],MATCH(RecordTable[[#This Row],[METRC]],Table6[Tag],0)),"DEAD")</f>
        <v>DEAD</v>
      </c>
    </row>
    <row r="2929" spans="1:6" x14ac:dyDescent="0.25">
      <c r="A2929" t="str">
        <f>_xlfn.CONCAT("1A4070000000065000",RIGHT(RecordTable[[#This Row],[CloneBarcode]],6))</f>
        <v>1A4070000000065000048078</v>
      </c>
      <c r="B2929" t="str">
        <f>LEFT(RecordTable[[#This Row],[CloneBarcode]],7)</f>
        <v>RBOG002</v>
      </c>
      <c r="C2929" t="s">
        <v>4062</v>
      </c>
      <c r="D2929" s="15">
        <v>43802</v>
      </c>
      <c r="E2929" s="15" t="str">
        <f>_xlfn.IFNA(IF(LEFT(VLOOKUP(RecordTable[[#This Row],[METRC]],METRC!A:B,2,FALSE),4)=LEFT(RecordTable[[#This Row],[CloneBarcode]],4),"match","MISMATCH"),"dead")</f>
        <v>dead</v>
      </c>
      <c r="F2929" s="15" t="str">
        <f>_xlfn.IFNA(INDEX(Table6[[#All],[Location]],MATCH(RecordTable[[#This Row],[METRC]],Table6[Tag],0)),"DEAD")</f>
        <v>DEAD</v>
      </c>
    </row>
    <row r="2930" spans="1:6" x14ac:dyDescent="0.25">
      <c r="A2930" t="str">
        <f>_xlfn.CONCAT("1A4070000000065000",RIGHT(RecordTable[[#This Row],[CloneBarcode]],6))</f>
        <v>1A4070000000065000048076</v>
      </c>
      <c r="B2930" t="str">
        <f>LEFT(RecordTable[[#This Row],[CloneBarcode]],7)</f>
        <v>RBOG002</v>
      </c>
      <c r="C2930" t="s">
        <v>4060</v>
      </c>
      <c r="D2930" s="15">
        <v>43802</v>
      </c>
      <c r="E2930" s="15" t="str">
        <f>_xlfn.IFNA(IF(LEFT(VLOOKUP(RecordTable[[#This Row],[METRC]],METRC!A:B,2,FALSE),4)=LEFT(RecordTable[[#This Row],[CloneBarcode]],4),"match","MISMATCH"),"dead")</f>
        <v>dead</v>
      </c>
      <c r="F2930" s="15" t="str">
        <f>_xlfn.IFNA(INDEX(Table6[[#All],[Location]],MATCH(RecordTable[[#This Row],[METRC]],Table6[Tag],0)),"DEAD")</f>
        <v>DEAD</v>
      </c>
    </row>
    <row r="2931" spans="1:6" x14ac:dyDescent="0.25">
      <c r="A2931" t="str">
        <f>_xlfn.CONCAT("1A4070000000065000",RIGHT(RecordTable[[#This Row],[CloneBarcode]],6))</f>
        <v>1A4070000000065000048077</v>
      </c>
      <c r="B2931" t="str">
        <f>LEFT(RecordTable[[#This Row],[CloneBarcode]],7)</f>
        <v>RBOG002</v>
      </c>
      <c r="C2931" t="s">
        <v>4061</v>
      </c>
      <c r="D2931" s="15">
        <v>43802</v>
      </c>
      <c r="E2931" s="15" t="str">
        <f>_xlfn.IFNA(IF(LEFT(VLOOKUP(RecordTable[[#This Row],[METRC]],METRC!A:B,2,FALSE),4)=LEFT(RecordTable[[#This Row],[CloneBarcode]],4),"match","MISMATCH"),"dead")</f>
        <v>dead</v>
      </c>
      <c r="F2931" s="15" t="str">
        <f>_xlfn.IFNA(INDEX(Table6[[#All],[Location]],MATCH(RecordTable[[#This Row],[METRC]],Table6[Tag],0)),"DEAD")</f>
        <v>DEAD</v>
      </c>
    </row>
    <row r="2932" spans="1:6" x14ac:dyDescent="0.25">
      <c r="A2932" t="str">
        <f>_xlfn.CONCAT("1A4070000000065000",RIGHT(RecordTable[[#This Row],[CloneBarcode]],6))</f>
        <v>1A4070000000065000050619</v>
      </c>
      <c r="B2932" t="str">
        <f>LEFT(RecordTable[[#This Row],[CloneBarcode]],7)</f>
        <v>SECF009</v>
      </c>
      <c r="C2932" t="s">
        <v>4175</v>
      </c>
      <c r="D2932" s="15">
        <v>43802</v>
      </c>
      <c r="E2932" s="15" t="str">
        <f>_xlfn.IFNA(IF(LEFT(VLOOKUP(RecordTable[[#This Row],[METRC]],METRC!A:B,2,FALSE),4)=LEFT(RecordTable[[#This Row],[CloneBarcode]],4),"match","MISMATCH"),"dead")</f>
        <v>dead</v>
      </c>
      <c r="F2932" s="15" t="str">
        <f>_xlfn.IFNA(INDEX(Table6[[#All],[Location]],MATCH(RecordTable[[#This Row],[METRC]],Table6[Tag],0)),"DEAD")</f>
        <v>DEAD</v>
      </c>
    </row>
    <row r="2933" spans="1:6" x14ac:dyDescent="0.25">
      <c r="A2933" t="str">
        <f>_xlfn.CONCAT("1A4070000000065000",RIGHT(RecordTable[[#This Row],[CloneBarcode]],6))</f>
        <v>1A4070000000065000050618</v>
      </c>
      <c r="B2933" t="str">
        <f>LEFT(RecordTable[[#This Row],[CloneBarcode]],7)</f>
        <v>SECF009</v>
      </c>
      <c r="C2933" t="s">
        <v>4174</v>
      </c>
      <c r="D2933" s="15">
        <v>43802</v>
      </c>
      <c r="E2933" s="15" t="str">
        <f>_xlfn.IFNA(IF(LEFT(VLOOKUP(RecordTable[[#This Row],[METRC]],METRC!A:B,2,FALSE),4)=LEFT(RecordTable[[#This Row],[CloneBarcode]],4),"match","MISMATCH"),"dead")</f>
        <v>dead</v>
      </c>
      <c r="F2933" s="15" t="str">
        <f>_xlfn.IFNA(INDEX(Table6[[#All],[Location]],MATCH(RecordTable[[#This Row],[METRC]],Table6[Tag],0)),"DEAD")</f>
        <v>DEAD</v>
      </c>
    </row>
    <row r="2934" spans="1:6" x14ac:dyDescent="0.25">
      <c r="A2934" t="str">
        <f>_xlfn.CONCAT("1A4070000000065000",RIGHT(RecordTable[[#This Row],[CloneBarcode]],6))</f>
        <v>1A4070000000065000045490</v>
      </c>
      <c r="B2934" t="str">
        <f>LEFT(RecordTable[[#This Row],[CloneBarcode]],7)</f>
        <v>SECF009</v>
      </c>
      <c r="C2934" t="s">
        <v>3897</v>
      </c>
      <c r="D2934" s="15">
        <v>43802</v>
      </c>
      <c r="E2934" s="15" t="str">
        <f>_xlfn.IFNA(IF(LEFT(VLOOKUP(RecordTable[[#This Row],[METRC]],METRC!A:B,2,FALSE),4)=LEFT(RecordTable[[#This Row],[CloneBarcode]],4),"match","MISMATCH"),"dead")</f>
        <v>dead</v>
      </c>
      <c r="F2934" s="15" t="str">
        <f>_xlfn.IFNA(INDEX(Table6[[#All],[Location]],MATCH(RecordTable[[#This Row],[METRC]],Table6[Tag],0)),"DEAD")</f>
        <v>DEAD</v>
      </c>
    </row>
    <row r="2935" spans="1:6" x14ac:dyDescent="0.25">
      <c r="A2935" t="str">
        <f>_xlfn.CONCAT("1A4070000000065000",RIGHT(RecordTable[[#This Row],[CloneBarcode]],6))</f>
        <v>1A4070000000065000045491</v>
      </c>
      <c r="B2935" t="str">
        <f>LEFT(RecordTable[[#This Row],[CloneBarcode]],7)</f>
        <v>SECF009</v>
      </c>
      <c r="C2935" t="s">
        <v>3898</v>
      </c>
      <c r="D2935" s="15">
        <v>43802</v>
      </c>
      <c r="E2935" s="15" t="str">
        <f>_xlfn.IFNA(IF(LEFT(VLOOKUP(RecordTable[[#This Row],[METRC]],METRC!A:B,2,FALSE),4)=LEFT(RecordTable[[#This Row],[CloneBarcode]],4),"match","MISMATCH"),"dead")</f>
        <v>dead</v>
      </c>
      <c r="F2935" s="15" t="str">
        <f>_xlfn.IFNA(INDEX(Table6[[#All],[Location]],MATCH(RecordTable[[#This Row],[METRC]],Table6[Tag],0)),"DEAD")</f>
        <v>DEAD</v>
      </c>
    </row>
    <row r="2936" spans="1:6" x14ac:dyDescent="0.25">
      <c r="A2936" t="str">
        <f>_xlfn.CONCAT("1A4070000000065000",RIGHT(RecordTable[[#This Row],[CloneBarcode]],6))</f>
        <v>1A4070000000065000050621</v>
      </c>
      <c r="B2936" t="str">
        <f>LEFT(RecordTable[[#This Row],[CloneBarcode]],7)</f>
        <v>SECF017</v>
      </c>
      <c r="C2936" t="s">
        <v>4176</v>
      </c>
      <c r="D2936" s="15">
        <v>43802</v>
      </c>
      <c r="E2936" s="15" t="str">
        <f>_xlfn.IFNA(IF(LEFT(VLOOKUP(RecordTable[[#This Row],[METRC]],METRC!A:B,2,FALSE),4)=LEFT(RecordTable[[#This Row],[CloneBarcode]],4),"match","MISMATCH"),"dead")</f>
        <v>dead</v>
      </c>
      <c r="F2936" s="15" t="str">
        <f>_xlfn.IFNA(INDEX(Table6[[#All],[Location]],MATCH(RecordTable[[#This Row],[METRC]],Table6[Tag],0)),"DEAD")</f>
        <v>DEAD</v>
      </c>
    </row>
    <row r="2937" spans="1:6" x14ac:dyDescent="0.25">
      <c r="A2937" t="str">
        <f>_xlfn.CONCAT("1A4070000000065000",RIGHT(RecordTable[[#This Row],[CloneBarcode]],6))</f>
        <v>1A4070000000065000050622</v>
      </c>
      <c r="B2937" t="str">
        <f>LEFT(RecordTable[[#This Row],[CloneBarcode]],7)</f>
        <v>SECF017</v>
      </c>
      <c r="C2937" t="s">
        <v>4177</v>
      </c>
      <c r="D2937" s="15">
        <v>43802</v>
      </c>
      <c r="E2937" s="15" t="str">
        <f>_xlfn.IFNA(IF(LEFT(VLOOKUP(RecordTable[[#This Row],[METRC]],METRC!A:B,2,FALSE),4)=LEFT(RecordTable[[#This Row],[CloneBarcode]],4),"match","MISMATCH"),"dead")</f>
        <v>dead</v>
      </c>
      <c r="F2937" s="15" t="str">
        <f>_xlfn.IFNA(INDEX(Table6[[#All],[Location]],MATCH(RecordTable[[#This Row],[METRC]],Table6[Tag],0)),"DEAD")</f>
        <v>DEAD</v>
      </c>
    </row>
    <row r="2938" spans="1:6" x14ac:dyDescent="0.25">
      <c r="A2938" t="str">
        <f>_xlfn.CONCAT("1A4070000000065000",RIGHT(RecordTable[[#This Row],[CloneBarcode]],6))</f>
        <v>1A4070000000065000053181</v>
      </c>
      <c r="B2938" t="str">
        <f>LEFT(RecordTable[[#This Row],[CloneBarcode]],7)</f>
        <v>SECF017</v>
      </c>
      <c r="C2938" t="s">
        <v>4278</v>
      </c>
      <c r="D2938" s="15">
        <v>43802</v>
      </c>
      <c r="E2938" s="15" t="str">
        <f>_xlfn.IFNA(IF(LEFT(VLOOKUP(RecordTable[[#This Row],[METRC]],METRC!A:B,2,FALSE),4)=LEFT(RecordTable[[#This Row],[CloneBarcode]],4),"match","MISMATCH"),"dead")</f>
        <v>dead</v>
      </c>
      <c r="F2938" s="15" t="str">
        <f>_xlfn.IFNA(INDEX(Table6[[#All],[Location]],MATCH(RecordTable[[#This Row],[METRC]],Table6[Tag],0)),"DEAD")</f>
        <v>DEAD</v>
      </c>
    </row>
    <row r="2939" spans="1:6" x14ac:dyDescent="0.25">
      <c r="A2939" t="str">
        <f>_xlfn.CONCAT("1A4070000000065000",RIGHT(RecordTable[[#This Row],[CloneBarcode]],6))</f>
        <v>1A4070000000065000053182</v>
      </c>
      <c r="B2939" t="str">
        <f>LEFT(RecordTable[[#This Row],[CloneBarcode]],7)</f>
        <v>SECF017</v>
      </c>
      <c r="C2939" t="s">
        <v>4279</v>
      </c>
      <c r="D2939" s="15">
        <v>43802</v>
      </c>
      <c r="E2939" s="15" t="str">
        <f>_xlfn.IFNA(IF(LEFT(VLOOKUP(RecordTable[[#This Row],[METRC]],METRC!A:B,2,FALSE),4)=LEFT(RecordTable[[#This Row],[CloneBarcode]],4),"match","MISMATCH"),"dead")</f>
        <v>dead</v>
      </c>
      <c r="F2939" s="15" t="str">
        <f>_xlfn.IFNA(INDEX(Table6[[#All],[Location]],MATCH(RecordTable[[#This Row],[METRC]],Table6[Tag],0)),"DEAD")</f>
        <v>DEAD</v>
      </c>
    </row>
    <row r="2940" spans="1:6" x14ac:dyDescent="0.25">
      <c r="A2940" t="str">
        <f>_xlfn.CONCAT("1A4070000000065000",RIGHT(RecordTable[[#This Row],[CloneBarcode]],6))</f>
        <v>1A4070000000065000045528</v>
      </c>
      <c r="B2940" t="str">
        <f>LEFT(RecordTable[[#This Row],[CloneBarcode]],7)</f>
        <v>SECF017</v>
      </c>
      <c r="C2940" t="s">
        <v>3899</v>
      </c>
      <c r="D2940" s="15">
        <v>43802</v>
      </c>
      <c r="E2940" s="15" t="str">
        <f>_xlfn.IFNA(IF(LEFT(VLOOKUP(RecordTable[[#This Row],[METRC]],METRC!A:B,2,FALSE),4)=LEFT(RecordTable[[#This Row],[CloneBarcode]],4),"match","MISMATCH"),"dead")</f>
        <v>dead</v>
      </c>
      <c r="F2940" s="15" t="str">
        <f>_xlfn.IFNA(INDEX(Table6[[#All],[Location]],MATCH(RecordTable[[#This Row],[METRC]],Table6[Tag],0)),"DEAD")</f>
        <v>DEAD</v>
      </c>
    </row>
    <row r="2941" spans="1:6" x14ac:dyDescent="0.25">
      <c r="A2941" t="str">
        <f>_xlfn.CONCAT("1A4070000000065000",RIGHT(RecordTable[[#This Row],[CloneBarcode]],6))</f>
        <v>1A4070000000065000045529</v>
      </c>
      <c r="B2941" t="str">
        <f>LEFT(RecordTable[[#This Row],[CloneBarcode]],7)</f>
        <v>SECF017</v>
      </c>
      <c r="C2941" t="s">
        <v>3900</v>
      </c>
      <c r="D2941" s="15">
        <v>43802</v>
      </c>
      <c r="E2941" s="15" t="str">
        <f>_xlfn.IFNA(IF(LEFT(VLOOKUP(RecordTable[[#This Row],[METRC]],METRC!A:B,2,FALSE),4)=LEFT(RecordTable[[#This Row],[CloneBarcode]],4),"match","MISMATCH"),"dead")</f>
        <v>dead</v>
      </c>
      <c r="F2941" s="15" t="str">
        <f>_xlfn.IFNA(INDEX(Table6[[#All],[Location]],MATCH(RecordTable[[#This Row],[METRC]],Table6[Tag],0)),"DEAD")</f>
        <v>DEAD</v>
      </c>
    </row>
    <row r="2942" spans="1:6" x14ac:dyDescent="0.25">
      <c r="A2942" t="str">
        <f>_xlfn.CONCAT("1A4070000000065000",RIGHT(RecordTable[[#This Row],[CloneBarcode]],6))</f>
        <v>1A4070000000065000048020</v>
      </c>
      <c r="B2942" t="str">
        <f>LEFT(RecordTable[[#This Row],[CloneBarcode]],7)</f>
        <v>SECF017</v>
      </c>
      <c r="C2942" t="s">
        <v>4063</v>
      </c>
      <c r="D2942" s="15">
        <v>43802</v>
      </c>
      <c r="E2942" s="15" t="str">
        <f>_xlfn.IFNA(IF(LEFT(VLOOKUP(RecordTable[[#This Row],[METRC]],METRC!A:B,2,FALSE),4)=LEFT(RecordTable[[#This Row],[CloneBarcode]],4),"match","MISMATCH"),"dead")</f>
        <v>dead</v>
      </c>
      <c r="F2942" s="15" t="str">
        <f>_xlfn.IFNA(INDEX(Table6[[#All],[Location]],MATCH(RecordTable[[#This Row],[METRC]],Table6[Tag],0)),"DEAD")</f>
        <v>DEAD</v>
      </c>
    </row>
    <row r="2943" spans="1:6" x14ac:dyDescent="0.25">
      <c r="A2943" t="str">
        <f>_xlfn.CONCAT("1A4070000000065000",RIGHT(RecordTable[[#This Row],[CloneBarcode]],6))</f>
        <v>1A4070000000065000048019</v>
      </c>
      <c r="B2943" t="str">
        <f>LEFT(RecordTable[[#This Row],[CloneBarcode]],7)</f>
        <v>SECF017</v>
      </c>
      <c r="C2943" t="s">
        <v>4064</v>
      </c>
      <c r="D2943" s="15">
        <v>43802</v>
      </c>
      <c r="E2943" s="15" t="str">
        <f>_xlfn.IFNA(IF(LEFT(VLOOKUP(RecordTable[[#This Row],[METRC]],METRC!A:B,2,FALSE),4)=LEFT(RecordTable[[#This Row],[CloneBarcode]],4),"match","MISMATCH"),"dead")</f>
        <v>dead</v>
      </c>
      <c r="F2943" s="15" t="str">
        <f>_xlfn.IFNA(INDEX(Table6[[#All],[Location]],MATCH(RecordTable[[#This Row],[METRC]],Table6[Tag],0)),"DEAD")</f>
        <v>DEAD</v>
      </c>
    </row>
    <row r="2944" spans="1:6" x14ac:dyDescent="0.25">
      <c r="A2944" t="str">
        <f>_xlfn.CONCAT("1A4070000000065000",RIGHT(RecordTable[[#This Row],[CloneBarcode]],6))</f>
        <v>1A4070000000065000053225</v>
      </c>
      <c r="B2944" t="str">
        <f>LEFT(RecordTable[[#This Row],[CloneBarcode]],7)</f>
        <v>SKNK004</v>
      </c>
      <c r="C2944" t="s">
        <v>4283</v>
      </c>
      <c r="D2944" s="15">
        <v>43802</v>
      </c>
      <c r="E2944" s="15" t="str">
        <f>_xlfn.IFNA(IF(LEFT(VLOOKUP(RecordTable[[#This Row],[METRC]],METRC!A:B,2,FALSE),4)=LEFT(RecordTable[[#This Row],[CloneBarcode]],4),"match","MISMATCH"),"dead")</f>
        <v>dead</v>
      </c>
      <c r="F2944" s="15" t="str">
        <f>_xlfn.IFNA(INDEX(Table6[[#All],[Location]],MATCH(RecordTable[[#This Row],[METRC]],Table6[Tag],0)),"DEAD")</f>
        <v>DEAD</v>
      </c>
    </row>
    <row r="2945" spans="1:6" x14ac:dyDescent="0.25">
      <c r="A2945" t="str">
        <f>_xlfn.CONCAT("1A4070000000065000",RIGHT(RecordTable[[#This Row],[CloneBarcode]],6))</f>
        <v>1A4070000000065000053226</v>
      </c>
      <c r="B2945" t="str">
        <f>LEFT(RecordTable[[#This Row],[CloneBarcode]],7)</f>
        <v>SKNK005</v>
      </c>
      <c r="C2945" t="s">
        <v>4284</v>
      </c>
      <c r="D2945" s="15">
        <v>43802</v>
      </c>
      <c r="E2945" s="15" t="str">
        <f>_xlfn.IFNA(IF(LEFT(VLOOKUP(RecordTable[[#This Row],[METRC]],METRC!A:B,2,FALSE),4)=LEFT(RecordTable[[#This Row],[CloneBarcode]],4),"match","MISMATCH"),"dead")</f>
        <v>dead</v>
      </c>
      <c r="F2945" s="15" t="str">
        <f>_xlfn.IFNA(INDEX(Table6[[#All],[Location]],MATCH(RecordTable[[#This Row],[METRC]],Table6[Tag],0)),"DEAD")</f>
        <v>DEAD</v>
      </c>
    </row>
    <row r="2946" spans="1:6" x14ac:dyDescent="0.25">
      <c r="A2946" t="str">
        <f>_xlfn.CONCAT("1A4070000000065000",RIGHT(RecordTable[[#This Row],[CloneBarcode]],6))</f>
        <v>1A4070000000065000053227</v>
      </c>
      <c r="B2946" t="str">
        <f>LEFT(RecordTable[[#This Row],[CloneBarcode]],7)</f>
        <v>SKNK007</v>
      </c>
      <c r="C2946" t="s">
        <v>4286</v>
      </c>
      <c r="D2946" s="15">
        <v>43802</v>
      </c>
      <c r="E2946" s="15" t="str">
        <f>_xlfn.IFNA(IF(LEFT(VLOOKUP(RecordTable[[#This Row],[METRC]],METRC!A:B,2,FALSE),4)=LEFT(RecordTable[[#This Row],[CloneBarcode]],4),"match","MISMATCH"),"dead")</f>
        <v>dead</v>
      </c>
      <c r="F2946" s="15" t="str">
        <f>_xlfn.IFNA(INDEX(Table6[[#All],[Location]],MATCH(RecordTable[[#This Row],[METRC]],Table6[Tag],0)),"DEAD")</f>
        <v>DEAD</v>
      </c>
    </row>
    <row r="2947" spans="1:6" x14ac:dyDescent="0.25">
      <c r="A2947" t="str">
        <f>_xlfn.CONCAT("1A4070000000065000",RIGHT(RecordTable[[#This Row],[CloneBarcode]],6))</f>
        <v>1A4070000000065000053229</v>
      </c>
      <c r="B2947" t="str">
        <f>LEFT(RecordTable[[#This Row],[CloneBarcode]],7)</f>
        <v>SKNK009</v>
      </c>
      <c r="C2947" t="s">
        <v>4287</v>
      </c>
      <c r="D2947" s="15">
        <v>43802</v>
      </c>
      <c r="E2947" s="15" t="str">
        <f>_xlfn.IFNA(IF(LEFT(VLOOKUP(RecordTable[[#This Row],[METRC]],METRC!A:B,2,FALSE),4)=LEFT(RecordTable[[#This Row],[CloneBarcode]],4),"match","MISMATCH"),"dead")</f>
        <v>dead</v>
      </c>
      <c r="F2947" s="15" t="str">
        <f>_xlfn.IFNA(INDEX(Table6[[#All],[Location]],MATCH(RecordTable[[#This Row],[METRC]],Table6[Tag],0)),"DEAD")</f>
        <v>DEAD</v>
      </c>
    </row>
    <row r="2948" spans="1:6" x14ac:dyDescent="0.25">
      <c r="A2948" t="str">
        <f>_xlfn.CONCAT("1A4070000000065000",RIGHT(RecordTable[[#This Row],[CloneBarcode]],6))</f>
        <v>1A4070000000065000053232</v>
      </c>
      <c r="B2948" t="str">
        <f>LEFT(RecordTable[[#This Row],[CloneBarcode]],7)</f>
        <v>SKNK012</v>
      </c>
      <c r="C2948" t="s">
        <v>4290</v>
      </c>
      <c r="D2948" s="15">
        <v>43802</v>
      </c>
      <c r="E2948" s="15" t="str">
        <f>_xlfn.IFNA(IF(LEFT(VLOOKUP(RecordTable[[#This Row],[METRC]],METRC!A:B,2,FALSE),4)=LEFT(RecordTable[[#This Row],[CloneBarcode]],4),"match","MISMATCH"),"dead")</f>
        <v>dead</v>
      </c>
      <c r="F2948" s="15" t="str">
        <f>_xlfn.IFNA(INDEX(Table6[[#All],[Location]],MATCH(RecordTable[[#This Row],[METRC]],Table6[Tag],0)),"DEAD")</f>
        <v>DEAD</v>
      </c>
    </row>
    <row r="2949" spans="1:6" x14ac:dyDescent="0.25">
      <c r="A2949" t="str">
        <f>_xlfn.CONCAT("1A4070000000065000",RIGHT(RecordTable[[#This Row],[CloneBarcode]],6))</f>
        <v>1A4070000000065000048119</v>
      </c>
      <c r="B2949" t="str">
        <f>LEFT(RecordTable[[#This Row],[CloneBarcode]],7)</f>
        <v>SOUR002</v>
      </c>
      <c r="C2949" t="s">
        <v>76</v>
      </c>
      <c r="D2949" s="15">
        <v>43802</v>
      </c>
      <c r="E2949" s="15" t="str">
        <f>_xlfn.IFNA(IF(LEFT(VLOOKUP(RecordTable[[#This Row],[METRC]],METRC!A:B,2,FALSE),4)=LEFT(RecordTable[[#This Row],[CloneBarcode]],4),"match","MISMATCH"),"dead")</f>
        <v>dead</v>
      </c>
      <c r="F2949" s="15" t="str">
        <f>_xlfn.IFNA(INDEX(Table6[[#All],[Location]],MATCH(RecordTable[[#This Row],[METRC]],Table6[Tag],0)),"DEAD")</f>
        <v>DEAD</v>
      </c>
    </row>
    <row r="2950" spans="1:6" x14ac:dyDescent="0.25">
      <c r="A2950" t="str">
        <f>_xlfn.CONCAT("1A4070000000065000",RIGHT(RecordTable[[#This Row],[CloneBarcode]],6))</f>
        <v>1A4070000000065000048121</v>
      </c>
      <c r="B2950" t="str">
        <f>LEFT(RecordTable[[#This Row],[CloneBarcode]],7)</f>
        <v>SOUR004</v>
      </c>
      <c r="C2950" t="s">
        <v>4067</v>
      </c>
      <c r="D2950" s="15">
        <v>43802</v>
      </c>
      <c r="E2950" s="15" t="str">
        <f>_xlfn.IFNA(IF(LEFT(VLOOKUP(RecordTable[[#This Row],[METRC]],METRC!A:B,2,FALSE),4)=LEFT(RecordTable[[#This Row],[CloneBarcode]],4),"match","MISMATCH"),"dead")</f>
        <v>dead</v>
      </c>
      <c r="F2950" s="15" t="str">
        <f>_xlfn.IFNA(INDEX(Table6[[#All],[Location]],MATCH(RecordTable[[#This Row],[METRC]],Table6[Tag],0)),"DEAD")</f>
        <v>DEAD</v>
      </c>
    </row>
    <row r="2951" spans="1:6" x14ac:dyDescent="0.25">
      <c r="A2951" t="str">
        <f>_xlfn.CONCAT("1A4070000000065000",RIGHT(RecordTable[[#This Row],[CloneBarcode]],6))</f>
        <v>1A4070000000065000048123</v>
      </c>
      <c r="B2951" t="str">
        <f>LEFT(RecordTable[[#This Row],[CloneBarcode]],7)</f>
        <v>SOUR007</v>
      </c>
      <c r="C2951" t="s">
        <v>4069</v>
      </c>
      <c r="D2951" s="15">
        <v>43802</v>
      </c>
      <c r="E2951" s="15" t="str">
        <f>_xlfn.IFNA(IF(LEFT(VLOOKUP(RecordTable[[#This Row],[METRC]],METRC!A:B,2,FALSE),4)=LEFT(RecordTable[[#This Row],[CloneBarcode]],4),"match","MISMATCH"),"dead")</f>
        <v>dead</v>
      </c>
      <c r="F2951" s="15" t="str">
        <f>_xlfn.IFNA(INDEX(Table6[[#All],[Location]],MATCH(RecordTable[[#This Row],[METRC]],Table6[Tag],0)),"DEAD")</f>
        <v>DEAD</v>
      </c>
    </row>
    <row r="2952" spans="1:6" x14ac:dyDescent="0.25">
      <c r="A2952" t="str">
        <f>_xlfn.CONCAT("1A4070000000065000",RIGHT(RecordTable[[#This Row],[CloneBarcode]],6))</f>
        <v>1A4070000000065000048127</v>
      </c>
      <c r="B2952" t="str">
        <f>LEFT(RecordTable[[#This Row],[CloneBarcode]],7)</f>
        <v>SOUR011</v>
      </c>
      <c r="C2952" t="s">
        <v>124</v>
      </c>
      <c r="D2952" s="15">
        <v>43802</v>
      </c>
      <c r="E2952" s="15" t="str">
        <f>_xlfn.IFNA(IF(LEFT(VLOOKUP(RecordTable[[#This Row],[METRC]],METRC!A:B,2,FALSE),4)=LEFT(RecordTable[[#This Row],[CloneBarcode]],4),"match","MISMATCH"),"dead")</f>
        <v>dead</v>
      </c>
      <c r="F2952" s="15" t="str">
        <f>_xlfn.IFNA(INDEX(Table6[[#All],[Location]],MATCH(RecordTable[[#This Row],[METRC]],Table6[Tag],0)),"DEAD")</f>
        <v>DEAD</v>
      </c>
    </row>
    <row r="2953" spans="1:6" x14ac:dyDescent="0.25">
      <c r="A2953" t="str">
        <f>_xlfn.CONCAT("1A4070000000065000",RIGHT(RecordTable[[#This Row],[CloneBarcode]],6))</f>
        <v>1A4070000000065000048061</v>
      </c>
      <c r="B2953" t="str">
        <f>LEFT(RecordTable[[#This Row],[CloneBarcode]],7)</f>
        <v>STR8009</v>
      </c>
      <c r="C2953" t="s">
        <v>4376</v>
      </c>
      <c r="D2953" s="15">
        <v>43802</v>
      </c>
      <c r="E2953" s="15" t="str">
        <f>_xlfn.IFNA(IF(LEFT(VLOOKUP(RecordTable[[#This Row],[METRC]],METRC!A:B,2,FALSE),4)=LEFT(RecordTable[[#This Row],[CloneBarcode]],4),"match","MISMATCH"),"dead")</f>
        <v>dead</v>
      </c>
      <c r="F2953" s="15" t="str">
        <f>_xlfn.IFNA(INDEX(Table6[[#All],[Location]],MATCH(RecordTable[[#This Row],[METRC]],Table6[Tag],0)),"DEAD")</f>
        <v>DEAD</v>
      </c>
    </row>
    <row r="2954" spans="1:6" x14ac:dyDescent="0.25">
      <c r="A2954" t="str">
        <f>_xlfn.CONCAT("1A4070000000065000",RIGHT(RecordTable[[#This Row],[CloneBarcode]],6))</f>
        <v>1A4070000000065000048062</v>
      </c>
      <c r="B2954" t="str">
        <f>LEFT(RecordTable[[#This Row],[CloneBarcode]],7)</f>
        <v>STR8009</v>
      </c>
      <c r="C2954" t="s">
        <v>4377</v>
      </c>
      <c r="D2954" s="15">
        <v>43802</v>
      </c>
      <c r="E2954" s="15" t="str">
        <f>_xlfn.IFNA(IF(LEFT(VLOOKUP(RecordTable[[#This Row],[METRC]],METRC!A:B,2,FALSE),4)=LEFT(RecordTable[[#This Row],[CloneBarcode]],4),"match","MISMATCH"),"dead")</f>
        <v>dead</v>
      </c>
      <c r="F2954" s="15" t="str">
        <f>_xlfn.IFNA(INDEX(Table6[[#All],[Location]],MATCH(RecordTable[[#This Row],[METRC]],Table6[Tag],0)),"DEAD")</f>
        <v>DEAD</v>
      </c>
    </row>
    <row r="2955" spans="1:6" x14ac:dyDescent="0.25">
      <c r="A2955" t="str">
        <f>_xlfn.CONCAT("1A4070000000065000",RIGHT(RecordTable[[#This Row],[CloneBarcode]],6))</f>
        <v>1A4070000000065000048041</v>
      </c>
      <c r="B2955" t="str">
        <f>LEFT(RecordTable[[#This Row],[CloneBarcode]],7)</f>
        <v>STR8009</v>
      </c>
      <c r="C2955" t="s">
        <v>4378</v>
      </c>
      <c r="D2955" s="15">
        <v>43802</v>
      </c>
      <c r="E2955" s="15" t="str">
        <f>_xlfn.IFNA(IF(LEFT(VLOOKUP(RecordTable[[#This Row],[METRC]],METRC!A:B,2,FALSE),4)=LEFT(RecordTable[[#This Row],[CloneBarcode]],4),"match","MISMATCH"),"dead")</f>
        <v>dead</v>
      </c>
      <c r="F2955" s="15" t="str">
        <f>_xlfn.IFNA(INDEX(Table6[[#All],[Location]],MATCH(RecordTable[[#This Row],[METRC]],Table6[Tag],0)),"DEAD")</f>
        <v>DEAD</v>
      </c>
    </row>
    <row r="2956" spans="1:6" x14ac:dyDescent="0.25">
      <c r="A2956" t="str">
        <f>_xlfn.CONCAT("1A4070000000065000",RIGHT(RecordTable[[#This Row],[CloneBarcode]],6))</f>
        <v>1A4070000000065000053180</v>
      </c>
      <c r="B2956" t="str">
        <f>LEFT(RecordTable[[#This Row],[CloneBarcode]],7)</f>
        <v>STR8014</v>
      </c>
      <c r="C2956" t="s">
        <v>152</v>
      </c>
      <c r="D2956" s="15">
        <v>43802</v>
      </c>
      <c r="E2956" s="15" t="str">
        <f>_xlfn.IFNA(IF(LEFT(VLOOKUP(RecordTable[[#This Row],[METRC]],METRC!A:B,2,FALSE),4)=LEFT(RecordTable[[#This Row],[CloneBarcode]],4),"match","MISMATCH"),"dead")</f>
        <v>dead</v>
      </c>
      <c r="F2956" s="15" t="str">
        <f>_xlfn.IFNA(INDEX(Table6[[#All],[Location]],MATCH(RecordTable[[#This Row],[METRC]],Table6[Tag],0)),"DEAD")</f>
        <v>DEAD</v>
      </c>
    </row>
    <row r="2957" spans="1:6" x14ac:dyDescent="0.25">
      <c r="A2957" t="str">
        <f>_xlfn.CONCAT("1A4070000000065000",RIGHT(RecordTable[[#This Row],[CloneBarcode]],6))</f>
        <v>1A4070000000065000053178</v>
      </c>
      <c r="B2957" t="str">
        <f>LEFT(RecordTable[[#This Row],[CloneBarcode]],7)</f>
        <v>STR8014</v>
      </c>
      <c r="C2957" t="s">
        <v>4293</v>
      </c>
      <c r="D2957" s="15">
        <v>43802</v>
      </c>
      <c r="E2957" s="15" t="str">
        <f>_xlfn.IFNA(IF(LEFT(VLOOKUP(RecordTable[[#This Row],[METRC]],METRC!A:B,2,FALSE),4)=LEFT(RecordTable[[#This Row],[CloneBarcode]],4),"match","MISMATCH"),"dead")</f>
        <v>dead</v>
      </c>
      <c r="F2957" s="15" t="str">
        <f>_xlfn.IFNA(INDEX(Table6[[#All],[Location]],MATCH(RecordTable[[#This Row],[METRC]],Table6[Tag],0)),"DEAD")</f>
        <v>DEAD</v>
      </c>
    </row>
    <row r="2958" spans="1:6" x14ac:dyDescent="0.25">
      <c r="A2958" t="str">
        <f>_xlfn.CONCAT("1A4070000000065000",RIGHT(RecordTable[[#This Row],[CloneBarcode]],6))</f>
        <v>1A4070000000065000045537</v>
      </c>
      <c r="B2958" t="str">
        <f>LEFT(RecordTable[[#This Row],[CloneBarcode]],7)</f>
        <v>STR8014</v>
      </c>
      <c r="C2958" t="s">
        <v>155</v>
      </c>
      <c r="D2958" s="15">
        <v>43802</v>
      </c>
      <c r="E2958" s="15" t="str">
        <f>_xlfn.IFNA(IF(LEFT(VLOOKUP(RecordTable[[#This Row],[METRC]],METRC!A:B,2,FALSE),4)=LEFT(RecordTable[[#This Row],[CloneBarcode]],4),"match","MISMATCH"),"dead")</f>
        <v>dead</v>
      </c>
      <c r="F2958" s="15" t="str">
        <f>_xlfn.IFNA(INDEX(Table6[[#All],[Location]],MATCH(RecordTable[[#This Row],[METRC]],Table6[Tag],0)),"DEAD")</f>
        <v>DEAD</v>
      </c>
    </row>
    <row r="2959" spans="1:6" x14ac:dyDescent="0.25">
      <c r="A2959" t="str">
        <f>_xlfn.CONCAT("1A4070000000065000",RIGHT(RecordTable[[#This Row],[CloneBarcode]],6))</f>
        <v>1A4070000000065000045536</v>
      </c>
      <c r="B2959" t="str">
        <f>LEFT(RecordTable[[#This Row],[CloneBarcode]],7)</f>
        <v>STR8014</v>
      </c>
      <c r="C2959" t="s">
        <v>3901</v>
      </c>
      <c r="D2959" s="15">
        <v>43802</v>
      </c>
      <c r="E2959" s="15" t="str">
        <f>_xlfn.IFNA(IF(LEFT(VLOOKUP(RecordTable[[#This Row],[METRC]],METRC!A:B,2,FALSE),4)=LEFT(RecordTable[[#This Row],[CloneBarcode]],4),"match","MISMATCH"),"dead")</f>
        <v>dead</v>
      </c>
      <c r="F2959" s="15" t="str">
        <f>_xlfn.IFNA(INDEX(Table6[[#All],[Location]],MATCH(RecordTable[[#This Row],[METRC]],Table6[Tag],0)),"DEAD")</f>
        <v>DEAD</v>
      </c>
    </row>
    <row r="2960" spans="1:6" x14ac:dyDescent="0.25">
      <c r="A2960" t="str">
        <f>_xlfn.CONCAT("1A4070000000065000",RIGHT(RecordTable[[#This Row],[CloneBarcode]],6))</f>
        <v>1A4070000000065000048047</v>
      </c>
      <c r="B2960" t="str">
        <f>LEFT(RecordTable[[#This Row],[CloneBarcode]],7)</f>
        <v>STR8014</v>
      </c>
      <c r="C2960" t="s">
        <v>4379</v>
      </c>
      <c r="D2960" s="15">
        <v>43802</v>
      </c>
      <c r="E2960" s="15" t="str">
        <f>_xlfn.IFNA(IF(LEFT(VLOOKUP(RecordTable[[#This Row],[METRC]],METRC!A:B,2,FALSE),4)=LEFT(RecordTable[[#This Row],[CloneBarcode]],4),"match","MISMATCH"),"dead")</f>
        <v>dead</v>
      </c>
      <c r="F2960" s="15" t="str">
        <f>_xlfn.IFNA(INDEX(Table6[[#All],[Location]],MATCH(RecordTable[[#This Row],[METRC]],Table6[Tag],0)),"DEAD")</f>
        <v>DEAD</v>
      </c>
    </row>
    <row r="2961" spans="1:6" x14ac:dyDescent="0.25">
      <c r="A2961" t="s">
        <v>4380</v>
      </c>
      <c r="B2961" t="s">
        <v>2667</v>
      </c>
      <c r="C2961" t="str">
        <f>_xlfn.CONCAT(RecordTable[[#This Row],[PhenoAbbv]],".",RIGHT(RecordTable[[#This Row],[METRC]],6))</f>
        <v>STR8017.045489</v>
      </c>
      <c r="D2961" s="15">
        <v>43802</v>
      </c>
      <c r="E2961" s="15" t="str">
        <f>_xlfn.IFNA(IF(LEFT(VLOOKUP(RecordTable[[#This Row],[METRC]],METRC!A:B,2,FALSE),4)=LEFT(RecordTable[[#This Row],[CloneBarcode]],4),"match","MISMATCH"),"dead")</f>
        <v>dead</v>
      </c>
      <c r="F2961" s="15" t="str">
        <f>_xlfn.IFNA(INDEX(Table6[[#All],[Location]],MATCH(RecordTable[[#This Row],[METRC]],Table6[Tag],0)),"DEAD")</f>
        <v>DEAD</v>
      </c>
    </row>
    <row r="2962" spans="1:6" x14ac:dyDescent="0.25">
      <c r="A2962" t="str">
        <f>_xlfn.CONCAT("1A4070000000065000",RIGHT(RecordTable[[#This Row],[CloneBarcode]],6))</f>
        <v>1A4070000000065000045488</v>
      </c>
      <c r="B2962" t="str">
        <f>LEFT(RecordTable[[#This Row],[CloneBarcode]],7)</f>
        <v>STR8017</v>
      </c>
      <c r="C2962" t="s">
        <v>136</v>
      </c>
      <c r="D2962" s="15">
        <v>43802</v>
      </c>
      <c r="E2962" s="15" t="str">
        <f>_xlfn.IFNA(IF(LEFT(VLOOKUP(RecordTable[[#This Row],[METRC]],METRC!A:B,2,FALSE),4)=LEFT(RecordTable[[#This Row],[CloneBarcode]],4),"match","MISMATCH"),"dead")</f>
        <v>dead</v>
      </c>
      <c r="F2962" s="15" t="str">
        <f>_xlfn.IFNA(INDEX(Table6[[#All],[Location]],MATCH(RecordTable[[#This Row],[METRC]],Table6[Tag],0)),"DEAD")</f>
        <v>DEAD</v>
      </c>
    </row>
    <row r="2963" spans="1:6" x14ac:dyDescent="0.25">
      <c r="A2963" t="str">
        <f>_xlfn.CONCAT("1A4070000000065000",RIGHT(RecordTable[[#This Row],[CloneBarcode]],6))</f>
        <v>1A4070000000065000048042</v>
      </c>
      <c r="B2963" t="str">
        <f>LEFT(RecordTable[[#This Row],[CloneBarcode]],7)</f>
        <v>STR8017</v>
      </c>
      <c r="C2963" t="s">
        <v>4381</v>
      </c>
      <c r="D2963" s="15">
        <v>43802</v>
      </c>
      <c r="E2963" s="15" t="str">
        <f>_xlfn.IFNA(IF(LEFT(VLOOKUP(RecordTable[[#This Row],[METRC]],METRC!A:B,2,FALSE),4)=LEFT(RecordTable[[#This Row],[CloneBarcode]],4),"match","MISMATCH"),"dead")</f>
        <v>dead</v>
      </c>
      <c r="F2963" s="15" t="str">
        <f>_xlfn.IFNA(INDEX(Table6[[#All],[Location]],MATCH(RecordTable[[#This Row],[METRC]],Table6[Tag],0)),"DEAD")</f>
        <v>DEAD</v>
      </c>
    </row>
    <row r="2964" spans="1:6" x14ac:dyDescent="0.25">
      <c r="A2964" t="str">
        <f>_xlfn.CONCAT("1A4070000000065000",RIGHT(RecordTable[[#This Row],[CloneBarcode]],6))</f>
        <v>1A4070000000065000048043</v>
      </c>
      <c r="B2964" t="str">
        <f>LEFT(RecordTable[[#This Row],[CloneBarcode]],7)</f>
        <v>STR8017</v>
      </c>
      <c r="C2964" t="s">
        <v>113</v>
      </c>
      <c r="D2964" s="15">
        <v>43802</v>
      </c>
      <c r="E2964" s="15" t="str">
        <f>_xlfn.IFNA(IF(LEFT(VLOOKUP(RecordTable[[#This Row],[METRC]],METRC!A:B,2,FALSE),4)=LEFT(RecordTable[[#This Row],[CloneBarcode]],4),"match","MISMATCH"),"dead")</f>
        <v>dead</v>
      </c>
      <c r="F2964" s="15" t="str">
        <f>_xlfn.IFNA(INDEX(Table6[[#All],[Location]],MATCH(RecordTable[[#This Row],[METRC]],Table6[Tag],0)),"DEAD")</f>
        <v>DEAD</v>
      </c>
    </row>
    <row r="2965" spans="1:6" x14ac:dyDescent="0.25">
      <c r="A2965" t="str">
        <f>_xlfn.CONCAT("1A4070000000065000",RIGHT(RecordTable[[#This Row],[CloneBarcode]],6))</f>
        <v>1A4070000000065000050627</v>
      </c>
      <c r="B2965" t="str">
        <f>LEFT(RecordTable[[#This Row],[CloneBarcode]],7)</f>
        <v>STRC017</v>
      </c>
      <c r="C2965" t="s">
        <v>4178</v>
      </c>
      <c r="D2965" s="15">
        <v>43802</v>
      </c>
      <c r="E2965" s="15" t="str">
        <f>_xlfn.IFNA(IF(LEFT(VLOOKUP(RecordTable[[#This Row],[METRC]],METRC!A:B,2,FALSE),4)=LEFT(RecordTable[[#This Row],[CloneBarcode]],4),"match","MISMATCH"),"dead")</f>
        <v>dead</v>
      </c>
      <c r="F2965" s="15" t="str">
        <f>_xlfn.IFNA(INDEX(Table6[[#All],[Location]],MATCH(RecordTable[[#This Row],[METRC]],Table6[Tag],0)),"DEAD")</f>
        <v>DEAD</v>
      </c>
    </row>
    <row r="2966" spans="1:6" x14ac:dyDescent="0.25">
      <c r="A2966" t="str">
        <f>_xlfn.CONCAT("1A4070000000065000",RIGHT(RecordTable[[#This Row],[CloneBarcode]],6))</f>
        <v>1A4070000000065000050626</v>
      </c>
      <c r="B2966" t="str">
        <f>LEFT(RecordTable[[#This Row],[CloneBarcode]],7)</f>
        <v>STRC017</v>
      </c>
      <c r="C2966" t="s">
        <v>4179</v>
      </c>
      <c r="D2966" s="15">
        <v>43802</v>
      </c>
      <c r="E2966" s="15" t="str">
        <f>_xlfn.IFNA(IF(LEFT(VLOOKUP(RecordTable[[#This Row],[METRC]],METRC!A:B,2,FALSE),4)=LEFT(RecordTable[[#This Row],[CloneBarcode]],4),"match","MISMATCH"),"dead")</f>
        <v>dead</v>
      </c>
      <c r="F2966" s="15" t="str">
        <f>_xlfn.IFNA(INDEX(Table6[[#All],[Location]],MATCH(RecordTable[[#This Row],[METRC]],Table6[Tag],0)),"DEAD")</f>
        <v>DEAD</v>
      </c>
    </row>
    <row r="2967" spans="1:6" x14ac:dyDescent="0.25">
      <c r="A2967" t="str">
        <f>_xlfn.CONCAT("1A4070000000065000",RIGHT(RecordTable[[#This Row],[CloneBarcode]],6))</f>
        <v>1A4070000000065000053187</v>
      </c>
      <c r="B2967" t="str">
        <f>LEFT(RecordTable[[#This Row],[CloneBarcode]],7)</f>
        <v>STRC017</v>
      </c>
      <c r="C2967" t="s">
        <v>4295</v>
      </c>
      <c r="D2967" s="15">
        <v>43802</v>
      </c>
      <c r="E2967" s="15" t="str">
        <f>_xlfn.IFNA(IF(LEFT(VLOOKUP(RecordTable[[#This Row],[METRC]],METRC!A:B,2,FALSE),4)=LEFT(RecordTable[[#This Row],[CloneBarcode]],4),"match","MISMATCH"),"dead")</f>
        <v>dead</v>
      </c>
      <c r="F2967" s="15" t="str">
        <f>_xlfn.IFNA(INDEX(Table6[[#All],[Location]],MATCH(RecordTable[[#This Row],[METRC]],Table6[Tag],0)),"DEAD")</f>
        <v>DEAD</v>
      </c>
    </row>
    <row r="2968" spans="1:6" x14ac:dyDescent="0.25">
      <c r="A2968" t="str">
        <f>_xlfn.CONCAT("1A4070000000065000",RIGHT(RecordTable[[#This Row],[CloneBarcode]],6))</f>
        <v>1A4070000000065000053188</v>
      </c>
      <c r="B2968" t="str">
        <f>LEFT(RecordTable[[#This Row],[CloneBarcode]],7)</f>
        <v>STRC017</v>
      </c>
      <c r="C2968" t="s">
        <v>4294</v>
      </c>
      <c r="D2968" s="15">
        <v>43802</v>
      </c>
      <c r="E2968" s="15" t="str">
        <f>_xlfn.IFNA(IF(LEFT(VLOOKUP(RecordTable[[#This Row],[METRC]],METRC!A:B,2,FALSE),4)=LEFT(RecordTable[[#This Row],[CloneBarcode]],4),"match","MISMATCH"),"dead")</f>
        <v>dead</v>
      </c>
      <c r="F2968" s="15" t="str">
        <f>_xlfn.IFNA(INDEX(Table6[[#All],[Location]],MATCH(RecordTable[[#This Row],[METRC]],Table6[Tag],0)),"DEAD")</f>
        <v>DEAD</v>
      </c>
    </row>
    <row r="2969" spans="1:6" x14ac:dyDescent="0.25">
      <c r="A2969" t="str">
        <f>_xlfn.CONCAT("1A4070000000065000",RIGHT(RecordTable[[#This Row],[CloneBarcode]],6))</f>
        <v>1A4070000000065000045557</v>
      </c>
      <c r="B2969" t="str">
        <f>LEFT(RecordTable[[#This Row],[CloneBarcode]],7)</f>
        <v>STRC017</v>
      </c>
      <c r="C2969" t="s">
        <v>3904</v>
      </c>
      <c r="D2969" s="15">
        <v>43802</v>
      </c>
      <c r="E2969" s="15" t="str">
        <f>_xlfn.IFNA(IF(LEFT(VLOOKUP(RecordTable[[#This Row],[METRC]],METRC!A:B,2,FALSE),4)=LEFT(RecordTable[[#This Row],[CloneBarcode]],4),"match","MISMATCH"),"dead")</f>
        <v>dead</v>
      </c>
      <c r="F2969" s="15" t="str">
        <f>_xlfn.IFNA(INDEX(Table6[[#All],[Location]],MATCH(RecordTable[[#This Row],[METRC]],Table6[Tag],0)),"DEAD")</f>
        <v>DEAD</v>
      </c>
    </row>
    <row r="2970" spans="1:6" x14ac:dyDescent="0.25">
      <c r="A2970" t="str">
        <f>_xlfn.CONCAT("1A4070000000065000",RIGHT(RecordTable[[#This Row],[CloneBarcode]],6))</f>
        <v>1A4070000000065000045556</v>
      </c>
      <c r="B2970" t="str">
        <f>LEFT(RecordTable[[#This Row],[CloneBarcode]],7)</f>
        <v>STRC017</v>
      </c>
      <c r="C2970" t="s">
        <v>3903</v>
      </c>
      <c r="D2970" s="15">
        <v>43802</v>
      </c>
      <c r="E2970" s="15" t="str">
        <f>_xlfn.IFNA(IF(LEFT(VLOOKUP(RecordTable[[#This Row],[METRC]],METRC!A:B,2,FALSE),4)=LEFT(RecordTable[[#This Row],[CloneBarcode]],4),"match","MISMATCH"),"dead")</f>
        <v>dead</v>
      </c>
      <c r="F2970" s="15" t="str">
        <f>_xlfn.IFNA(INDEX(Table6[[#All],[Location]],MATCH(RecordTable[[#This Row],[METRC]],Table6[Tag],0)),"DEAD")</f>
        <v>DEAD</v>
      </c>
    </row>
    <row r="2971" spans="1:6" x14ac:dyDescent="0.25">
      <c r="A2971" t="s">
        <v>4382</v>
      </c>
      <c r="B2971" t="s">
        <v>3282</v>
      </c>
      <c r="C2971" t="str">
        <f>_xlfn.CONCAT(RecordTable[[#This Row],[PhenoAbbv]],".",RIGHT(RecordTable[[#This Row],[METRC]],6))</f>
        <v>STRC018.045522</v>
      </c>
      <c r="D2971" s="15">
        <v>43802</v>
      </c>
      <c r="E2971" s="15" t="str">
        <f>_xlfn.IFNA(IF(LEFT(VLOOKUP(RecordTable[[#This Row],[METRC]],METRC!A:B,2,FALSE),4)=LEFT(RecordTable[[#This Row],[CloneBarcode]],4),"match","MISMATCH"),"dead")</f>
        <v>dead</v>
      </c>
      <c r="F2971" s="15" t="str">
        <f>_xlfn.IFNA(INDEX(Table6[[#All],[Location]],MATCH(RecordTable[[#This Row],[METRC]],Table6[Tag],0)),"DEAD")</f>
        <v>DEAD</v>
      </c>
    </row>
    <row r="2972" spans="1:6" x14ac:dyDescent="0.25">
      <c r="A2972" t="str">
        <f>_xlfn.CONCAT("1A4070000000065000",RIGHT(RecordTable[[#This Row],[CloneBarcode]],6))</f>
        <v>1A4070000000065000050644</v>
      </c>
      <c r="B2972" t="str">
        <f>LEFT(RecordTable[[#This Row],[CloneBarcode]],7)</f>
        <v>STRC018</v>
      </c>
      <c r="C2972" t="s">
        <v>4181</v>
      </c>
      <c r="D2972" s="15">
        <v>43802</v>
      </c>
      <c r="E2972" s="15" t="str">
        <f>_xlfn.IFNA(IF(LEFT(VLOOKUP(RecordTable[[#This Row],[METRC]],METRC!A:B,2,FALSE),4)=LEFT(RecordTable[[#This Row],[CloneBarcode]],4),"match","MISMATCH"),"dead")</f>
        <v>dead</v>
      </c>
      <c r="F2972" s="15" t="str">
        <f>_xlfn.IFNA(INDEX(Table6[[#All],[Location]],MATCH(RecordTable[[#This Row],[METRC]],Table6[Tag],0)),"DEAD")</f>
        <v>DEAD</v>
      </c>
    </row>
    <row r="2973" spans="1:6" x14ac:dyDescent="0.25">
      <c r="A2973" t="str">
        <f>_xlfn.CONCAT("1A4070000000065000",RIGHT(RecordTable[[#This Row],[CloneBarcode]],6))</f>
        <v>1A4070000000065000050646</v>
      </c>
      <c r="B2973" t="str">
        <f>LEFT(RecordTable[[#This Row],[CloneBarcode]],7)</f>
        <v>STRC018</v>
      </c>
      <c r="C2973" t="s">
        <v>4180</v>
      </c>
      <c r="D2973" s="15">
        <v>43802</v>
      </c>
      <c r="E2973" s="15" t="str">
        <f>_xlfn.IFNA(IF(LEFT(VLOOKUP(RecordTable[[#This Row],[METRC]],METRC!A:B,2,FALSE),4)=LEFT(RecordTable[[#This Row],[CloneBarcode]],4),"match","MISMATCH"),"dead")</f>
        <v>dead</v>
      </c>
      <c r="F2973" s="15" t="str">
        <f>_xlfn.IFNA(INDEX(Table6[[#All],[Location]],MATCH(RecordTable[[#This Row],[METRC]],Table6[Tag],0)),"DEAD")</f>
        <v>DEAD</v>
      </c>
    </row>
    <row r="2974" spans="1:6" x14ac:dyDescent="0.25">
      <c r="A2974" t="str">
        <f>_xlfn.CONCAT("1A4070000000065000",RIGHT(RecordTable[[#This Row],[CloneBarcode]],6))</f>
        <v>1A4070000000065000053205</v>
      </c>
      <c r="B2974" t="str">
        <f>LEFT(RecordTable[[#This Row],[CloneBarcode]],7)</f>
        <v>STRC018</v>
      </c>
      <c r="C2974" t="s">
        <v>4297</v>
      </c>
      <c r="D2974" s="15">
        <v>43802</v>
      </c>
      <c r="E2974" s="15" t="str">
        <f>_xlfn.IFNA(IF(LEFT(VLOOKUP(RecordTable[[#This Row],[METRC]],METRC!A:B,2,FALSE),4)=LEFT(RecordTable[[#This Row],[CloneBarcode]],4),"match","MISMATCH"),"dead")</f>
        <v>dead</v>
      </c>
      <c r="F2974" s="15" t="str">
        <f>_xlfn.IFNA(INDEX(Table6[[#All],[Location]],MATCH(RecordTable[[#This Row],[METRC]],Table6[Tag],0)),"DEAD")</f>
        <v>DEAD</v>
      </c>
    </row>
    <row r="2975" spans="1:6" x14ac:dyDescent="0.25">
      <c r="A2975" t="str">
        <f>_xlfn.CONCAT("1A4070000000065000",RIGHT(RecordTable[[#This Row],[CloneBarcode]],6))</f>
        <v>1A4070000000065000053184</v>
      </c>
      <c r="B2975" t="str">
        <f>LEFT(RecordTable[[#This Row],[CloneBarcode]],7)</f>
        <v>STRC018</v>
      </c>
      <c r="C2975" t="s">
        <v>4296</v>
      </c>
      <c r="D2975" s="15">
        <v>43802</v>
      </c>
      <c r="E2975" s="15" t="str">
        <f>_xlfn.IFNA(IF(LEFT(VLOOKUP(RecordTable[[#This Row],[METRC]],METRC!A:B,2,FALSE),4)=LEFT(RecordTable[[#This Row],[CloneBarcode]],4),"match","MISMATCH"),"dead")</f>
        <v>dead</v>
      </c>
      <c r="F2975" s="15" t="str">
        <f>_xlfn.IFNA(INDEX(Table6[[#All],[Location]],MATCH(RecordTable[[#This Row],[METRC]],Table6[Tag],0)),"DEAD")</f>
        <v>DEAD</v>
      </c>
    </row>
    <row r="2976" spans="1:6" x14ac:dyDescent="0.25">
      <c r="A2976" t="str">
        <f>_xlfn.CONCAT("1A4070000000065000",RIGHT(RecordTable[[#This Row],[CloneBarcode]],6))</f>
        <v>1A4070000000065000045523</v>
      </c>
      <c r="B2976" t="str">
        <f>LEFT(RecordTable[[#This Row],[CloneBarcode]],7)</f>
        <v>STRC018</v>
      </c>
      <c r="C2976" t="s">
        <v>3906</v>
      </c>
      <c r="D2976" s="15">
        <v>43802</v>
      </c>
      <c r="E2976" s="15" t="str">
        <f>_xlfn.IFNA(IF(LEFT(VLOOKUP(RecordTable[[#This Row],[METRC]],METRC!A:B,2,FALSE),4)=LEFT(RecordTable[[#This Row],[CloneBarcode]],4),"match","MISMATCH"),"dead")</f>
        <v>dead</v>
      </c>
      <c r="F2976" s="15" t="str">
        <f>_xlfn.IFNA(INDEX(Table6[[#All],[Location]],MATCH(RecordTable[[#This Row],[METRC]],Table6[Tag],0)),"DEAD")</f>
        <v>DEAD</v>
      </c>
    </row>
    <row r="2977" spans="1:6" x14ac:dyDescent="0.25">
      <c r="A2977" t="s">
        <v>4383</v>
      </c>
      <c r="B2977" t="s">
        <v>3286</v>
      </c>
      <c r="C2977" t="str">
        <f>_xlfn.CONCAT(RecordTable[[#This Row],[PhenoAbbv]],".",RIGHT(RecordTable[[#This Row],[METRC]],6))</f>
        <v>STRC022.045558</v>
      </c>
      <c r="D2977" s="15">
        <v>43802</v>
      </c>
      <c r="E2977" s="15" t="str">
        <f>_xlfn.IFNA(IF(LEFT(VLOOKUP(RecordTable[[#This Row],[METRC]],METRC!A:B,2,FALSE),4)=LEFT(RecordTable[[#This Row],[CloneBarcode]],4),"match","MISMATCH"),"dead")</f>
        <v>dead</v>
      </c>
      <c r="F2977" s="15" t="str">
        <f>_xlfn.IFNA(INDEX(Table6[[#All],[Location]],MATCH(RecordTable[[#This Row],[METRC]],Table6[Tag],0)),"DEAD")</f>
        <v>DEAD</v>
      </c>
    </row>
    <row r="2978" spans="1:6" x14ac:dyDescent="0.25">
      <c r="A2978" t="s">
        <v>4384</v>
      </c>
      <c r="B2978" t="s">
        <v>3286</v>
      </c>
      <c r="C2978" t="str">
        <f>_xlfn.CONCAT(RecordTable[[#This Row],[PhenoAbbv]],".",RIGHT(RecordTable[[#This Row],[METRC]],6))</f>
        <v>STRC022.045559</v>
      </c>
      <c r="D2978" s="15">
        <v>43802</v>
      </c>
      <c r="E2978" s="15" t="str">
        <f>_xlfn.IFNA(IF(LEFT(VLOOKUP(RecordTable[[#This Row],[METRC]],METRC!A:B,2,FALSE),4)=LEFT(RecordTable[[#This Row],[CloneBarcode]],4),"match","MISMATCH"),"dead")</f>
        <v>dead</v>
      </c>
      <c r="F2978" s="15" t="str">
        <f>_xlfn.IFNA(INDEX(Table6[[#All],[Location]],MATCH(RecordTable[[#This Row],[METRC]],Table6[Tag],0)),"DEAD")</f>
        <v>DEAD</v>
      </c>
    </row>
    <row r="2979" spans="1:6" x14ac:dyDescent="0.25">
      <c r="A2979" t="str">
        <f>_xlfn.CONCAT("1A4070000000065000",RIGHT(RecordTable[[#This Row],[CloneBarcode]],6))</f>
        <v>1A4070000000065000050632</v>
      </c>
      <c r="B2979" t="str">
        <f>LEFT(RecordTable[[#This Row],[CloneBarcode]],7)</f>
        <v>STRC022</v>
      </c>
      <c r="C2979" t="s">
        <v>4182</v>
      </c>
      <c r="D2979" s="15">
        <v>43802</v>
      </c>
      <c r="E2979" s="15" t="str">
        <f>_xlfn.IFNA(IF(LEFT(VLOOKUP(RecordTable[[#This Row],[METRC]],METRC!A:B,2,FALSE),4)=LEFT(RecordTable[[#This Row],[CloneBarcode]],4),"match","MISMATCH"),"dead")</f>
        <v>dead</v>
      </c>
      <c r="F2979" s="15" t="str">
        <f>_xlfn.IFNA(INDEX(Table6[[#All],[Location]],MATCH(RecordTable[[#This Row],[METRC]],Table6[Tag],0)),"DEAD")</f>
        <v>DEAD</v>
      </c>
    </row>
    <row r="2980" spans="1:6" x14ac:dyDescent="0.25">
      <c r="A2980" t="str">
        <f>_xlfn.CONCAT("1A4070000000065000",RIGHT(RecordTable[[#This Row],[CloneBarcode]],6))</f>
        <v>1A4070000000065000050631</v>
      </c>
      <c r="B2980" t="str">
        <f>LEFT(RecordTable[[#This Row],[CloneBarcode]],7)</f>
        <v>STRC022</v>
      </c>
      <c r="C2980" t="s">
        <v>4183</v>
      </c>
      <c r="D2980" s="15">
        <v>43802</v>
      </c>
      <c r="E2980" s="15" t="str">
        <f>_xlfn.IFNA(IF(LEFT(VLOOKUP(RecordTable[[#This Row],[METRC]],METRC!A:B,2,FALSE),4)=LEFT(RecordTable[[#This Row],[CloneBarcode]],4),"match","MISMATCH"),"dead")</f>
        <v>dead</v>
      </c>
      <c r="F2980" s="15" t="str">
        <f>_xlfn.IFNA(INDEX(Table6[[#All],[Location]],MATCH(RecordTable[[#This Row],[METRC]],Table6[Tag],0)),"DEAD")</f>
        <v>DEAD</v>
      </c>
    </row>
    <row r="2981" spans="1:6" x14ac:dyDescent="0.25">
      <c r="A2981" t="str">
        <f>_xlfn.CONCAT("1A4070000000065000",RIGHT(RecordTable[[#This Row],[CloneBarcode]],6))</f>
        <v>1A4070000000065000053203</v>
      </c>
      <c r="B2981" t="str">
        <f>LEFT(RecordTable[[#This Row],[CloneBarcode]],7)</f>
        <v>STRC022</v>
      </c>
      <c r="C2981" t="s">
        <v>4298</v>
      </c>
      <c r="D2981" s="15">
        <v>43802</v>
      </c>
      <c r="E2981" s="15" t="str">
        <f>_xlfn.IFNA(IF(LEFT(VLOOKUP(RecordTable[[#This Row],[METRC]],METRC!A:B,2,FALSE),4)=LEFT(RecordTable[[#This Row],[CloneBarcode]],4),"match","MISMATCH"),"dead")</f>
        <v>dead</v>
      </c>
      <c r="F2981" s="15" t="str">
        <f>_xlfn.IFNA(INDEX(Table6[[#All],[Location]],MATCH(RecordTable[[#This Row],[METRC]],Table6[Tag],0)),"DEAD")</f>
        <v>DEAD</v>
      </c>
    </row>
    <row r="2982" spans="1:6" x14ac:dyDescent="0.25">
      <c r="A2982" t="str">
        <f>_xlfn.CONCAT("1A4070000000065000",RIGHT(RecordTable[[#This Row],[CloneBarcode]],6))</f>
        <v>1A4070000000065000053202</v>
      </c>
      <c r="B2982" t="str">
        <f>LEFT(RecordTable[[#This Row],[CloneBarcode]],7)</f>
        <v>STRC022</v>
      </c>
      <c r="C2982" t="s">
        <v>4299</v>
      </c>
      <c r="D2982" s="15">
        <v>43802</v>
      </c>
      <c r="E2982" s="15" t="str">
        <f>_xlfn.IFNA(IF(LEFT(VLOOKUP(RecordTable[[#This Row],[METRC]],METRC!A:B,2,FALSE),4)=LEFT(RecordTable[[#This Row],[CloneBarcode]],4),"match","MISMATCH"),"dead")</f>
        <v>dead</v>
      </c>
      <c r="F2982" s="15" t="str">
        <f>_xlfn.IFNA(INDEX(Table6[[#All],[Location]],MATCH(RecordTable[[#This Row],[METRC]],Table6[Tag],0)),"DEAD")</f>
        <v>DEAD</v>
      </c>
    </row>
    <row r="2983" spans="1:6" x14ac:dyDescent="0.25">
      <c r="A2983" t="str">
        <f>_xlfn.CONCAT("1A4070000000065000",RIGHT(RecordTable[[#This Row],[CloneBarcode]],6))</f>
        <v>1A4070000000065000048031</v>
      </c>
      <c r="B2983" t="str">
        <f>LEFT(RecordTable[[#This Row],[CloneBarcode]],7)</f>
        <v>SUNL006</v>
      </c>
      <c r="C2983" t="s">
        <v>4078</v>
      </c>
      <c r="D2983" s="15">
        <v>43802</v>
      </c>
      <c r="E2983" s="15" t="str">
        <f>_xlfn.IFNA(IF(LEFT(VLOOKUP(RecordTable[[#This Row],[METRC]],METRC!A:B,2,FALSE),4)=LEFT(RecordTable[[#This Row],[CloneBarcode]],4),"match","MISMATCH"),"dead")</f>
        <v>dead</v>
      </c>
      <c r="F2983" s="15" t="str">
        <f>_xlfn.IFNA(INDEX(Table6[[#All],[Location]],MATCH(RecordTable[[#This Row],[METRC]],Table6[Tag],0)),"DEAD")</f>
        <v>DEAD</v>
      </c>
    </row>
    <row r="2984" spans="1:6" x14ac:dyDescent="0.25">
      <c r="A2984" t="str">
        <f>_xlfn.CONCAT("1A4070000000065000",RIGHT(RecordTable[[#This Row],[CloneBarcode]],6))</f>
        <v>1A4070000000065000048051</v>
      </c>
      <c r="B2984" t="str">
        <f>LEFT(RecordTable[[#This Row],[CloneBarcode]],7)</f>
        <v>SUNL006</v>
      </c>
      <c r="C2984" t="s">
        <v>4079</v>
      </c>
      <c r="D2984" s="15">
        <v>43802</v>
      </c>
      <c r="E2984" s="15" t="str">
        <f>_xlfn.IFNA(IF(LEFT(VLOOKUP(RecordTable[[#This Row],[METRC]],METRC!A:B,2,FALSE),4)=LEFT(RecordTable[[#This Row],[CloneBarcode]],4),"match","MISMATCH"),"dead")</f>
        <v>dead</v>
      </c>
      <c r="F2984" s="15" t="str">
        <f>_xlfn.IFNA(INDEX(Table6[[#All],[Location]],MATCH(RecordTable[[#This Row],[METRC]],Table6[Tag],0)),"DEAD")</f>
        <v>DEAD</v>
      </c>
    </row>
    <row r="2985" spans="1:6" x14ac:dyDescent="0.25">
      <c r="A2985" t="str">
        <f>_xlfn.CONCAT("1A4070000000065000",RIGHT(RecordTable[[#This Row],[CloneBarcode]],6))</f>
        <v>1A4070000000065000048030</v>
      </c>
      <c r="B2985" t="str">
        <f>LEFT(RecordTable[[#This Row],[CloneBarcode]],7)</f>
        <v>SUNL006</v>
      </c>
      <c r="C2985" t="s">
        <v>4077</v>
      </c>
      <c r="D2985" s="15">
        <v>43802</v>
      </c>
      <c r="E2985" s="15" t="str">
        <f>_xlfn.IFNA(IF(LEFT(VLOOKUP(RecordTable[[#This Row],[METRC]],METRC!A:B,2,FALSE),4)=LEFT(RecordTable[[#This Row],[CloneBarcode]],4),"match","MISMATCH"),"dead")</f>
        <v>dead</v>
      </c>
      <c r="F2985" s="15" t="str">
        <f>_xlfn.IFNA(INDEX(Table6[[#All],[Location]],MATCH(RecordTable[[#This Row],[METRC]],Table6[Tag],0)),"DEAD")</f>
        <v>DEAD</v>
      </c>
    </row>
    <row r="2986" spans="1:6" x14ac:dyDescent="0.25">
      <c r="A2986" t="str">
        <f>_xlfn.CONCAT("1A4070000000065000",RIGHT(RecordTable[[#This Row],[CloneBarcode]],6))</f>
        <v>1A4070000000065000053247</v>
      </c>
      <c r="B2986" t="str">
        <f>LEFT(RecordTable[[#This Row],[CloneBarcode]],7)</f>
        <v>SUNL006</v>
      </c>
      <c r="C2986" t="s">
        <v>4385</v>
      </c>
      <c r="D2986" s="15">
        <v>43802</v>
      </c>
      <c r="E2986" s="15" t="str">
        <f>_xlfn.IFNA(IF(LEFT(VLOOKUP(RecordTable[[#This Row],[METRC]],METRC!A:B,2,FALSE),4)=LEFT(RecordTable[[#This Row],[CloneBarcode]],4),"match","MISMATCH"),"dead")</f>
        <v>dead</v>
      </c>
      <c r="F2986" s="15" t="str">
        <f>_xlfn.IFNA(INDEX(Table6[[#All],[Location]],MATCH(RecordTable[[#This Row],[METRC]],Table6[Tag],0)),"DEAD")</f>
        <v>DEAD</v>
      </c>
    </row>
    <row r="2987" spans="1:6" x14ac:dyDescent="0.25">
      <c r="A2987" t="str">
        <f>_xlfn.CONCAT("1A4070000000065000",RIGHT(RecordTable[[#This Row],[CloneBarcode]],6))</f>
        <v>1A4070000000065000053248</v>
      </c>
      <c r="B2987" t="str">
        <f>LEFT(RecordTable[[#This Row],[CloneBarcode]],7)</f>
        <v>SUNL006</v>
      </c>
      <c r="C2987" t="s">
        <v>4386</v>
      </c>
      <c r="D2987" s="15">
        <v>43802</v>
      </c>
      <c r="E2987" s="15" t="str">
        <f>_xlfn.IFNA(IF(LEFT(VLOOKUP(RecordTable[[#This Row],[METRC]],METRC!A:B,2,FALSE),4)=LEFT(RecordTable[[#This Row],[CloneBarcode]],4),"match","MISMATCH"),"dead")</f>
        <v>dead</v>
      </c>
      <c r="F2987" s="15" t="str">
        <f>_xlfn.IFNA(INDEX(Table6[[#All],[Location]],MATCH(RecordTable[[#This Row],[METRC]],Table6[Tag],0)),"DEAD")</f>
        <v>DEAD</v>
      </c>
    </row>
    <row r="2988" spans="1:6" x14ac:dyDescent="0.25">
      <c r="A2988" t="str">
        <f>_xlfn.CONCAT("1A4070000000065000",RIGHT(RecordTable[[#This Row],[CloneBarcode]],6))</f>
        <v>1A4070000000065000053249</v>
      </c>
      <c r="B2988" t="str">
        <f>LEFT(RecordTable[[#This Row],[CloneBarcode]],7)</f>
        <v>SUNL006</v>
      </c>
      <c r="C2988" t="s">
        <v>161</v>
      </c>
      <c r="D2988" s="15">
        <v>43802</v>
      </c>
      <c r="E2988" s="15" t="str">
        <f>_xlfn.IFNA(IF(LEFT(VLOOKUP(RecordTable[[#This Row],[METRC]],METRC!A:B,2,FALSE),4)=LEFT(RecordTable[[#This Row],[CloneBarcode]],4),"match","MISMATCH"),"dead")</f>
        <v>dead</v>
      </c>
      <c r="F2988" s="15" t="str">
        <f>_xlfn.IFNA(INDEX(Table6[[#All],[Location]],MATCH(RecordTable[[#This Row],[METRC]],Table6[Tag],0)),"DEAD")</f>
        <v>DEAD</v>
      </c>
    </row>
    <row r="2989" spans="1:6" x14ac:dyDescent="0.25">
      <c r="A2989" t="str">
        <f>_xlfn.CONCAT("1A4070000000065000",RIGHT(RecordTable[[#This Row],[CloneBarcode]],6))</f>
        <v>1A4070000000065000045570</v>
      </c>
      <c r="B2989" t="str">
        <f>LEFT(RecordTable[[#This Row],[CloneBarcode]],7)</f>
        <v>SUNL011</v>
      </c>
      <c r="C2989" t="s">
        <v>3912</v>
      </c>
      <c r="D2989" s="15">
        <v>43802</v>
      </c>
      <c r="E2989" s="15" t="str">
        <f>_xlfn.IFNA(IF(LEFT(VLOOKUP(RecordTable[[#This Row],[METRC]],METRC!A:B,2,FALSE),4)=LEFT(RecordTable[[#This Row],[CloneBarcode]],4),"match","MISMATCH"),"dead")</f>
        <v>dead</v>
      </c>
      <c r="F2989" s="15" t="str">
        <f>_xlfn.IFNA(INDEX(Table6[[#All],[Location]],MATCH(RecordTable[[#This Row],[METRC]],Table6[Tag],0)),"DEAD")</f>
        <v>DEAD</v>
      </c>
    </row>
    <row r="2990" spans="1:6" x14ac:dyDescent="0.25">
      <c r="A2990" t="str">
        <f>_xlfn.CONCAT("1A4070000000065000",RIGHT(RecordTable[[#This Row],[CloneBarcode]],6))</f>
        <v>1A4070000000065000045571</v>
      </c>
      <c r="B2990" t="str">
        <f>LEFT(RecordTable[[#This Row],[CloneBarcode]],7)</f>
        <v>SUNL011</v>
      </c>
      <c r="C2990" t="s">
        <v>3911</v>
      </c>
      <c r="D2990" s="15">
        <v>43802</v>
      </c>
      <c r="E2990" s="15" t="str">
        <f>_xlfn.IFNA(IF(LEFT(VLOOKUP(RecordTable[[#This Row],[METRC]],METRC!A:B,2,FALSE),4)=LEFT(RecordTable[[#This Row],[CloneBarcode]],4),"match","MISMATCH"),"dead")</f>
        <v>dead</v>
      </c>
      <c r="F2990" s="15" t="str">
        <f>_xlfn.IFNA(INDEX(Table6[[#All],[Location]],MATCH(RecordTable[[#This Row],[METRC]],Table6[Tag],0)),"DEAD")</f>
        <v>DEAD</v>
      </c>
    </row>
    <row r="2991" spans="1:6" x14ac:dyDescent="0.25">
      <c r="A2991" t="s">
        <v>3803</v>
      </c>
      <c r="B2991" t="s">
        <v>3804</v>
      </c>
      <c r="C2991" t="str">
        <f>_xlfn.CONCAT(RecordTable[[#This Row],[PhenoAbbv]],".",RIGHT(RecordTable[[#This Row],[METRC]],6))</f>
        <v>SUNL013.031997</v>
      </c>
      <c r="D2991" s="15">
        <v>43802</v>
      </c>
      <c r="E2991" s="15" t="str">
        <f>_xlfn.IFNA(IF(LEFT(VLOOKUP(RecordTable[[#This Row],[METRC]],METRC!A:B,2,FALSE),4)=LEFT(RecordTable[[#This Row],[CloneBarcode]],4),"match","MISMATCH"),"dead")</f>
        <v>dead</v>
      </c>
      <c r="F2991" s="15" t="str">
        <f>_xlfn.IFNA(INDEX(Table6[[#All],[Location]],MATCH(RecordTable[[#This Row],[METRC]],Table6[Tag],0)),"DEAD")</f>
        <v>DEAD</v>
      </c>
    </row>
    <row r="2992" spans="1:6" x14ac:dyDescent="0.25">
      <c r="A2992" t="str">
        <f>_xlfn.CONCAT("1A4070000000065000",RIGHT(RecordTable[[#This Row],[CloneBarcode]],6))</f>
        <v>1A4070000000065000053250</v>
      </c>
      <c r="B2992" t="str">
        <f>LEFT(RecordTable[[#This Row],[CloneBarcode]],7)</f>
        <v>SUNL013</v>
      </c>
      <c r="C2992" t="s">
        <v>4387</v>
      </c>
      <c r="D2992" s="15">
        <v>43802</v>
      </c>
      <c r="E2992" s="15" t="str">
        <f>_xlfn.IFNA(IF(LEFT(VLOOKUP(RecordTable[[#This Row],[METRC]],METRC!A:B,2,FALSE),4)=LEFT(RecordTable[[#This Row],[CloneBarcode]],4),"match","MISMATCH"),"dead")</f>
        <v>dead</v>
      </c>
      <c r="F2992" s="15" t="str">
        <f>_xlfn.IFNA(INDEX(Table6[[#All],[Location]],MATCH(RecordTable[[#This Row],[METRC]],Table6[Tag],0)),"DEAD")</f>
        <v>DEAD</v>
      </c>
    </row>
    <row r="2993" spans="1:6" x14ac:dyDescent="0.25">
      <c r="A2993" t="str">
        <f>_xlfn.CONCAT("1A4070000000065000",RIGHT(RecordTable[[#This Row],[CloneBarcode]],6))</f>
        <v>1A4070000000065000053251</v>
      </c>
      <c r="B2993" t="str">
        <f>LEFT(RecordTable[[#This Row],[CloneBarcode]],7)</f>
        <v>SUNL013</v>
      </c>
      <c r="C2993" t="s">
        <v>4388</v>
      </c>
      <c r="D2993" s="15">
        <v>43802</v>
      </c>
      <c r="E2993" s="15" t="str">
        <f>_xlfn.IFNA(IF(LEFT(VLOOKUP(RecordTable[[#This Row],[METRC]],METRC!A:B,2,FALSE),4)=LEFT(RecordTable[[#This Row],[CloneBarcode]],4),"match","MISMATCH"),"dead")</f>
        <v>dead</v>
      </c>
      <c r="F2993" s="15" t="str">
        <f>_xlfn.IFNA(INDEX(Table6[[#All],[Location]],MATCH(RecordTable[[#This Row],[METRC]],Table6[Tag],0)),"DEAD")</f>
        <v>DEAD</v>
      </c>
    </row>
    <row r="2994" spans="1:6" x14ac:dyDescent="0.25">
      <c r="A2994" t="str">
        <f>_xlfn.CONCAT("1A4070000000065000",RIGHT(RecordTable[[#This Row],[CloneBarcode]],6))</f>
        <v>1A4070000000065000053252</v>
      </c>
      <c r="B2994" t="str">
        <f>LEFT(RecordTable[[#This Row],[CloneBarcode]],7)</f>
        <v>SUNL013</v>
      </c>
      <c r="C2994" t="s">
        <v>4389</v>
      </c>
      <c r="D2994" s="15">
        <v>43802</v>
      </c>
      <c r="E2994" s="15" t="str">
        <f>_xlfn.IFNA(IF(LEFT(VLOOKUP(RecordTable[[#This Row],[METRC]],METRC!A:B,2,FALSE),4)=LEFT(RecordTable[[#This Row],[CloneBarcode]],4),"match","MISMATCH"),"dead")</f>
        <v>dead</v>
      </c>
      <c r="F2994" s="15" t="str">
        <f>_xlfn.IFNA(INDEX(Table6[[#All],[Location]],MATCH(RecordTable[[#This Row],[METRC]],Table6[Tag],0)),"DEAD")</f>
        <v>DEAD</v>
      </c>
    </row>
    <row r="2995" spans="1:6" x14ac:dyDescent="0.25">
      <c r="A2995" t="s">
        <v>4390</v>
      </c>
      <c r="B2995" t="s">
        <v>283</v>
      </c>
      <c r="C2995" t="str">
        <f>_xlfn.CONCAT(RecordTable[[#This Row],[PhenoAbbv]],".",RIGHT(RecordTable[[#This Row],[METRC]],6))</f>
        <v>SUNL016.045504</v>
      </c>
      <c r="D2995" s="15">
        <v>43802</v>
      </c>
      <c r="E2995" s="15" t="str">
        <f>_xlfn.IFNA(IF(LEFT(VLOOKUP(RecordTable[[#This Row],[METRC]],METRC!A:B,2,FALSE),4)=LEFT(RecordTable[[#This Row],[CloneBarcode]],4),"match","MISMATCH"),"dead")</f>
        <v>dead</v>
      </c>
      <c r="F2995" s="15" t="str">
        <f>_xlfn.IFNA(INDEX(Table6[[#All],[Location]],MATCH(RecordTable[[#This Row],[METRC]],Table6[Tag],0)),"DEAD")</f>
        <v>DEAD</v>
      </c>
    </row>
    <row r="2996" spans="1:6" x14ac:dyDescent="0.25">
      <c r="A2996" t="s">
        <v>4391</v>
      </c>
      <c r="B2996" t="s">
        <v>283</v>
      </c>
      <c r="C2996" t="str">
        <f>_xlfn.CONCAT(RecordTable[[#This Row],[PhenoAbbv]],".",RIGHT(RecordTable[[#This Row],[METRC]],6))</f>
        <v>SUNL016.045505</v>
      </c>
      <c r="D2996" s="15">
        <v>43802</v>
      </c>
      <c r="E2996" s="15" t="str">
        <f>_xlfn.IFNA(IF(LEFT(VLOOKUP(RecordTable[[#This Row],[METRC]],METRC!A:B,2,FALSE),4)=LEFT(RecordTable[[#This Row],[CloneBarcode]],4),"match","MISMATCH"),"dead")</f>
        <v>dead</v>
      </c>
      <c r="F2996" s="15" t="str">
        <f>_xlfn.IFNA(INDEX(Table6[[#All],[Location]],MATCH(RecordTable[[#This Row],[METRC]],Table6[Tag],0)),"DEAD")</f>
        <v>DEAD</v>
      </c>
    </row>
    <row r="2997" spans="1:6" x14ac:dyDescent="0.25">
      <c r="A2997" t="s">
        <v>4392</v>
      </c>
      <c r="B2997" t="s">
        <v>3301</v>
      </c>
      <c r="C2997" t="str">
        <f>_xlfn.CONCAT(RecordTable[[#This Row],[PhenoAbbv]],".",RIGHT(RecordTable[[#This Row],[METRC]],6))</f>
        <v>SUNL019.045568</v>
      </c>
      <c r="D2997" s="15">
        <v>43802</v>
      </c>
      <c r="E2997" s="15" t="str">
        <f>_xlfn.IFNA(IF(LEFT(VLOOKUP(RecordTable[[#This Row],[METRC]],METRC!A:B,2,FALSE),4)=LEFT(RecordTable[[#This Row],[CloneBarcode]],4),"match","MISMATCH"),"dead")</f>
        <v>dead</v>
      </c>
      <c r="F2997" s="15" t="str">
        <f>_xlfn.IFNA(INDEX(Table6[[#All],[Location]],MATCH(RecordTable[[#This Row],[METRC]],Table6[Tag],0)),"DEAD")</f>
        <v>DEAD</v>
      </c>
    </row>
    <row r="2998" spans="1:6" x14ac:dyDescent="0.25">
      <c r="A2998" t="s">
        <v>4393</v>
      </c>
      <c r="B2998" t="s">
        <v>3301</v>
      </c>
      <c r="C2998" t="str">
        <f>_xlfn.CONCAT(RecordTable[[#This Row],[PhenoAbbv]],".",RIGHT(RecordTable[[#This Row],[METRC]],6))</f>
        <v>SUNL019.045569</v>
      </c>
      <c r="D2998" s="15">
        <v>43802</v>
      </c>
      <c r="E2998" s="15" t="str">
        <f>_xlfn.IFNA(IF(LEFT(VLOOKUP(RecordTable[[#This Row],[METRC]],METRC!A:B,2,FALSE),4)=LEFT(RecordTable[[#This Row],[CloneBarcode]],4),"match","MISMATCH"),"dead")</f>
        <v>dead</v>
      </c>
      <c r="F2998" s="15" t="str">
        <f>_xlfn.IFNA(INDEX(Table6[[#All],[Location]],MATCH(RecordTable[[#This Row],[METRC]],Table6[Tag],0)),"DEAD")</f>
        <v>DEAD</v>
      </c>
    </row>
    <row r="2999" spans="1:6" x14ac:dyDescent="0.25">
      <c r="A2999" t="s">
        <v>4301</v>
      </c>
      <c r="B2999" t="s">
        <v>4302</v>
      </c>
      <c r="C2999" t="str">
        <f>_xlfn.CONCAT(RecordTable[[#This Row],[PhenoAbbv]],".",RIGHT(RecordTable[[#This Row],[METRC]],6))</f>
        <v>SWTS024.040595</v>
      </c>
      <c r="D2999" s="15">
        <v>43802</v>
      </c>
      <c r="E2999" s="15" t="str">
        <f>_xlfn.IFNA(IF(LEFT(VLOOKUP(RecordTable[[#This Row],[METRC]],METRC!A:B,2,FALSE),4)=LEFT(RecordTable[[#This Row],[CloneBarcode]],4),"match","MISMATCH"),"dead")</f>
        <v>dead</v>
      </c>
      <c r="F2999" s="15" t="str">
        <f>_xlfn.IFNA(INDEX(Table6[[#All],[Location]],MATCH(RecordTable[[#This Row],[METRC]],Table6[Tag],0)),"DEAD")</f>
        <v>DEAD</v>
      </c>
    </row>
    <row r="3000" spans="1:6" x14ac:dyDescent="0.25">
      <c r="A3000" t="str">
        <f>_xlfn.CONCAT("1A4070000000065000",RIGHT(RecordTable[[#This Row],[CloneBarcode]],6))</f>
        <v>1A4070000000065000040596</v>
      </c>
      <c r="B3000" t="str">
        <f>LEFT(RecordTable[[#This Row],[CloneBarcode]],7)</f>
        <v>SWTS024</v>
      </c>
      <c r="C3000" t="s">
        <v>3818</v>
      </c>
      <c r="D3000" s="15">
        <v>43802</v>
      </c>
      <c r="E3000" s="15" t="str">
        <f>_xlfn.IFNA(IF(LEFT(VLOOKUP(RecordTable[[#This Row],[METRC]],METRC!A:B,2,FALSE),4)=LEFT(RecordTable[[#This Row],[CloneBarcode]],4),"match","MISMATCH"),"dead")</f>
        <v>dead</v>
      </c>
      <c r="F3000" s="15" t="str">
        <f>_xlfn.IFNA(INDEX(Table6[[#All],[Location]],MATCH(RecordTable[[#This Row],[METRC]],Table6[Tag],0)),"DEAD")</f>
        <v>DEAD</v>
      </c>
    </row>
    <row r="3001" spans="1:6" x14ac:dyDescent="0.25">
      <c r="A3001" t="str">
        <f>_xlfn.CONCAT("1A4070000000065000",RIGHT(RecordTable[[#This Row],[CloneBarcode]],6))</f>
        <v>1A4070000000065000053238</v>
      </c>
      <c r="B3001" t="str">
        <f>LEFT(RecordTable[[#This Row],[CloneBarcode]],7)</f>
        <v>SWTS035</v>
      </c>
      <c r="C3001" t="s">
        <v>4394</v>
      </c>
      <c r="D3001" s="15">
        <v>43802</v>
      </c>
      <c r="E3001" s="15" t="str">
        <f>_xlfn.IFNA(IF(LEFT(VLOOKUP(RecordTable[[#This Row],[METRC]],METRC!A:B,2,FALSE),4)=LEFT(RecordTable[[#This Row],[CloneBarcode]],4),"match","MISMATCH"),"dead")</f>
        <v>dead</v>
      </c>
      <c r="F3001" s="15" t="str">
        <f>_xlfn.IFNA(INDEX(Table6[[#All],[Location]],MATCH(RecordTable[[#This Row],[METRC]],Table6[Tag],0)),"DEAD")</f>
        <v>DEAD</v>
      </c>
    </row>
    <row r="3002" spans="1:6" x14ac:dyDescent="0.25">
      <c r="A3002" t="str">
        <f>_xlfn.CONCAT("1A4070000000065000",RIGHT(RecordTable[[#This Row],[CloneBarcode]],6))</f>
        <v>1A4070000000065000053239</v>
      </c>
      <c r="B3002" t="str">
        <f>LEFT(RecordTable[[#This Row],[CloneBarcode]],7)</f>
        <v>SWTS035</v>
      </c>
      <c r="C3002" t="s">
        <v>4395</v>
      </c>
      <c r="D3002" s="15">
        <v>43802</v>
      </c>
      <c r="E3002" s="15" t="str">
        <f>_xlfn.IFNA(IF(LEFT(VLOOKUP(RecordTable[[#This Row],[METRC]],METRC!A:B,2,FALSE),4)=LEFT(RecordTable[[#This Row],[CloneBarcode]],4),"match","MISMATCH"),"dead")</f>
        <v>dead</v>
      </c>
      <c r="F3002" s="15" t="str">
        <f>_xlfn.IFNA(INDEX(Table6[[#All],[Location]],MATCH(RecordTable[[#This Row],[METRC]],Table6[Tag],0)),"DEAD")</f>
        <v>DEAD</v>
      </c>
    </row>
    <row r="3003" spans="1:6" x14ac:dyDescent="0.25">
      <c r="A3003" t="str">
        <f>_xlfn.CONCAT("1A4070000000065000",RIGHT(RecordTable[[#This Row],[CloneBarcode]],6))</f>
        <v>1A4070000000065000053240</v>
      </c>
      <c r="B3003" t="str">
        <f>LEFT(RecordTable[[#This Row],[CloneBarcode]],7)</f>
        <v>SWTS035</v>
      </c>
      <c r="C3003" t="s">
        <v>4396</v>
      </c>
      <c r="D3003" s="15">
        <v>43802</v>
      </c>
      <c r="E3003" s="15" t="str">
        <f>_xlfn.IFNA(IF(LEFT(VLOOKUP(RecordTable[[#This Row],[METRC]],METRC!A:B,2,FALSE),4)=LEFT(RecordTable[[#This Row],[CloneBarcode]],4),"match","MISMATCH"),"dead")</f>
        <v>dead</v>
      </c>
      <c r="F3003" s="15" t="str">
        <f>_xlfn.IFNA(INDEX(Table6[[#All],[Location]],MATCH(RecordTable[[#This Row],[METRC]],Table6[Tag],0)),"DEAD")</f>
        <v>DEAD</v>
      </c>
    </row>
    <row r="3004" spans="1:6" x14ac:dyDescent="0.25">
      <c r="A3004" t="str">
        <f>_xlfn.CONCAT("1A4070000000065000",RIGHT(RecordTable[[#This Row],[CloneBarcode]],6))</f>
        <v>1A4070000000065000053161</v>
      </c>
      <c r="B3004" t="str">
        <f>LEFT(RecordTable[[#This Row],[CloneBarcode]],7)</f>
        <v>TAHL001</v>
      </c>
      <c r="C3004" t="s">
        <v>4309</v>
      </c>
      <c r="D3004" s="15">
        <v>43802</v>
      </c>
      <c r="E3004" s="15" t="str">
        <f>_xlfn.IFNA(IF(LEFT(VLOOKUP(RecordTable[[#This Row],[METRC]],METRC!A:B,2,FALSE),4)=LEFT(RecordTable[[#This Row],[CloneBarcode]],4),"match","MISMATCH"),"dead")</f>
        <v>dead</v>
      </c>
      <c r="F3004" s="15" t="str">
        <f>_xlfn.IFNA(INDEX(Table6[[#All],[Location]],MATCH(RecordTable[[#This Row],[METRC]],Table6[Tag],0)),"DEAD")</f>
        <v>DEAD</v>
      </c>
    </row>
    <row r="3005" spans="1:6" x14ac:dyDescent="0.25">
      <c r="A3005" t="str">
        <f>_xlfn.CONCAT("1A4070000000065000",RIGHT(RecordTable[[#This Row],[CloneBarcode]],6))</f>
        <v>1A4070000000065000053160</v>
      </c>
      <c r="B3005" t="str">
        <f>LEFT(RecordTable[[#This Row],[CloneBarcode]],7)</f>
        <v>TAHL001</v>
      </c>
      <c r="C3005" t="s">
        <v>4308</v>
      </c>
      <c r="D3005" s="15">
        <v>43802</v>
      </c>
      <c r="E3005" s="15" t="str">
        <f>_xlfn.IFNA(IF(LEFT(VLOOKUP(RecordTable[[#This Row],[METRC]],METRC!A:B,2,FALSE),4)=LEFT(RecordTable[[#This Row],[CloneBarcode]],4),"match","MISMATCH"),"dead")</f>
        <v>dead</v>
      </c>
      <c r="F3005" s="15" t="str">
        <f>_xlfn.IFNA(INDEX(Table6[[#All],[Location]],MATCH(RecordTable[[#This Row],[METRC]],Table6[Tag],0)),"DEAD")</f>
        <v>DEAD</v>
      </c>
    </row>
    <row r="3006" spans="1:6" x14ac:dyDescent="0.25">
      <c r="A3006" t="str">
        <f>_xlfn.CONCAT("1A4070000000065000",RIGHT(RecordTable[[#This Row],[CloneBarcode]],6))</f>
        <v>1A4070000000065000053165</v>
      </c>
      <c r="B3006" t="str">
        <f>LEFT(RecordTable[[#This Row],[CloneBarcode]],7)</f>
        <v>TAHL003</v>
      </c>
      <c r="C3006" t="s">
        <v>4311</v>
      </c>
      <c r="D3006" s="15">
        <v>43802</v>
      </c>
      <c r="E3006" s="15" t="str">
        <f>_xlfn.IFNA(IF(LEFT(VLOOKUP(RecordTable[[#This Row],[METRC]],METRC!A:B,2,FALSE),4)=LEFT(RecordTable[[#This Row],[CloneBarcode]],4),"match","MISMATCH"),"dead")</f>
        <v>dead</v>
      </c>
      <c r="F3006" s="15" t="str">
        <f>_xlfn.IFNA(INDEX(Table6[[#All],[Location]],MATCH(RecordTable[[#This Row],[METRC]],Table6[Tag],0)),"DEAD")</f>
        <v>DEAD</v>
      </c>
    </row>
    <row r="3007" spans="1:6" x14ac:dyDescent="0.25">
      <c r="A3007" t="str">
        <f>_xlfn.CONCAT("1A4070000000065000",RIGHT(RecordTable[[#This Row],[CloneBarcode]],6))</f>
        <v>1A4070000000065000053164</v>
      </c>
      <c r="B3007" t="str">
        <f>LEFT(RecordTable[[#This Row],[CloneBarcode]],7)</f>
        <v>TAHL003</v>
      </c>
      <c r="C3007" t="s">
        <v>4310</v>
      </c>
      <c r="D3007" s="15">
        <v>43802</v>
      </c>
      <c r="E3007" s="15" t="str">
        <f>_xlfn.IFNA(IF(LEFT(VLOOKUP(RecordTable[[#This Row],[METRC]],METRC!A:B,2,FALSE),4)=LEFT(RecordTable[[#This Row],[CloneBarcode]],4),"match","MISMATCH"),"dead")</f>
        <v>dead</v>
      </c>
      <c r="F3007" s="15" t="str">
        <f>_xlfn.IFNA(INDEX(Table6[[#All],[Location]],MATCH(RecordTable[[#This Row],[METRC]],Table6[Tag],0)),"DEAD")</f>
        <v>DEAD</v>
      </c>
    </row>
    <row r="3008" spans="1:6" x14ac:dyDescent="0.25">
      <c r="A3008" t="str">
        <f>_xlfn.CONCAT("1A4070000000065000",RIGHT(RecordTable[[#This Row],[CloneBarcode]],6))</f>
        <v>1A4070000000065000053200</v>
      </c>
      <c r="B3008" t="str">
        <f>LEFT(RecordTable[[#This Row],[CloneBarcode]],7)</f>
        <v>YZUP003</v>
      </c>
      <c r="C3008" t="s">
        <v>296</v>
      </c>
      <c r="D3008" s="15">
        <v>43802</v>
      </c>
      <c r="E3008" s="15" t="str">
        <f>_xlfn.IFNA(IF(LEFT(VLOOKUP(RecordTable[[#This Row],[METRC]],METRC!A:B,2,FALSE),4)=LEFT(RecordTable[[#This Row],[CloneBarcode]],4),"match","MISMATCH"),"dead")</f>
        <v>dead</v>
      </c>
      <c r="F3008" s="15" t="str">
        <f>_xlfn.IFNA(INDEX(Table6[[#All],[Location]],MATCH(RecordTable[[#This Row],[METRC]],Table6[Tag],0)),"DEAD")</f>
        <v>DEAD</v>
      </c>
    </row>
    <row r="3009" spans="1:6" x14ac:dyDescent="0.25">
      <c r="A3009" t="str">
        <f>_xlfn.CONCAT("1A4070000000065000",RIGHT(RecordTable[[#This Row],[CloneBarcode]],6))</f>
        <v>1A4070000000065000053201</v>
      </c>
      <c r="B3009" t="str">
        <f>LEFT(RecordTable[[#This Row],[CloneBarcode]],7)</f>
        <v>YZUP003</v>
      </c>
      <c r="C3009" t="s">
        <v>4312</v>
      </c>
      <c r="D3009" s="15">
        <v>43802</v>
      </c>
      <c r="E3009" s="15" t="str">
        <f>_xlfn.IFNA(IF(LEFT(VLOOKUP(RecordTable[[#This Row],[METRC]],METRC!A:B,2,FALSE),4)=LEFT(RecordTable[[#This Row],[CloneBarcode]],4),"match","MISMATCH"),"dead")</f>
        <v>dead</v>
      </c>
      <c r="F3009" s="15" t="str">
        <f>_xlfn.IFNA(INDEX(Table6[[#All],[Location]],MATCH(RecordTable[[#This Row],[METRC]],Table6[Tag],0)),"DEAD")</f>
        <v>DEAD</v>
      </c>
    </row>
    <row r="3010" spans="1:6" x14ac:dyDescent="0.25">
      <c r="A3010" t="str">
        <f>_xlfn.CONCAT("1A4070000000065000",RIGHT(RecordTable[[#This Row],[CloneBarcode]],6))</f>
        <v>1A4070000000065000048063</v>
      </c>
      <c r="B3010" t="str">
        <f>LEFT(RecordTable[[#This Row],[CloneBarcode]],7)</f>
        <v>YZUP003</v>
      </c>
      <c r="C3010" t="s">
        <v>46</v>
      </c>
      <c r="D3010" s="15">
        <v>43802</v>
      </c>
      <c r="E3010" s="15" t="str">
        <f>_xlfn.IFNA(IF(LEFT(VLOOKUP(RecordTable[[#This Row],[METRC]],METRC!A:B,2,FALSE),4)=LEFT(RecordTable[[#This Row],[CloneBarcode]],4),"match","MISMATCH"),"dead")</f>
        <v>dead</v>
      </c>
      <c r="F3010" s="15" t="str">
        <f>_xlfn.IFNA(INDEX(Table6[[#All],[Location]],MATCH(RecordTable[[#This Row],[METRC]],Table6[Tag],0)),"DEAD")</f>
        <v>DEAD</v>
      </c>
    </row>
    <row r="3011" spans="1:6" x14ac:dyDescent="0.25">
      <c r="A3011" t="str">
        <f>_xlfn.CONCAT("1A4070000000065000",RIGHT(RecordTable[[#This Row],[CloneBarcode]],6))</f>
        <v>1A4070000000065000050642</v>
      </c>
      <c r="B3011" t="str">
        <f>LEFT(RecordTable[[#This Row],[CloneBarcode]],7)</f>
        <v>YZUP003</v>
      </c>
      <c r="C3011" t="s">
        <v>4184</v>
      </c>
      <c r="D3011" s="15">
        <v>43802</v>
      </c>
      <c r="E3011" s="15" t="str">
        <f>_xlfn.IFNA(IF(LEFT(VLOOKUP(RecordTable[[#This Row],[METRC]],METRC!A:B,2,FALSE),4)=LEFT(RecordTable[[#This Row],[CloneBarcode]],4),"match","MISMATCH"),"dead")</f>
        <v>dead</v>
      </c>
      <c r="F3011" s="15" t="str">
        <f>_xlfn.IFNA(INDEX(Table6[[#All],[Location]],MATCH(RecordTable[[#This Row],[METRC]],Table6[Tag],0)),"DEAD")</f>
        <v>DEAD</v>
      </c>
    </row>
    <row r="3012" spans="1:6" x14ac:dyDescent="0.25">
      <c r="A3012" t="str">
        <f>_xlfn.CONCAT("1A4070000000065000",RIGHT(RecordTable[[#This Row],[CloneBarcode]],6))</f>
        <v>1A4070000000065000050641</v>
      </c>
      <c r="B3012" t="str">
        <f>LEFT(RecordTable[[#This Row],[CloneBarcode]],7)</f>
        <v>YZUP003</v>
      </c>
      <c r="C3012" t="s">
        <v>50</v>
      </c>
      <c r="D3012" s="15">
        <v>43802</v>
      </c>
      <c r="E3012" s="15" t="str">
        <f>_xlfn.IFNA(IF(LEFT(VLOOKUP(RecordTable[[#This Row],[METRC]],METRC!A:B,2,FALSE),4)=LEFT(RecordTable[[#This Row],[CloneBarcode]],4),"match","MISMATCH"),"dead")</f>
        <v>dead</v>
      </c>
      <c r="F3012" s="15" t="str">
        <f>_xlfn.IFNA(INDEX(Table6[[#All],[Location]],MATCH(RecordTable[[#This Row],[METRC]],Table6[Tag],0)),"DEAD")</f>
        <v>DEAD</v>
      </c>
    </row>
    <row r="3013" spans="1:6" x14ac:dyDescent="0.25">
      <c r="A3013" t="str">
        <f>_xlfn.CONCAT("1A4070000000065000",RIGHT(RecordTable[[#This Row],[CloneBarcode]],6))</f>
        <v>1A4070000000065000048064</v>
      </c>
      <c r="B3013" t="str">
        <f>LEFT(RecordTable[[#This Row],[CloneBarcode]],7)</f>
        <v>YZUP003</v>
      </c>
      <c r="C3013" t="s">
        <v>97</v>
      </c>
      <c r="D3013" s="15">
        <v>43802</v>
      </c>
      <c r="E3013" s="15" t="str">
        <f>_xlfn.IFNA(IF(LEFT(VLOOKUP(RecordTable[[#This Row],[METRC]],METRC!A:B,2,FALSE),4)=LEFT(RecordTable[[#This Row],[CloneBarcode]],4),"match","MISMATCH"),"dead")</f>
        <v>dead</v>
      </c>
      <c r="F3013" s="15" t="str">
        <f>_xlfn.IFNA(INDEX(Table6[[#All],[Location]],MATCH(RecordTable[[#This Row],[METRC]],Table6[Tag],0)),"DEAD")</f>
        <v>DEAD</v>
      </c>
    </row>
    <row r="3014" spans="1:6" x14ac:dyDescent="0.25">
      <c r="A3014" t="str">
        <f>_xlfn.CONCAT("1A4070000000065000",RIGHT(RecordTable[[#This Row],[CloneBarcode]],6))</f>
        <v>1A4070000000065000050643</v>
      </c>
      <c r="B3014" t="str">
        <f>LEFT(RecordTable[[#This Row],[CloneBarcode]],7)</f>
        <v>YZUP005</v>
      </c>
      <c r="C3014" t="s">
        <v>4185</v>
      </c>
      <c r="D3014" s="15">
        <v>43802</v>
      </c>
      <c r="E3014" s="15" t="str">
        <f>_xlfn.IFNA(IF(LEFT(VLOOKUP(RecordTable[[#This Row],[METRC]],METRC!A:B,2,FALSE),4)=LEFT(RecordTable[[#This Row],[CloneBarcode]],4),"match","MISMATCH"),"dead")</f>
        <v>dead</v>
      </c>
      <c r="F3014" s="15" t="str">
        <f>_xlfn.IFNA(INDEX(Table6[[#All],[Location]],MATCH(RecordTable[[#This Row],[METRC]],Table6[Tag],0)),"DEAD")</f>
        <v>DEAD</v>
      </c>
    </row>
    <row r="3015" spans="1:6" x14ac:dyDescent="0.25">
      <c r="A3015" t="str">
        <f>_xlfn.CONCAT("1A4070000000065000",RIGHT(RecordTable[[#This Row],[CloneBarcode]],6))</f>
        <v>1A4070000000065000045572</v>
      </c>
      <c r="B3015" t="str">
        <f>LEFT(RecordTable[[#This Row],[CloneBarcode]],7)</f>
        <v>92CK082</v>
      </c>
      <c r="C3015" t="s">
        <v>33</v>
      </c>
      <c r="D3015" s="15">
        <v>43829</v>
      </c>
      <c r="E3015" s="15" t="str">
        <f>_xlfn.IFNA(IF(LEFT(VLOOKUP(RecordTable[[#This Row],[METRC]],METRC!A:B,2,FALSE),4)=LEFT(RecordTable[[#This Row],[CloneBarcode]],4),"match","MISMATCH"),"dead")</f>
        <v>dead</v>
      </c>
      <c r="F3015" s="15" t="str">
        <f>_xlfn.IFNA(INDEX(Table6[[#All],[Location]],MATCH(RecordTable[[#This Row],[METRC]],Table6[Tag],0)),"DEAD")</f>
        <v>DEAD</v>
      </c>
    </row>
    <row r="3016" spans="1:6" x14ac:dyDescent="0.25">
      <c r="A3016" t="str">
        <f>_xlfn.CONCAT("1A4070000000065000",RIGHT(RecordTable[[#This Row],[CloneBarcode]],6))</f>
        <v>1A4070000000065000045573</v>
      </c>
      <c r="B3016" t="str">
        <f>LEFT(RecordTable[[#This Row],[CloneBarcode]],7)</f>
        <v>92CK082</v>
      </c>
      <c r="C3016" t="s">
        <v>86</v>
      </c>
      <c r="D3016" s="15">
        <v>43829</v>
      </c>
      <c r="E3016" s="15" t="str">
        <f>_xlfn.IFNA(IF(LEFT(VLOOKUP(RecordTable[[#This Row],[METRC]],METRC!A:B,2,FALSE),4)=LEFT(RecordTable[[#This Row],[CloneBarcode]],4),"match","MISMATCH"),"dead")</f>
        <v>dead</v>
      </c>
      <c r="F3016" s="15" t="str">
        <f>_xlfn.IFNA(INDEX(Table6[[#All],[Location]],MATCH(RecordTable[[#This Row],[METRC]],Table6[Tag],0)),"DEAD")</f>
        <v>DEAD</v>
      </c>
    </row>
    <row r="3017" spans="1:6" x14ac:dyDescent="0.25">
      <c r="A3017" t="str">
        <f>_xlfn.CONCAT("1A4070000000065000",RIGHT(RecordTable[[#This Row],[CloneBarcode]],6))</f>
        <v>1A4070000000065000053265</v>
      </c>
      <c r="B3017" t="str">
        <f>LEFT(RecordTable[[#This Row],[CloneBarcode]],7)</f>
        <v>92CK082</v>
      </c>
      <c r="C3017" t="s">
        <v>4315</v>
      </c>
      <c r="D3017" s="15">
        <v>43829</v>
      </c>
      <c r="E3017" s="15" t="str">
        <f>_xlfn.IFNA(IF(LEFT(VLOOKUP(RecordTable[[#This Row],[METRC]],METRC!A:B,2,FALSE),4)=LEFT(RecordTable[[#This Row],[CloneBarcode]],4),"match","MISMATCH"),"dead")</f>
        <v>dead</v>
      </c>
      <c r="F3017" s="15" t="str">
        <f>_xlfn.IFNA(INDEX(Table6[[#All],[Location]],MATCH(RecordTable[[#This Row],[METRC]],Table6[Tag],0)),"DEAD")</f>
        <v>DEAD</v>
      </c>
    </row>
    <row r="3018" spans="1:6" x14ac:dyDescent="0.25">
      <c r="A3018" t="str">
        <f>_xlfn.CONCAT("1A4070000000065000",RIGHT(RecordTable[[#This Row],[CloneBarcode]],6))</f>
        <v>1A4070000000065000053267</v>
      </c>
      <c r="B3018" t="str">
        <f>LEFT(RecordTable[[#This Row],[CloneBarcode]],7)</f>
        <v>92CK082</v>
      </c>
      <c r="C3018" t="s">
        <v>4316</v>
      </c>
      <c r="D3018" s="15">
        <v>43829</v>
      </c>
      <c r="E3018" s="15" t="str">
        <f>_xlfn.IFNA(IF(LEFT(VLOOKUP(RecordTable[[#This Row],[METRC]],METRC!A:B,2,FALSE),4)=LEFT(RecordTable[[#This Row],[CloneBarcode]],4),"match","MISMATCH"),"dead")</f>
        <v>dead</v>
      </c>
      <c r="F3018" s="15" t="str">
        <f>_xlfn.IFNA(INDEX(Table6[[#All],[Location]],MATCH(RecordTable[[#This Row],[METRC]],Table6[Tag],0)),"DEAD")</f>
        <v>DEAD</v>
      </c>
    </row>
    <row r="3019" spans="1:6" x14ac:dyDescent="0.25">
      <c r="A3019" t="str">
        <f>_xlfn.CONCAT("1A4070000000065000",RIGHT(RecordTable[[#This Row],[CloneBarcode]],6))</f>
        <v>1A4070000000065000053266</v>
      </c>
      <c r="B3019" t="str">
        <f>LEFT(RecordTable[[#This Row],[CloneBarcode]],7)</f>
        <v>92CK082</v>
      </c>
      <c r="C3019" t="s">
        <v>4317</v>
      </c>
      <c r="D3019" s="15">
        <v>43829</v>
      </c>
      <c r="E3019" s="15" t="str">
        <f>_xlfn.IFNA(IF(LEFT(VLOOKUP(RecordTable[[#This Row],[METRC]],METRC!A:B,2,FALSE),4)=LEFT(RecordTable[[#This Row],[CloneBarcode]],4),"match","MISMATCH"),"dead")</f>
        <v>dead</v>
      </c>
      <c r="F3019" s="15" t="str">
        <f>_xlfn.IFNA(INDEX(Table6[[#All],[Location]],MATCH(RecordTable[[#This Row],[METRC]],Table6[Tag],0)),"DEAD")</f>
        <v>DEAD</v>
      </c>
    </row>
    <row r="3020" spans="1:6" x14ac:dyDescent="0.25">
      <c r="A3020" t="str">
        <f>_xlfn.CONCAT("1A4070000000065000",RIGHT(RecordTable[[#This Row],[CloneBarcode]],6))</f>
        <v>1A4070000000065000057410</v>
      </c>
      <c r="B3020" t="str">
        <f>LEFT(RecordTable[[#This Row],[CloneBarcode]],7)</f>
        <v>92CK082</v>
      </c>
      <c r="C3020" t="s">
        <v>4397</v>
      </c>
      <c r="D3020" s="15">
        <v>43829</v>
      </c>
      <c r="E3020" s="15" t="str">
        <f>_xlfn.IFNA(IF(LEFT(VLOOKUP(RecordTable[[#This Row],[METRC]],METRC!A:B,2,FALSE),4)=LEFT(RecordTable[[#This Row],[CloneBarcode]],4),"match","MISMATCH"),"dead")</f>
        <v>dead</v>
      </c>
      <c r="F3020" s="15" t="str">
        <f>_xlfn.IFNA(INDEX(Table6[[#All],[Location]],MATCH(RecordTable[[#This Row],[METRC]],Table6[Tag],0)),"DEAD")</f>
        <v>DEAD</v>
      </c>
    </row>
    <row r="3021" spans="1:6" x14ac:dyDescent="0.25">
      <c r="A3021" t="str">
        <f>_xlfn.CONCAT("1A4070000000065000",RIGHT(RecordTable[[#This Row],[CloneBarcode]],6))</f>
        <v>1A4070000000065000057411</v>
      </c>
      <c r="B3021" t="str">
        <f>LEFT(RecordTable[[#This Row],[CloneBarcode]],7)</f>
        <v>92CK082</v>
      </c>
      <c r="C3021" t="s">
        <v>4398</v>
      </c>
      <c r="D3021" s="15">
        <v>43829</v>
      </c>
      <c r="E3021" s="15" t="str">
        <f>_xlfn.IFNA(IF(LEFT(VLOOKUP(RecordTable[[#This Row],[METRC]],METRC!A:B,2,FALSE),4)=LEFT(RecordTable[[#This Row],[CloneBarcode]],4),"match","MISMATCH"),"dead")</f>
        <v>dead</v>
      </c>
      <c r="F3021" s="15" t="str">
        <f>_xlfn.IFNA(INDEX(Table6[[#All],[Location]],MATCH(RecordTable[[#This Row],[METRC]],Table6[Tag],0)),"DEAD")</f>
        <v>DEAD</v>
      </c>
    </row>
    <row r="3022" spans="1:6" x14ac:dyDescent="0.25">
      <c r="A3022" t="str">
        <f>_xlfn.CONCAT("1A4070000000065000",RIGHT(RecordTable[[#This Row],[CloneBarcode]],6))</f>
        <v>1A4070000000065000057409</v>
      </c>
      <c r="B3022" t="str">
        <f>LEFT(RecordTable[[#This Row],[CloneBarcode]],7)</f>
        <v>92CK082</v>
      </c>
      <c r="C3022" t="s">
        <v>4399</v>
      </c>
      <c r="D3022" s="15">
        <v>43829</v>
      </c>
      <c r="E3022" s="15" t="str">
        <f>_xlfn.IFNA(IF(LEFT(VLOOKUP(RecordTable[[#This Row],[METRC]],METRC!A:B,2,FALSE),4)=LEFT(RecordTable[[#This Row],[CloneBarcode]],4),"match","MISMATCH"),"dead")</f>
        <v>dead</v>
      </c>
      <c r="F3022" s="15" t="str">
        <f>_xlfn.IFNA(INDEX(Table6[[#All],[Location]],MATCH(RecordTable[[#This Row],[METRC]],Table6[Tag],0)),"DEAD")</f>
        <v>DEAD</v>
      </c>
    </row>
    <row r="3023" spans="1:6" x14ac:dyDescent="0.25">
      <c r="A3023" t="str">
        <f>_xlfn.CONCAT("1A4070000000065000",RIGHT(RecordTable[[#This Row],[CloneBarcode]],6))</f>
        <v>1A4070000000065000054954</v>
      </c>
      <c r="B3023" t="str">
        <f>LEFT(RecordTable[[#This Row],[CloneBarcode]],7)</f>
        <v>92CK083</v>
      </c>
      <c r="C3023" t="s">
        <v>4400</v>
      </c>
      <c r="D3023" s="15">
        <v>43829</v>
      </c>
      <c r="E3023" s="15" t="str">
        <f>_xlfn.IFNA(IF(LEFT(VLOOKUP(RecordTable[[#This Row],[METRC]],METRC!A:B,2,FALSE),4)=LEFT(RecordTable[[#This Row],[CloneBarcode]],4),"match","MISMATCH"),"dead")</f>
        <v>dead</v>
      </c>
      <c r="F3023" s="15" t="str">
        <f>_xlfn.IFNA(INDEX(Table6[[#All],[Location]],MATCH(RecordTable[[#This Row],[METRC]],Table6[Tag],0)),"DEAD")</f>
        <v>DEAD</v>
      </c>
    </row>
    <row r="3024" spans="1:6" x14ac:dyDescent="0.25">
      <c r="A3024" t="str">
        <f>_xlfn.CONCAT("1A4070000000065000",RIGHT(RecordTable[[#This Row],[CloneBarcode]],6))</f>
        <v>1A4070000000065000054944</v>
      </c>
      <c r="B3024" t="str">
        <f>LEFT(RecordTable[[#This Row],[CloneBarcode]],7)</f>
        <v>92CK083</v>
      </c>
      <c r="C3024" t="s">
        <v>4401</v>
      </c>
      <c r="D3024" s="15">
        <v>43829</v>
      </c>
      <c r="E3024" s="15" t="str">
        <f>_xlfn.IFNA(IF(LEFT(VLOOKUP(RecordTable[[#This Row],[METRC]],METRC!A:B,2,FALSE),4)=LEFT(RecordTable[[#This Row],[CloneBarcode]],4),"match","MISMATCH"),"dead")</f>
        <v>dead</v>
      </c>
      <c r="F3024" s="15" t="str">
        <f>_xlfn.IFNA(INDEX(Table6[[#All],[Location]],MATCH(RecordTable[[#This Row],[METRC]],Table6[Tag],0)),"DEAD")</f>
        <v>DEAD</v>
      </c>
    </row>
    <row r="3025" spans="1:6" x14ac:dyDescent="0.25">
      <c r="A3025" t="str">
        <f>_xlfn.CONCAT("1A4070000000065000",RIGHT(RecordTable[[#This Row],[CloneBarcode]],6))</f>
        <v>1A4070000000065000054930</v>
      </c>
      <c r="B3025" t="str">
        <f>LEFT(RecordTable[[#This Row],[CloneBarcode]],7)</f>
        <v>92CK083</v>
      </c>
      <c r="C3025" t="s">
        <v>4402</v>
      </c>
      <c r="D3025" s="15">
        <v>43829</v>
      </c>
      <c r="E3025" s="15" t="str">
        <f>_xlfn.IFNA(IF(LEFT(VLOOKUP(RecordTable[[#This Row],[METRC]],METRC!A:B,2,FALSE),4)=LEFT(RecordTable[[#This Row],[CloneBarcode]],4),"match","MISMATCH"),"dead")</f>
        <v>dead</v>
      </c>
      <c r="F3025" s="15" t="str">
        <f>_xlfn.IFNA(INDEX(Table6[[#All],[Location]],MATCH(RecordTable[[#This Row],[METRC]],Table6[Tag],0)),"DEAD")</f>
        <v>DEAD</v>
      </c>
    </row>
    <row r="3026" spans="1:6" x14ac:dyDescent="0.25">
      <c r="A3026" t="str">
        <f>_xlfn.CONCAT("1A4070000000065000",RIGHT(RecordTable[[#This Row],[CloneBarcode]],6))</f>
        <v>1A4070000000065000054955</v>
      </c>
      <c r="B3026" t="str">
        <f>LEFT(RecordTable[[#This Row],[CloneBarcode]],7)</f>
        <v>92CK083</v>
      </c>
      <c r="C3026" t="s">
        <v>4403</v>
      </c>
      <c r="D3026" s="15">
        <v>43829</v>
      </c>
      <c r="E3026" s="15" t="str">
        <f>_xlfn.IFNA(IF(LEFT(VLOOKUP(RecordTable[[#This Row],[METRC]],METRC!A:B,2,FALSE),4)=LEFT(RecordTable[[#This Row],[CloneBarcode]],4),"match","MISMATCH"),"dead")</f>
        <v>dead</v>
      </c>
      <c r="F3026" s="15" t="str">
        <f>_xlfn.IFNA(INDEX(Table6[[#All],[Location]],MATCH(RecordTable[[#This Row],[METRC]],Table6[Tag],0)),"DEAD")</f>
        <v>DEAD</v>
      </c>
    </row>
    <row r="3027" spans="1:6" x14ac:dyDescent="0.25">
      <c r="A3027" t="str">
        <f>_xlfn.CONCAT("1A4070000000065000",RIGHT(RecordTable[[#This Row],[CloneBarcode]],6))</f>
        <v>1A4070000000065000054947</v>
      </c>
      <c r="B3027" t="str">
        <f>LEFT(RecordTable[[#This Row],[CloneBarcode]],7)</f>
        <v>92CK083</v>
      </c>
      <c r="C3027" t="s">
        <v>4404</v>
      </c>
      <c r="D3027" s="15">
        <v>43829</v>
      </c>
      <c r="E3027" s="15" t="str">
        <f>_xlfn.IFNA(IF(LEFT(VLOOKUP(RecordTable[[#This Row],[METRC]],METRC!A:B,2,FALSE),4)=LEFT(RecordTable[[#This Row],[CloneBarcode]],4),"match","MISMATCH"),"dead")</f>
        <v>dead</v>
      </c>
      <c r="F3027" s="15" t="str">
        <f>_xlfn.IFNA(INDEX(Table6[[#All],[Location]],MATCH(RecordTable[[#This Row],[METRC]],Table6[Tag],0)),"DEAD")</f>
        <v>DEAD</v>
      </c>
    </row>
    <row r="3028" spans="1:6" x14ac:dyDescent="0.25">
      <c r="A3028" t="str">
        <f>_xlfn.CONCAT("1A4070000000065000",RIGHT(RecordTable[[#This Row],[CloneBarcode]],6))</f>
        <v>1A4070000000065000054946</v>
      </c>
      <c r="B3028" t="str">
        <f>LEFT(RecordTable[[#This Row],[CloneBarcode]],7)</f>
        <v>92CK083</v>
      </c>
      <c r="C3028" t="s">
        <v>4405</v>
      </c>
      <c r="D3028" s="15">
        <v>43829</v>
      </c>
      <c r="E3028" s="15" t="str">
        <f>_xlfn.IFNA(IF(LEFT(VLOOKUP(RecordTable[[#This Row],[METRC]],METRC!A:B,2,FALSE),4)=LEFT(RecordTable[[#This Row],[CloneBarcode]],4),"match","MISMATCH"),"dead")</f>
        <v>dead</v>
      </c>
      <c r="F3028" s="15" t="str">
        <f>_xlfn.IFNA(INDEX(Table6[[#All],[Location]],MATCH(RecordTable[[#This Row],[METRC]],Table6[Tag],0)),"DEAD")</f>
        <v>DEAD</v>
      </c>
    </row>
    <row r="3029" spans="1:6" x14ac:dyDescent="0.25">
      <c r="A3029" t="str">
        <f>_xlfn.CONCAT("1A4070000000065000",RIGHT(RecordTable[[#This Row],[CloneBarcode]],6))</f>
        <v>1A4070000000065000054948</v>
      </c>
      <c r="B3029" t="str">
        <f>LEFT(RecordTable[[#This Row],[CloneBarcode]],7)</f>
        <v>92CK083</v>
      </c>
      <c r="C3029" t="s">
        <v>4406</v>
      </c>
      <c r="D3029" s="15">
        <v>43829</v>
      </c>
      <c r="E3029" s="15" t="str">
        <f>_xlfn.IFNA(IF(LEFT(VLOOKUP(RecordTable[[#This Row],[METRC]],METRC!A:B,2,FALSE),4)=LEFT(RecordTable[[#This Row],[CloneBarcode]],4),"match","MISMATCH"),"dead")</f>
        <v>dead</v>
      </c>
      <c r="F3029" s="15" t="str">
        <f>_xlfn.IFNA(INDEX(Table6[[#All],[Location]],MATCH(RecordTable[[#This Row],[METRC]],Table6[Tag],0)),"DEAD")</f>
        <v>DEAD</v>
      </c>
    </row>
    <row r="3030" spans="1:6" x14ac:dyDescent="0.25">
      <c r="A3030" t="str">
        <f>_xlfn.CONCAT("1A4070000000065000",RIGHT(RecordTable[[#This Row],[CloneBarcode]],6))</f>
        <v>1A4070000000065000054952</v>
      </c>
      <c r="B3030" t="str">
        <f>LEFT(RecordTable[[#This Row],[CloneBarcode]],7)</f>
        <v>92CK083</v>
      </c>
      <c r="C3030" t="s">
        <v>4407</v>
      </c>
      <c r="D3030" s="15">
        <v>43829</v>
      </c>
      <c r="E3030" s="15" t="str">
        <f>_xlfn.IFNA(IF(LEFT(VLOOKUP(RecordTable[[#This Row],[METRC]],METRC!A:B,2,FALSE),4)=LEFT(RecordTable[[#This Row],[CloneBarcode]],4),"match","MISMATCH"),"dead")</f>
        <v>dead</v>
      </c>
      <c r="F3030" s="15" t="str">
        <f>_xlfn.IFNA(INDEX(Table6[[#All],[Location]],MATCH(RecordTable[[#This Row],[METRC]],Table6[Tag],0)),"DEAD")</f>
        <v>DEAD</v>
      </c>
    </row>
    <row r="3031" spans="1:6" x14ac:dyDescent="0.25">
      <c r="A3031" t="str">
        <f>_xlfn.CONCAT("1A4070000000065000",RIGHT(RecordTable[[#This Row],[CloneBarcode]],6))</f>
        <v>1A4070000000065000045542</v>
      </c>
      <c r="B3031" t="str">
        <f>LEFT(RecordTable[[#This Row],[CloneBarcode]],7)</f>
        <v>92CK088</v>
      </c>
      <c r="C3031" t="s">
        <v>3837</v>
      </c>
      <c r="D3031" s="15">
        <v>43829</v>
      </c>
      <c r="E3031" s="15" t="str">
        <f>_xlfn.IFNA(IF(LEFT(VLOOKUP(RecordTable[[#This Row],[METRC]],METRC!A:B,2,FALSE),4)=LEFT(RecordTable[[#This Row],[CloneBarcode]],4),"match","MISMATCH"),"dead")</f>
        <v>dead</v>
      </c>
      <c r="F3031" s="15" t="str">
        <f>_xlfn.IFNA(INDEX(Table6[[#All],[Location]],MATCH(RecordTable[[#This Row],[METRC]],Table6[Tag],0)),"DEAD")</f>
        <v>DEAD</v>
      </c>
    </row>
    <row r="3032" spans="1:6" x14ac:dyDescent="0.25">
      <c r="A3032" t="str">
        <f>_xlfn.CONCAT("1A4070000000065000",RIGHT(RecordTable[[#This Row],[CloneBarcode]],6))</f>
        <v>1A4070000000065000045543</v>
      </c>
      <c r="B3032" t="str">
        <f>LEFT(RecordTable[[#This Row],[CloneBarcode]],7)</f>
        <v>92CK088</v>
      </c>
      <c r="C3032" t="s">
        <v>3838</v>
      </c>
      <c r="D3032" s="15">
        <v>43829</v>
      </c>
      <c r="E3032" s="15" t="str">
        <f>_xlfn.IFNA(IF(LEFT(VLOOKUP(RecordTable[[#This Row],[METRC]],METRC!A:B,2,FALSE),4)=LEFT(RecordTable[[#This Row],[CloneBarcode]],4),"match","MISMATCH"),"dead")</f>
        <v>dead</v>
      </c>
      <c r="F3032" s="15" t="str">
        <f>_xlfn.IFNA(INDEX(Table6[[#All],[Location]],MATCH(RecordTable[[#This Row],[METRC]],Table6[Tag],0)),"DEAD")</f>
        <v>DEAD</v>
      </c>
    </row>
    <row r="3033" spans="1:6" x14ac:dyDescent="0.25">
      <c r="A3033" t="str">
        <f>_xlfn.CONCAT("1A4070000000065000",RIGHT(RecordTable[[#This Row],[CloneBarcode]],6))</f>
        <v>1A4070000000065000050425</v>
      </c>
      <c r="B3033" t="str">
        <f>LEFT(RecordTable[[#This Row],[CloneBarcode]],7)</f>
        <v>92CK119</v>
      </c>
      <c r="C3033" t="s">
        <v>27</v>
      </c>
      <c r="D3033" s="15">
        <v>43829</v>
      </c>
      <c r="E3033" s="15" t="str">
        <f>_xlfn.IFNA(IF(LEFT(VLOOKUP(RecordTable[[#This Row],[METRC]],METRC!A:B,2,FALSE),4)=LEFT(RecordTable[[#This Row],[CloneBarcode]],4),"match","MISMATCH"),"dead")</f>
        <v>dead</v>
      </c>
      <c r="F3033" s="15" t="str">
        <f>_xlfn.IFNA(INDEX(Table6[[#All],[Location]],MATCH(RecordTable[[#This Row],[METRC]],Table6[Tag],0)),"DEAD")</f>
        <v>DEAD</v>
      </c>
    </row>
    <row r="3034" spans="1:6" x14ac:dyDescent="0.25">
      <c r="A3034" t="str">
        <f>_xlfn.CONCAT("1A4070000000065000",RIGHT(RecordTable[[#This Row],[CloneBarcode]],6))</f>
        <v>1A4070000000065000050629</v>
      </c>
      <c r="B3034" t="str">
        <f>LEFT(RecordTable[[#This Row],[CloneBarcode]],7)</f>
        <v>BBGM004</v>
      </c>
      <c r="C3034" t="s">
        <v>4150</v>
      </c>
      <c r="D3034" s="15">
        <v>43829</v>
      </c>
      <c r="E3034" s="15" t="str">
        <f>_xlfn.IFNA(IF(LEFT(VLOOKUP(RecordTable[[#This Row],[METRC]],METRC!A:B,2,FALSE),4)=LEFT(RecordTable[[#This Row],[CloneBarcode]],4),"match","MISMATCH"),"dead")</f>
        <v>dead</v>
      </c>
      <c r="F3034" s="15" t="str">
        <f>_xlfn.IFNA(INDEX(Table6[[#All],[Location]],MATCH(RecordTable[[#This Row],[METRC]],Table6[Tag],0)),"DEAD")</f>
        <v>DEAD</v>
      </c>
    </row>
    <row r="3035" spans="1:6" x14ac:dyDescent="0.25">
      <c r="A3035" t="str">
        <f>_xlfn.CONCAT("1A4070000000065000",RIGHT(RecordTable[[#This Row],[CloneBarcode]],6))</f>
        <v>1A4070000000065000050630</v>
      </c>
      <c r="B3035" t="str">
        <f>LEFT(RecordTable[[#This Row],[CloneBarcode]],7)</f>
        <v>BBGM004</v>
      </c>
      <c r="C3035" t="s">
        <v>4149</v>
      </c>
      <c r="D3035" s="15">
        <v>43829</v>
      </c>
      <c r="E3035" s="15" t="str">
        <f>_xlfn.IFNA(IF(LEFT(VLOOKUP(RecordTable[[#This Row],[METRC]],METRC!A:B,2,FALSE),4)=LEFT(RecordTable[[#This Row],[CloneBarcode]],4),"match","MISMATCH"),"dead")</f>
        <v>dead</v>
      </c>
      <c r="F3035" s="15" t="str">
        <f>_xlfn.IFNA(INDEX(Table6[[#All],[Location]],MATCH(RecordTable[[#This Row],[METRC]],Table6[Tag],0)),"DEAD")</f>
        <v>DEAD</v>
      </c>
    </row>
    <row r="3036" spans="1:6" x14ac:dyDescent="0.25">
      <c r="A3036" t="str">
        <f>_xlfn.CONCAT("1A4070000000065000",RIGHT(RecordTable[[#This Row],[CloneBarcode]],6))</f>
        <v>1A4070000000065000043577</v>
      </c>
      <c r="B3036" t="str">
        <f>LEFT(RecordTable[[#This Row],[CloneBarcode]],7)</f>
        <v>BBGM004</v>
      </c>
      <c r="C3036" t="s">
        <v>3922</v>
      </c>
      <c r="D3036" s="15">
        <v>43829</v>
      </c>
      <c r="E3036" s="15" t="str">
        <f>_xlfn.IFNA(IF(LEFT(VLOOKUP(RecordTable[[#This Row],[METRC]],METRC!A:B,2,FALSE),4)=LEFT(RecordTable[[#This Row],[CloneBarcode]],4),"match","MISMATCH"),"dead")</f>
        <v>dead</v>
      </c>
      <c r="F3036" s="15" t="str">
        <f>_xlfn.IFNA(INDEX(Table6[[#All],[Location]],MATCH(RecordTable[[#This Row],[METRC]],Table6[Tag],0)),"DEAD")</f>
        <v>DEAD</v>
      </c>
    </row>
    <row r="3037" spans="1:6" x14ac:dyDescent="0.25">
      <c r="A3037" t="str">
        <f>_xlfn.CONCAT("1A4070000000065000",RIGHT(RecordTable[[#This Row],[CloneBarcode]],6))</f>
        <v>1A4070000000065000045538</v>
      </c>
      <c r="B3037" t="str">
        <f>LEFT(RecordTable[[#This Row],[CloneBarcode]],7)</f>
        <v>BBGM004</v>
      </c>
      <c r="C3037" t="s">
        <v>3839</v>
      </c>
      <c r="D3037" s="15">
        <v>43829</v>
      </c>
      <c r="E3037" s="15" t="str">
        <f>_xlfn.IFNA(IF(LEFT(VLOOKUP(RecordTable[[#This Row],[METRC]],METRC!A:B,2,FALSE),4)=LEFT(RecordTable[[#This Row],[CloneBarcode]],4),"match","MISMATCH"),"dead")</f>
        <v>dead</v>
      </c>
      <c r="F3037" s="15" t="str">
        <f>_xlfn.IFNA(INDEX(Table6[[#All],[Location]],MATCH(RecordTable[[#This Row],[METRC]],Table6[Tag],0)),"DEAD")</f>
        <v>DEAD</v>
      </c>
    </row>
    <row r="3038" spans="1:6" x14ac:dyDescent="0.25">
      <c r="A3038" t="str">
        <f>_xlfn.CONCAT("1A4070000000065000",RIGHT(RecordTable[[#This Row],[CloneBarcode]],6))</f>
        <v>1A4070000000065000043532</v>
      </c>
      <c r="B3038" t="str">
        <f>LEFT(RecordTable[[#This Row],[CloneBarcode]],7)</f>
        <v>BBGM004</v>
      </c>
      <c r="C3038" t="s">
        <v>3921</v>
      </c>
      <c r="D3038" s="15">
        <v>43829</v>
      </c>
      <c r="E3038" s="15" t="str">
        <f>_xlfn.IFNA(IF(LEFT(VLOOKUP(RecordTable[[#This Row],[METRC]],METRC!A:B,2,FALSE),4)=LEFT(RecordTable[[#This Row],[CloneBarcode]],4),"match","MISMATCH"),"dead")</f>
        <v>dead</v>
      </c>
      <c r="F3038" s="15" t="str">
        <f>_xlfn.IFNA(INDEX(Table6[[#All],[Location]],MATCH(RecordTable[[#This Row],[METRC]],Table6[Tag],0)),"DEAD")</f>
        <v>DEAD</v>
      </c>
    </row>
    <row r="3039" spans="1:6" x14ac:dyDescent="0.25">
      <c r="A3039" t="str">
        <f>_xlfn.CONCAT("1A4070000000065000",RIGHT(RecordTable[[#This Row],[CloneBarcode]],6))</f>
        <v>1A4070000000065000057421</v>
      </c>
      <c r="B3039" t="str">
        <f>LEFT(RecordTable[[#This Row],[CloneBarcode]],7)</f>
        <v>BBGM004</v>
      </c>
      <c r="C3039" t="s">
        <v>4408</v>
      </c>
      <c r="D3039" s="15">
        <v>43829</v>
      </c>
      <c r="E3039" s="15" t="str">
        <f>_xlfn.IFNA(IF(LEFT(VLOOKUP(RecordTable[[#This Row],[METRC]],METRC!A:B,2,FALSE),4)=LEFT(RecordTable[[#This Row],[CloneBarcode]],4),"match","MISMATCH"),"dead")</f>
        <v>dead</v>
      </c>
      <c r="F3039" s="15" t="str">
        <f>_xlfn.IFNA(INDEX(Table6[[#All],[Location]],MATCH(RecordTable[[#This Row],[METRC]],Table6[Tag],0)),"DEAD")</f>
        <v>DEAD</v>
      </c>
    </row>
    <row r="3040" spans="1:6" x14ac:dyDescent="0.25">
      <c r="A3040" t="str">
        <f>_xlfn.CONCAT("1A4070000000065000",RIGHT(RecordTable[[#This Row],[CloneBarcode]],6))</f>
        <v>1A4070000000065000057422</v>
      </c>
      <c r="B3040" t="str">
        <f>LEFT(RecordTable[[#This Row],[CloneBarcode]],7)</f>
        <v>BBGM004</v>
      </c>
      <c r="C3040" t="s">
        <v>4409</v>
      </c>
      <c r="D3040" s="15">
        <v>43829</v>
      </c>
      <c r="E3040" s="15" t="str">
        <f>_xlfn.IFNA(IF(LEFT(VLOOKUP(RecordTable[[#This Row],[METRC]],METRC!A:B,2,FALSE),4)=LEFT(RecordTable[[#This Row],[CloneBarcode]],4),"match","MISMATCH"),"dead")</f>
        <v>dead</v>
      </c>
      <c r="F3040" s="15" t="str">
        <f>_xlfn.IFNA(INDEX(Table6[[#All],[Location]],MATCH(RecordTable[[#This Row],[METRC]],Table6[Tag],0)),"DEAD")</f>
        <v>DEAD</v>
      </c>
    </row>
    <row r="3041" spans="1:6" x14ac:dyDescent="0.25">
      <c r="A3041" t="str">
        <f>_xlfn.CONCAT("1A4070000000065000",RIGHT(RecordTable[[#This Row],[CloneBarcode]],6))</f>
        <v>1A4070000000065000057423</v>
      </c>
      <c r="B3041" t="str">
        <f>LEFT(RecordTable[[#This Row],[CloneBarcode]],7)</f>
        <v>BBGM004</v>
      </c>
      <c r="C3041" t="s">
        <v>4410</v>
      </c>
      <c r="D3041" s="15">
        <v>43829</v>
      </c>
      <c r="E3041" s="15" t="str">
        <f>_xlfn.IFNA(IF(LEFT(VLOOKUP(RecordTable[[#This Row],[METRC]],METRC!A:B,2,FALSE),4)=LEFT(RecordTable[[#This Row],[CloneBarcode]],4),"match","MISMATCH"),"dead")</f>
        <v>dead</v>
      </c>
      <c r="F3041" s="15" t="str">
        <f>_xlfn.IFNA(INDEX(Table6[[#All],[Location]],MATCH(RecordTable[[#This Row],[METRC]],Table6[Tag],0)),"DEAD")</f>
        <v>DEAD</v>
      </c>
    </row>
    <row r="3042" spans="1:6" x14ac:dyDescent="0.25">
      <c r="A3042" t="str">
        <f>_xlfn.CONCAT("1A4070000000065000",RIGHT(RecordTable[[#This Row],[CloneBarcode]],6))</f>
        <v>1A4070000000065000057420</v>
      </c>
      <c r="B3042" t="str">
        <f>LEFT(RecordTable[[#This Row],[CloneBarcode]],7)</f>
        <v>BBGM004</v>
      </c>
      <c r="C3042" t="s">
        <v>4411</v>
      </c>
      <c r="D3042" s="15">
        <v>43829</v>
      </c>
      <c r="E3042" s="15" t="str">
        <f>_xlfn.IFNA(IF(LEFT(VLOOKUP(RecordTable[[#This Row],[METRC]],METRC!A:B,2,FALSE),4)=LEFT(RecordTable[[#This Row],[CloneBarcode]],4),"match","MISMATCH"),"dead")</f>
        <v>dead</v>
      </c>
      <c r="F3042" s="15" t="str">
        <f>_xlfn.IFNA(INDEX(Table6[[#All],[Location]],MATCH(RecordTable[[#This Row],[METRC]],Table6[Tag],0)),"DEAD")</f>
        <v>DEAD</v>
      </c>
    </row>
    <row r="3043" spans="1:6" x14ac:dyDescent="0.25">
      <c r="A3043" t="str">
        <f>_xlfn.CONCAT("1A4070000000065000",RIGHT(RecordTable[[#This Row],[CloneBarcode]],6))</f>
        <v>1A4070000000065000043469</v>
      </c>
      <c r="B3043" t="str">
        <f>LEFT(RecordTable[[#This Row],[CloneBarcode]],7)</f>
        <v>BBGM007</v>
      </c>
      <c r="C3043" t="s">
        <v>3926</v>
      </c>
      <c r="D3043" s="15">
        <v>43829</v>
      </c>
      <c r="E3043" s="15" t="str">
        <f>_xlfn.IFNA(IF(LEFT(VLOOKUP(RecordTable[[#This Row],[METRC]],METRC!A:B,2,FALSE),4)=LEFT(RecordTable[[#This Row],[CloneBarcode]],4),"match","MISMATCH"),"dead")</f>
        <v>dead</v>
      </c>
      <c r="F3043" s="15" t="str">
        <f>_xlfn.IFNA(INDEX(Table6[[#All],[Location]],MATCH(RecordTable[[#This Row],[METRC]],Table6[Tag],0)),"DEAD")</f>
        <v>DEAD</v>
      </c>
    </row>
    <row r="3044" spans="1:6" x14ac:dyDescent="0.25">
      <c r="A3044" t="str">
        <f>_xlfn.CONCAT("1A4070000000065000",RIGHT(RecordTable[[#This Row],[CloneBarcode]],6))</f>
        <v>1A4070000000065000045548</v>
      </c>
      <c r="B3044" t="str">
        <f>LEFT(RecordTable[[#This Row],[CloneBarcode]],7)</f>
        <v>BBGM007</v>
      </c>
      <c r="C3044" t="s">
        <v>3840</v>
      </c>
      <c r="D3044" s="15">
        <v>43829</v>
      </c>
      <c r="E3044" s="15" t="str">
        <f>_xlfn.IFNA(IF(LEFT(VLOOKUP(RecordTable[[#This Row],[METRC]],METRC!A:B,2,FALSE),4)=LEFT(RecordTable[[#This Row],[CloneBarcode]],4),"match","MISMATCH"),"dead")</f>
        <v>dead</v>
      </c>
      <c r="F3044" s="15" t="str">
        <f>_xlfn.IFNA(INDEX(Table6[[#All],[Location]],MATCH(RecordTable[[#This Row],[METRC]],Table6[Tag],0)),"DEAD")</f>
        <v>DEAD</v>
      </c>
    </row>
    <row r="3045" spans="1:6" x14ac:dyDescent="0.25">
      <c r="A3045" t="str">
        <f>_xlfn.CONCAT("1A4070000000065000",RIGHT(RecordTable[[#This Row],[CloneBarcode]],6))</f>
        <v>1A4070000000065000045549</v>
      </c>
      <c r="B3045" t="str">
        <f>LEFT(RecordTable[[#This Row],[CloneBarcode]],7)</f>
        <v>BBGM007</v>
      </c>
      <c r="C3045" t="s">
        <v>3841</v>
      </c>
      <c r="D3045" s="15">
        <v>43829</v>
      </c>
      <c r="E3045" s="15" t="str">
        <f>_xlfn.IFNA(IF(LEFT(VLOOKUP(RecordTable[[#This Row],[METRC]],METRC!A:B,2,FALSE),4)=LEFT(RecordTable[[#This Row],[CloneBarcode]],4),"match","MISMATCH"),"dead")</f>
        <v>dead</v>
      </c>
      <c r="F3045" s="15" t="str">
        <f>_xlfn.IFNA(INDEX(Table6[[#All],[Location]],MATCH(RecordTable[[#This Row],[METRC]],Table6[Tag],0)),"DEAD")</f>
        <v>DEAD</v>
      </c>
    </row>
    <row r="3046" spans="1:6" x14ac:dyDescent="0.25">
      <c r="A3046" t="str">
        <f>_xlfn.CONCAT("1A4070000000065000",RIGHT(RecordTable[[#This Row],[CloneBarcode]],6))</f>
        <v>1A4070000000065000050776</v>
      </c>
      <c r="B3046" t="str">
        <f>LEFT(RecordTable[[#This Row],[CloneBarcode]],7)</f>
        <v>BBGM007</v>
      </c>
      <c r="C3046" t="s">
        <v>4412</v>
      </c>
      <c r="D3046" s="15">
        <v>43829</v>
      </c>
      <c r="E3046" s="15" t="str">
        <f>_xlfn.IFNA(IF(LEFT(VLOOKUP(RecordTable[[#This Row],[METRC]],METRC!A:B,2,FALSE),4)=LEFT(RecordTable[[#This Row],[CloneBarcode]],4),"match","MISMATCH"),"dead")</f>
        <v>dead</v>
      </c>
      <c r="F3046" s="15" t="str">
        <f>_xlfn.IFNA(INDEX(Table6[[#All],[Location]],MATCH(RecordTable[[#This Row],[METRC]],Table6[Tag],0)),"DEAD")</f>
        <v>DEAD</v>
      </c>
    </row>
    <row r="3047" spans="1:6" x14ac:dyDescent="0.25">
      <c r="A3047" t="str">
        <f>_xlfn.CONCAT("1A4070000000065000",RIGHT(RecordTable[[#This Row],[CloneBarcode]],6))</f>
        <v>1A4070000000065000050692</v>
      </c>
      <c r="B3047" t="str">
        <f>LEFT(RecordTable[[#This Row],[CloneBarcode]],7)</f>
        <v>BBGM007</v>
      </c>
      <c r="C3047" t="s">
        <v>4413</v>
      </c>
      <c r="D3047" s="15">
        <v>43829</v>
      </c>
      <c r="E3047" s="15" t="str">
        <f>_xlfn.IFNA(IF(LEFT(VLOOKUP(RecordTable[[#This Row],[METRC]],METRC!A:B,2,FALSE),4)=LEFT(RecordTable[[#This Row],[CloneBarcode]],4),"match","MISMATCH"),"dead")</f>
        <v>dead</v>
      </c>
      <c r="F3047" s="15" t="str">
        <f>_xlfn.IFNA(INDEX(Table6[[#All],[Location]],MATCH(RecordTable[[#This Row],[METRC]],Table6[Tag],0)),"DEAD")</f>
        <v>DEAD</v>
      </c>
    </row>
    <row r="3048" spans="1:6" x14ac:dyDescent="0.25">
      <c r="A3048" t="str">
        <f>_xlfn.CONCAT("1A4070000000065000",RIGHT(RecordTable[[#This Row],[CloneBarcode]],6))</f>
        <v>1A4070000000065000050683</v>
      </c>
      <c r="B3048" t="str">
        <f>LEFT(RecordTable[[#This Row],[CloneBarcode]],7)</f>
        <v>BBGM007</v>
      </c>
      <c r="C3048" t="s">
        <v>4414</v>
      </c>
      <c r="D3048" s="15">
        <v>43829</v>
      </c>
      <c r="E3048" s="15" t="str">
        <f>_xlfn.IFNA(IF(LEFT(VLOOKUP(RecordTable[[#This Row],[METRC]],METRC!A:B,2,FALSE),4)=LEFT(RecordTable[[#This Row],[CloneBarcode]],4),"match","MISMATCH"),"dead")</f>
        <v>dead</v>
      </c>
      <c r="F3048" s="15" t="str">
        <f>_xlfn.IFNA(INDEX(Table6[[#All],[Location]],MATCH(RecordTable[[#This Row],[METRC]],Table6[Tag],0)),"DEAD")</f>
        <v>DEAD</v>
      </c>
    </row>
    <row r="3049" spans="1:6" x14ac:dyDescent="0.25">
      <c r="A3049" t="str">
        <f>_xlfn.CONCAT("1A4070000000065000",RIGHT(RecordTable[[#This Row],[CloneBarcode]],6))</f>
        <v>1A4070000000065000050721</v>
      </c>
      <c r="B3049" t="str">
        <f>LEFT(RecordTable[[#This Row],[CloneBarcode]],7)</f>
        <v>BBGM007</v>
      </c>
      <c r="C3049" t="s">
        <v>4415</v>
      </c>
      <c r="D3049" s="15">
        <v>43829</v>
      </c>
      <c r="E3049" s="15" t="str">
        <f>_xlfn.IFNA(IF(LEFT(VLOOKUP(RecordTable[[#This Row],[METRC]],METRC!A:B,2,FALSE),4)=LEFT(RecordTable[[#This Row],[CloneBarcode]],4),"match","MISMATCH"),"dead")</f>
        <v>dead</v>
      </c>
      <c r="F3049" s="15" t="str">
        <f>_xlfn.IFNA(INDEX(Table6[[#All],[Location]],MATCH(RecordTable[[#This Row],[METRC]],Table6[Tag],0)),"DEAD")</f>
        <v>DEAD</v>
      </c>
    </row>
    <row r="3050" spans="1:6" x14ac:dyDescent="0.25">
      <c r="A3050" t="str">
        <f>_xlfn.CONCAT("1A4070000000065000",RIGHT(RecordTable[[#This Row],[CloneBarcode]],6))</f>
        <v>1A4070000000065000045545</v>
      </c>
      <c r="B3050" t="str">
        <f>LEFT(RecordTable[[#This Row],[CloneBarcode]],7)</f>
        <v>BBGM009</v>
      </c>
      <c r="C3050" t="s">
        <v>3843</v>
      </c>
      <c r="D3050" s="15">
        <v>43829</v>
      </c>
      <c r="E3050" s="15" t="str">
        <f>_xlfn.IFNA(IF(LEFT(VLOOKUP(RecordTable[[#This Row],[METRC]],METRC!A:B,2,FALSE),4)=LEFT(RecordTable[[#This Row],[CloneBarcode]],4),"match","MISMATCH"),"dead")</f>
        <v>dead</v>
      </c>
      <c r="F3050" s="15" t="str">
        <f>_xlfn.IFNA(INDEX(Table6[[#All],[Location]],MATCH(RecordTable[[#This Row],[METRC]],Table6[Tag],0)),"DEAD")</f>
        <v>DEAD</v>
      </c>
    </row>
    <row r="3051" spans="1:6" x14ac:dyDescent="0.25">
      <c r="A3051" t="str">
        <f>_xlfn.CONCAT("1A4070000000065000",RIGHT(RecordTable[[#This Row],[CloneBarcode]],6))</f>
        <v>1A4070000000065000045544</v>
      </c>
      <c r="B3051" t="str">
        <f>LEFT(RecordTable[[#This Row],[CloneBarcode]],7)</f>
        <v>BBGM009</v>
      </c>
      <c r="C3051" t="s">
        <v>3842</v>
      </c>
      <c r="D3051" s="15">
        <v>43829</v>
      </c>
      <c r="E3051" s="15" t="str">
        <f>_xlfn.IFNA(IF(LEFT(VLOOKUP(RecordTable[[#This Row],[METRC]],METRC!A:B,2,FALSE),4)=LEFT(RecordTable[[#This Row],[CloneBarcode]],4),"match","MISMATCH"),"dead")</f>
        <v>dead</v>
      </c>
      <c r="F3051" s="15" t="str">
        <f>_xlfn.IFNA(INDEX(Table6[[#All],[Location]],MATCH(RecordTable[[#This Row],[METRC]],Table6[Tag],0)),"DEAD")</f>
        <v>DEAD</v>
      </c>
    </row>
    <row r="3052" spans="1:6" x14ac:dyDescent="0.25">
      <c r="A3052" t="str">
        <f>_xlfn.CONCAT("1A4070000000065000",RIGHT(RecordTable[[#This Row],[CloneBarcode]],6))</f>
        <v>1A4070000000065000053754</v>
      </c>
      <c r="B3052" t="str">
        <f>LEFT(RecordTable[[#This Row],[CloneBarcode]],7)</f>
        <v>BGCH007</v>
      </c>
      <c r="C3052" t="s">
        <v>4416</v>
      </c>
      <c r="D3052" s="15">
        <v>43829</v>
      </c>
      <c r="E3052" s="15" t="str">
        <f>_xlfn.IFNA(IF(LEFT(VLOOKUP(RecordTable[[#This Row],[METRC]],METRC!A:B,2,FALSE),4)=LEFT(RecordTable[[#This Row],[CloneBarcode]],4),"match","MISMATCH"),"dead")</f>
        <v>dead</v>
      </c>
      <c r="F3052" s="15" t="str">
        <f>_xlfn.IFNA(INDEX(Table6[[#All],[Location]],MATCH(RecordTable[[#This Row],[METRC]],Table6[Tag],0)),"DEAD")</f>
        <v>DEAD</v>
      </c>
    </row>
    <row r="3053" spans="1:6" x14ac:dyDescent="0.25">
      <c r="A3053" t="str">
        <f>_xlfn.CONCAT("1A4070000000065000",RIGHT(RecordTable[[#This Row],[CloneBarcode]],6))</f>
        <v>1A4070000000065000053806</v>
      </c>
      <c r="B3053" t="str">
        <f>LEFT(RecordTable[[#This Row],[CloneBarcode]],7)</f>
        <v>BGCH007</v>
      </c>
      <c r="C3053" t="s">
        <v>4417</v>
      </c>
      <c r="D3053" s="15">
        <v>43829</v>
      </c>
      <c r="E3053" s="15" t="str">
        <f>_xlfn.IFNA(IF(LEFT(VLOOKUP(RecordTable[[#This Row],[METRC]],METRC!A:B,2,FALSE),4)=LEFT(RecordTable[[#This Row],[CloneBarcode]],4),"match","MISMATCH"),"dead")</f>
        <v>dead</v>
      </c>
      <c r="F3053" s="15" t="str">
        <f>_xlfn.IFNA(INDEX(Table6[[#All],[Location]],MATCH(RecordTable[[#This Row],[METRC]],Table6[Tag],0)),"DEAD")</f>
        <v>DEAD</v>
      </c>
    </row>
    <row r="3054" spans="1:6" x14ac:dyDescent="0.25">
      <c r="A3054" t="str">
        <f>_xlfn.CONCAT("1A4070000000065000",RIGHT(RecordTable[[#This Row],[CloneBarcode]],6))</f>
        <v>1A4070000000065000053812</v>
      </c>
      <c r="B3054" t="str">
        <f>LEFT(RecordTable[[#This Row],[CloneBarcode]],7)</f>
        <v>BGCH007</v>
      </c>
      <c r="C3054" t="s">
        <v>4418</v>
      </c>
      <c r="D3054" s="15">
        <v>43829</v>
      </c>
      <c r="E3054" s="15" t="str">
        <f>_xlfn.IFNA(IF(LEFT(VLOOKUP(RecordTable[[#This Row],[METRC]],METRC!A:B,2,FALSE),4)=LEFT(RecordTable[[#This Row],[CloneBarcode]],4),"match","MISMATCH"),"dead")</f>
        <v>dead</v>
      </c>
      <c r="F3054" s="15" t="str">
        <f>_xlfn.IFNA(INDEX(Table6[[#All],[Location]],MATCH(RecordTable[[#This Row],[METRC]],Table6[Tag],0)),"DEAD")</f>
        <v>DEAD</v>
      </c>
    </row>
    <row r="3055" spans="1:6" x14ac:dyDescent="0.25">
      <c r="A3055" t="str">
        <f>_xlfn.CONCAT("1A4070000000065000",RIGHT(RecordTable[[#This Row],[CloneBarcode]],6))</f>
        <v>1A4070000000065000053764</v>
      </c>
      <c r="B3055" t="str">
        <f>LEFT(RecordTable[[#This Row],[CloneBarcode]],7)</f>
        <v>BGCH007</v>
      </c>
      <c r="C3055" t="s">
        <v>4419</v>
      </c>
      <c r="D3055" s="15">
        <v>43829</v>
      </c>
      <c r="E3055" s="15" t="str">
        <f>_xlfn.IFNA(IF(LEFT(VLOOKUP(RecordTable[[#This Row],[METRC]],METRC!A:B,2,FALSE),4)=LEFT(RecordTable[[#This Row],[CloneBarcode]],4),"match","MISMATCH"),"dead")</f>
        <v>dead</v>
      </c>
      <c r="F3055" s="15" t="str">
        <f>_xlfn.IFNA(INDEX(Table6[[#All],[Location]],MATCH(RecordTable[[#This Row],[METRC]],Table6[Tag],0)),"DEAD")</f>
        <v>DEAD</v>
      </c>
    </row>
    <row r="3056" spans="1:6" x14ac:dyDescent="0.25">
      <c r="A3056" t="str">
        <f>_xlfn.CONCAT("1A4070000000065000",RIGHT(RecordTable[[#This Row],[CloneBarcode]],6))</f>
        <v>1A4070000000065000053857</v>
      </c>
      <c r="B3056" t="str">
        <f>LEFT(RecordTable[[#This Row],[CloneBarcode]],7)</f>
        <v>BGCH010</v>
      </c>
      <c r="C3056" t="s">
        <v>4420</v>
      </c>
      <c r="D3056" s="15">
        <v>43829</v>
      </c>
      <c r="E3056" s="15" t="str">
        <f>_xlfn.IFNA(IF(LEFT(VLOOKUP(RecordTable[[#This Row],[METRC]],METRC!A:B,2,FALSE),4)=LEFT(RecordTable[[#This Row],[CloneBarcode]],4),"match","MISMATCH"),"dead")</f>
        <v>dead</v>
      </c>
      <c r="F3056" s="15" t="str">
        <f>_xlfn.IFNA(INDEX(Table6[[#All],[Location]],MATCH(RecordTable[[#This Row],[METRC]],Table6[Tag],0)),"DEAD")</f>
        <v>DEAD</v>
      </c>
    </row>
    <row r="3057" spans="1:6" x14ac:dyDescent="0.25">
      <c r="A3057" t="str">
        <f>_xlfn.CONCAT("1A4070000000065000",RIGHT(RecordTable[[#This Row],[CloneBarcode]],6))</f>
        <v>1A4070000000065000053848</v>
      </c>
      <c r="B3057" t="str">
        <f>LEFT(RecordTable[[#This Row],[CloneBarcode]],7)</f>
        <v>BGCH010</v>
      </c>
      <c r="C3057" t="s">
        <v>4421</v>
      </c>
      <c r="D3057" s="15">
        <v>43829</v>
      </c>
      <c r="E3057" s="15" t="str">
        <f>_xlfn.IFNA(IF(LEFT(VLOOKUP(RecordTable[[#This Row],[METRC]],METRC!A:B,2,FALSE),4)=LEFT(RecordTable[[#This Row],[CloneBarcode]],4),"match","MISMATCH"),"dead")</f>
        <v>dead</v>
      </c>
      <c r="F3057" s="15" t="str">
        <f>_xlfn.IFNA(INDEX(Table6[[#All],[Location]],MATCH(RecordTable[[#This Row],[METRC]],Table6[Tag],0)),"DEAD")</f>
        <v>DEAD</v>
      </c>
    </row>
    <row r="3058" spans="1:6" x14ac:dyDescent="0.25">
      <c r="A3058" t="str">
        <f>_xlfn.CONCAT("1A4070000000065000",RIGHT(RecordTable[[#This Row],[CloneBarcode]],6))</f>
        <v>1A4070000000065000053839</v>
      </c>
      <c r="B3058" t="str">
        <f>LEFT(RecordTable[[#This Row],[CloneBarcode]],7)</f>
        <v>BGCH010</v>
      </c>
      <c r="C3058" t="s">
        <v>4422</v>
      </c>
      <c r="D3058" s="15">
        <v>43829</v>
      </c>
      <c r="E3058" s="15" t="str">
        <f>_xlfn.IFNA(IF(LEFT(VLOOKUP(RecordTable[[#This Row],[METRC]],METRC!A:B,2,FALSE),4)=LEFT(RecordTable[[#This Row],[CloneBarcode]],4),"match","MISMATCH"),"dead")</f>
        <v>dead</v>
      </c>
      <c r="F3058" s="15" t="str">
        <f>_xlfn.IFNA(INDEX(Table6[[#All],[Location]],MATCH(RecordTable[[#This Row],[METRC]],Table6[Tag],0)),"DEAD")</f>
        <v>DEAD</v>
      </c>
    </row>
    <row r="3059" spans="1:6" x14ac:dyDescent="0.25">
      <c r="A3059" t="str">
        <f>_xlfn.CONCAT("1A4070000000065000",RIGHT(RecordTable[[#This Row],[CloneBarcode]],6))</f>
        <v>1A4070000000065000053860</v>
      </c>
      <c r="B3059" t="str">
        <f>LEFT(RecordTable[[#This Row],[CloneBarcode]],7)</f>
        <v>BGCH010</v>
      </c>
      <c r="C3059" t="s">
        <v>4423</v>
      </c>
      <c r="D3059" s="15">
        <v>43829</v>
      </c>
      <c r="E3059" s="15" t="str">
        <f>_xlfn.IFNA(IF(LEFT(VLOOKUP(RecordTable[[#This Row],[METRC]],METRC!A:B,2,FALSE),4)=LEFT(RecordTable[[#This Row],[CloneBarcode]],4),"match","MISMATCH"),"dead")</f>
        <v>dead</v>
      </c>
      <c r="F3059" s="15" t="str">
        <f>_xlfn.IFNA(INDEX(Table6[[#All],[Location]],MATCH(RecordTable[[#This Row],[METRC]],Table6[Tag],0)),"DEAD")</f>
        <v>DEAD</v>
      </c>
    </row>
    <row r="3060" spans="1:6" x14ac:dyDescent="0.25">
      <c r="A3060" t="str">
        <f>_xlfn.CONCAT("1A4070000000065000",RIGHT(RecordTable[[#This Row],[CloneBarcode]],6))</f>
        <v>1A4070000000065000053911</v>
      </c>
      <c r="B3060" t="str">
        <f>LEFT(RecordTable[[#This Row],[CloneBarcode]],7)</f>
        <v>BGCH014</v>
      </c>
      <c r="C3060" t="s">
        <v>4424</v>
      </c>
      <c r="D3060" s="15">
        <v>43829</v>
      </c>
      <c r="E3060" s="15" t="str">
        <f>_xlfn.IFNA(IF(LEFT(VLOOKUP(RecordTable[[#This Row],[METRC]],METRC!A:B,2,FALSE),4)=LEFT(RecordTable[[#This Row],[CloneBarcode]],4),"match","MISMATCH"),"dead")</f>
        <v>dead</v>
      </c>
      <c r="F3060" s="15" t="str">
        <f>_xlfn.IFNA(INDEX(Table6[[#All],[Location]],MATCH(RecordTable[[#This Row],[METRC]],Table6[Tag],0)),"DEAD")</f>
        <v>DEAD</v>
      </c>
    </row>
    <row r="3061" spans="1:6" x14ac:dyDescent="0.25">
      <c r="A3061" t="str">
        <f>_xlfn.CONCAT("1A4070000000065000",RIGHT(RecordTable[[#This Row],[CloneBarcode]],6))</f>
        <v>1A4070000000065000053915</v>
      </c>
      <c r="B3061" t="str">
        <f>LEFT(RecordTable[[#This Row],[CloneBarcode]],7)</f>
        <v>BGCH014</v>
      </c>
      <c r="C3061" t="s">
        <v>4425</v>
      </c>
      <c r="D3061" s="15">
        <v>43829</v>
      </c>
      <c r="E3061" s="15" t="str">
        <f>_xlfn.IFNA(IF(LEFT(VLOOKUP(RecordTable[[#This Row],[METRC]],METRC!A:B,2,FALSE),4)=LEFT(RecordTable[[#This Row],[CloneBarcode]],4),"match","MISMATCH"),"dead")</f>
        <v>dead</v>
      </c>
      <c r="F3061" s="15" t="str">
        <f>_xlfn.IFNA(INDEX(Table6[[#All],[Location]],MATCH(RecordTable[[#This Row],[METRC]],Table6[Tag],0)),"DEAD")</f>
        <v>DEAD</v>
      </c>
    </row>
    <row r="3062" spans="1:6" x14ac:dyDescent="0.25">
      <c r="A3062" t="str">
        <f>_xlfn.CONCAT("1A4070000000065000",RIGHT(RecordTable[[#This Row],[CloneBarcode]],6))</f>
        <v>1A4070000000065000053889</v>
      </c>
      <c r="B3062" t="str">
        <f>LEFT(RecordTable[[#This Row],[CloneBarcode]],7)</f>
        <v>BGCH014</v>
      </c>
      <c r="C3062" t="s">
        <v>4426</v>
      </c>
      <c r="D3062" s="15">
        <v>43829</v>
      </c>
      <c r="E3062" s="15" t="str">
        <f>_xlfn.IFNA(IF(LEFT(VLOOKUP(RecordTable[[#This Row],[METRC]],METRC!A:B,2,FALSE),4)=LEFT(RecordTable[[#This Row],[CloneBarcode]],4),"match","MISMATCH"),"dead")</f>
        <v>dead</v>
      </c>
      <c r="F3062" s="15" t="str">
        <f>_xlfn.IFNA(INDEX(Table6[[#All],[Location]],MATCH(RecordTable[[#This Row],[METRC]],Table6[Tag],0)),"DEAD")</f>
        <v>DEAD</v>
      </c>
    </row>
    <row r="3063" spans="1:6" x14ac:dyDescent="0.25">
      <c r="A3063" t="str">
        <f>_xlfn.CONCAT("1A4070000000065000",RIGHT(RecordTable[[#This Row],[CloneBarcode]],6))</f>
        <v>1A4070000000065000053886</v>
      </c>
      <c r="B3063" t="str">
        <f>LEFT(RecordTable[[#This Row],[CloneBarcode]],7)</f>
        <v>BGCH014</v>
      </c>
      <c r="C3063" t="s">
        <v>4427</v>
      </c>
      <c r="D3063" s="15">
        <v>43829</v>
      </c>
      <c r="E3063" s="15" t="str">
        <f>_xlfn.IFNA(IF(LEFT(VLOOKUP(RecordTable[[#This Row],[METRC]],METRC!A:B,2,FALSE),4)=LEFT(RecordTable[[#This Row],[CloneBarcode]],4),"match","MISMATCH"),"dead")</f>
        <v>dead</v>
      </c>
      <c r="F3063" s="15" t="str">
        <f>_xlfn.IFNA(INDEX(Table6[[#All],[Location]],MATCH(RecordTable[[#This Row],[METRC]],Table6[Tag],0)),"DEAD")</f>
        <v>DEAD</v>
      </c>
    </row>
    <row r="3064" spans="1:6" x14ac:dyDescent="0.25">
      <c r="A3064" t="str">
        <f>_xlfn.CONCAT("1A4070000000065000",RIGHT(RecordTable[[#This Row],[CloneBarcode]],6))</f>
        <v>1A4070000000065000048092</v>
      </c>
      <c r="B3064" t="str">
        <f>LEFT(RecordTable[[#This Row],[CloneBarcode]],7)</f>
        <v>BHZD002</v>
      </c>
      <c r="C3064" t="s">
        <v>3935</v>
      </c>
      <c r="D3064" s="15">
        <v>43829</v>
      </c>
      <c r="E3064" s="15" t="str">
        <f>_xlfn.IFNA(IF(LEFT(VLOOKUP(RecordTable[[#This Row],[METRC]],METRC!A:B,2,FALSE),4)=LEFT(RecordTable[[#This Row],[CloneBarcode]],4),"match","MISMATCH"),"dead")</f>
        <v>dead</v>
      </c>
      <c r="F3064" s="15" t="str">
        <f>_xlfn.IFNA(INDEX(Table6[[#All],[Location]],MATCH(RecordTable[[#This Row],[METRC]],Table6[Tag],0)),"DEAD")</f>
        <v>DEAD</v>
      </c>
    </row>
    <row r="3065" spans="1:6" x14ac:dyDescent="0.25">
      <c r="A3065" t="str">
        <f>_xlfn.CONCAT("1A4070000000065000",RIGHT(RecordTable[[#This Row],[CloneBarcode]],6))</f>
        <v>1A4070000000065000048094</v>
      </c>
      <c r="B3065" t="str">
        <f>LEFT(RecordTable[[#This Row],[CloneBarcode]],7)</f>
        <v>BHZD002</v>
      </c>
      <c r="C3065" t="s">
        <v>3936</v>
      </c>
      <c r="D3065" s="15">
        <v>43829</v>
      </c>
      <c r="E3065" s="15" t="str">
        <f>_xlfn.IFNA(IF(LEFT(VLOOKUP(RecordTable[[#This Row],[METRC]],METRC!A:B,2,FALSE),4)=LEFT(RecordTable[[#This Row],[CloneBarcode]],4),"match","MISMATCH"),"dead")</f>
        <v>dead</v>
      </c>
      <c r="F3065" s="15" t="str">
        <f>_xlfn.IFNA(INDEX(Table6[[#All],[Location]],MATCH(RecordTable[[#This Row],[METRC]],Table6[Tag],0)),"DEAD")</f>
        <v>DEAD</v>
      </c>
    </row>
    <row r="3066" spans="1:6" x14ac:dyDescent="0.25">
      <c r="A3066" t="str">
        <f>_xlfn.CONCAT("1A4070000000065000",RIGHT(RecordTable[[#This Row],[CloneBarcode]],6))</f>
        <v>1A4070000000065000054680</v>
      </c>
      <c r="B3066" t="str">
        <f>LEFT(RecordTable[[#This Row],[CloneBarcode]],7)</f>
        <v>BHZD002</v>
      </c>
      <c r="C3066" t="s">
        <v>4428</v>
      </c>
      <c r="D3066" s="15">
        <v>43829</v>
      </c>
      <c r="E3066" s="15" t="str">
        <f>_xlfn.IFNA(IF(LEFT(VLOOKUP(RecordTable[[#This Row],[METRC]],METRC!A:B,2,FALSE),4)=LEFT(RecordTable[[#This Row],[CloneBarcode]],4),"match","MISMATCH"),"dead")</f>
        <v>dead</v>
      </c>
      <c r="F3066" s="15" t="str">
        <f>_xlfn.IFNA(INDEX(Table6[[#All],[Location]],MATCH(RecordTable[[#This Row],[METRC]],Table6[Tag],0)),"DEAD")</f>
        <v>DEAD</v>
      </c>
    </row>
    <row r="3067" spans="1:6" x14ac:dyDescent="0.25">
      <c r="A3067" t="str">
        <f>_xlfn.CONCAT("1A4070000000065000",RIGHT(RecordTable[[#This Row],[CloneBarcode]],6))</f>
        <v>1A4070000000065000054690</v>
      </c>
      <c r="B3067" t="str">
        <f>LEFT(RecordTable[[#This Row],[CloneBarcode]],7)</f>
        <v>BHZD002</v>
      </c>
      <c r="C3067" t="s">
        <v>4429</v>
      </c>
      <c r="D3067" s="15">
        <v>43829</v>
      </c>
      <c r="E3067" s="15" t="str">
        <f>_xlfn.IFNA(IF(LEFT(VLOOKUP(RecordTable[[#This Row],[METRC]],METRC!A:B,2,FALSE),4)=LEFT(RecordTable[[#This Row],[CloneBarcode]],4),"match","MISMATCH"),"dead")</f>
        <v>dead</v>
      </c>
      <c r="F3067" s="15" t="str">
        <f>_xlfn.IFNA(INDEX(Table6[[#All],[Location]],MATCH(RecordTable[[#This Row],[METRC]],Table6[Tag],0)),"DEAD")</f>
        <v>DEAD</v>
      </c>
    </row>
    <row r="3068" spans="1:6" x14ac:dyDescent="0.25">
      <c r="A3068" t="str">
        <f>_xlfn.CONCAT("1A4070000000065000",RIGHT(RecordTable[[#This Row],[CloneBarcode]],6))</f>
        <v>1A4070000000065000057425</v>
      </c>
      <c r="B3068" t="str">
        <f>LEFT(RecordTable[[#This Row],[CloneBarcode]],7)</f>
        <v>BHZD002</v>
      </c>
      <c r="C3068" t="s">
        <v>4430</v>
      </c>
      <c r="D3068" s="15">
        <v>43829</v>
      </c>
      <c r="E3068" s="15" t="str">
        <f>_xlfn.IFNA(IF(LEFT(VLOOKUP(RecordTable[[#This Row],[METRC]],METRC!A:B,2,FALSE),4)=LEFT(RecordTable[[#This Row],[CloneBarcode]],4),"match","MISMATCH"),"dead")</f>
        <v>dead</v>
      </c>
      <c r="F3068" s="15" t="str">
        <f>_xlfn.IFNA(INDEX(Table6[[#All],[Location]],MATCH(RecordTable[[#This Row],[METRC]],Table6[Tag],0)),"DEAD")</f>
        <v>DEAD</v>
      </c>
    </row>
    <row r="3069" spans="1:6" x14ac:dyDescent="0.25">
      <c r="A3069" t="str">
        <f>_xlfn.CONCAT("1A4070000000065000",RIGHT(RecordTable[[#This Row],[CloneBarcode]],6))</f>
        <v>1A4070000000065000054669</v>
      </c>
      <c r="B3069" t="str">
        <f>LEFT(RecordTable[[#This Row],[CloneBarcode]],7)</f>
        <v>BHZD002</v>
      </c>
      <c r="C3069" t="s">
        <v>4431</v>
      </c>
      <c r="D3069" s="15">
        <v>43829</v>
      </c>
      <c r="E3069" s="15" t="str">
        <f>_xlfn.IFNA(IF(LEFT(VLOOKUP(RecordTable[[#This Row],[METRC]],METRC!A:B,2,FALSE),4)=LEFT(RecordTable[[#This Row],[CloneBarcode]],4),"match","MISMATCH"),"dead")</f>
        <v>dead</v>
      </c>
      <c r="F3069" s="15" t="str">
        <f>_xlfn.IFNA(INDEX(Table6[[#All],[Location]],MATCH(RecordTable[[#This Row],[METRC]],Table6[Tag],0)),"DEAD")</f>
        <v>DEAD</v>
      </c>
    </row>
    <row r="3070" spans="1:6" x14ac:dyDescent="0.25">
      <c r="A3070" t="str">
        <f>_xlfn.CONCAT("1A4070000000065000",RIGHT(RecordTable[[#This Row],[CloneBarcode]],6))</f>
        <v>1A4070000000065000054677</v>
      </c>
      <c r="B3070" t="str">
        <f>LEFT(RecordTable[[#This Row],[CloneBarcode]],7)</f>
        <v>BHZD002</v>
      </c>
      <c r="C3070" t="s">
        <v>4432</v>
      </c>
      <c r="D3070" s="15">
        <v>43829</v>
      </c>
      <c r="E3070" s="15" t="str">
        <f>_xlfn.IFNA(IF(LEFT(VLOOKUP(RecordTable[[#This Row],[METRC]],METRC!A:B,2,FALSE),4)=LEFT(RecordTable[[#This Row],[CloneBarcode]],4),"match","MISMATCH"),"dead")</f>
        <v>dead</v>
      </c>
      <c r="F3070" s="15" t="str">
        <f>_xlfn.IFNA(INDEX(Table6[[#All],[Location]],MATCH(RecordTable[[#This Row],[METRC]],Table6[Tag],0)),"DEAD")</f>
        <v>DEAD</v>
      </c>
    </row>
    <row r="3071" spans="1:6" x14ac:dyDescent="0.25">
      <c r="A3071" t="str">
        <f>_xlfn.CONCAT("1A4070000000065000",RIGHT(RecordTable[[#This Row],[CloneBarcode]],6))</f>
        <v>1A4070000000065000057427</v>
      </c>
      <c r="B3071" t="str">
        <f>LEFT(RecordTable[[#This Row],[CloneBarcode]],7)</f>
        <v>BHZD002</v>
      </c>
      <c r="C3071" t="s">
        <v>4433</v>
      </c>
      <c r="D3071" s="15">
        <v>43829</v>
      </c>
      <c r="E3071" s="15" t="str">
        <f>_xlfn.IFNA(IF(LEFT(VLOOKUP(RecordTable[[#This Row],[METRC]],METRC!A:B,2,FALSE),4)=LEFT(RecordTable[[#This Row],[CloneBarcode]],4),"match","MISMATCH"),"dead")</f>
        <v>dead</v>
      </c>
      <c r="F3071" s="15" t="str">
        <f>_xlfn.IFNA(INDEX(Table6[[#All],[Location]],MATCH(RecordTable[[#This Row],[METRC]],Table6[Tag],0)),"DEAD")</f>
        <v>DEAD</v>
      </c>
    </row>
    <row r="3072" spans="1:6" x14ac:dyDescent="0.25">
      <c r="A3072" t="str">
        <f>_xlfn.CONCAT("1A4070000000065000",RIGHT(RecordTable[[#This Row],[CloneBarcode]],6))</f>
        <v>1A4070000000065000048074</v>
      </c>
      <c r="B3072" t="str">
        <f>LEFT(RecordTable[[#This Row],[CloneBarcode]],7)</f>
        <v>BHZD008</v>
      </c>
      <c r="C3072" t="s">
        <v>3945</v>
      </c>
      <c r="D3072" s="15">
        <v>43829</v>
      </c>
      <c r="E3072" s="15" t="str">
        <f>_xlfn.IFNA(IF(LEFT(VLOOKUP(RecordTable[[#This Row],[METRC]],METRC!A:B,2,FALSE),4)=LEFT(RecordTable[[#This Row],[CloneBarcode]],4),"match","MISMATCH"),"dead")</f>
        <v>dead</v>
      </c>
      <c r="F3072" s="15" t="str">
        <f>_xlfn.IFNA(INDEX(Table6[[#All],[Location]],MATCH(RecordTable[[#This Row],[METRC]],Table6[Tag],0)),"DEAD")</f>
        <v>DEAD</v>
      </c>
    </row>
    <row r="3073" spans="1:6" x14ac:dyDescent="0.25">
      <c r="A3073" t="str">
        <f>_xlfn.CONCAT("1A4070000000065000",RIGHT(RecordTable[[#This Row],[CloneBarcode]],6))</f>
        <v>1A4070000000065000048075</v>
      </c>
      <c r="B3073" t="str">
        <f>LEFT(RecordTable[[#This Row],[CloneBarcode]],7)</f>
        <v>BHZD008</v>
      </c>
      <c r="C3073" t="s">
        <v>3944</v>
      </c>
      <c r="D3073" s="15">
        <v>43829</v>
      </c>
      <c r="E3073" s="15" t="str">
        <f>_xlfn.IFNA(IF(LEFT(VLOOKUP(RecordTable[[#This Row],[METRC]],METRC!A:B,2,FALSE),4)=LEFT(RecordTable[[#This Row],[CloneBarcode]],4),"match","MISMATCH"),"dead")</f>
        <v>dead</v>
      </c>
      <c r="F3073" s="15" t="str">
        <f>_xlfn.IFNA(INDEX(Table6[[#All],[Location]],MATCH(RecordTable[[#This Row],[METRC]],Table6[Tag],0)),"DEAD")</f>
        <v>DEAD</v>
      </c>
    </row>
    <row r="3074" spans="1:6" x14ac:dyDescent="0.25">
      <c r="A3074" t="str">
        <f>_xlfn.CONCAT("1A4070000000065000",RIGHT(RecordTable[[#This Row],[CloneBarcode]],6))</f>
        <v>1A4070000000065000053235</v>
      </c>
      <c r="B3074" t="str">
        <f>LEFT(RecordTable[[#This Row],[CloneBarcode]],7)</f>
        <v>BHZD008</v>
      </c>
      <c r="C3074" t="s">
        <v>4325</v>
      </c>
      <c r="D3074" s="15">
        <v>43829</v>
      </c>
      <c r="E3074" s="15" t="str">
        <f>_xlfn.IFNA(IF(LEFT(VLOOKUP(RecordTable[[#This Row],[METRC]],METRC!A:B,2,FALSE),4)=LEFT(RecordTable[[#This Row],[CloneBarcode]],4),"match","MISMATCH"),"dead")</f>
        <v>dead</v>
      </c>
      <c r="F3074" s="15" t="str">
        <f>_xlfn.IFNA(INDEX(Table6[[#All],[Location]],MATCH(RecordTable[[#This Row],[METRC]],Table6[Tag],0)),"DEAD")</f>
        <v>DEAD</v>
      </c>
    </row>
    <row r="3075" spans="1:6" x14ac:dyDescent="0.25">
      <c r="A3075" t="str">
        <f>_xlfn.CONCAT("1A4070000000065000",RIGHT(RecordTable[[#This Row],[CloneBarcode]],6))</f>
        <v>1A4070000000065000053236</v>
      </c>
      <c r="B3075" t="str">
        <f>LEFT(RecordTable[[#This Row],[CloneBarcode]],7)</f>
        <v>BHZD008</v>
      </c>
      <c r="C3075" t="s">
        <v>4326</v>
      </c>
      <c r="D3075" s="15">
        <v>43829</v>
      </c>
      <c r="E3075" s="15" t="str">
        <f>_xlfn.IFNA(IF(LEFT(VLOOKUP(RecordTable[[#This Row],[METRC]],METRC!A:B,2,FALSE),4)=LEFT(RecordTable[[#This Row],[CloneBarcode]],4),"match","MISMATCH"),"dead")</f>
        <v>dead</v>
      </c>
      <c r="F3075" s="15" t="str">
        <f>_xlfn.IFNA(INDEX(Table6[[#All],[Location]],MATCH(RecordTable[[#This Row],[METRC]],Table6[Tag],0)),"DEAD")</f>
        <v>DEAD</v>
      </c>
    </row>
    <row r="3076" spans="1:6" x14ac:dyDescent="0.25">
      <c r="A3076" t="str">
        <f>_xlfn.CONCAT("1A4070000000065000",RIGHT(RecordTable[[#This Row],[CloneBarcode]],6))</f>
        <v>1A4070000000065000057428</v>
      </c>
      <c r="B3076" t="str">
        <f>LEFT(RecordTable[[#This Row],[CloneBarcode]],7)</f>
        <v>BHZD008</v>
      </c>
      <c r="C3076" t="s">
        <v>4434</v>
      </c>
      <c r="D3076" s="15">
        <v>43829</v>
      </c>
      <c r="E3076" s="15" t="str">
        <f>_xlfn.IFNA(IF(LEFT(VLOOKUP(RecordTable[[#This Row],[METRC]],METRC!A:B,2,FALSE),4)=LEFT(RecordTable[[#This Row],[CloneBarcode]],4),"match","MISMATCH"),"dead")</f>
        <v>dead</v>
      </c>
      <c r="F3076" s="15" t="str">
        <f>_xlfn.IFNA(INDEX(Table6[[#All],[Location]],MATCH(RecordTable[[#This Row],[METRC]],Table6[Tag],0)),"DEAD")</f>
        <v>DEAD</v>
      </c>
    </row>
    <row r="3077" spans="1:6" x14ac:dyDescent="0.25">
      <c r="A3077" t="str">
        <f>_xlfn.CONCAT("1A4070000000065000",RIGHT(RecordTable[[#This Row],[CloneBarcode]],6))</f>
        <v>1A4070000000065000057429</v>
      </c>
      <c r="B3077" t="str">
        <f>LEFT(RecordTable[[#This Row],[CloneBarcode]],7)</f>
        <v>BHZD008</v>
      </c>
      <c r="C3077" t="s">
        <v>4435</v>
      </c>
      <c r="D3077" s="15">
        <v>43829</v>
      </c>
      <c r="E3077" s="15" t="str">
        <f>_xlfn.IFNA(IF(LEFT(VLOOKUP(RecordTable[[#This Row],[METRC]],METRC!A:B,2,FALSE),4)=LEFT(RecordTable[[#This Row],[CloneBarcode]],4),"match","MISMATCH"),"dead")</f>
        <v>dead</v>
      </c>
      <c r="F3077" s="15" t="str">
        <f>_xlfn.IFNA(INDEX(Table6[[#All],[Location]],MATCH(RecordTable[[#This Row],[METRC]],Table6[Tag],0)),"DEAD")</f>
        <v>DEAD</v>
      </c>
    </row>
    <row r="3078" spans="1:6" x14ac:dyDescent="0.25">
      <c r="A3078" t="str">
        <f>_xlfn.CONCAT("1A4070000000065000",RIGHT(RecordTable[[#This Row],[CloneBarcode]],6))</f>
        <v>1A4070000000065000057430</v>
      </c>
      <c r="B3078" t="str">
        <f>LEFT(RecordTable[[#This Row],[CloneBarcode]],7)</f>
        <v>BHZD008</v>
      </c>
      <c r="C3078" t="s">
        <v>4436</v>
      </c>
      <c r="D3078" s="15">
        <v>43829</v>
      </c>
      <c r="E3078" s="15" t="str">
        <f>_xlfn.IFNA(IF(LEFT(VLOOKUP(RecordTable[[#This Row],[METRC]],METRC!A:B,2,FALSE),4)=LEFT(RecordTable[[#This Row],[CloneBarcode]],4),"match","MISMATCH"),"dead")</f>
        <v>dead</v>
      </c>
      <c r="F3078" s="15" t="str">
        <f>_xlfn.IFNA(INDEX(Table6[[#All],[Location]],MATCH(RecordTable[[#This Row],[METRC]],Table6[Tag],0)),"DEAD")</f>
        <v>DEAD</v>
      </c>
    </row>
    <row r="3079" spans="1:6" x14ac:dyDescent="0.25">
      <c r="A3079" t="str">
        <f>_xlfn.CONCAT("1A4070000000065000",RIGHT(RecordTable[[#This Row],[CloneBarcode]],6))</f>
        <v>1A4070000000065000045073</v>
      </c>
      <c r="B3079" t="str">
        <f>LEFT(RecordTable[[#This Row],[CloneBarcode]],7)</f>
        <v>BMKO011</v>
      </c>
      <c r="C3079" t="s">
        <v>3946</v>
      </c>
      <c r="D3079" s="15">
        <v>43829</v>
      </c>
      <c r="E3079" s="15" t="str">
        <f>_xlfn.IFNA(IF(LEFT(VLOOKUP(RecordTable[[#This Row],[METRC]],METRC!A:B,2,FALSE),4)=LEFT(RecordTable[[#This Row],[CloneBarcode]],4),"match","MISMATCH"),"dead")</f>
        <v>dead</v>
      </c>
      <c r="F3079" s="15" t="str">
        <f>_xlfn.IFNA(INDEX(Table6[[#All],[Location]],MATCH(RecordTable[[#This Row],[METRC]],Table6[Tag],0)),"DEAD")</f>
        <v>DEAD</v>
      </c>
    </row>
    <row r="3080" spans="1:6" x14ac:dyDescent="0.25">
      <c r="A3080" t="str">
        <f>_xlfn.CONCAT("1A4070000000065000",RIGHT(RecordTable[[#This Row],[CloneBarcode]],6))</f>
        <v>1A4070000000065000045513</v>
      </c>
      <c r="B3080" t="str">
        <f>LEFT(RecordTable[[#This Row],[CloneBarcode]],7)</f>
        <v>BMKO011</v>
      </c>
      <c r="C3080" t="s">
        <v>3845</v>
      </c>
      <c r="D3080" s="15">
        <v>43829</v>
      </c>
      <c r="E3080" s="15" t="str">
        <f>_xlfn.IFNA(IF(LEFT(VLOOKUP(RecordTable[[#This Row],[METRC]],METRC!A:B,2,FALSE),4)=LEFT(RecordTable[[#This Row],[CloneBarcode]],4),"match","MISMATCH"),"dead")</f>
        <v>dead</v>
      </c>
      <c r="F3080" s="15" t="str">
        <f>_xlfn.IFNA(INDEX(Table6[[#All],[Location]],MATCH(RecordTable[[#This Row],[METRC]],Table6[Tag],0)),"DEAD")</f>
        <v>DEAD</v>
      </c>
    </row>
    <row r="3081" spans="1:6" x14ac:dyDescent="0.25">
      <c r="A3081" t="str">
        <f>_xlfn.CONCAT("1A4070000000065000",RIGHT(RecordTable[[#This Row],[CloneBarcode]],6))</f>
        <v>1A4070000000065000045131</v>
      </c>
      <c r="B3081" t="str">
        <f>LEFT(RecordTable[[#This Row],[CloneBarcode]],7)</f>
        <v>BMKO011</v>
      </c>
      <c r="C3081" t="s">
        <v>3948</v>
      </c>
      <c r="D3081" s="15">
        <v>43829</v>
      </c>
      <c r="E3081" s="15" t="str">
        <f>_xlfn.IFNA(IF(LEFT(VLOOKUP(RecordTable[[#This Row],[METRC]],METRC!A:B,2,FALSE),4)=LEFT(RecordTable[[#This Row],[CloneBarcode]],4),"match","MISMATCH"),"dead")</f>
        <v>dead</v>
      </c>
      <c r="F3081" s="15" t="str">
        <f>_xlfn.IFNA(INDEX(Table6[[#All],[Location]],MATCH(RecordTable[[#This Row],[METRC]],Table6[Tag],0)),"DEAD")</f>
        <v>DEAD</v>
      </c>
    </row>
    <row r="3082" spans="1:6" x14ac:dyDescent="0.25">
      <c r="A3082" t="str">
        <f>_xlfn.CONCAT("1A4070000000065000",RIGHT(RecordTable[[#This Row],[CloneBarcode]],6))</f>
        <v>1A4070000000065000045512</v>
      </c>
      <c r="B3082" t="str">
        <f>LEFT(RecordTable[[#This Row],[CloneBarcode]],7)</f>
        <v>BMKO011</v>
      </c>
      <c r="C3082" t="s">
        <v>3844</v>
      </c>
      <c r="D3082" s="15">
        <v>43829</v>
      </c>
      <c r="E3082" s="15" t="str">
        <f>_xlfn.IFNA(IF(LEFT(VLOOKUP(RecordTable[[#This Row],[METRC]],METRC!A:B,2,FALSE),4)=LEFT(RecordTable[[#This Row],[CloneBarcode]],4),"match","MISMATCH"),"dead")</f>
        <v>dead</v>
      </c>
      <c r="F3082" s="15" t="str">
        <f>_xlfn.IFNA(INDEX(Table6[[#All],[Location]],MATCH(RecordTable[[#This Row],[METRC]],Table6[Tag],0)),"DEAD")</f>
        <v>DEAD</v>
      </c>
    </row>
    <row r="3083" spans="1:6" x14ac:dyDescent="0.25">
      <c r="A3083" t="str">
        <f>_xlfn.CONCAT("1A4070000000065000",RIGHT(RecordTable[[#This Row],[CloneBarcode]],6))</f>
        <v>1A4070000000065000045110</v>
      </c>
      <c r="B3083" t="str">
        <f>LEFT(RecordTable[[#This Row],[CloneBarcode]],7)</f>
        <v>BMKO011</v>
      </c>
      <c r="C3083" t="s">
        <v>3949</v>
      </c>
      <c r="D3083" s="15">
        <v>43829</v>
      </c>
      <c r="E3083" s="15" t="str">
        <f>_xlfn.IFNA(IF(LEFT(VLOOKUP(RecordTable[[#This Row],[METRC]],METRC!A:B,2,FALSE),4)=LEFT(RecordTable[[#This Row],[CloneBarcode]],4),"match","MISMATCH"),"dead")</f>
        <v>dead</v>
      </c>
      <c r="F3083" s="15" t="str">
        <f>_xlfn.IFNA(INDEX(Table6[[#All],[Location]],MATCH(RecordTable[[#This Row],[METRC]],Table6[Tag],0)),"DEAD")</f>
        <v>DEAD</v>
      </c>
    </row>
    <row r="3084" spans="1:6" x14ac:dyDescent="0.25">
      <c r="A3084" t="str">
        <f>_xlfn.CONCAT("1A4070000000065000",RIGHT(RecordTable[[#This Row],[CloneBarcode]],6))</f>
        <v>1A4070000000065000045083</v>
      </c>
      <c r="B3084" t="str">
        <f>LEFT(RecordTable[[#This Row],[CloneBarcode]],7)</f>
        <v>BMKO011</v>
      </c>
      <c r="C3084" t="s">
        <v>3947</v>
      </c>
      <c r="D3084" s="15">
        <v>43829</v>
      </c>
      <c r="E3084" s="15" t="str">
        <f>_xlfn.IFNA(IF(LEFT(VLOOKUP(RecordTable[[#This Row],[METRC]],METRC!A:B,2,FALSE),4)=LEFT(RecordTable[[#This Row],[CloneBarcode]],4),"match","MISMATCH"),"dead")</f>
        <v>dead</v>
      </c>
      <c r="F3084" s="15" t="str">
        <f>_xlfn.IFNA(INDEX(Table6[[#All],[Location]],MATCH(RecordTable[[#This Row],[METRC]],Table6[Tag],0)),"DEAD")</f>
        <v>DEAD</v>
      </c>
    </row>
    <row r="3085" spans="1:6" x14ac:dyDescent="0.25">
      <c r="A3085" t="str">
        <f>_xlfn.CONCAT("1A4070000000065000",RIGHT(RecordTable[[#This Row],[CloneBarcode]],6))</f>
        <v>1A4070000000065000057416</v>
      </c>
      <c r="B3085" t="str">
        <f>LEFT(RecordTable[[#This Row],[CloneBarcode]],7)</f>
        <v>BMKO011</v>
      </c>
      <c r="C3085" t="s">
        <v>4437</v>
      </c>
      <c r="D3085" s="15">
        <v>43829</v>
      </c>
      <c r="E3085" s="15" t="str">
        <f>_xlfn.IFNA(IF(LEFT(VLOOKUP(RecordTable[[#This Row],[METRC]],METRC!A:B,2,FALSE),4)=LEFT(RecordTable[[#This Row],[CloneBarcode]],4),"match","MISMATCH"),"dead")</f>
        <v>dead</v>
      </c>
      <c r="F3085" s="15" t="str">
        <f>_xlfn.IFNA(INDEX(Table6[[#All],[Location]],MATCH(RecordTable[[#This Row],[METRC]],Table6[Tag],0)),"DEAD")</f>
        <v>DEAD</v>
      </c>
    </row>
    <row r="3086" spans="1:6" x14ac:dyDescent="0.25">
      <c r="A3086" t="str">
        <f>_xlfn.CONCAT("1A4070000000065000",RIGHT(RecordTable[[#This Row],[CloneBarcode]],6))</f>
        <v>1A4070000000065000057419</v>
      </c>
      <c r="B3086" t="str">
        <f>LEFT(RecordTable[[#This Row],[CloneBarcode]],7)</f>
        <v>BMKO011</v>
      </c>
      <c r="C3086" t="s">
        <v>4438</v>
      </c>
      <c r="D3086" s="15">
        <v>43829</v>
      </c>
      <c r="E3086" s="15" t="str">
        <f>_xlfn.IFNA(IF(LEFT(VLOOKUP(RecordTable[[#This Row],[METRC]],METRC!A:B,2,FALSE),4)=LEFT(RecordTable[[#This Row],[CloneBarcode]],4),"match","MISMATCH"),"dead")</f>
        <v>dead</v>
      </c>
      <c r="F3086" s="15" t="str">
        <f>_xlfn.IFNA(INDEX(Table6[[#All],[Location]],MATCH(RecordTable[[#This Row],[METRC]],Table6[Tag],0)),"DEAD")</f>
        <v>DEAD</v>
      </c>
    </row>
    <row r="3087" spans="1:6" x14ac:dyDescent="0.25">
      <c r="A3087" t="str">
        <f>_xlfn.CONCAT("1A4070000000065000",RIGHT(RecordTable[[#This Row],[CloneBarcode]],6))</f>
        <v>1A4070000000065000057418</v>
      </c>
      <c r="B3087" t="str">
        <f>LEFT(RecordTable[[#This Row],[CloneBarcode]],7)</f>
        <v>BMKO011</v>
      </c>
      <c r="C3087" t="s">
        <v>4439</v>
      </c>
      <c r="D3087" s="15">
        <v>43829</v>
      </c>
      <c r="E3087" s="15" t="str">
        <f>_xlfn.IFNA(IF(LEFT(VLOOKUP(RecordTable[[#This Row],[METRC]],METRC!A:B,2,FALSE),4)=LEFT(RecordTable[[#This Row],[CloneBarcode]],4),"match","MISMATCH"),"dead")</f>
        <v>dead</v>
      </c>
      <c r="F3087" s="15" t="str">
        <f>_xlfn.IFNA(INDEX(Table6[[#All],[Location]],MATCH(RecordTable[[#This Row],[METRC]],Table6[Tag],0)),"DEAD")</f>
        <v>DEAD</v>
      </c>
    </row>
    <row r="3088" spans="1:6" x14ac:dyDescent="0.25">
      <c r="A3088" t="str">
        <f>_xlfn.CONCAT("1A4070000000065000",RIGHT(RecordTable[[#This Row],[CloneBarcode]],6))</f>
        <v>1A4070000000065000057417</v>
      </c>
      <c r="B3088" t="str">
        <f>LEFT(RecordTable[[#This Row],[CloneBarcode]],7)</f>
        <v>BMKO011</v>
      </c>
      <c r="C3088" t="s">
        <v>4440</v>
      </c>
      <c r="D3088" s="15">
        <v>43829</v>
      </c>
      <c r="E3088" s="15" t="str">
        <f>_xlfn.IFNA(IF(LEFT(VLOOKUP(RecordTable[[#This Row],[METRC]],METRC!A:B,2,FALSE),4)=LEFT(RecordTable[[#This Row],[CloneBarcode]],4),"match","MISMATCH"),"dead")</f>
        <v>dead</v>
      </c>
      <c r="F3088" s="15" t="str">
        <f>_xlfn.IFNA(INDEX(Table6[[#All],[Location]],MATCH(RecordTable[[#This Row],[METRC]],Table6[Tag],0)),"DEAD")</f>
        <v>DEAD</v>
      </c>
    </row>
    <row r="3089" spans="1:6" x14ac:dyDescent="0.25">
      <c r="A3089" t="str">
        <f>_xlfn.CONCAT("1A4070000000065000",RIGHT(RecordTable[[#This Row],[CloneBarcode]],6))</f>
        <v>1A4070000000065000057407</v>
      </c>
      <c r="B3089" t="str">
        <f>LEFT(RecordTable[[#This Row],[CloneBarcode]],7)</f>
        <v>CADR060</v>
      </c>
      <c r="C3089" t="s">
        <v>4441</v>
      </c>
      <c r="D3089" s="15">
        <v>43829</v>
      </c>
      <c r="E3089" s="15" t="str">
        <f>_xlfn.IFNA(IF(LEFT(VLOOKUP(RecordTable[[#This Row],[METRC]],METRC!A:B,2,FALSE),4)=LEFT(RecordTable[[#This Row],[CloneBarcode]],4),"match","MISMATCH"),"dead")</f>
        <v>dead</v>
      </c>
      <c r="F3089" s="15" t="str">
        <f>_xlfn.IFNA(INDEX(Table6[[#All],[Location]],MATCH(RecordTable[[#This Row],[METRC]],Table6[Tag],0)),"DEAD")</f>
        <v>DEAD</v>
      </c>
    </row>
    <row r="3090" spans="1:6" x14ac:dyDescent="0.25">
      <c r="A3090" t="str">
        <f>_xlfn.CONCAT("1A4070000000065000",RIGHT(RecordTable[[#This Row],[CloneBarcode]],6))</f>
        <v>1A4070000000065000057406</v>
      </c>
      <c r="B3090" t="str">
        <f>LEFT(RecordTable[[#This Row],[CloneBarcode]],7)</f>
        <v>CADR060</v>
      </c>
      <c r="C3090" t="s">
        <v>4442</v>
      </c>
      <c r="D3090" s="15">
        <v>43829</v>
      </c>
      <c r="E3090" s="15" t="str">
        <f>_xlfn.IFNA(IF(LEFT(VLOOKUP(RecordTable[[#This Row],[METRC]],METRC!A:B,2,FALSE),4)=LEFT(RecordTable[[#This Row],[CloneBarcode]],4),"match","MISMATCH"),"dead")</f>
        <v>dead</v>
      </c>
      <c r="F3090" s="15" t="str">
        <f>_xlfn.IFNA(INDEX(Table6[[#All],[Location]],MATCH(RecordTable[[#This Row],[METRC]],Table6[Tag],0)),"DEAD")</f>
        <v>DEAD</v>
      </c>
    </row>
    <row r="3091" spans="1:6" x14ac:dyDescent="0.25">
      <c r="A3091" t="str">
        <f>_xlfn.CONCAT("1A4070000000065000",RIGHT(RecordTable[[#This Row],[CloneBarcode]],6))</f>
        <v>1A4070000000065000057405</v>
      </c>
      <c r="B3091" t="str">
        <f>LEFT(RecordTable[[#This Row],[CloneBarcode]],7)</f>
        <v>CADR060</v>
      </c>
      <c r="C3091" t="s">
        <v>4443</v>
      </c>
      <c r="D3091" s="15">
        <v>43829</v>
      </c>
      <c r="E3091" s="15" t="str">
        <f>_xlfn.IFNA(IF(LEFT(VLOOKUP(RecordTable[[#This Row],[METRC]],METRC!A:B,2,FALSE),4)=LEFT(RecordTable[[#This Row],[CloneBarcode]],4),"match","MISMATCH"),"dead")</f>
        <v>dead</v>
      </c>
      <c r="F3091" s="15" t="str">
        <f>_xlfn.IFNA(INDEX(Table6[[#All],[Location]],MATCH(RecordTable[[#This Row],[METRC]],Table6[Tag],0)),"DEAD")</f>
        <v>DEAD</v>
      </c>
    </row>
    <row r="3092" spans="1:6" x14ac:dyDescent="0.25">
      <c r="A3092" t="str">
        <f>_xlfn.CONCAT("1A4070000000065000",RIGHT(RecordTable[[#This Row],[CloneBarcode]],6))</f>
        <v>1A4070000000065000057408</v>
      </c>
      <c r="B3092" t="str">
        <f>LEFT(RecordTable[[#This Row],[CloneBarcode]],7)</f>
        <v>CADR060</v>
      </c>
      <c r="C3092" t="s">
        <v>4444</v>
      </c>
      <c r="D3092" s="15">
        <v>43829</v>
      </c>
      <c r="E3092" s="15" t="str">
        <f>_xlfn.IFNA(IF(LEFT(VLOOKUP(RecordTable[[#This Row],[METRC]],METRC!A:B,2,FALSE),4)=LEFT(RecordTable[[#This Row],[CloneBarcode]],4),"match","MISMATCH"),"dead")</f>
        <v>dead</v>
      </c>
      <c r="F3092" s="15" t="str">
        <f>_xlfn.IFNA(INDEX(Table6[[#All],[Location]],MATCH(RecordTable[[#This Row],[METRC]],Table6[Tag],0)),"DEAD")</f>
        <v>DEAD</v>
      </c>
    </row>
    <row r="3093" spans="1:6" x14ac:dyDescent="0.25">
      <c r="A3093" t="str">
        <f>_xlfn.CONCAT("1A4070000000065000",RIGHT(RecordTable[[#This Row],[CloneBarcode]],6))</f>
        <v>1A4070000000065000045515</v>
      </c>
      <c r="B3093" t="str">
        <f>LEFT(RecordTable[[#This Row],[CloneBarcode]],7)</f>
        <v>CTEN024</v>
      </c>
      <c r="C3093" t="s">
        <v>3849</v>
      </c>
      <c r="D3093" s="15">
        <v>43829</v>
      </c>
      <c r="E3093" s="15" t="str">
        <f>_xlfn.IFNA(IF(LEFT(VLOOKUP(RecordTable[[#This Row],[METRC]],METRC!A:B,2,FALSE),4)=LEFT(RecordTable[[#This Row],[CloneBarcode]],4),"match","MISMATCH"),"dead")</f>
        <v>dead</v>
      </c>
      <c r="F3093" s="15" t="str">
        <f>_xlfn.IFNA(INDEX(Table6[[#All],[Location]],MATCH(RecordTable[[#This Row],[METRC]],Table6[Tag],0)),"DEAD")</f>
        <v>DEAD</v>
      </c>
    </row>
    <row r="3094" spans="1:6" x14ac:dyDescent="0.25">
      <c r="A3094" t="str">
        <f>_xlfn.CONCAT("1A4070000000065000",RIGHT(RecordTable[[#This Row],[CloneBarcode]],6))</f>
        <v>1A4070000000065000053152</v>
      </c>
      <c r="B3094" t="str">
        <f>LEFT(RecordTable[[#This Row],[CloneBarcode]],7)</f>
        <v>DD22005</v>
      </c>
      <c r="C3094" t="s">
        <v>4204</v>
      </c>
      <c r="D3094" s="15">
        <v>43829</v>
      </c>
      <c r="E3094" s="15" t="str">
        <f>_xlfn.IFNA(IF(LEFT(VLOOKUP(RecordTable[[#This Row],[METRC]],METRC!A:B,2,FALSE),4)=LEFT(RecordTable[[#This Row],[CloneBarcode]],4),"match","MISMATCH"),"dead")</f>
        <v>dead</v>
      </c>
      <c r="F3094" s="15" t="str">
        <f>_xlfn.IFNA(INDEX(Table6[[#All],[Location]],MATCH(RecordTable[[#This Row],[METRC]],Table6[Tag],0)),"DEAD")</f>
        <v>DEAD</v>
      </c>
    </row>
    <row r="3095" spans="1:6" x14ac:dyDescent="0.25">
      <c r="A3095" t="str">
        <f>_xlfn.CONCAT("1A4070000000065000",RIGHT(RecordTable[[#This Row],[CloneBarcode]],6))</f>
        <v>1A4070000000065000053151</v>
      </c>
      <c r="B3095" t="str">
        <f>LEFT(RecordTable[[#This Row],[CloneBarcode]],7)</f>
        <v>DD22005</v>
      </c>
      <c r="C3095" t="s">
        <v>4205</v>
      </c>
      <c r="D3095" s="15">
        <v>43829</v>
      </c>
      <c r="E3095" s="15" t="str">
        <f>_xlfn.IFNA(IF(LEFT(VLOOKUP(RecordTable[[#This Row],[METRC]],METRC!A:B,2,FALSE),4)=LEFT(RecordTable[[#This Row],[CloneBarcode]],4),"match","MISMATCH"),"dead")</f>
        <v>dead</v>
      </c>
      <c r="F3095" s="15" t="str">
        <f>_xlfn.IFNA(INDEX(Table6[[#All],[Location]],MATCH(RecordTable[[#This Row],[METRC]],Table6[Tag],0)),"DEAD")</f>
        <v>DEAD</v>
      </c>
    </row>
    <row r="3096" spans="1:6" x14ac:dyDescent="0.25">
      <c r="A3096" t="str">
        <f>_xlfn.CONCAT("1A4070000000065000",RIGHT(RecordTable[[#This Row],[CloneBarcode]],6))</f>
        <v>1A4070000000065000045551</v>
      </c>
      <c r="B3096" t="str">
        <f>LEFT(RecordTable[[#This Row],[CloneBarcode]],7)</f>
        <v>DD22005</v>
      </c>
      <c r="C3096" t="s">
        <v>3851</v>
      </c>
      <c r="D3096" s="15">
        <v>43829</v>
      </c>
      <c r="E3096" s="15" t="str">
        <f>_xlfn.IFNA(IF(LEFT(VLOOKUP(RecordTable[[#This Row],[METRC]],METRC!A:B,2,FALSE),4)=LEFT(RecordTable[[#This Row],[CloneBarcode]],4),"match","MISMATCH"),"dead")</f>
        <v>dead</v>
      </c>
      <c r="F3096" s="15" t="str">
        <f>_xlfn.IFNA(INDEX(Table6[[#All],[Location]],MATCH(RecordTable[[#This Row],[METRC]],Table6[Tag],0)),"DEAD")</f>
        <v>DEAD</v>
      </c>
    </row>
    <row r="3097" spans="1:6" x14ac:dyDescent="0.25">
      <c r="A3097" t="str">
        <f>_xlfn.CONCAT("1A4070000000065000",RIGHT(RecordTable[[#This Row],[CloneBarcode]],6))</f>
        <v>1A4070000000065000045550</v>
      </c>
      <c r="B3097" t="str">
        <f>LEFT(RecordTable[[#This Row],[CloneBarcode]],7)</f>
        <v>DD22005</v>
      </c>
      <c r="C3097" t="s">
        <v>3850</v>
      </c>
      <c r="D3097" s="15">
        <v>43829</v>
      </c>
      <c r="E3097" s="15" t="str">
        <f>_xlfn.IFNA(IF(LEFT(VLOOKUP(RecordTable[[#This Row],[METRC]],METRC!A:B,2,FALSE),4)=LEFT(RecordTable[[#This Row],[CloneBarcode]],4),"match","MISMATCH"),"dead")</f>
        <v>dead</v>
      </c>
      <c r="F3097" s="15" t="str">
        <f>_xlfn.IFNA(INDEX(Table6[[#All],[Location]],MATCH(RecordTable[[#This Row],[METRC]],Table6[Tag],0)),"DEAD")</f>
        <v>DEAD</v>
      </c>
    </row>
    <row r="3098" spans="1:6" x14ac:dyDescent="0.25">
      <c r="A3098" t="str">
        <f>_xlfn.CONCAT("1A4070000000065000",RIGHT(RecordTable[[#This Row],[CloneBarcode]],6))</f>
        <v>1A4070000000065000057399</v>
      </c>
      <c r="B3098" t="str">
        <f>LEFT(RecordTable[[#This Row],[CloneBarcode]],7)</f>
        <v>DD22005</v>
      </c>
      <c r="C3098" t="s">
        <v>4445</v>
      </c>
      <c r="D3098" s="15">
        <v>43829</v>
      </c>
      <c r="E3098" s="15" t="str">
        <f>_xlfn.IFNA(IF(LEFT(VLOOKUP(RecordTable[[#This Row],[METRC]],METRC!A:B,2,FALSE),4)=LEFT(RecordTable[[#This Row],[CloneBarcode]],4),"match","MISMATCH"),"dead")</f>
        <v>dead</v>
      </c>
      <c r="F3098" s="15" t="str">
        <f>_xlfn.IFNA(INDEX(Table6[[#All],[Location]],MATCH(RecordTable[[#This Row],[METRC]],Table6[Tag],0)),"DEAD")</f>
        <v>DEAD</v>
      </c>
    </row>
    <row r="3099" spans="1:6" x14ac:dyDescent="0.25">
      <c r="A3099" t="str">
        <f>_xlfn.CONCAT("1A4070000000065000",RIGHT(RecordTable[[#This Row],[CloneBarcode]],6))</f>
        <v>1A4070000000065000057398</v>
      </c>
      <c r="B3099" t="str">
        <f>LEFT(RecordTable[[#This Row],[CloneBarcode]],7)</f>
        <v>DD22005</v>
      </c>
      <c r="C3099" t="s">
        <v>4446</v>
      </c>
      <c r="D3099" s="15">
        <v>43829</v>
      </c>
      <c r="E3099" s="15" t="str">
        <f>_xlfn.IFNA(IF(LEFT(VLOOKUP(RecordTable[[#This Row],[METRC]],METRC!A:B,2,FALSE),4)=LEFT(RecordTable[[#This Row],[CloneBarcode]],4),"match","MISMATCH"),"dead")</f>
        <v>dead</v>
      </c>
      <c r="F3099" s="15" t="str">
        <f>_xlfn.IFNA(INDEX(Table6[[#All],[Location]],MATCH(RecordTable[[#This Row],[METRC]],Table6[Tag],0)),"DEAD")</f>
        <v>DEAD</v>
      </c>
    </row>
    <row r="3100" spans="1:6" x14ac:dyDescent="0.25">
      <c r="A3100" t="str">
        <f>_xlfn.CONCAT("1A4070000000065000",RIGHT(RecordTable[[#This Row],[CloneBarcode]],6))</f>
        <v>1A4070000000065000057400</v>
      </c>
      <c r="B3100" t="str">
        <f>LEFT(RecordTable[[#This Row],[CloneBarcode]],7)</f>
        <v>DD22005</v>
      </c>
      <c r="C3100" t="s">
        <v>4447</v>
      </c>
      <c r="D3100" s="15">
        <v>43829</v>
      </c>
      <c r="E3100" s="15" t="str">
        <f>_xlfn.IFNA(IF(LEFT(VLOOKUP(RecordTable[[#This Row],[METRC]],METRC!A:B,2,FALSE),4)=LEFT(RecordTable[[#This Row],[CloneBarcode]],4),"match","MISMATCH"),"dead")</f>
        <v>dead</v>
      </c>
      <c r="F3100" s="15" t="str">
        <f>_xlfn.IFNA(INDEX(Table6[[#All],[Location]],MATCH(RecordTable[[#This Row],[METRC]],Table6[Tag],0)),"DEAD")</f>
        <v>DEAD</v>
      </c>
    </row>
    <row r="3101" spans="1:6" x14ac:dyDescent="0.25">
      <c r="A3101" t="str">
        <f>_xlfn.CONCAT("1A4070000000065000",RIGHT(RecordTable[[#This Row],[CloneBarcode]],6))</f>
        <v>1A4070000000065000053149</v>
      </c>
      <c r="B3101" t="str">
        <f>LEFT(RecordTable[[#This Row],[CloneBarcode]],7)</f>
        <v>DD22008</v>
      </c>
      <c r="C3101" t="s">
        <v>4206</v>
      </c>
      <c r="D3101" s="15">
        <v>43829</v>
      </c>
      <c r="E3101" s="15" t="str">
        <f>_xlfn.IFNA(IF(LEFT(VLOOKUP(RecordTable[[#This Row],[METRC]],METRC!A:B,2,FALSE),4)=LEFT(RecordTable[[#This Row],[CloneBarcode]],4),"match","MISMATCH"),"dead")</f>
        <v>dead</v>
      </c>
      <c r="F3101" s="15" t="str">
        <f>_xlfn.IFNA(INDEX(Table6[[#All],[Location]],MATCH(RecordTable[[#This Row],[METRC]],Table6[Tag],0)),"DEAD")</f>
        <v>DEAD</v>
      </c>
    </row>
    <row r="3102" spans="1:6" x14ac:dyDescent="0.25">
      <c r="A3102" t="str">
        <f>_xlfn.CONCAT("1A4070000000065000",RIGHT(RecordTable[[#This Row],[CloneBarcode]],6))</f>
        <v>1A4070000000065000053148</v>
      </c>
      <c r="B3102" t="str">
        <f>LEFT(RecordTable[[#This Row],[CloneBarcode]],7)</f>
        <v>DD22008</v>
      </c>
      <c r="C3102" t="s">
        <v>4207</v>
      </c>
      <c r="D3102" s="15">
        <v>43829</v>
      </c>
      <c r="E3102" s="15" t="str">
        <f>_xlfn.IFNA(IF(LEFT(VLOOKUP(RecordTable[[#This Row],[METRC]],METRC!A:B,2,FALSE),4)=LEFT(RecordTable[[#This Row],[CloneBarcode]],4),"match","MISMATCH"),"dead")</f>
        <v>dead</v>
      </c>
      <c r="F3102" s="15" t="str">
        <f>_xlfn.IFNA(INDEX(Table6[[#All],[Location]],MATCH(RecordTable[[#This Row],[METRC]],Table6[Tag],0)),"DEAD")</f>
        <v>DEAD</v>
      </c>
    </row>
    <row r="3103" spans="1:6" x14ac:dyDescent="0.25">
      <c r="A3103" t="str">
        <f>_xlfn.CONCAT("1A4070000000065000",RIGHT(RecordTable[[#This Row],[CloneBarcode]],6))</f>
        <v>1A4070000000065000050561</v>
      </c>
      <c r="B3103" t="str">
        <f>LEFT(RecordTable[[#This Row],[CloneBarcode]],7)</f>
        <v>DD22009</v>
      </c>
      <c r="C3103" t="s">
        <v>4208</v>
      </c>
      <c r="D3103" s="15">
        <v>43829</v>
      </c>
      <c r="E3103" s="15" t="str">
        <f>_xlfn.IFNA(IF(LEFT(VLOOKUP(RecordTable[[#This Row],[METRC]],METRC!A:B,2,FALSE),4)=LEFT(RecordTable[[#This Row],[CloneBarcode]],4),"match","MISMATCH"),"dead")</f>
        <v>dead</v>
      </c>
      <c r="F3103" s="15" t="str">
        <f>_xlfn.IFNA(INDEX(Table6[[#All],[Location]],MATCH(RecordTable[[#This Row],[METRC]],Table6[Tag],0)),"DEAD")</f>
        <v>DEAD</v>
      </c>
    </row>
    <row r="3104" spans="1:6" x14ac:dyDescent="0.25">
      <c r="A3104" t="str">
        <f>_xlfn.CONCAT("1A4070000000065000",RIGHT(RecordTable[[#This Row],[CloneBarcode]],6))</f>
        <v>1A4070000000065000053146</v>
      </c>
      <c r="B3104" t="str">
        <f>LEFT(RecordTable[[#This Row],[CloneBarcode]],7)</f>
        <v>DD22009</v>
      </c>
      <c r="C3104" t="s">
        <v>4210</v>
      </c>
      <c r="D3104" s="15">
        <v>43829</v>
      </c>
      <c r="E3104" s="15" t="str">
        <f>_xlfn.IFNA(IF(LEFT(VLOOKUP(RecordTable[[#This Row],[METRC]],METRC!A:B,2,FALSE),4)=LEFT(RecordTable[[#This Row],[CloneBarcode]],4),"match","MISMATCH"),"dead")</f>
        <v>dead</v>
      </c>
      <c r="F3104" s="15" t="str">
        <f>_xlfn.IFNA(INDEX(Table6[[#All],[Location]],MATCH(RecordTable[[#This Row],[METRC]],Table6[Tag],0)),"DEAD")</f>
        <v>DEAD</v>
      </c>
    </row>
    <row r="3105" spans="1:6" x14ac:dyDescent="0.25">
      <c r="A3105" t="str">
        <f>_xlfn.CONCAT("1A4070000000065000",RIGHT(RecordTable[[#This Row],[CloneBarcode]],6))</f>
        <v>1A4070000000065000053147</v>
      </c>
      <c r="B3105" t="str">
        <f>LEFT(RecordTable[[#This Row],[CloneBarcode]],7)</f>
        <v>DD22009</v>
      </c>
      <c r="C3105" t="s">
        <v>4211</v>
      </c>
      <c r="D3105" s="15">
        <v>43829</v>
      </c>
      <c r="E3105" s="15" t="str">
        <f>_xlfn.IFNA(IF(LEFT(VLOOKUP(RecordTable[[#This Row],[METRC]],METRC!A:B,2,FALSE),4)=LEFT(RecordTable[[#This Row],[CloneBarcode]],4),"match","MISMATCH"),"dead")</f>
        <v>dead</v>
      </c>
      <c r="F3105" s="15" t="str">
        <f>_xlfn.IFNA(INDEX(Table6[[#All],[Location]],MATCH(RecordTable[[#This Row],[METRC]],Table6[Tag],0)),"DEAD")</f>
        <v>DEAD</v>
      </c>
    </row>
    <row r="3106" spans="1:6" x14ac:dyDescent="0.25">
      <c r="A3106" t="str">
        <f>_xlfn.CONCAT("1A4070000000065000",RIGHT(RecordTable[[#This Row],[CloneBarcode]],6))</f>
        <v>1A4070000000065000050562</v>
      </c>
      <c r="B3106" t="str">
        <f>LEFT(RecordTable[[#This Row],[CloneBarcode]],7)</f>
        <v>DD22009</v>
      </c>
      <c r="C3106" t="s">
        <v>4209</v>
      </c>
      <c r="D3106" s="15">
        <v>43829</v>
      </c>
      <c r="E3106" s="15" t="str">
        <f>_xlfn.IFNA(IF(LEFT(VLOOKUP(RecordTable[[#This Row],[METRC]],METRC!A:B,2,FALSE),4)=LEFT(RecordTable[[#This Row],[CloneBarcode]],4),"match","MISMATCH"),"dead")</f>
        <v>dead</v>
      </c>
      <c r="F3106" s="15" t="str">
        <f>_xlfn.IFNA(INDEX(Table6[[#All],[Location]],MATCH(RecordTable[[#This Row],[METRC]],Table6[Tag],0)),"DEAD")</f>
        <v>DEAD</v>
      </c>
    </row>
    <row r="3107" spans="1:6" x14ac:dyDescent="0.25">
      <c r="A3107" t="str">
        <f>_xlfn.CONCAT("1A4070000000065000",RIGHT(RecordTable[[#This Row],[CloneBarcode]],6))</f>
        <v>1A4070000000065000045510</v>
      </c>
      <c r="B3107" t="str">
        <f>LEFT(RecordTable[[#This Row],[CloneBarcode]],7)</f>
        <v>DD22009</v>
      </c>
      <c r="C3107" t="s">
        <v>3852</v>
      </c>
      <c r="D3107" s="15">
        <v>43829</v>
      </c>
      <c r="E3107" s="15" t="str">
        <f>_xlfn.IFNA(IF(LEFT(VLOOKUP(RecordTable[[#This Row],[METRC]],METRC!A:B,2,FALSE),4)=LEFT(RecordTable[[#This Row],[CloneBarcode]],4),"match","MISMATCH"),"dead")</f>
        <v>dead</v>
      </c>
      <c r="F3107" s="15" t="str">
        <f>_xlfn.IFNA(INDEX(Table6[[#All],[Location]],MATCH(RecordTable[[#This Row],[METRC]],Table6[Tag],0)),"DEAD")</f>
        <v>DEAD</v>
      </c>
    </row>
    <row r="3108" spans="1:6" x14ac:dyDescent="0.25">
      <c r="A3108" t="str">
        <f>_xlfn.CONCAT("1A4070000000065000",RIGHT(RecordTable[[#This Row],[CloneBarcode]],6))</f>
        <v>1A4070000000065000045511</v>
      </c>
      <c r="B3108" t="str">
        <f>LEFT(RecordTable[[#This Row],[CloneBarcode]],7)</f>
        <v>DD22009</v>
      </c>
      <c r="C3108" t="s">
        <v>3853</v>
      </c>
      <c r="D3108" s="15">
        <v>43829</v>
      </c>
      <c r="E3108" s="15" t="str">
        <f>_xlfn.IFNA(IF(LEFT(VLOOKUP(RecordTable[[#This Row],[METRC]],METRC!A:B,2,FALSE),4)=LEFT(RecordTable[[#This Row],[CloneBarcode]],4),"match","MISMATCH"),"dead")</f>
        <v>dead</v>
      </c>
      <c r="F3108" s="15" t="str">
        <f>_xlfn.IFNA(INDEX(Table6[[#All],[Location]],MATCH(RecordTable[[#This Row],[METRC]],Table6[Tag],0)),"DEAD")</f>
        <v>DEAD</v>
      </c>
    </row>
    <row r="3109" spans="1:6" x14ac:dyDescent="0.25">
      <c r="A3109" t="str">
        <f>_xlfn.CONCAT("1A4070000000065000",RIGHT(RecordTable[[#This Row],[CloneBarcode]],6))</f>
        <v>1A4070000000065000050579</v>
      </c>
      <c r="B3109" t="str">
        <f>LEFT(RecordTable[[#This Row],[CloneBarcode]],7)</f>
        <v>DD22016</v>
      </c>
      <c r="C3109" t="s">
        <v>4212</v>
      </c>
      <c r="D3109" s="15">
        <v>43829</v>
      </c>
      <c r="E3109" s="15" t="str">
        <f>_xlfn.IFNA(IF(LEFT(VLOOKUP(RecordTable[[#This Row],[METRC]],METRC!A:B,2,FALSE),4)=LEFT(RecordTable[[#This Row],[CloneBarcode]],4),"match","MISMATCH"),"dead")</f>
        <v>dead</v>
      </c>
      <c r="F3109" s="15" t="str">
        <f>_xlfn.IFNA(INDEX(Table6[[#All],[Location]],MATCH(RecordTable[[#This Row],[METRC]],Table6[Tag],0)),"DEAD")</f>
        <v>DEAD</v>
      </c>
    </row>
    <row r="3110" spans="1:6" x14ac:dyDescent="0.25">
      <c r="A3110" t="str">
        <f>_xlfn.CONCAT("1A4070000000065000",RIGHT(RecordTable[[#This Row],[CloneBarcode]],6))</f>
        <v>1A4070000000065000050580</v>
      </c>
      <c r="B3110" t="str">
        <f>LEFT(RecordTable[[#This Row],[CloneBarcode]],7)</f>
        <v>DD22016</v>
      </c>
      <c r="C3110" t="s">
        <v>4213</v>
      </c>
      <c r="D3110" s="15">
        <v>43829</v>
      </c>
      <c r="E3110" s="15" t="str">
        <f>_xlfn.IFNA(IF(LEFT(VLOOKUP(RecordTable[[#This Row],[METRC]],METRC!A:B,2,FALSE),4)=LEFT(RecordTable[[#This Row],[CloneBarcode]],4),"match","MISMATCH"),"dead")</f>
        <v>dead</v>
      </c>
      <c r="F3110" s="15" t="str">
        <f>_xlfn.IFNA(INDEX(Table6[[#All],[Location]],MATCH(RecordTable[[#This Row],[METRC]],Table6[Tag],0)),"DEAD")</f>
        <v>DEAD</v>
      </c>
    </row>
    <row r="3111" spans="1:6" x14ac:dyDescent="0.25">
      <c r="A3111" t="str">
        <f>_xlfn.CONCAT("1A4070000000065000",RIGHT(RecordTable[[#This Row],[CloneBarcode]],6))</f>
        <v>1A4070000000065000053155</v>
      </c>
      <c r="B3111" t="str">
        <f>LEFT(RecordTable[[#This Row],[CloneBarcode]],7)</f>
        <v>DD22016</v>
      </c>
      <c r="C3111" t="s">
        <v>4215</v>
      </c>
      <c r="D3111" s="15">
        <v>43829</v>
      </c>
      <c r="E3111" s="15" t="str">
        <f>_xlfn.IFNA(IF(LEFT(VLOOKUP(RecordTable[[#This Row],[METRC]],METRC!A:B,2,FALSE),4)=LEFT(RecordTable[[#This Row],[CloneBarcode]],4),"match","MISMATCH"),"dead")</f>
        <v>dead</v>
      </c>
      <c r="F3111" s="15" t="str">
        <f>_xlfn.IFNA(INDEX(Table6[[#All],[Location]],MATCH(RecordTable[[#This Row],[METRC]],Table6[Tag],0)),"DEAD")</f>
        <v>DEAD</v>
      </c>
    </row>
    <row r="3112" spans="1:6" x14ac:dyDescent="0.25">
      <c r="A3112" t="str">
        <f>_xlfn.CONCAT("1A4070000000065000",RIGHT(RecordTable[[#This Row],[CloneBarcode]],6))</f>
        <v>1A4070000000065000053154</v>
      </c>
      <c r="B3112" t="str">
        <f>LEFT(RecordTable[[#This Row],[CloneBarcode]],7)</f>
        <v>DD22016</v>
      </c>
      <c r="C3112" t="s">
        <v>4214</v>
      </c>
      <c r="D3112" s="15">
        <v>43829</v>
      </c>
      <c r="E3112" s="15" t="str">
        <f>_xlfn.IFNA(IF(LEFT(VLOOKUP(RecordTable[[#This Row],[METRC]],METRC!A:B,2,FALSE),4)=LEFT(RecordTable[[#This Row],[CloneBarcode]],4),"match","MISMATCH"),"dead")</f>
        <v>dead</v>
      </c>
      <c r="F3112" s="15" t="str">
        <f>_xlfn.IFNA(INDEX(Table6[[#All],[Location]],MATCH(RecordTable[[#This Row],[METRC]],Table6[Tag],0)),"DEAD")</f>
        <v>DEAD</v>
      </c>
    </row>
    <row r="3113" spans="1:6" x14ac:dyDescent="0.25">
      <c r="A3113" t="str">
        <f>_xlfn.CONCAT("1A4070000000065000",RIGHT(RecordTable[[#This Row],[CloneBarcode]],6))</f>
        <v>1A4070000000065000045517</v>
      </c>
      <c r="B3113" t="str">
        <f>LEFT(RecordTable[[#This Row],[CloneBarcode]],7)</f>
        <v>DD22016</v>
      </c>
      <c r="C3113" t="s">
        <v>3857</v>
      </c>
      <c r="D3113" s="15">
        <v>43829</v>
      </c>
      <c r="E3113" s="15" t="str">
        <f>_xlfn.IFNA(IF(LEFT(VLOOKUP(RecordTable[[#This Row],[METRC]],METRC!A:B,2,FALSE),4)=LEFT(RecordTable[[#This Row],[CloneBarcode]],4),"match","MISMATCH"),"dead")</f>
        <v>dead</v>
      </c>
      <c r="F3113" s="15" t="str">
        <f>_xlfn.IFNA(INDEX(Table6[[#All],[Location]],MATCH(RecordTable[[#This Row],[METRC]],Table6[Tag],0)),"DEAD")</f>
        <v>DEAD</v>
      </c>
    </row>
    <row r="3114" spans="1:6" x14ac:dyDescent="0.25">
      <c r="A3114" t="str">
        <f>_xlfn.CONCAT("1A4070000000065000",RIGHT(RecordTable[[#This Row],[CloneBarcode]],6))</f>
        <v>1A4070000000065000053171</v>
      </c>
      <c r="B3114" t="str">
        <f>LEFT(RecordTable[[#This Row],[CloneBarcode]],7)</f>
        <v>DRMC001</v>
      </c>
      <c r="C3114" t="s">
        <v>4217</v>
      </c>
      <c r="D3114" s="15">
        <v>43829</v>
      </c>
      <c r="E3114" s="15" t="str">
        <f>_xlfn.IFNA(IF(LEFT(VLOOKUP(RecordTable[[#This Row],[METRC]],METRC!A:B,2,FALSE),4)=LEFT(RecordTable[[#This Row],[CloneBarcode]],4),"match","MISMATCH"),"dead")</f>
        <v>dead</v>
      </c>
      <c r="F3114" s="15" t="str">
        <f>_xlfn.IFNA(INDEX(Table6[[#All],[Location]],MATCH(RecordTable[[#This Row],[METRC]],Table6[Tag],0)),"DEAD")</f>
        <v>DEAD</v>
      </c>
    </row>
    <row r="3115" spans="1:6" x14ac:dyDescent="0.25">
      <c r="A3115" t="str">
        <f>_xlfn.CONCAT("1A4070000000065000",RIGHT(RecordTable[[#This Row],[CloneBarcode]],6))</f>
        <v>1A4070000000065000053169</v>
      </c>
      <c r="B3115" t="str">
        <f>LEFT(RecordTable[[#This Row],[CloneBarcode]],7)</f>
        <v>DRMC001</v>
      </c>
      <c r="C3115" t="s">
        <v>4216</v>
      </c>
      <c r="D3115" s="15">
        <v>43829</v>
      </c>
      <c r="E3115" s="15" t="str">
        <f>_xlfn.IFNA(IF(LEFT(VLOOKUP(RecordTable[[#This Row],[METRC]],METRC!A:B,2,FALSE),4)=LEFT(RecordTable[[#This Row],[CloneBarcode]],4),"match","MISMATCH"),"dead")</f>
        <v>dead</v>
      </c>
      <c r="F3115" s="15" t="str">
        <f>_xlfn.IFNA(INDEX(Table6[[#All],[Location]],MATCH(RecordTable[[#This Row],[METRC]],Table6[Tag],0)),"DEAD")</f>
        <v>DEAD</v>
      </c>
    </row>
    <row r="3116" spans="1:6" x14ac:dyDescent="0.25">
      <c r="A3116" t="str">
        <f>_xlfn.CONCAT("1A4070000000065000",RIGHT(RecordTable[[#This Row],[CloneBarcode]],6))</f>
        <v>1A4070000000065000045498</v>
      </c>
      <c r="B3116" t="str">
        <f>LEFT(RecordTable[[#This Row],[CloneBarcode]],7)</f>
        <v>DRMC001</v>
      </c>
      <c r="C3116" t="s">
        <v>3859</v>
      </c>
      <c r="D3116" s="15">
        <v>43829</v>
      </c>
      <c r="E3116" s="15" t="str">
        <f>_xlfn.IFNA(IF(LEFT(VLOOKUP(RecordTable[[#This Row],[METRC]],METRC!A:B,2,FALSE),4)=LEFT(RecordTable[[#This Row],[CloneBarcode]],4),"match","MISMATCH"),"dead")</f>
        <v>dead</v>
      </c>
      <c r="F3116" s="15" t="str">
        <f>_xlfn.IFNA(INDEX(Table6[[#All],[Location]],MATCH(RecordTable[[#This Row],[METRC]],Table6[Tag],0)),"DEAD")</f>
        <v>DEAD</v>
      </c>
    </row>
    <row r="3117" spans="1:6" x14ac:dyDescent="0.25">
      <c r="A3117" t="str">
        <f>_xlfn.CONCAT("1A4070000000065000",RIGHT(RecordTable[[#This Row],[CloneBarcode]],6))</f>
        <v>1A4070000000065000053174</v>
      </c>
      <c r="B3117" t="str">
        <f>LEFT(RecordTable[[#This Row],[CloneBarcode]],7)</f>
        <v>DRMC004</v>
      </c>
      <c r="C3117" t="s">
        <v>4218</v>
      </c>
      <c r="D3117" s="15">
        <v>43829</v>
      </c>
      <c r="E3117" s="15" t="str">
        <f>_xlfn.IFNA(IF(LEFT(VLOOKUP(RecordTable[[#This Row],[METRC]],METRC!A:B,2,FALSE),4)=LEFT(RecordTable[[#This Row],[CloneBarcode]],4),"match","MISMATCH"),"dead")</f>
        <v>dead</v>
      </c>
      <c r="F3117" s="15" t="str">
        <f>_xlfn.IFNA(INDEX(Table6[[#All],[Location]],MATCH(RecordTable[[#This Row],[METRC]],Table6[Tag],0)),"DEAD")</f>
        <v>DEAD</v>
      </c>
    </row>
    <row r="3118" spans="1:6" x14ac:dyDescent="0.25">
      <c r="A3118" t="str">
        <f>_xlfn.CONCAT("1A4070000000065000",RIGHT(RecordTable[[#This Row],[CloneBarcode]],6))</f>
        <v>1A4070000000065000053172</v>
      </c>
      <c r="B3118" t="str">
        <f>LEFT(RecordTable[[#This Row],[CloneBarcode]],7)</f>
        <v>DRMC004</v>
      </c>
      <c r="C3118" t="s">
        <v>4219</v>
      </c>
      <c r="D3118" s="15">
        <v>43829</v>
      </c>
      <c r="E3118" s="15" t="str">
        <f>_xlfn.IFNA(IF(LEFT(VLOOKUP(RecordTable[[#This Row],[METRC]],METRC!A:B,2,FALSE),4)=LEFT(RecordTable[[#This Row],[CloneBarcode]],4),"match","MISMATCH"),"dead")</f>
        <v>dead</v>
      </c>
      <c r="F3118" s="15" t="str">
        <f>_xlfn.IFNA(INDEX(Table6[[#All],[Location]],MATCH(RecordTable[[#This Row],[METRC]],Table6[Tag],0)),"DEAD")</f>
        <v>DEAD</v>
      </c>
    </row>
    <row r="3119" spans="1:6" x14ac:dyDescent="0.25">
      <c r="A3119" t="str">
        <f>_xlfn.CONCAT("1A4070000000065000",RIGHT(RecordTable[[#This Row],[CloneBarcode]],6))</f>
        <v>1A4070000000065000045561</v>
      </c>
      <c r="B3119" t="str">
        <f>LEFT(RecordTable[[#This Row],[CloneBarcode]],7)</f>
        <v>DRMC004</v>
      </c>
      <c r="C3119" t="s">
        <v>3860</v>
      </c>
      <c r="D3119" s="15">
        <v>43829</v>
      </c>
      <c r="E3119" s="15" t="str">
        <f>_xlfn.IFNA(IF(LEFT(VLOOKUP(RecordTable[[#This Row],[METRC]],METRC!A:B,2,FALSE),4)=LEFT(RecordTable[[#This Row],[CloneBarcode]],4),"match","MISMATCH"),"dead")</f>
        <v>dead</v>
      </c>
      <c r="F3119" s="15" t="str">
        <f>_xlfn.IFNA(INDEX(Table6[[#All],[Location]],MATCH(RecordTable[[#This Row],[METRC]],Table6[Tag],0)),"DEAD")</f>
        <v>DEAD</v>
      </c>
    </row>
    <row r="3120" spans="1:6" x14ac:dyDescent="0.25">
      <c r="A3120" t="str">
        <f>_xlfn.CONCAT("1A4070000000065000",RIGHT(RecordTable[[#This Row],[CloneBarcode]],6))</f>
        <v>1A4070000000065000057451</v>
      </c>
      <c r="B3120" t="str">
        <f>LEFT(RecordTable[[#This Row],[CloneBarcode]],7)</f>
        <v>DRMC004</v>
      </c>
      <c r="C3120" t="s">
        <v>4448</v>
      </c>
      <c r="D3120" s="15">
        <v>43829</v>
      </c>
      <c r="E3120" s="15" t="str">
        <f>_xlfn.IFNA(IF(LEFT(VLOOKUP(RecordTable[[#This Row],[METRC]],METRC!A:B,2,FALSE),4)=LEFT(RecordTable[[#This Row],[CloneBarcode]],4),"match","MISMATCH"),"dead")</f>
        <v>dead</v>
      </c>
      <c r="F3120" s="15" t="str">
        <f>_xlfn.IFNA(INDEX(Table6[[#All],[Location]],MATCH(RecordTable[[#This Row],[METRC]],Table6[Tag],0)),"DEAD")</f>
        <v>DEAD</v>
      </c>
    </row>
    <row r="3121" spans="1:6" x14ac:dyDescent="0.25">
      <c r="A3121" t="str">
        <f>_xlfn.CONCAT("1A4070000000065000",RIGHT(RecordTable[[#This Row],[CloneBarcode]],6))</f>
        <v>1A4070000000065000057453</v>
      </c>
      <c r="B3121" t="str">
        <f>LEFT(RecordTable[[#This Row],[CloneBarcode]],7)</f>
        <v>DRMC004</v>
      </c>
      <c r="C3121" t="s">
        <v>4449</v>
      </c>
      <c r="D3121" s="15">
        <v>43829</v>
      </c>
      <c r="E3121" s="15" t="str">
        <f>_xlfn.IFNA(IF(LEFT(VLOOKUP(RecordTable[[#This Row],[METRC]],METRC!A:B,2,FALSE),4)=LEFT(RecordTable[[#This Row],[CloneBarcode]],4),"match","MISMATCH"),"dead")</f>
        <v>dead</v>
      </c>
      <c r="F3121" s="15" t="str">
        <f>_xlfn.IFNA(INDEX(Table6[[#All],[Location]],MATCH(RecordTable[[#This Row],[METRC]],Table6[Tag],0)),"DEAD")</f>
        <v>DEAD</v>
      </c>
    </row>
    <row r="3122" spans="1:6" x14ac:dyDescent="0.25">
      <c r="A3122" t="str">
        <f>_xlfn.CONCAT("1A4070000000065000",RIGHT(RecordTable[[#This Row],[CloneBarcode]],6))</f>
        <v>1A4070000000065000057452</v>
      </c>
      <c r="B3122" t="str">
        <f>LEFT(RecordTable[[#This Row],[CloneBarcode]],7)</f>
        <v>DRMC004</v>
      </c>
      <c r="C3122" t="s">
        <v>4450</v>
      </c>
      <c r="D3122" s="15">
        <v>43829</v>
      </c>
      <c r="E3122" s="15" t="str">
        <f>_xlfn.IFNA(IF(LEFT(VLOOKUP(RecordTable[[#This Row],[METRC]],METRC!A:B,2,FALSE),4)=LEFT(RecordTable[[#This Row],[CloneBarcode]],4),"match","MISMATCH"),"dead")</f>
        <v>dead</v>
      </c>
      <c r="F3122" s="15" t="str">
        <f>_xlfn.IFNA(INDEX(Table6[[#All],[Location]],MATCH(RecordTable[[#This Row],[METRC]],Table6[Tag],0)),"DEAD")</f>
        <v>DEAD</v>
      </c>
    </row>
    <row r="3123" spans="1:6" x14ac:dyDescent="0.25">
      <c r="A3123" t="str">
        <f>_xlfn.CONCAT("1A4070000000065000",RIGHT(RecordTable[[#This Row],[CloneBarcode]],6))</f>
        <v>1A4070000000065000053167</v>
      </c>
      <c r="B3123" t="str">
        <f>LEFT(RecordTable[[#This Row],[CloneBarcode]],7)</f>
        <v>DRMC022</v>
      </c>
      <c r="C3123" t="s">
        <v>4221</v>
      </c>
      <c r="D3123" s="15">
        <v>43829</v>
      </c>
      <c r="E3123" s="15" t="str">
        <f>_xlfn.IFNA(IF(LEFT(VLOOKUP(RecordTable[[#This Row],[METRC]],METRC!A:B,2,FALSE),4)=LEFT(RecordTable[[#This Row],[CloneBarcode]],4),"match","MISMATCH"),"dead")</f>
        <v>dead</v>
      </c>
      <c r="F3123" s="15" t="str">
        <f>_xlfn.IFNA(INDEX(Table6[[#All],[Location]],MATCH(RecordTable[[#This Row],[METRC]],Table6[Tag],0)),"DEAD")</f>
        <v>DEAD</v>
      </c>
    </row>
    <row r="3124" spans="1:6" x14ac:dyDescent="0.25">
      <c r="A3124" t="str">
        <f>_xlfn.CONCAT("1A4070000000065000",RIGHT(RecordTable[[#This Row],[CloneBarcode]],6))</f>
        <v>1A4070000000065000053166</v>
      </c>
      <c r="B3124" t="str">
        <f>LEFT(RecordTable[[#This Row],[CloneBarcode]],7)</f>
        <v>DRMC022</v>
      </c>
      <c r="C3124" t="s">
        <v>4220</v>
      </c>
      <c r="D3124" s="15">
        <v>43829</v>
      </c>
      <c r="E3124" s="15" t="str">
        <f>_xlfn.IFNA(IF(LEFT(VLOOKUP(RecordTable[[#This Row],[METRC]],METRC!A:B,2,FALSE),4)=LEFT(RecordTable[[#This Row],[CloneBarcode]],4),"match","MISMATCH"),"dead")</f>
        <v>dead</v>
      </c>
      <c r="F3124" s="15" t="str">
        <f>_xlfn.IFNA(INDEX(Table6[[#All],[Location]],MATCH(RecordTable[[#This Row],[METRC]],Table6[Tag],0)),"DEAD")</f>
        <v>DEAD</v>
      </c>
    </row>
    <row r="3125" spans="1:6" x14ac:dyDescent="0.25">
      <c r="A3125" t="str">
        <f>_xlfn.CONCAT("1A4070000000065000",RIGHT(RecordTable[[#This Row],[CloneBarcode]],6))</f>
        <v>1A4070000000065000045541</v>
      </c>
      <c r="B3125" t="str">
        <f>LEFT(RecordTable[[#This Row],[CloneBarcode]],7)</f>
        <v>DRMC034</v>
      </c>
      <c r="C3125" t="s">
        <v>3864</v>
      </c>
      <c r="D3125" s="15">
        <v>43829</v>
      </c>
      <c r="E3125" s="15" t="str">
        <f>_xlfn.IFNA(IF(LEFT(VLOOKUP(RecordTable[[#This Row],[METRC]],METRC!A:B,2,FALSE),4)=LEFT(RecordTable[[#This Row],[CloneBarcode]],4),"match","MISMATCH"),"dead")</f>
        <v>dead</v>
      </c>
      <c r="F3125" s="15" t="str">
        <f>_xlfn.IFNA(INDEX(Table6[[#All],[Location]],MATCH(RecordTable[[#This Row],[METRC]],Table6[Tag],0)),"DEAD")</f>
        <v>DEAD</v>
      </c>
    </row>
    <row r="3126" spans="1:6" x14ac:dyDescent="0.25">
      <c r="A3126" t="str">
        <f>_xlfn.CONCAT("1A4070000000065000",RIGHT(RecordTable[[#This Row],[CloneBarcode]],6))</f>
        <v>1A4070000000065000050577</v>
      </c>
      <c r="B3126" t="str">
        <f>LEFT(RecordTable[[#This Row],[CloneBarcode]],7)</f>
        <v>DSLD010</v>
      </c>
      <c r="C3126" t="s">
        <v>4223</v>
      </c>
      <c r="D3126" s="15">
        <v>43829</v>
      </c>
      <c r="E3126" s="15" t="str">
        <f>_xlfn.IFNA(IF(LEFT(VLOOKUP(RecordTable[[#This Row],[METRC]],METRC!A:B,2,FALSE),4)=LEFT(RecordTable[[#This Row],[CloneBarcode]],4),"match","MISMATCH"),"dead")</f>
        <v>dead</v>
      </c>
      <c r="F3126" s="15" t="str">
        <f>_xlfn.IFNA(INDEX(Table6[[#All],[Location]],MATCH(RecordTable[[#This Row],[METRC]],Table6[Tag],0)),"DEAD")</f>
        <v>DEAD</v>
      </c>
    </row>
    <row r="3127" spans="1:6" x14ac:dyDescent="0.25">
      <c r="A3127" t="str">
        <f>_xlfn.CONCAT("1A4070000000065000",RIGHT(RecordTable[[#This Row],[CloneBarcode]],6))</f>
        <v>1A4070000000065000050578</v>
      </c>
      <c r="B3127" t="str">
        <f>LEFT(RecordTable[[#This Row],[CloneBarcode]],7)</f>
        <v>DSLD010</v>
      </c>
      <c r="C3127" t="s">
        <v>4222</v>
      </c>
      <c r="D3127" s="15">
        <v>43829</v>
      </c>
      <c r="E3127" s="15" t="str">
        <f>_xlfn.IFNA(IF(LEFT(VLOOKUP(RecordTable[[#This Row],[METRC]],METRC!A:B,2,FALSE),4)=LEFT(RecordTable[[#This Row],[CloneBarcode]],4),"match","MISMATCH"),"dead")</f>
        <v>dead</v>
      </c>
      <c r="F3127" s="15" t="str">
        <f>_xlfn.IFNA(INDEX(Table6[[#All],[Location]],MATCH(RecordTable[[#This Row],[METRC]],Table6[Tag],0)),"DEAD")</f>
        <v>DEAD</v>
      </c>
    </row>
    <row r="3128" spans="1:6" x14ac:dyDescent="0.25">
      <c r="A3128" t="str">
        <f>_xlfn.CONCAT("1A4070000000065000",RIGHT(RecordTable[[#This Row],[CloneBarcode]],6))</f>
        <v>1A4070000000065000050575</v>
      </c>
      <c r="B3128" t="str">
        <f>LEFT(RecordTable[[#This Row],[CloneBarcode]],7)</f>
        <v>DSLD015</v>
      </c>
      <c r="C3128" t="s">
        <v>4225</v>
      </c>
      <c r="D3128" s="15">
        <v>43829</v>
      </c>
      <c r="E3128" s="15" t="str">
        <f>_xlfn.IFNA(IF(LEFT(VLOOKUP(RecordTable[[#This Row],[METRC]],METRC!A:B,2,FALSE),4)=LEFT(RecordTable[[#This Row],[CloneBarcode]],4),"match","MISMATCH"),"dead")</f>
        <v>dead</v>
      </c>
      <c r="F3128" s="15" t="str">
        <f>_xlfn.IFNA(INDEX(Table6[[#All],[Location]],MATCH(RecordTable[[#This Row],[METRC]],Table6[Tag],0)),"DEAD")</f>
        <v>DEAD</v>
      </c>
    </row>
    <row r="3129" spans="1:6" x14ac:dyDescent="0.25">
      <c r="A3129" t="str">
        <f>_xlfn.CONCAT("1A4070000000065000",RIGHT(RecordTable[[#This Row],[CloneBarcode]],6))</f>
        <v>1A4070000000065000050574</v>
      </c>
      <c r="B3129" t="str">
        <f>LEFT(RecordTable[[#This Row],[CloneBarcode]],7)</f>
        <v>DSLD015</v>
      </c>
      <c r="C3129" t="s">
        <v>4224</v>
      </c>
      <c r="D3129" s="15">
        <v>43829</v>
      </c>
      <c r="E3129" s="15" t="str">
        <f>_xlfn.IFNA(IF(LEFT(VLOOKUP(RecordTable[[#This Row],[METRC]],METRC!A:B,2,FALSE),4)=LEFT(RecordTable[[#This Row],[CloneBarcode]],4),"match","MISMATCH"),"dead")</f>
        <v>dead</v>
      </c>
      <c r="F3129" s="15" t="str">
        <f>_xlfn.IFNA(INDEX(Table6[[#All],[Location]],MATCH(RecordTable[[#This Row],[METRC]],Table6[Tag],0)),"DEAD")</f>
        <v>DEAD</v>
      </c>
    </row>
    <row r="3130" spans="1:6" x14ac:dyDescent="0.25">
      <c r="A3130" t="str">
        <f>_xlfn.CONCAT("1A4070000000065000",RIGHT(RecordTable[[#This Row],[CloneBarcode]],6))</f>
        <v>1A4070000000065000050572</v>
      </c>
      <c r="B3130" t="str">
        <f>LEFT(RecordTable[[#This Row],[CloneBarcode]],7)</f>
        <v>DSLD016</v>
      </c>
      <c r="C3130" t="s">
        <v>4226</v>
      </c>
      <c r="D3130" s="15">
        <v>43829</v>
      </c>
      <c r="E3130" s="15" t="str">
        <f>_xlfn.IFNA(IF(LEFT(VLOOKUP(RecordTable[[#This Row],[METRC]],METRC!A:B,2,FALSE),4)=LEFT(RecordTable[[#This Row],[CloneBarcode]],4),"match","MISMATCH"),"dead")</f>
        <v>dead</v>
      </c>
      <c r="F3130" s="15" t="str">
        <f>_xlfn.IFNA(INDEX(Table6[[#All],[Location]],MATCH(RecordTable[[#This Row],[METRC]],Table6[Tag],0)),"DEAD")</f>
        <v>DEAD</v>
      </c>
    </row>
    <row r="3131" spans="1:6" x14ac:dyDescent="0.25">
      <c r="A3131" t="str">
        <f>_xlfn.CONCAT("1A4070000000065000",RIGHT(RecordTable[[#This Row],[CloneBarcode]],6))</f>
        <v>1A4070000000065000050571</v>
      </c>
      <c r="B3131" t="str">
        <f>LEFT(RecordTable[[#This Row],[CloneBarcode]],7)</f>
        <v>DSLD016</v>
      </c>
      <c r="C3131" t="s">
        <v>4227</v>
      </c>
      <c r="D3131" s="15">
        <v>43829</v>
      </c>
      <c r="E3131" s="15" t="str">
        <f>_xlfn.IFNA(IF(LEFT(VLOOKUP(RecordTable[[#This Row],[METRC]],METRC!A:B,2,FALSE),4)=LEFT(RecordTable[[#This Row],[CloneBarcode]],4),"match","MISMATCH"),"dead")</f>
        <v>dead</v>
      </c>
      <c r="F3131" s="15" t="str">
        <f>_xlfn.IFNA(INDEX(Table6[[#All],[Location]],MATCH(RecordTable[[#This Row],[METRC]],Table6[Tag],0)),"DEAD")</f>
        <v>DEAD</v>
      </c>
    </row>
    <row r="3132" spans="1:6" x14ac:dyDescent="0.25">
      <c r="A3132" t="str">
        <f>_xlfn.CONCAT("1A4070000000065000",RIGHT(RecordTable[[#This Row],[CloneBarcode]],6))</f>
        <v>1A4070000000065000053194</v>
      </c>
      <c r="B3132" t="str">
        <f>LEFT(RecordTable[[#This Row],[CloneBarcode]],7)</f>
        <v>GFSD014</v>
      </c>
      <c r="C3132" t="s">
        <v>4229</v>
      </c>
      <c r="D3132" s="15">
        <v>43829</v>
      </c>
      <c r="E3132" s="15" t="str">
        <f>_xlfn.IFNA(IF(LEFT(VLOOKUP(RecordTable[[#This Row],[METRC]],METRC!A:B,2,FALSE),4)=LEFT(RecordTable[[#This Row],[CloneBarcode]],4),"match","MISMATCH"),"dead")</f>
        <v>dead</v>
      </c>
      <c r="F3132" s="15" t="str">
        <f>_xlfn.IFNA(INDEX(Table6[[#All],[Location]],MATCH(RecordTable[[#This Row],[METRC]],Table6[Tag],0)),"DEAD")</f>
        <v>DEAD</v>
      </c>
    </row>
    <row r="3133" spans="1:6" x14ac:dyDescent="0.25">
      <c r="A3133" t="str">
        <f>_xlfn.CONCAT("1A4070000000065000",RIGHT(RecordTable[[#This Row],[CloneBarcode]],6))</f>
        <v>1A4070000000065000053192</v>
      </c>
      <c r="B3133" t="str">
        <f>LEFT(RecordTable[[#This Row],[CloneBarcode]],7)</f>
        <v>GFSD014</v>
      </c>
      <c r="C3133" t="s">
        <v>4228</v>
      </c>
      <c r="D3133" s="15">
        <v>43829</v>
      </c>
      <c r="E3133" s="15" t="str">
        <f>_xlfn.IFNA(IF(LEFT(VLOOKUP(RecordTable[[#This Row],[METRC]],METRC!A:B,2,FALSE),4)=LEFT(RecordTable[[#This Row],[CloneBarcode]],4),"match","MISMATCH"),"dead")</f>
        <v>dead</v>
      </c>
      <c r="F3133" s="15" t="str">
        <f>_xlfn.IFNA(INDEX(Table6[[#All],[Location]],MATCH(RecordTable[[#This Row],[METRC]],Table6[Tag],0)),"DEAD")</f>
        <v>DEAD</v>
      </c>
    </row>
    <row r="3134" spans="1:6" x14ac:dyDescent="0.25">
      <c r="A3134" t="str">
        <f>_xlfn.CONCAT("1A4070000000065000",RIGHT(RecordTable[[#This Row],[CloneBarcode]],6))</f>
        <v>1A4070000000065000053980</v>
      </c>
      <c r="B3134" t="str">
        <f>LEFT(RecordTable[[#This Row],[CloneBarcode]],7)</f>
        <v>GFSD159</v>
      </c>
      <c r="C3134" t="s">
        <v>4451</v>
      </c>
      <c r="D3134" s="15">
        <v>43829</v>
      </c>
      <c r="E3134" s="15" t="str">
        <f>_xlfn.IFNA(IF(LEFT(VLOOKUP(RecordTable[[#This Row],[METRC]],METRC!A:B,2,FALSE),4)=LEFT(RecordTable[[#This Row],[CloneBarcode]],4),"match","MISMATCH"),"dead")</f>
        <v>dead</v>
      </c>
      <c r="F3134" s="15" t="str">
        <f>_xlfn.IFNA(INDEX(Table6[[#All],[Location]],MATCH(RecordTable[[#This Row],[METRC]],Table6[Tag],0)),"DEAD")</f>
        <v>DEAD</v>
      </c>
    </row>
    <row r="3135" spans="1:6" x14ac:dyDescent="0.25">
      <c r="A3135" t="str">
        <f>_xlfn.CONCAT("1A4070000000065000",RIGHT(RecordTable[[#This Row],[CloneBarcode]],6))</f>
        <v>1A4070000000065000053940</v>
      </c>
      <c r="B3135" t="str">
        <f>LEFT(RecordTable[[#This Row],[CloneBarcode]],7)</f>
        <v>GFSD159</v>
      </c>
      <c r="C3135" t="s">
        <v>4452</v>
      </c>
      <c r="D3135" s="15">
        <v>43829</v>
      </c>
      <c r="E3135" s="15" t="str">
        <f>_xlfn.IFNA(IF(LEFT(VLOOKUP(RecordTable[[#This Row],[METRC]],METRC!A:B,2,FALSE),4)=LEFT(RecordTable[[#This Row],[CloneBarcode]],4),"match","MISMATCH"),"dead")</f>
        <v>dead</v>
      </c>
      <c r="F3135" s="15" t="str">
        <f>_xlfn.IFNA(INDEX(Table6[[#All],[Location]],MATCH(RecordTable[[#This Row],[METRC]],Table6[Tag],0)),"DEAD")</f>
        <v>DEAD</v>
      </c>
    </row>
    <row r="3136" spans="1:6" x14ac:dyDescent="0.25">
      <c r="A3136" t="str">
        <f>_xlfn.CONCAT("1A4070000000065000",RIGHT(RecordTable[[#This Row],[CloneBarcode]],6))</f>
        <v>1A4070000000065000053950</v>
      </c>
      <c r="B3136" t="str">
        <f>LEFT(RecordTable[[#This Row],[CloneBarcode]],7)</f>
        <v>GFSD159</v>
      </c>
      <c r="C3136" t="s">
        <v>4453</v>
      </c>
      <c r="D3136" s="15">
        <v>43829</v>
      </c>
      <c r="E3136" s="15" t="str">
        <f>_xlfn.IFNA(IF(LEFT(VLOOKUP(RecordTable[[#This Row],[METRC]],METRC!A:B,2,FALSE),4)=LEFT(RecordTable[[#This Row],[CloneBarcode]],4),"match","MISMATCH"),"dead")</f>
        <v>dead</v>
      </c>
      <c r="F3136" s="15" t="str">
        <f>_xlfn.IFNA(INDEX(Table6[[#All],[Location]],MATCH(RecordTable[[#This Row],[METRC]],Table6[Tag],0)),"DEAD")</f>
        <v>DEAD</v>
      </c>
    </row>
    <row r="3137" spans="1:6" x14ac:dyDescent="0.25">
      <c r="A3137" t="str">
        <f>_xlfn.CONCAT("1A4070000000065000",RIGHT(RecordTable[[#This Row],[CloneBarcode]],6))</f>
        <v>1A4070000000065000057379</v>
      </c>
      <c r="B3137" t="str">
        <f>LEFT(RecordTable[[#This Row],[CloneBarcode]],7)</f>
        <v>GFSD159</v>
      </c>
      <c r="C3137" t="s">
        <v>4454</v>
      </c>
      <c r="D3137" s="15">
        <v>43829</v>
      </c>
      <c r="E3137" s="15" t="str">
        <f>_xlfn.IFNA(IF(LEFT(VLOOKUP(RecordTable[[#This Row],[METRC]],METRC!A:B,2,FALSE),4)=LEFT(RecordTable[[#This Row],[CloneBarcode]],4),"match","MISMATCH"),"dead")</f>
        <v>dead</v>
      </c>
      <c r="F3137" s="15" t="str">
        <f>_xlfn.IFNA(INDEX(Table6[[#All],[Location]],MATCH(RecordTable[[#This Row],[METRC]],Table6[Tag],0)),"DEAD")</f>
        <v>DEAD</v>
      </c>
    </row>
    <row r="3138" spans="1:6" x14ac:dyDescent="0.25">
      <c r="A3138" t="str">
        <f>_xlfn.CONCAT("1A4070000000065000",RIGHT(RecordTable[[#This Row],[CloneBarcode]],6))</f>
        <v>1A4070000000065000057380</v>
      </c>
      <c r="B3138" t="str">
        <f>LEFT(RecordTable[[#This Row],[CloneBarcode]],7)</f>
        <v>GFSD159</v>
      </c>
      <c r="C3138" t="s">
        <v>4455</v>
      </c>
      <c r="D3138" s="15">
        <v>43829</v>
      </c>
      <c r="E3138" s="15" t="str">
        <f>_xlfn.IFNA(IF(LEFT(VLOOKUP(RecordTable[[#This Row],[METRC]],METRC!A:B,2,FALSE),4)=LEFT(RecordTable[[#This Row],[CloneBarcode]],4),"match","MISMATCH"),"dead")</f>
        <v>dead</v>
      </c>
      <c r="F3138" s="15" t="str">
        <f>_xlfn.IFNA(INDEX(Table6[[#All],[Location]],MATCH(RecordTable[[#This Row],[METRC]],Table6[Tag],0)),"DEAD")</f>
        <v>DEAD</v>
      </c>
    </row>
    <row r="3139" spans="1:6" x14ac:dyDescent="0.25">
      <c r="A3139" t="str">
        <f>_xlfn.CONCAT("1A4070000000065000",RIGHT(RecordTable[[#This Row],[CloneBarcode]],6))</f>
        <v>1A4070000000065000057381</v>
      </c>
      <c r="B3139" t="str">
        <f>LEFT(RecordTable[[#This Row],[CloneBarcode]],7)</f>
        <v>GFSD159</v>
      </c>
      <c r="C3139" t="s">
        <v>4456</v>
      </c>
      <c r="D3139" s="15">
        <v>43829</v>
      </c>
      <c r="E3139" s="15" t="str">
        <f>_xlfn.IFNA(IF(LEFT(VLOOKUP(RecordTable[[#This Row],[METRC]],METRC!A:B,2,FALSE),4)=LEFT(RecordTable[[#This Row],[CloneBarcode]],4),"match","MISMATCH"),"dead")</f>
        <v>dead</v>
      </c>
      <c r="F3139" s="15" t="str">
        <f>_xlfn.IFNA(INDEX(Table6[[#All],[Location]],MATCH(RecordTable[[#This Row],[METRC]],Table6[Tag],0)),"DEAD")</f>
        <v>DEAD</v>
      </c>
    </row>
    <row r="3140" spans="1:6" x14ac:dyDescent="0.25">
      <c r="A3140" t="str">
        <f>_xlfn.CONCAT("1A4070000000065000",RIGHT(RecordTable[[#This Row],[CloneBarcode]],6))</f>
        <v>1A4070000000065000053951</v>
      </c>
      <c r="B3140" t="str">
        <f>LEFT(RecordTable[[#This Row],[CloneBarcode]],7)</f>
        <v>GFSD159</v>
      </c>
      <c r="C3140" t="s">
        <v>4457</v>
      </c>
      <c r="D3140" s="15">
        <v>43829</v>
      </c>
      <c r="E3140" s="15" t="str">
        <f>_xlfn.IFNA(IF(LEFT(VLOOKUP(RecordTable[[#This Row],[METRC]],METRC!A:B,2,FALSE),4)=LEFT(RecordTable[[#This Row],[CloneBarcode]],4),"match","MISMATCH"),"dead")</f>
        <v>dead</v>
      </c>
      <c r="F3140" s="15" t="str">
        <f>_xlfn.IFNA(INDEX(Table6[[#All],[Location]],MATCH(RecordTable[[#This Row],[METRC]],Table6[Tag],0)),"DEAD")</f>
        <v>DEAD</v>
      </c>
    </row>
    <row r="3141" spans="1:6" x14ac:dyDescent="0.25">
      <c r="A3141" t="str">
        <f>_xlfn.CONCAT("1A4070000000065000",RIGHT(RecordTable[[#This Row],[CloneBarcode]],6))</f>
        <v>1A4070000000065000053258</v>
      </c>
      <c r="B3141" t="str">
        <f>LEFT(RecordTable[[#This Row],[CloneBarcode]],7)</f>
        <v>GFSD159</v>
      </c>
      <c r="C3141" t="s">
        <v>4331</v>
      </c>
      <c r="D3141" s="15">
        <v>43829</v>
      </c>
      <c r="E3141" s="15" t="str">
        <f>_xlfn.IFNA(IF(LEFT(VLOOKUP(RecordTable[[#This Row],[METRC]],METRC!A:B,2,FALSE),4)=LEFT(RecordTable[[#This Row],[CloneBarcode]],4),"match","MISMATCH"),"dead")</f>
        <v>dead</v>
      </c>
      <c r="F3141" s="15" t="str">
        <f>_xlfn.IFNA(INDEX(Table6[[#All],[Location]],MATCH(RecordTable[[#This Row],[METRC]],Table6[Tag],0)),"DEAD")</f>
        <v>DEAD</v>
      </c>
    </row>
    <row r="3142" spans="1:6" x14ac:dyDescent="0.25">
      <c r="A3142" t="str">
        <f>_xlfn.CONCAT("1A4070000000065000",RIGHT(RecordTable[[#This Row],[CloneBarcode]],6))</f>
        <v>1A4070000000065000053257</v>
      </c>
      <c r="B3142" t="str">
        <f>LEFT(RecordTable[[#This Row],[CloneBarcode]],7)</f>
        <v>GFSD159</v>
      </c>
      <c r="C3142" t="s">
        <v>4332</v>
      </c>
      <c r="D3142" s="15">
        <v>43829</v>
      </c>
      <c r="E3142" s="15" t="str">
        <f>_xlfn.IFNA(IF(LEFT(VLOOKUP(RecordTable[[#This Row],[METRC]],METRC!A:B,2,FALSE),4)=LEFT(RecordTable[[#This Row],[CloneBarcode]],4),"match","MISMATCH"),"dead")</f>
        <v>dead</v>
      </c>
      <c r="F3142" s="15" t="str">
        <f>_xlfn.IFNA(INDEX(Table6[[#All],[Location]],MATCH(RecordTable[[#This Row],[METRC]],Table6[Tag],0)),"DEAD")</f>
        <v>DEAD</v>
      </c>
    </row>
    <row r="3143" spans="1:6" x14ac:dyDescent="0.25">
      <c r="A3143" t="str">
        <f>_xlfn.CONCAT("1A4070000000065000",RIGHT(RecordTable[[#This Row],[CloneBarcode]],6))</f>
        <v>1A4070000000065000053931</v>
      </c>
      <c r="B3143" t="str">
        <f>LEFT(RecordTable[[#This Row],[CloneBarcode]],7)</f>
        <v>GFSD159</v>
      </c>
      <c r="C3143" t="s">
        <v>4458</v>
      </c>
      <c r="D3143" s="15">
        <v>43829</v>
      </c>
      <c r="E3143" s="15" t="str">
        <f>_xlfn.IFNA(IF(LEFT(VLOOKUP(RecordTable[[#This Row],[METRC]],METRC!A:B,2,FALSE),4)=LEFT(RecordTable[[#This Row],[CloneBarcode]],4),"match","MISMATCH"),"dead")</f>
        <v>dead</v>
      </c>
      <c r="F3143" s="15" t="str">
        <f>_xlfn.IFNA(INDEX(Table6[[#All],[Location]],MATCH(RecordTable[[#This Row],[METRC]],Table6[Tag],0)),"DEAD")</f>
        <v>DEAD</v>
      </c>
    </row>
    <row r="3144" spans="1:6" x14ac:dyDescent="0.25">
      <c r="A3144" t="str">
        <f>_xlfn.CONCAT("1A4070000000065000",RIGHT(RecordTable[[#This Row],[CloneBarcode]],6))</f>
        <v>1A4070000000065000053926</v>
      </c>
      <c r="B3144" t="str">
        <f>LEFT(RecordTable[[#This Row],[CloneBarcode]],7)</f>
        <v>GFSD159</v>
      </c>
      <c r="C3144" t="s">
        <v>4459</v>
      </c>
      <c r="D3144" s="15">
        <v>43829</v>
      </c>
      <c r="E3144" s="15" t="str">
        <f>_xlfn.IFNA(IF(LEFT(VLOOKUP(RecordTable[[#This Row],[METRC]],METRC!A:B,2,FALSE),4)=LEFT(RecordTable[[#This Row],[CloneBarcode]],4),"match","MISMATCH"),"dead")</f>
        <v>dead</v>
      </c>
      <c r="F3144" s="15" t="str">
        <f>_xlfn.IFNA(INDEX(Table6[[#All],[Location]],MATCH(RecordTable[[#This Row],[METRC]],Table6[Tag],0)),"DEAD")</f>
        <v>DEAD</v>
      </c>
    </row>
    <row r="3145" spans="1:6" x14ac:dyDescent="0.25">
      <c r="A3145" t="str">
        <f>_xlfn.CONCAT("1A4070000000065000",RIGHT(RecordTable[[#This Row],[CloneBarcode]],6))</f>
        <v>1A4070000000065000053928</v>
      </c>
      <c r="B3145" t="str">
        <f>LEFT(RecordTable[[#This Row],[CloneBarcode]],7)</f>
        <v>GFSD159</v>
      </c>
      <c r="C3145" t="s">
        <v>4460</v>
      </c>
      <c r="D3145" s="15">
        <v>43829</v>
      </c>
      <c r="E3145" s="15" t="str">
        <f>_xlfn.IFNA(IF(LEFT(VLOOKUP(RecordTable[[#This Row],[METRC]],METRC!A:B,2,FALSE),4)=LEFT(RecordTable[[#This Row],[CloneBarcode]],4),"match","MISMATCH"),"dead")</f>
        <v>dead</v>
      </c>
      <c r="F3145" s="15" t="str">
        <f>_xlfn.IFNA(INDEX(Table6[[#All],[Location]],MATCH(RecordTable[[#This Row],[METRC]],Table6[Tag],0)),"DEAD")</f>
        <v>DEAD</v>
      </c>
    </row>
    <row r="3146" spans="1:6" x14ac:dyDescent="0.25">
      <c r="A3146" t="str">
        <f>_xlfn.CONCAT("1A4070000000065000",RIGHT(RecordTable[[#This Row],[CloneBarcode]],6))</f>
        <v>1A4070000000065000057378</v>
      </c>
      <c r="B3146" t="str">
        <f>LEFT(RecordTable[[#This Row],[CloneBarcode]],7)</f>
        <v>GFSD159</v>
      </c>
      <c r="C3146" t="s">
        <v>4461</v>
      </c>
      <c r="D3146" s="15">
        <v>43829</v>
      </c>
      <c r="E3146" s="15" t="str">
        <f>_xlfn.IFNA(IF(LEFT(VLOOKUP(RecordTable[[#This Row],[METRC]],METRC!A:B,2,FALSE),4)=LEFT(RecordTable[[#This Row],[CloneBarcode]],4),"match","MISMATCH"),"dead")</f>
        <v>dead</v>
      </c>
      <c r="F3146" s="15" t="str">
        <f>_xlfn.IFNA(INDEX(Table6[[#All],[Location]],MATCH(RecordTable[[#This Row],[METRC]],Table6[Tag],0)),"DEAD")</f>
        <v>DEAD</v>
      </c>
    </row>
    <row r="3147" spans="1:6" x14ac:dyDescent="0.25">
      <c r="A3147" t="str">
        <f>_xlfn.CONCAT("1A4070000000065000",RIGHT(RecordTable[[#This Row],[CloneBarcode]],6))</f>
        <v>1A4070000000065000054054</v>
      </c>
      <c r="B3147" t="str">
        <f>LEFT(RecordTable[[#This Row],[CloneBarcode]],7)</f>
        <v>GFSD187</v>
      </c>
      <c r="C3147" t="s">
        <v>4462</v>
      </c>
      <c r="D3147" s="15">
        <v>43829</v>
      </c>
      <c r="E3147" s="15" t="str">
        <f>_xlfn.IFNA(IF(LEFT(VLOOKUP(RecordTable[[#This Row],[METRC]],METRC!A:B,2,FALSE),4)=LEFT(RecordTable[[#This Row],[CloneBarcode]],4),"match","MISMATCH"),"dead")</f>
        <v>dead</v>
      </c>
      <c r="F3147" s="15" t="str">
        <f>_xlfn.IFNA(INDEX(Table6[[#All],[Location]],MATCH(RecordTable[[#This Row],[METRC]],Table6[Tag],0)),"DEAD")</f>
        <v>DEAD</v>
      </c>
    </row>
    <row r="3148" spans="1:6" x14ac:dyDescent="0.25">
      <c r="A3148" t="str">
        <f>_xlfn.CONCAT("1A4070000000065000",RIGHT(RecordTable[[#This Row],[CloneBarcode]],6))</f>
        <v>1A4070000000065000054019</v>
      </c>
      <c r="B3148" t="str">
        <f>LEFT(RecordTable[[#This Row],[CloneBarcode]],7)</f>
        <v>GFSD187</v>
      </c>
      <c r="C3148" t="s">
        <v>4463</v>
      </c>
      <c r="D3148" s="15">
        <v>43829</v>
      </c>
      <c r="E3148" s="15" t="str">
        <f>_xlfn.IFNA(IF(LEFT(VLOOKUP(RecordTable[[#This Row],[METRC]],METRC!A:B,2,FALSE),4)=LEFT(RecordTable[[#This Row],[CloneBarcode]],4),"match","MISMATCH"),"dead")</f>
        <v>dead</v>
      </c>
      <c r="F3148" s="15" t="str">
        <f>_xlfn.IFNA(INDEX(Table6[[#All],[Location]],MATCH(RecordTable[[#This Row],[METRC]],Table6[Tag],0)),"DEAD")</f>
        <v>DEAD</v>
      </c>
    </row>
    <row r="3149" spans="1:6" x14ac:dyDescent="0.25">
      <c r="A3149" t="str">
        <f>_xlfn.CONCAT("1A4070000000065000",RIGHT(RecordTable[[#This Row],[CloneBarcode]],6))</f>
        <v>1A4070000000065000054060</v>
      </c>
      <c r="B3149" t="str">
        <f>LEFT(RecordTable[[#This Row],[CloneBarcode]],7)</f>
        <v>GFSD187</v>
      </c>
      <c r="C3149" t="s">
        <v>4464</v>
      </c>
      <c r="D3149" s="15">
        <v>43829</v>
      </c>
      <c r="E3149" s="15" t="str">
        <f>_xlfn.IFNA(IF(LEFT(VLOOKUP(RecordTable[[#This Row],[METRC]],METRC!A:B,2,FALSE),4)=LEFT(RecordTable[[#This Row],[CloneBarcode]],4),"match","MISMATCH"),"dead")</f>
        <v>dead</v>
      </c>
      <c r="F3149" s="15" t="str">
        <f>_xlfn.IFNA(INDEX(Table6[[#All],[Location]],MATCH(RecordTable[[#This Row],[METRC]],Table6[Tag],0)),"DEAD")</f>
        <v>DEAD</v>
      </c>
    </row>
    <row r="3150" spans="1:6" x14ac:dyDescent="0.25">
      <c r="A3150" t="str">
        <f>_xlfn.CONCAT("1A4070000000065000",RIGHT(RecordTable[[#This Row],[CloneBarcode]],6))</f>
        <v>1A4070000000065000054041</v>
      </c>
      <c r="B3150" t="str">
        <f>LEFT(RecordTable[[#This Row],[CloneBarcode]],7)</f>
        <v>GFSD187</v>
      </c>
      <c r="C3150" t="s">
        <v>4465</v>
      </c>
      <c r="D3150" s="15">
        <v>43829</v>
      </c>
      <c r="E3150" s="15" t="str">
        <f>_xlfn.IFNA(IF(LEFT(VLOOKUP(RecordTable[[#This Row],[METRC]],METRC!A:B,2,FALSE),4)=LEFT(RecordTable[[#This Row],[CloneBarcode]],4),"match","MISMATCH"),"dead")</f>
        <v>dead</v>
      </c>
      <c r="F3150" s="15" t="str">
        <f>_xlfn.IFNA(INDEX(Table6[[#All],[Location]],MATCH(RecordTable[[#This Row],[METRC]],Table6[Tag],0)),"DEAD")</f>
        <v>DEAD</v>
      </c>
    </row>
    <row r="3151" spans="1:6" x14ac:dyDescent="0.25">
      <c r="A3151" t="str">
        <f>_xlfn.CONCAT("1A4070000000065000",RIGHT(RecordTable[[#This Row],[CloneBarcode]],6))</f>
        <v>1A4070000000065000057373</v>
      </c>
      <c r="B3151" t="str">
        <f>LEFT(RecordTable[[#This Row],[CloneBarcode]],7)</f>
        <v>GFSD187</v>
      </c>
      <c r="C3151" t="s">
        <v>4466</v>
      </c>
      <c r="D3151" s="15">
        <v>43829</v>
      </c>
      <c r="E3151" s="15" t="str">
        <f>_xlfn.IFNA(IF(LEFT(VLOOKUP(RecordTable[[#This Row],[METRC]],METRC!A:B,2,FALSE),4)=LEFT(RecordTable[[#This Row],[CloneBarcode]],4),"match","MISMATCH"),"dead")</f>
        <v>dead</v>
      </c>
      <c r="F3151" s="15" t="str">
        <f>_xlfn.IFNA(INDEX(Table6[[#All],[Location]],MATCH(RecordTable[[#This Row],[METRC]],Table6[Tag],0)),"DEAD")</f>
        <v>DEAD</v>
      </c>
    </row>
    <row r="3152" spans="1:6" x14ac:dyDescent="0.25">
      <c r="A3152" t="str">
        <f>_xlfn.CONCAT("1A4070000000065000",RIGHT(RecordTable[[#This Row],[CloneBarcode]],6))</f>
        <v>1A4070000000065000057371</v>
      </c>
      <c r="B3152" t="str">
        <f>LEFT(RecordTable[[#This Row],[CloneBarcode]],7)</f>
        <v>GFSD187</v>
      </c>
      <c r="C3152" t="s">
        <v>4467</v>
      </c>
      <c r="D3152" s="15">
        <v>43829</v>
      </c>
      <c r="E3152" s="15" t="str">
        <f>_xlfn.IFNA(IF(LEFT(VLOOKUP(RecordTable[[#This Row],[METRC]],METRC!A:B,2,FALSE),4)=LEFT(RecordTable[[#This Row],[CloneBarcode]],4),"match","MISMATCH"),"dead")</f>
        <v>dead</v>
      </c>
      <c r="F3152" s="15" t="str">
        <f>_xlfn.IFNA(INDEX(Table6[[#All],[Location]],MATCH(RecordTable[[#This Row],[METRC]],Table6[Tag],0)),"DEAD")</f>
        <v>DEAD</v>
      </c>
    </row>
    <row r="3153" spans="1:6" x14ac:dyDescent="0.25">
      <c r="A3153" t="str">
        <f>_xlfn.CONCAT("1A4070000000065000",RIGHT(RecordTable[[#This Row],[CloneBarcode]],6))</f>
        <v>1A4070000000065000057372</v>
      </c>
      <c r="B3153" t="str">
        <f>LEFT(RecordTable[[#This Row],[CloneBarcode]],7)</f>
        <v>GFSD187</v>
      </c>
      <c r="C3153" t="s">
        <v>4468</v>
      </c>
      <c r="D3153" s="15">
        <v>43829</v>
      </c>
      <c r="E3153" s="15" t="str">
        <f>_xlfn.IFNA(IF(LEFT(VLOOKUP(RecordTable[[#This Row],[METRC]],METRC!A:B,2,FALSE),4)=LEFT(RecordTable[[#This Row],[CloneBarcode]],4),"match","MISMATCH"),"dead")</f>
        <v>dead</v>
      </c>
      <c r="F3153" s="15" t="str">
        <f>_xlfn.IFNA(INDEX(Table6[[#All],[Location]],MATCH(RecordTable[[#This Row],[METRC]],Table6[Tag],0)),"DEAD")</f>
        <v>DEAD</v>
      </c>
    </row>
    <row r="3154" spans="1:6" x14ac:dyDescent="0.25">
      <c r="A3154" t="str">
        <f>_xlfn.CONCAT("1A4070000000065000",RIGHT(RecordTable[[#This Row],[CloneBarcode]],6))</f>
        <v>1A4070000000065000057370</v>
      </c>
      <c r="B3154" t="str">
        <f>LEFT(RecordTable[[#This Row],[CloneBarcode]],7)</f>
        <v>GFSD187</v>
      </c>
      <c r="C3154" t="s">
        <v>4469</v>
      </c>
      <c r="D3154" s="15">
        <v>43829</v>
      </c>
      <c r="E3154" s="15" t="str">
        <f>_xlfn.IFNA(IF(LEFT(VLOOKUP(RecordTable[[#This Row],[METRC]],METRC!A:B,2,FALSE),4)=LEFT(RecordTable[[#This Row],[CloneBarcode]],4),"match","MISMATCH"),"dead")</f>
        <v>dead</v>
      </c>
      <c r="F3154" s="15" t="str">
        <f>_xlfn.IFNA(INDEX(Table6[[#All],[Location]],MATCH(RecordTable[[#This Row],[METRC]],Table6[Tag],0)),"DEAD")</f>
        <v>DEAD</v>
      </c>
    </row>
    <row r="3155" spans="1:6" x14ac:dyDescent="0.25">
      <c r="A3155" t="str">
        <f>_xlfn.CONCAT("1A4070000000065000",RIGHT(RecordTable[[#This Row],[CloneBarcode]],6))</f>
        <v>1A4070000000065000053987</v>
      </c>
      <c r="B3155" t="str">
        <f>LEFT(RecordTable[[#This Row],[CloneBarcode]],7)</f>
        <v>GFSD189</v>
      </c>
      <c r="C3155" t="s">
        <v>68</v>
      </c>
      <c r="D3155" s="15">
        <v>43829</v>
      </c>
      <c r="E3155" s="15" t="str">
        <f>_xlfn.IFNA(IF(LEFT(VLOOKUP(RecordTable[[#This Row],[METRC]],METRC!A:B,2,FALSE),4)=LEFT(RecordTable[[#This Row],[CloneBarcode]],4),"match","MISMATCH"),"dead")</f>
        <v>dead</v>
      </c>
      <c r="F3155" s="15" t="str">
        <f>_xlfn.IFNA(INDEX(Table6[[#All],[Location]],MATCH(RecordTable[[#This Row],[METRC]],Table6[Tag],0)),"DEAD")</f>
        <v>DEAD</v>
      </c>
    </row>
    <row r="3156" spans="1:6" x14ac:dyDescent="0.25">
      <c r="A3156" t="str">
        <f>_xlfn.CONCAT("1A4070000000065000",RIGHT(RecordTable[[#This Row],[CloneBarcode]],6))</f>
        <v>1A4070000000065000053985</v>
      </c>
      <c r="B3156" t="str">
        <f>LEFT(RecordTable[[#This Row],[CloneBarcode]],7)</f>
        <v>GFSD189</v>
      </c>
      <c r="C3156" t="s">
        <v>4470</v>
      </c>
      <c r="D3156" s="15">
        <v>43829</v>
      </c>
      <c r="E3156" s="15" t="str">
        <f>_xlfn.IFNA(IF(LEFT(VLOOKUP(RecordTable[[#This Row],[METRC]],METRC!A:B,2,FALSE),4)=LEFT(RecordTable[[#This Row],[CloneBarcode]],4),"match","MISMATCH"),"dead")</f>
        <v>dead</v>
      </c>
      <c r="F3156" s="15" t="str">
        <f>_xlfn.IFNA(INDEX(Table6[[#All],[Location]],MATCH(RecordTable[[#This Row],[METRC]],Table6[Tag],0)),"DEAD")</f>
        <v>DEAD</v>
      </c>
    </row>
    <row r="3157" spans="1:6" x14ac:dyDescent="0.25">
      <c r="A3157" t="str">
        <f>_xlfn.CONCAT("1A4070000000065000",RIGHT(RecordTable[[#This Row],[CloneBarcode]],6))</f>
        <v>1A4070000000065000054007</v>
      </c>
      <c r="B3157" t="str">
        <f>LEFT(RecordTable[[#This Row],[CloneBarcode]],7)</f>
        <v>GFSD189</v>
      </c>
      <c r="C3157" t="s">
        <v>248</v>
      </c>
      <c r="D3157" s="15">
        <v>43829</v>
      </c>
      <c r="E3157" s="15" t="str">
        <f>_xlfn.IFNA(IF(LEFT(VLOOKUP(RecordTable[[#This Row],[METRC]],METRC!A:B,2,FALSE),4)=LEFT(RecordTable[[#This Row],[CloneBarcode]],4),"match","MISMATCH"),"dead")</f>
        <v>dead</v>
      </c>
      <c r="F3157" s="15" t="str">
        <f>_xlfn.IFNA(INDEX(Table6[[#All],[Location]],MATCH(RecordTable[[#This Row],[METRC]],Table6[Tag],0)),"DEAD")</f>
        <v>DEAD</v>
      </c>
    </row>
    <row r="3158" spans="1:6" x14ac:dyDescent="0.25">
      <c r="A3158" t="str">
        <f>_xlfn.CONCAT("1A4070000000065000",RIGHT(RecordTable[[#This Row],[CloneBarcode]],6))</f>
        <v>1A4070000000065000053992</v>
      </c>
      <c r="B3158" t="str">
        <f>LEFT(RecordTable[[#This Row],[CloneBarcode]],7)</f>
        <v>GFSD189</v>
      </c>
      <c r="C3158" t="s">
        <v>13</v>
      </c>
      <c r="D3158" s="15">
        <v>43829</v>
      </c>
      <c r="E3158" s="15" t="str">
        <f>_xlfn.IFNA(IF(LEFT(VLOOKUP(RecordTable[[#This Row],[METRC]],METRC!A:B,2,FALSE),4)=LEFT(RecordTable[[#This Row],[CloneBarcode]],4),"match","MISMATCH"),"dead")</f>
        <v>dead</v>
      </c>
      <c r="F3158" s="15" t="str">
        <f>_xlfn.IFNA(INDEX(Table6[[#All],[Location]],MATCH(RecordTable[[#This Row],[METRC]],Table6[Tag],0)),"DEAD")</f>
        <v>DEAD</v>
      </c>
    </row>
    <row r="3159" spans="1:6" x14ac:dyDescent="0.25">
      <c r="A3159" t="str">
        <f>_xlfn.CONCAT("1A4070000000065000",RIGHT(RecordTable[[#This Row],[CloneBarcode]],6))</f>
        <v>1A4070000000065000057374</v>
      </c>
      <c r="B3159" t="str">
        <f>LEFT(RecordTable[[#This Row],[CloneBarcode]],7)</f>
        <v>GFSD193</v>
      </c>
      <c r="C3159" t="s">
        <v>4471</v>
      </c>
      <c r="D3159" s="15">
        <v>43829</v>
      </c>
      <c r="E3159" s="15" t="str">
        <f>_xlfn.IFNA(IF(LEFT(VLOOKUP(RecordTable[[#This Row],[METRC]],METRC!A:B,2,FALSE),4)=LEFT(RecordTable[[#This Row],[CloneBarcode]],4),"match","MISMATCH"),"dead")</f>
        <v>dead</v>
      </c>
      <c r="F3159" s="15" t="str">
        <f>_xlfn.IFNA(INDEX(Table6[[#All],[Location]],MATCH(RecordTable[[#This Row],[METRC]],Table6[Tag],0)),"DEAD")</f>
        <v>DEAD</v>
      </c>
    </row>
    <row r="3160" spans="1:6" x14ac:dyDescent="0.25">
      <c r="A3160" t="str">
        <f>_xlfn.CONCAT("1A4070000000065000",RIGHT(RecordTable[[#This Row],[CloneBarcode]],6))</f>
        <v>1A4070000000065000057377</v>
      </c>
      <c r="B3160" t="str">
        <f>LEFT(RecordTable[[#This Row],[CloneBarcode]],7)</f>
        <v>GFSD193</v>
      </c>
      <c r="C3160" t="s">
        <v>4472</v>
      </c>
      <c r="D3160" s="15">
        <v>43829</v>
      </c>
      <c r="E3160" s="15" t="str">
        <f>_xlfn.IFNA(IF(LEFT(VLOOKUP(RecordTable[[#This Row],[METRC]],METRC!A:B,2,FALSE),4)=LEFT(RecordTable[[#This Row],[CloneBarcode]],4),"match","MISMATCH"),"dead")</f>
        <v>dead</v>
      </c>
      <c r="F3160" s="15" t="str">
        <f>_xlfn.IFNA(INDEX(Table6[[#All],[Location]],MATCH(RecordTable[[#This Row],[METRC]],Table6[Tag],0)),"DEAD")</f>
        <v>DEAD</v>
      </c>
    </row>
    <row r="3161" spans="1:6" x14ac:dyDescent="0.25">
      <c r="A3161" t="str">
        <f>_xlfn.CONCAT("1A4070000000065000",RIGHT(RecordTable[[#This Row],[CloneBarcode]],6))</f>
        <v>1A4070000000065000057376</v>
      </c>
      <c r="B3161" t="str">
        <f>LEFT(RecordTable[[#This Row],[CloneBarcode]],7)</f>
        <v>GFSD193</v>
      </c>
      <c r="C3161" t="s">
        <v>4473</v>
      </c>
      <c r="D3161" s="15">
        <v>43829</v>
      </c>
      <c r="E3161" s="15" t="str">
        <f>_xlfn.IFNA(IF(LEFT(VLOOKUP(RecordTable[[#This Row],[METRC]],METRC!A:B,2,FALSE),4)=LEFT(RecordTable[[#This Row],[CloneBarcode]],4),"match","MISMATCH"),"dead")</f>
        <v>dead</v>
      </c>
      <c r="F3161" s="15" t="str">
        <f>_xlfn.IFNA(INDEX(Table6[[#All],[Location]],MATCH(RecordTable[[#This Row],[METRC]],Table6[Tag],0)),"DEAD")</f>
        <v>DEAD</v>
      </c>
    </row>
    <row r="3162" spans="1:6" x14ac:dyDescent="0.25">
      <c r="A3162" t="str">
        <f>_xlfn.CONCAT("1A4070000000065000",RIGHT(RecordTable[[#This Row],[CloneBarcode]],6))</f>
        <v>1A4070000000065000057375</v>
      </c>
      <c r="B3162" t="str">
        <f>LEFT(RecordTable[[#This Row],[CloneBarcode]],7)</f>
        <v>GFSD193</v>
      </c>
      <c r="C3162" t="s">
        <v>4474</v>
      </c>
      <c r="D3162" s="15">
        <v>43829</v>
      </c>
      <c r="E3162" s="15" t="str">
        <f>_xlfn.IFNA(IF(LEFT(VLOOKUP(RecordTable[[#This Row],[METRC]],METRC!A:B,2,FALSE),4)=LEFT(RecordTable[[#This Row],[CloneBarcode]],4),"match","MISMATCH"),"dead")</f>
        <v>dead</v>
      </c>
      <c r="F3162" s="15" t="str">
        <f>_xlfn.IFNA(INDEX(Table6[[#All],[Location]],MATCH(RecordTable[[#This Row],[METRC]],Table6[Tag],0)),"DEAD")</f>
        <v>DEAD</v>
      </c>
    </row>
    <row r="3163" spans="1:6" x14ac:dyDescent="0.25">
      <c r="A3163" t="str">
        <f>_xlfn.CONCAT("1A4070000000065000",RIGHT(RecordTable[[#This Row],[CloneBarcode]],6))</f>
        <v>1A4070000000065000050566</v>
      </c>
      <c r="B3163" t="str">
        <f>LEFT(RecordTable[[#This Row],[CloneBarcode]],7)</f>
        <v>HAMA013</v>
      </c>
      <c r="C3163" t="s">
        <v>4244</v>
      </c>
      <c r="D3163" s="15">
        <v>43829</v>
      </c>
      <c r="E3163" s="15" t="str">
        <f>_xlfn.IFNA(IF(LEFT(VLOOKUP(RecordTable[[#This Row],[METRC]],METRC!A:B,2,FALSE),4)=LEFT(RecordTable[[#This Row],[CloneBarcode]],4),"match","MISMATCH"),"dead")</f>
        <v>dead</v>
      </c>
      <c r="F3163" s="15" t="str">
        <f>_xlfn.IFNA(INDEX(Table6[[#All],[Location]],MATCH(RecordTable[[#This Row],[METRC]],Table6[Tag],0)),"DEAD")</f>
        <v>DEAD</v>
      </c>
    </row>
    <row r="3164" spans="1:6" x14ac:dyDescent="0.25">
      <c r="A3164" t="str">
        <f>_xlfn.CONCAT("1A4070000000065000",RIGHT(RecordTable[[#This Row],[CloneBarcode]],6))</f>
        <v>1A4070000000065000050568</v>
      </c>
      <c r="B3164" t="str">
        <f>LEFT(RecordTable[[#This Row],[CloneBarcode]],7)</f>
        <v>HAMA013</v>
      </c>
      <c r="C3164" t="s">
        <v>4245</v>
      </c>
      <c r="D3164" s="15">
        <v>43829</v>
      </c>
      <c r="E3164" s="15" t="str">
        <f>_xlfn.IFNA(IF(LEFT(VLOOKUP(RecordTable[[#This Row],[METRC]],METRC!A:B,2,FALSE),4)=LEFT(RecordTable[[#This Row],[CloneBarcode]],4),"match","MISMATCH"),"dead")</f>
        <v>dead</v>
      </c>
      <c r="F3164" s="15" t="str">
        <f>_xlfn.IFNA(INDEX(Table6[[#All],[Location]],MATCH(RecordTable[[#This Row],[METRC]],Table6[Tag],0)),"DEAD")</f>
        <v>DEAD</v>
      </c>
    </row>
    <row r="3165" spans="1:6" x14ac:dyDescent="0.25">
      <c r="A3165" t="str">
        <f>_xlfn.CONCAT("1A4070000000065000",RIGHT(RecordTable[[#This Row],[CloneBarcode]],6))</f>
        <v>1A4070000000065000043839</v>
      </c>
      <c r="B3165" t="str">
        <f>LEFT(RecordTable[[#This Row],[CloneBarcode]],7)</f>
        <v>HAMA013</v>
      </c>
      <c r="C3165" t="s">
        <v>3967</v>
      </c>
      <c r="D3165" s="15">
        <v>43829</v>
      </c>
      <c r="E3165" s="15" t="str">
        <f>_xlfn.IFNA(IF(LEFT(VLOOKUP(RecordTable[[#This Row],[METRC]],METRC!A:B,2,FALSE),4)=LEFT(RecordTable[[#This Row],[CloneBarcode]],4),"match","MISMATCH"),"dead")</f>
        <v>dead</v>
      </c>
      <c r="F3165" s="15" t="str">
        <f>_xlfn.IFNA(INDEX(Table6[[#All],[Location]],MATCH(RecordTable[[#This Row],[METRC]],Table6[Tag],0)),"DEAD")</f>
        <v>DEAD</v>
      </c>
    </row>
    <row r="3166" spans="1:6" x14ac:dyDescent="0.25">
      <c r="A3166" t="str">
        <f>_xlfn.CONCAT("1A4070000000065000",RIGHT(RecordTable[[#This Row],[CloneBarcode]],6))</f>
        <v>1A4070000000065000043831</v>
      </c>
      <c r="B3166" t="str">
        <f>LEFT(RecordTable[[#This Row],[CloneBarcode]],7)</f>
        <v>HAMA013</v>
      </c>
      <c r="C3166" t="s">
        <v>3969</v>
      </c>
      <c r="D3166" s="15">
        <v>43829</v>
      </c>
      <c r="E3166" s="15" t="str">
        <f>_xlfn.IFNA(IF(LEFT(VLOOKUP(RecordTable[[#This Row],[METRC]],METRC!A:B,2,FALSE),4)=LEFT(RecordTable[[#This Row],[CloneBarcode]],4),"match","MISMATCH"),"dead")</f>
        <v>dead</v>
      </c>
      <c r="F3166" s="15" t="str">
        <f>_xlfn.IFNA(INDEX(Table6[[#All],[Location]],MATCH(RecordTable[[#This Row],[METRC]],Table6[Tag],0)),"DEAD")</f>
        <v>DEAD</v>
      </c>
    </row>
    <row r="3167" spans="1:6" x14ac:dyDescent="0.25">
      <c r="A3167" t="str">
        <f>_xlfn.CONCAT("1A4070000000065000",RIGHT(RecordTable[[#This Row],[CloneBarcode]],6))</f>
        <v>1A4070000000065000050570</v>
      </c>
      <c r="B3167" t="str">
        <f>LEFT(RecordTable[[#This Row],[CloneBarcode]],7)</f>
        <v>HAMA021</v>
      </c>
      <c r="C3167" t="s">
        <v>4247</v>
      </c>
      <c r="D3167" s="15">
        <v>43829</v>
      </c>
      <c r="E3167" s="15" t="str">
        <f>_xlfn.IFNA(IF(LEFT(VLOOKUP(RecordTable[[#This Row],[METRC]],METRC!A:B,2,FALSE),4)=LEFT(RecordTable[[#This Row],[CloneBarcode]],4),"match","MISMATCH"),"dead")</f>
        <v>dead</v>
      </c>
      <c r="F3167" s="15" t="str">
        <f>_xlfn.IFNA(INDEX(Table6[[#All],[Location]],MATCH(RecordTable[[#This Row],[METRC]],Table6[Tag],0)),"DEAD")</f>
        <v>DEAD</v>
      </c>
    </row>
    <row r="3168" spans="1:6" x14ac:dyDescent="0.25">
      <c r="A3168" t="str">
        <f>_xlfn.CONCAT("1A4070000000065000",RIGHT(RecordTable[[#This Row],[CloneBarcode]],6))</f>
        <v>1A4070000000065000057394</v>
      </c>
      <c r="B3168" t="str">
        <f>LEFT(RecordTable[[#This Row],[CloneBarcode]],7)</f>
        <v>HAMA021</v>
      </c>
      <c r="C3168" t="s">
        <v>4475</v>
      </c>
      <c r="D3168" s="15">
        <v>43829</v>
      </c>
      <c r="E3168" s="15" t="str">
        <f>_xlfn.IFNA(IF(LEFT(VLOOKUP(RecordTable[[#This Row],[METRC]],METRC!A:B,2,FALSE),4)=LEFT(RecordTable[[#This Row],[CloneBarcode]],4),"match","MISMATCH"),"dead")</f>
        <v>dead</v>
      </c>
      <c r="F3168" s="15" t="str">
        <f>_xlfn.IFNA(INDEX(Table6[[#All],[Location]],MATCH(RecordTable[[#This Row],[METRC]],Table6[Tag],0)),"DEAD")</f>
        <v>DEAD</v>
      </c>
    </row>
    <row r="3169" spans="1:6" x14ac:dyDescent="0.25">
      <c r="A3169" t="str">
        <f>_xlfn.CONCAT("1A4070000000065000",RIGHT(RecordTable[[#This Row],[CloneBarcode]],6))</f>
        <v>1A4070000000065000057397</v>
      </c>
      <c r="B3169" t="str">
        <f>LEFT(RecordTable[[#This Row],[CloneBarcode]],7)</f>
        <v>HAMA021</v>
      </c>
      <c r="C3169" t="s">
        <v>4476</v>
      </c>
      <c r="D3169" s="15">
        <v>43829</v>
      </c>
      <c r="E3169" s="15" t="str">
        <f>_xlfn.IFNA(IF(LEFT(VLOOKUP(RecordTable[[#This Row],[METRC]],METRC!A:B,2,FALSE),4)=LEFT(RecordTable[[#This Row],[CloneBarcode]],4),"match","MISMATCH"),"dead")</f>
        <v>dead</v>
      </c>
      <c r="F3169" s="15" t="str">
        <f>_xlfn.IFNA(INDEX(Table6[[#All],[Location]],MATCH(RecordTable[[#This Row],[METRC]],Table6[Tag],0)),"DEAD")</f>
        <v>DEAD</v>
      </c>
    </row>
    <row r="3170" spans="1:6" x14ac:dyDescent="0.25">
      <c r="A3170" t="str">
        <f>_xlfn.CONCAT("1A4070000000065000",RIGHT(RecordTable[[#This Row],[CloneBarcode]],6))</f>
        <v>1A4070000000065000057396</v>
      </c>
      <c r="B3170" t="str">
        <f>LEFT(RecordTable[[#This Row],[CloneBarcode]],7)</f>
        <v>HAMA021</v>
      </c>
      <c r="C3170" t="s">
        <v>4477</v>
      </c>
      <c r="D3170" s="15">
        <v>43829</v>
      </c>
      <c r="E3170" s="15" t="str">
        <f>_xlfn.IFNA(IF(LEFT(VLOOKUP(RecordTable[[#This Row],[METRC]],METRC!A:B,2,FALSE),4)=LEFT(RecordTable[[#This Row],[CloneBarcode]],4),"match","MISMATCH"),"dead")</f>
        <v>dead</v>
      </c>
      <c r="F3170" s="15" t="str">
        <f>_xlfn.IFNA(INDEX(Table6[[#All],[Location]],MATCH(RecordTable[[#This Row],[METRC]],Table6[Tag],0)),"DEAD")</f>
        <v>DEAD</v>
      </c>
    </row>
    <row r="3171" spans="1:6" x14ac:dyDescent="0.25">
      <c r="A3171" t="str">
        <f>_xlfn.CONCAT("1A4070000000065000",RIGHT(RecordTable[[#This Row],[CloneBarcode]],6))</f>
        <v>1A4070000000065000053209</v>
      </c>
      <c r="B3171" t="str">
        <f>LEFT(RecordTable[[#This Row],[CloneBarcode]],7)</f>
        <v>HTWV003</v>
      </c>
      <c r="C3171" t="s">
        <v>4248</v>
      </c>
      <c r="D3171" s="15">
        <v>43829</v>
      </c>
      <c r="E3171" s="15" t="str">
        <f>_xlfn.IFNA(IF(LEFT(VLOOKUP(RecordTable[[#This Row],[METRC]],METRC!A:B,2,FALSE),4)=LEFT(RecordTable[[#This Row],[CloneBarcode]],4),"match","MISMATCH"),"dead")</f>
        <v>dead</v>
      </c>
      <c r="F3171" s="15" t="str">
        <f>_xlfn.IFNA(INDEX(Table6[[#All],[Location]],MATCH(RecordTable[[#This Row],[METRC]],Table6[Tag],0)),"DEAD")</f>
        <v>DEAD</v>
      </c>
    </row>
    <row r="3172" spans="1:6" x14ac:dyDescent="0.25">
      <c r="A3172" t="str">
        <f>_xlfn.CONCAT("1A4070000000065000",RIGHT(RecordTable[[#This Row],[CloneBarcode]],6))</f>
        <v>1A4070000000065000053211</v>
      </c>
      <c r="B3172" t="str">
        <f>LEFT(RecordTable[[#This Row],[CloneBarcode]],7)</f>
        <v>HTWV003</v>
      </c>
      <c r="C3172" t="s">
        <v>4249</v>
      </c>
      <c r="D3172" s="15">
        <v>43829</v>
      </c>
      <c r="E3172" s="15" t="str">
        <f>_xlfn.IFNA(IF(LEFT(VLOOKUP(RecordTable[[#This Row],[METRC]],METRC!A:B,2,FALSE),4)=LEFT(RecordTable[[#This Row],[CloneBarcode]],4),"match","MISMATCH"),"dead")</f>
        <v>dead</v>
      </c>
      <c r="F3172" s="15" t="str">
        <f>_xlfn.IFNA(INDEX(Table6[[#All],[Location]],MATCH(RecordTable[[#This Row],[METRC]],Table6[Tag],0)),"DEAD")</f>
        <v>DEAD</v>
      </c>
    </row>
    <row r="3173" spans="1:6" x14ac:dyDescent="0.25">
      <c r="A3173" t="str">
        <f>_xlfn.CONCAT("1A4070000000065000",RIGHT(RecordTable[[#This Row],[CloneBarcode]],6))</f>
        <v>1A4070000000065000050649</v>
      </c>
      <c r="B3173" t="str">
        <f>LEFT(RecordTable[[#This Row],[CloneBarcode]],7)</f>
        <v>HTWV003</v>
      </c>
      <c r="C3173" t="s">
        <v>4152</v>
      </c>
      <c r="D3173" s="15">
        <v>43829</v>
      </c>
      <c r="E3173" s="15" t="str">
        <f>_xlfn.IFNA(IF(LEFT(VLOOKUP(RecordTable[[#This Row],[METRC]],METRC!A:B,2,FALSE),4)=LEFT(RecordTable[[#This Row],[CloneBarcode]],4),"match","MISMATCH"),"dead")</f>
        <v>dead</v>
      </c>
      <c r="F3173" s="15" t="str">
        <f>_xlfn.IFNA(INDEX(Table6[[#All],[Location]],MATCH(RecordTable[[#This Row],[METRC]],Table6[Tag],0)),"DEAD")</f>
        <v>DEAD</v>
      </c>
    </row>
    <row r="3174" spans="1:6" x14ac:dyDescent="0.25">
      <c r="A3174" t="str">
        <f>_xlfn.CONCAT("1A4070000000065000",RIGHT(RecordTable[[#This Row],[CloneBarcode]],6))</f>
        <v>1A4070000000065000048070</v>
      </c>
      <c r="B3174" t="str">
        <f>LEFT(RecordTable[[#This Row],[CloneBarcode]],7)</f>
        <v>HTWV003</v>
      </c>
      <c r="C3174" t="s">
        <v>3971</v>
      </c>
      <c r="D3174" s="15">
        <v>43829</v>
      </c>
      <c r="E3174" s="15" t="str">
        <f>_xlfn.IFNA(IF(LEFT(VLOOKUP(RecordTable[[#This Row],[METRC]],METRC!A:B,2,FALSE),4)=LEFT(RecordTable[[#This Row],[CloneBarcode]],4),"match","MISMATCH"),"dead")</f>
        <v>dead</v>
      </c>
      <c r="F3174" s="15" t="str">
        <f>_xlfn.IFNA(INDEX(Table6[[#All],[Location]],MATCH(RecordTable[[#This Row],[METRC]],Table6[Tag],0)),"DEAD")</f>
        <v>DEAD</v>
      </c>
    </row>
    <row r="3175" spans="1:6" x14ac:dyDescent="0.25">
      <c r="A3175" t="str">
        <f>_xlfn.CONCAT("1A4070000000065000",RIGHT(RecordTable[[#This Row],[CloneBarcode]],6))</f>
        <v>1A4070000000065000048069</v>
      </c>
      <c r="B3175" t="str">
        <f>LEFT(RecordTable[[#This Row],[CloneBarcode]],7)</f>
        <v>HTWV003</v>
      </c>
      <c r="C3175" t="s">
        <v>3970</v>
      </c>
      <c r="D3175" s="15">
        <v>43829</v>
      </c>
      <c r="E3175" s="15" t="str">
        <f>_xlfn.IFNA(IF(LEFT(VLOOKUP(RecordTable[[#This Row],[METRC]],METRC!A:B,2,FALSE),4)=LEFT(RecordTable[[#This Row],[CloneBarcode]],4),"match","MISMATCH"),"dead")</f>
        <v>dead</v>
      </c>
      <c r="F3175" s="15" t="str">
        <f>_xlfn.IFNA(INDEX(Table6[[#All],[Location]],MATCH(RecordTable[[#This Row],[METRC]],Table6[Tag],0)),"DEAD")</f>
        <v>DEAD</v>
      </c>
    </row>
    <row r="3176" spans="1:6" x14ac:dyDescent="0.25">
      <c r="A3176" t="str">
        <f>_xlfn.CONCAT("1A4070000000065000",RIGHT(RecordTable[[#This Row],[CloneBarcode]],6))</f>
        <v>1A4070000000065000048071</v>
      </c>
      <c r="B3176" t="str">
        <f>LEFT(RecordTable[[#This Row],[CloneBarcode]],7)</f>
        <v>HTWV003</v>
      </c>
      <c r="C3176" t="s">
        <v>3972</v>
      </c>
      <c r="D3176" s="15">
        <v>43829</v>
      </c>
      <c r="E3176" s="15" t="str">
        <f>_xlfn.IFNA(IF(LEFT(VLOOKUP(RecordTable[[#This Row],[METRC]],METRC!A:B,2,FALSE),4)=LEFT(RecordTable[[#This Row],[CloneBarcode]],4),"match","MISMATCH"),"dead")</f>
        <v>dead</v>
      </c>
      <c r="F3176" s="15" t="str">
        <f>_xlfn.IFNA(INDEX(Table6[[#All],[Location]],MATCH(RecordTable[[#This Row],[METRC]],Table6[Tag],0)),"DEAD")</f>
        <v>DEAD</v>
      </c>
    </row>
    <row r="3177" spans="1:6" x14ac:dyDescent="0.25">
      <c r="A3177" t="str">
        <f>_xlfn.CONCAT("1A4070000000065000",RIGHT(RecordTable[[#This Row],[CloneBarcode]],6))</f>
        <v>1A4070000000065000053206</v>
      </c>
      <c r="B3177" t="str">
        <f>LEFT(RecordTable[[#This Row],[CloneBarcode]],7)</f>
        <v>HTWV016</v>
      </c>
      <c r="C3177" t="s">
        <v>4251</v>
      </c>
      <c r="D3177" s="15">
        <v>43829</v>
      </c>
      <c r="E3177" s="15" t="str">
        <f>_xlfn.IFNA(IF(LEFT(VLOOKUP(RecordTable[[#This Row],[METRC]],METRC!A:B,2,FALSE),4)=LEFT(RecordTable[[#This Row],[CloneBarcode]],4),"match","MISMATCH"),"dead")</f>
        <v>dead</v>
      </c>
      <c r="F3177" s="15" t="str">
        <f>_xlfn.IFNA(INDEX(Table6[[#All],[Location]],MATCH(RecordTable[[#This Row],[METRC]],Table6[Tag],0)),"DEAD")</f>
        <v>DEAD</v>
      </c>
    </row>
    <row r="3178" spans="1:6" x14ac:dyDescent="0.25">
      <c r="A3178" t="str">
        <f>_xlfn.CONCAT("1A4070000000065000",RIGHT(RecordTable[[#This Row],[CloneBarcode]],6))</f>
        <v>1A4070000000065000053207</v>
      </c>
      <c r="B3178" t="str">
        <f>LEFT(RecordTable[[#This Row],[CloneBarcode]],7)</f>
        <v>HTWV016</v>
      </c>
      <c r="C3178" t="s">
        <v>4250</v>
      </c>
      <c r="D3178" s="15">
        <v>43829</v>
      </c>
      <c r="E3178" s="15" t="str">
        <f>_xlfn.IFNA(IF(LEFT(VLOOKUP(RecordTable[[#This Row],[METRC]],METRC!A:B,2,FALSE),4)=LEFT(RecordTable[[#This Row],[CloneBarcode]],4),"match","MISMATCH"),"dead")</f>
        <v>dead</v>
      </c>
      <c r="F3178" s="15" t="str">
        <f>_xlfn.IFNA(INDEX(Table6[[#All],[Location]],MATCH(RecordTable[[#This Row],[METRC]],Table6[Tag],0)),"DEAD")</f>
        <v>DEAD</v>
      </c>
    </row>
    <row r="3179" spans="1:6" x14ac:dyDescent="0.25">
      <c r="A3179" t="str">
        <f>_xlfn.CONCAT("1A4070000000065000",RIGHT(RecordTable[[#This Row],[CloneBarcode]],6))</f>
        <v>1A4070000000065000050653</v>
      </c>
      <c r="B3179" t="str">
        <f>LEFT(RecordTable[[#This Row],[CloneBarcode]],7)</f>
        <v>HTWV016</v>
      </c>
      <c r="C3179" t="s">
        <v>4154</v>
      </c>
      <c r="D3179" s="15">
        <v>43829</v>
      </c>
      <c r="E3179" s="15" t="str">
        <f>_xlfn.IFNA(IF(LEFT(VLOOKUP(RecordTable[[#This Row],[METRC]],METRC!A:B,2,FALSE),4)=LEFT(RecordTable[[#This Row],[CloneBarcode]],4),"match","MISMATCH"),"dead")</f>
        <v>dead</v>
      </c>
      <c r="F3179" s="15" t="str">
        <f>_xlfn.IFNA(INDEX(Table6[[#All],[Location]],MATCH(RecordTable[[#This Row],[METRC]],Table6[Tag],0)),"DEAD")</f>
        <v>DEAD</v>
      </c>
    </row>
    <row r="3180" spans="1:6" x14ac:dyDescent="0.25">
      <c r="A3180" t="str">
        <f>_xlfn.CONCAT("1A4070000000065000",RIGHT(RecordTable[[#This Row],[CloneBarcode]],6))</f>
        <v>1A4070000000065000048066</v>
      </c>
      <c r="B3180" t="str">
        <f>LEFT(RecordTable[[#This Row],[CloneBarcode]],7)</f>
        <v>HTWV016</v>
      </c>
      <c r="C3180" t="s">
        <v>3973</v>
      </c>
      <c r="D3180" s="15">
        <v>43829</v>
      </c>
      <c r="E3180" s="15" t="str">
        <f>_xlfn.IFNA(IF(LEFT(VLOOKUP(RecordTable[[#This Row],[METRC]],METRC!A:B,2,FALSE),4)=LEFT(RecordTable[[#This Row],[CloneBarcode]],4),"match","MISMATCH"),"dead")</f>
        <v>dead</v>
      </c>
      <c r="F3180" s="15" t="str">
        <f>_xlfn.IFNA(INDEX(Table6[[#All],[Location]],MATCH(RecordTable[[#This Row],[METRC]],Table6[Tag],0)),"DEAD")</f>
        <v>DEAD</v>
      </c>
    </row>
    <row r="3181" spans="1:6" x14ac:dyDescent="0.25">
      <c r="A3181" t="str">
        <f>_xlfn.CONCAT("1A4070000000065000",RIGHT(RecordTable[[#This Row],[CloneBarcode]],6))</f>
        <v>1A4070000000065000050651</v>
      </c>
      <c r="B3181" t="str">
        <f>LEFT(RecordTable[[#This Row],[CloneBarcode]],7)</f>
        <v>HTWV016</v>
      </c>
      <c r="C3181" t="s">
        <v>4153</v>
      </c>
      <c r="D3181" s="15">
        <v>43829</v>
      </c>
      <c r="E3181" s="15" t="str">
        <f>_xlfn.IFNA(IF(LEFT(VLOOKUP(RecordTable[[#This Row],[METRC]],METRC!A:B,2,FALSE),4)=LEFT(RecordTable[[#This Row],[CloneBarcode]],4),"match","MISMATCH"),"dead")</f>
        <v>dead</v>
      </c>
      <c r="F3181" s="15" t="str">
        <f>_xlfn.IFNA(INDEX(Table6[[#All],[Location]],MATCH(RecordTable[[#This Row],[METRC]],Table6[Tag],0)),"DEAD")</f>
        <v>DEAD</v>
      </c>
    </row>
    <row r="3182" spans="1:6" x14ac:dyDescent="0.25">
      <c r="A3182" t="str">
        <f>_xlfn.CONCAT("1A4070000000065000",RIGHT(RecordTable[[#This Row],[CloneBarcode]],6))</f>
        <v>1A4070000000065000048068</v>
      </c>
      <c r="B3182" t="str">
        <f>LEFT(RecordTable[[#This Row],[CloneBarcode]],7)</f>
        <v>HTWV016</v>
      </c>
      <c r="C3182" t="s">
        <v>3974</v>
      </c>
      <c r="D3182" s="15">
        <v>43829</v>
      </c>
      <c r="E3182" s="15" t="str">
        <f>_xlfn.IFNA(IF(LEFT(VLOOKUP(RecordTable[[#This Row],[METRC]],METRC!A:B,2,FALSE),4)=LEFT(RecordTable[[#This Row],[CloneBarcode]],4),"match","MISMATCH"),"dead")</f>
        <v>dead</v>
      </c>
      <c r="F3182" s="15" t="str">
        <f>_xlfn.IFNA(INDEX(Table6[[#All],[Location]],MATCH(RecordTable[[#This Row],[METRC]],Table6[Tag],0)),"DEAD")</f>
        <v>DEAD</v>
      </c>
    </row>
    <row r="3183" spans="1:6" x14ac:dyDescent="0.25">
      <c r="A3183" t="str">
        <f>_xlfn.CONCAT("1A4070000000065000",RIGHT(RecordTable[[#This Row],[CloneBarcode]],6))</f>
        <v>1A4070000000065000045496</v>
      </c>
      <c r="B3183" t="str">
        <f>LEFT(RecordTable[[#This Row],[CloneBarcode]],7)</f>
        <v>ISLA010</v>
      </c>
      <c r="C3183" t="s">
        <v>3867</v>
      </c>
      <c r="D3183" s="15">
        <v>43829</v>
      </c>
      <c r="E3183" s="15" t="str">
        <f>_xlfn.IFNA(IF(LEFT(VLOOKUP(RecordTable[[#This Row],[METRC]],METRC!A:B,2,FALSE),4)=LEFT(RecordTable[[#This Row],[CloneBarcode]],4),"match","MISMATCH"),"dead")</f>
        <v>dead</v>
      </c>
      <c r="F3183" s="15" t="str">
        <f>_xlfn.IFNA(INDEX(Table6[[#All],[Location]],MATCH(RecordTable[[#This Row],[METRC]],Table6[Tag],0)),"DEAD")</f>
        <v>DEAD</v>
      </c>
    </row>
    <row r="3184" spans="1:6" x14ac:dyDescent="0.25">
      <c r="A3184" t="str">
        <f>_xlfn.CONCAT("1A4070000000065000",RIGHT(RecordTable[[#This Row],[CloneBarcode]],6))</f>
        <v>1A4070000000065000045497</v>
      </c>
      <c r="B3184" t="str">
        <f>LEFT(RecordTable[[#This Row],[CloneBarcode]],7)</f>
        <v>ISLA010</v>
      </c>
      <c r="C3184" t="s">
        <v>3866</v>
      </c>
      <c r="D3184" s="15">
        <v>43829</v>
      </c>
      <c r="E3184" s="15" t="str">
        <f>_xlfn.IFNA(IF(LEFT(VLOOKUP(RecordTable[[#This Row],[METRC]],METRC!A:B,2,FALSE),4)=LEFT(RecordTable[[#This Row],[CloneBarcode]],4),"match","MISMATCH"),"dead")</f>
        <v>dead</v>
      </c>
      <c r="F3184" s="15" t="str">
        <f>_xlfn.IFNA(INDEX(Table6[[#All],[Location]],MATCH(RecordTable[[#This Row],[METRC]],Table6[Tag],0)),"DEAD")</f>
        <v>DEAD</v>
      </c>
    </row>
    <row r="3185" spans="1:6" x14ac:dyDescent="0.25">
      <c r="A3185" t="str">
        <f>_xlfn.CONCAT("1A4070000000065000",RIGHT(RecordTable[[#This Row],[CloneBarcode]],6))</f>
        <v>1A4070000000065000053270</v>
      </c>
      <c r="B3185" t="str">
        <f>LEFT(RecordTable[[#This Row],[CloneBarcode]],7)</f>
        <v>ISLA010</v>
      </c>
      <c r="C3185" t="s">
        <v>4334</v>
      </c>
      <c r="D3185" s="15">
        <v>43829</v>
      </c>
      <c r="E3185" s="15" t="str">
        <f>_xlfn.IFNA(IF(LEFT(VLOOKUP(RecordTable[[#This Row],[METRC]],METRC!A:B,2,FALSE),4)=LEFT(RecordTable[[#This Row],[CloneBarcode]],4),"match","MISMATCH"),"dead")</f>
        <v>dead</v>
      </c>
      <c r="F3185" s="15" t="str">
        <f>_xlfn.IFNA(INDEX(Table6[[#All],[Location]],MATCH(RecordTable[[#This Row],[METRC]],Table6[Tag],0)),"DEAD")</f>
        <v>DEAD</v>
      </c>
    </row>
    <row r="3186" spans="1:6" x14ac:dyDescent="0.25">
      <c r="A3186" t="str">
        <f>_xlfn.CONCAT("1A4070000000065000",RIGHT(RecordTable[[#This Row],[CloneBarcode]],6))</f>
        <v>1A4070000000065000053269</v>
      </c>
      <c r="B3186" t="str">
        <f>LEFT(RecordTable[[#This Row],[CloneBarcode]],7)</f>
        <v>ISLA010</v>
      </c>
      <c r="C3186" t="s">
        <v>4335</v>
      </c>
      <c r="D3186" s="15">
        <v>43829</v>
      </c>
      <c r="E3186" s="15" t="str">
        <f>_xlfn.IFNA(IF(LEFT(VLOOKUP(RecordTable[[#This Row],[METRC]],METRC!A:B,2,FALSE),4)=LEFT(RecordTable[[#This Row],[CloneBarcode]],4),"match","MISMATCH"),"dead")</f>
        <v>dead</v>
      </c>
      <c r="F3186" s="15" t="str">
        <f>_xlfn.IFNA(INDEX(Table6[[#All],[Location]],MATCH(RecordTable[[#This Row],[METRC]],Table6[Tag],0)),"DEAD")</f>
        <v>DEAD</v>
      </c>
    </row>
    <row r="3187" spans="1:6" x14ac:dyDescent="0.25">
      <c r="A3187" t="str">
        <f>_xlfn.CONCAT("1A4070000000065000",RIGHT(RecordTable[[#This Row],[CloneBarcode]],6))</f>
        <v>1A4070000000065000057414</v>
      </c>
      <c r="B3187" t="str">
        <f>LEFT(RecordTable[[#This Row],[CloneBarcode]],7)</f>
        <v>ISLA010</v>
      </c>
      <c r="C3187" t="s">
        <v>4478</v>
      </c>
      <c r="D3187" s="15">
        <v>43829</v>
      </c>
      <c r="E3187" s="15" t="str">
        <f>_xlfn.IFNA(IF(LEFT(VLOOKUP(RecordTable[[#This Row],[METRC]],METRC!A:B,2,FALSE),4)=LEFT(RecordTable[[#This Row],[CloneBarcode]],4),"match","MISMATCH"),"dead")</f>
        <v>dead</v>
      </c>
      <c r="F3187" s="15" t="str">
        <f>_xlfn.IFNA(INDEX(Table6[[#All],[Location]],MATCH(RecordTable[[#This Row],[METRC]],Table6[Tag],0)),"DEAD")</f>
        <v>DEAD</v>
      </c>
    </row>
    <row r="3188" spans="1:6" x14ac:dyDescent="0.25">
      <c r="A3188" t="str">
        <f>_xlfn.CONCAT("1A4070000000065000",RIGHT(RecordTable[[#This Row],[CloneBarcode]],6))</f>
        <v>1A4070000000065000057413</v>
      </c>
      <c r="B3188" t="str">
        <f>LEFT(RecordTable[[#This Row],[CloneBarcode]],7)</f>
        <v>ISLA010</v>
      </c>
      <c r="C3188" t="s">
        <v>4479</v>
      </c>
      <c r="D3188" s="15">
        <v>43829</v>
      </c>
      <c r="E3188" s="15" t="str">
        <f>_xlfn.IFNA(IF(LEFT(VLOOKUP(RecordTable[[#This Row],[METRC]],METRC!A:B,2,FALSE),4)=LEFT(RecordTable[[#This Row],[CloneBarcode]],4),"match","MISMATCH"),"dead")</f>
        <v>dead</v>
      </c>
      <c r="F3188" s="15" t="str">
        <f>_xlfn.IFNA(INDEX(Table6[[#All],[Location]],MATCH(RecordTable[[#This Row],[METRC]],Table6[Tag],0)),"DEAD")</f>
        <v>DEAD</v>
      </c>
    </row>
    <row r="3189" spans="1:6" x14ac:dyDescent="0.25">
      <c r="A3189" t="str">
        <f>_xlfn.CONCAT("1A4070000000065000",RIGHT(RecordTable[[#This Row],[CloneBarcode]],6))</f>
        <v>1A4070000000065000057415</v>
      </c>
      <c r="B3189" t="str">
        <f>LEFT(RecordTable[[#This Row],[CloneBarcode]],7)</f>
        <v>ISLA010</v>
      </c>
      <c r="C3189" t="s">
        <v>4480</v>
      </c>
      <c r="D3189" s="15">
        <v>43829</v>
      </c>
      <c r="E3189" s="15" t="str">
        <f>_xlfn.IFNA(IF(LEFT(VLOOKUP(RecordTable[[#This Row],[METRC]],METRC!A:B,2,FALSE),4)=LEFT(RecordTable[[#This Row],[CloneBarcode]],4),"match","MISMATCH"),"dead")</f>
        <v>dead</v>
      </c>
      <c r="F3189" s="15" t="str">
        <f>_xlfn.IFNA(INDEX(Table6[[#All],[Location]],MATCH(RecordTable[[#This Row],[METRC]],Table6[Tag],0)),"DEAD")</f>
        <v>DEAD</v>
      </c>
    </row>
    <row r="3190" spans="1:6" x14ac:dyDescent="0.25">
      <c r="A3190" t="str">
        <f>_xlfn.CONCAT("1A4070000000065000",RIGHT(RecordTable[[#This Row],[CloneBarcode]],6))</f>
        <v>1A4070000000065000057412</v>
      </c>
      <c r="B3190" t="str">
        <f>LEFT(RecordTable[[#This Row],[CloneBarcode]],7)</f>
        <v>ISLA010</v>
      </c>
      <c r="C3190" t="s">
        <v>4481</v>
      </c>
      <c r="D3190" s="15">
        <v>43829</v>
      </c>
      <c r="E3190" s="15" t="str">
        <f>_xlfn.IFNA(IF(LEFT(VLOOKUP(RecordTable[[#This Row],[METRC]],METRC!A:B,2,FALSE),4)=LEFT(RecordTable[[#This Row],[CloneBarcode]],4),"match","MISMATCH"),"dead")</f>
        <v>dead</v>
      </c>
      <c r="F3190" s="15" t="str">
        <f>_xlfn.IFNA(INDEX(Table6[[#All],[Location]],MATCH(RecordTable[[#This Row],[METRC]],Table6[Tag],0)),"DEAD")</f>
        <v>DEAD</v>
      </c>
    </row>
    <row r="3191" spans="1:6" x14ac:dyDescent="0.25">
      <c r="A3191" t="str">
        <f>_xlfn.CONCAT("1A4070000000065000",RIGHT(RecordTable[[#This Row],[CloneBarcode]],6))</f>
        <v>1A4070000000065000053218</v>
      </c>
      <c r="B3191" t="str">
        <f>LEFT(RecordTable[[#This Row],[CloneBarcode]],7)</f>
        <v>JACK021</v>
      </c>
      <c r="C3191" t="s">
        <v>4252</v>
      </c>
      <c r="D3191" s="15">
        <v>43829</v>
      </c>
      <c r="E3191" s="15" t="str">
        <f>_xlfn.IFNA(IF(LEFT(VLOOKUP(RecordTable[[#This Row],[METRC]],METRC!A:B,2,FALSE),4)=LEFT(RecordTable[[#This Row],[CloneBarcode]],4),"match","MISMATCH"),"dead")</f>
        <v>dead</v>
      </c>
      <c r="F3191" s="15" t="str">
        <f>_xlfn.IFNA(INDEX(Table6[[#All],[Location]],MATCH(RecordTable[[#This Row],[METRC]],Table6[Tag],0)),"DEAD")</f>
        <v>DEAD</v>
      </c>
    </row>
    <row r="3192" spans="1:6" x14ac:dyDescent="0.25">
      <c r="A3192" t="str">
        <f>_xlfn.CONCAT("1A4070000000065000",RIGHT(RecordTable[[#This Row],[CloneBarcode]],6))</f>
        <v>1A4070000000065000053221</v>
      </c>
      <c r="B3192" t="str">
        <f>LEFT(RecordTable[[#This Row],[CloneBarcode]],7)</f>
        <v>JACK021</v>
      </c>
      <c r="C3192" t="s">
        <v>4253</v>
      </c>
      <c r="D3192" s="15">
        <v>43829</v>
      </c>
      <c r="E3192" s="15" t="str">
        <f>_xlfn.IFNA(IF(LEFT(VLOOKUP(RecordTable[[#This Row],[METRC]],METRC!A:B,2,FALSE),4)=LEFT(RecordTable[[#This Row],[CloneBarcode]],4),"match","MISMATCH"),"dead")</f>
        <v>dead</v>
      </c>
      <c r="F3192" s="15" t="str">
        <f>_xlfn.IFNA(INDEX(Table6[[#All],[Location]],MATCH(RecordTable[[#This Row],[METRC]],Table6[Tag],0)),"DEAD")</f>
        <v>DEAD</v>
      </c>
    </row>
    <row r="3193" spans="1:6" x14ac:dyDescent="0.25">
      <c r="A3193" t="str">
        <f>_xlfn.CONCAT("1A4070000000065000",RIGHT(RecordTable[[#This Row],[CloneBarcode]],6))</f>
        <v>1A4070000000065000053219</v>
      </c>
      <c r="B3193" t="str">
        <f>LEFT(RecordTable[[#This Row],[CloneBarcode]],7)</f>
        <v>JACK021</v>
      </c>
      <c r="C3193" t="s">
        <v>91</v>
      </c>
      <c r="D3193" s="15">
        <v>43829</v>
      </c>
      <c r="E3193" s="15" t="str">
        <f>_xlfn.IFNA(IF(LEFT(VLOOKUP(RecordTable[[#This Row],[METRC]],METRC!A:B,2,FALSE),4)=LEFT(RecordTable[[#This Row],[CloneBarcode]],4),"match","MISMATCH"),"dead")</f>
        <v>dead</v>
      </c>
      <c r="F3193" s="15" t="str">
        <f>_xlfn.IFNA(INDEX(Table6[[#All],[Location]],MATCH(RecordTable[[#This Row],[METRC]],Table6[Tag],0)),"DEAD")</f>
        <v>DEAD</v>
      </c>
    </row>
    <row r="3194" spans="1:6" x14ac:dyDescent="0.25">
      <c r="A3194" t="str">
        <f>_xlfn.CONCAT("1A4070000000065000",RIGHT(RecordTable[[#This Row],[CloneBarcode]],6))</f>
        <v>1A4070000000065000053217</v>
      </c>
      <c r="B3194" t="str">
        <f>LEFT(RecordTable[[#This Row],[CloneBarcode]],7)</f>
        <v>JACK021</v>
      </c>
      <c r="C3194" t="s">
        <v>65</v>
      </c>
      <c r="D3194" s="15">
        <v>43829</v>
      </c>
      <c r="E3194" s="15" t="str">
        <f>_xlfn.IFNA(IF(LEFT(VLOOKUP(RecordTable[[#This Row],[METRC]],METRC!A:B,2,FALSE),4)=LEFT(RecordTable[[#This Row],[CloneBarcode]],4),"match","MISMATCH"),"dead")</f>
        <v>dead</v>
      </c>
      <c r="F3194" s="15" t="str">
        <f>_xlfn.IFNA(INDEX(Table6[[#All],[Location]],MATCH(RecordTable[[#This Row],[METRC]],Table6[Tag],0)),"DEAD")</f>
        <v>DEAD</v>
      </c>
    </row>
    <row r="3195" spans="1:6" x14ac:dyDescent="0.25">
      <c r="A3195" t="str">
        <f>_xlfn.CONCAT("1A4070000000065000",RIGHT(RecordTable[[#This Row],[CloneBarcode]],6))</f>
        <v>1A4070000000065000053220</v>
      </c>
      <c r="B3195" t="str">
        <f>LEFT(RecordTable[[#This Row],[CloneBarcode]],7)</f>
        <v>JACK021</v>
      </c>
      <c r="C3195" t="s">
        <v>4254</v>
      </c>
      <c r="D3195" s="15">
        <v>43829</v>
      </c>
      <c r="E3195" s="15" t="str">
        <f>_xlfn.IFNA(IF(LEFT(VLOOKUP(RecordTable[[#This Row],[METRC]],METRC!A:B,2,FALSE),4)=LEFT(RecordTable[[#This Row],[CloneBarcode]],4),"match","MISMATCH"),"dead")</f>
        <v>dead</v>
      </c>
      <c r="F3195" s="15" t="str">
        <f>_xlfn.IFNA(INDEX(Table6[[#All],[Location]],MATCH(RecordTable[[#This Row],[METRC]],Table6[Tag],0)),"DEAD")</f>
        <v>DEAD</v>
      </c>
    </row>
    <row r="3196" spans="1:6" x14ac:dyDescent="0.25">
      <c r="A3196" t="str">
        <f>_xlfn.CONCAT("1A4070000000065000",RIGHT(RecordTable[[#This Row],[CloneBarcode]],6))</f>
        <v>1A4070000000065000045576</v>
      </c>
      <c r="B3196" t="str">
        <f>LEFT(RecordTable[[#This Row],[CloneBarcode]],7)</f>
        <v>JACK021</v>
      </c>
      <c r="C3196" t="s">
        <v>3976</v>
      </c>
      <c r="D3196" s="15">
        <v>43829</v>
      </c>
      <c r="E3196" s="15" t="str">
        <f>_xlfn.IFNA(IF(LEFT(VLOOKUP(RecordTable[[#This Row],[METRC]],METRC!A:B,2,FALSE),4)=LEFT(RecordTable[[#This Row],[CloneBarcode]],4),"match","MISMATCH"),"dead")</f>
        <v>dead</v>
      </c>
      <c r="F3196" s="15" t="str">
        <f>_xlfn.IFNA(INDEX(Table6[[#All],[Location]],MATCH(RecordTable[[#This Row],[METRC]],Table6[Tag],0)),"DEAD")</f>
        <v>DEAD</v>
      </c>
    </row>
    <row r="3197" spans="1:6" x14ac:dyDescent="0.25">
      <c r="A3197" t="str">
        <f>_xlfn.CONCAT("1A4070000000065000",RIGHT(RecordTable[[#This Row],[CloneBarcode]],6))</f>
        <v>1A4070000000065000050602</v>
      </c>
      <c r="B3197" t="str">
        <f>LEFT(RecordTable[[#This Row],[CloneBarcode]],7)</f>
        <v>JK99007</v>
      </c>
      <c r="C3197" t="s">
        <v>4156</v>
      </c>
      <c r="D3197" s="15">
        <v>43829</v>
      </c>
      <c r="E3197" s="15" t="str">
        <f>_xlfn.IFNA(IF(LEFT(VLOOKUP(RecordTable[[#This Row],[METRC]],METRC!A:B,2,FALSE),4)=LEFT(RecordTable[[#This Row],[CloneBarcode]],4),"match","MISMATCH"),"dead")</f>
        <v>dead</v>
      </c>
      <c r="F3197" s="15" t="str">
        <f>_xlfn.IFNA(INDEX(Table6[[#All],[Location]],MATCH(RecordTable[[#This Row],[METRC]],Table6[Tag],0)),"DEAD")</f>
        <v>DEAD</v>
      </c>
    </row>
    <row r="3198" spans="1:6" x14ac:dyDescent="0.25">
      <c r="A3198" t="str">
        <f>_xlfn.CONCAT("1A4070000000065000",RIGHT(RecordTable[[#This Row],[CloneBarcode]],6))</f>
        <v>1A4070000000065000048099</v>
      </c>
      <c r="B3198" t="str">
        <f>LEFT(RecordTable[[#This Row],[CloneBarcode]],7)</f>
        <v>JK99007</v>
      </c>
      <c r="C3198" t="s">
        <v>3979</v>
      </c>
      <c r="D3198" s="15">
        <v>43829</v>
      </c>
      <c r="E3198" s="15" t="str">
        <f>_xlfn.IFNA(IF(LEFT(VLOOKUP(RecordTable[[#This Row],[METRC]],METRC!A:B,2,FALSE),4)=LEFT(RecordTable[[#This Row],[CloneBarcode]],4),"match","MISMATCH"),"dead")</f>
        <v>dead</v>
      </c>
      <c r="F3198" s="15" t="str">
        <f>_xlfn.IFNA(INDEX(Table6[[#All],[Location]],MATCH(RecordTable[[#This Row],[METRC]],Table6[Tag],0)),"DEAD")</f>
        <v>DEAD</v>
      </c>
    </row>
    <row r="3199" spans="1:6" x14ac:dyDescent="0.25">
      <c r="A3199" t="str">
        <f>_xlfn.CONCAT("1A4070000000065000",RIGHT(RecordTable[[#This Row],[CloneBarcode]],6))</f>
        <v>1A4070000000065000050601</v>
      </c>
      <c r="B3199" t="str">
        <f>LEFT(RecordTable[[#This Row],[CloneBarcode]],7)</f>
        <v>JK99007</v>
      </c>
      <c r="C3199" t="s">
        <v>4155</v>
      </c>
      <c r="D3199" s="15">
        <v>43829</v>
      </c>
      <c r="E3199" s="15" t="str">
        <f>_xlfn.IFNA(IF(LEFT(VLOOKUP(RecordTable[[#This Row],[METRC]],METRC!A:B,2,FALSE),4)=LEFT(RecordTable[[#This Row],[CloneBarcode]],4),"match","MISMATCH"),"dead")</f>
        <v>dead</v>
      </c>
      <c r="F3199" s="15" t="str">
        <f>_xlfn.IFNA(INDEX(Table6[[#All],[Location]],MATCH(RecordTable[[#This Row],[METRC]],Table6[Tag],0)),"DEAD")</f>
        <v>DEAD</v>
      </c>
    </row>
    <row r="3200" spans="1:6" x14ac:dyDescent="0.25">
      <c r="A3200" t="str">
        <f>_xlfn.CONCAT("1A4070000000065000",RIGHT(RecordTable[[#This Row],[CloneBarcode]],6))</f>
        <v>1A4070000000065000048100</v>
      </c>
      <c r="B3200" t="str">
        <f>LEFT(RecordTable[[#This Row],[CloneBarcode]],7)</f>
        <v>JK99007</v>
      </c>
      <c r="C3200" t="s">
        <v>3977</v>
      </c>
      <c r="D3200" s="15">
        <v>43829</v>
      </c>
      <c r="E3200" s="15" t="str">
        <f>_xlfn.IFNA(IF(LEFT(VLOOKUP(RecordTable[[#This Row],[METRC]],METRC!A:B,2,FALSE),4)=LEFT(RecordTable[[#This Row],[CloneBarcode]],4),"match","MISMATCH"),"dead")</f>
        <v>dead</v>
      </c>
      <c r="F3200" s="15" t="str">
        <f>_xlfn.IFNA(INDEX(Table6[[#All],[Location]],MATCH(RecordTable[[#This Row],[METRC]],Table6[Tag],0)),"DEAD")</f>
        <v>DEAD</v>
      </c>
    </row>
    <row r="3201" spans="1:6" x14ac:dyDescent="0.25">
      <c r="A3201" t="str">
        <f>_xlfn.CONCAT("1A4070000000065000",RIGHT(RecordTable[[#This Row],[CloneBarcode]],6))</f>
        <v>1A4070000000065000048101</v>
      </c>
      <c r="B3201" t="str">
        <f>LEFT(RecordTable[[#This Row],[CloneBarcode]],7)</f>
        <v>JK99007</v>
      </c>
      <c r="C3201" t="s">
        <v>3978</v>
      </c>
      <c r="D3201" s="15">
        <v>43829</v>
      </c>
      <c r="E3201" s="15" t="str">
        <f>_xlfn.IFNA(IF(LEFT(VLOOKUP(RecordTable[[#This Row],[METRC]],METRC!A:B,2,FALSE),4)=LEFT(RecordTable[[#This Row],[CloneBarcode]],4),"match","MISMATCH"),"dead")</f>
        <v>dead</v>
      </c>
      <c r="F3201" s="15" t="str">
        <f>_xlfn.IFNA(INDEX(Table6[[#All],[Location]],MATCH(RecordTable[[#This Row],[METRC]],Table6[Tag],0)),"DEAD")</f>
        <v>DEAD</v>
      </c>
    </row>
    <row r="3202" spans="1:6" x14ac:dyDescent="0.25">
      <c r="A3202" t="str">
        <f>_xlfn.CONCAT("1A4070000000065000",RIGHT(RecordTable[[#This Row],[CloneBarcode]],6))</f>
        <v>1A4070000000065000053245</v>
      </c>
      <c r="B3202" t="str">
        <f>LEFT(RecordTable[[#This Row],[CloneBarcode]],7)</f>
        <v>JK99007</v>
      </c>
      <c r="C3202" t="s">
        <v>4336</v>
      </c>
      <c r="D3202" s="15">
        <v>43829</v>
      </c>
      <c r="E3202" s="15" t="str">
        <f>_xlfn.IFNA(IF(LEFT(VLOOKUP(RecordTable[[#This Row],[METRC]],METRC!A:B,2,FALSE),4)=LEFT(RecordTable[[#This Row],[CloneBarcode]],4),"match","MISMATCH"),"dead")</f>
        <v>dead</v>
      </c>
      <c r="F3202" s="15" t="str">
        <f>_xlfn.IFNA(INDEX(Table6[[#All],[Location]],MATCH(RecordTable[[#This Row],[METRC]],Table6[Tag],0)),"DEAD")</f>
        <v>DEAD</v>
      </c>
    </row>
    <row r="3203" spans="1:6" x14ac:dyDescent="0.25">
      <c r="A3203" t="str">
        <f>_xlfn.CONCAT("1A4070000000065000",RIGHT(RecordTable[[#This Row],[CloneBarcode]],6))</f>
        <v>1A4070000000065000053246</v>
      </c>
      <c r="B3203" t="str">
        <f>LEFT(RecordTable[[#This Row],[CloneBarcode]],7)</f>
        <v>JK99007</v>
      </c>
      <c r="C3203" t="s">
        <v>4337</v>
      </c>
      <c r="D3203" s="15">
        <v>43829</v>
      </c>
      <c r="E3203" s="15" t="str">
        <f>_xlfn.IFNA(IF(LEFT(VLOOKUP(RecordTable[[#This Row],[METRC]],METRC!A:B,2,FALSE),4)=LEFT(RecordTable[[#This Row],[CloneBarcode]],4),"match","MISMATCH"),"dead")</f>
        <v>dead</v>
      </c>
      <c r="F3203" s="15" t="str">
        <f>_xlfn.IFNA(INDEX(Table6[[#All],[Location]],MATCH(RecordTable[[#This Row],[METRC]],Table6[Tag],0)),"DEAD")</f>
        <v>DEAD</v>
      </c>
    </row>
    <row r="3204" spans="1:6" x14ac:dyDescent="0.25">
      <c r="A3204" t="str">
        <f>_xlfn.CONCAT("1A4070000000065000",RIGHT(RecordTable[[#This Row],[CloneBarcode]],6))</f>
        <v>1A4070000000065000048090</v>
      </c>
      <c r="B3204" t="str">
        <f>LEFT(RecordTable[[#This Row],[CloneBarcode]],7)</f>
        <v>JK99030</v>
      </c>
      <c r="C3204" t="s">
        <v>3981</v>
      </c>
      <c r="D3204" s="15">
        <v>43829</v>
      </c>
      <c r="E3204" s="15" t="str">
        <f>_xlfn.IFNA(IF(LEFT(VLOOKUP(RecordTable[[#This Row],[METRC]],METRC!A:B,2,FALSE),4)=LEFT(RecordTable[[#This Row],[CloneBarcode]],4),"match","MISMATCH"),"dead")</f>
        <v>dead</v>
      </c>
      <c r="F3204" s="15" t="str">
        <f>_xlfn.IFNA(INDEX(Table6[[#All],[Location]],MATCH(RecordTable[[#This Row],[METRC]],Table6[Tag],0)),"DEAD")</f>
        <v>DEAD</v>
      </c>
    </row>
    <row r="3205" spans="1:6" x14ac:dyDescent="0.25">
      <c r="A3205" t="str">
        <f>_xlfn.CONCAT("1A4070000000065000",RIGHT(RecordTable[[#This Row],[CloneBarcode]],6))</f>
        <v>1A4070000000065000048089</v>
      </c>
      <c r="B3205" t="str">
        <f>LEFT(RecordTable[[#This Row],[CloneBarcode]],7)</f>
        <v>JK99030</v>
      </c>
      <c r="C3205" t="s">
        <v>3980</v>
      </c>
      <c r="D3205" s="15">
        <v>43829</v>
      </c>
      <c r="E3205" s="15" t="str">
        <f>_xlfn.IFNA(IF(LEFT(VLOOKUP(RecordTable[[#This Row],[METRC]],METRC!A:B,2,FALSE),4)=LEFT(RecordTable[[#This Row],[CloneBarcode]],4),"match","MISMATCH"),"dead")</f>
        <v>dead</v>
      </c>
      <c r="F3205" s="15" t="str">
        <f>_xlfn.IFNA(INDEX(Table6[[#All],[Location]],MATCH(RecordTable[[#This Row],[METRC]],Table6[Tag],0)),"DEAD")</f>
        <v>DEAD</v>
      </c>
    </row>
    <row r="3206" spans="1:6" x14ac:dyDescent="0.25">
      <c r="A3206" t="str">
        <f>_xlfn.CONCAT("1A4070000000065000",RIGHT(RecordTable[[#This Row],[CloneBarcode]],6))</f>
        <v>1A4070000000065000050595</v>
      </c>
      <c r="B3206" t="str">
        <f>LEFT(RecordTable[[#This Row],[CloneBarcode]],7)</f>
        <v>JK99042</v>
      </c>
      <c r="C3206" t="s">
        <v>4256</v>
      </c>
      <c r="D3206" s="15">
        <v>43829</v>
      </c>
      <c r="E3206" s="15" t="str">
        <f>_xlfn.IFNA(IF(LEFT(VLOOKUP(RecordTable[[#This Row],[METRC]],METRC!A:B,2,FALSE),4)=LEFT(RecordTable[[#This Row],[CloneBarcode]],4),"match","MISMATCH"),"dead")</f>
        <v>dead</v>
      </c>
      <c r="F3206" s="15" t="str">
        <f>_xlfn.IFNA(INDEX(Table6[[#All],[Location]],MATCH(RecordTable[[#This Row],[METRC]],Table6[Tag],0)),"DEAD")</f>
        <v>DEAD</v>
      </c>
    </row>
    <row r="3207" spans="1:6" x14ac:dyDescent="0.25">
      <c r="A3207" t="str">
        <f>_xlfn.CONCAT("1A4070000000065000",RIGHT(RecordTable[[#This Row],[CloneBarcode]],6))</f>
        <v>1A4070000000065000050596</v>
      </c>
      <c r="B3207" t="str">
        <f>LEFT(RecordTable[[#This Row],[CloneBarcode]],7)</f>
        <v>JK99042</v>
      </c>
      <c r="C3207" t="s">
        <v>4255</v>
      </c>
      <c r="D3207" s="15">
        <v>43829</v>
      </c>
      <c r="E3207" s="15" t="str">
        <f>_xlfn.IFNA(IF(LEFT(VLOOKUP(RecordTable[[#This Row],[METRC]],METRC!A:B,2,FALSE),4)=LEFT(RecordTable[[#This Row],[CloneBarcode]],4),"match","MISMATCH"),"dead")</f>
        <v>dead</v>
      </c>
      <c r="F3207" s="15" t="str">
        <f>_xlfn.IFNA(INDEX(Table6[[#All],[Location]],MATCH(RecordTable[[#This Row],[METRC]],Table6[Tag],0)),"DEAD")</f>
        <v>DEAD</v>
      </c>
    </row>
    <row r="3208" spans="1:6" x14ac:dyDescent="0.25">
      <c r="A3208" t="str">
        <f>_xlfn.CONCAT("1A4070000000065000",RIGHT(RecordTable[[#This Row],[CloneBarcode]],6))</f>
        <v>1A4070000000065000048088</v>
      </c>
      <c r="B3208" t="str">
        <f>LEFT(RecordTable[[#This Row],[CloneBarcode]],7)</f>
        <v>JK99042</v>
      </c>
      <c r="C3208" t="s">
        <v>3984</v>
      </c>
      <c r="D3208" s="15">
        <v>43829</v>
      </c>
      <c r="E3208" s="15" t="str">
        <f>_xlfn.IFNA(IF(LEFT(VLOOKUP(RecordTable[[#This Row],[METRC]],METRC!A:B,2,FALSE),4)=LEFT(RecordTable[[#This Row],[CloneBarcode]],4),"match","MISMATCH"),"dead")</f>
        <v>dead</v>
      </c>
      <c r="F3208" s="15" t="str">
        <f>_xlfn.IFNA(INDEX(Table6[[#All],[Location]],MATCH(RecordTable[[#This Row],[METRC]],Table6[Tag],0)),"DEAD")</f>
        <v>DEAD</v>
      </c>
    </row>
    <row r="3209" spans="1:6" x14ac:dyDescent="0.25">
      <c r="A3209" t="str">
        <f>_xlfn.CONCAT("1A4070000000065000",RIGHT(RecordTable[[#This Row],[CloneBarcode]],6))</f>
        <v>1A4070000000065000048086</v>
      </c>
      <c r="B3209" t="str">
        <f>LEFT(RecordTable[[#This Row],[CloneBarcode]],7)</f>
        <v>JK99042</v>
      </c>
      <c r="C3209" t="s">
        <v>3983</v>
      </c>
      <c r="D3209" s="15">
        <v>43829</v>
      </c>
      <c r="E3209" s="15" t="str">
        <f>_xlfn.IFNA(IF(LEFT(VLOOKUP(RecordTable[[#This Row],[METRC]],METRC!A:B,2,FALSE),4)=LEFT(RecordTable[[#This Row],[CloneBarcode]],4),"match","MISMATCH"),"dead")</f>
        <v>dead</v>
      </c>
      <c r="F3209" s="15" t="str">
        <f>_xlfn.IFNA(INDEX(Table6[[#All],[Location]],MATCH(RecordTable[[#This Row],[METRC]],Table6[Tag],0)),"DEAD")</f>
        <v>DEAD</v>
      </c>
    </row>
    <row r="3210" spans="1:6" x14ac:dyDescent="0.25">
      <c r="A3210" t="str">
        <f>_xlfn.CONCAT("1A4070000000065000",RIGHT(RecordTable[[#This Row],[CloneBarcode]],6))</f>
        <v>1A4070000000065000048087</v>
      </c>
      <c r="B3210" t="str">
        <f>LEFT(RecordTable[[#This Row],[CloneBarcode]],7)</f>
        <v>JK99042</v>
      </c>
      <c r="C3210" t="s">
        <v>3982</v>
      </c>
      <c r="D3210" s="15">
        <v>43829</v>
      </c>
      <c r="E3210" s="15" t="str">
        <f>_xlfn.IFNA(IF(LEFT(VLOOKUP(RecordTable[[#This Row],[METRC]],METRC!A:B,2,FALSE),4)=LEFT(RecordTable[[#This Row],[CloneBarcode]],4),"match","MISMATCH"),"dead")</f>
        <v>dead</v>
      </c>
      <c r="F3210" s="15" t="str">
        <f>_xlfn.IFNA(INDEX(Table6[[#All],[Location]],MATCH(RecordTable[[#This Row],[METRC]],Table6[Tag],0)),"DEAD")</f>
        <v>DEAD</v>
      </c>
    </row>
    <row r="3211" spans="1:6" x14ac:dyDescent="0.25">
      <c r="A3211" t="str">
        <f>_xlfn.CONCAT("1A4070000000065000",RIGHT(RecordTable[[#This Row],[CloneBarcode]],6))</f>
        <v>1A4070000000065000050598</v>
      </c>
      <c r="B3211" t="str">
        <f>LEFT(RecordTable[[#This Row],[CloneBarcode]],7)</f>
        <v>JK99064</v>
      </c>
      <c r="C3211" t="s">
        <v>4257</v>
      </c>
      <c r="D3211" s="15">
        <v>43829</v>
      </c>
      <c r="E3211" s="15" t="str">
        <f>_xlfn.IFNA(IF(LEFT(VLOOKUP(RecordTable[[#This Row],[METRC]],METRC!A:B,2,FALSE),4)=LEFT(RecordTable[[#This Row],[CloneBarcode]],4),"match","MISMATCH"),"dead")</f>
        <v>dead</v>
      </c>
      <c r="F3211" s="15" t="str">
        <f>_xlfn.IFNA(INDEX(Table6[[#All],[Location]],MATCH(RecordTable[[#This Row],[METRC]],Table6[Tag],0)),"DEAD")</f>
        <v>DEAD</v>
      </c>
    </row>
    <row r="3212" spans="1:6" x14ac:dyDescent="0.25">
      <c r="A3212" t="str">
        <f>_xlfn.CONCAT("1A4070000000065000",RIGHT(RecordTable[[#This Row],[CloneBarcode]],6))</f>
        <v>1A4070000000065000048105</v>
      </c>
      <c r="B3212" t="str">
        <f>LEFT(RecordTable[[#This Row],[CloneBarcode]],7)</f>
        <v>JK99064</v>
      </c>
      <c r="C3212" t="s">
        <v>3989</v>
      </c>
      <c r="D3212" s="15">
        <v>43829</v>
      </c>
      <c r="E3212" s="15" t="str">
        <f>_xlfn.IFNA(IF(LEFT(VLOOKUP(RecordTable[[#This Row],[METRC]],METRC!A:B,2,FALSE),4)=LEFT(RecordTable[[#This Row],[CloneBarcode]],4),"match","MISMATCH"),"dead")</f>
        <v>dead</v>
      </c>
      <c r="F3212" s="15" t="str">
        <f>_xlfn.IFNA(INDEX(Table6[[#All],[Location]],MATCH(RecordTable[[#This Row],[METRC]],Table6[Tag],0)),"DEAD")</f>
        <v>DEAD</v>
      </c>
    </row>
    <row r="3213" spans="1:6" x14ac:dyDescent="0.25">
      <c r="A3213" t="str">
        <f>_xlfn.CONCAT("1A4070000000065000",RIGHT(RecordTable[[#This Row],[CloneBarcode]],6))</f>
        <v>1A4070000000065000048106</v>
      </c>
      <c r="B3213" t="str">
        <f>LEFT(RecordTable[[#This Row],[CloneBarcode]],7)</f>
        <v>JK99064</v>
      </c>
      <c r="C3213" t="s">
        <v>3988</v>
      </c>
      <c r="D3213" s="15">
        <v>43829</v>
      </c>
      <c r="E3213" s="15" t="str">
        <f>_xlfn.IFNA(IF(LEFT(VLOOKUP(RecordTable[[#This Row],[METRC]],METRC!A:B,2,FALSE),4)=LEFT(RecordTable[[#This Row],[CloneBarcode]],4),"match","MISMATCH"),"dead")</f>
        <v>dead</v>
      </c>
      <c r="F3213" s="15" t="str">
        <f>_xlfn.IFNA(INDEX(Table6[[#All],[Location]],MATCH(RecordTable[[#This Row],[METRC]],Table6[Tag],0)),"DEAD")</f>
        <v>DEAD</v>
      </c>
    </row>
    <row r="3214" spans="1:6" x14ac:dyDescent="0.25">
      <c r="A3214" t="str">
        <f>_xlfn.CONCAT("1A4070000000065000",RIGHT(RecordTable[[#This Row],[CloneBarcode]],6))</f>
        <v>1A4070000000065000050600</v>
      </c>
      <c r="B3214" t="str">
        <f>LEFT(RecordTable[[#This Row],[CloneBarcode]],7)</f>
        <v>JK99064</v>
      </c>
      <c r="C3214" t="s">
        <v>4157</v>
      </c>
      <c r="D3214" s="15">
        <v>43829</v>
      </c>
      <c r="E3214" s="15" t="str">
        <f>_xlfn.IFNA(IF(LEFT(VLOOKUP(RecordTable[[#This Row],[METRC]],METRC!A:B,2,FALSE),4)=LEFT(RecordTable[[#This Row],[CloneBarcode]],4),"match","MISMATCH"),"dead")</f>
        <v>dead</v>
      </c>
      <c r="F3214" s="15" t="str">
        <f>_xlfn.IFNA(INDEX(Table6[[#All],[Location]],MATCH(RecordTable[[#This Row],[METRC]],Table6[Tag],0)),"DEAD")</f>
        <v>DEAD</v>
      </c>
    </row>
    <row r="3215" spans="1:6" x14ac:dyDescent="0.25">
      <c r="A3215" t="str">
        <f>_xlfn.CONCAT("1A4070000000065000",RIGHT(RecordTable[[#This Row],[CloneBarcode]],6))</f>
        <v>1A4070000000065000048085</v>
      </c>
      <c r="B3215" t="str">
        <f>LEFT(RecordTable[[#This Row],[CloneBarcode]],7)</f>
        <v>JK99064</v>
      </c>
      <c r="C3215" t="s">
        <v>3990</v>
      </c>
      <c r="D3215" s="15">
        <v>43829</v>
      </c>
      <c r="E3215" s="15" t="str">
        <f>_xlfn.IFNA(IF(LEFT(VLOOKUP(RecordTable[[#This Row],[METRC]],METRC!A:B,2,FALSE),4)=LEFT(RecordTable[[#This Row],[CloneBarcode]],4),"match","MISMATCH"),"dead")</f>
        <v>dead</v>
      </c>
      <c r="F3215" s="15" t="str">
        <f>_xlfn.IFNA(INDEX(Table6[[#All],[Location]],MATCH(RecordTable[[#This Row],[METRC]],Table6[Tag],0)),"DEAD")</f>
        <v>DEAD</v>
      </c>
    </row>
    <row r="3216" spans="1:6" x14ac:dyDescent="0.25">
      <c r="A3216" t="str">
        <f>_xlfn.CONCAT("1A4070000000065000",RIGHT(RecordTable[[#This Row],[CloneBarcode]],6))</f>
        <v>1A4070000000065000050587</v>
      </c>
      <c r="B3216" t="str">
        <f>LEFT(RecordTable[[#This Row],[CloneBarcode]],7)</f>
        <v>KING002</v>
      </c>
      <c r="C3216" t="s">
        <v>4258</v>
      </c>
      <c r="D3216" s="15">
        <v>43829</v>
      </c>
      <c r="E3216" s="15" t="str">
        <f>_xlfn.IFNA(IF(LEFT(VLOOKUP(RecordTable[[#This Row],[METRC]],METRC!A:B,2,FALSE),4)=LEFT(RecordTable[[#This Row],[CloneBarcode]],4),"match","MISMATCH"),"dead")</f>
        <v>dead</v>
      </c>
      <c r="F3216" s="15" t="str">
        <f>_xlfn.IFNA(INDEX(Table6[[#All],[Location]],MATCH(RecordTable[[#This Row],[METRC]],Table6[Tag],0)),"DEAD")</f>
        <v>DEAD</v>
      </c>
    </row>
    <row r="3217" spans="1:6" x14ac:dyDescent="0.25">
      <c r="A3217" t="str">
        <f>_xlfn.CONCAT("1A4070000000065000",RIGHT(RecordTable[[#This Row],[CloneBarcode]],6))</f>
        <v>1A4070000000065000050588</v>
      </c>
      <c r="B3217" t="str">
        <f>LEFT(RecordTable[[#This Row],[CloneBarcode]],7)</f>
        <v>KING002</v>
      </c>
      <c r="C3217" t="s">
        <v>122</v>
      </c>
      <c r="D3217" s="15">
        <v>43829</v>
      </c>
      <c r="E3217" s="15" t="str">
        <f>_xlfn.IFNA(IF(LEFT(VLOOKUP(RecordTable[[#This Row],[METRC]],METRC!A:B,2,FALSE),4)=LEFT(RecordTable[[#This Row],[CloneBarcode]],4),"match","MISMATCH"),"dead")</f>
        <v>dead</v>
      </c>
      <c r="F3217" s="15" t="str">
        <f>_xlfn.IFNA(INDEX(Table6[[#All],[Location]],MATCH(RecordTable[[#This Row],[METRC]],Table6[Tag],0)),"DEAD")</f>
        <v>DEAD</v>
      </c>
    </row>
    <row r="3218" spans="1:6" x14ac:dyDescent="0.25">
      <c r="A3218" t="str">
        <f>_xlfn.CONCAT("1A4070000000065000",RIGHT(RecordTable[[#This Row],[CloneBarcode]],6))</f>
        <v>1A4070000000065000050586</v>
      </c>
      <c r="B3218" t="str">
        <f>LEFT(RecordTable[[#This Row],[CloneBarcode]],7)</f>
        <v>KING002</v>
      </c>
      <c r="C3218" t="s">
        <v>141</v>
      </c>
      <c r="D3218" s="15">
        <v>43829</v>
      </c>
      <c r="E3218" s="15" t="str">
        <f>_xlfn.IFNA(IF(LEFT(VLOOKUP(RecordTable[[#This Row],[METRC]],METRC!A:B,2,FALSE),4)=LEFT(RecordTable[[#This Row],[CloneBarcode]],4),"match","MISMATCH"),"dead")</f>
        <v>dead</v>
      </c>
      <c r="F3218" s="15" t="str">
        <f>_xlfn.IFNA(INDEX(Table6[[#All],[Location]],MATCH(RecordTable[[#This Row],[METRC]],Table6[Tag],0)),"DEAD")</f>
        <v>DEAD</v>
      </c>
    </row>
    <row r="3219" spans="1:6" x14ac:dyDescent="0.25">
      <c r="A3219" t="str">
        <f>_xlfn.CONCAT("1A4070000000065000",RIGHT(RecordTable[[#This Row],[CloneBarcode]],6))</f>
        <v>1A4070000000065000045289</v>
      </c>
      <c r="B3219" t="str">
        <f>LEFT(RecordTable[[#This Row],[CloneBarcode]],7)</f>
        <v>KING002</v>
      </c>
      <c r="C3219" t="s">
        <v>3996</v>
      </c>
      <c r="D3219" s="15">
        <v>43829</v>
      </c>
      <c r="E3219" s="15" t="str">
        <f>_xlfn.IFNA(IF(LEFT(VLOOKUP(RecordTable[[#This Row],[METRC]],METRC!A:B,2,FALSE),4)=LEFT(RecordTable[[#This Row],[CloneBarcode]],4),"match","MISMATCH"),"dead")</f>
        <v>dead</v>
      </c>
      <c r="F3219" s="15" t="str">
        <f>_xlfn.IFNA(INDEX(Table6[[#All],[Location]],MATCH(RecordTable[[#This Row],[METRC]],Table6[Tag],0)),"DEAD")</f>
        <v>DEAD</v>
      </c>
    </row>
    <row r="3220" spans="1:6" x14ac:dyDescent="0.25">
      <c r="A3220" t="str">
        <f>_xlfn.CONCAT("1A4070000000065000",RIGHT(RecordTable[[#This Row],[CloneBarcode]],6))</f>
        <v>1A4070000000065000045278</v>
      </c>
      <c r="B3220" t="str">
        <f>LEFT(RecordTable[[#This Row],[CloneBarcode]],7)</f>
        <v>KING002</v>
      </c>
      <c r="C3220" t="s">
        <v>3995</v>
      </c>
      <c r="D3220" s="15">
        <v>43829</v>
      </c>
      <c r="E3220" s="15" t="str">
        <f>_xlfn.IFNA(IF(LEFT(VLOOKUP(RecordTable[[#This Row],[METRC]],METRC!A:B,2,FALSE),4)=LEFT(RecordTable[[#This Row],[CloneBarcode]],4),"match","MISMATCH"),"dead")</f>
        <v>dead</v>
      </c>
      <c r="F3220" s="15" t="str">
        <f>_xlfn.IFNA(INDEX(Table6[[#All],[Location]],MATCH(RecordTable[[#This Row],[METRC]],Table6[Tag],0)),"DEAD")</f>
        <v>DEAD</v>
      </c>
    </row>
    <row r="3221" spans="1:6" x14ac:dyDescent="0.25">
      <c r="A3221" t="str">
        <f>_xlfn.CONCAT("1A4070000000065000",RIGHT(RecordTable[[#This Row],[CloneBarcode]],6))</f>
        <v>1A4070000000065000045296</v>
      </c>
      <c r="B3221" t="str">
        <f>LEFT(RecordTable[[#This Row],[CloneBarcode]],7)</f>
        <v>KING002</v>
      </c>
      <c r="C3221" t="s">
        <v>3993</v>
      </c>
      <c r="D3221" s="15">
        <v>43829</v>
      </c>
      <c r="E3221" s="15" t="str">
        <f>_xlfn.IFNA(IF(LEFT(VLOOKUP(RecordTable[[#This Row],[METRC]],METRC!A:B,2,FALSE),4)=LEFT(RecordTable[[#This Row],[CloneBarcode]],4),"match","MISMATCH"),"dead")</f>
        <v>dead</v>
      </c>
      <c r="F3221" s="15" t="str">
        <f>_xlfn.IFNA(INDEX(Table6[[#All],[Location]],MATCH(RecordTable[[#This Row],[METRC]],Table6[Tag],0)),"DEAD")</f>
        <v>DEAD</v>
      </c>
    </row>
    <row r="3222" spans="1:6" x14ac:dyDescent="0.25">
      <c r="A3222" t="str">
        <f>_xlfn.CONCAT("1A4070000000065000",RIGHT(RecordTable[[#This Row],[CloneBarcode]],6))</f>
        <v>1A4070000000065000045282</v>
      </c>
      <c r="B3222" t="str">
        <f>LEFT(RecordTable[[#This Row],[CloneBarcode]],7)</f>
        <v>KING002</v>
      </c>
      <c r="C3222" t="s">
        <v>3994</v>
      </c>
      <c r="D3222" s="15">
        <v>43829</v>
      </c>
      <c r="E3222" s="15" t="str">
        <f>_xlfn.IFNA(IF(LEFT(VLOOKUP(RecordTable[[#This Row],[METRC]],METRC!A:B,2,FALSE),4)=LEFT(RecordTable[[#This Row],[CloneBarcode]],4),"match","MISMATCH"),"dead")</f>
        <v>dead</v>
      </c>
      <c r="F3222" s="15" t="str">
        <f>_xlfn.IFNA(INDEX(Table6[[#All],[Location]],MATCH(RecordTable[[#This Row],[METRC]],Table6[Tag],0)),"DEAD")</f>
        <v>DEAD</v>
      </c>
    </row>
    <row r="3223" spans="1:6" x14ac:dyDescent="0.25">
      <c r="A3223" t="str">
        <f>_xlfn.CONCAT("1A4070000000065000",RIGHT(RecordTable[[#This Row],[CloneBarcode]],6))</f>
        <v>1A4070000000065000050591</v>
      </c>
      <c r="B3223" t="str">
        <f>LEFT(RecordTable[[#This Row],[CloneBarcode]],7)</f>
        <v>KING008</v>
      </c>
      <c r="C3223" t="s">
        <v>4260</v>
      </c>
      <c r="D3223" s="15">
        <v>43829</v>
      </c>
      <c r="E3223" s="15" t="str">
        <f>_xlfn.IFNA(IF(LEFT(VLOOKUP(RecordTable[[#This Row],[METRC]],METRC!A:B,2,FALSE),4)=LEFT(RecordTable[[#This Row],[CloneBarcode]],4),"match","MISMATCH"),"dead")</f>
        <v>dead</v>
      </c>
      <c r="F3223" s="15" t="str">
        <f>_xlfn.IFNA(INDEX(Table6[[#All],[Location]],MATCH(RecordTable[[#This Row],[METRC]],Table6[Tag],0)),"DEAD")</f>
        <v>DEAD</v>
      </c>
    </row>
    <row r="3224" spans="1:6" x14ac:dyDescent="0.25">
      <c r="A3224" t="str">
        <f>_xlfn.CONCAT("1A4070000000065000",RIGHT(RecordTable[[#This Row],[CloneBarcode]],6))</f>
        <v>1A4070000000065000048033</v>
      </c>
      <c r="B3224" t="str">
        <f>LEFT(RecordTable[[#This Row],[CloneBarcode]],7)</f>
        <v>KLFR056</v>
      </c>
      <c r="C3224" t="s">
        <v>4343</v>
      </c>
      <c r="D3224" s="15">
        <v>43829</v>
      </c>
      <c r="E3224" s="15" t="str">
        <f>_xlfn.IFNA(IF(LEFT(VLOOKUP(RecordTable[[#This Row],[METRC]],METRC!A:B,2,FALSE),4)=LEFT(RecordTable[[#This Row],[CloneBarcode]],4),"match","MISMATCH"),"dead")</f>
        <v>dead</v>
      </c>
      <c r="F3224" s="15" t="str">
        <f>_xlfn.IFNA(INDEX(Table6[[#All],[Location]],MATCH(RecordTable[[#This Row],[METRC]],Table6[Tag],0)),"DEAD")</f>
        <v>DEAD</v>
      </c>
    </row>
    <row r="3225" spans="1:6" x14ac:dyDescent="0.25">
      <c r="A3225" t="str">
        <f>_xlfn.CONCAT("1A4070000000065000",RIGHT(RecordTable[[#This Row],[CloneBarcode]],6))</f>
        <v>1A4070000000065000050564</v>
      </c>
      <c r="B3225" t="str">
        <f>LEFT(RecordTable[[#This Row],[CloneBarcode]],7)</f>
        <v>KNMK001</v>
      </c>
      <c r="C3225" t="s">
        <v>4261</v>
      </c>
      <c r="D3225" s="15">
        <v>43829</v>
      </c>
      <c r="E3225" s="15" t="str">
        <f>_xlfn.IFNA(IF(LEFT(VLOOKUP(RecordTable[[#This Row],[METRC]],METRC!A:B,2,FALSE),4)=LEFT(RecordTable[[#This Row],[CloneBarcode]],4),"match","MISMATCH"),"dead")</f>
        <v>dead</v>
      </c>
      <c r="F3225" s="15" t="str">
        <f>_xlfn.IFNA(INDEX(Table6[[#All],[Location]],MATCH(RecordTable[[#This Row],[METRC]],Table6[Tag],0)),"DEAD")</f>
        <v>DEAD</v>
      </c>
    </row>
    <row r="3226" spans="1:6" x14ac:dyDescent="0.25">
      <c r="A3226" t="str">
        <f>_xlfn.CONCAT("1A4070000000065000",RIGHT(RecordTable[[#This Row],[CloneBarcode]],6))</f>
        <v>1A4070000000065000050565</v>
      </c>
      <c r="B3226" t="str">
        <f>LEFT(RecordTable[[#This Row],[CloneBarcode]],7)</f>
        <v>KNMK001</v>
      </c>
      <c r="C3226" t="s">
        <v>4262</v>
      </c>
      <c r="D3226" s="15">
        <v>43829</v>
      </c>
      <c r="E3226" s="15" t="str">
        <f>_xlfn.IFNA(IF(LEFT(VLOOKUP(RecordTable[[#This Row],[METRC]],METRC!A:B,2,FALSE),4)=LEFT(RecordTable[[#This Row],[CloneBarcode]],4),"match","MISMATCH"),"dead")</f>
        <v>dead</v>
      </c>
      <c r="F3226" s="15" t="str">
        <f>_xlfn.IFNA(INDEX(Table6[[#All],[Location]],MATCH(RecordTable[[#This Row],[METRC]],Table6[Tag],0)),"DEAD")</f>
        <v>DEAD</v>
      </c>
    </row>
    <row r="3227" spans="1:6" x14ac:dyDescent="0.25">
      <c r="A3227" t="str">
        <f>_xlfn.CONCAT("1A4070000000065000",RIGHT(RecordTable[[#This Row],[CloneBarcode]],6))</f>
        <v>1A4070000000065000057437</v>
      </c>
      <c r="B3227" t="str">
        <f>LEFT(RecordTable[[#This Row],[CloneBarcode]],7)</f>
        <v>KOIX004</v>
      </c>
      <c r="C3227" t="s">
        <v>4482</v>
      </c>
      <c r="D3227" s="15">
        <v>43829</v>
      </c>
      <c r="E3227" s="15" t="str">
        <f>_xlfn.IFNA(IF(LEFT(VLOOKUP(RecordTable[[#This Row],[METRC]],METRC!A:B,2,FALSE),4)=LEFT(RecordTable[[#This Row],[CloneBarcode]],4),"match","MISMATCH"),"dead")</f>
        <v>dead</v>
      </c>
      <c r="F3227" s="15" t="str">
        <f>_xlfn.IFNA(INDEX(Table6[[#All],[Location]],MATCH(RecordTable[[#This Row],[METRC]],Table6[Tag],0)),"DEAD")</f>
        <v>DEAD</v>
      </c>
    </row>
    <row r="3228" spans="1:6" x14ac:dyDescent="0.25">
      <c r="A3228" t="str">
        <f>_xlfn.CONCAT("1A4070000000065000",RIGHT(RecordTable[[#This Row],[CloneBarcode]],6))</f>
        <v>1A4070000000065000057436</v>
      </c>
      <c r="B3228" t="str">
        <f>LEFT(RecordTable[[#This Row],[CloneBarcode]],7)</f>
        <v>KOIX004</v>
      </c>
      <c r="C3228" t="s">
        <v>4483</v>
      </c>
      <c r="D3228" s="15">
        <v>43829</v>
      </c>
      <c r="E3228" s="15" t="str">
        <f>_xlfn.IFNA(IF(LEFT(VLOOKUP(RecordTable[[#This Row],[METRC]],METRC!A:B,2,FALSE),4)=LEFT(RecordTable[[#This Row],[CloneBarcode]],4),"match","MISMATCH"),"dead")</f>
        <v>dead</v>
      </c>
      <c r="F3228" s="15" t="str">
        <f>_xlfn.IFNA(INDEX(Table6[[#All],[Location]],MATCH(RecordTable[[#This Row],[METRC]],Table6[Tag],0)),"DEAD")</f>
        <v>DEAD</v>
      </c>
    </row>
    <row r="3229" spans="1:6" x14ac:dyDescent="0.25">
      <c r="A3229" t="str">
        <f>_xlfn.CONCAT("1A4070000000065000",RIGHT(RecordTable[[#This Row],[CloneBarcode]],6))</f>
        <v>1A4070000000065000057434</v>
      </c>
      <c r="B3229" t="str">
        <f>LEFT(RecordTable[[#This Row],[CloneBarcode]],7)</f>
        <v>KOIX004</v>
      </c>
      <c r="C3229" t="s">
        <v>4484</v>
      </c>
      <c r="D3229" s="15">
        <v>43829</v>
      </c>
      <c r="E3229" s="15" t="str">
        <f>_xlfn.IFNA(IF(LEFT(VLOOKUP(RecordTable[[#This Row],[METRC]],METRC!A:B,2,FALSE),4)=LEFT(RecordTable[[#This Row],[CloneBarcode]],4),"match","MISMATCH"),"dead")</f>
        <v>dead</v>
      </c>
      <c r="F3229" s="15" t="str">
        <f>_xlfn.IFNA(INDEX(Table6[[#All],[Location]],MATCH(RecordTable[[#This Row],[METRC]],Table6[Tag],0)),"DEAD")</f>
        <v>DEAD</v>
      </c>
    </row>
    <row r="3230" spans="1:6" x14ac:dyDescent="0.25">
      <c r="A3230" t="str">
        <f>_xlfn.CONCAT("1A4070000000065000",RIGHT(RecordTable[[#This Row],[CloneBarcode]],6))</f>
        <v>1A4070000000065000057435</v>
      </c>
      <c r="B3230" t="str">
        <f>LEFT(RecordTable[[#This Row],[CloneBarcode]],7)</f>
        <v>KOIX004</v>
      </c>
      <c r="C3230" t="s">
        <v>4485</v>
      </c>
      <c r="D3230" s="15">
        <v>43829</v>
      </c>
      <c r="E3230" s="15" t="str">
        <f>_xlfn.IFNA(IF(LEFT(VLOOKUP(RecordTable[[#This Row],[METRC]],METRC!A:B,2,FALSE),4)=LEFT(RecordTable[[#This Row],[CloneBarcode]],4),"match","MISMATCH"),"dead")</f>
        <v>dead</v>
      </c>
      <c r="F3230" s="15" t="str">
        <f>_xlfn.IFNA(INDEX(Table6[[#All],[Location]],MATCH(RecordTable[[#This Row],[METRC]],Table6[Tag],0)),"DEAD")</f>
        <v>DEAD</v>
      </c>
    </row>
    <row r="3231" spans="1:6" x14ac:dyDescent="0.25">
      <c r="A3231" t="str">
        <f>_xlfn.CONCAT("1A4070000000065000",RIGHT(RecordTable[[#This Row],[CloneBarcode]],6))</f>
        <v>1A4070000000065000048053</v>
      </c>
      <c r="B3231" t="str">
        <f>LEFT(RecordTable[[#This Row],[CloneBarcode]],7)</f>
        <v>KOIX007</v>
      </c>
      <c r="C3231" t="s">
        <v>3997</v>
      </c>
      <c r="D3231" s="15">
        <v>43829</v>
      </c>
      <c r="E3231" s="15" t="str">
        <f>_xlfn.IFNA(IF(LEFT(VLOOKUP(RecordTable[[#This Row],[METRC]],METRC!A:B,2,FALSE),4)=LEFT(RecordTable[[#This Row],[CloneBarcode]],4),"match","MISMATCH"),"dead")</f>
        <v>dead</v>
      </c>
      <c r="F3231" s="15" t="str">
        <f>_xlfn.IFNA(INDEX(Table6[[#All],[Location]],MATCH(RecordTable[[#This Row],[METRC]],Table6[Tag],0)),"DEAD")</f>
        <v>DEAD</v>
      </c>
    </row>
    <row r="3232" spans="1:6" x14ac:dyDescent="0.25">
      <c r="A3232" t="str">
        <f>_xlfn.CONCAT("1A4070000000065000",RIGHT(RecordTable[[#This Row],[CloneBarcode]],6))</f>
        <v>1A4070000000065000048055</v>
      </c>
      <c r="B3232" t="str">
        <f>LEFT(RecordTable[[#This Row],[CloneBarcode]],7)</f>
        <v>KOIX007</v>
      </c>
      <c r="C3232" t="s">
        <v>3998</v>
      </c>
      <c r="D3232" s="15">
        <v>43829</v>
      </c>
      <c r="E3232" s="15" t="str">
        <f>_xlfn.IFNA(IF(LEFT(VLOOKUP(RecordTable[[#This Row],[METRC]],METRC!A:B,2,FALSE),4)=LEFT(RecordTable[[#This Row],[CloneBarcode]],4),"match","MISMATCH"),"dead")</f>
        <v>dead</v>
      </c>
      <c r="F3232" s="15" t="str">
        <f>_xlfn.IFNA(INDEX(Table6[[#All],[Location]],MATCH(RecordTable[[#This Row],[METRC]],Table6[Tag],0)),"DEAD")</f>
        <v>DEAD</v>
      </c>
    </row>
    <row r="3233" spans="1:6" x14ac:dyDescent="0.25">
      <c r="A3233" t="str">
        <f>_xlfn.CONCAT("1A4070000000065000",RIGHT(RecordTable[[#This Row],[CloneBarcode]],6))</f>
        <v>1A4070000000065000048054</v>
      </c>
      <c r="B3233" t="str">
        <f>LEFT(RecordTable[[#This Row],[CloneBarcode]],7)</f>
        <v>KOIX007</v>
      </c>
      <c r="C3233" t="s">
        <v>3999</v>
      </c>
      <c r="D3233" s="15">
        <v>43829</v>
      </c>
      <c r="E3233" s="15" t="str">
        <f>_xlfn.IFNA(IF(LEFT(VLOOKUP(RecordTable[[#This Row],[METRC]],METRC!A:B,2,FALSE),4)=LEFT(RecordTable[[#This Row],[CloneBarcode]],4),"match","MISMATCH"),"dead")</f>
        <v>dead</v>
      </c>
      <c r="F3233" s="15" t="str">
        <f>_xlfn.IFNA(INDEX(Table6[[#All],[Location]],MATCH(RecordTable[[#This Row],[METRC]],Table6[Tag],0)),"DEAD")</f>
        <v>DEAD</v>
      </c>
    </row>
    <row r="3234" spans="1:6" x14ac:dyDescent="0.25">
      <c r="A3234" t="str">
        <f>_xlfn.CONCAT("1A4070000000065000",RIGHT(RecordTable[[#This Row],[CloneBarcode]],6))</f>
        <v>1A4070000000065000057438</v>
      </c>
      <c r="B3234" t="str">
        <f>LEFT(RecordTable[[#This Row],[CloneBarcode]],7)</f>
        <v>KOIX007</v>
      </c>
      <c r="C3234" t="s">
        <v>4486</v>
      </c>
      <c r="D3234" s="15">
        <v>43829</v>
      </c>
      <c r="E3234" s="15" t="str">
        <f>_xlfn.IFNA(IF(LEFT(VLOOKUP(RecordTable[[#This Row],[METRC]],METRC!A:B,2,FALSE),4)=LEFT(RecordTable[[#This Row],[CloneBarcode]],4),"match","MISMATCH"),"dead")</f>
        <v>dead</v>
      </c>
      <c r="F3234" s="15" t="str">
        <f>_xlfn.IFNA(INDEX(Table6[[#All],[Location]],MATCH(RecordTable[[#This Row],[METRC]],Table6[Tag],0)),"DEAD")</f>
        <v>DEAD</v>
      </c>
    </row>
    <row r="3235" spans="1:6" x14ac:dyDescent="0.25">
      <c r="A3235" t="str">
        <f>_xlfn.CONCAT("1A4070000000065000",RIGHT(RecordTable[[#This Row],[CloneBarcode]],6))</f>
        <v>1A4070000000065000057440</v>
      </c>
      <c r="B3235" t="str">
        <f>LEFT(RecordTable[[#This Row],[CloneBarcode]],7)</f>
        <v>KOIX007</v>
      </c>
      <c r="C3235" t="s">
        <v>4487</v>
      </c>
      <c r="D3235" s="15">
        <v>43829</v>
      </c>
      <c r="E3235" s="15" t="str">
        <f>_xlfn.IFNA(IF(LEFT(VLOOKUP(RecordTable[[#This Row],[METRC]],METRC!A:B,2,FALSE),4)=LEFT(RecordTable[[#This Row],[CloneBarcode]],4),"match","MISMATCH"),"dead")</f>
        <v>dead</v>
      </c>
      <c r="F3235" s="15" t="str">
        <f>_xlfn.IFNA(INDEX(Table6[[#All],[Location]],MATCH(RecordTable[[#This Row],[METRC]],Table6[Tag],0)),"DEAD")</f>
        <v>DEAD</v>
      </c>
    </row>
    <row r="3236" spans="1:6" x14ac:dyDescent="0.25">
      <c r="A3236" t="str">
        <f>_xlfn.CONCAT("1A4070000000065000",RIGHT(RecordTable[[#This Row],[CloneBarcode]],6))</f>
        <v>1A4070000000065000057441</v>
      </c>
      <c r="B3236" t="str">
        <f>LEFT(RecordTable[[#This Row],[CloneBarcode]],7)</f>
        <v>KOIX007</v>
      </c>
      <c r="C3236" t="s">
        <v>4488</v>
      </c>
      <c r="D3236" s="15">
        <v>43829</v>
      </c>
      <c r="E3236" s="15" t="str">
        <f>_xlfn.IFNA(IF(LEFT(VLOOKUP(RecordTable[[#This Row],[METRC]],METRC!A:B,2,FALSE),4)=LEFT(RecordTable[[#This Row],[CloneBarcode]],4),"match","MISMATCH"),"dead")</f>
        <v>dead</v>
      </c>
      <c r="F3236" s="15" t="str">
        <f>_xlfn.IFNA(INDEX(Table6[[#All],[Location]],MATCH(RecordTable[[#This Row],[METRC]],Table6[Tag],0)),"DEAD")</f>
        <v>DEAD</v>
      </c>
    </row>
    <row r="3237" spans="1:6" x14ac:dyDescent="0.25">
      <c r="A3237" t="str">
        <f>_xlfn.CONCAT("1A4070000000065000",RIGHT(RecordTable[[#This Row],[CloneBarcode]],6))</f>
        <v>1A4070000000065000053214</v>
      </c>
      <c r="B3237" t="str">
        <f>LEFT(RecordTable[[#This Row],[CloneBarcode]],7)</f>
        <v>KOIX034</v>
      </c>
      <c r="C3237" t="s">
        <v>4265</v>
      </c>
      <c r="D3237" s="15">
        <v>43829</v>
      </c>
      <c r="E3237" s="15" t="str">
        <f>_xlfn.IFNA(IF(LEFT(VLOOKUP(RecordTable[[#This Row],[METRC]],METRC!A:B,2,FALSE),4)=LEFT(RecordTable[[#This Row],[CloneBarcode]],4),"match","MISMATCH"),"dead")</f>
        <v>dead</v>
      </c>
      <c r="F3237" s="15" t="str">
        <f>_xlfn.IFNA(INDEX(Table6[[#All],[Location]],MATCH(RecordTable[[#This Row],[METRC]],Table6[Tag],0)),"DEAD")</f>
        <v>DEAD</v>
      </c>
    </row>
    <row r="3238" spans="1:6" x14ac:dyDescent="0.25">
      <c r="A3238" t="str">
        <f>_xlfn.CONCAT("1A4070000000065000",RIGHT(RecordTable[[#This Row],[CloneBarcode]],6))</f>
        <v>1A4070000000065000053212</v>
      </c>
      <c r="B3238" t="str">
        <f>LEFT(RecordTable[[#This Row],[CloneBarcode]],7)</f>
        <v>KOIX034</v>
      </c>
      <c r="C3238" t="s">
        <v>4264</v>
      </c>
      <c r="D3238" s="15">
        <v>43829</v>
      </c>
      <c r="E3238" s="15" t="str">
        <f>_xlfn.IFNA(IF(LEFT(VLOOKUP(RecordTable[[#This Row],[METRC]],METRC!A:B,2,FALSE),4)=LEFT(RecordTable[[#This Row],[CloneBarcode]],4),"match","MISMATCH"),"dead")</f>
        <v>dead</v>
      </c>
      <c r="F3238" s="15" t="str">
        <f>_xlfn.IFNA(INDEX(Table6[[#All],[Location]],MATCH(RecordTable[[#This Row],[METRC]],Table6[Tag],0)),"DEAD")</f>
        <v>DEAD</v>
      </c>
    </row>
    <row r="3239" spans="1:6" x14ac:dyDescent="0.25">
      <c r="A3239" t="str">
        <f>_xlfn.CONCAT("1A4070000000065000",RIGHT(RecordTable[[#This Row],[CloneBarcode]],6))</f>
        <v>1A4070000000065000048072</v>
      </c>
      <c r="B3239" t="str">
        <f>LEFT(RecordTable[[#This Row],[CloneBarcode]],7)</f>
        <v>KOIX034</v>
      </c>
      <c r="C3239" t="s">
        <v>4000</v>
      </c>
      <c r="D3239" s="15">
        <v>43829</v>
      </c>
      <c r="E3239" s="15" t="str">
        <f>_xlfn.IFNA(IF(LEFT(VLOOKUP(RecordTable[[#This Row],[METRC]],METRC!A:B,2,FALSE),4)=LEFT(RecordTable[[#This Row],[CloneBarcode]],4),"match","MISMATCH"),"dead")</f>
        <v>dead</v>
      </c>
      <c r="F3239" s="15" t="str">
        <f>_xlfn.IFNA(INDEX(Table6[[#All],[Location]],MATCH(RecordTable[[#This Row],[METRC]],Table6[Tag],0)),"DEAD")</f>
        <v>DEAD</v>
      </c>
    </row>
    <row r="3240" spans="1:6" x14ac:dyDescent="0.25">
      <c r="A3240" t="str">
        <f>_xlfn.CONCAT("1A4070000000065000",RIGHT(RecordTable[[#This Row],[CloneBarcode]],6))</f>
        <v>1A4070000000065000048073</v>
      </c>
      <c r="B3240" t="str">
        <f>LEFT(RecordTable[[#This Row],[CloneBarcode]],7)</f>
        <v>KOIX034</v>
      </c>
      <c r="C3240" t="s">
        <v>4001</v>
      </c>
      <c r="D3240" s="15">
        <v>43829</v>
      </c>
      <c r="E3240" s="15" t="str">
        <f>_xlfn.IFNA(IF(LEFT(VLOOKUP(RecordTable[[#This Row],[METRC]],METRC!A:B,2,FALSE),4)=LEFT(RecordTable[[#This Row],[CloneBarcode]],4),"match","MISMATCH"),"dead")</f>
        <v>dead</v>
      </c>
      <c r="F3240" s="15" t="str">
        <f>_xlfn.IFNA(INDEX(Table6[[#All],[Location]],MATCH(RecordTable[[#This Row],[METRC]],Table6[Tag],0)),"DEAD")</f>
        <v>DEAD</v>
      </c>
    </row>
    <row r="3241" spans="1:6" x14ac:dyDescent="0.25">
      <c r="A3241" t="str">
        <f>_xlfn.CONCAT("1A4070000000065000",RIGHT(RecordTable[[#This Row],[CloneBarcode]],6))</f>
        <v>1A4070000000065000050613</v>
      </c>
      <c r="B3241" t="str">
        <f>LEFT(RecordTable[[#This Row],[CloneBarcode]],7)</f>
        <v>KOKO011</v>
      </c>
      <c r="C3241" t="s">
        <v>57</v>
      </c>
      <c r="D3241" s="15">
        <v>43829</v>
      </c>
      <c r="E3241" s="15" t="str">
        <f>_xlfn.IFNA(IF(LEFT(VLOOKUP(RecordTable[[#This Row],[METRC]],METRC!A:B,2,FALSE),4)=LEFT(RecordTable[[#This Row],[CloneBarcode]],4),"match","MISMATCH"),"dead")</f>
        <v>dead</v>
      </c>
      <c r="F3241" s="15" t="str">
        <f>_xlfn.IFNA(INDEX(Table6[[#All],[Location]],MATCH(RecordTable[[#This Row],[METRC]],Table6[Tag],0)),"DEAD")</f>
        <v>DEAD</v>
      </c>
    </row>
    <row r="3242" spans="1:6" x14ac:dyDescent="0.25">
      <c r="A3242" t="str">
        <f>_xlfn.CONCAT("1A4070000000065000",RIGHT(RecordTable[[#This Row],[CloneBarcode]],6))</f>
        <v>1A4070000000065000050611</v>
      </c>
      <c r="B3242" t="str">
        <f>LEFT(RecordTable[[#This Row],[CloneBarcode]],7)</f>
        <v>KOKO011</v>
      </c>
      <c r="C3242" t="s">
        <v>4158</v>
      </c>
      <c r="D3242" s="15">
        <v>43829</v>
      </c>
      <c r="E3242" s="15" t="str">
        <f>_xlfn.IFNA(IF(LEFT(VLOOKUP(RecordTable[[#This Row],[METRC]],METRC!A:B,2,FALSE),4)=LEFT(RecordTable[[#This Row],[CloneBarcode]],4),"match","MISMATCH"),"dead")</f>
        <v>dead</v>
      </c>
      <c r="F3242" s="15" t="str">
        <f>_xlfn.IFNA(INDEX(Table6[[#All],[Location]],MATCH(RecordTable[[#This Row],[METRC]],Table6[Tag],0)),"DEAD")</f>
        <v>DEAD</v>
      </c>
    </row>
    <row r="3243" spans="1:6" x14ac:dyDescent="0.25">
      <c r="A3243" t="str">
        <f>_xlfn.CONCAT("1A4070000000065000",RIGHT(RecordTable[[#This Row],[CloneBarcode]],6))</f>
        <v>1A4070000000065000050608</v>
      </c>
      <c r="B3243" t="str">
        <f>LEFT(RecordTable[[#This Row],[CloneBarcode]],7)</f>
        <v>KOKO012</v>
      </c>
      <c r="C3243" t="s">
        <v>4159</v>
      </c>
      <c r="D3243" s="15">
        <v>43829</v>
      </c>
      <c r="E3243" s="15" t="str">
        <f>_xlfn.IFNA(IF(LEFT(VLOOKUP(RecordTable[[#This Row],[METRC]],METRC!A:B,2,FALSE),4)=LEFT(RecordTable[[#This Row],[CloneBarcode]],4),"match","MISMATCH"),"dead")</f>
        <v>dead</v>
      </c>
      <c r="F3243" s="15" t="str">
        <f>_xlfn.IFNA(INDEX(Table6[[#All],[Location]],MATCH(RecordTable[[#This Row],[METRC]],Table6[Tag],0)),"DEAD")</f>
        <v>DEAD</v>
      </c>
    </row>
    <row r="3244" spans="1:6" x14ac:dyDescent="0.25">
      <c r="A3244" t="str">
        <f>_xlfn.CONCAT("1A4070000000065000",RIGHT(RecordTable[[#This Row],[CloneBarcode]],6))</f>
        <v>1A4070000000065000050609</v>
      </c>
      <c r="B3244" t="str">
        <f>LEFT(RecordTable[[#This Row],[CloneBarcode]],7)</f>
        <v>KOKO012</v>
      </c>
      <c r="C3244" t="s">
        <v>4160</v>
      </c>
      <c r="D3244" s="15">
        <v>43829</v>
      </c>
      <c r="E3244" s="15" t="str">
        <f>_xlfn.IFNA(IF(LEFT(VLOOKUP(RecordTable[[#This Row],[METRC]],METRC!A:B,2,FALSE),4)=LEFT(RecordTable[[#This Row],[CloneBarcode]],4),"match","MISMATCH"),"dead")</f>
        <v>dead</v>
      </c>
      <c r="F3244" s="15" t="str">
        <f>_xlfn.IFNA(INDEX(Table6[[#All],[Location]],MATCH(RecordTable[[#This Row],[METRC]],Table6[Tag],0)),"DEAD")</f>
        <v>DEAD</v>
      </c>
    </row>
    <row r="3245" spans="1:6" x14ac:dyDescent="0.25">
      <c r="A3245" t="str">
        <f>_xlfn.CONCAT("1A4070000000065000",RIGHT(RecordTable[[#This Row],[CloneBarcode]],6))</f>
        <v>1A4070000000065000048079</v>
      </c>
      <c r="B3245" t="str">
        <f>LEFT(RecordTable[[#This Row],[CloneBarcode]],7)</f>
        <v>KOKO012</v>
      </c>
      <c r="C3245" t="s">
        <v>4002</v>
      </c>
      <c r="D3245" s="15">
        <v>43829</v>
      </c>
      <c r="E3245" s="15" t="str">
        <f>_xlfn.IFNA(IF(LEFT(VLOOKUP(RecordTable[[#This Row],[METRC]],METRC!A:B,2,FALSE),4)=LEFT(RecordTable[[#This Row],[CloneBarcode]],4),"match","MISMATCH"),"dead")</f>
        <v>dead</v>
      </c>
      <c r="F3245" s="15" t="str">
        <f>_xlfn.IFNA(INDEX(Table6[[#All],[Location]],MATCH(RecordTable[[#This Row],[METRC]],Table6[Tag],0)),"DEAD")</f>
        <v>DEAD</v>
      </c>
    </row>
    <row r="3246" spans="1:6" x14ac:dyDescent="0.25">
      <c r="A3246" t="str">
        <f>_xlfn.CONCAT("1A4070000000065000",RIGHT(RecordTable[[#This Row],[CloneBarcode]],6))</f>
        <v>1A4070000000065000048080</v>
      </c>
      <c r="B3246" t="str">
        <f>LEFT(RecordTable[[#This Row],[CloneBarcode]],7)</f>
        <v>KOKO012</v>
      </c>
      <c r="C3246" t="s">
        <v>4004</v>
      </c>
      <c r="D3246" s="15">
        <v>43829</v>
      </c>
      <c r="E3246" s="15" t="str">
        <f>_xlfn.IFNA(IF(LEFT(VLOOKUP(RecordTable[[#This Row],[METRC]],METRC!A:B,2,FALSE),4)=LEFT(RecordTable[[#This Row],[CloneBarcode]],4),"match","MISMATCH"),"dead")</f>
        <v>dead</v>
      </c>
      <c r="F3246" s="15" t="str">
        <f>_xlfn.IFNA(INDEX(Table6[[#All],[Location]],MATCH(RecordTable[[#This Row],[METRC]],Table6[Tag],0)),"DEAD")</f>
        <v>DEAD</v>
      </c>
    </row>
    <row r="3247" spans="1:6" x14ac:dyDescent="0.25">
      <c r="A3247" t="str">
        <f>_xlfn.CONCAT("1A4070000000065000",RIGHT(RecordTable[[#This Row],[CloneBarcode]],6))</f>
        <v>1A4070000000065000048081</v>
      </c>
      <c r="B3247" t="str">
        <f>LEFT(RecordTable[[#This Row],[CloneBarcode]],7)</f>
        <v>KOKO012</v>
      </c>
      <c r="C3247" t="s">
        <v>4003</v>
      </c>
      <c r="D3247" s="15">
        <v>43829</v>
      </c>
      <c r="E3247" s="15" t="str">
        <f>_xlfn.IFNA(IF(LEFT(VLOOKUP(RecordTable[[#This Row],[METRC]],METRC!A:B,2,FALSE),4)=LEFT(RecordTable[[#This Row],[CloneBarcode]],4),"match","MISMATCH"),"dead")</f>
        <v>dead</v>
      </c>
      <c r="F3247" s="15" t="str">
        <f>_xlfn.IFNA(INDEX(Table6[[#All],[Location]],MATCH(RecordTable[[#This Row],[METRC]],Table6[Tag],0)),"DEAD")</f>
        <v>DEAD</v>
      </c>
    </row>
    <row r="3248" spans="1:6" x14ac:dyDescent="0.25">
      <c r="A3248" t="str">
        <f>_xlfn.CONCAT("1A4070000000065000",RIGHT(RecordTable[[#This Row],[CloneBarcode]],6))</f>
        <v>1A4070000000065000053264</v>
      </c>
      <c r="B3248" t="str">
        <f>LEFT(RecordTable[[#This Row],[CloneBarcode]],7)</f>
        <v>KOKO012</v>
      </c>
      <c r="C3248" t="s">
        <v>4347</v>
      </c>
      <c r="D3248" s="15">
        <v>43829</v>
      </c>
      <c r="E3248" s="15" t="str">
        <f>_xlfn.IFNA(IF(LEFT(VLOOKUP(RecordTable[[#This Row],[METRC]],METRC!A:B,2,FALSE),4)=LEFT(RecordTable[[#This Row],[CloneBarcode]],4),"match","MISMATCH"),"dead")</f>
        <v>dead</v>
      </c>
      <c r="F3248" s="15" t="str">
        <f>_xlfn.IFNA(INDEX(Table6[[#All],[Location]],MATCH(RecordTable[[#This Row],[METRC]],Table6[Tag],0)),"DEAD")</f>
        <v>DEAD</v>
      </c>
    </row>
    <row r="3249" spans="1:6" x14ac:dyDescent="0.25">
      <c r="A3249" t="str">
        <f>_xlfn.CONCAT("1A4070000000065000",RIGHT(RecordTable[[#This Row],[CloneBarcode]],6))</f>
        <v>1A4070000000065000053263</v>
      </c>
      <c r="B3249" t="str">
        <f>LEFT(RecordTable[[#This Row],[CloneBarcode]],7)</f>
        <v>KOKO012</v>
      </c>
      <c r="C3249" t="s">
        <v>4346</v>
      </c>
      <c r="D3249" s="15">
        <v>43829</v>
      </c>
      <c r="E3249" s="15" t="str">
        <f>_xlfn.IFNA(IF(LEFT(VLOOKUP(RecordTable[[#This Row],[METRC]],METRC!A:B,2,FALSE),4)=LEFT(RecordTable[[#This Row],[CloneBarcode]],4),"match","MISMATCH"),"dead")</f>
        <v>dead</v>
      </c>
      <c r="F3249" s="15" t="str">
        <f>_xlfn.IFNA(INDEX(Table6[[#All],[Location]],MATCH(RecordTable[[#This Row],[METRC]],Table6[Tag],0)),"DEAD")</f>
        <v>DEAD</v>
      </c>
    </row>
    <row r="3250" spans="1:6" x14ac:dyDescent="0.25">
      <c r="A3250" t="str">
        <f>_xlfn.CONCAT("1A4070000000065000",RIGHT(RecordTable[[#This Row],[CloneBarcode]],6))</f>
        <v>1A4070000000065000050605</v>
      </c>
      <c r="B3250" t="str">
        <f>LEFT(RecordTable[[#This Row],[CloneBarcode]],7)</f>
        <v>KOKO030</v>
      </c>
      <c r="C3250" t="s">
        <v>127</v>
      </c>
      <c r="D3250" s="15">
        <v>43829</v>
      </c>
      <c r="E3250" s="15" t="str">
        <f>_xlfn.IFNA(IF(LEFT(VLOOKUP(RecordTable[[#This Row],[METRC]],METRC!A:B,2,FALSE),4)=LEFT(RecordTable[[#This Row],[CloneBarcode]],4),"match","MISMATCH"),"dead")</f>
        <v>dead</v>
      </c>
      <c r="F3250" s="15" t="str">
        <f>_xlfn.IFNA(INDEX(Table6[[#All],[Location]],MATCH(RecordTable[[#This Row],[METRC]],Table6[Tag],0)),"DEAD")</f>
        <v>DEAD</v>
      </c>
    </row>
    <row r="3251" spans="1:6" x14ac:dyDescent="0.25">
      <c r="A3251" t="str">
        <f>_xlfn.CONCAT("1A4070000000065000",RIGHT(RecordTable[[#This Row],[CloneBarcode]],6))</f>
        <v>1A4070000000065000050606</v>
      </c>
      <c r="B3251" t="str">
        <f>LEFT(RecordTable[[#This Row],[CloneBarcode]],7)</f>
        <v>KOKO030</v>
      </c>
      <c r="C3251" t="s">
        <v>4161</v>
      </c>
      <c r="D3251" s="15">
        <v>43829</v>
      </c>
      <c r="E3251" s="15" t="str">
        <f>_xlfn.IFNA(IF(LEFT(VLOOKUP(RecordTable[[#This Row],[METRC]],METRC!A:B,2,FALSE),4)=LEFT(RecordTable[[#This Row],[CloneBarcode]],4),"match","MISMATCH"),"dead")</f>
        <v>dead</v>
      </c>
      <c r="F3251" s="15" t="str">
        <f>_xlfn.IFNA(INDEX(Table6[[#All],[Location]],MATCH(RecordTable[[#This Row],[METRC]],Table6[Tag],0)),"DEAD")</f>
        <v>DEAD</v>
      </c>
    </row>
    <row r="3252" spans="1:6" x14ac:dyDescent="0.25">
      <c r="A3252" t="str">
        <f>_xlfn.CONCAT("1A4070000000065000",RIGHT(RecordTable[[#This Row],[CloneBarcode]],6))</f>
        <v>1A4070000000065000053243</v>
      </c>
      <c r="B3252" t="str">
        <f>LEFT(RecordTable[[#This Row],[CloneBarcode]],7)</f>
        <v>LDOS024</v>
      </c>
      <c r="C3252" t="s">
        <v>4354</v>
      </c>
      <c r="D3252" s="15">
        <v>43829</v>
      </c>
      <c r="E3252" s="15" t="str">
        <f>_xlfn.IFNA(IF(LEFT(VLOOKUP(RecordTable[[#This Row],[METRC]],METRC!A:B,2,FALSE),4)=LEFT(RecordTable[[#This Row],[CloneBarcode]],4),"match","MISMATCH"),"dead")</f>
        <v>dead</v>
      </c>
      <c r="F3252" s="15" t="str">
        <f>_xlfn.IFNA(INDEX(Table6[[#All],[Location]],MATCH(RecordTable[[#This Row],[METRC]],Table6[Tag],0)),"DEAD")</f>
        <v>DEAD</v>
      </c>
    </row>
    <row r="3253" spans="1:6" x14ac:dyDescent="0.25">
      <c r="A3253" t="str">
        <f>_xlfn.CONCAT("1A4070000000065000",RIGHT(RecordTable[[#This Row],[CloneBarcode]],6))</f>
        <v>1A4070000000065000053242</v>
      </c>
      <c r="B3253" t="str">
        <f>LEFT(RecordTable[[#This Row],[CloneBarcode]],7)</f>
        <v>LDOS024</v>
      </c>
      <c r="C3253" t="s">
        <v>4355</v>
      </c>
      <c r="D3253" s="15">
        <v>43829</v>
      </c>
      <c r="E3253" s="15" t="str">
        <f>_xlfn.IFNA(IF(LEFT(VLOOKUP(RecordTable[[#This Row],[METRC]],METRC!A:B,2,FALSE),4)=LEFT(RecordTable[[#This Row],[CloneBarcode]],4),"match","MISMATCH"),"dead")</f>
        <v>dead</v>
      </c>
      <c r="F3253" s="15" t="str">
        <f>_xlfn.IFNA(INDEX(Table6[[#All],[Location]],MATCH(RecordTable[[#This Row],[METRC]],Table6[Tag],0)),"DEAD")</f>
        <v>DEAD</v>
      </c>
    </row>
    <row r="3254" spans="1:6" x14ac:dyDescent="0.25">
      <c r="A3254" t="str">
        <f>_xlfn.CONCAT("1A4070000000065000",RIGHT(RecordTable[[#This Row],[CloneBarcode]],6))</f>
        <v>1A4070000000065000057389</v>
      </c>
      <c r="B3254" t="str">
        <f>LEFT(RecordTable[[#This Row],[CloneBarcode]],7)</f>
        <v>LDOS024</v>
      </c>
      <c r="C3254" t="s">
        <v>4489</v>
      </c>
      <c r="D3254" s="15">
        <v>43829</v>
      </c>
      <c r="E3254" s="15" t="str">
        <f>_xlfn.IFNA(IF(LEFT(VLOOKUP(RecordTable[[#This Row],[METRC]],METRC!A:B,2,FALSE),4)=LEFT(RecordTable[[#This Row],[CloneBarcode]],4),"match","MISMATCH"),"dead")</f>
        <v>dead</v>
      </c>
      <c r="F3254" s="15" t="str">
        <f>_xlfn.IFNA(INDEX(Table6[[#All],[Location]],MATCH(RecordTable[[#This Row],[METRC]],Table6[Tag],0)),"DEAD")</f>
        <v>DEAD</v>
      </c>
    </row>
    <row r="3255" spans="1:6" x14ac:dyDescent="0.25">
      <c r="A3255" t="str">
        <f>_xlfn.CONCAT("1A4070000000065000",RIGHT(RecordTable[[#This Row],[CloneBarcode]],6))</f>
        <v>1A4070000000065000057388</v>
      </c>
      <c r="B3255" t="str">
        <f>LEFT(RecordTable[[#This Row],[CloneBarcode]],7)</f>
        <v>LDOS024</v>
      </c>
      <c r="C3255" t="s">
        <v>4490</v>
      </c>
      <c r="D3255" s="15">
        <v>43829</v>
      </c>
      <c r="E3255" s="15" t="str">
        <f>_xlfn.IFNA(IF(LEFT(VLOOKUP(RecordTable[[#This Row],[METRC]],METRC!A:B,2,FALSE),4)=LEFT(RecordTable[[#This Row],[CloneBarcode]],4),"match","MISMATCH"),"dead")</f>
        <v>dead</v>
      </c>
      <c r="F3255" s="15" t="str">
        <f>_xlfn.IFNA(INDEX(Table6[[#All],[Location]],MATCH(RecordTable[[#This Row],[METRC]],Table6[Tag],0)),"DEAD")</f>
        <v>DEAD</v>
      </c>
    </row>
    <row r="3256" spans="1:6" x14ac:dyDescent="0.25">
      <c r="A3256" t="str">
        <f>_xlfn.CONCAT("1A4070000000065000",RIGHT(RecordTable[[#This Row],[CloneBarcode]],6))</f>
        <v>1A4070000000065000057386</v>
      </c>
      <c r="B3256" t="str">
        <f>LEFT(RecordTable[[#This Row],[CloneBarcode]],7)</f>
        <v>LDOS024</v>
      </c>
      <c r="C3256" t="s">
        <v>4491</v>
      </c>
      <c r="D3256" s="15">
        <v>43829</v>
      </c>
      <c r="E3256" s="15" t="str">
        <f>_xlfn.IFNA(IF(LEFT(VLOOKUP(RecordTable[[#This Row],[METRC]],METRC!A:B,2,FALSE),4)=LEFT(RecordTable[[#This Row],[CloneBarcode]],4),"match","MISMATCH"),"dead")</f>
        <v>dead</v>
      </c>
      <c r="F3256" s="15" t="str">
        <f>_xlfn.IFNA(INDEX(Table6[[#All],[Location]],MATCH(RecordTable[[#This Row],[METRC]],Table6[Tag],0)),"DEAD")</f>
        <v>DEAD</v>
      </c>
    </row>
    <row r="3257" spans="1:6" x14ac:dyDescent="0.25">
      <c r="A3257" t="str">
        <f>_xlfn.CONCAT("1A4070000000065000",RIGHT(RecordTable[[#This Row],[CloneBarcode]],6))</f>
        <v>1A4070000000065000045500</v>
      </c>
      <c r="B3257" t="str">
        <f>LEFT(RecordTable[[#This Row],[CloneBarcode]],7)</f>
        <v>LDOS025</v>
      </c>
      <c r="C3257" t="s">
        <v>3877</v>
      </c>
      <c r="D3257" s="15">
        <v>43829</v>
      </c>
      <c r="E3257" s="15" t="str">
        <f>_xlfn.IFNA(IF(LEFT(VLOOKUP(RecordTable[[#This Row],[METRC]],METRC!A:B,2,FALSE),4)=LEFT(RecordTable[[#This Row],[CloneBarcode]],4),"match","MISMATCH"),"dead")</f>
        <v>dead</v>
      </c>
      <c r="F3257" s="15" t="str">
        <f>_xlfn.IFNA(INDEX(Table6[[#All],[Location]],MATCH(RecordTable[[#This Row],[METRC]],Table6[Tag],0)),"DEAD")</f>
        <v>DEAD</v>
      </c>
    </row>
    <row r="3258" spans="1:6" x14ac:dyDescent="0.25">
      <c r="A3258" t="str">
        <f>_xlfn.CONCAT("1A4070000000065000",RIGHT(RecordTable[[#This Row],[CloneBarcode]],6))</f>
        <v>1A4070000000065000053189</v>
      </c>
      <c r="B3258" t="str">
        <f>LEFT(RecordTable[[#This Row],[CloneBarcode]],7)</f>
        <v>LDOS040</v>
      </c>
      <c r="C3258" t="s">
        <v>4266</v>
      </c>
      <c r="D3258" s="15">
        <v>43829</v>
      </c>
      <c r="E3258" s="15" t="str">
        <f>_xlfn.IFNA(IF(LEFT(VLOOKUP(RecordTable[[#This Row],[METRC]],METRC!A:B,2,FALSE),4)=LEFT(RecordTable[[#This Row],[CloneBarcode]],4),"match","MISMATCH"),"dead")</f>
        <v>dead</v>
      </c>
      <c r="F3258" s="15" t="str">
        <f>_xlfn.IFNA(INDEX(Table6[[#All],[Location]],MATCH(RecordTable[[#This Row],[METRC]],Table6[Tag],0)),"DEAD")</f>
        <v>DEAD</v>
      </c>
    </row>
    <row r="3259" spans="1:6" x14ac:dyDescent="0.25">
      <c r="A3259" t="str">
        <f>_xlfn.CONCAT("1A4070000000065000",RIGHT(RecordTable[[#This Row],[CloneBarcode]],6))</f>
        <v>1A4070000000065000053190</v>
      </c>
      <c r="B3259" t="str">
        <f>LEFT(RecordTable[[#This Row],[CloneBarcode]],7)</f>
        <v>LDOS040</v>
      </c>
      <c r="C3259" t="s">
        <v>39</v>
      </c>
      <c r="D3259" s="15">
        <v>43829</v>
      </c>
      <c r="E3259" s="15" t="str">
        <f>_xlfn.IFNA(IF(LEFT(VLOOKUP(RecordTable[[#This Row],[METRC]],METRC!A:B,2,FALSE),4)=LEFT(RecordTable[[#This Row],[CloneBarcode]],4),"match","MISMATCH"),"dead")</f>
        <v>dead</v>
      </c>
      <c r="F3259" s="15" t="str">
        <f>_xlfn.IFNA(INDEX(Table6[[#All],[Location]],MATCH(RecordTable[[#This Row],[METRC]],Table6[Tag],0)),"DEAD")</f>
        <v>DEAD</v>
      </c>
    </row>
    <row r="3260" spans="1:6" x14ac:dyDescent="0.25">
      <c r="A3260" t="str">
        <f>_xlfn.CONCAT("1A4070000000065000",RIGHT(RecordTable[[#This Row],[CloneBarcode]],6))</f>
        <v>1A4070000000065000057393</v>
      </c>
      <c r="B3260" t="str">
        <f>LEFT(RecordTable[[#This Row],[CloneBarcode]],7)</f>
        <v>LDOS040</v>
      </c>
      <c r="C3260" t="s">
        <v>170</v>
      </c>
      <c r="D3260" s="15">
        <v>43829</v>
      </c>
      <c r="E3260" s="15" t="str">
        <f>_xlfn.IFNA(IF(LEFT(VLOOKUP(RecordTable[[#This Row],[METRC]],METRC!A:B,2,FALSE),4)=LEFT(RecordTable[[#This Row],[CloneBarcode]],4),"match","MISMATCH"),"dead")</f>
        <v>dead</v>
      </c>
      <c r="F3260" s="15" t="str">
        <f>_xlfn.IFNA(INDEX(Table6[[#All],[Location]],MATCH(RecordTable[[#This Row],[METRC]],Table6[Tag],0)),"DEAD")</f>
        <v>DEAD</v>
      </c>
    </row>
    <row r="3261" spans="1:6" x14ac:dyDescent="0.25">
      <c r="A3261" t="str">
        <f>_xlfn.CONCAT("1A4070000000065000",RIGHT(RecordTable[[#This Row],[CloneBarcode]],6))</f>
        <v>1A4070000000065000057390</v>
      </c>
      <c r="B3261" t="str">
        <f>LEFT(RecordTable[[#This Row],[CloneBarcode]],7)</f>
        <v>LDOS040</v>
      </c>
      <c r="C3261" t="s">
        <v>4492</v>
      </c>
      <c r="D3261" s="15">
        <v>43829</v>
      </c>
      <c r="E3261" s="15" t="str">
        <f>_xlfn.IFNA(IF(LEFT(VLOOKUP(RecordTable[[#This Row],[METRC]],METRC!A:B,2,FALSE),4)=LEFT(RecordTable[[#This Row],[CloneBarcode]],4),"match","MISMATCH"),"dead")</f>
        <v>dead</v>
      </c>
      <c r="F3261" s="15" t="str">
        <f>_xlfn.IFNA(INDEX(Table6[[#All],[Location]],MATCH(RecordTable[[#This Row],[METRC]],Table6[Tag],0)),"DEAD")</f>
        <v>DEAD</v>
      </c>
    </row>
    <row r="3262" spans="1:6" x14ac:dyDescent="0.25">
      <c r="A3262" t="str">
        <f>_xlfn.CONCAT("1A4070000000065000",RIGHT(RecordTable[[#This Row],[CloneBarcode]],6))</f>
        <v>1A4070000000065000057392</v>
      </c>
      <c r="B3262" t="str">
        <f>LEFT(RecordTable[[#This Row],[CloneBarcode]],7)</f>
        <v>LDOS040</v>
      </c>
      <c r="C3262" t="s">
        <v>4493</v>
      </c>
      <c r="D3262" s="15">
        <v>43829</v>
      </c>
      <c r="E3262" s="15" t="str">
        <f>_xlfn.IFNA(IF(LEFT(VLOOKUP(RecordTable[[#This Row],[METRC]],METRC!A:B,2,FALSE),4)=LEFT(RecordTable[[#This Row],[CloneBarcode]],4),"match","MISMATCH"),"dead")</f>
        <v>dead</v>
      </c>
      <c r="F3262" s="15" t="str">
        <f>_xlfn.IFNA(INDEX(Table6[[#All],[Location]],MATCH(RecordTable[[#This Row],[METRC]],Table6[Tag],0)),"DEAD")</f>
        <v>DEAD</v>
      </c>
    </row>
    <row r="3263" spans="1:6" x14ac:dyDescent="0.25">
      <c r="A3263" t="str">
        <f>_xlfn.CONCAT("1A4070000000065000",RIGHT(RecordTable[[#This Row],[CloneBarcode]],6))</f>
        <v>1A4070000000065000057391</v>
      </c>
      <c r="B3263" t="str">
        <f>LEFT(RecordTable[[#This Row],[CloneBarcode]],7)</f>
        <v>LDOS040</v>
      </c>
      <c r="C3263" t="s">
        <v>4494</v>
      </c>
      <c r="D3263" s="15">
        <v>43829</v>
      </c>
      <c r="E3263" s="15" t="str">
        <f>_xlfn.IFNA(IF(LEFT(VLOOKUP(RecordTable[[#This Row],[METRC]],METRC!A:B,2,FALSE),4)=LEFT(RecordTable[[#This Row],[CloneBarcode]],4),"match","MISMATCH"),"dead")</f>
        <v>dead</v>
      </c>
      <c r="F3263" s="15" t="str">
        <f>_xlfn.IFNA(INDEX(Table6[[#All],[Location]],MATCH(RecordTable[[#This Row],[METRC]],Table6[Tag],0)),"DEAD")</f>
        <v>DEAD</v>
      </c>
    </row>
    <row r="3264" spans="1:6" x14ac:dyDescent="0.25">
      <c r="A3264" t="str">
        <f>_xlfn.CONCAT("1A4070000000065000",RIGHT(RecordTable[[#This Row],[CloneBarcode]],6))</f>
        <v>1A4070000000065000045524</v>
      </c>
      <c r="B3264" t="str">
        <f>LEFT(RecordTable[[#This Row],[CloneBarcode]],7)</f>
        <v>LDOS041</v>
      </c>
      <c r="C3264" t="s">
        <v>3880</v>
      </c>
      <c r="D3264" s="15">
        <v>43829</v>
      </c>
      <c r="E3264" s="15" t="str">
        <f>_xlfn.IFNA(IF(LEFT(VLOOKUP(RecordTable[[#This Row],[METRC]],METRC!A:B,2,FALSE),4)=LEFT(RecordTable[[#This Row],[CloneBarcode]],4),"match","MISMATCH"),"dead")</f>
        <v>dead</v>
      </c>
      <c r="F3264" s="15" t="str">
        <f>_xlfn.IFNA(INDEX(Table6[[#All],[Location]],MATCH(RecordTable[[#This Row],[METRC]],Table6[Tag],0)),"DEAD")</f>
        <v>DEAD</v>
      </c>
    </row>
    <row r="3265" spans="1:6" x14ac:dyDescent="0.25">
      <c r="A3265" t="str">
        <f>_xlfn.CONCAT("1A4070000000065000",RIGHT(RecordTable[[#This Row],[CloneBarcode]],6))</f>
        <v>1A4070000000065000045525</v>
      </c>
      <c r="B3265" t="str">
        <f>LEFT(RecordTable[[#This Row],[CloneBarcode]],7)</f>
        <v>LDOS041</v>
      </c>
      <c r="C3265" t="s">
        <v>3881</v>
      </c>
      <c r="D3265" s="15">
        <v>43829</v>
      </c>
      <c r="E3265" s="15" t="str">
        <f>_xlfn.IFNA(IF(LEFT(VLOOKUP(RecordTable[[#This Row],[METRC]],METRC!A:B,2,FALSE),4)=LEFT(RecordTable[[#This Row],[CloneBarcode]],4),"match","MISMATCH"),"dead")</f>
        <v>dead</v>
      </c>
      <c r="F3265" s="15" t="str">
        <f>_xlfn.IFNA(INDEX(Table6[[#All],[Location]],MATCH(RecordTable[[#This Row],[METRC]],Table6[Tag],0)),"DEAD")</f>
        <v>DEAD</v>
      </c>
    </row>
    <row r="3266" spans="1:6" x14ac:dyDescent="0.25">
      <c r="A3266" t="str">
        <f>_xlfn.CONCAT("1A4070000000065000",RIGHT(RecordTable[[#This Row],[CloneBarcode]],6))</f>
        <v>1A4070000000065000050656</v>
      </c>
      <c r="B3266" t="str">
        <f>LEFT(RecordTable[[#This Row],[CloneBarcode]],7)</f>
        <v>MABK007</v>
      </c>
      <c r="C3266" t="s">
        <v>2656</v>
      </c>
      <c r="D3266" s="15">
        <v>43829</v>
      </c>
      <c r="E3266" s="15" t="str">
        <f>_xlfn.IFNA(IF(LEFT(VLOOKUP(RecordTable[[#This Row],[METRC]],METRC!A:B,2,FALSE),4)=LEFT(RecordTable[[#This Row],[CloneBarcode]],4),"match","MISMATCH"),"dead")</f>
        <v>dead</v>
      </c>
      <c r="F3266" s="15" t="str">
        <f>_xlfn.IFNA(INDEX(Table6[[#All],[Location]],MATCH(RecordTable[[#This Row],[METRC]],Table6[Tag],0)),"DEAD")</f>
        <v>DEAD</v>
      </c>
    </row>
    <row r="3267" spans="1:6" x14ac:dyDescent="0.25">
      <c r="A3267" t="str">
        <f>_xlfn.CONCAT("1A4070000000065000",RIGHT(RecordTable[[#This Row],[CloneBarcode]],6))</f>
        <v>1A4070000000065000053395</v>
      </c>
      <c r="B3267" t="str">
        <f>LEFT(RecordTable[[#This Row],[CloneBarcode]],7)</f>
        <v>MABK007</v>
      </c>
      <c r="C3267" t="s">
        <v>2748</v>
      </c>
      <c r="D3267" s="15">
        <v>43829</v>
      </c>
      <c r="E3267" s="15" t="str">
        <f>_xlfn.IFNA(IF(LEFT(VLOOKUP(RecordTable[[#This Row],[METRC]],METRC!A:B,2,FALSE),4)=LEFT(RecordTable[[#This Row],[CloneBarcode]],4),"match","MISMATCH"),"dead")</f>
        <v>dead</v>
      </c>
      <c r="F3267" s="15" t="str">
        <f>_xlfn.IFNA(INDEX(Table6[[#All],[Location]],MATCH(RecordTable[[#This Row],[METRC]],Table6[Tag],0)),"DEAD")</f>
        <v>DEAD</v>
      </c>
    </row>
    <row r="3268" spans="1:6" x14ac:dyDescent="0.25">
      <c r="A3268" t="str">
        <f>_xlfn.CONCAT("1A4070000000065000",RIGHT(RecordTable[[#This Row],[CloneBarcode]],6))</f>
        <v>1A4070000000065000053401</v>
      </c>
      <c r="B3268" t="str">
        <f>LEFT(RecordTable[[#This Row],[CloneBarcode]],7)</f>
        <v>MABK007</v>
      </c>
      <c r="C3268" t="s">
        <v>2682</v>
      </c>
      <c r="D3268" s="15">
        <v>43829</v>
      </c>
      <c r="E3268" s="15" t="str">
        <f>_xlfn.IFNA(IF(LEFT(VLOOKUP(RecordTable[[#This Row],[METRC]],METRC!A:B,2,FALSE),4)=LEFT(RecordTable[[#This Row],[CloneBarcode]],4),"match","MISMATCH"),"dead")</f>
        <v>dead</v>
      </c>
      <c r="F3268" s="15" t="str">
        <f>_xlfn.IFNA(INDEX(Table6[[#All],[Location]],MATCH(RecordTable[[#This Row],[METRC]],Table6[Tag],0)),"DEAD")</f>
        <v>DEAD</v>
      </c>
    </row>
    <row r="3269" spans="1:6" x14ac:dyDescent="0.25">
      <c r="A3269" t="str">
        <f>_xlfn.CONCAT("1A4070000000065000",RIGHT(RecordTable[[#This Row],[CloneBarcode]],6))</f>
        <v>1A4070000000065000053451</v>
      </c>
      <c r="B3269" t="str">
        <f>LEFT(RecordTable[[#This Row],[CloneBarcode]],7)</f>
        <v>MABK007</v>
      </c>
      <c r="C3269" t="s">
        <v>2756</v>
      </c>
      <c r="D3269" s="15">
        <v>43829</v>
      </c>
      <c r="E3269" s="15" t="str">
        <f>_xlfn.IFNA(IF(LEFT(VLOOKUP(RecordTable[[#This Row],[METRC]],METRC!A:B,2,FALSE),4)=LEFT(RecordTable[[#This Row],[CloneBarcode]],4),"match","MISMATCH"),"dead")</f>
        <v>dead</v>
      </c>
      <c r="F3269" s="15" t="str">
        <f>_xlfn.IFNA(INDEX(Table6[[#All],[Location]],MATCH(RecordTable[[#This Row],[METRC]],Table6[Tag],0)),"DEAD")</f>
        <v>DEAD</v>
      </c>
    </row>
    <row r="3270" spans="1:6" x14ac:dyDescent="0.25">
      <c r="A3270" t="str">
        <f>_xlfn.CONCAT("1A4070000000065000",RIGHT(RecordTable[[#This Row],[CloneBarcode]],6))</f>
        <v>1A4070000000065000053439</v>
      </c>
      <c r="B3270" t="str">
        <f>LEFT(RecordTable[[#This Row],[CloneBarcode]],7)</f>
        <v>MABK007</v>
      </c>
      <c r="C3270" t="s">
        <v>2716</v>
      </c>
      <c r="D3270" s="15">
        <v>43829</v>
      </c>
      <c r="E3270" s="15" t="str">
        <f>_xlfn.IFNA(IF(LEFT(VLOOKUP(RecordTable[[#This Row],[METRC]],METRC!A:B,2,FALSE),4)=LEFT(RecordTable[[#This Row],[CloneBarcode]],4),"match","MISMATCH"),"dead")</f>
        <v>dead</v>
      </c>
      <c r="F3270" s="15" t="str">
        <f>_xlfn.IFNA(INDEX(Table6[[#All],[Location]],MATCH(RecordTable[[#This Row],[METRC]],Table6[Tag],0)),"DEAD")</f>
        <v>DEAD</v>
      </c>
    </row>
    <row r="3271" spans="1:6" x14ac:dyDescent="0.25">
      <c r="A3271" t="str">
        <f>_xlfn.CONCAT("1A4070000000065000",RIGHT(RecordTable[[#This Row],[CloneBarcode]],6))</f>
        <v>1A4070000000065000050657</v>
      </c>
      <c r="B3271" t="str">
        <f>LEFT(RecordTable[[#This Row],[CloneBarcode]],7)</f>
        <v>MABK008</v>
      </c>
      <c r="C3271" t="s">
        <v>4164</v>
      </c>
      <c r="D3271" s="15">
        <v>43829</v>
      </c>
      <c r="E3271" s="15" t="str">
        <f>_xlfn.IFNA(IF(LEFT(VLOOKUP(RecordTable[[#This Row],[METRC]],METRC!A:B,2,FALSE),4)=LEFT(RecordTable[[#This Row],[CloneBarcode]],4),"match","MISMATCH"),"dead")</f>
        <v>dead</v>
      </c>
      <c r="F3271" s="15" t="str">
        <f>_xlfn.IFNA(INDEX(Table6[[#All],[Location]],MATCH(RecordTable[[#This Row],[METRC]],Table6[Tag],0)),"DEAD")</f>
        <v>DEAD</v>
      </c>
    </row>
    <row r="3272" spans="1:6" x14ac:dyDescent="0.25">
      <c r="A3272" t="str">
        <f>_xlfn.CONCAT("1A4070000000065000",RIGHT(RecordTable[[#This Row],[CloneBarcode]],6))</f>
        <v>1A4070000000065000050658</v>
      </c>
      <c r="B3272" t="str">
        <f>LEFT(RecordTable[[#This Row],[CloneBarcode]],7)</f>
        <v>MABK008</v>
      </c>
      <c r="C3272" t="s">
        <v>4163</v>
      </c>
      <c r="D3272" s="15">
        <v>43829</v>
      </c>
      <c r="E3272" s="15" t="str">
        <f>_xlfn.IFNA(IF(LEFT(VLOOKUP(RecordTable[[#This Row],[METRC]],METRC!A:B,2,FALSE),4)=LEFT(RecordTable[[#This Row],[CloneBarcode]],4),"match","MISMATCH"),"dead")</f>
        <v>dead</v>
      </c>
      <c r="F3272" s="15" t="str">
        <f>_xlfn.IFNA(INDEX(Table6[[#All],[Location]],MATCH(RecordTable[[#This Row],[METRC]],Table6[Tag],0)),"DEAD")</f>
        <v>DEAD</v>
      </c>
    </row>
    <row r="3273" spans="1:6" x14ac:dyDescent="0.25">
      <c r="A3273" t="str">
        <f>_xlfn.CONCAT("1A4070000000065000",RIGHT(RecordTable[[#This Row],[CloneBarcode]],6))</f>
        <v>1A4070000000065000053342</v>
      </c>
      <c r="B3273" t="str">
        <f>LEFT(RecordTable[[#This Row],[CloneBarcode]],7)</f>
        <v>MABK008</v>
      </c>
      <c r="C3273" t="s">
        <v>4495</v>
      </c>
      <c r="D3273" s="15">
        <v>43829</v>
      </c>
      <c r="E3273" s="15" t="str">
        <f>_xlfn.IFNA(IF(LEFT(VLOOKUP(RecordTable[[#This Row],[METRC]],METRC!A:B,2,FALSE),4)=LEFT(RecordTable[[#This Row],[CloneBarcode]],4),"match","MISMATCH"),"dead")</f>
        <v>dead</v>
      </c>
      <c r="F3273" s="15" t="str">
        <f>_xlfn.IFNA(INDEX(Table6[[#All],[Location]],MATCH(RecordTable[[#This Row],[METRC]],Table6[Tag],0)),"DEAD")</f>
        <v>DEAD</v>
      </c>
    </row>
    <row r="3274" spans="1:6" x14ac:dyDescent="0.25">
      <c r="A3274" t="str">
        <f>_xlfn.CONCAT("1A4070000000065000",RIGHT(RecordTable[[#This Row],[CloneBarcode]],6))</f>
        <v>1A4070000000065000053353</v>
      </c>
      <c r="B3274" t="str">
        <f>LEFT(RecordTable[[#This Row],[CloneBarcode]],7)</f>
        <v>MABK008</v>
      </c>
      <c r="C3274" t="s">
        <v>4496</v>
      </c>
      <c r="D3274" s="15">
        <v>43829</v>
      </c>
      <c r="E3274" s="15" t="str">
        <f>_xlfn.IFNA(IF(LEFT(VLOOKUP(RecordTable[[#This Row],[METRC]],METRC!A:B,2,FALSE),4)=LEFT(RecordTable[[#This Row],[CloneBarcode]],4),"match","MISMATCH"),"dead")</f>
        <v>dead</v>
      </c>
      <c r="F3274" s="15" t="str">
        <f>_xlfn.IFNA(INDEX(Table6[[#All],[Location]],MATCH(RecordTable[[#This Row],[METRC]],Table6[Tag],0)),"DEAD")</f>
        <v>DEAD</v>
      </c>
    </row>
    <row r="3275" spans="1:6" x14ac:dyDescent="0.25">
      <c r="A3275" t="str">
        <f>_xlfn.CONCAT("1A4070000000065000",RIGHT(RecordTable[[#This Row],[CloneBarcode]],6))</f>
        <v>1A4070000000065000050594</v>
      </c>
      <c r="B3275" t="str">
        <f>LEFT(RecordTable[[#This Row],[CloneBarcode]],7)</f>
        <v>MAYR007</v>
      </c>
      <c r="C3275" t="s">
        <v>4166</v>
      </c>
      <c r="D3275" s="15">
        <v>43829</v>
      </c>
      <c r="E3275" s="15" t="str">
        <f>_xlfn.IFNA(IF(LEFT(VLOOKUP(RecordTable[[#This Row],[METRC]],METRC!A:B,2,FALSE),4)=LEFT(RecordTable[[#This Row],[CloneBarcode]],4),"match","MISMATCH"),"dead")</f>
        <v>dead</v>
      </c>
      <c r="F3275" s="15" t="str">
        <f>_xlfn.IFNA(INDEX(Table6[[#All],[Location]],MATCH(RecordTable[[#This Row],[METRC]],Table6[Tag],0)),"DEAD")</f>
        <v>DEAD</v>
      </c>
    </row>
    <row r="3276" spans="1:6" x14ac:dyDescent="0.25">
      <c r="A3276" t="str">
        <f>_xlfn.CONCAT("1A4070000000065000",RIGHT(RecordTable[[#This Row],[CloneBarcode]],6))</f>
        <v>1A4070000000065000050593</v>
      </c>
      <c r="B3276" t="str">
        <f>LEFT(RecordTable[[#This Row],[CloneBarcode]],7)</f>
        <v>MAYR007</v>
      </c>
      <c r="C3276" t="s">
        <v>4165</v>
      </c>
      <c r="D3276" s="15">
        <v>43829</v>
      </c>
      <c r="E3276" s="15" t="str">
        <f>_xlfn.IFNA(IF(LEFT(VLOOKUP(RecordTable[[#This Row],[METRC]],METRC!A:B,2,FALSE),4)=LEFT(RecordTable[[#This Row],[CloneBarcode]],4),"match","MISMATCH"),"dead")</f>
        <v>dead</v>
      </c>
      <c r="F3276" s="15" t="str">
        <f>_xlfn.IFNA(INDEX(Table6[[#All],[Location]],MATCH(RecordTable[[#This Row],[METRC]],Table6[Tag],0)),"DEAD")</f>
        <v>DEAD</v>
      </c>
    </row>
    <row r="3277" spans="1:6" x14ac:dyDescent="0.25">
      <c r="A3277" t="str">
        <f>_xlfn.CONCAT("1A4070000000065000",RIGHT(RecordTable[[#This Row],[CloneBarcode]],6))</f>
        <v>1A4070000000065000053260</v>
      </c>
      <c r="B3277" t="str">
        <f>LEFT(RecordTable[[#This Row],[CloneBarcode]],7)</f>
        <v>NYFL011</v>
      </c>
      <c r="C3277" t="s">
        <v>4364</v>
      </c>
      <c r="D3277" s="15">
        <v>43829</v>
      </c>
      <c r="E3277" s="15" t="str">
        <f>_xlfn.IFNA(IF(LEFT(VLOOKUP(RecordTable[[#This Row],[METRC]],METRC!A:B,2,FALSE),4)=LEFT(RecordTable[[#This Row],[CloneBarcode]],4),"match","MISMATCH"),"dead")</f>
        <v>dead</v>
      </c>
      <c r="F3277" s="15" t="str">
        <f>_xlfn.IFNA(INDEX(Table6[[#All],[Location]],MATCH(RecordTable[[#This Row],[METRC]],Table6[Tag],0)),"DEAD")</f>
        <v>DEAD</v>
      </c>
    </row>
    <row r="3278" spans="1:6" x14ac:dyDescent="0.25">
      <c r="A3278" t="str">
        <f>_xlfn.CONCAT("1A4070000000065000",RIGHT(RecordTable[[#This Row],[CloneBarcode]],6))</f>
        <v>1A4070000000065000053259</v>
      </c>
      <c r="B3278" t="str">
        <f>LEFT(RecordTable[[#This Row],[CloneBarcode]],7)</f>
        <v>NYFL011</v>
      </c>
      <c r="C3278" t="s">
        <v>4365</v>
      </c>
      <c r="D3278" s="15">
        <v>43829</v>
      </c>
      <c r="E3278" s="15" t="str">
        <f>_xlfn.IFNA(IF(LEFT(VLOOKUP(RecordTable[[#This Row],[METRC]],METRC!A:B,2,FALSE),4)=LEFT(RecordTable[[#This Row],[CloneBarcode]],4),"match","MISMATCH"),"dead")</f>
        <v>dead</v>
      </c>
      <c r="F3278" s="15" t="str">
        <f>_xlfn.IFNA(INDEX(Table6[[#All],[Location]],MATCH(RecordTable[[#This Row],[METRC]],Table6[Tag],0)),"DEAD")</f>
        <v>DEAD</v>
      </c>
    </row>
    <row r="3279" spans="1:6" x14ac:dyDescent="0.25">
      <c r="A3279" t="str">
        <f>_xlfn.CONCAT("1A4070000000065000",RIGHT(RecordTable[[#This Row],[CloneBarcode]],6))</f>
        <v>1A4070000000065000057384</v>
      </c>
      <c r="B3279" t="str">
        <f>LEFT(RecordTable[[#This Row],[CloneBarcode]],7)</f>
        <v>NYFL011</v>
      </c>
      <c r="C3279" t="s">
        <v>4497</v>
      </c>
      <c r="D3279" s="15">
        <v>43829</v>
      </c>
      <c r="E3279" s="15" t="str">
        <f>_xlfn.IFNA(IF(LEFT(VLOOKUP(RecordTable[[#This Row],[METRC]],METRC!A:B,2,FALSE),4)=LEFT(RecordTable[[#This Row],[CloneBarcode]],4),"match","MISMATCH"),"dead")</f>
        <v>dead</v>
      </c>
      <c r="F3279" s="15" t="str">
        <f>_xlfn.IFNA(INDEX(Table6[[#All],[Location]],MATCH(RecordTable[[#This Row],[METRC]],Table6[Tag],0)),"DEAD")</f>
        <v>DEAD</v>
      </c>
    </row>
    <row r="3280" spans="1:6" x14ac:dyDescent="0.25">
      <c r="A3280" t="str">
        <f>_xlfn.CONCAT("1A4070000000065000",RIGHT(RecordTable[[#This Row],[CloneBarcode]],6))</f>
        <v>1A4070000000065000057383</v>
      </c>
      <c r="B3280" t="str">
        <f>LEFT(RecordTable[[#This Row],[CloneBarcode]],7)</f>
        <v>NYFL011</v>
      </c>
      <c r="C3280" t="s">
        <v>4498</v>
      </c>
      <c r="D3280" s="15">
        <v>43829</v>
      </c>
      <c r="E3280" s="15" t="str">
        <f>_xlfn.IFNA(IF(LEFT(VLOOKUP(RecordTable[[#This Row],[METRC]],METRC!A:B,2,FALSE),4)=LEFT(RecordTable[[#This Row],[CloneBarcode]],4),"match","MISMATCH"),"dead")</f>
        <v>dead</v>
      </c>
      <c r="F3280" s="15" t="str">
        <f>_xlfn.IFNA(INDEX(Table6[[#All],[Location]],MATCH(RecordTable[[#This Row],[METRC]],Table6[Tag],0)),"DEAD")</f>
        <v>DEAD</v>
      </c>
    </row>
    <row r="3281" spans="1:6" x14ac:dyDescent="0.25">
      <c r="A3281" t="str">
        <f>_xlfn.CONCAT("1A4070000000065000",RIGHT(RecordTable[[#This Row],[CloneBarcode]],6))</f>
        <v>1A4070000000065000057382</v>
      </c>
      <c r="B3281" t="str">
        <f>LEFT(RecordTable[[#This Row],[CloneBarcode]],7)</f>
        <v>NYFL011</v>
      </c>
      <c r="C3281" t="s">
        <v>4499</v>
      </c>
      <c r="D3281" s="15">
        <v>43829</v>
      </c>
      <c r="E3281" s="15" t="str">
        <f>_xlfn.IFNA(IF(LEFT(VLOOKUP(RecordTable[[#This Row],[METRC]],METRC!A:B,2,FALSE),4)=LEFT(RecordTable[[#This Row],[CloneBarcode]],4),"match","MISMATCH"),"dead")</f>
        <v>dead</v>
      </c>
      <c r="F3281" s="15" t="str">
        <f>_xlfn.IFNA(INDEX(Table6[[#All],[Location]],MATCH(RecordTable[[#This Row],[METRC]],Table6[Tag],0)),"DEAD")</f>
        <v>DEAD</v>
      </c>
    </row>
    <row r="3282" spans="1:6" x14ac:dyDescent="0.25">
      <c r="A3282" t="str">
        <f>_xlfn.CONCAT("1A4070000000065000",RIGHT(RecordTable[[#This Row],[CloneBarcode]],6))</f>
        <v>1A4070000000065000055641</v>
      </c>
      <c r="B3282" t="str">
        <f>LEFT(RecordTable[[#This Row],[CloneBarcode]],7)</f>
        <v>NYFL011</v>
      </c>
      <c r="C3282" t="s">
        <v>4500</v>
      </c>
      <c r="D3282" s="15">
        <v>43829</v>
      </c>
      <c r="E3282" s="15" t="str">
        <f>_xlfn.IFNA(IF(LEFT(VLOOKUP(RecordTable[[#This Row],[METRC]],METRC!A:B,2,FALSE),4)=LEFT(RecordTable[[#This Row],[CloneBarcode]],4),"match","MISMATCH"),"dead")</f>
        <v>dead</v>
      </c>
      <c r="F3282" s="15" t="str">
        <f>_xlfn.IFNA(INDEX(Table6[[#All],[Location]],MATCH(RecordTable[[#This Row],[METRC]],Table6[Tag],0)),"DEAD")</f>
        <v>DEAD</v>
      </c>
    </row>
    <row r="3283" spans="1:6" x14ac:dyDescent="0.25">
      <c r="A3283" t="str">
        <f>_xlfn.CONCAT("1A4070000000065000",RIGHT(RecordTable[[#This Row],[CloneBarcode]],6))</f>
        <v>1A4070000000065000055607</v>
      </c>
      <c r="B3283" t="str">
        <f>LEFT(RecordTable[[#This Row],[CloneBarcode]],7)</f>
        <v>NYFL011</v>
      </c>
      <c r="C3283" t="s">
        <v>4501</v>
      </c>
      <c r="D3283" s="15">
        <v>43829</v>
      </c>
      <c r="E3283" s="15" t="str">
        <f>_xlfn.IFNA(IF(LEFT(VLOOKUP(RecordTable[[#This Row],[METRC]],METRC!A:B,2,FALSE),4)=LEFT(RecordTable[[#This Row],[CloneBarcode]],4),"match","MISMATCH"),"dead")</f>
        <v>dead</v>
      </c>
      <c r="F3283" s="15" t="str">
        <f>_xlfn.IFNA(INDEX(Table6[[#All],[Location]],MATCH(RecordTable[[#This Row],[METRC]],Table6[Tag],0)),"DEAD")</f>
        <v>DEAD</v>
      </c>
    </row>
    <row r="3284" spans="1:6" x14ac:dyDescent="0.25">
      <c r="A3284" t="str">
        <f>_xlfn.CONCAT("1A4070000000065000",RIGHT(RecordTable[[#This Row],[CloneBarcode]],6))</f>
        <v>1A4070000000065000055643</v>
      </c>
      <c r="B3284" t="str">
        <f>LEFT(RecordTable[[#This Row],[CloneBarcode]],7)</f>
        <v>NYFL011</v>
      </c>
      <c r="C3284" t="s">
        <v>4502</v>
      </c>
      <c r="D3284" s="15">
        <v>43829</v>
      </c>
      <c r="E3284" s="15" t="str">
        <f>_xlfn.IFNA(IF(LEFT(VLOOKUP(RecordTable[[#This Row],[METRC]],METRC!A:B,2,FALSE),4)=LEFT(RecordTable[[#This Row],[CloneBarcode]],4),"match","MISMATCH"),"dead")</f>
        <v>dead</v>
      </c>
      <c r="F3284" s="15" t="str">
        <f>_xlfn.IFNA(INDEX(Table6[[#All],[Location]],MATCH(RecordTable[[#This Row],[METRC]],Table6[Tag],0)),"DEAD")</f>
        <v>DEAD</v>
      </c>
    </row>
    <row r="3285" spans="1:6" x14ac:dyDescent="0.25">
      <c r="A3285" t="str">
        <f>_xlfn.CONCAT("1A4070000000065000",RIGHT(RecordTable[[#This Row],[CloneBarcode]],6))</f>
        <v>1A4070000000065000057385</v>
      </c>
      <c r="B3285" t="str">
        <f>LEFT(RecordTable[[#This Row],[CloneBarcode]],7)</f>
        <v>NYFL011</v>
      </c>
      <c r="C3285" t="s">
        <v>4503</v>
      </c>
      <c r="D3285" s="15">
        <v>43829</v>
      </c>
      <c r="E3285" s="15" t="str">
        <f>_xlfn.IFNA(IF(LEFT(VLOOKUP(RecordTable[[#This Row],[METRC]],METRC!A:B,2,FALSE),4)=LEFT(RecordTable[[#This Row],[CloneBarcode]],4),"match","MISMATCH"),"dead")</f>
        <v>dead</v>
      </c>
      <c r="F3285" s="15" t="str">
        <f>_xlfn.IFNA(INDEX(Table6[[#All],[Location]],MATCH(RecordTable[[#This Row],[METRC]],Table6[Tag],0)),"DEAD")</f>
        <v>DEAD</v>
      </c>
    </row>
    <row r="3286" spans="1:6" x14ac:dyDescent="0.25">
      <c r="A3286" t="str">
        <f>_xlfn.CONCAT("1A4070000000065000",RIGHT(RecordTable[[#This Row],[CloneBarcode]],6))</f>
        <v>1A4070000000065000045547</v>
      </c>
      <c r="B3286" t="str">
        <f>LEFT(RecordTable[[#This Row],[CloneBarcode]],7)</f>
        <v>NYFL014</v>
      </c>
      <c r="C3286" t="s">
        <v>3884</v>
      </c>
      <c r="D3286" s="15">
        <v>43829</v>
      </c>
      <c r="E3286" s="15" t="str">
        <f>_xlfn.IFNA(IF(LEFT(VLOOKUP(RecordTable[[#This Row],[METRC]],METRC!A:B,2,FALSE),4)=LEFT(RecordTable[[#This Row],[CloneBarcode]],4),"match","MISMATCH"),"dead")</f>
        <v>dead</v>
      </c>
      <c r="F3286" s="15" t="str">
        <f>_xlfn.IFNA(INDEX(Table6[[#All],[Location]],MATCH(RecordTable[[#This Row],[METRC]],Table6[Tag],0)),"DEAD")</f>
        <v>DEAD</v>
      </c>
    </row>
    <row r="3287" spans="1:6" x14ac:dyDescent="0.25">
      <c r="A3287" t="str">
        <f>_xlfn.CONCAT("1A4070000000065000",RIGHT(RecordTable[[#This Row],[CloneBarcode]],6))</f>
        <v>1A4070000000065000044411</v>
      </c>
      <c r="B3287" t="str">
        <f>LEFT(RecordTable[[#This Row],[CloneBarcode]],7)</f>
        <v>NYFL014</v>
      </c>
      <c r="C3287" t="s">
        <v>54</v>
      </c>
      <c r="D3287" s="15">
        <v>43829</v>
      </c>
      <c r="E3287" s="15" t="str">
        <f>_xlfn.IFNA(IF(LEFT(VLOOKUP(RecordTable[[#This Row],[METRC]],METRC!A:B,2,FALSE),4)=LEFT(RecordTable[[#This Row],[CloneBarcode]],4),"match","MISMATCH"),"dead")</f>
        <v>dead</v>
      </c>
      <c r="F3287" s="15" t="str">
        <f>_xlfn.IFNA(INDEX(Table6[[#All],[Location]],MATCH(RecordTable[[#This Row],[METRC]],Table6[Tag],0)),"DEAD")</f>
        <v>DEAD</v>
      </c>
    </row>
    <row r="3288" spans="1:6" x14ac:dyDescent="0.25">
      <c r="A3288" t="str">
        <f>_xlfn.CONCAT("1A4070000000065000",RIGHT(RecordTable[[#This Row],[CloneBarcode]],6))</f>
        <v>1A4070000000065000044413</v>
      </c>
      <c r="B3288" t="str">
        <f>LEFT(RecordTable[[#This Row],[CloneBarcode]],7)</f>
        <v>NYFL014</v>
      </c>
      <c r="C3288" t="s">
        <v>78</v>
      </c>
      <c r="D3288" s="15">
        <v>43829</v>
      </c>
      <c r="E3288" s="15" t="str">
        <f>_xlfn.IFNA(IF(LEFT(VLOOKUP(RecordTable[[#This Row],[METRC]],METRC!A:B,2,FALSE),4)=LEFT(RecordTable[[#This Row],[CloneBarcode]],4),"match","MISMATCH"),"dead")</f>
        <v>dead</v>
      </c>
      <c r="F3288" s="15" t="str">
        <f>_xlfn.IFNA(INDEX(Table6[[#All],[Location]],MATCH(RecordTable[[#This Row],[METRC]],Table6[Tag],0)),"DEAD")</f>
        <v>DEAD</v>
      </c>
    </row>
    <row r="3289" spans="1:6" x14ac:dyDescent="0.25">
      <c r="A3289" t="str">
        <f>_xlfn.CONCAT("1A4070000000065000",RIGHT(RecordTable[[#This Row],[CloneBarcode]],6))</f>
        <v>1A4070000000065000044415</v>
      </c>
      <c r="B3289" t="str">
        <f>LEFT(RecordTable[[#This Row],[CloneBarcode]],7)</f>
        <v>NYFL014</v>
      </c>
      <c r="C3289" t="s">
        <v>4006</v>
      </c>
      <c r="D3289" s="15">
        <v>43829</v>
      </c>
      <c r="E3289" s="15" t="str">
        <f>_xlfn.IFNA(IF(LEFT(VLOOKUP(RecordTable[[#This Row],[METRC]],METRC!A:B,2,FALSE),4)=LEFT(RecordTable[[#This Row],[CloneBarcode]],4),"match","MISMATCH"),"dead")</f>
        <v>dead</v>
      </c>
      <c r="F3289" s="15" t="str">
        <f>_xlfn.IFNA(INDEX(Table6[[#All],[Location]],MATCH(RecordTable[[#This Row],[METRC]],Table6[Tag],0)),"DEAD")</f>
        <v>DEAD</v>
      </c>
    </row>
    <row r="3290" spans="1:6" x14ac:dyDescent="0.25">
      <c r="A3290" t="str">
        <f>_xlfn.CONCAT("1A4070000000065000",RIGHT(RecordTable[[#This Row],[CloneBarcode]],6))</f>
        <v>1A4070000000065000045546</v>
      </c>
      <c r="B3290" t="str">
        <f>LEFT(RecordTable[[#This Row],[CloneBarcode]],7)</f>
        <v>NYFL014</v>
      </c>
      <c r="C3290" t="s">
        <v>3885</v>
      </c>
      <c r="D3290" s="15">
        <v>43829</v>
      </c>
      <c r="E3290" s="15" t="str">
        <f>_xlfn.IFNA(IF(LEFT(VLOOKUP(RecordTable[[#This Row],[METRC]],METRC!A:B,2,FALSE),4)=LEFT(RecordTable[[#This Row],[CloneBarcode]],4),"match","MISMATCH"),"dead")</f>
        <v>dead</v>
      </c>
      <c r="F3290" s="15" t="str">
        <f>_xlfn.IFNA(INDEX(Table6[[#All],[Location]],MATCH(RecordTable[[#This Row],[METRC]],Table6[Tag],0)),"DEAD")</f>
        <v>DEAD</v>
      </c>
    </row>
    <row r="3291" spans="1:6" x14ac:dyDescent="0.25">
      <c r="A3291" t="str">
        <f>_xlfn.CONCAT("1A4070000000065000",RIGHT(RecordTable[[#This Row],[CloneBarcode]],6))</f>
        <v>1A4070000000065000045539</v>
      </c>
      <c r="B3291" t="str">
        <f>LEFT(RecordTable[[#This Row],[CloneBarcode]],7)</f>
        <v>ONED026</v>
      </c>
      <c r="C3291" t="s">
        <v>3886</v>
      </c>
      <c r="D3291" s="15">
        <v>43829</v>
      </c>
      <c r="E3291" s="15" t="str">
        <f>_xlfn.IFNA(IF(LEFT(VLOOKUP(RecordTable[[#This Row],[METRC]],METRC!A:B,2,FALSE),4)=LEFT(RecordTable[[#This Row],[CloneBarcode]],4),"match","MISMATCH"),"dead")</f>
        <v>dead</v>
      </c>
      <c r="F3291" s="15" t="str">
        <f>_xlfn.IFNA(INDEX(Table6[[#All],[Location]],MATCH(RecordTable[[#This Row],[METRC]],Table6[Tag],0)),"DEAD")</f>
        <v>DEAD</v>
      </c>
    </row>
    <row r="3292" spans="1:6" x14ac:dyDescent="0.25">
      <c r="A3292" t="str">
        <f>_xlfn.CONCAT("1A4070000000065000",RIGHT(RecordTable[[#This Row],[CloneBarcode]],6))</f>
        <v>1A4070000000065000045564</v>
      </c>
      <c r="B3292" t="str">
        <f>LEFT(RecordTable[[#This Row],[CloneBarcode]],7)</f>
        <v>ONED041</v>
      </c>
      <c r="C3292" t="s">
        <v>3888</v>
      </c>
      <c r="D3292" s="15">
        <v>43829</v>
      </c>
      <c r="E3292" s="15" t="str">
        <f>_xlfn.IFNA(IF(LEFT(VLOOKUP(RecordTable[[#This Row],[METRC]],METRC!A:B,2,FALSE),4)=LEFT(RecordTable[[#This Row],[CloneBarcode]],4),"match","MISMATCH"),"dead")</f>
        <v>dead</v>
      </c>
      <c r="F3292" s="15" t="str">
        <f>_xlfn.IFNA(INDEX(Table6[[#All],[Location]],MATCH(RecordTable[[#This Row],[METRC]],Table6[Tag],0)),"DEAD")</f>
        <v>DEAD</v>
      </c>
    </row>
    <row r="3293" spans="1:6" x14ac:dyDescent="0.25">
      <c r="A3293" t="str">
        <f>_xlfn.CONCAT("1A4070000000065000",RIGHT(RecordTable[[#This Row],[CloneBarcode]],6))</f>
        <v>1A4070000000065000045502</v>
      </c>
      <c r="B3293" t="str">
        <f>LEFT(RecordTable[[#This Row],[CloneBarcode]],7)</f>
        <v>OROB038</v>
      </c>
      <c r="C3293" t="s">
        <v>3892</v>
      </c>
      <c r="D3293" s="15">
        <v>43829</v>
      </c>
      <c r="E3293" s="15" t="str">
        <f>_xlfn.IFNA(IF(LEFT(VLOOKUP(RecordTable[[#This Row],[METRC]],METRC!A:B,2,FALSE),4)=LEFT(RecordTable[[#This Row],[CloneBarcode]],4),"match","MISMATCH"),"dead")</f>
        <v>dead</v>
      </c>
      <c r="F3293" s="15" t="str">
        <f>_xlfn.IFNA(INDEX(Table6[[#All],[Location]],MATCH(RecordTable[[#This Row],[METRC]],Table6[Tag],0)),"DEAD")</f>
        <v>DEAD</v>
      </c>
    </row>
    <row r="3294" spans="1:6" x14ac:dyDescent="0.25">
      <c r="A3294" t="str">
        <f>_xlfn.CONCAT("1A4070000000065000",RIGHT(RecordTable[[#This Row],[CloneBarcode]],6))</f>
        <v>1A4070000000065000045503</v>
      </c>
      <c r="B3294" t="str">
        <f>LEFT(RecordTable[[#This Row],[CloneBarcode]],7)</f>
        <v>OROB038</v>
      </c>
      <c r="C3294" t="s">
        <v>3891</v>
      </c>
      <c r="D3294" s="15">
        <v>43829</v>
      </c>
      <c r="E3294" s="15" t="str">
        <f>_xlfn.IFNA(IF(LEFT(VLOOKUP(RecordTable[[#This Row],[METRC]],METRC!A:B,2,FALSE),4)=LEFT(RecordTable[[#This Row],[CloneBarcode]],4),"match","MISMATCH"),"dead")</f>
        <v>dead</v>
      </c>
      <c r="F3294" s="15" t="str">
        <f>_xlfn.IFNA(INDEX(Table6[[#All],[Location]],MATCH(RecordTable[[#This Row],[METRC]],Table6[Tag],0)),"DEAD")</f>
        <v>DEAD</v>
      </c>
    </row>
    <row r="3295" spans="1:6" x14ac:dyDescent="0.25">
      <c r="A3295" t="str">
        <f>_xlfn.CONCAT("1A4070000000065000",RIGHT(RecordTable[[#This Row],[CloneBarcode]],6))</f>
        <v>1A4070000000065000050635</v>
      </c>
      <c r="B3295" t="str">
        <f>LEFT(RecordTable[[#This Row],[CloneBarcode]],7)</f>
        <v>OROB047</v>
      </c>
      <c r="C3295" t="s">
        <v>4168</v>
      </c>
      <c r="D3295" s="15">
        <v>43829</v>
      </c>
      <c r="E3295" s="15" t="str">
        <f>_xlfn.IFNA(IF(LEFT(VLOOKUP(RecordTable[[#This Row],[METRC]],METRC!A:B,2,FALSE),4)=LEFT(RecordTable[[#This Row],[CloneBarcode]],4),"match","MISMATCH"),"dead")</f>
        <v>dead</v>
      </c>
      <c r="F3295" s="15" t="str">
        <f>_xlfn.IFNA(INDEX(Table6[[#All],[Location]],MATCH(RecordTable[[#This Row],[METRC]],Table6[Tag],0)),"DEAD")</f>
        <v>DEAD</v>
      </c>
    </row>
    <row r="3296" spans="1:6" x14ac:dyDescent="0.25">
      <c r="A3296" t="str">
        <f>_xlfn.CONCAT("1A4070000000065000",RIGHT(RecordTable[[#This Row],[CloneBarcode]],6))</f>
        <v>1A4070000000065000053216</v>
      </c>
      <c r="B3296" t="str">
        <f>LEFT(RecordTable[[#This Row],[CloneBarcode]],7)</f>
        <v>OROB047</v>
      </c>
      <c r="C3296" t="s">
        <v>4271</v>
      </c>
      <c r="D3296" s="15">
        <v>43829</v>
      </c>
      <c r="E3296" s="15" t="str">
        <f>_xlfn.IFNA(IF(LEFT(VLOOKUP(RecordTable[[#This Row],[METRC]],METRC!A:B,2,FALSE),4)=LEFT(RecordTable[[#This Row],[CloneBarcode]],4),"match","MISMATCH"),"dead")</f>
        <v>dead</v>
      </c>
      <c r="F3296" s="15" t="str">
        <f>_xlfn.IFNA(INDEX(Table6[[#All],[Location]],MATCH(RecordTable[[#This Row],[METRC]],Table6[Tag],0)),"DEAD")</f>
        <v>DEAD</v>
      </c>
    </row>
    <row r="3297" spans="1:6" x14ac:dyDescent="0.25">
      <c r="A3297" t="str">
        <f>_xlfn.CONCAT("1A4070000000065000",RIGHT(RecordTable[[#This Row],[CloneBarcode]],6))</f>
        <v>1A4070000000065000053215</v>
      </c>
      <c r="B3297" t="str">
        <f>LEFT(RecordTable[[#This Row],[CloneBarcode]],7)</f>
        <v>OROB047</v>
      </c>
      <c r="C3297" t="s">
        <v>4270</v>
      </c>
      <c r="D3297" s="15">
        <v>43829</v>
      </c>
      <c r="E3297" s="15" t="str">
        <f>_xlfn.IFNA(IF(LEFT(VLOOKUP(RecordTable[[#This Row],[METRC]],METRC!A:B,2,FALSE),4)=LEFT(RecordTable[[#This Row],[CloneBarcode]],4),"match","MISMATCH"),"dead")</f>
        <v>dead</v>
      </c>
      <c r="F3297" s="15" t="str">
        <f>_xlfn.IFNA(INDEX(Table6[[#All],[Location]],MATCH(RecordTable[[#This Row],[METRC]],Table6[Tag],0)),"DEAD")</f>
        <v>DEAD</v>
      </c>
    </row>
    <row r="3298" spans="1:6" x14ac:dyDescent="0.25">
      <c r="A3298" t="str">
        <f>_xlfn.CONCAT("1A4070000000065000",RIGHT(RecordTable[[#This Row],[CloneBarcode]],6))</f>
        <v>1A4070000000065000050634</v>
      </c>
      <c r="B3298" t="str">
        <f>LEFT(RecordTable[[#This Row],[CloneBarcode]],7)</f>
        <v>OROB047</v>
      </c>
      <c r="C3298" t="s">
        <v>4167</v>
      </c>
      <c r="D3298" s="15">
        <v>43829</v>
      </c>
      <c r="E3298" s="15" t="str">
        <f>_xlfn.IFNA(IF(LEFT(VLOOKUP(RecordTable[[#This Row],[METRC]],METRC!A:B,2,FALSE),4)=LEFT(RecordTable[[#This Row],[CloneBarcode]],4),"match","MISMATCH"),"dead")</f>
        <v>dead</v>
      </c>
      <c r="F3298" s="15" t="str">
        <f>_xlfn.IFNA(INDEX(Table6[[#All],[Location]],MATCH(RecordTable[[#This Row],[METRC]],Table6[Tag],0)),"DEAD")</f>
        <v>DEAD</v>
      </c>
    </row>
    <row r="3299" spans="1:6" x14ac:dyDescent="0.25">
      <c r="A3299" t="str">
        <f>_xlfn.CONCAT("1A4070000000065000",RIGHT(RecordTable[[#This Row],[CloneBarcode]],6))</f>
        <v>1A4070000000065000053197</v>
      </c>
      <c r="B3299" t="str">
        <f>LEFT(RecordTable[[#This Row],[CloneBarcode]],7)</f>
        <v>OROB054</v>
      </c>
      <c r="C3299" t="s">
        <v>4272</v>
      </c>
      <c r="D3299" s="15">
        <v>43829</v>
      </c>
      <c r="E3299" s="15" t="str">
        <f>_xlfn.IFNA(IF(LEFT(VLOOKUP(RecordTable[[#This Row],[METRC]],METRC!A:B,2,FALSE),4)=LEFT(RecordTable[[#This Row],[CloneBarcode]],4),"match","MISMATCH"),"dead")</f>
        <v>dead</v>
      </c>
      <c r="F3299" s="15" t="str">
        <f>_xlfn.IFNA(INDEX(Table6[[#All],[Location]],MATCH(RecordTable[[#This Row],[METRC]],Table6[Tag],0)),"DEAD")</f>
        <v>DEAD</v>
      </c>
    </row>
    <row r="3300" spans="1:6" x14ac:dyDescent="0.25">
      <c r="A3300" t="str">
        <f>_xlfn.CONCAT("1A4070000000065000",RIGHT(RecordTable[[#This Row],[CloneBarcode]],6))</f>
        <v>1A4070000000065000053196</v>
      </c>
      <c r="B3300" t="str">
        <f>LEFT(RecordTable[[#This Row],[CloneBarcode]],7)</f>
        <v>OROB054</v>
      </c>
      <c r="C3300" t="s">
        <v>102</v>
      </c>
      <c r="D3300" s="15">
        <v>43829</v>
      </c>
      <c r="E3300" s="15" t="str">
        <f>_xlfn.IFNA(IF(LEFT(VLOOKUP(RecordTable[[#This Row],[METRC]],METRC!A:B,2,FALSE),4)=LEFT(RecordTable[[#This Row],[CloneBarcode]],4),"match","MISMATCH"),"dead")</f>
        <v>dead</v>
      </c>
      <c r="F3300" s="15" t="str">
        <f>_xlfn.IFNA(INDEX(Table6[[#All],[Location]],MATCH(RecordTable[[#This Row],[METRC]],Table6[Tag],0)),"DEAD")</f>
        <v>DEAD</v>
      </c>
    </row>
    <row r="3301" spans="1:6" x14ac:dyDescent="0.25">
      <c r="A3301" t="str">
        <f>_xlfn.CONCAT("1A4070000000065000",RIGHT(RecordTable[[#This Row],[CloneBarcode]],6))</f>
        <v>1A4070000000065000050624</v>
      </c>
      <c r="B3301" t="str">
        <f>LEFT(RecordTable[[#This Row],[CloneBarcode]],7)</f>
        <v>OROB054</v>
      </c>
      <c r="C3301" t="s">
        <v>81</v>
      </c>
      <c r="D3301" s="15">
        <v>43829</v>
      </c>
      <c r="E3301" s="15" t="str">
        <f>_xlfn.IFNA(IF(LEFT(VLOOKUP(RecordTable[[#This Row],[METRC]],METRC!A:B,2,FALSE),4)=LEFT(RecordTable[[#This Row],[CloneBarcode]],4),"match","MISMATCH"),"dead")</f>
        <v>dead</v>
      </c>
      <c r="F3301" s="15" t="str">
        <f>_xlfn.IFNA(INDEX(Table6[[#All],[Location]],MATCH(RecordTable[[#This Row],[METRC]],Table6[Tag],0)),"DEAD")</f>
        <v>DEAD</v>
      </c>
    </row>
    <row r="3302" spans="1:6" x14ac:dyDescent="0.25">
      <c r="A3302" t="str">
        <f>_xlfn.CONCAT("1A4070000000065000",RIGHT(RecordTable[[#This Row],[CloneBarcode]],6))</f>
        <v>1A4070000000065000050625</v>
      </c>
      <c r="B3302" t="str">
        <f>LEFT(RecordTable[[#This Row],[CloneBarcode]],7)</f>
        <v>OROB054</v>
      </c>
      <c r="C3302" t="s">
        <v>4169</v>
      </c>
      <c r="D3302" s="15">
        <v>43829</v>
      </c>
      <c r="E3302" s="15" t="str">
        <f>_xlfn.IFNA(IF(LEFT(VLOOKUP(RecordTable[[#This Row],[METRC]],METRC!A:B,2,FALSE),4)=LEFT(RecordTable[[#This Row],[CloneBarcode]],4),"match","MISMATCH"),"dead")</f>
        <v>dead</v>
      </c>
      <c r="F3302" s="15" t="str">
        <f>_xlfn.IFNA(INDEX(Table6[[#All],[Location]],MATCH(RecordTable[[#This Row],[METRC]],Table6[Tag],0)),"DEAD")</f>
        <v>DEAD</v>
      </c>
    </row>
    <row r="3303" spans="1:6" x14ac:dyDescent="0.25">
      <c r="A3303" t="str">
        <f>_xlfn.CONCAT("1A4070000000065000",RIGHT(RecordTable[[#This Row],[CloneBarcode]],6))</f>
        <v>1A4070000000065000045531</v>
      </c>
      <c r="B3303" t="str">
        <f>LEFT(RecordTable[[#This Row],[CloneBarcode]],7)</f>
        <v>PHGW020</v>
      </c>
      <c r="C3303" t="s">
        <v>3894</v>
      </c>
      <c r="D3303" s="15">
        <v>43829</v>
      </c>
      <c r="E3303" s="15" t="str">
        <f>_xlfn.IFNA(IF(LEFT(VLOOKUP(RecordTable[[#This Row],[METRC]],METRC!A:B,2,FALSE),4)=LEFT(RecordTable[[#This Row],[CloneBarcode]],4),"match","MISMATCH"),"dead")</f>
        <v>dead</v>
      </c>
      <c r="F3303" s="15" t="str">
        <f>_xlfn.IFNA(INDEX(Table6[[#All],[Location]],MATCH(RecordTable[[#This Row],[METRC]],Table6[Tag],0)),"DEAD")</f>
        <v>DEAD</v>
      </c>
    </row>
    <row r="3304" spans="1:6" x14ac:dyDescent="0.25">
      <c r="A3304" t="str">
        <f>_xlfn.CONCAT("1A4070000000065000",RIGHT(RecordTable[[#This Row],[CloneBarcode]],6))</f>
        <v>1A4070000000065000045530</v>
      </c>
      <c r="B3304" t="str">
        <f>LEFT(RecordTable[[#This Row],[CloneBarcode]],7)</f>
        <v>PHGW020</v>
      </c>
      <c r="C3304" t="s">
        <v>3893</v>
      </c>
      <c r="D3304" s="15">
        <v>43829</v>
      </c>
      <c r="E3304" s="15" t="str">
        <f>_xlfn.IFNA(IF(LEFT(VLOOKUP(RecordTable[[#This Row],[METRC]],METRC!A:B,2,FALSE),4)=LEFT(RecordTable[[#This Row],[CloneBarcode]],4),"match","MISMATCH"),"dead")</f>
        <v>dead</v>
      </c>
      <c r="F3304" s="15" t="str">
        <f>_xlfn.IFNA(INDEX(Table6[[#All],[Location]],MATCH(RecordTable[[#This Row],[METRC]],Table6[Tag],0)),"DEAD")</f>
        <v>DEAD</v>
      </c>
    </row>
    <row r="3305" spans="1:6" x14ac:dyDescent="0.25">
      <c r="A3305" t="str">
        <f>_xlfn.CONCAT("1A4070000000065000",RIGHT(RecordTable[[#This Row],[CloneBarcode]],6))</f>
        <v>1A4070000000065000045492</v>
      </c>
      <c r="B3305" t="str">
        <f>LEFT(RecordTable[[#This Row],[CloneBarcode]],7)</f>
        <v>PHGW023</v>
      </c>
      <c r="C3305" t="s">
        <v>3895</v>
      </c>
      <c r="D3305" s="15">
        <v>43829</v>
      </c>
      <c r="E3305" s="15" t="str">
        <f>_xlfn.IFNA(IF(LEFT(VLOOKUP(RecordTable[[#This Row],[METRC]],METRC!A:B,2,FALSE),4)=LEFT(RecordTable[[#This Row],[CloneBarcode]],4),"match","MISMATCH"),"dead")</f>
        <v>dead</v>
      </c>
      <c r="F3305" s="15" t="str">
        <f>_xlfn.IFNA(INDEX(Table6[[#All],[Location]],MATCH(RecordTable[[#This Row],[METRC]],Table6[Tag],0)),"DEAD")</f>
        <v>DEAD</v>
      </c>
    </row>
    <row r="3306" spans="1:6" x14ac:dyDescent="0.25">
      <c r="A3306" t="str">
        <f>_xlfn.CONCAT("1A4070000000065000",RIGHT(RecordTable[[#This Row],[CloneBarcode]],6))</f>
        <v>1A4070000000065000045493</v>
      </c>
      <c r="B3306" t="str">
        <f>LEFT(RecordTable[[#This Row],[CloneBarcode]],7)</f>
        <v>PHGW023</v>
      </c>
      <c r="C3306" t="s">
        <v>3896</v>
      </c>
      <c r="D3306" s="15">
        <v>43829</v>
      </c>
      <c r="E3306" s="15" t="str">
        <f>_xlfn.IFNA(IF(LEFT(VLOOKUP(RecordTable[[#This Row],[METRC]],METRC!A:B,2,FALSE),4)=LEFT(RecordTable[[#This Row],[CloneBarcode]],4),"match","MISMATCH"),"dead")</f>
        <v>dead</v>
      </c>
      <c r="F3306" s="15" t="str">
        <f>_xlfn.IFNA(INDEX(Table6[[#All],[Location]],MATCH(RecordTable[[#This Row],[METRC]],Table6[Tag],0)),"DEAD")</f>
        <v>DEAD</v>
      </c>
    </row>
    <row r="3307" spans="1:6" x14ac:dyDescent="0.25">
      <c r="A3307" t="str">
        <f>_xlfn.CONCAT("1A4070000000065000",RIGHT(RecordTable[[#This Row],[CloneBarcode]],6))</f>
        <v>1A4070000000065000054311</v>
      </c>
      <c r="B3307" t="str">
        <f>LEFT(RecordTable[[#This Row],[CloneBarcode]],7)</f>
        <v>PLAN004</v>
      </c>
      <c r="C3307" t="s">
        <v>4504</v>
      </c>
      <c r="D3307" s="15">
        <v>43829</v>
      </c>
      <c r="E3307" s="15" t="str">
        <f>_xlfn.IFNA(IF(LEFT(VLOOKUP(RecordTable[[#This Row],[METRC]],METRC!A:B,2,FALSE),4)=LEFT(RecordTable[[#This Row],[CloneBarcode]],4),"match","MISMATCH"),"dead")</f>
        <v>dead</v>
      </c>
      <c r="F3307" s="15" t="str">
        <f>_xlfn.IFNA(INDEX(Table6[[#All],[Location]],MATCH(RecordTable[[#This Row],[METRC]],Table6[Tag],0)),"DEAD")</f>
        <v>DEAD</v>
      </c>
    </row>
    <row r="3308" spans="1:6" x14ac:dyDescent="0.25">
      <c r="A3308" t="str">
        <f>_xlfn.CONCAT("1A4070000000065000",RIGHT(RecordTable[[#This Row],[CloneBarcode]],6))</f>
        <v>1A4070000000065000054318</v>
      </c>
      <c r="B3308" t="str">
        <f>LEFT(RecordTable[[#This Row],[CloneBarcode]],7)</f>
        <v>PLAN004</v>
      </c>
      <c r="C3308" t="s">
        <v>20</v>
      </c>
      <c r="D3308" s="15">
        <v>43829</v>
      </c>
      <c r="E3308" s="15" t="str">
        <f>_xlfn.IFNA(IF(LEFT(VLOOKUP(RecordTable[[#This Row],[METRC]],METRC!A:B,2,FALSE),4)=LEFT(RecordTable[[#This Row],[CloneBarcode]],4),"match","MISMATCH"),"dead")</f>
        <v>dead</v>
      </c>
      <c r="F3308" s="15" t="str">
        <f>_xlfn.IFNA(INDEX(Table6[[#All],[Location]],MATCH(RecordTable[[#This Row],[METRC]],Table6[Tag],0)),"DEAD")</f>
        <v>DEAD</v>
      </c>
    </row>
    <row r="3309" spans="1:6" x14ac:dyDescent="0.25">
      <c r="A3309" t="str">
        <f>_xlfn.CONCAT("1A4070000000065000",RIGHT(RecordTable[[#This Row],[CloneBarcode]],6))</f>
        <v>1A4070000000065000054381</v>
      </c>
      <c r="B3309" t="str">
        <f>LEFT(RecordTable[[#This Row],[CloneBarcode]],7)</f>
        <v>PLAN004</v>
      </c>
      <c r="C3309" t="s">
        <v>176</v>
      </c>
      <c r="D3309" s="15">
        <v>43829</v>
      </c>
      <c r="E3309" s="15" t="str">
        <f>_xlfn.IFNA(IF(LEFT(VLOOKUP(RecordTable[[#This Row],[METRC]],METRC!A:B,2,FALSE),4)=LEFT(RecordTable[[#This Row],[CloneBarcode]],4),"match","MISMATCH"),"dead")</f>
        <v>dead</v>
      </c>
      <c r="F3309" s="15" t="str">
        <f>_xlfn.IFNA(INDEX(Table6[[#All],[Location]],MATCH(RecordTable[[#This Row],[METRC]],Table6[Tag],0)),"DEAD")</f>
        <v>DEAD</v>
      </c>
    </row>
    <row r="3310" spans="1:6" x14ac:dyDescent="0.25">
      <c r="A3310" t="str">
        <f>_xlfn.CONCAT("1A4070000000065000",RIGHT(RecordTable[[#This Row],[CloneBarcode]],6))</f>
        <v>1A4070000000065000054367</v>
      </c>
      <c r="B3310" t="str">
        <f>LEFT(RecordTable[[#This Row],[CloneBarcode]],7)</f>
        <v>PLAN004</v>
      </c>
      <c r="C3310" t="s">
        <v>4505</v>
      </c>
      <c r="D3310" s="15">
        <v>43829</v>
      </c>
      <c r="E3310" s="15" t="str">
        <f>_xlfn.IFNA(IF(LEFT(VLOOKUP(RecordTable[[#This Row],[METRC]],METRC!A:B,2,FALSE),4)=LEFT(RecordTable[[#This Row],[CloneBarcode]],4),"match","MISMATCH"),"dead")</f>
        <v>dead</v>
      </c>
      <c r="F3310" s="15" t="str">
        <f>_xlfn.IFNA(INDEX(Table6[[#All],[Location]],MATCH(RecordTable[[#This Row],[METRC]],Table6[Tag],0)),"DEAD")</f>
        <v>DEAD</v>
      </c>
    </row>
    <row r="3311" spans="1:6" x14ac:dyDescent="0.25">
      <c r="A3311" t="str">
        <f>_xlfn.CONCAT("1A4070000000065000",RIGHT(RecordTable[[#This Row],[CloneBarcode]],6))</f>
        <v>1A4070000000065000054107</v>
      </c>
      <c r="B3311" t="str">
        <f>LEFT(RecordTable[[#This Row],[CloneBarcode]],7)</f>
        <v>PLAN008</v>
      </c>
      <c r="C3311" t="s">
        <v>4506</v>
      </c>
      <c r="D3311" s="15">
        <v>43829</v>
      </c>
      <c r="E3311" s="15" t="str">
        <f>_xlfn.IFNA(IF(LEFT(VLOOKUP(RecordTable[[#This Row],[METRC]],METRC!A:B,2,FALSE),4)=LEFT(RecordTable[[#This Row],[CloneBarcode]],4),"match","MISMATCH"),"dead")</f>
        <v>dead</v>
      </c>
      <c r="F3311" s="15" t="str">
        <f>_xlfn.IFNA(INDEX(Table6[[#All],[Location]],MATCH(RecordTable[[#This Row],[METRC]],Table6[Tag],0)),"DEAD")</f>
        <v>DEAD</v>
      </c>
    </row>
    <row r="3312" spans="1:6" x14ac:dyDescent="0.25">
      <c r="A3312" t="str">
        <f>_xlfn.CONCAT("1A4070000000065000",RIGHT(RecordTable[[#This Row],[CloneBarcode]],6))</f>
        <v>1A4070000000065000054135</v>
      </c>
      <c r="B3312" t="str">
        <f>LEFT(RecordTable[[#This Row],[CloneBarcode]],7)</f>
        <v>PLAN008</v>
      </c>
      <c r="C3312" t="s">
        <v>4507</v>
      </c>
      <c r="D3312" s="15">
        <v>43829</v>
      </c>
      <c r="E3312" s="15" t="str">
        <f>_xlfn.IFNA(IF(LEFT(VLOOKUP(RecordTable[[#This Row],[METRC]],METRC!A:B,2,FALSE),4)=LEFT(RecordTable[[#This Row],[CloneBarcode]],4),"match","MISMATCH"),"dead")</f>
        <v>dead</v>
      </c>
      <c r="F3312" s="15" t="str">
        <f>_xlfn.IFNA(INDEX(Table6[[#All],[Location]],MATCH(RecordTable[[#This Row],[METRC]],Table6[Tag],0)),"DEAD")</f>
        <v>DEAD</v>
      </c>
    </row>
    <row r="3313" spans="1:6" x14ac:dyDescent="0.25">
      <c r="A3313" t="str">
        <f>_xlfn.CONCAT("1A4070000000065000",RIGHT(RecordTable[[#This Row],[CloneBarcode]],6))</f>
        <v>1A4070000000065000054144</v>
      </c>
      <c r="B3313" t="str">
        <f>LEFT(RecordTable[[#This Row],[CloneBarcode]],7)</f>
        <v>PLAN008</v>
      </c>
      <c r="C3313" t="s">
        <v>158</v>
      </c>
      <c r="D3313" s="15">
        <v>43829</v>
      </c>
      <c r="E3313" s="15" t="str">
        <f>_xlfn.IFNA(IF(LEFT(VLOOKUP(RecordTable[[#This Row],[METRC]],METRC!A:B,2,FALSE),4)=LEFT(RecordTable[[#This Row],[CloneBarcode]],4),"match","MISMATCH"),"dead")</f>
        <v>dead</v>
      </c>
      <c r="F3313" s="15" t="str">
        <f>_xlfn.IFNA(INDEX(Table6[[#All],[Location]],MATCH(RecordTable[[#This Row],[METRC]],Table6[Tag],0)),"DEAD")</f>
        <v>DEAD</v>
      </c>
    </row>
    <row r="3314" spans="1:6" x14ac:dyDescent="0.25">
      <c r="A3314" t="str">
        <f>_xlfn.CONCAT("1A4070000000065000",RIGHT(RecordTable[[#This Row],[CloneBarcode]],6))</f>
        <v>1A4070000000065000054094</v>
      </c>
      <c r="B3314" t="str">
        <f>LEFT(RecordTable[[#This Row],[CloneBarcode]],7)</f>
        <v>PLAN008</v>
      </c>
      <c r="C3314" t="s">
        <v>4508</v>
      </c>
      <c r="D3314" s="15">
        <v>43829</v>
      </c>
      <c r="E3314" s="15" t="str">
        <f>_xlfn.IFNA(IF(LEFT(VLOOKUP(RecordTable[[#This Row],[METRC]],METRC!A:B,2,FALSE),4)=LEFT(RecordTable[[#This Row],[CloneBarcode]],4),"match","MISMATCH"),"dead")</f>
        <v>dead</v>
      </c>
      <c r="F3314" s="15" t="str">
        <f>_xlfn.IFNA(INDEX(Table6[[#All],[Location]],MATCH(RecordTable[[#This Row],[METRC]],Table6[Tag],0)),"DEAD")</f>
        <v>DEAD</v>
      </c>
    </row>
    <row r="3315" spans="1:6" x14ac:dyDescent="0.25">
      <c r="A3315" t="str">
        <f>_xlfn.CONCAT("1A4070000000065000",RIGHT(RecordTable[[#This Row],[CloneBarcode]],6))</f>
        <v>1A4070000000065000044201</v>
      </c>
      <c r="B3315" t="str">
        <f>LEFT(RecordTable[[#This Row],[CloneBarcode]],7)</f>
        <v>PLAN017</v>
      </c>
      <c r="C3315" t="s">
        <v>4025</v>
      </c>
      <c r="D3315" s="15">
        <v>43829</v>
      </c>
      <c r="E3315" s="15" t="str">
        <f>_xlfn.IFNA(IF(LEFT(VLOOKUP(RecordTable[[#This Row],[METRC]],METRC!A:B,2,FALSE),4)=LEFT(RecordTable[[#This Row],[CloneBarcode]],4),"match","MISMATCH"),"dead")</f>
        <v>dead</v>
      </c>
      <c r="F3315" s="15" t="str">
        <f>_xlfn.IFNA(INDEX(Table6[[#All],[Location]],MATCH(RecordTable[[#This Row],[METRC]],Table6[Tag],0)),"DEAD")</f>
        <v>DEAD</v>
      </c>
    </row>
    <row r="3316" spans="1:6" x14ac:dyDescent="0.25">
      <c r="A3316" t="str">
        <f>_xlfn.CONCAT("1A4070000000065000",RIGHT(RecordTable[[#This Row],[CloneBarcode]],6))</f>
        <v>1A4070000000065000044211</v>
      </c>
      <c r="B3316" t="str">
        <f>LEFT(RecordTable[[#This Row],[CloneBarcode]],7)</f>
        <v>PLAN017</v>
      </c>
      <c r="C3316" t="s">
        <v>4024</v>
      </c>
      <c r="D3316" s="15">
        <v>43829</v>
      </c>
      <c r="E3316" s="15" t="str">
        <f>_xlfn.IFNA(IF(LEFT(VLOOKUP(RecordTable[[#This Row],[METRC]],METRC!A:B,2,FALSE),4)=LEFT(RecordTable[[#This Row],[CloneBarcode]],4),"match","MISMATCH"),"dead")</f>
        <v>dead</v>
      </c>
      <c r="F3316" s="15" t="str">
        <f>_xlfn.IFNA(INDEX(Table6[[#All],[Location]],MATCH(RecordTable[[#This Row],[METRC]],Table6[Tag],0)),"DEAD")</f>
        <v>DEAD</v>
      </c>
    </row>
    <row r="3317" spans="1:6" x14ac:dyDescent="0.25">
      <c r="A3317" t="str">
        <f>_xlfn.CONCAT("1A4070000000065000",RIGHT(RecordTable[[#This Row],[CloneBarcode]],6))</f>
        <v>1A4070000000065000044188</v>
      </c>
      <c r="B3317" t="str">
        <f>LEFT(RecordTable[[#This Row],[CloneBarcode]],7)</f>
        <v>PLAN017</v>
      </c>
      <c r="C3317" t="s">
        <v>4026</v>
      </c>
      <c r="D3317" s="15">
        <v>43829</v>
      </c>
      <c r="E3317" s="15" t="str">
        <f>_xlfn.IFNA(IF(LEFT(VLOOKUP(RecordTable[[#This Row],[METRC]],METRC!A:B,2,FALSE),4)=LEFT(RecordTable[[#This Row],[CloneBarcode]],4),"match","MISMATCH"),"dead")</f>
        <v>dead</v>
      </c>
      <c r="F3317" s="15" t="str">
        <f>_xlfn.IFNA(INDEX(Table6[[#All],[Location]],MATCH(RecordTable[[#This Row],[METRC]],Table6[Tag],0)),"DEAD")</f>
        <v>DEAD</v>
      </c>
    </row>
    <row r="3318" spans="1:6" x14ac:dyDescent="0.25">
      <c r="A3318" t="str">
        <f>_xlfn.CONCAT("1A4070000000065000",RIGHT(RecordTable[[#This Row],[CloneBarcode]],6))</f>
        <v>1A4070000000065000048057</v>
      </c>
      <c r="B3318" t="str">
        <f>LEFT(RecordTable[[#This Row],[CloneBarcode]],7)</f>
        <v>PLKO004</v>
      </c>
      <c r="C3318" t="s">
        <v>4033</v>
      </c>
      <c r="D3318" s="15">
        <v>43829</v>
      </c>
      <c r="E3318" s="15" t="str">
        <f>_xlfn.IFNA(IF(LEFT(VLOOKUP(RecordTable[[#This Row],[METRC]],METRC!A:B,2,FALSE),4)=LEFT(RecordTable[[#This Row],[CloneBarcode]],4),"match","MISMATCH"),"dead")</f>
        <v>dead</v>
      </c>
      <c r="F3318" s="15" t="str">
        <f>_xlfn.IFNA(INDEX(Table6[[#All],[Location]],MATCH(RecordTable[[#This Row],[METRC]],Table6[Tag],0)),"DEAD")</f>
        <v>DEAD</v>
      </c>
    </row>
    <row r="3319" spans="1:6" x14ac:dyDescent="0.25">
      <c r="A3319" t="str">
        <f>_xlfn.CONCAT("1A4070000000065000",RIGHT(RecordTable[[#This Row],[CloneBarcode]],6))</f>
        <v>1A4070000000065000048058</v>
      </c>
      <c r="B3319" t="str">
        <f>LEFT(RecordTable[[#This Row],[CloneBarcode]],7)</f>
        <v>PLKO004</v>
      </c>
      <c r="C3319" t="s">
        <v>4034</v>
      </c>
      <c r="D3319" s="15">
        <v>43829</v>
      </c>
      <c r="E3319" s="15" t="str">
        <f>_xlfn.IFNA(IF(LEFT(VLOOKUP(RecordTable[[#This Row],[METRC]],METRC!A:B,2,FALSE),4)=LEFT(RecordTable[[#This Row],[CloneBarcode]],4),"match","MISMATCH"),"dead")</f>
        <v>dead</v>
      </c>
      <c r="F3319" s="15" t="str">
        <f>_xlfn.IFNA(INDEX(Table6[[#All],[Location]],MATCH(RecordTable[[#This Row],[METRC]],Table6[Tag],0)),"DEAD")</f>
        <v>DEAD</v>
      </c>
    </row>
    <row r="3320" spans="1:6" x14ac:dyDescent="0.25">
      <c r="A3320" t="str">
        <f>_xlfn.CONCAT("1A4070000000065000",RIGHT(RecordTable[[#This Row],[CloneBarcode]],6))</f>
        <v>1A4070000000065000048056</v>
      </c>
      <c r="B3320" t="str">
        <f>LEFT(RecordTable[[#This Row],[CloneBarcode]],7)</f>
        <v>PLKO004</v>
      </c>
      <c r="C3320" t="s">
        <v>4032</v>
      </c>
      <c r="D3320" s="15">
        <v>43829</v>
      </c>
      <c r="E3320" s="15" t="str">
        <f>_xlfn.IFNA(IF(LEFT(VLOOKUP(RecordTable[[#This Row],[METRC]],METRC!A:B,2,FALSE),4)=LEFT(RecordTable[[#This Row],[CloneBarcode]],4),"match","MISMATCH"),"dead")</f>
        <v>dead</v>
      </c>
      <c r="F3320" s="15" t="str">
        <f>_xlfn.IFNA(INDEX(Table6[[#All],[Location]],MATCH(RecordTable[[#This Row],[METRC]],Table6[Tag],0)),"DEAD")</f>
        <v>DEAD</v>
      </c>
    </row>
    <row r="3321" spans="1:6" x14ac:dyDescent="0.25">
      <c r="A3321" t="str">
        <f>_xlfn.CONCAT("1A4070000000065000",RIGHT(RecordTable[[#This Row],[CloneBarcode]],6))</f>
        <v>1A4070000000065000057404</v>
      </c>
      <c r="B3321" t="str">
        <f>LEFT(RecordTable[[#This Row],[CloneBarcode]],7)</f>
        <v>PLKO004</v>
      </c>
      <c r="C3321" t="s">
        <v>4509</v>
      </c>
      <c r="D3321" s="15">
        <v>43829</v>
      </c>
      <c r="E3321" s="15" t="str">
        <f>_xlfn.IFNA(IF(LEFT(VLOOKUP(RecordTable[[#This Row],[METRC]],METRC!A:B,2,FALSE),4)=LEFT(RecordTable[[#This Row],[CloneBarcode]],4),"match","MISMATCH"),"dead")</f>
        <v>dead</v>
      </c>
      <c r="F3321" s="15" t="str">
        <f>_xlfn.IFNA(INDEX(Table6[[#All],[Location]],MATCH(RecordTable[[#This Row],[METRC]],Table6[Tag],0)),"DEAD")</f>
        <v>DEAD</v>
      </c>
    </row>
    <row r="3322" spans="1:6" x14ac:dyDescent="0.25">
      <c r="A3322" t="str">
        <f>_xlfn.CONCAT("1A4070000000065000",RIGHT(RecordTable[[#This Row],[CloneBarcode]],6))</f>
        <v>1A4070000000065000057401</v>
      </c>
      <c r="B3322" t="str">
        <f>LEFT(RecordTable[[#This Row],[CloneBarcode]],7)</f>
        <v>PLKO004</v>
      </c>
      <c r="C3322" t="s">
        <v>4510</v>
      </c>
      <c r="D3322" s="15">
        <v>43829</v>
      </c>
      <c r="E3322" s="15" t="str">
        <f>_xlfn.IFNA(IF(LEFT(VLOOKUP(RecordTable[[#This Row],[METRC]],METRC!A:B,2,FALSE),4)=LEFT(RecordTable[[#This Row],[CloneBarcode]],4),"match","MISMATCH"),"dead")</f>
        <v>dead</v>
      </c>
      <c r="F3322" s="15" t="str">
        <f>_xlfn.IFNA(INDEX(Table6[[#All],[Location]],MATCH(RecordTable[[#This Row],[METRC]],Table6[Tag],0)),"DEAD")</f>
        <v>DEAD</v>
      </c>
    </row>
    <row r="3323" spans="1:6" x14ac:dyDescent="0.25">
      <c r="A3323" t="str">
        <f>_xlfn.CONCAT("1A4070000000065000",RIGHT(RecordTable[[#This Row],[CloneBarcode]],6))</f>
        <v>1A4070000000065000057402</v>
      </c>
      <c r="B3323" t="str">
        <f>LEFT(RecordTable[[#This Row],[CloneBarcode]],7)</f>
        <v>PLKO004</v>
      </c>
      <c r="C3323" t="s">
        <v>4511</v>
      </c>
      <c r="D3323" s="15">
        <v>43829</v>
      </c>
      <c r="E3323" s="15" t="str">
        <f>_xlfn.IFNA(IF(LEFT(VLOOKUP(RecordTable[[#This Row],[METRC]],METRC!A:B,2,FALSE),4)=LEFT(RecordTable[[#This Row],[CloneBarcode]],4),"match","MISMATCH"),"dead")</f>
        <v>dead</v>
      </c>
      <c r="F3323" s="15" t="str">
        <f>_xlfn.IFNA(INDEX(Table6[[#All],[Location]],MATCH(RecordTable[[#This Row],[METRC]],Table6[Tag],0)),"DEAD")</f>
        <v>DEAD</v>
      </c>
    </row>
    <row r="3324" spans="1:6" x14ac:dyDescent="0.25">
      <c r="A3324" t="str">
        <f>_xlfn.CONCAT("1A4070000000065000",RIGHT(RecordTable[[#This Row],[CloneBarcode]],6))</f>
        <v>1A4070000000065000057403</v>
      </c>
      <c r="B3324" t="str">
        <f>LEFT(RecordTable[[#This Row],[CloneBarcode]],7)</f>
        <v>PLKO004</v>
      </c>
      <c r="C3324" t="s">
        <v>4512</v>
      </c>
      <c r="D3324" s="15">
        <v>43829</v>
      </c>
      <c r="E3324" s="15" t="str">
        <f>_xlfn.IFNA(IF(LEFT(VLOOKUP(RecordTable[[#This Row],[METRC]],METRC!A:B,2,FALSE),4)=LEFT(RecordTable[[#This Row],[CloneBarcode]],4),"match","MISMATCH"),"dead")</f>
        <v>dead</v>
      </c>
      <c r="F3324" s="15" t="str">
        <f>_xlfn.IFNA(INDEX(Table6[[#All],[Location]],MATCH(RecordTable[[#This Row],[METRC]],Table6[Tag],0)),"DEAD")</f>
        <v>DEAD</v>
      </c>
    </row>
    <row r="3325" spans="1:6" x14ac:dyDescent="0.25">
      <c r="A3325" t="str">
        <f>_xlfn.CONCAT("1A4070000000065000",RIGHT(RecordTable[[#This Row],[CloneBarcode]],6))</f>
        <v>1A4070000000065000053714</v>
      </c>
      <c r="B3325" t="str">
        <f>LEFT(RecordTable[[#This Row],[CloneBarcode]],7)</f>
        <v>PLKO030</v>
      </c>
      <c r="C3325" t="s">
        <v>4513</v>
      </c>
      <c r="D3325" s="15">
        <v>43829</v>
      </c>
      <c r="E3325" s="15" t="str">
        <f>_xlfn.IFNA(IF(LEFT(VLOOKUP(RecordTable[[#This Row],[METRC]],METRC!A:B,2,FALSE),4)=LEFT(RecordTable[[#This Row],[CloneBarcode]],4),"match","MISMATCH"),"dead")</f>
        <v>dead</v>
      </c>
      <c r="F3325" s="15" t="str">
        <f>_xlfn.IFNA(INDEX(Table6[[#All],[Location]],MATCH(RecordTable[[#This Row],[METRC]],Table6[Tag],0)),"DEAD")</f>
        <v>DEAD</v>
      </c>
    </row>
    <row r="3326" spans="1:6" x14ac:dyDescent="0.25">
      <c r="A3326" t="str">
        <f>_xlfn.CONCAT("1A4070000000065000",RIGHT(RecordTable[[#This Row],[CloneBarcode]],6))</f>
        <v>1A4070000000065000053637</v>
      </c>
      <c r="B3326" t="str">
        <f>LEFT(RecordTable[[#This Row],[CloneBarcode]],7)</f>
        <v>PLKO030</v>
      </c>
      <c r="C3326" t="s">
        <v>4514</v>
      </c>
      <c r="D3326" s="15">
        <v>43829</v>
      </c>
      <c r="E3326" s="15" t="str">
        <f>_xlfn.IFNA(IF(LEFT(VLOOKUP(RecordTable[[#This Row],[METRC]],METRC!A:B,2,FALSE),4)=LEFT(RecordTable[[#This Row],[CloneBarcode]],4),"match","MISMATCH"),"dead")</f>
        <v>dead</v>
      </c>
      <c r="F3326" s="15" t="str">
        <f>_xlfn.IFNA(INDEX(Table6[[#All],[Location]],MATCH(RecordTable[[#This Row],[METRC]],Table6[Tag],0)),"DEAD")</f>
        <v>DEAD</v>
      </c>
    </row>
    <row r="3327" spans="1:6" x14ac:dyDescent="0.25">
      <c r="A3327" t="str">
        <f>_xlfn.CONCAT("1A4070000000065000",RIGHT(RecordTable[[#This Row],[CloneBarcode]],6))</f>
        <v>1A4070000000065000053713</v>
      </c>
      <c r="B3327" t="str">
        <f>LEFT(RecordTable[[#This Row],[CloneBarcode]],7)</f>
        <v>PLKO030</v>
      </c>
      <c r="C3327" t="s">
        <v>4515</v>
      </c>
      <c r="D3327" s="15">
        <v>43829</v>
      </c>
      <c r="E3327" s="15" t="str">
        <f>_xlfn.IFNA(IF(LEFT(VLOOKUP(RecordTable[[#This Row],[METRC]],METRC!A:B,2,FALSE),4)=LEFT(RecordTable[[#This Row],[CloneBarcode]],4),"match","MISMATCH"),"dead")</f>
        <v>dead</v>
      </c>
      <c r="F3327" s="15" t="str">
        <f>_xlfn.IFNA(INDEX(Table6[[#All],[Location]],MATCH(RecordTable[[#This Row],[METRC]],Table6[Tag],0)),"DEAD")</f>
        <v>DEAD</v>
      </c>
    </row>
    <row r="3328" spans="1:6" x14ac:dyDescent="0.25">
      <c r="A3328" t="str">
        <f>_xlfn.CONCAT("1A4070000000065000",RIGHT(RecordTable[[#This Row],[CloneBarcode]],6))</f>
        <v>1A4070000000065000053648</v>
      </c>
      <c r="B3328" t="str">
        <f>LEFT(RecordTable[[#This Row],[CloneBarcode]],7)</f>
        <v>PLKO030</v>
      </c>
      <c r="C3328" t="s">
        <v>4516</v>
      </c>
      <c r="D3328" s="15">
        <v>43829</v>
      </c>
      <c r="E3328" s="15" t="str">
        <f>_xlfn.IFNA(IF(LEFT(VLOOKUP(RecordTable[[#This Row],[METRC]],METRC!A:B,2,FALSE),4)=LEFT(RecordTable[[#This Row],[CloneBarcode]],4),"match","MISMATCH"),"dead")</f>
        <v>dead</v>
      </c>
      <c r="F3328" s="15" t="str">
        <f>_xlfn.IFNA(INDEX(Table6[[#All],[Location]],MATCH(RecordTable[[#This Row],[METRC]],Table6[Tag],0)),"DEAD")</f>
        <v>DEAD</v>
      </c>
    </row>
    <row r="3329" spans="1:6" x14ac:dyDescent="0.25">
      <c r="A3329" t="str">
        <f>_xlfn.CONCAT("1A4070000000065000",RIGHT(RecordTable[[#This Row],[CloneBarcode]],6))</f>
        <v>1A4070000000065000053253</v>
      </c>
      <c r="B3329" t="str">
        <f>LEFT(RecordTable[[#This Row],[CloneBarcode]],7)</f>
        <v>POLO028</v>
      </c>
      <c r="C3329" t="s">
        <v>4373</v>
      </c>
      <c r="D3329" s="15">
        <v>43829</v>
      </c>
      <c r="E3329" s="15" t="str">
        <f>_xlfn.IFNA(IF(LEFT(VLOOKUP(RecordTable[[#This Row],[METRC]],METRC!A:B,2,FALSE),4)=LEFT(RecordTable[[#This Row],[CloneBarcode]],4),"match","MISMATCH"),"dead")</f>
        <v>dead</v>
      </c>
      <c r="F3329" s="15" t="str">
        <f>_xlfn.IFNA(INDEX(Table6[[#All],[Location]],MATCH(RecordTable[[#This Row],[METRC]],Table6[Tag],0)),"DEAD")</f>
        <v>DEAD</v>
      </c>
    </row>
    <row r="3330" spans="1:6" x14ac:dyDescent="0.25">
      <c r="A3330" t="str">
        <f>_xlfn.CONCAT("1A4070000000065000",RIGHT(RecordTable[[#This Row],[CloneBarcode]],6))</f>
        <v>1A4070000000065000053255</v>
      </c>
      <c r="B3330" t="str">
        <f>LEFT(RecordTable[[#This Row],[CloneBarcode]],7)</f>
        <v>POLO028</v>
      </c>
      <c r="C3330" t="s">
        <v>4374</v>
      </c>
      <c r="D3330" s="15">
        <v>43829</v>
      </c>
      <c r="E3330" s="15" t="str">
        <f>_xlfn.IFNA(IF(LEFT(VLOOKUP(RecordTable[[#This Row],[METRC]],METRC!A:B,2,FALSE),4)=LEFT(RecordTable[[#This Row],[CloneBarcode]],4),"match","MISMATCH"),"dead")</f>
        <v>dead</v>
      </c>
      <c r="F3330" s="15" t="str">
        <f>_xlfn.IFNA(INDEX(Table6[[#All],[Location]],MATCH(RecordTable[[#This Row],[METRC]],Table6[Tag],0)),"DEAD")</f>
        <v>DEAD</v>
      </c>
    </row>
    <row r="3331" spans="1:6" x14ac:dyDescent="0.25">
      <c r="A3331" t="str">
        <f>_xlfn.CONCAT("1A4070000000065000",RIGHT(RecordTable[[#This Row],[CloneBarcode]],6))</f>
        <v>1A4070000000065000053317</v>
      </c>
      <c r="B3331" t="str">
        <f>LEFT(RecordTable[[#This Row],[CloneBarcode]],7)</f>
        <v>POLO028</v>
      </c>
      <c r="C3331" t="s">
        <v>4517</v>
      </c>
      <c r="D3331" s="15">
        <v>43829</v>
      </c>
      <c r="E3331" s="15" t="str">
        <f>_xlfn.IFNA(IF(LEFT(VLOOKUP(RecordTable[[#This Row],[METRC]],METRC!A:B,2,FALSE),4)=LEFT(RecordTable[[#This Row],[CloneBarcode]],4),"match","MISMATCH"),"dead")</f>
        <v>dead</v>
      </c>
      <c r="F3331" s="15" t="str">
        <f>_xlfn.IFNA(INDEX(Table6[[#All],[Location]],MATCH(RecordTable[[#This Row],[METRC]],Table6[Tag],0)),"DEAD")</f>
        <v>DEAD</v>
      </c>
    </row>
    <row r="3332" spans="1:6" x14ac:dyDescent="0.25">
      <c r="A3332" t="str">
        <f>_xlfn.CONCAT("1A4070000000065000",RIGHT(RecordTable[[#This Row],[CloneBarcode]],6))</f>
        <v>1A4070000000065000053325</v>
      </c>
      <c r="B3332" t="str">
        <f>LEFT(RecordTable[[#This Row],[CloneBarcode]],7)</f>
        <v>POLO028</v>
      </c>
      <c r="C3332" t="s">
        <v>4518</v>
      </c>
      <c r="D3332" s="15">
        <v>43829</v>
      </c>
      <c r="E3332" s="15" t="str">
        <f>_xlfn.IFNA(IF(LEFT(VLOOKUP(RecordTable[[#This Row],[METRC]],METRC!A:B,2,FALSE),4)=LEFT(RecordTable[[#This Row],[CloneBarcode]],4),"match","MISMATCH"),"dead")</f>
        <v>dead</v>
      </c>
      <c r="F3332" s="15" t="str">
        <f>_xlfn.IFNA(INDEX(Table6[[#All],[Location]],MATCH(RecordTable[[#This Row],[METRC]],Table6[Tag],0)),"DEAD")</f>
        <v>DEAD</v>
      </c>
    </row>
    <row r="3333" spans="1:6" x14ac:dyDescent="0.25">
      <c r="A3333" t="str">
        <f>_xlfn.CONCAT("1A4070000000065000",RIGHT(RecordTable[[#This Row],[CloneBarcode]],6))</f>
        <v>1A4070000000065000053322</v>
      </c>
      <c r="B3333" t="str">
        <f>LEFT(RecordTable[[#This Row],[CloneBarcode]],7)</f>
        <v>POLO028</v>
      </c>
      <c r="C3333" t="s">
        <v>4519</v>
      </c>
      <c r="D3333" s="15">
        <v>43829</v>
      </c>
      <c r="E3333" s="15" t="str">
        <f>_xlfn.IFNA(IF(LEFT(VLOOKUP(RecordTable[[#This Row],[METRC]],METRC!A:B,2,FALSE),4)=LEFT(RecordTable[[#This Row],[CloneBarcode]],4),"match","MISMATCH"),"dead")</f>
        <v>dead</v>
      </c>
      <c r="F3333" s="15" t="str">
        <f>_xlfn.IFNA(INDEX(Table6[[#All],[Location]],MATCH(RecordTable[[#This Row],[METRC]],Table6[Tag],0)),"DEAD")</f>
        <v>DEAD</v>
      </c>
    </row>
    <row r="3334" spans="1:6" x14ac:dyDescent="0.25">
      <c r="A3334" t="str">
        <f>_xlfn.CONCAT("1A4070000000065000",RIGHT(RecordTable[[#This Row],[CloneBarcode]],6))</f>
        <v>1A4070000000065000053254</v>
      </c>
      <c r="B3334" t="str">
        <f>LEFT(RecordTable[[#This Row],[CloneBarcode]],7)</f>
        <v>POLO028</v>
      </c>
      <c r="C3334" t="s">
        <v>4520</v>
      </c>
      <c r="D3334" s="15">
        <v>43829</v>
      </c>
      <c r="E3334" s="15" t="str">
        <f>_xlfn.IFNA(IF(LEFT(VLOOKUP(RecordTable[[#This Row],[METRC]],METRC!A:B,2,FALSE),4)=LEFT(RecordTable[[#This Row],[CloneBarcode]],4),"match","MISMATCH"),"dead")</f>
        <v>dead</v>
      </c>
      <c r="F3334" s="15" t="str">
        <f>_xlfn.IFNA(INDEX(Table6[[#All],[Location]],MATCH(RecordTable[[#This Row],[METRC]],Table6[Tag],0)),"DEAD")</f>
        <v>DEAD</v>
      </c>
    </row>
    <row r="3335" spans="1:6" x14ac:dyDescent="0.25">
      <c r="A3335" t="str">
        <f>_xlfn.CONCAT("1A4070000000065000",RIGHT(RecordTable[[#This Row],[CloneBarcode]],6))</f>
        <v>1A4070000000065000053316</v>
      </c>
      <c r="B3335" t="str">
        <f>LEFT(RecordTable[[#This Row],[CloneBarcode]],7)</f>
        <v>POLO028</v>
      </c>
      <c r="C3335" t="s">
        <v>4521</v>
      </c>
      <c r="D3335" s="15">
        <v>43829</v>
      </c>
      <c r="E3335" s="15" t="str">
        <f>_xlfn.IFNA(IF(LEFT(VLOOKUP(RecordTable[[#This Row],[METRC]],METRC!A:B,2,FALSE),4)=LEFT(RecordTable[[#This Row],[CloneBarcode]],4),"match","MISMATCH"),"dead")</f>
        <v>dead</v>
      </c>
      <c r="F3335" s="15" t="str">
        <f>_xlfn.IFNA(INDEX(Table6[[#All],[Location]],MATCH(RecordTable[[#This Row],[METRC]],Table6[Tag],0)),"DEAD")</f>
        <v>DEAD</v>
      </c>
    </row>
    <row r="3336" spans="1:6" x14ac:dyDescent="0.25">
      <c r="A3336" t="str">
        <f>_xlfn.CONCAT("1A4070000000065000",RIGHT(RecordTable[[#This Row],[CloneBarcode]],6))</f>
        <v>1A4070000000065000053306</v>
      </c>
      <c r="B3336" t="str">
        <f>LEFT(RecordTable[[#This Row],[CloneBarcode]],7)</f>
        <v>POLO028</v>
      </c>
      <c r="C3336" t="s">
        <v>4522</v>
      </c>
      <c r="D3336" s="15">
        <v>43829</v>
      </c>
      <c r="E3336" s="15" t="str">
        <f>_xlfn.IFNA(IF(LEFT(VLOOKUP(RecordTable[[#This Row],[METRC]],METRC!A:B,2,FALSE),4)=LEFT(RecordTable[[#This Row],[CloneBarcode]],4),"match","MISMATCH"),"dead")</f>
        <v>dead</v>
      </c>
      <c r="F3336" s="15" t="str">
        <f>_xlfn.IFNA(INDEX(Table6[[#All],[Location]],MATCH(RecordTable[[#This Row],[METRC]],Table6[Tag],0)),"DEAD")</f>
        <v>DEAD</v>
      </c>
    </row>
    <row r="3337" spans="1:6" x14ac:dyDescent="0.25">
      <c r="A3337" t="str">
        <f>_xlfn.CONCAT("1A4070000000065000",RIGHT(RecordTable[[#This Row],[CloneBarcode]],6))</f>
        <v>1A4070000000065000053324</v>
      </c>
      <c r="B3337" t="str">
        <f>LEFT(RecordTable[[#This Row],[CloneBarcode]],7)</f>
        <v>POLO028</v>
      </c>
      <c r="C3337" t="s">
        <v>4523</v>
      </c>
      <c r="D3337" s="15">
        <v>43829</v>
      </c>
      <c r="E3337" s="15" t="str">
        <f>_xlfn.IFNA(IF(LEFT(VLOOKUP(RecordTable[[#This Row],[METRC]],METRC!A:B,2,FALSE),4)=LEFT(RecordTable[[#This Row],[CloneBarcode]],4),"match","MISMATCH"),"dead")</f>
        <v>dead</v>
      </c>
      <c r="F3337" s="15" t="str">
        <f>_xlfn.IFNA(INDEX(Table6[[#All],[Location]],MATCH(RecordTable[[#This Row],[METRC]],Table6[Tag],0)),"DEAD")</f>
        <v>DEAD</v>
      </c>
    </row>
    <row r="3338" spans="1:6" x14ac:dyDescent="0.25">
      <c r="A3338" t="str">
        <f>_xlfn.CONCAT("1A4070000000065000",RIGHT(RecordTable[[#This Row],[CloneBarcode]],6))</f>
        <v>1A4070000000065000053321</v>
      </c>
      <c r="B3338" t="str">
        <f>LEFT(RecordTable[[#This Row],[CloneBarcode]],7)</f>
        <v>POLO028</v>
      </c>
      <c r="C3338" t="s">
        <v>4524</v>
      </c>
      <c r="D3338" s="15">
        <v>43829</v>
      </c>
      <c r="E3338" s="15" t="str">
        <f>_xlfn.IFNA(IF(LEFT(VLOOKUP(RecordTable[[#This Row],[METRC]],METRC!A:B,2,FALSE),4)=LEFT(RecordTable[[#This Row],[CloneBarcode]],4),"match","MISMATCH"),"dead")</f>
        <v>dead</v>
      </c>
      <c r="F3338" s="15" t="str">
        <f>_xlfn.IFNA(INDEX(Table6[[#All],[Location]],MATCH(RecordTable[[#This Row],[METRC]],Table6[Tag],0)),"DEAD")</f>
        <v>DEAD</v>
      </c>
    </row>
    <row r="3339" spans="1:6" x14ac:dyDescent="0.25">
      <c r="A3339" t="str">
        <f>_xlfn.CONCAT("1A4070000000065000",RIGHT(RecordTable[[#This Row],[CloneBarcode]],6))</f>
        <v>1A4070000000065000053323</v>
      </c>
      <c r="B3339" t="str">
        <f>LEFT(RecordTable[[#This Row],[CloneBarcode]],7)</f>
        <v>POLO028</v>
      </c>
      <c r="C3339" t="s">
        <v>4525</v>
      </c>
      <c r="D3339" s="15">
        <v>43829</v>
      </c>
      <c r="E3339" s="15" t="str">
        <f>_xlfn.IFNA(IF(LEFT(VLOOKUP(RecordTable[[#This Row],[METRC]],METRC!A:B,2,FALSE),4)=LEFT(RecordTable[[#This Row],[CloneBarcode]],4),"match","MISMATCH"),"dead")</f>
        <v>dead</v>
      </c>
      <c r="F3339" s="15" t="str">
        <f>_xlfn.IFNA(INDEX(Table6[[#All],[Location]],MATCH(RecordTable[[#This Row],[METRC]],Table6[Tag],0)),"DEAD")</f>
        <v>DEAD</v>
      </c>
    </row>
    <row r="3340" spans="1:6" x14ac:dyDescent="0.25">
      <c r="A3340" t="str">
        <f>_xlfn.CONCAT("1A4070000000065000",RIGHT(RecordTable[[#This Row],[CloneBarcode]],6))</f>
        <v>1A4070000000065000050616</v>
      </c>
      <c r="B3340" t="str">
        <f>LEFT(RecordTable[[#This Row],[CloneBarcode]],7)</f>
        <v>POLO046</v>
      </c>
      <c r="C3340" t="s">
        <v>4170</v>
      </c>
      <c r="D3340" s="15">
        <v>43829</v>
      </c>
      <c r="E3340" s="15" t="str">
        <f>_xlfn.IFNA(IF(LEFT(VLOOKUP(RecordTable[[#This Row],[METRC]],METRC!A:B,2,FALSE),4)=LEFT(RecordTable[[#This Row],[CloneBarcode]],4),"match","MISMATCH"),"dead")</f>
        <v>dead</v>
      </c>
      <c r="F3340" s="15" t="str">
        <f>_xlfn.IFNA(INDEX(Table6[[#All],[Location]],MATCH(RecordTable[[#This Row],[METRC]],Table6[Tag],0)),"DEAD")</f>
        <v>DEAD</v>
      </c>
    </row>
    <row r="3341" spans="1:6" x14ac:dyDescent="0.25">
      <c r="A3341" t="str">
        <f>_xlfn.CONCAT("1A4070000000065000",RIGHT(RecordTable[[#This Row],[CloneBarcode]],6))</f>
        <v>1A4070000000065000050617</v>
      </c>
      <c r="B3341" t="str">
        <f>LEFT(RecordTable[[#This Row],[CloneBarcode]],7)</f>
        <v>POLO046</v>
      </c>
      <c r="C3341" t="s">
        <v>4171</v>
      </c>
      <c r="D3341" s="15">
        <v>43829</v>
      </c>
      <c r="E3341" s="15" t="str">
        <f>_xlfn.IFNA(IF(LEFT(VLOOKUP(RecordTable[[#This Row],[METRC]],METRC!A:B,2,FALSE),4)=LEFT(RecordTable[[#This Row],[CloneBarcode]],4),"match","MISMATCH"),"dead")</f>
        <v>dead</v>
      </c>
      <c r="F3341" s="15" t="str">
        <f>_xlfn.IFNA(INDEX(Table6[[#All],[Location]],MATCH(RecordTable[[#This Row],[METRC]],Table6[Tag],0)),"DEAD")</f>
        <v>DEAD</v>
      </c>
    </row>
    <row r="3342" spans="1:6" x14ac:dyDescent="0.25">
      <c r="A3342" t="str">
        <f>_xlfn.CONCAT("1A4070000000065000",RIGHT(RecordTable[[#This Row],[CloneBarcode]],6))</f>
        <v>1A4070000000065000053175</v>
      </c>
      <c r="B3342" t="str">
        <f>LEFT(RecordTable[[#This Row],[CloneBarcode]],7)</f>
        <v>POLO046</v>
      </c>
      <c r="C3342" t="s">
        <v>4274</v>
      </c>
      <c r="D3342" s="15">
        <v>43829</v>
      </c>
      <c r="E3342" s="15" t="str">
        <f>_xlfn.IFNA(IF(LEFT(VLOOKUP(RecordTable[[#This Row],[METRC]],METRC!A:B,2,FALSE),4)=LEFT(RecordTable[[#This Row],[CloneBarcode]],4),"match","MISMATCH"),"dead")</f>
        <v>dead</v>
      </c>
      <c r="F3342" s="15" t="str">
        <f>_xlfn.IFNA(INDEX(Table6[[#All],[Location]],MATCH(RecordTable[[#This Row],[METRC]],Table6[Tag],0)),"DEAD")</f>
        <v>DEAD</v>
      </c>
    </row>
    <row r="3343" spans="1:6" x14ac:dyDescent="0.25">
      <c r="A3343" t="str">
        <f>_xlfn.CONCAT("1A4070000000065000",RIGHT(RecordTable[[#This Row],[CloneBarcode]],6))</f>
        <v>1A4070000000065000053176</v>
      </c>
      <c r="B3343" t="str">
        <f>LEFT(RecordTable[[#This Row],[CloneBarcode]],7)</f>
        <v>POLO046</v>
      </c>
      <c r="C3343" t="s">
        <v>4275</v>
      </c>
      <c r="D3343" s="15">
        <v>43829</v>
      </c>
      <c r="E3343" s="15" t="str">
        <f>_xlfn.IFNA(IF(LEFT(VLOOKUP(RecordTable[[#This Row],[METRC]],METRC!A:B,2,FALSE),4)=LEFT(RecordTable[[#This Row],[CloneBarcode]],4),"match","MISMATCH"),"dead")</f>
        <v>dead</v>
      </c>
      <c r="F3343" s="15" t="str">
        <f>_xlfn.IFNA(INDEX(Table6[[#All],[Location]],MATCH(RecordTable[[#This Row],[METRC]],Table6[Tag],0)),"DEAD")</f>
        <v>DEAD</v>
      </c>
    </row>
    <row r="3344" spans="1:6" x14ac:dyDescent="0.25">
      <c r="A3344" t="str">
        <f>_xlfn.CONCAT("1A4070000000065000",RIGHT(RecordTable[[#This Row],[CloneBarcode]],6))</f>
        <v>1A4070000000065000048060</v>
      </c>
      <c r="B3344" t="str">
        <f>LEFT(RecordTable[[#This Row],[CloneBarcode]],7)</f>
        <v>POLO046</v>
      </c>
      <c r="C3344" t="s">
        <v>4046</v>
      </c>
      <c r="D3344" s="15">
        <v>43829</v>
      </c>
      <c r="E3344" s="15" t="str">
        <f>_xlfn.IFNA(IF(LEFT(VLOOKUP(RecordTable[[#This Row],[METRC]],METRC!A:B,2,FALSE),4)=LEFT(RecordTable[[#This Row],[CloneBarcode]],4),"match","MISMATCH"),"dead")</f>
        <v>dead</v>
      </c>
      <c r="F3344" s="15" t="str">
        <f>_xlfn.IFNA(INDEX(Table6[[#All],[Location]],MATCH(RecordTable[[#This Row],[METRC]],Table6[Tag],0)),"DEAD")</f>
        <v>DEAD</v>
      </c>
    </row>
    <row r="3345" spans="1:6" x14ac:dyDescent="0.25">
      <c r="A3345" t="str">
        <f>_xlfn.CONCAT("1A4070000000065000",RIGHT(RecordTable[[#This Row],[CloneBarcode]],6))</f>
        <v>1A4070000000065000044130</v>
      </c>
      <c r="B3345" t="str">
        <f>LEFT(RecordTable[[#This Row],[CloneBarcode]],7)</f>
        <v>POLO046</v>
      </c>
      <c r="C3345" t="s">
        <v>4044</v>
      </c>
      <c r="D3345" s="15">
        <v>43829</v>
      </c>
      <c r="E3345" s="15" t="str">
        <f>_xlfn.IFNA(IF(LEFT(VLOOKUP(RecordTable[[#This Row],[METRC]],METRC!A:B,2,FALSE),4)=LEFT(RecordTable[[#This Row],[CloneBarcode]],4),"match","MISMATCH"),"dead")</f>
        <v>dead</v>
      </c>
      <c r="F3345" s="15" t="str">
        <f>_xlfn.IFNA(INDEX(Table6[[#All],[Location]],MATCH(RecordTable[[#This Row],[METRC]],Table6[Tag],0)),"DEAD")</f>
        <v>DEAD</v>
      </c>
    </row>
    <row r="3346" spans="1:6" x14ac:dyDescent="0.25">
      <c r="A3346" t="str">
        <f>_xlfn.CONCAT("1A4070000000065000",RIGHT(RecordTable[[#This Row],[CloneBarcode]],6))</f>
        <v>1A4070000000065000048059</v>
      </c>
      <c r="B3346" t="str">
        <f>LEFT(RecordTable[[#This Row],[CloneBarcode]],7)</f>
        <v>POLO046</v>
      </c>
      <c r="C3346" t="s">
        <v>4045</v>
      </c>
      <c r="D3346" s="15">
        <v>43829</v>
      </c>
      <c r="E3346" s="15" t="str">
        <f>_xlfn.IFNA(IF(LEFT(VLOOKUP(RecordTable[[#This Row],[METRC]],METRC!A:B,2,FALSE),4)=LEFT(RecordTable[[#This Row],[CloneBarcode]],4),"match","MISMATCH"),"dead")</f>
        <v>dead</v>
      </c>
      <c r="F3346" s="15" t="str">
        <f>_xlfn.IFNA(INDEX(Table6[[#All],[Location]],MATCH(RecordTable[[#This Row],[METRC]],Table6[Tag],0)),"DEAD")</f>
        <v>DEAD</v>
      </c>
    </row>
    <row r="3347" spans="1:6" x14ac:dyDescent="0.25">
      <c r="A3347" t="str">
        <f>_xlfn.CONCAT("1A4070000000065000",RIGHT(RecordTable[[#This Row],[CloneBarcode]],6))</f>
        <v>1A4070000000065000044105</v>
      </c>
      <c r="B3347" t="str">
        <f>LEFT(RecordTable[[#This Row],[CloneBarcode]],7)</f>
        <v>POLO046</v>
      </c>
      <c r="C3347" t="s">
        <v>4043</v>
      </c>
      <c r="D3347" s="15">
        <v>43829</v>
      </c>
      <c r="E3347" s="15" t="str">
        <f>_xlfn.IFNA(IF(LEFT(VLOOKUP(RecordTable[[#This Row],[METRC]],METRC!A:B,2,FALSE),4)=LEFT(RecordTable[[#This Row],[CloneBarcode]],4),"match","MISMATCH"),"dead")</f>
        <v>dead</v>
      </c>
      <c r="F3347" s="15" t="str">
        <f>_xlfn.IFNA(INDEX(Table6[[#All],[Location]],MATCH(RecordTable[[#This Row],[METRC]],Table6[Tag],0)),"DEAD")</f>
        <v>DEAD</v>
      </c>
    </row>
    <row r="3348" spans="1:6" x14ac:dyDescent="0.25">
      <c r="A3348" t="str">
        <f>_xlfn.CONCAT("1A4070000000065000",RIGHT(RecordTable[[#This Row],[CloneBarcode]],6))</f>
        <v>1A4070000000065000057432</v>
      </c>
      <c r="B3348" t="str">
        <f>LEFT(RecordTable[[#This Row],[CloneBarcode]],7)</f>
        <v>POTN017</v>
      </c>
      <c r="C3348" t="s">
        <v>174</v>
      </c>
      <c r="D3348" s="15">
        <v>43829</v>
      </c>
      <c r="E3348" s="15" t="str">
        <f>_xlfn.IFNA(IF(LEFT(VLOOKUP(RecordTable[[#This Row],[METRC]],METRC!A:B,2,FALSE),4)=LEFT(RecordTable[[#This Row],[CloneBarcode]],4),"match","MISMATCH"),"dead")</f>
        <v>dead</v>
      </c>
      <c r="F3348" s="15" t="str">
        <f>_xlfn.IFNA(INDEX(Table6[[#All],[Location]],MATCH(RecordTable[[#This Row],[METRC]],Table6[Tag],0)),"DEAD")</f>
        <v>DEAD</v>
      </c>
    </row>
    <row r="3349" spans="1:6" x14ac:dyDescent="0.25">
      <c r="A3349" t="str">
        <f>_xlfn.CONCAT("1A4070000000065000",RIGHT(RecordTable[[#This Row],[CloneBarcode]],6))</f>
        <v>1A4070000000065000057433</v>
      </c>
      <c r="B3349" t="str">
        <f>LEFT(RecordTable[[#This Row],[CloneBarcode]],7)</f>
        <v>POTN017</v>
      </c>
      <c r="C3349" t="s">
        <v>189</v>
      </c>
      <c r="D3349" s="15">
        <v>43829</v>
      </c>
      <c r="E3349" s="15" t="str">
        <f>_xlfn.IFNA(IF(LEFT(VLOOKUP(RecordTable[[#This Row],[METRC]],METRC!A:B,2,FALSE),4)=LEFT(RecordTable[[#This Row],[CloneBarcode]],4),"match","MISMATCH"),"dead")</f>
        <v>dead</v>
      </c>
      <c r="F3349" s="15" t="str">
        <f>_xlfn.IFNA(INDEX(Table6[[#All],[Location]],MATCH(RecordTable[[#This Row],[METRC]],Table6[Tag],0)),"DEAD")</f>
        <v>DEAD</v>
      </c>
    </row>
    <row r="3350" spans="1:6" x14ac:dyDescent="0.25">
      <c r="A3350" t="str">
        <f>_xlfn.CONCAT("1A4070000000065000",RIGHT(RecordTable[[#This Row],[CloneBarcode]],6))</f>
        <v>1A4070000000065000057431</v>
      </c>
      <c r="B3350" t="str">
        <f>LEFT(RecordTable[[#This Row],[CloneBarcode]],7)</f>
        <v>POTN017</v>
      </c>
      <c r="C3350" t="s">
        <v>22</v>
      </c>
      <c r="D3350" s="15">
        <v>43829</v>
      </c>
      <c r="E3350" s="15" t="str">
        <f>_xlfn.IFNA(IF(LEFT(VLOOKUP(RecordTable[[#This Row],[METRC]],METRC!A:B,2,FALSE),4)=LEFT(RecordTable[[#This Row],[CloneBarcode]],4),"match","MISMATCH"),"dead")</f>
        <v>dead</v>
      </c>
      <c r="F3350" s="15" t="str">
        <f>_xlfn.IFNA(INDEX(Table6[[#All],[Location]],MATCH(RecordTable[[#This Row],[METRC]],Table6[Tag],0)),"DEAD")</f>
        <v>DEAD</v>
      </c>
    </row>
    <row r="3351" spans="1:6" x14ac:dyDescent="0.25">
      <c r="A3351" t="str">
        <f>_xlfn.CONCAT("1A4070000000065000",RIGHT(RecordTable[[#This Row],[CloneBarcode]],6))</f>
        <v>1A4070000000065000050583</v>
      </c>
      <c r="B3351" t="str">
        <f>LEFT(RecordTable[[#This Row],[CloneBarcode]],7)</f>
        <v>RBOG002</v>
      </c>
      <c r="C3351" t="s">
        <v>4172</v>
      </c>
      <c r="D3351" s="15">
        <v>43829</v>
      </c>
      <c r="E3351" s="15" t="str">
        <f>_xlfn.IFNA(IF(LEFT(VLOOKUP(RecordTable[[#This Row],[METRC]],METRC!A:B,2,FALSE),4)=LEFT(RecordTable[[#This Row],[CloneBarcode]],4),"match","MISMATCH"),"dead")</f>
        <v>dead</v>
      </c>
      <c r="F3351" s="15" t="str">
        <f>_xlfn.IFNA(INDEX(Table6[[#All],[Location]],MATCH(RecordTable[[#This Row],[METRC]],Table6[Tag],0)),"DEAD")</f>
        <v>DEAD</v>
      </c>
    </row>
    <row r="3352" spans="1:6" x14ac:dyDescent="0.25">
      <c r="A3352" t="str">
        <f>_xlfn.CONCAT("1A4070000000065000",RIGHT(RecordTable[[#This Row],[CloneBarcode]],6))</f>
        <v>1A4070000000065000050584</v>
      </c>
      <c r="B3352" t="str">
        <f>LEFT(RecordTable[[#This Row],[CloneBarcode]],7)</f>
        <v>RBOG002</v>
      </c>
      <c r="C3352" t="s">
        <v>4173</v>
      </c>
      <c r="D3352" s="15">
        <v>43829</v>
      </c>
      <c r="E3352" s="15" t="str">
        <f>_xlfn.IFNA(IF(LEFT(VLOOKUP(RecordTable[[#This Row],[METRC]],METRC!A:B,2,FALSE),4)=LEFT(RecordTable[[#This Row],[CloneBarcode]],4),"match","MISMATCH"),"dead")</f>
        <v>dead</v>
      </c>
      <c r="F3352" s="15" t="str">
        <f>_xlfn.IFNA(INDEX(Table6[[#All],[Location]],MATCH(RecordTable[[#This Row],[METRC]],Table6[Tag],0)),"DEAD")</f>
        <v>DEAD</v>
      </c>
    </row>
    <row r="3353" spans="1:6" x14ac:dyDescent="0.25">
      <c r="A3353" t="str">
        <f>_xlfn.CONCAT("1A4070000000065000",RIGHT(RecordTable[[#This Row],[CloneBarcode]],6))</f>
        <v>1A4070000000065000053158</v>
      </c>
      <c r="B3353" t="str">
        <f>LEFT(RecordTable[[#This Row],[CloneBarcode]],7)</f>
        <v>RBOG002</v>
      </c>
      <c r="C3353" t="s">
        <v>4277</v>
      </c>
      <c r="D3353" s="15">
        <v>43829</v>
      </c>
      <c r="E3353" s="15" t="str">
        <f>_xlfn.IFNA(IF(LEFT(VLOOKUP(RecordTable[[#This Row],[METRC]],METRC!A:B,2,FALSE),4)=LEFT(RecordTable[[#This Row],[CloneBarcode]],4),"match","MISMATCH"),"dead")</f>
        <v>dead</v>
      </c>
      <c r="F3353" s="15" t="str">
        <f>_xlfn.IFNA(INDEX(Table6[[#All],[Location]],MATCH(RecordTable[[#This Row],[METRC]],Table6[Tag],0)),"DEAD")</f>
        <v>DEAD</v>
      </c>
    </row>
    <row r="3354" spans="1:6" x14ac:dyDescent="0.25">
      <c r="A3354" t="str">
        <f>_xlfn.CONCAT("1A4070000000065000",RIGHT(RecordTable[[#This Row],[CloneBarcode]],6))</f>
        <v>1A4070000000065000053157</v>
      </c>
      <c r="B3354" t="str">
        <f>LEFT(RecordTable[[#This Row],[CloneBarcode]],7)</f>
        <v>RBOG002</v>
      </c>
      <c r="C3354" t="s">
        <v>4276</v>
      </c>
      <c r="D3354" s="15">
        <v>43829</v>
      </c>
      <c r="E3354" s="15" t="str">
        <f>_xlfn.IFNA(IF(LEFT(VLOOKUP(RecordTable[[#This Row],[METRC]],METRC!A:B,2,FALSE),4)=LEFT(RecordTable[[#This Row],[CloneBarcode]],4),"match","MISMATCH"),"dead")</f>
        <v>dead</v>
      </c>
      <c r="F3354" s="15" t="str">
        <f>_xlfn.IFNA(INDEX(Table6[[#All],[Location]],MATCH(RecordTable[[#This Row],[METRC]],Table6[Tag],0)),"DEAD")</f>
        <v>DEAD</v>
      </c>
    </row>
    <row r="3355" spans="1:6" x14ac:dyDescent="0.25">
      <c r="A3355" t="str">
        <f>_xlfn.CONCAT("1A4070000000065000",RIGHT(RecordTable[[#This Row],[CloneBarcode]],6))</f>
        <v>1A4070000000065000048078</v>
      </c>
      <c r="B3355" t="str">
        <f>LEFT(RecordTable[[#This Row],[CloneBarcode]],7)</f>
        <v>RBOG002</v>
      </c>
      <c r="C3355" t="s">
        <v>4062</v>
      </c>
      <c r="D3355" s="15">
        <v>43829</v>
      </c>
      <c r="E3355" s="15" t="str">
        <f>_xlfn.IFNA(IF(LEFT(VLOOKUP(RecordTable[[#This Row],[METRC]],METRC!A:B,2,FALSE),4)=LEFT(RecordTable[[#This Row],[CloneBarcode]],4),"match","MISMATCH"),"dead")</f>
        <v>dead</v>
      </c>
      <c r="F3355" s="15" t="str">
        <f>_xlfn.IFNA(INDEX(Table6[[#All],[Location]],MATCH(RecordTable[[#This Row],[METRC]],Table6[Tag],0)),"DEAD")</f>
        <v>DEAD</v>
      </c>
    </row>
    <row r="3356" spans="1:6" x14ac:dyDescent="0.25">
      <c r="A3356" t="str">
        <f>_xlfn.CONCAT("1A4070000000065000",RIGHT(RecordTable[[#This Row],[CloneBarcode]],6))</f>
        <v>1A4070000000065000048076</v>
      </c>
      <c r="B3356" t="str">
        <f>LEFT(RecordTable[[#This Row],[CloneBarcode]],7)</f>
        <v>RBOG002</v>
      </c>
      <c r="C3356" t="s">
        <v>4060</v>
      </c>
      <c r="D3356" s="15">
        <v>43829</v>
      </c>
      <c r="E3356" s="15" t="str">
        <f>_xlfn.IFNA(IF(LEFT(VLOOKUP(RecordTable[[#This Row],[METRC]],METRC!A:B,2,FALSE),4)=LEFT(RecordTable[[#This Row],[CloneBarcode]],4),"match","MISMATCH"),"dead")</f>
        <v>dead</v>
      </c>
      <c r="F3356" s="15" t="str">
        <f>_xlfn.IFNA(INDEX(Table6[[#All],[Location]],MATCH(RecordTable[[#This Row],[METRC]],Table6[Tag],0)),"DEAD")</f>
        <v>DEAD</v>
      </c>
    </row>
    <row r="3357" spans="1:6" x14ac:dyDescent="0.25">
      <c r="A3357" t="str">
        <f>_xlfn.CONCAT("1A4070000000065000",RIGHT(RecordTable[[#This Row],[CloneBarcode]],6))</f>
        <v>1A4070000000065000048077</v>
      </c>
      <c r="B3357" t="str">
        <f>LEFT(RecordTable[[#This Row],[CloneBarcode]],7)</f>
        <v>RBOG002</v>
      </c>
      <c r="C3357" t="s">
        <v>4061</v>
      </c>
      <c r="D3357" s="15">
        <v>43829</v>
      </c>
      <c r="E3357" s="15" t="str">
        <f>_xlfn.IFNA(IF(LEFT(VLOOKUP(RecordTable[[#This Row],[METRC]],METRC!A:B,2,FALSE),4)=LEFT(RecordTable[[#This Row],[CloneBarcode]],4),"match","MISMATCH"),"dead")</f>
        <v>dead</v>
      </c>
      <c r="F3357" s="15" t="str">
        <f>_xlfn.IFNA(INDEX(Table6[[#All],[Location]],MATCH(RecordTable[[#This Row],[METRC]],Table6[Tag],0)),"DEAD")</f>
        <v>DEAD</v>
      </c>
    </row>
    <row r="3358" spans="1:6" x14ac:dyDescent="0.25">
      <c r="A3358" t="str">
        <f>_xlfn.CONCAT("1A4070000000065000",RIGHT(RecordTable[[#This Row],[CloneBarcode]],6))</f>
        <v>1A4070000000065000050618</v>
      </c>
      <c r="B3358" t="str">
        <f>LEFT(RecordTable[[#This Row],[CloneBarcode]],7)</f>
        <v>SECF009</v>
      </c>
      <c r="C3358" t="s">
        <v>4174</v>
      </c>
      <c r="D3358" s="15">
        <v>43829</v>
      </c>
      <c r="E3358" s="15" t="str">
        <f>_xlfn.IFNA(IF(LEFT(VLOOKUP(RecordTable[[#This Row],[METRC]],METRC!A:B,2,FALSE),4)=LEFT(RecordTable[[#This Row],[CloneBarcode]],4),"match","MISMATCH"),"dead")</f>
        <v>dead</v>
      </c>
      <c r="F3358" s="15" t="str">
        <f>_xlfn.IFNA(INDEX(Table6[[#All],[Location]],MATCH(RecordTable[[#This Row],[METRC]],Table6[Tag],0)),"DEAD")</f>
        <v>DEAD</v>
      </c>
    </row>
    <row r="3359" spans="1:6" x14ac:dyDescent="0.25">
      <c r="A3359" t="str">
        <f>_xlfn.CONCAT("1A4070000000065000",RIGHT(RecordTable[[#This Row],[CloneBarcode]],6))</f>
        <v>1A4070000000065000045490</v>
      </c>
      <c r="B3359" t="str">
        <f>LEFT(RecordTable[[#This Row],[CloneBarcode]],7)</f>
        <v>SECF009</v>
      </c>
      <c r="C3359" t="s">
        <v>3897</v>
      </c>
      <c r="D3359" s="15">
        <v>43829</v>
      </c>
      <c r="E3359" s="15" t="str">
        <f>_xlfn.IFNA(IF(LEFT(VLOOKUP(RecordTable[[#This Row],[METRC]],METRC!A:B,2,FALSE),4)=LEFT(RecordTable[[#This Row],[CloneBarcode]],4),"match","MISMATCH"),"dead")</f>
        <v>dead</v>
      </c>
      <c r="F3359" s="15" t="str">
        <f>_xlfn.IFNA(INDEX(Table6[[#All],[Location]],MATCH(RecordTable[[#This Row],[METRC]],Table6[Tag],0)),"DEAD")</f>
        <v>DEAD</v>
      </c>
    </row>
    <row r="3360" spans="1:6" x14ac:dyDescent="0.25">
      <c r="A3360" t="str">
        <f>_xlfn.CONCAT("1A4070000000065000",RIGHT(RecordTable[[#This Row],[CloneBarcode]],6))</f>
        <v>1A4070000000065000045491</v>
      </c>
      <c r="B3360" t="str">
        <f>LEFT(RecordTable[[#This Row],[CloneBarcode]],7)</f>
        <v>SECF009</v>
      </c>
      <c r="C3360" t="s">
        <v>3898</v>
      </c>
      <c r="D3360" s="15">
        <v>43829</v>
      </c>
      <c r="E3360" s="15" t="str">
        <f>_xlfn.IFNA(IF(LEFT(VLOOKUP(RecordTable[[#This Row],[METRC]],METRC!A:B,2,FALSE),4)=LEFT(RecordTable[[#This Row],[CloneBarcode]],4),"match","MISMATCH"),"dead")</f>
        <v>dead</v>
      </c>
      <c r="F3360" s="15" t="str">
        <f>_xlfn.IFNA(INDEX(Table6[[#All],[Location]],MATCH(RecordTable[[#This Row],[METRC]],Table6[Tag],0)),"DEAD")</f>
        <v>DEAD</v>
      </c>
    </row>
    <row r="3361" spans="1:6" x14ac:dyDescent="0.25">
      <c r="A3361" t="str">
        <f>_xlfn.CONCAT("1A4070000000065000",RIGHT(RecordTable[[#This Row],[CloneBarcode]],6))</f>
        <v>1A4070000000065000050621</v>
      </c>
      <c r="B3361" t="str">
        <f>LEFT(RecordTable[[#This Row],[CloneBarcode]],7)</f>
        <v>SECF017</v>
      </c>
      <c r="C3361" t="s">
        <v>4176</v>
      </c>
      <c r="D3361" s="15">
        <v>43829</v>
      </c>
      <c r="E3361" s="15" t="str">
        <f>_xlfn.IFNA(IF(LEFT(VLOOKUP(RecordTable[[#This Row],[METRC]],METRC!A:B,2,FALSE),4)=LEFT(RecordTable[[#This Row],[CloneBarcode]],4),"match","MISMATCH"),"dead")</f>
        <v>dead</v>
      </c>
      <c r="F3361" s="15" t="str">
        <f>_xlfn.IFNA(INDEX(Table6[[#All],[Location]],MATCH(RecordTable[[#This Row],[METRC]],Table6[Tag],0)),"DEAD")</f>
        <v>DEAD</v>
      </c>
    </row>
    <row r="3362" spans="1:6" x14ac:dyDescent="0.25">
      <c r="A3362" t="str">
        <f>_xlfn.CONCAT("1A4070000000065000",RIGHT(RecordTable[[#This Row],[CloneBarcode]],6))</f>
        <v>1A4070000000065000050622</v>
      </c>
      <c r="B3362" t="str">
        <f>LEFT(RecordTable[[#This Row],[CloneBarcode]],7)</f>
        <v>SECF017</v>
      </c>
      <c r="C3362" t="s">
        <v>4177</v>
      </c>
      <c r="D3362" s="15">
        <v>43829</v>
      </c>
      <c r="E3362" s="15" t="str">
        <f>_xlfn.IFNA(IF(LEFT(VLOOKUP(RecordTable[[#This Row],[METRC]],METRC!A:B,2,FALSE),4)=LEFT(RecordTable[[#This Row],[CloneBarcode]],4),"match","MISMATCH"),"dead")</f>
        <v>dead</v>
      </c>
      <c r="F3362" s="15" t="str">
        <f>_xlfn.IFNA(INDEX(Table6[[#All],[Location]],MATCH(RecordTable[[#This Row],[METRC]],Table6[Tag],0)),"DEAD")</f>
        <v>DEAD</v>
      </c>
    </row>
    <row r="3363" spans="1:6" x14ac:dyDescent="0.25">
      <c r="A3363" t="str">
        <f>_xlfn.CONCAT("1A4070000000065000",RIGHT(RecordTable[[#This Row],[CloneBarcode]],6))</f>
        <v>1A4070000000065000053181</v>
      </c>
      <c r="B3363" t="str">
        <f>LEFT(RecordTable[[#This Row],[CloneBarcode]],7)</f>
        <v>SECF017</v>
      </c>
      <c r="C3363" t="s">
        <v>4278</v>
      </c>
      <c r="D3363" s="15">
        <v>43829</v>
      </c>
      <c r="E3363" s="15" t="str">
        <f>_xlfn.IFNA(IF(LEFT(VLOOKUP(RecordTable[[#This Row],[METRC]],METRC!A:B,2,FALSE),4)=LEFT(RecordTable[[#This Row],[CloneBarcode]],4),"match","MISMATCH"),"dead")</f>
        <v>dead</v>
      </c>
      <c r="F3363" s="15" t="str">
        <f>_xlfn.IFNA(INDEX(Table6[[#All],[Location]],MATCH(RecordTable[[#This Row],[METRC]],Table6[Tag],0)),"DEAD")</f>
        <v>DEAD</v>
      </c>
    </row>
    <row r="3364" spans="1:6" x14ac:dyDescent="0.25">
      <c r="A3364" t="str">
        <f>_xlfn.CONCAT("1A4070000000065000",RIGHT(RecordTable[[#This Row],[CloneBarcode]],6))</f>
        <v>1A4070000000065000053182</v>
      </c>
      <c r="B3364" t="str">
        <f>LEFT(RecordTable[[#This Row],[CloneBarcode]],7)</f>
        <v>SECF017</v>
      </c>
      <c r="C3364" t="s">
        <v>4279</v>
      </c>
      <c r="D3364" s="15">
        <v>43829</v>
      </c>
      <c r="E3364" s="15" t="str">
        <f>_xlfn.IFNA(IF(LEFT(VLOOKUP(RecordTable[[#This Row],[METRC]],METRC!A:B,2,FALSE),4)=LEFT(RecordTable[[#This Row],[CloneBarcode]],4),"match","MISMATCH"),"dead")</f>
        <v>dead</v>
      </c>
      <c r="F3364" s="15" t="str">
        <f>_xlfn.IFNA(INDEX(Table6[[#All],[Location]],MATCH(RecordTable[[#This Row],[METRC]],Table6[Tag],0)),"DEAD")</f>
        <v>DEAD</v>
      </c>
    </row>
    <row r="3365" spans="1:6" x14ac:dyDescent="0.25">
      <c r="A3365" t="str">
        <f>_xlfn.CONCAT("1A4070000000065000",RIGHT(RecordTable[[#This Row],[CloneBarcode]],6))</f>
        <v>1A4070000000065000045528</v>
      </c>
      <c r="B3365" t="str">
        <f>LEFT(RecordTable[[#This Row],[CloneBarcode]],7)</f>
        <v>SECF017</v>
      </c>
      <c r="C3365" t="s">
        <v>3899</v>
      </c>
      <c r="D3365" s="15">
        <v>43829</v>
      </c>
      <c r="E3365" s="15" t="str">
        <f>_xlfn.IFNA(IF(LEFT(VLOOKUP(RecordTable[[#This Row],[METRC]],METRC!A:B,2,FALSE),4)=LEFT(RecordTable[[#This Row],[CloneBarcode]],4),"match","MISMATCH"),"dead")</f>
        <v>dead</v>
      </c>
      <c r="F3365" s="15" t="str">
        <f>_xlfn.IFNA(INDEX(Table6[[#All],[Location]],MATCH(RecordTable[[#This Row],[METRC]],Table6[Tag],0)),"DEAD")</f>
        <v>DEAD</v>
      </c>
    </row>
    <row r="3366" spans="1:6" x14ac:dyDescent="0.25">
      <c r="A3366" t="str">
        <f>_xlfn.CONCAT("1A4070000000065000",RIGHT(RecordTable[[#This Row],[CloneBarcode]],6))</f>
        <v>1A4070000000065000045529</v>
      </c>
      <c r="B3366" t="str">
        <f>LEFT(RecordTable[[#This Row],[CloneBarcode]],7)</f>
        <v>SECF017</v>
      </c>
      <c r="C3366" t="s">
        <v>3900</v>
      </c>
      <c r="D3366" s="15">
        <v>43829</v>
      </c>
      <c r="E3366" s="15" t="str">
        <f>_xlfn.IFNA(IF(LEFT(VLOOKUP(RecordTable[[#This Row],[METRC]],METRC!A:B,2,FALSE),4)=LEFT(RecordTable[[#This Row],[CloneBarcode]],4),"match","MISMATCH"),"dead")</f>
        <v>dead</v>
      </c>
      <c r="F3366" s="15" t="str">
        <f>_xlfn.IFNA(INDEX(Table6[[#All],[Location]],MATCH(RecordTable[[#This Row],[METRC]],Table6[Tag],0)),"DEAD")</f>
        <v>DEAD</v>
      </c>
    </row>
    <row r="3367" spans="1:6" x14ac:dyDescent="0.25">
      <c r="A3367" t="str">
        <f>_xlfn.CONCAT("1A4070000000065000",RIGHT(RecordTable[[#This Row],[CloneBarcode]],6))</f>
        <v>1A4070000000065000048020</v>
      </c>
      <c r="B3367" t="str">
        <f>LEFT(RecordTable[[#This Row],[CloneBarcode]],7)</f>
        <v>SECF017</v>
      </c>
      <c r="C3367" t="s">
        <v>4063</v>
      </c>
      <c r="D3367" s="15">
        <v>43829</v>
      </c>
      <c r="E3367" s="15" t="str">
        <f>_xlfn.IFNA(IF(LEFT(VLOOKUP(RecordTable[[#This Row],[METRC]],METRC!A:B,2,FALSE),4)=LEFT(RecordTable[[#This Row],[CloneBarcode]],4),"match","MISMATCH"),"dead")</f>
        <v>dead</v>
      </c>
      <c r="F3367" s="15" t="str">
        <f>_xlfn.IFNA(INDEX(Table6[[#All],[Location]],MATCH(RecordTable[[#This Row],[METRC]],Table6[Tag],0)),"DEAD")</f>
        <v>DEAD</v>
      </c>
    </row>
    <row r="3368" spans="1:6" x14ac:dyDescent="0.25">
      <c r="A3368" t="str">
        <f>_xlfn.CONCAT("1A4070000000065000",RIGHT(RecordTable[[#This Row],[CloneBarcode]],6))</f>
        <v>1A4070000000065000048019</v>
      </c>
      <c r="B3368" t="str">
        <f>LEFT(RecordTable[[#This Row],[CloneBarcode]],7)</f>
        <v>SECF017</v>
      </c>
      <c r="C3368" t="s">
        <v>4064</v>
      </c>
      <c r="D3368" s="15">
        <v>43829</v>
      </c>
      <c r="E3368" s="15" t="str">
        <f>_xlfn.IFNA(IF(LEFT(VLOOKUP(RecordTable[[#This Row],[METRC]],METRC!A:B,2,FALSE),4)=LEFT(RecordTable[[#This Row],[CloneBarcode]],4),"match","MISMATCH"),"dead")</f>
        <v>dead</v>
      </c>
      <c r="F3368" s="15" t="str">
        <f>_xlfn.IFNA(INDEX(Table6[[#All],[Location]],MATCH(RecordTable[[#This Row],[METRC]],Table6[Tag],0)),"DEAD")</f>
        <v>DEAD</v>
      </c>
    </row>
    <row r="3369" spans="1:6" x14ac:dyDescent="0.25">
      <c r="A3369" t="str">
        <f>_xlfn.CONCAT("1A4070000000065000",RIGHT(RecordTable[[#This Row],[CloneBarcode]],6))</f>
        <v>1A4070000000065000053225</v>
      </c>
      <c r="B3369" t="str">
        <f>LEFT(RecordTable[[#This Row],[CloneBarcode]],7)</f>
        <v>SKNK004</v>
      </c>
      <c r="C3369" t="s">
        <v>4283</v>
      </c>
      <c r="D3369" s="15">
        <v>43829</v>
      </c>
      <c r="E3369" s="15" t="str">
        <f>_xlfn.IFNA(IF(LEFT(VLOOKUP(RecordTable[[#This Row],[METRC]],METRC!A:B,2,FALSE),4)=LEFT(RecordTable[[#This Row],[CloneBarcode]],4),"match","MISMATCH"),"dead")</f>
        <v>dead</v>
      </c>
      <c r="F3369" s="15" t="str">
        <f>_xlfn.IFNA(INDEX(Table6[[#All],[Location]],MATCH(RecordTable[[#This Row],[METRC]],Table6[Tag],0)),"DEAD")</f>
        <v>DEAD</v>
      </c>
    </row>
    <row r="3370" spans="1:6" x14ac:dyDescent="0.25">
      <c r="A3370" t="str">
        <f>_xlfn.CONCAT("1A4070000000065000",RIGHT(RecordTable[[#This Row],[CloneBarcode]],6))</f>
        <v>1A4070000000065000053226</v>
      </c>
      <c r="B3370" t="str">
        <f>LEFT(RecordTable[[#This Row],[CloneBarcode]],7)</f>
        <v>SKNK005</v>
      </c>
      <c r="C3370" t="s">
        <v>4284</v>
      </c>
      <c r="D3370" s="15">
        <v>43829</v>
      </c>
      <c r="E3370" s="15" t="str">
        <f>_xlfn.IFNA(IF(LEFT(VLOOKUP(RecordTable[[#This Row],[METRC]],METRC!A:B,2,FALSE),4)=LEFT(RecordTable[[#This Row],[CloneBarcode]],4),"match","MISMATCH"),"dead")</f>
        <v>dead</v>
      </c>
      <c r="F3370" s="15" t="str">
        <f>_xlfn.IFNA(INDEX(Table6[[#All],[Location]],MATCH(RecordTable[[#This Row],[METRC]],Table6[Tag],0)),"DEAD")</f>
        <v>DEAD</v>
      </c>
    </row>
    <row r="3371" spans="1:6" x14ac:dyDescent="0.25">
      <c r="A3371" t="str">
        <f>_xlfn.CONCAT("1A4070000000065000",RIGHT(RecordTable[[#This Row],[CloneBarcode]],6))</f>
        <v>1A4070000000065000053227</v>
      </c>
      <c r="B3371" t="str">
        <f>LEFT(RecordTable[[#This Row],[CloneBarcode]],7)</f>
        <v>SKNK007</v>
      </c>
      <c r="C3371" t="s">
        <v>4286</v>
      </c>
      <c r="D3371" s="15">
        <v>43829</v>
      </c>
      <c r="E3371" s="15" t="str">
        <f>_xlfn.IFNA(IF(LEFT(VLOOKUP(RecordTable[[#This Row],[METRC]],METRC!A:B,2,FALSE),4)=LEFT(RecordTable[[#This Row],[CloneBarcode]],4),"match","MISMATCH"),"dead")</f>
        <v>dead</v>
      </c>
      <c r="F3371" s="15" t="str">
        <f>_xlfn.IFNA(INDEX(Table6[[#All],[Location]],MATCH(RecordTable[[#This Row],[METRC]],Table6[Tag],0)),"DEAD")</f>
        <v>DEAD</v>
      </c>
    </row>
    <row r="3372" spans="1:6" x14ac:dyDescent="0.25">
      <c r="A3372" t="str">
        <f>_xlfn.CONCAT("1A4070000000065000",RIGHT(RecordTable[[#This Row],[CloneBarcode]],6))</f>
        <v>1A4070000000065000053229</v>
      </c>
      <c r="B3372" t="str">
        <f>LEFT(RecordTable[[#This Row],[CloneBarcode]],7)</f>
        <v>SKNK009</v>
      </c>
      <c r="C3372" t="s">
        <v>4287</v>
      </c>
      <c r="D3372" s="15">
        <v>43829</v>
      </c>
      <c r="E3372" s="15" t="str">
        <f>_xlfn.IFNA(IF(LEFT(VLOOKUP(RecordTable[[#This Row],[METRC]],METRC!A:B,2,FALSE),4)=LEFT(RecordTable[[#This Row],[CloneBarcode]],4),"match","MISMATCH"),"dead")</f>
        <v>dead</v>
      </c>
      <c r="F3372" s="15" t="str">
        <f>_xlfn.IFNA(INDEX(Table6[[#All],[Location]],MATCH(RecordTable[[#This Row],[METRC]],Table6[Tag],0)),"DEAD")</f>
        <v>DEAD</v>
      </c>
    </row>
    <row r="3373" spans="1:6" x14ac:dyDescent="0.25">
      <c r="A3373" t="str">
        <f>_xlfn.CONCAT("1A4070000000065000",RIGHT(RecordTable[[#This Row],[CloneBarcode]],6))</f>
        <v>1A4070000000065000053232</v>
      </c>
      <c r="B3373" t="str">
        <f>LEFT(RecordTable[[#This Row],[CloneBarcode]],7)</f>
        <v>SKNK012</v>
      </c>
      <c r="C3373" t="s">
        <v>4290</v>
      </c>
      <c r="D3373" s="15">
        <v>43829</v>
      </c>
      <c r="E3373" s="15" t="str">
        <f>_xlfn.IFNA(IF(LEFT(VLOOKUP(RecordTable[[#This Row],[METRC]],METRC!A:B,2,FALSE),4)=LEFT(RecordTable[[#This Row],[CloneBarcode]],4),"match","MISMATCH"),"dead")</f>
        <v>dead</v>
      </c>
      <c r="F3373" s="15" t="str">
        <f>_xlfn.IFNA(INDEX(Table6[[#All],[Location]],MATCH(RecordTable[[#This Row],[METRC]],Table6[Tag],0)),"DEAD")</f>
        <v>DEAD</v>
      </c>
    </row>
    <row r="3374" spans="1:6" x14ac:dyDescent="0.25">
      <c r="A3374" t="str">
        <f>_xlfn.CONCAT("1A4070000000065000",RIGHT(RecordTable[[#This Row],[CloneBarcode]],6))</f>
        <v>1A4070000000065000048119</v>
      </c>
      <c r="B3374" t="str">
        <f>LEFT(RecordTable[[#This Row],[CloneBarcode]],7)</f>
        <v>SOUR002</v>
      </c>
      <c r="C3374" t="s">
        <v>76</v>
      </c>
      <c r="D3374" s="15">
        <v>43829</v>
      </c>
      <c r="E3374" s="15" t="str">
        <f>_xlfn.IFNA(IF(LEFT(VLOOKUP(RecordTable[[#This Row],[METRC]],METRC!A:B,2,FALSE),4)=LEFT(RecordTable[[#This Row],[CloneBarcode]],4),"match","MISMATCH"),"dead")</f>
        <v>dead</v>
      </c>
      <c r="F3374" s="15" t="str">
        <f>_xlfn.IFNA(INDEX(Table6[[#All],[Location]],MATCH(RecordTable[[#This Row],[METRC]],Table6[Tag],0)),"DEAD")</f>
        <v>DEAD</v>
      </c>
    </row>
    <row r="3375" spans="1:6" x14ac:dyDescent="0.25">
      <c r="A3375" t="str">
        <f>_xlfn.CONCAT("1A4070000000065000",RIGHT(RecordTable[[#This Row],[CloneBarcode]],6))</f>
        <v>1A4070000000065000053298</v>
      </c>
      <c r="B3375" t="str">
        <f>LEFT(RecordTable[[#This Row],[CloneBarcode]],7)</f>
        <v>SOUR002</v>
      </c>
      <c r="C3375" t="s">
        <v>4526</v>
      </c>
      <c r="D3375" s="15">
        <v>43829</v>
      </c>
      <c r="E3375" s="15" t="str">
        <f>_xlfn.IFNA(IF(LEFT(VLOOKUP(RecordTable[[#This Row],[METRC]],METRC!A:B,2,FALSE),4)=LEFT(RecordTable[[#This Row],[CloneBarcode]],4),"match","MISMATCH"),"dead")</f>
        <v>dead</v>
      </c>
      <c r="F3375" s="15" t="str">
        <f>_xlfn.IFNA(INDEX(Table6[[#All],[Location]],MATCH(RecordTable[[#This Row],[METRC]],Table6[Tag],0)),"DEAD")</f>
        <v>DEAD</v>
      </c>
    </row>
    <row r="3376" spans="1:6" x14ac:dyDescent="0.25">
      <c r="A3376" t="str">
        <f>_xlfn.CONCAT("1A4070000000065000",RIGHT(RecordTable[[#This Row],[CloneBarcode]],6))</f>
        <v>1A4070000000065000048121</v>
      </c>
      <c r="B3376" t="str">
        <f>LEFT(RecordTable[[#This Row],[CloneBarcode]],7)</f>
        <v>SOUR004</v>
      </c>
      <c r="C3376" t="s">
        <v>4067</v>
      </c>
      <c r="D3376" s="15">
        <v>43829</v>
      </c>
      <c r="E3376" s="15" t="str">
        <f>_xlfn.IFNA(IF(LEFT(VLOOKUP(RecordTable[[#This Row],[METRC]],METRC!A:B,2,FALSE),4)=LEFT(RecordTable[[#This Row],[CloneBarcode]],4),"match","MISMATCH"),"dead")</f>
        <v>dead</v>
      </c>
      <c r="F3376" s="15" t="str">
        <f>_xlfn.IFNA(INDEX(Table6[[#All],[Location]],MATCH(RecordTable[[#This Row],[METRC]],Table6[Tag],0)),"DEAD")</f>
        <v>DEAD</v>
      </c>
    </row>
    <row r="3377" spans="1:6" x14ac:dyDescent="0.25">
      <c r="A3377" t="str">
        <f>_xlfn.CONCAT("1A4070000000065000",RIGHT(RecordTable[[#This Row],[CloneBarcode]],6))</f>
        <v>1A4070000000065000048123</v>
      </c>
      <c r="B3377" t="str">
        <f>LEFT(RecordTable[[#This Row],[CloneBarcode]],7)</f>
        <v>SOUR007</v>
      </c>
      <c r="C3377" t="s">
        <v>4069</v>
      </c>
      <c r="D3377" s="15">
        <v>43829</v>
      </c>
      <c r="E3377" s="15" t="str">
        <f>_xlfn.IFNA(IF(LEFT(VLOOKUP(RecordTable[[#This Row],[METRC]],METRC!A:B,2,FALSE),4)=LEFT(RecordTable[[#This Row],[CloneBarcode]],4),"match","MISMATCH"),"dead")</f>
        <v>dead</v>
      </c>
      <c r="F3377" s="15" t="str">
        <f>_xlfn.IFNA(INDEX(Table6[[#All],[Location]],MATCH(RecordTable[[#This Row],[METRC]],Table6[Tag],0)),"DEAD")</f>
        <v>DEAD</v>
      </c>
    </row>
    <row r="3378" spans="1:6" x14ac:dyDescent="0.25">
      <c r="A3378" t="str">
        <f>_xlfn.CONCAT("1A4070000000065000",RIGHT(RecordTable[[#This Row],[CloneBarcode]],6))</f>
        <v>1A4070000000065000048127</v>
      </c>
      <c r="B3378" t="str">
        <f>LEFT(RecordTable[[#This Row],[CloneBarcode]],7)</f>
        <v>SOUR011</v>
      </c>
      <c r="C3378" t="s">
        <v>124</v>
      </c>
      <c r="D3378" s="15">
        <v>43829</v>
      </c>
      <c r="E3378" s="15" t="str">
        <f>_xlfn.IFNA(IF(LEFT(VLOOKUP(RecordTable[[#This Row],[METRC]],METRC!A:B,2,FALSE),4)=LEFT(RecordTable[[#This Row],[CloneBarcode]],4),"match","MISMATCH"),"dead")</f>
        <v>dead</v>
      </c>
      <c r="F3378" s="15" t="str">
        <f>_xlfn.IFNA(INDEX(Table6[[#All],[Location]],MATCH(RecordTable[[#This Row],[METRC]],Table6[Tag],0)),"DEAD")</f>
        <v>DEAD</v>
      </c>
    </row>
    <row r="3379" spans="1:6" x14ac:dyDescent="0.25">
      <c r="A3379" t="str">
        <f>_xlfn.CONCAT("1A4070000000065000",RIGHT(RecordTable[[#This Row],[CloneBarcode]],6))</f>
        <v>1A4070000000065000053294</v>
      </c>
      <c r="B3379" t="str">
        <f>LEFT(RecordTable[[#This Row],[CloneBarcode]],7)</f>
        <v>SOUR011</v>
      </c>
      <c r="C3379" t="s">
        <v>4527</v>
      </c>
      <c r="D3379" s="15">
        <v>43829</v>
      </c>
      <c r="E3379" s="15" t="str">
        <f>_xlfn.IFNA(IF(LEFT(VLOOKUP(RecordTable[[#This Row],[METRC]],METRC!A:B,2,FALSE),4)=LEFT(RecordTable[[#This Row],[CloneBarcode]],4),"match","MISMATCH"),"dead")</f>
        <v>dead</v>
      </c>
      <c r="F3379" s="15" t="str">
        <f>_xlfn.IFNA(INDEX(Table6[[#All],[Location]],MATCH(RecordTable[[#This Row],[METRC]],Table6[Tag],0)),"DEAD")</f>
        <v>DEAD</v>
      </c>
    </row>
    <row r="3380" spans="1:6" x14ac:dyDescent="0.25">
      <c r="A3380" t="str">
        <f>_xlfn.CONCAT("1A4070000000065000",RIGHT(RecordTable[[#This Row],[CloneBarcode]],6))</f>
        <v>1A4070000000065000048061</v>
      </c>
      <c r="B3380" t="str">
        <f>LEFT(RecordTable[[#This Row],[CloneBarcode]],7)</f>
        <v>STR8009</v>
      </c>
      <c r="C3380" t="s">
        <v>4376</v>
      </c>
      <c r="D3380" s="15">
        <v>43829</v>
      </c>
      <c r="E3380" s="15" t="str">
        <f>_xlfn.IFNA(IF(LEFT(VLOOKUP(RecordTable[[#This Row],[METRC]],METRC!A:B,2,FALSE),4)=LEFT(RecordTable[[#This Row],[CloneBarcode]],4),"match","MISMATCH"),"dead")</f>
        <v>dead</v>
      </c>
      <c r="F3380" s="15" t="str">
        <f>_xlfn.IFNA(INDEX(Table6[[#All],[Location]],MATCH(RecordTable[[#This Row],[METRC]],Table6[Tag],0)),"DEAD")</f>
        <v>DEAD</v>
      </c>
    </row>
    <row r="3381" spans="1:6" x14ac:dyDescent="0.25">
      <c r="A3381" t="str">
        <f>_xlfn.CONCAT("1A4070000000065000",RIGHT(RecordTable[[#This Row],[CloneBarcode]],6))</f>
        <v>1A4070000000065000048062</v>
      </c>
      <c r="B3381" t="str">
        <f>LEFT(RecordTable[[#This Row],[CloneBarcode]],7)</f>
        <v>STR8009</v>
      </c>
      <c r="C3381" t="s">
        <v>4377</v>
      </c>
      <c r="D3381" s="15">
        <v>43829</v>
      </c>
      <c r="E3381" s="15" t="str">
        <f>_xlfn.IFNA(IF(LEFT(VLOOKUP(RecordTable[[#This Row],[METRC]],METRC!A:B,2,FALSE),4)=LEFT(RecordTable[[#This Row],[CloneBarcode]],4),"match","MISMATCH"),"dead")</f>
        <v>dead</v>
      </c>
      <c r="F3381" s="15" t="str">
        <f>_xlfn.IFNA(INDEX(Table6[[#All],[Location]],MATCH(RecordTable[[#This Row],[METRC]],Table6[Tag],0)),"DEAD")</f>
        <v>DEAD</v>
      </c>
    </row>
    <row r="3382" spans="1:6" x14ac:dyDescent="0.25">
      <c r="A3382" t="str">
        <f>_xlfn.CONCAT("1A4070000000065000",RIGHT(RecordTable[[#This Row],[CloneBarcode]],6))</f>
        <v>1A4070000000065000048041</v>
      </c>
      <c r="B3382" t="str">
        <f>LEFT(RecordTable[[#This Row],[CloneBarcode]],7)</f>
        <v>STR8009</v>
      </c>
      <c r="C3382" t="s">
        <v>4378</v>
      </c>
      <c r="D3382" s="15">
        <v>43829</v>
      </c>
      <c r="E3382" s="15" t="str">
        <f>_xlfn.IFNA(IF(LEFT(VLOOKUP(RecordTable[[#This Row],[METRC]],METRC!A:B,2,FALSE),4)=LEFT(RecordTable[[#This Row],[CloneBarcode]],4),"match","MISMATCH"),"dead")</f>
        <v>dead</v>
      </c>
      <c r="F3382" s="15" t="str">
        <f>_xlfn.IFNA(INDEX(Table6[[#All],[Location]],MATCH(RecordTable[[#This Row],[METRC]],Table6[Tag],0)),"DEAD")</f>
        <v>DEAD</v>
      </c>
    </row>
    <row r="3383" spans="1:6" x14ac:dyDescent="0.25">
      <c r="A3383" t="str">
        <f>_xlfn.CONCAT("1A4070000000065000",RIGHT(RecordTable[[#This Row],[CloneBarcode]],6))</f>
        <v>1A4070000000065000053180</v>
      </c>
      <c r="B3383" t="str">
        <f>LEFT(RecordTable[[#This Row],[CloneBarcode]],7)</f>
        <v>STR8014</v>
      </c>
      <c r="C3383" t="s">
        <v>152</v>
      </c>
      <c r="D3383" s="15">
        <v>43829</v>
      </c>
      <c r="E3383" s="15" t="str">
        <f>_xlfn.IFNA(IF(LEFT(VLOOKUP(RecordTable[[#This Row],[METRC]],METRC!A:B,2,FALSE),4)=LEFT(RecordTable[[#This Row],[CloneBarcode]],4),"match","MISMATCH"),"dead")</f>
        <v>dead</v>
      </c>
      <c r="F3383" s="15" t="str">
        <f>_xlfn.IFNA(INDEX(Table6[[#All],[Location]],MATCH(RecordTable[[#This Row],[METRC]],Table6[Tag],0)),"DEAD")</f>
        <v>DEAD</v>
      </c>
    </row>
    <row r="3384" spans="1:6" x14ac:dyDescent="0.25">
      <c r="A3384" t="str">
        <f>_xlfn.CONCAT("1A4070000000065000",RIGHT(RecordTable[[#This Row],[CloneBarcode]],6))</f>
        <v>1A4070000000065000053178</v>
      </c>
      <c r="B3384" t="str">
        <f>LEFT(RecordTable[[#This Row],[CloneBarcode]],7)</f>
        <v>STR8014</v>
      </c>
      <c r="C3384" t="s">
        <v>4293</v>
      </c>
      <c r="D3384" s="15">
        <v>43829</v>
      </c>
      <c r="E3384" s="15" t="str">
        <f>_xlfn.IFNA(IF(LEFT(VLOOKUP(RecordTable[[#This Row],[METRC]],METRC!A:B,2,FALSE),4)=LEFT(RecordTable[[#This Row],[CloneBarcode]],4),"match","MISMATCH"),"dead")</f>
        <v>dead</v>
      </c>
      <c r="F3384" s="15" t="str">
        <f>_xlfn.IFNA(INDEX(Table6[[#All],[Location]],MATCH(RecordTable[[#This Row],[METRC]],Table6[Tag],0)),"DEAD")</f>
        <v>DEAD</v>
      </c>
    </row>
    <row r="3385" spans="1:6" x14ac:dyDescent="0.25">
      <c r="A3385" t="str">
        <f>_xlfn.CONCAT("1A4070000000065000",RIGHT(RecordTable[[#This Row],[CloneBarcode]],6))</f>
        <v>1A4070000000065000045537</v>
      </c>
      <c r="B3385" t="str">
        <f>LEFT(RecordTable[[#This Row],[CloneBarcode]],7)</f>
        <v>STR8014</v>
      </c>
      <c r="C3385" t="s">
        <v>155</v>
      </c>
      <c r="D3385" s="15">
        <v>43829</v>
      </c>
      <c r="E3385" s="15" t="str">
        <f>_xlfn.IFNA(IF(LEFT(VLOOKUP(RecordTable[[#This Row],[METRC]],METRC!A:B,2,FALSE),4)=LEFT(RecordTable[[#This Row],[CloneBarcode]],4),"match","MISMATCH"),"dead")</f>
        <v>dead</v>
      </c>
      <c r="F3385" s="15" t="str">
        <f>_xlfn.IFNA(INDEX(Table6[[#All],[Location]],MATCH(RecordTable[[#This Row],[METRC]],Table6[Tag],0)),"DEAD")</f>
        <v>DEAD</v>
      </c>
    </row>
    <row r="3386" spans="1:6" x14ac:dyDescent="0.25">
      <c r="A3386" t="str">
        <f>_xlfn.CONCAT("1A4070000000065000",RIGHT(RecordTable[[#This Row],[CloneBarcode]],6))</f>
        <v>1A4070000000065000045536</v>
      </c>
      <c r="B3386" t="str">
        <f>LEFT(RecordTable[[#This Row],[CloneBarcode]],7)</f>
        <v>STR8014</v>
      </c>
      <c r="C3386" t="s">
        <v>3901</v>
      </c>
      <c r="D3386" s="15">
        <v>43829</v>
      </c>
      <c r="E3386" s="15" t="str">
        <f>_xlfn.IFNA(IF(LEFT(VLOOKUP(RecordTable[[#This Row],[METRC]],METRC!A:B,2,FALSE),4)=LEFT(RecordTable[[#This Row],[CloneBarcode]],4),"match","MISMATCH"),"dead")</f>
        <v>dead</v>
      </c>
      <c r="F3386" s="15" t="str">
        <f>_xlfn.IFNA(INDEX(Table6[[#All],[Location]],MATCH(RecordTable[[#This Row],[METRC]],Table6[Tag],0)),"DEAD")</f>
        <v>DEAD</v>
      </c>
    </row>
    <row r="3387" spans="1:6" x14ac:dyDescent="0.25">
      <c r="A3387" t="str">
        <f>_xlfn.CONCAT("1A4070000000065000",RIGHT(RecordTable[[#This Row],[CloneBarcode]],6))</f>
        <v>1A4070000000065000048047</v>
      </c>
      <c r="B3387" t="str">
        <f>LEFT(RecordTable[[#This Row],[CloneBarcode]],7)</f>
        <v>STR8014</v>
      </c>
      <c r="C3387" t="s">
        <v>4379</v>
      </c>
      <c r="D3387" s="15">
        <v>43829</v>
      </c>
      <c r="E3387" s="15" t="str">
        <f>_xlfn.IFNA(IF(LEFT(VLOOKUP(RecordTable[[#This Row],[METRC]],METRC!A:B,2,FALSE),4)=LEFT(RecordTable[[#This Row],[CloneBarcode]],4),"match","MISMATCH"),"dead")</f>
        <v>dead</v>
      </c>
      <c r="F3387" s="15" t="str">
        <f>_xlfn.IFNA(INDEX(Table6[[#All],[Location]],MATCH(RecordTable[[#This Row],[METRC]],Table6[Tag],0)),"DEAD")</f>
        <v>DEAD</v>
      </c>
    </row>
    <row r="3388" spans="1:6" x14ac:dyDescent="0.25">
      <c r="A3388" t="str">
        <f>_xlfn.CONCAT("1A4070000000065000",RIGHT(RecordTable[[#This Row],[CloneBarcode]],6))</f>
        <v>1A4070000000065000045488</v>
      </c>
      <c r="B3388" t="str">
        <f>LEFT(RecordTable[[#This Row],[CloneBarcode]],7)</f>
        <v>STR8017</v>
      </c>
      <c r="C3388" t="s">
        <v>136</v>
      </c>
      <c r="D3388" s="15">
        <v>43829</v>
      </c>
      <c r="E3388" s="15" t="str">
        <f>_xlfn.IFNA(IF(LEFT(VLOOKUP(RecordTable[[#This Row],[METRC]],METRC!A:B,2,FALSE),4)=LEFT(RecordTable[[#This Row],[CloneBarcode]],4),"match","MISMATCH"),"dead")</f>
        <v>dead</v>
      </c>
      <c r="F3388" s="15" t="str">
        <f>_xlfn.IFNA(INDEX(Table6[[#All],[Location]],MATCH(RecordTable[[#This Row],[METRC]],Table6[Tag],0)),"DEAD")</f>
        <v>DEAD</v>
      </c>
    </row>
    <row r="3389" spans="1:6" x14ac:dyDescent="0.25">
      <c r="A3389" t="str">
        <f>_xlfn.CONCAT("1A4070000000065000",RIGHT(RecordTable[[#This Row],[CloneBarcode]],6))</f>
        <v>1A4070000000065000048043</v>
      </c>
      <c r="B3389" t="str">
        <f>LEFT(RecordTable[[#This Row],[CloneBarcode]],7)</f>
        <v>STR8017</v>
      </c>
      <c r="C3389" t="s">
        <v>113</v>
      </c>
      <c r="D3389" s="15">
        <v>43829</v>
      </c>
      <c r="E3389" s="15" t="str">
        <f>_xlfn.IFNA(IF(LEFT(VLOOKUP(RecordTable[[#This Row],[METRC]],METRC!A:B,2,FALSE),4)=LEFT(RecordTable[[#This Row],[CloneBarcode]],4),"match","MISMATCH"),"dead")</f>
        <v>dead</v>
      </c>
      <c r="F3389" s="15" t="str">
        <f>_xlfn.IFNA(INDEX(Table6[[#All],[Location]],MATCH(RecordTable[[#This Row],[METRC]],Table6[Tag],0)),"DEAD")</f>
        <v>DEAD</v>
      </c>
    </row>
    <row r="3390" spans="1:6" x14ac:dyDescent="0.25">
      <c r="A3390" t="str">
        <f>_xlfn.CONCAT("1A4070000000065000",RIGHT(RecordTable[[#This Row],[CloneBarcode]],6))</f>
        <v>1A4070000000065000050627</v>
      </c>
      <c r="B3390" t="str">
        <f>LEFT(RecordTable[[#This Row],[CloneBarcode]],7)</f>
        <v>STRC017</v>
      </c>
      <c r="C3390" t="s">
        <v>4178</v>
      </c>
      <c r="D3390" s="15">
        <v>43829</v>
      </c>
      <c r="E3390" s="15" t="str">
        <f>_xlfn.IFNA(IF(LEFT(VLOOKUP(RecordTable[[#This Row],[METRC]],METRC!A:B,2,FALSE),4)=LEFT(RecordTable[[#This Row],[CloneBarcode]],4),"match","MISMATCH"),"dead")</f>
        <v>dead</v>
      </c>
      <c r="F3390" s="15" t="str">
        <f>_xlfn.IFNA(INDEX(Table6[[#All],[Location]],MATCH(RecordTable[[#This Row],[METRC]],Table6[Tag],0)),"DEAD")</f>
        <v>DEAD</v>
      </c>
    </row>
    <row r="3391" spans="1:6" x14ac:dyDescent="0.25">
      <c r="A3391" t="str">
        <f>_xlfn.CONCAT("1A4070000000065000",RIGHT(RecordTable[[#This Row],[CloneBarcode]],6))</f>
        <v>1A4070000000065000050626</v>
      </c>
      <c r="B3391" t="str">
        <f>LEFT(RecordTable[[#This Row],[CloneBarcode]],7)</f>
        <v>STRC017</v>
      </c>
      <c r="C3391" t="s">
        <v>4179</v>
      </c>
      <c r="D3391" s="15">
        <v>43829</v>
      </c>
      <c r="E3391" s="15" t="str">
        <f>_xlfn.IFNA(IF(LEFT(VLOOKUP(RecordTable[[#This Row],[METRC]],METRC!A:B,2,FALSE),4)=LEFT(RecordTable[[#This Row],[CloneBarcode]],4),"match","MISMATCH"),"dead")</f>
        <v>dead</v>
      </c>
      <c r="F3391" s="15" t="str">
        <f>_xlfn.IFNA(INDEX(Table6[[#All],[Location]],MATCH(RecordTable[[#This Row],[METRC]],Table6[Tag],0)),"DEAD")</f>
        <v>DEAD</v>
      </c>
    </row>
    <row r="3392" spans="1:6" x14ac:dyDescent="0.25">
      <c r="A3392" t="str">
        <f>_xlfn.CONCAT("1A4070000000065000",RIGHT(RecordTable[[#This Row],[CloneBarcode]],6))</f>
        <v>1A4070000000065000053187</v>
      </c>
      <c r="B3392" t="str">
        <f>LEFT(RecordTable[[#This Row],[CloneBarcode]],7)</f>
        <v>STRC017</v>
      </c>
      <c r="C3392" t="s">
        <v>4295</v>
      </c>
      <c r="D3392" s="15">
        <v>43829</v>
      </c>
      <c r="E3392" s="15" t="str">
        <f>_xlfn.IFNA(IF(LEFT(VLOOKUP(RecordTable[[#This Row],[METRC]],METRC!A:B,2,FALSE),4)=LEFT(RecordTable[[#This Row],[CloneBarcode]],4),"match","MISMATCH"),"dead")</f>
        <v>dead</v>
      </c>
      <c r="F3392" s="15" t="str">
        <f>_xlfn.IFNA(INDEX(Table6[[#All],[Location]],MATCH(RecordTable[[#This Row],[METRC]],Table6[Tag],0)),"DEAD")</f>
        <v>DEAD</v>
      </c>
    </row>
    <row r="3393" spans="1:6" x14ac:dyDescent="0.25">
      <c r="A3393" t="str">
        <f>_xlfn.CONCAT("1A4070000000065000",RIGHT(RecordTable[[#This Row],[CloneBarcode]],6))</f>
        <v>1A4070000000065000053188</v>
      </c>
      <c r="B3393" t="str">
        <f>LEFT(RecordTable[[#This Row],[CloneBarcode]],7)</f>
        <v>STRC017</v>
      </c>
      <c r="C3393" t="s">
        <v>4294</v>
      </c>
      <c r="D3393" s="15">
        <v>43829</v>
      </c>
      <c r="E3393" s="15" t="str">
        <f>_xlfn.IFNA(IF(LEFT(VLOOKUP(RecordTable[[#This Row],[METRC]],METRC!A:B,2,FALSE),4)=LEFT(RecordTable[[#This Row],[CloneBarcode]],4),"match","MISMATCH"),"dead")</f>
        <v>dead</v>
      </c>
      <c r="F3393" s="15" t="str">
        <f>_xlfn.IFNA(INDEX(Table6[[#All],[Location]],MATCH(RecordTable[[#This Row],[METRC]],Table6[Tag],0)),"DEAD")</f>
        <v>DEAD</v>
      </c>
    </row>
    <row r="3394" spans="1:6" x14ac:dyDescent="0.25">
      <c r="A3394" t="str">
        <f>_xlfn.CONCAT("1A4070000000065000",RIGHT(RecordTable[[#This Row],[CloneBarcode]],6))</f>
        <v>1A4070000000065000045556</v>
      </c>
      <c r="B3394" t="str">
        <f>LEFT(RecordTable[[#This Row],[CloneBarcode]],7)</f>
        <v>STRC017</v>
      </c>
      <c r="C3394" t="s">
        <v>3903</v>
      </c>
      <c r="D3394" s="15">
        <v>43829</v>
      </c>
      <c r="E3394" s="15" t="str">
        <f>_xlfn.IFNA(IF(LEFT(VLOOKUP(RecordTable[[#This Row],[METRC]],METRC!A:B,2,FALSE),4)=LEFT(RecordTable[[#This Row],[CloneBarcode]],4),"match","MISMATCH"),"dead")</f>
        <v>dead</v>
      </c>
      <c r="F3394" s="15" t="str">
        <f>_xlfn.IFNA(INDEX(Table6[[#All],[Location]],MATCH(RecordTable[[#This Row],[METRC]],Table6[Tag],0)),"DEAD")</f>
        <v>DEAD</v>
      </c>
    </row>
    <row r="3395" spans="1:6" x14ac:dyDescent="0.25">
      <c r="A3395" t="str">
        <f>_xlfn.CONCAT("1A4070000000065000",RIGHT(RecordTable[[#This Row],[CloneBarcode]],6))</f>
        <v>1A4070000000065000050632</v>
      </c>
      <c r="B3395" t="str">
        <f>LEFT(RecordTable[[#This Row],[CloneBarcode]],7)</f>
        <v>STRC022</v>
      </c>
      <c r="C3395" t="s">
        <v>4182</v>
      </c>
      <c r="D3395" s="15">
        <v>43829</v>
      </c>
      <c r="E3395" s="15" t="str">
        <f>_xlfn.IFNA(IF(LEFT(VLOOKUP(RecordTable[[#This Row],[METRC]],METRC!A:B,2,FALSE),4)=LEFT(RecordTable[[#This Row],[CloneBarcode]],4),"match","MISMATCH"),"dead")</f>
        <v>dead</v>
      </c>
      <c r="F3395" s="15" t="str">
        <f>_xlfn.IFNA(INDEX(Table6[[#All],[Location]],MATCH(RecordTable[[#This Row],[METRC]],Table6[Tag],0)),"DEAD")</f>
        <v>DEAD</v>
      </c>
    </row>
    <row r="3396" spans="1:6" x14ac:dyDescent="0.25">
      <c r="A3396" t="str">
        <f>_xlfn.CONCAT("1A4070000000065000",RIGHT(RecordTable[[#This Row],[CloneBarcode]],6))</f>
        <v>1A4070000000065000050631</v>
      </c>
      <c r="B3396" t="str">
        <f>LEFT(RecordTable[[#This Row],[CloneBarcode]],7)</f>
        <v>STRC022</v>
      </c>
      <c r="C3396" t="s">
        <v>4183</v>
      </c>
      <c r="D3396" s="15">
        <v>43829</v>
      </c>
      <c r="E3396" s="15" t="str">
        <f>_xlfn.IFNA(IF(LEFT(VLOOKUP(RecordTable[[#This Row],[METRC]],METRC!A:B,2,FALSE),4)=LEFT(RecordTable[[#This Row],[CloneBarcode]],4),"match","MISMATCH"),"dead")</f>
        <v>dead</v>
      </c>
      <c r="F3396" s="15" t="str">
        <f>_xlfn.IFNA(INDEX(Table6[[#All],[Location]],MATCH(RecordTable[[#This Row],[METRC]],Table6[Tag],0)),"DEAD")</f>
        <v>DEAD</v>
      </c>
    </row>
    <row r="3397" spans="1:6" x14ac:dyDescent="0.25">
      <c r="A3397" t="str">
        <f>_xlfn.CONCAT("1A4070000000065000",RIGHT(RecordTable[[#This Row],[CloneBarcode]],6))</f>
        <v>1A4070000000065000053203</v>
      </c>
      <c r="B3397" t="str">
        <f>LEFT(RecordTable[[#This Row],[CloneBarcode]],7)</f>
        <v>STRC022</v>
      </c>
      <c r="C3397" t="s">
        <v>4298</v>
      </c>
      <c r="D3397" s="15">
        <v>43829</v>
      </c>
      <c r="E3397" s="15" t="str">
        <f>_xlfn.IFNA(IF(LEFT(VLOOKUP(RecordTable[[#This Row],[METRC]],METRC!A:B,2,FALSE),4)=LEFT(RecordTable[[#This Row],[CloneBarcode]],4),"match","MISMATCH"),"dead")</f>
        <v>dead</v>
      </c>
      <c r="F3397" s="15" t="str">
        <f>_xlfn.IFNA(INDEX(Table6[[#All],[Location]],MATCH(RecordTable[[#This Row],[METRC]],Table6[Tag],0)),"DEAD")</f>
        <v>DEAD</v>
      </c>
    </row>
    <row r="3398" spans="1:6" x14ac:dyDescent="0.25">
      <c r="A3398" t="str">
        <f>_xlfn.CONCAT("1A4070000000065000",RIGHT(RecordTable[[#This Row],[CloneBarcode]],6))</f>
        <v>1A4070000000065000053202</v>
      </c>
      <c r="B3398" t="str">
        <f>LEFT(RecordTable[[#This Row],[CloneBarcode]],7)</f>
        <v>STRC022</v>
      </c>
      <c r="C3398" t="s">
        <v>4299</v>
      </c>
      <c r="D3398" s="15">
        <v>43829</v>
      </c>
      <c r="E3398" s="15" t="str">
        <f>_xlfn.IFNA(IF(LEFT(VLOOKUP(RecordTable[[#This Row],[METRC]],METRC!A:B,2,FALSE),4)=LEFT(RecordTable[[#This Row],[CloneBarcode]],4),"match","MISMATCH"),"dead")</f>
        <v>dead</v>
      </c>
      <c r="F3398" s="15" t="str">
        <f>_xlfn.IFNA(INDEX(Table6[[#All],[Location]],MATCH(RecordTable[[#This Row],[METRC]],Table6[Tag],0)),"DEAD")</f>
        <v>DEAD</v>
      </c>
    </row>
    <row r="3399" spans="1:6" x14ac:dyDescent="0.25">
      <c r="A3399" t="str">
        <f>_xlfn.CONCAT("1A4070000000065000",RIGHT(RecordTable[[#This Row],[CloneBarcode]],6))</f>
        <v>1A4070000000065000045557</v>
      </c>
      <c r="B3399" t="str">
        <f>LEFT(RecordTable[[#This Row],[CloneBarcode]],7)</f>
        <v>STRC203</v>
      </c>
      <c r="C3399" t="s">
        <v>4528</v>
      </c>
      <c r="D3399" s="15">
        <v>43829</v>
      </c>
      <c r="E3399" s="15" t="str">
        <f>_xlfn.IFNA(IF(LEFT(VLOOKUP(RecordTable[[#This Row],[METRC]],METRC!A:B,2,FALSE),4)=LEFT(RecordTable[[#This Row],[CloneBarcode]],4),"match","MISMATCH"),"dead")</f>
        <v>dead</v>
      </c>
      <c r="F3399" s="15" t="str">
        <f>_xlfn.IFNA(INDEX(Table6[[#All],[Location]],MATCH(RecordTable[[#This Row],[METRC]],Table6[Tag],0)),"DEAD")</f>
        <v>DEAD</v>
      </c>
    </row>
    <row r="3400" spans="1:6" x14ac:dyDescent="0.25">
      <c r="A3400" t="str">
        <f>_xlfn.CONCAT("1A4070000000065000",RIGHT(RecordTable[[#This Row],[CloneBarcode]],6))</f>
        <v>1A4070000000065000048031</v>
      </c>
      <c r="B3400" t="str">
        <f>LEFT(RecordTable[[#This Row],[CloneBarcode]],7)</f>
        <v>SUNL006</v>
      </c>
      <c r="C3400" t="s">
        <v>4078</v>
      </c>
      <c r="D3400" s="15">
        <v>43829</v>
      </c>
      <c r="E3400" s="15" t="str">
        <f>_xlfn.IFNA(IF(LEFT(VLOOKUP(RecordTable[[#This Row],[METRC]],METRC!A:B,2,FALSE),4)=LEFT(RecordTable[[#This Row],[CloneBarcode]],4),"match","MISMATCH"),"dead")</f>
        <v>dead</v>
      </c>
      <c r="F3400" s="15" t="str">
        <f>_xlfn.IFNA(INDEX(Table6[[#All],[Location]],MATCH(RecordTable[[#This Row],[METRC]],Table6[Tag],0)),"DEAD")</f>
        <v>DEAD</v>
      </c>
    </row>
    <row r="3401" spans="1:6" x14ac:dyDescent="0.25">
      <c r="A3401" t="str">
        <f>_xlfn.CONCAT("1A4070000000065000",RIGHT(RecordTable[[#This Row],[CloneBarcode]],6))</f>
        <v>1A4070000000065000048051</v>
      </c>
      <c r="B3401" t="str">
        <f>LEFT(RecordTable[[#This Row],[CloneBarcode]],7)</f>
        <v>SUNL006</v>
      </c>
      <c r="C3401" t="s">
        <v>4079</v>
      </c>
      <c r="D3401" s="15">
        <v>43829</v>
      </c>
      <c r="E3401" s="15" t="str">
        <f>_xlfn.IFNA(IF(LEFT(VLOOKUP(RecordTable[[#This Row],[METRC]],METRC!A:B,2,FALSE),4)=LEFT(RecordTable[[#This Row],[CloneBarcode]],4),"match","MISMATCH"),"dead")</f>
        <v>dead</v>
      </c>
      <c r="F3401" s="15" t="str">
        <f>_xlfn.IFNA(INDEX(Table6[[#All],[Location]],MATCH(RecordTable[[#This Row],[METRC]],Table6[Tag],0)),"DEAD")</f>
        <v>DEAD</v>
      </c>
    </row>
    <row r="3402" spans="1:6" x14ac:dyDescent="0.25">
      <c r="A3402" t="str">
        <f>_xlfn.CONCAT("1A4070000000065000",RIGHT(RecordTable[[#This Row],[CloneBarcode]],6))</f>
        <v>1A4070000000065000048030</v>
      </c>
      <c r="B3402" t="str">
        <f>LEFT(RecordTable[[#This Row],[CloneBarcode]],7)</f>
        <v>SUNL006</v>
      </c>
      <c r="C3402" t="s">
        <v>4077</v>
      </c>
      <c r="D3402" s="15">
        <v>43829</v>
      </c>
      <c r="E3402" s="15" t="str">
        <f>_xlfn.IFNA(IF(LEFT(VLOOKUP(RecordTable[[#This Row],[METRC]],METRC!A:B,2,FALSE),4)=LEFT(RecordTable[[#This Row],[CloneBarcode]],4),"match","MISMATCH"),"dead")</f>
        <v>dead</v>
      </c>
      <c r="F3402" s="15" t="str">
        <f>_xlfn.IFNA(INDEX(Table6[[#All],[Location]],MATCH(RecordTable[[#This Row],[METRC]],Table6[Tag],0)),"DEAD")</f>
        <v>DEAD</v>
      </c>
    </row>
    <row r="3403" spans="1:6" x14ac:dyDescent="0.25">
      <c r="A3403" t="str">
        <f>_xlfn.CONCAT("1A4070000000065000",RIGHT(RecordTable[[#This Row],[CloneBarcode]],6))</f>
        <v>1A4070000000065000053247</v>
      </c>
      <c r="B3403" t="str">
        <f>LEFT(RecordTable[[#This Row],[CloneBarcode]],7)</f>
        <v>SUNL006</v>
      </c>
      <c r="C3403" t="s">
        <v>4385</v>
      </c>
      <c r="D3403" s="15">
        <v>43829</v>
      </c>
      <c r="E3403" s="15" t="str">
        <f>_xlfn.IFNA(IF(LEFT(VLOOKUP(RecordTable[[#This Row],[METRC]],METRC!A:B,2,FALSE),4)=LEFT(RecordTable[[#This Row],[CloneBarcode]],4),"match","MISMATCH"),"dead")</f>
        <v>dead</v>
      </c>
      <c r="F3403" s="15" t="str">
        <f>_xlfn.IFNA(INDEX(Table6[[#All],[Location]],MATCH(RecordTable[[#This Row],[METRC]],Table6[Tag],0)),"DEAD")</f>
        <v>DEAD</v>
      </c>
    </row>
    <row r="3404" spans="1:6" x14ac:dyDescent="0.25">
      <c r="A3404" t="str">
        <f>_xlfn.CONCAT("1A4070000000065000",RIGHT(RecordTable[[#This Row],[CloneBarcode]],6))</f>
        <v>1A4070000000065000053249</v>
      </c>
      <c r="B3404" t="str">
        <f>LEFT(RecordTable[[#This Row],[CloneBarcode]],7)</f>
        <v>SUNL006</v>
      </c>
      <c r="C3404" t="s">
        <v>161</v>
      </c>
      <c r="D3404" s="15">
        <v>43829</v>
      </c>
      <c r="E3404" s="15" t="str">
        <f>_xlfn.IFNA(IF(LEFT(VLOOKUP(RecordTable[[#This Row],[METRC]],METRC!A:B,2,FALSE),4)=LEFT(RecordTable[[#This Row],[CloneBarcode]],4),"match","MISMATCH"),"dead")</f>
        <v>dead</v>
      </c>
      <c r="F3404" s="15" t="str">
        <f>_xlfn.IFNA(INDEX(Table6[[#All],[Location]],MATCH(RecordTable[[#This Row],[METRC]],Table6[Tag],0)),"DEAD")</f>
        <v>DEAD</v>
      </c>
    </row>
    <row r="3405" spans="1:6" x14ac:dyDescent="0.25">
      <c r="A3405" t="str">
        <f>_xlfn.CONCAT("1A4070000000065000",RIGHT(RecordTable[[#This Row],[CloneBarcode]],6))</f>
        <v>1A4070000000065000053248</v>
      </c>
      <c r="B3405" t="str">
        <f>LEFT(RecordTable[[#This Row],[CloneBarcode]],7)</f>
        <v>SUNL006</v>
      </c>
      <c r="C3405" t="s">
        <v>4386</v>
      </c>
      <c r="D3405" s="15">
        <v>43829</v>
      </c>
      <c r="E3405" s="15" t="str">
        <f>_xlfn.IFNA(IF(LEFT(VLOOKUP(RecordTable[[#This Row],[METRC]],METRC!A:B,2,FALSE),4)=LEFT(RecordTable[[#This Row],[CloneBarcode]],4),"match","MISMATCH"),"dead")</f>
        <v>dead</v>
      </c>
      <c r="F3405" s="15" t="str">
        <f>_xlfn.IFNA(INDEX(Table6[[#All],[Location]],MATCH(RecordTable[[#This Row],[METRC]],Table6[Tag],0)),"DEAD")</f>
        <v>DEAD</v>
      </c>
    </row>
    <row r="3406" spans="1:6" x14ac:dyDescent="0.25">
      <c r="A3406" t="str">
        <f>_xlfn.CONCAT("1A4070000000065000",RIGHT(RecordTable[[#This Row],[CloneBarcode]],6))</f>
        <v>1A4070000000065000057442</v>
      </c>
      <c r="B3406" t="str">
        <f>LEFT(RecordTable[[#This Row],[CloneBarcode]],7)</f>
        <v>SUNL006</v>
      </c>
      <c r="C3406" t="s">
        <v>119</v>
      </c>
      <c r="D3406" s="15">
        <v>43829</v>
      </c>
      <c r="E3406" s="15" t="str">
        <f>_xlfn.IFNA(IF(LEFT(VLOOKUP(RecordTable[[#This Row],[METRC]],METRC!A:B,2,FALSE),4)=LEFT(RecordTable[[#This Row],[CloneBarcode]],4),"match","MISMATCH"),"dead")</f>
        <v>dead</v>
      </c>
      <c r="F3406" s="15" t="str">
        <f>_xlfn.IFNA(INDEX(Table6[[#All],[Location]],MATCH(RecordTable[[#This Row],[METRC]],Table6[Tag],0)),"DEAD")</f>
        <v>DEAD</v>
      </c>
    </row>
    <row r="3407" spans="1:6" x14ac:dyDescent="0.25">
      <c r="A3407" t="str">
        <f>_xlfn.CONCAT("1A4070000000065000",RIGHT(RecordTable[[#This Row],[CloneBarcode]],6))</f>
        <v>1A4070000000065000057447</v>
      </c>
      <c r="B3407" t="str">
        <f>LEFT(RecordTable[[#This Row],[CloneBarcode]],7)</f>
        <v>SUNL006</v>
      </c>
      <c r="C3407" t="s">
        <v>131</v>
      </c>
      <c r="D3407" s="15">
        <v>43829</v>
      </c>
      <c r="E3407" s="15" t="str">
        <f>_xlfn.IFNA(IF(LEFT(VLOOKUP(RecordTable[[#This Row],[METRC]],METRC!A:B,2,FALSE),4)=LEFT(RecordTable[[#This Row],[CloneBarcode]],4),"match","MISMATCH"),"dead")</f>
        <v>dead</v>
      </c>
      <c r="F3407" s="15" t="str">
        <f>_xlfn.IFNA(INDEX(Table6[[#All],[Location]],MATCH(RecordTable[[#This Row],[METRC]],Table6[Tag],0)),"DEAD")</f>
        <v>DEAD</v>
      </c>
    </row>
    <row r="3408" spans="1:6" x14ac:dyDescent="0.25">
      <c r="A3408" t="str">
        <f>_xlfn.CONCAT("1A4070000000065000",RIGHT(RecordTable[[#This Row],[CloneBarcode]],6))</f>
        <v>1A4070000000065000057443</v>
      </c>
      <c r="B3408" t="str">
        <f>LEFT(RecordTable[[#This Row],[CloneBarcode]],7)</f>
        <v>SUNL006</v>
      </c>
      <c r="C3408" t="s">
        <v>2731</v>
      </c>
      <c r="D3408" s="15">
        <v>43829</v>
      </c>
      <c r="E3408" s="15" t="str">
        <f>_xlfn.IFNA(IF(LEFT(VLOOKUP(RecordTable[[#This Row],[METRC]],METRC!A:B,2,FALSE),4)=LEFT(RecordTable[[#This Row],[CloneBarcode]],4),"match","MISMATCH"),"dead")</f>
        <v>dead</v>
      </c>
      <c r="F3408" s="15" t="str">
        <f>_xlfn.IFNA(INDEX(Table6[[#All],[Location]],MATCH(RecordTable[[#This Row],[METRC]],Table6[Tag],0)),"DEAD")</f>
        <v>DEAD</v>
      </c>
    </row>
    <row r="3409" spans="1:6" x14ac:dyDescent="0.25">
      <c r="A3409" t="str">
        <f>_xlfn.CONCAT("1A4070000000065000",RIGHT(RecordTable[[#This Row],[CloneBarcode]],6))</f>
        <v>1A4070000000065000045570</v>
      </c>
      <c r="B3409" t="str">
        <f>LEFT(RecordTable[[#This Row],[CloneBarcode]],7)</f>
        <v>SUNL011</v>
      </c>
      <c r="C3409" t="s">
        <v>3912</v>
      </c>
      <c r="D3409" s="15">
        <v>43829</v>
      </c>
      <c r="E3409" s="15" t="str">
        <f>_xlfn.IFNA(IF(LEFT(VLOOKUP(RecordTable[[#This Row],[METRC]],METRC!A:B,2,FALSE),4)=LEFT(RecordTable[[#This Row],[CloneBarcode]],4),"match","MISMATCH"),"dead")</f>
        <v>dead</v>
      </c>
      <c r="F3409" s="15" t="str">
        <f>_xlfn.IFNA(INDEX(Table6[[#All],[Location]],MATCH(RecordTable[[#This Row],[METRC]],Table6[Tag],0)),"DEAD")</f>
        <v>DEAD</v>
      </c>
    </row>
    <row r="3410" spans="1:6" x14ac:dyDescent="0.25">
      <c r="A3410" t="str">
        <f>_xlfn.CONCAT("1A4070000000065000",RIGHT(RecordTable[[#This Row],[CloneBarcode]],6))</f>
        <v>1A4070000000065000045571</v>
      </c>
      <c r="B3410" t="str">
        <f>LEFT(RecordTable[[#This Row],[CloneBarcode]],7)</f>
        <v>SUNL011</v>
      </c>
      <c r="C3410" t="s">
        <v>3911</v>
      </c>
      <c r="D3410" s="15">
        <v>43829</v>
      </c>
      <c r="E3410" s="15" t="str">
        <f>_xlfn.IFNA(IF(LEFT(VLOOKUP(RecordTable[[#This Row],[METRC]],METRC!A:B,2,FALSE),4)=LEFT(RecordTable[[#This Row],[CloneBarcode]],4),"match","MISMATCH"),"dead")</f>
        <v>dead</v>
      </c>
      <c r="F3410" s="15" t="str">
        <f>_xlfn.IFNA(INDEX(Table6[[#All],[Location]],MATCH(RecordTable[[#This Row],[METRC]],Table6[Tag],0)),"DEAD")</f>
        <v>DEAD</v>
      </c>
    </row>
    <row r="3411" spans="1:6" x14ac:dyDescent="0.25">
      <c r="A3411" t="str">
        <f>_xlfn.CONCAT("1A4070000000065000",RIGHT(RecordTable[[#This Row],[CloneBarcode]],6))</f>
        <v>1A4070000000065000057449</v>
      </c>
      <c r="B3411" t="str">
        <f>LEFT(RecordTable[[#This Row],[CloneBarcode]],7)</f>
        <v>SUNL011</v>
      </c>
      <c r="C3411" t="s">
        <v>4529</v>
      </c>
      <c r="D3411" s="15">
        <v>43829</v>
      </c>
      <c r="E3411" s="15" t="str">
        <f>_xlfn.IFNA(IF(LEFT(VLOOKUP(RecordTable[[#This Row],[METRC]],METRC!A:B,2,FALSE),4)=LEFT(RecordTable[[#This Row],[CloneBarcode]],4),"match","MISMATCH"),"dead")</f>
        <v>dead</v>
      </c>
      <c r="F3411" s="15" t="str">
        <f>_xlfn.IFNA(INDEX(Table6[[#All],[Location]],MATCH(RecordTable[[#This Row],[METRC]],Table6[Tag],0)),"DEAD")</f>
        <v>DEAD</v>
      </c>
    </row>
    <row r="3412" spans="1:6" x14ac:dyDescent="0.25">
      <c r="A3412" t="str">
        <f>_xlfn.CONCAT("1A4070000000065000",RIGHT(RecordTable[[#This Row],[CloneBarcode]],6))</f>
        <v>1A4070000000065000057450</v>
      </c>
      <c r="B3412" t="str">
        <f>LEFT(RecordTable[[#This Row],[CloneBarcode]],7)</f>
        <v>SUNL011</v>
      </c>
      <c r="C3412" t="s">
        <v>4530</v>
      </c>
      <c r="D3412" s="15">
        <v>43829</v>
      </c>
      <c r="E3412" s="15" t="str">
        <f>_xlfn.IFNA(IF(LEFT(VLOOKUP(RecordTable[[#This Row],[METRC]],METRC!A:B,2,FALSE),4)=LEFT(RecordTable[[#This Row],[CloneBarcode]],4),"match","MISMATCH"),"dead")</f>
        <v>dead</v>
      </c>
      <c r="F3412" s="15" t="str">
        <f>_xlfn.IFNA(INDEX(Table6[[#All],[Location]],MATCH(RecordTable[[#This Row],[METRC]],Table6[Tag],0)),"DEAD")</f>
        <v>DEAD</v>
      </c>
    </row>
    <row r="3413" spans="1:6" x14ac:dyDescent="0.25">
      <c r="A3413" t="str">
        <f>_xlfn.CONCAT("1A4070000000065000",RIGHT(RecordTable[[#This Row],[CloneBarcode]],6))</f>
        <v>1A4070000000065000057446</v>
      </c>
      <c r="B3413" t="str">
        <f>LEFT(RecordTable[[#This Row],[CloneBarcode]],7)</f>
        <v>SUNL011</v>
      </c>
      <c r="C3413" t="s">
        <v>4531</v>
      </c>
      <c r="D3413" s="15">
        <v>43829</v>
      </c>
      <c r="E3413" s="15" t="str">
        <f>_xlfn.IFNA(IF(LEFT(VLOOKUP(RecordTable[[#This Row],[METRC]],METRC!A:B,2,FALSE),4)=LEFT(RecordTable[[#This Row],[CloneBarcode]],4),"match","MISMATCH"),"dead")</f>
        <v>dead</v>
      </c>
      <c r="F3413" s="15" t="str">
        <f>_xlfn.IFNA(INDEX(Table6[[#All],[Location]],MATCH(RecordTable[[#This Row],[METRC]],Table6[Tag],0)),"DEAD")</f>
        <v>DEAD</v>
      </c>
    </row>
    <row r="3414" spans="1:6" x14ac:dyDescent="0.25">
      <c r="A3414" t="str">
        <f>_xlfn.CONCAT("1A4070000000065000",RIGHT(RecordTable[[#This Row],[CloneBarcode]],6))</f>
        <v>1A4070000000065000057448</v>
      </c>
      <c r="B3414" t="str">
        <f>LEFT(RecordTable[[#This Row],[CloneBarcode]],7)</f>
        <v>SUNL011</v>
      </c>
      <c r="C3414" t="s">
        <v>4532</v>
      </c>
      <c r="D3414" s="15">
        <v>43829</v>
      </c>
      <c r="E3414" s="15" t="str">
        <f>_xlfn.IFNA(IF(LEFT(VLOOKUP(RecordTable[[#This Row],[METRC]],METRC!A:B,2,FALSE),4)=LEFT(RecordTable[[#This Row],[CloneBarcode]],4),"match","MISMATCH"),"dead")</f>
        <v>dead</v>
      </c>
      <c r="F3414" s="15" t="str">
        <f>_xlfn.IFNA(INDEX(Table6[[#All],[Location]],MATCH(RecordTable[[#This Row],[METRC]],Table6[Tag],0)),"DEAD")</f>
        <v>DEAD</v>
      </c>
    </row>
    <row r="3415" spans="1:6" x14ac:dyDescent="0.25">
      <c r="A3415" t="str">
        <f>_xlfn.CONCAT("1A4070000000065000",RIGHT(RecordTable[[#This Row],[CloneBarcode]],6))</f>
        <v>1A4070000000065000053252</v>
      </c>
      <c r="B3415" t="str">
        <f>LEFT(RecordTable[[#This Row],[CloneBarcode]],7)</f>
        <v>SUNL013</v>
      </c>
      <c r="C3415" t="s">
        <v>4389</v>
      </c>
      <c r="D3415" s="15">
        <v>43829</v>
      </c>
      <c r="E3415" s="15" t="str">
        <f>_xlfn.IFNA(IF(LEFT(VLOOKUP(RecordTable[[#This Row],[METRC]],METRC!A:B,2,FALSE),4)=LEFT(RecordTable[[#This Row],[CloneBarcode]],4),"match","MISMATCH"),"dead")</f>
        <v>dead</v>
      </c>
      <c r="F3415" s="15" t="str">
        <f>_xlfn.IFNA(INDEX(Table6[[#All],[Location]],MATCH(RecordTable[[#This Row],[METRC]],Table6[Tag],0)),"DEAD")</f>
        <v>DEAD</v>
      </c>
    </row>
    <row r="3416" spans="1:6" x14ac:dyDescent="0.25">
      <c r="A3416" t="str">
        <f>_xlfn.CONCAT("1A4070000000065000",RIGHT(RecordTable[[#This Row],[CloneBarcode]],6))</f>
        <v>1A4070000000065000053251</v>
      </c>
      <c r="B3416" t="str">
        <f>LEFT(RecordTable[[#This Row],[CloneBarcode]],7)</f>
        <v>SUNL013</v>
      </c>
      <c r="C3416" t="s">
        <v>4388</v>
      </c>
      <c r="D3416" s="15">
        <v>43829</v>
      </c>
      <c r="E3416" s="15" t="str">
        <f>_xlfn.IFNA(IF(LEFT(VLOOKUP(RecordTable[[#This Row],[METRC]],METRC!A:B,2,FALSE),4)=LEFT(RecordTable[[#This Row],[CloneBarcode]],4),"match","MISMATCH"),"dead")</f>
        <v>dead</v>
      </c>
      <c r="F3416" s="15" t="str">
        <f>_xlfn.IFNA(INDEX(Table6[[#All],[Location]],MATCH(RecordTable[[#This Row],[METRC]],Table6[Tag],0)),"DEAD")</f>
        <v>DEAD</v>
      </c>
    </row>
    <row r="3417" spans="1:6" x14ac:dyDescent="0.25">
      <c r="A3417" t="str">
        <f>_xlfn.CONCAT("1A4070000000065000",RIGHT(RecordTable[[#This Row],[CloneBarcode]],6))</f>
        <v>1A4070000000065000053250</v>
      </c>
      <c r="B3417" t="str">
        <f>LEFT(RecordTable[[#This Row],[CloneBarcode]],7)</f>
        <v>SUNL013</v>
      </c>
      <c r="C3417" t="s">
        <v>4387</v>
      </c>
      <c r="D3417" s="15">
        <v>43829</v>
      </c>
      <c r="E3417" s="15" t="str">
        <f>_xlfn.IFNA(IF(LEFT(VLOOKUP(RecordTable[[#This Row],[METRC]],METRC!A:B,2,FALSE),4)=LEFT(RecordTable[[#This Row],[CloneBarcode]],4),"match","MISMATCH"),"dead")</f>
        <v>dead</v>
      </c>
      <c r="F3417" s="15" t="str">
        <f>_xlfn.IFNA(INDEX(Table6[[#All],[Location]],MATCH(RecordTable[[#This Row],[METRC]],Table6[Tag],0)),"DEAD")</f>
        <v>DEAD</v>
      </c>
    </row>
    <row r="3418" spans="1:6" x14ac:dyDescent="0.25">
      <c r="A3418" t="str">
        <f>_xlfn.CONCAT("1A4070000000065000",RIGHT(RecordTable[[#This Row],[CloneBarcode]],6))</f>
        <v>1A4070000000065000055237</v>
      </c>
      <c r="B3418" t="str">
        <f>LEFT(RecordTable[[#This Row],[CloneBarcode]],7)</f>
        <v>SWTS006</v>
      </c>
      <c r="C3418" t="s">
        <v>4533</v>
      </c>
      <c r="D3418" s="15">
        <v>43829</v>
      </c>
      <c r="E3418" s="15" t="str">
        <f>_xlfn.IFNA(IF(LEFT(VLOOKUP(RecordTable[[#This Row],[METRC]],METRC!A:B,2,FALSE),4)=LEFT(RecordTable[[#This Row],[CloneBarcode]],4),"match","MISMATCH"),"dead")</f>
        <v>dead</v>
      </c>
      <c r="F3418" s="15" t="str">
        <f>_xlfn.IFNA(INDEX(Table6[[#All],[Location]],MATCH(RecordTable[[#This Row],[METRC]],Table6[Tag],0)),"DEAD")</f>
        <v>DEAD</v>
      </c>
    </row>
    <row r="3419" spans="1:6" x14ac:dyDescent="0.25">
      <c r="A3419" t="str">
        <f>_xlfn.CONCAT("1A4070000000065000",RIGHT(RecordTable[[#This Row],[CloneBarcode]],6))</f>
        <v>1A4070000000065000055255</v>
      </c>
      <c r="B3419" t="str">
        <f>LEFT(RecordTable[[#This Row],[CloneBarcode]],7)</f>
        <v>SWTS006</v>
      </c>
      <c r="C3419" t="s">
        <v>4534</v>
      </c>
      <c r="D3419" s="15">
        <v>43829</v>
      </c>
      <c r="E3419" s="15" t="str">
        <f>_xlfn.IFNA(IF(LEFT(VLOOKUP(RecordTable[[#This Row],[METRC]],METRC!A:B,2,FALSE),4)=LEFT(RecordTable[[#This Row],[CloneBarcode]],4),"match","MISMATCH"),"dead")</f>
        <v>dead</v>
      </c>
      <c r="F3419" s="15" t="str">
        <f>_xlfn.IFNA(INDEX(Table6[[#All],[Location]],MATCH(RecordTable[[#This Row],[METRC]],Table6[Tag],0)),"DEAD")</f>
        <v>DEAD</v>
      </c>
    </row>
    <row r="3420" spans="1:6" x14ac:dyDescent="0.25">
      <c r="A3420" t="str">
        <f>_xlfn.CONCAT("1A4070000000065000",RIGHT(RecordTable[[#This Row],[CloneBarcode]],6))</f>
        <v>1A4070000000065000055199</v>
      </c>
      <c r="B3420" t="str">
        <f>LEFT(RecordTable[[#This Row],[CloneBarcode]],7)</f>
        <v>SWTS006</v>
      </c>
      <c r="C3420" t="s">
        <v>4535</v>
      </c>
      <c r="D3420" s="15">
        <v>43829</v>
      </c>
      <c r="E3420" s="15" t="str">
        <f>_xlfn.IFNA(IF(LEFT(VLOOKUP(RecordTable[[#This Row],[METRC]],METRC!A:B,2,FALSE),4)=LEFT(RecordTable[[#This Row],[CloneBarcode]],4),"match","MISMATCH"),"dead")</f>
        <v>dead</v>
      </c>
      <c r="F3420" s="15" t="str">
        <f>_xlfn.IFNA(INDEX(Table6[[#All],[Location]],MATCH(RecordTable[[#This Row],[METRC]],Table6[Tag],0)),"DEAD")</f>
        <v>DEAD</v>
      </c>
    </row>
    <row r="3421" spans="1:6" x14ac:dyDescent="0.25">
      <c r="A3421" t="str">
        <f>_xlfn.CONCAT("1A4070000000065000",RIGHT(RecordTable[[#This Row],[CloneBarcode]],6))</f>
        <v>1A4070000000065000055251</v>
      </c>
      <c r="B3421" t="str">
        <f>LEFT(RecordTable[[#This Row],[CloneBarcode]],7)</f>
        <v>SWTS006</v>
      </c>
      <c r="C3421" t="s">
        <v>4536</v>
      </c>
      <c r="D3421" s="15">
        <v>43829</v>
      </c>
      <c r="E3421" s="15" t="str">
        <f>_xlfn.IFNA(IF(LEFT(VLOOKUP(RecordTable[[#This Row],[METRC]],METRC!A:B,2,FALSE),4)=LEFT(RecordTable[[#This Row],[CloneBarcode]],4),"match","MISMATCH"),"dead")</f>
        <v>dead</v>
      </c>
      <c r="F3421" s="15" t="str">
        <f>_xlfn.IFNA(INDEX(Table6[[#All],[Location]],MATCH(RecordTable[[#This Row],[METRC]],Table6[Tag],0)),"DEAD")</f>
        <v>DEAD</v>
      </c>
    </row>
    <row r="3422" spans="1:6" x14ac:dyDescent="0.25">
      <c r="A3422" t="str">
        <f>_xlfn.CONCAT("1A4070000000065000",RIGHT(RecordTable[[#This Row],[CloneBarcode]],6))</f>
        <v>1A4070000000065000040596</v>
      </c>
      <c r="B3422" t="str">
        <f>LEFT(RecordTable[[#This Row],[CloneBarcode]],7)</f>
        <v>SWTS024</v>
      </c>
      <c r="C3422" t="s">
        <v>3818</v>
      </c>
      <c r="D3422" s="15">
        <v>43829</v>
      </c>
      <c r="E3422" s="15" t="str">
        <f>_xlfn.IFNA(IF(LEFT(VLOOKUP(RecordTable[[#This Row],[METRC]],METRC!A:B,2,FALSE),4)=LEFT(RecordTable[[#This Row],[CloneBarcode]],4),"match","MISMATCH"),"dead")</f>
        <v>dead</v>
      </c>
      <c r="F3422" s="15" t="str">
        <f>_xlfn.IFNA(INDEX(Table6[[#All],[Location]],MATCH(RecordTable[[#This Row],[METRC]],Table6[Tag],0)),"DEAD")</f>
        <v>DEAD</v>
      </c>
    </row>
    <row r="3423" spans="1:6" x14ac:dyDescent="0.25">
      <c r="A3423" t="str">
        <f>_xlfn.CONCAT("1A4070000000065000",RIGHT(RecordTable[[#This Row],[CloneBarcode]],6))</f>
        <v>1A4070000000065000055272</v>
      </c>
      <c r="B3423" t="str">
        <f>LEFT(RecordTable[[#This Row],[CloneBarcode]],7)</f>
        <v>SWTS024</v>
      </c>
      <c r="C3423" t="s">
        <v>4537</v>
      </c>
      <c r="D3423" s="15">
        <v>43829</v>
      </c>
      <c r="E3423" s="15" t="str">
        <f>_xlfn.IFNA(IF(LEFT(VLOOKUP(RecordTable[[#This Row],[METRC]],METRC!A:B,2,FALSE),4)=LEFT(RecordTable[[#This Row],[CloneBarcode]],4),"match","MISMATCH"),"dead")</f>
        <v>dead</v>
      </c>
      <c r="F3423" s="15" t="str">
        <f>_xlfn.IFNA(INDEX(Table6[[#All],[Location]],MATCH(RecordTable[[#This Row],[METRC]],Table6[Tag],0)),"DEAD")</f>
        <v>DEAD</v>
      </c>
    </row>
    <row r="3424" spans="1:6" x14ac:dyDescent="0.25">
      <c r="A3424" t="str">
        <f>_xlfn.CONCAT("1A4070000000065000",RIGHT(RecordTable[[#This Row],[CloneBarcode]],6))</f>
        <v>1A4070000000065000055271</v>
      </c>
      <c r="B3424" t="str">
        <f>LEFT(RecordTable[[#This Row],[CloneBarcode]],7)</f>
        <v>SWTS024</v>
      </c>
      <c r="C3424" t="s">
        <v>4538</v>
      </c>
      <c r="D3424" s="15">
        <v>43829</v>
      </c>
      <c r="E3424" s="15" t="str">
        <f>_xlfn.IFNA(IF(LEFT(VLOOKUP(RecordTable[[#This Row],[METRC]],METRC!A:B,2,FALSE),4)=LEFT(RecordTable[[#This Row],[CloneBarcode]],4),"match","MISMATCH"),"dead")</f>
        <v>dead</v>
      </c>
      <c r="F3424" s="15" t="str">
        <f>_xlfn.IFNA(INDEX(Table6[[#All],[Location]],MATCH(RecordTable[[#This Row],[METRC]],Table6[Tag],0)),"DEAD")</f>
        <v>DEAD</v>
      </c>
    </row>
    <row r="3425" spans="1:6" x14ac:dyDescent="0.25">
      <c r="A3425" t="str">
        <f>_xlfn.CONCAT("1A4070000000065000",RIGHT(RecordTable[[#This Row],[CloneBarcode]],6))</f>
        <v>1A4070000000065000055275</v>
      </c>
      <c r="B3425" t="str">
        <f>LEFT(RecordTable[[#This Row],[CloneBarcode]],7)</f>
        <v>SWTS024</v>
      </c>
      <c r="C3425" t="s">
        <v>4539</v>
      </c>
      <c r="D3425" s="15">
        <v>43829</v>
      </c>
      <c r="E3425" s="15" t="str">
        <f>_xlfn.IFNA(IF(LEFT(VLOOKUP(RecordTable[[#This Row],[METRC]],METRC!A:B,2,FALSE),4)=LEFT(RecordTable[[#This Row],[CloneBarcode]],4),"match","MISMATCH"),"dead")</f>
        <v>dead</v>
      </c>
      <c r="F3425" s="15" t="str">
        <f>_xlfn.IFNA(INDEX(Table6[[#All],[Location]],MATCH(RecordTable[[#This Row],[METRC]],Table6[Tag],0)),"DEAD")</f>
        <v>DEAD</v>
      </c>
    </row>
    <row r="3426" spans="1:6" x14ac:dyDescent="0.25">
      <c r="A3426" t="str">
        <f>_xlfn.CONCAT("1A4070000000065000",RIGHT(RecordTable[[#This Row],[CloneBarcode]],6))</f>
        <v>1A4070000000065000055286</v>
      </c>
      <c r="B3426" t="str">
        <f>LEFT(RecordTable[[#This Row],[CloneBarcode]],7)</f>
        <v>SWTS024</v>
      </c>
      <c r="C3426" t="s">
        <v>4540</v>
      </c>
      <c r="D3426" s="15">
        <v>43829</v>
      </c>
      <c r="E3426" s="15" t="str">
        <f>_xlfn.IFNA(IF(LEFT(VLOOKUP(RecordTable[[#This Row],[METRC]],METRC!A:B,2,FALSE),4)=LEFT(RecordTable[[#This Row],[CloneBarcode]],4),"match","MISMATCH"),"dead")</f>
        <v>dead</v>
      </c>
      <c r="F3426" s="15" t="str">
        <f>_xlfn.IFNA(INDEX(Table6[[#All],[Location]],MATCH(RecordTable[[#This Row],[METRC]],Table6[Tag],0)),"DEAD")</f>
        <v>DEAD</v>
      </c>
    </row>
    <row r="3427" spans="1:6" x14ac:dyDescent="0.25">
      <c r="A3427" t="str">
        <f>_xlfn.CONCAT("1A4070000000065000",RIGHT(RecordTable[[#This Row],[CloneBarcode]],6))</f>
        <v>1A4070000000065000055279</v>
      </c>
      <c r="B3427" t="str">
        <f>LEFT(RecordTable[[#This Row],[CloneBarcode]],7)</f>
        <v>SWTS024</v>
      </c>
      <c r="C3427" t="s">
        <v>4541</v>
      </c>
      <c r="D3427" s="15">
        <v>43829</v>
      </c>
      <c r="E3427" s="15" t="str">
        <f>_xlfn.IFNA(IF(LEFT(VLOOKUP(RecordTable[[#This Row],[METRC]],METRC!A:B,2,FALSE),4)=LEFT(RecordTable[[#This Row],[CloneBarcode]],4),"match","MISMATCH"),"dead")</f>
        <v>dead</v>
      </c>
      <c r="F3427" s="15" t="str">
        <f>_xlfn.IFNA(INDEX(Table6[[#All],[Location]],MATCH(RecordTable[[#This Row],[METRC]],Table6[Tag],0)),"DEAD")</f>
        <v>DEAD</v>
      </c>
    </row>
    <row r="3428" spans="1:6" x14ac:dyDescent="0.25">
      <c r="A3428" t="str">
        <f>_xlfn.CONCAT("1A4070000000065000",RIGHT(RecordTable[[#This Row],[CloneBarcode]],6))</f>
        <v>1A4070000000065000055284</v>
      </c>
      <c r="B3428" t="str">
        <f>LEFT(RecordTable[[#This Row],[CloneBarcode]],7)</f>
        <v>SWTS024</v>
      </c>
      <c r="C3428" t="s">
        <v>4542</v>
      </c>
      <c r="D3428" s="15">
        <v>43829</v>
      </c>
      <c r="E3428" s="15" t="str">
        <f>_xlfn.IFNA(IF(LEFT(VLOOKUP(RecordTable[[#This Row],[METRC]],METRC!A:B,2,FALSE),4)=LEFT(RecordTable[[#This Row],[CloneBarcode]],4),"match","MISMATCH"),"dead")</f>
        <v>dead</v>
      </c>
      <c r="F3428" s="15" t="str">
        <f>_xlfn.IFNA(INDEX(Table6[[#All],[Location]],MATCH(RecordTable[[#This Row],[METRC]],Table6[Tag],0)),"DEAD")</f>
        <v>DEAD</v>
      </c>
    </row>
    <row r="3429" spans="1:6" x14ac:dyDescent="0.25">
      <c r="A3429" t="str">
        <f>_xlfn.CONCAT("1A4070000000065000",RIGHT(RecordTable[[#This Row],[CloneBarcode]],6))</f>
        <v>1A4070000000065000055105</v>
      </c>
      <c r="B3429" t="str">
        <f>LEFT(RecordTable[[#This Row],[CloneBarcode]],7)</f>
        <v>SWTS027</v>
      </c>
      <c r="C3429" t="s">
        <v>4543</v>
      </c>
      <c r="D3429" s="15">
        <v>43829</v>
      </c>
      <c r="E3429" s="15" t="str">
        <f>_xlfn.IFNA(IF(LEFT(VLOOKUP(RecordTable[[#This Row],[METRC]],METRC!A:B,2,FALSE),4)=LEFT(RecordTable[[#This Row],[CloneBarcode]],4),"match","MISMATCH"),"dead")</f>
        <v>dead</v>
      </c>
      <c r="F3429" s="15" t="str">
        <f>_xlfn.IFNA(INDEX(Table6[[#All],[Location]],MATCH(RecordTable[[#This Row],[METRC]],Table6[Tag],0)),"DEAD")</f>
        <v>DEAD</v>
      </c>
    </row>
    <row r="3430" spans="1:6" x14ac:dyDescent="0.25">
      <c r="A3430" t="str">
        <f>_xlfn.CONCAT("1A4070000000065000",RIGHT(RecordTable[[#This Row],[CloneBarcode]],6))</f>
        <v>1A4070000000065000055160</v>
      </c>
      <c r="B3430" t="str">
        <f>LEFT(RecordTable[[#This Row],[CloneBarcode]],7)</f>
        <v>SWTS027</v>
      </c>
      <c r="C3430" t="s">
        <v>4544</v>
      </c>
      <c r="D3430" s="15">
        <v>43829</v>
      </c>
      <c r="E3430" s="15" t="str">
        <f>_xlfn.IFNA(IF(LEFT(VLOOKUP(RecordTable[[#This Row],[METRC]],METRC!A:B,2,FALSE),4)=LEFT(RecordTable[[#This Row],[CloneBarcode]],4),"match","MISMATCH"),"dead")</f>
        <v>dead</v>
      </c>
      <c r="F3430" s="15" t="str">
        <f>_xlfn.IFNA(INDEX(Table6[[#All],[Location]],MATCH(RecordTable[[#This Row],[METRC]],Table6[Tag],0)),"DEAD")</f>
        <v>DEAD</v>
      </c>
    </row>
    <row r="3431" spans="1:6" x14ac:dyDescent="0.25">
      <c r="A3431" t="str">
        <f>_xlfn.CONCAT("1A4070000000065000",RIGHT(RecordTable[[#This Row],[CloneBarcode]],6))</f>
        <v>1A4070000000065000055076</v>
      </c>
      <c r="B3431" t="str">
        <f>LEFT(RecordTable[[#This Row],[CloneBarcode]],7)</f>
        <v>SWTS027</v>
      </c>
      <c r="C3431" t="s">
        <v>4545</v>
      </c>
      <c r="D3431" s="15">
        <v>43829</v>
      </c>
      <c r="E3431" s="15" t="str">
        <f>_xlfn.IFNA(IF(LEFT(VLOOKUP(RecordTable[[#This Row],[METRC]],METRC!A:B,2,FALSE),4)=LEFT(RecordTable[[#This Row],[CloneBarcode]],4),"match","MISMATCH"),"dead")</f>
        <v>dead</v>
      </c>
      <c r="F3431" s="15" t="str">
        <f>_xlfn.IFNA(INDEX(Table6[[#All],[Location]],MATCH(RecordTable[[#This Row],[METRC]],Table6[Tag],0)),"DEAD")</f>
        <v>DEAD</v>
      </c>
    </row>
    <row r="3432" spans="1:6" x14ac:dyDescent="0.25">
      <c r="A3432" t="str">
        <f>_xlfn.CONCAT("1A4070000000065000",RIGHT(RecordTable[[#This Row],[CloneBarcode]],6))</f>
        <v>1A4070000000065000055032</v>
      </c>
      <c r="B3432" t="str">
        <f>LEFT(RecordTable[[#This Row],[CloneBarcode]],7)</f>
        <v>SWTS027</v>
      </c>
      <c r="C3432" t="s">
        <v>4546</v>
      </c>
      <c r="D3432" s="15">
        <v>43829</v>
      </c>
      <c r="E3432" s="15" t="str">
        <f>_xlfn.IFNA(IF(LEFT(VLOOKUP(RecordTable[[#This Row],[METRC]],METRC!A:B,2,FALSE),4)=LEFT(RecordTable[[#This Row],[CloneBarcode]],4),"match","MISMATCH"),"dead")</f>
        <v>dead</v>
      </c>
      <c r="F3432" s="15" t="str">
        <f>_xlfn.IFNA(INDEX(Table6[[#All],[Location]],MATCH(RecordTable[[#This Row],[METRC]],Table6[Tag],0)),"DEAD")</f>
        <v>DEAD</v>
      </c>
    </row>
    <row r="3433" spans="1:6" x14ac:dyDescent="0.25">
      <c r="A3433" t="str">
        <f>_xlfn.CONCAT("1A4070000000065000",RIGHT(RecordTable[[#This Row],[CloneBarcode]],6))</f>
        <v>1A4070000000065000055341</v>
      </c>
      <c r="B3433" t="str">
        <f>LEFT(RecordTable[[#This Row],[CloneBarcode]],7)</f>
        <v>SWTS035</v>
      </c>
      <c r="C3433" t="s">
        <v>4547</v>
      </c>
      <c r="D3433" s="15">
        <v>43829</v>
      </c>
      <c r="E3433" s="15" t="str">
        <f>_xlfn.IFNA(IF(LEFT(VLOOKUP(RecordTable[[#This Row],[METRC]],METRC!A:B,2,FALSE),4)=LEFT(RecordTable[[#This Row],[CloneBarcode]],4),"match","MISMATCH"),"dead")</f>
        <v>dead</v>
      </c>
      <c r="F3433" s="15" t="str">
        <f>_xlfn.IFNA(INDEX(Table6[[#All],[Location]],MATCH(RecordTable[[#This Row],[METRC]],Table6[Tag],0)),"DEAD")</f>
        <v>DEAD</v>
      </c>
    </row>
    <row r="3434" spans="1:6" x14ac:dyDescent="0.25">
      <c r="A3434" t="str">
        <f>_xlfn.CONCAT("1A4070000000065000",RIGHT(RecordTable[[#This Row],[CloneBarcode]],6))</f>
        <v>1A4070000000065000053238</v>
      </c>
      <c r="B3434" t="str">
        <f>LEFT(RecordTable[[#This Row],[CloneBarcode]],7)</f>
        <v>SWTS035</v>
      </c>
      <c r="C3434" t="s">
        <v>4394</v>
      </c>
      <c r="D3434" s="15">
        <v>43829</v>
      </c>
      <c r="E3434" s="15" t="str">
        <f>_xlfn.IFNA(IF(LEFT(VLOOKUP(RecordTable[[#This Row],[METRC]],METRC!A:B,2,FALSE),4)=LEFT(RecordTable[[#This Row],[CloneBarcode]],4),"match","MISMATCH"),"dead")</f>
        <v>dead</v>
      </c>
      <c r="F3434" s="15" t="str">
        <f>_xlfn.IFNA(INDEX(Table6[[#All],[Location]],MATCH(RecordTable[[#This Row],[METRC]],Table6[Tag],0)),"DEAD")</f>
        <v>DEAD</v>
      </c>
    </row>
    <row r="3435" spans="1:6" x14ac:dyDescent="0.25">
      <c r="A3435" t="str">
        <f>_xlfn.CONCAT("1A4070000000065000",RIGHT(RecordTable[[#This Row],[CloneBarcode]],6))</f>
        <v>1A4070000000065000053239</v>
      </c>
      <c r="B3435" t="str">
        <f>LEFT(RecordTable[[#This Row],[CloneBarcode]],7)</f>
        <v>SWTS035</v>
      </c>
      <c r="C3435" t="s">
        <v>4395</v>
      </c>
      <c r="D3435" s="15">
        <v>43829</v>
      </c>
      <c r="E3435" s="15" t="str">
        <f>_xlfn.IFNA(IF(LEFT(VLOOKUP(RecordTable[[#This Row],[METRC]],METRC!A:B,2,FALSE),4)=LEFT(RecordTable[[#This Row],[CloneBarcode]],4),"match","MISMATCH"),"dead")</f>
        <v>dead</v>
      </c>
      <c r="F3435" s="15" t="str">
        <f>_xlfn.IFNA(INDEX(Table6[[#All],[Location]],MATCH(RecordTable[[#This Row],[METRC]],Table6[Tag],0)),"DEAD")</f>
        <v>DEAD</v>
      </c>
    </row>
    <row r="3436" spans="1:6" x14ac:dyDescent="0.25">
      <c r="A3436" t="str">
        <f>_xlfn.CONCAT("1A4070000000065000",RIGHT(RecordTable[[#This Row],[CloneBarcode]],6))</f>
        <v>1A4070000000065000053240</v>
      </c>
      <c r="B3436" t="str">
        <f>LEFT(RecordTable[[#This Row],[CloneBarcode]],7)</f>
        <v>SWTS035</v>
      </c>
      <c r="C3436" t="s">
        <v>4396</v>
      </c>
      <c r="D3436" s="15">
        <v>43829</v>
      </c>
      <c r="E3436" s="15" t="str">
        <f>_xlfn.IFNA(IF(LEFT(VLOOKUP(RecordTable[[#This Row],[METRC]],METRC!A:B,2,FALSE),4)=LEFT(RecordTable[[#This Row],[CloneBarcode]],4),"match","MISMATCH"),"dead")</f>
        <v>dead</v>
      </c>
      <c r="F3436" s="15" t="str">
        <f>_xlfn.IFNA(INDEX(Table6[[#All],[Location]],MATCH(RecordTable[[#This Row],[METRC]],Table6[Tag],0)),"DEAD")</f>
        <v>DEAD</v>
      </c>
    </row>
    <row r="3437" spans="1:6" x14ac:dyDescent="0.25">
      <c r="A3437" t="str">
        <f>_xlfn.CONCAT("1A4070000000065000",RIGHT(RecordTable[[#This Row],[CloneBarcode]],6))</f>
        <v>1A4070000000065000053161</v>
      </c>
      <c r="B3437" t="str">
        <f>LEFT(RecordTable[[#This Row],[CloneBarcode]],7)</f>
        <v>TAHL001</v>
      </c>
      <c r="C3437" t="s">
        <v>4309</v>
      </c>
      <c r="D3437" s="15">
        <v>43829</v>
      </c>
      <c r="E3437" s="15" t="str">
        <f>_xlfn.IFNA(IF(LEFT(VLOOKUP(RecordTable[[#This Row],[METRC]],METRC!A:B,2,FALSE),4)=LEFT(RecordTable[[#This Row],[CloneBarcode]],4),"match","MISMATCH"),"dead")</f>
        <v>dead</v>
      </c>
      <c r="F3437" s="15" t="str">
        <f>_xlfn.IFNA(INDEX(Table6[[#All],[Location]],MATCH(RecordTable[[#This Row],[METRC]],Table6[Tag],0)),"DEAD")</f>
        <v>DEAD</v>
      </c>
    </row>
    <row r="3438" spans="1:6" x14ac:dyDescent="0.25">
      <c r="A3438" t="str">
        <f>_xlfn.CONCAT("1A4070000000065000",RIGHT(RecordTable[[#This Row],[CloneBarcode]],6))</f>
        <v>1A4070000000065000053160</v>
      </c>
      <c r="B3438" t="str">
        <f>LEFT(RecordTable[[#This Row],[CloneBarcode]],7)</f>
        <v>TAHL001</v>
      </c>
      <c r="C3438" t="s">
        <v>4308</v>
      </c>
      <c r="D3438" s="15">
        <v>43829</v>
      </c>
      <c r="E3438" s="15" t="str">
        <f>_xlfn.IFNA(IF(LEFT(VLOOKUP(RecordTable[[#This Row],[METRC]],METRC!A:B,2,FALSE),4)=LEFT(RecordTable[[#This Row],[CloneBarcode]],4),"match","MISMATCH"),"dead")</f>
        <v>dead</v>
      </c>
      <c r="F3438" s="15" t="str">
        <f>_xlfn.IFNA(INDEX(Table6[[#All],[Location]],MATCH(RecordTable[[#This Row],[METRC]],Table6[Tag],0)),"DEAD")</f>
        <v>DEAD</v>
      </c>
    </row>
    <row r="3439" spans="1:6" x14ac:dyDescent="0.25">
      <c r="A3439" t="str">
        <f>_xlfn.CONCAT("1A4070000000065000",RIGHT(RecordTable[[#This Row],[CloneBarcode]],6))</f>
        <v>1A4070000000065000053165</v>
      </c>
      <c r="B3439" t="str">
        <f>LEFT(RecordTable[[#This Row],[CloneBarcode]],7)</f>
        <v>TAHL003</v>
      </c>
      <c r="C3439" t="s">
        <v>4311</v>
      </c>
      <c r="D3439" s="15">
        <v>43829</v>
      </c>
      <c r="E3439" s="15" t="str">
        <f>_xlfn.IFNA(IF(LEFT(VLOOKUP(RecordTable[[#This Row],[METRC]],METRC!A:B,2,FALSE),4)=LEFT(RecordTable[[#This Row],[CloneBarcode]],4),"match","MISMATCH"),"dead")</f>
        <v>dead</v>
      </c>
      <c r="F3439" s="15" t="str">
        <f>_xlfn.IFNA(INDEX(Table6[[#All],[Location]],MATCH(RecordTable[[#This Row],[METRC]],Table6[Tag],0)),"DEAD")</f>
        <v>DEAD</v>
      </c>
    </row>
    <row r="3440" spans="1:6" x14ac:dyDescent="0.25">
      <c r="A3440" t="str">
        <f>_xlfn.CONCAT("1A4070000000065000",RIGHT(RecordTable[[#This Row],[CloneBarcode]],6))</f>
        <v>1A4070000000065000053164</v>
      </c>
      <c r="B3440" t="str">
        <f>LEFT(RecordTable[[#This Row],[CloneBarcode]],7)</f>
        <v>TAHL003</v>
      </c>
      <c r="C3440" t="s">
        <v>4310</v>
      </c>
      <c r="D3440" s="15">
        <v>43829</v>
      </c>
      <c r="E3440" s="15" t="str">
        <f>_xlfn.IFNA(IF(LEFT(VLOOKUP(RecordTable[[#This Row],[METRC]],METRC!A:B,2,FALSE),4)=LEFT(RecordTable[[#This Row],[CloneBarcode]],4),"match","MISMATCH"),"dead")</f>
        <v>dead</v>
      </c>
      <c r="F3440" s="15" t="str">
        <f>_xlfn.IFNA(INDEX(Table6[[#All],[Location]],MATCH(RecordTable[[#This Row],[METRC]],Table6[Tag],0)),"DEAD")</f>
        <v>DEAD</v>
      </c>
    </row>
    <row r="3441" spans="1:6" x14ac:dyDescent="0.25">
      <c r="A3441" t="str">
        <f>_xlfn.CONCAT("1A4070000000065000",RIGHT(RecordTable[[#This Row],[CloneBarcode]],6))</f>
        <v>1A4070000000065000053200</v>
      </c>
      <c r="B3441" t="str">
        <f>LEFT(RecordTable[[#This Row],[CloneBarcode]],7)</f>
        <v>YZUP003</v>
      </c>
      <c r="C3441" t="s">
        <v>296</v>
      </c>
      <c r="D3441" s="15">
        <v>43829</v>
      </c>
      <c r="E3441" s="15" t="str">
        <f>_xlfn.IFNA(IF(LEFT(VLOOKUP(RecordTable[[#This Row],[METRC]],METRC!A:B,2,FALSE),4)=LEFT(RecordTable[[#This Row],[CloneBarcode]],4),"match","MISMATCH"),"dead")</f>
        <v>dead</v>
      </c>
      <c r="F3441" s="15" t="str">
        <f>_xlfn.IFNA(INDEX(Table6[[#All],[Location]],MATCH(RecordTable[[#This Row],[METRC]],Table6[Tag],0)),"DEAD")</f>
        <v>DEAD</v>
      </c>
    </row>
    <row r="3442" spans="1:6" x14ac:dyDescent="0.25">
      <c r="A3442" t="str">
        <f>_xlfn.CONCAT("1A4070000000065000",RIGHT(RecordTable[[#This Row],[CloneBarcode]],6))</f>
        <v>1A4070000000065000053201</v>
      </c>
      <c r="B3442" t="str">
        <f>LEFT(RecordTable[[#This Row],[CloneBarcode]],7)</f>
        <v>YZUP003</v>
      </c>
      <c r="C3442" t="s">
        <v>4312</v>
      </c>
      <c r="D3442" s="15">
        <v>43829</v>
      </c>
      <c r="E3442" s="15" t="str">
        <f>_xlfn.IFNA(IF(LEFT(VLOOKUP(RecordTable[[#This Row],[METRC]],METRC!A:B,2,FALSE),4)=LEFT(RecordTable[[#This Row],[CloneBarcode]],4),"match","MISMATCH"),"dead")</f>
        <v>dead</v>
      </c>
      <c r="F3442" s="15" t="str">
        <f>_xlfn.IFNA(INDEX(Table6[[#All],[Location]],MATCH(RecordTable[[#This Row],[METRC]],Table6[Tag],0)),"DEAD")</f>
        <v>DEAD</v>
      </c>
    </row>
    <row r="3443" spans="1:6" x14ac:dyDescent="0.25">
      <c r="A3443" t="str">
        <f>_xlfn.CONCAT("1A4070000000065000",RIGHT(RecordTable[[#This Row],[CloneBarcode]],6))</f>
        <v>1A4070000000065000048063</v>
      </c>
      <c r="B3443" t="str">
        <f>LEFT(RecordTable[[#This Row],[CloneBarcode]],7)</f>
        <v>YZUP003</v>
      </c>
      <c r="C3443" t="s">
        <v>46</v>
      </c>
      <c r="D3443" s="15">
        <v>43829</v>
      </c>
      <c r="E3443" s="15" t="str">
        <f>_xlfn.IFNA(IF(LEFT(VLOOKUP(RecordTable[[#This Row],[METRC]],METRC!A:B,2,FALSE),4)=LEFT(RecordTable[[#This Row],[CloneBarcode]],4),"match","MISMATCH"),"dead")</f>
        <v>dead</v>
      </c>
      <c r="F3443" s="15" t="str">
        <f>_xlfn.IFNA(INDEX(Table6[[#All],[Location]],MATCH(RecordTable[[#This Row],[METRC]],Table6[Tag],0)),"DEAD")</f>
        <v>DEAD</v>
      </c>
    </row>
    <row r="3444" spans="1:6" x14ac:dyDescent="0.25">
      <c r="A3444" t="str">
        <f>_xlfn.CONCAT("1A4070000000065000",RIGHT(RecordTable[[#This Row],[CloneBarcode]],6))</f>
        <v>1A4070000000065000050642</v>
      </c>
      <c r="B3444" t="str">
        <f>LEFT(RecordTable[[#This Row],[CloneBarcode]],7)</f>
        <v>YZUP003</v>
      </c>
      <c r="C3444" t="s">
        <v>4184</v>
      </c>
      <c r="D3444" s="15">
        <v>43829</v>
      </c>
      <c r="E3444" s="15" t="str">
        <f>_xlfn.IFNA(IF(LEFT(VLOOKUP(RecordTable[[#This Row],[METRC]],METRC!A:B,2,FALSE),4)=LEFT(RecordTable[[#This Row],[CloneBarcode]],4),"match","MISMATCH"),"dead")</f>
        <v>dead</v>
      </c>
      <c r="F3444" s="15" t="str">
        <f>_xlfn.IFNA(INDEX(Table6[[#All],[Location]],MATCH(RecordTable[[#This Row],[METRC]],Table6[Tag],0)),"DEAD")</f>
        <v>DEAD</v>
      </c>
    </row>
    <row r="3445" spans="1:6" x14ac:dyDescent="0.25">
      <c r="A3445" t="str">
        <f>_xlfn.CONCAT("1A4070000000065000",RIGHT(RecordTable[[#This Row],[CloneBarcode]],6))</f>
        <v>1A4070000000065000050641</v>
      </c>
      <c r="B3445" t="str">
        <f>LEFT(RecordTable[[#This Row],[CloneBarcode]],7)</f>
        <v>YZUP003</v>
      </c>
      <c r="C3445" t="s">
        <v>50</v>
      </c>
      <c r="D3445" s="15">
        <v>43829</v>
      </c>
      <c r="E3445" s="15" t="str">
        <f>_xlfn.IFNA(IF(LEFT(VLOOKUP(RecordTable[[#This Row],[METRC]],METRC!A:B,2,FALSE),4)=LEFT(RecordTable[[#This Row],[CloneBarcode]],4),"match","MISMATCH"),"dead")</f>
        <v>dead</v>
      </c>
      <c r="F3445" s="15" t="str">
        <f>_xlfn.IFNA(INDEX(Table6[[#All],[Location]],MATCH(RecordTable[[#This Row],[METRC]],Table6[Tag],0)),"DEAD")</f>
        <v>DEAD</v>
      </c>
    </row>
    <row r="3446" spans="1:6" x14ac:dyDescent="0.25">
      <c r="A3446" t="str">
        <f>_xlfn.CONCAT("1A4070000000065000",RIGHT(RecordTable[[#This Row],[CloneBarcode]],6))</f>
        <v>1A4070000000065000048064</v>
      </c>
      <c r="B3446" t="str">
        <f>LEFT(RecordTable[[#This Row],[CloneBarcode]],7)</f>
        <v>YZUP003</v>
      </c>
      <c r="C3446" t="s">
        <v>97</v>
      </c>
      <c r="D3446" s="15">
        <v>43829</v>
      </c>
      <c r="E3446" s="15" t="str">
        <f>_xlfn.IFNA(IF(LEFT(VLOOKUP(RecordTable[[#This Row],[METRC]],METRC!A:B,2,FALSE),4)=LEFT(RecordTable[[#This Row],[CloneBarcode]],4),"match","MISMATCH"),"dead")</f>
        <v>dead</v>
      </c>
      <c r="F3446" s="15" t="str">
        <f>_xlfn.IFNA(INDEX(Table6[[#All],[Location]],MATCH(RecordTable[[#This Row],[METRC]],Table6[Tag],0)),"DEAD")</f>
        <v>DEAD</v>
      </c>
    </row>
    <row r="3447" spans="1:6" x14ac:dyDescent="0.25">
      <c r="A3447" t="str">
        <f>_xlfn.CONCAT("1A4070000000065000",RIGHT(RecordTable[[#This Row],[CloneBarcode]],6))</f>
        <v>1A4070000000065000050643</v>
      </c>
      <c r="B3447" t="str">
        <f>LEFT(RecordTable[[#This Row],[CloneBarcode]],7)</f>
        <v>YZUP005</v>
      </c>
      <c r="C3447" t="s">
        <v>4185</v>
      </c>
      <c r="D3447" s="15">
        <v>43829</v>
      </c>
      <c r="E3447" s="15" t="str">
        <f>_xlfn.IFNA(IF(LEFT(VLOOKUP(RecordTable[[#This Row],[METRC]],METRC!A:B,2,FALSE),4)=LEFT(RecordTable[[#This Row],[CloneBarcode]],4),"match","MISMATCH"),"dead")</f>
        <v>dead</v>
      </c>
      <c r="F3447" s="15" t="str">
        <f>_xlfn.IFNA(INDEX(Table6[[#All],[Location]],MATCH(RecordTable[[#This Row],[METRC]],Table6[Tag],0)),"DEAD")</f>
        <v>DEAD</v>
      </c>
    </row>
    <row r="3448" spans="1:6" x14ac:dyDescent="0.25">
      <c r="A3448" t="s">
        <v>4548</v>
      </c>
      <c r="B3448" t="s">
        <v>2654</v>
      </c>
      <c r="C3448" t="str">
        <f>_xlfn.CONCAT(RecordTable[[#This Row],[PhenoAbbv]],".",RIGHT(RecordTable[[#This Row],[METRC]],6))</f>
        <v>92CK082.045572</v>
      </c>
      <c r="D3448" s="15">
        <v>43844</v>
      </c>
      <c r="E3448" s="15" t="str">
        <f>_xlfn.IFNA(IF(LEFT(VLOOKUP(RecordTable[[#This Row],[METRC]],METRC!A:B,2,FALSE),4)=LEFT(RecordTable[[#This Row],[CloneBarcode]],4),"match","MISMATCH"),"dead")</f>
        <v>dead</v>
      </c>
      <c r="F3448" s="15" t="str">
        <f>_xlfn.IFNA(INDEX(Table6[[#All],[Location]],MATCH(RecordTable[[#This Row],[METRC]],Table6[Tag],0)),"DEAD")</f>
        <v>DEAD</v>
      </c>
    </row>
    <row r="3449" spans="1:6" x14ac:dyDescent="0.25">
      <c r="A3449" t="s">
        <v>4549</v>
      </c>
      <c r="B3449" t="s">
        <v>2654</v>
      </c>
      <c r="C3449" t="str">
        <f>_xlfn.CONCAT(RecordTable[[#This Row],[PhenoAbbv]],".",RIGHT(RecordTable[[#This Row],[METRC]],6))</f>
        <v>92CK082.045573</v>
      </c>
      <c r="D3449" s="15">
        <v>43844</v>
      </c>
      <c r="E3449" s="15" t="str">
        <f>_xlfn.IFNA(IF(LEFT(VLOOKUP(RecordTable[[#This Row],[METRC]],METRC!A:B,2,FALSE),4)=LEFT(RecordTable[[#This Row],[CloneBarcode]],4),"match","MISMATCH"),"dead")</f>
        <v>dead</v>
      </c>
      <c r="F3449" s="15" t="str">
        <f>_xlfn.IFNA(INDEX(Table6[[#All],[Location]],MATCH(RecordTable[[#This Row],[METRC]],Table6[Tag],0)),"DEAD")</f>
        <v>DEAD</v>
      </c>
    </row>
    <row r="3450" spans="1:6" x14ac:dyDescent="0.25">
      <c r="A3450" t="s">
        <v>4550</v>
      </c>
      <c r="B3450" t="s">
        <v>2943</v>
      </c>
      <c r="C3450" t="str">
        <f>_xlfn.CONCAT(RecordTable[[#This Row],[PhenoAbbv]],".",RIGHT(RecordTable[[#This Row],[METRC]],6))</f>
        <v>92CK088.045543</v>
      </c>
      <c r="D3450" s="15">
        <v>43844</v>
      </c>
      <c r="E3450" s="15" t="str">
        <f>_xlfn.IFNA(IF(LEFT(VLOOKUP(RecordTable[[#This Row],[METRC]],METRC!A:B,2,FALSE),4)=LEFT(RecordTable[[#This Row],[CloneBarcode]],4),"match","MISMATCH"),"dead")</f>
        <v>dead</v>
      </c>
      <c r="F3450" s="15" t="str">
        <f>_xlfn.IFNA(INDEX(Table6[[#All],[Location]],MATCH(RecordTable[[#This Row],[METRC]],Table6[Tag],0)),"DEAD")</f>
        <v>DEAD</v>
      </c>
    </row>
    <row r="3451" spans="1:6" x14ac:dyDescent="0.25">
      <c r="A3451" t="s">
        <v>4551</v>
      </c>
      <c r="B3451" t="s">
        <v>2649</v>
      </c>
      <c r="C3451" t="str">
        <f>_xlfn.CONCAT(RecordTable[[#This Row],[PhenoAbbv]],".",RIGHT(RecordTable[[#This Row],[METRC]],6))</f>
        <v>92CK119.050425</v>
      </c>
      <c r="D3451" s="15">
        <v>43844</v>
      </c>
      <c r="E3451" s="15" t="str">
        <f>_xlfn.IFNA(IF(LEFT(VLOOKUP(RecordTable[[#This Row],[METRC]],METRC!A:B,2,FALSE),4)=LEFT(RecordTable[[#This Row],[CloneBarcode]],4),"match","MISMATCH"),"dead")</f>
        <v>dead</v>
      </c>
      <c r="F3451" s="15" t="str">
        <f>_xlfn.IFNA(INDEX(Table6[[#All],[Location]],MATCH(RecordTable[[#This Row],[METRC]],Table6[Tag],0)),"DEAD")</f>
        <v>DEAD</v>
      </c>
    </row>
    <row r="3452" spans="1:6" x14ac:dyDescent="0.25">
      <c r="A3452" t="s">
        <v>4552</v>
      </c>
      <c r="B3452" t="s">
        <v>2953</v>
      </c>
      <c r="C3452" t="str">
        <f>_xlfn.CONCAT(RecordTable[[#This Row],[PhenoAbbv]],".",RIGHT(RecordTable[[#This Row],[METRC]],6))</f>
        <v>BBGM004.043532</v>
      </c>
      <c r="D3452" s="15">
        <v>43844</v>
      </c>
      <c r="E3452" s="15" t="str">
        <f>_xlfn.IFNA(IF(LEFT(VLOOKUP(RecordTable[[#This Row],[METRC]],METRC!A:B,2,FALSE),4)=LEFT(RecordTable[[#This Row],[CloneBarcode]],4),"match","MISMATCH"),"dead")</f>
        <v>dead</v>
      </c>
      <c r="F3452" s="15" t="str">
        <f>_xlfn.IFNA(INDEX(Table6[[#All],[Location]],MATCH(RecordTable[[#This Row],[METRC]],Table6[Tag],0)),"DEAD")</f>
        <v>DEAD</v>
      </c>
    </row>
    <row r="3453" spans="1:6" x14ac:dyDescent="0.25">
      <c r="A3453" t="s">
        <v>4553</v>
      </c>
      <c r="B3453" t="s">
        <v>2953</v>
      </c>
      <c r="C3453" t="str">
        <f>_xlfn.CONCAT(RecordTable[[#This Row],[PhenoAbbv]],".",RIGHT(RecordTable[[#This Row],[METRC]],6))</f>
        <v>BBGM004.043577</v>
      </c>
      <c r="D3453" s="15">
        <v>43844</v>
      </c>
      <c r="E3453" s="15" t="str">
        <f>_xlfn.IFNA(IF(LEFT(VLOOKUP(RecordTable[[#This Row],[METRC]],METRC!A:B,2,FALSE),4)=LEFT(RecordTable[[#This Row],[CloneBarcode]],4),"match","MISMATCH"),"dead")</f>
        <v>dead</v>
      </c>
      <c r="F3453" s="15" t="str">
        <f>_xlfn.IFNA(INDEX(Table6[[#All],[Location]],MATCH(RecordTable[[#This Row],[METRC]],Table6[Tag],0)),"DEAD")</f>
        <v>DEAD</v>
      </c>
    </row>
    <row r="3454" spans="1:6" x14ac:dyDescent="0.25">
      <c r="A3454" t="s">
        <v>4554</v>
      </c>
      <c r="B3454" t="s">
        <v>2953</v>
      </c>
      <c r="C3454" t="str">
        <f>_xlfn.CONCAT(RecordTable[[#This Row],[PhenoAbbv]],".",RIGHT(RecordTable[[#This Row],[METRC]],6))</f>
        <v>BBGM004.045538</v>
      </c>
      <c r="D3454" s="15">
        <v>43844</v>
      </c>
      <c r="E3454" s="15" t="str">
        <f>_xlfn.IFNA(IF(LEFT(VLOOKUP(RecordTable[[#This Row],[METRC]],METRC!A:B,2,FALSE),4)=LEFT(RecordTable[[#This Row],[CloneBarcode]],4),"match","MISMATCH"),"dead")</f>
        <v>dead</v>
      </c>
      <c r="F3454" s="15" t="str">
        <f>_xlfn.IFNA(INDEX(Table6[[#All],[Location]],MATCH(RecordTable[[#This Row],[METRC]],Table6[Tag],0)),"DEAD")</f>
        <v>DEAD</v>
      </c>
    </row>
    <row r="3455" spans="1:6" x14ac:dyDescent="0.25">
      <c r="A3455" t="s">
        <v>4555</v>
      </c>
      <c r="B3455" t="s">
        <v>2953</v>
      </c>
      <c r="C3455" t="str">
        <f>_xlfn.CONCAT(RecordTable[[#This Row],[PhenoAbbv]],".",RIGHT(RecordTable[[#This Row],[METRC]],6))</f>
        <v>BBGM004.050630</v>
      </c>
      <c r="D3455" s="15">
        <v>43844</v>
      </c>
      <c r="E3455" s="15" t="str">
        <f>_xlfn.IFNA(IF(LEFT(VLOOKUP(RecordTable[[#This Row],[METRC]],METRC!A:B,2,FALSE),4)=LEFT(RecordTable[[#This Row],[CloneBarcode]],4),"match","MISMATCH"),"dead")</f>
        <v>dead</v>
      </c>
      <c r="F3455" s="15" t="str">
        <f>_xlfn.IFNA(INDEX(Table6[[#All],[Location]],MATCH(RecordTable[[#This Row],[METRC]],Table6[Tag],0)),"DEAD")</f>
        <v>DEAD</v>
      </c>
    </row>
    <row r="3456" spans="1:6" x14ac:dyDescent="0.25">
      <c r="A3456" t="s">
        <v>4556</v>
      </c>
      <c r="B3456" t="s">
        <v>2958</v>
      </c>
      <c r="C3456" t="str">
        <f>_xlfn.CONCAT(RecordTable[[#This Row],[PhenoAbbv]],".",RIGHT(RecordTable[[#This Row],[METRC]],6))</f>
        <v>BBGM007.043469</v>
      </c>
      <c r="D3456" s="15">
        <v>43844</v>
      </c>
      <c r="E3456" s="15" t="str">
        <f>_xlfn.IFNA(IF(LEFT(VLOOKUP(RecordTable[[#This Row],[METRC]],METRC!A:B,2,FALSE),4)=LEFT(RecordTable[[#This Row],[CloneBarcode]],4),"match","MISMATCH"),"dead")</f>
        <v>dead</v>
      </c>
      <c r="F3456" s="15" t="str">
        <f>_xlfn.IFNA(INDEX(Table6[[#All],[Location]],MATCH(RecordTable[[#This Row],[METRC]],Table6[Tag],0)),"DEAD")</f>
        <v>DEAD</v>
      </c>
    </row>
    <row r="3457" spans="1:6" x14ac:dyDescent="0.25">
      <c r="A3457" t="s">
        <v>4557</v>
      </c>
      <c r="B3457" t="s">
        <v>2958</v>
      </c>
      <c r="C3457" t="str">
        <f>_xlfn.CONCAT(RecordTable[[#This Row],[PhenoAbbv]],".",RIGHT(RecordTable[[#This Row],[METRC]],6))</f>
        <v>BBGM007.045548</v>
      </c>
      <c r="D3457" s="15">
        <v>43844</v>
      </c>
      <c r="E3457" s="15" t="str">
        <f>_xlfn.IFNA(IF(LEFT(VLOOKUP(RecordTable[[#This Row],[METRC]],METRC!A:B,2,FALSE),4)=LEFT(RecordTable[[#This Row],[CloneBarcode]],4),"match","MISMATCH"),"dead")</f>
        <v>dead</v>
      </c>
      <c r="F3457" s="15" t="str">
        <f>_xlfn.IFNA(INDEX(Table6[[#All],[Location]],MATCH(RecordTable[[#This Row],[METRC]],Table6[Tag],0)),"DEAD")</f>
        <v>DEAD</v>
      </c>
    </row>
    <row r="3458" spans="1:6" x14ac:dyDescent="0.25">
      <c r="A3458" t="s">
        <v>4558</v>
      </c>
      <c r="B3458" t="s">
        <v>2958</v>
      </c>
      <c r="C3458" t="str">
        <f>_xlfn.CONCAT(RecordTable[[#This Row],[PhenoAbbv]],".",RIGHT(RecordTable[[#This Row],[METRC]],6))</f>
        <v>BBGM007.045549</v>
      </c>
      <c r="D3458" s="15">
        <v>43844</v>
      </c>
      <c r="E3458" s="15" t="str">
        <f>_xlfn.IFNA(IF(LEFT(VLOOKUP(RecordTable[[#This Row],[METRC]],METRC!A:B,2,FALSE),4)=LEFT(RecordTable[[#This Row],[CloneBarcode]],4),"match","MISMATCH"),"dead")</f>
        <v>dead</v>
      </c>
      <c r="F3458" s="15" t="str">
        <f>_xlfn.IFNA(INDEX(Table6[[#All],[Location]],MATCH(RecordTable[[#This Row],[METRC]],Table6[Tag],0)),"DEAD")</f>
        <v>DEAD</v>
      </c>
    </row>
    <row r="3459" spans="1:6" x14ac:dyDescent="0.25">
      <c r="A3459" t="s">
        <v>4559</v>
      </c>
      <c r="B3459" t="s">
        <v>2962</v>
      </c>
      <c r="C3459" t="str">
        <f>_xlfn.CONCAT(RecordTable[[#This Row],[PhenoAbbv]],".",RIGHT(RecordTable[[#This Row],[METRC]],6))</f>
        <v>BBGM009.045545</v>
      </c>
      <c r="D3459" s="15">
        <v>43844</v>
      </c>
      <c r="E3459" s="15" t="str">
        <f>_xlfn.IFNA(IF(LEFT(VLOOKUP(RecordTable[[#This Row],[METRC]],METRC!A:B,2,FALSE),4)=LEFT(RecordTable[[#This Row],[CloneBarcode]],4),"match","MISMATCH"),"dead")</f>
        <v>dead</v>
      </c>
      <c r="F3459" s="15" t="str">
        <f>_xlfn.IFNA(INDEX(Table6[[#All],[Location]],MATCH(RecordTable[[#This Row],[METRC]],Table6[Tag],0)),"DEAD")</f>
        <v>DEAD</v>
      </c>
    </row>
    <row r="3460" spans="1:6" x14ac:dyDescent="0.25">
      <c r="A3460" t="s">
        <v>4560</v>
      </c>
      <c r="B3460" t="s">
        <v>3929</v>
      </c>
      <c r="C3460" t="str">
        <f>_xlfn.CONCAT(RecordTable[[#This Row],[PhenoAbbv]],".",RIGHT(RecordTable[[#This Row],[METRC]],6))</f>
        <v>BHZD002.048092</v>
      </c>
      <c r="D3460" s="15">
        <v>43844</v>
      </c>
      <c r="E3460" s="15" t="str">
        <f>_xlfn.IFNA(IF(LEFT(VLOOKUP(RecordTable[[#This Row],[METRC]],METRC!A:B,2,FALSE),4)=LEFT(RecordTable[[#This Row],[CloneBarcode]],4),"match","MISMATCH"),"dead")</f>
        <v>dead</v>
      </c>
      <c r="F3460" s="15" t="str">
        <f>_xlfn.IFNA(INDEX(Table6[[#All],[Location]],MATCH(RecordTable[[#This Row],[METRC]],Table6[Tag],0)),"DEAD")</f>
        <v>DEAD</v>
      </c>
    </row>
    <row r="3461" spans="1:6" x14ac:dyDescent="0.25">
      <c r="A3461" t="s">
        <v>4561</v>
      </c>
      <c r="B3461" t="s">
        <v>3929</v>
      </c>
      <c r="C3461" t="str">
        <f>_xlfn.CONCAT(RecordTable[[#This Row],[PhenoAbbv]],".",RIGHT(RecordTable[[#This Row],[METRC]],6))</f>
        <v>BHZD002.048094</v>
      </c>
      <c r="D3461" s="15">
        <v>43844</v>
      </c>
      <c r="E3461" s="15" t="str">
        <f>_xlfn.IFNA(IF(LEFT(VLOOKUP(RecordTable[[#This Row],[METRC]],METRC!A:B,2,FALSE),4)=LEFT(RecordTable[[#This Row],[CloneBarcode]],4),"match","MISMATCH"),"dead")</f>
        <v>dead</v>
      </c>
      <c r="F3461" s="15" t="str">
        <f>_xlfn.IFNA(INDEX(Table6[[#All],[Location]],MATCH(RecordTable[[#This Row],[METRC]],Table6[Tag],0)),"DEAD")</f>
        <v>DEAD</v>
      </c>
    </row>
    <row r="3462" spans="1:6" x14ac:dyDescent="0.25">
      <c r="A3462" t="s">
        <v>4562</v>
      </c>
      <c r="B3462" t="s">
        <v>3938</v>
      </c>
      <c r="C3462" t="str">
        <f>_xlfn.CONCAT(RecordTable[[#This Row],[PhenoAbbv]],".",RIGHT(RecordTable[[#This Row],[METRC]],6))</f>
        <v>BHZD008.048074</v>
      </c>
      <c r="D3462" s="15">
        <v>43844</v>
      </c>
      <c r="E3462" s="15" t="str">
        <f>_xlfn.IFNA(IF(LEFT(VLOOKUP(RecordTable[[#This Row],[METRC]],METRC!A:B,2,FALSE),4)=LEFT(RecordTable[[#This Row],[CloneBarcode]],4),"match","MISMATCH"),"dead")</f>
        <v>dead</v>
      </c>
      <c r="F3462" s="15" t="str">
        <f>_xlfn.IFNA(INDEX(Table6[[#All],[Location]],MATCH(RecordTable[[#This Row],[METRC]],Table6[Tag],0)),"DEAD")</f>
        <v>DEAD</v>
      </c>
    </row>
    <row r="3463" spans="1:6" x14ac:dyDescent="0.25">
      <c r="A3463" t="s">
        <v>4563</v>
      </c>
      <c r="B3463" t="s">
        <v>3938</v>
      </c>
      <c r="C3463" t="str">
        <f>_xlfn.CONCAT(RecordTable[[#This Row],[PhenoAbbv]],".",RIGHT(RecordTable[[#This Row],[METRC]],6))</f>
        <v>BHZD008.048075</v>
      </c>
      <c r="D3463" s="15">
        <v>43844</v>
      </c>
      <c r="E3463" s="15" t="str">
        <f>_xlfn.IFNA(IF(LEFT(VLOOKUP(RecordTable[[#This Row],[METRC]],METRC!A:B,2,FALSE),4)=LEFT(RecordTable[[#This Row],[CloneBarcode]],4),"match","MISMATCH"),"dead")</f>
        <v>dead</v>
      </c>
      <c r="F3463" s="15" t="str">
        <f>_xlfn.IFNA(INDEX(Table6[[#All],[Location]],MATCH(RecordTable[[#This Row],[METRC]],Table6[Tag],0)),"DEAD")</f>
        <v>DEAD</v>
      </c>
    </row>
    <row r="3464" spans="1:6" x14ac:dyDescent="0.25">
      <c r="A3464" t="s">
        <v>4564</v>
      </c>
      <c r="B3464" t="s">
        <v>2973</v>
      </c>
      <c r="C3464" t="str">
        <f>_xlfn.CONCAT(RecordTable[[#This Row],[PhenoAbbv]],".",RIGHT(RecordTable[[#This Row],[METRC]],6))</f>
        <v>BMKO011.045073</v>
      </c>
      <c r="D3464" s="15">
        <v>43844</v>
      </c>
      <c r="E3464" s="15" t="str">
        <f>_xlfn.IFNA(IF(LEFT(VLOOKUP(RecordTable[[#This Row],[METRC]],METRC!A:B,2,FALSE),4)=LEFT(RecordTable[[#This Row],[CloneBarcode]],4),"match","MISMATCH"),"dead")</f>
        <v>dead</v>
      </c>
      <c r="F3464" s="15" t="str">
        <f>_xlfn.IFNA(INDEX(Table6[[#All],[Location]],MATCH(RecordTable[[#This Row],[METRC]],Table6[Tag],0)),"DEAD")</f>
        <v>DEAD</v>
      </c>
    </row>
    <row r="3465" spans="1:6" x14ac:dyDescent="0.25">
      <c r="A3465" t="s">
        <v>4565</v>
      </c>
      <c r="B3465" t="s">
        <v>2973</v>
      </c>
      <c r="C3465" t="str">
        <f>_xlfn.CONCAT(RecordTable[[#This Row],[PhenoAbbv]],".",RIGHT(RecordTable[[#This Row],[METRC]],6))</f>
        <v>BMKO011.045083</v>
      </c>
      <c r="D3465" s="15">
        <v>43844</v>
      </c>
      <c r="E3465" s="15" t="str">
        <f>_xlfn.IFNA(IF(LEFT(VLOOKUP(RecordTable[[#This Row],[METRC]],METRC!A:B,2,FALSE),4)=LEFT(RecordTable[[#This Row],[CloneBarcode]],4),"match","MISMATCH"),"dead")</f>
        <v>dead</v>
      </c>
      <c r="F3465" s="15" t="str">
        <f>_xlfn.IFNA(INDEX(Table6[[#All],[Location]],MATCH(RecordTable[[#This Row],[METRC]],Table6[Tag],0)),"DEAD")</f>
        <v>DEAD</v>
      </c>
    </row>
    <row r="3466" spans="1:6" x14ac:dyDescent="0.25">
      <c r="A3466" t="s">
        <v>4566</v>
      </c>
      <c r="B3466" t="s">
        <v>2973</v>
      </c>
      <c r="C3466" t="str">
        <f>_xlfn.CONCAT(RecordTable[[#This Row],[PhenoAbbv]],".",RIGHT(RecordTable[[#This Row],[METRC]],6))</f>
        <v>BMKO011.045110</v>
      </c>
      <c r="D3466" s="15">
        <v>43844</v>
      </c>
      <c r="E3466" s="15" t="str">
        <f>_xlfn.IFNA(IF(LEFT(VLOOKUP(RecordTable[[#This Row],[METRC]],METRC!A:B,2,FALSE),4)=LEFT(RecordTable[[#This Row],[CloneBarcode]],4),"match","MISMATCH"),"dead")</f>
        <v>dead</v>
      </c>
      <c r="F3466" s="15" t="str">
        <f>_xlfn.IFNA(INDEX(Table6[[#All],[Location]],MATCH(RecordTable[[#This Row],[METRC]],Table6[Tag],0)),"DEAD")</f>
        <v>DEAD</v>
      </c>
    </row>
    <row r="3467" spans="1:6" x14ac:dyDescent="0.25">
      <c r="A3467" t="s">
        <v>4567</v>
      </c>
      <c r="B3467" t="s">
        <v>2973</v>
      </c>
      <c r="C3467" t="str">
        <f>_xlfn.CONCAT(RecordTable[[#This Row],[PhenoAbbv]],".",RIGHT(RecordTable[[#This Row],[METRC]],6))</f>
        <v>BMKO011.045131</v>
      </c>
      <c r="D3467" s="15">
        <v>43844</v>
      </c>
      <c r="E3467" s="15" t="str">
        <f>_xlfn.IFNA(IF(LEFT(VLOOKUP(RecordTable[[#This Row],[METRC]],METRC!A:B,2,FALSE),4)=LEFT(RecordTable[[#This Row],[CloneBarcode]],4),"match","MISMATCH"),"dead")</f>
        <v>dead</v>
      </c>
      <c r="F3467" s="15" t="str">
        <f>_xlfn.IFNA(INDEX(Table6[[#All],[Location]],MATCH(RecordTable[[#This Row],[METRC]],Table6[Tag],0)),"DEAD")</f>
        <v>DEAD</v>
      </c>
    </row>
    <row r="3468" spans="1:6" x14ac:dyDescent="0.25">
      <c r="A3468" t="s">
        <v>4568</v>
      </c>
      <c r="B3468" t="s">
        <v>2973</v>
      </c>
      <c r="C3468" t="str">
        <f>_xlfn.CONCAT(RecordTable[[#This Row],[PhenoAbbv]],".",RIGHT(RecordTable[[#This Row],[METRC]],6))</f>
        <v>BMKO011.045512</v>
      </c>
      <c r="D3468" s="15">
        <v>43844</v>
      </c>
      <c r="E3468" s="15" t="str">
        <f>_xlfn.IFNA(IF(LEFT(VLOOKUP(RecordTable[[#This Row],[METRC]],METRC!A:B,2,FALSE),4)=LEFT(RecordTable[[#This Row],[CloneBarcode]],4),"match","MISMATCH"),"dead")</f>
        <v>dead</v>
      </c>
      <c r="F3468" s="15" t="str">
        <f>_xlfn.IFNA(INDEX(Table6[[#All],[Location]],MATCH(RecordTable[[#This Row],[METRC]],Table6[Tag],0)),"DEAD")</f>
        <v>DEAD</v>
      </c>
    </row>
    <row r="3469" spans="1:6" x14ac:dyDescent="0.25">
      <c r="A3469" t="s">
        <v>4569</v>
      </c>
      <c r="B3469" t="s">
        <v>2973</v>
      </c>
      <c r="C3469" t="str">
        <f>_xlfn.CONCAT(RecordTable[[#This Row],[PhenoAbbv]],".",RIGHT(RecordTable[[#This Row],[METRC]],6))</f>
        <v>BMKO011.045513</v>
      </c>
      <c r="D3469" s="15">
        <v>43844</v>
      </c>
      <c r="E3469" s="15" t="str">
        <f>_xlfn.IFNA(IF(LEFT(VLOOKUP(RecordTable[[#This Row],[METRC]],METRC!A:B,2,FALSE),4)=LEFT(RecordTable[[#This Row],[CloneBarcode]],4),"match","MISMATCH"),"dead")</f>
        <v>dead</v>
      </c>
      <c r="F3469" s="15" t="str">
        <f>_xlfn.IFNA(INDEX(Table6[[#All],[Location]],MATCH(RecordTable[[#This Row],[METRC]],Table6[Tag],0)),"DEAD")</f>
        <v>DEAD</v>
      </c>
    </row>
    <row r="3470" spans="1:6" x14ac:dyDescent="0.25">
      <c r="A3470" t="s">
        <v>4570</v>
      </c>
      <c r="B3470" t="s">
        <v>3002</v>
      </c>
      <c r="C3470" t="str">
        <f>_xlfn.CONCAT(RecordTable[[#This Row],[PhenoAbbv]],".",RIGHT(RecordTable[[#This Row],[METRC]],6))</f>
        <v>DD22005.045550</v>
      </c>
      <c r="D3470" s="15">
        <v>43844</v>
      </c>
      <c r="E3470" s="15" t="str">
        <f>_xlfn.IFNA(IF(LEFT(VLOOKUP(RecordTable[[#This Row],[METRC]],METRC!A:B,2,FALSE),4)=LEFT(RecordTable[[#This Row],[CloneBarcode]],4),"match","MISMATCH"),"dead")</f>
        <v>dead</v>
      </c>
      <c r="F3470" s="15" t="str">
        <f>_xlfn.IFNA(INDEX(Table6[[#All],[Location]],MATCH(RecordTable[[#This Row],[METRC]],Table6[Tag],0)),"DEAD")</f>
        <v>DEAD</v>
      </c>
    </row>
    <row r="3471" spans="1:6" x14ac:dyDescent="0.25">
      <c r="A3471" t="s">
        <v>4571</v>
      </c>
      <c r="B3471" t="s">
        <v>3002</v>
      </c>
      <c r="C3471" t="str">
        <f>_xlfn.CONCAT(RecordTable[[#This Row],[PhenoAbbv]],".",RIGHT(RecordTable[[#This Row],[METRC]],6))</f>
        <v>DD22005.045551</v>
      </c>
      <c r="D3471" s="15">
        <v>43844</v>
      </c>
      <c r="E3471" s="15" t="str">
        <f>_xlfn.IFNA(IF(LEFT(VLOOKUP(RecordTable[[#This Row],[METRC]],METRC!A:B,2,FALSE),4)=LEFT(RecordTable[[#This Row],[CloneBarcode]],4),"match","MISMATCH"),"dead")</f>
        <v>dead</v>
      </c>
      <c r="F3471" s="15" t="str">
        <f>_xlfn.IFNA(INDEX(Table6[[#All],[Location]],MATCH(RecordTable[[#This Row],[METRC]],Table6[Tag],0)),"DEAD")</f>
        <v>DEAD</v>
      </c>
    </row>
    <row r="3472" spans="1:6" x14ac:dyDescent="0.25">
      <c r="A3472" t="s">
        <v>4572</v>
      </c>
      <c r="B3472" t="s">
        <v>3568</v>
      </c>
      <c r="C3472" t="str">
        <f>_xlfn.CONCAT(RecordTable[[#This Row],[PhenoAbbv]],".",RIGHT(RecordTable[[#This Row],[METRC]],6))</f>
        <v>DD22008.053149</v>
      </c>
      <c r="D3472" s="15">
        <v>43844</v>
      </c>
      <c r="E3472" s="15" t="str">
        <f>_xlfn.IFNA(IF(LEFT(VLOOKUP(RecordTable[[#This Row],[METRC]],METRC!A:B,2,FALSE),4)=LEFT(RecordTable[[#This Row],[CloneBarcode]],4),"match","MISMATCH"),"dead")</f>
        <v>dead</v>
      </c>
      <c r="F3472" s="15" t="str">
        <f>_xlfn.IFNA(INDEX(Table6[[#All],[Location]],MATCH(RecordTable[[#This Row],[METRC]],Table6[Tag],0)),"DEAD")</f>
        <v>DEAD</v>
      </c>
    </row>
    <row r="3473" spans="1:6" x14ac:dyDescent="0.25">
      <c r="A3473" t="s">
        <v>4573</v>
      </c>
      <c r="B3473" t="s">
        <v>3007</v>
      </c>
      <c r="C3473" t="str">
        <f>_xlfn.CONCAT(RecordTable[[#This Row],[PhenoAbbv]],".",RIGHT(RecordTable[[#This Row],[METRC]],6))</f>
        <v>DD22009.045510</v>
      </c>
      <c r="D3473" s="15">
        <v>43844</v>
      </c>
      <c r="E3473" s="15" t="str">
        <f>_xlfn.IFNA(IF(LEFT(VLOOKUP(RecordTable[[#This Row],[METRC]],METRC!A:B,2,FALSE),4)=LEFT(RecordTable[[#This Row],[CloneBarcode]],4),"match","MISMATCH"),"dead")</f>
        <v>dead</v>
      </c>
      <c r="F3473" s="15" t="str">
        <f>_xlfn.IFNA(INDEX(Table6[[#All],[Location]],MATCH(RecordTable[[#This Row],[METRC]],Table6[Tag],0)),"DEAD")</f>
        <v>DEAD</v>
      </c>
    </row>
    <row r="3474" spans="1:6" x14ac:dyDescent="0.25">
      <c r="A3474" t="s">
        <v>4574</v>
      </c>
      <c r="B3474" t="s">
        <v>3007</v>
      </c>
      <c r="C3474" t="str">
        <f>_xlfn.CONCAT(RecordTable[[#This Row],[PhenoAbbv]],".",RIGHT(RecordTable[[#This Row],[METRC]],6))</f>
        <v>DD22009.050562</v>
      </c>
      <c r="D3474" s="15">
        <v>43844</v>
      </c>
      <c r="E3474" s="15" t="str">
        <f>_xlfn.IFNA(IF(LEFT(VLOOKUP(RecordTable[[#This Row],[METRC]],METRC!A:B,2,FALSE),4)=LEFT(RecordTable[[#This Row],[CloneBarcode]],4),"match","MISMATCH"),"dead")</f>
        <v>dead</v>
      </c>
      <c r="F3474" s="15" t="str">
        <f>_xlfn.IFNA(INDEX(Table6[[#All],[Location]],MATCH(RecordTable[[#This Row],[METRC]],Table6[Tag],0)),"DEAD")</f>
        <v>DEAD</v>
      </c>
    </row>
    <row r="3475" spans="1:6" x14ac:dyDescent="0.25">
      <c r="A3475" t="s">
        <v>4575</v>
      </c>
      <c r="B3475" t="s">
        <v>3396</v>
      </c>
      <c r="C3475" t="str">
        <f>_xlfn.CONCAT(RecordTable[[#This Row],[PhenoAbbv]],".",RIGHT(RecordTable[[#This Row],[METRC]],6))</f>
        <v>DD22016.045517</v>
      </c>
      <c r="D3475" s="15">
        <v>43844</v>
      </c>
      <c r="E3475" s="15" t="str">
        <f>_xlfn.IFNA(IF(LEFT(VLOOKUP(RecordTable[[#This Row],[METRC]],METRC!A:B,2,FALSE),4)=LEFT(RecordTable[[#This Row],[CloneBarcode]],4),"match","MISMATCH"),"dead")</f>
        <v>dead</v>
      </c>
      <c r="F3475" s="15" t="str">
        <f>_xlfn.IFNA(INDEX(Table6[[#All],[Location]],MATCH(RecordTable[[#This Row],[METRC]],Table6[Tag],0)),"DEAD")</f>
        <v>DEAD</v>
      </c>
    </row>
    <row r="3476" spans="1:6" x14ac:dyDescent="0.25">
      <c r="A3476" t="s">
        <v>4576</v>
      </c>
      <c r="B3476" t="s">
        <v>3015</v>
      </c>
      <c r="C3476" t="str">
        <f>_xlfn.CONCAT(RecordTable[[#This Row],[PhenoAbbv]],".",RIGHT(RecordTable[[#This Row],[METRC]],6))</f>
        <v>DRMC001.045498</v>
      </c>
      <c r="D3476" s="15">
        <v>43844</v>
      </c>
      <c r="E3476" s="15" t="str">
        <f>_xlfn.IFNA(IF(LEFT(VLOOKUP(RecordTable[[#This Row],[METRC]],METRC!A:B,2,FALSE),4)=LEFT(RecordTable[[#This Row],[CloneBarcode]],4),"match","MISMATCH"),"dead")</f>
        <v>dead</v>
      </c>
      <c r="F3476" s="15" t="str">
        <f>_xlfn.IFNA(INDEX(Table6[[#All],[Location]],MATCH(RecordTable[[#This Row],[METRC]],Table6[Tag],0)),"DEAD")</f>
        <v>DEAD</v>
      </c>
    </row>
    <row r="3477" spans="1:6" x14ac:dyDescent="0.25">
      <c r="A3477" t="s">
        <v>4577</v>
      </c>
      <c r="B3477" t="s">
        <v>3019</v>
      </c>
      <c r="C3477" t="str">
        <f>_xlfn.CONCAT(RecordTable[[#This Row],[PhenoAbbv]],".",RIGHT(RecordTable[[#This Row],[METRC]],6))</f>
        <v>DRMC004.045561</v>
      </c>
      <c r="D3477" s="15">
        <v>43844</v>
      </c>
      <c r="E3477" s="15" t="str">
        <f>_xlfn.IFNA(IF(LEFT(VLOOKUP(RecordTable[[#This Row],[METRC]],METRC!A:B,2,FALSE),4)=LEFT(RecordTable[[#This Row],[CloneBarcode]],4),"match","MISMATCH"),"dead")</f>
        <v>dead</v>
      </c>
      <c r="F3477" s="15" t="str">
        <f>_xlfn.IFNA(INDEX(Table6[[#All],[Location]],MATCH(RecordTable[[#This Row],[METRC]],Table6[Tag],0)),"DEAD")</f>
        <v>DEAD</v>
      </c>
    </row>
    <row r="3478" spans="1:6" x14ac:dyDescent="0.25">
      <c r="A3478" t="s">
        <v>4578</v>
      </c>
      <c r="B3478" t="s">
        <v>3028</v>
      </c>
      <c r="C3478" t="str">
        <f>_xlfn.CONCAT(RecordTable[[#This Row],[PhenoAbbv]],".",RIGHT(RecordTable[[#This Row],[METRC]],6))</f>
        <v>DRMC034.045541</v>
      </c>
      <c r="D3478" s="15">
        <v>43844</v>
      </c>
      <c r="E3478" s="15" t="str">
        <f>_xlfn.IFNA(IF(LEFT(VLOOKUP(RecordTable[[#This Row],[METRC]],METRC!A:B,2,FALSE),4)=LEFT(RecordTable[[#This Row],[CloneBarcode]],4),"match","MISMATCH"),"dead")</f>
        <v>dead</v>
      </c>
      <c r="F3478" s="15" t="str">
        <f>_xlfn.IFNA(INDEX(Table6[[#All],[Location]],MATCH(RecordTable[[#This Row],[METRC]],Table6[Tag],0)),"DEAD")</f>
        <v>DEAD</v>
      </c>
    </row>
    <row r="3479" spans="1:6" x14ac:dyDescent="0.25">
      <c r="A3479" t="s">
        <v>4579</v>
      </c>
      <c r="B3479" t="s">
        <v>3570</v>
      </c>
      <c r="C3479" t="str">
        <f>_xlfn.CONCAT(RecordTable[[#This Row],[PhenoAbbv]],".",RIGHT(RecordTable[[#This Row],[METRC]],6))</f>
        <v>DSLD010.050577</v>
      </c>
      <c r="D3479" s="15">
        <v>43844</v>
      </c>
      <c r="E3479" s="15" t="str">
        <f>_xlfn.IFNA(IF(LEFT(VLOOKUP(RecordTable[[#This Row],[METRC]],METRC!A:B,2,FALSE),4)=LEFT(RecordTable[[#This Row],[CloneBarcode]],4),"match","MISMATCH"),"dead")</f>
        <v>dead</v>
      </c>
      <c r="F3479" s="15" t="str">
        <f>_xlfn.IFNA(INDEX(Table6[[#All],[Location]],MATCH(RecordTable[[#This Row],[METRC]],Table6[Tag],0)),"DEAD")</f>
        <v>DEAD</v>
      </c>
    </row>
    <row r="3480" spans="1:6" x14ac:dyDescent="0.25">
      <c r="A3480" t="s">
        <v>4580</v>
      </c>
      <c r="B3480" t="s">
        <v>3570</v>
      </c>
      <c r="C3480" t="str">
        <f>_xlfn.CONCAT(RecordTable[[#This Row],[PhenoAbbv]],".",RIGHT(RecordTable[[#This Row],[METRC]],6))</f>
        <v>DSLD010.050578</v>
      </c>
      <c r="D3480" s="15">
        <v>43844</v>
      </c>
      <c r="E3480" s="15" t="str">
        <f>_xlfn.IFNA(IF(LEFT(VLOOKUP(RecordTable[[#This Row],[METRC]],METRC!A:B,2,FALSE),4)=LEFT(RecordTable[[#This Row],[CloneBarcode]],4),"match","MISMATCH"),"dead")</f>
        <v>dead</v>
      </c>
      <c r="F3480" s="15" t="str">
        <f>_xlfn.IFNA(INDEX(Table6[[#All],[Location]],MATCH(RecordTable[[#This Row],[METRC]],Table6[Tag],0)),"DEAD")</f>
        <v>DEAD</v>
      </c>
    </row>
    <row r="3481" spans="1:6" x14ac:dyDescent="0.25">
      <c r="A3481" t="s">
        <v>4581</v>
      </c>
      <c r="B3481" t="s">
        <v>3573</v>
      </c>
      <c r="C3481" t="str">
        <f>_xlfn.CONCAT(RecordTable[[#This Row],[PhenoAbbv]],".",RIGHT(RecordTable[[#This Row],[METRC]],6))</f>
        <v>DSLD016.050571</v>
      </c>
      <c r="D3481" s="15">
        <v>43844</v>
      </c>
      <c r="E3481" s="15" t="str">
        <f>_xlfn.IFNA(IF(LEFT(VLOOKUP(RecordTable[[#This Row],[METRC]],METRC!A:B,2,FALSE),4)=LEFT(RecordTable[[#This Row],[CloneBarcode]],4),"match","MISMATCH"),"dead")</f>
        <v>dead</v>
      </c>
      <c r="F3481" s="15" t="str">
        <f>_xlfn.IFNA(INDEX(Table6[[#All],[Location]],MATCH(RecordTable[[#This Row],[METRC]],Table6[Tag],0)),"DEAD")</f>
        <v>DEAD</v>
      </c>
    </row>
    <row r="3482" spans="1:6" x14ac:dyDescent="0.25">
      <c r="A3482" t="s">
        <v>4582</v>
      </c>
      <c r="B3482" t="s">
        <v>3573</v>
      </c>
      <c r="C3482" t="str">
        <f>_xlfn.CONCAT(RecordTable[[#This Row],[PhenoAbbv]],".",RIGHT(RecordTable[[#This Row],[METRC]],6))</f>
        <v>DSLD016.050572</v>
      </c>
      <c r="D3482" s="15">
        <v>43844</v>
      </c>
      <c r="E3482" s="15" t="str">
        <f>_xlfn.IFNA(IF(LEFT(VLOOKUP(RecordTable[[#This Row],[METRC]],METRC!A:B,2,FALSE),4)=LEFT(RecordTable[[#This Row],[CloneBarcode]],4),"match","MISMATCH"),"dead")</f>
        <v>dead</v>
      </c>
      <c r="F3482" s="15" t="str">
        <f>_xlfn.IFNA(INDEX(Table6[[#All],[Location]],MATCH(RecordTable[[#This Row],[METRC]],Table6[Tag],0)),"DEAD")</f>
        <v>DEAD</v>
      </c>
    </row>
    <row r="3483" spans="1:6" x14ac:dyDescent="0.25">
      <c r="A3483" t="s">
        <v>4583</v>
      </c>
      <c r="B3483" t="s">
        <v>3069</v>
      </c>
      <c r="C3483" t="str">
        <f>_xlfn.CONCAT(RecordTable[[#This Row],[PhenoAbbv]],".",RIGHT(RecordTable[[#This Row],[METRC]],6))</f>
        <v>HAMA013.043831</v>
      </c>
      <c r="D3483" s="15">
        <v>43844</v>
      </c>
      <c r="E3483" s="15" t="str">
        <f>_xlfn.IFNA(IF(LEFT(VLOOKUP(RecordTable[[#This Row],[METRC]],METRC!A:B,2,FALSE),4)=LEFT(RecordTable[[#This Row],[CloneBarcode]],4),"match","MISMATCH"),"dead")</f>
        <v>dead</v>
      </c>
      <c r="F3483" s="15" t="str">
        <f>_xlfn.IFNA(INDEX(Table6[[#All],[Location]],MATCH(RecordTable[[#This Row],[METRC]],Table6[Tag],0)),"DEAD")</f>
        <v>DEAD</v>
      </c>
    </row>
    <row r="3484" spans="1:6" x14ac:dyDescent="0.25">
      <c r="A3484" t="s">
        <v>4584</v>
      </c>
      <c r="B3484" t="s">
        <v>3069</v>
      </c>
      <c r="C3484" t="str">
        <f>_xlfn.CONCAT(RecordTable[[#This Row],[PhenoAbbv]],".",RIGHT(RecordTable[[#This Row],[METRC]],6))</f>
        <v>HAMA013.043839</v>
      </c>
      <c r="D3484" s="15">
        <v>43844</v>
      </c>
      <c r="E3484" s="15" t="str">
        <f>_xlfn.IFNA(IF(LEFT(VLOOKUP(RecordTable[[#This Row],[METRC]],METRC!A:B,2,FALSE),4)=LEFT(RecordTable[[#This Row],[CloneBarcode]],4),"match","MISMATCH"),"dead")</f>
        <v>dead</v>
      </c>
      <c r="F3484" s="15" t="str">
        <f>_xlfn.IFNA(INDEX(Table6[[#All],[Location]],MATCH(RecordTable[[#This Row],[METRC]],Table6[Tag],0)),"DEAD")</f>
        <v>DEAD</v>
      </c>
    </row>
    <row r="3485" spans="1:6" x14ac:dyDescent="0.25">
      <c r="A3485" t="s">
        <v>4585</v>
      </c>
      <c r="B3485" t="s">
        <v>3069</v>
      </c>
      <c r="C3485" t="str">
        <f>_xlfn.CONCAT(RecordTable[[#This Row],[PhenoAbbv]],".",RIGHT(RecordTable[[#This Row],[METRC]],6))</f>
        <v>HAMA013.050568</v>
      </c>
      <c r="D3485" s="15">
        <v>43844</v>
      </c>
      <c r="E3485" s="15" t="str">
        <f>_xlfn.IFNA(IF(LEFT(VLOOKUP(RecordTable[[#This Row],[METRC]],METRC!A:B,2,FALSE),4)=LEFT(RecordTable[[#This Row],[CloneBarcode]],4),"match","MISMATCH"),"dead")</f>
        <v>dead</v>
      </c>
      <c r="F3485" s="15" t="str">
        <f>_xlfn.IFNA(INDEX(Table6[[#All],[Location]],MATCH(RecordTable[[#This Row],[METRC]],Table6[Tag],0)),"DEAD")</f>
        <v>DEAD</v>
      </c>
    </row>
    <row r="3486" spans="1:6" x14ac:dyDescent="0.25">
      <c r="A3486" t="s">
        <v>4586</v>
      </c>
      <c r="B3486" t="s">
        <v>3576</v>
      </c>
      <c r="C3486" t="str">
        <f>_xlfn.CONCAT(RecordTable[[#This Row],[PhenoAbbv]],".",RIGHT(RecordTable[[#This Row],[METRC]],6))</f>
        <v>HTWV003.048069</v>
      </c>
      <c r="D3486" s="15">
        <v>43844</v>
      </c>
      <c r="E3486" s="15" t="str">
        <f>_xlfn.IFNA(IF(LEFT(VLOOKUP(RecordTable[[#This Row],[METRC]],METRC!A:B,2,FALSE),4)=LEFT(RecordTable[[#This Row],[CloneBarcode]],4),"match","MISMATCH"),"dead")</f>
        <v>dead</v>
      </c>
      <c r="F3486" s="15" t="str">
        <f>_xlfn.IFNA(INDEX(Table6[[#All],[Location]],MATCH(RecordTable[[#This Row],[METRC]],Table6[Tag],0)),"DEAD")</f>
        <v>DEAD</v>
      </c>
    </row>
    <row r="3487" spans="1:6" x14ac:dyDescent="0.25">
      <c r="A3487" t="s">
        <v>4587</v>
      </c>
      <c r="B3487" t="s">
        <v>3576</v>
      </c>
      <c r="C3487" t="str">
        <f>_xlfn.CONCAT(RecordTable[[#This Row],[PhenoAbbv]],".",RIGHT(RecordTable[[#This Row],[METRC]],6))</f>
        <v>HTWV003.048070</v>
      </c>
      <c r="D3487" s="15">
        <v>43844</v>
      </c>
      <c r="E3487" s="15" t="str">
        <f>_xlfn.IFNA(IF(LEFT(VLOOKUP(RecordTable[[#This Row],[METRC]],METRC!A:B,2,FALSE),4)=LEFT(RecordTable[[#This Row],[CloneBarcode]],4),"match","MISMATCH"),"dead")</f>
        <v>dead</v>
      </c>
      <c r="F3487" s="15" t="str">
        <f>_xlfn.IFNA(INDEX(Table6[[#All],[Location]],MATCH(RecordTable[[#This Row],[METRC]],Table6[Tag],0)),"DEAD")</f>
        <v>DEAD</v>
      </c>
    </row>
    <row r="3488" spans="1:6" x14ac:dyDescent="0.25">
      <c r="A3488" t="s">
        <v>4588</v>
      </c>
      <c r="B3488" t="s">
        <v>3576</v>
      </c>
      <c r="C3488" t="str">
        <f>_xlfn.CONCAT(RecordTable[[#This Row],[PhenoAbbv]],".",RIGHT(RecordTable[[#This Row],[METRC]],6))</f>
        <v>HTWV003.048071</v>
      </c>
      <c r="D3488" s="15">
        <v>43844</v>
      </c>
      <c r="E3488" s="15" t="str">
        <f>_xlfn.IFNA(IF(LEFT(VLOOKUP(RecordTable[[#This Row],[METRC]],METRC!A:B,2,FALSE),4)=LEFT(RecordTable[[#This Row],[CloneBarcode]],4),"match","MISMATCH"),"dead")</f>
        <v>dead</v>
      </c>
      <c r="F3488" s="15" t="str">
        <f>_xlfn.IFNA(INDEX(Table6[[#All],[Location]],MATCH(RecordTable[[#This Row],[METRC]],Table6[Tag],0)),"DEAD")</f>
        <v>DEAD</v>
      </c>
    </row>
    <row r="3489" spans="1:6" x14ac:dyDescent="0.25">
      <c r="A3489" t="s">
        <v>4589</v>
      </c>
      <c r="B3489" t="s">
        <v>3576</v>
      </c>
      <c r="C3489" t="str">
        <f>_xlfn.CONCAT(RecordTable[[#This Row],[PhenoAbbv]],".",RIGHT(RecordTable[[#This Row],[METRC]],6))</f>
        <v>HTWV003.050649</v>
      </c>
      <c r="D3489" s="15">
        <v>43844</v>
      </c>
      <c r="E3489" s="15" t="str">
        <f>_xlfn.IFNA(IF(LEFT(VLOOKUP(RecordTable[[#This Row],[METRC]],METRC!A:B,2,FALSE),4)=LEFT(RecordTable[[#This Row],[CloneBarcode]],4),"match","MISMATCH"),"dead")</f>
        <v>dead</v>
      </c>
      <c r="F3489" s="15" t="str">
        <f>_xlfn.IFNA(INDEX(Table6[[#All],[Location]],MATCH(RecordTable[[#This Row],[METRC]],Table6[Tag],0)),"DEAD")</f>
        <v>DEAD</v>
      </c>
    </row>
    <row r="3490" spans="1:6" x14ac:dyDescent="0.25">
      <c r="A3490" t="s">
        <v>4590</v>
      </c>
      <c r="B3490" t="s">
        <v>3576</v>
      </c>
      <c r="C3490" t="str">
        <f>_xlfn.CONCAT(RecordTable[[#This Row],[PhenoAbbv]],".",RIGHT(RecordTable[[#This Row],[METRC]],6))</f>
        <v>HTWV003.053211</v>
      </c>
      <c r="D3490" s="15">
        <v>43844</v>
      </c>
      <c r="E3490" s="15" t="str">
        <f>_xlfn.IFNA(IF(LEFT(VLOOKUP(RecordTable[[#This Row],[METRC]],METRC!A:B,2,FALSE),4)=LEFT(RecordTable[[#This Row],[CloneBarcode]],4),"match","MISMATCH"),"dead")</f>
        <v>dead</v>
      </c>
      <c r="F3490" s="15" t="str">
        <f>_xlfn.IFNA(INDEX(Table6[[#All],[Location]],MATCH(RecordTable[[#This Row],[METRC]],Table6[Tag],0)),"DEAD")</f>
        <v>DEAD</v>
      </c>
    </row>
    <row r="3491" spans="1:6" x14ac:dyDescent="0.25">
      <c r="A3491" t="s">
        <v>4591</v>
      </c>
      <c r="B3491" t="s">
        <v>3579</v>
      </c>
      <c r="C3491" t="str">
        <f>_xlfn.CONCAT(RecordTable[[#This Row],[PhenoAbbv]],".",RIGHT(RecordTable[[#This Row],[METRC]],6))</f>
        <v>HTWV016.048066</v>
      </c>
      <c r="D3491" s="15">
        <v>43844</v>
      </c>
      <c r="E3491" s="15" t="str">
        <f>_xlfn.IFNA(IF(LEFT(VLOOKUP(RecordTable[[#This Row],[METRC]],METRC!A:B,2,FALSE),4)=LEFT(RecordTable[[#This Row],[CloneBarcode]],4),"match","MISMATCH"),"dead")</f>
        <v>dead</v>
      </c>
      <c r="F3491" s="15" t="str">
        <f>_xlfn.IFNA(INDEX(Table6[[#All],[Location]],MATCH(RecordTable[[#This Row],[METRC]],Table6[Tag],0)),"DEAD")</f>
        <v>DEAD</v>
      </c>
    </row>
    <row r="3492" spans="1:6" x14ac:dyDescent="0.25">
      <c r="A3492" t="s">
        <v>4592</v>
      </c>
      <c r="B3492" t="s">
        <v>3579</v>
      </c>
      <c r="C3492" t="str">
        <f>_xlfn.CONCAT(RecordTable[[#This Row],[PhenoAbbv]],".",RIGHT(RecordTable[[#This Row],[METRC]],6))</f>
        <v>HTWV016.048068</v>
      </c>
      <c r="D3492" s="15">
        <v>43844</v>
      </c>
      <c r="E3492" s="15" t="str">
        <f>_xlfn.IFNA(IF(LEFT(VLOOKUP(RecordTable[[#This Row],[METRC]],METRC!A:B,2,FALSE),4)=LEFT(RecordTable[[#This Row],[CloneBarcode]],4),"match","MISMATCH"),"dead")</f>
        <v>dead</v>
      </c>
      <c r="F3492" s="15" t="str">
        <f>_xlfn.IFNA(INDEX(Table6[[#All],[Location]],MATCH(RecordTable[[#This Row],[METRC]],Table6[Tag],0)),"DEAD")</f>
        <v>DEAD</v>
      </c>
    </row>
    <row r="3493" spans="1:6" x14ac:dyDescent="0.25">
      <c r="A3493" t="s">
        <v>4593</v>
      </c>
      <c r="B3493" t="s">
        <v>3579</v>
      </c>
      <c r="C3493" t="str">
        <f>_xlfn.CONCAT(RecordTable[[#This Row],[PhenoAbbv]],".",RIGHT(RecordTable[[#This Row],[METRC]],6))</f>
        <v>HTWV016.050651</v>
      </c>
      <c r="D3493" s="15">
        <v>43844</v>
      </c>
      <c r="E3493" s="15" t="str">
        <f>_xlfn.IFNA(IF(LEFT(VLOOKUP(RecordTable[[#This Row],[METRC]],METRC!A:B,2,FALSE),4)=LEFT(RecordTable[[#This Row],[CloneBarcode]],4),"match","MISMATCH"),"dead")</f>
        <v>dead</v>
      </c>
      <c r="F3493" s="15" t="str">
        <f>_xlfn.IFNA(INDEX(Table6[[#All],[Location]],MATCH(RecordTable[[#This Row],[METRC]],Table6[Tag],0)),"DEAD")</f>
        <v>DEAD</v>
      </c>
    </row>
    <row r="3494" spans="1:6" x14ac:dyDescent="0.25">
      <c r="A3494" t="s">
        <v>4594</v>
      </c>
      <c r="B3494" t="s">
        <v>3579</v>
      </c>
      <c r="C3494" t="str">
        <f>_xlfn.CONCAT(RecordTable[[#This Row],[PhenoAbbv]],".",RIGHT(RecordTable[[#This Row],[METRC]],6))</f>
        <v>HTWV016.050653</v>
      </c>
      <c r="D3494" s="15">
        <v>43844</v>
      </c>
      <c r="E3494" s="15" t="str">
        <f>_xlfn.IFNA(IF(LEFT(VLOOKUP(RecordTable[[#This Row],[METRC]],METRC!A:B,2,FALSE),4)=LEFT(RecordTable[[#This Row],[CloneBarcode]],4),"match","MISMATCH"),"dead")</f>
        <v>dead</v>
      </c>
      <c r="F3494" s="15" t="str">
        <f>_xlfn.IFNA(INDEX(Table6[[#All],[Location]],MATCH(RecordTable[[#This Row],[METRC]],Table6[Tag],0)),"DEAD")</f>
        <v>DEAD</v>
      </c>
    </row>
    <row r="3495" spans="1:6" x14ac:dyDescent="0.25">
      <c r="A3495" t="s">
        <v>4595</v>
      </c>
      <c r="B3495" t="s">
        <v>3083</v>
      </c>
      <c r="C3495" t="str">
        <f>_xlfn.CONCAT(RecordTable[[#This Row],[PhenoAbbv]],".",RIGHT(RecordTable[[#This Row],[METRC]],6))</f>
        <v>ISLA010.045496</v>
      </c>
      <c r="D3495" s="15">
        <v>43844</v>
      </c>
      <c r="E3495" s="15" t="str">
        <f>_xlfn.IFNA(IF(LEFT(VLOOKUP(RecordTable[[#This Row],[METRC]],METRC!A:B,2,FALSE),4)=LEFT(RecordTable[[#This Row],[CloneBarcode]],4),"match","MISMATCH"),"dead")</f>
        <v>dead</v>
      </c>
      <c r="F3495" s="15" t="str">
        <f>_xlfn.IFNA(INDEX(Table6[[#All],[Location]],MATCH(RecordTable[[#This Row],[METRC]],Table6[Tag],0)),"DEAD")</f>
        <v>DEAD</v>
      </c>
    </row>
    <row r="3496" spans="1:6" x14ac:dyDescent="0.25">
      <c r="A3496" t="s">
        <v>4596</v>
      </c>
      <c r="B3496" t="s">
        <v>3083</v>
      </c>
      <c r="C3496" t="str">
        <f>_xlfn.CONCAT(RecordTable[[#This Row],[PhenoAbbv]],".",RIGHT(RecordTable[[#This Row],[METRC]],6))</f>
        <v>ISLA010.045497</v>
      </c>
      <c r="D3496" s="15">
        <v>43844</v>
      </c>
      <c r="E3496" s="15" t="str">
        <f>_xlfn.IFNA(IF(LEFT(VLOOKUP(RecordTable[[#This Row],[METRC]],METRC!A:B,2,FALSE),4)=LEFT(RecordTable[[#This Row],[CloneBarcode]],4),"match","MISMATCH"),"dead")</f>
        <v>dead</v>
      </c>
      <c r="F3496" s="15" t="str">
        <f>_xlfn.IFNA(INDEX(Table6[[#All],[Location]],MATCH(RecordTable[[#This Row],[METRC]],Table6[Tag],0)),"DEAD")</f>
        <v>DEAD</v>
      </c>
    </row>
    <row r="3497" spans="1:6" x14ac:dyDescent="0.25">
      <c r="A3497" t="s">
        <v>4597</v>
      </c>
      <c r="B3497" t="s">
        <v>2684</v>
      </c>
      <c r="C3497" t="str">
        <f>_xlfn.CONCAT(RecordTable[[#This Row],[PhenoAbbv]],".",RIGHT(RecordTable[[#This Row],[METRC]],6))</f>
        <v>JACK021.045576</v>
      </c>
      <c r="D3497" s="15">
        <v>43844</v>
      </c>
      <c r="E3497" s="15" t="str">
        <f>_xlfn.IFNA(IF(LEFT(VLOOKUP(RecordTable[[#This Row],[METRC]],METRC!A:B,2,FALSE),4)=LEFT(RecordTable[[#This Row],[CloneBarcode]],4),"match","MISMATCH"),"dead")</f>
        <v>dead</v>
      </c>
      <c r="F3497" s="15" t="str">
        <f>_xlfn.IFNA(INDEX(Table6[[#All],[Location]],MATCH(RecordTable[[#This Row],[METRC]],Table6[Tag],0)),"DEAD")</f>
        <v>DEAD</v>
      </c>
    </row>
    <row r="3498" spans="1:6" x14ac:dyDescent="0.25">
      <c r="A3498" t="s">
        <v>4598</v>
      </c>
      <c r="B3498" t="s">
        <v>3088</v>
      </c>
      <c r="C3498" t="str">
        <f>_xlfn.CONCAT(RecordTable[[#This Row],[PhenoAbbv]],".",RIGHT(RecordTable[[#This Row],[METRC]],6))</f>
        <v>JK99007.048099</v>
      </c>
      <c r="D3498" s="15">
        <v>43844</v>
      </c>
      <c r="E3498" s="15" t="str">
        <f>_xlfn.IFNA(IF(LEFT(VLOOKUP(RecordTable[[#This Row],[METRC]],METRC!A:B,2,FALSE),4)=LEFT(RecordTable[[#This Row],[CloneBarcode]],4),"match","MISMATCH"),"dead")</f>
        <v>dead</v>
      </c>
      <c r="F3498" s="15" t="str">
        <f>_xlfn.IFNA(INDEX(Table6[[#All],[Location]],MATCH(RecordTable[[#This Row],[METRC]],Table6[Tag],0)),"DEAD")</f>
        <v>DEAD</v>
      </c>
    </row>
    <row r="3499" spans="1:6" x14ac:dyDescent="0.25">
      <c r="A3499" t="s">
        <v>4599</v>
      </c>
      <c r="B3499" t="s">
        <v>3088</v>
      </c>
      <c r="C3499" t="str">
        <f>_xlfn.CONCAT(RecordTable[[#This Row],[PhenoAbbv]],".",RIGHT(RecordTable[[#This Row],[METRC]],6))</f>
        <v>JK99007.048100</v>
      </c>
      <c r="D3499" s="15">
        <v>43844</v>
      </c>
      <c r="E3499" s="15" t="str">
        <f>_xlfn.IFNA(IF(LEFT(VLOOKUP(RecordTable[[#This Row],[METRC]],METRC!A:B,2,FALSE),4)=LEFT(RecordTable[[#This Row],[CloneBarcode]],4),"match","MISMATCH"),"dead")</f>
        <v>dead</v>
      </c>
      <c r="F3499" s="15" t="str">
        <f>_xlfn.IFNA(INDEX(Table6[[#All],[Location]],MATCH(RecordTable[[#This Row],[METRC]],Table6[Tag],0)),"DEAD")</f>
        <v>DEAD</v>
      </c>
    </row>
    <row r="3500" spans="1:6" x14ac:dyDescent="0.25">
      <c r="A3500" t="s">
        <v>4600</v>
      </c>
      <c r="B3500" t="s">
        <v>3088</v>
      </c>
      <c r="C3500" t="str">
        <f>_xlfn.CONCAT(RecordTable[[#This Row],[PhenoAbbv]],".",RIGHT(RecordTable[[#This Row],[METRC]],6))</f>
        <v>JK99007.048101</v>
      </c>
      <c r="D3500" s="15">
        <v>43844</v>
      </c>
      <c r="E3500" s="15" t="str">
        <f>_xlfn.IFNA(IF(LEFT(VLOOKUP(RecordTable[[#This Row],[METRC]],METRC!A:B,2,FALSE),4)=LEFT(RecordTable[[#This Row],[CloneBarcode]],4),"match","MISMATCH"),"dead")</f>
        <v>dead</v>
      </c>
      <c r="F3500" s="15" t="str">
        <f>_xlfn.IFNA(INDEX(Table6[[#All],[Location]],MATCH(RecordTable[[#This Row],[METRC]],Table6[Tag],0)),"DEAD")</f>
        <v>DEAD</v>
      </c>
    </row>
    <row r="3501" spans="1:6" x14ac:dyDescent="0.25">
      <c r="A3501" t="s">
        <v>4601</v>
      </c>
      <c r="B3501" t="s">
        <v>3088</v>
      </c>
      <c r="C3501" t="str">
        <f>_xlfn.CONCAT(RecordTable[[#This Row],[PhenoAbbv]],".",RIGHT(RecordTable[[#This Row],[METRC]],6))</f>
        <v>JK99007.050601</v>
      </c>
      <c r="D3501" s="15">
        <v>43844</v>
      </c>
      <c r="E3501" s="15" t="str">
        <f>_xlfn.IFNA(IF(LEFT(VLOOKUP(RecordTable[[#This Row],[METRC]],METRC!A:B,2,FALSE),4)=LEFT(RecordTable[[#This Row],[CloneBarcode]],4),"match","MISMATCH"),"dead")</f>
        <v>dead</v>
      </c>
      <c r="F3501" s="15" t="str">
        <f>_xlfn.IFNA(INDEX(Table6[[#All],[Location]],MATCH(RecordTable[[#This Row],[METRC]],Table6[Tag],0)),"DEAD")</f>
        <v>DEAD</v>
      </c>
    </row>
    <row r="3502" spans="1:6" x14ac:dyDescent="0.25">
      <c r="A3502" t="s">
        <v>4602</v>
      </c>
      <c r="B3502" t="s">
        <v>3088</v>
      </c>
      <c r="C3502" t="str">
        <f>_xlfn.CONCAT(RecordTable[[#This Row],[PhenoAbbv]],".",RIGHT(RecordTable[[#This Row],[METRC]],6))</f>
        <v>JK99007.050602</v>
      </c>
      <c r="D3502" s="15">
        <v>43844</v>
      </c>
      <c r="E3502" s="15" t="str">
        <f>_xlfn.IFNA(IF(LEFT(VLOOKUP(RecordTable[[#This Row],[METRC]],METRC!A:B,2,FALSE),4)=LEFT(RecordTable[[#This Row],[CloneBarcode]],4),"match","MISMATCH"),"dead")</f>
        <v>dead</v>
      </c>
      <c r="F3502" s="15" t="str">
        <f>_xlfn.IFNA(INDEX(Table6[[#All],[Location]],MATCH(RecordTable[[#This Row],[METRC]],Table6[Tag],0)),"DEAD")</f>
        <v>DEAD</v>
      </c>
    </row>
    <row r="3503" spans="1:6" x14ac:dyDescent="0.25">
      <c r="A3503" t="s">
        <v>4603</v>
      </c>
      <c r="B3503" t="s">
        <v>3093</v>
      </c>
      <c r="C3503" t="str">
        <f>_xlfn.CONCAT(RecordTable[[#This Row],[PhenoAbbv]],".",RIGHT(RecordTable[[#This Row],[METRC]],6))</f>
        <v>JK99030.048089</v>
      </c>
      <c r="D3503" s="15">
        <v>43844</v>
      </c>
      <c r="E3503" s="15" t="str">
        <f>_xlfn.IFNA(IF(LEFT(VLOOKUP(RecordTable[[#This Row],[METRC]],METRC!A:B,2,FALSE),4)=LEFT(RecordTable[[#This Row],[CloneBarcode]],4),"match","MISMATCH"),"dead")</f>
        <v>dead</v>
      </c>
      <c r="F3503" s="15" t="str">
        <f>_xlfn.IFNA(INDEX(Table6[[#All],[Location]],MATCH(RecordTable[[#This Row],[METRC]],Table6[Tag],0)),"DEAD")</f>
        <v>DEAD</v>
      </c>
    </row>
    <row r="3504" spans="1:6" x14ac:dyDescent="0.25">
      <c r="A3504" t="s">
        <v>4604</v>
      </c>
      <c r="B3504" t="s">
        <v>3093</v>
      </c>
      <c r="C3504" t="str">
        <f>_xlfn.CONCAT(RecordTable[[#This Row],[PhenoAbbv]],".",RIGHT(RecordTable[[#This Row],[METRC]],6))</f>
        <v>JK99030.048090</v>
      </c>
      <c r="D3504" s="15">
        <v>43844</v>
      </c>
      <c r="E3504" s="15" t="str">
        <f>_xlfn.IFNA(IF(LEFT(VLOOKUP(RecordTable[[#This Row],[METRC]],METRC!A:B,2,FALSE),4)=LEFT(RecordTable[[#This Row],[CloneBarcode]],4),"match","MISMATCH"),"dead")</f>
        <v>dead</v>
      </c>
      <c r="F3504" s="15" t="str">
        <f>_xlfn.IFNA(INDEX(Table6[[#All],[Location]],MATCH(RecordTable[[#This Row],[METRC]],Table6[Tag],0)),"DEAD")</f>
        <v>DEAD</v>
      </c>
    </row>
    <row r="3505" spans="1:6" x14ac:dyDescent="0.25">
      <c r="A3505" t="s">
        <v>4605</v>
      </c>
      <c r="B3505" t="s">
        <v>3097</v>
      </c>
      <c r="C3505" t="str">
        <f>_xlfn.CONCAT(RecordTable[[#This Row],[PhenoAbbv]],".",RIGHT(RecordTable[[#This Row],[METRC]],6))</f>
        <v>JK99042.048086</v>
      </c>
      <c r="D3505" s="15">
        <v>43844</v>
      </c>
      <c r="E3505" s="15" t="str">
        <f>_xlfn.IFNA(IF(LEFT(VLOOKUP(RecordTable[[#This Row],[METRC]],METRC!A:B,2,FALSE),4)=LEFT(RecordTable[[#This Row],[CloneBarcode]],4),"match","MISMATCH"),"dead")</f>
        <v>dead</v>
      </c>
      <c r="F3505" s="15" t="str">
        <f>_xlfn.IFNA(INDEX(Table6[[#All],[Location]],MATCH(RecordTable[[#This Row],[METRC]],Table6[Tag],0)),"DEAD")</f>
        <v>DEAD</v>
      </c>
    </row>
    <row r="3506" spans="1:6" x14ac:dyDescent="0.25">
      <c r="A3506" t="s">
        <v>4606</v>
      </c>
      <c r="B3506" t="s">
        <v>3097</v>
      </c>
      <c r="C3506" t="str">
        <f>_xlfn.CONCAT(RecordTable[[#This Row],[PhenoAbbv]],".",RIGHT(RecordTable[[#This Row],[METRC]],6))</f>
        <v>JK99042.048087</v>
      </c>
      <c r="D3506" s="15">
        <v>43844</v>
      </c>
      <c r="E3506" s="15" t="str">
        <f>_xlfn.IFNA(IF(LEFT(VLOOKUP(RecordTable[[#This Row],[METRC]],METRC!A:B,2,FALSE),4)=LEFT(RecordTable[[#This Row],[CloneBarcode]],4),"match","MISMATCH"),"dead")</f>
        <v>dead</v>
      </c>
      <c r="F3506" s="15" t="str">
        <f>_xlfn.IFNA(INDEX(Table6[[#All],[Location]],MATCH(RecordTable[[#This Row],[METRC]],Table6[Tag],0)),"DEAD")</f>
        <v>DEAD</v>
      </c>
    </row>
    <row r="3507" spans="1:6" x14ac:dyDescent="0.25">
      <c r="A3507" t="s">
        <v>4607</v>
      </c>
      <c r="B3507" t="s">
        <v>3104</v>
      </c>
      <c r="C3507" t="str">
        <f>_xlfn.CONCAT(RecordTable[[#This Row],[PhenoAbbv]],".",RIGHT(RecordTable[[#This Row],[METRC]],6))</f>
        <v>JK99064.048085</v>
      </c>
      <c r="D3507" s="15">
        <v>43844</v>
      </c>
      <c r="E3507" s="15" t="str">
        <f>_xlfn.IFNA(IF(LEFT(VLOOKUP(RecordTable[[#This Row],[METRC]],METRC!A:B,2,FALSE),4)=LEFT(RecordTable[[#This Row],[CloneBarcode]],4),"match","MISMATCH"),"dead")</f>
        <v>dead</v>
      </c>
      <c r="F3507" s="15" t="str">
        <f>_xlfn.IFNA(INDEX(Table6[[#All],[Location]],MATCH(RecordTable[[#This Row],[METRC]],Table6[Tag],0)),"DEAD")</f>
        <v>DEAD</v>
      </c>
    </row>
    <row r="3508" spans="1:6" x14ac:dyDescent="0.25">
      <c r="A3508" t="s">
        <v>4608</v>
      </c>
      <c r="B3508" t="s">
        <v>3104</v>
      </c>
      <c r="C3508" t="str">
        <f>_xlfn.CONCAT(RecordTable[[#This Row],[PhenoAbbv]],".",RIGHT(RecordTable[[#This Row],[METRC]],6))</f>
        <v>JK99064.048105</v>
      </c>
      <c r="D3508" s="15">
        <v>43844</v>
      </c>
      <c r="E3508" s="15" t="str">
        <f>_xlfn.IFNA(IF(LEFT(VLOOKUP(RecordTable[[#This Row],[METRC]],METRC!A:B,2,FALSE),4)=LEFT(RecordTable[[#This Row],[CloneBarcode]],4),"match","MISMATCH"),"dead")</f>
        <v>dead</v>
      </c>
      <c r="F3508" s="15" t="str">
        <f>_xlfn.IFNA(INDEX(Table6[[#All],[Location]],MATCH(RecordTable[[#This Row],[METRC]],Table6[Tag],0)),"DEAD")</f>
        <v>DEAD</v>
      </c>
    </row>
    <row r="3509" spans="1:6" x14ac:dyDescent="0.25">
      <c r="A3509" t="s">
        <v>4609</v>
      </c>
      <c r="B3509" t="s">
        <v>3104</v>
      </c>
      <c r="C3509" t="str">
        <f>_xlfn.CONCAT(RecordTable[[#This Row],[PhenoAbbv]],".",RIGHT(RecordTable[[#This Row],[METRC]],6))</f>
        <v>JK99064.048106</v>
      </c>
      <c r="D3509" s="15">
        <v>43844</v>
      </c>
      <c r="E3509" s="15" t="str">
        <f>_xlfn.IFNA(IF(LEFT(VLOOKUP(RecordTable[[#This Row],[METRC]],METRC!A:B,2,FALSE),4)=LEFT(RecordTable[[#This Row],[CloneBarcode]],4),"match","MISMATCH"),"dead")</f>
        <v>dead</v>
      </c>
      <c r="F3509" s="15" t="str">
        <f>_xlfn.IFNA(INDEX(Table6[[#All],[Location]],MATCH(RecordTable[[#This Row],[METRC]],Table6[Tag],0)),"DEAD")</f>
        <v>DEAD</v>
      </c>
    </row>
    <row r="3510" spans="1:6" x14ac:dyDescent="0.25">
      <c r="A3510" t="s">
        <v>4610</v>
      </c>
      <c r="B3510" t="s">
        <v>3104</v>
      </c>
      <c r="C3510" t="str">
        <f>_xlfn.CONCAT(RecordTable[[#This Row],[PhenoAbbv]],".",RIGHT(RecordTable[[#This Row],[METRC]],6))</f>
        <v>JK99064.050600</v>
      </c>
      <c r="D3510" s="15">
        <v>43844</v>
      </c>
      <c r="E3510" s="15" t="str">
        <f>_xlfn.IFNA(IF(LEFT(VLOOKUP(RecordTable[[#This Row],[METRC]],METRC!A:B,2,FALSE),4)=LEFT(RecordTable[[#This Row],[CloneBarcode]],4),"match","MISMATCH"),"dead")</f>
        <v>dead</v>
      </c>
      <c r="F3510" s="15" t="str">
        <f>_xlfn.IFNA(INDEX(Table6[[#All],[Location]],MATCH(RecordTable[[#This Row],[METRC]],Table6[Tag],0)),"DEAD")</f>
        <v>DEAD</v>
      </c>
    </row>
    <row r="3511" spans="1:6" x14ac:dyDescent="0.25">
      <c r="A3511" t="s">
        <v>4611</v>
      </c>
      <c r="B3511" t="s">
        <v>2734</v>
      </c>
      <c r="C3511" t="str">
        <f>_xlfn.CONCAT(RecordTable[[#This Row],[PhenoAbbv]],".",RIGHT(RecordTable[[#This Row],[METRC]],6))</f>
        <v>KING002.045278</v>
      </c>
      <c r="D3511" s="15">
        <v>43844</v>
      </c>
      <c r="E3511" s="15" t="str">
        <f>_xlfn.IFNA(IF(LEFT(VLOOKUP(RecordTable[[#This Row],[METRC]],METRC!A:B,2,FALSE),4)=LEFT(RecordTable[[#This Row],[CloneBarcode]],4),"match","MISMATCH"),"dead")</f>
        <v>dead</v>
      </c>
      <c r="F3511" s="15" t="str">
        <f>_xlfn.IFNA(INDEX(Table6[[#All],[Location]],MATCH(RecordTable[[#This Row],[METRC]],Table6[Tag],0)),"DEAD")</f>
        <v>DEAD</v>
      </c>
    </row>
    <row r="3512" spans="1:6" x14ac:dyDescent="0.25">
      <c r="A3512" t="s">
        <v>4612</v>
      </c>
      <c r="B3512" t="s">
        <v>2734</v>
      </c>
      <c r="C3512" t="str">
        <f>_xlfn.CONCAT(RecordTable[[#This Row],[PhenoAbbv]],".",RIGHT(RecordTable[[#This Row],[METRC]],6))</f>
        <v>KING002.045289</v>
      </c>
      <c r="D3512" s="15">
        <v>43844</v>
      </c>
      <c r="E3512" s="15" t="str">
        <f>_xlfn.IFNA(IF(LEFT(VLOOKUP(RecordTable[[#This Row],[METRC]],METRC!A:B,2,FALSE),4)=LEFT(RecordTable[[#This Row],[CloneBarcode]],4),"match","MISMATCH"),"dead")</f>
        <v>dead</v>
      </c>
      <c r="F3512" s="15" t="str">
        <f>_xlfn.IFNA(INDEX(Table6[[#All],[Location]],MATCH(RecordTable[[#This Row],[METRC]],Table6[Tag],0)),"DEAD")</f>
        <v>DEAD</v>
      </c>
    </row>
    <row r="3513" spans="1:6" x14ac:dyDescent="0.25">
      <c r="A3513" t="s">
        <v>4613</v>
      </c>
      <c r="B3513" t="s">
        <v>3126</v>
      </c>
      <c r="C3513" t="str">
        <f>_xlfn.CONCAT(RecordTable[[#This Row],[PhenoAbbv]],".",RIGHT(RecordTable[[#This Row],[METRC]],6))</f>
        <v>KLFR056.048033</v>
      </c>
      <c r="D3513" s="15">
        <v>43844</v>
      </c>
      <c r="E3513" s="15" t="str">
        <f>_xlfn.IFNA(IF(LEFT(VLOOKUP(RecordTable[[#This Row],[METRC]],METRC!A:B,2,FALSE),4)=LEFT(RecordTable[[#This Row],[CloneBarcode]],4),"match","MISMATCH"),"dead")</f>
        <v>dead</v>
      </c>
      <c r="F3513" s="15" t="str">
        <f>_xlfn.IFNA(INDEX(Table6[[#All],[Location]],MATCH(RecordTable[[#This Row],[METRC]],Table6[Tag],0)),"DEAD")</f>
        <v>DEAD</v>
      </c>
    </row>
    <row r="3514" spans="1:6" x14ac:dyDescent="0.25">
      <c r="A3514" t="s">
        <v>4614</v>
      </c>
      <c r="B3514" t="s">
        <v>3595</v>
      </c>
      <c r="C3514" t="str">
        <f>_xlfn.CONCAT(RecordTable[[#This Row],[PhenoAbbv]],".",RIGHT(RecordTable[[#This Row],[METRC]],6))</f>
        <v>KNMK001.050564</v>
      </c>
      <c r="D3514" s="15">
        <v>43844</v>
      </c>
      <c r="E3514" s="15" t="str">
        <f>_xlfn.IFNA(IF(LEFT(VLOOKUP(RecordTable[[#This Row],[METRC]],METRC!A:B,2,FALSE),4)=LEFT(RecordTable[[#This Row],[CloneBarcode]],4),"match","MISMATCH"),"dead")</f>
        <v>dead</v>
      </c>
      <c r="F3514" s="15" t="str">
        <f>_xlfn.IFNA(INDEX(Table6[[#All],[Location]],MATCH(RecordTable[[#This Row],[METRC]],Table6[Tag],0)),"DEAD")</f>
        <v>DEAD</v>
      </c>
    </row>
    <row r="3515" spans="1:6" x14ac:dyDescent="0.25">
      <c r="A3515" t="s">
        <v>4615</v>
      </c>
      <c r="B3515" t="s">
        <v>4119</v>
      </c>
      <c r="C3515" t="str">
        <f>_xlfn.CONCAT(RecordTable[[#This Row],[PhenoAbbv]],".",RIGHT(RecordTable[[#This Row],[METRC]],6))</f>
        <v>KOIX007.048053</v>
      </c>
      <c r="D3515" s="15">
        <v>43844</v>
      </c>
      <c r="E3515" s="15" t="str">
        <f>_xlfn.IFNA(IF(LEFT(VLOOKUP(RecordTable[[#This Row],[METRC]],METRC!A:B,2,FALSE),4)=LEFT(RecordTable[[#This Row],[CloneBarcode]],4),"match","MISMATCH"),"dead")</f>
        <v>dead</v>
      </c>
      <c r="F3515" s="15" t="str">
        <f>_xlfn.IFNA(INDEX(Table6[[#All],[Location]],MATCH(RecordTable[[#This Row],[METRC]],Table6[Tag],0)),"DEAD")</f>
        <v>DEAD</v>
      </c>
    </row>
    <row r="3516" spans="1:6" x14ac:dyDescent="0.25">
      <c r="A3516" t="s">
        <v>4616</v>
      </c>
      <c r="B3516" t="s">
        <v>4119</v>
      </c>
      <c r="C3516" t="str">
        <f>_xlfn.CONCAT(RecordTable[[#This Row],[PhenoAbbv]],".",RIGHT(RecordTable[[#This Row],[METRC]],6))</f>
        <v>KOIX007.048054</v>
      </c>
      <c r="D3516" s="15">
        <v>43844</v>
      </c>
      <c r="E3516" s="15" t="str">
        <f>_xlfn.IFNA(IF(LEFT(VLOOKUP(RecordTable[[#This Row],[METRC]],METRC!A:B,2,FALSE),4)=LEFT(RecordTable[[#This Row],[CloneBarcode]],4),"match","MISMATCH"),"dead")</f>
        <v>dead</v>
      </c>
      <c r="F3516" s="15" t="str">
        <f>_xlfn.IFNA(INDEX(Table6[[#All],[Location]],MATCH(RecordTable[[#This Row],[METRC]],Table6[Tag],0)),"DEAD")</f>
        <v>DEAD</v>
      </c>
    </row>
    <row r="3517" spans="1:6" x14ac:dyDescent="0.25">
      <c r="A3517" t="s">
        <v>4617</v>
      </c>
      <c r="B3517" t="s">
        <v>4119</v>
      </c>
      <c r="C3517" t="str">
        <f>_xlfn.CONCAT(RecordTable[[#This Row],[PhenoAbbv]],".",RIGHT(RecordTable[[#This Row],[METRC]],6))</f>
        <v>KOIX007.048055</v>
      </c>
      <c r="D3517" s="15">
        <v>43844</v>
      </c>
      <c r="E3517" s="15" t="str">
        <f>_xlfn.IFNA(IF(LEFT(VLOOKUP(RecordTable[[#This Row],[METRC]],METRC!A:B,2,FALSE),4)=LEFT(RecordTable[[#This Row],[CloneBarcode]],4),"match","MISMATCH"),"dead")</f>
        <v>dead</v>
      </c>
      <c r="F3517" s="15" t="str">
        <f>_xlfn.IFNA(INDEX(Table6[[#All],[Location]],MATCH(RecordTable[[#This Row],[METRC]],Table6[Tag],0)),"DEAD")</f>
        <v>DEAD</v>
      </c>
    </row>
    <row r="3518" spans="1:6" x14ac:dyDescent="0.25">
      <c r="A3518" t="s">
        <v>4618</v>
      </c>
      <c r="B3518" t="s">
        <v>3741</v>
      </c>
      <c r="C3518" t="str">
        <f>_xlfn.CONCAT(RecordTable[[#This Row],[PhenoAbbv]],".",RIGHT(RecordTable[[#This Row],[METRC]],6))</f>
        <v>KOIX034.048072</v>
      </c>
      <c r="D3518" s="15">
        <v>43844</v>
      </c>
      <c r="E3518" s="15" t="str">
        <f>_xlfn.IFNA(IF(LEFT(VLOOKUP(RecordTable[[#This Row],[METRC]],METRC!A:B,2,FALSE),4)=LEFT(RecordTable[[#This Row],[CloneBarcode]],4),"match","MISMATCH"),"dead")</f>
        <v>dead</v>
      </c>
      <c r="F3518" s="15" t="str">
        <f>_xlfn.IFNA(INDEX(Table6[[#All],[Location]],MATCH(RecordTable[[#This Row],[METRC]],Table6[Tag],0)),"DEAD")</f>
        <v>DEAD</v>
      </c>
    </row>
    <row r="3519" spans="1:6" x14ac:dyDescent="0.25">
      <c r="A3519" t="s">
        <v>4619</v>
      </c>
      <c r="B3519" t="s">
        <v>3741</v>
      </c>
      <c r="C3519" t="str">
        <f>_xlfn.CONCAT(RecordTable[[#This Row],[PhenoAbbv]],".",RIGHT(RecordTable[[#This Row],[METRC]],6))</f>
        <v>KOIX034.048073</v>
      </c>
      <c r="D3519" s="15">
        <v>43844</v>
      </c>
      <c r="E3519" s="15" t="str">
        <f>_xlfn.IFNA(IF(LEFT(VLOOKUP(RecordTable[[#This Row],[METRC]],METRC!A:B,2,FALSE),4)=LEFT(RecordTable[[#This Row],[CloneBarcode]],4),"match","MISMATCH"),"dead")</f>
        <v>dead</v>
      </c>
      <c r="F3519" s="15" t="str">
        <f>_xlfn.IFNA(INDEX(Table6[[#All],[Location]],MATCH(RecordTable[[#This Row],[METRC]],Table6[Tag],0)),"DEAD")</f>
        <v>DEAD</v>
      </c>
    </row>
    <row r="3520" spans="1:6" x14ac:dyDescent="0.25">
      <c r="A3520" t="s">
        <v>4620</v>
      </c>
      <c r="B3520" t="s">
        <v>2679</v>
      </c>
      <c r="C3520" t="str">
        <f>_xlfn.CONCAT(RecordTable[[#This Row],[PhenoAbbv]],".",RIGHT(RecordTable[[#This Row],[METRC]],6))</f>
        <v>KOKO011.050611</v>
      </c>
      <c r="D3520" s="15">
        <v>43844</v>
      </c>
      <c r="E3520" s="15" t="str">
        <f>_xlfn.IFNA(IF(LEFT(VLOOKUP(RecordTable[[#This Row],[METRC]],METRC!A:B,2,FALSE),4)=LEFT(RecordTable[[#This Row],[CloneBarcode]],4),"match","MISMATCH"),"dead")</f>
        <v>dead</v>
      </c>
      <c r="F3520" s="15" t="str">
        <f>_xlfn.IFNA(INDEX(Table6[[#All],[Location]],MATCH(RecordTable[[#This Row],[METRC]],Table6[Tag],0)),"DEAD")</f>
        <v>DEAD</v>
      </c>
    </row>
    <row r="3521" spans="1:6" x14ac:dyDescent="0.25">
      <c r="A3521" t="s">
        <v>4621</v>
      </c>
      <c r="B3521" t="s">
        <v>2679</v>
      </c>
      <c r="C3521" t="str">
        <f>_xlfn.CONCAT(RecordTable[[#This Row],[PhenoAbbv]],".",RIGHT(RecordTable[[#This Row],[METRC]],6))</f>
        <v>KOKO011.050613</v>
      </c>
      <c r="D3521" s="15">
        <v>43844</v>
      </c>
      <c r="E3521" s="15" t="str">
        <f>_xlfn.IFNA(IF(LEFT(VLOOKUP(RecordTable[[#This Row],[METRC]],METRC!A:B,2,FALSE),4)=LEFT(RecordTable[[#This Row],[CloneBarcode]],4),"match","MISMATCH"),"dead")</f>
        <v>dead</v>
      </c>
      <c r="F3521" s="15" t="str">
        <f>_xlfn.IFNA(INDEX(Table6[[#All],[Location]],MATCH(RecordTable[[#This Row],[METRC]],Table6[Tag],0)),"DEAD")</f>
        <v>DEAD</v>
      </c>
    </row>
    <row r="3522" spans="1:6" x14ac:dyDescent="0.25">
      <c r="A3522" t="s">
        <v>4622</v>
      </c>
      <c r="B3522" t="s">
        <v>3453</v>
      </c>
      <c r="C3522" t="str">
        <f>_xlfn.CONCAT(RecordTable[[#This Row],[PhenoAbbv]],".",RIGHT(RecordTable[[#This Row],[METRC]],6))</f>
        <v>KOKO012.048079</v>
      </c>
      <c r="D3522" s="15">
        <v>43844</v>
      </c>
      <c r="E3522" s="15" t="str">
        <f>_xlfn.IFNA(IF(LEFT(VLOOKUP(RecordTable[[#This Row],[METRC]],METRC!A:B,2,FALSE),4)=LEFT(RecordTable[[#This Row],[CloneBarcode]],4),"match","MISMATCH"),"dead")</f>
        <v>dead</v>
      </c>
      <c r="F3522" s="15" t="str">
        <f>_xlfn.IFNA(INDEX(Table6[[#All],[Location]],MATCH(RecordTable[[#This Row],[METRC]],Table6[Tag],0)),"DEAD")</f>
        <v>DEAD</v>
      </c>
    </row>
    <row r="3523" spans="1:6" x14ac:dyDescent="0.25">
      <c r="A3523" t="s">
        <v>4623</v>
      </c>
      <c r="B3523" t="s">
        <v>3453</v>
      </c>
      <c r="C3523" t="str">
        <f>_xlfn.CONCAT(RecordTable[[#This Row],[PhenoAbbv]],".",RIGHT(RecordTable[[#This Row],[METRC]],6))</f>
        <v>KOKO012.048080</v>
      </c>
      <c r="D3523" s="15">
        <v>43844</v>
      </c>
      <c r="E3523" s="15" t="str">
        <f>_xlfn.IFNA(IF(LEFT(VLOOKUP(RecordTable[[#This Row],[METRC]],METRC!A:B,2,FALSE),4)=LEFT(RecordTable[[#This Row],[CloneBarcode]],4),"match","MISMATCH"),"dead")</f>
        <v>dead</v>
      </c>
      <c r="F3523" s="15" t="str">
        <f>_xlfn.IFNA(INDEX(Table6[[#All],[Location]],MATCH(RecordTable[[#This Row],[METRC]],Table6[Tag],0)),"DEAD")</f>
        <v>DEAD</v>
      </c>
    </row>
    <row r="3524" spans="1:6" x14ac:dyDescent="0.25">
      <c r="A3524" t="s">
        <v>4624</v>
      </c>
      <c r="B3524" t="s">
        <v>3453</v>
      </c>
      <c r="C3524" t="str">
        <f>_xlfn.CONCAT(RecordTable[[#This Row],[PhenoAbbv]],".",RIGHT(RecordTable[[#This Row],[METRC]],6))</f>
        <v>KOKO012.048081</v>
      </c>
      <c r="D3524" s="15">
        <v>43844</v>
      </c>
      <c r="E3524" s="15" t="str">
        <f>_xlfn.IFNA(IF(LEFT(VLOOKUP(RecordTable[[#This Row],[METRC]],METRC!A:B,2,FALSE),4)=LEFT(RecordTable[[#This Row],[CloneBarcode]],4),"match","MISMATCH"),"dead")</f>
        <v>dead</v>
      </c>
      <c r="F3524" s="15" t="str">
        <f>_xlfn.IFNA(INDEX(Table6[[#All],[Location]],MATCH(RecordTable[[#This Row],[METRC]],Table6[Tag],0)),"DEAD")</f>
        <v>DEAD</v>
      </c>
    </row>
    <row r="3525" spans="1:6" x14ac:dyDescent="0.25">
      <c r="A3525" t="s">
        <v>4625</v>
      </c>
      <c r="B3525" t="s">
        <v>3453</v>
      </c>
      <c r="C3525" t="str">
        <f>_xlfn.CONCAT(RecordTable[[#This Row],[PhenoAbbv]],".",RIGHT(RecordTable[[#This Row],[METRC]],6))</f>
        <v>KOKO012.050609</v>
      </c>
      <c r="D3525" s="15">
        <v>43844</v>
      </c>
      <c r="E3525" s="15" t="str">
        <f>_xlfn.IFNA(IF(LEFT(VLOOKUP(RecordTable[[#This Row],[METRC]],METRC!A:B,2,FALSE),4)=LEFT(RecordTable[[#This Row],[CloneBarcode]],4),"match","MISMATCH"),"dead")</f>
        <v>dead</v>
      </c>
      <c r="F3525" s="15" t="str">
        <f>_xlfn.IFNA(INDEX(Table6[[#All],[Location]],MATCH(RecordTable[[#This Row],[METRC]],Table6[Tag],0)),"DEAD")</f>
        <v>DEAD</v>
      </c>
    </row>
    <row r="3526" spans="1:6" x14ac:dyDescent="0.25">
      <c r="A3526" t="s">
        <v>4626</v>
      </c>
      <c r="B3526" t="s">
        <v>2652</v>
      </c>
      <c r="C3526" t="str">
        <f>_xlfn.CONCAT(RecordTable[[#This Row],[PhenoAbbv]],".",RIGHT(RecordTable[[#This Row],[METRC]],6))</f>
        <v>KOKO030.050605</v>
      </c>
      <c r="D3526" s="15">
        <v>43844</v>
      </c>
      <c r="E3526" s="15" t="str">
        <f>_xlfn.IFNA(IF(LEFT(VLOOKUP(RecordTable[[#This Row],[METRC]],METRC!A:B,2,FALSE),4)=LEFT(RecordTable[[#This Row],[CloneBarcode]],4),"match","MISMATCH"),"dead")</f>
        <v>dead</v>
      </c>
      <c r="F3526" s="15" t="str">
        <f>_xlfn.IFNA(INDEX(Table6[[#All],[Location]],MATCH(RecordTable[[#This Row],[METRC]],Table6[Tag],0)),"DEAD")</f>
        <v>DEAD</v>
      </c>
    </row>
    <row r="3527" spans="1:6" x14ac:dyDescent="0.25">
      <c r="A3527" t="s">
        <v>4627</v>
      </c>
      <c r="B3527" t="s">
        <v>2652</v>
      </c>
      <c r="C3527" t="str">
        <f>_xlfn.CONCAT(RecordTable[[#This Row],[PhenoAbbv]],".",RIGHT(RecordTable[[#This Row],[METRC]],6))</f>
        <v>KOKO030.050606</v>
      </c>
      <c r="D3527" s="15">
        <v>43844</v>
      </c>
      <c r="E3527" s="15" t="str">
        <f>_xlfn.IFNA(IF(LEFT(VLOOKUP(RecordTable[[#This Row],[METRC]],METRC!A:B,2,FALSE),4)=LEFT(RecordTable[[#This Row],[CloneBarcode]],4),"match","MISMATCH"),"dead")</f>
        <v>dead</v>
      </c>
      <c r="F3527" s="15" t="str">
        <f>_xlfn.IFNA(INDEX(Table6[[#All],[Location]],MATCH(RecordTable[[#This Row],[METRC]],Table6[Tag],0)),"DEAD")</f>
        <v>DEAD</v>
      </c>
    </row>
    <row r="3528" spans="1:6" x14ac:dyDescent="0.25">
      <c r="A3528" t="s">
        <v>4628</v>
      </c>
      <c r="B3528" t="s">
        <v>3159</v>
      </c>
      <c r="C3528" t="str">
        <f>_xlfn.CONCAT(RecordTable[[#This Row],[PhenoAbbv]],".",RIGHT(RecordTable[[#This Row],[METRC]],6))</f>
        <v>LDOS025.045500</v>
      </c>
      <c r="D3528" s="15">
        <v>43844</v>
      </c>
      <c r="E3528" s="15" t="str">
        <f>_xlfn.IFNA(IF(LEFT(VLOOKUP(RecordTable[[#This Row],[METRC]],METRC!A:B,2,FALSE),4)=LEFT(RecordTable[[#This Row],[CloneBarcode]],4),"match","MISMATCH"),"dead")</f>
        <v>dead</v>
      </c>
      <c r="F3528" s="15" t="str">
        <f>_xlfn.IFNA(INDEX(Table6[[#All],[Location]],MATCH(RecordTable[[#This Row],[METRC]],Table6[Tag],0)),"DEAD")</f>
        <v>DEAD</v>
      </c>
    </row>
    <row r="3529" spans="1:6" x14ac:dyDescent="0.25">
      <c r="A3529" t="s">
        <v>4629</v>
      </c>
      <c r="B3529" t="s">
        <v>2636</v>
      </c>
      <c r="C3529" t="str">
        <f>_xlfn.CONCAT(RecordTable[[#This Row],[PhenoAbbv]],".",RIGHT(RecordTable[[#This Row],[METRC]],6))</f>
        <v>LDOS040.053189</v>
      </c>
      <c r="D3529" s="15">
        <v>43844</v>
      </c>
      <c r="E3529" s="15" t="str">
        <f>_xlfn.IFNA(IF(LEFT(VLOOKUP(RecordTable[[#This Row],[METRC]],METRC!A:B,2,FALSE),4)=LEFT(RecordTable[[#This Row],[CloneBarcode]],4),"match","MISMATCH"),"dead")</f>
        <v>dead</v>
      </c>
      <c r="F3529" s="15" t="str">
        <f>_xlfn.IFNA(INDEX(Table6[[#All],[Location]],MATCH(RecordTable[[#This Row],[METRC]],Table6[Tag],0)),"DEAD")</f>
        <v>DEAD</v>
      </c>
    </row>
    <row r="3530" spans="1:6" x14ac:dyDescent="0.25">
      <c r="A3530" t="s">
        <v>4630</v>
      </c>
      <c r="B3530" t="s">
        <v>3165</v>
      </c>
      <c r="C3530" t="str">
        <f>_xlfn.CONCAT(RecordTable[[#This Row],[PhenoAbbv]],".",RIGHT(RecordTable[[#This Row],[METRC]],6))</f>
        <v>LDOS041.045524</v>
      </c>
      <c r="D3530" s="15">
        <v>43844</v>
      </c>
      <c r="E3530" s="15" t="str">
        <f>_xlfn.IFNA(IF(LEFT(VLOOKUP(RecordTable[[#This Row],[METRC]],METRC!A:B,2,FALSE),4)=LEFT(RecordTable[[#This Row],[CloneBarcode]],4),"match","MISMATCH"),"dead")</f>
        <v>dead</v>
      </c>
      <c r="F3530" s="15" t="str">
        <f>_xlfn.IFNA(INDEX(Table6[[#All],[Location]],MATCH(RecordTable[[#This Row],[METRC]],Table6[Tag],0)),"DEAD")</f>
        <v>DEAD</v>
      </c>
    </row>
    <row r="3531" spans="1:6" x14ac:dyDescent="0.25">
      <c r="A3531" t="s">
        <v>4631</v>
      </c>
      <c r="B3531" t="s">
        <v>3165</v>
      </c>
      <c r="C3531" t="str">
        <f>_xlfn.CONCAT(RecordTable[[#This Row],[PhenoAbbv]],".",RIGHT(RecordTable[[#This Row],[METRC]],6))</f>
        <v>LDOS041.045525</v>
      </c>
      <c r="D3531" s="15">
        <v>43844</v>
      </c>
      <c r="E3531" s="15" t="str">
        <f>_xlfn.IFNA(IF(LEFT(VLOOKUP(RecordTable[[#This Row],[METRC]],METRC!A:B,2,FALSE),4)=LEFT(RecordTable[[#This Row],[CloneBarcode]],4),"match","MISMATCH"),"dead")</f>
        <v>dead</v>
      </c>
      <c r="F3531" s="15" t="str">
        <f>_xlfn.IFNA(INDEX(Table6[[#All],[Location]],MATCH(RecordTable[[#This Row],[METRC]],Table6[Tag],0)),"DEAD")</f>
        <v>DEAD</v>
      </c>
    </row>
    <row r="3532" spans="1:6" x14ac:dyDescent="0.25">
      <c r="A3532" t="s">
        <v>4632</v>
      </c>
      <c r="B3532" t="s">
        <v>3605</v>
      </c>
      <c r="C3532" t="str">
        <f>_xlfn.CONCAT(RecordTable[[#This Row],[PhenoAbbv]],".",RIGHT(RecordTable[[#This Row],[METRC]],6))</f>
        <v>MAYR007.050593</v>
      </c>
      <c r="D3532" s="15">
        <v>43844</v>
      </c>
      <c r="E3532" s="15" t="str">
        <f>_xlfn.IFNA(IF(LEFT(VLOOKUP(RecordTable[[#This Row],[METRC]],METRC!A:B,2,FALSE),4)=LEFT(RecordTable[[#This Row],[CloneBarcode]],4),"match","MISMATCH"),"dead")</f>
        <v>dead</v>
      </c>
      <c r="F3532" s="15" t="str">
        <f>_xlfn.IFNA(INDEX(Table6[[#All],[Location]],MATCH(RecordTable[[#This Row],[METRC]],Table6[Tag],0)),"DEAD")</f>
        <v>DEAD</v>
      </c>
    </row>
    <row r="3533" spans="1:6" x14ac:dyDescent="0.25">
      <c r="A3533" t="s">
        <v>4633</v>
      </c>
      <c r="B3533" t="s">
        <v>3605</v>
      </c>
      <c r="C3533" t="str">
        <f>_xlfn.CONCAT(RecordTable[[#This Row],[PhenoAbbv]],".",RIGHT(RecordTable[[#This Row],[METRC]],6))</f>
        <v>MAYR007.050594</v>
      </c>
      <c r="D3533" s="15">
        <v>43844</v>
      </c>
      <c r="E3533" s="15" t="str">
        <f>_xlfn.IFNA(IF(LEFT(VLOOKUP(RecordTable[[#This Row],[METRC]],METRC!A:B,2,FALSE),4)=LEFT(RecordTable[[#This Row],[CloneBarcode]],4),"match","MISMATCH"),"dead")</f>
        <v>dead</v>
      </c>
      <c r="F3533" s="15" t="str">
        <f>_xlfn.IFNA(INDEX(Table6[[#All],[Location]],MATCH(RecordTable[[#This Row],[METRC]],Table6[Tag],0)),"DEAD")</f>
        <v>DEAD</v>
      </c>
    </row>
    <row r="3534" spans="1:6" x14ac:dyDescent="0.25">
      <c r="A3534" t="s">
        <v>4634</v>
      </c>
      <c r="B3534" t="s">
        <v>2676</v>
      </c>
      <c r="C3534" t="str">
        <f>_xlfn.CONCAT(RecordTable[[#This Row],[PhenoAbbv]],".",RIGHT(RecordTable[[#This Row],[METRC]],6))</f>
        <v>NYFL014.044411</v>
      </c>
      <c r="D3534" s="15">
        <v>43844</v>
      </c>
      <c r="E3534" s="15" t="str">
        <f>_xlfn.IFNA(IF(LEFT(VLOOKUP(RecordTable[[#This Row],[METRC]],METRC!A:B,2,FALSE),4)=LEFT(RecordTable[[#This Row],[CloneBarcode]],4),"match","MISMATCH"),"dead")</f>
        <v>dead</v>
      </c>
      <c r="F3534" s="15" t="str">
        <f>_xlfn.IFNA(INDEX(Table6[[#All],[Location]],MATCH(RecordTable[[#This Row],[METRC]],Table6[Tag],0)),"DEAD")</f>
        <v>DEAD</v>
      </c>
    </row>
    <row r="3535" spans="1:6" x14ac:dyDescent="0.25">
      <c r="A3535" t="s">
        <v>4635</v>
      </c>
      <c r="B3535" t="s">
        <v>2676</v>
      </c>
      <c r="C3535" t="str">
        <f>_xlfn.CONCAT(RecordTable[[#This Row],[PhenoAbbv]],".",RIGHT(RecordTable[[#This Row],[METRC]],6))</f>
        <v>NYFL014.044413</v>
      </c>
      <c r="D3535" s="15">
        <v>43844</v>
      </c>
      <c r="E3535" s="15" t="str">
        <f>_xlfn.IFNA(IF(LEFT(VLOOKUP(RecordTable[[#This Row],[METRC]],METRC!A:B,2,FALSE),4)=LEFT(RecordTable[[#This Row],[CloneBarcode]],4),"match","MISMATCH"),"dead")</f>
        <v>dead</v>
      </c>
      <c r="F3535" s="15" t="str">
        <f>_xlfn.IFNA(INDEX(Table6[[#All],[Location]],MATCH(RecordTable[[#This Row],[METRC]],Table6[Tag],0)),"DEAD")</f>
        <v>DEAD</v>
      </c>
    </row>
    <row r="3536" spans="1:6" x14ac:dyDescent="0.25">
      <c r="A3536" t="s">
        <v>4636</v>
      </c>
      <c r="B3536" t="s">
        <v>2676</v>
      </c>
      <c r="C3536" t="str">
        <f>_xlfn.CONCAT(RecordTable[[#This Row],[PhenoAbbv]],".",RIGHT(RecordTable[[#This Row],[METRC]],6))</f>
        <v>NYFL014.044415</v>
      </c>
      <c r="D3536" s="15">
        <v>43844</v>
      </c>
      <c r="E3536" s="15" t="str">
        <f>_xlfn.IFNA(IF(LEFT(VLOOKUP(RecordTable[[#This Row],[METRC]],METRC!A:B,2,FALSE),4)=LEFT(RecordTable[[#This Row],[CloneBarcode]],4),"match","MISMATCH"),"dead")</f>
        <v>dead</v>
      </c>
      <c r="F3536" s="15" t="str">
        <f>_xlfn.IFNA(INDEX(Table6[[#All],[Location]],MATCH(RecordTable[[#This Row],[METRC]],Table6[Tag],0)),"DEAD")</f>
        <v>DEAD</v>
      </c>
    </row>
    <row r="3537" spans="1:6" x14ac:dyDescent="0.25">
      <c r="A3537" t="s">
        <v>4637</v>
      </c>
      <c r="B3537" t="s">
        <v>2676</v>
      </c>
      <c r="C3537" t="str">
        <f>_xlfn.CONCAT(RecordTable[[#This Row],[PhenoAbbv]],".",RIGHT(RecordTable[[#This Row],[METRC]],6))</f>
        <v>NYFL014.045546</v>
      </c>
      <c r="D3537" s="15">
        <v>43844</v>
      </c>
      <c r="E3537" s="15" t="str">
        <f>_xlfn.IFNA(IF(LEFT(VLOOKUP(RecordTable[[#This Row],[METRC]],METRC!A:B,2,FALSE),4)=LEFT(RecordTable[[#This Row],[CloneBarcode]],4),"match","MISMATCH"),"dead")</f>
        <v>dead</v>
      </c>
      <c r="F3537" s="15" t="str">
        <f>_xlfn.IFNA(INDEX(Table6[[#All],[Location]],MATCH(RecordTable[[#This Row],[METRC]],Table6[Tag],0)),"DEAD")</f>
        <v>DEAD</v>
      </c>
    </row>
    <row r="3538" spans="1:6" x14ac:dyDescent="0.25">
      <c r="A3538" t="s">
        <v>4638</v>
      </c>
      <c r="B3538" t="s">
        <v>2676</v>
      </c>
      <c r="C3538" t="str">
        <f>_xlfn.CONCAT(RecordTable[[#This Row],[PhenoAbbv]],".",RIGHT(RecordTable[[#This Row],[METRC]],6))</f>
        <v>NYFL014.045547</v>
      </c>
      <c r="D3538" s="15">
        <v>43844</v>
      </c>
      <c r="E3538" s="15" t="str">
        <f>_xlfn.IFNA(IF(LEFT(VLOOKUP(RecordTable[[#This Row],[METRC]],METRC!A:B,2,FALSE),4)=LEFT(RecordTable[[#This Row],[CloneBarcode]],4),"match","MISMATCH"),"dead")</f>
        <v>dead</v>
      </c>
      <c r="F3538" s="15" t="str">
        <f>_xlfn.IFNA(INDEX(Table6[[#All],[Location]],MATCH(RecordTable[[#This Row],[METRC]],Table6[Tag],0)),"DEAD")</f>
        <v>DEAD</v>
      </c>
    </row>
    <row r="3539" spans="1:6" x14ac:dyDescent="0.25">
      <c r="A3539" t="s">
        <v>4639</v>
      </c>
      <c r="B3539" t="s">
        <v>3197</v>
      </c>
      <c r="C3539" t="str">
        <f>_xlfn.CONCAT(RecordTable[[#This Row],[PhenoAbbv]],".",RIGHT(RecordTable[[#This Row],[METRC]],6))</f>
        <v>ONED041.045564</v>
      </c>
      <c r="D3539" s="15">
        <v>43844</v>
      </c>
      <c r="E3539" s="15" t="str">
        <f>_xlfn.IFNA(IF(LEFT(VLOOKUP(RecordTable[[#This Row],[METRC]],METRC!A:B,2,FALSE),4)=LEFT(RecordTable[[#This Row],[CloneBarcode]],4),"match","MISMATCH"),"dead")</f>
        <v>dead</v>
      </c>
      <c r="F3539" s="15" t="str">
        <f>_xlfn.IFNA(INDEX(Table6[[#All],[Location]],MATCH(RecordTable[[#This Row],[METRC]],Table6[Tag],0)),"DEAD")</f>
        <v>DEAD</v>
      </c>
    </row>
    <row r="3540" spans="1:6" x14ac:dyDescent="0.25">
      <c r="A3540" t="s">
        <v>4640</v>
      </c>
      <c r="B3540" t="s">
        <v>3206</v>
      </c>
      <c r="C3540" t="str">
        <f>_xlfn.CONCAT(RecordTable[[#This Row],[PhenoAbbv]],".",RIGHT(RecordTable[[#This Row],[METRC]],6))</f>
        <v>OROB038.045503</v>
      </c>
      <c r="D3540" s="15">
        <v>43844</v>
      </c>
      <c r="E3540" s="15" t="str">
        <f>_xlfn.IFNA(IF(LEFT(VLOOKUP(RecordTable[[#This Row],[METRC]],METRC!A:B,2,FALSE),4)=LEFT(RecordTable[[#This Row],[CloneBarcode]],4),"match","MISMATCH"),"dead")</f>
        <v>dead</v>
      </c>
      <c r="F3540" s="15" t="str">
        <f>_xlfn.IFNA(INDEX(Table6[[#All],[Location]],MATCH(RecordTable[[#This Row],[METRC]],Table6[Tag],0)),"DEAD")</f>
        <v>DEAD</v>
      </c>
    </row>
    <row r="3541" spans="1:6" x14ac:dyDescent="0.25">
      <c r="A3541" t="s">
        <v>4641</v>
      </c>
      <c r="B3541" t="s">
        <v>3209</v>
      </c>
      <c r="C3541" t="str">
        <f>_xlfn.CONCAT(RecordTable[[#This Row],[PhenoAbbv]],".",RIGHT(RecordTable[[#This Row],[METRC]],6))</f>
        <v>OROB047.050634</v>
      </c>
      <c r="D3541" s="15">
        <v>43844</v>
      </c>
      <c r="E3541" s="15" t="str">
        <f>_xlfn.IFNA(IF(LEFT(VLOOKUP(RecordTable[[#This Row],[METRC]],METRC!A:B,2,FALSE),4)=LEFT(RecordTable[[#This Row],[CloneBarcode]],4),"match","MISMATCH"),"dead")</f>
        <v>dead</v>
      </c>
      <c r="F3541" s="15" t="str">
        <f>_xlfn.IFNA(INDEX(Table6[[#All],[Location]],MATCH(RecordTable[[#This Row],[METRC]],Table6[Tag],0)),"DEAD")</f>
        <v>DEAD</v>
      </c>
    </row>
    <row r="3542" spans="1:6" x14ac:dyDescent="0.25">
      <c r="A3542" t="s">
        <v>4642</v>
      </c>
      <c r="B3542" t="s">
        <v>62</v>
      </c>
      <c r="C3542" t="str">
        <f>_xlfn.CONCAT(RecordTable[[#This Row],[PhenoAbbv]],".",RIGHT(RecordTable[[#This Row],[METRC]],6))</f>
        <v>OROB054.050624</v>
      </c>
      <c r="D3542" s="15">
        <v>43844</v>
      </c>
      <c r="E3542" s="15" t="str">
        <f>_xlfn.IFNA(IF(LEFT(VLOOKUP(RecordTable[[#This Row],[METRC]],METRC!A:B,2,FALSE),4)=LEFT(RecordTable[[#This Row],[CloneBarcode]],4),"match","MISMATCH"),"dead")</f>
        <v>dead</v>
      </c>
      <c r="F3542" s="15" t="str">
        <f>_xlfn.IFNA(INDEX(Table6[[#All],[Location]],MATCH(RecordTable[[#This Row],[METRC]],Table6[Tag],0)),"DEAD")</f>
        <v>DEAD</v>
      </c>
    </row>
    <row r="3543" spans="1:6" x14ac:dyDescent="0.25">
      <c r="A3543" t="s">
        <v>4643</v>
      </c>
      <c r="B3543" t="s">
        <v>62</v>
      </c>
      <c r="C3543" t="str">
        <f>_xlfn.CONCAT(RecordTable[[#This Row],[PhenoAbbv]],".",RIGHT(RecordTable[[#This Row],[METRC]],6))</f>
        <v>OROB054.050625</v>
      </c>
      <c r="D3543" s="15">
        <v>43844</v>
      </c>
      <c r="E3543" s="15" t="str">
        <f>_xlfn.IFNA(IF(LEFT(VLOOKUP(RecordTable[[#This Row],[METRC]],METRC!A:B,2,FALSE),4)=LEFT(RecordTable[[#This Row],[CloneBarcode]],4),"match","MISMATCH"),"dead")</f>
        <v>dead</v>
      </c>
      <c r="F3543" s="15" t="str">
        <f>_xlfn.IFNA(INDEX(Table6[[#All],[Location]],MATCH(RecordTable[[#This Row],[METRC]],Table6[Tag],0)),"DEAD")</f>
        <v>DEAD</v>
      </c>
    </row>
    <row r="3544" spans="1:6" x14ac:dyDescent="0.25">
      <c r="A3544" t="s">
        <v>4644</v>
      </c>
      <c r="B3544" t="s">
        <v>3215</v>
      </c>
      <c r="C3544" t="str">
        <f>_xlfn.CONCAT(RecordTable[[#This Row],[PhenoAbbv]],".",RIGHT(RecordTable[[#This Row],[METRC]],6))</f>
        <v>PHGW020.045530</v>
      </c>
      <c r="D3544" s="15">
        <v>43844</v>
      </c>
      <c r="E3544" s="15" t="str">
        <f>_xlfn.IFNA(IF(LEFT(VLOOKUP(RecordTable[[#This Row],[METRC]],METRC!A:B,2,FALSE),4)=LEFT(RecordTable[[#This Row],[CloneBarcode]],4),"match","MISMATCH"),"dead")</f>
        <v>dead</v>
      </c>
      <c r="F3544" s="15" t="str">
        <f>_xlfn.IFNA(INDEX(Table6[[#All],[Location]],MATCH(RecordTable[[#This Row],[METRC]],Table6[Tag],0)),"DEAD")</f>
        <v>DEAD</v>
      </c>
    </row>
    <row r="3545" spans="1:6" x14ac:dyDescent="0.25">
      <c r="A3545" t="s">
        <v>4645</v>
      </c>
      <c r="B3545" t="s">
        <v>3215</v>
      </c>
      <c r="C3545" t="str">
        <f>_xlfn.CONCAT(RecordTable[[#This Row],[PhenoAbbv]],".",RIGHT(RecordTable[[#This Row],[METRC]],6))</f>
        <v>PHGW020.045531</v>
      </c>
      <c r="D3545" s="15">
        <v>43844</v>
      </c>
      <c r="E3545" s="15" t="str">
        <f>_xlfn.IFNA(IF(LEFT(VLOOKUP(RecordTable[[#This Row],[METRC]],METRC!A:B,2,FALSE),4)=LEFT(RecordTable[[#This Row],[CloneBarcode]],4),"match","MISMATCH"),"dead")</f>
        <v>dead</v>
      </c>
      <c r="F3545" s="15" t="str">
        <f>_xlfn.IFNA(INDEX(Table6[[#All],[Location]],MATCH(RecordTable[[#This Row],[METRC]],Table6[Tag],0)),"DEAD")</f>
        <v>DEAD</v>
      </c>
    </row>
    <row r="3546" spans="1:6" x14ac:dyDescent="0.25">
      <c r="A3546" t="s">
        <v>4646</v>
      </c>
      <c r="B3546" t="s">
        <v>3486</v>
      </c>
      <c r="C3546" t="str">
        <f>_xlfn.CONCAT(RecordTable[[#This Row],[PhenoAbbv]],".",RIGHT(RecordTable[[#This Row],[METRC]],6))</f>
        <v>PHGW023.045492</v>
      </c>
      <c r="D3546" s="15">
        <v>43844</v>
      </c>
      <c r="E3546" s="15" t="str">
        <f>_xlfn.IFNA(IF(LEFT(VLOOKUP(RecordTable[[#This Row],[METRC]],METRC!A:B,2,FALSE),4)=LEFT(RecordTable[[#This Row],[CloneBarcode]],4),"match","MISMATCH"),"dead")</f>
        <v>dead</v>
      </c>
      <c r="F3546" s="15" t="str">
        <f>_xlfn.IFNA(INDEX(Table6[[#All],[Location]],MATCH(RecordTable[[#This Row],[METRC]],Table6[Tag],0)),"DEAD")</f>
        <v>DEAD</v>
      </c>
    </row>
    <row r="3547" spans="1:6" x14ac:dyDescent="0.25">
      <c r="A3547" t="s">
        <v>4647</v>
      </c>
      <c r="B3547" t="s">
        <v>3486</v>
      </c>
      <c r="C3547" t="str">
        <f>_xlfn.CONCAT(RecordTable[[#This Row],[PhenoAbbv]],".",RIGHT(RecordTable[[#This Row],[METRC]],6))</f>
        <v>PHGW023.045493</v>
      </c>
      <c r="D3547" s="15">
        <v>43844</v>
      </c>
      <c r="E3547" s="15" t="str">
        <f>_xlfn.IFNA(IF(LEFT(VLOOKUP(RecordTable[[#This Row],[METRC]],METRC!A:B,2,FALSE),4)=LEFT(RecordTable[[#This Row],[CloneBarcode]],4),"match","MISMATCH"),"dead")</f>
        <v>dead</v>
      </c>
      <c r="F3547" s="15" t="str">
        <f>_xlfn.IFNA(INDEX(Table6[[#All],[Location]],MATCH(RecordTable[[#This Row],[METRC]],Table6[Tag],0)),"DEAD")</f>
        <v>DEAD</v>
      </c>
    </row>
    <row r="3548" spans="1:6" x14ac:dyDescent="0.25">
      <c r="A3548" t="s">
        <v>4648</v>
      </c>
      <c r="B3548" t="s">
        <v>2726</v>
      </c>
      <c r="C3548" t="str">
        <f>_xlfn.CONCAT(RecordTable[[#This Row],[PhenoAbbv]],".",RIGHT(RecordTable[[#This Row],[METRC]],6))</f>
        <v>PLAN017.044188</v>
      </c>
      <c r="D3548" s="15">
        <v>43844</v>
      </c>
      <c r="E3548" s="15" t="str">
        <f>_xlfn.IFNA(IF(LEFT(VLOOKUP(RecordTable[[#This Row],[METRC]],METRC!A:B,2,FALSE),4)=LEFT(RecordTable[[#This Row],[CloneBarcode]],4),"match","MISMATCH"),"dead")</f>
        <v>dead</v>
      </c>
      <c r="F3548" s="15" t="str">
        <f>_xlfn.IFNA(INDEX(Table6[[#All],[Location]],MATCH(RecordTable[[#This Row],[METRC]],Table6[Tag],0)),"DEAD")</f>
        <v>DEAD</v>
      </c>
    </row>
    <row r="3549" spans="1:6" x14ac:dyDescent="0.25">
      <c r="A3549" t="s">
        <v>4649</v>
      </c>
      <c r="B3549" t="s">
        <v>2726</v>
      </c>
      <c r="C3549" t="str">
        <f>_xlfn.CONCAT(RecordTable[[#This Row],[PhenoAbbv]],".",RIGHT(RecordTable[[#This Row],[METRC]],6))</f>
        <v>PLAN017.044211</v>
      </c>
      <c r="D3549" s="15">
        <v>43844</v>
      </c>
      <c r="E3549" s="15" t="str">
        <f>_xlfn.IFNA(IF(LEFT(VLOOKUP(RecordTable[[#This Row],[METRC]],METRC!A:B,2,FALSE),4)=LEFT(RecordTable[[#This Row],[CloneBarcode]],4),"match","MISMATCH"),"dead")</f>
        <v>dead</v>
      </c>
      <c r="F3549" s="15" t="str">
        <f>_xlfn.IFNA(INDEX(Table6[[#All],[Location]],MATCH(RecordTable[[#This Row],[METRC]],Table6[Tag],0)),"DEAD")</f>
        <v>DEAD</v>
      </c>
    </row>
    <row r="3550" spans="1:6" x14ac:dyDescent="0.25">
      <c r="A3550" t="s">
        <v>4650</v>
      </c>
      <c r="B3550" t="s">
        <v>4031</v>
      </c>
      <c r="C3550" t="str">
        <f>_xlfn.CONCAT(RecordTable[[#This Row],[PhenoAbbv]],".",RIGHT(RecordTable[[#This Row],[METRC]],6))</f>
        <v>PLKO004.048056</v>
      </c>
      <c r="D3550" s="15">
        <v>43844</v>
      </c>
      <c r="E3550" s="15" t="str">
        <f>_xlfn.IFNA(IF(LEFT(VLOOKUP(RecordTable[[#This Row],[METRC]],METRC!A:B,2,FALSE),4)=LEFT(RecordTable[[#This Row],[CloneBarcode]],4),"match","MISMATCH"),"dead")</f>
        <v>dead</v>
      </c>
      <c r="F3550" s="15" t="str">
        <f>_xlfn.IFNA(INDEX(Table6[[#All],[Location]],MATCH(RecordTable[[#This Row],[METRC]],Table6[Tag],0)),"DEAD")</f>
        <v>DEAD</v>
      </c>
    </row>
    <row r="3551" spans="1:6" x14ac:dyDescent="0.25">
      <c r="A3551" t="s">
        <v>4651</v>
      </c>
      <c r="B3551" t="s">
        <v>4031</v>
      </c>
      <c r="C3551" t="str">
        <f>_xlfn.CONCAT(RecordTable[[#This Row],[PhenoAbbv]],".",RIGHT(RecordTable[[#This Row],[METRC]],6))</f>
        <v>PLKO004.048057</v>
      </c>
      <c r="D3551" s="15">
        <v>43844</v>
      </c>
      <c r="E3551" s="15" t="str">
        <f>_xlfn.IFNA(IF(LEFT(VLOOKUP(RecordTable[[#This Row],[METRC]],METRC!A:B,2,FALSE),4)=LEFT(RecordTable[[#This Row],[CloneBarcode]],4),"match","MISMATCH"),"dead")</f>
        <v>dead</v>
      </c>
      <c r="F3551" s="15" t="str">
        <f>_xlfn.IFNA(INDEX(Table6[[#All],[Location]],MATCH(RecordTable[[#This Row],[METRC]],Table6[Tag],0)),"DEAD")</f>
        <v>DEAD</v>
      </c>
    </row>
    <row r="3552" spans="1:6" x14ac:dyDescent="0.25">
      <c r="A3552" t="s">
        <v>4652</v>
      </c>
      <c r="B3552" t="s">
        <v>4031</v>
      </c>
      <c r="C3552" t="str">
        <f>_xlfn.CONCAT(RecordTable[[#This Row],[PhenoAbbv]],".",RIGHT(RecordTable[[#This Row],[METRC]],6))</f>
        <v>PLKO004.048058</v>
      </c>
      <c r="D3552" s="15">
        <v>43844</v>
      </c>
      <c r="E3552" s="15" t="str">
        <f>_xlfn.IFNA(IF(LEFT(VLOOKUP(RecordTable[[#This Row],[METRC]],METRC!A:B,2,FALSE),4)=LEFT(RecordTable[[#This Row],[CloneBarcode]],4),"match","MISMATCH"),"dead")</f>
        <v>dead</v>
      </c>
      <c r="F3552" s="15" t="str">
        <f>_xlfn.IFNA(INDEX(Table6[[#All],[Location]],MATCH(RecordTable[[#This Row],[METRC]],Table6[Tag],0)),"DEAD")</f>
        <v>DEAD</v>
      </c>
    </row>
    <row r="3553" spans="1:6" x14ac:dyDescent="0.25">
      <c r="A3553" t="s">
        <v>4653</v>
      </c>
      <c r="B3553" t="s">
        <v>3246</v>
      </c>
      <c r="C3553" t="str">
        <f>_xlfn.CONCAT(RecordTable[[#This Row],[PhenoAbbv]],".",RIGHT(RecordTable[[#This Row],[METRC]],6))</f>
        <v>POLO046.044105</v>
      </c>
      <c r="D3553" s="15">
        <v>43844</v>
      </c>
      <c r="E3553" s="15" t="str">
        <f>_xlfn.IFNA(IF(LEFT(VLOOKUP(RecordTable[[#This Row],[METRC]],METRC!A:B,2,FALSE),4)=LEFT(RecordTable[[#This Row],[CloneBarcode]],4),"match","MISMATCH"),"dead")</f>
        <v>dead</v>
      </c>
      <c r="F3553" s="15" t="str">
        <f>_xlfn.IFNA(INDEX(Table6[[#All],[Location]],MATCH(RecordTable[[#This Row],[METRC]],Table6[Tag],0)),"DEAD")</f>
        <v>DEAD</v>
      </c>
    </row>
    <row r="3554" spans="1:6" x14ac:dyDescent="0.25">
      <c r="A3554" t="s">
        <v>4654</v>
      </c>
      <c r="B3554" t="s">
        <v>3246</v>
      </c>
      <c r="C3554" t="str">
        <f>_xlfn.CONCAT(RecordTable[[#This Row],[PhenoAbbv]],".",RIGHT(RecordTable[[#This Row],[METRC]],6))</f>
        <v>POLO046.048060</v>
      </c>
      <c r="D3554" s="15">
        <v>43844</v>
      </c>
      <c r="E3554" s="15" t="str">
        <f>_xlfn.IFNA(IF(LEFT(VLOOKUP(RecordTable[[#This Row],[METRC]],METRC!A:B,2,FALSE),4)=LEFT(RecordTable[[#This Row],[CloneBarcode]],4),"match","MISMATCH"),"dead")</f>
        <v>dead</v>
      </c>
      <c r="F3554" s="15" t="str">
        <f>_xlfn.IFNA(INDEX(Table6[[#All],[Location]],MATCH(RecordTable[[#This Row],[METRC]],Table6[Tag],0)),"DEAD")</f>
        <v>DEAD</v>
      </c>
    </row>
    <row r="3555" spans="1:6" x14ac:dyDescent="0.25">
      <c r="A3555" t="s">
        <v>4655</v>
      </c>
      <c r="B3555" t="s">
        <v>3246</v>
      </c>
      <c r="C3555" t="str">
        <f>_xlfn.CONCAT(RecordTable[[#This Row],[PhenoAbbv]],".",RIGHT(RecordTable[[#This Row],[METRC]],6))</f>
        <v>POLO046.050617</v>
      </c>
      <c r="D3555" s="15">
        <v>43844</v>
      </c>
      <c r="E3555" s="15" t="str">
        <f>_xlfn.IFNA(IF(LEFT(VLOOKUP(RecordTable[[#This Row],[METRC]],METRC!A:B,2,FALSE),4)=LEFT(RecordTable[[#This Row],[CloneBarcode]],4),"match","MISMATCH"),"dead")</f>
        <v>dead</v>
      </c>
      <c r="F3555" s="15" t="str">
        <f>_xlfn.IFNA(INDEX(Table6[[#All],[Location]],MATCH(RecordTable[[#This Row],[METRC]],Table6[Tag],0)),"DEAD")</f>
        <v>DEAD</v>
      </c>
    </row>
    <row r="3556" spans="1:6" x14ac:dyDescent="0.25">
      <c r="A3556" t="s">
        <v>4656</v>
      </c>
      <c r="B3556" t="s">
        <v>3251</v>
      </c>
      <c r="C3556" t="str">
        <f>_xlfn.CONCAT(RecordTable[[#This Row],[PhenoAbbv]],".",RIGHT(RecordTable[[#This Row],[METRC]],6))</f>
        <v>RBOG002.048076</v>
      </c>
      <c r="D3556" s="15">
        <v>43844</v>
      </c>
      <c r="E3556" s="15" t="str">
        <f>_xlfn.IFNA(IF(LEFT(VLOOKUP(RecordTable[[#This Row],[METRC]],METRC!A:B,2,FALSE),4)=LEFT(RecordTable[[#This Row],[CloneBarcode]],4),"match","MISMATCH"),"dead")</f>
        <v>dead</v>
      </c>
      <c r="F3556" s="15" t="str">
        <f>_xlfn.IFNA(INDEX(Table6[[#All],[Location]],MATCH(RecordTable[[#This Row],[METRC]],Table6[Tag],0)),"DEAD")</f>
        <v>DEAD</v>
      </c>
    </row>
    <row r="3557" spans="1:6" x14ac:dyDescent="0.25">
      <c r="A3557" t="s">
        <v>4657</v>
      </c>
      <c r="B3557" t="s">
        <v>3251</v>
      </c>
      <c r="C3557" t="str">
        <f>_xlfn.CONCAT(RecordTable[[#This Row],[PhenoAbbv]],".",RIGHT(RecordTable[[#This Row],[METRC]],6))</f>
        <v>RBOG002.048077</v>
      </c>
      <c r="D3557" s="15">
        <v>43844</v>
      </c>
      <c r="E3557" s="15" t="str">
        <f>_xlfn.IFNA(IF(LEFT(VLOOKUP(RecordTable[[#This Row],[METRC]],METRC!A:B,2,FALSE),4)=LEFT(RecordTable[[#This Row],[CloneBarcode]],4),"match","MISMATCH"),"dead")</f>
        <v>dead</v>
      </c>
      <c r="F3557" s="15" t="str">
        <f>_xlfn.IFNA(INDEX(Table6[[#All],[Location]],MATCH(RecordTable[[#This Row],[METRC]],Table6[Tag],0)),"DEAD")</f>
        <v>DEAD</v>
      </c>
    </row>
    <row r="3558" spans="1:6" x14ac:dyDescent="0.25">
      <c r="A3558" t="s">
        <v>4658</v>
      </c>
      <c r="B3558" t="s">
        <v>3251</v>
      </c>
      <c r="C3558" t="str">
        <f>_xlfn.CONCAT(RecordTable[[#This Row],[PhenoAbbv]],".",RIGHT(RecordTable[[#This Row],[METRC]],6))</f>
        <v>RBOG002.048078</v>
      </c>
      <c r="D3558" s="15">
        <v>43844</v>
      </c>
      <c r="E3558" s="15" t="str">
        <f>_xlfn.IFNA(IF(LEFT(VLOOKUP(RecordTable[[#This Row],[METRC]],METRC!A:B,2,FALSE),4)=LEFT(RecordTable[[#This Row],[CloneBarcode]],4),"match","MISMATCH"),"dead")</f>
        <v>dead</v>
      </c>
      <c r="F3558" s="15" t="str">
        <f>_xlfn.IFNA(INDEX(Table6[[#All],[Location]],MATCH(RecordTable[[#This Row],[METRC]],Table6[Tag],0)),"DEAD")</f>
        <v>DEAD</v>
      </c>
    </row>
    <row r="3559" spans="1:6" x14ac:dyDescent="0.25">
      <c r="A3559" t="s">
        <v>4659</v>
      </c>
      <c r="B3559" t="s">
        <v>3260</v>
      </c>
      <c r="C3559" t="str">
        <f>_xlfn.CONCAT(RecordTable[[#This Row],[PhenoAbbv]],".",RIGHT(RecordTable[[#This Row],[METRC]],6))</f>
        <v>SECF009.045490</v>
      </c>
      <c r="D3559" s="15">
        <v>43844</v>
      </c>
      <c r="E3559" s="15" t="str">
        <f>_xlfn.IFNA(IF(LEFT(VLOOKUP(RecordTable[[#This Row],[METRC]],METRC!A:B,2,FALSE),4)=LEFT(RecordTable[[#This Row],[CloneBarcode]],4),"match","MISMATCH"),"dead")</f>
        <v>dead</v>
      </c>
      <c r="F3559" s="15" t="str">
        <f>_xlfn.IFNA(INDEX(Table6[[#All],[Location]],MATCH(RecordTable[[#This Row],[METRC]],Table6[Tag],0)),"DEAD")</f>
        <v>DEAD</v>
      </c>
    </row>
    <row r="3560" spans="1:6" x14ac:dyDescent="0.25">
      <c r="A3560" t="s">
        <v>4660</v>
      </c>
      <c r="B3560" t="s">
        <v>3260</v>
      </c>
      <c r="C3560" t="str">
        <f>_xlfn.CONCAT(RecordTable[[#This Row],[PhenoAbbv]],".",RIGHT(RecordTable[[#This Row],[METRC]],6))</f>
        <v>SECF009.045491</v>
      </c>
      <c r="D3560" s="15">
        <v>43844</v>
      </c>
      <c r="E3560" s="15" t="str">
        <f>_xlfn.IFNA(IF(LEFT(VLOOKUP(RecordTable[[#This Row],[METRC]],METRC!A:B,2,FALSE),4)=LEFT(RecordTable[[#This Row],[CloneBarcode]],4),"match","MISMATCH"),"dead")</f>
        <v>dead</v>
      </c>
      <c r="F3560" s="15" t="str">
        <f>_xlfn.IFNA(INDEX(Table6[[#All],[Location]],MATCH(RecordTable[[#This Row],[METRC]],Table6[Tag],0)),"DEAD")</f>
        <v>DEAD</v>
      </c>
    </row>
    <row r="3561" spans="1:6" x14ac:dyDescent="0.25">
      <c r="A3561" t="s">
        <v>4661</v>
      </c>
      <c r="B3561" t="s">
        <v>3513</v>
      </c>
      <c r="C3561" t="str">
        <f>_xlfn.CONCAT(RecordTable[[#This Row],[PhenoAbbv]],".",RIGHT(RecordTable[[#This Row],[METRC]],6))</f>
        <v>SECF017.045529</v>
      </c>
      <c r="D3561" s="15">
        <v>43844</v>
      </c>
      <c r="E3561" s="15" t="str">
        <f>_xlfn.IFNA(IF(LEFT(VLOOKUP(RecordTable[[#This Row],[METRC]],METRC!A:B,2,FALSE),4)=LEFT(RecordTable[[#This Row],[CloneBarcode]],4),"match","MISMATCH"),"dead")</f>
        <v>dead</v>
      </c>
      <c r="F3561" s="15" t="str">
        <f>_xlfn.IFNA(INDEX(Table6[[#All],[Location]],MATCH(RecordTable[[#This Row],[METRC]],Table6[Tag],0)),"DEAD")</f>
        <v>DEAD</v>
      </c>
    </row>
    <row r="3562" spans="1:6" x14ac:dyDescent="0.25">
      <c r="A3562" t="s">
        <v>4662</v>
      </c>
      <c r="B3562" t="s">
        <v>3513</v>
      </c>
      <c r="C3562" t="str">
        <f>_xlfn.CONCAT(RecordTable[[#This Row],[PhenoAbbv]],".",RIGHT(RecordTable[[#This Row],[METRC]],6))</f>
        <v>SECF017.048019</v>
      </c>
      <c r="D3562" s="15">
        <v>43844</v>
      </c>
      <c r="E3562" s="15" t="str">
        <f>_xlfn.IFNA(IF(LEFT(VLOOKUP(RecordTable[[#This Row],[METRC]],METRC!A:B,2,FALSE),4)=LEFT(RecordTable[[#This Row],[CloneBarcode]],4),"match","MISMATCH"),"dead")</f>
        <v>dead</v>
      </c>
      <c r="F3562" s="15" t="str">
        <f>_xlfn.IFNA(INDEX(Table6[[#All],[Location]],MATCH(RecordTable[[#This Row],[METRC]],Table6[Tag],0)),"DEAD")</f>
        <v>DEAD</v>
      </c>
    </row>
    <row r="3563" spans="1:6" x14ac:dyDescent="0.25">
      <c r="A3563" t="s">
        <v>4663</v>
      </c>
      <c r="B3563" t="s">
        <v>3513</v>
      </c>
      <c r="C3563" t="str">
        <f>_xlfn.CONCAT(RecordTable[[#This Row],[PhenoAbbv]],".",RIGHT(RecordTable[[#This Row],[METRC]],6))</f>
        <v>SECF017.048020</v>
      </c>
      <c r="D3563" s="15">
        <v>43844</v>
      </c>
      <c r="E3563" s="15" t="str">
        <f>_xlfn.IFNA(IF(LEFT(VLOOKUP(RecordTable[[#This Row],[METRC]],METRC!A:B,2,FALSE),4)=LEFT(RecordTable[[#This Row],[CloneBarcode]],4),"match","MISMATCH"),"dead")</f>
        <v>dead</v>
      </c>
      <c r="F3563" s="15" t="str">
        <f>_xlfn.IFNA(INDEX(Table6[[#All],[Location]],MATCH(RecordTable[[#This Row],[METRC]],Table6[Tag],0)),"DEAD")</f>
        <v>DEAD</v>
      </c>
    </row>
    <row r="3564" spans="1:6" x14ac:dyDescent="0.25">
      <c r="A3564" t="s">
        <v>4664</v>
      </c>
      <c r="B3564" t="s">
        <v>2662</v>
      </c>
      <c r="C3564" t="str">
        <f>_xlfn.CONCAT(RecordTable[[#This Row],[PhenoAbbv]],".",RIGHT(RecordTable[[#This Row],[METRC]],6))</f>
        <v>SOUR002.048119</v>
      </c>
      <c r="D3564" s="15">
        <v>43844</v>
      </c>
      <c r="E3564" s="15" t="str">
        <f>_xlfn.IFNA(IF(LEFT(VLOOKUP(RecordTable[[#This Row],[METRC]],METRC!A:B,2,FALSE),4)=LEFT(RecordTable[[#This Row],[CloneBarcode]],4),"match","MISMATCH"),"dead")</f>
        <v>dead</v>
      </c>
      <c r="F3564" s="15" t="str">
        <f>_xlfn.IFNA(INDEX(Table6[[#All],[Location]],MATCH(RecordTable[[#This Row],[METRC]],Table6[Tag],0)),"DEAD")</f>
        <v>DEAD</v>
      </c>
    </row>
    <row r="3565" spans="1:6" x14ac:dyDescent="0.25">
      <c r="A3565" t="s">
        <v>4665</v>
      </c>
      <c r="B3565" t="s">
        <v>4666</v>
      </c>
      <c r="C3565" t="str">
        <f>_xlfn.CONCAT(RecordTable[[#This Row],[PhenoAbbv]],".",RIGHT(RecordTable[[#This Row],[METRC]],6))</f>
        <v>SOUR004.048121</v>
      </c>
      <c r="D3565" s="15">
        <v>43844</v>
      </c>
      <c r="E3565" s="15" t="str">
        <f>_xlfn.IFNA(IF(LEFT(VLOOKUP(RecordTable[[#This Row],[METRC]],METRC!A:B,2,FALSE),4)=LEFT(RecordTable[[#This Row],[CloneBarcode]],4),"match","MISMATCH"),"dead")</f>
        <v>dead</v>
      </c>
      <c r="F3565" s="15" t="str">
        <f>_xlfn.IFNA(INDEX(Table6[[#All],[Location]],MATCH(RecordTable[[#This Row],[METRC]],Table6[Tag],0)),"DEAD")</f>
        <v>DEAD</v>
      </c>
    </row>
    <row r="3566" spans="1:6" x14ac:dyDescent="0.25">
      <c r="A3566" t="s">
        <v>4667</v>
      </c>
      <c r="B3566" t="s">
        <v>2715</v>
      </c>
      <c r="C3566" t="str">
        <f>_xlfn.CONCAT(RecordTable[[#This Row],[PhenoAbbv]],".",RIGHT(RecordTable[[#This Row],[METRC]],6))</f>
        <v>SOUR011.048127</v>
      </c>
      <c r="D3566" s="15">
        <v>43844</v>
      </c>
      <c r="E3566" s="15" t="str">
        <f>_xlfn.IFNA(IF(LEFT(VLOOKUP(RecordTable[[#This Row],[METRC]],METRC!A:B,2,FALSE),4)=LEFT(RecordTable[[#This Row],[CloneBarcode]],4),"match","MISMATCH"),"dead")</f>
        <v>dead</v>
      </c>
      <c r="F3566" s="15" t="str">
        <f>_xlfn.IFNA(INDEX(Table6[[#All],[Location]],MATCH(RecordTable[[#This Row],[METRC]],Table6[Tag],0)),"DEAD")</f>
        <v>DEAD</v>
      </c>
    </row>
    <row r="3567" spans="1:6" x14ac:dyDescent="0.25">
      <c r="A3567" t="s">
        <v>4668</v>
      </c>
      <c r="B3567" t="s">
        <v>3516</v>
      </c>
      <c r="C3567" t="str">
        <f>_xlfn.CONCAT(RecordTable[[#This Row],[PhenoAbbv]],".",RIGHT(RecordTable[[#This Row],[METRC]],6))</f>
        <v>STR8009.048061</v>
      </c>
      <c r="D3567" s="15">
        <v>43844</v>
      </c>
      <c r="E3567" s="15" t="str">
        <f>_xlfn.IFNA(IF(LEFT(VLOOKUP(RecordTable[[#This Row],[METRC]],METRC!A:B,2,FALSE),4)=LEFT(RecordTable[[#This Row],[CloneBarcode]],4),"match","MISMATCH"),"dead")</f>
        <v>dead</v>
      </c>
      <c r="F3567" s="15" t="str">
        <f>_xlfn.IFNA(INDEX(Table6[[#All],[Location]],MATCH(RecordTable[[#This Row],[METRC]],Table6[Tag],0)),"DEAD")</f>
        <v>DEAD</v>
      </c>
    </row>
    <row r="3568" spans="1:6" x14ac:dyDescent="0.25">
      <c r="A3568" t="s">
        <v>4669</v>
      </c>
      <c r="B3568" t="s">
        <v>3516</v>
      </c>
      <c r="C3568" t="str">
        <f>_xlfn.CONCAT(RecordTable[[#This Row],[PhenoAbbv]],".",RIGHT(RecordTable[[#This Row],[METRC]],6))</f>
        <v>STR8009.048062</v>
      </c>
      <c r="D3568" s="15">
        <v>43844</v>
      </c>
      <c r="E3568" s="15" t="str">
        <f>_xlfn.IFNA(IF(LEFT(VLOOKUP(RecordTable[[#This Row],[METRC]],METRC!A:B,2,FALSE),4)=LEFT(RecordTable[[#This Row],[CloneBarcode]],4),"match","MISMATCH"),"dead")</f>
        <v>dead</v>
      </c>
      <c r="F3568" s="15" t="str">
        <f>_xlfn.IFNA(INDEX(Table6[[#All],[Location]],MATCH(RecordTable[[#This Row],[METRC]],Table6[Tag],0)),"DEAD")</f>
        <v>DEAD</v>
      </c>
    </row>
    <row r="3569" spans="1:6" x14ac:dyDescent="0.25">
      <c r="A3569" t="s">
        <v>4670</v>
      </c>
      <c r="B3569" t="s">
        <v>2659</v>
      </c>
      <c r="C3569" t="str">
        <f>_xlfn.CONCAT(RecordTable[[#This Row],[PhenoAbbv]],".",RIGHT(RecordTable[[#This Row],[METRC]],6))</f>
        <v>STR8014.045536</v>
      </c>
      <c r="D3569" s="15">
        <v>43844</v>
      </c>
      <c r="E3569" s="15" t="str">
        <f>_xlfn.IFNA(IF(LEFT(VLOOKUP(RecordTable[[#This Row],[METRC]],METRC!A:B,2,FALSE),4)=LEFT(RecordTable[[#This Row],[CloneBarcode]],4),"match","MISMATCH"),"dead")</f>
        <v>dead</v>
      </c>
      <c r="F3569" s="15" t="str">
        <f>_xlfn.IFNA(INDEX(Table6[[#All],[Location]],MATCH(RecordTable[[#This Row],[METRC]],Table6[Tag],0)),"DEAD")</f>
        <v>DEAD</v>
      </c>
    </row>
    <row r="3570" spans="1:6" x14ac:dyDescent="0.25">
      <c r="A3570" t="s">
        <v>4671</v>
      </c>
      <c r="B3570" t="s">
        <v>2659</v>
      </c>
      <c r="C3570" t="str">
        <f>_xlfn.CONCAT(RecordTable[[#This Row],[PhenoAbbv]],".",RIGHT(RecordTable[[#This Row],[METRC]],6))</f>
        <v>STR8014.045537</v>
      </c>
      <c r="D3570" s="15">
        <v>43844</v>
      </c>
      <c r="E3570" s="15" t="str">
        <f>_xlfn.IFNA(IF(LEFT(VLOOKUP(RecordTable[[#This Row],[METRC]],METRC!A:B,2,FALSE),4)=LEFT(RecordTable[[#This Row],[CloneBarcode]],4),"match","MISMATCH"),"dead")</f>
        <v>dead</v>
      </c>
      <c r="F3570" s="15" t="str">
        <f>_xlfn.IFNA(INDEX(Table6[[#All],[Location]],MATCH(RecordTable[[#This Row],[METRC]],Table6[Tag],0)),"DEAD")</f>
        <v>DEAD</v>
      </c>
    </row>
    <row r="3571" spans="1:6" x14ac:dyDescent="0.25">
      <c r="A3571" t="s">
        <v>4672</v>
      </c>
      <c r="B3571" t="s">
        <v>2659</v>
      </c>
      <c r="C3571" t="str">
        <f>_xlfn.CONCAT(RecordTable[[#This Row],[PhenoAbbv]],".",RIGHT(RecordTable[[#This Row],[METRC]],6))</f>
        <v>STR8014.048046</v>
      </c>
      <c r="D3571" s="15">
        <v>43844</v>
      </c>
      <c r="E3571" s="15" t="str">
        <f>_xlfn.IFNA(IF(LEFT(VLOOKUP(RecordTable[[#This Row],[METRC]],METRC!A:B,2,FALSE),4)=LEFT(RecordTable[[#This Row],[CloneBarcode]],4),"match","MISMATCH"),"dead")</f>
        <v>dead</v>
      </c>
      <c r="F3571" s="15" t="str">
        <f>_xlfn.IFNA(INDEX(Table6[[#All],[Location]],MATCH(RecordTable[[#This Row],[METRC]],Table6[Tag],0)),"DEAD")</f>
        <v>DEAD</v>
      </c>
    </row>
    <row r="3572" spans="1:6" x14ac:dyDescent="0.25">
      <c r="A3572" t="s">
        <v>4673</v>
      </c>
      <c r="B3572" t="s">
        <v>2659</v>
      </c>
      <c r="C3572" t="str">
        <f>_xlfn.CONCAT(RecordTable[[#This Row],[PhenoAbbv]],".",RIGHT(RecordTable[[#This Row],[METRC]],6))</f>
        <v>STR8014.048047</v>
      </c>
      <c r="D3572" s="15">
        <v>43844</v>
      </c>
      <c r="E3572" s="15" t="str">
        <f>_xlfn.IFNA(IF(LEFT(VLOOKUP(RecordTable[[#This Row],[METRC]],METRC!A:B,2,FALSE),4)=LEFT(RecordTable[[#This Row],[CloneBarcode]],4),"match","MISMATCH"),"dead")</f>
        <v>dead</v>
      </c>
      <c r="F3572" s="15" t="str">
        <f>_xlfn.IFNA(INDEX(Table6[[#All],[Location]],MATCH(RecordTable[[#This Row],[METRC]],Table6[Tag],0)),"DEAD")</f>
        <v>DEAD</v>
      </c>
    </row>
    <row r="3573" spans="1:6" x14ac:dyDescent="0.25">
      <c r="A3573" t="s">
        <v>4674</v>
      </c>
      <c r="B3573" t="s">
        <v>2667</v>
      </c>
      <c r="C3573" t="str">
        <f>_xlfn.CONCAT(RecordTable[[#This Row],[PhenoAbbv]],".",RIGHT(RecordTable[[#This Row],[METRC]],6))</f>
        <v>STR8017.045488</v>
      </c>
      <c r="D3573" s="15">
        <v>43844</v>
      </c>
      <c r="E3573" s="15" t="str">
        <f>_xlfn.IFNA(IF(LEFT(VLOOKUP(RecordTable[[#This Row],[METRC]],METRC!A:B,2,FALSE),4)=LEFT(RecordTable[[#This Row],[CloneBarcode]],4),"match","MISMATCH"),"dead")</f>
        <v>dead</v>
      </c>
      <c r="F3573" s="15" t="str">
        <f>_xlfn.IFNA(INDEX(Table6[[#All],[Location]],MATCH(RecordTable[[#This Row],[METRC]],Table6[Tag],0)),"DEAD")</f>
        <v>DEAD</v>
      </c>
    </row>
    <row r="3574" spans="1:6" x14ac:dyDescent="0.25">
      <c r="A3574" t="s">
        <v>4675</v>
      </c>
      <c r="B3574" t="s">
        <v>2667</v>
      </c>
      <c r="C3574" t="str">
        <f>_xlfn.CONCAT(RecordTable[[#This Row],[PhenoAbbv]],".",RIGHT(RecordTable[[#This Row],[METRC]],6))</f>
        <v>STR8017.048042</v>
      </c>
      <c r="D3574" s="15">
        <v>43844</v>
      </c>
      <c r="E3574" s="15" t="str">
        <f>_xlfn.IFNA(IF(LEFT(VLOOKUP(RecordTable[[#This Row],[METRC]],METRC!A:B,2,FALSE),4)=LEFT(RecordTable[[#This Row],[CloneBarcode]],4),"match","MISMATCH"),"dead")</f>
        <v>dead</v>
      </c>
      <c r="F3574" s="15" t="str">
        <f>_xlfn.IFNA(INDEX(Table6[[#All],[Location]],MATCH(RecordTable[[#This Row],[METRC]],Table6[Tag],0)),"DEAD")</f>
        <v>DEAD</v>
      </c>
    </row>
    <row r="3575" spans="1:6" x14ac:dyDescent="0.25">
      <c r="A3575" t="s">
        <v>4676</v>
      </c>
      <c r="B3575" t="s">
        <v>2667</v>
      </c>
      <c r="C3575" t="str">
        <f>_xlfn.CONCAT(RecordTable[[#This Row],[PhenoAbbv]],".",RIGHT(RecordTable[[#This Row],[METRC]],6))</f>
        <v>STR8017.048043</v>
      </c>
      <c r="D3575" s="15">
        <v>43844</v>
      </c>
      <c r="E3575" s="15" t="str">
        <f>_xlfn.IFNA(IF(LEFT(VLOOKUP(RecordTable[[#This Row],[METRC]],METRC!A:B,2,FALSE),4)=LEFT(RecordTable[[#This Row],[CloneBarcode]],4),"match","MISMATCH"),"dead")</f>
        <v>dead</v>
      </c>
      <c r="F3575" s="15" t="str">
        <f>_xlfn.IFNA(INDEX(Table6[[#All],[Location]],MATCH(RecordTable[[#This Row],[METRC]],Table6[Tag],0)),"DEAD")</f>
        <v>DEAD</v>
      </c>
    </row>
    <row r="3576" spans="1:6" x14ac:dyDescent="0.25">
      <c r="A3576" t="s">
        <v>4677</v>
      </c>
      <c r="B3576" t="s">
        <v>3276</v>
      </c>
      <c r="C3576" t="str">
        <f>_xlfn.CONCAT(RecordTable[[#This Row],[PhenoAbbv]],".",RIGHT(RecordTable[[#This Row],[METRC]],6))</f>
        <v>STRC017.045556</v>
      </c>
      <c r="D3576" s="15">
        <v>43844</v>
      </c>
      <c r="E3576" s="15" t="str">
        <f>_xlfn.IFNA(IF(LEFT(VLOOKUP(RecordTable[[#This Row],[METRC]],METRC!A:B,2,FALSE),4)=LEFT(RecordTable[[#This Row],[CloneBarcode]],4),"match","MISMATCH"),"dead")</f>
        <v>dead</v>
      </c>
      <c r="F3576" s="15" t="str">
        <f>_xlfn.IFNA(INDEX(Table6[[#All],[Location]],MATCH(RecordTable[[#This Row],[METRC]],Table6[Tag],0)),"DEAD")</f>
        <v>DEAD</v>
      </c>
    </row>
    <row r="3577" spans="1:6" x14ac:dyDescent="0.25">
      <c r="A3577" t="s">
        <v>4678</v>
      </c>
      <c r="B3577" t="s">
        <v>3276</v>
      </c>
      <c r="C3577" t="str">
        <f>_xlfn.CONCAT(RecordTable[[#This Row],[PhenoAbbv]],".",RIGHT(RecordTable[[#This Row],[METRC]],6))</f>
        <v>STRC017.045557</v>
      </c>
      <c r="D3577" s="15">
        <v>43844</v>
      </c>
      <c r="E3577" s="15" t="str">
        <f>_xlfn.IFNA(IF(LEFT(VLOOKUP(RecordTable[[#This Row],[METRC]],METRC!A:B,2,FALSE),4)=LEFT(RecordTable[[#This Row],[CloneBarcode]],4),"match","MISMATCH"),"dead")</f>
        <v>dead</v>
      </c>
      <c r="F3577" s="15" t="str">
        <f>_xlfn.IFNA(INDEX(Table6[[#All],[Location]],MATCH(RecordTable[[#This Row],[METRC]],Table6[Tag],0)),"DEAD")</f>
        <v>DEAD</v>
      </c>
    </row>
    <row r="3578" spans="1:6" x14ac:dyDescent="0.25">
      <c r="A3578" t="s">
        <v>4679</v>
      </c>
      <c r="B3578" t="s">
        <v>117</v>
      </c>
      <c r="C3578" t="str">
        <f>_xlfn.CONCAT(RecordTable[[#This Row],[PhenoAbbv]],".",RIGHT(RecordTable[[#This Row],[METRC]],6))</f>
        <v>SUNL006.048030</v>
      </c>
      <c r="D3578" s="15">
        <v>43844</v>
      </c>
      <c r="E3578" s="15" t="str">
        <f>_xlfn.IFNA(IF(LEFT(VLOOKUP(RecordTable[[#This Row],[METRC]],METRC!A:B,2,FALSE),4)=LEFT(RecordTable[[#This Row],[CloneBarcode]],4),"match","MISMATCH"),"dead")</f>
        <v>dead</v>
      </c>
      <c r="F3578" s="15" t="str">
        <f>_xlfn.IFNA(INDEX(Table6[[#All],[Location]],MATCH(RecordTable[[#This Row],[METRC]],Table6[Tag],0)),"DEAD")</f>
        <v>DEAD</v>
      </c>
    </row>
    <row r="3579" spans="1:6" x14ac:dyDescent="0.25">
      <c r="A3579" t="s">
        <v>4680</v>
      </c>
      <c r="B3579" t="s">
        <v>117</v>
      </c>
      <c r="C3579" t="str">
        <f>_xlfn.CONCAT(RecordTable[[#This Row],[PhenoAbbv]],".",RIGHT(RecordTable[[#This Row],[METRC]],6))</f>
        <v>SUNL006.048031</v>
      </c>
      <c r="D3579" s="15">
        <v>43844</v>
      </c>
      <c r="E3579" s="15" t="str">
        <f>_xlfn.IFNA(IF(LEFT(VLOOKUP(RecordTable[[#This Row],[METRC]],METRC!A:B,2,FALSE),4)=LEFT(RecordTable[[#This Row],[CloneBarcode]],4),"match","MISMATCH"),"dead")</f>
        <v>dead</v>
      </c>
      <c r="F3579" s="15" t="str">
        <f>_xlfn.IFNA(INDEX(Table6[[#All],[Location]],MATCH(RecordTable[[#This Row],[METRC]],Table6[Tag],0)),"DEAD")</f>
        <v>DEAD</v>
      </c>
    </row>
    <row r="3580" spans="1:6" x14ac:dyDescent="0.25">
      <c r="A3580" t="s">
        <v>4681</v>
      </c>
      <c r="B3580" t="s">
        <v>117</v>
      </c>
      <c r="C3580" t="str">
        <f>_xlfn.CONCAT(RecordTable[[#This Row],[PhenoAbbv]],".",RIGHT(RecordTable[[#This Row],[METRC]],6))</f>
        <v>SUNL006.048051</v>
      </c>
      <c r="D3580" s="15">
        <v>43844</v>
      </c>
      <c r="E3580" s="15" t="str">
        <f>_xlfn.IFNA(IF(LEFT(VLOOKUP(RecordTable[[#This Row],[METRC]],METRC!A:B,2,FALSE),4)=LEFT(RecordTable[[#This Row],[CloneBarcode]],4),"match","MISMATCH"),"dead")</f>
        <v>dead</v>
      </c>
      <c r="F3580" s="15" t="str">
        <f>_xlfn.IFNA(INDEX(Table6[[#All],[Location]],MATCH(RecordTable[[#This Row],[METRC]],Table6[Tag],0)),"DEAD")</f>
        <v>DEAD</v>
      </c>
    </row>
    <row r="3581" spans="1:6" x14ac:dyDescent="0.25">
      <c r="A3581" t="s">
        <v>4682</v>
      </c>
      <c r="B3581" t="s">
        <v>3294</v>
      </c>
      <c r="C3581" t="str">
        <f>_xlfn.CONCAT(RecordTable[[#This Row],[PhenoAbbv]],".",RIGHT(RecordTable[[#This Row],[METRC]],6))</f>
        <v>SUNL011.045570</v>
      </c>
      <c r="D3581" s="15">
        <v>43844</v>
      </c>
      <c r="E3581" s="15" t="str">
        <f>_xlfn.IFNA(IF(LEFT(VLOOKUP(RecordTable[[#This Row],[METRC]],METRC!A:B,2,FALSE),4)=LEFT(RecordTable[[#This Row],[CloneBarcode]],4),"match","MISMATCH"),"dead")</f>
        <v>dead</v>
      </c>
      <c r="F3581" s="15" t="str">
        <f>_xlfn.IFNA(INDEX(Table6[[#All],[Location]],MATCH(RecordTable[[#This Row],[METRC]],Table6[Tag],0)),"DEAD")</f>
        <v>DEAD</v>
      </c>
    </row>
    <row r="3582" spans="1:6" x14ac:dyDescent="0.25">
      <c r="A3582" t="s">
        <v>4683</v>
      </c>
      <c r="B3582" t="s">
        <v>3294</v>
      </c>
      <c r="C3582" t="str">
        <f>_xlfn.CONCAT(RecordTable[[#This Row],[PhenoAbbv]],".",RIGHT(RecordTable[[#This Row],[METRC]],6))</f>
        <v>SUNL011.045571</v>
      </c>
      <c r="D3582" s="15">
        <v>43844</v>
      </c>
      <c r="E3582" s="15" t="str">
        <f>_xlfn.IFNA(IF(LEFT(VLOOKUP(RecordTable[[#This Row],[METRC]],METRC!A:B,2,FALSE),4)=LEFT(RecordTable[[#This Row],[CloneBarcode]],4),"match","MISMATCH"),"dead")</f>
        <v>dead</v>
      </c>
      <c r="F3582" s="15" t="str">
        <f>_xlfn.IFNA(INDEX(Table6[[#All],[Location]],MATCH(RecordTable[[#This Row],[METRC]],Table6[Tag],0)),"DEAD")</f>
        <v>DEAD</v>
      </c>
    </row>
    <row r="3583" spans="1:6" x14ac:dyDescent="0.25">
      <c r="A3583" t="s">
        <v>4684</v>
      </c>
      <c r="B3583" t="s">
        <v>2669</v>
      </c>
      <c r="C3583" t="str">
        <f>_xlfn.CONCAT(RecordTable[[#This Row],[PhenoAbbv]],".",RIGHT(RecordTable[[#This Row],[METRC]],6))</f>
        <v>YZUP003.048063</v>
      </c>
      <c r="D3583" s="15">
        <v>43844</v>
      </c>
      <c r="E3583" s="15" t="str">
        <f>_xlfn.IFNA(IF(LEFT(VLOOKUP(RecordTable[[#This Row],[METRC]],METRC!A:B,2,FALSE),4)=LEFT(RecordTable[[#This Row],[CloneBarcode]],4),"match","MISMATCH"),"dead")</f>
        <v>dead</v>
      </c>
      <c r="F3583" s="15" t="str">
        <f>_xlfn.IFNA(INDEX(Table6[[#All],[Location]],MATCH(RecordTable[[#This Row],[METRC]],Table6[Tag],0)),"DEAD")</f>
        <v>DEAD</v>
      </c>
    </row>
    <row r="3584" spans="1:6" x14ac:dyDescent="0.25">
      <c r="A3584" t="s">
        <v>4685</v>
      </c>
      <c r="B3584" t="s">
        <v>2669</v>
      </c>
      <c r="C3584" t="str">
        <f>_xlfn.CONCAT(RecordTable[[#This Row],[PhenoAbbv]],".",RIGHT(RecordTable[[#This Row],[METRC]],6))</f>
        <v>YZUP003.048064</v>
      </c>
      <c r="D3584" s="15">
        <v>43844</v>
      </c>
      <c r="E3584" s="15" t="str">
        <f>_xlfn.IFNA(IF(LEFT(VLOOKUP(RecordTable[[#This Row],[METRC]],METRC!A:B,2,FALSE),4)=LEFT(RecordTable[[#This Row],[CloneBarcode]],4),"match","MISMATCH"),"dead")</f>
        <v>dead</v>
      </c>
      <c r="F3584" s="15" t="str">
        <f>_xlfn.IFNA(INDEX(Table6[[#All],[Location]],MATCH(RecordTable[[#This Row],[METRC]],Table6[Tag],0)),"DEAD")</f>
        <v>DEAD</v>
      </c>
    </row>
    <row r="3585" spans="1:6" x14ac:dyDescent="0.25">
      <c r="A3585" t="s">
        <v>4686</v>
      </c>
      <c r="B3585" t="s">
        <v>2669</v>
      </c>
      <c r="C3585" t="str">
        <f>_xlfn.CONCAT(RecordTable[[#This Row],[PhenoAbbv]],".",RIGHT(RecordTable[[#This Row],[METRC]],6))</f>
        <v>YZUP003.050641</v>
      </c>
      <c r="D3585" s="15">
        <v>43844</v>
      </c>
      <c r="E3585" s="15" t="str">
        <f>_xlfn.IFNA(IF(LEFT(VLOOKUP(RecordTable[[#This Row],[METRC]],METRC!A:B,2,FALSE),4)=LEFT(RecordTable[[#This Row],[CloneBarcode]],4),"match","MISMATCH"),"dead")</f>
        <v>dead</v>
      </c>
      <c r="F3585" s="15" t="str">
        <f>_xlfn.IFNA(INDEX(Table6[[#All],[Location]],MATCH(RecordTable[[#This Row],[METRC]],Table6[Tag],0)),"DEAD")</f>
        <v>DEAD</v>
      </c>
    </row>
    <row r="3586" spans="1:6" x14ac:dyDescent="0.25">
      <c r="A3586" t="s">
        <v>4687</v>
      </c>
      <c r="B3586" t="s">
        <v>2669</v>
      </c>
      <c r="C3586" t="str">
        <f>_xlfn.CONCAT(RecordTable[[#This Row],[PhenoAbbv]],".",RIGHT(RecordTable[[#This Row],[METRC]],6))</f>
        <v>YZUP003.050642</v>
      </c>
      <c r="D3586" s="15">
        <v>43844</v>
      </c>
      <c r="E3586" s="15" t="str">
        <f>_xlfn.IFNA(IF(LEFT(VLOOKUP(RecordTable[[#This Row],[METRC]],METRC!A:B,2,FALSE),4)=LEFT(RecordTable[[#This Row],[CloneBarcode]],4),"match","MISMATCH"),"dead")</f>
        <v>dead</v>
      </c>
      <c r="F3586" s="15" t="str">
        <f>_xlfn.IFNA(INDEX(Table6[[#All],[Location]],MATCH(RecordTable[[#This Row],[METRC]],Table6[Tag],0)),"DEAD")</f>
        <v>DEAD</v>
      </c>
    </row>
    <row r="3587" spans="1:6" x14ac:dyDescent="0.25">
      <c r="A3587" t="s">
        <v>4688</v>
      </c>
      <c r="B3587" t="s">
        <v>2669</v>
      </c>
      <c r="C3587" t="str">
        <f>_xlfn.CONCAT(RecordTable[[#This Row],[PhenoAbbv]],".",RIGHT(RecordTable[[#This Row],[METRC]],6))</f>
        <v>YZUP003.053201</v>
      </c>
      <c r="D3587" s="15">
        <v>43844</v>
      </c>
      <c r="E3587" s="15" t="str">
        <f>_xlfn.IFNA(IF(LEFT(VLOOKUP(RecordTable[[#This Row],[METRC]],METRC!A:B,2,FALSE),4)=LEFT(RecordTable[[#This Row],[CloneBarcode]],4),"match","MISMATCH"),"dead")</f>
        <v>dead</v>
      </c>
      <c r="F3587" s="15" t="str">
        <f>_xlfn.IFNA(INDEX(Table6[[#All],[Location]],MATCH(RecordTable[[#This Row],[METRC]],Table6[Tag],0)),"DEAD")</f>
        <v>DEAD</v>
      </c>
    </row>
    <row r="3588" spans="1:6" x14ac:dyDescent="0.25">
      <c r="A3588" t="s">
        <v>4689</v>
      </c>
      <c r="B3588" t="s">
        <v>3324</v>
      </c>
      <c r="C3588" t="str">
        <f>_xlfn.CONCAT(RecordTable[[#This Row],[PhenoAbbv]],".",RIGHT(RecordTable[[#This Row],[METRC]],6))</f>
        <v>YZUP005.050643</v>
      </c>
      <c r="D3588" s="15">
        <v>43844</v>
      </c>
      <c r="E3588" s="15" t="str">
        <f>_xlfn.IFNA(IF(LEFT(VLOOKUP(RecordTable[[#This Row],[METRC]],METRC!A:B,2,FALSE),4)=LEFT(RecordTable[[#This Row],[CloneBarcode]],4),"match","MISMATCH"),"dead")</f>
        <v>dead</v>
      </c>
      <c r="F3588" s="15" t="str">
        <f>_xlfn.IFNA(INDEX(Table6[[#All],[Location]],MATCH(RecordTable[[#This Row],[METRC]],Table6[Tag],0)),"DEAD")</f>
        <v>DEAD</v>
      </c>
    </row>
    <row r="3589" spans="1:6" x14ac:dyDescent="0.25">
      <c r="A3589" t="str">
        <f>_xlfn.CONCAT("1A4070000000065000",RIGHT(RecordTable[[#This Row],[CloneBarcode]],6))</f>
        <v>1A4070000000065000057287</v>
      </c>
      <c r="B3589" t="str">
        <f>LEFT(RecordTable[[#This Row],[CloneBarcode]],7)</f>
        <v>92CK066</v>
      </c>
      <c r="C3589" t="s">
        <v>4690</v>
      </c>
      <c r="D3589" s="15">
        <v>43866</v>
      </c>
      <c r="E3589" s="15" t="str">
        <f>_xlfn.IFNA(IF(LEFT(VLOOKUP(RecordTable[[#This Row],[METRC]],METRC!A:B,2,FALSE),4)=LEFT(RecordTable[[#This Row],[CloneBarcode]],4),"match","MISMATCH"),"dead")</f>
        <v>dead</v>
      </c>
      <c r="F3589" s="15" t="str">
        <f>_xlfn.IFNA(INDEX(Table6[[#All],[Location]],MATCH(RecordTable[[#This Row],[METRC]],Table6[Tag],0)),"DEAD")</f>
        <v>DEAD</v>
      </c>
    </row>
    <row r="3590" spans="1:6" x14ac:dyDescent="0.25">
      <c r="A3590" t="str">
        <f>_xlfn.CONCAT("1A4070000000065000",RIGHT(RecordTable[[#This Row],[CloneBarcode]],6))</f>
        <v>1A4070000000065000057309</v>
      </c>
      <c r="B3590" t="str">
        <f>LEFT(RecordTable[[#This Row],[CloneBarcode]],7)</f>
        <v>92CK066</v>
      </c>
      <c r="C3590" t="s">
        <v>4691</v>
      </c>
      <c r="D3590" s="15">
        <v>43866</v>
      </c>
      <c r="E3590" s="15" t="str">
        <f>_xlfn.IFNA(IF(LEFT(VLOOKUP(RecordTable[[#This Row],[METRC]],METRC!A:B,2,FALSE),4)=LEFT(RecordTable[[#This Row],[CloneBarcode]],4),"match","MISMATCH"),"dead")</f>
        <v>dead</v>
      </c>
      <c r="F3590" s="15" t="str">
        <f>_xlfn.IFNA(INDEX(Table6[[#All],[Location]],MATCH(RecordTable[[#This Row],[METRC]],Table6[Tag],0)),"DEAD")</f>
        <v>DEAD</v>
      </c>
    </row>
    <row r="3591" spans="1:6" x14ac:dyDescent="0.25">
      <c r="A3591" t="s">
        <v>4548</v>
      </c>
      <c r="B3591" t="s">
        <v>2654</v>
      </c>
      <c r="C3591" t="str">
        <f>_xlfn.CONCAT(RecordTable[[#This Row],[PhenoAbbv]],".",RIGHT(RecordTable[[#This Row],[METRC]],6))</f>
        <v>92CK082.045572</v>
      </c>
      <c r="D3591" s="15">
        <v>43866</v>
      </c>
      <c r="E3591" s="15" t="str">
        <f>_xlfn.IFNA(IF(LEFT(VLOOKUP(RecordTable[[#This Row],[METRC]],METRC!A:B,2,FALSE),4)=LEFT(RecordTable[[#This Row],[CloneBarcode]],4),"match","MISMATCH"),"dead")</f>
        <v>dead</v>
      </c>
      <c r="F3591" s="15" t="str">
        <f>_xlfn.IFNA(INDEX(Table6[[#All],[Location]],MATCH(RecordTable[[#This Row],[METRC]],Table6[Tag],0)),"DEAD")</f>
        <v>DEAD</v>
      </c>
    </row>
    <row r="3592" spans="1:6" x14ac:dyDescent="0.25">
      <c r="A3592" t="s">
        <v>4549</v>
      </c>
      <c r="B3592" t="s">
        <v>2654</v>
      </c>
      <c r="C3592" t="str">
        <f>_xlfn.CONCAT(RecordTable[[#This Row],[PhenoAbbv]],".",RIGHT(RecordTable[[#This Row],[METRC]],6))</f>
        <v>92CK082.045573</v>
      </c>
      <c r="D3592" s="15">
        <v>43866</v>
      </c>
      <c r="E3592" s="15" t="str">
        <f>_xlfn.IFNA(IF(LEFT(VLOOKUP(RecordTable[[#This Row],[METRC]],METRC!A:B,2,FALSE),4)=LEFT(RecordTable[[#This Row],[CloneBarcode]],4),"match","MISMATCH"),"dead")</f>
        <v>dead</v>
      </c>
      <c r="F3592" s="15" t="str">
        <f>_xlfn.IFNA(INDEX(Table6[[#All],[Location]],MATCH(RecordTable[[#This Row],[METRC]],Table6[Tag],0)),"DEAD")</f>
        <v>DEAD</v>
      </c>
    </row>
    <row r="3593" spans="1:6" x14ac:dyDescent="0.25">
      <c r="A3593" t="str">
        <f>_xlfn.CONCAT("1A4070000000065000",RIGHT(RecordTable[[#This Row],[CloneBarcode]],6))</f>
        <v>1A4070000000065000053267</v>
      </c>
      <c r="B3593" t="str">
        <f>LEFT(RecordTable[[#This Row],[CloneBarcode]],7)</f>
        <v>92CK082</v>
      </c>
      <c r="C3593" t="s">
        <v>4316</v>
      </c>
      <c r="D3593" s="15">
        <v>43866</v>
      </c>
      <c r="E3593" s="15" t="str">
        <f>_xlfn.IFNA(IF(LEFT(VLOOKUP(RecordTable[[#This Row],[METRC]],METRC!A:B,2,FALSE),4)=LEFT(RecordTable[[#This Row],[CloneBarcode]],4),"match","MISMATCH"),"dead")</f>
        <v>dead</v>
      </c>
      <c r="F3593" s="15" t="str">
        <f>_xlfn.IFNA(INDEX(Table6[[#All],[Location]],MATCH(RecordTable[[#This Row],[METRC]],Table6[Tag],0)),"DEAD")</f>
        <v>DEAD</v>
      </c>
    </row>
    <row r="3594" spans="1:6" x14ac:dyDescent="0.25">
      <c r="A3594" t="str">
        <f>_xlfn.CONCAT("1A4070000000065000",RIGHT(RecordTable[[#This Row],[CloneBarcode]],6))</f>
        <v>1A4070000000065000053265</v>
      </c>
      <c r="B3594" t="str">
        <f>LEFT(RecordTable[[#This Row],[CloneBarcode]],7)</f>
        <v>92CK082</v>
      </c>
      <c r="C3594" t="s">
        <v>4315</v>
      </c>
      <c r="D3594" s="15">
        <v>43866</v>
      </c>
      <c r="E3594" s="15" t="str">
        <f>_xlfn.IFNA(IF(LEFT(VLOOKUP(RecordTable[[#This Row],[METRC]],METRC!A:B,2,FALSE),4)=LEFT(RecordTable[[#This Row],[CloneBarcode]],4),"match","MISMATCH"),"dead")</f>
        <v>dead</v>
      </c>
      <c r="F3594" s="15" t="str">
        <f>_xlfn.IFNA(INDEX(Table6[[#All],[Location]],MATCH(RecordTable[[#This Row],[METRC]],Table6[Tag],0)),"DEAD")</f>
        <v>DEAD</v>
      </c>
    </row>
    <row r="3595" spans="1:6" x14ac:dyDescent="0.25">
      <c r="A3595" t="str">
        <f>_xlfn.CONCAT("1A4070000000065000",RIGHT(RecordTable[[#This Row],[CloneBarcode]],6))</f>
        <v>1A4070000000065000053266</v>
      </c>
      <c r="B3595" t="str">
        <f>LEFT(RecordTable[[#This Row],[CloneBarcode]],7)</f>
        <v>92CK082</v>
      </c>
      <c r="C3595" t="s">
        <v>4317</v>
      </c>
      <c r="D3595" s="15">
        <v>43866</v>
      </c>
      <c r="E3595" s="15" t="str">
        <f>_xlfn.IFNA(IF(LEFT(VLOOKUP(RecordTable[[#This Row],[METRC]],METRC!A:B,2,FALSE),4)=LEFT(RecordTable[[#This Row],[CloneBarcode]],4),"match","MISMATCH"),"dead")</f>
        <v>dead</v>
      </c>
      <c r="F3595" s="15" t="str">
        <f>_xlfn.IFNA(INDEX(Table6[[#All],[Location]],MATCH(RecordTable[[#This Row],[METRC]],Table6[Tag],0)),"DEAD")</f>
        <v>DEAD</v>
      </c>
    </row>
    <row r="3596" spans="1:6" x14ac:dyDescent="0.25">
      <c r="A3596" t="str">
        <f>_xlfn.CONCAT("1A4070000000065000",RIGHT(RecordTable[[#This Row],[CloneBarcode]],6))</f>
        <v>1A4070000000065000057241</v>
      </c>
      <c r="B3596" t="str">
        <f>LEFT(RecordTable[[#This Row],[CloneBarcode]],7)</f>
        <v>92CK082</v>
      </c>
      <c r="C3596" t="s">
        <v>2729</v>
      </c>
      <c r="D3596" s="15">
        <v>43866</v>
      </c>
      <c r="E3596" s="15" t="str">
        <f>_xlfn.IFNA(IF(LEFT(VLOOKUP(RecordTable[[#This Row],[METRC]],METRC!A:B,2,FALSE),4)=LEFT(RecordTable[[#This Row],[CloneBarcode]],4),"match","MISMATCH"),"dead")</f>
        <v>dead</v>
      </c>
      <c r="F3596" s="15" t="str">
        <f>_xlfn.IFNA(INDEX(Table6[[#All],[Location]],MATCH(RecordTable[[#This Row],[METRC]],Table6[Tag],0)),"DEAD")</f>
        <v>DEAD</v>
      </c>
    </row>
    <row r="3597" spans="1:6" x14ac:dyDescent="0.25">
      <c r="A3597" t="str">
        <f>_xlfn.CONCAT("1A4070000000065000",RIGHT(RecordTable[[#This Row],[CloneBarcode]],6))</f>
        <v>1A4070000000065000057242</v>
      </c>
      <c r="B3597" t="str">
        <f>LEFT(RecordTable[[#This Row],[CloneBarcode]],7)</f>
        <v>92CK082</v>
      </c>
      <c r="C3597" t="s">
        <v>2730</v>
      </c>
      <c r="D3597" s="15">
        <v>43866</v>
      </c>
      <c r="E3597" s="15" t="str">
        <f>_xlfn.IFNA(IF(LEFT(VLOOKUP(RecordTable[[#This Row],[METRC]],METRC!A:B,2,FALSE),4)=LEFT(RecordTable[[#This Row],[CloneBarcode]],4),"match","MISMATCH"),"dead")</f>
        <v>dead</v>
      </c>
      <c r="F3597" s="15" t="str">
        <f>_xlfn.IFNA(INDEX(Table6[[#All],[Location]],MATCH(RecordTable[[#This Row],[METRC]],Table6[Tag],0)),"DEAD")</f>
        <v>DEAD</v>
      </c>
    </row>
    <row r="3598" spans="1:6" x14ac:dyDescent="0.25">
      <c r="A3598" t="str">
        <f>_xlfn.CONCAT("1A4070000000065000",RIGHT(RecordTable[[#This Row],[CloneBarcode]],6))</f>
        <v>1A4070000000065000057264</v>
      </c>
      <c r="B3598" t="str">
        <f>LEFT(RecordTable[[#This Row],[CloneBarcode]],7)</f>
        <v>92CK082</v>
      </c>
      <c r="C3598" t="s">
        <v>2704</v>
      </c>
      <c r="D3598" s="15">
        <v>43866</v>
      </c>
      <c r="E3598" s="15" t="str">
        <f>_xlfn.IFNA(IF(LEFT(VLOOKUP(RecordTable[[#This Row],[METRC]],METRC!A:B,2,FALSE),4)=LEFT(RecordTable[[#This Row],[CloneBarcode]],4),"match","MISMATCH"),"dead")</f>
        <v>dead</v>
      </c>
      <c r="F3598" s="15" t="str">
        <f>_xlfn.IFNA(INDEX(Table6[[#All],[Location]],MATCH(RecordTable[[#This Row],[METRC]],Table6[Tag],0)),"DEAD")</f>
        <v>DEAD</v>
      </c>
    </row>
    <row r="3599" spans="1:6" x14ac:dyDescent="0.25">
      <c r="A3599" t="str">
        <f>_xlfn.CONCAT("1A4070000000065000",RIGHT(RecordTable[[#This Row],[CloneBarcode]],6))</f>
        <v>1A4070000000065000054955</v>
      </c>
      <c r="B3599" t="str">
        <f>LEFT(RecordTable[[#This Row],[CloneBarcode]],7)</f>
        <v>92CK083</v>
      </c>
      <c r="C3599" t="s">
        <v>4403</v>
      </c>
      <c r="D3599" s="15">
        <v>43866</v>
      </c>
      <c r="E3599" s="15" t="str">
        <f>_xlfn.IFNA(IF(LEFT(VLOOKUP(RecordTable[[#This Row],[METRC]],METRC!A:B,2,FALSE),4)=LEFT(RecordTable[[#This Row],[CloneBarcode]],4),"match","MISMATCH"),"dead")</f>
        <v>dead</v>
      </c>
      <c r="F3599" s="15" t="str">
        <f>_xlfn.IFNA(INDEX(Table6[[#All],[Location]],MATCH(RecordTable[[#This Row],[METRC]],Table6[Tag],0)),"DEAD")</f>
        <v>DEAD</v>
      </c>
    </row>
    <row r="3600" spans="1:6" x14ac:dyDescent="0.25">
      <c r="A3600" t="str">
        <f>_xlfn.CONCAT("1A4070000000065000",RIGHT(RecordTable[[#This Row],[CloneBarcode]],6))</f>
        <v>1A4070000000065000054944</v>
      </c>
      <c r="B3600" t="str">
        <f>LEFT(RecordTable[[#This Row],[CloneBarcode]],7)</f>
        <v>92CK083</v>
      </c>
      <c r="C3600" t="s">
        <v>4401</v>
      </c>
      <c r="D3600" s="15">
        <v>43866</v>
      </c>
      <c r="E3600" s="15" t="str">
        <f>_xlfn.IFNA(IF(LEFT(VLOOKUP(RecordTable[[#This Row],[METRC]],METRC!A:B,2,FALSE),4)=LEFT(RecordTable[[#This Row],[CloneBarcode]],4),"match","MISMATCH"),"dead")</f>
        <v>dead</v>
      </c>
      <c r="F3600" s="15" t="str">
        <f>_xlfn.IFNA(INDEX(Table6[[#All],[Location]],MATCH(RecordTable[[#This Row],[METRC]],Table6[Tag],0)),"DEAD")</f>
        <v>DEAD</v>
      </c>
    </row>
    <row r="3601" spans="1:6" x14ac:dyDescent="0.25">
      <c r="A3601" t="str">
        <f>_xlfn.CONCAT("1A4070000000065000",RIGHT(RecordTable[[#This Row],[CloneBarcode]],6))</f>
        <v>1A4070000000065000054930</v>
      </c>
      <c r="B3601" t="str">
        <f>LEFT(RecordTable[[#This Row],[CloneBarcode]],7)</f>
        <v>92CK083</v>
      </c>
      <c r="C3601" t="s">
        <v>4402</v>
      </c>
      <c r="D3601" s="15">
        <v>43866</v>
      </c>
      <c r="E3601" s="15" t="str">
        <f>_xlfn.IFNA(IF(LEFT(VLOOKUP(RecordTable[[#This Row],[METRC]],METRC!A:B,2,FALSE),4)=LEFT(RecordTable[[#This Row],[CloneBarcode]],4),"match","MISMATCH"),"dead")</f>
        <v>dead</v>
      </c>
      <c r="F3601" s="15" t="str">
        <f>_xlfn.IFNA(INDEX(Table6[[#All],[Location]],MATCH(RecordTable[[#This Row],[METRC]],Table6[Tag],0)),"DEAD")</f>
        <v>DEAD</v>
      </c>
    </row>
    <row r="3602" spans="1:6" x14ac:dyDescent="0.25">
      <c r="A3602" t="str">
        <f>_xlfn.CONCAT("1A4070000000065000",RIGHT(RecordTable[[#This Row],[CloneBarcode]],6))</f>
        <v>1A4070000000065000054954</v>
      </c>
      <c r="B3602" t="str">
        <f>LEFT(RecordTable[[#This Row],[CloneBarcode]],7)</f>
        <v>92CK083</v>
      </c>
      <c r="C3602" t="s">
        <v>4400</v>
      </c>
      <c r="D3602" s="15">
        <v>43866</v>
      </c>
      <c r="E3602" s="15" t="str">
        <f>_xlfn.IFNA(IF(LEFT(VLOOKUP(RecordTable[[#This Row],[METRC]],METRC!A:B,2,FALSE),4)=LEFT(RecordTable[[#This Row],[CloneBarcode]],4),"match","MISMATCH"),"dead")</f>
        <v>dead</v>
      </c>
      <c r="F3602" s="15" t="str">
        <f>_xlfn.IFNA(INDEX(Table6[[#All],[Location]],MATCH(RecordTable[[#This Row],[METRC]],Table6[Tag],0)),"DEAD")</f>
        <v>DEAD</v>
      </c>
    </row>
    <row r="3603" spans="1:6" x14ac:dyDescent="0.25">
      <c r="A3603" t="s">
        <v>4551</v>
      </c>
      <c r="B3603" t="s">
        <v>2649</v>
      </c>
      <c r="C3603" t="str">
        <f>_xlfn.CONCAT(RecordTable[[#This Row],[PhenoAbbv]],".",RIGHT(RecordTable[[#This Row],[METRC]],6))</f>
        <v>92CK119.050425</v>
      </c>
      <c r="D3603" s="15">
        <v>43866</v>
      </c>
      <c r="E3603" s="15" t="str">
        <f>_xlfn.IFNA(IF(LEFT(VLOOKUP(RecordTable[[#This Row],[METRC]],METRC!A:B,2,FALSE),4)=LEFT(RecordTable[[#This Row],[CloneBarcode]],4),"match","MISMATCH"),"dead")</f>
        <v>dead</v>
      </c>
      <c r="F3603" s="15" t="str">
        <f>_xlfn.IFNA(INDEX(Table6[[#All],[Location]],MATCH(RecordTable[[#This Row],[METRC]],Table6[Tag],0)),"DEAD")</f>
        <v>DEAD</v>
      </c>
    </row>
    <row r="3604" spans="1:6" x14ac:dyDescent="0.25">
      <c r="A3604" t="s">
        <v>4552</v>
      </c>
      <c r="B3604" t="s">
        <v>2953</v>
      </c>
      <c r="C3604" t="str">
        <f>_xlfn.CONCAT(RecordTable[[#This Row],[PhenoAbbv]],".",RIGHT(RecordTable[[#This Row],[METRC]],6))</f>
        <v>BBGM004.043532</v>
      </c>
      <c r="D3604" s="15">
        <v>43866</v>
      </c>
      <c r="E3604" s="15" t="str">
        <f>_xlfn.IFNA(IF(LEFT(VLOOKUP(RecordTable[[#This Row],[METRC]],METRC!A:B,2,FALSE),4)=LEFT(RecordTable[[#This Row],[CloneBarcode]],4),"match","MISMATCH"),"dead")</f>
        <v>dead</v>
      </c>
      <c r="F3604" s="15" t="str">
        <f>_xlfn.IFNA(INDEX(Table6[[#All],[Location]],MATCH(RecordTable[[#This Row],[METRC]],Table6[Tag],0)),"DEAD")</f>
        <v>DEAD</v>
      </c>
    </row>
    <row r="3605" spans="1:6" x14ac:dyDescent="0.25">
      <c r="A3605" t="s">
        <v>4553</v>
      </c>
      <c r="B3605" t="s">
        <v>2953</v>
      </c>
      <c r="C3605" t="str">
        <f>_xlfn.CONCAT(RecordTable[[#This Row],[PhenoAbbv]],".",RIGHT(RecordTable[[#This Row],[METRC]],6))</f>
        <v>BBGM004.043577</v>
      </c>
      <c r="D3605" s="15">
        <v>43866</v>
      </c>
      <c r="E3605" s="15" t="str">
        <f>_xlfn.IFNA(IF(LEFT(VLOOKUP(RecordTable[[#This Row],[METRC]],METRC!A:B,2,FALSE),4)=LEFT(RecordTable[[#This Row],[CloneBarcode]],4),"match","MISMATCH"),"dead")</f>
        <v>dead</v>
      </c>
      <c r="F3605" s="15" t="str">
        <f>_xlfn.IFNA(INDEX(Table6[[#All],[Location]],MATCH(RecordTable[[#This Row],[METRC]],Table6[Tag],0)),"DEAD")</f>
        <v>DEAD</v>
      </c>
    </row>
    <row r="3606" spans="1:6" x14ac:dyDescent="0.25">
      <c r="A3606" t="s">
        <v>4554</v>
      </c>
      <c r="B3606" t="s">
        <v>2953</v>
      </c>
      <c r="C3606" t="str">
        <f>_xlfn.CONCAT(RecordTable[[#This Row],[PhenoAbbv]],".",RIGHT(RecordTable[[#This Row],[METRC]],6))</f>
        <v>BBGM004.045538</v>
      </c>
      <c r="D3606" s="15">
        <v>43866</v>
      </c>
      <c r="E3606" s="15" t="str">
        <f>_xlfn.IFNA(IF(LEFT(VLOOKUP(RecordTable[[#This Row],[METRC]],METRC!A:B,2,FALSE),4)=LEFT(RecordTable[[#This Row],[CloneBarcode]],4),"match","MISMATCH"),"dead")</f>
        <v>dead</v>
      </c>
      <c r="F3606" s="15" t="str">
        <f>_xlfn.IFNA(INDEX(Table6[[#All],[Location]],MATCH(RecordTable[[#This Row],[METRC]],Table6[Tag],0)),"DEAD")</f>
        <v>DEAD</v>
      </c>
    </row>
    <row r="3607" spans="1:6" x14ac:dyDescent="0.25">
      <c r="A3607" t="s">
        <v>4555</v>
      </c>
      <c r="B3607" t="s">
        <v>2953</v>
      </c>
      <c r="C3607" t="str">
        <f>_xlfn.CONCAT(RecordTable[[#This Row],[PhenoAbbv]],".",RIGHT(RecordTable[[#This Row],[METRC]],6))</f>
        <v>BBGM004.050630</v>
      </c>
      <c r="D3607" s="15">
        <v>43866</v>
      </c>
      <c r="E3607" s="15" t="str">
        <f>_xlfn.IFNA(IF(LEFT(VLOOKUP(RecordTable[[#This Row],[METRC]],METRC!A:B,2,FALSE),4)=LEFT(RecordTable[[#This Row],[CloneBarcode]],4),"match","MISMATCH"),"dead")</f>
        <v>dead</v>
      </c>
      <c r="F3607" s="15" t="str">
        <f>_xlfn.IFNA(INDEX(Table6[[#All],[Location]],MATCH(RecordTable[[#This Row],[METRC]],Table6[Tag],0)),"DEAD")</f>
        <v>DEAD</v>
      </c>
    </row>
    <row r="3608" spans="1:6" x14ac:dyDescent="0.25">
      <c r="A3608" t="str">
        <f>_xlfn.CONCAT("1A4070000000065000",RIGHT(RecordTable[[#This Row],[CloneBarcode]],6))</f>
        <v>1A4070000000065000057421</v>
      </c>
      <c r="B3608" t="str">
        <f>LEFT(RecordTable[[#This Row],[CloneBarcode]],7)</f>
        <v>BBGM004</v>
      </c>
      <c r="C3608" t="s">
        <v>4408</v>
      </c>
      <c r="D3608" s="15">
        <v>43866</v>
      </c>
      <c r="E3608" s="15" t="str">
        <f>_xlfn.IFNA(IF(LEFT(VLOOKUP(RecordTable[[#This Row],[METRC]],METRC!A:B,2,FALSE),4)=LEFT(RecordTable[[#This Row],[CloneBarcode]],4),"match","MISMATCH"),"dead")</f>
        <v>dead</v>
      </c>
      <c r="F3608" s="15" t="str">
        <f>_xlfn.IFNA(INDEX(Table6[[#All],[Location]],MATCH(RecordTable[[#This Row],[METRC]],Table6[Tag],0)),"DEAD")</f>
        <v>DEAD</v>
      </c>
    </row>
    <row r="3609" spans="1:6" x14ac:dyDescent="0.25">
      <c r="A3609" t="str">
        <f>_xlfn.CONCAT("1A4070000000065000",RIGHT(RecordTable[[#This Row],[CloneBarcode]],6))</f>
        <v>1A4070000000065000057422</v>
      </c>
      <c r="B3609" t="str">
        <f>LEFT(RecordTable[[#This Row],[CloneBarcode]],7)</f>
        <v>BBGM004</v>
      </c>
      <c r="C3609" t="s">
        <v>4409</v>
      </c>
      <c r="D3609" s="15">
        <v>43866</v>
      </c>
      <c r="E3609" s="15" t="str">
        <f>_xlfn.IFNA(IF(LEFT(VLOOKUP(RecordTable[[#This Row],[METRC]],METRC!A:B,2,FALSE),4)=LEFT(RecordTable[[#This Row],[CloneBarcode]],4),"match","MISMATCH"),"dead")</f>
        <v>dead</v>
      </c>
      <c r="F3609" s="15" t="str">
        <f>_xlfn.IFNA(INDEX(Table6[[#All],[Location]],MATCH(RecordTable[[#This Row],[METRC]],Table6[Tag],0)),"DEAD")</f>
        <v>DEAD</v>
      </c>
    </row>
    <row r="3610" spans="1:6" x14ac:dyDescent="0.25">
      <c r="A3610" t="str">
        <f>_xlfn.CONCAT("1A4070000000065000",RIGHT(RecordTable[[#This Row],[CloneBarcode]],6))</f>
        <v>1A4070000000065000050629</v>
      </c>
      <c r="B3610" t="str">
        <f>LEFT(RecordTable[[#This Row],[CloneBarcode]],7)</f>
        <v>BBGM004</v>
      </c>
      <c r="C3610" t="s">
        <v>4150</v>
      </c>
      <c r="D3610" s="15">
        <v>43866</v>
      </c>
      <c r="E3610" s="15" t="str">
        <f>_xlfn.IFNA(IF(LEFT(VLOOKUP(RecordTable[[#This Row],[METRC]],METRC!A:B,2,FALSE),4)=LEFT(RecordTable[[#This Row],[CloneBarcode]],4),"match","MISMATCH"),"dead")</f>
        <v>dead</v>
      </c>
      <c r="F3610" s="15" t="str">
        <f>_xlfn.IFNA(INDEX(Table6[[#All],[Location]],MATCH(RecordTable[[#This Row],[METRC]],Table6[Tag],0)),"DEAD")</f>
        <v>DEAD</v>
      </c>
    </row>
    <row r="3611" spans="1:6" x14ac:dyDescent="0.25">
      <c r="A3611" t="str">
        <f>_xlfn.CONCAT("1A4070000000065000",RIGHT(RecordTable[[#This Row],[CloneBarcode]],6))</f>
        <v>1A4070000000065000058414</v>
      </c>
      <c r="B3611" t="str">
        <f>LEFT(RecordTable[[#This Row],[CloneBarcode]],7)</f>
        <v>BBGM004</v>
      </c>
      <c r="C3611" t="s">
        <v>4692</v>
      </c>
      <c r="D3611" s="15">
        <v>43866</v>
      </c>
      <c r="E3611" s="15" t="str">
        <f>_xlfn.IFNA(IF(LEFT(VLOOKUP(RecordTable[[#This Row],[METRC]],METRC!A:B,2,FALSE),4)=LEFT(RecordTable[[#This Row],[CloneBarcode]],4),"match","MISMATCH"),"dead")</f>
        <v>dead</v>
      </c>
      <c r="F3611" s="15" t="str">
        <f>_xlfn.IFNA(INDEX(Table6[[#All],[Location]],MATCH(RecordTable[[#This Row],[METRC]],Table6[Tag],0)),"DEAD")</f>
        <v>DEAD</v>
      </c>
    </row>
    <row r="3612" spans="1:6" x14ac:dyDescent="0.25">
      <c r="A3612" t="s">
        <v>4556</v>
      </c>
      <c r="B3612" t="s">
        <v>2958</v>
      </c>
      <c r="C3612" t="str">
        <f>_xlfn.CONCAT(RecordTable[[#This Row],[PhenoAbbv]],".",RIGHT(RecordTable[[#This Row],[METRC]],6))</f>
        <v>BBGM007.043469</v>
      </c>
      <c r="D3612" s="15">
        <v>43866</v>
      </c>
      <c r="E3612" s="15" t="str">
        <f>_xlfn.IFNA(IF(LEFT(VLOOKUP(RecordTable[[#This Row],[METRC]],METRC!A:B,2,FALSE),4)=LEFT(RecordTable[[#This Row],[CloneBarcode]],4),"match","MISMATCH"),"dead")</f>
        <v>dead</v>
      </c>
      <c r="F3612" s="15" t="str">
        <f>_xlfn.IFNA(INDEX(Table6[[#All],[Location]],MATCH(RecordTable[[#This Row],[METRC]],Table6[Tag],0)),"DEAD")</f>
        <v>DEAD</v>
      </c>
    </row>
    <row r="3613" spans="1:6" x14ac:dyDescent="0.25">
      <c r="A3613" t="s">
        <v>4557</v>
      </c>
      <c r="B3613" t="s">
        <v>2958</v>
      </c>
      <c r="C3613" t="str">
        <f>_xlfn.CONCAT(RecordTable[[#This Row],[PhenoAbbv]],".",RIGHT(RecordTable[[#This Row],[METRC]],6))</f>
        <v>BBGM007.045548</v>
      </c>
      <c r="D3613" s="15">
        <v>43866</v>
      </c>
      <c r="E3613" s="15" t="str">
        <f>_xlfn.IFNA(IF(LEFT(VLOOKUP(RecordTable[[#This Row],[METRC]],METRC!A:B,2,FALSE),4)=LEFT(RecordTable[[#This Row],[CloneBarcode]],4),"match","MISMATCH"),"dead")</f>
        <v>dead</v>
      </c>
      <c r="F3613" s="15" t="str">
        <f>_xlfn.IFNA(INDEX(Table6[[#All],[Location]],MATCH(RecordTable[[#This Row],[METRC]],Table6[Tag],0)),"DEAD")</f>
        <v>DEAD</v>
      </c>
    </row>
    <row r="3614" spans="1:6" x14ac:dyDescent="0.25">
      <c r="A3614" t="s">
        <v>4558</v>
      </c>
      <c r="B3614" t="s">
        <v>2958</v>
      </c>
      <c r="C3614" t="str">
        <f>_xlfn.CONCAT(RecordTable[[#This Row],[PhenoAbbv]],".",RIGHT(RecordTable[[#This Row],[METRC]],6))</f>
        <v>BBGM007.045549</v>
      </c>
      <c r="D3614" s="15">
        <v>43866</v>
      </c>
      <c r="E3614" s="15" t="str">
        <f>_xlfn.IFNA(IF(LEFT(VLOOKUP(RecordTable[[#This Row],[METRC]],METRC!A:B,2,FALSE),4)=LEFT(RecordTable[[#This Row],[CloneBarcode]],4),"match","MISMATCH"),"dead")</f>
        <v>dead</v>
      </c>
      <c r="F3614" s="15" t="str">
        <f>_xlfn.IFNA(INDEX(Table6[[#All],[Location]],MATCH(RecordTable[[#This Row],[METRC]],Table6[Tag],0)),"DEAD")</f>
        <v>DEAD</v>
      </c>
    </row>
    <row r="3615" spans="1:6" x14ac:dyDescent="0.25">
      <c r="A3615" t="str">
        <f>_xlfn.CONCAT("1A4070000000065000",RIGHT(RecordTable[[#This Row],[CloneBarcode]],6))</f>
        <v>1A4070000000065000053764</v>
      </c>
      <c r="B3615" t="str">
        <f>LEFT(RecordTable[[#This Row],[CloneBarcode]],7)</f>
        <v>BGCH007</v>
      </c>
      <c r="C3615" t="s">
        <v>4419</v>
      </c>
      <c r="D3615" s="15">
        <v>43866</v>
      </c>
      <c r="E3615" s="15" t="str">
        <f>_xlfn.IFNA(IF(LEFT(VLOOKUP(RecordTable[[#This Row],[METRC]],METRC!A:B,2,FALSE),4)=LEFT(RecordTable[[#This Row],[CloneBarcode]],4),"match","MISMATCH"),"dead")</f>
        <v>dead</v>
      </c>
      <c r="F3615" s="15" t="str">
        <f>_xlfn.IFNA(INDEX(Table6[[#All],[Location]],MATCH(RecordTable[[#This Row],[METRC]],Table6[Tag],0)),"DEAD")</f>
        <v>DEAD</v>
      </c>
    </row>
    <row r="3616" spans="1:6" x14ac:dyDescent="0.25">
      <c r="A3616" t="str">
        <f>_xlfn.CONCAT("1A4070000000065000",RIGHT(RecordTable[[#This Row],[CloneBarcode]],6))</f>
        <v>1A4070000000065000053806</v>
      </c>
      <c r="B3616" t="str">
        <f>LEFT(RecordTable[[#This Row],[CloneBarcode]],7)</f>
        <v>BGCH007</v>
      </c>
      <c r="C3616" t="s">
        <v>4417</v>
      </c>
      <c r="D3616" s="15">
        <v>43866</v>
      </c>
      <c r="E3616" s="15" t="str">
        <f>_xlfn.IFNA(IF(LEFT(VLOOKUP(RecordTable[[#This Row],[METRC]],METRC!A:B,2,FALSE),4)=LEFT(RecordTable[[#This Row],[CloneBarcode]],4),"match","MISMATCH"),"dead")</f>
        <v>dead</v>
      </c>
      <c r="F3616" s="15" t="str">
        <f>_xlfn.IFNA(INDEX(Table6[[#All],[Location]],MATCH(RecordTable[[#This Row],[METRC]],Table6[Tag],0)),"DEAD")</f>
        <v>DEAD</v>
      </c>
    </row>
    <row r="3617" spans="1:6" x14ac:dyDescent="0.25">
      <c r="A3617" t="str">
        <f>_xlfn.CONCAT("1A4070000000065000",RIGHT(RecordTable[[#This Row],[CloneBarcode]],6))</f>
        <v>1A4070000000065000053812</v>
      </c>
      <c r="B3617" t="str">
        <f>LEFT(RecordTable[[#This Row],[CloneBarcode]],7)</f>
        <v>BGCH007</v>
      </c>
      <c r="C3617" t="s">
        <v>4418</v>
      </c>
      <c r="D3617" s="15">
        <v>43866</v>
      </c>
      <c r="E3617" s="15" t="str">
        <f>_xlfn.IFNA(IF(LEFT(VLOOKUP(RecordTable[[#This Row],[METRC]],METRC!A:B,2,FALSE),4)=LEFT(RecordTable[[#This Row],[CloneBarcode]],4),"match","MISMATCH"),"dead")</f>
        <v>dead</v>
      </c>
      <c r="F3617" s="15" t="str">
        <f>_xlfn.IFNA(INDEX(Table6[[#All],[Location]],MATCH(RecordTable[[#This Row],[METRC]],Table6[Tag],0)),"DEAD")</f>
        <v>DEAD</v>
      </c>
    </row>
    <row r="3618" spans="1:6" x14ac:dyDescent="0.25">
      <c r="A3618" t="str">
        <f>_xlfn.CONCAT("1A4070000000065000",RIGHT(RecordTable[[#This Row],[CloneBarcode]],6))</f>
        <v>1A4070000000065000053754</v>
      </c>
      <c r="B3618" t="str">
        <f>LEFT(RecordTable[[#This Row],[CloneBarcode]],7)</f>
        <v>BGCH007</v>
      </c>
      <c r="C3618" t="s">
        <v>4416</v>
      </c>
      <c r="D3618" s="15">
        <v>43866</v>
      </c>
      <c r="E3618" s="15" t="str">
        <f>_xlfn.IFNA(IF(LEFT(VLOOKUP(RecordTable[[#This Row],[METRC]],METRC!A:B,2,FALSE),4)=LEFT(RecordTable[[#This Row],[CloneBarcode]],4),"match","MISMATCH"),"dead")</f>
        <v>dead</v>
      </c>
      <c r="F3618" s="15" t="str">
        <f>_xlfn.IFNA(INDEX(Table6[[#All],[Location]],MATCH(RecordTable[[#This Row],[METRC]],Table6[Tag],0)),"DEAD")</f>
        <v>DEAD</v>
      </c>
    </row>
    <row r="3619" spans="1:6" x14ac:dyDescent="0.25">
      <c r="A3619" t="str">
        <f>_xlfn.CONCAT("1A4070000000065000",RIGHT(RecordTable[[#This Row],[CloneBarcode]],6))</f>
        <v>1A4070000000065000053839</v>
      </c>
      <c r="B3619" t="str">
        <f>LEFT(RecordTable[[#This Row],[CloneBarcode]],7)</f>
        <v>BGCH010</v>
      </c>
      <c r="C3619" t="s">
        <v>4422</v>
      </c>
      <c r="D3619" s="15">
        <v>43866</v>
      </c>
      <c r="E3619" s="15" t="str">
        <f>_xlfn.IFNA(IF(LEFT(VLOOKUP(RecordTable[[#This Row],[METRC]],METRC!A:B,2,FALSE),4)=LEFT(RecordTable[[#This Row],[CloneBarcode]],4),"match","MISMATCH"),"dead")</f>
        <v>dead</v>
      </c>
      <c r="F3619" s="15" t="str">
        <f>_xlfn.IFNA(INDEX(Table6[[#All],[Location]],MATCH(RecordTable[[#This Row],[METRC]],Table6[Tag],0)),"DEAD")</f>
        <v>DEAD</v>
      </c>
    </row>
    <row r="3620" spans="1:6" x14ac:dyDescent="0.25">
      <c r="A3620" t="str">
        <f>_xlfn.CONCAT("1A4070000000065000",RIGHT(RecordTable[[#This Row],[CloneBarcode]],6))</f>
        <v>1A4070000000065000053857</v>
      </c>
      <c r="B3620" t="str">
        <f>LEFT(RecordTable[[#This Row],[CloneBarcode]],7)</f>
        <v>BGCH010</v>
      </c>
      <c r="C3620" t="s">
        <v>4420</v>
      </c>
      <c r="D3620" s="15">
        <v>43866</v>
      </c>
      <c r="E3620" s="15" t="str">
        <f>_xlfn.IFNA(IF(LEFT(VLOOKUP(RecordTable[[#This Row],[METRC]],METRC!A:B,2,FALSE),4)=LEFT(RecordTable[[#This Row],[CloneBarcode]],4),"match","MISMATCH"),"dead")</f>
        <v>dead</v>
      </c>
      <c r="F3620" s="15" t="str">
        <f>_xlfn.IFNA(INDEX(Table6[[#All],[Location]],MATCH(RecordTable[[#This Row],[METRC]],Table6[Tag],0)),"DEAD")</f>
        <v>DEAD</v>
      </c>
    </row>
    <row r="3621" spans="1:6" x14ac:dyDescent="0.25">
      <c r="A3621" t="str">
        <f>_xlfn.CONCAT("1A4070000000065000",RIGHT(RecordTable[[#This Row],[CloneBarcode]],6))</f>
        <v>1A4070000000065000053860</v>
      </c>
      <c r="B3621" t="str">
        <f>LEFT(RecordTable[[#This Row],[CloneBarcode]],7)</f>
        <v>BGCH010</v>
      </c>
      <c r="C3621" t="s">
        <v>4423</v>
      </c>
      <c r="D3621" s="15">
        <v>43866</v>
      </c>
      <c r="E3621" s="15" t="str">
        <f>_xlfn.IFNA(IF(LEFT(VLOOKUP(RecordTable[[#This Row],[METRC]],METRC!A:B,2,FALSE),4)=LEFT(RecordTable[[#This Row],[CloneBarcode]],4),"match","MISMATCH"),"dead")</f>
        <v>dead</v>
      </c>
      <c r="F3621" s="15" t="str">
        <f>_xlfn.IFNA(INDEX(Table6[[#All],[Location]],MATCH(RecordTable[[#This Row],[METRC]],Table6[Tag],0)),"DEAD")</f>
        <v>DEAD</v>
      </c>
    </row>
    <row r="3622" spans="1:6" x14ac:dyDescent="0.25">
      <c r="A3622" t="str">
        <f>_xlfn.CONCAT("1A4070000000065000",RIGHT(RecordTable[[#This Row],[CloneBarcode]],6))</f>
        <v>1A4070000000065000053848</v>
      </c>
      <c r="B3622" t="str">
        <f>LEFT(RecordTable[[#This Row],[CloneBarcode]],7)</f>
        <v>BGCH010</v>
      </c>
      <c r="C3622" t="s">
        <v>4421</v>
      </c>
      <c r="D3622" s="15">
        <v>43866</v>
      </c>
      <c r="E3622" s="15" t="str">
        <f>_xlfn.IFNA(IF(LEFT(VLOOKUP(RecordTable[[#This Row],[METRC]],METRC!A:B,2,FALSE),4)=LEFT(RecordTable[[#This Row],[CloneBarcode]],4),"match","MISMATCH"),"dead")</f>
        <v>dead</v>
      </c>
      <c r="F3622" s="15" t="str">
        <f>_xlfn.IFNA(INDEX(Table6[[#All],[Location]],MATCH(RecordTable[[#This Row],[METRC]],Table6[Tag],0)),"DEAD")</f>
        <v>DEAD</v>
      </c>
    </row>
    <row r="3623" spans="1:6" x14ac:dyDescent="0.25">
      <c r="A3623" t="str">
        <f>_xlfn.CONCAT("1A4070000000065000",RIGHT(RecordTable[[#This Row],[CloneBarcode]],6))</f>
        <v>1A4070000000065000053889</v>
      </c>
      <c r="B3623" t="str">
        <f>LEFT(RecordTable[[#This Row],[CloneBarcode]],7)</f>
        <v>BGCH014</v>
      </c>
      <c r="C3623" t="s">
        <v>4426</v>
      </c>
      <c r="D3623" s="15">
        <v>43866</v>
      </c>
      <c r="E3623" s="15" t="str">
        <f>_xlfn.IFNA(IF(LEFT(VLOOKUP(RecordTable[[#This Row],[METRC]],METRC!A:B,2,FALSE),4)=LEFT(RecordTable[[#This Row],[CloneBarcode]],4),"match","MISMATCH"),"dead")</f>
        <v>dead</v>
      </c>
      <c r="F3623" s="15" t="str">
        <f>_xlfn.IFNA(INDEX(Table6[[#All],[Location]],MATCH(RecordTable[[#This Row],[METRC]],Table6[Tag],0)),"DEAD")</f>
        <v>DEAD</v>
      </c>
    </row>
    <row r="3624" spans="1:6" x14ac:dyDescent="0.25">
      <c r="A3624" t="str">
        <f>_xlfn.CONCAT("1A4070000000065000",RIGHT(RecordTable[[#This Row],[CloneBarcode]],6))</f>
        <v>1A4070000000065000053915</v>
      </c>
      <c r="B3624" t="str">
        <f>LEFT(RecordTable[[#This Row],[CloneBarcode]],7)</f>
        <v>BGCH014</v>
      </c>
      <c r="C3624" t="s">
        <v>4425</v>
      </c>
      <c r="D3624" s="15">
        <v>43866</v>
      </c>
      <c r="E3624" s="15" t="str">
        <f>_xlfn.IFNA(IF(LEFT(VLOOKUP(RecordTable[[#This Row],[METRC]],METRC!A:B,2,FALSE),4)=LEFT(RecordTable[[#This Row],[CloneBarcode]],4),"match","MISMATCH"),"dead")</f>
        <v>dead</v>
      </c>
      <c r="F3624" s="15" t="str">
        <f>_xlfn.IFNA(INDEX(Table6[[#All],[Location]],MATCH(RecordTable[[#This Row],[METRC]],Table6[Tag],0)),"DEAD")</f>
        <v>DEAD</v>
      </c>
    </row>
    <row r="3625" spans="1:6" x14ac:dyDescent="0.25">
      <c r="A3625" t="str">
        <f>_xlfn.CONCAT("1A4070000000065000",RIGHT(RecordTable[[#This Row],[CloneBarcode]],6))</f>
        <v>1A4070000000065000053911</v>
      </c>
      <c r="B3625" t="str">
        <f>LEFT(RecordTable[[#This Row],[CloneBarcode]],7)</f>
        <v>BGCH014</v>
      </c>
      <c r="C3625" t="s">
        <v>4424</v>
      </c>
      <c r="D3625" s="15">
        <v>43866</v>
      </c>
      <c r="E3625" s="15" t="str">
        <f>_xlfn.IFNA(IF(LEFT(VLOOKUP(RecordTable[[#This Row],[METRC]],METRC!A:B,2,FALSE),4)=LEFT(RecordTable[[#This Row],[CloneBarcode]],4),"match","MISMATCH"),"dead")</f>
        <v>dead</v>
      </c>
      <c r="F3625" s="15" t="str">
        <f>_xlfn.IFNA(INDEX(Table6[[#All],[Location]],MATCH(RecordTable[[#This Row],[METRC]],Table6[Tag],0)),"DEAD")</f>
        <v>DEAD</v>
      </c>
    </row>
    <row r="3626" spans="1:6" x14ac:dyDescent="0.25">
      <c r="A3626" t="str">
        <f>_xlfn.CONCAT("1A4070000000065000",RIGHT(RecordTable[[#This Row],[CloneBarcode]],6))</f>
        <v>1A4070000000065000053886</v>
      </c>
      <c r="B3626" t="str">
        <f>LEFT(RecordTable[[#This Row],[CloneBarcode]],7)</f>
        <v>BGCH014</v>
      </c>
      <c r="C3626" t="s">
        <v>4427</v>
      </c>
      <c r="D3626" s="15">
        <v>43866</v>
      </c>
      <c r="E3626" s="15" t="str">
        <f>_xlfn.IFNA(IF(LEFT(VLOOKUP(RecordTable[[#This Row],[METRC]],METRC!A:B,2,FALSE),4)=LEFT(RecordTable[[#This Row],[CloneBarcode]],4),"match","MISMATCH"),"dead")</f>
        <v>dead</v>
      </c>
      <c r="F3626" s="15" t="str">
        <f>_xlfn.IFNA(INDEX(Table6[[#All],[Location]],MATCH(RecordTable[[#This Row],[METRC]],Table6[Tag],0)),"DEAD")</f>
        <v>DEAD</v>
      </c>
    </row>
    <row r="3627" spans="1:6" x14ac:dyDescent="0.25">
      <c r="A3627" t="s">
        <v>4560</v>
      </c>
      <c r="B3627" t="s">
        <v>3929</v>
      </c>
      <c r="C3627" t="str">
        <f>_xlfn.CONCAT(RecordTable[[#This Row],[PhenoAbbv]],".",RIGHT(RecordTable[[#This Row],[METRC]],6))</f>
        <v>BHZD002.048092</v>
      </c>
      <c r="D3627" s="15">
        <v>43866</v>
      </c>
      <c r="E3627" s="15" t="str">
        <f>_xlfn.IFNA(IF(LEFT(VLOOKUP(RecordTable[[#This Row],[METRC]],METRC!A:B,2,FALSE),4)=LEFT(RecordTable[[#This Row],[CloneBarcode]],4),"match","MISMATCH"),"dead")</f>
        <v>dead</v>
      </c>
      <c r="F3627" s="15" t="str">
        <f>_xlfn.IFNA(INDEX(Table6[[#All],[Location]],MATCH(RecordTable[[#This Row],[METRC]],Table6[Tag],0)),"DEAD")</f>
        <v>DEAD</v>
      </c>
    </row>
    <row r="3628" spans="1:6" x14ac:dyDescent="0.25">
      <c r="A3628" t="s">
        <v>4561</v>
      </c>
      <c r="B3628" t="s">
        <v>3929</v>
      </c>
      <c r="C3628" t="str">
        <f>_xlfn.CONCAT(RecordTable[[#This Row],[PhenoAbbv]],".",RIGHT(RecordTable[[#This Row],[METRC]],6))</f>
        <v>BHZD002.048094</v>
      </c>
      <c r="D3628" s="15">
        <v>43866</v>
      </c>
      <c r="E3628" s="15" t="str">
        <f>_xlfn.IFNA(IF(LEFT(VLOOKUP(RecordTable[[#This Row],[METRC]],METRC!A:B,2,FALSE),4)=LEFT(RecordTable[[#This Row],[CloneBarcode]],4),"match","MISMATCH"),"dead")</f>
        <v>dead</v>
      </c>
      <c r="F3628" s="15" t="str">
        <f>_xlfn.IFNA(INDEX(Table6[[#All],[Location]],MATCH(RecordTable[[#This Row],[METRC]],Table6[Tag],0)),"DEAD")</f>
        <v>DEAD</v>
      </c>
    </row>
    <row r="3629" spans="1:6" x14ac:dyDescent="0.25">
      <c r="A3629" t="str">
        <f>_xlfn.CONCAT("1A4070000000065000",RIGHT(RecordTable[[#This Row],[CloneBarcode]],6))</f>
        <v>1A4070000000065000057425</v>
      </c>
      <c r="B3629" t="str">
        <f>LEFT(RecordTable[[#This Row],[CloneBarcode]],7)</f>
        <v>BHZD002</v>
      </c>
      <c r="C3629" t="s">
        <v>4430</v>
      </c>
      <c r="D3629" s="15">
        <v>43866</v>
      </c>
      <c r="E3629" s="15" t="str">
        <f>_xlfn.IFNA(IF(LEFT(VLOOKUP(RecordTable[[#This Row],[METRC]],METRC!A:B,2,FALSE),4)=LEFT(RecordTable[[#This Row],[CloneBarcode]],4),"match","MISMATCH"),"dead")</f>
        <v>dead</v>
      </c>
      <c r="F3629" s="15" t="str">
        <f>_xlfn.IFNA(INDEX(Table6[[#All],[Location]],MATCH(RecordTable[[#This Row],[METRC]],Table6[Tag],0)),"DEAD")</f>
        <v>DEAD</v>
      </c>
    </row>
    <row r="3630" spans="1:6" x14ac:dyDescent="0.25">
      <c r="A3630" t="str">
        <f>_xlfn.CONCAT("1A4070000000065000",RIGHT(RecordTable[[#This Row],[CloneBarcode]],6))</f>
        <v>1A4070000000065000054669</v>
      </c>
      <c r="B3630" t="str">
        <f>LEFT(RecordTable[[#This Row],[CloneBarcode]],7)</f>
        <v>BHZD002</v>
      </c>
      <c r="C3630" t="s">
        <v>4431</v>
      </c>
      <c r="D3630" s="15">
        <v>43866</v>
      </c>
      <c r="E3630" s="15" t="str">
        <f>_xlfn.IFNA(IF(LEFT(VLOOKUP(RecordTable[[#This Row],[METRC]],METRC!A:B,2,FALSE),4)=LEFT(RecordTable[[#This Row],[CloneBarcode]],4),"match","MISMATCH"),"dead")</f>
        <v>dead</v>
      </c>
      <c r="F3630" s="15" t="str">
        <f>_xlfn.IFNA(INDEX(Table6[[#All],[Location]],MATCH(RecordTable[[#This Row],[METRC]],Table6[Tag],0)),"DEAD")</f>
        <v>DEAD</v>
      </c>
    </row>
    <row r="3631" spans="1:6" x14ac:dyDescent="0.25">
      <c r="A3631" t="str">
        <f>_xlfn.CONCAT("1A4070000000065000",RIGHT(RecordTable[[#This Row],[CloneBarcode]],6))</f>
        <v>1A4070000000065000054677</v>
      </c>
      <c r="B3631" t="str">
        <f>LEFT(RecordTable[[#This Row],[CloneBarcode]],7)</f>
        <v>BHZD002</v>
      </c>
      <c r="C3631" t="s">
        <v>4432</v>
      </c>
      <c r="D3631" s="15">
        <v>43866</v>
      </c>
      <c r="E3631" s="15" t="str">
        <f>_xlfn.IFNA(IF(LEFT(VLOOKUP(RecordTable[[#This Row],[METRC]],METRC!A:B,2,FALSE),4)=LEFT(RecordTable[[#This Row],[CloneBarcode]],4),"match","MISMATCH"),"dead")</f>
        <v>dead</v>
      </c>
      <c r="F3631" s="15" t="str">
        <f>_xlfn.IFNA(INDEX(Table6[[#All],[Location]],MATCH(RecordTable[[#This Row],[METRC]],Table6[Tag],0)),"DEAD")</f>
        <v>DEAD</v>
      </c>
    </row>
    <row r="3632" spans="1:6" x14ac:dyDescent="0.25">
      <c r="A3632" t="str">
        <f>_xlfn.CONCAT("1A4070000000065000",RIGHT(RecordTable[[#This Row],[CloneBarcode]],6))</f>
        <v>1A4070000000065000054690</v>
      </c>
      <c r="B3632" t="str">
        <f>LEFT(RecordTable[[#This Row],[CloneBarcode]],7)</f>
        <v>BHZD002</v>
      </c>
      <c r="C3632" t="s">
        <v>4429</v>
      </c>
      <c r="D3632" s="15">
        <v>43866</v>
      </c>
      <c r="E3632" s="15" t="str">
        <f>_xlfn.IFNA(IF(LEFT(VLOOKUP(RecordTable[[#This Row],[METRC]],METRC!A:B,2,FALSE),4)=LEFT(RecordTable[[#This Row],[CloneBarcode]],4),"match","MISMATCH"),"dead")</f>
        <v>dead</v>
      </c>
      <c r="F3632" s="15" t="str">
        <f>_xlfn.IFNA(INDEX(Table6[[#All],[Location]],MATCH(RecordTable[[#This Row],[METRC]],Table6[Tag],0)),"DEAD")</f>
        <v>DEAD</v>
      </c>
    </row>
    <row r="3633" spans="1:6" x14ac:dyDescent="0.25">
      <c r="A3633" t="str">
        <f>_xlfn.CONCAT("1A4070000000065000",RIGHT(RecordTable[[#This Row],[CloneBarcode]],6))</f>
        <v>1A4070000000065000054680</v>
      </c>
      <c r="B3633" t="str">
        <f>LEFT(RecordTable[[#This Row],[CloneBarcode]],7)</f>
        <v>BHZD002</v>
      </c>
      <c r="C3633" t="s">
        <v>4428</v>
      </c>
      <c r="D3633" s="15">
        <v>43866</v>
      </c>
      <c r="E3633" s="15" t="str">
        <f>_xlfn.IFNA(IF(LEFT(VLOOKUP(RecordTable[[#This Row],[METRC]],METRC!A:B,2,FALSE),4)=LEFT(RecordTable[[#This Row],[CloneBarcode]],4),"match","MISMATCH"),"dead")</f>
        <v>dead</v>
      </c>
      <c r="F3633" s="15" t="str">
        <f>_xlfn.IFNA(INDEX(Table6[[#All],[Location]],MATCH(RecordTable[[#This Row],[METRC]],Table6[Tag],0)),"DEAD")</f>
        <v>DEAD</v>
      </c>
    </row>
    <row r="3634" spans="1:6" x14ac:dyDescent="0.25">
      <c r="A3634" t="s">
        <v>4562</v>
      </c>
      <c r="B3634" t="s">
        <v>3938</v>
      </c>
      <c r="C3634" t="str">
        <f>_xlfn.CONCAT(RecordTable[[#This Row],[PhenoAbbv]],".",RIGHT(RecordTable[[#This Row],[METRC]],6))</f>
        <v>BHZD008.048074</v>
      </c>
      <c r="D3634" s="15">
        <v>43866</v>
      </c>
      <c r="E3634" s="15" t="str">
        <f>_xlfn.IFNA(IF(LEFT(VLOOKUP(RecordTable[[#This Row],[METRC]],METRC!A:B,2,FALSE),4)=LEFT(RecordTable[[#This Row],[CloneBarcode]],4),"match","MISMATCH"),"dead")</f>
        <v>dead</v>
      </c>
      <c r="F3634" s="15" t="str">
        <f>_xlfn.IFNA(INDEX(Table6[[#All],[Location]],MATCH(RecordTable[[#This Row],[METRC]],Table6[Tag],0)),"DEAD")</f>
        <v>DEAD</v>
      </c>
    </row>
    <row r="3635" spans="1:6" x14ac:dyDescent="0.25">
      <c r="A3635" t="s">
        <v>4563</v>
      </c>
      <c r="B3635" t="s">
        <v>3938</v>
      </c>
      <c r="C3635" t="str">
        <f>_xlfn.CONCAT(RecordTable[[#This Row],[PhenoAbbv]],".",RIGHT(RecordTable[[#This Row],[METRC]],6))</f>
        <v>BHZD008.048075</v>
      </c>
      <c r="D3635" s="15">
        <v>43866</v>
      </c>
      <c r="E3635" s="15" t="str">
        <f>_xlfn.IFNA(IF(LEFT(VLOOKUP(RecordTable[[#This Row],[METRC]],METRC!A:B,2,FALSE),4)=LEFT(RecordTable[[#This Row],[CloneBarcode]],4),"match","MISMATCH"),"dead")</f>
        <v>dead</v>
      </c>
      <c r="F3635" s="15" t="str">
        <f>_xlfn.IFNA(INDEX(Table6[[#All],[Location]],MATCH(RecordTable[[#This Row],[METRC]],Table6[Tag],0)),"DEAD")</f>
        <v>DEAD</v>
      </c>
    </row>
    <row r="3636" spans="1:6" x14ac:dyDescent="0.25">
      <c r="A3636" t="str">
        <f>_xlfn.CONCAT("1A4070000000065000",RIGHT(RecordTable[[#This Row],[CloneBarcode]],6))</f>
        <v>1A4070000000065000057430</v>
      </c>
      <c r="B3636" t="str">
        <f>LEFT(RecordTable[[#This Row],[CloneBarcode]],7)</f>
        <v>BHZD008</v>
      </c>
      <c r="C3636" t="s">
        <v>4436</v>
      </c>
      <c r="D3636" s="15">
        <v>43866</v>
      </c>
      <c r="E3636" s="15" t="str">
        <f>_xlfn.IFNA(IF(LEFT(VLOOKUP(RecordTable[[#This Row],[METRC]],METRC!A:B,2,FALSE),4)=LEFT(RecordTable[[#This Row],[CloneBarcode]],4),"match","MISMATCH"),"dead")</f>
        <v>dead</v>
      </c>
      <c r="F3636" s="15" t="str">
        <f>_xlfn.IFNA(INDEX(Table6[[#All],[Location]],MATCH(RecordTable[[#This Row],[METRC]],Table6[Tag],0)),"DEAD")</f>
        <v>DEAD</v>
      </c>
    </row>
    <row r="3637" spans="1:6" x14ac:dyDescent="0.25">
      <c r="A3637" t="str">
        <f>_xlfn.CONCAT("1A4070000000065000",RIGHT(RecordTable[[#This Row],[CloneBarcode]],6))</f>
        <v>1A4070000000065000057429</v>
      </c>
      <c r="B3637" t="str">
        <f>LEFT(RecordTable[[#This Row],[CloneBarcode]],7)</f>
        <v>BHZD008</v>
      </c>
      <c r="C3637" t="s">
        <v>4435</v>
      </c>
      <c r="D3637" s="15">
        <v>43866</v>
      </c>
      <c r="E3637" s="15" t="str">
        <f>_xlfn.IFNA(IF(LEFT(VLOOKUP(RecordTable[[#This Row],[METRC]],METRC!A:B,2,FALSE),4)=LEFT(RecordTable[[#This Row],[CloneBarcode]],4),"match","MISMATCH"),"dead")</f>
        <v>dead</v>
      </c>
      <c r="F3637" s="15" t="str">
        <f>_xlfn.IFNA(INDEX(Table6[[#All],[Location]],MATCH(RecordTable[[#This Row],[METRC]],Table6[Tag],0)),"DEAD")</f>
        <v>DEAD</v>
      </c>
    </row>
    <row r="3638" spans="1:6" x14ac:dyDescent="0.25">
      <c r="A3638" t="str">
        <f>_xlfn.CONCAT("1A4070000000065000",RIGHT(RecordTable[[#This Row],[CloneBarcode]],6))</f>
        <v>1A4070000000065000053235</v>
      </c>
      <c r="B3638" t="str">
        <f>LEFT(RecordTable[[#This Row],[CloneBarcode]],7)</f>
        <v>BHZD008</v>
      </c>
      <c r="C3638" t="s">
        <v>4325</v>
      </c>
      <c r="D3638" s="15">
        <v>43866</v>
      </c>
      <c r="E3638" s="15" t="str">
        <f>_xlfn.IFNA(IF(LEFT(VLOOKUP(RecordTable[[#This Row],[METRC]],METRC!A:B,2,FALSE),4)=LEFT(RecordTable[[#This Row],[CloneBarcode]],4),"match","MISMATCH"),"dead")</f>
        <v>dead</v>
      </c>
      <c r="F3638" s="15" t="str">
        <f>_xlfn.IFNA(INDEX(Table6[[#All],[Location]],MATCH(RecordTable[[#This Row],[METRC]],Table6[Tag],0)),"DEAD")</f>
        <v>DEAD</v>
      </c>
    </row>
    <row r="3639" spans="1:6" x14ac:dyDescent="0.25">
      <c r="A3639" t="str">
        <f>_xlfn.CONCAT("1A4070000000065000",RIGHT(RecordTable[[#This Row],[CloneBarcode]],6))</f>
        <v>1A4070000000065000053236</v>
      </c>
      <c r="B3639" t="str">
        <f>LEFT(RecordTable[[#This Row],[CloneBarcode]],7)</f>
        <v>BHZD008</v>
      </c>
      <c r="C3639" t="s">
        <v>4326</v>
      </c>
      <c r="D3639" s="15">
        <v>43866</v>
      </c>
      <c r="E3639" s="15" t="str">
        <f>_xlfn.IFNA(IF(LEFT(VLOOKUP(RecordTable[[#This Row],[METRC]],METRC!A:B,2,FALSE),4)=LEFT(RecordTable[[#This Row],[CloneBarcode]],4),"match","MISMATCH"),"dead")</f>
        <v>dead</v>
      </c>
      <c r="F3639" s="15" t="str">
        <f>_xlfn.IFNA(INDEX(Table6[[#All],[Location]],MATCH(RecordTable[[#This Row],[METRC]],Table6[Tag],0)),"DEAD")</f>
        <v>DEAD</v>
      </c>
    </row>
    <row r="3640" spans="1:6" x14ac:dyDescent="0.25">
      <c r="A3640" t="s">
        <v>4564</v>
      </c>
      <c r="B3640" t="s">
        <v>2973</v>
      </c>
      <c r="C3640" t="str">
        <f>_xlfn.CONCAT(RecordTable[[#This Row],[PhenoAbbv]],".",RIGHT(RecordTable[[#This Row],[METRC]],6))</f>
        <v>BMKO011.045073</v>
      </c>
      <c r="D3640" s="15">
        <v>43866</v>
      </c>
      <c r="E3640" s="15" t="str">
        <f>_xlfn.IFNA(IF(LEFT(VLOOKUP(RecordTable[[#This Row],[METRC]],METRC!A:B,2,FALSE),4)=LEFT(RecordTable[[#This Row],[CloneBarcode]],4),"match","MISMATCH"),"dead")</f>
        <v>dead</v>
      </c>
      <c r="F3640" s="15" t="str">
        <f>_xlfn.IFNA(INDEX(Table6[[#All],[Location]],MATCH(RecordTable[[#This Row],[METRC]],Table6[Tag],0)),"DEAD")</f>
        <v>DEAD</v>
      </c>
    </row>
    <row r="3641" spans="1:6" x14ac:dyDescent="0.25">
      <c r="A3641" t="s">
        <v>4565</v>
      </c>
      <c r="B3641" t="s">
        <v>2973</v>
      </c>
      <c r="C3641" t="str">
        <f>_xlfn.CONCAT(RecordTable[[#This Row],[PhenoAbbv]],".",RIGHT(RecordTable[[#This Row],[METRC]],6))</f>
        <v>BMKO011.045083</v>
      </c>
      <c r="D3641" s="15">
        <v>43866</v>
      </c>
      <c r="E3641" s="15" t="str">
        <f>_xlfn.IFNA(IF(LEFT(VLOOKUP(RecordTable[[#This Row],[METRC]],METRC!A:B,2,FALSE),4)=LEFT(RecordTable[[#This Row],[CloneBarcode]],4),"match","MISMATCH"),"dead")</f>
        <v>dead</v>
      </c>
      <c r="F3641" s="15" t="str">
        <f>_xlfn.IFNA(INDEX(Table6[[#All],[Location]],MATCH(RecordTable[[#This Row],[METRC]],Table6[Tag],0)),"DEAD")</f>
        <v>DEAD</v>
      </c>
    </row>
    <row r="3642" spans="1:6" x14ac:dyDescent="0.25">
      <c r="A3642" t="s">
        <v>4566</v>
      </c>
      <c r="B3642" t="s">
        <v>2973</v>
      </c>
      <c r="C3642" t="str">
        <f>_xlfn.CONCAT(RecordTable[[#This Row],[PhenoAbbv]],".",RIGHT(RecordTable[[#This Row],[METRC]],6))</f>
        <v>BMKO011.045110</v>
      </c>
      <c r="D3642" s="15">
        <v>43866</v>
      </c>
      <c r="E3642" s="15" t="str">
        <f>_xlfn.IFNA(IF(LEFT(VLOOKUP(RecordTable[[#This Row],[METRC]],METRC!A:B,2,FALSE),4)=LEFT(RecordTable[[#This Row],[CloneBarcode]],4),"match","MISMATCH"),"dead")</f>
        <v>dead</v>
      </c>
      <c r="F3642" s="15" t="str">
        <f>_xlfn.IFNA(INDEX(Table6[[#All],[Location]],MATCH(RecordTable[[#This Row],[METRC]],Table6[Tag],0)),"DEAD")</f>
        <v>DEAD</v>
      </c>
    </row>
    <row r="3643" spans="1:6" x14ac:dyDescent="0.25">
      <c r="A3643" t="s">
        <v>4567</v>
      </c>
      <c r="B3643" t="s">
        <v>2973</v>
      </c>
      <c r="C3643" t="str">
        <f>_xlfn.CONCAT(RecordTable[[#This Row],[PhenoAbbv]],".",RIGHT(RecordTable[[#This Row],[METRC]],6))</f>
        <v>BMKO011.045131</v>
      </c>
      <c r="D3643" s="15">
        <v>43866</v>
      </c>
      <c r="E3643" s="15" t="str">
        <f>_xlfn.IFNA(IF(LEFT(VLOOKUP(RecordTable[[#This Row],[METRC]],METRC!A:B,2,FALSE),4)=LEFT(RecordTable[[#This Row],[CloneBarcode]],4),"match","MISMATCH"),"dead")</f>
        <v>dead</v>
      </c>
      <c r="F3643" s="15" t="str">
        <f>_xlfn.IFNA(INDEX(Table6[[#All],[Location]],MATCH(RecordTable[[#This Row],[METRC]],Table6[Tag],0)),"DEAD")</f>
        <v>DEAD</v>
      </c>
    </row>
    <row r="3644" spans="1:6" x14ac:dyDescent="0.25">
      <c r="A3644" t="s">
        <v>4568</v>
      </c>
      <c r="B3644" t="s">
        <v>2973</v>
      </c>
      <c r="C3644" t="str">
        <f>_xlfn.CONCAT(RecordTable[[#This Row],[PhenoAbbv]],".",RIGHT(RecordTable[[#This Row],[METRC]],6))</f>
        <v>BMKO011.045512</v>
      </c>
      <c r="D3644" s="15">
        <v>43866</v>
      </c>
      <c r="E3644" s="15" t="str">
        <f>_xlfn.IFNA(IF(LEFT(VLOOKUP(RecordTable[[#This Row],[METRC]],METRC!A:B,2,FALSE),4)=LEFT(RecordTable[[#This Row],[CloneBarcode]],4),"match","MISMATCH"),"dead")</f>
        <v>dead</v>
      </c>
      <c r="F3644" s="15" t="str">
        <f>_xlfn.IFNA(INDEX(Table6[[#All],[Location]],MATCH(RecordTable[[#This Row],[METRC]],Table6[Tag],0)),"DEAD")</f>
        <v>DEAD</v>
      </c>
    </row>
    <row r="3645" spans="1:6" x14ac:dyDescent="0.25">
      <c r="A3645" t="s">
        <v>4569</v>
      </c>
      <c r="B3645" t="s">
        <v>2973</v>
      </c>
      <c r="C3645" t="str">
        <f>_xlfn.CONCAT(RecordTable[[#This Row],[PhenoAbbv]],".",RIGHT(RecordTable[[#This Row],[METRC]],6))</f>
        <v>BMKO011.045513</v>
      </c>
      <c r="D3645" s="15">
        <v>43866</v>
      </c>
      <c r="E3645" s="15" t="str">
        <f>_xlfn.IFNA(IF(LEFT(VLOOKUP(RecordTable[[#This Row],[METRC]],METRC!A:B,2,FALSE),4)=LEFT(RecordTable[[#This Row],[CloneBarcode]],4),"match","MISMATCH"),"dead")</f>
        <v>dead</v>
      </c>
      <c r="F3645" s="15" t="str">
        <f>_xlfn.IFNA(INDEX(Table6[[#All],[Location]],MATCH(RecordTable[[#This Row],[METRC]],Table6[Tag],0)),"DEAD")</f>
        <v>DEAD</v>
      </c>
    </row>
    <row r="3646" spans="1:6" x14ac:dyDescent="0.25">
      <c r="A3646" t="str">
        <f>_xlfn.CONCAT("1A4070000000065000",RIGHT(RecordTable[[#This Row],[CloneBarcode]],6))</f>
        <v>1A4070000000065000057416</v>
      </c>
      <c r="B3646" t="str">
        <f>LEFT(RecordTable[[#This Row],[CloneBarcode]],7)</f>
        <v>BMKO011</v>
      </c>
      <c r="C3646" t="s">
        <v>4437</v>
      </c>
      <c r="D3646" s="15">
        <v>43866</v>
      </c>
      <c r="E3646" s="15" t="str">
        <f>_xlfn.IFNA(IF(LEFT(VLOOKUP(RecordTable[[#This Row],[METRC]],METRC!A:B,2,FALSE),4)=LEFT(RecordTable[[#This Row],[CloneBarcode]],4),"match","MISMATCH"),"dead")</f>
        <v>dead</v>
      </c>
      <c r="F3646" s="15" t="str">
        <f>_xlfn.IFNA(INDEX(Table6[[#All],[Location]],MATCH(RecordTable[[#This Row],[METRC]],Table6[Tag],0)),"DEAD")</f>
        <v>DEAD</v>
      </c>
    </row>
    <row r="3647" spans="1:6" x14ac:dyDescent="0.25">
      <c r="A3647" t="str">
        <f>_xlfn.CONCAT("1A4070000000065000",RIGHT(RecordTable[[#This Row],[CloneBarcode]],6))</f>
        <v>1A4070000000065000057418</v>
      </c>
      <c r="B3647" t="str">
        <f>LEFT(RecordTable[[#This Row],[CloneBarcode]],7)</f>
        <v>BMKO011</v>
      </c>
      <c r="C3647" t="s">
        <v>4439</v>
      </c>
      <c r="D3647" s="15">
        <v>43866</v>
      </c>
      <c r="E3647" s="15" t="str">
        <f>_xlfn.IFNA(IF(LEFT(VLOOKUP(RecordTable[[#This Row],[METRC]],METRC!A:B,2,FALSE),4)=LEFT(RecordTable[[#This Row],[CloneBarcode]],4),"match","MISMATCH"),"dead")</f>
        <v>dead</v>
      </c>
      <c r="F3647" s="15" t="str">
        <f>_xlfn.IFNA(INDEX(Table6[[#All],[Location]],MATCH(RecordTable[[#This Row],[METRC]],Table6[Tag],0)),"DEAD")</f>
        <v>DEAD</v>
      </c>
    </row>
    <row r="3648" spans="1:6" x14ac:dyDescent="0.25">
      <c r="A3648" t="str">
        <f>_xlfn.CONCAT("1A4070000000065000",RIGHT(RecordTable[[#This Row],[CloneBarcode]],6))</f>
        <v>1A4070000000065000057417</v>
      </c>
      <c r="B3648" t="str">
        <f>LEFT(RecordTable[[#This Row],[CloneBarcode]],7)</f>
        <v>BMKO011</v>
      </c>
      <c r="C3648" t="s">
        <v>4440</v>
      </c>
      <c r="D3648" s="15">
        <v>43866</v>
      </c>
      <c r="E3648" s="15" t="str">
        <f>_xlfn.IFNA(IF(LEFT(VLOOKUP(RecordTable[[#This Row],[METRC]],METRC!A:B,2,FALSE),4)=LEFT(RecordTable[[#This Row],[CloneBarcode]],4),"match","MISMATCH"),"dead")</f>
        <v>dead</v>
      </c>
      <c r="F3648" s="15" t="str">
        <f>_xlfn.IFNA(INDEX(Table6[[#All],[Location]],MATCH(RecordTable[[#This Row],[METRC]],Table6[Tag],0)),"DEAD")</f>
        <v>DEAD</v>
      </c>
    </row>
    <row r="3649" spans="1:6" x14ac:dyDescent="0.25">
      <c r="A3649" t="s">
        <v>4570</v>
      </c>
      <c r="B3649" t="s">
        <v>3002</v>
      </c>
      <c r="C3649" t="str">
        <f>_xlfn.CONCAT(RecordTable[[#This Row],[PhenoAbbv]],".",RIGHT(RecordTable[[#This Row],[METRC]],6))</f>
        <v>DD22005.045550</v>
      </c>
      <c r="D3649" s="15">
        <v>43866</v>
      </c>
      <c r="E3649" s="15" t="str">
        <f>_xlfn.IFNA(IF(LEFT(VLOOKUP(RecordTable[[#This Row],[METRC]],METRC!A:B,2,FALSE),4)=LEFT(RecordTable[[#This Row],[CloneBarcode]],4),"match","MISMATCH"),"dead")</f>
        <v>dead</v>
      </c>
      <c r="F3649" s="15" t="str">
        <f>_xlfn.IFNA(INDEX(Table6[[#All],[Location]],MATCH(RecordTable[[#This Row],[METRC]],Table6[Tag],0)),"DEAD")</f>
        <v>DEAD</v>
      </c>
    </row>
    <row r="3650" spans="1:6" x14ac:dyDescent="0.25">
      <c r="A3650" t="s">
        <v>4571</v>
      </c>
      <c r="B3650" t="s">
        <v>3002</v>
      </c>
      <c r="C3650" t="str">
        <f>_xlfn.CONCAT(RecordTable[[#This Row],[PhenoAbbv]],".",RIGHT(RecordTable[[#This Row],[METRC]],6))</f>
        <v>DD22005.045551</v>
      </c>
      <c r="D3650" s="15">
        <v>43866</v>
      </c>
      <c r="E3650" s="15" t="str">
        <f>_xlfn.IFNA(IF(LEFT(VLOOKUP(RecordTable[[#This Row],[METRC]],METRC!A:B,2,FALSE),4)=LEFT(RecordTable[[#This Row],[CloneBarcode]],4),"match","MISMATCH"),"dead")</f>
        <v>dead</v>
      </c>
      <c r="F3650" s="15" t="str">
        <f>_xlfn.IFNA(INDEX(Table6[[#All],[Location]],MATCH(RecordTable[[#This Row],[METRC]],Table6[Tag],0)),"DEAD")</f>
        <v>DEAD</v>
      </c>
    </row>
    <row r="3651" spans="1:6" x14ac:dyDescent="0.25">
      <c r="A3651" t="str">
        <f>_xlfn.CONCAT("1A4070000000065000",RIGHT(RecordTable[[#This Row],[CloneBarcode]],6))</f>
        <v>1A4070000000065000057400</v>
      </c>
      <c r="B3651" t="str">
        <f>LEFT(RecordTable[[#This Row],[CloneBarcode]],7)</f>
        <v>DD22005</v>
      </c>
      <c r="C3651" t="s">
        <v>4447</v>
      </c>
      <c r="D3651" s="15">
        <v>43866</v>
      </c>
      <c r="E3651" s="15" t="str">
        <f>_xlfn.IFNA(IF(LEFT(VLOOKUP(RecordTable[[#This Row],[METRC]],METRC!A:B,2,FALSE),4)=LEFT(RecordTable[[#This Row],[CloneBarcode]],4),"match","MISMATCH"),"dead")</f>
        <v>dead</v>
      </c>
      <c r="F3651" s="15" t="str">
        <f>_xlfn.IFNA(INDEX(Table6[[#All],[Location]],MATCH(RecordTable[[#This Row],[METRC]],Table6[Tag],0)),"DEAD")</f>
        <v>DEAD</v>
      </c>
    </row>
    <row r="3652" spans="1:6" x14ac:dyDescent="0.25">
      <c r="A3652" t="str">
        <f>_xlfn.CONCAT("1A4070000000065000",RIGHT(RecordTable[[#This Row],[CloneBarcode]],6))</f>
        <v>1A4070000000065000057398</v>
      </c>
      <c r="B3652" t="str">
        <f>LEFT(RecordTable[[#This Row],[CloneBarcode]],7)</f>
        <v>DD22005</v>
      </c>
      <c r="C3652" t="s">
        <v>4446</v>
      </c>
      <c r="D3652" s="15">
        <v>43866</v>
      </c>
      <c r="E3652" s="15" t="str">
        <f>_xlfn.IFNA(IF(LEFT(VLOOKUP(RecordTable[[#This Row],[METRC]],METRC!A:B,2,FALSE),4)=LEFT(RecordTable[[#This Row],[CloneBarcode]],4),"match","MISMATCH"),"dead")</f>
        <v>dead</v>
      </c>
      <c r="F3652" s="15" t="str">
        <f>_xlfn.IFNA(INDEX(Table6[[#All],[Location]],MATCH(RecordTable[[#This Row],[METRC]],Table6[Tag],0)),"DEAD")</f>
        <v>DEAD</v>
      </c>
    </row>
    <row r="3653" spans="1:6" x14ac:dyDescent="0.25">
      <c r="A3653" t="str">
        <f>_xlfn.CONCAT("1A4070000000065000",RIGHT(RecordTable[[#This Row],[CloneBarcode]],6))</f>
        <v>1A4070000000065000053152</v>
      </c>
      <c r="B3653" t="str">
        <f>LEFT(RecordTable[[#This Row],[CloneBarcode]],7)</f>
        <v>DD22005</v>
      </c>
      <c r="C3653" t="s">
        <v>4204</v>
      </c>
      <c r="D3653" s="15">
        <v>43866</v>
      </c>
      <c r="E3653" s="15" t="str">
        <f>_xlfn.IFNA(IF(LEFT(VLOOKUP(RecordTable[[#This Row],[METRC]],METRC!A:B,2,FALSE),4)=LEFT(RecordTable[[#This Row],[CloneBarcode]],4),"match","MISMATCH"),"dead")</f>
        <v>dead</v>
      </c>
      <c r="F3653" s="15" t="str">
        <f>_xlfn.IFNA(INDEX(Table6[[#All],[Location]],MATCH(RecordTable[[#This Row],[METRC]],Table6[Tag],0)),"DEAD")</f>
        <v>DEAD</v>
      </c>
    </row>
    <row r="3654" spans="1:6" x14ac:dyDescent="0.25">
      <c r="A3654" t="str">
        <f>_xlfn.CONCAT("1A4070000000065000",RIGHT(RecordTable[[#This Row],[CloneBarcode]],6))</f>
        <v>1A4070000000065000053151</v>
      </c>
      <c r="B3654" t="str">
        <f>LEFT(RecordTable[[#This Row],[CloneBarcode]],7)</f>
        <v>DD22005</v>
      </c>
      <c r="C3654" t="s">
        <v>4205</v>
      </c>
      <c r="D3654" s="15">
        <v>43866</v>
      </c>
      <c r="E3654" s="15" t="str">
        <f>_xlfn.IFNA(IF(LEFT(VLOOKUP(RecordTable[[#This Row],[METRC]],METRC!A:B,2,FALSE),4)=LEFT(RecordTable[[#This Row],[CloneBarcode]],4),"match","MISMATCH"),"dead")</f>
        <v>dead</v>
      </c>
      <c r="F3654" s="15" t="str">
        <f>_xlfn.IFNA(INDEX(Table6[[#All],[Location]],MATCH(RecordTable[[#This Row],[METRC]],Table6[Tag],0)),"DEAD")</f>
        <v>DEAD</v>
      </c>
    </row>
    <row r="3655" spans="1:6" x14ac:dyDescent="0.25">
      <c r="A3655" t="s">
        <v>4573</v>
      </c>
      <c r="B3655" t="s">
        <v>3007</v>
      </c>
      <c r="C3655" t="str">
        <f>_xlfn.CONCAT(RecordTable[[#This Row],[PhenoAbbv]],".",RIGHT(RecordTable[[#This Row],[METRC]],6))</f>
        <v>DD22009.045510</v>
      </c>
      <c r="D3655" s="15">
        <v>43866</v>
      </c>
      <c r="E3655" s="15" t="str">
        <f>_xlfn.IFNA(IF(LEFT(VLOOKUP(RecordTable[[#This Row],[METRC]],METRC!A:B,2,FALSE),4)=LEFT(RecordTable[[#This Row],[CloneBarcode]],4),"match","MISMATCH"),"dead")</f>
        <v>dead</v>
      </c>
      <c r="F3655" s="15" t="str">
        <f>_xlfn.IFNA(INDEX(Table6[[#All],[Location]],MATCH(RecordTable[[#This Row],[METRC]],Table6[Tag],0)),"DEAD")</f>
        <v>DEAD</v>
      </c>
    </row>
    <row r="3656" spans="1:6" x14ac:dyDescent="0.25">
      <c r="A3656" t="s">
        <v>4574</v>
      </c>
      <c r="B3656" t="s">
        <v>3007</v>
      </c>
      <c r="C3656" t="str">
        <f>_xlfn.CONCAT(RecordTable[[#This Row],[PhenoAbbv]],".",RIGHT(RecordTable[[#This Row],[METRC]],6))</f>
        <v>DD22009.050562</v>
      </c>
      <c r="D3656" s="15">
        <v>43866</v>
      </c>
      <c r="E3656" s="15" t="str">
        <f>_xlfn.IFNA(IF(LEFT(VLOOKUP(RecordTable[[#This Row],[METRC]],METRC!A:B,2,FALSE),4)=LEFT(RecordTable[[#This Row],[CloneBarcode]],4),"match","MISMATCH"),"dead")</f>
        <v>dead</v>
      </c>
      <c r="F3656" s="15" t="str">
        <f>_xlfn.IFNA(INDEX(Table6[[#All],[Location]],MATCH(RecordTable[[#This Row],[METRC]],Table6[Tag],0)),"DEAD")</f>
        <v>DEAD</v>
      </c>
    </row>
    <row r="3657" spans="1:6" x14ac:dyDescent="0.25">
      <c r="A3657" t="str">
        <f>_xlfn.CONCAT("1A4070000000065000",RIGHT(RecordTable[[#This Row],[CloneBarcode]],6))</f>
        <v>1A4070000000065000053146</v>
      </c>
      <c r="B3657" t="str">
        <f>LEFT(RecordTable[[#This Row],[CloneBarcode]],7)</f>
        <v>DD22009</v>
      </c>
      <c r="C3657" t="s">
        <v>4210</v>
      </c>
      <c r="D3657" s="15">
        <v>43866</v>
      </c>
      <c r="E3657" s="15" t="str">
        <f>_xlfn.IFNA(IF(LEFT(VLOOKUP(RecordTable[[#This Row],[METRC]],METRC!A:B,2,FALSE),4)=LEFT(RecordTable[[#This Row],[CloneBarcode]],4),"match","MISMATCH"),"dead")</f>
        <v>dead</v>
      </c>
      <c r="F3657" s="15" t="str">
        <f>_xlfn.IFNA(INDEX(Table6[[#All],[Location]],MATCH(RecordTable[[#This Row],[METRC]],Table6[Tag],0)),"DEAD")</f>
        <v>DEAD</v>
      </c>
    </row>
    <row r="3658" spans="1:6" x14ac:dyDescent="0.25">
      <c r="A3658" t="str">
        <f>_xlfn.CONCAT("1A4070000000065000",RIGHT(RecordTable[[#This Row],[CloneBarcode]],6))</f>
        <v>1A4070000000065000053147</v>
      </c>
      <c r="B3658" t="str">
        <f>LEFT(RecordTable[[#This Row],[CloneBarcode]],7)</f>
        <v>DD22009</v>
      </c>
      <c r="C3658" t="s">
        <v>4211</v>
      </c>
      <c r="D3658" s="15">
        <v>43866</v>
      </c>
      <c r="E3658" s="15" t="str">
        <f>_xlfn.IFNA(IF(LEFT(VLOOKUP(RecordTable[[#This Row],[METRC]],METRC!A:B,2,FALSE),4)=LEFT(RecordTable[[#This Row],[CloneBarcode]],4),"match","MISMATCH"),"dead")</f>
        <v>dead</v>
      </c>
      <c r="F3658" s="15" t="str">
        <f>_xlfn.IFNA(INDEX(Table6[[#All],[Location]],MATCH(RecordTable[[#This Row],[METRC]],Table6[Tag],0)),"DEAD")</f>
        <v>DEAD</v>
      </c>
    </row>
    <row r="3659" spans="1:6" x14ac:dyDescent="0.25">
      <c r="A3659" t="s">
        <v>4575</v>
      </c>
      <c r="B3659" t="s">
        <v>3396</v>
      </c>
      <c r="C3659" t="str">
        <f>_xlfn.CONCAT(RecordTable[[#This Row],[PhenoAbbv]],".",RIGHT(RecordTable[[#This Row],[METRC]],6))</f>
        <v>DD22016.045517</v>
      </c>
      <c r="D3659" s="15">
        <v>43866</v>
      </c>
      <c r="E3659" s="15" t="str">
        <f>_xlfn.IFNA(IF(LEFT(VLOOKUP(RecordTable[[#This Row],[METRC]],METRC!A:B,2,FALSE),4)=LEFT(RecordTable[[#This Row],[CloneBarcode]],4),"match","MISMATCH"),"dead")</f>
        <v>dead</v>
      </c>
      <c r="F3659" s="15" t="str">
        <f>_xlfn.IFNA(INDEX(Table6[[#All],[Location]],MATCH(RecordTable[[#This Row],[METRC]],Table6[Tag],0)),"DEAD")</f>
        <v>DEAD</v>
      </c>
    </row>
    <row r="3660" spans="1:6" x14ac:dyDescent="0.25">
      <c r="A3660" t="str">
        <f>_xlfn.CONCAT("1A4070000000065000",RIGHT(RecordTable[[#This Row],[CloneBarcode]],6))</f>
        <v>1A4070000000065000053155</v>
      </c>
      <c r="B3660" t="str">
        <f>LEFT(RecordTable[[#This Row],[CloneBarcode]],7)</f>
        <v>DD22016</v>
      </c>
      <c r="C3660" t="s">
        <v>4215</v>
      </c>
      <c r="D3660" s="15">
        <v>43866</v>
      </c>
      <c r="E3660" s="15" t="str">
        <f>_xlfn.IFNA(IF(LEFT(VLOOKUP(RecordTable[[#This Row],[METRC]],METRC!A:B,2,FALSE),4)=LEFT(RecordTable[[#This Row],[CloneBarcode]],4),"match","MISMATCH"),"dead")</f>
        <v>dead</v>
      </c>
      <c r="F3660" s="15" t="str">
        <f>_xlfn.IFNA(INDEX(Table6[[#All],[Location]],MATCH(RecordTable[[#This Row],[METRC]],Table6[Tag],0)),"DEAD")</f>
        <v>DEAD</v>
      </c>
    </row>
    <row r="3661" spans="1:6" x14ac:dyDescent="0.25">
      <c r="A3661" t="str">
        <f>_xlfn.CONCAT("1A4070000000065000",RIGHT(RecordTable[[#This Row],[CloneBarcode]],6))</f>
        <v>1A4070000000065000050579</v>
      </c>
      <c r="B3661" t="str">
        <f>LEFT(RecordTable[[#This Row],[CloneBarcode]],7)</f>
        <v>DD22016</v>
      </c>
      <c r="C3661" t="s">
        <v>4212</v>
      </c>
      <c r="D3661" s="15">
        <v>43866</v>
      </c>
      <c r="E3661" s="15" t="str">
        <f>_xlfn.IFNA(IF(LEFT(VLOOKUP(RecordTable[[#This Row],[METRC]],METRC!A:B,2,FALSE),4)=LEFT(RecordTable[[#This Row],[CloneBarcode]],4),"match","MISMATCH"),"dead")</f>
        <v>dead</v>
      </c>
      <c r="F3661" s="15" t="str">
        <f>_xlfn.IFNA(INDEX(Table6[[#All],[Location]],MATCH(RecordTable[[#This Row],[METRC]],Table6[Tag],0)),"DEAD")</f>
        <v>DEAD</v>
      </c>
    </row>
    <row r="3662" spans="1:6" x14ac:dyDescent="0.25">
      <c r="A3662" t="str">
        <f>_xlfn.CONCAT("1A4070000000065000",RIGHT(RecordTable[[#This Row],[CloneBarcode]],6))</f>
        <v>1A4070000000065000053154</v>
      </c>
      <c r="B3662" t="str">
        <f>LEFT(RecordTable[[#This Row],[CloneBarcode]],7)</f>
        <v>DD22016</v>
      </c>
      <c r="C3662" t="s">
        <v>4214</v>
      </c>
      <c r="D3662" s="15">
        <v>43866</v>
      </c>
      <c r="E3662" s="15" t="str">
        <f>_xlfn.IFNA(IF(LEFT(VLOOKUP(RecordTable[[#This Row],[METRC]],METRC!A:B,2,FALSE),4)=LEFT(RecordTable[[#This Row],[CloneBarcode]],4),"match","MISMATCH"),"dead")</f>
        <v>dead</v>
      </c>
      <c r="F3662" s="15" t="str">
        <f>_xlfn.IFNA(INDEX(Table6[[#All],[Location]],MATCH(RecordTable[[#This Row],[METRC]],Table6[Tag],0)),"DEAD")</f>
        <v>DEAD</v>
      </c>
    </row>
    <row r="3663" spans="1:6" x14ac:dyDescent="0.25">
      <c r="A3663" t="str">
        <f>_xlfn.CONCAT("1A4070000000065000",RIGHT(RecordTable[[#This Row],[CloneBarcode]],6))</f>
        <v>1A4070000000065000050580</v>
      </c>
      <c r="B3663" t="str">
        <f>LEFT(RecordTable[[#This Row],[CloneBarcode]],7)</f>
        <v>DD22016</v>
      </c>
      <c r="C3663" t="s">
        <v>4213</v>
      </c>
      <c r="D3663" s="15">
        <v>43866</v>
      </c>
      <c r="E3663" s="15" t="str">
        <f>_xlfn.IFNA(IF(LEFT(VLOOKUP(RecordTable[[#This Row],[METRC]],METRC!A:B,2,FALSE),4)=LEFT(RecordTable[[#This Row],[CloneBarcode]],4),"match","MISMATCH"),"dead")</f>
        <v>dead</v>
      </c>
      <c r="F3663" s="15" t="str">
        <f>_xlfn.IFNA(INDEX(Table6[[#All],[Location]],MATCH(RecordTable[[#This Row],[METRC]],Table6[Tag],0)),"DEAD")</f>
        <v>DEAD</v>
      </c>
    </row>
    <row r="3664" spans="1:6" x14ac:dyDescent="0.25">
      <c r="A3664" t="s">
        <v>4576</v>
      </c>
      <c r="B3664" t="s">
        <v>3015</v>
      </c>
      <c r="C3664" t="str">
        <f>_xlfn.CONCAT(RecordTable[[#This Row],[PhenoAbbv]],".",RIGHT(RecordTable[[#This Row],[METRC]],6))</f>
        <v>DRMC001.045498</v>
      </c>
      <c r="D3664" s="15">
        <v>43866</v>
      </c>
      <c r="E3664" s="15" t="str">
        <f>_xlfn.IFNA(IF(LEFT(VLOOKUP(RecordTable[[#This Row],[METRC]],METRC!A:B,2,FALSE),4)=LEFT(RecordTable[[#This Row],[CloneBarcode]],4),"match","MISMATCH"),"dead")</f>
        <v>dead</v>
      </c>
      <c r="F3664" s="15" t="str">
        <f>_xlfn.IFNA(INDEX(Table6[[#All],[Location]],MATCH(RecordTable[[#This Row],[METRC]],Table6[Tag],0)),"DEAD")</f>
        <v>DEAD</v>
      </c>
    </row>
    <row r="3665" spans="1:6" x14ac:dyDescent="0.25">
      <c r="A3665" t="str">
        <f>_xlfn.CONCAT("1A4070000000065000",RIGHT(RecordTable[[#This Row],[CloneBarcode]],6))</f>
        <v>1A4070000000065000053171</v>
      </c>
      <c r="B3665" t="str">
        <f>LEFT(RecordTable[[#This Row],[CloneBarcode]],7)</f>
        <v>DRMC001</v>
      </c>
      <c r="C3665" t="s">
        <v>4217</v>
      </c>
      <c r="D3665" s="15">
        <v>43866</v>
      </c>
      <c r="E3665" s="15" t="str">
        <f>_xlfn.IFNA(IF(LEFT(VLOOKUP(RecordTable[[#This Row],[METRC]],METRC!A:B,2,FALSE),4)=LEFT(RecordTable[[#This Row],[CloneBarcode]],4),"match","MISMATCH"),"dead")</f>
        <v>dead</v>
      </c>
      <c r="F3665" s="15" t="str">
        <f>_xlfn.IFNA(INDEX(Table6[[#All],[Location]],MATCH(RecordTable[[#This Row],[METRC]],Table6[Tag],0)),"DEAD")</f>
        <v>DEAD</v>
      </c>
    </row>
    <row r="3666" spans="1:6" x14ac:dyDescent="0.25">
      <c r="A3666" t="str">
        <f>_xlfn.CONCAT("1A4070000000065000",RIGHT(RecordTable[[#This Row],[CloneBarcode]],6))</f>
        <v>1A4070000000065000053169</v>
      </c>
      <c r="B3666" t="str">
        <f>LEFT(RecordTable[[#This Row],[CloneBarcode]],7)</f>
        <v>DRMC001</v>
      </c>
      <c r="C3666" t="s">
        <v>4216</v>
      </c>
      <c r="D3666" s="15">
        <v>43866</v>
      </c>
      <c r="E3666" s="15" t="str">
        <f>_xlfn.IFNA(IF(LEFT(VLOOKUP(RecordTable[[#This Row],[METRC]],METRC!A:B,2,FALSE),4)=LEFT(RecordTable[[#This Row],[CloneBarcode]],4),"match","MISMATCH"),"dead")</f>
        <v>dead</v>
      </c>
      <c r="F3666" s="15" t="str">
        <f>_xlfn.IFNA(INDEX(Table6[[#All],[Location]],MATCH(RecordTable[[#This Row],[METRC]],Table6[Tag],0)),"DEAD")</f>
        <v>DEAD</v>
      </c>
    </row>
    <row r="3667" spans="1:6" x14ac:dyDescent="0.25">
      <c r="A3667" t="s">
        <v>4577</v>
      </c>
      <c r="B3667" t="s">
        <v>3019</v>
      </c>
      <c r="C3667" t="str">
        <f>_xlfn.CONCAT(RecordTable[[#This Row],[PhenoAbbv]],".",RIGHT(RecordTable[[#This Row],[METRC]],6))</f>
        <v>DRMC004.045561</v>
      </c>
      <c r="D3667" s="15">
        <v>43866</v>
      </c>
      <c r="E3667" s="15" t="str">
        <f>_xlfn.IFNA(IF(LEFT(VLOOKUP(RecordTable[[#This Row],[METRC]],METRC!A:B,2,FALSE),4)=LEFT(RecordTable[[#This Row],[CloneBarcode]],4),"match","MISMATCH"),"dead")</f>
        <v>dead</v>
      </c>
      <c r="F3667" s="15" t="str">
        <f>_xlfn.IFNA(INDEX(Table6[[#All],[Location]],MATCH(RecordTable[[#This Row],[METRC]],Table6[Tag],0)),"DEAD")</f>
        <v>DEAD</v>
      </c>
    </row>
    <row r="3668" spans="1:6" x14ac:dyDescent="0.25">
      <c r="A3668" t="str">
        <f>_xlfn.CONCAT("1A4070000000065000",RIGHT(RecordTable[[#This Row],[CloneBarcode]],6))</f>
        <v>1A4070000000065000057453</v>
      </c>
      <c r="B3668" t="str">
        <f>LEFT(RecordTable[[#This Row],[CloneBarcode]],7)</f>
        <v>DRMC004</v>
      </c>
      <c r="C3668" t="s">
        <v>4449</v>
      </c>
      <c r="D3668" s="15">
        <v>43866</v>
      </c>
      <c r="E3668" s="15" t="str">
        <f>_xlfn.IFNA(IF(LEFT(VLOOKUP(RecordTable[[#This Row],[METRC]],METRC!A:B,2,FALSE),4)=LEFT(RecordTable[[#This Row],[CloneBarcode]],4),"match","MISMATCH"),"dead")</f>
        <v>dead</v>
      </c>
      <c r="F3668" s="15" t="str">
        <f>_xlfn.IFNA(INDEX(Table6[[#All],[Location]],MATCH(RecordTable[[#This Row],[METRC]],Table6[Tag],0)),"DEAD")</f>
        <v>DEAD</v>
      </c>
    </row>
    <row r="3669" spans="1:6" x14ac:dyDescent="0.25">
      <c r="A3669" t="str">
        <f>_xlfn.CONCAT("1A4070000000065000",RIGHT(RecordTable[[#This Row],[CloneBarcode]],6))</f>
        <v>1A4070000000065000057452</v>
      </c>
      <c r="B3669" t="str">
        <f>LEFT(RecordTable[[#This Row],[CloneBarcode]],7)</f>
        <v>DRMC004</v>
      </c>
      <c r="C3669" t="s">
        <v>4450</v>
      </c>
      <c r="D3669" s="15">
        <v>43866</v>
      </c>
      <c r="E3669" s="15" t="str">
        <f>_xlfn.IFNA(IF(LEFT(VLOOKUP(RecordTable[[#This Row],[METRC]],METRC!A:B,2,FALSE),4)=LEFT(RecordTable[[#This Row],[CloneBarcode]],4),"match","MISMATCH"),"dead")</f>
        <v>dead</v>
      </c>
      <c r="F3669" s="15" t="str">
        <f>_xlfn.IFNA(INDEX(Table6[[#All],[Location]],MATCH(RecordTable[[#This Row],[METRC]],Table6[Tag],0)),"DEAD")</f>
        <v>DEAD</v>
      </c>
    </row>
    <row r="3670" spans="1:6" x14ac:dyDescent="0.25">
      <c r="A3670" t="str">
        <f>_xlfn.CONCAT("1A4070000000065000",RIGHT(RecordTable[[#This Row],[CloneBarcode]],6))</f>
        <v>1A4070000000065000053174</v>
      </c>
      <c r="B3670" t="str">
        <f>LEFT(RecordTable[[#This Row],[CloneBarcode]],7)</f>
        <v>DRMC004</v>
      </c>
      <c r="C3670" t="s">
        <v>4218</v>
      </c>
      <c r="D3670" s="15">
        <v>43866</v>
      </c>
      <c r="E3670" s="15" t="str">
        <f>_xlfn.IFNA(IF(LEFT(VLOOKUP(RecordTable[[#This Row],[METRC]],METRC!A:B,2,FALSE),4)=LEFT(RecordTable[[#This Row],[CloneBarcode]],4),"match","MISMATCH"),"dead")</f>
        <v>dead</v>
      </c>
      <c r="F3670" s="15" t="str">
        <f>_xlfn.IFNA(INDEX(Table6[[#All],[Location]],MATCH(RecordTable[[#This Row],[METRC]],Table6[Tag],0)),"DEAD")</f>
        <v>DEAD</v>
      </c>
    </row>
    <row r="3671" spans="1:6" x14ac:dyDescent="0.25">
      <c r="A3671" t="str">
        <f>_xlfn.CONCAT("1A4070000000065000",RIGHT(RecordTable[[#This Row],[CloneBarcode]],6))</f>
        <v>1A4070000000065000053172</v>
      </c>
      <c r="B3671" t="str">
        <f>LEFT(RecordTable[[#This Row],[CloneBarcode]],7)</f>
        <v>DRMC004</v>
      </c>
      <c r="C3671" t="s">
        <v>4219</v>
      </c>
      <c r="D3671" s="15">
        <v>43866</v>
      </c>
      <c r="E3671" s="15" t="str">
        <f>_xlfn.IFNA(IF(LEFT(VLOOKUP(RecordTable[[#This Row],[METRC]],METRC!A:B,2,FALSE),4)=LEFT(RecordTable[[#This Row],[CloneBarcode]],4),"match","MISMATCH"),"dead")</f>
        <v>dead</v>
      </c>
      <c r="F3671" s="15" t="str">
        <f>_xlfn.IFNA(INDEX(Table6[[#All],[Location]],MATCH(RecordTable[[#This Row],[METRC]],Table6[Tag],0)),"DEAD")</f>
        <v>DEAD</v>
      </c>
    </row>
    <row r="3672" spans="1:6" x14ac:dyDescent="0.25">
      <c r="A3672" t="s">
        <v>4579</v>
      </c>
      <c r="B3672" t="s">
        <v>3570</v>
      </c>
      <c r="C3672" t="str">
        <f>_xlfn.CONCAT(RecordTable[[#This Row],[PhenoAbbv]],".",RIGHT(RecordTable[[#This Row],[METRC]],6))</f>
        <v>DSLD010.050577</v>
      </c>
      <c r="D3672" s="15">
        <v>43866</v>
      </c>
      <c r="E3672" s="15" t="str">
        <f>_xlfn.IFNA(IF(LEFT(VLOOKUP(RecordTable[[#This Row],[METRC]],METRC!A:B,2,FALSE),4)=LEFT(RecordTable[[#This Row],[CloneBarcode]],4),"match","MISMATCH"),"dead")</f>
        <v>dead</v>
      </c>
      <c r="F3672" s="15" t="str">
        <f>_xlfn.IFNA(INDEX(Table6[[#All],[Location]],MATCH(RecordTable[[#This Row],[METRC]],Table6[Tag],0)),"DEAD")</f>
        <v>DEAD</v>
      </c>
    </row>
    <row r="3673" spans="1:6" x14ac:dyDescent="0.25">
      <c r="A3673" t="s">
        <v>4580</v>
      </c>
      <c r="B3673" t="s">
        <v>3570</v>
      </c>
      <c r="C3673" t="str">
        <f>_xlfn.CONCAT(RecordTable[[#This Row],[PhenoAbbv]],".",RIGHT(RecordTable[[#This Row],[METRC]],6))</f>
        <v>DSLD010.050578</v>
      </c>
      <c r="D3673" s="15">
        <v>43866</v>
      </c>
      <c r="E3673" s="15" t="str">
        <f>_xlfn.IFNA(IF(LEFT(VLOOKUP(RecordTable[[#This Row],[METRC]],METRC!A:B,2,FALSE),4)=LEFT(RecordTable[[#This Row],[CloneBarcode]],4),"match","MISMATCH"),"dead")</f>
        <v>dead</v>
      </c>
      <c r="F3673" s="15" t="str">
        <f>_xlfn.IFNA(INDEX(Table6[[#All],[Location]],MATCH(RecordTable[[#This Row],[METRC]],Table6[Tag],0)),"DEAD")</f>
        <v>DEAD</v>
      </c>
    </row>
    <row r="3674" spans="1:6" x14ac:dyDescent="0.25">
      <c r="A3674" t="str">
        <f>_xlfn.CONCAT("1A4070000000065000",RIGHT(RecordTable[[#This Row],[CloneBarcode]],6))</f>
        <v>1A4070000000065000057193</v>
      </c>
      <c r="B3674" t="str">
        <f>LEFT(RecordTable[[#This Row],[CloneBarcode]],7)</f>
        <v>DSLD010</v>
      </c>
      <c r="C3674" t="s">
        <v>4693</v>
      </c>
      <c r="D3674" s="15">
        <v>43866</v>
      </c>
      <c r="E3674" s="15" t="str">
        <f>_xlfn.IFNA(IF(LEFT(VLOOKUP(RecordTable[[#This Row],[METRC]],METRC!A:B,2,FALSE),4)=LEFT(RecordTable[[#This Row],[CloneBarcode]],4),"match","MISMATCH"),"dead")</f>
        <v>dead</v>
      </c>
      <c r="F3674" s="15" t="str">
        <f>_xlfn.IFNA(INDEX(Table6[[#All],[Location]],MATCH(RecordTable[[#This Row],[METRC]],Table6[Tag],0)),"DEAD")</f>
        <v>DEAD</v>
      </c>
    </row>
    <row r="3675" spans="1:6" x14ac:dyDescent="0.25">
      <c r="A3675" t="str">
        <f>_xlfn.CONCAT("1A4070000000065000",RIGHT(RecordTable[[#This Row],[CloneBarcode]],6))</f>
        <v>1A4070000000065000057200</v>
      </c>
      <c r="B3675" t="str">
        <f>LEFT(RecordTable[[#This Row],[CloneBarcode]],7)</f>
        <v>DSLD010</v>
      </c>
      <c r="C3675" t="s">
        <v>4694</v>
      </c>
      <c r="D3675" s="15">
        <v>43866</v>
      </c>
      <c r="E3675" s="15" t="str">
        <f>_xlfn.IFNA(IF(LEFT(VLOOKUP(RecordTable[[#This Row],[METRC]],METRC!A:B,2,FALSE),4)=LEFT(RecordTable[[#This Row],[CloneBarcode]],4),"match","MISMATCH"),"dead")</f>
        <v>dead</v>
      </c>
      <c r="F3675" s="15" t="str">
        <f>_xlfn.IFNA(INDEX(Table6[[#All],[Location]],MATCH(RecordTable[[#This Row],[METRC]],Table6[Tag],0)),"DEAD")</f>
        <v>DEAD</v>
      </c>
    </row>
    <row r="3676" spans="1:6" x14ac:dyDescent="0.25">
      <c r="A3676" t="str">
        <f>_xlfn.CONCAT("1A4070000000065000",RIGHT(RecordTable[[#This Row],[CloneBarcode]],6))</f>
        <v>1A4070000000065000050574</v>
      </c>
      <c r="B3676" t="str">
        <f>LEFT(RecordTable[[#This Row],[CloneBarcode]],7)</f>
        <v>DSLD015</v>
      </c>
      <c r="C3676" t="s">
        <v>4224</v>
      </c>
      <c r="D3676" s="15">
        <v>43866</v>
      </c>
      <c r="E3676" s="15" t="str">
        <f>_xlfn.IFNA(IF(LEFT(VLOOKUP(RecordTable[[#This Row],[METRC]],METRC!A:B,2,FALSE),4)=LEFT(RecordTable[[#This Row],[CloneBarcode]],4),"match","MISMATCH"),"dead")</f>
        <v>dead</v>
      </c>
      <c r="F3676" s="15" t="str">
        <f>_xlfn.IFNA(INDEX(Table6[[#All],[Location]],MATCH(RecordTable[[#This Row],[METRC]],Table6[Tag],0)),"DEAD")</f>
        <v>DEAD</v>
      </c>
    </row>
    <row r="3677" spans="1:6" x14ac:dyDescent="0.25">
      <c r="A3677" t="str">
        <f>_xlfn.CONCAT("1A4070000000065000",RIGHT(RecordTable[[#This Row],[CloneBarcode]],6))</f>
        <v>1A4070000000065000057171</v>
      </c>
      <c r="B3677" t="str">
        <f>LEFT(RecordTable[[#This Row],[CloneBarcode]],7)</f>
        <v>DSLD015</v>
      </c>
      <c r="C3677" t="s">
        <v>4695</v>
      </c>
      <c r="D3677" s="15">
        <v>43866</v>
      </c>
      <c r="E3677" s="15" t="str">
        <f>_xlfn.IFNA(IF(LEFT(VLOOKUP(RecordTable[[#This Row],[METRC]],METRC!A:B,2,FALSE),4)=LEFT(RecordTable[[#This Row],[CloneBarcode]],4),"match","MISMATCH"),"dead")</f>
        <v>dead</v>
      </c>
      <c r="F3677" s="15" t="str">
        <f>_xlfn.IFNA(INDEX(Table6[[#All],[Location]],MATCH(RecordTable[[#This Row],[METRC]],Table6[Tag],0)),"DEAD")</f>
        <v>DEAD</v>
      </c>
    </row>
    <row r="3678" spans="1:6" x14ac:dyDescent="0.25">
      <c r="A3678" t="s">
        <v>4581</v>
      </c>
      <c r="B3678" t="s">
        <v>3573</v>
      </c>
      <c r="C3678" t="str">
        <f>_xlfn.CONCAT(RecordTable[[#This Row],[PhenoAbbv]],".",RIGHT(RecordTable[[#This Row],[METRC]],6))</f>
        <v>DSLD016.050571</v>
      </c>
      <c r="D3678" s="15">
        <v>43866</v>
      </c>
      <c r="E3678" s="15" t="str">
        <f>_xlfn.IFNA(IF(LEFT(VLOOKUP(RecordTable[[#This Row],[METRC]],METRC!A:B,2,FALSE),4)=LEFT(RecordTable[[#This Row],[CloneBarcode]],4),"match","MISMATCH"),"dead")</f>
        <v>dead</v>
      </c>
      <c r="F3678" s="15" t="str">
        <f>_xlfn.IFNA(INDEX(Table6[[#All],[Location]],MATCH(RecordTable[[#This Row],[METRC]],Table6[Tag],0)),"DEAD")</f>
        <v>DEAD</v>
      </c>
    </row>
    <row r="3679" spans="1:6" x14ac:dyDescent="0.25">
      <c r="A3679" t="s">
        <v>4582</v>
      </c>
      <c r="B3679" t="s">
        <v>3573</v>
      </c>
      <c r="C3679" t="str">
        <f>_xlfn.CONCAT(RecordTable[[#This Row],[PhenoAbbv]],".",RIGHT(RecordTable[[#This Row],[METRC]],6))</f>
        <v>DSLD016.050572</v>
      </c>
      <c r="D3679" s="15">
        <v>43866</v>
      </c>
      <c r="E3679" s="15" t="str">
        <f>_xlfn.IFNA(IF(LEFT(VLOOKUP(RecordTable[[#This Row],[METRC]],METRC!A:B,2,FALSE),4)=LEFT(RecordTable[[#This Row],[CloneBarcode]],4),"match","MISMATCH"),"dead")</f>
        <v>dead</v>
      </c>
      <c r="F3679" s="15" t="str">
        <f>_xlfn.IFNA(INDEX(Table6[[#All],[Location]],MATCH(RecordTable[[#This Row],[METRC]],Table6[Tag],0)),"DEAD")</f>
        <v>DEAD</v>
      </c>
    </row>
    <row r="3680" spans="1:6" x14ac:dyDescent="0.25">
      <c r="A3680" t="str">
        <f>_xlfn.CONCAT("1A4070000000065000",RIGHT(RecordTable[[#This Row],[CloneBarcode]],6))</f>
        <v>1A4070000000065000053192</v>
      </c>
      <c r="B3680" t="str">
        <f>LEFT(RecordTable[[#This Row],[CloneBarcode]],7)</f>
        <v>GFSD014</v>
      </c>
      <c r="C3680" t="s">
        <v>4228</v>
      </c>
      <c r="D3680" s="15">
        <v>43866</v>
      </c>
      <c r="E3680" s="15" t="str">
        <f>_xlfn.IFNA(IF(LEFT(VLOOKUP(RecordTable[[#This Row],[METRC]],METRC!A:B,2,FALSE),4)=LEFT(RecordTable[[#This Row],[CloneBarcode]],4),"match","MISMATCH"),"dead")</f>
        <v>dead</v>
      </c>
      <c r="F3680" s="15" t="str">
        <f>_xlfn.IFNA(INDEX(Table6[[#All],[Location]],MATCH(RecordTable[[#This Row],[METRC]],Table6[Tag],0)),"DEAD")</f>
        <v>DEAD</v>
      </c>
    </row>
    <row r="3681" spans="1:6" x14ac:dyDescent="0.25">
      <c r="A3681" t="str">
        <f>_xlfn.CONCAT("1A4070000000065000",RIGHT(RecordTable[[#This Row],[CloneBarcode]],6))</f>
        <v>1A4070000000065000053194</v>
      </c>
      <c r="B3681" t="str">
        <f>LEFT(RecordTable[[#This Row],[CloneBarcode]],7)</f>
        <v>GFSD014</v>
      </c>
      <c r="C3681" t="s">
        <v>4229</v>
      </c>
      <c r="D3681" s="15">
        <v>43866</v>
      </c>
      <c r="E3681" s="15" t="str">
        <f>_xlfn.IFNA(IF(LEFT(VLOOKUP(RecordTable[[#This Row],[METRC]],METRC!A:B,2,FALSE),4)=LEFT(RecordTable[[#This Row],[CloneBarcode]],4),"match","MISMATCH"),"dead")</f>
        <v>dead</v>
      </c>
      <c r="F3681" s="15" t="str">
        <f>_xlfn.IFNA(INDEX(Table6[[#All],[Location]],MATCH(RecordTable[[#This Row],[METRC]],Table6[Tag],0)),"DEAD")</f>
        <v>DEAD</v>
      </c>
    </row>
    <row r="3682" spans="1:6" x14ac:dyDescent="0.25">
      <c r="A3682" t="str">
        <f>_xlfn.CONCAT("1A4070000000065000",RIGHT(RecordTable[[#This Row],[CloneBarcode]],6))</f>
        <v>1A4070000000065000057379</v>
      </c>
      <c r="B3682" t="str">
        <f>LEFT(RecordTable[[#This Row],[CloneBarcode]],7)</f>
        <v>GFSD159</v>
      </c>
      <c r="C3682" t="s">
        <v>4454</v>
      </c>
      <c r="D3682" s="15">
        <v>43866</v>
      </c>
      <c r="E3682" s="15" t="str">
        <f>_xlfn.IFNA(IF(LEFT(VLOOKUP(RecordTable[[#This Row],[METRC]],METRC!A:B,2,FALSE),4)=LEFT(RecordTable[[#This Row],[CloneBarcode]],4),"match","MISMATCH"),"dead")</f>
        <v>dead</v>
      </c>
      <c r="F3682" s="15" t="str">
        <f>_xlfn.IFNA(INDEX(Table6[[#All],[Location]],MATCH(RecordTable[[#This Row],[METRC]],Table6[Tag],0)),"DEAD")</f>
        <v>DEAD</v>
      </c>
    </row>
    <row r="3683" spans="1:6" x14ac:dyDescent="0.25">
      <c r="A3683" t="str">
        <f>_xlfn.CONCAT("1A4070000000065000",RIGHT(RecordTable[[#This Row],[CloneBarcode]],6))</f>
        <v>1A4070000000065000057380</v>
      </c>
      <c r="B3683" t="str">
        <f>LEFT(RecordTable[[#This Row],[CloneBarcode]],7)</f>
        <v>GFSD159</v>
      </c>
      <c r="C3683" t="s">
        <v>4455</v>
      </c>
      <c r="D3683" s="15">
        <v>43866</v>
      </c>
      <c r="E3683" s="15" t="str">
        <f>_xlfn.IFNA(IF(LEFT(VLOOKUP(RecordTable[[#This Row],[METRC]],METRC!A:B,2,FALSE),4)=LEFT(RecordTable[[#This Row],[CloneBarcode]],4),"match","MISMATCH"),"dead")</f>
        <v>dead</v>
      </c>
      <c r="F3683" s="15" t="str">
        <f>_xlfn.IFNA(INDEX(Table6[[#All],[Location]],MATCH(RecordTable[[#This Row],[METRC]],Table6[Tag],0)),"DEAD")</f>
        <v>DEAD</v>
      </c>
    </row>
    <row r="3684" spans="1:6" x14ac:dyDescent="0.25">
      <c r="A3684" t="str">
        <f>_xlfn.CONCAT("1A4070000000065000",RIGHT(RecordTable[[#This Row],[CloneBarcode]],6))</f>
        <v>1A4070000000065000057381</v>
      </c>
      <c r="B3684" t="str">
        <f>LEFT(RecordTable[[#This Row],[CloneBarcode]],7)</f>
        <v>GFSD159</v>
      </c>
      <c r="C3684" t="s">
        <v>4456</v>
      </c>
      <c r="D3684" s="15">
        <v>43866</v>
      </c>
      <c r="E3684" s="15" t="str">
        <f>_xlfn.IFNA(IF(LEFT(VLOOKUP(RecordTable[[#This Row],[METRC]],METRC!A:B,2,FALSE),4)=LEFT(RecordTable[[#This Row],[CloneBarcode]],4),"match","MISMATCH"),"dead")</f>
        <v>dead</v>
      </c>
      <c r="F3684" s="15" t="str">
        <f>_xlfn.IFNA(INDEX(Table6[[#All],[Location]],MATCH(RecordTable[[#This Row],[METRC]],Table6[Tag],0)),"DEAD")</f>
        <v>DEAD</v>
      </c>
    </row>
    <row r="3685" spans="1:6" x14ac:dyDescent="0.25">
      <c r="A3685" t="str">
        <f>_xlfn.CONCAT("1A4070000000065000",RIGHT(RecordTable[[#This Row],[CloneBarcode]],6))</f>
        <v>1A4070000000065000057378</v>
      </c>
      <c r="B3685" t="str">
        <f>LEFT(RecordTable[[#This Row],[CloneBarcode]],7)</f>
        <v>GFSD159</v>
      </c>
      <c r="C3685" t="s">
        <v>4461</v>
      </c>
      <c r="D3685" s="15">
        <v>43866</v>
      </c>
      <c r="E3685" s="15" t="str">
        <f>_xlfn.IFNA(IF(LEFT(VLOOKUP(RecordTable[[#This Row],[METRC]],METRC!A:B,2,FALSE),4)=LEFT(RecordTable[[#This Row],[CloneBarcode]],4),"match","MISMATCH"),"dead")</f>
        <v>dead</v>
      </c>
      <c r="F3685" s="15" t="str">
        <f>_xlfn.IFNA(INDEX(Table6[[#All],[Location]],MATCH(RecordTable[[#This Row],[METRC]],Table6[Tag],0)),"DEAD")</f>
        <v>DEAD</v>
      </c>
    </row>
    <row r="3686" spans="1:6" x14ac:dyDescent="0.25">
      <c r="A3686" t="str">
        <f>_xlfn.CONCAT("1A4070000000065000",RIGHT(RecordTable[[#This Row],[CloneBarcode]],6))</f>
        <v>1A4070000000065000053258</v>
      </c>
      <c r="B3686" t="str">
        <f>LEFT(RecordTable[[#This Row],[CloneBarcode]],7)</f>
        <v>GFSD159</v>
      </c>
      <c r="C3686" t="s">
        <v>4331</v>
      </c>
      <c r="D3686" s="15">
        <v>43866</v>
      </c>
      <c r="E3686" s="15" t="str">
        <f>_xlfn.IFNA(IF(LEFT(VLOOKUP(RecordTable[[#This Row],[METRC]],METRC!A:B,2,FALSE),4)=LEFT(RecordTable[[#This Row],[CloneBarcode]],4),"match","MISMATCH"),"dead")</f>
        <v>dead</v>
      </c>
      <c r="F3686" s="15" t="str">
        <f>_xlfn.IFNA(INDEX(Table6[[#All],[Location]],MATCH(RecordTable[[#This Row],[METRC]],Table6[Tag],0)),"DEAD")</f>
        <v>DEAD</v>
      </c>
    </row>
    <row r="3687" spans="1:6" x14ac:dyDescent="0.25">
      <c r="A3687" t="str">
        <f>_xlfn.CONCAT("1A4070000000065000",RIGHT(RecordTable[[#This Row],[CloneBarcode]],6))</f>
        <v>1A4070000000065000053940</v>
      </c>
      <c r="B3687" t="str">
        <f>LEFT(RecordTable[[#This Row],[CloneBarcode]],7)</f>
        <v>GFSD159</v>
      </c>
      <c r="C3687" t="s">
        <v>4452</v>
      </c>
      <c r="D3687" s="15">
        <v>43866</v>
      </c>
      <c r="E3687" s="15" t="str">
        <f>_xlfn.IFNA(IF(LEFT(VLOOKUP(RecordTable[[#This Row],[METRC]],METRC!A:B,2,FALSE),4)=LEFT(RecordTable[[#This Row],[CloneBarcode]],4),"match","MISMATCH"),"dead")</f>
        <v>dead</v>
      </c>
      <c r="F3687" s="15" t="str">
        <f>_xlfn.IFNA(INDEX(Table6[[#All],[Location]],MATCH(RecordTable[[#This Row],[METRC]],Table6[Tag],0)),"DEAD")</f>
        <v>DEAD</v>
      </c>
    </row>
    <row r="3688" spans="1:6" x14ac:dyDescent="0.25">
      <c r="A3688" t="str">
        <f>_xlfn.CONCAT("1A4070000000065000",RIGHT(RecordTable[[#This Row],[CloneBarcode]],6))</f>
        <v>1A4070000000065000053980</v>
      </c>
      <c r="B3688" t="str">
        <f>LEFT(RecordTable[[#This Row],[CloneBarcode]],7)</f>
        <v>GFSD159</v>
      </c>
      <c r="C3688" t="s">
        <v>4451</v>
      </c>
      <c r="D3688" s="15">
        <v>43866</v>
      </c>
      <c r="E3688" s="15" t="str">
        <f>_xlfn.IFNA(IF(LEFT(VLOOKUP(RecordTable[[#This Row],[METRC]],METRC!A:B,2,FALSE),4)=LEFT(RecordTable[[#This Row],[CloneBarcode]],4),"match","MISMATCH"),"dead")</f>
        <v>dead</v>
      </c>
      <c r="F3688" s="15" t="str">
        <f>_xlfn.IFNA(INDEX(Table6[[#All],[Location]],MATCH(RecordTable[[#This Row],[METRC]],Table6[Tag],0)),"DEAD")</f>
        <v>DEAD</v>
      </c>
    </row>
    <row r="3689" spans="1:6" x14ac:dyDescent="0.25">
      <c r="A3689" t="str">
        <f>_xlfn.CONCAT("1A4070000000065000",RIGHT(RecordTable[[#This Row],[CloneBarcode]],6))</f>
        <v>1A4070000000065000053257</v>
      </c>
      <c r="B3689" t="str">
        <f>LEFT(RecordTable[[#This Row],[CloneBarcode]],7)</f>
        <v>GFSD159</v>
      </c>
      <c r="C3689" t="s">
        <v>4332</v>
      </c>
      <c r="D3689" s="15">
        <v>43866</v>
      </c>
      <c r="E3689" s="15" t="str">
        <f>_xlfn.IFNA(IF(LEFT(VLOOKUP(RecordTable[[#This Row],[METRC]],METRC!A:B,2,FALSE),4)=LEFT(RecordTable[[#This Row],[CloneBarcode]],4),"match","MISMATCH"),"dead")</f>
        <v>dead</v>
      </c>
      <c r="F3689" s="15" t="str">
        <f>_xlfn.IFNA(INDEX(Table6[[#All],[Location]],MATCH(RecordTable[[#This Row],[METRC]],Table6[Tag],0)),"DEAD")</f>
        <v>DEAD</v>
      </c>
    </row>
    <row r="3690" spans="1:6" x14ac:dyDescent="0.25">
      <c r="A3690" t="str">
        <f>_xlfn.CONCAT("1A4070000000065000",RIGHT(RecordTable[[#This Row],[CloneBarcode]],6))</f>
        <v>1A4070000000065000053951</v>
      </c>
      <c r="B3690" t="str">
        <f>LEFT(RecordTable[[#This Row],[CloneBarcode]],7)</f>
        <v>GFSD159</v>
      </c>
      <c r="C3690" t="s">
        <v>4457</v>
      </c>
      <c r="D3690" s="15">
        <v>43866</v>
      </c>
      <c r="E3690" s="15" t="str">
        <f>_xlfn.IFNA(IF(LEFT(VLOOKUP(RecordTable[[#This Row],[METRC]],METRC!A:B,2,FALSE),4)=LEFT(RecordTable[[#This Row],[CloneBarcode]],4),"match","MISMATCH"),"dead")</f>
        <v>dead</v>
      </c>
      <c r="F3690" s="15" t="str">
        <f>_xlfn.IFNA(INDEX(Table6[[#All],[Location]],MATCH(RecordTable[[#This Row],[METRC]],Table6[Tag],0)),"DEAD")</f>
        <v>DEAD</v>
      </c>
    </row>
    <row r="3691" spans="1:6" x14ac:dyDescent="0.25">
      <c r="A3691" t="str">
        <f>_xlfn.CONCAT("1A4070000000065000",RIGHT(RecordTable[[#This Row],[CloneBarcode]],6))</f>
        <v>1A4070000000065000053950</v>
      </c>
      <c r="B3691" t="str">
        <f>LEFT(RecordTable[[#This Row],[CloneBarcode]],7)</f>
        <v>GFSD159</v>
      </c>
      <c r="C3691" t="s">
        <v>4453</v>
      </c>
      <c r="D3691" s="15">
        <v>43866</v>
      </c>
      <c r="E3691" s="15" t="str">
        <f>_xlfn.IFNA(IF(LEFT(VLOOKUP(RecordTable[[#This Row],[METRC]],METRC!A:B,2,FALSE),4)=LEFT(RecordTable[[#This Row],[CloneBarcode]],4),"match","MISMATCH"),"dead")</f>
        <v>dead</v>
      </c>
      <c r="F3691" s="15" t="str">
        <f>_xlfn.IFNA(INDEX(Table6[[#All],[Location]],MATCH(RecordTable[[#This Row],[METRC]],Table6[Tag],0)),"DEAD")</f>
        <v>DEAD</v>
      </c>
    </row>
    <row r="3692" spans="1:6" x14ac:dyDescent="0.25">
      <c r="A3692" t="str">
        <f>_xlfn.CONCAT("1A4070000000065000",RIGHT(RecordTable[[#This Row],[CloneBarcode]],6))</f>
        <v>1A4070000000065000057373</v>
      </c>
      <c r="B3692" t="str">
        <f>LEFT(RecordTable[[#This Row],[CloneBarcode]],7)</f>
        <v>GFSD187</v>
      </c>
      <c r="C3692" t="s">
        <v>4466</v>
      </c>
      <c r="D3692" s="15">
        <v>43866</v>
      </c>
      <c r="E3692" s="15" t="str">
        <f>_xlfn.IFNA(IF(LEFT(VLOOKUP(RecordTable[[#This Row],[METRC]],METRC!A:B,2,FALSE),4)=LEFT(RecordTable[[#This Row],[CloneBarcode]],4),"match","MISMATCH"),"dead")</f>
        <v>dead</v>
      </c>
      <c r="F3692" s="15" t="str">
        <f>_xlfn.IFNA(INDEX(Table6[[#All],[Location]],MATCH(RecordTable[[#This Row],[METRC]],Table6[Tag],0)),"DEAD")</f>
        <v>DEAD</v>
      </c>
    </row>
    <row r="3693" spans="1:6" x14ac:dyDescent="0.25">
      <c r="A3693" t="str">
        <f>_xlfn.CONCAT("1A4070000000065000",RIGHT(RecordTable[[#This Row],[CloneBarcode]],6))</f>
        <v>1A4070000000065000057372</v>
      </c>
      <c r="B3693" t="str">
        <f>LEFT(RecordTable[[#This Row],[CloneBarcode]],7)</f>
        <v>GFSD187</v>
      </c>
      <c r="C3693" t="s">
        <v>4468</v>
      </c>
      <c r="D3693" s="15">
        <v>43866</v>
      </c>
      <c r="E3693" s="15" t="str">
        <f>_xlfn.IFNA(IF(LEFT(VLOOKUP(RecordTable[[#This Row],[METRC]],METRC!A:B,2,FALSE),4)=LEFT(RecordTable[[#This Row],[CloneBarcode]],4),"match","MISMATCH"),"dead")</f>
        <v>dead</v>
      </c>
      <c r="F3693" s="15" t="str">
        <f>_xlfn.IFNA(INDEX(Table6[[#All],[Location]],MATCH(RecordTable[[#This Row],[METRC]],Table6[Tag],0)),"DEAD")</f>
        <v>DEAD</v>
      </c>
    </row>
    <row r="3694" spans="1:6" x14ac:dyDescent="0.25">
      <c r="A3694" t="str">
        <f>_xlfn.CONCAT("1A4070000000065000",RIGHT(RecordTable[[#This Row],[CloneBarcode]],6))</f>
        <v>1A4070000000065000057371</v>
      </c>
      <c r="B3694" t="str">
        <f>LEFT(RecordTable[[#This Row],[CloneBarcode]],7)</f>
        <v>GFSD187</v>
      </c>
      <c r="C3694" t="s">
        <v>4467</v>
      </c>
      <c r="D3694" s="15">
        <v>43866</v>
      </c>
      <c r="E3694" s="15" t="str">
        <f>_xlfn.IFNA(IF(LEFT(VLOOKUP(RecordTable[[#This Row],[METRC]],METRC!A:B,2,FALSE),4)=LEFT(RecordTable[[#This Row],[CloneBarcode]],4),"match","MISMATCH"),"dead")</f>
        <v>dead</v>
      </c>
      <c r="F3694" s="15" t="str">
        <f>_xlfn.IFNA(INDEX(Table6[[#All],[Location]],MATCH(RecordTable[[#This Row],[METRC]],Table6[Tag],0)),"DEAD")</f>
        <v>DEAD</v>
      </c>
    </row>
    <row r="3695" spans="1:6" x14ac:dyDescent="0.25">
      <c r="A3695" t="str">
        <f>_xlfn.CONCAT("1A4070000000065000",RIGHT(RecordTable[[#This Row],[CloneBarcode]],6))</f>
        <v>1A4070000000065000057370</v>
      </c>
      <c r="B3695" t="str">
        <f>LEFT(RecordTable[[#This Row],[CloneBarcode]],7)</f>
        <v>GFSD187</v>
      </c>
      <c r="C3695" t="s">
        <v>4469</v>
      </c>
      <c r="D3695" s="15">
        <v>43866</v>
      </c>
      <c r="E3695" s="15" t="str">
        <f>_xlfn.IFNA(IF(LEFT(VLOOKUP(RecordTable[[#This Row],[METRC]],METRC!A:B,2,FALSE),4)=LEFT(RecordTable[[#This Row],[CloneBarcode]],4),"match","MISMATCH"),"dead")</f>
        <v>dead</v>
      </c>
      <c r="F3695" s="15" t="str">
        <f>_xlfn.IFNA(INDEX(Table6[[#All],[Location]],MATCH(RecordTable[[#This Row],[METRC]],Table6[Tag],0)),"DEAD")</f>
        <v>DEAD</v>
      </c>
    </row>
    <row r="3696" spans="1:6" x14ac:dyDescent="0.25">
      <c r="A3696" t="str">
        <f>_xlfn.CONCAT("1A4070000000065000",RIGHT(RecordTable[[#This Row],[CloneBarcode]],6))</f>
        <v>1A4070000000065000054041</v>
      </c>
      <c r="B3696" t="str">
        <f>LEFT(RecordTable[[#This Row],[CloneBarcode]],7)</f>
        <v>GFSD187</v>
      </c>
      <c r="C3696" t="s">
        <v>4465</v>
      </c>
      <c r="D3696" s="15">
        <v>43866</v>
      </c>
      <c r="E3696" s="15" t="str">
        <f>_xlfn.IFNA(IF(LEFT(VLOOKUP(RecordTable[[#This Row],[METRC]],METRC!A:B,2,FALSE),4)=LEFT(RecordTable[[#This Row],[CloneBarcode]],4),"match","MISMATCH"),"dead")</f>
        <v>dead</v>
      </c>
      <c r="F3696" s="15" t="str">
        <f>_xlfn.IFNA(INDEX(Table6[[#All],[Location]],MATCH(RecordTable[[#This Row],[METRC]],Table6[Tag],0)),"DEAD")</f>
        <v>DEAD</v>
      </c>
    </row>
    <row r="3697" spans="1:6" x14ac:dyDescent="0.25">
      <c r="A3697" t="str">
        <f>_xlfn.CONCAT("1A4070000000065000",RIGHT(RecordTable[[#This Row],[CloneBarcode]],6))</f>
        <v>1A4070000000065000054019</v>
      </c>
      <c r="B3697" t="str">
        <f>LEFT(RecordTable[[#This Row],[CloneBarcode]],7)</f>
        <v>GFSD187</v>
      </c>
      <c r="C3697" t="s">
        <v>4463</v>
      </c>
      <c r="D3697" s="15">
        <v>43866</v>
      </c>
      <c r="E3697" s="15" t="str">
        <f>_xlfn.IFNA(IF(LEFT(VLOOKUP(RecordTable[[#This Row],[METRC]],METRC!A:B,2,FALSE),4)=LEFT(RecordTable[[#This Row],[CloneBarcode]],4),"match","MISMATCH"),"dead")</f>
        <v>dead</v>
      </c>
      <c r="F3697" s="15" t="str">
        <f>_xlfn.IFNA(INDEX(Table6[[#All],[Location]],MATCH(RecordTable[[#This Row],[METRC]],Table6[Tag],0)),"DEAD")</f>
        <v>DEAD</v>
      </c>
    </row>
    <row r="3698" spans="1:6" x14ac:dyDescent="0.25">
      <c r="A3698" t="str">
        <f>_xlfn.CONCAT("1A4070000000065000",RIGHT(RecordTable[[#This Row],[CloneBarcode]],6))</f>
        <v>1A4070000000065000054054</v>
      </c>
      <c r="B3698" t="str">
        <f>LEFT(RecordTable[[#This Row],[CloneBarcode]],7)</f>
        <v>GFSD187</v>
      </c>
      <c r="C3698" t="s">
        <v>4462</v>
      </c>
      <c r="D3698" s="15">
        <v>43866</v>
      </c>
      <c r="E3698" s="15" t="str">
        <f>_xlfn.IFNA(IF(LEFT(VLOOKUP(RecordTable[[#This Row],[METRC]],METRC!A:B,2,FALSE),4)=LEFT(RecordTable[[#This Row],[CloneBarcode]],4),"match","MISMATCH"),"dead")</f>
        <v>dead</v>
      </c>
      <c r="F3698" s="15" t="str">
        <f>_xlfn.IFNA(INDEX(Table6[[#All],[Location]],MATCH(RecordTable[[#This Row],[METRC]],Table6[Tag],0)),"DEAD")</f>
        <v>DEAD</v>
      </c>
    </row>
    <row r="3699" spans="1:6" x14ac:dyDescent="0.25">
      <c r="A3699" t="str">
        <f>_xlfn.CONCAT("1A4070000000065000",RIGHT(RecordTable[[#This Row],[CloneBarcode]],6))</f>
        <v>1A4070000000065000054060</v>
      </c>
      <c r="B3699" t="str">
        <f>LEFT(RecordTable[[#This Row],[CloneBarcode]],7)</f>
        <v>GFSD187</v>
      </c>
      <c r="C3699" t="s">
        <v>4464</v>
      </c>
      <c r="D3699" s="15">
        <v>43866</v>
      </c>
      <c r="E3699" s="15" t="str">
        <f>_xlfn.IFNA(IF(LEFT(VLOOKUP(RecordTable[[#This Row],[METRC]],METRC!A:B,2,FALSE),4)=LEFT(RecordTable[[#This Row],[CloneBarcode]],4),"match","MISMATCH"),"dead")</f>
        <v>dead</v>
      </c>
      <c r="F3699" s="15" t="str">
        <f>_xlfn.IFNA(INDEX(Table6[[#All],[Location]],MATCH(RecordTable[[#This Row],[METRC]],Table6[Tag],0)),"DEAD")</f>
        <v>DEAD</v>
      </c>
    </row>
    <row r="3700" spans="1:6" x14ac:dyDescent="0.25">
      <c r="A3700" t="str">
        <f>_xlfn.CONCAT("1A4070000000065000",RIGHT(RecordTable[[#This Row],[CloneBarcode]],6))</f>
        <v>1A4070000000065000053987</v>
      </c>
      <c r="B3700" t="str">
        <f>LEFT(RecordTable[[#This Row],[CloneBarcode]],7)</f>
        <v>GFSD189</v>
      </c>
      <c r="C3700" t="s">
        <v>68</v>
      </c>
      <c r="D3700" s="15">
        <v>43866</v>
      </c>
      <c r="E3700" s="15" t="str">
        <f>_xlfn.IFNA(IF(LEFT(VLOOKUP(RecordTable[[#This Row],[METRC]],METRC!A:B,2,FALSE),4)=LEFT(RecordTable[[#This Row],[CloneBarcode]],4),"match","MISMATCH"),"dead")</f>
        <v>dead</v>
      </c>
      <c r="F3700" s="15" t="str">
        <f>_xlfn.IFNA(INDEX(Table6[[#All],[Location]],MATCH(RecordTable[[#This Row],[METRC]],Table6[Tag],0)),"DEAD")</f>
        <v>DEAD</v>
      </c>
    </row>
    <row r="3701" spans="1:6" x14ac:dyDescent="0.25">
      <c r="A3701" t="str">
        <f>_xlfn.CONCAT("1A4070000000065000",RIGHT(RecordTable[[#This Row],[CloneBarcode]],6))</f>
        <v>1A4070000000065000053985</v>
      </c>
      <c r="B3701" t="str">
        <f>LEFT(RecordTable[[#This Row],[CloneBarcode]],7)</f>
        <v>GFSD189</v>
      </c>
      <c r="C3701" t="s">
        <v>4470</v>
      </c>
      <c r="D3701" s="15">
        <v>43866</v>
      </c>
      <c r="E3701" s="15" t="str">
        <f>_xlfn.IFNA(IF(LEFT(VLOOKUP(RecordTable[[#This Row],[METRC]],METRC!A:B,2,FALSE),4)=LEFT(RecordTable[[#This Row],[CloneBarcode]],4),"match","MISMATCH"),"dead")</f>
        <v>dead</v>
      </c>
      <c r="F3701" s="15" t="str">
        <f>_xlfn.IFNA(INDEX(Table6[[#All],[Location]],MATCH(RecordTable[[#This Row],[METRC]],Table6[Tag],0)),"DEAD")</f>
        <v>DEAD</v>
      </c>
    </row>
    <row r="3702" spans="1:6" x14ac:dyDescent="0.25">
      <c r="A3702" t="str">
        <f>_xlfn.CONCAT("1A4070000000065000",RIGHT(RecordTable[[#This Row],[CloneBarcode]],6))</f>
        <v>1A4070000000065000054007</v>
      </c>
      <c r="B3702" t="str">
        <f>LEFT(RecordTable[[#This Row],[CloneBarcode]],7)</f>
        <v>GFSD189</v>
      </c>
      <c r="C3702" t="s">
        <v>248</v>
      </c>
      <c r="D3702" s="15">
        <v>43866</v>
      </c>
      <c r="E3702" s="15" t="str">
        <f>_xlfn.IFNA(IF(LEFT(VLOOKUP(RecordTable[[#This Row],[METRC]],METRC!A:B,2,FALSE),4)=LEFT(RecordTable[[#This Row],[CloneBarcode]],4),"match","MISMATCH"),"dead")</f>
        <v>dead</v>
      </c>
      <c r="F3702" s="15" t="str">
        <f>_xlfn.IFNA(INDEX(Table6[[#All],[Location]],MATCH(RecordTable[[#This Row],[METRC]],Table6[Tag],0)),"DEAD")</f>
        <v>DEAD</v>
      </c>
    </row>
    <row r="3703" spans="1:6" x14ac:dyDescent="0.25">
      <c r="A3703" t="str">
        <f>_xlfn.CONCAT("1A4070000000065000",RIGHT(RecordTable[[#This Row],[CloneBarcode]],6))</f>
        <v>1A4070000000065000053992</v>
      </c>
      <c r="B3703" t="str">
        <f>LEFT(RecordTable[[#This Row],[CloneBarcode]],7)</f>
        <v>GFSD189</v>
      </c>
      <c r="C3703" t="s">
        <v>13</v>
      </c>
      <c r="D3703" s="15">
        <v>43866</v>
      </c>
      <c r="E3703" s="15" t="str">
        <f>_xlfn.IFNA(IF(LEFT(VLOOKUP(RecordTable[[#This Row],[METRC]],METRC!A:B,2,FALSE),4)=LEFT(RecordTable[[#This Row],[CloneBarcode]],4),"match","MISMATCH"),"dead")</f>
        <v>dead</v>
      </c>
      <c r="F3703" s="15" t="str">
        <f>_xlfn.IFNA(INDEX(Table6[[#All],[Location]],MATCH(RecordTable[[#This Row],[METRC]],Table6[Tag],0)),"DEAD")</f>
        <v>DEAD</v>
      </c>
    </row>
    <row r="3704" spans="1:6" x14ac:dyDescent="0.25">
      <c r="A3704" t="str">
        <f>_xlfn.CONCAT("1A4070000000065000",RIGHT(RecordTable[[#This Row],[CloneBarcode]],6))</f>
        <v>1A4070000000065000057375</v>
      </c>
      <c r="B3704" t="str">
        <f>LEFT(RecordTable[[#This Row],[CloneBarcode]],7)</f>
        <v>GFSD193</v>
      </c>
      <c r="C3704" t="s">
        <v>4474</v>
      </c>
      <c r="D3704" s="15">
        <v>43866</v>
      </c>
      <c r="E3704" s="15" t="str">
        <f>_xlfn.IFNA(IF(LEFT(VLOOKUP(RecordTable[[#This Row],[METRC]],METRC!A:B,2,FALSE),4)=LEFT(RecordTable[[#This Row],[CloneBarcode]],4),"match","MISMATCH"),"dead")</f>
        <v>dead</v>
      </c>
      <c r="F3704" s="15" t="str">
        <f>_xlfn.IFNA(INDEX(Table6[[#All],[Location]],MATCH(RecordTable[[#This Row],[METRC]],Table6[Tag],0)),"DEAD")</f>
        <v>DEAD</v>
      </c>
    </row>
    <row r="3705" spans="1:6" x14ac:dyDescent="0.25">
      <c r="A3705" t="str">
        <f>_xlfn.CONCAT("1A4070000000065000",RIGHT(RecordTable[[#This Row],[CloneBarcode]],6))</f>
        <v>1A4070000000065000057377</v>
      </c>
      <c r="B3705" t="str">
        <f>LEFT(RecordTable[[#This Row],[CloneBarcode]],7)</f>
        <v>GFSD193</v>
      </c>
      <c r="C3705" t="s">
        <v>4472</v>
      </c>
      <c r="D3705" s="15">
        <v>43866</v>
      </c>
      <c r="E3705" s="15" t="str">
        <f>_xlfn.IFNA(IF(LEFT(VLOOKUP(RecordTable[[#This Row],[METRC]],METRC!A:B,2,FALSE),4)=LEFT(RecordTable[[#This Row],[CloneBarcode]],4),"match","MISMATCH"),"dead")</f>
        <v>dead</v>
      </c>
      <c r="F3705" s="15" t="str">
        <f>_xlfn.IFNA(INDEX(Table6[[#All],[Location]],MATCH(RecordTable[[#This Row],[METRC]],Table6[Tag],0)),"DEAD")</f>
        <v>DEAD</v>
      </c>
    </row>
    <row r="3706" spans="1:6" x14ac:dyDescent="0.25">
      <c r="A3706" t="str">
        <f>_xlfn.CONCAT("1A4070000000065000",RIGHT(RecordTable[[#This Row],[CloneBarcode]],6))</f>
        <v>1A4070000000065000057376</v>
      </c>
      <c r="B3706" t="str">
        <f>LEFT(RecordTable[[#This Row],[CloneBarcode]],7)</f>
        <v>GFSD193</v>
      </c>
      <c r="C3706" t="s">
        <v>4473</v>
      </c>
      <c r="D3706" s="15">
        <v>43866</v>
      </c>
      <c r="E3706" s="15" t="str">
        <f>_xlfn.IFNA(IF(LEFT(VLOOKUP(RecordTable[[#This Row],[METRC]],METRC!A:B,2,FALSE),4)=LEFT(RecordTable[[#This Row],[CloneBarcode]],4),"match","MISMATCH"),"dead")</f>
        <v>dead</v>
      </c>
      <c r="F3706" s="15" t="str">
        <f>_xlfn.IFNA(INDEX(Table6[[#All],[Location]],MATCH(RecordTable[[#This Row],[METRC]],Table6[Tag],0)),"DEAD")</f>
        <v>DEAD</v>
      </c>
    </row>
    <row r="3707" spans="1:6" x14ac:dyDescent="0.25">
      <c r="A3707" t="str">
        <f>_xlfn.CONCAT("1A4070000000065000",RIGHT(RecordTable[[#This Row],[CloneBarcode]],6))</f>
        <v>1A4070000000065000057374</v>
      </c>
      <c r="B3707" t="str">
        <f>LEFT(RecordTable[[#This Row],[CloneBarcode]],7)</f>
        <v>GFSD193</v>
      </c>
      <c r="C3707" t="s">
        <v>4471</v>
      </c>
      <c r="D3707" s="15">
        <v>43866</v>
      </c>
      <c r="E3707" s="15" t="str">
        <f>_xlfn.IFNA(IF(LEFT(VLOOKUP(RecordTable[[#This Row],[METRC]],METRC!A:B,2,FALSE),4)=LEFT(RecordTable[[#This Row],[CloneBarcode]],4),"match","MISMATCH"),"dead")</f>
        <v>dead</v>
      </c>
      <c r="F3707" s="15" t="str">
        <f>_xlfn.IFNA(INDEX(Table6[[#All],[Location]],MATCH(RecordTable[[#This Row],[METRC]],Table6[Tag],0)),"DEAD")</f>
        <v>DEAD</v>
      </c>
    </row>
    <row r="3708" spans="1:6" x14ac:dyDescent="0.25">
      <c r="A3708" t="str">
        <f>_xlfn.CONCAT("1A4070000000065000",RIGHT(RecordTable[[#This Row],[CloneBarcode]],6))</f>
        <v>1A4070000000065000056812</v>
      </c>
      <c r="B3708" t="str">
        <f>LEFT(RecordTable[[#This Row],[CloneBarcode]],7)</f>
        <v>GFSD207</v>
      </c>
      <c r="C3708" t="s">
        <v>2692</v>
      </c>
      <c r="D3708" s="15">
        <v>43866</v>
      </c>
      <c r="E3708" s="15" t="str">
        <f>_xlfn.IFNA(IF(LEFT(VLOOKUP(RecordTable[[#This Row],[METRC]],METRC!A:B,2,FALSE),4)=LEFT(RecordTable[[#This Row],[CloneBarcode]],4),"match","MISMATCH"),"dead")</f>
        <v>dead</v>
      </c>
      <c r="F3708" s="15" t="str">
        <f>_xlfn.IFNA(INDEX(Table6[[#All],[Location]],MATCH(RecordTable[[#This Row],[METRC]],Table6[Tag],0)),"DEAD")</f>
        <v>DEAD</v>
      </c>
    </row>
    <row r="3709" spans="1:6" x14ac:dyDescent="0.25">
      <c r="A3709" t="s">
        <v>4583</v>
      </c>
      <c r="B3709" t="s">
        <v>3069</v>
      </c>
      <c r="C3709" t="str">
        <f>_xlfn.CONCAT(RecordTable[[#This Row],[PhenoAbbv]],".",RIGHT(RecordTable[[#This Row],[METRC]],6))</f>
        <v>HAMA013.043831</v>
      </c>
      <c r="D3709" s="15">
        <v>43866</v>
      </c>
      <c r="E3709" s="15" t="str">
        <f>_xlfn.IFNA(IF(LEFT(VLOOKUP(RecordTable[[#This Row],[METRC]],METRC!A:B,2,FALSE),4)=LEFT(RecordTable[[#This Row],[CloneBarcode]],4),"match","MISMATCH"),"dead")</f>
        <v>dead</v>
      </c>
      <c r="F3709" s="15" t="str">
        <f>_xlfn.IFNA(INDEX(Table6[[#All],[Location]],MATCH(RecordTable[[#This Row],[METRC]],Table6[Tag],0)),"DEAD")</f>
        <v>DEAD</v>
      </c>
    </row>
    <row r="3710" spans="1:6" x14ac:dyDescent="0.25">
      <c r="A3710" t="s">
        <v>4584</v>
      </c>
      <c r="B3710" t="s">
        <v>3069</v>
      </c>
      <c r="C3710" t="str">
        <f>_xlfn.CONCAT(RecordTable[[#This Row],[PhenoAbbv]],".",RIGHT(RecordTable[[#This Row],[METRC]],6))</f>
        <v>HAMA013.043839</v>
      </c>
      <c r="D3710" s="15">
        <v>43866</v>
      </c>
      <c r="E3710" s="15" t="str">
        <f>_xlfn.IFNA(IF(LEFT(VLOOKUP(RecordTable[[#This Row],[METRC]],METRC!A:B,2,FALSE),4)=LEFT(RecordTable[[#This Row],[CloneBarcode]],4),"match","MISMATCH"),"dead")</f>
        <v>dead</v>
      </c>
      <c r="F3710" s="15" t="str">
        <f>_xlfn.IFNA(INDEX(Table6[[#All],[Location]],MATCH(RecordTable[[#This Row],[METRC]],Table6[Tag],0)),"DEAD")</f>
        <v>DEAD</v>
      </c>
    </row>
    <row r="3711" spans="1:6" x14ac:dyDescent="0.25">
      <c r="A3711" t="s">
        <v>4585</v>
      </c>
      <c r="B3711" t="s">
        <v>3069</v>
      </c>
      <c r="C3711" t="str">
        <f>_xlfn.CONCAT(RecordTable[[#This Row],[PhenoAbbv]],".",RIGHT(RecordTable[[#This Row],[METRC]],6))</f>
        <v>HAMA013.050568</v>
      </c>
      <c r="D3711" s="15">
        <v>43866</v>
      </c>
      <c r="E3711" s="15" t="str">
        <f>_xlfn.IFNA(IF(LEFT(VLOOKUP(RecordTable[[#This Row],[METRC]],METRC!A:B,2,FALSE),4)=LEFT(RecordTable[[#This Row],[CloneBarcode]],4),"match","MISMATCH"),"dead")</f>
        <v>dead</v>
      </c>
      <c r="F3711" s="15" t="str">
        <f>_xlfn.IFNA(INDEX(Table6[[#All],[Location]],MATCH(RecordTable[[#This Row],[METRC]],Table6[Tag],0)),"DEAD")</f>
        <v>DEAD</v>
      </c>
    </row>
    <row r="3712" spans="1:6" x14ac:dyDescent="0.25">
      <c r="A3712" t="str">
        <f>_xlfn.CONCAT("1A4070000000065000",RIGHT(RecordTable[[#This Row],[CloneBarcode]],6))</f>
        <v>1A4070000000065000058832</v>
      </c>
      <c r="B3712" t="str">
        <f>LEFT(RecordTable[[#This Row],[CloneBarcode]],7)</f>
        <v>HAMA013</v>
      </c>
      <c r="C3712" t="s">
        <v>4696</v>
      </c>
      <c r="D3712" s="15">
        <v>43866</v>
      </c>
      <c r="E3712" s="15" t="str">
        <f>_xlfn.IFNA(IF(LEFT(VLOOKUP(RecordTable[[#This Row],[METRC]],METRC!A:B,2,FALSE),4)=LEFT(RecordTable[[#This Row],[CloneBarcode]],4),"match","MISMATCH"),"dead")</f>
        <v>dead</v>
      </c>
      <c r="F3712" s="15" t="str">
        <f>_xlfn.IFNA(INDEX(Table6[[#All],[Location]],MATCH(RecordTable[[#This Row],[METRC]],Table6[Tag],0)),"DEAD")</f>
        <v>DEAD</v>
      </c>
    </row>
    <row r="3713" spans="1:6" x14ac:dyDescent="0.25">
      <c r="A3713" t="str">
        <f>_xlfn.CONCAT("1A4070000000065000",RIGHT(RecordTable[[#This Row],[CloneBarcode]],6))</f>
        <v>1A4070000000065000057397</v>
      </c>
      <c r="B3713" t="str">
        <f>LEFT(RecordTable[[#This Row],[CloneBarcode]],7)</f>
        <v>HAMA021</v>
      </c>
      <c r="C3713" t="s">
        <v>4476</v>
      </c>
      <c r="D3713" s="15">
        <v>43866</v>
      </c>
      <c r="E3713" s="15" t="str">
        <f>_xlfn.IFNA(IF(LEFT(VLOOKUP(RecordTable[[#This Row],[METRC]],METRC!A:B,2,FALSE),4)=LEFT(RecordTable[[#This Row],[CloneBarcode]],4),"match","MISMATCH"),"dead")</f>
        <v>dead</v>
      </c>
      <c r="F3713" s="15" t="str">
        <f>_xlfn.IFNA(INDEX(Table6[[#All],[Location]],MATCH(RecordTable[[#This Row],[METRC]],Table6[Tag],0)),"DEAD")</f>
        <v>DEAD</v>
      </c>
    </row>
    <row r="3714" spans="1:6" x14ac:dyDescent="0.25">
      <c r="A3714" t="s">
        <v>4586</v>
      </c>
      <c r="B3714" t="s">
        <v>3576</v>
      </c>
      <c r="C3714" t="str">
        <f>_xlfn.CONCAT(RecordTable[[#This Row],[PhenoAbbv]],".",RIGHT(RecordTable[[#This Row],[METRC]],6))</f>
        <v>HTWV003.048069</v>
      </c>
      <c r="D3714" s="15">
        <v>43866</v>
      </c>
      <c r="E3714" s="15" t="str">
        <f>_xlfn.IFNA(IF(LEFT(VLOOKUP(RecordTable[[#This Row],[METRC]],METRC!A:B,2,FALSE),4)=LEFT(RecordTable[[#This Row],[CloneBarcode]],4),"match","MISMATCH"),"dead")</f>
        <v>dead</v>
      </c>
      <c r="F3714" s="15" t="str">
        <f>_xlfn.IFNA(INDEX(Table6[[#All],[Location]],MATCH(RecordTable[[#This Row],[METRC]],Table6[Tag],0)),"DEAD")</f>
        <v>DEAD</v>
      </c>
    </row>
    <row r="3715" spans="1:6" x14ac:dyDescent="0.25">
      <c r="A3715" t="s">
        <v>4587</v>
      </c>
      <c r="B3715" t="s">
        <v>3576</v>
      </c>
      <c r="C3715" t="str">
        <f>_xlfn.CONCAT(RecordTable[[#This Row],[PhenoAbbv]],".",RIGHT(RecordTable[[#This Row],[METRC]],6))</f>
        <v>HTWV003.048070</v>
      </c>
      <c r="D3715" s="15">
        <v>43866</v>
      </c>
      <c r="E3715" s="15" t="str">
        <f>_xlfn.IFNA(IF(LEFT(VLOOKUP(RecordTable[[#This Row],[METRC]],METRC!A:B,2,FALSE),4)=LEFT(RecordTable[[#This Row],[CloneBarcode]],4),"match","MISMATCH"),"dead")</f>
        <v>dead</v>
      </c>
      <c r="F3715" s="15" t="str">
        <f>_xlfn.IFNA(INDEX(Table6[[#All],[Location]],MATCH(RecordTable[[#This Row],[METRC]],Table6[Tag],0)),"DEAD")</f>
        <v>DEAD</v>
      </c>
    </row>
    <row r="3716" spans="1:6" x14ac:dyDescent="0.25">
      <c r="A3716" t="s">
        <v>4588</v>
      </c>
      <c r="B3716" t="s">
        <v>3576</v>
      </c>
      <c r="C3716" t="str">
        <f>_xlfn.CONCAT(RecordTable[[#This Row],[PhenoAbbv]],".",RIGHT(RecordTable[[#This Row],[METRC]],6))</f>
        <v>HTWV003.048071</v>
      </c>
      <c r="D3716" s="15">
        <v>43866</v>
      </c>
      <c r="E3716" s="15" t="str">
        <f>_xlfn.IFNA(IF(LEFT(VLOOKUP(RecordTable[[#This Row],[METRC]],METRC!A:B,2,FALSE),4)=LEFT(RecordTable[[#This Row],[CloneBarcode]],4),"match","MISMATCH"),"dead")</f>
        <v>dead</v>
      </c>
      <c r="F3716" s="15" t="str">
        <f>_xlfn.IFNA(INDEX(Table6[[#All],[Location]],MATCH(RecordTable[[#This Row],[METRC]],Table6[Tag],0)),"DEAD")</f>
        <v>DEAD</v>
      </c>
    </row>
    <row r="3717" spans="1:6" x14ac:dyDescent="0.25">
      <c r="A3717" t="s">
        <v>4589</v>
      </c>
      <c r="B3717" t="s">
        <v>3576</v>
      </c>
      <c r="C3717" t="str">
        <f>_xlfn.CONCAT(RecordTable[[#This Row],[PhenoAbbv]],".",RIGHT(RecordTable[[#This Row],[METRC]],6))</f>
        <v>HTWV003.050649</v>
      </c>
      <c r="D3717" s="15">
        <v>43866</v>
      </c>
      <c r="E3717" s="15" t="str">
        <f>_xlfn.IFNA(IF(LEFT(VLOOKUP(RecordTable[[#This Row],[METRC]],METRC!A:B,2,FALSE),4)=LEFT(RecordTable[[#This Row],[CloneBarcode]],4),"match","MISMATCH"),"dead")</f>
        <v>dead</v>
      </c>
      <c r="F3717" s="15" t="str">
        <f>_xlfn.IFNA(INDEX(Table6[[#All],[Location]],MATCH(RecordTable[[#This Row],[METRC]],Table6[Tag],0)),"DEAD")</f>
        <v>DEAD</v>
      </c>
    </row>
    <row r="3718" spans="1:6" x14ac:dyDescent="0.25">
      <c r="A3718" t="s">
        <v>4590</v>
      </c>
      <c r="B3718" t="s">
        <v>3576</v>
      </c>
      <c r="C3718" t="str">
        <f>_xlfn.CONCAT(RecordTable[[#This Row],[PhenoAbbv]],".",RIGHT(RecordTable[[#This Row],[METRC]],6))</f>
        <v>HTWV003.053211</v>
      </c>
      <c r="D3718" s="15">
        <v>43866</v>
      </c>
      <c r="E3718" s="15" t="str">
        <f>_xlfn.IFNA(IF(LEFT(VLOOKUP(RecordTable[[#This Row],[METRC]],METRC!A:B,2,FALSE),4)=LEFT(RecordTable[[#This Row],[CloneBarcode]],4),"match","MISMATCH"),"dead")</f>
        <v>dead</v>
      </c>
      <c r="F3718" s="15" t="str">
        <f>_xlfn.IFNA(INDEX(Table6[[#All],[Location]],MATCH(RecordTable[[#This Row],[METRC]],Table6[Tag],0)),"DEAD")</f>
        <v>DEAD</v>
      </c>
    </row>
    <row r="3719" spans="1:6" x14ac:dyDescent="0.25">
      <c r="A3719" t="str">
        <f>_xlfn.CONCAT("1A4070000000065000",RIGHT(RecordTable[[#This Row],[CloneBarcode]],6))</f>
        <v>1A4070000000065000053209</v>
      </c>
      <c r="B3719" t="str">
        <f>LEFT(RecordTable[[#This Row],[CloneBarcode]],7)</f>
        <v>HTWV003</v>
      </c>
      <c r="C3719" t="s">
        <v>4248</v>
      </c>
      <c r="D3719" s="15">
        <v>43866</v>
      </c>
      <c r="E3719" s="15" t="str">
        <f>_xlfn.IFNA(IF(LEFT(VLOOKUP(RecordTable[[#This Row],[METRC]],METRC!A:B,2,FALSE),4)=LEFT(RecordTable[[#This Row],[CloneBarcode]],4),"match","MISMATCH"),"dead")</f>
        <v>dead</v>
      </c>
      <c r="F3719" s="15" t="str">
        <f>_xlfn.IFNA(INDEX(Table6[[#All],[Location]],MATCH(RecordTable[[#This Row],[METRC]],Table6[Tag],0)),"DEAD")</f>
        <v>DEAD</v>
      </c>
    </row>
    <row r="3720" spans="1:6" x14ac:dyDescent="0.25">
      <c r="A3720" t="str">
        <f>_xlfn.CONCAT("1A4070000000065000",RIGHT(RecordTable[[#This Row],[CloneBarcode]],6))</f>
        <v>1A4070000000065000060062</v>
      </c>
      <c r="B3720" t="str">
        <f>LEFT(RecordTable[[#This Row],[CloneBarcode]],7)</f>
        <v>HTWV003</v>
      </c>
      <c r="C3720" t="s">
        <v>4697</v>
      </c>
      <c r="D3720" s="15">
        <v>43866</v>
      </c>
      <c r="E3720" s="15" t="str">
        <f>_xlfn.IFNA(IF(LEFT(VLOOKUP(RecordTable[[#This Row],[METRC]],METRC!A:B,2,FALSE),4)=LEFT(RecordTable[[#This Row],[CloneBarcode]],4),"match","MISMATCH"),"dead")</f>
        <v>dead</v>
      </c>
      <c r="F3720" s="15" t="str">
        <f>_xlfn.IFNA(INDEX(Table6[[#All],[Location]],MATCH(RecordTable[[#This Row],[METRC]],Table6[Tag],0)),"DEAD")</f>
        <v>DEAD</v>
      </c>
    </row>
    <row r="3721" spans="1:6" x14ac:dyDescent="0.25">
      <c r="A3721" t="str">
        <f>_xlfn.CONCAT("1A4070000000065000",RIGHT(RecordTable[[#This Row],[CloneBarcode]],6))</f>
        <v>1A4070000000065000060041</v>
      </c>
      <c r="B3721" t="str">
        <f>LEFT(RecordTable[[#This Row],[CloneBarcode]],7)</f>
        <v>HTWV003</v>
      </c>
      <c r="C3721" t="s">
        <v>4698</v>
      </c>
      <c r="D3721" s="15">
        <v>43866</v>
      </c>
      <c r="E3721" s="15" t="str">
        <f>_xlfn.IFNA(IF(LEFT(VLOOKUP(RecordTable[[#This Row],[METRC]],METRC!A:B,2,FALSE),4)=LEFT(RecordTable[[#This Row],[CloneBarcode]],4),"match","MISMATCH"),"dead")</f>
        <v>dead</v>
      </c>
      <c r="F3721" s="15" t="str">
        <f>_xlfn.IFNA(INDEX(Table6[[#All],[Location]],MATCH(RecordTable[[#This Row],[METRC]],Table6[Tag],0)),"DEAD")</f>
        <v>DEAD</v>
      </c>
    </row>
    <row r="3722" spans="1:6" x14ac:dyDescent="0.25">
      <c r="A3722" t="str">
        <f>_xlfn.CONCAT("1A4070000000065000",RIGHT(RecordTable[[#This Row],[CloneBarcode]],6))</f>
        <v>1A4070000000065000060097</v>
      </c>
      <c r="B3722" t="str">
        <f>LEFT(RecordTable[[#This Row],[CloneBarcode]],7)</f>
        <v>HTWV003</v>
      </c>
      <c r="C3722" t="s">
        <v>4699</v>
      </c>
      <c r="D3722" s="15">
        <v>43866</v>
      </c>
      <c r="E3722" s="15" t="str">
        <f>_xlfn.IFNA(IF(LEFT(VLOOKUP(RecordTable[[#This Row],[METRC]],METRC!A:B,2,FALSE),4)=LEFT(RecordTable[[#This Row],[CloneBarcode]],4),"match","MISMATCH"),"dead")</f>
        <v>dead</v>
      </c>
      <c r="F3722" s="15" t="str">
        <f>_xlfn.IFNA(INDEX(Table6[[#All],[Location]],MATCH(RecordTable[[#This Row],[METRC]],Table6[Tag],0)),"DEAD")</f>
        <v>DEAD</v>
      </c>
    </row>
    <row r="3723" spans="1:6" x14ac:dyDescent="0.25">
      <c r="A3723" t="s">
        <v>4591</v>
      </c>
      <c r="B3723" t="s">
        <v>3579</v>
      </c>
      <c r="C3723" t="str">
        <f>_xlfn.CONCAT(RecordTable[[#This Row],[PhenoAbbv]],".",RIGHT(RecordTable[[#This Row],[METRC]],6))</f>
        <v>HTWV016.048066</v>
      </c>
      <c r="D3723" s="15">
        <v>43866</v>
      </c>
      <c r="E3723" s="15" t="str">
        <f>_xlfn.IFNA(IF(LEFT(VLOOKUP(RecordTable[[#This Row],[METRC]],METRC!A:B,2,FALSE),4)=LEFT(RecordTable[[#This Row],[CloneBarcode]],4),"match","MISMATCH"),"dead")</f>
        <v>dead</v>
      </c>
      <c r="F3723" s="15" t="str">
        <f>_xlfn.IFNA(INDEX(Table6[[#All],[Location]],MATCH(RecordTable[[#This Row],[METRC]],Table6[Tag],0)),"DEAD")</f>
        <v>DEAD</v>
      </c>
    </row>
    <row r="3724" spans="1:6" x14ac:dyDescent="0.25">
      <c r="A3724" t="s">
        <v>4592</v>
      </c>
      <c r="B3724" t="s">
        <v>3579</v>
      </c>
      <c r="C3724" t="str">
        <f>_xlfn.CONCAT(RecordTable[[#This Row],[PhenoAbbv]],".",RIGHT(RecordTable[[#This Row],[METRC]],6))</f>
        <v>HTWV016.048068</v>
      </c>
      <c r="D3724" s="15">
        <v>43866</v>
      </c>
      <c r="E3724" s="15" t="str">
        <f>_xlfn.IFNA(IF(LEFT(VLOOKUP(RecordTable[[#This Row],[METRC]],METRC!A:B,2,FALSE),4)=LEFT(RecordTable[[#This Row],[CloneBarcode]],4),"match","MISMATCH"),"dead")</f>
        <v>dead</v>
      </c>
      <c r="F3724" s="15" t="str">
        <f>_xlfn.IFNA(INDEX(Table6[[#All],[Location]],MATCH(RecordTable[[#This Row],[METRC]],Table6[Tag],0)),"DEAD")</f>
        <v>DEAD</v>
      </c>
    </row>
    <row r="3725" spans="1:6" x14ac:dyDescent="0.25">
      <c r="A3725" t="s">
        <v>4593</v>
      </c>
      <c r="B3725" t="s">
        <v>3579</v>
      </c>
      <c r="C3725" t="str">
        <f>_xlfn.CONCAT(RecordTable[[#This Row],[PhenoAbbv]],".",RIGHT(RecordTable[[#This Row],[METRC]],6))</f>
        <v>HTWV016.050651</v>
      </c>
      <c r="D3725" s="15">
        <v>43866</v>
      </c>
      <c r="E3725" s="15" t="str">
        <f>_xlfn.IFNA(IF(LEFT(VLOOKUP(RecordTable[[#This Row],[METRC]],METRC!A:B,2,FALSE),4)=LEFT(RecordTable[[#This Row],[CloneBarcode]],4),"match","MISMATCH"),"dead")</f>
        <v>dead</v>
      </c>
      <c r="F3725" s="15" t="str">
        <f>_xlfn.IFNA(INDEX(Table6[[#All],[Location]],MATCH(RecordTable[[#This Row],[METRC]],Table6[Tag],0)),"DEAD")</f>
        <v>DEAD</v>
      </c>
    </row>
    <row r="3726" spans="1:6" x14ac:dyDescent="0.25">
      <c r="A3726" t="s">
        <v>4594</v>
      </c>
      <c r="B3726" t="s">
        <v>3579</v>
      </c>
      <c r="C3726" t="str">
        <f>_xlfn.CONCAT(RecordTable[[#This Row],[PhenoAbbv]],".",RIGHT(RecordTable[[#This Row],[METRC]],6))</f>
        <v>HTWV016.050653</v>
      </c>
      <c r="D3726" s="15">
        <v>43866</v>
      </c>
      <c r="E3726" s="15" t="str">
        <f>_xlfn.IFNA(IF(LEFT(VLOOKUP(RecordTable[[#This Row],[METRC]],METRC!A:B,2,FALSE),4)=LEFT(RecordTable[[#This Row],[CloneBarcode]],4),"match","MISMATCH"),"dead")</f>
        <v>dead</v>
      </c>
      <c r="F3726" s="15" t="str">
        <f>_xlfn.IFNA(INDEX(Table6[[#All],[Location]],MATCH(RecordTable[[#This Row],[METRC]],Table6[Tag],0)),"DEAD")</f>
        <v>DEAD</v>
      </c>
    </row>
    <row r="3727" spans="1:6" x14ac:dyDescent="0.25">
      <c r="A3727" t="str">
        <f>_xlfn.CONCAT("1A4070000000065000",RIGHT(RecordTable[[#This Row],[CloneBarcode]],6))</f>
        <v>1A4070000000065000053206</v>
      </c>
      <c r="B3727" t="str">
        <f>LEFT(RecordTable[[#This Row],[CloneBarcode]],7)</f>
        <v>HTWV016</v>
      </c>
      <c r="C3727" t="s">
        <v>4251</v>
      </c>
      <c r="D3727" s="15">
        <v>43866</v>
      </c>
      <c r="E3727" s="15" t="str">
        <f>_xlfn.IFNA(IF(LEFT(VLOOKUP(RecordTable[[#This Row],[METRC]],METRC!A:B,2,FALSE),4)=LEFT(RecordTable[[#This Row],[CloneBarcode]],4),"match","MISMATCH"),"dead")</f>
        <v>dead</v>
      </c>
      <c r="F3727" s="15" t="str">
        <f>_xlfn.IFNA(INDEX(Table6[[#All],[Location]],MATCH(RecordTable[[#This Row],[METRC]],Table6[Tag],0)),"DEAD")</f>
        <v>DEAD</v>
      </c>
    </row>
    <row r="3728" spans="1:6" x14ac:dyDescent="0.25">
      <c r="A3728" t="str">
        <f>_xlfn.CONCAT("1A4070000000065000",RIGHT(RecordTable[[#This Row],[CloneBarcode]],6))</f>
        <v>1A4070000000065000053207</v>
      </c>
      <c r="B3728" t="str">
        <f>LEFT(RecordTable[[#This Row],[CloneBarcode]],7)</f>
        <v>HTWV016</v>
      </c>
      <c r="C3728" t="s">
        <v>4250</v>
      </c>
      <c r="D3728" s="15">
        <v>43866</v>
      </c>
      <c r="E3728" s="15" t="str">
        <f>_xlfn.IFNA(IF(LEFT(VLOOKUP(RecordTable[[#This Row],[METRC]],METRC!A:B,2,FALSE),4)=LEFT(RecordTable[[#This Row],[CloneBarcode]],4),"match","MISMATCH"),"dead")</f>
        <v>dead</v>
      </c>
      <c r="F3728" s="15" t="str">
        <f>_xlfn.IFNA(INDEX(Table6[[#All],[Location]],MATCH(RecordTable[[#This Row],[METRC]],Table6[Tag],0)),"DEAD")</f>
        <v>DEAD</v>
      </c>
    </row>
    <row r="3729" spans="1:6" x14ac:dyDescent="0.25">
      <c r="A3729" t="str">
        <f>_xlfn.CONCAT("1A4070000000065000",RIGHT(RecordTable[[#This Row],[CloneBarcode]],6))</f>
        <v>1A4070000000065000060180</v>
      </c>
      <c r="B3729" t="str">
        <f>LEFT(RecordTable[[#This Row],[CloneBarcode]],7)</f>
        <v>HTWV016</v>
      </c>
      <c r="C3729" t="s">
        <v>4700</v>
      </c>
      <c r="D3729" s="15">
        <v>43866</v>
      </c>
      <c r="E3729" s="15" t="str">
        <f>_xlfn.IFNA(IF(LEFT(VLOOKUP(RecordTable[[#This Row],[METRC]],METRC!A:B,2,FALSE),4)=LEFT(RecordTable[[#This Row],[CloneBarcode]],4),"match","MISMATCH"),"dead")</f>
        <v>dead</v>
      </c>
      <c r="F3729" s="15" t="str">
        <f>_xlfn.IFNA(INDEX(Table6[[#All],[Location]],MATCH(RecordTable[[#This Row],[METRC]],Table6[Tag],0)),"DEAD")</f>
        <v>DEAD</v>
      </c>
    </row>
    <row r="3730" spans="1:6" x14ac:dyDescent="0.25">
      <c r="A3730" t="str">
        <f>_xlfn.CONCAT("1A4070000000065000",RIGHT(RecordTable[[#This Row],[CloneBarcode]],6))</f>
        <v>1A4070000000065000060137</v>
      </c>
      <c r="B3730" t="str">
        <f>LEFT(RecordTable[[#This Row],[CloneBarcode]],7)</f>
        <v>HTWV016</v>
      </c>
      <c r="C3730" t="s">
        <v>4701</v>
      </c>
      <c r="D3730" s="15">
        <v>43866</v>
      </c>
      <c r="E3730" s="15" t="str">
        <f>_xlfn.IFNA(IF(LEFT(VLOOKUP(RecordTable[[#This Row],[METRC]],METRC!A:B,2,FALSE),4)=LEFT(RecordTable[[#This Row],[CloneBarcode]],4),"match","MISMATCH"),"dead")</f>
        <v>dead</v>
      </c>
      <c r="F3730" s="15" t="str">
        <f>_xlfn.IFNA(INDEX(Table6[[#All],[Location]],MATCH(RecordTable[[#This Row],[METRC]],Table6[Tag],0)),"DEAD")</f>
        <v>DEAD</v>
      </c>
    </row>
    <row r="3731" spans="1:6" x14ac:dyDescent="0.25">
      <c r="A3731" t="s">
        <v>4595</v>
      </c>
      <c r="B3731" t="s">
        <v>3083</v>
      </c>
      <c r="C3731" t="str">
        <f>_xlfn.CONCAT(RecordTable[[#This Row],[PhenoAbbv]],".",RIGHT(RecordTable[[#This Row],[METRC]],6))</f>
        <v>ISLA010.045496</v>
      </c>
      <c r="D3731" s="15">
        <v>43866</v>
      </c>
      <c r="E3731" s="15" t="str">
        <f>_xlfn.IFNA(IF(LEFT(VLOOKUP(RecordTable[[#This Row],[METRC]],METRC!A:B,2,FALSE),4)=LEFT(RecordTable[[#This Row],[CloneBarcode]],4),"match","MISMATCH"),"dead")</f>
        <v>dead</v>
      </c>
      <c r="F3731" s="15" t="str">
        <f>_xlfn.IFNA(INDEX(Table6[[#All],[Location]],MATCH(RecordTable[[#This Row],[METRC]],Table6[Tag],0)),"DEAD")</f>
        <v>DEAD</v>
      </c>
    </row>
    <row r="3732" spans="1:6" x14ac:dyDescent="0.25">
      <c r="A3732" t="s">
        <v>4596</v>
      </c>
      <c r="B3732" t="s">
        <v>3083</v>
      </c>
      <c r="C3732" t="str">
        <f>_xlfn.CONCAT(RecordTable[[#This Row],[PhenoAbbv]],".",RIGHT(RecordTable[[#This Row],[METRC]],6))</f>
        <v>ISLA010.045497</v>
      </c>
      <c r="D3732" s="15">
        <v>43866</v>
      </c>
      <c r="E3732" s="15" t="str">
        <f>_xlfn.IFNA(IF(LEFT(VLOOKUP(RecordTable[[#This Row],[METRC]],METRC!A:B,2,FALSE),4)=LEFT(RecordTable[[#This Row],[CloneBarcode]],4),"match","MISMATCH"),"dead")</f>
        <v>dead</v>
      </c>
      <c r="F3732" s="15" t="str">
        <f>_xlfn.IFNA(INDEX(Table6[[#All],[Location]],MATCH(RecordTable[[#This Row],[METRC]],Table6[Tag],0)),"DEAD")</f>
        <v>DEAD</v>
      </c>
    </row>
    <row r="3733" spans="1:6" x14ac:dyDescent="0.25">
      <c r="A3733" t="str">
        <f>_xlfn.CONCAT("1A4070000000065000",RIGHT(RecordTable[[#This Row],[CloneBarcode]],6))</f>
        <v>1A4070000000065000057413</v>
      </c>
      <c r="B3733" t="str">
        <f>LEFT(RecordTable[[#This Row],[CloneBarcode]],7)</f>
        <v>ISLA010</v>
      </c>
      <c r="C3733" t="s">
        <v>4479</v>
      </c>
      <c r="D3733" s="15">
        <v>43866</v>
      </c>
      <c r="E3733" s="15" t="str">
        <f>_xlfn.IFNA(IF(LEFT(VLOOKUP(RecordTable[[#This Row],[METRC]],METRC!A:B,2,FALSE),4)=LEFT(RecordTable[[#This Row],[CloneBarcode]],4),"match","MISMATCH"),"dead")</f>
        <v>dead</v>
      </c>
      <c r="F3733" s="15" t="str">
        <f>_xlfn.IFNA(INDEX(Table6[[#All],[Location]],MATCH(RecordTable[[#This Row],[METRC]],Table6[Tag],0)),"DEAD")</f>
        <v>DEAD</v>
      </c>
    </row>
    <row r="3734" spans="1:6" x14ac:dyDescent="0.25">
      <c r="A3734" t="str">
        <f>_xlfn.CONCAT("1A4070000000065000",RIGHT(RecordTable[[#This Row],[CloneBarcode]],6))</f>
        <v>1A4070000000065000057414</v>
      </c>
      <c r="B3734" t="str">
        <f>LEFT(RecordTable[[#This Row],[CloneBarcode]],7)</f>
        <v>ISLA010</v>
      </c>
      <c r="C3734" t="s">
        <v>4478</v>
      </c>
      <c r="D3734" s="15">
        <v>43866</v>
      </c>
      <c r="E3734" s="15" t="str">
        <f>_xlfn.IFNA(IF(LEFT(VLOOKUP(RecordTable[[#This Row],[METRC]],METRC!A:B,2,FALSE),4)=LEFT(RecordTable[[#This Row],[CloneBarcode]],4),"match","MISMATCH"),"dead")</f>
        <v>dead</v>
      </c>
      <c r="F3734" s="15" t="str">
        <f>_xlfn.IFNA(INDEX(Table6[[#All],[Location]],MATCH(RecordTable[[#This Row],[METRC]],Table6[Tag],0)),"DEAD")</f>
        <v>DEAD</v>
      </c>
    </row>
    <row r="3735" spans="1:6" x14ac:dyDescent="0.25">
      <c r="A3735" t="str">
        <f>_xlfn.CONCAT("1A4070000000065000",RIGHT(RecordTable[[#This Row],[CloneBarcode]],6))</f>
        <v>1A4070000000065000053270</v>
      </c>
      <c r="B3735" t="str">
        <f>LEFT(RecordTable[[#This Row],[CloneBarcode]],7)</f>
        <v>ISLA010</v>
      </c>
      <c r="C3735" t="s">
        <v>4334</v>
      </c>
      <c r="D3735" s="15">
        <v>43866</v>
      </c>
      <c r="E3735" s="15" t="str">
        <f>_xlfn.IFNA(IF(LEFT(VLOOKUP(RecordTable[[#This Row],[METRC]],METRC!A:B,2,FALSE),4)=LEFT(RecordTable[[#This Row],[CloneBarcode]],4),"match","MISMATCH"),"dead")</f>
        <v>dead</v>
      </c>
      <c r="F3735" s="15" t="str">
        <f>_xlfn.IFNA(INDEX(Table6[[#All],[Location]],MATCH(RecordTable[[#This Row],[METRC]],Table6[Tag],0)),"DEAD")</f>
        <v>DEAD</v>
      </c>
    </row>
    <row r="3736" spans="1:6" x14ac:dyDescent="0.25">
      <c r="A3736" t="str">
        <f>_xlfn.CONCAT("1A4070000000065000",RIGHT(RecordTable[[#This Row],[CloneBarcode]],6))</f>
        <v>1A4070000000065000053269</v>
      </c>
      <c r="B3736" t="str">
        <f>LEFT(RecordTable[[#This Row],[CloneBarcode]],7)</f>
        <v>ISLA010</v>
      </c>
      <c r="C3736" t="s">
        <v>4335</v>
      </c>
      <c r="D3736" s="15">
        <v>43866</v>
      </c>
      <c r="E3736" s="15" t="str">
        <f>_xlfn.IFNA(IF(LEFT(VLOOKUP(RecordTable[[#This Row],[METRC]],METRC!A:B,2,FALSE),4)=LEFT(RecordTable[[#This Row],[CloneBarcode]],4),"match","MISMATCH"),"dead")</f>
        <v>dead</v>
      </c>
      <c r="F3736" s="15" t="str">
        <f>_xlfn.IFNA(INDEX(Table6[[#All],[Location]],MATCH(RecordTable[[#This Row],[METRC]],Table6[Tag],0)),"DEAD")</f>
        <v>DEAD</v>
      </c>
    </row>
    <row r="3737" spans="1:6" x14ac:dyDescent="0.25">
      <c r="A3737" t="s">
        <v>4597</v>
      </c>
      <c r="B3737" t="s">
        <v>2684</v>
      </c>
      <c r="C3737" t="str">
        <f>_xlfn.CONCAT(RecordTable[[#This Row],[PhenoAbbv]],".",RIGHT(RecordTable[[#This Row],[METRC]],6))</f>
        <v>JACK021.045576</v>
      </c>
      <c r="D3737" s="15">
        <v>43866</v>
      </c>
      <c r="E3737" s="15" t="str">
        <f>_xlfn.IFNA(IF(LEFT(VLOOKUP(RecordTable[[#This Row],[METRC]],METRC!A:B,2,FALSE),4)=LEFT(RecordTable[[#This Row],[CloneBarcode]],4),"match","MISMATCH"),"dead")</f>
        <v>dead</v>
      </c>
      <c r="F3737" s="15" t="str">
        <f>_xlfn.IFNA(INDEX(Table6[[#All],[Location]],MATCH(RecordTable[[#This Row],[METRC]],Table6[Tag],0)),"DEAD")</f>
        <v>DEAD</v>
      </c>
    </row>
    <row r="3738" spans="1:6" x14ac:dyDescent="0.25">
      <c r="A3738" t="str">
        <f>_xlfn.CONCAT("1A4070000000065000",RIGHT(RecordTable[[#This Row],[CloneBarcode]],6))</f>
        <v>1A4070000000065000053220</v>
      </c>
      <c r="B3738" t="str">
        <f>LEFT(RecordTable[[#This Row],[CloneBarcode]],7)</f>
        <v>JACK021</v>
      </c>
      <c r="C3738" t="s">
        <v>4254</v>
      </c>
      <c r="D3738" s="15">
        <v>43866</v>
      </c>
      <c r="E3738" s="15" t="str">
        <f>_xlfn.IFNA(IF(LEFT(VLOOKUP(RecordTable[[#This Row],[METRC]],METRC!A:B,2,FALSE),4)=LEFT(RecordTable[[#This Row],[CloneBarcode]],4),"match","MISMATCH"),"dead")</f>
        <v>dead</v>
      </c>
      <c r="F3738" s="15" t="str">
        <f>_xlfn.IFNA(INDEX(Table6[[#All],[Location]],MATCH(RecordTable[[#This Row],[METRC]],Table6[Tag],0)),"DEAD")</f>
        <v>DEAD</v>
      </c>
    </row>
    <row r="3739" spans="1:6" x14ac:dyDescent="0.25">
      <c r="A3739" t="str">
        <f>_xlfn.CONCAT("1A4070000000065000",RIGHT(RecordTable[[#This Row],[CloneBarcode]],6))</f>
        <v>1A4070000000065000053217</v>
      </c>
      <c r="B3739" t="str">
        <f>LEFT(RecordTable[[#This Row],[CloneBarcode]],7)</f>
        <v>JACK021</v>
      </c>
      <c r="C3739" t="s">
        <v>65</v>
      </c>
      <c r="D3739" s="15">
        <v>43866</v>
      </c>
      <c r="E3739" s="15" t="str">
        <f>_xlfn.IFNA(IF(LEFT(VLOOKUP(RecordTable[[#This Row],[METRC]],METRC!A:B,2,FALSE),4)=LEFT(RecordTable[[#This Row],[CloneBarcode]],4),"match","MISMATCH"),"dead")</f>
        <v>dead</v>
      </c>
      <c r="F3739" s="15" t="str">
        <f>_xlfn.IFNA(INDEX(Table6[[#All],[Location]],MATCH(RecordTable[[#This Row],[METRC]],Table6[Tag],0)),"DEAD")</f>
        <v>DEAD</v>
      </c>
    </row>
    <row r="3740" spans="1:6" x14ac:dyDescent="0.25">
      <c r="A3740" t="str">
        <f>_xlfn.CONCAT("1A4070000000065000",RIGHT(RecordTable[[#This Row],[CloneBarcode]],6))</f>
        <v>1A4070000000065000053218</v>
      </c>
      <c r="B3740" t="str">
        <f>LEFT(RecordTable[[#This Row],[CloneBarcode]],7)</f>
        <v>JACK021</v>
      </c>
      <c r="C3740" t="s">
        <v>4252</v>
      </c>
      <c r="D3740" s="15">
        <v>43866</v>
      </c>
      <c r="E3740" s="15" t="str">
        <f>_xlfn.IFNA(IF(LEFT(VLOOKUP(RecordTable[[#This Row],[METRC]],METRC!A:B,2,FALSE),4)=LEFT(RecordTable[[#This Row],[CloneBarcode]],4),"match","MISMATCH"),"dead")</f>
        <v>dead</v>
      </c>
      <c r="F3740" s="15" t="str">
        <f>_xlfn.IFNA(INDEX(Table6[[#All],[Location]],MATCH(RecordTable[[#This Row],[METRC]],Table6[Tag],0)),"DEAD")</f>
        <v>DEAD</v>
      </c>
    </row>
    <row r="3741" spans="1:6" x14ac:dyDescent="0.25">
      <c r="A3741" t="str">
        <f>_xlfn.CONCAT("1A4070000000065000",RIGHT(RecordTable[[#This Row],[CloneBarcode]],6))</f>
        <v>1A4070000000065000053221</v>
      </c>
      <c r="B3741" t="str">
        <f>LEFT(RecordTable[[#This Row],[CloneBarcode]],7)</f>
        <v>JACK021</v>
      </c>
      <c r="C3741" t="s">
        <v>4253</v>
      </c>
      <c r="D3741" s="15">
        <v>43866</v>
      </c>
      <c r="E3741" s="15" t="str">
        <f>_xlfn.IFNA(IF(LEFT(VLOOKUP(RecordTable[[#This Row],[METRC]],METRC!A:B,2,FALSE),4)=LEFT(RecordTable[[#This Row],[CloneBarcode]],4),"match","MISMATCH"),"dead")</f>
        <v>dead</v>
      </c>
      <c r="F3741" s="15" t="str">
        <f>_xlfn.IFNA(INDEX(Table6[[#All],[Location]],MATCH(RecordTable[[#This Row],[METRC]],Table6[Tag],0)),"DEAD")</f>
        <v>DEAD</v>
      </c>
    </row>
    <row r="3742" spans="1:6" x14ac:dyDescent="0.25">
      <c r="A3742" t="str">
        <f>_xlfn.CONCAT("1A4070000000065000",RIGHT(RecordTable[[#This Row],[CloneBarcode]],6))</f>
        <v>1A4070000000065000053219</v>
      </c>
      <c r="B3742" t="str">
        <f>LEFT(RecordTable[[#This Row],[CloneBarcode]],7)</f>
        <v>JACK021</v>
      </c>
      <c r="C3742" t="s">
        <v>91</v>
      </c>
      <c r="D3742" s="15">
        <v>43866</v>
      </c>
      <c r="E3742" s="15" t="str">
        <f>_xlfn.IFNA(IF(LEFT(VLOOKUP(RecordTable[[#This Row],[METRC]],METRC!A:B,2,FALSE),4)=LEFT(RecordTable[[#This Row],[CloneBarcode]],4),"match","MISMATCH"),"dead")</f>
        <v>dead</v>
      </c>
      <c r="F3742" s="15" t="str">
        <f>_xlfn.IFNA(INDEX(Table6[[#All],[Location]],MATCH(RecordTable[[#This Row],[METRC]],Table6[Tag],0)),"DEAD")</f>
        <v>DEAD</v>
      </c>
    </row>
    <row r="3743" spans="1:6" x14ac:dyDescent="0.25">
      <c r="A3743" t="s">
        <v>4598</v>
      </c>
      <c r="B3743" t="s">
        <v>3088</v>
      </c>
      <c r="C3743" t="str">
        <f>_xlfn.CONCAT(RecordTable[[#This Row],[PhenoAbbv]],".",RIGHT(RecordTable[[#This Row],[METRC]],6))</f>
        <v>JK99007.048099</v>
      </c>
      <c r="D3743" s="15">
        <v>43866</v>
      </c>
      <c r="E3743" s="15" t="str">
        <f>_xlfn.IFNA(IF(LEFT(VLOOKUP(RecordTable[[#This Row],[METRC]],METRC!A:B,2,FALSE),4)=LEFT(RecordTable[[#This Row],[CloneBarcode]],4),"match","MISMATCH"),"dead")</f>
        <v>dead</v>
      </c>
      <c r="F3743" s="15" t="str">
        <f>_xlfn.IFNA(INDEX(Table6[[#All],[Location]],MATCH(RecordTable[[#This Row],[METRC]],Table6[Tag],0)),"DEAD")</f>
        <v>DEAD</v>
      </c>
    </row>
    <row r="3744" spans="1:6" x14ac:dyDescent="0.25">
      <c r="A3744" t="s">
        <v>4599</v>
      </c>
      <c r="B3744" t="s">
        <v>3088</v>
      </c>
      <c r="C3744" t="str">
        <f>_xlfn.CONCAT(RecordTable[[#This Row],[PhenoAbbv]],".",RIGHT(RecordTable[[#This Row],[METRC]],6))</f>
        <v>JK99007.048100</v>
      </c>
      <c r="D3744" s="15">
        <v>43866</v>
      </c>
      <c r="E3744" s="15" t="str">
        <f>_xlfn.IFNA(IF(LEFT(VLOOKUP(RecordTable[[#This Row],[METRC]],METRC!A:B,2,FALSE),4)=LEFT(RecordTable[[#This Row],[CloneBarcode]],4),"match","MISMATCH"),"dead")</f>
        <v>dead</v>
      </c>
      <c r="F3744" s="15" t="str">
        <f>_xlfn.IFNA(INDEX(Table6[[#All],[Location]],MATCH(RecordTable[[#This Row],[METRC]],Table6[Tag],0)),"DEAD")</f>
        <v>DEAD</v>
      </c>
    </row>
    <row r="3745" spans="1:6" x14ac:dyDescent="0.25">
      <c r="A3745" t="s">
        <v>4600</v>
      </c>
      <c r="B3745" t="s">
        <v>3088</v>
      </c>
      <c r="C3745" t="str">
        <f>_xlfn.CONCAT(RecordTable[[#This Row],[PhenoAbbv]],".",RIGHT(RecordTable[[#This Row],[METRC]],6))</f>
        <v>JK99007.048101</v>
      </c>
      <c r="D3745" s="15">
        <v>43866</v>
      </c>
      <c r="E3745" s="15" t="str">
        <f>_xlfn.IFNA(IF(LEFT(VLOOKUP(RecordTable[[#This Row],[METRC]],METRC!A:B,2,FALSE),4)=LEFT(RecordTable[[#This Row],[CloneBarcode]],4),"match","MISMATCH"),"dead")</f>
        <v>dead</v>
      </c>
      <c r="F3745" s="15" t="str">
        <f>_xlfn.IFNA(INDEX(Table6[[#All],[Location]],MATCH(RecordTable[[#This Row],[METRC]],Table6[Tag],0)),"DEAD")</f>
        <v>DEAD</v>
      </c>
    </row>
    <row r="3746" spans="1:6" x14ac:dyDescent="0.25">
      <c r="A3746" t="s">
        <v>4601</v>
      </c>
      <c r="B3746" t="s">
        <v>3088</v>
      </c>
      <c r="C3746" t="str">
        <f>_xlfn.CONCAT(RecordTable[[#This Row],[PhenoAbbv]],".",RIGHT(RecordTable[[#This Row],[METRC]],6))</f>
        <v>JK99007.050601</v>
      </c>
      <c r="D3746" s="15">
        <v>43866</v>
      </c>
      <c r="E3746" s="15" t="str">
        <f>_xlfn.IFNA(IF(LEFT(VLOOKUP(RecordTable[[#This Row],[METRC]],METRC!A:B,2,FALSE),4)=LEFT(RecordTable[[#This Row],[CloneBarcode]],4),"match","MISMATCH"),"dead")</f>
        <v>dead</v>
      </c>
      <c r="F3746" s="15" t="str">
        <f>_xlfn.IFNA(INDEX(Table6[[#All],[Location]],MATCH(RecordTable[[#This Row],[METRC]],Table6[Tag],0)),"DEAD")</f>
        <v>DEAD</v>
      </c>
    </row>
    <row r="3747" spans="1:6" x14ac:dyDescent="0.25">
      <c r="A3747" t="s">
        <v>4602</v>
      </c>
      <c r="B3747" t="s">
        <v>3088</v>
      </c>
      <c r="C3747" t="str">
        <f>_xlfn.CONCAT(RecordTable[[#This Row],[PhenoAbbv]],".",RIGHT(RecordTable[[#This Row],[METRC]],6))</f>
        <v>JK99007.050602</v>
      </c>
      <c r="D3747" s="15">
        <v>43866</v>
      </c>
      <c r="E3747" s="15" t="str">
        <f>_xlfn.IFNA(IF(LEFT(VLOOKUP(RecordTable[[#This Row],[METRC]],METRC!A:B,2,FALSE),4)=LEFT(RecordTable[[#This Row],[CloneBarcode]],4),"match","MISMATCH"),"dead")</f>
        <v>dead</v>
      </c>
      <c r="F3747" s="15" t="str">
        <f>_xlfn.IFNA(INDEX(Table6[[#All],[Location]],MATCH(RecordTable[[#This Row],[METRC]],Table6[Tag],0)),"DEAD")</f>
        <v>DEAD</v>
      </c>
    </row>
    <row r="3748" spans="1:6" x14ac:dyDescent="0.25">
      <c r="A3748" t="str">
        <f>_xlfn.CONCAT("1A4070000000065000",RIGHT(RecordTable[[#This Row],[CloneBarcode]],6))</f>
        <v>1A4070000000065000053246</v>
      </c>
      <c r="B3748" t="str">
        <f>LEFT(RecordTable[[#This Row],[CloneBarcode]],7)</f>
        <v>JK99007</v>
      </c>
      <c r="C3748" t="s">
        <v>4337</v>
      </c>
      <c r="D3748" s="15">
        <v>43866</v>
      </c>
      <c r="E3748" s="15" t="str">
        <f>_xlfn.IFNA(IF(LEFT(VLOOKUP(RecordTable[[#This Row],[METRC]],METRC!A:B,2,FALSE),4)=LEFT(RecordTable[[#This Row],[CloneBarcode]],4),"match","MISMATCH"),"dead")</f>
        <v>dead</v>
      </c>
      <c r="F3748" s="15" t="str">
        <f>_xlfn.IFNA(INDEX(Table6[[#All],[Location]],MATCH(RecordTable[[#This Row],[METRC]],Table6[Tag],0)),"DEAD")</f>
        <v>DEAD</v>
      </c>
    </row>
    <row r="3749" spans="1:6" x14ac:dyDescent="0.25">
      <c r="A3749" t="str">
        <f>_xlfn.CONCAT("1A4070000000065000",RIGHT(RecordTable[[#This Row],[CloneBarcode]],6))</f>
        <v>1A4070000000065000053245</v>
      </c>
      <c r="B3749" t="str">
        <f>LEFT(RecordTable[[#This Row],[CloneBarcode]],7)</f>
        <v>JK99007</v>
      </c>
      <c r="C3749" t="s">
        <v>4336</v>
      </c>
      <c r="D3749" s="15">
        <v>43866</v>
      </c>
      <c r="E3749" s="15" t="str">
        <f>_xlfn.IFNA(IF(LEFT(VLOOKUP(RecordTable[[#This Row],[METRC]],METRC!A:B,2,FALSE),4)=LEFT(RecordTable[[#This Row],[CloneBarcode]],4),"match","MISMATCH"),"dead")</f>
        <v>dead</v>
      </c>
      <c r="F3749" s="15" t="str">
        <f>_xlfn.IFNA(INDEX(Table6[[#All],[Location]],MATCH(RecordTable[[#This Row],[METRC]],Table6[Tag],0)),"DEAD")</f>
        <v>DEAD</v>
      </c>
    </row>
    <row r="3750" spans="1:6" x14ac:dyDescent="0.25">
      <c r="A3750" t="s">
        <v>4607</v>
      </c>
      <c r="B3750" t="s">
        <v>3104</v>
      </c>
      <c r="C3750" t="str">
        <f>_xlfn.CONCAT(RecordTable[[#This Row],[PhenoAbbv]],".",RIGHT(RecordTable[[#This Row],[METRC]],6))</f>
        <v>JK99064.048085</v>
      </c>
      <c r="D3750" s="15">
        <v>43866</v>
      </c>
      <c r="E3750" s="15" t="str">
        <f>_xlfn.IFNA(IF(LEFT(VLOOKUP(RecordTable[[#This Row],[METRC]],METRC!A:B,2,FALSE),4)=LEFT(RecordTable[[#This Row],[CloneBarcode]],4),"match","MISMATCH"),"dead")</f>
        <v>dead</v>
      </c>
      <c r="F3750" s="15" t="str">
        <f>_xlfn.IFNA(INDEX(Table6[[#All],[Location]],MATCH(RecordTable[[#This Row],[METRC]],Table6[Tag],0)),"DEAD")</f>
        <v>DEAD</v>
      </c>
    </row>
    <row r="3751" spans="1:6" x14ac:dyDescent="0.25">
      <c r="A3751" t="s">
        <v>4608</v>
      </c>
      <c r="B3751" t="s">
        <v>3104</v>
      </c>
      <c r="C3751" t="str">
        <f>_xlfn.CONCAT(RecordTable[[#This Row],[PhenoAbbv]],".",RIGHT(RecordTable[[#This Row],[METRC]],6))</f>
        <v>JK99064.048105</v>
      </c>
      <c r="D3751" s="15">
        <v>43866</v>
      </c>
      <c r="E3751" s="15" t="str">
        <f>_xlfn.IFNA(IF(LEFT(VLOOKUP(RecordTable[[#This Row],[METRC]],METRC!A:B,2,FALSE),4)=LEFT(RecordTable[[#This Row],[CloneBarcode]],4),"match","MISMATCH"),"dead")</f>
        <v>dead</v>
      </c>
      <c r="F3751" s="15" t="str">
        <f>_xlfn.IFNA(INDEX(Table6[[#All],[Location]],MATCH(RecordTable[[#This Row],[METRC]],Table6[Tag],0)),"DEAD")</f>
        <v>DEAD</v>
      </c>
    </row>
    <row r="3752" spans="1:6" x14ac:dyDescent="0.25">
      <c r="A3752" t="s">
        <v>4609</v>
      </c>
      <c r="B3752" t="s">
        <v>3104</v>
      </c>
      <c r="C3752" t="str">
        <f>_xlfn.CONCAT(RecordTable[[#This Row],[PhenoAbbv]],".",RIGHT(RecordTable[[#This Row],[METRC]],6))</f>
        <v>JK99064.048106</v>
      </c>
      <c r="D3752" s="15">
        <v>43866</v>
      </c>
      <c r="E3752" s="15" t="str">
        <f>_xlfn.IFNA(IF(LEFT(VLOOKUP(RecordTable[[#This Row],[METRC]],METRC!A:B,2,FALSE),4)=LEFT(RecordTable[[#This Row],[CloneBarcode]],4),"match","MISMATCH"),"dead")</f>
        <v>dead</v>
      </c>
      <c r="F3752" s="15" t="str">
        <f>_xlfn.IFNA(INDEX(Table6[[#All],[Location]],MATCH(RecordTable[[#This Row],[METRC]],Table6[Tag],0)),"DEAD")</f>
        <v>DEAD</v>
      </c>
    </row>
    <row r="3753" spans="1:6" x14ac:dyDescent="0.25">
      <c r="A3753" t="s">
        <v>4610</v>
      </c>
      <c r="B3753" t="s">
        <v>3104</v>
      </c>
      <c r="C3753" t="str">
        <f>_xlfn.CONCAT(RecordTable[[#This Row],[PhenoAbbv]],".",RIGHT(RecordTable[[#This Row],[METRC]],6))</f>
        <v>JK99064.050600</v>
      </c>
      <c r="D3753" s="15">
        <v>43866</v>
      </c>
      <c r="E3753" s="15" t="str">
        <f>_xlfn.IFNA(IF(LEFT(VLOOKUP(RecordTable[[#This Row],[METRC]],METRC!A:B,2,FALSE),4)=LEFT(RecordTable[[#This Row],[CloneBarcode]],4),"match","MISMATCH"),"dead")</f>
        <v>dead</v>
      </c>
      <c r="F3753" s="15" t="str">
        <f>_xlfn.IFNA(INDEX(Table6[[#All],[Location]],MATCH(RecordTable[[#This Row],[METRC]],Table6[Tag],0)),"DEAD")</f>
        <v>DEAD</v>
      </c>
    </row>
    <row r="3754" spans="1:6" x14ac:dyDescent="0.25">
      <c r="A3754" t="str">
        <f>_xlfn.CONCAT("1A4070000000065000",RIGHT(RecordTable[[#This Row],[CloneBarcode]],6))</f>
        <v>1A4070000000065000060479</v>
      </c>
      <c r="B3754" t="str">
        <f>LEFT(RecordTable[[#This Row],[CloneBarcode]],7)</f>
        <v>JK99064</v>
      </c>
      <c r="C3754" t="s">
        <v>4702</v>
      </c>
      <c r="D3754" s="15">
        <v>43866</v>
      </c>
      <c r="E3754" s="15" t="str">
        <f>_xlfn.IFNA(IF(LEFT(VLOOKUP(RecordTable[[#This Row],[METRC]],METRC!A:B,2,FALSE),4)=LEFT(RecordTable[[#This Row],[CloneBarcode]],4),"match","MISMATCH"),"dead")</f>
        <v>dead</v>
      </c>
      <c r="F3754" s="15" t="str">
        <f>_xlfn.IFNA(INDEX(Table6[[#All],[Location]],MATCH(RecordTable[[#This Row],[METRC]],Table6[Tag],0)),"DEAD")</f>
        <v>DEAD</v>
      </c>
    </row>
    <row r="3755" spans="1:6" x14ac:dyDescent="0.25">
      <c r="A3755" t="s">
        <v>4611</v>
      </c>
      <c r="B3755" t="s">
        <v>2734</v>
      </c>
      <c r="C3755" t="str">
        <f>_xlfn.CONCAT(RecordTable[[#This Row],[PhenoAbbv]],".",RIGHT(RecordTable[[#This Row],[METRC]],6))</f>
        <v>KING002.045278</v>
      </c>
      <c r="D3755" s="15">
        <v>43866</v>
      </c>
      <c r="E3755" s="15" t="str">
        <f>_xlfn.IFNA(IF(LEFT(VLOOKUP(RecordTable[[#This Row],[METRC]],METRC!A:B,2,FALSE),4)=LEFT(RecordTable[[#This Row],[CloneBarcode]],4),"match","MISMATCH"),"dead")</f>
        <v>dead</v>
      </c>
      <c r="F3755" s="15" t="str">
        <f>_xlfn.IFNA(INDEX(Table6[[#All],[Location]],MATCH(RecordTable[[#This Row],[METRC]],Table6[Tag],0)),"DEAD")</f>
        <v>DEAD</v>
      </c>
    </row>
    <row r="3756" spans="1:6" x14ac:dyDescent="0.25">
      <c r="A3756" t="s">
        <v>4612</v>
      </c>
      <c r="B3756" t="s">
        <v>2734</v>
      </c>
      <c r="C3756" t="str">
        <f>_xlfn.CONCAT(RecordTable[[#This Row],[PhenoAbbv]],".",RIGHT(RecordTable[[#This Row],[METRC]],6))</f>
        <v>KING002.045289</v>
      </c>
      <c r="D3756" s="15">
        <v>43866</v>
      </c>
      <c r="E3756" s="15" t="str">
        <f>_xlfn.IFNA(IF(LEFT(VLOOKUP(RecordTable[[#This Row],[METRC]],METRC!A:B,2,FALSE),4)=LEFT(RecordTable[[#This Row],[CloneBarcode]],4),"match","MISMATCH"),"dead")</f>
        <v>dead</v>
      </c>
      <c r="F3756" s="15" t="str">
        <f>_xlfn.IFNA(INDEX(Table6[[#All],[Location]],MATCH(RecordTable[[#This Row],[METRC]],Table6[Tag],0)),"DEAD")</f>
        <v>DEAD</v>
      </c>
    </row>
    <row r="3757" spans="1:6" x14ac:dyDescent="0.25">
      <c r="A3757" t="str">
        <f>_xlfn.CONCAT("1A4070000000065000",RIGHT(RecordTable[[#This Row],[CloneBarcode]],6))</f>
        <v>1A4070000000065000050586</v>
      </c>
      <c r="B3757" t="str">
        <f>LEFT(RecordTable[[#This Row],[CloneBarcode]],7)</f>
        <v>KING002</v>
      </c>
      <c r="C3757" t="s">
        <v>141</v>
      </c>
      <c r="D3757" s="15">
        <v>43866</v>
      </c>
      <c r="E3757" s="15" t="str">
        <f>_xlfn.IFNA(IF(LEFT(VLOOKUP(RecordTable[[#This Row],[METRC]],METRC!A:B,2,FALSE),4)=LEFT(RecordTable[[#This Row],[CloneBarcode]],4),"match","MISMATCH"),"dead")</f>
        <v>dead</v>
      </c>
      <c r="F3757" s="15" t="str">
        <f>_xlfn.IFNA(INDEX(Table6[[#All],[Location]],MATCH(RecordTable[[#This Row],[METRC]],Table6[Tag],0)),"DEAD")</f>
        <v>DEAD</v>
      </c>
    </row>
    <row r="3758" spans="1:6" x14ac:dyDescent="0.25">
      <c r="A3758" t="str">
        <f>_xlfn.CONCAT("1A4070000000065000",RIGHT(RecordTable[[#This Row],[CloneBarcode]],6))</f>
        <v>1A4070000000065000050587</v>
      </c>
      <c r="B3758" t="str">
        <f>LEFT(RecordTable[[#This Row],[CloneBarcode]],7)</f>
        <v>KING002</v>
      </c>
      <c r="C3758" t="s">
        <v>4258</v>
      </c>
      <c r="D3758" s="15">
        <v>43866</v>
      </c>
      <c r="E3758" s="15" t="str">
        <f>_xlfn.IFNA(IF(LEFT(VLOOKUP(RecordTable[[#This Row],[METRC]],METRC!A:B,2,FALSE),4)=LEFT(RecordTable[[#This Row],[CloneBarcode]],4),"match","MISMATCH"),"dead")</f>
        <v>dead</v>
      </c>
      <c r="F3758" s="15" t="str">
        <f>_xlfn.IFNA(INDEX(Table6[[#All],[Location]],MATCH(RecordTable[[#This Row],[METRC]],Table6[Tag],0)),"DEAD")</f>
        <v>DEAD</v>
      </c>
    </row>
    <row r="3759" spans="1:6" x14ac:dyDescent="0.25">
      <c r="A3759" t="str">
        <f>_xlfn.CONCAT("1A4070000000065000",RIGHT(RecordTable[[#This Row],[CloneBarcode]],6))</f>
        <v>1A4070000000065000050588</v>
      </c>
      <c r="B3759" t="str">
        <f>LEFT(RecordTable[[#This Row],[CloneBarcode]],7)</f>
        <v>KING002</v>
      </c>
      <c r="C3759" t="s">
        <v>122</v>
      </c>
      <c r="D3759" s="15">
        <v>43866</v>
      </c>
      <c r="E3759" s="15" t="str">
        <f>_xlfn.IFNA(IF(LEFT(VLOOKUP(RecordTable[[#This Row],[METRC]],METRC!A:B,2,FALSE),4)=LEFT(RecordTable[[#This Row],[CloneBarcode]],4),"match","MISMATCH"),"dead")</f>
        <v>dead</v>
      </c>
      <c r="F3759" s="15" t="str">
        <f>_xlfn.IFNA(INDEX(Table6[[#All],[Location]],MATCH(RecordTable[[#This Row],[METRC]],Table6[Tag],0)),"DEAD")</f>
        <v>DEAD</v>
      </c>
    </row>
    <row r="3760" spans="1:6" x14ac:dyDescent="0.25">
      <c r="A3760" t="str">
        <f>_xlfn.CONCAT("1A4070000000065000",RIGHT(RecordTable[[#This Row],[CloneBarcode]],6))</f>
        <v>1A4070000000065000060222</v>
      </c>
      <c r="B3760" t="str">
        <f>LEFT(RecordTable[[#This Row],[CloneBarcode]],7)</f>
        <v>KING002</v>
      </c>
      <c r="C3760" t="s">
        <v>271</v>
      </c>
      <c r="D3760" s="15">
        <v>43866</v>
      </c>
      <c r="E3760" s="15" t="str">
        <f>_xlfn.IFNA(IF(LEFT(VLOOKUP(RecordTable[[#This Row],[METRC]],METRC!A:B,2,FALSE),4)=LEFT(RecordTable[[#This Row],[CloneBarcode]],4),"match","MISMATCH"),"dead")</f>
        <v>dead</v>
      </c>
      <c r="F3760" s="15" t="str">
        <f>_xlfn.IFNA(INDEX(Table6[[#All],[Location]],MATCH(RecordTable[[#This Row],[METRC]],Table6[Tag],0)),"DEAD")</f>
        <v>DEAD</v>
      </c>
    </row>
    <row r="3761" spans="1:6" x14ac:dyDescent="0.25">
      <c r="A3761" t="str">
        <f>_xlfn.CONCAT("1A4070000000065000",RIGHT(RecordTable[[#This Row],[CloneBarcode]],6))</f>
        <v>1A4070000000065000048039</v>
      </c>
      <c r="B3761" t="str">
        <f>LEFT(RecordTable[[#This Row],[CloneBarcode]],7)</f>
        <v>KLFR055</v>
      </c>
      <c r="C3761" t="s">
        <v>4342</v>
      </c>
      <c r="D3761" s="15">
        <v>43866</v>
      </c>
      <c r="E3761" s="15" t="str">
        <f>_xlfn.IFNA(IF(LEFT(VLOOKUP(RecordTable[[#This Row],[METRC]],METRC!A:B,2,FALSE),4)=LEFT(RecordTable[[#This Row],[CloneBarcode]],4),"match","MISMATCH"),"dead")</f>
        <v>dead</v>
      </c>
      <c r="F3761" s="15" t="str">
        <f>_xlfn.IFNA(INDEX(Table6[[#All],[Location]],MATCH(RecordTable[[#This Row],[METRC]],Table6[Tag],0)),"DEAD")</f>
        <v>DEAD</v>
      </c>
    </row>
    <row r="3762" spans="1:6" x14ac:dyDescent="0.25">
      <c r="A3762" t="s">
        <v>4613</v>
      </c>
      <c r="B3762" t="s">
        <v>3126</v>
      </c>
      <c r="C3762" t="str">
        <f>_xlfn.CONCAT(RecordTable[[#This Row],[PhenoAbbv]],".",RIGHT(RecordTable[[#This Row],[METRC]],6))</f>
        <v>KLFR056.048033</v>
      </c>
      <c r="D3762" s="15">
        <v>43866</v>
      </c>
      <c r="E3762" s="15" t="str">
        <f>_xlfn.IFNA(IF(LEFT(VLOOKUP(RecordTable[[#This Row],[METRC]],METRC!A:B,2,FALSE),4)=LEFT(RecordTable[[#This Row],[CloneBarcode]],4),"match","MISMATCH"),"dead")</f>
        <v>dead</v>
      </c>
      <c r="F3762" s="15" t="str">
        <f>_xlfn.IFNA(INDEX(Table6[[#All],[Location]],MATCH(RecordTable[[#This Row],[METRC]],Table6[Tag],0)),"DEAD")</f>
        <v>DEAD</v>
      </c>
    </row>
    <row r="3763" spans="1:6" x14ac:dyDescent="0.25">
      <c r="A3763" t="s">
        <v>4614</v>
      </c>
      <c r="B3763" t="s">
        <v>3595</v>
      </c>
      <c r="C3763" t="str">
        <f>_xlfn.CONCAT(RecordTable[[#This Row],[PhenoAbbv]],".",RIGHT(RecordTable[[#This Row],[METRC]],6))</f>
        <v>KNMK001.050564</v>
      </c>
      <c r="D3763" s="15">
        <v>43866</v>
      </c>
      <c r="E3763" s="15" t="str">
        <f>_xlfn.IFNA(IF(LEFT(VLOOKUP(RecordTable[[#This Row],[METRC]],METRC!A:B,2,FALSE),4)=LEFT(RecordTable[[#This Row],[CloneBarcode]],4),"match","MISMATCH"),"dead")</f>
        <v>dead</v>
      </c>
      <c r="F3763" s="15" t="str">
        <f>_xlfn.IFNA(INDEX(Table6[[#All],[Location]],MATCH(RecordTable[[#This Row],[METRC]],Table6[Tag],0)),"DEAD")</f>
        <v>DEAD</v>
      </c>
    </row>
    <row r="3764" spans="1:6" x14ac:dyDescent="0.25">
      <c r="A3764" t="str">
        <f>_xlfn.CONCAT("1A4070000000065000",RIGHT(RecordTable[[#This Row],[CloneBarcode]],6))</f>
        <v>1A4070000000065000057436</v>
      </c>
      <c r="B3764" t="str">
        <f>LEFT(RecordTable[[#This Row],[CloneBarcode]],7)</f>
        <v>KOIX004</v>
      </c>
      <c r="C3764" t="s">
        <v>4483</v>
      </c>
      <c r="D3764" s="15">
        <v>43866</v>
      </c>
      <c r="E3764" s="15" t="str">
        <f>_xlfn.IFNA(IF(LEFT(VLOOKUP(RecordTable[[#This Row],[METRC]],METRC!A:B,2,FALSE),4)=LEFT(RecordTable[[#This Row],[CloneBarcode]],4),"match","MISMATCH"),"dead")</f>
        <v>dead</v>
      </c>
      <c r="F3764" s="15" t="str">
        <f>_xlfn.IFNA(INDEX(Table6[[#All],[Location]],MATCH(RecordTable[[#This Row],[METRC]],Table6[Tag],0)),"DEAD")</f>
        <v>DEAD</v>
      </c>
    </row>
    <row r="3765" spans="1:6" x14ac:dyDescent="0.25">
      <c r="A3765" t="str">
        <f>_xlfn.CONCAT("1A4070000000065000",RIGHT(RecordTable[[#This Row],[CloneBarcode]],6))</f>
        <v>1A4070000000065000057437</v>
      </c>
      <c r="B3765" t="str">
        <f>LEFT(RecordTable[[#This Row],[CloneBarcode]],7)</f>
        <v>KOIX004</v>
      </c>
      <c r="C3765" t="s">
        <v>4482</v>
      </c>
      <c r="D3765" s="15">
        <v>43866</v>
      </c>
      <c r="E3765" s="15" t="str">
        <f>_xlfn.IFNA(IF(LEFT(VLOOKUP(RecordTable[[#This Row],[METRC]],METRC!A:B,2,FALSE),4)=LEFT(RecordTable[[#This Row],[CloneBarcode]],4),"match","MISMATCH"),"dead")</f>
        <v>dead</v>
      </c>
      <c r="F3765" s="15" t="str">
        <f>_xlfn.IFNA(INDEX(Table6[[#All],[Location]],MATCH(RecordTable[[#This Row],[METRC]],Table6[Tag],0)),"DEAD")</f>
        <v>DEAD</v>
      </c>
    </row>
    <row r="3766" spans="1:6" x14ac:dyDescent="0.25">
      <c r="A3766" t="str">
        <f>_xlfn.CONCAT("1A4070000000065000",RIGHT(RecordTable[[#This Row],[CloneBarcode]],6))</f>
        <v>1A4070000000065000057435</v>
      </c>
      <c r="B3766" t="str">
        <f>LEFT(RecordTable[[#This Row],[CloneBarcode]],7)</f>
        <v>KOIX004</v>
      </c>
      <c r="C3766" t="s">
        <v>4485</v>
      </c>
      <c r="D3766" s="15">
        <v>43866</v>
      </c>
      <c r="E3766" s="15" t="str">
        <f>_xlfn.IFNA(IF(LEFT(VLOOKUP(RecordTable[[#This Row],[METRC]],METRC!A:B,2,FALSE),4)=LEFT(RecordTable[[#This Row],[CloneBarcode]],4),"match","MISMATCH"),"dead")</f>
        <v>dead</v>
      </c>
      <c r="F3766" s="15" t="str">
        <f>_xlfn.IFNA(INDEX(Table6[[#All],[Location]],MATCH(RecordTable[[#This Row],[METRC]],Table6[Tag],0)),"DEAD")</f>
        <v>DEAD</v>
      </c>
    </row>
    <row r="3767" spans="1:6" x14ac:dyDescent="0.25">
      <c r="A3767" t="s">
        <v>4615</v>
      </c>
      <c r="B3767" t="s">
        <v>4119</v>
      </c>
      <c r="C3767" t="str">
        <f>_xlfn.CONCAT(RecordTable[[#This Row],[PhenoAbbv]],".",RIGHT(RecordTable[[#This Row],[METRC]],6))</f>
        <v>KOIX007.048053</v>
      </c>
      <c r="D3767" s="15">
        <v>43866</v>
      </c>
      <c r="E3767" s="15" t="str">
        <f>_xlfn.IFNA(IF(LEFT(VLOOKUP(RecordTable[[#This Row],[METRC]],METRC!A:B,2,FALSE),4)=LEFT(RecordTable[[#This Row],[CloneBarcode]],4),"match","MISMATCH"),"dead")</f>
        <v>dead</v>
      </c>
      <c r="F3767" s="15" t="str">
        <f>_xlfn.IFNA(INDEX(Table6[[#All],[Location]],MATCH(RecordTable[[#This Row],[METRC]],Table6[Tag],0)),"DEAD")</f>
        <v>DEAD</v>
      </c>
    </row>
    <row r="3768" spans="1:6" x14ac:dyDescent="0.25">
      <c r="A3768" t="s">
        <v>4616</v>
      </c>
      <c r="B3768" t="s">
        <v>4119</v>
      </c>
      <c r="C3768" t="str">
        <f>_xlfn.CONCAT(RecordTable[[#This Row],[PhenoAbbv]],".",RIGHT(RecordTable[[#This Row],[METRC]],6))</f>
        <v>KOIX007.048054</v>
      </c>
      <c r="D3768" s="15">
        <v>43866</v>
      </c>
      <c r="E3768" s="15" t="str">
        <f>_xlfn.IFNA(IF(LEFT(VLOOKUP(RecordTable[[#This Row],[METRC]],METRC!A:B,2,FALSE),4)=LEFT(RecordTable[[#This Row],[CloneBarcode]],4),"match","MISMATCH"),"dead")</f>
        <v>dead</v>
      </c>
      <c r="F3768" s="15" t="str">
        <f>_xlfn.IFNA(INDEX(Table6[[#All],[Location]],MATCH(RecordTable[[#This Row],[METRC]],Table6[Tag],0)),"DEAD")</f>
        <v>DEAD</v>
      </c>
    </row>
    <row r="3769" spans="1:6" x14ac:dyDescent="0.25">
      <c r="A3769" t="s">
        <v>4617</v>
      </c>
      <c r="B3769" t="s">
        <v>4119</v>
      </c>
      <c r="C3769" t="str">
        <f>_xlfn.CONCAT(RecordTable[[#This Row],[PhenoAbbv]],".",RIGHT(RecordTable[[#This Row],[METRC]],6))</f>
        <v>KOIX007.048055</v>
      </c>
      <c r="D3769" s="15">
        <v>43866</v>
      </c>
      <c r="E3769" s="15" t="str">
        <f>_xlfn.IFNA(IF(LEFT(VLOOKUP(RecordTable[[#This Row],[METRC]],METRC!A:B,2,FALSE),4)=LEFT(RecordTable[[#This Row],[CloneBarcode]],4),"match","MISMATCH"),"dead")</f>
        <v>dead</v>
      </c>
      <c r="F3769" s="15" t="str">
        <f>_xlfn.IFNA(INDEX(Table6[[#All],[Location]],MATCH(RecordTable[[#This Row],[METRC]],Table6[Tag],0)),"DEAD")</f>
        <v>DEAD</v>
      </c>
    </row>
    <row r="3770" spans="1:6" x14ac:dyDescent="0.25">
      <c r="A3770" t="str">
        <f>_xlfn.CONCAT("1A4070000000065000",RIGHT(RecordTable[[#This Row],[CloneBarcode]],6))</f>
        <v>1A4070000000065000059577</v>
      </c>
      <c r="B3770" t="str">
        <f>LEFT(RecordTable[[#This Row],[CloneBarcode]],7)</f>
        <v>KOIX007</v>
      </c>
      <c r="C3770" t="s">
        <v>4703</v>
      </c>
      <c r="D3770" s="15">
        <v>43866</v>
      </c>
      <c r="E3770" s="15" t="str">
        <f>_xlfn.IFNA(IF(LEFT(VLOOKUP(RecordTable[[#This Row],[METRC]],METRC!A:B,2,FALSE),4)=LEFT(RecordTable[[#This Row],[CloneBarcode]],4),"match","MISMATCH"),"dead")</f>
        <v>dead</v>
      </c>
      <c r="F3770" s="15" t="str">
        <f>_xlfn.IFNA(INDEX(Table6[[#All],[Location]],MATCH(RecordTable[[#This Row],[METRC]],Table6[Tag],0)),"DEAD")</f>
        <v>DEAD</v>
      </c>
    </row>
    <row r="3771" spans="1:6" x14ac:dyDescent="0.25">
      <c r="A3771" t="s">
        <v>4618</v>
      </c>
      <c r="B3771" t="s">
        <v>3741</v>
      </c>
      <c r="C3771" t="str">
        <f>_xlfn.CONCAT(RecordTable[[#This Row],[PhenoAbbv]],".",RIGHT(RecordTable[[#This Row],[METRC]],6))</f>
        <v>KOIX034.048072</v>
      </c>
      <c r="D3771" s="15">
        <v>43866</v>
      </c>
      <c r="E3771" s="15" t="str">
        <f>_xlfn.IFNA(IF(LEFT(VLOOKUP(RecordTable[[#This Row],[METRC]],METRC!A:B,2,FALSE),4)=LEFT(RecordTable[[#This Row],[CloneBarcode]],4),"match","MISMATCH"),"dead")</f>
        <v>dead</v>
      </c>
      <c r="F3771" s="15" t="str">
        <f>_xlfn.IFNA(INDEX(Table6[[#All],[Location]],MATCH(RecordTable[[#This Row],[METRC]],Table6[Tag],0)),"DEAD")</f>
        <v>DEAD</v>
      </c>
    </row>
    <row r="3772" spans="1:6" x14ac:dyDescent="0.25">
      <c r="A3772" t="s">
        <v>4619</v>
      </c>
      <c r="B3772" t="s">
        <v>3741</v>
      </c>
      <c r="C3772" t="str">
        <f>_xlfn.CONCAT(RecordTable[[#This Row],[PhenoAbbv]],".",RIGHT(RecordTable[[#This Row],[METRC]],6))</f>
        <v>KOIX034.048073</v>
      </c>
      <c r="D3772" s="15">
        <v>43866</v>
      </c>
      <c r="E3772" s="15" t="str">
        <f>_xlfn.IFNA(IF(LEFT(VLOOKUP(RecordTable[[#This Row],[METRC]],METRC!A:B,2,FALSE),4)=LEFT(RecordTable[[#This Row],[CloneBarcode]],4),"match","MISMATCH"),"dead")</f>
        <v>dead</v>
      </c>
      <c r="F3772" s="15" t="str">
        <f>_xlfn.IFNA(INDEX(Table6[[#All],[Location]],MATCH(RecordTable[[#This Row],[METRC]],Table6[Tag],0)),"DEAD")</f>
        <v>DEAD</v>
      </c>
    </row>
    <row r="3773" spans="1:6" x14ac:dyDescent="0.25">
      <c r="A3773" t="str">
        <f>_xlfn.CONCAT("1A4070000000065000",RIGHT(RecordTable[[#This Row],[CloneBarcode]],6))</f>
        <v>1A4070000000065000053212</v>
      </c>
      <c r="B3773" t="str">
        <f>LEFT(RecordTable[[#This Row],[CloneBarcode]],7)</f>
        <v>KOIX034</v>
      </c>
      <c r="C3773" t="s">
        <v>4264</v>
      </c>
      <c r="D3773" s="15">
        <v>43866</v>
      </c>
      <c r="E3773" s="15" t="str">
        <f>_xlfn.IFNA(IF(LEFT(VLOOKUP(RecordTable[[#This Row],[METRC]],METRC!A:B,2,FALSE),4)=LEFT(RecordTable[[#This Row],[CloneBarcode]],4),"match","MISMATCH"),"dead")</f>
        <v>dead</v>
      </c>
      <c r="F3773" s="15" t="str">
        <f>_xlfn.IFNA(INDEX(Table6[[#All],[Location]],MATCH(RecordTable[[#This Row],[METRC]],Table6[Tag],0)),"DEAD")</f>
        <v>DEAD</v>
      </c>
    </row>
    <row r="3774" spans="1:6" x14ac:dyDescent="0.25">
      <c r="A3774" t="str">
        <f>_xlfn.CONCAT("1A4070000000065000",RIGHT(RecordTable[[#This Row],[CloneBarcode]],6))</f>
        <v>1A4070000000065000053214</v>
      </c>
      <c r="B3774" t="str">
        <f>LEFT(RecordTable[[#This Row],[CloneBarcode]],7)</f>
        <v>KOIX034</v>
      </c>
      <c r="C3774" t="s">
        <v>4265</v>
      </c>
      <c r="D3774" s="15">
        <v>43866</v>
      </c>
      <c r="E3774" s="15" t="str">
        <f>_xlfn.IFNA(IF(LEFT(VLOOKUP(RecordTable[[#This Row],[METRC]],METRC!A:B,2,FALSE),4)=LEFT(RecordTable[[#This Row],[CloneBarcode]],4),"match","MISMATCH"),"dead")</f>
        <v>dead</v>
      </c>
      <c r="F3774" s="15" t="str">
        <f>_xlfn.IFNA(INDEX(Table6[[#All],[Location]],MATCH(RecordTable[[#This Row],[METRC]],Table6[Tag],0)),"DEAD")</f>
        <v>DEAD</v>
      </c>
    </row>
    <row r="3775" spans="1:6" x14ac:dyDescent="0.25">
      <c r="A3775" t="s">
        <v>4620</v>
      </c>
      <c r="B3775" t="s">
        <v>2679</v>
      </c>
      <c r="C3775" t="str">
        <f>_xlfn.CONCAT(RecordTable[[#This Row],[PhenoAbbv]],".",RIGHT(RecordTable[[#This Row],[METRC]],6))</f>
        <v>KOKO011.050611</v>
      </c>
      <c r="D3775" s="15">
        <v>43866</v>
      </c>
      <c r="E3775" s="15" t="str">
        <f>_xlfn.IFNA(IF(LEFT(VLOOKUP(RecordTable[[#This Row],[METRC]],METRC!A:B,2,FALSE),4)=LEFT(RecordTable[[#This Row],[CloneBarcode]],4),"match","MISMATCH"),"dead")</f>
        <v>dead</v>
      </c>
      <c r="F3775" s="15" t="str">
        <f>_xlfn.IFNA(INDEX(Table6[[#All],[Location]],MATCH(RecordTable[[#This Row],[METRC]],Table6[Tag],0)),"DEAD")</f>
        <v>DEAD</v>
      </c>
    </row>
    <row r="3776" spans="1:6" x14ac:dyDescent="0.25">
      <c r="A3776" t="s">
        <v>4621</v>
      </c>
      <c r="B3776" t="s">
        <v>2679</v>
      </c>
      <c r="C3776" t="str">
        <f>_xlfn.CONCAT(RecordTable[[#This Row],[PhenoAbbv]],".",RIGHT(RecordTable[[#This Row],[METRC]],6))</f>
        <v>KOKO011.050613</v>
      </c>
      <c r="D3776" s="15">
        <v>43866</v>
      </c>
      <c r="E3776" s="15" t="str">
        <f>_xlfn.IFNA(IF(LEFT(VLOOKUP(RecordTable[[#This Row],[METRC]],METRC!A:B,2,FALSE),4)=LEFT(RecordTable[[#This Row],[CloneBarcode]],4),"match","MISMATCH"),"dead")</f>
        <v>dead</v>
      </c>
      <c r="F3776" s="15" t="str">
        <f>_xlfn.IFNA(INDEX(Table6[[#All],[Location]],MATCH(RecordTable[[#This Row],[METRC]],Table6[Tag],0)),"DEAD")</f>
        <v>DEAD</v>
      </c>
    </row>
    <row r="3777" spans="1:6" x14ac:dyDescent="0.25">
      <c r="A3777" t="s">
        <v>4622</v>
      </c>
      <c r="B3777" t="s">
        <v>3453</v>
      </c>
      <c r="C3777" t="str">
        <f>_xlfn.CONCAT(RecordTable[[#This Row],[PhenoAbbv]],".",RIGHT(RecordTable[[#This Row],[METRC]],6))</f>
        <v>KOKO012.048079</v>
      </c>
      <c r="D3777" s="15">
        <v>43866</v>
      </c>
      <c r="E3777" s="15" t="str">
        <f>_xlfn.IFNA(IF(LEFT(VLOOKUP(RecordTable[[#This Row],[METRC]],METRC!A:B,2,FALSE),4)=LEFT(RecordTable[[#This Row],[CloneBarcode]],4),"match","MISMATCH"),"dead")</f>
        <v>dead</v>
      </c>
      <c r="F3777" s="15" t="str">
        <f>_xlfn.IFNA(INDEX(Table6[[#All],[Location]],MATCH(RecordTable[[#This Row],[METRC]],Table6[Tag],0)),"DEAD")</f>
        <v>DEAD</v>
      </c>
    </row>
    <row r="3778" spans="1:6" x14ac:dyDescent="0.25">
      <c r="A3778" t="s">
        <v>4623</v>
      </c>
      <c r="B3778" t="s">
        <v>3453</v>
      </c>
      <c r="C3778" t="str">
        <f>_xlfn.CONCAT(RecordTable[[#This Row],[PhenoAbbv]],".",RIGHT(RecordTable[[#This Row],[METRC]],6))</f>
        <v>KOKO012.048080</v>
      </c>
      <c r="D3778" s="15">
        <v>43866</v>
      </c>
      <c r="E3778" s="15" t="str">
        <f>_xlfn.IFNA(IF(LEFT(VLOOKUP(RecordTable[[#This Row],[METRC]],METRC!A:B,2,FALSE),4)=LEFT(RecordTable[[#This Row],[CloneBarcode]],4),"match","MISMATCH"),"dead")</f>
        <v>dead</v>
      </c>
      <c r="F3778" s="15" t="str">
        <f>_xlfn.IFNA(INDEX(Table6[[#All],[Location]],MATCH(RecordTable[[#This Row],[METRC]],Table6[Tag],0)),"DEAD")</f>
        <v>DEAD</v>
      </c>
    </row>
    <row r="3779" spans="1:6" x14ac:dyDescent="0.25">
      <c r="A3779" t="s">
        <v>4624</v>
      </c>
      <c r="B3779" t="s">
        <v>3453</v>
      </c>
      <c r="C3779" t="str">
        <f>_xlfn.CONCAT(RecordTable[[#This Row],[PhenoAbbv]],".",RIGHT(RecordTable[[#This Row],[METRC]],6))</f>
        <v>KOKO012.048081</v>
      </c>
      <c r="D3779" s="15">
        <v>43866</v>
      </c>
      <c r="E3779" s="15" t="str">
        <f>_xlfn.IFNA(IF(LEFT(VLOOKUP(RecordTable[[#This Row],[METRC]],METRC!A:B,2,FALSE),4)=LEFT(RecordTable[[#This Row],[CloneBarcode]],4),"match","MISMATCH"),"dead")</f>
        <v>dead</v>
      </c>
      <c r="F3779" s="15" t="str">
        <f>_xlfn.IFNA(INDEX(Table6[[#All],[Location]],MATCH(RecordTable[[#This Row],[METRC]],Table6[Tag],0)),"DEAD")</f>
        <v>DEAD</v>
      </c>
    </row>
    <row r="3780" spans="1:6" x14ac:dyDescent="0.25">
      <c r="A3780" t="s">
        <v>4625</v>
      </c>
      <c r="B3780" t="s">
        <v>3453</v>
      </c>
      <c r="C3780" t="str">
        <f>_xlfn.CONCAT(RecordTable[[#This Row],[PhenoAbbv]],".",RIGHT(RecordTable[[#This Row],[METRC]],6))</f>
        <v>KOKO012.050609</v>
      </c>
      <c r="D3780" s="15">
        <v>43866</v>
      </c>
      <c r="E3780" s="15" t="str">
        <f>_xlfn.IFNA(IF(LEFT(VLOOKUP(RecordTable[[#This Row],[METRC]],METRC!A:B,2,FALSE),4)=LEFT(RecordTable[[#This Row],[CloneBarcode]],4),"match","MISMATCH"),"dead")</f>
        <v>dead</v>
      </c>
      <c r="F3780" s="15" t="str">
        <f>_xlfn.IFNA(INDEX(Table6[[#All],[Location]],MATCH(RecordTable[[#This Row],[METRC]],Table6[Tag],0)),"DEAD")</f>
        <v>DEAD</v>
      </c>
    </row>
    <row r="3781" spans="1:6" x14ac:dyDescent="0.25">
      <c r="A3781" t="str">
        <f>_xlfn.CONCAT("1A4070000000065000",RIGHT(RecordTable[[#This Row],[CloneBarcode]],6))</f>
        <v>1A4070000000065000053264</v>
      </c>
      <c r="B3781" t="str">
        <f>LEFT(RecordTable[[#This Row],[CloneBarcode]],7)</f>
        <v>KOKO012</v>
      </c>
      <c r="C3781" t="s">
        <v>4347</v>
      </c>
      <c r="D3781" s="15">
        <v>43866</v>
      </c>
      <c r="E3781" s="15" t="str">
        <f>_xlfn.IFNA(IF(LEFT(VLOOKUP(RecordTable[[#This Row],[METRC]],METRC!A:B,2,FALSE),4)=LEFT(RecordTable[[#This Row],[CloneBarcode]],4),"match","MISMATCH"),"dead")</f>
        <v>dead</v>
      </c>
      <c r="F3781" s="15" t="str">
        <f>_xlfn.IFNA(INDEX(Table6[[#All],[Location]],MATCH(RecordTable[[#This Row],[METRC]],Table6[Tag],0)),"DEAD")</f>
        <v>DEAD</v>
      </c>
    </row>
    <row r="3782" spans="1:6" x14ac:dyDescent="0.25">
      <c r="A3782" t="str">
        <f>_xlfn.CONCAT("1A4070000000065000",RIGHT(RecordTable[[#This Row],[CloneBarcode]],6))</f>
        <v>1A4070000000065000053263</v>
      </c>
      <c r="B3782" t="str">
        <f>LEFT(RecordTable[[#This Row],[CloneBarcode]],7)</f>
        <v>KOKO012</v>
      </c>
      <c r="C3782" t="s">
        <v>4346</v>
      </c>
      <c r="D3782" s="15">
        <v>43866</v>
      </c>
      <c r="E3782" s="15" t="str">
        <f>_xlfn.IFNA(IF(LEFT(VLOOKUP(RecordTable[[#This Row],[METRC]],METRC!A:B,2,FALSE),4)=LEFT(RecordTable[[#This Row],[CloneBarcode]],4),"match","MISMATCH"),"dead")</f>
        <v>dead</v>
      </c>
      <c r="F3782" s="15" t="str">
        <f>_xlfn.IFNA(INDEX(Table6[[#All],[Location]],MATCH(RecordTable[[#This Row],[METRC]],Table6[Tag],0)),"DEAD")</f>
        <v>DEAD</v>
      </c>
    </row>
    <row r="3783" spans="1:6" x14ac:dyDescent="0.25">
      <c r="A3783" t="s">
        <v>4626</v>
      </c>
      <c r="B3783" t="s">
        <v>2652</v>
      </c>
      <c r="C3783" t="str">
        <f>_xlfn.CONCAT(RecordTable[[#This Row],[PhenoAbbv]],".",RIGHT(RecordTable[[#This Row],[METRC]],6))</f>
        <v>KOKO030.050605</v>
      </c>
      <c r="D3783" s="15">
        <v>43866</v>
      </c>
      <c r="E3783" s="15" t="str">
        <f>_xlfn.IFNA(IF(LEFT(VLOOKUP(RecordTable[[#This Row],[METRC]],METRC!A:B,2,FALSE),4)=LEFT(RecordTable[[#This Row],[CloneBarcode]],4),"match","MISMATCH"),"dead")</f>
        <v>dead</v>
      </c>
      <c r="F3783" s="15" t="str">
        <f>_xlfn.IFNA(INDEX(Table6[[#All],[Location]],MATCH(RecordTable[[#This Row],[METRC]],Table6[Tag],0)),"DEAD")</f>
        <v>DEAD</v>
      </c>
    </row>
    <row r="3784" spans="1:6" x14ac:dyDescent="0.25">
      <c r="A3784" t="s">
        <v>4627</v>
      </c>
      <c r="B3784" t="s">
        <v>2652</v>
      </c>
      <c r="C3784" t="str">
        <f>_xlfn.CONCAT(RecordTable[[#This Row],[PhenoAbbv]],".",RIGHT(RecordTable[[#This Row],[METRC]],6))</f>
        <v>KOKO030.050606</v>
      </c>
      <c r="D3784" s="15">
        <v>43866</v>
      </c>
      <c r="E3784" s="15" t="str">
        <f>_xlfn.IFNA(IF(LEFT(VLOOKUP(RecordTable[[#This Row],[METRC]],METRC!A:B,2,FALSE),4)=LEFT(RecordTable[[#This Row],[CloneBarcode]],4),"match","MISMATCH"),"dead")</f>
        <v>dead</v>
      </c>
      <c r="F3784" s="15" t="str">
        <f>_xlfn.IFNA(INDEX(Table6[[#All],[Location]],MATCH(RecordTable[[#This Row],[METRC]],Table6[Tag],0)),"DEAD")</f>
        <v>DEAD</v>
      </c>
    </row>
    <row r="3785" spans="1:6" x14ac:dyDescent="0.25">
      <c r="A3785" t="str">
        <f>_xlfn.CONCAT("1A4070000000065000",RIGHT(RecordTable[[#This Row],[CloneBarcode]],6))</f>
        <v>1A4070000000065000058866</v>
      </c>
      <c r="B3785" t="str">
        <f>LEFT(RecordTable[[#This Row],[CloneBarcode]],7)</f>
        <v>KOKO030</v>
      </c>
      <c r="C3785" t="s">
        <v>183</v>
      </c>
      <c r="D3785" s="15">
        <v>43866</v>
      </c>
      <c r="E3785" s="15" t="str">
        <f>_xlfn.IFNA(IF(LEFT(VLOOKUP(RecordTable[[#This Row],[METRC]],METRC!A:B,2,FALSE),4)=LEFT(RecordTable[[#This Row],[CloneBarcode]],4),"match","MISMATCH"),"dead")</f>
        <v>dead</v>
      </c>
      <c r="F3785" s="15" t="str">
        <f>_xlfn.IFNA(INDEX(Table6[[#All],[Location]],MATCH(RecordTable[[#This Row],[METRC]],Table6[Tag],0)),"DEAD")</f>
        <v>DEAD</v>
      </c>
    </row>
    <row r="3786" spans="1:6" x14ac:dyDescent="0.25">
      <c r="A3786" t="str">
        <f>_xlfn.CONCAT("1A4070000000065000",RIGHT(RecordTable[[#This Row],[CloneBarcode]],6))</f>
        <v>1A4070000000065000058565</v>
      </c>
      <c r="B3786" t="str">
        <f>LEFT(RecordTable[[#This Row],[CloneBarcode]],7)</f>
        <v>LDOS018</v>
      </c>
      <c r="C3786" t="s">
        <v>4704</v>
      </c>
      <c r="D3786" s="15">
        <v>43866</v>
      </c>
      <c r="E3786" s="15" t="str">
        <f>_xlfn.IFNA(IF(LEFT(VLOOKUP(RecordTable[[#This Row],[METRC]],METRC!A:B,2,FALSE),4)=LEFT(RecordTable[[#This Row],[CloneBarcode]],4),"match","MISMATCH"),"dead")</f>
        <v>dead</v>
      </c>
      <c r="F3786" s="15" t="str">
        <f>_xlfn.IFNA(INDEX(Table6[[#All],[Location]],MATCH(RecordTable[[#This Row],[METRC]],Table6[Tag],0)),"DEAD")</f>
        <v>DEAD</v>
      </c>
    </row>
    <row r="3787" spans="1:6" x14ac:dyDescent="0.25">
      <c r="A3787" t="str">
        <f>_xlfn.CONCAT("1A4070000000065000",RIGHT(RecordTable[[#This Row],[CloneBarcode]],6))</f>
        <v>1A4070000000065000058572</v>
      </c>
      <c r="B3787" t="str">
        <f>LEFT(RecordTable[[#This Row],[CloneBarcode]],7)</f>
        <v>LDOS018</v>
      </c>
      <c r="C3787" t="s">
        <v>4705</v>
      </c>
      <c r="D3787" s="15">
        <v>43866</v>
      </c>
      <c r="E3787" s="15" t="str">
        <f>_xlfn.IFNA(IF(LEFT(VLOOKUP(RecordTable[[#This Row],[METRC]],METRC!A:B,2,FALSE),4)=LEFT(RecordTable[[#This Row],[CloneBarcode]],4),"match","MISMATCH"),"dead")</f>
        <v>dead</v>
      </c>
      <c r="F3787" s="15" t="str">
        <f>_xlfn.IFNA(INDEX(Table6[[#All],[Location]],MATCH(RecordTable[[#This Row],[METRC]],Table6[Tag],0)),"DEAD")</f>
        <v>DEAD</v>
      </c>
    </row>
    <row r="3788" spans="1:6" x14ac:dyDescent="0.25">
      <c r="A3788" t="str">
        <f>_xlfn.CONCAT("1A4070000000065000",RIGHT(RecordTable[[#This Row],[CloneBarcode]],6))</f>
        <v>1A4070000000065000057389</v>
      </c>
      <c r="B3788" t="str">
        <f>LEFT(RecordTable[[#This Row],[CloneBarcode]],7)</f>
        <v>LDOS024</v>
      </c>
      <c r="C3788" t="s">
        <v>4489</v>
      </c>
      <c r="D3788" s="15">
        <v>43866</v>
      </c>
      <c r="E3788" s="15" t="str">
        <f>_xlfn.IFNA(IF(LEFT(VLOOKUP(RecordTable[[#This Row],[METRC]],METRC!A:B,2,FALSE),4)=LEFT(RecordTable[[#This Row],[CloneBarcode]],4),"match","MISMATCH"),"dead")</f>
        <v>dead</v>
      </c>
      <c r="F3788" s="15" t="str">
        <f>_xlfn.IFNA(INDEX(Table6[[#All],[Location]],MATCH(RecordTable[[#This Row],[METRC]],Table6[Tag],0)),"DEAD")</f>
        <v>DEAD</v>
      </c>
    </row>
    <row r="3789" spans="1:6" x14ac:dyDescent="0.25">
      <c r="A3789" t="str">
        <f>_xlfn.CONCAT("1A4070000000065000",RIGHT(RecordTable[[#This Row],[CloneBarcode]],6))</f>
        <v>1A4070000000065000057388</v>
      </c>
      <c r="B3789" t="str">
        <f>LEFT(RecordTable[[#This Row],[CloneBarcode]],7)</f>
        <v>LDOS024</v>
      </c>
      <c r="C3789" t="s">
        <v>4490</v>
      </c>
      <c r="D3789" s="15">
        <v>43866</v>
      </c>
      <c r="E3789" s="15" t="str">
        <f>_xlfn.IFNA(IF(LEFT(VLOOKUP(RecordTable[[#This Row],[METRC]],METRC!A:B,2,FALSE),4)=LEFT(RecordTable[[#This Row],[CloneBarcode]],4),"match","MISMATCH"),"dead")</f>
        <v>dead</v>
      </c>
      <c r="F3789" s="15" t="str">
        <f>_xlfn.IFNA(INDEX(Table6[[#All],[Location]],MATCH(RecordTable[[#This Row],[METRC]],Table6[Tag],0)),"DEAD")</f>
        <v>DEAD</v>
      </c>
    </row>
    <row r="3790" spans="1:6" x14ac:dyDescent="0.25">
      <c r="A3790" t="str">
        <f>_xlfn.CONCAT("1A4070000000065000",RIGHT(RecordTable[[#This Row],[CloneBarcode]],6))</f>
        <v>1A4070000000065000057386</v>
      </c>
      <c r="B3790" t="str">
        <f>LEFT(RecordTable[[#This Row],[CloneBarcode]],7)</f>
        <v>LDOS024</v>
      </c>
      <c r="C3790" t="s">
        <v>4491</v>
      </c>
      <c r="D3790" s="15">
        <v>43866</v>
      </c>
      <c r="E3790" s="15" t="str">
        <f>_xlfn.IFNA(IF(LEFT(VLOOKUP(RecordTable[[#This Row],[METRC]],METRC!A:B,2,FALSE),4)=LEFT(RecordTable[[#This Row],[CloneBarcode]],4),"match","MISMATCH"),"dead")</f>
        <v>dead</v>
      </c>
      <c r="F3790" s="15" t="str">
        <f>_xlfn.IFNA(INDEX(Table6[[#All],[Location]],MATCH(RecordTable[[#This Row],[METRC]],Table6[Tag],0)),"DEAD")</f>
        <v>DEAD</v>
      </c>
    </row>
    <row r="3791" spans="1:6" x14ac:dyDescent="0.25">
      <c r="A3791" t="str">
        <f>_xlfn.CONCAT("1A4070000000065000",RIGHT(RecordTable[[#This Row],[CloneBarcode]],6))</f>
        <v>1A4070000000065000053243</v>
      </c>
      <c r="B3791" t="str">
        <f>LEFT(RecordTable[[#This Row],[CloneBarcode]],7)</f>
        <v>LDOS024</v>
      </c>
      <c r="C3791" t="s">
        <v>4354</v>
      </c>
      <c r="D3791" s="15">
        <v>43866</v>
      </c>
      <c r="E3791" s="15" t="str">
        <f>_xlfn.IFNA(IF(LEFT(VLOOKUP(RecordTable[[#This Row],[METRC]],METRC!A:B,2,FALSE),4)=LEFT(RecordTable[[#This Row],[CloneBarcode]],4),"match","MISMATCH"),"dead")</f>
        <v>dead</v>
      </c>
      <c r="F3791" s="15" t="str">
        <f>_xlfn.IFNA(INDEX(Table6[[#All],[Location]],MATCH(RecordTable[[#This Row],[METRC]],Table6[Tag],0)),"DEAD")</f>
        <v>DEAD</v>
      </c>
    </row>
    <row r="3792" spans="1:6" x14ac:dyDescent="0.25">
      <c r="A3792" t="str">
        <f>_xlfn.CONCAT("1A4070000000065000",RIGHT(RecordTable[[#This Row],[CloneBarcode]],6))</f>
        <v>1A4070000000065000053242</v>
      </c>
      <c r="B3792" t="str">
        <f>LEFT(RecordTable[[#This Row],[CloneBarcode]],7)</f>
        <v>LDOS024</v>
      </c>
      <c r="C3792" t="s">
        <v>4355</v>
      </c>
      <c r="D3792" s="15">
        <v>43866</v>
      </c>
      <c r="E3792" s="15" t="str">
        <f>_xlfn.IFNA(IF(LEFT(VLOOKUP(RecordTable[[#This Row],[METRC]],METRC!A:B,2,FALSE),4)=LEFT(RecordTable[[#This Row],[CloneBarcode]],4),"match","MISMATCH"),"dead")</f>
        <v>dead</v>
      </c>
      <c r="F3792" s="15" t="str">
        <f>_xlfn.IFNA(INDEX(Table6[[#All],[Location]],MATCH(RecordTable[[#This Row],[METRC]],Table6[Tag],0)),"DEAD")</f>
        <v>DEAD</v>
      </c>
    </row>
    <row r="3793" spans="1:6" x14ac:dyDescent="0.25">
      <c r="A3793" t="s">
        <v>4628</v>
      </c>
      <c r="B3793" t="s">
        <v>3159</v>
      </c>
      <c r="C3793" t="str">
        <f>_xlfn.CONCAT(RecordTable[[#This Row],[PhenoAbbv]],".",RIGHT(RecordTable[[#This Row],[METRC]],6))</f>
        <v>LDOS025.045500</v>
      </c>
      <c r="D3793" s="15">
        <v>43866</v>
      </c>
      <c r="E3793" s="15" t="str">
        <f>_xlfn.IFNA(IF(LEFT(VLOOKUP(RecordTable[[#This Row],[METRC]],METRC!A:B,2,FALSE),4)=LEFT(RecordTable[[#This Row],[CloneBarcode]],4),"match","MISMATCH"),"dead")</f>
        <v>dead</v>
      </c>
      <c r="F3793" s="15" t="str">
        <f>_xlfn.IFNA(INDEX(Table6[[#All],[Location]],MATCH(RecordTable[[#This Row],[METRC]],Table6[Tag],0)),"DEAD")</f>
        <v>DEAD</v>
      </c>
    </row>
    <row r="3794" spans="1:6" x14ac:dyDescent="0.25">
      <c r="A3794" t="s">
        <v>4629</v>
      </c>
      <c r="B3794" t="s">
        <v>2636</v>
      </c>
      <c r="C3794" t="str">
        <f>_xlfn.CONCAT(RecordTable[[#This Row],[PhenoAbbv]],".",RIGHT(RecordTable[[#This Row],[METRC]],6))</f>
        <v>LDOS040.053189</v>
      </c>
      <c r="D3794" s="15">
        <v>43866</v>
      </c>
      <c r="E3794" s="15" t="str">
        <f>_xlfn.IFNA(IF(LEFT(VLOOKUP(RecordTable[[#This Row],[METRC]],METRC!A:B,2,FALSE),4)=LEFT(RecordTable[[#This Row],[CloneBarcode]],4),"match","MISMATCH"),"dead")</f>
        <v>dead</v>
      </c>
      <c r="F3794" s="15" t="str">
        <f>_xlfn.IFNA(INDEX(Table6[[#All],[Location]],MATCH(RecordTable[[#This Row],[METRC]],Table6[Tag],0)),"DEAD")</f>
        <v>DEAD</v>
      </c>
    </row>
    <row r="3795" spans="1:6" x14ac:dyDescent="0.25">
      <c r="A3795" t="str">
        <f>_xlfn.CONCAT("1A4070000000065000",RIGHT(RecordTable[[#This Row],[CloneBarcode]],6))</f>
        <v>1A4070000000065000057393</v>
      </c>
      <c r="B3795" t="str">
        <f>LEFT(RecordTable[[#This Row],[CloneBarcode]],7)</f>
        <v>LDOS040</v>
      </c>
      <c r="C3795" t="s">
        <v>170</v>
      </c>
      <c r="D3795" s="15">
        <v>43866</v>
      </c>
      <c r="E3795" s="15" t="str">
        <f>_xlfn.IFNA(IF(LEFT(VLOOKUP(RecordTable[[#This Row],[METRC]],METRC!A:B,2,FALSE),4)=LEFT(RecordTable[[#This Row],[CloneBarcode]],4),"match","MISMATCH"),"dead")</f>
        <v>dead</v>
      </c>
      <c r="F3795" s="15" t="str">
        <f>_xlfn.IFNA(INDEX(Table6[[#All],[Location]],MATCH(RecordTable[[#This Row],[METRC]],Table6[Tag],0)),"DEAD")</f>
        <v>DEAD</v>
      </c>
    </row>
    <row r="3796" spans="1:6" x14ac:dyDescent="0.25">
      <c r="A3796" t="str">
        <f>_xlfn.CONCAT("1A4070000000065000",RIGHT(RecordTable[[#This Row],[CloneBarcode]],6))</f>
        <v>1A4070000000065000057391</v>
      </c>
      <c r="B3796" t="str">
        <f>LEFT(RecordTable[[#This Row],[CloneBarcode]],7)</f>
        <v>LDOS040</v>
      </c>
      <c r="C3796" t="s">
        <v>4494</v>
      </c>
      <c r="D3796" s="15">
        <v>43866</v>
      </c>
      <c r="E3796" s="15" t="str">
        <f>_xlfn.IFNA(IF(LEFT(VLOOKUP(RecordTable[[#This Row],[METRC]],METRC!A:B,2,FALSE),4)=LEFT(RecordTable[[#This Row],[CloneBarcode]],4),"match","MISMATCH"),"dead")</f>
        <v>dead</v>
      </c>
      <c r="F3796" s="15" t="str">
        <f>_xlfn.IFNA(INDEX(Table6[[#All],[Location]],MATCH(RecordTable[[#This Row],[METRC]],Table6[Tag],0)),"DEAD")</f>
        <v>DEAD</v>
      </c>
    </row>
    <row r="3797" spans="1:6" x14ac:dyDescent="0.25">
      <c r="A3797" t="str">
        <f>_xlfn.CONCAT("1A4070000000065000",RIGHT(RecordTable[[#This Row],[CloneBarcode]],6))</f>
        <v>1A4070000000065000057390</v>
      </c>
      <c r="B3797" t="str">
        <f>LEFT(RecordTable[[#This Row],[CloneBarcode]],7)</f>
        <v>LDOS040</v>
      </c>
      <c r="C3797" t="s">
        <v>4492</v>
      </c>
      <c r="D3797" s="15">
        <v>43866</v>
      </c>
      <c r="E3797" s="15" t="str">
        <f>_xlfn.IFNA(IF(LEFT(VLOOKUP(RecordTable[[#This Row],[METRC]],METRC!A:B,2,FALSE),4)=LEFT(RecordTable[[#This Row],[CloneBarcode]],4),"match","MISMATCH"),"dead")</f>
        <v>dead</v>
      </c>
      <c r="F3797" s="15" t="str">
        <f>_xlfn.IFNA(INDEX(Table6[[#All],[Location]],MATCH(RecordTable[[#This Row],[METRC]],Table6[Tag],0)),"DEAD")</f>
        <v>DEAD</v>
      </c>
    </row>
    <row r="3798" spans="1:6" x14ac:dyDescent="0.25">
      <c r="A3798" t="str">
        <f>_xlfn.CONCAT("1A4070000000065000",RIGHT(RecordTable[[#This Row],[CloneBarcode]],6))</f>
        <v>1A4070000000065000057392</v>
      </c>
      <c r="B3798" t="str">
        <f>LEFT(RecordTable[[#This Row],[CloneBarcode]],7)</f>
        <v>LDOS040</v>
      </c>
      <c r="C3798" t="s">
        <v>4493</v>
      </c>
      <c r="D3798" s="15">
        <v>43866</v>
      </c>
      <c r="E3798" s="15" t="str">
        <f>_xlfn.IFNA(IF(LEFT(VLOOKUP(RecordTable[[#This Row],[METRC]],METRC!A:B,2,FALSE),4)=LEFT(RecordTable[[#This Row],[CloneBarcode]],4),"match","MISMATCH"),"dead")</f>
        <v>dead</v>
      </c>
      <c r="F3798" s="15" t="str">
        <f>_xlfn.IFNA(INDEX(Table6[[#All],[Location]],MATCH(RecordTable[[#This Row],[METRC]],Table6[Tag],0)),"DEAD")</f>
        <v>DEAD</v>
      </c>
    </row>
    <row r="3799" spans="1:6" x14ac:dyDescent="0.25">
      <c r="A3799" t="str">
        <f>_xlfn.CONCAT("1A4070000000065000",RIGHT(RecordTable[[#This Row],[CloneBarcode]],6))</f>
        <v>1A4070000000065000053190</v>
      </c>
      <c r="B3799" t="str">
        <f>LEFT(RecordTable[[#This Row],[CloneBarcode]],7)</f>
        <v>LDOS040</v>
      </c>
      <c r="C3799" t="s">
        <v>39</v>
      </c>
      <c r="D3799" s="15">
        <v>43866</v>
      </c>
      <c r="E3799" s="15" t="str">
        <f>_xlfn.IFNA(IF(LEFT(VLOOKUP(RecordTable[[#This Row],[METRC]],METRC!A:B,2,FALSE),4)=LEFT(RecordTable[[#This Row],[CloneBarcode]],4),"match","MISMATCH"),"dead")</f>
        <v>dead</v>
      </c>
      <c r="F3799" s="15" t="str">
        <f>_xlfn.IFNA(INDEX(Table6[[#All],[Location]],MATCH(RecordTable[[#This Row],[METRC]],Table6[Tag],0)),"DEAD")</f>
        <v>DEAD</v>
      </c>
    </row>
    <row r="3800" spans="1:6" x14ac:dyDescent="0.25">
      <c r="A3800" t="str">
        <f>_xlfn.CONCAT("1A4070000000065000",RIGHT(RecordTable[[#This Row],[CloneBarcode]],6))</f>
        <v>1A4070000000065000058586</v>
      </c>
      <c r="B3800" t="str">
        <f>LEFT(RecordTable[[#This Row],[CloneBarcode]],7)</f>
        <v>LDOS040</v>
      </c>
      <c r="C3800" t="s">
        <v>16</v>
      </c>
      <c r="D3800" s="15">
        <v>43866</v>
      </c>
      <c r="E3800" s="15" t="str">
        <f>_xlfn.IFNA(IF(LEFT(VLOOKUP(RecordTable[[#This Row],[METRC]],METRC!A:B,2,FALSE),4)=LEFT(RecordTable[[#This Row],[CloneBarcode]],4),"match","MISMATCH"),"dead")</f>
        <v>dead</v>
      </c>
      <c r="F3800" s="15" t="str">
        <f>_xlfn.IFNA(INDEX(Table6[[#All],[Location]],MATCH(RecordTable[[#This Row],[METRC]],Table6[Tag],0)),"DEAD")</f>
        <v>DEAD</v>
      </c>
    </row>
    <row r="3801" spans="1:6" x14ac:dyDescent="0.25">
      <c r="A3801" t="s">
        <v>4630</v>
      </c>
      <c r="B3801" t="s">
        <v>3165</v>
      </c>
      <c r="C3801" t="str">
        <f>_xlfn.CONCAT(RecordTable[[#This Row],[PhenoAbbv]],".",RIGHT(RecordTable[[#This Row],[METRC]],6))</f>
        <v>LDOS041.045524</v>
      </c>
      <c r="D3801" s="15">
        <v>43866</v>
      </c>
      <c r="E3801" s="15" t="str">
        <f>_xlfn.IFNA(IF(LEFT(VLOOKUP(RecordTable[[#This Row],[METRC]],METRC!A:B,2,FALSE),4)=LEFT(RecordTable[[#This Row],[CloneBarcode]],4),"match","MISMATCH"),"dead")</f>
        <v>dead</v>
      </c>
      <c r="F3801" s="15" t="str">
        <f>_xlfn.IFNA(INDEX(Table6[[#All],[Location]],MATCH(RecordTable[[#This Row],[METRC]],Table6[Tag],0)),"DEAD")</f>
        <v>DEAD</v>
      </c>
    </row>
    <row r="3802" spans="1:6" x14ac:dyDescent="0.25">
      <c r="A3802" t="s">
        <v>4631</v>
      </c>
      <c r="B3802" t="s">
        <v>3165</v>
      </c>
      <c r="C3802" t="str">
        <f>_xlfn.CONCAT(RecordTable[[#This Row],[PhenoAbbv]],".",RIGHT(RecordTable[[#This Row],[METRC]],6))</f>
        <v>LDOS041.045525</v>
      </c>
      <c r="D3802" s="15">
        <v>43866</v>
      </c>
      <c r="E3802" s="15" t="str">
        <f>_xlfn.IFNA(IF(LEFT(VLOOKUP(RecordTable[[#This Row],[METRC]],METRC!A:B,2,FALSE),4)=LEFT(RecordTable[[#This Row],[CloneBarcode]],4),"match","MISMATCH"),"dead")</f>
        <v>dead</v>
      </c>
      <c r="F3802" s="15" t="str">
        <f>_xlfn.IFNA(INDEX(Table6[[#All],[Location]],MATCH(RecordTable[[#This Row],[METRC]],Table6[Tag],0)),"DEAD")</f>
        <v>DEAD</v>
      </c>
    </row>
    <row r="3803" spans="1:6" x14ac:dyDescent="0.25">
      <c r="A3803" t="str">
        <f>_xlfn.CONCAT("1A4070000000065000",RIGHT(RecordTable[[#This Row],[CloneBarcode]],6))</f>
        <v>1A4070000000065000058600</v>
      </c>
      <c r="B3803" t="str">
        <f>LEFT(RecordTable[[#This Row],[CloneBarcode]],7)</f>
        <v>LDOS041</v>
      </c>
      <c r="C3803" t="s">
        <v>4706</v>
      </c>
      <c r="D3803" s="15">
        <v>43866</v>
      </c>
      <c r="E3803" s="15" t="str">
        <f>_xlfn.IFNA(IF(LEFT(VLOOKUP(RecordTable[[#This Row],[METRC]],METRC!A:B,2,FALSE),4)=LEFT(RecordTable[[#This Row],[CloneBarcode]],4),"match","MISMATCH"),"dead")</f>
        <v>dead</v>
      </c>
      <c r="F3803" s="15" t="str">
        <f>_xlfn.IFNA(INDEX(Table6[[#All],[Location]],MATCH(RecordTable[[#This Row],[METRC]],Table6[Tag],0)),"DEAD")</f>
        <v>DEAD</v>
      </c>
    </row>
    <row r="3804" spans="1:6" x14ac:dyDescent="0.25">
      <c r="A3804" t="str">
        <f>_xlfn.CONCAT("1A4070000000065000",RIGHT(RecordTable[[#This Row],[CloneBarcode]],6))</f>
        <v>1A4070000000065000058596</v>
      </c>
      <c r="B3804" t="str">
        <f>LEFT(RecordTable[[#This Row],[CloneBarcode]],7)</f>
        <v>LDOS041</v>
      </c>
      <c r="C3804" t="s">
        <v>4707</v>
      </c>
      <c r="D3804" s="15">
        <v>43866</v>
      </c>
      <c r="E3804" s="15" t="str">
        <f>_xlfn.IFNA(IF(LEFT(VLOOKUP(RecordTable[[#This Row],[METRC]],METRC!A:B,2,FALSE),4)=LEFT(RecordTable[[#This Row],[CloneBarcode]],4),"match","MISMATCH"),"dead")</f>
        <v>dead</v>
      </c>
      <c r="F3804" s="15" t="str">
        <f>_xlfn.IFNA(INDEX(Table6[[#All],[Location]],MATCH(RecordTable[[#This Row],[METRC]],Table6[Tag],0)),"DEAD")</f>
        <v>DEAD</v>
      </c>
    </row>
    <row r="3805" spans="1:6" x14ac:dyDescent="0.25">
      <c r="A3805" t="str">
        <f>_xlfn.CONCAT("1A4070000000065000",RIGHT(RecordTable[[#This Row],[CloneBarcode]],6))</f>
        <v>1A4070000000065000053451</v>
      </c>
      <c r="B3805" t="str">
        <f>LEFT(RecordTable[[#This Row],[CloneBarcode]],7)</f>
        <v>MABK007</v>
      </c>
      <c r="C3805" t="s">
        <v>2756</v>
      </c>
      <c r="D3805" s="15">
        <v>43866</v>
      </c>
      <c r="E3805" s="15" t="str">
        <f>_xlfn.IFNA(IF(LEFT(VLOOKUP(RecordTable[[#This Row],[METRC]],METRC!A:B,2,FALSE),4)=LEFT(RecordTable[[#This Row],[CloneBarcode]],4),"match","MISMATCH"),"dead")</f>
        <v>dead</v>
      </c>
      <c r="F3805" s="15" t="str">
        <f>_xlfn.IFNA(INDEX(Table6[[#All],[Location]],MATCH(RecordTable[[#This Row],[METRC]],Table6[Tag],0)),"DEAD")</f>
        <v>DEAD</v>
      </c>
    </row>
    <row r="3806" spans="1:6" x14ac:dyDescent="0.25">
      <c r="A3806" t="str">
        <f>_xlfn.CONCAT("1A4070000000065000",RIGHT(RecordTable[[#This Row],[CloneBarcode]],6))</f>
        <v>1A4070000000065000053395</v>
      </c>
      <c r="B3806" t="str">
        <f>LEFT(RecordTable[[#This Row],[CloneBarcode]],7)</f>
        <v>MABK007</v>
      </c>
      <c r="C3806" t="s">
        <v>2748</v>
      </c>
      <c r="D3806" s="15">
        <v>43866</v>
      </c>
      <c r="E3806" s="15" t="str">
        <f>_xlfn.IFNA(IF(LEFT(VLOOKUP(RecordTable[[#This Row],[METRC]],METRC!A:B,2,FALSE),4)=LEFT(RecordTable[[#This Row],[CloneBarcode]],4),"match","MISMATCH"),"dead")</f>
        <v>dead</v>
      </c>
      <c r="F3806" s="15" t="str">
        <f>_xlfn.IFNA(INDEX(Table6[[#All],[Location]],MATCH(RecordTable[[#This Row],[METRC]],Table6[Tag],0)),"DEAD")</f>
        <v>DEAD</v>
      </c>
    </row>
    <row r="3807" spans="1:6" x14ac:dyDescent="0.25">
      <c r="A3807" t="str">
        <f>_xlfn.CONCAT("1A4070000000065000",RIGHT(RecordTable[[#This Row],[CloneBarcode]],6))</f>
        <v>1A4070000000065000053439</v>
      </c>
      <c r="B3807" t="str">
        <f>LEFT(RecordTable[[#This Row],[CloneBarcode]],7)</f>
        <v>MABK007</v>
      </c>
      <c r="C3807" t="s">
        <v>2716</v>
      </c>
      <c r="D3807" s="15">
        <v>43866</v>
      </c>
      <c r="E3807" s="15" t="str">
        <f>_xlfn.IFNA(IF(LEFT(VLOOKUP(RecordTable[[#This Row],[METRC]],METRC!A:B,2,FALSE),4)=LEFT(RecordTable[[#This Row],[CloneBarcode]],4),"match","MISMATCH"),"dead")</f>
        <v>dead</v>
      </c>
      <c r="F3807" s="15" t="str">
        <f>_xlfn.IFNA(INDEX(Table6[[#All],[Location]],MATCH(RecordTable[[#This Row],[METRC]],Table6[Tag],0)),"DEAD")</f>
        <v>DEAD</v>
      </c>
    </row>
    <row r="3808" spans="1:6" x14ac:dyDescent="0.25">
      <c r="A3808" t="str">
        <f>_xlfn.CONCAT("1A4070000000065000",RIGHT(RecordTable[[#This Row],[CloneBarcode]],6))</f>
        <v>1A4070000000065000050656</v>
      </c>
      <c r="B3808" t="str">
        <f>LEFT(RecordTable[[#This Row],[CloneBarcode]],7)</f>
        <v>MABK007</v>
      </c>
      <c r="C3808" t="s">
        <v>2656</v>
      </c>
      <c r="D3808" s="15">
        <v>43866</v>
      </c>
      <c r="E3808" s="15" t="str">
        <f>_xlfn.IFNA(IF(LEFT(VLOOKUP(RecordTable[[#This Row],[METRC]],METRC!A:B,2,FALSE),4)=LEFT(RecordTable[[#This Row],[CloneBarcode]],4),"match","MISMATCH"),"dead")</f>
        <v>dead</v>
      </c>
      <c r="F3808" s="15" t="str">
        <f>_xlfn.IFNA(INDEX(Table6[[#All],[Location]],MATCH(RecordTable[[#This Row],[METRC]],Table6[Tag],0)),"DEAD")</f>
        <v>DEAD</v>
      </c>
    </row>
    <row r="3809" spans="1:6" x14ac:dyDescent="0.25">
      <c r="A3809" t="str">
        <f>_xlfn.CONCAT("1A4070000000065000",RIGHT(RecordTable[[#This Row],[CloneBarcode]],6))</f>
        <v>1A4070000000065000053401</v>
      </c>
      <c r="B3809" t="str">
        <f>LEFT(RecordTable[[#This Row],[CloneBarcode]],7)</f>
        <v>MABK007</v>
      </c>
      <c r="C3809" t="s">
        <v>2682</v>
      </c>
      <c r="D3809" s="15">
        <v>43866</v>
      </c>
      <c r="E3809" s="15" t="str">
        <f>_xlfn.IFNA(IF(LEFT(VLOOKUP(RecordTable[[#This Row],[METRC]],METRC!A:B,2,FALSE),4)=LEFT(RecordTable[[#This Row],[CloneBarcode]],4),"match","MISMATCH"),"dead")</f>
        <v>dead</v>
      </c>
      <c r="F3809" s="15" t="str">
        <f>_xlfn.IFNA(INDEX(Table6[[#All],[Location]],MATCH(RecordTable[[#This Row],[METRC]],Table6[Tag],0)),"DEAD")</f>
        <v>DEAD</v>
      </c>
    </row>
    <row r="3810" spans="1:6" x14ac:dyDescent="0.25">
      <c r="A3810" t="str">
        <f>_xlfn.CONCAT("1A4070000000065000",RIGHT(RecordTable[[#This Row],[CloneBarcode]],6))</f>
        <v>1A4070000000065000060189</v>
      </c>
      <c r="B3810" t="str">
        <f>LEFT(RecordTable[[#This Row],[CloneBarcode]],7)</f>
        <v>MDGE001</v>
      </c>
      <c r="C3810" t="s">
        <v>4708</v>
      </c>
      <c r="D3810" s="15">
        <v>43866</v>
      </c>
      <c r="E3810" s="15" t="str">
        <f>_xlfn.IFNA(IF(LEFT(VLOOKUP(RecordTable[[#This Row],[METRC]],METRC!A:B,2,FALSE),4)=LEFT(RecordTable[[#This Row],[CloneBarcode]],4),"match","MISMATCH"),"dead")</f>
        <v>dead</v>
      </c>
      <c r="F3810" s="15" t="str">
        <f>_xlfn.IFNA(INDEX(Table6[[#All],[Location]],MATCH(RecordTable[[#This Row],[METRC]],Table6[Tag],0)),"DEAD")</f>
        <v>DEAD</v>
      </c>
    </row>
    <row r="3811" spans="1:6" x14ac:dyDescent="0.25">
      <c r="A3811" t="str">
        <f>_xlfn.CONCAT("1A4070000000065000",RIGHT(RecordTable[[#This Row],[CloneBarcode]],6))</f>
        <v>1A4070000000065000060187</v>
      </c>
      <c r="B3811" t="str">
        <f>LEFT(RecordTable[[#This Row],[CloneBarcode]],7)</f>
        <v>MDGE001</v>
      </c>
      <c r="C3811" t="s">
        <v>4709</v>
      </c>
      <c r="D3811" s="15">
        <v>43866</v>
      </c>
      <c r="E3811" s="15" t="str">
        <f>_xlfn.IFNA(IF(LEFT(VLOOKUP(RecordTable[[#This Row],[METRC]],METRC!A:B,2,FALSE),4)=LEFT(RecordTable[[#This Row],[CloneBarcode]],4),"match","MISMATCH"),"dead")</f>
        <v>dead</v>
      </c>
      <c r="F3811" s="15" t="str">
        <f>_xlfn.IFNA(INDEX(Table6[[#All],[Location]],MATCH(RecordTable[[#This Row],[METRC]],Table6[Tag],0)),"DEAD")</f>
        <v>DEAD</v>
      </c>
    </row>
    <row r="3812" spans="1:6" x14ac:dyDescent="0.25">
      <c r="A3812" t="str">
        <f>_xlfn.CONCAT("1A4070000000065000",RIGHT(RecordTable[[#This Row],[CloneBarcode]],6))</f>
        <v>1A4070000000065000060185</v>
      </c>
      <c r="B3812" t="str">
        <f>LEFT(RecordTable[[#This Row],[CloneBarcode]],7)</f>
        <v>MDGE001</v>
      </c>
      <c r="C3812" t="s">
        <v>4710</v>
      </c>
      <c r="D3812" s="15">
        <v>43866</v>
      </c>
      <c r="E3812" s="15" t="str">
        <f>_xlfn.IFNA(IF(LEFT(VLOOKUP(RecordTable[[#This Row],[METRC]],METRC!A:B,2,FALSE),4)=LEFT(RecordTable[[#This Row],[CloneBarcode]],4),"match","MISMATCH"),"dead")</f>
        <v>dead</v>
      </c>
      <c r="F3812" s="15" t="str">
        <f>_xlfn.IFNA(INDEX(Table6[[#All],[Location]],MATCH(RecordTable[[#This Row],[METRC]],Table6[Tag],0)),"DEAD")</f>
        <v>DEAD</v>
      </c>
    </row>
    <row r="3813" spans="1:6" x14ac:dyDescent="0.25">
      <c r="A3813" t="str">
        <f>_xlfn.CONCAT("1A4070000000065000",RIGHT(RecordTable[[#This Row],[CloneBarcode]],6))</f>
        <v>1A4070000000065000060190</v>
      </c>
      <c r="B3813" t="str">
        <f>LEFT(RecordTable[[#This Row],[CloneBarcode]],7)</f>
        <v>MDGE001</v>
      </c>
      <c r="C3813" t="s">
        <v>4711</v>
      </c>
      <c r="D3813" s="15">
        <v>43866</v>
      </c>
      <c r="E3813" s="15" t="str">
        <f>_xlfn.IFNA(IF(LEFT(VLOOKUP(RecordTable[[#This Row],[METRC]],METRC!A:B,2,FALSE),4)=LEFT(RecordTable[[#This Row],[CloneBarcode]],4),"match","MISMATCH"),"dead")</f>
        <v>dead</v>
      </c>
      <c r="F3813" s="15" t="str">
        <f>_xlfn.IFNA(INDEX(Table6[[#All],[Location]],MATCH(RecordTable[[#This Row],[METRC]],Table6[Tag],0)),"DEAD")</f>
        <v>DEAD</v>
      </c>
    </row>
    <row r="3814" spans="1:6" x14ac:dyDescent="0.25">
      <c r="A3814" t="str">
        <f>_xlfn.CONCAT("1A4070000000065000",RIGHT(RecordTable[[#This Row],[CloneBarcode]],6))</f>
        <v>1A4070000000065000058099</v>
      </c>
      <c r="B3814" t="str">
        <f>LEFT(RecordTable[[#This Row],[CloneBarcode]],7)</f>
        <v>NYFL004</v>
      </c>
      <c r="C3814" t="s">
        <v>4712</v>
      </c>
      <c r="D3814" s="15">
        <v>43866</v>
      </c>
      <c r="E3814" s="15" t="str">
        <f>_xlfn.IFNA(IF(LEFT(VLOOKUP(RecordTable[[#This Row],[METRC]],METRC!A:B,2,FALSE),4)=LEFT(RecordTable[[#This Row],[CloneBarcode]],4),"match","MISMATCH"),"dead")</f>
        <v>dead</v>
      </c>
      <c r="F3814" s="15" t="str">
        <f>_xlfn.IFNA(INDEX(Table6[[#All],[Location]],MATCH(RecordTable[[#This Row],[METRC]],Table6[Tag],0)),"DEAD")</f>
        <v>DEAD</v>
      </c>
    </row>
    <row r="3815" spans="1:6" x14ac:dyDescent="0.25">
      <c r="A3815" t="str">
        <f>_xlfn.CONCAT("1A4070000000065000",RIGHT(RecordTable[[#This Row],[CloneBarcode]],6))</f>
        <v>1A4070000000065000057384</v>
      </c>
      <c r="B3815" t="str">
        <f>LEFT(RecordTable[[#This Row],[CloneBarcode]],7)</f>
        <v>NYFL011</v>
      </c>
      <c r="C3815" t="s">
        <v>4497</v>
      </c>
      <c r="D3815" s="15">
        <v>43866</v>
      </c>
      <c r="E3815" s="15" t="str">
        <f>_xlfn.IFNA(IF(LEFT(VLOOKUP(RecordTable[[#This Row],[METRC]],METRC!A:B,2,FALSE),4)=LEFT(RecordTable[[#This Row],[CloneBarcode]],4),"match","MISMATCH"),"dead")</f>
        <v>dead</v>
      </c>
      <c r="F3815" s="15" t="str">
        <f>_xlfn.IFNA(INDEX(Table6[[#All],[Location]],MATCH(RecordTable[[#This Row],[METRC]],Table6[Tag],0)),"DEAD")</f>
        <v>DEAD</v>
      </c>
    </row>
    <row r="3816" spans="1:6" x14ac:dyDescent="0.25">
      <c r="A3816" t="str">
        <f>_xlfn.CONCAT("1A4070000000065000",RIGHT(RecordTable[[#This Row],[CloneBarcode]],6))</f>
        <v>1A4070000000065000057383</v>
      </c>
      <c r="B3816" t="str">
        <f>LEFT(RecordTable[[#This Row],[CloneBarcode]],7)</f>
        <v>NYFL011</v>
      </c>
      <c r="C3816" t="s">
        <v>4498</v>
      </c>
      <c r="D3816" s="15">
        <v>43866</v>
      </c>
      <c r="E3816" s="15" t="str">
        <f>_xlfn.IFNA(IF(LEFT(VLOOKUP(RecordTable[[#This Row],[METRC]],METRC!A:B,2,FALSE),4)=LEFT(RecordTable[[#This Row],[CloneBarcode]],4),"match","MISMATCH"),"dead")</f>
        <v>dead</v>
      </c>
      <c r="F3816" s="15" t="str">
        <f>_xlfn.IFNA(INDEX(Table6[[#All],[Location]],MATCH(RecordTable[[#This Row],[METRC]],Table6[Tag],0)),"DEAD")</f>
        <v>DEAD</v>
      </c>
    </row>
    <row r="3817" spans="1:6" x14ac:dyDescent="0.25">
      <c r="A3817" t="str">
        <f>_xlfn.CONCAT("1A4070000000065000",RIGHT(RecordTable[[#This Row],[CloneBarcode]],6))</f>
        <v>1A4070000000065000057382</v>
      </c>
      <c r="B3817" t="str">
        <f>LEFT(RecordTable[[#This Row],[CloneBarcode]],7)</f>
        <v>NYFL011</v>
      </c>
      <c r="C3817" t="s">
        <v>4499</v>
      </c>
      <c r="D3817" s="15">
        <v>43866</v>
      </c>
      <c r="E3817" s="15" t="str">
        <f>_xlfn.IFNA(IF(LEFT(VLOOKUP(RecordTable[[#This Row],[METRC]],METRC!A:B,2,FALSE),4)=LEFT(RecordTable[[#This Row],[CloneBarcode]],4),"match","MISMATCH"),"dead")</f>
        <v>dead</v>
      </c>
      <c r="F3817" s="15" t="str">
        <f>_xlfn.IFNA(INDEX(Table6[[#All],[Location]],MATCH(RecordTable[[#This Row],[METRC]],Table6[Tag],0)),"DEAD")</f>
        <v>DEAD</v>
      </c>
    </row>
    <row r="3818" spans="1:6" x14ac:dyDescent="0.25">
      <c r="A3818" t="str">
        <f>_xlfn.CONCAT("1A4070000000065000",RIGHT(RecordTable[[#This Row],[CloneBarcode]],6))</f>
        <v>1A4070000000065000057385</v>
      </c>
      <c r="B3818" t="str">
        <f>LEFT(RecordTable[[#This Row],[CloneBarcode]],7)</f>
        <v>NYFL011</v>
      </c>
      <c r="C3818" t="s">
        <v>4503</v>
      </c>
      <c r="D3818" s="15">
        <v>43866</v>
      </c>
      <c r="E3818" s="15" t="str">
        <f>_xlfn.IFNA(IF(LEFT(VLOOKUP(RecordTable[[#This Row],[METRC]],METRC!A:B,2,FALSE),4)=LEFT(RecordTable[[#This Row],[CloneBarcode]],4),"match","MISMATCH"),"dead")</f>
        <v>dead</v>
      </c>
      <c r="F3818" s="15" t="str">
        <f>_xlfn.IFNA(INDEX(Table6[[#All],[Location]],MATCH(RecordTable[[#This Row],[METRC]],Table6[Tag],0)),"DEAD")</f>
        <v>DEAD</v>
      </c>
    </row>
    <row r="3819" spans="1:6" x14ac:dyDescent="0.25">
      <c r="A3819" t="str">
        <f>_xlfn.CONCAT("1A4070000000065000",RIGHT(RecordTable[[#This Row],[CloneBarcode]],6))</f>
        <v>1A4070000000065000053259</v>
      </c>
      <c r="B3819" t="str">
        <f>LEFT(RecordTable[[#This Row],[CloneBarcode]],7)</f>
        <v>NYFL011</v>
      </c>
      <c r="C3819" t="s">
        <v>4365</v>
      </c>
      <c r="D3819" s="15">
        <v>43866</v>
      </c>
      <c r="E3819" s="15" t="str">
        <f>_xlfn.IFNA(IF(LEFT(VLOOKUP(RecordTable[[#This Row],[METRC]],METRC!A:B,2,FALSE),4)=LEFT(RecordTable[[#This Row],[CloneBarcode]],4),"match","MISMATCH"),"dead")</f>
        <v>dead</v>
      </c>
      <c r="F3819" s="15" t="str">
        <f>_xlfn.IFNA(INDEX(Table6[[#All],[Location]],MATCH(RecordTable[[#This Row],[METRC]],Table6[Tag],0)),"DEAD")</f>
        <v>DEAD</v>
      </c>
    </row>
    <row r="3820" spans="1:6" x14ac:dyDescent="0.25">
      <c r="A3820" t="str">
        <f>_xlfn.CONCAT("1A4070000000065000",RIGHT(RecordTable[[#This Row],[CloneBarcode]],6))</f>
        <v>1A4070000000065000053260</v>
      </c>
      <c r="B3820" t="str">
        <f>LEFT(RecordTable[[#This Row],[CloneBarcode]],7)</f>
        <v>NYFL011</v>
      </c>
      <c r="C3820" t="s">
        <v>4364</v>
      </c>
      <c r="D3820" s="15">
        <v>43866</v>
      </c>
      <c r="E3820" s="15" t="str">
        <f>_xlfn.IFNA(IF(LEFT(VLOOKUP(RecordTable[[#This Row],[METRC]],METRC!A:B,2,FALSE),4)=LEFT(RecordTable[[#This Row],[CloneBarcode]],4),"match","MISMATCH"),"dead")</f>
        <v>dead</v>
      </c>
      <c r="F3820" s="15" t="str">
        <f>_xlfn.IFNA(INDEX(Table6[[#All],[Location]],MATCH(RecordTable[[#This Row],[METRC]],Table6[Tag],0)),"DEAD")</f>
        <v>DEAD</v>
      </c>
    </row>
    <row r="3821" spans="1:6" x14ac:dyDescent="0.25">
      <c r="A3821" t="s">
        <v>4634</v>
      </c>
      <c r="B3821" t="s">
        <v>2676</v>
      </c>
      <c r="C3821" t="str">
        <f>_xlfn.CONCAT(RecordTable[[#This Row],[PhenoAbbv]],".",RIGHT(RecordTable[[#This Row],[METRC]],6))</f>
        <v>NYFL014.044411</v>
      </c>
      <c r="D3821" s="15">
        <v>43866</v>
      </c>
      <c r="E3821" s="15" t="str">
        <f>_xlfn.IFNA(IF(LEFT(VLOOKUP(RecordTable[[#This Row],[METRC]],METRC!A:B,2,FALSE),4)=LEFT(RecordTable[[#This Row],[CloneBarcode]],4),"match","MISMATCH"),"dead")</f>
        <v>dead</v>
      </c>
      <c r="F3821" s="15" t="str">
        <f>_xlfn.IFNA(INDEX(Table6[[#All],[Location]],MATCH(RecordTable[[#This Row],[METRC]],Table6[Tag],0)),"DEAD")</f>
        <v>DEAD</v>
      </c>
    </row>
    <row r="3822" spans="1:6" x14ac:dyDescent="0.25">
      <c r="A3822" t="s">
        <v>4635</v>
      </c>
      <c r="B3822" t="s">
        <v>2676</v>
      </c>
      <c r="C3822" t="str">
        <f>_xlfn.CONCAT(RecordTable[[#This Row],[PhenoAbbv]],".",RIGHT(RecordTable[[#This Row],[METRC]],6))</f>
        <v>NYFL014.044413</v>
      </c>
      <c r="D3822" s="15">
        <v>43866</v>
      </c>
      <c r="E3822" s="15" t="str">
        <f>_xlfn.IFNA(IF(LEFT(VLOOKUP(RecordTable[[#This Row],[METRC]],METRC!A:B,2,FALSE),4)=LEFT(RecordTable[[#This Row],[CloneBarcode]],4),"match","MISMATCH"),"dead")</f>
        <v>dead</v>
      </c>
      <c r="F3822" s="15" t="str">
        <f>_xlfn.IFNA(INDEX(Table6[[#All],[Location]],MATCH(RecordTable[[#This Row],[METRC]],Table6[Tag],0)),"DEAD")</f>
        <v>DEAD</v>
      </c>
    </row>
    <row r="3823" spans="1:6" x14ac:dyDescent="0.25">
      <c r="A3823" t="s">
        <v>4636</v>
      </c>
      <c r="B3823" t="s">
        <v>2676</v>
      </c>
      <c r="C3823" t="str">
        <f>_xlfn.CONCAT(RecordTable[[#This Row],[PhenoAbbv]],".",RIGHT(RecordTable[[#This Row],[METRC]],6))</f>
        <v>NYFL014.044415</v>
      </c>
      <c r="D3823" s="15">
        <v>43866</v>
      </c>
      <c r="E3823" s="15" t="str">
        <f>_xlfn.IFNA(IF(LEFT(VLOOKUP(RecordTable[[#This Row],[METRC]],METRC!A:B,2,FALSE),4)=LEFT(RecordTable[[#This Row],[CloneBarcode]],4),"match","MISMATCH"),"dead")</f>
        <v>dead</v>
      </c>
      <c r="F3823" s="15" t="str">
        <f>_xlfn.IFNA(INDEX(Table6[[#All],[Location]],MATCH(RecordTable[[#This Row],[METRC]],Table6[Tag],0)),"DEAD")</f>
        <v>DEAD</v>
      </c>
    </row>
    <row r="3824" spans="1:6" x14ac:dyDescent="0.25">
      <c r="A3824" t="s">
        <v>4637</v>
      </c>
      <c r="B3824" t="s">
        <v>2676</v>
      </c>
      <c r="C3824" t="str">
        <f>_xlfn.CONCAT(RecordTable[[#This Row],[PhenoAbbv]],".",RIGHT(RecordTable[[#This Row],[METRC]],6))</f>
        <v>NYFL014.045546</v>
      </c>
      <c r="D3824" s="15">
        <v>43866</v>
      </c>
      <c r="E3824" s="15" t="str">
        <f>_xlfn.IFNA(IF(LEFT(VLOOKUP(RecordTable[[#This Row],[METRC]],METRC!A:B,2,FALSE),4)=LEFT(RecordTable[[#This Row],[CloneBarcode]],4),"match","MISMATCH"),"dead")</f>
        <v>dead</v>
      </c>
      <c r="F3824" s="15" t="str">
        <f>_xlfn.IFNA(INDEX(Table6[[#All],[Location]],MATCH(RecordTable[[#This Row],[METRC]],Table6[Tag],0)),"DEAD")</f>
        <v>DEAD</v>
      </c>
    </row>
    <row r="3825" spans="1:6" x14ac:dyDescent="0.25">
      <c r="A3825" t="s">
        <v>4638</v>
      </c>
      <c r="B3825" t="s">
        <v>2676</v>
      </c>
      <c r="C3825" t="str">
        <f>_xlfn.CONCAT(RecordTable[[#This Row],[PhenoAbbv]],".",RIGHT(RecordTable[[#This Row],[METRC]],6))</f>
        <v>NYFL014.045547</v>
      </c>
      <c r="D3825" s="15">
        <v>43866</v>
      </c>
      <c r="E3825" s="15" t="str">
        <f>_xlfn.IFNA(IF(LEFT(VLOOKUP(RecordTable[[#This Row],[METRC]],METRC!A:B,2,FALSE),4)=LEFT(RecordTable[[#This Row],[CloneBarcode]],4),"match","MISMATCH"),"dead")</f>
        <v>dead</v>
      </c>
      <c r="F3825" s="15" t="str">
        <f>_xlfn.IFNA(INDEX(Table6[[#All],[Location]],MATCH(RecordTable[[#This Row],[METRC]],Table6[Tag],0)),"DEAD")</f>
        <v>DEAD</v>
      </c>
    </row>
    <row r="3826" spans="1:6" x14ac:dyDescent="0.25">
      <c r="A3826" t="str">
        <f>_xlfn.CONCAT("1A4070000000065000",RIGHT(RecordTable[[#This Row],[CloneBarcode]],6))</f>
        <v>1A4070000000065000059522</v>
      </c>
      <c r="B3826" t="str">
        <f>LEFT(RecordTable[[#This Row],[CloneBarcode]],7)</f>
        <v>NYFL014</v>
      </c>
      <c r="C3826" t="s">
        <v>4713</v>
      </c>
      <c r="D3826" s="15">
        <v>43866</v>
      </c>
      <c r="E3826" s="15" t="str">
        <f>_xlfn.IFNA(IF(LEFT(VLOOKUP(RecordTable[[#This Row],[METRC]],METRC!A:B,2,FALSE),4)=LEFT(RecordTable[[#This Row],[CloneBarcode]],4),"match","MISMATCH"),"dead")</f>
        <v>dead</v>
      </c>
      <c r="F3826" s="15" t="str">
        <f>_xlfn.IFNA(INDEX(Table6[[#All],[Location]],MATCH(RecordTable[[#This Row],[METRC]],Table6[Tag],0)),"DEAD")</f>
        <v>DEAD</v>
      </c>
    </row>
    <row r="3827" spans="1:6" x14ac:dyDescent="0.25">
      <c r="A3827" t="str">
        <f>_xlfn.CONCAT("1A4070000000065000",RIGHT(RecordTable[[#This Row],[CloneBarcode]],6))</f>
        <v>1A4070000000065000045539</v>
      </c>
      <c r="B3827" t="str">
        <f>LEFT(RecordTable[[#This Row],[CloneBarcode]],7)</f>
        <v>ONED026</v>
      </c>
      <c r="C3827" t="s">
        <v>3886</v>
      </c>
      <c r="D3827" s="15">
        <v>43866</v>
      </c>
      <c r="E3827" s="15" t="str">
        <f>_xlfn.IFNA(IF(LEFT(VLOOKUP(RecordTable[[#This Row],[METRC]],METRC!A:B,2,FALSE),4)=LEFT(RecordTable[[#This Row],[CloneBarcode]],4),"match","MISMATCH"),"dead")</f>
        <v>dead</v>
      </c>
      <c r="F3827" s="15" t="str">
        <f>_xlfn.IFNA(INDEX(Table6[[#All],[Location]],MATCH(RecordTable[[#This Row],[METRC]],Table6[Tag],0)),"DEAD")</f>
        <v>DEAD</v>
      </c>
    </row>
    <row r="3828" spans="1:6" x14ac:dyDescent="0.25">
      <c r="A3828" t="s">
        <v>4639</v>
      </c>
      <c r="B3828" t="s">
        <v>3197</v>
      </c>
      <c r="C3828" t="str">
        <f>_xlfn.CONCAT(RecordTable[[#This Row],[PhenoAbbv]],".",RIGHT(RecordTable[[#This Row],[METRC]],6))</f>
        <v>ONED041.045564</v>
      </c>
      <c r="D3828" s="15">
        <v>43866</v>
      </c>
      <c r="E3828" s="15" t="str">
        <f>_xlfn.IFNA(IF(LEFT(VLOOKUP(RecordTable[[#This Row],[METRC]],METRC!A:B,2,FALSE),4)=LEFT(RecordTable[[#This Row],[CloneBarcode]],4),"match","MISMATCH"),"dead")</f>
        <v>dead</v>
      </c>
      <c r="F3828" s="15" t="str">
        <f>_xlfn.IFNA(INDEX(Table6[[#All],[Location]],MATCH(RecordTable[[#This Row],[METRC]],Table6[Tag],0)),"DEAD")</f>
        <v>DEAD</v>
      </c>
    </row>
    <row r="3829" spans="1:6" x14ac:dyDescent="0.25">
      <c r="A3829" t="s">
        <v>4641</v>
      </c>
      <c r="B3829" t="s">
        <v>3209</v>
      </c>
      <c r="C3829" t="str">
        <f>_xlfn.CONCAT(RecordTable[[#This Row],[PhenoAbbv]],".",RIGHT(RecordTable[[#This Row],[METRC]],6))</f>
        <v>OROB047.050634</v>
      </c>
      <c r="D3829" s="15">
        <v>43866</v>
      </c>
      <c r="E3829" s="15" t="str">
        <f>_xlfn.IFNA(IF(LEFT(VLOOKUP(RecordTable[[#This Row],[METRC]],METRC!A:B,2,FALSE),4)=LEFT(RecordTable[[#This Row],[CloneBarcode]],4),"match","MISMATCH"),"dead")</f>
        <v>dead</v>
      </c>
      <c r="F3829" s="15" t="str">
        <f>_xlfn.IFNA(INDEX(Table6[[#All],[Location]],MATCH(RecordTable[[#This Row],[METRC]],Table6[Tag],0)),"DEAD")</f>
        <v>DEAD</v>
      </c>
    </row>
    <row r="3830" spans="1:6" x14ac:dyDescent="0.25">
      <c r="A3830" t="str">
        <f>_xlfn.CONCAT("1A4070000000065000",RIGHT(RecordTable[[#This Row],[CloneBarcode]],6))</f>
        <v>1A4070000000065000053215</v>
      </c>
      <c r="B3830" t="str">
        <f>LEFT(RecordTable[[#This Row],[CloneBarcode]],7)</f>
        <v>OROB047</v>
      </c>
      <c r="C3830" t="s">
        <v>4270</v>
      </c>
      <c r="D3830" s="15">
        <v>43866</v>
      </c>
      <c r="E3830" s="15" t="str">
        <f>_xlfn.IFNA(IF(LEFT(VLOOKUP(RecordTable[[#This Row],[METRC]],METRC!A:B,2,FALSE),4)=LEFT(RecordTable[[#This Row],[CloneBarcode]],4),"match","MISMATCH"),"dead")</f>
        <v>dead</v>
      </c>
      <c r="F3830" s="15" t="str">
        <f>_xlfn.IFNA(INDEX(Table6[[#All],[Location]],MATCH(RecordTable[[#This Row],[METRC]],Table6[Tag],0)),"DEAD")</f>
        <v>DEAD</v>
      </c>
    </row>
    <row r="3831" spans="1:6" x14ac:dyDescent="0.25">
      <c r="A3831" t="str">
        <f>_xlfn.CONCAT("1A4070000000065000",RIGHT(RecordTable[[#This Row],[CloneBarcode]],6))</f>
        <v>1A4070000000065000050635</v>
      </c>
      <c r="B3831" t="str">
        <f>LEFT(RecordTable[[#This Row],[CloneBarcode]],7)</f>
        <v>OROB047</v>
      </c>
      <c r="C3831" t="s">
        <v>4168</v>
      </c>
      <c r="D3831" s="15">
        <v>43866</v>
      </c>
      <c r="E3831" s="15" t="str">
        <f>_xlfn.IFNA(IF(LEFT(VLOOKUP(RecordTable[[#This Row],[METRC]],METRC!A:B,2,FALSE),4)=LEFT(RecordTable[[#This Row],[CloneBarcode]],4),"match","MISMATCH"),"dead")</f>
        <v>dead</v>
      </c>
      <c r="F3831" s="15" t="str">
        <f>_xlfn.IFNA(INDEX(Table6[[#All],[Location]],MATCH(RecordTable[[#This Row],[METRC]],Table6[Tag],0)),"DEAD")</f>
        <v>DEAD</v>
      </c>
    </row>
    <row r="3832" spans="1:6" x14ac:dyDescent="0.25">
      <c r="A3832" t="str">
        <f>_xlfn.CONCAT("1A4070000000065000",RIGHT(RecordTable[[#This Row],[CloneBarcode]],6))</f>
        <v>1A4070000000065000053216</v>
      </c>
      <c r="B3832" t="str">
        <f>LEFT(RecordTable[[#This Row],[CloneBarcode]],7)</f>
        <v>OROB047</v>
      </c>
      <c r="C3832" t="s">
        <v>4271</v>
      </c>
      <c r="D3832" s="15">
        <v>43866</v>
      </c>
      <c r="E3832" s="15" t="str">
        <f>_xlfn.IFNA(IF(LEFT(VLOOKUP(RecordTable[[#This Row],[METRC]],METRC!A:B,2,FALSE),4)=LEFT(RecordTable[[#This Row],[CloneBarcode]],4),"match","MISMATCH"),"dead")</f>
        <v>dead</v>
      </c>
      <c r="F3832" s="15" t="str">
        <f>_xlfn.IFNA(INDEX(Table6[[#All],[Location]],MATCH(RecordTable[[#This Row],[METRC]],Table6[Tag],0)),"DEAD")</f>
        <v>DEAD</v>
      </c>
    </row>
    <row r="3833" spans="1:6" x14ac:dyDescent="0.25">
      <c r="A3833" t="s">
        <v>4642</v>
      </c>
      <c r="B3833" t="s">
        <v>62</v>
      </c>
      <c r="C3833" t="str">
        <f>_xlfn.CONCAT(RecordTable[[#This Row],[PhenoAbbv]],".",RIGHT(RecordTable[[#This Row],[METRC]],6))</f>
        <v>OROB054.050624</v>
      </c>
      <c r="D3833" s="15">
        <v>43866</v>
      </c>
      <c r="E3833" s="15" t="str">
        <f>_xlfn.IFNA(IF(LEFT(VLOOKUP(RecordTable[[#This Row],[METRC]],METRC!A:B,2,FALSE),4)=LEFT(RecordTable[[#This Row],[CloneBarcode]],4),"match","MISMATCH"),"dead")</f>
        <v>dead</v>
      </c>
      <c r="F3833" s="15" t="str">
        <f>_xlfn.IFNA(INDEX(Table6[[#All],[Location]],MATCH(RecordTable[[#This Row],[METRC]],Table6[Tag],0)),"DEAD")</f>
        <v>DEAD</v>
      </c>
    </row>
    <row r="3834" spans="1:6" x14ac:dyDescent="0.25">
      <c r="A3834" t="s">
        <v>4643</v>
      </c>
      <c r="B3834" t="s">
        <v>62</v>
      </c>
      <c r="C3834" t="str">
        <f>_xlfn.CONCAT(RecordTable[[#This Row],[PhenoAbbv]],".",RIGHT(RecordTable[[#This Row],[METRC]],6))</f>
        <v>OROB054.050625</v>
      </c>
      <c r="D3834" s="15">
        <v>43866</v>
      </c>
      <c r="E3834" s="15" t="str">
        <f>_xlfn.IFNA(IF(LEFT(VLOOKUP(RecordTable[[#This Row],[METRC]],METRC!A:B,2,FALSE),4)=LEFT(RecordTable[[#This Row],[CloneBarcode]],4),"match","MISMATCH"),"dead")</f>
        <v>dead</v>
      </c>
      <c r="F3834" s="15" t="str">
        <f>_xlfn.IFNA(INDEX(Table6[[#All],[Location]],MATCH(RecordTable[[#This Row],[METRC]],Table6[Tag],0)),"DEAD")</f>
        <v>DEAD</v>
      </c>
    </row>
    <row r="3835" spans="1:6" x14ac:dyDescent="0.25">
      <c r="A3835" t="str">
        <f>_xlfn.CONCAT("1A4070000000065000",RIGHT(RecordTable[[#This Row],[CloneBarcode]],6))</f>
        <v>1A4070000000065000053197</v>
      </c>
      <c r="B3835" t="str">
        <f>LEFT(RecordTable[[#This Row],[CloneBarcode]],7)</f>
        <v>OROB054</v>
      </c>
      <c r="C3835" t="s">
        <v>4272</v>
      </c>
      <c r="D3835" s="15">
        <v>43866</v>
      </c>
      <c r="E3835" s="15" t="str">
        <f>_xlfn.IFNA(IF(LEFT(VLOOKUP(RecordTable[[#This Row],[METRC]],METRC!A:B,2,FALSE),4)=LEFT(RecordTable[[#This Row],[CloneBarcode]],4),"match","MISMATCH"),"dead")</f>
        <v>dead</v>
      </c>
      <c r="F3835" s="15" t="str">
        <f>_xlfn.IFNA(INDEX(Table6[[#All],[Location]],MATCH(RecordTable[[#This Row],[METRC]],Table6[Tag],0)),"DEAD")</f>
        <v>DEAD</v>
      </c>
    </row>
    <row r="3836" spans="1:6" x14ac:dyDescent="0.25">
      <c r="A3836" t="str">
        <f>_xlfn.CONCAT("1A4070000000065000",RIGHT(RecordTable[[#This Row],[CloneBarcode]],6))</f>
        <v>1A4070000000065000053196</v>
      </c>
      <c r="B3836" t="str">
        <f>LEFT(RecordTable[[#This Row],[CloneBarcode]],7)</f>
        <v>OROB054</v>
      </c>
      <c r="C3836" t="s">
        <v>102</v>
      </c>
      <c r="D3836" s="15">
        <v>43866</v>
      </c>
      <c r="E3836" s="15" t="str">
        <f>_xlfn.IFNA(IF(LEFT(VLOOKUP(RecordTable[[#This Row],[METRC]],METRC!A:B,2,FALSE),4)=LEFT(RecordTable[[#This Row],[CloneBarcode]],4),"match","MISMATCH"),"dead")</f>
        <v>dead</v>
      </c>
      <c r="F3836" s="15" t="str">
        <f>_xlfn.IFNA(INDEX(Table6[[#All],[Location]],MATCH(RecordTable[[#This Row],[METRC]],Table6[Tag],0)),"DEAD")</f>
        <v>DEAD</v>
      </c>
    </row>
    <row r="3837" spans="1:6" x14ac:dyDescent="0.25">
      <c r="A3837" t="s">
        <v>4644</v>
      </c>
      <c r="B3837" t="s">
        <v>3215</v>
      </c>
      <c r="C3837" t="str">
        <f>_xlfn.CONCAT(RecordTable[[#This Row],[PhenoAbbv]],".",RIGHT(RecordTable[[#This Row],[METRC]],6))</f>
        <v>PHGW020.045530</v>
      </c>
      <c r="D3837" s="15">
        <v>43866</v>
      </c>
      <c r="E3837" s="15" t="str">
        <f>_xlfn.IFNA(IF(LEFT(VLOOKUP(RecordTable[[#This Row],[METRC]],METRC!A:B,2,FALSE),4)=LEFT(RecordTable[[#This Row],[CloneBarcode]],4),"match","MISMATCH"),"dead")</f>
        <v>dead</v>
      </c>
      <c r="F3837" s="15" t="str">
        <f>_xlfn.IFNA(INDEX(Table6[[#All],[Location]],MATCH(RecordTable[[#This Row],[METRC]],Table6[Tag],0)),"DEAD")</f>
        <v>DEAD</v>
      </c>
    </row>
    <row r="3838" spans="1:6" x14ac:dyDescent="0.25">
      <c r="A3838" t="s">
        <v>4645</v>
      </c>
      <c r="B3838" t="s">
        <v>3215</v>
      </c>
      <c r="C3838" t="str">
        <f>_xlfn.CONCAT(RecordTable[[#This Row],[PhenoAbbv]],".",RIGHT(RecordTable[[#This Row],[METRC]],6))</f>
        <v>PHGW020.045531</v>
      </c>
      <c r="D3838" s="15">
        <v>43866</v>
      </c>
      <c r="E3838" s="15" t="str">
        <f>_xlfn.IFNA(IF(LEFT(VLOOKUP(RecordTable[[#This Row],[METRC]],METRC!A:B,2,FALSE),4)=LEFT(RecordTable[[#This Row],[CloneBarcode]],4),"match","MISMATCH"),"dead")</f>
        <v>dead</v>
      </c>
      <c r="F3838" s="15" t="str">
        <f>_xlfn.IFNA(INDEX(Table6[[#All],[Location]],MATCH(RecordTable[[#This Row],[METRC]],Table6[Tag],0)),"DEAD")</f>
        <v>DEAD</v>
      </c>
    </row>
    <row r="3839" spans="1:6" x14ac:dyDescent="0.25">
      <c r="A3839" t="str">
        <f>_xlfn.CONCAT("1A4070000000065000",RIGHT(RecordTable[[#This Row],[CloneBarcode]],6))</f>
        <v>1A4070000000065000059221</v>
      </c>
      <c r="B3839" t="str">
        <f>LEFT(RecordTable[[#This Row],[CloneBarcode]],7)</f>
        <v>PHGW020</v>
      </c>
      <c r="C3839" t="s">
        <v>4714</v>
      </c>
      <c r="D3839" s="15">
        <v>43866</v>
      </c>
      <c r="E3839" s="15" t="str">
        <f>_xlfn.IFNA(IF(LEFT(VLOOKUP(RecordTable[[#This Row],[METRC]],METRC!A:B,2,FALSE),4)=LEFT(RecordTable[[#This Row],[CloneBarcode]],4),"match","MISMATCH"),"dead")</f>
        <v>dead</v>
      </c>
      <c r="F3839" s="15" t="str">
        <f>_xlfn.IFNA(INDEX(Table6[[#All],[Location]],MATCH(RecordTable[[#This Row],[METRC]],Table6[Tag],0)),"DEAD")</f>
        <v>DEAD</v>
      </c>
    </row>
    <row r="3840" spans="1:6" x14ac:dyDescent="0.25">
      <c r="A3840" t="s">
        <v>4646</v>
      </c>
      <c r="B3840" t="s">
        <v>3486</v>
      </c>
      <c r="C3840" t="str">
        <f>_xlfn.CONCAT(RecordTable[[#This Row],[PhenoAbbv]],".",RIGHT(RecordTable[[#This Row],[METRC]],6))</f>
        <v>PHGW023.045492</v>
      </c>
      <c r="D3840" s="15">
        <v>43866</v>
      </c>
      <c r="E3840" s="15" t="str">
        <f>_xlfn.IFNA(IF(LEFT(VLOOKUP(RecordTable[[#This Row],[METRC]],METRC!A:B,2,FALSE),4)=LEFT(RecordTable[[#This Row],[CloneBarcode]],4),"match","MISMATCH"),"dead")</f>
        <v>dead</v>
      </c>
      <c r="F3840" s="15" t="str">
        <f>_xlfn.IFNA(INDEX(Table6[[#All],[Location]],MATCH(RecordTable[[#This Row],[METRC]],Table6[Tag],0)),"DEAD")</f>
        <v>DEAD</v>
      </c>
    </row>
    <row r="3841" spans="1:6" x14ac:dyDescent="0.25">
      <c r="A3841" t="s">
        <v>4647</v>
      </c>
      <c r="B3841" t="s">
        <v>3486</v>
      </c>
      <c r="C3841" t="str">
        <f>_xlfn.CONCAT(RecordTable[[#This Row],[PhenoAbbv]],".",RIGHT(RecordTable[[#This Row],[METRC]],6))</f>
        <v>PHGW023.045493</v>
      </c>
      <c r="D3841" s="15">
        <v>43866</v>
      </c>
      <c r="E3841" s="15" t="str">
        <f>_xlfn.IFNA(IF(LEFT(VLOOKUP(RecordTable[[#This Row],[METRC]],METRC!A:B,2,FALSE),4)=LEFT(RecordTable[[#This Row],[CloneBarcode]],4),"match","MISMATCH"),"dead")</f>
        <v>dead</v>
      </c>
      <c r="F3841" s="15" t="str">
        <f>_xlfn.IFNA(INDEX(Table6[[#All],[Location]],MATCH(RecordTable[[#This Row],[METRC]],Table6[Tag],0)),"DEAD")</f>
        <v>DEAD</v>
      </c>
    </row>
    <row r="3842" spans="1:6" x14ac:dyDescent="0.25">
      <c r="A3842" t="str">
        <f>_xlfn.CONCAT("1A4070000000065000",RIGHT(RecordTable[[#This Row],[CloneBarcode]],6))</f>
        <v>1A4070000000065000059302</v>
      </c>
      <c r="B3842" t="str">
        <f>LEFT(RecordTable[[#This Row],[CloneBarcode]],7)</f>
        <v>PHGW023</v>
      </c>
      <c r="C3842" t="s">
        <v>4715</v>
      </c>
      <c r="D3842" s="15">
        <v>43866</v>
      </c>
      <c r="E3842" s="15" t="str">
        <f>_xlfn.IFNA(IF(LEFT(VLOOKUP(RecordTable[[#This Row],[METRC]],METRC!A:B,2,FALSE),4)=LEFT(RecordTable[[#This Row],[CloneBarcode]],4),"match","MISMATCH"),"dead")</f>
        <v>dead</v>
      </c>
      <c r="F3842" s="15" t="str">
        <f>_xlfn.IFNA(INDEX(Table6[[#All],[Location]],MATCH(RecordTable[[#This Row],[METRC]],Table6[Tag],0)),"DEAD")</f>
        <v>DEAD</v>
      </c>
    </row>
    <row r="3843" spans="1:6" x14ac:dyDescent="0.25">
      <c r="A3843" t="str">
        <f>_xlfn.CONCAT("1A4070000000065000",RIGHT(RecordTable[[#This Row],[CloneBarcode]],6))</f>
        <v>1A4070000000065000054318</v>
      </c>
      <c r="B3843" t="str">
        <f>LEFT(RecordTable[[#This Row],[CloneBarcode]],7)</f>
        <v>PLAN004</v>
      </c>
      <c r="C3843" t="s">
        <v>20</v>
      </c>
      <c r="D3843" s="15">
        <v>43866</v>
      </c>
      <c r="E3843" s="15" t="str">
        <f>_xlfn.IFNA(IF(LEFT(VLOOKUP(RecordTable[[#This Row],[METRC]],METRC!A:B,2,FALSE),4)=LEFT(RecordTable[[#This Row],[CloneBarcode]],4),"match","MISMATCH"),"dead")</f>
        <v>dead</v>
      </c>
      <c r="F3843" s="15" t="str">
        <f>_xlfn.IFNA(INDEX(Table6[[#All],[Location]],MATCH(RecordTable[[#This Row],[METRC]],Table6[Tag],0)),"DEAD")</f>
        <v>DEAD</v>
      </c>
    </row>
    <row r="3844" spans="1:6" x14ac:dyDescent="0.25">
      <c r="A3844" t="str">
        <f>_xlfn.CONCAT("1A4070000000065000",RIGHT(RecordTable[[#This Row],[CloneBarcode]],6))</f>
        <v>1A4070000000065000054367</v>
      </c>
      <c r="B3844" t="str">
        <f>LEFT(RecordTable[[#This Row],[CloneBarcode]],7)</f>
        <v>PLAN004</v>
      </c>
      <c r="C3844" t="s">
        <v>4505</v>
      </c>
      <c r="D3844" s="15">
        <v>43866</v>
      </c>
      <c r="E3844" s="15" t="str">
        <f>_xlfn.IFNA(IF(LEFT(VLOOKUP(RecordTable[[#This Row],[METRC]],METRC!A:B,2,FALSE),4)=LEFT(RecordTable[[#This Row],[CloneBarcode]],4),"match","MISMATCH"),"dead")</f>
        <v>dead</v>
      </c>
      <c r="F3844" s="15" t="str">
        <f>_xlfn.IFNA(INDEX(Table6[[#All],[Location]],MATCH(RecordTable[[#This Row],[METRC]],Table6[Tag],0)),"DEAD")</f>
        <v>DEAD</v>
      </c>
    </row>
    <row r="3845" spans="1:6" x14ac:dyDescent="0.25">
      <c r="A3845" t="str">
        <f>_xlfn.CONCAT("1A4070000000065000",RIGHT(RecordTable[[#This Row],[CloneBarcode]],6))</f>
        <v>1A4070000000065000054311</v>
      </c>
      <c r="B3845" t="str">
        <f>LEFT(RecordTable[[#This Row],[CloneBarcode]],7)</f>
        <v>PLAN004</v>
      </c>
      <c r="C3845" t="s">
        <v>4504</v>
      </c>
      <c r="D3845" s="15">
        <v>43866</v>
      </c>
      <c r="E3845" s="15" t="str">
        <f>_xlfn.IFNA(IF(LEFT(VLOOKUP(RecordTable[[#This Row],[METRC]],METRC!A:B,2,FALSE),4)=LEFT(RecordTable[[#This Row],[CloneBarcode]],4),"match","MISMATCH"),"dead")</f>
        <v>dead</v>
      </c>
      <c r="F3845" s="15" t="str">
        <f>_xlfn.IFNA(INDEX(Table6[[#All],[Location]],MATCH(RecordTable[[#This Row],[METRC]],Table6[Tag],0)),"DEAD")</f>
        <v>DEAD</v>
      </c>
    </row>
    <row r="3846" spans="1:6" x14ac:dyDescent="0.25">
      <c r="A3846" t="str">
        <f>_xlfn.CONCAT("1A4070000000065000",RIGHT(RecordTable[[#This Row],[CloneBarcode]],6))</f>
        <v>1A4070000000065000054381</v>
      </c>
      <c r="B3846" t="str">
        <f>LEFT(RecordTable[[#This Row],[CloneBarcode]],7)</f>
        <v>PLAN004</v>
      </c>
      <c r="C3846" t="s">
        <v>176</v>
      </c>
      <c r="D3846" s="15">
        <v>43866</v>
      </c>
      <c r="E3846" s="15" t="str">
        <f>_xlfn.IFNA(IF(LEFT(VLOOKUP(RecordTable[[#This Row],[METRC]],METRC!A:B,2,FALSE),4)=LEFT(RecordTable[[#This Row],[CloneBarcode]],4),"match","MISMATCH"),"dead")</f>
        <v>dead</v>
      </c>
      <c r="F3846" s="15" t="str">
        <f>_xlfn.IFNA(INDEX(Table6[[#All],[Location]],MATCH(RecordTable[[#This Row],[METRC]],Table6[Tag],0)),"DEAD")</f>
        <v>DEAD</v>
      </c>
    </row>
    <row r="3847" spans="1:6" x14ac:dyDescent="0.25">
      <c r="A3847" t="str">
        <f>_xlfn.CONCAT("1A4070000000065000",RIGHT(RecordTable[[#This Row],[CloneBarcode]],6))</f>
        <v>1A4070000000065000054144</v>
      </c>
      <c r="B3847" t="str">
        <f>LEFT(RecordTable[[#This Row],[CloneBarcode]],7)</f>
        <v>PLAN008</v>
      </c>
      <c r="C3847" t="s">
        <v>158</v>
      </c>
      <c r="D3847" s="15">
        <v>43866</v>
      </c>
      <c r="E3847" s="15" t="str">
        <f>_xlfn.IFNA(IF(LEFT(VLOOKUP(RecordTable[[#This Row],[METRC]],METRC!A:B,2,FALSE),4)=LEFT(RecordTable[[#This Row],[CloneBarcode]],4),"match","MISMATCH"),"dead")</f>
        <v>dead</v>
      </c>
      <c r="F3847" s="15" t="str">
        <f>_xlfn.IFNA(INDEX(Table6[[#All],[Location]],MATCH(RecordTable[[#This Row],[METRC]],Table6[Tag],0)),"DEAD")</f>
        <v>DEAD</v>
      </c>
    </row>
    <row r="3848" spans="1:6" x14ac:dyDescent="0.25">
      <c r="A3848" t="str">
        <f>_xlfn.CONCAT("1A4070000000065000",RIGHT(RecordTable[[#This Row],[CloneBarcode]],6))</f>
        <v>1A4070000000065000054107</v>
      </c>
      <c r="B3848" t="str">
        <f>LEFT(RecordTable[[#This Row],[CloneBarcode]],7)</f>
        <v>PLAN008</v>
      </c>
      <c r="C3848" t="s">
        <v>4506</v>
      </c>
      <c r="D3848" s="15">
        <v>43866</v>
      </c>
      <c r="E3848" s="15" t="str">
        <f>_xlfn.IFNA(IF(LEFT(VLOOKUP(RecordTable[[#This Row],[METRC]],METRC!A:B,2,FALSE),4)=LEFT(RecordTable[[#This Row],[CloneBarcode]],4),"match","MISMATCH"),"dead")</f>
        <v>dead</v>
      </c>
      <c r="F3848" s="15" t="str">
        <f>_xlfn.IFNA(INDEX(Table6[[#All],[Location]],MATCH(RecordTable[[#This Row],[METRC]],Table6[Tag],0)),"DEAD")</f>
        <v>DEAD</v>
      </c>
    </row>
    <row r="3849" spans="1:6" x14ac:dyDescent="0.25">
      <c r="A3849" t="str">
        <f>_xlfn.CONCAT("1A4070000000065000",RIGHT(RecordTable[[#This Row],[CloneBarcode]],6))</f>
        <v>1A4070000000065000054094</v>
      </c>
      <c r="B3849" t="str">
        <f>LEFT(RecordTable[[#This Row],[CloneBarcode]],7)</f>
        <v>PLAN008</v>
      </c>
      <c r="C3849" t="s">
        <v>4508</v>
      </c>
      <c r="D3849" s="15">
        <v>43866</v>
      </c>
      <c r="E3849" s="15" t="str">
        <f>_xlfn.IFNA(IF(LEFT(VLOOKUP(RecordTable[[#This Row],[METRC]],METRC!A:B,2,FALSE),4)=LEFT(RecordTable[[#This Row],[CloneBarcode]],4),"match","MISMATCH"),"dead")</f>
        <v>dead</v>
      </c>
      <c r="F3849" s="15" t="str">
        <f>_xlfn.IFNA(INDEX(Table6[[#All],[Location]],MATCH(RecordTable[[#This Row],[METRC]],Table6[Tag],0)),"DEAD")</f>
        <v>DEAD</v>
      </c>
    </row>
    <row r="3850" spans="1:6" x14ac:dyDescent="0.25">
      <c r="A3850" t="s">
        <v>4648</v>
      </c>
      <c r="B3850" t="s">
        <v>2726</v>
      </c>
      <c r="C3850" t="str">
        <f>_xlfn.CONCAT(RecordTable[[#This Row],[PhenoAbbv]],".",RIGHT(RecordTable[[#This Row],[METRC]],6))</f>
        <v>PLAN017.044188</v>
      </c>
      <c r="D3850" s="15">
        <v>43866</v>
      </c>
      <c r="E3850" s="15" t="str">
        <f>_xlfn.IFNA(IF(LEFT(VLOOKUP(RecordTable[[#This Row],[METRC]],METRC!A:B,2,FALSE),4)=LEFT(RecordTable[[#This Row],[CloneBarcode]],4),"match","MISMATCH"),"dead")</f>
        <v>dead</v>
      </c>
      <c r="F3850" s="15" t="str">
        <f>_xlfn.IFNA(INDEX(Table6[[#All],[Location]],MATCH(RecordTable[[#This Row],[METRC]],Table6[Tag],0)),"DEAD")</f>
        <v>DEAD</v>
      </c>
    </row>
    <row r="3851" spans="1:6" x14ac:dyDescent="0.25">
      <c r="A3851" t="s">
        <v>4649</v>
      </c>
      <c r="B3851" t="s">
        <v>2726</v>
      </c>
      <c r="C3851" t="str">
        <f>_xlfn.CONCAT(RecordTable[[#This Row],[PhenoAbbv]],".",RIGHT(RecordTable[[#This Row],[METRC]],6))</f>
        <v>PLAN017.044211</v>
      </c>
      <c r="D3851" s="15">
        <v>43866</v>
      </c>
      <c r="E3851" s="15" t="str">
        <f>_xlfn.IFNA(IF(LEFT(VLOOKUP(RecordTable[[#This Row],[METRC]],METRC!A:B,2,FALSE),4)=LEFT(RecordTable[[#This Row],[CloneBarcode]],4),"match","MISMATCH"),"dead")</f>
        <v>dead</v>
      </c>
      <c r="F3851" s="15" t="str">
        <f>_xlfn.IFNA(INDEX(Table6[[#All],[Location]],MATCH(RecordTable[[#This Row],[METRC]],Table6[Tag],0)),"DEAD")</f>
        <v>DEAD</v>
      </c>
    </row>
    <row r="3852" spans="1:6" x14ac:dyDescent="0.25">
      <c r="A3852" t="s">
        <v>4650</v>
      </c>
      <c r="B3852" t="s">
        <v>4031</v>
      </c>
      <c r="C3852" t="str">
        <f>_xlfn.CONCAT(RecordTable[[#This Row],[PhenoAbbv]],".",RIGHT(RecordTable[[#This Row],[METRC]],6))</f>
        <v>PLKO004.048056</v>
      </c>
      <c r="D3852" s="15">
        <v>43866</v>
      </c>
      <c r="E3852" s="15" t="str">
        <f>_xlfn.IFNA(IF(LEFT(VLOOKUP(RecordTable[[#This Row],[METRC]],METRC!A:B,2,FALSE),4)=LEFT(RecordTable[[#This Row],[CloneBarcode]],4),"match","MISMATCH"),"dead")</f>
        <v>dead</v>
      </c>
      <c r="F3852" s="15" t="str">
        <f>_xlfn.IFNA(INDEX(Table6[[#All],[Location]],MATCH(RecordTable[[#This Row],[METRC]],Table6[Tag],0)),"DEAD")</f>
        <v>DEAD</v>
      </c>
    </row>
    <row r="3853" spans="1:6" x14ac:dyDescent="0.25">
      <c r="A3853" t="s">
        <v>4651</v>
      </c>
      <c r="B3853" t="s">
        <v>4031</v>
      </c>
      <c r="C3853" t="str">
        <f>_xlfn.CONCAT(RecordTable[[#This Row],[PhenoAbbv]],".",RIGHT(RecordTable[[#This Row],[METRC]],6))</f>
        <v>PLKO004.048057</v>
      </c>
      <c r="D3853" s="15">
        <v>43866</v>
      </c>
      <c r="E3853" s="15" t="str">
        <f>_xlfn.IFNA(IF(LEFT(VLOOKUP(RecordTable[[#This Row],[METRC]],METRC!A:B,2,FALSE),4)=LEFT(RecordTable[[#This Row],[CloneBarcode]],4),"match","MISMATCH"),"dead")</f>
        <v>dead</v>
      </c>
      <c r="F3853" s="15" t="str">
        <f>_xlfn.IFNA(INDEX(Table6[[#All],[Location]],MATCH(RecordTable[[#This Row],[METRC]],Table6[Tag],0)),"DEAD")</f>
        <v>DEAD</v>
      </c>
    </row>
    <row r="3854" spans="1:6" x14ac:dyDescent="0.25">
      <c r="A3854" t="s">
        <v>4652</v>
      </c>
      <c r="B3854" t="s">
        <v>4031</v>
      </c>
      <c r="C3854" t="str">
        <f>_xlfn.CONCAT(RecordTable[[#This Row],[PhenoAbbv]],".",RIGHT(RecordTable[[#This Row],[METRC]],6))</f>
        <v>PLKO004.048058</v>
      </c>
      <c r="D3854" s="15">
        <v>43866</v>
      </c>
      <c r="E3854" s="15" t="str">
        <f>_xlfn.IFNA(IF(LEFT(VLOOKUP(RecordTable[[#This Row],[METRC]],METRC!A:B,2,FALSE),4)=LEFT(RecordTable[[#This Row],[CloneBarcode]],4),"match","MISMATCH"),"dead")</f>
        <v>dead</v>
      </c>
      <c r="F3854" s="15" t="str">
        <f>_xlfn.IFNA(INDEX(Table6[[#All],[Location]],MATCH(RecordTable[[#This Row],[METRC]],Table6[Tag],0)),"DEAD")</f>
        <v>DEAD</v>
      </c>
    </row>
    <row r="3855" spans="1:6" x14ac:dyDescent="0.25">
      <c r="A3855" t="str">
        <f>_xlfn.CONCAT("1A4070000000065000",RIGHT(RecordTable[[#This Row],[CloneBarcode]],6))</f>
        <v>1A4070000000065000057402</v>
      </c>
      <c r="B3855" t="str">
        <f>LEFT(RecordTable[[#This Row],[CloneBarcode]],7)</f>
        <v>PLKO004</v>
      </c>
      <c r="C3855" t="s">
        <v>4511</v>
      </c>
      <c r="D3855" s="15">
        <v>43866</v>
      </c>
      <c r="E3855" s="15" t="str">
        <f>_xlfn.IFNA(IF(LEFT(VLOOKUP(RecordTable[[#This Row],[METRC]],METRC!A:B,2,FALSE),4)=LEFT(RecordTable[[#This Row],[CloneBarcode]],4),"match","MISMATCH"),"dead")</f>
        <v>dead</v>
      </c>
      <c r="F3855" s="15" t="str">
        <f>_xlfn.IFNA(INDEX(Table6[[#All],[Location]],MATCH(RecordTable[[#This Row],[METRC]],Table6[Tag],0)),"DEAD")</f>
        <v>DEAD</v>
      </c>
    </row>
    <row r="3856" spans="1:6" x14ac:dyDescent="0.25">
      <c r="A3856" t="str">
        <f>_xlfn.CONCAT("1A4070000000065000",RIGHT(RecordTable[[#This Row],[CloneBarcode]],6))</f>
        <v>1A4070000000065000057401</v>
      </c>
      <c r="B3856" t="str">
        <f>LEFT(RecordTable[[#This Row],[CloneBarcode]],7)</f>
        <v>PLKO004</v>
      </c>
      <c r="C3856" t="s">
        <v>4510</v>
      </c>
      <c r="D3856" s="15">
        <v>43866</v>
      </c>
      <c r="E3856" s="15" t="str">
        <f>_xlfn.IFNA(IF(LEFT(VLOOKUP(RecordTable[[#This Row],[METRC]],METRC!A:B,2,FALSE),4)=LEFT(RecordTable[[#This Row],[CloneBarcode]],4),"match","MISMATCH"),"dead")</f>
        <v>dead</v>
      </c>
      <c r="F3856" s="15" t="str">
        <f>_xlfn.IFNA(INDEX(Table6[[#All],[Location]],MATCH(RecordTable[[#This Row],[METRC]],Table6[Tag],0)),"DEAD")</f>
        <v>DEAD</v>
      </c>
    </row>
    <row r="3857" spans="1:6" x14ac:dyDescent="0.25">
      <c r="A3857" t="str">
        <f>_xlfn.CONCAT("1A4070000000065000",RIGHT(RecordTable[[#This Row],[CloneBarcode]],6))</f>
        <v>1A4070000000065000053713</v>
      </c>
      <c r="B3857" t="str">
        <f>LEFT(RecordTable[[#This Row],[CloneBarcode]],7)</f>
        <v>PLKO030</v>
      </c>
      <c r="C3857" t="s">
        <v>4515</v>
      </c>
      <c r="D3857" s="15">
        <v>43866</v>
      </c>
      <c r="E3857" s="15" t="str">
        <f>_xlfn.IFNA(IF(LEFT(VLOOKUP(RecordTable[[#This Row],[METRC]],METRC!A:B,2,FALSE),4)=LEFT(RecordTable[[#This Row],[CloneBarcode]],4),"match","MISMATCH"),"dead")</f>
        <v>dead</v>
      </c>
      <c r="F3857" s="15" t="str">
        <f>_xlfn.IFNA(INDEX(Table6[[#All],[Location]],MATCH(RecordTable[[#This Row],[METRC]],Table6[Tag],0)),"DEAD")</f>
        <v>DEAD</v>
      </c>
    </row>
    <row r="3858" spans="1:6" x14ac:dyDescent="0.25">
      <c r="A3858" t="str">
        <f>_xlfn.CONCAT("1A4070000000065000",RIGHT(RecordTable[[#This Row],[CloneBarcode]],6))</f>
        <v>1A4070000000065000053648</v>
      </c>
      <c r="B3858" t="str">
        <f>LEFT(RecordTable[[#This Row],[CloneBarcode]],7)</f>
        <v>PLKO030</v>
      </c>
      <c r="C3858" t="s">
        <v>4516</v>
      </c>
      <c r="D3858" s="15">
        <v>43866</v>
      </c>
      <c r="E3858" s="15" t="str">
        <f>_xlfn.IFNA(IF(LEFT(VLOOKUP(RecordTable[[#This Row],[METRC]],METRC!A:B,2,FALSE),4)=LEFT(RecordTable[[#This Row],[CloneBarcode]],4),"match","MISMATCH"),"dead")</f>
        <v>dead</v>
      </c>
      <c r="F3858" s="15" t="str">
        <f>_xlfn.IFNA(INDEX(Table6[[#All],[Location]],MATCH(RecordTable[[#This Row],[METRC]],Table6[Tag],0)),"DEAD")</f>
        <v>DEAD</v>
      </c>
    </row>
    <row r="3859" spans="1:6" x14ac:dyDescent="0.25">
      <c r="A3859" t="str">
        <f>_xlfn.CONCAT("1A4070000000065000",RIGHT(RecordTable[[#This Row],[CloneBarcode]],6))</f>
        <v>1A4070000000065000053714</v>
      </c>
      <c r="B3859" t="str">
        <f>LEFT(RecordTable[[#This Row],[CloneBarcode]],7)</f>
        <v>PLKO030</v>
      </c>
      <c r="C3859" t="s">
        <v>4513</v>
      </c>
      <c r="D3859" s="15">
        <v>43866</v>
      </c>
      <c r="E3859" s="15" t="str">
        <f>_xlfn.IFNA(IF(LEFT(VLOOKUP(RecordTable[[#This Row],[METRC]],METRC!A:B,2,FALSE),4)=LEFT(RecordTable[[#This Row],[CloneBarcode]],4),"match","MISMATCH"),"dead")</f>
        <v>dead</v>
      </c>
      <c r="F3859" s="15" t="str">
        <f>_xlfn.IFNA(INDEX(Table6[[#All],[Location]],MATCH(RecordTable[[#This Row],[METRC]],Table6[Tag],0)),"DEAD")</f>
        <v>DEAD</v>
      </c>
    </row>
    <row r="3860" spans="1:6" x14ac:dyDescent="0.25">
      <c r="A3860" t="str">
        <f>_xlfn.CONCAT("1A4070000000065000",RIGHT(RecordTable[[#This Row],[CloneBarcode]],6))</f>
        <v>1A4070000000065000053255</v>
      </c>
      <c r="B3860" t="str">
        <f>LEFT(RecordTable[[#This Row],[CloneBarcode]],7)</f>
        <v>POLO028</v>
      </c>
      <c r="C3860" t="s">
        <v>4374</v>
      </c>
      <c r="D3860" s="15">
        <v>43866</v>
      </c>
      <c r="E3860" s="15" t="str">
        <f>_xlfn.IFNA(IF(LEFT(VLOOKUP(RecordTable[[#This Row],[METRC]],METRC!A:B,2,FALSE),4)=LEFT(RecordTable[[#This Row],[CloneBarcode]],4),"match","MISMATCH"),"dead")</f>
        <v>dead</v>
      </c>
      <c r="F3860" s="15" t="str">
        <f>_xlfn.IFNA(INDEX(Table6[[#All],[Location]],MATCH(RecordTable[[#This Row],[METRC]],Table6[Tag],0)),"DEAD")</f>
        <v>DEAD</v>
      </c>
    </row>
    <row r="3861" spans="1:6" x14ac:dyDescent="0.25">
      <c r="A3861" t="str">
        <f>_xlfn.CONCAT("1A4070000000065000",RIGHT(RecordTable[[#This Row],[CloneBarcode]],6))</f>
        <v>1A4070000000065000053254</v>
      </c>
      <c r="B3861" t="str">
        <f>LEFT(RecordTable[[#This Row],[CloneBarcode]],7)</f>
        <v>POLO028</v>
      </c>
      <c r="C3861" t="s">
        <v>4520</v>
      </c>
      <c r="D3861" s="15">
        <v>43866</v>
      </c>
      <c r="E3861" s="15" t="str">
        <f>_xlfn.IFNA(IF(LEFT(VLOOKUP(RecordTable[[#This Row],[METRC]],METRC!A:B,2,FALSE),4)=LEFT(RecordTable[[#This Row],[CloneBarcode]],4),"match","MISMATCH"),"dead")</f>
        <v>dead</v>
      </c>
      <c r="F3861" s="15" t="str">
        <f>_xlfn.IFNA(INDEX(Table6[[#All],[Location]],MATCH(RecordTable[[#This Row],[METRC]],Table6[Tag],0)),"DEAD")</f>
        <v>DEAD</v>
      </c>
    </row>
    <row r="3862" spans="1:6" x14ac:dyDescent="0.25">
      <c r="A3862" t="s">
        <v>4653</v>
      </c>
      <c r="B3862" t="s">
        <v>3246</v>
      </c>
      <c r="C3862" t="str">
        <f>_xlfn.CONCAT(RecordTable[[#This Row],[PhenoAbbv]],".",RIGHT(RecordTable[[#This Row],[METRC]],6))</f>
        <v>POLO046.044105</v>
      </c>
      <c r="D3862" s="15">
        <v>43866</v>
      </c>
      <c r="E3862" s="15" t="str">
        <f>_xlfn.IFNA(IF(LEFT(VLOOKUP(RecordTable[[#This Row],[METRC]],METRC!A:B,2,FALSE),4)=LEFT(RecordTable[[#This Row],[CloneBarcode]],4),"match","MISMATCH"),"dead")</f>
        <v>dead</v>
      </c>
      <c r="F3862" s="15" t="str">
        <f>_xlfn.IFNA(INDEX(Table6[[#All],[Location]],MATCH(RecordTable[[#This Row],[METRC]],Table6[Tag],0)),"DEAD")</f>
        <v>DEAD</v>
      </c>
    </row>
    <row r="3863" spans="1:6" x14ac:dyDescent="0.25">
      <c r="A3863" t="s">
        <v>4654</v>
      </c>
      <c r="B3863" t="s">
        <v>3246</v>
      </c>
      <c r="C3863" t="str">
        <f>_xlfn.CONCAT(RecordTable[[#This Row],[PhenoAbbv]],".",RIGHT(RecordTable[[#This Row],[METRC]],6))</f>
        <v>POLO046.048060</v>
      </c>
      <c r="D3863" s="15">
        <v>43866</v>
      </c>
      <c r="E3863" s="15" t="str">
        <f>_xlfn.IFNA(IF(LEFT(VLOOKUP(RecordTable[[#This Row],[METRC]],METRC!A:B,2,FALSE),4)=LEFT(RecordTable[[#This Row],[CloneBarcode]],4),"match","MISMATCH"),"dead")</f>
        <v>dead</v>
      </c>
      <c r="F3863" s="15" t="str">
        <f>_xlfn.IFNA(INDEX(Table6[[#All],[Location]],MATCH(RecordTable[[#This Row],[METRC]],Table6[Tag],0)),"DEAD")</f>
        <v>DEAD</v>
      </c>
    </row>
    <row r="3864" spans="1:6" x14ac:dyDescent="0.25">
      <c r="A3864" t="str">
        <f>_xlfn.CONCAT("1A4070000000065000",RIGHT(RecordTable[[#This Row],[CloneBarcode]],6))</f>
        <v>1A4070000000065000053175</v>
      </c>
      <c r="B3864" t="str">
        <f>LEFT(RecordTable[[#This Row],[CloneBarcode]],7)</f>
        <v>POLO046</v>
      </c>
      <c r="C3864" t="s">
        <v>4274</v>
      </c>
      <c r="D3864" s="15">
        <v>43866</v>
      </c>
      <c r="E3864" s="15" t="str">
        <f>_xlfn.IFNA(IF(LEFT(VLOOKUP(RecordTable[[#This Row],[METRC]],METRC!A:B,2,FALSE),4)=LEFT(RecordTable[[#This Row],[CloneBarcode]],4),"match","MISMATCH"),"dead")</f>
        <v>dead</v>
      </c>
      <c r="F3864" s="15" t="str">
        <f>_xlfn.IFNA(INDEX(Table6[[#All],[Location]],MATCH(RecordTable[[#This Row],[METRC]],Table6[Tag],0)),"DEAD")</f>
        <v>DEAD</v>
      </c>
    </row>
    <row r="3865" spans="1:6" x14ac:dyDescent="0.25">
      <c r="A3865" t="str">
        <f>_xlfn.CONCAT("1A4070000000065000",RIGHT(RecordTable[[#This Row],[CloneBarcode]],6))</f>
        <v>1A4070000000065000053176</v>
      </c>
      <c r="B3865" t="str">
        <f>LEFT(RecordTable[[#This Row],[CloneBarcode]],7)</f>
        <v>POLO046</v>
      </c>
      <c r="C3865" t="s">
        <v>4275</v>
      </c>
      <c r="D3865" s="15">
        <v>43866</v>
      </c>
      <c r="E3865" s="15" t="str">
        <f>_xlfn.IFNA(IF(LEFT(VLOOKUP(RecordTable[[#This Row],[METRC]],METRC!A:B,2,FALSE),4)=LEFT(RecordTable[[#This Row],[CloneBarcode]],4),"match","MISMATCH"),"dead")</f>
        <v>dead</v>
      </c>
      <c r="F3865" s="15" t="str">
        <f>_xlfn.IFNA(INDEX(Table6[[#All],[Location]],MATCH(RecordTable[[#This Row],[METRC]],Table6[Tag],0)),"DEAD")</f>
        <v>DEAD</v>
      </c>
    </row>
    <row r="3866" spans="1:6" x14ac:dyDescent="0.25">
      <c r="A3866" t="str">
        <f>_xlfn.CONCAT("1A4070000000065000",RIGHT(RecordTable[[#This Row],[CloneBarcode]],6))</f>
        <v>1A4070000000065000057432</v>
      </c>
      <c r="B3866" t="str">
        <f>LEFT(RecordTable[[#This Row],[CloneBarcode]],7)</f>
        <v>POTN017</v>
      </c>
      <c r="C3866" t="s">
        <v>174</v>
      </c>
      <c r="D3866" s="15">
        <v>43866</v>
      </c>
      <c r="E3866" s="15" t="str">
        <f>_xlfn.IFNA(IF(LEFT(VLOOKUP(RecordTable[[#This Row],[METRC]],METRC!A:B,2,FALSE),4)=LEFT(RecordTable[[#This Row],[CloneBarcode]],4),"match","MISMATCH"),"dead")</f>
        <v>dead</v>
      </c>
      <c r="F3866" s="15" t="str">
        <f>_xlfn.IFNA(INDEX(Table6[[#All],[Location]],MATCH(RecordTable[[#This Row],[METRC]],Table6[Tag],0)),"DEAD")</f>
        <v>DEAD</v>
      </c>
    </row>
    <row r="3867" spans="1:6" x14ac:dyDescent="0.25">
      <c r="A3867" t="str">
        <f>_xlfn.CONCAT("1A4070000000065000",RIGHT(RecordTable[[#This Row],[CloneBarcode]],6))</f>
        <v>1A4070000000065000057433</v>
      </c>
      <c r="B3867" t="str">
        <f>LEFT(RecordTable[[#This Row],[CloneBarcode]],7)</f>
        <v>POTN017</v>
      </c>
      <c r="C3867" t="s">
        <v>189</v>
      </c>
      <c r="D3867" s="15">
        <v>43866</v>
      </c>
      <c r="E3867" s="15" t="str">
        <f>_xlfn.IFNA(IF(LEFT(VLOOKUP(RecordTable[[#This Row],[METRC]],METRC!A:B,2,FALSE),4)=LEFT(RecordTable[[#This Row],[CloneBarcode]],4),"match","MISMATCH"),"dead")</f>
        <v>dead</v>
      </c>
      <c r="F3867" s="15" t="str">
        <f>_xlfn.IFNA(INDEX(Table6[[#All],[Location]],MATCH(RecordTable[[#This Row],[METRC]],Table6[Tag],0)),"DEAD")</f>
        <v>DEAD</v>
      </c>
    </row>
    <row r="3868" spans="1:6" x14ac:dyDescent="0.25">
      <c r="A3868" t="str">
        <f>_xlfn.CONCAT("1A4070000000065000",RIGHT(RecordTable[[#This Row],[CloneBarcode]],6))</f>
        <v>1A4070000000065000057431</v>
      </c>
      <c r="B3868" t="str">
        <f>LEFT(RecordTable[[#This Row],[CloneBarcode]],7)</f>
        <v>POTN017</v>
      </c>
      <c r="C3868" t="s">
        <v>22</v>
      </c>
      <c r="D3868" s="15">
        <v>43866</v>
      </c>
      <c r="E3868" s="15" t="str">
        <f>_xlfn.IFNA(IF(LEFT(VLOOKUP(RecordTable[[#This Row],[METRC]],METRC!A:B,2,FALSE),4)=LEFT(RecordTable[[#This Row],[CloneBarcode]],4),"match","MISMATCH"),"dead")</f>
        <v>dead</v>
      </c>
      <c r="F3868" s="15" t="str">
        <f>_xlfn.IFNA(INDEX(Table6[[#All],[Location]],MATCH(RecordTable[[#This Row],[METRC]],Table6[Tag],0)),"DEAD")</f>
        <v>DEAD</v>
      </c>
    </row>
    <row r="3869" spans="1:6" x14ac:dyDescent="0.25">
      <c r="A3869" t="s">
        <v>4656</v>
      </c>
      <c r="B3869" t="s">
        <v>3251</v>
      </c>
      <c r="C3869" t="str">
        <f>_xlfn.CONCAT(RecordTable[[#This Row],[PhenoAbbv]],".",RIGHT(RecordTable[[#This Row],[METRC]],6))</f>
        <v>RBOG002.048076</v>
      </c>
      <c r="D3869" s="15">
        <v>43866</v>
      </c>
      <c r="E3869" s="15" t="str">
        <f>_xlfn.IFNA(IF(LEFT(VLOOKUP(RecordTable[[#This Row],[METRC]],METRC!A:B,2,FALSE),4)=LEFT(RecordTable[[#This Row],[CloneBarcode]],4),"match","MISMATCH"),"dead")</f>
        <v>dead</v>
      </c>
      <c r="F3869" s="15" t="str">
        <f>_xlfn.IFNA(INDEX(Table6[[#All],[Location]],MATCH(RecordTable[[#This Row],[METRC]],Table6[Tag],0)),"DEAD")</f>
        <v>DEAD</v>
      </c>
    </row>
    <row r="3870" spans="1:6" x14ac:dyDescent="0.25">
      <c r="A3870" t="s">
        <v>4657</v>
      </c>
      <c r="B3870" t="s">
        <v>3251</v>
      </c>
      <c r="C3870" t="str">
        <f>_xlfn.CONCAT(RecordTable[[#This Row],[PhenoAbbv]],".",RIGHT(RecordTable[[#This Row],[METRC]],6))</f>
        <v>RBOG002.048077</v>
      </c>
      <c r="D3870" s="15">
        <v>43866</v>
      </c>
      <c r="E3870" s="15" t="str">
        <f>_xlfn.IFNA(IF(LEFT(VLOOKUP(RecordTable[[#This Row],[METRC]],METRC!A:B,2,FALSE),4)=LEFT(RecordTable[[#This Row],[CloneBarcode]],4),"match","MISMATCH"),"dead")</f>
        <v>dead</v>
      </c>
      <c r="F3870" s="15" t="str">
        <f>_xlfn.IFNA(INDEX(Table6[[#All],[Location]],MATCH(RecordTable[[#This Row],[METRC]],Table6[Tag],0)),"DEAD")</f>
        <v>DEAD</v>
      </c>
    </row>
    <row r="3871" spans="1:6" x14ac:dyDescent="0.25">
      <c r="A3871" t="s">
        <v>4658</v>
      </c>
      <c r="B3871" t="s">
        <v>3251</v>
      </c>
      <c r="C3871" t="str">
        <f>_xlfn.CONCAT(RecordTable[[#This Row],[PhenoAbbv]],".",RIGHT(RecordTable[[#This Row],[METRC]],6))</f>
        <v>RBOG002.048078</v>
      </c>
      <c r="D3871" s="15">
        <v>43866</v>
      </c>
      <c r="E3871" s="15" t="str">
        <f>_xlfn.IFNA(IF(LEFT(VLOOKUP(RecordTable[[#This Row],[METRC]],METRC!A:B,2,FALSE),4)=LEFT(RecordTable[[#This Row],[CloneBarcode]],4),"match","MISMATCH"),"dead")</f>
        <v>dead</v>
      </c>
      <c r="F3871" s="15" t="str">
        <f>_xlfn.IFNA(INDEX(Table6[[#All],[Location]],MATCH(RecordTable[[#This Row],[METRC]],Table6[Tag],0)),"DEAD")</f>
        <v>DEAD</v>
      </c>
    </row>
    <row r="3872" spans="1:6" x14ac:dyDescent="0.25">
      <c r="A3872" t="str">
        <f>_xlfn.CONCAT("1A4070000000065000",RIGHT(RecordTable[[#This Row],[CloneBarcode]],6))</f>
        <v>1A4070000000065000053157</v>
      </c>
      <c r="B3872" t="str">
        <f>LEFT(RecordTable[[#This Row],[CloneBarcode]],7)</f>
        <v>RBOG002</v>
      </c>
      <c r="C3872" t="s">
        <v>4276</v>
      </c>
      <c r="D3872" s="15">
        <v>43866</v>
      </c>
      <c r="E3872" s="15" t="str">
        <f>_xlfn.IFNA(IF(LEFT(VLOOKUP(RecordTable[[#This Row],[METRC]],METRC!A:B,2,FALSE),4)=LEFT(RecordTable[[#This Row],[CloneBarcode]],4),"match","MISMATCH"),"dead")</f>
        <v>dead</v>
      </c>
      <c r="F3872" s="15" t="str">
        <f>_xlfn.IFNA(INDEX(Table6[[#All],[Location]],MATCH(RecordTable[[#This Row],[METRC]],Table6[Tag],0)),"DEAD")</f>
        <v>DEAD</v>
      </c>
    </row>
    <row r="3873" spans="1:6" x14ac:dyDescent="0.25">
      <c r="A3873" t="s">
        <v>4659</v>
      </c>
      <c r="B3873" t="s">
        <v>3260</v>
      </c>
      <c r="C3873" t="str">
        <f>_xlfn.CONCAT(RecordTable[[#This Row],[PhenoAbbv]],".",RIGHT(RecordTable[[#This Row],[METRC]],6))</f>
        <v>SECF009.045490</v>
      </c>
      <c r="D3873" s="15">
        <v>43866</v>
      </c>
      <c r="E3873" s="15" t="str">
        <f>_xlfn.IFNA(IF(LEFT(VLOOKUP(RecordTable[[#This Row],[METRC]],METRC!A:B,2,FALSE),4)=LEFT(RecordTable[[#This Row],[CloneBarcode]],4),"match","MISMATCH"),"dead")</f>
        <v>dead</v>
      </c>
      <c r="F3873" s="15" t="str">
        <f>_xlfn.IFNA(INDEX(Table6[[#All],[Location]],MATCH(RecordTable[[#This Row],[METRC]],Table6[Tag],0)),"DEAD")</f>
        <v>DEAD</v>
      </c>
    </row>
    <row r="3874" spans="1:6" x14ac:dyDescent="0.25">
      <c r="A3874" t="s">
        <v>4660</v>
      </c>
      <c r="B3874" t="s">
        <v>3260</v>
      </c>
      <c r="C3874" t="str">
        <f>_xlfn.CONCAT(RecordTable[[#This Row],[PhenoAbbv]],".",RIGHT(RecordTable[[#This Row],[METRC]],6))</f>
        <v>SECF009.045491</v>
      </c>
      <c r="D3874" s="15">
        <v>43866</v>
      </c>
      <c r="E3874" s="15" t="str">
        <f>_xlfn.IFNA(IF(LEFT(VLOOKUP(RecordTable[[#This Row],[METRC]],METRC!A:B,2,FALSE),4)=LEFT(RecordTable[[#This Row],[CloneBarcode]],4),"match","MISMATCH"),"dead")</f>
        <v>dead</v>
      </c>
      <c r="F3874" s="15" t="str">
        <f>_xlfn.IFNA(INDEX(Table6[[#All],[Location]],MATCH(RecordTable[[#This Row],[METRC]],Table6[Tag],0)),"DEAD")</f>
        <v>DEAD</v>
      </c>
    </row>
    <row r="3875" spans="1:6" x14ac:dyDescent="0.25">
      <c r="A3875" t="str">
        <f>_xlfn.CONCAT("1A4070000000065000",RIGHT(RecordTable[[#This Row],[CloneBarcode]],6))</f>
        <v>1A4070000000065000050618</v>
      </c>
      <c r="B3875" t="str">
        <f>LEFT(RecordTable[[#This Row],[CloneBarcode]],7)</f>
        <v>SECF009</v>
      </c>
      <c r="C3875" t="s">
        <v>4174</v>
      </c>
      <c r="D3875" s="15">
        <v>43866</v>
      </c>
      <c r="E3875" s="15" t="str">
        <f>_xlfn.IFNA(IF(LEFT(VLOOKUP(RecordTable[[#This Row],[METRC]],METRC!A:B,2,FALSE),4)=LEFT(RecordTable[[#This Row],[CloneBarcode]],4),"match","MISMATCH"),"dead")</f>
        <v>dead</v>
      </c>
      <c r="F3875" s="15" t="str">
        <f>_xlfn.IFNA(INDEX(Table6[[#All],[Location]],MATCH(RecordTable[[#This Row],[METRC]],Table6[Tag],0)),"DEAD")</f>
        <v>DEAD</v>
      </c>
    </row>
    <row r="3876" spans="1:6" x14ac:dyDescent="0.25">
      <c r="A3876" t="str">
        <f>_xlfn.CONCAT("1A4070000000065000",RIGHT(RecordTable[[#This Row],[CloneBarcode]],6))</f>
        <v>1A4070000000065000060413</v>
      </c>
      <c r="B3876" t="str">
        <f>LEFT(RecordTable[[#This Row],[CloneBarcode]],7)</f>
        <v>SECF009</v>
      </c>
      <c r="C3876" t="s">
        <v>4716</v>
      </c>
      <c r="D3876" s="15">
        <v>43866</v>
      </c>
      <c r="E3876" s="15" t="str">
        <f>_xlfn.IFNA(IF(LEFT(VLOOKUP(RecordTable[[#This Row],[METRC]],METRC!A:B,2,FALSE),4)=LEFT(RecordTable[[#This Row],[CloneBarcode]],4),"match","MISMATCH"),"dead")</f>
        <v>dead</v>
      </c>
      <c r="F3876" s="15" t="str">
        <f>_xlfn.IFNA(INDEX(Table6[[#All],[Location]],MATCH(RecordTable[[#This Row],[METRC]],Table6[Tag],0)),"DEAD")</f>
        <v>DEAD</v>
      </c>
    </row>
    <row r="3877" spans="1:6" x14ac:dyDescent="0.25">
      <c r="A3877" t="s">
        <v>4661</v>
      </c>
      <c r="B3877" t="s">
        <v>3513</v>
      </c>
      <c r="C3877" t="str">
        <f>_xlfn.CONCAT(RecordTable[[#This Row],[PhenoAbbv]],".",RIGHT(RecordTable[[#This Row],[METRC]],6))</f>
        <v>SECF017.045529</v>
      </c>
      <c r="D3877" s="15">
        <v>43866</v>
      </c>
      <c r="E3877" s="15" t="str">
        <f>_xlfn.IFNA(IF(LEFT(VLOOKUP(RecordTable[[#This Row],[METRC]],METRC!A:B,2,FALSE),4)=LEFT(RecordTable[[#This Row],[CloneBarcode]],4),"match","MISMATCH"),"dead")</f>
        <v>dead</v>
      </c>
      <c r="F3877" s="15" t="str">
        <f>_xlfn.IFNA(INDEX(Table6[[#All],[Location]],MATCH(RecordTable[[#This Row],[METRC]],Table6[Tag],0)),"DEAD")</f>
        <v>DEAD</v>
      </c>
    </row>
    <row r="3878" spans="1:6" x14ac:dyDescent="0.25">
      <c r="A3878" t="s">
        <v>4662</v>
      </c>
      <c r="B3878" t="s">
        <v>3513</v>
      </c>
      <c r="C3878" t="str">
        <f>_xlfn.CONCAT(RecordTable[[#This Row],[PhenoAbbv]],".",RIGHT(RecordTable[[#This Row],[METRC]],6))</f>
        <v>SECF017.048019</v>
      </c>
      <c r="D3878" s="15">
        <v>43866</v>
      </c>
      <c r="E3878" s="15" t="str">
        <f>_xlfn.IFNA(IF(LEFT(VLOOKUP(RecordTable[[#This Row],[METRC]],METRC!A:B,2,FALSE),4)=LEFT(RecordTable[[#This Row],[CloneBarcode]],4),"match","MISMATCH"),"dead")</f>
        <v>dead</v>
      </c>
      <c r="F3878" s="15" t="str">
        <f>_xlfn.IFNA(INDEX(Table6[[#All],[Location]],MATCH(RecordTable[[#This Row],[METRC]],Table6[Tag],0)),"DEAD")</f>
        <v>DEAD</v>
      </c>
    </row>
    <row r="3879" spans="1:6" x14ac:dyDescent="0.25">
      <c r="A3879" t="s">
        <v>4663</v>
      </c>
      <c r="B3879" t="s">
        <v>3513</v>
      </c>
      <c r="C3879" t="str">
        <f>_xlfn.CONCAT(RecordTable[[#This Row],[PhenoAbbv]],".",RIGHT(RecordTable[[#This Row],[METRC]],6))</f>
        <v>SECF017.048020</v>
      </c>
      <c r="D3879" s="15">
        <v>43866</v>
      </c>
      <c r="E3879" s="15" t="str">
        <f>_xlfn.IFNA(IF(LEFT(VLOOKUP(RecordTable[[#This Row],[METRC]],METRC!A:B,2,FALSE),4)=LEFT(RecordTable[[#This Row],[CloneBarcode]],4),"match","MISMATCH"),"dead")</f>
        <v>dead</v>
      </c>
      <c r="F3879" s="15" t="str">
        <f>_xlfn.IFNA(INDEX(Table6[[#All],[Location]],MATCH(RecordTable[[#This Row],[METRC]],Table6[Tag],0)),"DEAD")</f>
        <v>DEAD</v>
      </c>
    </row>
    <row r="3880" spans="1:6" x14ac:dyDescent="0.25">
      <c r="A3880" t="str">
        <f>_xlfn.CONCAT("1A4070000000065000",RIGHT(RecordTable[[#This Row],[CloneBarcode]],6))</f>
        <v>1A4070000000065000050621</v>
      </c>
      <c r="B3880" t="str">
        <f>LEFT(RecordTable[[#This Row],[CloneBarcode]],7)</f>
        <v>SECF017</v>
      </c>
      <c r="C3880" t="s">
        <v>4176</v>
      </c>
      <c r="D3880" s="15">
        <v>43866</v>
      </c>
      <c r="E3880" s="15" t="str">
        <f>_xlfn.IFNA(IF(LEFT(VLOOKUP(RecordTable[[#This Row],[METRC]],METRC!A:B,2,FALSE),4)=LEFT(RecordTable[[#This Row],[CloneBarcode]],4),"match","MISMATCH"),"dead")</f>
        <v>dead</v>
      </c>
      <c r="F3880" s="15" t="str">
        <f>_xlfn.IFNA(INDEX(Table6[[#All],[Location]],MATCH(RecordTable[[#This Row],[METRC]],Table6[Tag],0)),"DEAD")</f>
        <v>DEAD</v>
      </c>
    </row>
    <row r="3881" spans="1:6" x14ac:dyDescent="0.25">
      <c r="A3881" t="str">
        <f>_xlfn.CONCAT("1A4070000000065000",RIGHT(RecordTable[[#This Row],[CloneBarcode]],6))</f>
        <v>1A4070000000065000050622</v>
      </c>
      <c r="B3881" t="str">
        <f>LEFT(RecordTable[[#This Row],[CloneBarcode]],7)</f>
        <v>SECF017</v>
      </c>
      <c r="C3881" t="s">
        <v>4177</v>
      </c>
      <c r="D3881" s="15">
        <v>43866</v>
      </c>
      <c r="E3881" s="15" t="str">
        <f>_xlfn.IFNA(IF(LEFT(VLOOKUP(RecordTable[[#This Row],[METRC]],METRC!A:B,2,FALSE),4)=LEFT(RecordTable[[#This Row],[CloneBarcode]],4),"match","MISMATCH"),"dead")</f>
        <v>dead</v>
      </c>
      <c r="F3881" s="15" t="str">
        <f>_xlfn.IFNA(INDEX(Table6[[#All],[Location]],MATCH(RecordTable[[#This Row],[METRC]],Table6[Tag],0)),"DEAD")</f>
        <v>DEAD</v>
      </c>
    </row>
    <row r="3882" spans="1:6" x14ac:dyDescent="0.25">
      <c r="A3882" t="str">
        <f>_xlfn.CONCAT("1A4070000000065000",RIGHT(RecordTable[[#This Row],[CloneBarcode]],6))</f>
        <v>1A4070000000065000053181</v>
      </c>
      <c r="B3882" t="str">
        <f>LEFT(RecordTable[[#This Row],[CloneBarcode]],7)</f>
        <v>SECF017</v>
      </c>
      <c r="C3882" t="s">
        <v>4278</v>
      </c>
      <c r="D3882" s="15">
        <v>43866</v>
      </c>
      <c r="E3882" s="15" t="str">
        <f>_xlfn.IFNA(IF(LEFT(VLOOKUP(RecordTable[[#This Row],[METRC]],METRC!A:B,2,FALSE),4)=LEFT(RecordTable[[#This Row],[CloneBarcode]],4),"match","MISMATCH"),"dead")</f>
        <v>dead</v>
      </c>
      <c r="F3882" s="15" t="str">
        <f>_xlfn.IFNA(INDEX(Table6[[#All],[Location]],MATCH(RecordTable[[#This Row],[METRC]],Table6[Tag],0)),"DEAD")</f>
        <v>DEAD</v>
      </c>
    </row>
    <row r="3883" spans="1:6" x14ac:dyDescent="0.25">
      <c r="A3883" t="str">
        <f>_xlfn.CONCAT("1A4070000000065000",RIGHT(RecordTable[[#This Row],[CloneBarcode]],6))</f>
        <v>1A4070000000065000053182</v>
      </c>
      <c r="B3883" t="str">
        <f>LEFT(RecordTable[[#This Row],[CloneBarcode]],7)</f>
        <v>SECF017</v>
      </c>
      <c r="C3883" t="s">
        <v>4279</v>
      </c>
      <c r="D3883" s="15">
        <v>43866</v>
      </c>
      <c r="E3883" s="15" t="str">
        <f>_xlfn.IFNA(IF(LEFT(VLOOKUP(RecordTable[[#This Row],[METRC]],METRC!A:B,2,FALSE),4)=LEFT(RecordTable[[#This Row],[CloneBarcode]],4),"match","MISMATCH"),"dead")</f>
        <v>dead</v>
      </c>
      <c r="F3883" s="15" t="str">
        <f>_xlfn.IFNA(INDEX(Table6[[#All],[Location]],MATCH(RecordTable[[#This Row],[METRC]],Table6[Tag],0)),"DEAD")</f>
        <v>DEAD</v>
      </c>
    </row>
    <row r="3884" spans="1:6" x14ac:dyDescent="0.25">
      <c r="A3884" t="str">
        <f>_xlfn.CONCAT("1A4070000000065000",RIGHT(RecordTable[[#This Row],[CloneBarcode]],6))</f>
        <v>1A4070000000065000053225</v>
      </c>
      <c r="B3884" t="str">
        <f>LEFT(RecordTable[[#This Row],[CloneBarcode]],7)</f>
        <v>SKNK004</v>
      </c>
      <c r="C3884" t="s">
        <v>4283</v>
      </c>
      <c r="D3884" s="15">
        <v>43866</v>
      </c>
      <c r="E3884" s="15" t="str">
        <f>_xlfn.IFNA(IF(LEFT(VLOOKUP(RecordTable[[#This Row],[METRC]],METRC!A:B,2,FALSE),4)=LEFT(RecordTable[[#This Row],[CloneBarcode]],4),"match","MISMATCH"),"dead")</f>
        <v>dead</v>
      </c>
      <c r="F3884" s="15" t="str">
        <f>_xlfn.IFNA(INDEX(Table6[[#All],[Location]],MATCH(RecordTable[[#This Row],[METRC]],Table6[Tag],0)),"DEAD")</f>
        <v>DEAD</v>
      </c>
    </row>
    <row r="3885" spans="1:6" x14ac:dyDescent="0.25">
      <c r="A3885" t="str">
        <f>_xlfn.CONCAT("1A4070000000065000",RIGHT(RecordTable[[#This Row],[CloneBarcode]],6))</f>
        <v>1A4070000000065000053226</v>
      </c>
      <c r="B3885" t="str">
        <f>LEFT(RecordTable[[#This Row],[CloneBarcode]],7)</f>
        <v>SKNK005</v>
      </c>
      <c r="C3885" t="s">
        <v>4284</v>
      </c>
      <c r="D3885" s="15">
        <v>43866</v>
      </c>
      <c r="E3885" s="15" t="str">
        <f>_xlfn.IFNA(IF(LEFT(VLOOKUP(RecordTable[[#This Row],[METRC]],METRC!A:B,2,FALSE),4)=LEFT(RecordTable[[#This Row],[CloneBarcode]],4),"match","MISMATCH"),"dead")</f>
        <v>dead</v>
      </c>
      <c r="F3885" s="15" t="str">
        <f>_xlfn.IFNA(INDEX(Table6[[#All],[Location]],MATCH(RecordTable[[#This Row],[METRC]],Table6[Tag],0)),"DEAD")</f>
        <v>DEAD</v>
      </c>
    </row>
    <row r="3886" spans="1:6" x14ac:dyDescent="0.25">
      <c r="A3886" t="str">
        <f>_xlfn.CONCAT("1A4070000000065000",RIGHT(RecordTable[[#This Row],[CloneBarcode]],6))</f>
        <v>1A4070000000065000053227</v>
      </c>
      <c r="B3886" t="str">
        <f>LEFT(RecordTable[[#This Row],[CloneBarcode]],7)</f>
        <v>SKNK007</v>
      </c>
      <c r="C3886" t="s">
        <v>4286</v>
      </c>
      <c r="D3886" s="15">
        <v>43866</v>
      </c>
      <c r="E3886" s="15" t="str">
        <f>_xlfn.IFNA(IF(LEFT(VLOOKUP(RecordTable[[#This Row],[METRC]],METRC!A:B,2,FALSE),4)=LEFT(RecordTable[[#This Row],[CloneBarcode]],4),"match","MISMATCH"),"dead")</f>
        <v>dead</v>
      </c>
      <c r="F3886" s="15" t="str">
        <f>_xlfn.IFNA(INDEX(Table6[[#All],[Location]],MATCH(RecordTable[[#This Row],[METRC]],Table6[Tag],0)),"DEAD")</f>
        <v>DEAD</v>
      </c>
    </row>
    <row r="3887" spans="1:6" x14ac:dyDescent="0.25">
      <c r="A3887" t="str">
        <f>_xlfn.CONCAT("1A4070000000065000",RIGHT(RecordTable[[#This Row],[CloneBarcode]],6))</f>
        <v>1A4070000000065000057104</v>
      </c>
      <c r="B3887" t="str">
        <f>LEFT(RecordTable[[#This Row],[CloneBarcode]],7)</f>
        <v>SKNK007</v>
      </c>
      <c r="C3887" t="s">
        <v>4717</v>
      </c>
      <c r="D3887" s="15">
        <v>43866</v>
      </c>
      <c r="E3887" s="15" t="str">
        <f>_xlfn.IFNA(IF(LEFT(VLOOKUP(RecordTable[[#This Row],[METRC]],METRC!A:B,2,FALSE),4)=LEFT(RecordTable[[#This Row],[CloneBarcode]],4),"match","MISMATCH"),"dead")</f>
        <v>dead</v>
      </c>
      <c r="F3887" s="15" t="str">
        <f>_xlfn.IFNA(INDEX(Table6[[#All],[Location]],MATCH(RecordTable[[#This Row],[METRC]],Table6[Tag],0)),"DEAD")</f>
        <v>DEAD</v>
      </c>
    </row>
    <row r="3888" spans="1:6" x14ac:dyDescent="0.25">
      <c r="A3888" t="str">
        <f>_xlfn.CONCAT("1A4070000000065000",RIGHT(RecordTable[[#This Row],[CloneBarcode]],6))</f>
        <v>1A4070000000065000053229</v>
      </c>
      <c r="B3888" t="str">
        <f>LEFT(RecordTable[[#This Row],[CloneBarcode]],7)</f>
        <v>SKNK009</v>
      </c>
      <c r="C3888" t="s">
        <v>4287</v>
      </c>
      <c r="D3888" s="15">
        <v>43866</v>
      </c>
      <c r="E3888" s="15" t="str">
        <f>_xlfn.IFNA(IF(LEFT(VLOOKUP(RecordTable[[#This Row],[METRC]],METRC!A:B,2,FALSE),4)=LEFT(RecordTable[[#This Row],[CloneBarcode]],4),"match","MISMATCH"),"dead")</f>
        <v>dead</v>
      </c>
      <c r="F3888" s="15" t="str">
        <f>_xlfn.IFNA(INDEX(Table6[[#All],[Location]],MATCH(RecordTable[[#This Row],[METRC]],Table6[Tag],0)),"DEAD")</f>
        <v>DEAD</v>
      </c>
    </row>
    <row r="3889" spans="1:6" x14ac:dyDescent="0.25">
      <c r="A3889" t="str">
        <f>_xlfn.CONCAT("1A4070000000065000",RIGHT(RecordTable[[#This Row],[CloneBarcode]],6))</f>
        <v>1A4070000000065000053232</v>
      </c>
      <c r="B3889" t="str">
        <f>LEFT(RecordTable[[#This Row],[CloneBarcode]],7)</f>
        <v>SKNK012</v>
      </c>
      <c r="C3889" t="s">
        <v>4290</v>
      </c>
      <c r="D3889" s="15">
        <v>43866</v>
      </c>
      <c r="E3889" s="15" t="str">
        <f>_xlfn.IFNA(IF(LEFT(VLOOKUP(RecordTable[[#This Row],[METRC]],METRC!A:B,2,FALSE),4)=LEFT(RecordTable[[#This Row],[CloneBarcode]],4),"match","MISMATCH"),"dead")</f>
        <v>dead</v>
      </c>
      <c r="F3889" s="15" t="str">
        <f>_xlfn.IFNA(INDEX(Table6[[#All],[Location]],MATCH(RecordTable[[#This Row],[METRC]],Table6[Tag],0)),"DEAD")</f>
        <v>DEAD</v>
      </c>
    </row>
    <row r="3890" spans="1:6" x14ac:dyDescent="0.25">
      <c r="A3890" t="str">
        <f>_xlfn.CONCAT("1A4070000000065000",RIGHT(RecordTable[[#This Row],[CloneBarcode]],6))</f>
        <v>1A4070000000065000057124</v>
      </c>
      <c r="B3890" t="str">
        <f>LEFT(RecordTable[[#This Row],[CloneBarcode]],7)</f>
        <v>SKNK012</v>
      </c>
      <c r="C3890" t="s">
        <v>4718</v>
      </c>
      <c r="D3890" s="15">
        <v>43866</v>
      </c>
      <c r="E3890" s="15" t="str">
        <f>_xlfn.IFNA(IF(LEFT(VLOOKUP(RecordTable[[#This Row],[METRC]],METRC!A:B,2,FALSE),4)=LEFT(RecordTable[[#This Row],[CloneBarcode]],4),"match","MISMATCH"),"dead")</f>
        <v>dead</v>
      </c>
      <c r="F3890" s="15" t="str">
        <f>_xlfn.IFNA(INDEX(Table6[[#All],[Location]],MATCH(RecordTable[[#This Row],[METRC]],Table6[Tag],0)),"DEAD")</f>
        <v>DEAD</v>
      </c>
    </row>
    <row r="3891" spans="1:6" x14ac:dyDescent="0.25">
      <c r="A3891" t="s">
        <v>4664</v>
      </c>
      <c r="B3891" t="s">
        <v>2662</v>
      </c>
      <c r="C3891" t="str">
        <f>_xlfn.CONCAT(RecordTable[[#This Row],[PhenoAbbv]],".",RIGHT(RecordTable[[#This Row],[METRC]],6))</f>
        <v>SOUR002.048119</v>
      </c>
      <c r="D3891" s="15">
        <v>43866</v>
      </c>
      <c r="E3891" s="15" t="str">
        <f>_xlfn.IFNA(IF(LEFT(VLOOKUP(RecordTable[[#This Row],[METRC]],METRC!A:B,2,FALSE),4)=LEFT(RecordTable[[#This Row],[CloneBarcode]],4),"match","MISMATCH"),"dead")</f>
        <v>dead</v>
      </c>
      <c r="F3891" s="15" t="str">
        <f>_xlfn.IFNA(INDEX(Table6[[#All],[Location]],MATCH(RecordTable[[#This Row],[METRC]],Table6[Tag],0)),"DEAD")</f>
        <v>DEAD</v>
      </c>
    </row>
    <row r="3892" spans="1:6" x14ac:dyDescent="0.25">
      <c r="A3892" t="str">
        <f>_xlfn.CONCAT("1A4070000000065000",RIGHT(RecordTable[[#This Row],[CloneBarcode]],6))</f>
        <v>1A4070000000065000053298</v>
      </c>
      <c r="B3892" t="str">
        <f>LEFT(RecordTable[[#This Row],[CloneBarcode]],7)</f>
        <v>SOUR002</v>
      </c>
      <c r="C3892" t="s">
        <v>4526</v>
      </c>
      <c r="D3892" s="15">
        <v>43866</v>
      </c>
      <c r="E3892" s="15" t="str">
        <f>_xlfn.IFNA(IF(LEFT(VLOOKUP(RecordTable[[#This Row],[METRC]],METRC!A:B,2,FALSE),4)=LEFT(RecordTable[[#This Row],[CloneBarcode]],4),"match","MISMATCH"),"dead")</f>
        <v>dead</v>
      </c>
      <c r="F3892" s="15" t="str">
        <f>_xlfn.IFNA(INDEX(Table6[[#All],[Location]],MATCH(RecordTable[[#This Row],[METRC]],Table6[Tag],0)),"DEAD")</f>
        <v>DEAD</v>
      </c>
    </row>
    <row r="3893" spans="1:6" x14ac:dyDescent="0.25">
      <c r="A3893" t="str">
        <f>_xlfn.CONCAT("1A4070000000065000",RIGHT(RecordTable[[#This Row],[CloneBarcode]],6))</f>
        <v>1A4070000000065000057080</v>
      </c>
      <c r="B3893" t="str">
        <f>LEFT(RecordTable[[#This Row],[CloneBarcode]],7)</f>
        <v>SOUR002</v>
      </c>
      <c r="C3893" t="s">
        <v>4719</v>
      </c>
      <c r="D3893" s="15">
        <v>43866</v>
      </c>
      <c r="E3893" s="15" t="str">
        <f>_xlfn.IFNA(IF(LEFT(VLOOKUP(RecordTable[[#This Row],[METRC]],METRC!A:B,2,FALSE),4)=LEFT(RecordTable[[#This Row],[CloneBarcode]],4),"match","MISMATCH"),"dead")</f>
        <v>dead</v>
      </c>
      <c r="F3893" s="15" t="str">
        <f>_xlfn.IFNA(INDEX(Table6[[#All],[Location]],MATCH(RecordTable[[#This Row],[METRC]],Table6[Tag],0)),"DEAD")</f>
        <v>DEAD</v>
      </c>
    </row>
    <row r="3894" spans="1:6" x14ac:dyDescent="0.25">
      <c r="A3894" t="s">
        <v>4665</v>
      </c>
      <c r="B3894" t="s">
        <v>4666</v>
      </c>
      <c r="C3894" t="str">
        <f>_xlfn.CONCAT(RecordTable[[#This Row],[PhenoAbbv]],".",RIGHT(RecordTable[[#This Row],[METRC]],6))</f>
        <v>SOUR004.048121</v>
      </c>
      <c r="D3894" s="15">
        <v>43866</v>
      </c>
      <c r="E3894" s="15" t="str">
        <f>_xlfn.IFNA(IF(LEFT(VLOOKUP(RecordTable[[#This Row],[METRC]],METRC!A:B,2,FALSE),4)=LEFT(RecordTable[[#This Row],[CloneBarcode]],4),"match","MISMATCH"),"dead")</f>
        <v>dead</v>
      </c>
      <c r="F3894" s="15" t="str">
        <f>_xlfn.IFNA(INDEX(Table6[[#All],[Location]],MATCH(RecordTable[[#This Row],[METRC]],Table6[Tag],0)),"DEAD")</f>
        <v>DEAD</v>
      </c>
    </row>
    <row r="3895" spans="1:6" x14ac:dyDescent="0.25">
      <c r="A3895" t="str">
        <f>_xlfn.CONCAT("1A4070000000065000",RIGHT(RecordTable[[#This Row],[CloneBarcode]],6))</f>
        <v>1A4070000000065000048123</v>
      </c>
      <c r="B3895" t="str">
        <f>LEFT(RecordTable[[#This Row],[CloneBarcode]],7)</f>
        <v>SOUR007</v>
      </c>
      <c r="C3895" t="s">
        <v>4069</v>
      </c>
      <c r="D3895" s="15">
        <v>43866</v>
      </c>
      <c r="E3895" s="15" t="str">
        <f>_xlfn.IFNA(IF(LEFT(VLOOKUP(RecordTable[[#This Row],[METRC]],METRC!A:B,2,FALSE),4)=LEFT(RecordTable[[#This Row],[CloneBarcode]],4),"match","MISMATCH"),"dead")</f>
        <v>dead</v>
      </c>
      <c r="F3895" s="15" t="str">
        <f>_xlfn.IFNA(INDEX(Table6[[#All],[Location]],MATCH(RecordTable[[#This Row],[METRC]],Table6[Tag],0)),"DEAD")</f>
        <v>DEAD</v>
      </c>
    </row>
    <row r="3896" spans="1:6" x14ac:dyDescent="0.25">
      <c r="A3896" t="s">
        <v>4667</v>
      </c>
      <c r="B3896" t="s">
        <v>2715</v>
      </c>
      <c r="C3896" t="str">
        <f>_xlfn.CONCAT(RecordTable[[#This Row],[PhenoAbbv]],".",RIGHT(RecordTable[[#This Row],[METRC]],6))</f>
        <v>SOUR011.048127</v>
      </c>
      <c r="D3896" s="15">
        <v>43866</v>
      </c>
      <c r="E3896" s="15" t="str">
        <f>_xlfn.IFNA(IF(LEFT(VLOOKUP(RecordTable[[#This Row],[METRC]],METRC!A:B,2,FALSE),4)=LEFT(RecordTable[[#This Row],[CloneBarcode]],4),"match","MISMATCH"),"dead")</f>
        <v>dead</v>
      </c>
      <c r="F3896" s="15" t="str">
        <f>_xlfn.IFNA(INDEX(Table6[[#All],[Location]],MATCH(RecordTable[[#This Row],[METRC]],Table6[Tag],0)),"DEAD")</f>
        <v>DEAD</v>
      </c>
    </row>
    <row r="3897" spans="1:6" x14ac:dyDescent="0.25">
      <c r="A3897" t="str">
        <f>_xlfn.CONCAT("1A4070000000065000",RIGHT(RecordTable[[#This Row],[CloneBarcode]],6))</f>
        <v>1A4070000000065000053294</v>
      </c>
      <c r="B3897" t="str">
        <f>LEFT(RecordTable[[#This Row],[CloneBarcode]],7)</f>
        <v>SOUR011</v>
      </c>
      <c r="C3897" t="s">
        <v>4527</v>
      </c>
      <c r="D3897" s="15">
        <v>43866</v>
      </c>
      <c r="E3897" s="15" t="str">
        <f>_xlfn.IFNA(IF(LEFT(VLOOKUP(RecordTable[[#This Row],[METRC]],METRC!A:B,2,FALSE),4)=LEFT(RecordTable[[#This Row],[CloneBarcode]],4),"match","MISMATCH"),"dead")</f>
        <v>dead</v>
      </c>
      <c r="F3897" s="15" t="str">
        <f>_xlfn.IFNA(INDEX(Table6[[#All],[Location]],MATCH(RecordTable[[#This Row],[METRC]],Table6[Tag],0)),"DEAD")</f>
        <v>DEAD</v>
      </c>
    </row>
    <row r="3898" spans="1:6" x14ac:dyDescent="0.25">
      <c r="A3898" t="str">
        <f>_xlfn.CONCAT("1A4070000000065000",RIGHT(RecordTable[[#This Row],[CloneBarcode]],6))</f>
        <v>1A4070000000065000057033</v>
      </c>
      <c r="B3898" t="str">
        <f>LEFT(RecordTable[[#This Row],[CloneBarcode]],7)</f>
        <v>SOUR011</v>
      </c>
      <c r="C3898" t="s">
        <v>4720</v>
      </c>
      <c r="D3898" s="15">
        <v>43866</v>
      </c>
      <c r="E3898" s="15" t="str">
        <f>_xlfn.IFNA(IF(LEFT(VLOOKUP(RecordTable[[#This Row],[METRC]],METRC!A:B,2,FALSE),4)=LEFT(RecordTable[[#This Row],[CloneBarcode]],4),"match","MISMATCH"),"dead")</f>
        <v>dead</v>
      </c>
      <c r="F3898" s="15" t="str">
        <f>_xlfn.IFNA(INDEX(Table6[[#All],[Location]],MATCH(RecordTable[[#This Row],[METRC]],Table6[Tag],0)),"DEAD")</f>
        <v>DEAD</v>
      </c>
    </row>
    <row r="3899" spans="1:6" x14ac:dyDescent="0.25">
      <c r="A3899" t="s">
        <v>4668</v>
      </c>
      <c r="B3899" t="s">
        <v>3516</v>
      </c>
      <c r="C3899" t="str">
        <f>_xlfn.CONCAT(RecordTable[[#This Row],[PhenoAbbv]],".",RIGHT(RecordTable[[#This Row],[METRC]],6))</f>
        <v>STR8009.048061</v>
      </c>
      <c r="D3899" s="15">
        <v>43866</v>
      </c>
      <c r="E3899" s="15" t="str">
        <f>_xlfn.IFNA(IF(LEFT(VLOOKUP(RecordTable[[#This Row],[METRC]],METRC!A:B,2,FALSE),4)=LEFT(RecordTable[[#This Row],[CloneBarcode]],4),"match","MISMATCH"),"dead")</f>
        <v>dead</v>
      </c>
      <c r="F3899" s="15" t="str">
        <f>_xlfn.IFNA(INDEX(Table6[[#All],[Location]],MATCH(RecordTable[[#This Row],[METRC]],Table6[Tag],0)),"DEAD")</f>
        <v>DEAD</v>
      </c>
    </row>
    <row r="3900" spans="1:6" x14ac:dyDescent="0.25">
      <c r="A3900" t="s">
        <v>4669</v>
      </c>
      <c r="B3900" t="s">
        <v>3516</v>
      </c>
      <c r="C3900" t="str">
        <f>_xlfn.CONCAT(RecordTable[[#This Row],[PhenoAbbv]],".",RIGHT(RecordTable[[#This Row],[METRC]],6))</f>
        <v>STR8009.048062</v>
      </c>
      <c r="D3900" s="15">
        <v>43866</v>
      </c>
      <c r="E3900" s="15" t="str">
        <f>_xlfn.IFNA(IF(LEFT(VLOOKUP(RecordTable[[#This Row],[METRC]],METRC!A:B,2,FALSE),4)=LEFT(RecordTable[[#This Row],[CloneBarcode]],4),"match","MISMATCH"),"dead")</f>
        <v>dead</v>
      </c>
      <c r="F3900" s="15" t="str">
        <f>_xlfn.IFNA(INDEX(Table6[[#All],[Location]],MATCH(RecordTable[[#This Row],[METRC]],Table6[Tag],0)),"DEAD")</f>
        <v>DEAD</v>
      </c>
    </row>
    <row r="3901" spans="1:6" x14ac:dyDescent="0.25">
      <c r="A3901" t="str">
        <f>_xlfn.CONCAT("1A4070000000065000",RIGHT(RecordTable[[#This Row],[CloneBarcode]],6))</f>
        <v>1A4070000000065000048041</v>
      </c>
      <c r="B3901" t="str">
        <f>LEFT(RecordTable[[#This Row],[CloneBarcode]],7)</f>
        <v>STR8009</v>
      </c>
      <c r="C3901" t="s">
        <v>4378</v>
      </c>
      <c r="D3901" s="15">
        <v>43866</v>
      </c>
      <c r="E3901" s="15" t="str">
        <f>_xlfn.IFNA(IF(LEFT(VLOOKUP(RecordTable[[#This Row],[METRC]],METRC!A:B,2,FALSE),4)=LEFT(RecordTable[[#This Row],[CloneBarcode]],4),"match","MISMATCH"),"dead")</f>
        <v>dead</v>
      </c>
      <c r="F3901" s="15" t="str">
        <f>_xlfn.IFNA(INDEX(Table6[[#All],[Location]],MATCH(RecordTable[[#This Row],[METRC]],Table6[Tag],0)),"DEAD")</f>
        <v>DEAD</v>
      </c>
    </row>
    <row r="3902" spans="1:6" x14ac:dyDescent="0.25">
      <c r="A3902" t="s">
        <v>4670</v>
      </c>
      <c r="B3902" t="s">
        <v>2659</v>
      </c>
      <c r="C3902" t="str">
        <f>_xlfn.CONCAT(RecordTable[[#This Row],[PhenoAbbv]],".",RIGHT(RecordTable[[#This Row],[METRC]],6))</f>
        <v>STR8014.045536</v>
      </c>
      <c r="D3902" s="15">
        <v>43866</v>
      </c>
      <c r="E3902" s="15" t="str">
        <f>_xlfn.IFNA(IF(LEFT(VLOOKUP(RecordTable[[#This Row],[METRC]],METRC!A:B,2,FALSE),4)=LEFT(RecordTable[[#This Row],[CloneBarcode]],4),"match","MISMATCH"),"dead")</f>
        <v>dead</v>
      </c>
      <c r="F3902" s="15" t="str">
        <f>_xlfn.IFNA(INDEX(Table6[[#All],[Location]],MATCH(RecordTable[[#This Row],[METRC]],Table6[Tag],0)),"DEAD")</f>
        <v>DEAD</v>
      </c>
    </row>
    <row r="3903" spans="1:6" x14ac:dyDescent="0.25">
      <c r="A3903" t="s">
        <v>4671</v>
      </c>
      <c r="B3903" t="s">
        <v>2659</v>
      </c>
      <c r="C3903" t="str">
        <f>_xlfn.CONCAT(RecordTable[[#This Row],[PhenoAbbv]],".",RIGHT(RecordTable[[#This Row],[METRC]],6))</f>
        <v>STR8014.045537</v>
      </c>
      <c r="D3903" s="15">
        <v>43866</v>
      </c>
      <c r="E3903" s="15" t="str">
        <f>_xlfn.IFNA(IF(LEFT(VLOOKUP(RecordTable[[#This Row],[METRC]],METRC!A:B,2,FALSE),4)=LEFT(RecordTable[[#This Row],[CloneBarcode]],4),"match","MISMATCH"),"dead")</f>
        <v>dead</v>
      </c>
      <c r="F3903" s="15" t="str">
        <f>_xlfn.IFNA(INDEX(Table6[[#All],[Location]],MATCH(RecordTable[[#This Row],[METRC]],Table6[Tag],0)),"DEAD")</f>
        <v>DEAD</v>
      </c>
    </row>
    <row r="3904" spans="1:6" x14ac:dyDescent="0.25">
      <c r="A3904" t="s">
        <v>4672</v>
      </c>
      <c r="B3904" t="s">
        <v>2659</v>
      </c>
      <c r="C3904" t="str">
        <f>_xlfn.CONCAT(RecordTable[[#This Row],[PhenoAbbv]],".",RIGHT(RecordTable[[#This Row],[METRC]],6))</f>
        <v>STR8014.048046</v>
      </c>
      <c r="D3904" s="15">
        <v>43866</v>
      </c>
      <c r="E3904" s="15" t="str">
        <f>_xlfn.IFNA(IF(LEFT(VLOOKUP(RecordTable[[#This Row],[METRC]],METRC!A:B,2,FALSE),4)=LEFT(RecordTable[[#This Row],[CloneBarcode]],4),"match","MISMATCH"),"dead")</f>
        <v>dead</v>
      </c>
      <c r="F3904" s="15" t="str">
        <f>_xlfn.IFNA(INDEX(Table6[[#All],[Location]],MATCH(RecordTable[[#This Row],[METRC]],Table6[Tag],0)),"DEAD")</f>
        <v>DEAD</v>
      </c>
    </row>
    <row r="3905" spans="1:6" x14ac:dyDescent="0.25">
      <c r="A3905" t="s">
        <v>4673</v>
      </c>
      <c r="B3905" t="s">
        <v>2659</v>
      </c>
      <c r="C3905" t="str">
        <f>_xlfn.CONCAT(RecordTable[[#This Row],[PhenoAbbv]],".",RIGHT(RecordTable[[#This Row],[METRC]],6))</f>
        <v>STR8014.048047</v>
      </c>
      <c r="D3905" s="15">
        <v>43866</v>
      </c>
      <c r="E3905" s="15" t="str">
        <f>_xlfn.IFNA(IF(LEFT(VLOOKUP(RecordTable[[#This Row],[METRC]],METRC!A:B,2,FALSE),4)=LEFT(RecordTable[[#This Row],[CloneBarcode]],4),"match","MISMATCH"),"dead")</f>
        <v>dead</v>
      </c>
      <c r="F3905" s="15" t="str">
        <f>_xlfn.IFNA(INDEX(Table6[[#All],[Location]],MATCH(RecordTable[[#This Row],[METRC]],Table6[Tag],0)),"DEAD")</f>
        <v>DEAD</v>
      </c>
    </row>
    <row r="3906" spans="1:6" x14ac:dyDescent="0.25">
      <c r="A3906" t="str">
        <f>_xlfn.CONCAT("1A4070000000065000",RIGHT(RecordTable[[#This Row],[CloneBarcode]],6))</f>
        <v>1A4070000000065000053180</v>
      </c>
      <c r="B3906" t="str">
        <f>LEFT(RecordTable[[#This Row],[CloneBarcode]],7)</f>
        <v>STR8014</v>
      </c>
      <c r="C3906" t="s">
        <v>152</v>
      </c>
      <c r="D3906" s="15">
        <v>43866</v>
      </c>
      <c r="E3906" s="15" t="str">
        <f>_xlfn.IFNA(IF(LEFT(VLOOKUP(RecordTable[[#This Row],[METRC]],METRC!A:B,2,FALSE),4)=LEFT(RecordTable[[#This Row],[CloneBarcode]],4),"match","MISMATCH"),"dead")</f>
        <v>dead</v>
      </c>
      <c r="F3906" s="15" t="str">
        <f>_xlfn.IFNA(INDEX(Table6[[#All],[Location]],MATCH(RecordTable[[#This Row],[METRC]],Table6[Tag],0)),"DEAD")</f>
        <v>DEAD</v>
      </c>
    </row>
    <row r="3907" spans="1:6" x14ac:dyDescent="0.25">
      <c r="A3907" t="str">
        <f>_xlfn.CONCAT("1A4070000000065000",RIGHT(RecordTable[[#This Row],[CloneBarcode]],6))</f>
        <v>1A4070000000065000053178</v>
      </c>
      <c r="B3907" t="str">
        <f>LEFT(RecordTable[[#This Row],[CloneBarcode]],7)</f>
        <v>STR8014</v>
      </c>
      <c r="C3907" t="s">
        <v>4293</v>
      </c>
      <c r="D3907" s="15">
        <v>43866</v>
      </c>
      <c r="E3907" s="15" t="str">
        <f>_xlfn.IFNA(IF(LEFT(VLOOKUP(RecordTable[[#This Row],[METRC]],METRC!A:B,2,FALSE),4)=LEFT(RecordTable[[#This Row],[CloneBarcode]],4),"match","MISMATCH"),"dead")</f>
        <v>dead</v>
      </c>
      <c r="F3907" s="15" t="str">
        <f>_xlfn.IFNA(INDEX(Table6[[#All],[Location]],MATCH(RecordTable[[#This Row],[METRC]],Table6[Tag],0)),"DEAD")</f>
        <v>DEAD</v>
      </c>
    </row>
    <row r="3908" spans="1:6" x14ac:dyDescent="0.25">
      <c r="A3908" t="s">
        <v>4674</v>
      </c>
      <c r="B3908" t="s">
        <v>2667</v>
      </c>
      <c r="C3908" t="str">
        <f>_xlfn.CONCAT(RecordTable[[#This Row],[PhenoAbbv]],".",RIGHT(RecordTable[[#This Row],[METRC]],6))</f>
        <v>STR8017.045488</v>
      </c>
      <c r="D3908" s="15">
        <v>43866</v>
      </c>
      <c r="E3908" s="15" t="str">
        <f>_xlfn.IFNA(IF(LEFT(VLOOKUP(RecordTable[[#This Row],[METRC]],METRC!A:B,2,FALSE),4)=LEFT(RecordTable[[#This Row],[CloneBarcode]],4),"match","MISMATCH"),"dead")</f>
        <v>dead</v>
      </c>
      <c r="F3908" s="15" t="str">
        <f>_xlfn.IFNA(INDEX(Table6[[#All],[Location]],MATCH(RecordTable[[#This Row],[METRC]],Table6[Tag],0)),"DEAD")</f>
        <v>DEAD</v>
      </c>
    </row>
    <row r="3909" spans="1:6" x14ac:dyDescent="0.25">
      <c r="A3909" t="s">
        <v>4675</v>
      </c>
      <c r="B3909" t="s">
        <v>2667</v>
      </c>
      <c r="C3909" t="str">
        <f>_xlfn.CONCAT(RecordTable[[#This Row],[PhenoAbbv]],".",RIGHT(RecordTable[[#This Row],[METRC]],6))</f>
        <v>STR8017.048042</v>
      </c>
      <c r="D3909" s="15">
        <v>43866</v>
      </c>
      <c r="E3909" s="15" t="str">
        <f>_xlfn.IFNA(IF(LEFT(VLOOKUP(RecordTable[[#This Row],[METRC]],METRC!A:B,2,FALSE),4)=LEFT(RecordTable[[#This Row],[CloneBarcode]],4),"match","MISMATCH"),"dead")</f>
        <v>dead</v>
      </c>
      <c r="F3909" s="15" t="str">
        <f>_xlfn.IFNA(INDEX(Table6[[#All],[Location]],MATCH(RecordTable[[#This Row],[METRC]],Table6[Tag],0)),"DEAD")</f>
        <v>DEAD</v>
      </c>
    </row>
    <row r="3910" spans="1:6" x14ac:dyDescent="0.25">
      <c r="A3910" t="s">
        <v>4676</v>
      </c>
      <c r="B3910" t="s">
        <v>2667</v>
      </c>
      <c r="C3910" t="str">
        <f>_xlfn.CONCAT(RecordTable[[#This Row],[PhenoAbbv]],".",RIGHT(RecordTable[[#This Row],[METRC]],6))</f>
        <v>STR8017.048043</v>
      </c>
      <c r="D3910" s="15">
        <v>43866</v>
      </c>
      <c r="E3910" s="15" t="str">
        <f>_xlfn.IFNA(IF(LEFT(VLOOKUP(RecordTable[[#This Row],[METRC]],METRC!A:B,2,FALSE),4)=LEFT(RecordTable[[#This Row],[CloneBarcode]],4),"match","MISMATCH"),"dead")</f>
        <v>dead</v>
      </c>
      <c r="F3910" s="15" t="str">
        <f>_xlfn.IFNA(INDEX(Table6[[#All],[Location]],MATCH(RecordTable[[#This Row],[METRC]],Table6[Tag],0)),"DEAD")</f>
        <v>DEAD</v>
      </c>
    </row>
    <row r="3911" spans="1:6" x14ac:dyDescent="0.25">
      <c r="A3911" t="s">
        <v>4677</v>
      </c>
      <c r="B3911" t="s">
        <v>3276</v>
      </c>
      <c r="C3911" t="str">
        <f>_xlfn.CONCAT(RecordTable[[#This Row],[PhenoAbbv]],".",RIGHT(RecordTable[[#This Row],[METRC]],6))</f>
        <v>STRC017.045556</v>
      </c>
      <c r="D3911" s="15">
        <v>43866</v>
      </c>
      <c r="E3911" s="15" t="str">
        <f>_xlfn.IFNA(IF(LEFT(VLOOKUP(RecordTable[[#This Row],[METRC]],METRC!A:B,2,FALSE),4)=LEFT(RecordTable[[#This Row],[CloneBarcode]],4),"match","MISMATCH"),"dead")</f>
        <v>dead</v>
      </c>
      <c r="F3911" s="15" t="str">
        <f>_xlfn.IFNA(INDEX(Table6[[#All],[Location]],MATCH(RecordTable[[#This Row],[METRC]],Table6[Tag],0)),"DEAD")</f>
        <v>DEAD</v>
      </c>
    </row>
    <row r="3912" spans="1:6" x14ac:dyDescent="0.25">
      <c r="A3912" t="s">
        <v>4678</v>
      </c>
      <c r="B3912" t="s">
        <v>3276</v>
      </c>
      <c r="C3912" t="str">
        <f>_xlfn.CONCAT(RecordTable[[#This Row],[PhenoAbbv]],".",RIGHT(RecordTable[[#This Row],[METRC]],6))</f>
        <v>STRC017.045557</v>
      </c>
      <c r="D3912" s="15">
        <v>43866</v>
      </c>
      <c r="E3912" s="15" t="str">
        <f>_xlfn.IFNA(IF(LEFT(VLOOKUP(RecordTable[[#This Row],[METRC]],METRC!A:B,2,FALSE),4)=LEFT(RecordTable[[#This Row],[CloneBarcode]],4),"match","MISMATCH"),"dead")</f>
        <v>dead</v>
      </c>
      <c r="F3912" s="15" t="str">
        <f>_xlfn.IFNA(INDEX(Table6[[#All],[Location]],MATCH(RecordTable[[#This Row],[METRC]],Table6[Tag],0)),"DEAD")</f>
        <v>DEAD</v>
      </c>
    </row>
    <row r="3913" spans="1:6" x14ac:dyDescent="0.25">
      <c r="A3913" t="str">
        <f>_xlfn.CONCAT("1A4070000000065000",RIGHT(RecordTable[[#This Row],[CloneBarcode]],6))</f>
        <v>1A4070000000065000053188</v>
      </c>
      <c r="B3913" t="str">
        <f>LEFT(RecordTable[[#This Row],[CloneBarcode]],7)</f>
        <v>STRC017</v>
      </c>
      <c r="C3913" t="s">
        <v>4294</v>
      </c>
      <c r="D3913" s="15">
        <v>43866</v>
      </c>
      <c r="E3913" s="15" t="str">
        <f>_xlfn.IFNA(IF(LEFT(VLOOKUP(RecordTable[[#This Row],[METRC]],METRC!A:B,2,FALSE),4)=LEFT(RecordTable[[#This Row],[CloneBarcode]],4),"match","MISMATCH"),"dead")</f>
        <v>dead</v>
      </c>
      <c r="F3913" s="15" t="str">
        <f>_xlfn.IFNA(INDEX(Table6[[#All],[Location]],MATCH(RecordTable[[#This Row],[METRC]],Table6[Tag],0)),"DEAD")</f>
        <v>DEAD</v>
      </c>
    </row>
    <row r="3914" spans="1:6" x14ac:dyDescent="0.25">
      <c r="A3914" t="str">
        <f>_xlfn.CONCAT("1A4070000000065000",RIGHT(RecordTable[[#This Row],[CloneBarcode]],6))</f>
        <v>1A4070000000065000053187</v>
      </c>
      <c r="B3914" t="str">
        <f>LEFT(RecordTable[[#This Row],[CloneBarcode]],7)</f>
        <v>STRC017</v>
      </c>
      <c r="C3914" t="s">
        <v>4295</v>
      </c>
      <c r="D3914" s="15">
        <v>43866</v>
      </c>
      <c r="E3914" s="15" t="str">
        <f>_xlfn.IFNA(IF(LEFT(VLOOKUP(RecordTable[[#This Row],[METRC]],METRC!A:B,2,FALSE),4)=LEFT(RecordTable[[#This Row],[CloneBarcode]],4),"match","MISMATCH"),"dead")</f>
        <v>dead</v>
      </c>
      <c r="F3914" s="15" t="str">
        <f>_xlfn.IFNA(INDEX(Table6[[#All],[Location]],MATCH(RecordTable[[#This Row],[METRC]],Table6[Tag],0)),"DEAD")</f>
        <v>DEAD</v>
      </c>
    </row>
    <row r="3915" spans="1:6" x14ac:dyDescent="0.25">
      <c r="A3915" t="str">
        <f>_xlfn.CONCAT("1A4070000000065000",RIGHT(RecordTable[[#This Row],[CloneBarcode]],6))</f>
        <v>1A4070000000065000050626</v>
      </c>
      <c r="B3915" t="str">
        <f>LEFT(RecordTable[[#This Row],[CloneBarcode]],7)</f>
        <v>STRC017</v>
      </c>
      <c r="C3915" t="s">
        <v>4179</v>
      </c>
      <c r="D3915" s="15">
        <v>43866</v>
      </c>
      <c r="E3915" s="15" t="str">
        <f>_xlfn.IFNA(IF(LEFT(VLOOKUP(RecordTable[[#This Row],[METRC]],METRC!A:B,2,FALSE),4)=LEFT(RecordTable[[#This Row],[CloneBarcode]],4),"match","MISMATCH"),"dead")</f>
        <v>dead</v>
      </c>
      <c r="F3915" s="15" t="str">
        <f>_xlfn.IFNA(INDEX(Table6[[#All],[Location]],MATCH(RecordTable[[#This Row],[METRC]],Table6[Tag],0)),"DEAD")</f>
        <v>DEAD</v>
      </c>
    </row>
    <row r="3916" spans="1:6" x14ac:dyDescent="0.25">
      <c r="A3916" t="str">
        <f>_xlfn.CONCAT("1A4070000000065000",RIGHT(RecordTable[[#This Row],[CloneBarcode]],6))</f>
        <v>1A4070000000065000050627</v>
      </c>
      <c r="B3916" t="str">
        <f>LEFT(RecordTable[[#This Row],[CloneBarcode]],7)</f>
        <v>STRC017</v>
      </c>
      <c r="C3916" t="s">
        <v>4178</v>
      </c>
      <c r="D3916" s="15">
        <v>43866</v>
      </c>
      <c r="E3916" s="15" t="str">
        <f>_xlfn.IFNA(IF(LEFT(VLOOKUP(RecordTable[[#This Row],[METRC]],METRC!A:B,2,FALSE),4)=LEFT(RecordTable[[#This Row],[CloneBarcode]],4),"match","MISMATCH"),"dead")</f>
        <v>dead</v>
      </c>
      <c r="F3916" s="15" t="str">
        <f>_xlfn.IFNA(INDEX(Table6[[#All],[Location]],MATCH(RecordTable[[#This Row],[METRC]],Table6[Tag],0)),"DEAD")</f>
        <v>DEAD</v>
      </c>
    </row>
    <row r="3917" spans="1:6" x14ac:dyDescent="0.25">
      <c r="A3917" t="str">
        <f>_xlfn.CONCAT("1A4070000000065000",RIGHT(RecordTable[[#This Row],[CloneBarcode]],6))</f>
        <v>1A4070000000065000053203</v>
      </c>
      <c r="B3917" t="str">
        <f>LEFT(RecordTable[[#This Row],[CloneBarcode]],7)</f>
        <v>STRC022</v>
      </c>
      <c r="C3917" t="s">
        <v>4298</v>
      </c>
      <c r="D3917" s="15">
        <v>43866</v>
      </c>
      <c r="E3917" s="15" t="str">
        <f>_xlfn.IFNA(IF(LEFT(VLOOKUP(RecordTable[[#This Row],[METRC]],METRC!A:B,2,FALSE),4)=LEFT(RecordTable[[#This Row],[CloneBarcode]],4),"match","MISMATCH"),"dead")</f>
        <v>dead</v>
      </c>
      <c r="F3917" s="15" t="str">
        <f>_xlfn.IFNA(INDEX(Table6[[#All],[Location]],MATCH(RecordTable[[#This Row],[METRC]],Table6[Tag],0)),"DEAD")</f>
        <v>DEAD</v>
      </c>
    </row>
    <row r="3918" spans="1:6" x14ac:dyDescent="0.25">
      <c r="A3918" t="str">
        <f>_xlfn.CONCAT("1A4070000000065000",RIGHT(RecordTable[[#This Row],[CloneBarcode]],6))</f>
        <v>1A4070000000065000053202</v>
      </c>
      <c r="B3918" t="str">
        <f>LEFT(RecordTable[[#This Row],[CloneBarcode]],7)</f>
        <v>STRC022</v>
      </c>
      <c r="C3918" t="s">
        <v>4299</v>
      </c>
      <c r="D3918" s="15">
        <v>43866</v>
      </c>
      <c r="E3918" s="15" t="str">
        <f>_xlfn.IFNA(IF(LEFT(VLOOKUP(RecordTable[[#This Row],[METRC]],METRC!A:B,2,FALSE),4)=LEFT(RecordTable[[#This Row],[CloneBarcode]],4),"match","MISMATCH"),"dead")</f>
        <v>dead</v>
      </c>
      <c r="F3918" s="15" t="str">
        <f>_xlfn.IFNA(INDEX(Table6[[#All],[Location]],MATCH(RecordTable[[#This Row],[METRC]],Table6[Tag],0)),"DEAD")</f>
        <v>DEAD</v>
      </c>
    </row>
    <row r="3919" spans="1:6" x14ac:dyDescent="0.25">
      <c r="A3919" t="str">
        <f>_xlfn.CONCAT("1A4070000000065000",RIGHT(RecordTable[[#This Row],[CloneBarcode]],6))</f>
        <v>1A4070000000065000059742</v>
      </c>
      <c r="B3919" t="str">
        <f>LEFT(RecordTable[[#This Row],[CloneBarcode]],7)</f>
        <v>STRC022</v>
      </c>
      <c r="C3919" t="s">
        <v>4721</v>
      </c>
      <c r="D3919" s="15">
        <v>43866</v>
      </c>
      <c r="E3919" s="15" t="str">
        <f>_xlfn.IFNA(IF(LEFT(VLOOKUP(RecordTable[[#This Row],[METRC]],METRC!A:B,2,FALSE),4)=LEFT(RecordTable[[#This Row],[CloneBarcode]],4),"match","MISMATCH"),"dead")</f>
        <v>dead</v>
      </c>
      <c r="F3919" s="15" t="str">
        <f>_xlfn.IFNA(INDEX(Table6[[#All],[Location]],MATCH(RecordTable[[#This Row],[METRC]],Table6[Tag],0)),"DEAD")</f>
        <v>DEAD</v>
      </c>
    </row>
    <row r="3920" spans="1:6" x14ac:dyDescent="0.25">
      <c r="A3920" t="s">
        <v>4679</v>
      </c>
      <c r="B3920" t="s">
        <v>117</v>
      </c>
      <c r="C3920" t="str">
        <f>_xlfn.CONCAT(RecordTable[[#This Row],[PhenoAbbv]],".",RIGHT(RecordTable[[#This Row],[METRC]],6))</f>
        <v>SUNL006.048030</v>
      </c>
      <c r="D3920" s="15">
        <v>43866</v>
      </c>
      <c r="E3920" s="15" t="str">
        <f>_xlfn.IFNA(IF(LEFT(VLOOKUP(RecordTable[[#This Row],[METRC]],METRC!A:B,2,FALSE),4)=LEFT(RecordTable[[#This Row],[CloneBarcode]],4),"match","MISMATCH"),"dead")</f>
        <v>dead</v>
      </c>
      <c r="F3920" s="15" t="str">
        <f>_xlfn.IFNA(INDEX(Table6[[#All],[Location]],MATCH(RecordTable[[#This Row],[METRC]],Table6[Tag],0)),"DEAD")</f>
        <v>DEAD</v>
      </c>
    </row>
    <row r="3921" spans="1:6" x14ac:dyDescent="0.25">
      <c r="A3921" t="s">
        <v>4680</v>
      </c>
      <c r="B3921" t="s">
        <v>117</v>
      </c>
      <c r="C3921" t="str">
        <f>_xlfn.CONCAT(RecordTable[[#This Row],[PhenoAbbv]],".",RIGHT(RecordTable[[#This Row],[METRC]],6))</f>
        <v>SUNL006.048031</v>
      </c>
      <c r="D3921" s="15">
        <v>43866</v>
      </c>
      <c r="E3921" s="15" t="str">
        <f>_xlfn.IFNA(IF(LEFT(VLOOKUP(RecordTable[[#This Row],[METRC]],METRC!A:B,2,FALSE),4)=LEFT(RecordTable[[#This Row],[CloneBarcode]],4),"match","MISMATCH"),"dead")</f>
        <v>dead</v>
      </c>
      <c r="F3921" s="15" t="str">
        <f>_xlfn.IFNA(INDEX(Table6[[#All],[Location]],MATCH(RecordTable[[#This Row],[METRC]],Table6[Tag],0)),"DEAD")</f>
        <v>DEAD</v>
      </c>
    </row>
    <row r="3922" spans="1:6" x14ac:dyDescent="0.25">
      <c r="A3922" t="s">
        <v>4681</v>
      </c>
      <c r="B3922" t="s">
        <v>117</v>
      </c>
      <c r="C3922" t="str">
        <f>_xlfn.CONCAT(RecordTable[[#This Row],[PhenoAbbv]],".",RIGHT(RecordTable[[#This Row],[METRC]],6))</f>
        <v>SUNL006.048051</v>
      </c>
      <c r="D3922" s="15">
        <v>43866</v>
      </c>
      <c r="E3922" s="15" t="str">
        <f>_xlfn.IFNA(IF(LEFT(VLOOKUP(RecordTable[[#This Row],[METRC]],METRC!A:B,2,FALSE),4)=LEFT(RecordTable[[#This Row],[CloneBarcode]],4),"match","MISMATCH"),"dead")</f>
        <v>dead</v>
      </c>
      <c r="F3922" s="15" t="str">
        <f>_xlfn.IFNA(INDEX(Table6[[#All],[Location]],MATCH(RecordTable[[#This Row],[METRC]],Table6[Tag],0)),"DEAD")</f>
        <v>DEAD</v>
      </c>
    </row>
    <row r="3923" spans="1:6" x14ac:dyDescent="0.25">
      <c r="A3923" t="str">
        <f>_xlfn.CONCAT("1A4070000000065000",RIGHT(RecordTable[[#This Row],[CloneBarcode]],6))</f>
        <v>1A4070000000065000057443</v>
      </c>
      <c r="B3923" t="str">
        <f>LEFT(RecordTable[[#This Row],[CloneBarcode]],7)</f>
        <v>SUNL006</v>
      </c>
      <c r="C3923" t="s">
        <v>2731</v>
      </c>
      <c r="D3923" s="15">
        <v>43866</v>
      </c>
      <c r="E3923" s="15" t="str">
        <f>_xlfn.IFNA(IF(LEFT(VLOOKUP(RecordTable[[#This Row],[METRC]],METRC!A:B,2,FALSE),4)=LEFT(RecordTable[[#This Row],[CloneBarcode]],4),"match","MISMATCH"),"dead")</f>
        <v>dead</v>
      </c>
      <c r="F3923" s="15" t="str">
        <f>_xlfn.IFNA(INDEX(Table6[[#All],[Location]],MATCH(RecordTable[[#This Row],[METRC]],Table6[Tag],0)),"DEAD")</f>
        <v>DEAD</v>
      </c>
    </row>
    <row r="3924" spans="1:6" x14ac:dyDescent="0.25">
      <c r="A3924" t="str">
        <f>_xlfn.CONCAT("1A4070000000065000",RIGHT(RecordTable[[#This Row],[CloneBarcode]],6))</f>
        <v>1A4070000000065000057442</v>
      </c>
      <c r="B3924" t="str">
        <f>LEFT(RecordTable[[#This Row],[CloneBarcode]],7)</f>
        <v>SUNL006</v>
      </c>
      <c r="C3924" t="s">
        <v>119</v>
      </c>
      <c r="D3924" s="15">
        <v>43866</v>
      </c>
      <c r="E3924" s="15" t="str">
        <f>_xlfn.IFNA(IF(LEFT(VLOOKUP(RecordTable[[#This Row],[METRC]],METRC!A:B,2,FALSE),4)=LEFT(RecordTable[[#This Row],[CloneBarcode]],4),"match","MISMATCH"),"dead")</f>
        <v>dead</v>
      </c>
      <c r="F3924" s="15" t="str">
        <f>_xlfn.IFNA(INDEX(Table6[[#All],[Location]],MATCH(RecordTable[[#This Row],[METRC]],Table6[Tag],0)),"DEAD")</f>
        <v>DEAD</v>
      </c>
    </row>
    <row r="3925" spans="1:6" x14ac:dyDescent="0.25">
      <c r="A3925" t="str">
        <f>_xlfn.CONCAT("1A4070000000065000",RIGHT(RecordTable[[#This Row],[CloneBarcode]],6))</f>
        <v>1A4070000000065000057447</v>
      </c>
      <c r="B3925" t="str">
        <f>LEFT(RecordTable[[#This Row],[CloneBarcode]],7)</f>
        <v>SUNL006</v>
      </c>
      <c r="C3925" t="s">
        <v>131</v>
      </c>
      <c r="D3925" s="15">
        <v>43866</v>
      </c>
      <c r="E3925" s="15" t="str">
        <f>_xlfn.IFNA(IF(LEFT(VLOOKUP(RecordTable[[#This Row],[METRC]],METRC!A:B,2,FALSE),4)=LEFT(RecordTable[[#This Row],[CloneBarcode]],4),"match","MISMATCH"),"dead")</f>
        <v>dead</v>
      </c>
      <c r="F3925" s="15" t="str">
        <f>_xlfn.IFNA(INDEX(Table6[[#All],[Location]],MATCH(RecordTable[[#This Row],[METRC]],Table6[Tag],0)),"DEAD")</f>
        <v>DEAD</v>
      </c>
    </row>
    <row r="3926" spans="1:6" x14ac:dyDescent="0.25">
      <c r="A3926" t="str">
        <f>_xlfn.CONCAT("1A4070000000065000",RIGHT(RecordTable[[#This Row],[CloneBarcode]],6))</f>
        <v>1A4070000000065000053247</v>
      </c>
      <c r="B3926" t="str">
        <f>LEFT(RecordTable[[#This Row],[CloneBarcode]],7)</f>
        <v>SUNL006</v>
      </c>
      <c r="C3926" t="s">
        <v>4385</v>
      </c>
      <c r="D3926" s="15">
        <v>43866</v>
      </c>
      <c r="E3926" s="15" t="str">
        <f>_xlfn.IFNA(IF(LEFT(VLOOKUP(RecordTable[[#This Row],[METRC]],METRC!A:B,2,FALSE),4)=LEFT(RecordTable[[#This Row],[CloneBarcode]],4),"match","MISMATCH"),"dead")</f>
        <v>dead</v>
      </c>
      <c r="F3926" s="15" t="str">
        <f>_xlfn.IFNA(INDEX(Table6[[#All],[Location]],MATCH(RecordTable[[#This Row],[METRC]],Table6[Tag],0)),"DEAD")</f>
        <v>DEAD</v>
      </c>
    </row>
    <row r="3927" spans="1:6" x14ac:dyDescent="0.25">
      <c r="A3927" t="str">
        <f>_xlfn.CONCAT("1A4070000000065000",RIGHT(RecordTable[[#This Row],[CloneBarcode]],6))</f>
        <v>1A4070000000065000053249</v>
      </c>
      <c r="B3927" t="str">
        <f>LEFT(RecordTable[[#This Row],[CloneBarcode]],7)</f>
        <v>SUNL006</v>
      </c>
      <c r="C3927" t="s">
        <v>161</v>
      </c>
      <c r="D3927" s="15">
        <v>43866</v>
      </c>
      <c r="E3927" s="15" t="str">
        <f>_xlfn.IFNA(IF(LEFT(VLOOKUP(RecordTable[[#This Row],[METRC]],METRC!A:B,2,FALSE),4)=LEFT(RecordTable[[#This Row],[CloneBarcode]],4),"match","MISMATCH"),"dead")</f>
        <v>dead</v>
      </c>
      <c r="F3927" s="15" t="str">
        <f>_xlfn.IFNA(INDEX(Table6[[#All],[Location]],MATCH(RecordTable[[#This Row],[METRC]],Table6[Tag],0)),"DEAD")</f>
        <v>DEAD</v>
      </c>
    </row>
    <row r="3928" spans="1:6" x14ac:dyDescent="0.25">
      <c r="A3928" t="str">
        <f>_xlfn.CONCAT("1A4070000000065000",RIGHT(RecordTable[[#This Row],[CloneBarcode]],6))</f>
        <v>1A4070000000065000053248</v>
      </c>
      <c r="B3928" t="str">
        <f>LEFT(RecordTable[[#This Row],[CloneBarcode]],7)</f>
        <v>SUNL006</v>
      </c>
      <c r="C3928" t="s">
        <v>4386</v>
      </c>
      <c r="D3928" s="15">
        <v>43866</v>
      </c>
      <c r="E3928" s="15" t="str">
        <f>_xlfn.IFNA(IF(LEFT(VLOOKUP(RecordTable[[#This Row],[METRC]],METRC!A:B,2,FALSE),4)=LEFT(RecordTable[[#This Row],[CloneBarcode]],4),"match","MISMATCH"),"dead")</f>
        <v>dead</v>
      </c>
      <c r="F3928" s="15" t="str">
        <f>_xlfn.IFNA(INDEX(Table6[[#All],[Location]],MATCH(RecordTable[[#This Row],[METRC]],Table6[Tag],0)),"DEAD")</f>
        <v>DEAD</v>
      </c>
    </row>
    <row r="3929" spans="1:6" x14ac:dyDescent="0.25">
      <c r="A3929" t="s">
        <v>4682</v>
      </c>
      <c r="B3929" t="s">
        <v>3294</v>
      </c>
      <c r="C3929" t="str">
        <f>_xlfn.CONCAT(RecordTable[[#This Row],[PhenoAbbv]],".",RIGHT(RecordTable[[#This Row],[METRC]],6))</f>
        <v>SUNL011.045570</v>
      </c>
      <c r="D3929" s="15">
        <v>43866</v>
      </c>
      <c r="E3929" s="15" t="str">
        <f>_xlfn.IFNA(IF(LEFT(VLOOKUP(RecordTable[[#This Row],[METRC]],METRC!A:B,2,FALSE),4)=LEFT(RecordTable[[#This Row],[CloneBarcode]],4),"match","MISMATCH"),"dead")</f>
        <v>dead</v>
      </c>
      <c r="F3929" s="15" t="str">
        <f>_xlfn.IFNA(INDEX(Table6[[#All],[Location]],MATCH(RecordTable[[#This Row],[METRC]],Table6[Tag],0)),"DEAD")</f>
        <v>DEAD</v>
      </c>
    </row>
    <row r="3930" spans="1:6" x14ac:dyDescent="0.25">
      <c r="A3930" t="s">
        <v>4683</v>
      </c>
      <c r="B3930" t="s">
        <v>3294</v>
      </c>
      <c r="C3930" t="str">
        <f>_xlfn.CONCAT(RecordTable[[#This Row],[PhenoAbbv]],".",RIGHT(RecordTable[[#This Row],[METRC]],6))</f>
        <v>SUNL011.045571</v>
      </c>
      <c r="D3930" s="15">
        <v>43866</v>
      </c>
      <c r="E3930" s="15" t="str">
        <f>_xlfn.IFNA(IF(LEFT(VLOOKUP(RecordTable[[#This Row],[METRC]],METRC!A:B,2,FALSE),4)=LEFT(RecordTable[[#This Row],[CloneBarcode]],4),"match","MISMATCH"),"dead")</f>
        <v>dead</v>
      </c>
      <c r="F3930" s="15" t="str">
        <f>_xlfn.IFNA(INDEX(Table6[[#All],[Location]],MATCH(RecordTable[[#This Row],[METRC]],Table6[Tag],0)),"DEAD")</f>
        <v>DEAD</v>
      </c>
    </row>
    <row r="3931" spans="1:6" x14ac:dyDescent="0.25">
      <c r="A3931" t="str">
        <f>_xlfn.CONCAT("1A4070000000065000",RIGHT(RecordTable[[#This Row],[CloneBarcode]],6))</f>
        <v>1A4070000000065000057448</v>
      </c>
      <c r="B3931" t="str">
        <f>LEFT(RecordTable[[#This Row],[CloneBarcode]],7)</f>
        <v>SUNL011</v>
      </c>
      <c r="C3931" t="s">
        <v>4532</v>
      </c>
      <c r="D3931" s="15">
        <v>43866</v>
      </c>
      <c r="E3931" s="15" t="str">
        <f>_xlfn.IFNA(IF(LEFT(VLOOKUP(RecordTable[[#This Row],[METRC]],METRC!A:B,2,FALSE),4)=LEFT(RecordTable[[#This Row],[CloneBarcode]],4),"match","MISMATCH"),"dead")</f>
        <v>dead</v>
      </c>
      <c r="F3931" s="15" t="str">
        <f>_xlfn.IFNA(INDEX(Table6[[#All],[Location]],MATCH(RecordTable[[#This Row],[METRC]],Table6[Tag],0)),"DEAD")</f>
        <v>DEAD</v>
      </c>
    </row>
    <row r="3932" spans="1:6" x14ac:dyDescent="0.25">
      <c r="A3932" t="str">
        <f>_xlfn.CONCAT("1A4070000000065000",RIGHT(RecordTable[[#This Row],[CloneBarcode]],6))</f>
        <v>1A4070000000065000057446</v>
      </c>
      <c r="B3932" t="str">
        <f>LEFT(RecordTable[[#This Row],[CloneBarcode]],7)</f>
        <v>SUNL011</v>
      </c>
      <c r="C3932" t="s">
        <v>4531</v>
      </c>
      <c r="D3932" s="15">
        <v>43866</v>
      </c>
      <c r="E3932" s="15" t="str">
        <f>_xlfn.IFNA(IF(LEFT(VLOOKUP(RecordTable[[#This Row],[METRC]],METRC!A:B,2,FALSE),4)=LEFT(RecordTable[[#This Row],[CloneBarcode]],4),"match","MISMATCH"),"dead")</f>
        <v>dead</v>
      </c>
      <c r="F3932" s="15" t="str">
        <f>_xlfn.IFNA(INDEX(Table6[[#All],[Location]],MATCH(RecordTable[[#This Row],[METRC]],Table6[Tag],0)),"DEAD")</f>
        <v>DEAD</v>
      </c>
    </row>
    <row r="3933" spans="1:6" x14ac:dyDescent="0.25">
      <c r="A3933" t="str">
        <f>_xlfn.CONCAT("1A4070000000065000",RIGHT(RecordTable[[#This Row],[CloneBarcode]],6))</f>
        <v>1A4070000000065000057449</v>
      </c>
      <c r="B3933" t="str">
        <f>LEFT(RecordTable[[#This Row],[CloneBarcode]],7)</f>
        <v>SUNL011</v>
      </c>
      <c r="C3933" t="s">
        <v>4529</v>
      </c>
      <c r="D3933" s="15">
        <v>43866</v>
      </c>
      <c r="E3933" s="15" t="str">
        <f>_xlfn.IFNA(IF(LEFT(VLOOKUP(RecordTable[[#This Row],[METRC]],METRC!A:B,2,FALSE),4)=LEFT(RecordTable[[#This Row],[CloneBarcode]],4),"match","MISMATCH"),"dead")</f>
        <v>dead</v>
      </c>
      <c r="F3933" s="15" t="str">
        <f>_xlfn.IFNA(INDEX(Table6[[#All],[Location]],MATCH(RecordTable[[#This Row],[METRC]],Table6[Tag],0)),"DEAD")</f>
        <v>DEAD</v>
      </c>
    </row>
    <row r="3934" spans="1:6" x14ac:dyDescent="0.25">
      <c r="A3934" t="str">
        <f>_xlfn.CONCAT("1A4070000000065000",RIGHT(RecordTable[[#This Row],[CloneBarcode]],6))</f>
        <v>1A4070000000065000057450</v>
      </c>
      <c r="B3934" t="str">
        <f>LEFT(RecordTable[[#This Row],[CloneBarcode]],7)</f>
        <v>SUNL011</v>
      </c>
      <c r="C3934" t="s">
        <v>4530</v>
      </c>
      <c r="D3934" s="15">
        <v>43866</v>
      </c>
      <c r="E3934" s="15" t="str">
        <f>_xlfn.IFNA(IF(LEFT(VLOOKUP(RecordTable[[#This Row],[METRC]],METRC!A:B,2,FALSE),4)=LEFT(RecordTable[[#This Row],[CloneBarcode]],4),"match","MISMATCH"),"dead")</f>
        <v>dead</v>
      </c>
      <c r="F3934" s="15" t="str">
        <f>_xlfn.IFNA(INDEX(Table6[[#All],[Location]],MATCH(RecordTable[[#This Row],[METRC]],Table6[Tag],0)),"DEAD")</f>
        <v>DEAD</v>
      </c>
    </row>
    <row r="3935" spans="1:6" x14ac:dyDescent="0.25">
      <c r="A3935" t="str">
        <f>_xlfn.CONCAT("1A4070000000065000",RIGHT(RecordTable[[#This Row],[CloneBarcode]],6))</f>
        <v>1A4070000000065000053250</v>
      </c>
      <c r="B3935" t="str">
        <f>LEFT(RecordTable[[#This Row],[CloneBarcode]],7)</f>
        <v>SUNL013</v>
      </c>
      <c r="C3935" t="s">
        <v>4387</v>
      </c>
      <c r="D3935" s="15">
        <v>43866</v>
      </c>
      <c r="E3935" s="15" t="str">
        <f>_xlfn.IFNA(IF(LEFT(VLOOKUP(RecordTable[[#This Row],[METRC]],METRC!A:B,2,FALSE),4)=LEFT(RecordTable[[#This Row],[CloneBarcode]],4),"match","MISMATCH"),"dead")</f>
        <v>dead</v>
      </c>
      <c r="F3935" s="15" t="str">
        <f>_xlfn.IFNA(INDEX(Table6[[#All],[Location]],MATCH(RecordTable[[#This Row],[METRC]],Table6[Tag],0)),"DEAD")</f>
        <v>DEAD</v>
      </c>
    </row>
    <row r="3936" spans="1:6" x14ac:dyDescent="0.25">
      <c r="A3936" t="str">
        <f>_xlfn.CONCAT("1A4070000000065000",RIGHT(RecordTable[[#This Row],[CloneBarcode]],6))</f>
        <v>1A4070000000065000053252</v>
      </c>
      <c r="B3936" t="str">
        <f>LEFT(RecordTable[[#This Row],[CloneBarcode]],7)</f>
        <v>SUNL013</v>
      </c>
      <c r="C3936" t="s">
        <v>4389</v>
      </c>
      <c r="D3936" s="15">
        <v>43866</v>
      </c>
      <c r="E3936" s="15" t="str">
        <f>_xlfn.IFNA(IF(LEFT(VLOOKUP(RecordTable[[#This Row],[METRC]],METRC!A:B,2,FALSE),4)=LEFT(RecordTable[[#This Row],[CloneBarcode]],4),"match","MISMATCH"),"dead")</f>
        <v>dead</v>
      </c>
      <c r="F3936" s="15" t="str">
        <f>_xlfn.IFNA(INDEX(Table6[[#All],[Location]],MATCH(RecordTable[[#This Row],[METRC]],Table6[Tag],0)),"DEAD")</f>
        <v>DEAD</v>
      </c>
    </row>
    <row r="3937" spans="1:6" x14ac:dyDescent="0.25">
      <c r="A3937" t="str">
        <f>_xlfn.CONCAT("1A4070000000065000",RIGHT(RecordTable[[#This Row],[CloneBarcode]],6))</f>
        <v>1A4070000000065000057600</v>
      </c>
      <c r="B3937" t="str">
        <f>LEFT(RecordTable[[#This Row],[CloneBarcode]],7)</f>
        <v>SUNL016</v>
      </c>
      <c r="C3937" t="s">
        <v>4722</v>
      </c>
      <c r="D3937" s="15">
        <v>43866</v>
      </c>
      <c r="E3937" s="15" t="str">
        <f>_xlfn.IFNA(IF(LEFT(VLOOKUP(RecordTable[[#This Row],[METRC]],METRC!A:B,2,FALSE),4)=LEFT(RecordTable[[#This Row],[CloneBarcode]],4),"match","MISMATCH"),"dead")</f>
        <v>dead</v>
      </c>
      <c r="F3937" s="15" t="str">
        <f>_xlfn.IFNA(INDEX(Table6[[#All],[Location]],MATCH(RecordTable[[#This Row],[METRC]],Table6[Tag],0)),"DEAD")</f>
        <v>DEAD</v>
      </c>
    </row>
    <row r="3938" spans="1:6" x14ac:dyDescent="0.25">
      <c r="A3938" t="str">
        <f>_xlfn.CONCAT("1A4070000000065000",RIGHT(RecordTable[[#This Row],[CloneBarcode]],6))</f>
        <v>1A4070000000065000053161</v>
      </c>
      <c r="B3938" t="str">
        <f>LEFT(RecordTable[[#This Row],[CloneBarcode]],7)</f>
        <v>TAHL001</v>
      </c>
      <c r="C3938" t="s">
        <v>4309</v>
      </c>
      <c r="D3938" s="15">
        <v>43866</v>
      </c>
      <c r="E3938" s="15" t="str">
        <f>_xlfn.IFNA(IF(LEFT(VLOOKUP(RecordTable[[#This Row],[METRC]],METRC!A:B,2,FALSE),4)=LEFT(RecordTable[[#This Row],[CloneBarcode]],4),"match","MISMATCH"),"dead")</f>
        <v>dead</v>
      </c>
      <c r="F3938" s="15" t="str">
        <f>_xlfn.IFNA(INDEX(Table6[[#All],[Location]],MATCH(RecordTable[[#This Row],[METRC]],Table6[Tag],0)),"DEAD")</f>
        <v>DEAD</v>
      </c>
    </row>
    <row r="3939" spans="1:6" x14ac:dyDescent="0.25">
      <c r="A3939" t="str">
        <f>_xlfn.CONCAT("1A4070000000065000",RIGHT(RecordTable[[#This Row],[CloneBarcode]],6))</f>
        <v>1A4070000000065000053160</v>
      </c>
      <c r="B3939" t="str">
        <f>LEFT(RecordTable[[#This Row],[CloneBarcode]],7)</f>
        <v>TAHL001</v>
      </c>
      <c r="C3939" t="s">
        <v>4308</v>
      </c>
      <c r="D3939" s="15">
        <v>43866</v>
      </c>
      <c r="E3939" s="15" t="str">
        <f>_xlfn.IFNA(IF(LEFT(VLOOKUP(RecordTable[[#This Row],[METRC]],METRC!A:B,2,FALSE),4)=LEFT(RecordTable[[#This Row],[CloneBarcode]],4),"match","MISMATCH"),"dead")</f>
        <v>dead</v>
      </c>
      <c r="F3939" s="15" t="str">
        <f>_xlfn.IFNA(INDEX(Table6[[#All],[Location]],MATCH(RecordTable[[#This Row],[METRC]],Table6[Tag],0)),"DEAD")</f>
        <v>DEAD</v>
      </c>
    </row>
    <row r="3940" spans="1:6" x14ac:dyDescent="0.25">
      <c r="A3940" t="str">
        <f>_xlfn.CONCAT("1A4070000000065000",RIGHT(RecordTable[[#This Row],[CloneBarcode]],6))</f>
        <v>1A4070000000065000053165</v>
      </c>
      <c r="B3940" t="str">
        <f>LEFT(RecordTable[[#This Row],[CloneBarcode]],7)</f>
        <v>TAHL003</v>
      </c>
      <c r="C3940" t="s">
        <v>4311</v>
      </c>
      <c r="D3940" s="15">
        <v>43866</v>
      </c>
      <c r="E3940" s="15" t="str">
        <f>_xlfn.IFNA(IF(LEFT(VLOOKUP(RecordTable[[#This Row],[METRC]],METRC!A:B,2,FALSE),4)=LEFT(RecordTable[[#This Row],[CloneBarcode]],4),"match","MISMATCH"),"dead")</f>
        <v>dead</v>
      </c>
      <c r="F3940" s="15" t="str">
        <f>_xlfn.IFNA(INDEX(Table6[[#All],[Location]],MATCH(RecordTable[[#This Row],[METRC]],Table6[Tag],0)),"DEAD")</f>
        <v>DEAD</v>
      </c>
    </row>
    <row r="3941" spans="1:6" x14ac:dyDescent="0.25">
      <c r="A3941" t="str">
        <f>_xlfn.CONCAT("1A4070000000065000",RIGHT(RecordTable[[#This Row],[CloneBarcode]],6))</f>
        <v>1A4070000000065000053164</v>
      </c>
      <c r="B3941" t="str">
        <f>LEFT(RecordTable[[#This Row],[CloneBarcode]],7)</f>
        <v>TAHL003</v>
      </c>
      <c r="C3941" t="s">
        <v>4310</v>
      </c>
      <c r="D3941" s="15">
        <v>43866</v>
      </c>
      <c r="E3941" s="15" t="str">
        <f>_xlfn.IFNA(IF(LEFT(VLOOKUP(RecordTable[[#This Row],[METRC]],METRC!A:B,2,FALSE),4)=LEFT(RecordTable[[#This Row],[CloneBarcode]],4),"match","MISMATCH"),"dead")</f>
        <v>dead</v>
      </c>
      <c r="F3941" s="15" t="str">
        <f>_xlfn.IFNA(INDEX(Table6[[#All],[Location]],MATCH(RecordTable[[#This Row],[METRC]],Table6[Tag],0)),"DEAD")</f>
        <v>DEAD</v>
      </c>
    </row>
    <row r="3942" spans="1:6" x14ac:dyDescent="0.25">
      <c r="A3942" t="s">
        <v>4684</v>
      </c>
      <c r="B3942" t="s">
        <v>2669</v>
      </c>
      <c r="C3942" t="str">
        <f>_xlfn.CONCAT(RecordTable[[#This Row],[PhenoAbbv]],".",RIGHT(RecordTable[[#This Row],[METRC]],6))</f>
        <v>YZUP003.048063</v>
      </c>
      <c r="D3942" s="15">
        <v>43866</v>
      </c>
      <c r="E3942" s="15" t="str">
        <f>_xlfn.IFNA(IF(LEFT(VLOOKUP(RecordTable[[#This Row],[METRC]],METRC!A:B,2,FALSE),4)=LEFT(RecordTable[[#This Row],[CloneBarcode]],4),"match","MISMATCH"),"dead")</f>
        <v>dead</v>
      </c>
      <c r="F3942" s="15" t="str">
        <f>_xlfn.IFNA(INDEX(Table6[[#All],[Location]],MATCH(RecordTable[[#This Row],[METRC]],Table6[Tag],0)),"DEAD")</f>
        <v>DEAD</v>
      </c>
    </row>
    <row r="3943" spans="1:6" x14ac:dyDescent="0.25">
      <c r="A3943" t="s">
        <v>4685</v>
      </c>
      <c r="B3943" t="s">
        <v>2669</v>
      </c>
      <c r="C3943" t="str">
        <f>_xlfn.CONCAT(RecordTable[[#This Row],[PhenoAbbv]],".",RIGHT(RecordTable[[#This Row],[METRC]],6))</f>
        <v>YZUP003.048064</v>
      </c>
      <c r="D3943" s="15">
        <v>43866</v>
      </c>
      <c r="E3943" s="15" t="str">
        <f>_xlfn.IFNA(IF(LEFT(VLOOKUP(RecordTable[[#This Row],[METRC]],METRC!A:B,2,FALSE),4)=LEFT(RecordTable[[#This Row],[CloneBarcode]],4),"match","MISMATCH"),"dead")</f>
        <v>dead</v>
      </c>
      <c r="F3943" s="15" t="str">
        <f>_xlfn.IFNA(INDEX(Table6[[#All],[Location]],MATCH(RecordTable[[#This Row],[METRC]],Table6[Tag],0)),"DEAD")</f>
        <v>DEAD</v>
      </c>
    </row>
    <row r="3944" spans="1:6" x14ac:dyDescent="0.25">
      <c r="A3944" t="s">
        <v>4686</v>
      </c>
      <c r="B3944" t="s">
        <v>2669</v>
      </c>
      <c r="C3944" t="str">
        <f>_xlfn.CONCAT(RecordTable[[#This Row],[PhenoAbbv]],".",RIGHT(RecordTable[[#This Row],[METRC]],6))</f>
        <v>YZUP003.050641</v>
      </c>
      <c r="D3944" s="15">
        <v>43866</v>
      </c>
      <c r="E3944" s="15" t="str">
        <f>_xlfn.IFNA(IF(LEFT(VLOOKUP(RecordTable[[#This Row],[METRC]],METRC!A:B,2,FALSE),4)=LEFT(RecordTable[[#This Row],[CloneBarcode]],4),"match","MISMATCH"),"dead")</f>
        <v>dead</v>
      </c>
      <c r="F3944" s="15" t="str">
        <f>_xlfn.IFNA(INDEX(Table6[[#All],[Location]],MATCH(RecordTable[[#This Row],[METRC]],Table6[Tag],0)),"DEAD")</f>
        <v>DEAD</v>
      </c>
    </row>
    <row r="3945" spans="1:6" x14ac:dyDescent="0.25">
      <c r="A3945" t="s">
        <v>4687</v>
      </c>
      <c r="B3945" t="s">
        <v>2669</v>
      </c>
      <c r="C3945" t="str">
        <f>_xlfn.CONCAT(RecordTable[[#This Row],[PhenoAbbv]],".",RIGHT(RecordTable[[#This Row],[METRC]],6))</f>
        <v>YZUP003.050642</v>
      </c>
      <c r="D3945" s="15">
        <v>43866</v>
      </c>
      <c r="E3945" s="15" t="str">
        <f>_xlfn.IFNA(IF(LEFT(VLOOKUP(RecordTable[[#This Row],[METRC]],METRC!A:B,2,FALSE),4)=LEFT(RecordTable[[#This Row],[CloneBarcode]],4),"match","MISMATCH"),"dead")</f>
        <v>dead</v>
      </c>
      <c r="F3945" s="15" t="str">
        <f>_xlfn.IFNA(INDEX(Table6[[#All],[Location]],MATCH(RecordTable[[#This Row],[METRC]],Table6[Tag],0)),"DEAD")</f>
        <v>DEAD</v>
      </c>
    </row>
    <row r="3946" spans="1:6" x14ac:dyDescent="0.25">
      <c r="A3946" t="s">
        <v>4688</v>
      </c>
      <c r="B3946" t="s">
        <v>2669</v>
      </c>
      <c r="C3946" t="str">
        <f>_xlfn.CONCAT(RecordTable[[#This Row],[PhenoAbbv]],".",RIGHT(RecordTable[[#This Row],[METRC]],6))</f>
        <v>YZUP003.053201</v>
      </c>
      <c r="D3946" s="15">
        <v>43866</v>
      </c>
      <c r="E3946" s="15" t="str">
        <f>_xlfn.IFNA(IF(LEFT(VLOOKUP(RecordTable[[#This Row],[METRC]],METRC!A:B,2,FALSE),4)=LEFT(RecordTable[[#This Row],[CloneBarcode]],4),"match","MISMATCH"),"dead")</f>
        <v>dead</v>
      </c>
      <c r="F3946" s="15" t="str">
        <f>_xlfn.IFNA(INDEX(Table6[[#All],[Location]],MATCH(RecordTable[[#This Row],[METRC]],Table6[Tag],0)),"DEAD")</f>
        <v>DEAD</v>
      </c>
    </row>
    <row r="3947" spans="1:6" x14ac:dyDescent="0.25">
      <c r="A3947" t="str">
        <f>_xlfn.CONCAT("1A4070000000065000",RIGHT(RecordTable[[#This Row],[CloneBarcode]],6))</f>
        <v>1A4070000000065000053200</v>
      </c>
      <c r="B3947" t="str">
        <f>LEFT(RecordTable[[#This Row],[CloneBarcode]],7)</f>
        <v>YZUP003</v>
      </c>
      <c r="C3947" t="s">
        <v>296</v>
      </c>
      <c r="D3947" s="15">
        <v>43866</v>
      </c>
      <c r="E3947" s="15" t="str">
        <f>_xlfn.IFNA(IF(LEFT(VLOOKUP(RecordTable[[#This Row],[METRC]],METRC!A:B,2,FALSE),4)=LEFT(RecordTable[[#This Row],[CloneBarcode]],4),"match","MISMATCH"),"dead")</f>
        <v>dead</v>
      </c>
      <c r="F3947" s="15" t="str">
        <f>_xlfn.IFNA(INDEX(Table6[[#All],[Location]],MATCH(RecordTable[[#This Row],[METRC]],Table6[Tag],0)),"DEAD")</f>
        <v>DEAD</v>
      </c>
    </row>
    <row r="3948" spans="1:6" x14ac:dyDescent="0.25">
      <c r="A3948" t="s">
        <v>4548</v>
      </c>
      <c r="B3948" t="s">
        <v>2654</v>
      </c>
      <c r="C3948" t="str">
        <f>_xlfn.CONCAT(RecordTable[[#This Row],[PhenoAbbv]],".",RIGHT(RecordTable[[#This Row],[METRC]],6))</f>
        <v>92CK082.045572</v>
      </c>
      <c r="D3948" s="15">
        <v>43886</v>
      </c>
      <c r="E3948" s="15" t="str">
        <f>_xlfn.IFNA(IF(LEFT(VLOOKUP(RecordTable[[#This Row],[METRC]],METRC!A:B,2,FALSE),4)=LEFT(RecordTable[[#This Row],[CloneBarcode]],4),"match","MISMATCH"),"dead")</f>
        <v>dead</v>
      </c>
      <c r="F3948" s="15" t="str">
        <f>_xlfn.IFNA(INDEX(Table6[[#All],[Location]],MATCH(RecordTable[[#This Row],[METRC]],Table6[Tag],0)),"DEAD")</f>
        <v>DEAD</v>
      </c>
    </row>
    <row r="3949" spans="1:6" x14ac:dyDescent="0.25">
      <c r="A3949" t="s">
        <v>4549</v>
      </c>
      <c r="B3949" t="s">
        <v>2654</v>
      </c>
      <c r="C3949" t="str">
        <f>_xlfn.CONCAT(RecordTable[[#This Row],[PhenoAbbv]],".",RIGHT(RecordTable[[#This Row],[METRC]],6))</f>
        <v>92CK082.045573</v>
      </c>
      <c r="D3949" s="15">
        <v>43886</v>
      </c>
      <c r="E3949" s="15" t="str">
        <f>_xlfn.IFNA(IF(LEFT(VLOOKUP(RecordTable[[#This Row],[METRC]],METRC!A:B,2,FALSE),4)=LEFT(RecordTable[[#This Row],[CloneBarcode]],4),"match","MISMATCH"),"dead")</f>
        <v>dead</v>
      </c>
      <c r="F3949" s="15" t="str">
        <f>_xlfn.IFNA(INDEX(Table6[[#All],[Location]],MATCH(RecordTable[[#This Row],[METRC]],Table6[Tag],0)),"DEAD")</f>
        <v>DEAD</v>
      </c>
    </row>
    <row r="3950" spans="1:6" x14ac:dyDescent="0.25">
      <c r="A3950" t="s">
        <v>4723</v>
      </c>
      <c r="B3950" t="s">
        <v>2654</v>
      </c>
      <c r="C3950" t="str">
        <f>_xlfn.CONCAT(RecordTable[[#This Row],[PhenoAbbv]],".",RIGHT(RecordTable[[#This Row],[METRC]],6))</f>
        <v>92CK082.053265</v>
      </c>
      <c r="D3950" s="15">
        <v>43886</v>
      </c>
      <c r="E3950" s="15" t="str">
        <f>_xlfn.IFNA(IF(LEFT(VLOOKUP(RecordTable[[#This Row],[METRC]],METRC!A:B,2,FALSE),4)=LEFT(RecordTable[[#This Row],[CloneBarcode]],4),"match","MISMATCH"),"dead")</f>
        <v>dead</v>
      </c>
      <c r="F3950" s="15" t="str">
        <f>_xlfn.IFNA(INDEX(Table6[[#All],[Location]],MATCH(RecordTable[[#This Row],[METRC]],Table6[Tag],0)),"DEAD")</f>
        <v>DEAD</v>
      </c>
    </row>
    <row r="3951" spans="1:6" x14ac:dyDescent="0.25">
      <c r="A3951" t="s">
        <v>4724</v>
      </c>
      <c r="B3951" t="s">
        <v>2654</v>
      </c>
      <c r="C3951" t="str">
        <f>_xlfn.CONCAT(RecordTable[[#This Row],[PhenoAbbv]],".",RIGHT(RecordTable[[#This Row],[METRC]],6))</f>
        <v>92CK082.053266</v>
      </c>
      <c r="D3951" s="15">
        <v>43886</v>
      </c>
      <c r="E3951" s="15" t="str">
        <f>_xlfn.IFNA(IF(LEFT(VLOOKUP(RecordTable[[#This Row],[METRC]],METRC!A:B,2,FALSE),4)=LEFT(RecordTable[[#This Row],[CloneBarcode]],4),"match","MISMATCH"),"dead")</f>
        <v>dead</v>
      </c>
      <c r="F3951" s="15" t="str">
        <f>_xlfn.IFNA(INDEX(Table6[[#All],[Location]],MATCH(RecordTable[[#This Row],[METRC]],Table6[Tag],0)),"DEAD")</f>
        <v>DEAD</v>
      </c>
    </row>
    <row r="3952" spans="1:6" x14ac:dyDescent="0.25">
      <c r="A3952" t="s">
        <v>4725</v>
      </c>
      <c r="B3952" t="s">
        <v>2654</v>
      </c>
      <c r="C3952" t="str">
        <f>_xlfn.CONCAT(RecordTable[[#This Row],[PhenoAbbv]],".",RIGHT(RecordTable[[#This Row],[METRC]],6))</f>
        <v>92CK082.053267</v>
      </c>
      <c r="D3952" s="15">
        <v>43886</v>
      </c>
      <c r="E3952" s="15" t="str">
        <f>_xlfn.IFNA(IF(LEFT(VLOOKUP(RecordTable[[#This Row],[METRC]],METRC!A:B,2,FALSE),4)=LEFT(RecordTable[[#This Row],[CloneBarcode]],4),"match","MISMATCH"),"dead")</f>
        <v>dead</v>
      </c>
      <c r="F3952" s="15" t="str">
        <f>_xlfn.IFNA(INDEX(Table6[[#All],[Location]],MATCH(RecordTable[[#This Row],[METRC]],Table6[Tag],0)),"DEAD")</f>
        <v>DEAD</v>
      </c>
    </row>
    <row r="3953" spans="1:6" x14ac:dyDescent="0.25">
      <c r="A3953" t="str">
        <f>_xlfn.CONCAT("1A4070000000065000",RIGHT(RecordTable[[#This Row],[CloneBarcode]],6))</f>
        <v>1A4070000000065000061785</v>
      </c>
      <c r="B3953" t="str">
        <f>LEFT(RecordTable[[#This Row],[CloneBarcode]],7)</f>
        <v>92CK082</v>
      </c>
      <c r="C3953" t="s">
        <v>2655</v>
      </c>
      <c r="D3953" s="15">
        <v>43886</v>
      </c>
      <c r="E3953" s="15" t="str">
        <f>_xlfn.IFNA(IF(LEFT(VLOOKUP(RecordTable[[#This Row],[METRC]],METRC!A:B,2,FALSE),4)=LEFT(RecordTable[[#This Row],[CloneBarcode]],4),"match","MISMATCH"),"dead")</f>
        <v>dead</v>
      </c>
      <c r="F3953" s="15" t="str">
        <f>_xlfn.IFNA(INDEX(Table6[[#All],[Location]],MATCH(RecordTable[[#This Row],[METRC]],Table6[Tag],0)),"DEAD")</f>
        <v>DEAD</v>
      </c>
    </row>
    <row r="3954" spans="1:6" x14ac:dyDescent="0.25">
      <c r="A3954" t="str">
        <f>_xlfn.CONCAT("1A4070000000065000",RIGHT(RecordTable[[#This Row],[CloneBarcode]],6))</f>
        <v>1A4070000000065000061783</v>
      </c>
      <c r="B3954" t="str">
        <f>LEFT(RecordTable[[#This Row],[CloneBarcode]],7)</f>
        <v>92CK082</v>
      </c>
      <c r="C3954" t="s">
        <v>2749</v>
      </c>
      <c r="D3954" s="15">
        <v>43886</v>
      </c>
      <c r="E3954" s="15" t="str">
        <f>_xlfn.IFNA(IF(LEFT(VLOOKUP(RecordTable[[#This Row],[METRC]],METRC!A:B,2,FALSE),4)=LEFT(RecordTable[[#This Row],[CloneBarcode]],4),"match","MISMATCH"),"dead")</f>
        <v>dead</v>
      </c>
      <c r="F3954" s="15" t="str">
        <f>_xlfn.IFNA(INDEX(Table6[[#All],[Location]],MATCH(RecordTable[[#This Row],[METRC]],Table6[Tag],0)),"DEAD")</f>
        <v>DEAD</v>
      </c>
    </row>
    <row r="3955" spans="1:6" x14ac:dyDescent="0.25">
      <c r="A3955" t="str">
        <f>_xlfn.CONCAT("1A4070000000065000",RIGHT(RecordTable[[#This Row],[CloneBarcode]],6))</f>
        <v>1A4070000000065000057241</v>
      </c>
      <c r="B3955" t="str">
        <f>LEFT(RecordTable[[#This Row],[CloneBarcode]],7)</f>
        <v>92CK082</v>
      </c>
      <c r="C3955" t="s">
        <v>2729</v>
      </c>
      <c r="D3955" s="15">
        <v>43886</v>
      </c>
      <c r="E3955" s="15" t="str">
        <f>_xlfn.IFNA(IF(LEFT(VLOOKUP(RecordTable[[#This Row],[METRC]],METRC!A:B,2,FALSE),4)=LEFT(RecordTable[[#This Row],[CloneBarcode]],4),"match","MISMATCH"),"dead")</f>
        <v>dead</v>
      </c>
      <c r="F3955" s="15" t="str">
        <f>_xlfn.IFNA(INDEX(Table6[[#All],[Location]],MATCH(RecordTable[[#This Row],[METRC]],Table6[Tag],0)),"DEAD")</f>
        <v>DEAD</v>
      </c>
    </row>
    <row r="3956" spans="1:6" x14ac:dyDescent="0.25">
      <c r="A3956" t="str">
        <f>_xlfn.CONCAT("1A4070000000065000",RIGHT(RecordTable[[#This Row],[CloneBarcode]],6))</f>
        <v>1A4070000000065000057264</v>
      </c>
      <c r="B3956" t="str">
        <f>LEFT(RecordTable[[#This Row],[CloneBarcode]],7)</f>
        <v>92CK082</v>
      </c>
      <c r="C3956" t="s">
        <v>2704</v>
      </c>
      <c r="D3956" s="15">
        <v>43886</v>
      </c>
      <c r="E3956" s="15" t="str">
        <f>_xlfn.IFNA(IF(LEFT(VLOOKUP(RecordTable[[#This Row],[METRC]],METRC!A:B,2,FALSE),4)=LEFT(RecordTable[[#This Row],[CloneBarcode]],4),"match","MISMATCH"),"dead")</f>
        <v>dead</v>
      </c>
      <c r="F3956" s="15" t="str">
        <f>_xlfn.IFNA(INDEX(Table6[[#All],[Location]],MATCH(RecordTable[[#This Row],[METRC]],Table6[Tag],0)),"DEAD")</f>
        <v>DEAD</v>
      </c>
    </row>
    <row r="3957" spans="1:6" x14ac:dyDescent="0.25">
      <c r="A3957" t="str">
        <f>_xlfn.CONCAT("1A4070000000065000",RIGHT(RecordTable[[#This Row],[CloneBarcode]],6))</f>
        <v>1A4070000000065000057242</v>
      </c>
      <c r="B3957" t="str">
        <f>LEFT(RecordTable[[#This Row],[CloneBarcode]],7)</f>
        <v>92CK082</v>
      </c>
      <c r="C3957" t="s">
        <v>2730</v>
      </c>
      <c r="D3957" s="15">
        <v>43886</v>
      </c>
      <c r="E3957" s="15" t="str">
        <f>_xlfn.IFNA(IF(LEFT(VLOOKUP(RecordTable[[#This Row],[METRC]],METRC!A:B,2,FALSE),4)=LEFT(RecordTable[[#This Row],[CloneBarcode]],4),"match","MISMATCH"),"dead")</f>
        <v>dead</v>
      </c>
      <c r="F3957" s="15" t="str">
        <f>_xlfn.IFNA(INDEX(Table6[[#All],[Location]],MATCH(RecordTable[[#This Row],[METRC]],Table6[Tag],0)),"DEAD")</f>
        <v>DEAD</v>
      </c>
    </row>
    <row r="3958" spans="1:6" x14ac:dyDescent="0.25">
      <c r="A3958" t="s">
        <v>4551</v>
      </c>
      <c r="B3958" t="s">
        <v>2649</v>
      </c>
      <c r="C3958" t="str">
        <f>_xlfn.CONCAT(RecordTable[[#This Row],[PhenoAbbv]],".",RIGHT(RecordTable[[#This Row],[METRC]],6))</f>
        <v>92CK119.050425</v>
      </c>
      <c r="D3958" s="15">
        <v>43886</v>
      </c>
      <c r="E3958" s="15" t="str">
        <f>_xlfn.IFNA(IF(LEFT(VLOOKUP(RecordTable[[#This Row],[METRC]],METRC!A:B,2,FALSE),4)=LEFT(RecordTable[[#This Row],[CloneBarcode]],4),"match","MISMATCH"),"dead")</f>
        <v>dead</v>
      </c>
      <c r="F3958" s="15" t="str">
        <f>_xlfn.IFNA(INDEX(Table6[[#All],[Location]],MATCH(RecordTable[[#This Row],[METRC]],Table6[Tag],0)),"DEAD")</f>
        <v>DEAD</v>
      </c>
    </row>
    <row r="3959" spans="1:6" x14ac:dyDescent="0.25">
      <c r="A3959" t="str">
        <f>_xlfn.CONCAT("1A4070000000065000",RIGHT(RecordTable[[#This Row],[CloneBarcode]],6))</f>
        <v>1A4070000000065000062675</v>
      </c>
      <c r="B3959" t="str">
        <f>LEFT(RecordTable[[#This Row],[CloneBarcode]],7)</f>
        <v>92CK119</v>
      </c>
      <c r="C3959" t="s">
        <v>194</v>
      </c>
      <c r="D3959" s="15">
        <v>43886</v>
      </c>
      <c r="E3959" s="15" t="str">
        <f>_xlfn.IFNA(IF(LEFT(VLOOKUP(RecordTable[[#This Row],[METRC]],METRC!A:B,2,FALSE),4)=LEFT(RecordTable[[#This Row],[CloneBarcode]],4),"match","MISMATCH"),"dead")</f>
        <v>dead</v>
      </c>
      <c r="F3959" s="15" t="str">
        <f>_xlfn.IFNA(INDEX(Table6[[#All],[Location]],MATCH(RecordTable[[#This Row],[METRC]],Table6[Tag],0)),"DEAD")</f>
        <v>DEAD</v>
      </c>
    </row>
    <row r="3960" spans="1:6" x14ac:dyDescent="0.25">
      <c r="A3960" t="str">
        <f>_xlfn.CONCAT("1A4070000000065000",RIGHT(RecordTable[[#This Row],[CloneBarcode]],6))</f>
        <v>1A4070000000065000062694</v>
      </c>
      <c r="B3960" t="str">
        <f>LEFT(RecordTable[[#This Row],[CloneBarcode]],7)</f>
        <v>92CK119</v>
      </c>
      <c r="C3960" t="s">
        <v>2675</v>
      </c>
      <c r="D3960" s="15">
        <v>43886</v>
      </c>
      <c r="E3960" s="15" t="str">
        <f>_xlfn.IFNA(IF(LEFT(VLOOKUP(RecordTable[[#This Row],[METRC]],METRC!A:B,2,FALSE),4)=LEFT(RecordTable[[#This Row],[CloneBarcode]],4),"match","MISMATCH"),"dead")</f>
        <v>dead</v>
      </c>
      <c r="F3960" s="15" t="str">
        <f>_xlfn.IFNA(INDEX(Table6[[#All],[Location]],MATCH(RecordTable[[#This Row],[METRC]],Table6[Tag],0)),"DEAD")</f>
        <v>DEAD</v>
      </c>
    </row>
    <row r="3961" spans="1:6" x14ac:dyDescent="0.25">
      <c r="A3961" t="str">
        <f>_xlfn.CONCAT("1A4070000000065000",RIGHT(RecordTable[[#This Row],[CloneBarcode]],6))</f>
        <v>1A4070000000065000062705</v>
      </c>
      <c r="B3961" t="str">
        <f>LEFT(RecordTable[[#This Row],[CloneBarcode]],7)</f>
        <v>92CK119</v>
      </c>
      <c r="C3961" t="s">
        <v>201</v>
      </c>
      <c r="D3961" s="15">
        <v>43886</v>
      </c>
      <c r="E3961" s="15" t="str">
        <f>_xlfn.IFNA(IF(LEFT(VLOOKUP(RecordTable[[#This Row],[METRC]],METRC!A:B,2,FALSE),4)=LEFT(RecordTable[[#This Row],[CloneBarcode]],4),"match","MISMATCH"),"dead")</f>
        <v>dead</v>
      </c>
      <c r="F3961" s="15" t="str">
        <f>_xlfn.IFNA(INDEX(Table6[[#All],[Location]],MATCH(RecordTable[[#This Row],[METRC]],Table6[Tag],0)),"DEAD")</f>
        <v>DEAD</v>
      </c>
    </row>
    <row r="3962" spans="1:6" x14ac:dyDescent="0.25">
      <c r="A3962" t="str">
        <f>_xlfn.CONCAT("1A4070000000065000",RIGHT(RecordTable[[#This Row],[CloneBarcode]],6))</f>
        <v>1A4070000000065000064885</v>
      </c>
      <c r="B3962" t="str">
        <f>LEFT(RecordTable[[#This Row],[CloneBarcode]],7)</f>
        <v>92CK119</v>
      </c>
      <c r="C3962" t="s">
        <v>187</v>
      </c>
      <c r="D3962" s="15">
        <v>43886</v>
      </c>
      <c r="E3962" s="15" t="str">
        <f>_xlfn.IFNA(IF(LEFT(VLOOKUP(RecordTable[[#This Row],[METRC]],METRC!A:B,2,FALSE),4)=LEFT(RecordTable[[#This Row],[CloneBarcode]],4),"match","MISMATCH"),"dead")</f>
        <v>dead</v>
      </c>
      <c r="F3962" s="15" t="str">
        <f>_xlfn.IFNA(INDEX(Table6[[#All],[Location]],MATCH(RecordTable[[#This Row],[METRC]],Table6[Tag],0)),"DEAD")</f>
        <v>DEAD</v>
      </c>
    </row>
    <row r="3963" spans="1:6" x14ac:dyDescent="0.25">
      <c r="A3963" t="str">
        <f>_xlfn.CONCAT("1A4070000000065000",RIGHT(RecordTable[[#This Row],[CloneBarcode]],6))</f>
        <v>1A4070000000065000064884</v>
      </c>
      <c r="B3963" t="str">
        <f>LEFT(RecordTable[[#This Row],[CloneBarcode]],7)</f>
        <v>92CK119</v>
      </c>
      <c r="C3963" t="s">
        <v>2671</v>
      </c>
      <c r="D3963" s="15">
        <v>43886</v>
      </c>
      <c r="E3963" s="15" t="str">
        <f>_xlfn.IFNA(IF(LEFT(VLOOKUP(RecordTable[[#This Row],[METRC]],METRC!A:B,2,FALSE),4)=LEFT(RecordTable[[#This Row],[CloneBarcode]],4),"match","MISMATCH"),"dead")</f>
        <v>dead</v>
      </c>
      <c r="F3963" s="15" t="str">
        <f>_xlfn.IFNA(INDEX(Table6[[#All],[Location]],MATCH(RecordTable[[#This Row],[METRC]],Table6[Tag],0)),"DEAD")</f>
        <v>DEAD</v>
      </c>
    </row>
    <row r="3964" spans="1:6" x14ac:dyDescent="0.25">
      <c r="A3964" t="str">
        <f>_xlfn.CONCAT("1A4070000000065000",RIGHT(RecordTable[[#This Row],[CloneBarcode]],6))</f>
        <v>1A4070000000065000064895</v>
      </c>
      <c r="B3964" t="str">
        <f>LEFT(RecordTable[[#This Row],[CloneBarcode]],7)</f>
        <v>92CK119</v>
      </c>
      <c r="C3964" t="s">
        <v>2725</v>
      </c>
      <c r="D3964" s="15">
        <v>43886</v>
      </c>
      <c r="E3964" s="15" t="str">
        <f>_xlfn.IFNA(IF(LEFT(VLOOKUP(RecordTable[[#This Row],[METRC]],METRC!A:B,2,FALSE),4)=LEFT(RecordTable[[#This Row],[CloneBarcode]],4),"match","MISMATCH"),"dead")</f>
        <v>dead</v>
      </c>
      <c r="F3964" s="15" t="str">
        <f>_xlfn.IFNA(INDEX(Table6[[#All],[Location]],MATCH(RecordTable[[#This Row],[METRC]],Table6[Tag],0)),"DEAD")</f>
        <v>DEAD</v>
      </c>
    </row>
    <row r="3965" spans="1:6" x14ac:dyDescent="0.25">
      <c r="A3965" t="str">
        <f>_xlfn.CONCAT("1A4070000000065000",RIGHT(RecordTable[[#This Row],[CloneBarcode]],6))</f>
        <v>1A4070000000065000064897</v>
      </c>
      <c r="B3965" t="str">
        <f>LEFT(RecordTable[[#This Row],[CloneBarcode]],7)</f>
        <v>92CK119</v>
      </c>
      <c r="C3965" t="s">
        <v>2714</v>
      </c>
      <c r="D3965" s="15">
        <v>43886</v>
      </c>
      <c r="E3965" s="15" t="str">
        <f>_xlfn.IFNA(IF(LEFT(VLOOKUP(RecordTable[[#This Row],[METRC]],METRC!A:B,2,FALSE),4)=LEFT(RecordTable[[#This Row],[CloneBarcode]],4),"match","MISMATCH"),"dead")</f>
        <v>dead</v>
      </c>
      <c r="F3965" s="15" t="str">
        <f>_xlfn.IFNA(INDEX(Table6[[#All],[Location]],MATCH(RecordTable[[#This Row],[METRC]],Table6[Tag],0)),"DEAD")</f>
        <v>DEAD</v>
      </c>
    </row>
    <row r="3966" spans="1:6" x14ac:dyDescent="0.25">
      <c r="A3966" t="str">
        <f>_xlfn.CONCAT("1A4070000000065000",RIGHT(RecordTable[[#This Row],[CloneBarcode]],6))</f>
        <v>1A4070000000065000064896</v>
      </c>
      <c r="B3966" t="str">
        <f>LEFT(RecordTable[[#This Row],[CloneBarcode]],7)</f>
        <v>92CK119</v>
      </c>
      <c r="C3966" t="s">
        <v>2674</v>
      </c>
      <c r="D3966" s="15">
        <v>43886</v>
      </c>
      <c r="E3966" s="15" t="str">
        <f>_xlfn.IFNA(IF(LEFT(VLOOKUP(RecordTable[[#This Row],[METRC]],METRC!A:B,2,FALSE),4)=LEFT(RecordTable[[#This Row],[CloneBarcode]],4),"match","MISMATCH"),"dead")</f>
        <v>dead</v>
      </c>
      <c r="F3966" s="15" t="str">
        <f>_xlfn.IFNA(INDEX(Table6[[#All],[Location]],MATCH(RecordTable[[#This Row],[METRC]],Table6[Tag],0)),"DEAD")</f>
        <v>DEAD</v>
      </c>
    </row>
    <row r="3967" spans="1:6" x14ac:dyDescent="0.25">
      <c r="A3967" t="str">
        <f>_xlfn.CONCAT("1A4070000000065000",RIGHT(RecordTable[[#This Row],[CloneBarcode]],6))</f>
        <v>1A4070000000065000064886</v>
      </c>
      <c r="B3967" t="str">
        <f>LEFT(RecordTable[[#This Row],[CloneBarcode]],7)</f>
        <v>92CK119</v>
      </c>
      <c r="C3967" t="s">
        <v>2709</v>
      </c>
      <c r="D3967" s="15">
        <v>43886</v>
      </c>
      <c r="E3967" s="15" t="str">
        <f>_xlfn.IFNA(IF(LEFT(VLOOKUP(RecordTable[[#This Row],[METRC]],METRC!A:B,2,FALSE),4)=LEFT(RecordTable[[#This Row],[CloneBarcode]],4),"match","MISMATCH"),"dead")</f>
        <v>dead</v>
      </c>
      <c r="F3967" s="15" t="str">
        <f>_xlfn.IFNA(INDEX(Table6[[#All],[Location]],MATCH(RecordTable[[#This Row],[METRC]],Table6[Tag],0)),"DEAD")</f>
        <v>DEAD</v>
      </c>
    </row>
    <row r="3968" spans="1:6" x14ac:dyDescent="0.25">
      <c r="A3968" t="s">
        <v>4552</v>
      </c>
      <c r="B3968" t="s">
        <v>2953</v>
      </c>
      <c r="C3968" t="str">
        <f>_xlfn.CONCAT(RecordTable[[#This Row],[PhenoAbbv]],".",RIGHT(RecordTable[[#This Row],[METRC]],6))</f>
        <v>BBGM004.043532</v>
      </c>
      <c r="D3968" s="15">
        <v>43886</v>
      </c>
      <c r="E3968" s="15" t="str">
        <f>_xlfn.IFNA(IF(LEFT(VLOOKUP(RecordTable[[#This Row],[METRC]],METRC!A:B,2,FALSE),4)=LEFT(RecordTable[[#This Row],[CloneBarcode]],4),"match","MISMATCH"),"dead")</f>
        <v>dead</v>
      </c>
      <c r="F3968" s="15" t="str">
        <f>_xlfn.IFNA(INDEX(Table6[[#All],[Location]],MATCH(RecordTable[[#This Row],[METRC]],Table6[Tag],0)),"DEAD")</f>
        <v>DEAD</v>
      </c>
    </row>
    <row r="3969" spans="1:6" x14ac:dyDescent="0.25">
      <c r="A3969" t="s">
        <v>4553</v>
      </c>
      <c r="B3969" t="s">
        <v>2953</v>
      </c>
      <c r="C3969" t="str">
        <f>_xlfn.CONCAT(RecordTable[[#This Row],[PhenoAbbv]],".",RIGHT(RecordTable[[#This Row],[METRC]],6))</f>
        <v>BBGM004.043577</v>
      </c>
      <c r="D3969" s="15">
        <v>43886</v>
      </c>
      <c r="E3969" s="15" t="str">
        <f>_xlfn.IFNA(IF(LEFT(VLOOKUP(RecordTable[[#This Row],[METRC]],METRC!A:B,2,FALSE),4)=LEFT(RecordTable[[#This Row],[CloneBarcode]],4),"match","MISMATCH"),"dead")</f>
        <v>dead</v>
      </c>
      <c r="F3969" s="15" t="str">
        <f>_xlfn.IFNA(INDEX(Table6[[#All],[Location]],MATCH(RecordTable[[#This Row],[METRC]],Table6[Tag],0)),"DEAD")</f>
        <v>DEAD</v>
      </c>
    </row>
    <row r="3970" spans="1:6" x14ac:dyDescent="0.25">
      <c r="A3970" t="s">
        <v>4554</v>
      </c>
      <c r="B3970" t="s">
        <v>2953</v>
      </c>
      <c r="C3970" t="str">
        <f>_xlfn.CONCAT(RecordTable[[#This Row],[PhenoAbbv]],".",RIGHT(RecordTable[[#This Row],[METRC]],6))</f>
        <v>BBGM004.045538</v>
      </c>
      <c r="D3970" s="15">
        <v>43886</v>
      </c>
      <c r="E3970" s="15" t="str">
        <f>_xlfn.IFNA(IF(LEFT(VLOOKUP(RecordTable[[#This Row],[METRC]],METRC!A:B,2,FALSE),4)=LEFT(RecordTable[[#This Row],[CloneBarcode]],4),"match","MISMATCH"),"dead")</f>
        <v>dead</v>
      </c>
      <c r="F3970" s="15" t="str">
        <f>_xlfn.IFNA(INDEX(Table6[[#All],[Location]],MATCH(RecordTable[[#This Row],[METRC]],Table6[Tag],0)),"DEAD")</f>
        <v>DEAD</v>
      </c>
    </row>
    <row r="3971" spans="1:6" x14ac:dyDescent="0.25">
      <c r="A3971" t="s">
        <v>4726</v>
      </c>
      <c r="B3971" t="s">
        <v>2953</v>
      </c>
      <c r="C3971" t="str">
        <f>_xlfn.CONCAT(RecordTable[[#This Row],[PhenoAbbv]],".",RIGHT(RecordTable[[#This Row],[METRC]],6))</f>
        <v>BBGM004.050629</v>
      </c>
      <c r="D3971" s="15">
        <v>43886</v>
      </c>
      <c r="E3971" s="15" t="str">
        <f>_xlfn.IFNA(IF(LEFT(VLOOKUP(RecordTable[[#This Row],[METRC]],METRC!A:B,2,FALSE),4)=LEFT(RecordTable[[#This Row],[CloneBarcode]],4),"match","MISMATCH"),"dead")</f>
        <v>dead</v>
      </c>
      <c r="F3971" s="15" t="str">
        <f>_xlfn.IFNA(INDEX(Table6[[#All],[Location]],MATCH(RecordTable[[#This Row],[METRC]],Table6[Tag],0)),"DEAD")</f>
        <v>DEAD</v>
      </c>
    </row>
    <row r="3972" spans="1:6" x14ac:dyDescent="0.25">
      <c r="A3972" t="s">
        <v>4555</v>
      </c>
      <c r="B3972" t="s">
        <v>2953</v>
      </c>
      <c r="C3972" t="str">
        <f>_xlfn.CONCAT(RecordTable[[#This Row],[PhenoAbbv]],".",RIGHT(RecordTable[[#This Row],[METRC]],6))</f>
        <v>BBGM004.050630</v>
      </c>
      <c r="D3972" s="15">
        <v>43886</v>
      </c>
      <c r="E3972" s="15" t="str">
        <f>_xlfn.IFNA(IF(LEFT(VLOOKUP(RecordTable[[#This Row],[METRC]],METRC!A:B,2,FALSE),4)=LEFT(RecordTable[[#This Row],[CloneBarcode]],4),"match","MISMATCH"),"dead")</f>
        <v>dead</v>
      </c>
      <c r="F3972" s="15" t="str">
        <f>_xlfn.IFNA(INDEX(Table6[[#All],[Location]],MATCH(RecordTable[[#This Row],[METRC]],Table6[Tag],0)),"DEAD")</f>
        <v>DEAD</v>
      </c>
    </row>
    <row r="3973" spans="1:6" x14ac:dyDescent="0.25">
      <c r="A3973" t="str">
        <f>_xlfn.CONCAT("1A4070000000065000",RIGHT(RecordTable[[#This Row],[CloneBarcode]],6))</f>
        <v>1A4070000000065000057421</v>
      </c>
      <c r="B3973" t="str">
        <f>LEFT(RecordTable[[#This Row],[CloneBarcode]],7)</f>
        <v>BBGM004</v>
      </c>
      <c r="C3973" t="s">
        <v>4408</v>
      </c>
      <c r="D3973" s="15">
        <v>43886</v>
      </c>
      <c r="E3973" s="15" t="str">
        <f>_xlfn.IFNA(IF(LEFT(VLOOKUP(RecordTable[[#This Row],[METRC]],METRC!A:B,2,FALSE),4)=LEFT(RecordTable[[#This Row],[CloneBarcode]],4),"match","MISMATCH"),"dead")</f>
        <v>dead</v>
      </c>
      <c r="F3973" s="15" t="str">
        <f>_xlfn.IFNA(INDEX(Table6[[#All],[Location]],MATCH(RecordTable[[#This Row],[METRC]],Table6[Tag],0)),"DEAD")</f>
        <v>DEAD</v>
      </c>
    </row>
    <row r="3974" spans="1:6" x14ac:dyDescent="0.25">
      <c r="A3974" t="str">
        <f>_xlfn.CONCAT("1A4070000000065000",RIGHT(RecordTable[[#This Row],[CloneBarcode]],6))</f>
        <v>1A4070000000065000057422</v>
      </c>
      <c r="B3974" t="str">
        <f>LEFT(RecordTable[[#This Row],[CloneBarcode]],7)</f>
        <v>BBGM004</v>
      </c>
      <c r="C3974" t="s">
        <v>4409</v>
      </c>
      <c r="D3974" s="15">
        <v>43886</v>
      </c>
      <c r="E3974" s="15" t="str">
        <f>_xlfn.IFNA(IF(LEFT(VLOOKUP(RecordTable[[#This Row],[METRC]],METRC!A:B,2,FALSE),4)=LEFT(RecordTable[[#This Row],[CloneBarcode]],4),"match","MISMATCH"),"dead")</f>
        <v>dead</v>
      </c>
      <c r="F3974" s="15" t="str">
        <f>_xlfn.IFNA(INDEX(Table6[[#All],[Location]],MATCH(RecordTable[[#This Row],[METRC]],Table6[Tag],0)),"DEAD")</f>
        <v>DEAD</v>
      </c>
    </row>
    <row r="3975" spans="1:6" x14ac:dyDescent="0.25">
      <c r="A3975" t="str">
        <f>_xlfn.CONCAT("1A4070000000065000",RIGHT(RecordTable[[#This Row],[CloneBarcode]],6))</f>
        <v>1A4070000000065000058414</v>
      </c>
      <c r="B3975" t="str">
        <f>LEFT(RecordTable[[#This Row],[CloneBarcode]],7)</f>
        <v>BBGM004</v>
      </c>
      <c r="C3975" t="s">
        <v>4692</v>
      </c>
      <c r="D3975" s="15">
        <v>43886</v>
      </c>
      <c r="E3975" s="15" t="str">
        <f>_xlfn.IFNA(IF(LEFT(VLOOKUP(RecordTable[[#This Row],[METRC]],METRC!A:B,2,FALSE),4)=LEFT(RecordTable[[#This Row],[CloneBarcode]],4),"match","MISMATCH"),"dead")</f>
        <v>dead</v>
      </c>
      <c r="F3975" s="15" t="str">
        <f>_xlfn.IFNA(INDEX(Table6[[#All],[Location]],MATCH(RecordTable[[#This Row],[METRC]],Table6[Tag],0)),"DEAD")</f>
        <v>DEAD</v>
      </c>
    </row>
    <row r="3976" spans="1:6" x14ac:dyDescent="0.25">
      <c r="A3976" t="s">
        <v>4556</v>
      </c>
      <c r="B3976" t="s">
        <v>2958</v>
      </c>
      <c r="C3976" t="str">
        <f>_xlfn.CONCAT(RecordTable[[#This Row],[PhenoAbbv]],".",RIGHT(RecordTable[[#This Row],[METRC]],6))</f>
        <v>BBGM007.043469</v>
      </c>
      <c r="D3976" s="15">
        <v>43886</v>
      </c>
      <c r="E3976" s="15" t="str">
        <f>_xlfn.IFNA(IF(LEFT(VLOOKUP(RecordTable[[#This Row],[METRC]],METRC!A:B,2,FALSE),4)=LEFT(RecordTable[[#This Row],[CloneBarcode]],4),"match","MISMATCH"),"dead")</f>
        <v>dead</v>
      </c>
      <c r="F3976" s="15" t="str">
        <f>_xlfn.IFNA(INDEX(Table6[[#All],[Location]],MATCH(RecordTable[[#This Row],[METRC]],Table6[Tag],0)),"DEAD")</f>
        <v>DEAD</v>
      </c>
    </row>
    <row r="3977" spans="1:6" x14ac:dyDescent="0.25">
      <c r="A3977" t="s">
        <v>4557</v>
      </c>
      <c r="B3977" t="s">
        <v>2958</v>
      </c>
      <c r="C3977" t="str">
        <f>_xlfn.CONCAT(RecordTable[[#This Row],[PhenoAbbv]],".",RIGHT(RecordTable[[#This Row],[METRC]],6))</f>
        <v>BBGM007.045548</v>
      </c>
      <c r="D3977" s="15">
        <v>43886</v>
      </c>
      <c r="E3977" s="15" t="str">
        <f>_xlfn.IFNA(IF(LEFT(VLOOKUP(RecordTable[[#This Row],[METRC]],METRC!A:B,2,FALSE),4)=LEFT(RecordTable[[#This Row],[CloneBarcode]],4),"match","MISMATCH"),"dead")</f>
        <v>dead</v>
      </c>
      <c r="F3977" s="15" t="str">
        <f>_xlfn.IFNA(INDEX(Table6[[#All],[Location]],MATCH(RecordTable[[#This Row],[METRC]],Table6[Tag],0)),"DEAD")</f>
        <v>DEAD</v>
      </c>
    </row>
    <row r="3978" spans="1:6" x14ac:dyDescent="0.25">
      <c r="A3978" t="s">
        <v>4558</v>
      </c>
      <c r="B3978" t="s">
        <v>2958</v>
      </c>
      <c r="C3978" t="str">
        <f>_xlfn.CONCAT(RecordTable[[#This Row],[PhenoAbbv]],".",RIGHT(RecordTable[[#This Row],[METRC]],6))</f>
        <v>BBGM007.045549</v>
      </c>
      <c r="D3978" s="15">
        <v>43886</v>
      </c>
      <c r="E3978" s="15" t="str">
        <f>_xlfn.IFNA(IF(LEFT(VLOOKUP(RecordTable[[#This Row],[METRC]],METRC!A:B,2,FALSE),4)=LEFT(RecordTable[[#This Row],[CloneBarcode]],4),"match","MISMATCH"),"dead")</f>
        <v>dead</v>
      </c>
      <c r="F3978" s="15" t="str">
        <f>_xlfn.IFNA(INDEX(Table6[[#All],[Location]],MATCH(RecordTable[[#This Row],[METRC]],Table6[Tag],0)),"DEAD")</f>
        <v>DEAD</v>
      </c>
    </row>
    <row r="3979" spans="1:6" x14ac:dyDescent="0.25">
      <c r="A3979" t="s">
        <v>4727</v>
      </c>
      <c r="B3979" t="s">
        <v>4092</v>
      </c>
      <c r="C3979" t="str">
        <f>_xlfn.CONCAT(RecordTable[[#This Row],[PhenoAbbv]],".",RIGHT(RecordTable[[#This Row],[METRC]],6))</f>
        <v>BGCH007.053754</v>
      </c>
      <c r="D3979" s="15">
        <v>43886</v>
      </c>
      <c r="E3979" s="15" t="str">
        <f>_xlfn.IFNA(IF(LEFT(VLOOKUP(RecordTable[[#This Row],[METRC]],METRC!A:B,2,FALSE),4)=LEFT(RecordTable[[#This Row],[CloneBarcode]],4),"match","MISMATCH"),"dead")</f>
        <v>dead</v>
      </c>
      <c r="F3979" s="15" t="str">
        <f>_xlfn.IFNA(INDEX(Table6[[#All],[Location]],MATCH(RecordTable[[#This Row],[METRC]],Table6[Tag],0)),"DEAD")</f>
        <v>DEAD</v>
      </c>
    </row>
    <row r="3980" spans="1:6" x14ac:dyDescent="0.25">
      <c r="A3980" t="str">
        <f>_xlfn.CONCAT("1A4070000000065000",RIGHT(RecordTable[[#This Row],[CloneBarcode]],6))</f>
        <v>1A4070000000065000053806</v>
      </c>
      <c r="B3980" t="str">
        <f>LEFT(RecordTable[[#This Row],[CloneBarcode]],7)</f>
        <v>BGCH007</v>
      </c>
      <c r="C3980" t="s">
        <v>4417</v>
      </c>
      <c r="D3980" s="15">
        <v>43886</v>
      </c>
      <c r="E3980" s="15" t="str">
        <f>_xlfn.IFNA(IF(LEFT(VLOOKUP(RecordTable[[#This Row],[METRC]],METRC!A:B,2,FALSE),4)=LEFT(RecordTable[[#This Row],[CloneBarcode]],4),"match","MISMATCH"),"dead")</f>
        <v>dead</v>
      </c>
      <c r="F3980" s="15" t="str">
        <f>_xlfn.IFNA(INDEX(Table6[[#All],[Location]],MATCH(RecordTable[[#This Row],[METRC]],Table6[Tag],0)),"DEAD")</f>
        <v>DEAD</v>
      </c>
    </row>
    <row r="3981" spans="1:6" x14ac:dyDescent="0.25">
      <c r="A3981" t="str">
        <f>_xlfn.CONCAT("1A4070000000065000",RIGHT(RecordTable[[#This Row],[CloneBarcode]],6))</f>
        <v>1A4070000000065000053812</v>
      </c>
      <c r="B3981" t="str">
        <f>LEFT(RecordTable[[#This Row],[CloneBarcode]],7)</f>
        <v>BGCH007</v>
      </c>
      <c r="C3981" t="s">
        <v>4418</v>
      </c>
      <c r="D3981" s="15">
        <v>43886</v>
      </c>
      <c r="E3981" s="15" t="str">
        <f>_xlfn.IFNA(IF(LEFT(VLOOKUP(RecordTable[[#This Row],[METRC]],METRC!A:B,2,FALSE),4)=LEFT(RecordTable[[#This Row],[CloneBarcode]],4),"match","MISMATCH"),"dead")</f>
        <v>dead</v>
      </c>
      <c r="F3981" s="15" t="str">
        <f>_xlfn.IFNA(INDEX(Table6[[#All],[Location]],MATCH(RecordTable[[#This Row],[METRC]],Table6[Tag],0)),"DEAD")</f>
        <v>DEAD</v>
      </c>
    </row>
    <row r="3982" spans="1:6" x14ac:dyDescent="0.25">
      <c r="A3982" t="str">
        <f>_xlfn.CONCAT("1A4070000000065000",RIGHT(RecordTable[[#This Row],[CloneBarcode]],6))</f>
        <v>1A4070000000065000053764</v>
      </c>
      <c r="B3982" t="str">
        <f>LEFT(RecordTable[[#This Row],[CloneBarcode]],7)</f>
        <v>BGCH007</v>
      </c>
      <c r="C3982" t="s">
        <v>4419</v>
      </c>
      <c r="D3982" s="15">
        <v>43886</v>
      </c>
      <c r="E3982" s="15" t="str">
        <f>_xlfn.IFNA(IF(LEFT(VLOOKUP(RecordTable[[#This Row],[METRC]],METRC!A:B,2,FALSE),4)=LEFT(RecordTable[[#This Row],[CloneBarcode]],4),"match","MISMATCH"),"dead")</f>
        <v>dead</v>
      </c>
      <c r="F3982" s="15" t="str">
        <f>_xlfn.IFNA(INDEX(Table6[[#All],[Location]],MATCH(RecordTable[[#This Row],[METRC]],Table6[Tag],0)),"DEAD")</f>
        <v>DEAD</v>
      </c>
    </row>
    <row r="3983" spans="1:6" x14ac:dyDescent="0.25">
      <c r="A3983" t="s">
        <v>4728</v>
      </c>
      <c r="B3983" t="s">
        <v>3652</v>
      </c>
      <c r="C3983" t="str">
        <f>_xlfn.CONCAT(RecordTable[[#This Row],[PhenoAbbv]],".",RIGHT(RecordTable[[#This Row],[METRC]],6))</f>
        <v>BGCH010.053848</v>
      </c>
      <c r="D3983" s="15">
        <v>43886</v>
      </c>
      <c r="E3983" s="15" t="str">
        <f>_xlfn.IFNA(IF(LEFT(VLOOKUP(RecordTable[[#This Row],[METRC]],METRC!A:B,2,FALSE),4)=LEFT(RecordTable[[#This Row],[CloneBarcode]],4),"match","MISMATCH"),"dead")</f>
        <v>dead</v>
      </c>
      <c r="F3983" s="15" t="str">
        <f>_xlfn.IFNA(INDEX(Table6[[#All],[Location]],MATCH(RecordTable[[#This Row],[METRC]],Table6[Tag],0)),"DEAD")</f>
        <v>DEAD</v>
      </c>
    </row>
    <row r="3984" spans="1:6" x14ac:dyDescent="0.25">
      <c r="A3984" t="str">
        <f>_xlfn.CONCAT("1A4070000000065000",RIGHT(RecordTable[[#This Row],[CloneBarcode]],6))</f>
        <v>1A4070000000065000053857</v>
      </c>
      <c r="B3984" t="str">
        <f>LEFT(RecordTable[[#This Row],[CloneBarcode]],7)</f>
        <v>BGCH010</v>
      </c>
      <c r="C3984" t="s">
        <v>4420</v>
      </c>
      <c r="D3984" s="15">
        <v>43886</v>
      </c>
      <c r="E3984" s="15" t="str">
        <f>_xlfn.IFNA(IF(LEFT(VLOOKUP(RecordTable[[#This Row],[METRC]],METRC!A:B,2,FALSE),4)=LEFT(RecordTable[[#This Row],[CloneBarcode]],4),"match","MISMATCH"),"dead")</f>
        <v>dead</v>
      </c>
      <c r="F3984" s="15" t="str">
        <f>_xlfn.IFNA(INDEX(Table6[[#All],[Location]],MATCH(RecordTable[[#This Row],[METRC]],Table6[Tag],0)),"DEAD")</f>
        <v>DEAD</v>
      </c>
    </row>
    <row r="3985" spans="1:6" x14ac:dyDescent="0.25">
      <c r="A3985" t="str">
        <f>_xlfn.CONCAT("1A4070000000065000",RIGHT(RecordTable[[#This Row],[CloneBarcode]],6))</f>
        <v>1A4070000000065000053860</v>
      </c>
      <c r="B3985" t="str">
        <f>LEFT(RecordTable[[#This Row],[CloneBarcode]],7)</f>
        <v>BGCH010</v>
      </c>
      <c r="C3985" t="s">
        <v>4423</v>
      </c>
      <c r="D3985" s="15">
        <v>43886</v>
      </c>
      <c r="E3985" s="15" t="str">
        <f>_xlfn.IFNA(IF(LEFT(VLOOKUP(RecordTable[[#This Row],[METRC]],METRC!A:B,2,FALSE),4)=LEFT(RecordTable[[#This Row],[CloneBarcode]],4),"match","MISMATCH"),"dead")</f>
        <v>dead</v>
      </c>
      <c r="F3985" s="15" t="str">
        <f>_xlfn.IFNA(INDEX(Table6[[#All],[Location]],MATCH(RecordTable[[#This Row],[METRC]],Table6[Tag],0)),"DEAD")</f>
        <v>DEAD</v>
      </c>
    </row>
    <row r="3986" spans="1:6" x14ac:dyDescent="0.25">
      <c r="A3986" t="str">
        <f>_xlfn.CONCAT("1A4070000000065000",RIGHT(RecordTable[[#This Row],[CloneBarcode]],6))</f>
        <v>1A4070000000065000053839</v>
      </c>
      <c r="B3986" t="str">
        <f>LEFT(RecordTable[[#This Row],[CloneBarcode]],7)</f>
        <v>BGCH010</v>
      </c>
      <c r="C3986" t="s">
        <v>4422</v>
      </c>
      <c r="D3986" s="15">
        <v>43886</v>
      </c>
      <c r="E3986" s="15" t="str">
        <f>_xlfn.IFNA(IF(LEFT(VLOOKUP(RecordTable[[#This Row],[METRC]],METRC!A:B,2,FALSE),4)=LEFT(RecordTable[[#This Row],[CloneBarcode]],4),"match","MISMATCH"),"dead")</f>
        <v>dead</v>
      </c>
      <c r="F3986" s="15" t="str">
        <f>_xlfn.IFNA(INDEX(Table6[[#All],[Location]],MATCH(RecordTable[[#This Row],[METRC]],Table6[Tag],0)),"DEAD")</f>
        <v>DEAD</v>
      </c>
    </row>
    <row r="3987" spans="1:6" x14ac:dyDescent="0.25">
      <c r="A3987" t="s">
        <v>4729</v>
      </c>
      <c r="B3987" t="s">
        <v>4107</v>
      </c>
      <c r="C3987" t="str">
        <f>_xlfn.CONCAT(RecordTable[[#This Row],[PhenoAbbv]],".",RIGHT(RecordTable[[#This Row],[METRC]],6))</f>
        <v>BGCH014.053886</v>
      </c>
      <c r="D3987" s="15">
        <v>43886</v>
      </c>
      <c r="E3987" s="15" t="str">
        <f>_xlfn.IFNA(IF(LEFT(VLOOKUP(RecordTable[[#This Row],[METRC]],METRC!A:B,2,FALSE),4)=LEFT(RecordTable[[#This Row],[CloneBarcode]],4),"match","MISMATCH"),"dead")</f>
        <v>dead</v>
      </c>
      <c r="F3987" s="15" t="str">
        <f>_xlfn.IFNA(INDEX(Table6[[#All],[Location]],MATCH(RecordTable[[#This Row],[METRC]],Table6[Tag],0)),"DEAD")</f>
        <v>DEAD</v>
      </c>
    </row>
    <row r="3988" spans="1:6" x14ac:dyDescent="0.25">
      <c r="A3988" t="str">
        <f>_xlfn.CONCAT("1A4070000000065000",RIGHT(RecordTable[[#This Row],[CloneBarcode]],6))</f>
        <v>1A4070000000065000053911</v>
      </c>
      <c r="B3988" t="str">
        <f>LEFT(RecordTable[[#This Row],[CloneBarcode]],7)</f>
        <v>BGCH014</v>
      </c>
      <c r="C3988" t="s">
        <v>4424</v>
      </c>
      <c r="D3988" s="15">
        <v>43886</v>
      </c>
      <c r="E3988" s="15" t="str">
        <f>_xlfn.IFNA(IF(LEFT(VLOOKUP(RecordTable[[#This Row],[METRC]],METRC!A:B,2,FALSE),4)=LEFT(RecordTable[[#This Row],[CloneBarcode]],4),"match","MISMATCH"),"dead")</f>
        <v>dead</v>
      </c>
      <c r="F3988" s="15" t="str">
        <f>_xlfn.IFNA(INDEX(Table6[[#All],[Location]],MATCH(RecordTable[[#This Row],[METRC]],Table6[Tag],0)),"DEAD")</f>
        <v>DEAD</v>
      </c>
    </row>
    <row r="3989" spans="1:6" x14ac:dyDescent="0.25">
      <c r="A3989" t="str">
        <f>_xlfn.CONCAT("1A4070000000065000",RIGHT(RecordTable[[#This Row],[CloneBarcode]],6))</f>
        <v>1A4070000000065000053889</v>
      </c>
      <c r="B3989" t="str">
        <f>LEFT(RecordTable[[#This Row],[CloneBarcode]],7)</f>
        <v>BGCH014</v>
      </c>
      <c r="C3989" t="s">
        <v>4426</v>
      </c>
      <c r="D3989" s="15">
        <v>43886</v>
      </c>
      <c r="E3989" s="15" t="str">
        <f>_xlfn.IFNA(IF(LEFT(VLOOKUP(RecordTable[[#This Row],[METRC]],METRC!A:B,2,FALSE),4)=LEFT(RecordTable[[#This Row],[CloneBarcode]],4),"match","MISMATCH"),"dead")</f>
        <v>dead</v>
      </c>
      <c r="F3989" s="15" t="str">
        <f>_xlfn.IFNA(INDEX(Table6[[#All],[Location]],MATCH(RecordTable[[#This Row],[METRC]],Table6[Tag],0)),"DEAD")</f>
        <v>DEAD</v>
      </c>
    </row>
    <row r="3990" spans="1:6" x14ac:dyDescent="0.25">
      <c r="A3990" t="str">
        <f>_xlfn.CONCAT("1A4070000000065000",RIGHT(RecordTable[[#This Row],[CloneBarcode]],6))</f>
        <v>1A4070000000065000053915</v>
      </c>
      <c r="B3990" t="str">
        <f>LEFT(RecordTable[[#This Row],[CloneBarcode]],7)</f>
        <v>BGCH014</v>
      </c>
      <c r="C3990" t="s">
        <v>4425</v>
      </c>
      <c r="D3990" s="15">
        <v>43886</v>
      </c>
      <c r="E3990" s="15" t="str">
        <f>_xlfn.IFNA(IF(LEFT(VLOOKUP(RecordTable[[#This Row],[METRC]],METRC!A:B,2,FALSE),4)=LEFT(RecordTable[[#This Row],[CloneBarcode]],4),"match","MISMATCH"),"dead")</f>
        <v>dead</v>
      </c>
      <c r="F3990" s="15" t="str">
        <f>_xlfn.IFNA(INDEX(Table6[[#All],[Location]],MATCH(RecordTable[[#This Row],[METRC]],Table6[Tag],0)),"DEAD")</f>
        <v>DEAD</v>
      </c>
    </row>
    <row r="3991" spans="1:6" x14ac:dyDescent="0.25">
      <c r="A3991" t="s">
        <v>4560</v>
      </c>
      <c r="B3991" t="s">
        <v>3929</v>
      </c>
      <c r="C3991" t="str">
        <f>_xlfn.CONCAT(RecordTable[[#This Row],[PhenoAbbv]],".",RIGHT(RecordTable[[#This Row],[METRC]],6))</f>
        <v>BHZD002.048092</v>
      </c>
      <c r="D3991" s="15">
        <v>43886</v>
      </c>
      <c r="E3991" s="15" t="str">
        <f>_xlfn.IFNA(IF(LEFT(VLOOKUP(RecordTable[[#This Row],[METRC]],METRC!A:B,2,FALSE),4)=LEFT(RecordTable[[#This Row],[CloneBarcode]],4),"match","MISMATCH"),"dead")</f>
        <v>dead</v>
      </c>
      <c r="F3991" s="15" t="str">
        <f>_xlfn.IFNA(INDEX(Table6[[#All],[Location]],MATCH(RecordTable[[#This Row],[METRC]],Table6[Tag],0)),"DEAD")</f>
        <v>DEAD</v>
      </c>
    </row>
    <row r="3992" spans="1:6" x14ac:dyDescent="0.25">
      <c r="A3992" t="s">
        <v>4561</v>
      </c>
      <c r="B3992" t="s">
        <v>3929</v>
      </c>
      <c r="C3992" t="str">
        <f>_xlfn.CONCAT(RecordTable[[#This Row],[PhenoAbbv]],".",RIGHT(RecordTable[[#This Row],[METRC]],6))</f>
        <v>BHZD002.048094</v>
      </c>
      <c r="D3992" s="15">
        <v>43886</v>
      </c>
      <c r="E3992" s="15" t="str">
        <f>_xlfn.IFNA(IF(LEFT(VLOOKUP(RecordTable[[#This Row],[METRC]],METRC!A:B,2,FALSE),4)=LEFT(RecordTable[[#This Row],[CloneBarcode]],4),"match","MISMATCH"),"dead")</f>
        <v>dead</v>
      </c>
      <c r="F3992" s="15" t="str">
        <f>_xlfn.IFNA(INDEX(Table6[[#All],[Location]],MATCH(RecordTable[[#This Row],[METRC]],Table6[Tag],0)),"DEAD")</f>
        <v>DEAD</v>
      </c>
    </row>
    <row r="3993" spans="1:6" x14ac:dyDescent="0.25">
      <c r="A3993" t="s">
        <v>4730</v>
      </c>
      <c r="B3993" t="s">
        <v>3929</v>
      </c>
      <c r="C3993" t="str">
        <f>_xlfn.CONCAT(RecordTable[[#This Row],[PhenoAbbv]],".",RIGHT(RecordTable[[#This Row],[METRC]],6))</f>
        <v>BHZD002.054669</v>
      </c>
      <c r="D3993" s="15">
        <v>43886</v>
      </c>
      <c r="E3993" s="15" t="str">
        <f>_xlfn.IFNA(IF(LEFT(VLOOKUP(RecordTable[[#This Row],[METRC]],METRC!A:B,2,FALSE),4)=LEFT(RecordTable[[#This Row],[CloneBarcode]],4),"match","MISMATCH"),"dead")</f>
        <v>dead</v>
      </c>
      <c r="F3993" s="15" t="str">
        <f>_xlfn.IFNA(INDEX(Table6[[#All],[Location]],MATCH(RecordTable[[#This Row],[METRC]],Table6[Tag],0)),"DEAD")</f>
        <v>DEAD</v>
      </c>
    </row>
    <row r="3994" spans="1:6" x14ac:dyDescent="0.25">
      <c r="A3994" t="s">
        <v>4731</v>
      </c>
      <c r="B3994" t="s">
        <v>3929</v>
      </c>
      <c r="C3994" t="str">
        <f>_xlfn.CONCAT(RecordTable[[#This Row],[PhenoAbbv]],".",RIGHT(RecordTable[[#This Row],[METRC]],6))</f>
        <v>BHZD002.054677</v>
      </c>
      <c r="D3994" s="15">
        <v>43886</v>
      </c>
      <c r="E3994" s="15" t="str">
        <f>_xlfn.IFNA(IF(LEFT(VLOOKUP(RecordTable[[#This Row],[METRC]],METRC!A:B,2,FALSE),4)=LEFT(RecordTable[[#This Row],[CloneBarcode]],4),"match","MISMATCH"),"dead")</f>
        <v>dead</v>
      </c>
      <c r="F3994" s="15" t="str">
        <f>_xlfn.IFNA(INDEX(Table6[[#All],[Location]],MATCH(RecordTable[[#This Row],[METRC]],Table6[Tag],0)),"DEAD")</f>
        <v>DEAD</v>
      </c>
    </row>
    <row r="3995" spans="1:6" x14ac:dyDescent="0.25">
      <c r="A3995" t="s">
        <v>4732</v>
      </c>
      <c r="B3995" t="s">
        <v>3929</v>
      </c>
      <c r="C3995" t="str">
        <f>_xlfn.CONCAT(RecordTable[[#This Row],[PhenoAbbv]],".",RIGHT(RecordTable[[#This Row],[METRC]],6))</f>
        <v>BHZD002.054680</v>
      </c>
      <c r="D3995" s="15">
        <v>43886</v>
      </c>
      <c r="E3995" s="15" t="str">
        <f>_xlfn.IFNA(IF(LEFT(VLOOKUP(RecordTable[[#This Row],[METRC]],METRC!A:B,2,FALSE),4)=LEFT(RecordTable[[#This Row],[CloneBarcode]],4),"match","MISMATCH"),"dead")</f>
        <v>dead</v>
      </c>
      <c r="F3995" s="15" t="str">
        <f>_xlfn.IFNA(INDEX(Table6[[#All],[Location]],MATCH(RecordTable[[#This Row],[METRC]],Table6[Tag],0)),"DEAD")</f>
        <v>DEAD</v>
      </c>
    </row>
    <row r="3996" spans="1:6" x14ac:dyDescent="0.25">
      <c r="A3996" t="s">
        <v>4733</v>
      </c>
      <c r="B3996" t="s">
        <v>3929</v>
      </c>
      <c r="C3996" t="str">
        <f>_xlfn.CONCAT(RecordTable[[#This Row],[PhenoAbbv]],".",RIGHT(RecordTable[[#This Row],[METRC]],6))</f>
        <v>BHZD002.054690</v>
      </c>
      <c r="D3996" s="15">
        <v>43886</v>
      </c>
      <c r="E3996" s="15" t="str">
        <f>_xlfn.IFNA(IF(LEFT(VLOOKUP(RecordTable[[#This Row],[METRC]],METRC!A:B,2,FALSE),4)=LEFT(RecordTable[[#This Row],[CloneBarcode]],4),"match","MISMATCH"),"dead")</f>
        <v>dead</v>
      </c>
      <c r="F3996" s="15" t="str">
        <f>_xlfn.IFNA(INDEX(Table6[[#All],[Location]],MATCH(RecordTable[[#This Row],[METRC]],Table6[Tag],0)),"DEAD")</f>
        <v>DEAD</v>
      </c>
    </row>
    <row r="3997" spans="1:6" x14ac:dyDescent="0.25">
      <c r="A3997" t="str">
        <f>_xlfn.CONCAT("1A4070000000065000",RIGHT(RecordTable[[#This Row],[CloneBarcode]],6))</f>
        <v>1A4070000000065000057425</v>
      </c>
      <c r="B3997" t="str">
        <f>LEFT(RecordTable[[#This Row],[CloneBarcode]],7)</f>
        <v>BHZD002</v>
      </c>
      <c r="C3997" t="s">
        <v>4430</v>
      </c>
      <c r="D3997" s="15">
        <v>43886</v>
      </c>
      <c r="E3997" s="15" t="str">
        <f>_xlfn.IFNA(IF(LEFT(VLOOKUP(RecordTable[[#This Row],[METRC]],METRC!A:B,2,FALSE),4)=LEFT(RecordTable[[#This Row],[CloneBarcode]],4),"match","MISMATCH"),"dead")</f>
        <v>dead</v>
      </c>
      <c r="F3997" s="15" t="str">
        <f>_xlfn.IFNA(INDEX(Table6[[#All],[Location]],MATCH(RecordTable[[#This Row],[METRC]],Table6[Tag],0)),"DEAD")</f>
        <v>DEAD</v>
      </c>
    </row>
    <row r="3998" spans="1:6" x14ac:dyDescent="0.25">
      <c r="A3998" t="s">
        <v>4564</v>
      </c>
      <c r="B3998" t="s">
        <v>2973</v>
      </c>
      <c r="C3998" t="str">
        <f>_xlfn.CONCAT(RecordTable[[#This Row],[PhenoAbbv]],".",RIGHT(RecordTable[[#This Row],[METRC]],6))</f>
        <v>BMKO011.045073</v>
      </c>
      <c r="D3998" s="15">
        <v>43886</v>
      </c>
      <c r="E3998" s="15" t="str">
        <f>_xlfn.IFNA(IF(LEFT(VLOOKUP(RecordTable[[#This Row],[METRC]],METRC!A:B,2,FALSE),4)=LEFT(RecordTable[[#This Row],[CloneBarcode]],4),"match","MISMATCH"),"dead")</f>
        <v>dead</v>
      </c>
      <c r="F3998" s="15" t="str">
        <f>_xlfn.IFNA(INDEX(Table6[[#All],[Location]],MATCH(RecordTable[[#This Row],[METRC]],Table6[Tag],0)),"DEAD")</f>
        <v>DEAD</v>
      </c>
    </row>
    <row r="3999" spans="1:6" x14ac:dyDescent="0.25">
      <c r="A3999" t="s">
        <v>4565</v>
      </c>
      <c r="B3999" t="s">
        <v>2973</v>
      </c>
      <c r="C3999" t="str">
        <f>_xlfn.CONCAT(RecordTable[[#This Row],[PhenoAbbv]],".",RIGHT(RecordTable[[#This Row],[METRC]],6))</f>
        <v>BMKO011.045083</v>
      </c>
      <c r="D3999" s="15">
        <v>43886</v>
      </c>
      <c r="E3999" s="15" t="str">
        <f>_xlfn.IFNA(IF(LEFT(VLOOKUP(RecordTable[[#This Row],[METRC]],METRC!A:B,2,FALSE),4)=LEFT(RecordTable[[#This Row],[CloneBarcode]],4),"match","MISMATCH"),"dead")</f>
        <v>dead</v>
      </c>
      <c r="F3999" s="15" t="str">
        <f>_xlfn.IFNA(INDEX(Table6[[#All],[Location]],MATCH(RecordTable[[#This Row],[METRC]],Table6[Tag],0)),"DEAD")</f>
        <v>DEAD</v>
      </c>
    </row>
    <row r="4000" spans="1:6" x14ac:dyDescent="0.25">
      <c r="A4000" t="s">
        <v>4566</v>
      </c>
      <c r="B4000" t="s">
        <v>2973</v>
      </c>
      <c r="C4000" t="str">
        <f>_xlfn.CONCAT(RecordTable[[#This Row],[PhenoAbbv]],".",RIGHT(RecordTable[[#This Row],[METRC]],6))</f>
        <v>BMKO011.045110</v>
      </c>
      <c r="D4000" s="15">
        <v>43886</v>
      </c>
      <c r="E4000" s="15" t="str">
        <f>_xlfn.IFNA(IF(LEFT(VLOOKUP(RecordTable[[#This Row],[METRC]],METRC!A:B,2,FALSE),4)=LEFT(RecordTable[[#This Row],[CloneBarcode]],4),"match","MISMATCH"),"dead")</f>
        <v>dead</v>
      </c>
      <c r="F4000" s="15" t="str">
        <f>_xlfn.IFNA(INDEX(Table6[[#All],[Location]],MATCH(RecordTable[[#This Row],[METRC]],Table6[Tag],0)),"DEAD")</f>
        <v>DEAD</v>
      </c>
    </row>
    <row r="4001" spans="1:6" x14ac:dyDescent="0.25">
      <c r="A4001" t="s">
        <v>4567</v>
      </c>
      <c r="B4001" t="s">
        <v>2973</v>
      </c>
      <c r="C4001" t="str">
        <f>_xlfn.CONCAT(RecordTable[[#This Row],[PhenoAbbv]],".",RIGHT(RecordTable[[#This Row],[METRC]],6))</f>
        <v>BMKO011.045131</v>
      </c>
      <c r="D4001" s="15">
        <v>43886</v>
      </c>
      <c r="E4001" s="15" t="str">
        <f>_xlfn.IFNA(IF(LEFT(VLOOKUP(RecordTable[[#This Row],[METRC]],METRC!A:B,2,FALSE),4)=LEFT(RecordTable[[#This Row],[CloneBarcode]],4),"match","MISMATCH"),"dead")</f>
        <v>dead</v>
      </c>
      <c r="F4001" s="15" t="str">
        <f>_xlfn.IFNA(INDEX(Table6[[#All],[Location]],MATCH(RecordTable[[#This Row],[METRC]],Table6[Tag],0)),"DEAD")</f>
        <v>DEAD</v>
      </c>
    </row>
    <row r="4002" spans="1:6" x14ac:dyDescent="0.25">
      <c r="A4002" t="s">
        <v>4568</v>
      </c>
      <c r="B4002" t="s">
        <v>2973</v>
      </c>
      <c r="C4002" t="str">
        <f>_xlfn.CONCAT(RecordTable[[#This Row],[PhenoAbbv]],".",RIGHT(RecordTable[[#This Row],[METRC]],6))</f>
        <v>BMKO011.045512</v>
      </c>
      <c r="D4002" s="15">
        <v>43886</v>
      </c>
      <c r="E4002" s="15" t="str">
        <f>_xlfn.IFNA(IF(LEFT(VLOOKUP(RecordTable[[#This Row],[METRC]],METRC!A:B,2,FALSE),4)=LEFT(RecordTable[[#This Row],[CloneBarcode]],4),"match","MISMATCH"),"dead")</f>
        <v>dead</v>
      </c>
      <c r="F4002" s="15" t="str">
        <f>_xlfn.IFNA(INDEX(Table6[[#All],[Location]],MATCH(RecordTable[[#This Row],[METRC]],Table6[Tag],0)),"DEAD")</f>
        <v>DEAD</v>
      </c>
    </row>
    <row r="4003" spans="1:6" x14ac:dyDescent="0.25">
      <c r="A4003" t="s">
        <v>4569</v>
      </c>
      <c r="B4003" t="s">
        <v>2973</v>
      </c>
      <c r="C4003" t="str">
        <f>_xlfn.CONCAT(RecordTable[[#This Row],[PhenoAbbv]],".",RIGHT(RecordTable[[#This Row],[METRC]],6))</f>
        <v>BMKO011.045513</v>
      </c>
      <c r="D4003" s="15">
        <v>43886</v>
      </c>
      <c r="E4003" s="15" t="str">
        <f>_xlfn.IFNA(IF(LEFT(VLOOKUP(RecordTable[[#This Row],[METRC]],METRC!A:B,2,FALSE),4)=LEFT(RecordTable[[#This Row],[CloneBarcode]],4),"match","MISMATCH"),"dead")</f>
        <v>dead</v>
      </c>
      <c r="F4003" s="15" t="str">
        <f>_xlfn.IFNA(INDEX(Table6[[#All],[Location]],MATCH(RecordTable[[#This Row],[METRC]],Table6[Tag],0)),"DEAD")</f>
        <v>DEAD</v>
      </c>
    </row>
    <row r="4004" spans="1:6" x14ac:dyDescent="0.25">
      <c r="A4004" t="str">
        <f>_xlfn.CONCAT("1A4070000000065000",RIGHT(RecordTable[[#This Row],[CloneBarcode]],6))</f>
        <v>1A4070000000065000057417</v>
      </c>
      <c r="B4004" t="str">
        <f>LEFT(RecordTable[[#This Row],[CloneBarcode]],7)</f>
        <v>BMKO011</v>
      </c>
      <c r="C4004" t="s">
        <v>4440</v>
      </c>
      <c r="D4004" s="15">
        <v>43886</v>
      </c>
      <c r="E4004" s="15" t="str">
        <f>_xlfn.IFNA(IF(LEFT(VLOOKUP(RecordTable[[#This Row],[METRC]],METRC!A:B,2,FALSE),4)=LEFT(RecordTable[[#This Row],[CloneBarcode]],4),"match","MISMATCH"),"dead")</f>
        <v>dead</v>
      </c>
      <c r="F4004" s="15" t="str">
        <f>_xlfn.IFNA(INDEX(Table6[[#All],[Location]],MATCH(RecordTable[[#This Row],[METRC]],Table6[Tag],0)),"DEAD")</f>
        <v>DEAD</v>
      </c>
    </row>
    <row r="4005" spans="1:6" x14ac:dyDescent="0.25">
      <c r="A4005" t="str">
        <f>_xlfn.CONCAT("1A4070000000065000",RIGHT(RecordTable[[#This Row],[CloneBarcode]],6))</f>
        <v>1A4070000000065000057416</v>
      </c>
      <c r="B4005" t="str">
        <f>LEFT(RecordTable[[#This Row],[CloneBarcode]],7)</f>
        <v>BMKO011</v>
      </c>
      <c r="C4005" t="s">
        <v>4437</v>
      </c>
      <c r="D4005" s="15">
        <v>43886</v>
      </c>
      <c r="E4005" s="15" t="str">
        <f>_xlfn.IFNA(IF(LEFT(VLOOKUP(RecordTable[[#This Row],[METRC]],METRC!A:B,2,FALSE),4)=LEFT(RecordTable[[#This Row],[CloneBarcode]],4),"match","MISMATCH"),"dead")</f>
        <v>dead</v>
      </c>
      <c r="F4005" s="15" t="str">
        <f>_xlfn.IFNA(INDEX(Table6[[#All],[Location]],MATCH(RecordTable[[#This Row],[METRC]],Table6[Tag],0)),"DEAD")</f>
        <v>DEAD</v>
      </c>
    </row>
    <row r="4006" spans="1:6" x14ac:dyDescent="0.25">
      <c r="A4006" t="str">
        <f>_xlfn.CONCAT("1A4070000000065000",RIGHT(RecordTable[[#This Row],[CloneBarcode]],6))</f>
        <v>1A4070000000065000057418</v>
      </c>
      <c r="B4006" t="str">
        <f>LEFT(RecordTable[[#This Row],[CloneBarcode]],7)</f>
        <v>BMKO011</v>
      </c>
      <c r="C4006" t="s">
        <v>4439</v>
      </c>
      <c r="D4006" s="15">
        <v>43886</v>
      </c>
      <c r="E4006" s="15" t="str">
        <f>_xlfn.IFNA(IF(LEFT(VLOOKUP(RecordTable[[#This Row],[METRC]],METRC!A:B,2,FALSE),4)=LEFT(RecordTable[[#This Row],[CloneBarcode]],4),"match","MISMATCH"),"dead")</f>
        <v>dead</v>
      </c>
      <c r="F4006" s="15" t="str">
        <f>_xlfn.IFNA(INDEX(Table6[[#All],[Location]],MATCH(RecordTable[[#This Row],[METRC]],Table6[Tag],0)),"DEAD")</f>
        <v>DEAD</v>
      </c>
    </row>
    <row r="4007" spans="1:6" x14ac:dyDescent="0.25">
      <c r="A4007" t="s">
        <v>4570</v>
      </c>
      <c r="B4007" t="s">
        <v>3002</v>
      </c>
      <c r="C4007" t="str">
        <f>_xlfn.CONCAT(RecordTable[[#This Row],[PhenoAbbv]],".",RIGHT(RecordTable[[#This Row],[METRC]],6))</f>
        <v>DD22005.045550</v>
      </c>
      <c r="D4007" s="15">
        <v>43886</v>
      </c>
      <c r="E4007" s="15" t="str">
        <f>_xlfn.IFNA(IF(LEFT(VLOOKUP(RecordTable[[#This Row],[METRC]],METRC!A:B,2,FALSE),4)=LEFT(RecordTable[[#This Row],[CloneBarcode]],4),"match","MISMATCH"),"dead")</f>
        <v>dead</v>
      </c>
      <c r="F4007" s="15" t="str">
        <f>_xlfn.IFNA(INDEX(Table6[[#All],[Location]],MATCH(RecordTable[[#This Row],[METRC]],Table6[Tag],0)),"DEAD")</f>
        <v>DEAD</v>
      </c>
    </row>
    <row r="4008" spans="1:6" x14ac:dyDescent="0.25">
      <c r="A4008" t="s">
        <v>4571</v>
      </c>
      <c r="B4008" t="s">
        <v>3002</v>
      </c>
      <c r="C4008" t="str">
        <f>_xlfn.CONCAT(RecordTable[[#This Row],[PhenoAbbv]],".",RIGHT(RecordTable[[#This Row],[METRC]],6))</f>
        <v>DD22005.045551</v>
      </c>
      <c r="D4008" s="15">
        <v>43886</v>
      </c>
      <c r="E4008" s="15" t="str">
        <f>_xlfn.IFNA(IF(LEFT(VLOOKUP(RecordTable[[#This Row],[METRC]],METRC!A:B,2,FALSE),4)=LEFT(RecordTable[[#This Row],[CloneBarcode]],4),"match","MISMATCH"),"dead")</f>
        <v>dead</v>
      </c>
      <c r="F4008" s="15" t="str">
        <f>_xlfn.IFNA(INDEX(Table6[[#All],[Location]],MATCH(RecordTable[[#This Row],[METRC]],Table6[Tag],0)),"DEAD")</f>
        <v>DEAD</v>
      </c>
    </row>
    <row r="4009" spans="1:6" x14ac:dyDescent="0.25">
      <c r="A4009" t="s">
        <v>4734</v>
      </c>
      <c r="B4009" t="s">
        <v>3002</v>
      </c>
      <c r="C4009" t="str">
        <f>_xlfn.CONCAT(RecordTable[[#This Row],[PhenoAbbv]],".",RIGHT(RecordTable[[#This Row],[METRC]],6))</f>
        <v>DD22005.053151</v>
      </c>
      <c r="D4009" s="15">
        <v>43886</v>
      </c>
      <c r="E4009" s="15" t="str">
        <f>_xlfn.IFNA(IF(LEFT(VLOOKUP(RecordTable[[#This Row],[METRC]],METRC!A:B,2,FALSE),4)=LEFT(RecordTable[[#This Row],[CloneBarcode]],4),"match","MISMATCH"),"dead")</f>
        <v>dead</v>
      </c>
      <c r="F4009" s="15" t="str">
        <f>_xlfn.IFNA(INDEX(Table6[[#All],[Location]],MATCH(RecordTable[[#This Row],[METRC]],Table6[Tag],0)),"DEAD")</f>
        <v>DEAD</v>
      </c>
    </row>
    <row r="4010" spans="1:6" x14ac:dyDescent="0.25">
      <c r="A4010" t="s">
        <v>4735</v>
      </c>
      <c r="B4010" t="s">
        <v>3002</v>
      </c>
      <c r="C4010" t="str">
        <f>_xlfn.CONCAT(RecordTable[[#This Row],[PhenoAbbv]],".",RIGHT(RecordTable[[#This Row],[METRC]],6))</f>
        <v>DD22005.053152</v>
      </c>
      <c r="D4010" s="15">
        <v>43886</v>
      </c>
      <c r="E4010" s="15" t="str">
        <f>_xlfn.IFNA(IF(LEFT(VLOOKUP(RecordTable[[#This Row],[METRC]],METRC!A:B,2,FALSE),4)=LEFT(RecordTable[[#This Row],[CloneBarcode]],4),"match","MISMATCH"),"dead")</f>
        <v>dead</v>
      </c>
      <c r="F4010" s="15" t="str">
        <f>_xlfn.IFNA(INDEX(Table6[[#All],[Location]],MATCH(RecordTable[[#This Row],[METRC]],Table6[Tag],0)),"DEAD")</f>
        <v>DEAD</v>
      </c>
    </row>
    <row r="4011" spans="1:6" x14ac:dyDescent="0.25">
      <c r="A4011" t="str">
        <f>_xlfn.CONCAT("1A4070000000065000",RIGHT(RecordTable[[#This Row],[CloneBarcode]],6))</f>
        <v>1A4070000000065000057400</v>
      </c>
      <c r="B4011" t="str">
        <f>LEFT(RecordTable[[#This Row],[CloneBarcode]],7)</f>
        <v>DD22005</v>
      </c>
      <c r="C4011" t="s">
        <v>4447</v>
      </c>
      <c r="D4011" s="15">
        <v>43886</v>
      </c>
      <c r="E4011" s="15" t="str">
        <f>_xlfn.IFNA(IF(LEFT(VLOOKUP(RecordTable[[#This Row],[METRC]],METRC!A:B,2,FALSE),4)=LEFT(RecordTable[[#This Row],[CloneBarcode]],4),"match","MISMATCH"),"dead")</f>
        <v>dead</v>
      </c>
      <c r="F4011" s="15" t="str">
        <f>_xlfn.IFNA(INDEX(Table6[[#All],[Location]],MATCH(RecordTable[[#This Row],[METRC]],Table6[Tag],0)),"DEAD")</f>
        <v>DEAD</v>
      </c>
    </row>
    <row r="4012" spans="1:6" x14ac:dyDescent="0.25">
      <c r="A4012" t="str">
        <f>_xlfn.CONCAT("1A4070000000065000",RIGHT(RecordTable[[#This Row],[CloneBarcode]],6))</f>
        <v>1A4070000000065000057398</v>
      </c>
      <c r="B4012" t="str">
        <f>LEFT(RecordTable[[#This Row],[CloneBarcode]],7)</f>
        <v>DD22005</v>
      </c>
      <c r="C4012" t="s">
        <v>4446</v>
      </c>
      <c r="D4012" s="15">
        <v>43886</v>
      </c>
      <c r="E4012" s="15" t="str">
        <f>_xlfn.IFNA(IF(LEFT(VLOOKUP(RecordTable[[#This Row],[METRC]],METRC!A:B,2,FALSE),4)=LEFT(RecordTable[[#This Row],[CloneBarcode]],4),"match","MISMATCH"),"dead")</f>
        <v>dead</v>
      </c>
      <c r="F4012" s="15" t="str">
        <f>_xlfn.IFNA(INDEX(Table6[[#All],[Location]],MATCH(RecordTable[[#This Row],[METRC]],Table6[Tag],0)),"DEAD")</f>
        <v>DEAD</v>
      </c>
    </row>
    <row r="4013" spans="1:6" x14ac:dyDescent="0.25">
      <c r="A4013" t="s">
        <v>4575</v>
      </c>
      <c r="B4013" t="s">
        <v>3396</v>
      </c>
      <c r="C4013" t="str">
        <f>_xlfn.CONCAT(RecordTable[[#This Row],[PhenoAbbv]],".",RIGHT(RecordTable[[#This Row],[METRC]],6))</f>
        <v>DD22016.045517</v>
      </c>
      <c r="D4013" s="15">
        <v>43886</v>
      </c>
      <c r="E4013" s="15" t="str">
        <f>_xlfn.IFNA(IF(LEFT(VLOOKUP(RecordTable[[#This Row],[METRC]],METRC!A:B,2,FALSE),4)=LEFT(RecordTable[[#This Row],[CloneBarcode]],4),"match","MISMATCH"),"dead")</f>
        <v>dead</v>
      </c>
      <c r="F4013" s="15" t="str">
        <f>_xlfn.IFNA(INDEX(Table6[[#All],[Location]],MATCH(RecordTable[[#This Row],[METRC]],Table6[Tag],0)),"DEAD")</f>
        <v>DEAD</v>
      </c>
    </row>
    <row r="4014" spans="1:6" x14ac:dyDescent="0.25">
      <c r="A4014" t="s">
        <v>4736</v>
      </c>
      <c r="B4014" t="s">
        <v>3396</v>
      </c>
      <c r="C4014" t="str">
        <f>_xlfn.CONCAT(RecordTable[[#This Row],[PhenoAbbv]],".",RIGHT(RecordTable[[#This Row],[METRC]],6))</f>
        <v>DD22016.050579</v>
      </c>
      <c r="D4014" s="15">
        <v>43886</v>
      </c>
      <c r="E4014" s="15" t="str">
        <f>_xlfn.IFNA(IF(LEFT(VLOOKUP(RecordTable[[#This Row],[METRC]],METRC!A:B,2,FALSE),4)=LEFT(RecordTable[[#This Row],[CloneBarcode]],4),"match","MISMATCH"),"dead")</f>
        <v>dead</v>
      </c>
      <c r="F4014" s="15" t="str">
        <f>_xlfn.IFNA(INDEX(Table6[[#All],[Location]],MATCH(RecordTable[[#This Row],[METRC]],Table6[Tag],0)),"DEAD")</f>
        <v>DEAD</v>
      </c>
    </row>
    <row r="4015" spans="1:6" x14ac:dyDescent="0.25">
      <c r="A4015" t="s">
        <v>4737</v>
      </c>
      <c r="B4015" t="s">
        <v>3396</v>
      </c>
      <c r="C4015" t="str">
        <f>_xlfn.CONCAT(RecordTable[[#This Row],[PhenoAbbv]],".",RIGHT(RecordTable[[#This Row],[METRC]],6))</f>
        <v>DD22016.053154</v>
      </c>
      <c r="D4015" s="15">
        <v>43886</v>
      </c>
      <c r="E4015" s="15" t="str">
        <f>_xlfn.IFNA(IF(LEFT(VLOOKUP(RecordTable[[#This Row],[METRC]],METRC!A:B,2,FALSE),4)=LEFT(RecordTable[[#This Row],[CloneBarcode]],4),"match","MISMATCH"),"dead")</f>
        <v>dead</v>
      </c>
      <c r="F4015" s="15" t="str">
        <f>_xlfn.IFNA(INDEX(Table6[[#All],[Location]],MATCH(RecordTable[[#This Row],[METRC]],Table6[Tag],0)),"DEAD")</f>
        <v>DEAD</v>
      </c>
    </row>
    <row r="4016" spans="1:6" x14ac:dyDescent="0.25">
      <c r="A4016" t="s">
        <v>4738</v>
      </c>
      <c r="B4016" t="s">
        <v>3396</v>
      </c>
      <c r="C4016" t="str">
        <f>_xlfn.CONCAT(RecordTable[[#This Row],[PhenoAbbv]],".",RIGHT(RecordTable[[#This Row],[METRC]],6))</f>
        <v>DD22016.053155</v>
      </c>
      <c r="D4016" s="15">
        <v>43886</v>
      </c>
      <c r="E4016" s="15" t="str">
        <f>_xlfn.IFNA(IF(LEFT(VLOOKUP(RecordTable[[#This Row],[METRC]],METRC!A:B,2,FALSE),4)=LEFT(RecordTable[[#This Row],[CloneBarcode]],4),"match","MISMATCH"),"dead")</f>
        <v>dead</v>
      </c>
      <c r="F4016" s="15" t="str">
        <f>_xlfn.IFNA(INDEX(Table6[[#All],[Location]],MATCH(RecordTable[[#This Row],[METRC]],Table6[Tag],0)),"DEAD")</f>
        <v>DEAD</v>
      </c>
    </row>
    <row r="4017" spans="1:6" x14ac:dyDescent="0.25">
      <c r="A4017" t="s">
        <v>4576</v>
      </c>
      <c r="B4017" t="s">
        <v>3015</v>
      </c>
      <c r="C4017" t="str">
        <f>_xlfn.CONCAT(RecordTable[[#This Row],[PhenoAbbv]],".",RIGHT(RecordTable[[#This Row],[METRC]],6))</f>
        <v>DRMC001.045498</v>
      </c>
      <c r="D4017" s="15">
        <v>43886</v>
      </c>
      <c r="E4017" s="15" t="str">
        <f>_xlfn.IFNA(IF(LEFT(VLOOKUP(RecordTable[[#This Row],[METRC]],METRC!A:B,2,FALSE),4)=LEFT(RecordTable[[#This Row],[CloneBarcode]],4),"match","MISMATCH"),"dead")</f>
        <v>dead</v>
      </c>
      <c r="F4017" s="15" t="str">
        <f>_xlfn.IFNA(INDEX(Table6[[#All],[Location]],MATCH(RecordTable[[#This Row],[METRC]],Table6[Tag],0)),"DEAD")</f>
        <v>DEAD</v>
      </c>
    </row>
    <row r="4018" spans="1:6" x14ac:dyDescent="0.25">
      <c r="A4018" t="s">
        <v>4739</v>
      </c>
      <c r="B4018" t="s">
        <v>3015</v>
      </c>
      <c r="C4018" t="str">
        <f>_xlfn.CONCAT(RecordTable[[#This Row],[PhenoAbbv]],".",RIGHT(RecordTable[[#This Row],[METRC]],6))</f>
        <v>DRMC001.053169</v>
      </c>
      <c r="D4018" s="15">
        <v>43886</v>
      </c>
      <c r="E4018" s="15" t="str">
        <f>_xlfn.IFNA(IF(LEFT(VLOOKUP(RecordTable[[#This Row],[METRC]],METRC!A:B,2,FALSE),4)=LEFT(RecordTable[[#This Row],[CloneBarcode]],4),"match","MISMATCH"),"dead")</f>
        <v>dead</v>
      </c>
      <c r="F4018" s="15" t="str">
        <f>_xlfn.IFNA(INDEX(Table6[[#All],[Location]],MATCH(RecordTable[[#This Row],[METRC]],Table6[Tag],0)),"DEAD")</f>
        <v>DEAD</v>
      </c>
    </row>
    <row r="4019" spans="1:6" x14ac:dyDescent="0.25">
      <c r="A4019" t="s">
        <v>4740</v>
      </c>
      <c r="B4019" t="s">
        <v>3015</v>
      </c>
      <c r="C4019" t="str">
        <f>_xlfn.CONCAT(RecordTable[[#This Row],[PhenoAbbv]],".",RIGHT(RecordTable[[#This Row],[METRC]],6))</f>
        <v>DRMC001.053171</v>
      </c>
      <c r="D4019" s="15">
        <v>43886</v>
      </c>
      <c r="E4019" s="15" t="str">
        <f>_xlfn.IFNA(IF(LEFT(VLOOKUP(RecordTable[[#This Row],[METRC]],METRC!A:B,2,FALSE),4)=LEFT(RecordTable[[#This Row],[CloneBarcode]],4),"match","MISMATCH"),"dead")</f>
        <v>dead</v>
      </c>
      <c r="F4019" s="15" t="str">
        <f>_xlfn.IFNA(INDEX(Table6[[#All],[Location]],MATCH(RecordTable[[#This Row],[METRC]],Table6[Tag],0)),"DEAD")</f>
        <v>DEAD</v>
      </c>
    </row>
    <row r="4020" spans="1:6" x14ac:dyDescent="0.25">
      <c r="A4020" t="s">
        <v>4579</v>
      </c>
      <c r="B4020" t="s">
        <v>3570</v>
      </c>
      <c r="C4020" t="str">
        <f>_xlfn.CONCAT(RecordTable[[#This Row],[PhenoAbbv]],".",RIGHT(RecordTable[[#This Row],[METRC]],6))</f>
        <v>DSLD010.050577</v>
      </c>
      <c r="D4020" s="15">
        <v>43886</v>
      </c>
      <c r="E4020" s="15" t="str">
        <f>_xlfn.IFNA(IF(LEFT(VLOOKUP(RecordTable[[#This Row],[METRC]],METRC!A:B,2,FALSE),4)=LEFT(RecordTable[[#This Row],[CloneBarcode]],4),"match","MISMATCH"),"dead")</f>
        <v>dead</v>
      </c>
      <c r="F4020" s="15" t="str">
        <f>_xlfn.IFNA(INDEX(Table6[[#All],[Location]],MATCH(RecordTable[[#This Row],[METRC]],Table6[Tag],0)),"DEAD")</f>
        <v>DEAD</v>
      </c>
    </row>
    <row r="4021" spans="1:6" x14ac:dyDescent="0.25">
      <c r="A4021" t="s">
        <v>4580</v>
      </c>
      <c r="B4021" t="s">
        <v>3570</v>
      </c>
      <c r="C4021" t="str">
        <f>_xlfn.CONCAT(RecordTable[[#This Row],[PhenoAbbv]],".",RIGHT(RecordTable[[#This Row],[METRC]],6))</f>
        <v>DSLD010.050578</v>
      </c>
      <c r="D4021" s="15">
        <v>43886</v>
      </c>
      <c r="E4021" s="15" t="str">
        <f>_xlfn.IFNA(IF(LEFT(VLOOKUP(RecordTable[[#This Row],[METRC]],METRC!A:B,2,FALSE),4)=LEFT(RecordTable[[#This Row],[CloneBarcode]],4),"match","MISMATCH"),"dead")</f>
        <v>dead</v>
      </c>
      <c r="F4021" s="15" t="str">
        <f>_xlfn.IFNA(INDEX(Table6[[#All],[Location]],MATCH(RecordTable[[#This Row],[METRC]],Table6[Tag],0)),"DEAD")</f>
        <v>DEAD</v>
      </c>
    </row>
    <row r="4022" spans="1:6" x14ac:dyDescent="0.25">
      <c r="A4022" t="str">
        <f>_xlfn.CONCAT("1A4070000000065000",RIGHT(RecordTable[[#This Row],[CloneBarcode]],6))</f>
        <v>1A4070000000065000057193</v>
      </c>
      <c r="B4022" t="str">
        <f>LEFT(RecordTable[[#This Row],[CloneBarcode]],7)</f>
        <v>DSLD010</v>
      </c>
      <c r="C4022" t="s">
        <v>4693</v>
      </c>
      <c r="D4022" s="15">
        <v>43886</v>
      </c>
      <c r="E4022" s="15" t="str">
        <f>_xlfn.IFNA(IF(LEFT(VLOOKUP(RecordTable[[#This Row],[METRC]],METRC!A:B,2,FALSE),4)=LEFT(RecordTable[[#This Row],[CloneBarcode]],4),"match","MISMATCH"),"dead")</f>
        <v>dead</v>
      </c>
      <c r="F4022" s="15" t="str">
        <f>_xlfn.IFNA(INDEX(Table6[[#All],[Location]],MATCH(RecordTable[[#This Row],[METRC]],Table6[Tag],0)),"DEAD")</f>
        <v>DEAD</v>
      </c>
    </row>
    <row r="4023" spans="1:6" x14ac:dyDescent="0.25">
      <c r="A4023" t="str">
        <f>_xlfn.CONCAT("1A4070000000065000",RIGHT(RecordTable[[#This Row],[CloneBarcode]],6))</f>
        <v>1A4070000000065000057200</v>
      </c>
      <c r="B4023" t="str">
        <f>LEFT(RecordTable[[#This Row],[CloneBarcode]],7)</f>
        <v>DSLD010</v>
      </c>
      <c r="C4023" t="s">
        <v>4694</v>
      </c>
      <c r="D4023" s="15">
        <v>43886</v>
      </c>
      <c r="E4023" s="15" t="str">
        <f>_xlfn.IFNA(IF(LEFT(VLOOKUP(RecordTable[[#This Row],[METRC]],METRC!A:B,2,FALSE),4)=LEFT(RecordTable[[#This Row],[CloneBarcode]],4),"match","MISMATCH"),"dead")</f>
        <v>dead</v>
      </c>
      <c r="F4023" s="15" t="str">
        <f>_xlfn.IFNA(INDEX(Table6[[#All],[Location]],MATCH(RecordTable[[#This Row],[METRC]],Table6[Tag],0)),"DEAD")</f>
        <v>DEAD</v>
      </c>
    </row>
    <row r="4024" spans="1:6" x14ac:dyDescent="0.25">
      <c r="A4024" t="str">
        <f>_xlfn.CONCAT("1A4070000000065000",RIGHT(RecordTable[[#This Row],[CloneBarcode]],6))</f>
        <v>1A4070000000065000064840</v>
      </c>
      <c r="B4024" t="str">
        <f>LEFT(RecordTable[[#This Row],[CloneBarcode]],7)</f>
        <v>DSLD010</v>
      </c>
      <c r="C4024" t="s">
        <v>4741</v>
      </c>
      <c r="D4024" s="15">
        <v>43886</v>
      </c>
      <c r="E4024" s="15" t="str">
        <f>_xlfn.IFNA(IF(LEFT(VLOOKUP(RecordTable[[#This Row],[METRC]],METRC!A:B,2,FALSE),4)=LEFT(RecordTable[[#This Row],[CloneBarcode]],4),"match","MISMATCH"),"dead")</f>
        <v>dead</v>
      </c>
      <c r="F4024" s="15" t="str">
        <f>_xlfn.IFNA(INDEX(Table6[[#All],[Location]],MATCH(RecordTable[[#This Row],[METRC]],Table6[Tag],0)),"DEAD")</f>
        <v>DEAD</v>
      </c>
    </row>
    <row r="4025" spans="1:6" x14ac:dyDescent="0.25">
      <c r="A4025" t="str">
        <f>_xlfn.CONCAT("1A4070000000065000",RIGHT(RecordTable[[#This Row],[CloneBarcode]],6))</f>
        <v>1A4070000000065000064842</v>
      </c>
      <c r="B4025" t="str">
        <f>LEFT(RecordTable[[#This Row],[CloneBarcode]],7)</f>
        <v>DSLD010</v>
      </c>
      <c r="C4025" t="s">
        <v>4742</v>
      </c>
      <c r="D4025" s="15">
        <v>43886</v>
      </c>
      <c r="E4025" s="15" t="str">
        <f>_xlfn.IFNA(IF(LEFT(VLOOKUP(RecordTable[[#This Row],[METRC]],METRC!A:B,2,FALSE),4)=LEFT(RecordTable[[#This Row],[CloneBarcode]],4),"match","MISMATCH"),"dead")</f>
        <v>dead</v>
      </c>
      <c r="F4025" s="15" t="str">
        <f>_xlfn.IFNA(INDEX(Table6[[#All],[Location]],MATCH(RecordTable[[#This Row],[METRC]],Table6[Tag],0)),"DEAD")</f>
        <v>DEAD</v>
      </c>
    </row>
    <row r="4026" spans="1:6" x14ac:dyDescent="0.25">
      <c r="A4026" t="str">
        <f>_xlfn.CONCAT("1A4070000000065000",RIGHT(RecordTable[[#This Row],[CloneBarcode]],6))</f>
        <v>1A4070000000065000064841</v>
      </c>
      <c r="B4026" t="str">
        <f>LEFT(RecordTable[[#This Row],[CloneBarcode]],7)</f>
        <v>DSLD010</v>
      </c>
      <c r="C4026" t="s">
        <v>4743</v>
      </c>
      <c r="D4026" s="15">
        <v>43886</v>
      </c>
      <c r="E4026" s="15" t="str">
        <f>_xlfn.IFNA(IF(LEFT(VLOOKUP(RecordTable[[#This Row],[METRC]],METRC!A:B,2,FALSE),4)=LEFT(RecordTable[[#This Row],[CloneBarcode]],4),"match","MISMATCH"),"dead")</f>
        <v>dead</v>
      </c>
      <c r="F4026" s="15" t="str">
        <f>_xlfn.IFNA(INDEX(Table6[[#All],[Location]],MATCH(RecordTable[[#This Row],[METRC]],Table6[Tag],0)),"DEAD")</f>
        <v>DEAD</v>
      </c>
    </row>
    <row r="4027" spans="1:6" x14ac:dyDescent="0.25">
      <c r="A4027" t="str">
        <f>_xlfn.CONCAT("1A4070000000065000",RIGHT(RecordTable[[#This Row],[CloneBarcode]],6))</f>
        <v>1A4070000000065000064843</v>
      </c>
      <c r="B4027" t="str">
        <f>LEFT(RecordTable[[#This Row],[CloneBarcode]],7)</f>
        <v>DSLD010</v>
      </c>
      <c r="C4027" t="s">
        <v>4744</v>
      </c>
      <c r="D4027" s="15">
        <v>43886</v>
      </c>
      <c r="E4027" s="15" t="str">
        <f>_xlfn.IFNA(IF(LEFT(VLOOKUP(RecordTable[[#This Row],[METRC]],METRC!A:B,2,FALSE),4)=LEFT(RecordTable[[#This Row],[CloneBarcode]],4),"match","MISMATCH"),"dead")</f>
        <v>dead</v>
      </c>
      <c r="F4027" s="15" t="str">
        <f>_xlfn.IFNA(INDEX(Table6[[#All],[Location]],MATCH(RecordTable[[#This Row],[METRC]],Table6[Tag],0)),"DEAD")</f>
        <v>DEAD</v>
      </c>
    </row>
    <row r="4028" spans="1:6" x14ac:dyDescent="0.25">
      <c r="A4028" t="str">
        <f>_xlfn.CONCAT("1A4070000000065000",RIGHT(RecordTable[[#This Row],[CloneBarcode]],6))</f>
        <v>1A4070000000065000060714</v>
      </c>
      <c r="B4028" t="str">
        <f>LEFT(RecordTable[[#This Row],[CloneBarcode]],7)</f>
        <v>DSLD015</v>
      </c>
      <c r="C4028" t="s">
        <v>4745</v>
      </c>
      <c r="D4028" s="15">
        <v>43886</v>
      </c>
      <c r="E4028" s="15" t="str">
        <f>_xlfn.IFNA(IF(LEFT(VLOOKUP(RecordTable[[#This Row],[METRC]],METRC!A:B,2,FALSE),4)=LEFT(RecordTable[[#This Row],[CloneBarcode]],4),"match","MISMATCH"),"dead")</f>
        <v>dead</v>
      </c>
      <c r="F4028" s="15" t="str">
        <f>_xlfn.IFNA(INDEX(Table6[[#All],[Location]],MATCH(RecordTable[[#This Row],[METRC]],Table6[Tag],0)),"DEAD")</f>
        <v>DEAD</v>
      </c>
    </row>
    <row r="4029" spans="1:6" x14ac:dyDescent="0.25">
      <c r="A4029" t="str">
        <f>_xlfn.CONCAT("1A4070000000065000",RIGHT(RecordTable[[#This Row],[CloneBarcode]],6))</f>
        <v>1A4070000000065000057171</v>
      </c>
      <c r="B4029" t="str">
        <f>LEFT(RecordTable[[#This Row],[CloneBarcode]],7)</f>
        <v>DSLD015</v>
      </c>
      <c r="C4029" t="s">
        <v>4695</v>
      </c>
      <c r="D4029" s="15">
        <v>43886</v>
      </c>
      <c r="E4029" s="15" t="str">
        <f>_xlfn.IFNA(IF(LEFT(VLOOKUP(RecordTable[[#This Row],[METRC]],METRC!A:B,2,FALSE),4)=LEFT(RecordTable[[#This Row],[CloneBarcode]],4),"match","MISMATCH"),"dead")</f>
        <v>dead</v>
      </c>
      <c r="F4029" s="15" t="str">
        <f>_xlfn.IFNA(INDEX(Table6[[#All],[Location]],MATCH(RecordTable[[#This Row],[METRC]],Table6[Tag],0)),"DEAD")</f>
        <v>DEAD</v>
      </c>
    </row>
    <row r="4030" spans="1:6" x14ac:dyDescent="0.25">
      <c r="A4030" t="str">
        <f>_xlfn.CONCAT("1A4070000000065000",RIGHT(RecordTable[[#This Row],[CloneBarcode]],6))</f>
        <v>1A4070000000065000064837</v>
      </c>
      <c r="B4030" t="str">
        <f>LEFT(RecordTable[[#This Row],[CloneBarcode]],7)</f>
        <v>DSLD015</v>
      </c>
      <c r="C4030" t="s">
        <v>4746</v>
      </c>
      <c r="D4030" s="15">
        <v>43886</v>
      </c>
      <c r="E4030" s="15" t="str">
        <f>_xlfn.IFNA(IF(LEFT(VLOOKUP(RecordTable[[#This Row],[METRC]],METRC!A:B,2,FALSE),4)=LEFT(RecordTable[[#This Row],[CloneBarcode]],4),"match","MISMATCH"),"dead")</f>
        <v>dead</v>
      </c>
      <c r="F4030" s="15" t="str">
        <f>_xlfn.IFNA(INDEX(Table6[[#All],[Location]],MATCH(RecordTable[[#This Row],[METRC]],Table6[Tag],0)),"DEAD")</f>
        <v>DEAD</v>
      </c>
    </row>
    <row r="4031" spans="1:6" x14ac:dyDescent="0.25">
      <c r="A4031" t="str">
        <f>_xlfn.CONCAT("1A4070000000065000",RIGHT(RecordTable[[#This Row],[CloneBarcode]],6))</f>
        <v>1A4070000000065000064838</v>
      </c>
      <c r="B4031" t="str">
        <f>LEFT(RecordTable[[#This Row],[CloneBarcode]],7)</f>
        <v>DSLD015</v>
      </c>
      <c r="C4031" t="s">
        <v>4747</v>
      </c>
      <c r="D4031" s="15">
        <v>43886</v>
      </c>
      <c r="E4031" s="15" t="str">
        <f>_xlfn.IFNA(IF(LEFT(VLOOKUP(RecordTable[[#This Row],[METRC]],METRC!A:B,2,FALSE),4)=LEFT(RecordTable[[#This Row],[CloneBarcode]],4),"match","MISMATCH"),"dead")</f>
        <v>dead</v>
      </c>
      <c r="F4031" s="15" t="str">
        <f>_xlfn.IFNA(INDEX(Table6[[#All],[Location]],MATCH(RecordTable[[#This Row],[METRC]],Table6[Tag],0)),"DEAD")</f>
        <v>DEAD</v>
      </c>
    </row>
    <row r="4032" spans="1:6" x14ac:dyDescent="0.25">
      <c r="A4032" t="str">
        <f>_xlfn.CONCAT("1A4070000000065000",RIGHT(RecordTable[[#This Row],[CloneBarcode]],6))</f>
        <v>1A4070000000065000064836</v>
      </c>
      <c r="B4032" t="str">
        <f>LEFT(RecordTable[[#This Row],[CloneBarcode]],7)</f>
        <v>DSLD015</v>
      </c>
      <c r="C4032" t="s">
        <v>4748</v>
      </c>
      <c r="D4032" s="15">
        <v>43886</v>
      </c>
      <c r="E4032" s="15" t="str">
        <f>_xlfn.IFNA(IF(LEFT(VLOOKUP(RecordTable[[#This Row],[METRC]],METRC!A:B,2,FALSE),4)=LEFT(RecordTable[[#This Row],[CloneBarcode]],4),"match","MISMATCH"),"dead")</f>
        <v>dead</v>
      </c>
      <c r="F4032" s="15" t="str">
        <f>_xlfn.IFNA(INDEX(Table6[[#All],[Location]],MATCH(RecordTable[[#This Row],[METRC]],Table6[Tag],0)),"DEAD")</f>
        <v>DEAD</v>
      </c>
    </row>
    <row r="4033" spans="1:6" x14ac:dyDescent="0.25">
      <c r="A4033" t="str">
        <f>_xlfn.CONCAT("1A4070000000065000",RIGHT(RecordTable[[#This Row],[CloneBarcode]],6))</f>
        <v>1A4070000000065000064839</v>
      </c>
      <c r="B4033" t="str">
        <f>LEFT(RecordTable[[#This Row],[CloneBarcode]],7)</f>
        <v>DSLD015</v>
      </c>
      <c r="C4033" t="s">
        <v>4749</v>
      </c>
      <c r="D4033" s="15">
        <v>43886</v>
      </c>
      <c r="E4033" s="15" t="str">
        <f>_xlfn.IFNA(IF(LEFT(VLOOKUP(RecordTable[[#This Row],[METRC]],METRC!A:B,2,FALSE),4)=LEFT(RecordTable[[#This Row],[CloneBarcode]],4),"match","MISMATCH"),"dead")</f>
        <v>dead</v>
      </c>
      <c r="F4033" s="15" t="str">
        <f>_xlfn.IFNA(INDEX(Table6[[#All],[Location]],MATCH(RecordTable[[#This Row],[METRC]],Table6[Tag],0)),"DEAD")</f>
        <v>DEAD</v>
      </c>
    </row>
    <row r="4034" spans="1:6" x14ac:dyDescent="0.25">
      <c r="A4034" t="s">
        <v>4581</v>
      </c>
      <c r="B4034" t="s">
        <v>3573</v>
      </c>
      <c r="C4034" t="str">
        <f>_xlfn.CONCAT(RecordTable[[#This Row],[PhenoAbbv]],".",RIGHT(RecordTable[[#This Row],[METRC]],6))</f>
        <v>DSLD016.050571</v>
      </c>
      <c r="D4034" s="15">
        <v>43886</v>
      </c>
      <c r="E4034" s="15" t="str">
        <f>_xlfn.IFNA(IF(LEFT(VLOOKUP(RecordTable[[#This Row],[METRC]],METRC!A:B,2,FALSE),4)=LEFT(RecordTable[[#This Row],[CloneBarcode]],4),"match","MISMATCH"),"dead")</f>
        <v>dead</v>
      </c>
      <c r="F4034" s="15" t="str">
        <f>_xlfn.IFNA(INDEX(Table6[[#All],[Location]],MATCH(RecordTable[[#This Row],[METRC]],Table6[Tag],0)),"DEAD")</f>
        <v>DEAD</v>
      </c>
    </row>
    <row r="4035" spans="1:6" x14ac:dyDescent="0.25">
      <c r="A4035" t="s">
        <v>4582</v>
      </c>
      <c r="B4035" t="s">
        <v>3573</v>
      </c>
      <c r="C4035" t="str">
        <f>_xlfn.CONCAT(RecordTable[[#This Row],[PhenoAbbv]],".",RIGHT(RecordTable[[#This Row],[METRC]],6))</f>
        <v>DSLD016.050572</v>
      </c>
      <c r="D4035" s="15">
        <v>43886</v>
      </c>
      <c r="E4035" s="15" t="str">
        <f>_xlfn.IFNA(IF(LEFT(VLOOKUP(RecordTable[[#This Row],[METRC]],METRC!A:B,2,FALSE),4)=LEFT(RecordTable[[#This Row],[CloneBarcode]],4),"match","MISMATCH"),"dead")</f>
        <v>dead</v>
      </c>
      <c r="F4035" s="15" t="str">
        <f>_xlfn.IFNA(INDEX(Table6[[#All],[Location]],MATCH(RecordTable[[#This Row],[METRC]],Table6[Tag],0)),"DEAD")</f>
        <v>DEAD</v>
      </c>
    </row>
    <row r="4036" spans="1:6" x14ac:dyDescent="0.25">
      <c r="A4036" t="str">
        <f>_xlfn.CONCAT("1A4070000000065000",RIGHT(RecordTable[[#This Row],[CloneBarcode]],6))</f>
        <v>1A4070000000065000060818</v>
      </c>
      <c r="B4036" t="str">
        <f>LEFT(RecordTable[[#This Row],[CloneBarcode]],7)</f>
        <v>DSLD016</v>
      </c>
      <c r="C4036" t="s">
        <v>4750</v>
      </c>
      <c r="D4036" s="15">
        <v>43886</v>
      </c>
      <c r="E4036" s="15" t="str">
        <f>_xlfn.IFNA(IF(LEFT(VLOOKUP(RecordTable[[#This Row],[METRC]],METRC!A:B,2,FALSE),4)=LEFT(RecordTable[[#This Row],[CloneBarcode]],4),"match","MISMATCH"),"dead")</f>
        <v>dead</v>
      </c>
      <c r="F4036" s="15" t="str">
        <f>_xlfn.IFNA(INDEX(Table6[[#All],[Location]],MATCH(RecordTable[[#This Row],[METRC]],Table6[Tag],0)),"DEAD")</f>
        <v>DEAD</v>
      </c>
    </row>
    <row r="4037" spans="1:6" x14ac:dyDescent="0.25">
      <c r="A4037" t="str">
        <f>_xlfn.CONCAT("1A4070000000065000",RIGHT(RecordTable[[#This Row],[CloneBarcode]],6))</f>
        <v>1A4070000000065000060807</v>
      </c>
      <c r="B4037" t="str">
        <f>LEFT(RecordTable[[#This Row],[CloneBarcode]],7)</f>
        <v>DSLD016</v>
      </c>
      <c r="C4037" t="s">
        <v>4751</v>
      </c>
      <c r="D4037" s="15">
        <v>43886</v>
      </c>
      <c r="E4037" s="15" t="str">
        <f>_xlfn.IFNA(IF(LEFT(VLOOKUP(RecordTable[[#This Row],[METRC]],METRC!A:B,2,FALSE),4)=LEFT(RecordTable[[#This Row],[CloneBarcode]],4),"match","MISMATCH"),"dead")</f>
        <v>dead</v>
      </c>
      <c r="F4037" s="15" t="str">
        <f>_xlfn.IFNA(INDEX(Table6[[#All],[Location]],MATCH(RecordTable[[#This Row],[METRC]],Table6[Tag],0)),"DEAD")</f>
        <v>DEAD</v>
      </c>
    </row>
    <row r="4038" spans="1:6" x14ac:dyDescent="0.25">
      <c r="A4038" t="str">
        <f>_xlfn.CONCAT("1A4070000000065000",RIGHT(RecordTable[[#This Row],[CloneBarcode]],6))</f>
        <v>1A4070000000065000060810</v>
      </c>
      <c r="B4038" t="str">
        <f>LEFT(RecordTable[[#This Row],[CloneBarcode]],7)</f>
        <v>DSLD016</v>
      </c>
      <c r="C4038" t="s">
        <v>4752</v>
      </c>
      <c r="D4038" s="15">
        <v>43886</v>
      </c>
      <c r="E4038" s="15" t="str">
        <f>_xlfn.IFNA(IF(LEFT(VLOOKUP(RecordTable[[#This Row],[METRC]],METRC!A:B,2,FALSE),4)=LEFT(RecordTable[[#This Row],[CloneBarcode]],4),"match","MISMATCH"),"dead")</f>
        <v>dead</v>
      </c>
      <c r="F4038" s="15" t="str">
        <f>_xlfn.IFNA(INDEX(Table6[[#All],[Location]],MATCH(RecordTable[[#This Row],[METRC]],Table6[Tag],0)),"DEAD")</f>
        <v>DEAD</v>
      </c>
    </row>
    <row r="4039" spans="1:6" x14ac:dyDescent="0.25">
      <c r="A4039" t="str">
        <f>_xlfn.CONCAT("1A4070000000065000",RIGHT(RecordTable[[#This Row],[CloneBarcode]],6))</f>
        <v>1A4070000000065000064832</v>
      </c>
      <c r="B4039" t="str">
        <f>LEFT(RecordTable[[#This Row],[CloneBarcode]],7)</f>
        <v>DSLD016</v>
      </c>
      <c r="C4039" t="s">
        <v>4753</v>
      </c>
      <c r="D4039" s="15">
        <v>43886</v>
      </c>
      <c r="E4039" s="15" t="str">
        <f>_xlfn.IFNA(IF(LEFT(VLOOKUP(RecordTable[[#This Row],[METRC]],METRC!A:B,2,FALSE),4)=LEFT(RecordTable[[#This Row],[CloneBarcode]],4),"match","MISMATCH"),"dead")</f>
        <v>dead</v>
      </c>
      <c r="F4039" s="15" t="str">
        <f>_xlfn.IFNA(INDEX(Table6[[#All],[Location]],MATCH(RecordTable[[#This Row],[METRC]],Table6[Tag],0)),"DEAD")</f>
        <v>DEAD</v>
      </c>
    </row>
    <row r="4040" spans="1:6" x14ac:dyDescent="0.25">
      <c r="A4040" t="str">
        <f>_xlfn.CONCAT("1A4070000000065000",RIGHT(RecordTable[[#This Row],[CloneBarcode]],6))</f>
        <v>1A4070000000065000064833</v>
      </c>
      <c r="B4040" t="str">
        <f>LEFT(RecordTable[[#This Row],[CloneBarcode]],7)</f>
        <v>DSLD016</v>
      </c>
      <c r="C4040" t="s">
        <v>4754</v>
      </c>
      <c r="D4040" s="15">
        <v>43886</v>
      </c>
      <c r="E4040" s="15" t="str">
        <f>_xlfn.IFNA(IF(LEFT(VLOOKUP(RecordTable[[#This Row],[METRC]],METRC!A:B,2,FALSE),4)=LEFT(RecordTable[[#This Row],[CloneBarcode]],4),"match","MISMATCH"),"dead")</f>
        <v>dead</v>
      </c>
      <c r="F4040" s="15" t="str">
        <f>_xlfn.IFNA(INDEX(Table6[[#All],[Location]],MATCH(RecordTable[[#This Row],[METRC]],Table6[Tag],0)),"DEAD")</f>
        <v>DEAD</v>
      </c>
    </row>
    <row r="4041" spans="1:6" x14ac:dyDescent="0.25">
      <c r="A4041" t="str">
        <f>_xlfn.CONCAT("1A4070000000065000",RIGHT(RecordTable[[#This Row],[CloneBarcode]],6))</f>
        <v>1A4070000000065000064831</v>
      </c>
      <c r="B4041" t="str">
        <f>LEFT(RecordTable[[#This Row],[CloneBarcode]],7)</f>
        <v>DSLD016</v>
      </c>
      <c r="C4041" t="s">
        <v>4755</v>
      </c>
      <c r="D4041" s="15">
        <v>43886</v>
      </c>
      <c r="E4041" s="15" t="str">
        <f>_xlfn.IFNA(IF(LEFT(VLOOKUP(RecordTable[[#This Row],[METRC]],METRC!A:B,2,FALSE),4)=LEFT(RecordTable[[#This Row],[CloneBarcode]],4),"match","MISMATCH"),"dead")</f>
        <v>dead</v>
      </c>
      <c r="F4041" s="15" t="str">
        <f>_xlfn.IFNA(INDEX(Table6[[#All],[Location]],MATCH(RecordTable[[#This Row],[METRC]],Table6[Tag],0)),"DEAD")</f>
        <v>DEAD</v>
      </c>
    </row>
    <row r="4042" spans="1:6" x14ac:dyDescent="0.25">
      <c r="A4042" t="str">
        <f>_xlfn.CONCAT("1A4070000000065000",RIGHT(RecordTable[[#This Row],[CloneBarcode]],6))</f>
        <v>1A4070000000065000064835</v>
      </c>
      <c r="B4042" t="str">
        <f>LEFT(RecordTable[[#This Row],[CloneBarcode]],7)</f>
        <v>DSLD016</v>
      </c>
      <c r="C4042" t="s">
        <v>4756</v>
      </c>
      <c r="D4042" s="15">
        <v>43886</v>
      </c>
      <c r="E4042" s="15" t="str">
        <f>_xlfn.IFNA(IF(LEFT(VLOOKUP(RecordTable[[#This Row],[METRC]],METRC!A:B,2,FALSE),4)=LEFT(RecordTable[[#This Row],[CloneBarcode]],4),"match","MISMATCH"),"dead")</f>
        <v>dead</v>
      </c>
      <c r="F4042" s="15" t="str">
        <f>_xlfn.IFNA(INDEX(Table6[[#All],[Location]],MATCH(RecordTable[[#This Row],[METRC]],Table6[Tag],0)),"DEAD")</f>
        <v>DEAD</v>
      </c>
    </row>
    <row r="4043" spans="1:6" x14ac:dyDescent="0.25">
      <c r="A4043" t="str">
        <f>_xlfn.CONCAT("1A4070000000065000",RIGHT(RecordTable[[#This Row],[CloneBarcode]],6))</f>
        <v>1A4070000000065000064834</v>
      </c>
      <c r="B4043" t="str">
        <f>LEFT(RecordTable[[#This Row],[CloneBarcode]],7)</f>
        <v>DSLD016</v>
      </c>
      <c r="C4043" t="s">
        <v>4757</v>
      </c>
      <c r="D4043" s="15">
        <v>43886</v>
      </c>
      <c r="E4043" s="15" t="str">
        <f>_xlfn.IFNA(IF(LEFT(VLOOKUP(RecordTable[[#This Row],[METRC]],METRC!A:B,2,FALSE),4)=LEFT(RecordTable[[#This Row],[CloneBarcode]],4),"match","MISMATCH"),"dead")</f>
        <v>dead</v>
      </c>
      <c r="F4043" s="15" t="str">
        <f>_xlfn.IFNA(INDEX(Table6[[#All],[Location]],MATCH(RecordTable[[#This Row],[METRC]],Table6[Tag],0)),"DEAD")</f>
        <v>DEAD</v>
      </c>
    </row>
    <row r="4044" spans="1:6" x14ac:dyDescent="0.25">
      <c r="A4044" t="s">
        <v>4758</v>
      </c>
      <c r="B4044" t="s">
        <v>3707</v>
      </c>
      <c r="C4044" t="str">
        <f>_xlfn.CONCAT(RecordTable[[#This Row],[PhenoAbbv]],".",RIGHT(RecordTable[[#This Row],[METRC]],6))</f>
        <v>GFSD014.053192</v>
      </c>
      <c r="D4044" s="15">
        <v>43886</v>
      </c>
      <c r="E4044" s="15" t="str">
        <f>_xlfn.IFNA(IF(LEFT(VLOOKUP(RecordTable[[#This Row],[METRC]],METRC!A:B,2,FALSE),4)=LEFT(RecordTable[[#This Row],[CloneBarcode]],4),"match","MISMATCH"),"dead")</f>
        <v>dead</v>
      </c>
      <c r="F4044" s="15" t="str">
        <f>_xlfn.IFNA(INDEX(Table6[[#All],[Location]],MATCH(RecordTable[[#This Row],[METRC]],Table6[Tag],0)),"DEAD")</f>
        <v>DEAD</v>
      </c>
    </row>
    <row r="4045" spans="1:6" x14ac:dyDescent="0.25">
      <c r="A4045" t="s">
        <v>4759</v>
      </c>
      <c r="B4045" t="s">
        <v>3707</v>
      </c>
      <c r="C4045" t="str">
        <f>_xlfn.CONCAT(RecordTable[[#This Row],[PhenoAbbv]],".",RIGHT(RecordTable[[#This Row],[METRC]],6))</f>
        <v>GFSD014.053194</v>
      </c>
      <c r="D4045" s="15">
        <v>43886</v>
      </c>
      <c r="E4045" s="15" t="str">
        <f>_xlfn.IFNA(IF(LEFT(VLOOKUP(RecordTable[[#This Row],[METRC]],METRC!A:B,2,FALSE),4)=LEFT(RecordTable[[#This Row],[CloneBarcode]],4),"match","MISMATCH"),"dead")</f>
        <v>dead</v>
      </c>
      <c r="F4045" s="15" t="str">
        <f>_xlfn.IFNA(INDEX(Table6[[#All],[Location]],MATCH(RecordTable[[#This Row],[METRC]],Table6[Tag],0)),"DEAD")</f>
        <v>DEAD</v>
      </c>
    </row>
    <row r="4046" spans="1:6" x14ac:dyDescent="0.25">
      <c r="A4046" t="str">
        <f>_xlfn.CONCAT("1A4070000000065000",RIGHT(RecordTable[[#This Row],[CloneBarcode]],6))</f>
        <v>1A4070000000065000061150</v>
      </c>
      <c r="B4046" t="str">
        <f>LEFT(RecordTable[[#This Row],[CloneBarcode]],7)</f>
        <v>GFSD014</v>
      </c>
      <c r="C4046" t="s">
        <v>4760</v>
      </c>
      <c r="D4046" s="15">
        <v>43886</v>
      </c>
      <c r="E4046" s="15" t="str">
        <f>_xlfn.IFNA(IF(LEFT(VLOOKUP(RecordTable[[#This Row],[METRC]],METRC!A:B,2,FALSE),4)=LEFT(RecordTable[[#This Row],[CloneBarcode]],4),"match","MISMATCH"),"dead")</f>
        <v>dead</v>
      </c>
      <c r="F4046" s="15" t="str">
        <f>_xlfn.IFNA(INDEX(Table6[[#All],[Location]],MATCH(RecordTable[[#This Row],[METRC]],Table6[Tag],0)),"DEAD")</f>
        <v>DEAD</v>
      </c>
    </row>
    <row r="4047" spans="1:6" x14ac:dyDescent="0.25">
      <c r="A4047" t="str">
        <f>_xlfn.CONCAT("1A4070000000065000",RIGHT(RecordTable[[#This Row],[CloneBarcode]],6))</f>
        <v>1A4070000000065000061162</v>
      </c>
      <c r="B4047" t="str">
        <f>LEFT(RecordTable[[#This Row],[CloneBarcode]],7)</f>
        <v>GFSD014</v>
      </c>
      <c r="C4047" t="s">
        <v>4761</v>
      </c>
      <c r="D4047" s="15">
        <v>43886</v>
      </c>
      <c r="E4047" s="15" t="str">
        <f>_xlfn.IFNA(IF(LEFT(VLOOKUP(RecordTable[[#This Row],[METRC]],METRC!A:B,2,FALSE),4)=LEFT(RecordTable[[#This Row],[CloneBarcode]],4),"match","MISMATCH"),"dead")</f>
        <v>dead</v>
      </c>
      <c r="F4047" s="15" t="str">
        <f>_xlfn.IFNA(INDEX(Table6[[#All],[Location]],MATCH(RecordTable[[#This Row],[METRC]],Table6[Tag],0)),"DEAD")</f>
        <v>DEAD</v>
      </c>
    </row>
    <row r="4048" spans="1:6" x14ac:dyDescent="0.25">
      <c r="A4048" t="str">
        <f>_xlfn.CONCAT("1A4070000000065000",RIGHT(RecordTable[[#This Row],[CloneBarcode]],6))</f>
        <v>1A4070000000065000064861</v>
      </c>
      <c r="B4048" t="str">
        <f>LEFT(RecordTable[[#This Row],[CloneBarcode]],7)</f>
        <v>GFSD014</v>
      </c>
      <c r="C4048" t="s">
        <v>4762</v>
      </c>
      <c r="D4048" s="15">
        <v>43886</v>
      </c>
      <c r="E4048" s="15" t="str">
        <f>_xlfn.IFNA(IF(LEFT(VLOOKUP(RecordTable[[#This Row],[METRC]],METRC!A:B,2,FALSE),4)=LEFT(RecordTable[[#This Row],[CloneBarcode]],4),"match","MISMATCH"),"dead")</f>
        <v>dead</v>
      </c>
      <c r="F4048" s="15" t="str">
        <f>_xlfn.IFNA(INDEX(Table6[[#All],[Location]],MATCH(RecordTable[[#This Row],[METRC]],Table6[Tag],0)),"DEAD")</f>
        <v>DEAD</v>
      </c>
    </row>
    <row r="4049" spans="1:6" x14ac:dyDescent="0.25">
      <c r="A4049" t="str">
        <f>_xlfn.CONCAT("1A4070000000065000",RIGHT(RecordTable[[#This Row],[CloneBarcode]],6))</f>
        <v>1A4070000000065000064860</v>
      </c>
      <c r="B4049" t="str">
        <f>LEFT(RecordTable[[#This Row],[CloneBarcode]],7)</f>
        <v>GFSD014</v>
      </c>
      <c r="C4049" t="s">
        <v>4763</v>
      </c>
      <c r="D4049" s="15">
        <v>43886</v>
      </c>
      <c r="E4049" s="15" t="str">
        <f>_xlfn.IFNA(IF(LEFT(VLOOKUP(RecordTable[[#This Row],[METRC]],METRC!A:B,2,FALSE),4)=LEFT(RecordTable[[#This Row],[CloneBarcode]],4),"match","MISMATCH"),"dead")</f>
        <v>dead</v>
      </c>
      <c r="F4049" s="15" t="str">
        <f>_xlfn.IFNA(INDEX(Table6[[#All],[Location]],MATCH(RecordTable[[#This Row],[METRC]],Table6[Tag],0)),"DEAD")</f>
        <v>DEAD</v>
      </c>
    </row>
    <row r="4050" spans="1:6" x14ac:dyDescent="0.25">
      <c r="A4050" t="str">
        <f>_xlfn.CONCAT("1A4070000000065000",RIGHT(RecordTable[[#This Row],[CloneBarcode]],6))</f>
        <v>1A4070000000065000064862</v>
      </c>
      <c r="B4050" t="str">
        <f>LEFT(RecordTable[[#This Row],[CloneBarcode]],7)</f>
        <v>GFSD014</v>
      </c>
      <c r="C4050" t="s">
        <v>4764</v>
      </c>
      <c r="D4050" s="15">
        <v>43886</v>
      </c>
      <c r="E4050" s="15" t="str">
        <f>_xlfn.IFNA(IF(LEFT(VLOOKUP(RecordTable[[#This Row],[METRC]],METRC!A:B,2,FALSE),4)=LEFT(RecordTable[[#This Row],[CloneBarcode]],4),"match","MISMATCH"),"dead")</f>
        <v>dead</v>
      </c>
      <c r="F4050" s="15" t="str">
        <f>_xlfn.IFNA(INDEX(Table6[[#All],[Location]],MATCH(RecordTable[[#This Row],[METRC]],Table6[Tag],0)),"DEAD")</f>
        <v>DEAD</v>
      </c>
    </row>
    <row r="4051" spans="1:6" x14ac:dyDescent="0.25">
      <c r="A4051" t="str">
        <f>_xlfn.CONCAT("1A4070000000065000",RIGHT(RecordTable[[#This Row],[CloneBarcode]],6))</f>
        <v>1A4070000000065000064863</v>
      </c>
      <c r="B4051" t="str">
        <f>LEFT(RecordTable[[#This Row],[CloneBarcode]],7)</f>
        <v>GFSD014</v>
      </c>
      <c r="C4051" t="s">
        <v>4765</v>
      </c>
      <c r="D4051" s="15">
        <v>43886</v>
      </c>
      <c r="E4051" s="15" t="str">
        <f>_xlfn.IFNA(IF(LEFT(VLOOKUP(RecordTable[[#This Row],[METRC]],METRC!A:B,2,FALSE),4)=LEFT(RecordTable[[#This Row],[CloneBarcode]],4),"match","MISMATCH"),"dead")</f>
        <v>dead</v>
      </c>
      <c r="F4051" s="15" t="str">
        <f>_xlfn.IFNA(INDEX(Table6[[#All],[Location]],MATCH(RecordTable[[#This Row],[METRC]],Table6[Tag],0)),"DEAD")</f>
        <v>DEAD</v>
      </c>
    </row>
    <row r="4052" spans="1:6" x14ac:dyDescent="0.25">
      <c r="A4052" t="s">
        <v>4766</v>
      </c>
      <c r="B4052" t="s">
        <v>2629</v>
      </c>
      <c r="C4052" t="str">
        <f>_xlfn.CONCAT(RecordTable[[#This Row],[PhenoAbbv]],".",RIGHT(RecordTable[[#This Row],[METRC]],6))</f>
        <v>GFSD189.053992</v>
      </c>
      <c r="D4052" s="15">
        <v>43886</v>
      </c>
      <c r="E4052" s="15" t="str">
        <f>_xlfn.IFNA(IF(LEFT(VLOOKUP(RecordTable[[#This Row],[METRC]],METRC!A:B,2,FALSE),4)=LEFT(RecordTable[[#This Row],[CloneBarcode]],4),"match","MISMATCH"),"dead")</f>
        <v>dead</v>
      </c>
      <c r="F4052" s="15" t="str">
        <f>_xlfn.IFNA(INDEX(Table6[[#All],[Location]],MATCH(RecordTable[[#This Row],[METRC]],Table6[Tag],0)),"DEAD")</f>
        <v>DEAD</v>
      </c>
    </row>
    <row r="4053" spans="1:6" x14ac:dyDescent="0.25">
      <c r="A4053" t="str">
        <f>_xlfn.CONCAT("1A4070000000065000",RIGHT(RecordTable[[#This Row],[CloneBarcode]],6))</f>
        <v>1A4070000000065000053985</v>
      </c>
      <c r="B4053" t="str">
        <f>LEFT(RecordTable[[#This Row],[CloneBarcode]],7)</f>
        <v>GFSD189</v>
      </c>
      <c r="C4053" t="s">
        <v>4470</v>
      </c>
      <c r="D4053" s="15">
        <v>43886</v>
      </c>
      <c r="E4053" s="15" t="str">
        <f>_xlfn.IFNA(IF(LEFT(VLOOKUP(RecordTable[[#This Row],[METRC]],METRC!A:B,2,FALSE),4)=LEFT(RecordTable[[#This Row],[CloneBarcode]],4),"match","MISMATCH"),"dead")</f>
        <v>dead</v>
      </c>
      <c r="F4053" s="15" t="str">
        <f>_xlfn.IFNA(INDEX(Table6[[#All],[Location]],MATCH(RecordTable[[#This Row],[METRC]],Table6[Tag],0)),"DEAD")</f>
        <v>DEAD</v>
      </c>
    </row>
    <row r="4054" spans="1:6" x14ac:dyDescent="0.25">
      <c r="A4054" t="str">
        <f>_xlfn.CONCAT("1A4070000000065000",RIGHT(RecordTable[[#This Row],[CloneBarcode]],6))</f>
        <v>1A4070000000065000053987</v>
      </c>
      <c r="B4054" t="str">
        <f>LEFT(RecordTable[[#This Row],[CloneBarcode]],7)</f>
        <v>GFSD189</v>
      </c>
      <c r="C4054" t="s">
        <v>68</v>
      </c>
      <c r="D4054" s="15">
        <v>43886</v>
      </c>
      <c r="E4054" s="15" t="str">
        <f>_xlfn.IFNA(IF(LEFT(VLOOKUP(RecordTable[[#This Row],[METRC]],METRC!A:B,2,FALSE),4)=LEFT(RecordTable[[#This Row],[CloneBarcode]],4),"match","MISMATCH"),"dead")</f>
        <v>dead</v>
      </c>
      <c r="F4054" s="15" t="str">
        <f>_xlfn.IFNA(INDEX(Table6[[#All],[Location]],MATCH(RecordTable[[#This Row],[METRC]],Table6[Tag],0)),"DEAD")</f>
        <v>DEAD</v>
      </c>
    </row>
    <row r="4055" spans="1:6" x14ac:dyDescent="0.25">
      <c r="A4055" t="str">
        <f>_xlfn.CONCAT("1A4070000000065000",RIGHT(RecordTable[[#This Row],[CloneBarcode]],6))</f>
        <v>1A4070000000065000054007</v>
      </c>
      <c r="B4055" t="str">
        <f>LEFT(RecordTable[[#This Row],[CloneBarcode]],7)</f>
        <v>GFSD189</v>
      </c>
      <c r="C4055" t="s">
        <v>248</v>
      </c>
      <c r="D4055" s="15">
        <v>43886</v>
      </c>
      <c r="E4055" s="15" t="str">
        <f>_xlfn.IFNA(IF(LEFT(VLOOKUP(RecordTable[[#This Row],[METRC]],METRC!A:B,2,FALSE),4)=LEFT(RecordTable[[#This Row],[CloneBarcode]],4),"match","MISMATCH"),"dead")</f>
        <v>dead</v>
      </c>
      <c r="F4055" s="15" t="str">
        <f>_xlfn.IFNA(INDEX(Table6[[#All],[Location]],MATCH(RecordTable[[#This Row],[METRC]],Table6[Tag],0)),"DEAD")</f>
        <v>DEAD</v>
      </c>
    </row>
    <row r="4056" spans="1:6" x14ac:dyDescent="0.25">
      <c r="A4056" t="str">
        <f>_xlfn.CONCAT("1A4070000000065000",RIGHT(RecordTable[[#This Row],[CloneBarcode]],6))</f>
        <v>1A4070000000065000057377</v>
      </c>
      <c r="B4056" t="str">
        <f>LEFT(RecordTable[[#This Row],[CloneBarcode]],7)</f>
        <v>GFSD193</v>
      </c>
      <c r="C4056" t="s">
        <v>4472</v>
      </c>
      <c r="D4056" s="15">
        <v>43886</v>
      </c>
      <c r="E4056" s="15" t="str">
        <f>_xlfn.IFNA(IF(LEFT(VLOOKUP(RecordTable[[#This Row],[METRC]],METRC!A:B,2,FALSE),4)=LEFT(RecordTable[[#This Row],[CloneBarcode]],4),"match","MISMATCH"),"dead")</f>
        <v>dead</v>
      </c>
      <c r="F4056" s="15" t="str">
        <f>_xlfn.IFNA(INDEX(Table6[[#All],[Location]],MATCH(RecordTable[[#This Row],[METRC]],Table6[Tag],0)),"DEAD")</f>
        <v>DEAD</v>
      </c>
    </row>
    <row r="4057" spans="1:6" x14ac:dyDescent="0.25">
      <c r="A4057" t="str">
        <f>_xlfn.CONCAT("1A4070000000065000",RIGHT(RecordTable[[#This Row],[CloneBarcode]],6))</f>
        <v>1A4070000000065000057375</v>
      </c>
      <c r="B4057" t="str">
        <f>LEFT(RecordTable[[#This Row],[CloneBarcode]],7)</f>
        <v>GFSD193</v>
      </c>
      <c r="C4057" t="s">
        <v>4474</v>
      </c>
      <c r="D4057" s="15">
        <v>43886</v>
      </c>
      <c r="E4057" s="15" t="str">
        <f>_xlfn.IFNA(IF(LEFT(VLOOKUP(RecordTable[[#This Row],[METRC]],METRC!A:B,2,FALSE),4)=LEFT(RecordTable[[#This Row],[CloneBarcode]],4),"match","MISMATCH"),"dead")</f>
        <v>dead</v>
      </c>
      <c r="F4057" s="15" t="str">
        <f>_xlfn.IFNA(INDEX(Table6[[#All],[Location]],MATCH(RecordTable[[#This Row],[METRC]],Table6[Tag],0)),"DEAD")</f>
        <v>DEAD</v>
      </c>
    </row>
    <row r="4058" spans="1:6" x14ac:dyDescent="0.25">
      <c r="A4058" t="str">
        <f>_xlfn.CONCAT("1A4070000000065000",RIGHT(RecordTable[[#This Row],[CloneBarcode]],6))</f>
        <v>1A4070000000065000057376</v>
      </c>
      <c r="B4058" t="str">
        <f>LEFT(RecordTable[[#This Row],[CloneBarcode]],7)</f>
        <v>GFSD193</v>
      </c>
      <c r="C4058" t="s">
        <v>4473</v>
      </c>
      <c r="D4058" s="15">
        <v>43886</v>
      </c>
      <c r="E4058" s="15" t="str">
        <f>_xlfn.IFNA(IF(LEFT(VLOOKUP(RecordTable[[#This Row],[METRC]],METRC!A:B,2,FALSE),4)=LEFT(RecordTable[[#This Row],[CloneBarcode]],4),"match","MISMATCH"),"dead")</f>
        <v>dead</v>
      </c>
      <c r="F4058" s="15" t="str">
        <f>_xlfn.IFNA(INDEX(Table6[[#All],[Location]],MATCH(RecordTable[[#This Row],[METRC]],Table6[Tag],0)),"DEAD")</f>
        <v>DEAD</v>
      </c>
    </row>
    <row r="4059" spans="1:6" x14ac:dyDescent="0.25">
      <c r="A4059" t="str">
        <f>_xlfn.CONCAT("1A4070000000065000",RIGHT(RecordTable[[#This Row],[CloneBarcode]],6))</f>
        <v>1A4070000000065000057374</v>
      </c>
      <c r="B4059" t="str">
        <f>LEFT(RecordTable[[#This Row],[CloneBarcode]],7)</f>
        <v>GFSD193</v>
      </c>
      <c r="C4059" t="s">
        <v>4471</v>
      </c>
      <c r="D4059" s="15">
        <v>43886</v>
      </c>
      <c r="E4059" s="15" t="str">
        <f>_xlfn.IFNA(IF(LEFT(VLOOKUP(RecordTable[[#This Row],[METRC]],METRC!A:B,2,FALSE),4)=LEFT(RecordTable[[#This Row],[CloneBarcode]],4),"match","MISMATCH"),"dead")</f>
        <v>dead</v>
      </c>
      <c r="F4059" s="15" t="str">
        <f>_xlfn.IFNA(INDEX(Table6[[#All],[Location]],MATCH(RecordTable[[#This Row],[METRC]],Table6[Tag],0)),"DEAD")</f>
        <v>DEAD</v>
      </c>
    </row>
    <row r="4060" spans="1:6" x14ac:dyDescent="0.25">
      <c r="A4060" t="s">
        <v>71</v>
      </c>
      <c r="B4060" t="s">
        <v>229</v>
      </c>
      <c r="C4060" t="str">
        <f>_xlfn.CONCAT(RecordTable[[#This Row],[PhenoAbbv]],".",RIGHT(RecordTable[[#This Row],[METRC]],6))</f>
        <v>GFSD207.056812</v>
      </c>
      <c r="D4060" s="15">
        <v>43886</v>
      </c>
      <c r="E4060" s="15" t="str">
        <f>_xlfn.IFNA(IF(LEFT(VLOOKUP(RecordTable[[#This Row],[METRC]],METRC!A:B,2,FALSE),4)=LEFT(RecordTable[[#This Row],[CloneBarcode]],4),"match","MISMATCH"),"dead")</f>
        <v>dead</v>
      </c>
      <c r="F4060" s="15" t="str">
        <f>_xlfn.IFNA(INDEX(Table6[[#All],[Location]],MATCH(RecordTable[[#This Row],[METRC]],Table6[Tag],0)),"DEAD")</f>
        <v>DEAD</v>
      </c>
    </row>
    <row r="4061" spans="1:6" x14ac:dyDescent="0.25">
      <c r="A4061" t="str">
        <f>_xlfn.CONCAT("1A4070000000065000",RIGHT(RecordTable[[#This Row],[CloneBarcode]],6))</f>
        <v>1A4070000000065000058832</v>
      </c>
      <c r="B4061" t="str">
        <f>LEFT(RecordTable[[#This Row],[CloneBarcode]],7)</f>
        <v>HAMA013</v>
      </c>
      <c r="C4061" t="s">
        <v>4696</v>
      </c>
      <c r="D4061" s="15">
        <v>43886</v>
      </c>
      <c r="E4061" s="15" t="str">
        <f>_xlfn.IFNA(IF(LEFT(VLOOKUP(RecordTable[[#This Row],[METRC]],METRC!A:B,2,FALSE),4)=LEFT(RecordTable[[#This Row],[CloneBarcode]],4),"match","MISMATCH"),"dead")</f>
        <v>dead</v>
      </c>
      <c r="F4061" s="15" t="str">
        <f>_xlfn.IFNA(INDEX(Table6[[#All],[Location]],MATCH(RecordTable[[#This Row],[METRC]],Table6[Tag],0)),"DEAD")</f>
        <v>DEAD</v>
      </c>
    </row>
    <row r="4062" spans="1:6" x14ac:dyDescent="0.25">
      <c r="A4062" t="str">
        <f>_xlfn.CONCAT("1A4070000000065000",RIGHT(RecordTable[[#This Row],[CloneBarcode]],6))</f>
        <v>1A4070000000065000057397</v>
      </c>
      <c r="B4062" t="str">
        <f>LEFT(RecordTable[[#This Row],[CloneBarcode]],7)</f>
        <v>HAMA021</v>
      </c>
      <c r="C4062" t="s">
        <v>4476</v>
      </c>
      <c r="D4062" s="15">
        <v>43886</v>
      </c>
      <c r="E4062" s="15" t="str">
        <f>_xlfn.IFNA(IF(LEFT(VLOOKUP(RecordTable[[#This Row],[METRC]],METRC!A:B,2,FALSE),4)=LEFT(RecordTable[[#This Row],[CloneBarcode]],4),"match","MISMATCH"),"dead")</f>
        <v>dead</v>
      </c>
      <c r="F4062" s="15" t="str">
        <f>_xlfn.IFNA(INDEX(Table6[[#All],[Location]],MATCH(RecordTable[[#This Row],[METRC]],Table6[Tag],0)),"DEAD")</f>
        <v>DEAD</v>
      </c>
    </row>
    <row r="4063" spans="1:6" x14ac:dyDescent="0.25">
      <c r="A4063" t="str">
        <f>_xlfn.CONCAT("1A4070000000065000",RIGHT(RecordTable[[#This Row],[CloneBarcode]],6))</f>
        <v>1A4070000000065000064854</v>
      </c>
      <c r="B4063" t="str">
        <f>LEFT(RecordTable[[#This Row],[CloneBarcode]],7)</f>
        <v>HAMA021</v>
      </c>
      <c r="C4063" t="s">
        <v>4767</v>
      </c>
      <c r="D4063" s="15">
        <v>43886</v>
      </c>
      <c r="E4063" s="15" t="str">
        <f>_xlfn.IFNA(IF(LEFT(VLOOKUP(RecordTable[[#This Row],[METRC]],METRC!A:B,2,FALSE),4)=LEFT(RecordTable[[#This Row],[CloneBarcode]],4),"match","MISMATCH"),"dead")</f>
        <v>dead</v>
      </c>
      <c r="F4063" s="15" t="str">
        <f>_xlfn.IFNA(INDEX(Table6[[#All],[Location]],MATCH(RecordTable[[#This Row],[METRC]],Table6[Tag],0)),"DEAD")</f>
        <v>DEAD</v>
      </c>
    </row>
    <row r="4064" spans="1:6" x14ac:dyDescent="0.25">
      <c r="A4064" t="str">
        <f>_xlfn.CONCAT("1A4070000000065000",RIGHT(RecordTable[[#This Row],[CloneBarcode]],6))</f>
        <v>1A4070000000065000064855</v>
      </c>
      <c r="B4064" t="str">
        <f>LEFT(RecordTable[[#This Row],[CloneBarcode]],7)</f>
        <v>HAMA021</v>
      </c>
      <c r="C4064" t="s">
        <v>4768</v>
      </c>
      <c r="D4064" s="15">
        <v>43886</v>
      </c>
      <c r="E4064" s="15" t="str">
        <f>_xlfn.IFNA(IF(LEFT(VLOOKUP(RecordTable[[#This Row],[METRC]],METRC!A:B,2,FALSE),4)=LEFT(RecordTable[[#This Row],[CloneBarcode]],4),"match","MISMATCH"),"dead")</f>
        <v>dead</v>
      </c>
      <c r="F4064" s="15" t="str">
        <f>_xlfn.IFNA(INDEX(Table6[[#All],[Location]],MATCH(RecordTable[[#This Row],[METRC]],Table6[Tag],0)),"DEAD")</f>
        <v>DEAD</v>
      </c>
    </row>
    <row r="4065" spans="1:6" x14ac:dyDescent="0.25">
      <c r="A4065" t="str">
        <f>_xlfn.CONCAT("1A4070000000065000",RIGHT(RecordTable[[#This Row],[CloneBarcode]],6))</f>
        <v>1A4070000000065000064853</v>
      </c>
      <c r="B4065" t="str">
        <f>LEFT(RecordTable[[#This Row],[CloneBarcode]],7)</f>
        <v>HAMA021</v>
      </c>
      <c r="C4065" t="s">
        <v>4769</v>
      </c>
      <c r="D4065" s="15">
        <v>43886</v>
      </c>
      <c r="E4065" s="15" t="str">
        <f>_xlfn.IFNA(IF(LEFT(VLOOKUP(RecordTable[[#This Row],[METRC]],METRC!A:B,2,FALSE),4)=LEFT(RecordTable[[#This Row],[CloneBarcode]],4),"match","MISMATCH"),"dead")</f>
        <v>dead</v>
      </c>
      <c r="F4065" s="15" t="str">
        <f>_xlfn.IFNA(INDEX(Table6[[#All],[Location]],MATCH(RecordTable[[#This Row],[METRC]],Table6[Tag],0)),"DEAD")</f>
        <v>DEAD</v>
      </c>
    </row>
    <row r="4066" spans="1:6" x14ac:dyDescent="0.25">
      <c r="A4066" t="s">
        <v>4586</v>
      </c>
      <c r="B4066" t="s">
        <v>3576</v>
      </c>
      <c r="C4066" t="str">
        <f>_xlfn.CONCAT(RecordTable[[#This Row],[PhenoAbbv]],".",RIGHT(RecordTable[[#This Row],[METRC]],6))</f>
        <v>HTWV003.048069</v>
      </c>
      <c r="D4066" s="15">
        <v>43886</v>
      </c>
      <c r="E4066" s="15" t="str">
        <f>_xlfn.IFNA(IF(LEFT(VLOOKUP(RecordTable[[#This Row],[METRC]],METRC!A:B,2,FALSE),4)=LEFT(RecordTable[[#This Row],[CloneBarcode]],4),"match","MISMATCH"),"dead")</f>
        <v>dead</v>
      </c>
      <c r="F4066" s="15" t="str">
        <f>_xlfn.IFNA(INDEX(Table6[[#All],[Location]],MATCH(RecordTable[[#This Row],[METRC]],Table6[Tag],0)),"DEAD")</f>
        <v>DEAD</v>
      </c>
    </row>
    <row r="4067" spans="1:6" x14ac:dyDescent="0.25">
      <c r="A4067" t="s">
        <v>4587</v>
      </c>
      <c r="B4067" t="s">
        <v>3576</v>
      </c>
      <c r="C4067" t="str">
        <f>_xlfn.CONCAT(RecordTable[[#This Row],[PhenoAbbv]],".",RIGHT(RecordTable[[#This Row],[METRC]],6))</f>
        <v>HTWV003.048070</v>
      </c>
      <c r="D4067" s="15">
        <v>43886</v>
      </c>
      <c r="E4067" s="15" t="str">
        <f>_xlfn.IFNA(IF(LEFT(VLOOKUP(RecordTable[[#This Row],[METRC]],METRC!A:B,2,FALSE),4)=LEFT(RecordTable[[#This Row],[CloneBarcode]],4),"match","MISMATCH"),"dead")</f>
        <v>dead</v>
      </c>
      <c r="F4067" s="15" t="str">
        <f>_xlfn.IFNA(INDEX(Table6[[#All],[Location]],MATCH(RecordTable[[#This Row],[METRC]],Table6[Tag],0)),"DEAD")</f>
        <v>DEAD</v>
      </c>
    </row>
    <row r="4068" spans="1:6" x14ac:dyDescent="0.25">
      <c r="A4068" t="s">
        <v>4588</v>
      </c>
      <c r="B4068" t="s">
        <v>3576</v>
      </c>
      <c r="C4068" t="str">
        <f>_xlfn.CONCAT(RecordTable[[#This Row],[PhenoAbbv]],".",RIGHT(RecordTable[[#This Row],[METRC]],6))</f>
        <v>HTWV003.048071</v>
      </c>
      <c r="D4068" s="15">
        <v>43886</v>
      </c>
      <c r="E4068" s="15" t="str">
        <f>_xlfn.IFNA(IF(LEFT(VLOOKUP(RecordTable[[#This Row],[METRC]],METRC!A:B,2,FALSE),4)=LEFT(RecordTable[[#This Row],[CloneBarcode]],4),"match","MISMATCH"),"dead")</f>
        <v>dead</v>
      </c>
      <c r="F4068" s="15" t="str">
        <f>_xlfn.IFNA(INDEX(Table6[[#All],[Location]],MATCH(RecordTable[[#This Row],[METRC]],Table6[Tag],0)),"DEAD")</f>
        <v>DEAD</v>
      </c>
    </row>
    <row r="4069" spans="1:6" x14ac:dyDescent="0.25">
      <c r="A4069" t="s">
        <v>4589</v>
      </c>
      <c r="B4069" t="s">
        <v>3576</v>
      </c>
      <c r="C4069" t="str">
        <f>_xlfn.CONCAT(RecordTable[[#This Row],[PhenoAbbv]],".",RIGHT(RecordTable[[#This Row],[METRC]],6))</f>
        <v>HTWV003.050649</v>
      </c>
      <c r="D4069" s="15">
        <v>43886</v>
      </c>
      <c r="E4069" s="15" t="str">
        <f>_xlfn.IFNA(IF(LEFT(VLOOKUP(RecordTable[[#This Row],[METRC]],METRC!A:B,2,FALSE),4)=LEFT(RecordTable[[#This Row],[CloneBarcode]],4),"match","MISMATCH"),"dead")</f>
        <v>dead</v>
      </c>
      <c r="F4069" s="15" t="str">
        <f>_xlfn.IFNA(INDEX(Table6[[#All],[Location]],MATCH(RecordTable[[#This Row],[METRC]],Table6[Tag],0)),"DEAD")</f>
        <v>DEAD</v>
      </c>
    </row>
    <row r="4070" spans="1:6" x14ac:dyDescent="0.25">
      <c r="A4070" t="s">
        <v>4770</v>
      </c>
      <c r="B4070" t="s">
        <v>3576</v>
      </c>
      <c r="C4070" t="str">
        <f>_xlfn.CONCAT(RecordTable[[#This Row],[PhenoAbbv]],".",RIGHT(RecordTable[[#This Row],[METRC]],6))</f>
        <v>HTWV003.053209</v>
      </c>
      <c r="D4070" s="15">
        <v>43886</v>
      </c>
      <c r="E4070" s="15" t="str">
        <f>_xlfn.IFNA(IF(LEFT(VLOOKUP(RecordTable[[#This Row],[METRC]],METRC!A:B,2,FALSE),4)=LEFT(RecordTable[[#This Row],[CloneBarcode]],4),"match","MISMATCH"),"dead")</f>
        <v>dead</v>
      </c>
      <c r="F4070" s="15" t="str">
        <f>_xlfn.IFNA(INDEX(Table6[[#All],[Location]],MATCH(RecordTable[[#This Row],[METRC]],Table6[Tag],0)),"DEAD")</f>
        <v>DEAD</v>
      </c>
    </row>
    <row r="4071" spans="1:6" x14ac:dyDescent="0.25">
      <c r="A4071" t="str">
        <f>_xlfn.CONCAT("1A4070000000065000",RIGHT(RecordTable[[#This Row],[CloneBarcode]],6))</f>
        <v>1A4070000000065000061788</v>
      </c>
      <c r="B4071" t="str">
        <f>LEFT(RecordTable[[#This Row],[CloneBarcode]],7)</f>
        <v>HTWV003</v>
      </c>
      <c r="C4071" t="s">
        <v>4771</v>
      </c>
      <c r="D4071" s="15">
        <v>43886</v>
      </c>
      <c r="E4071" s="15" t="str">
        <f>_xlfn.IFNA(IF(LEFT(VLOOKUP(RecordTable[[#This Row],[METRC]],METRC!A:B,2,FALSE),4)=LEFT(RecordTable[[#This Row],[CloneBarcode]],4),"match","MISMATCH"),"dead")</f>
        <v>dead</v>
      </c>
      <c r="F4071" s="15" t="str">
        <f>_xlfn.IFNA(INDEX(Table6[[#All],[Location]],MATCH(RecordTable[[#This Row],[METRC]],Table6[Tag],0)),"DEAD")</f>
        <v>DEAD</v>
      </c>
    </row>
    <row r="4072" spans="1:6" x14ac:dyDescent="0.25">
      <c r="A4072" t="str">
        <f>_xlfn.CONCAT("1A4070000000065000",RIGHT(RecordTable[[#This Row],[CloneBarcode]],6))</f>
        <v>1A4070000000065000061789</v>
      </c>
      <c r="B4072" t="str">
        <f>LEFT(RecordTable[[#This Row],[CloneBarcode]],7)</f>
        <v>HTWV003</v>
      </c>
      <c r="C4072" t="s">
        <v>4772</v>
      </c>
      <c r="D4072" s="15">
        <v>43886</v>
      </c>
      <c r="E4072" s="15" t="str">
        <f>_xlfn.IFNA(IF(LEFT(VLOOKUP(RecordTable[[#This Row],[METRC]],METRC!A:B,2,FALSE),4)=LEFT(RecordTable[[#This Row],[CloneBarcode]],4),"match","MISMATCH"),"dead")</f>
        <v>dead</v>
      </c>
      <c r="F4072" s="15" t="str">
        <f>_xlfn.IFNA(INDEX(Table6[[#All],[Location]],MATCH(RecordTable[[#This Row],[METRC]],Table6[Tag],0)),"DEAD")</f>
        <v>DEAD</v>
      </c>
    </row>
    <row r="4073" spans="1:6" x14ac:dyDescent="0.25">
      <c r="A4073" t="str">
        <f>_xlfn.CONCAT("1A4070000000065000",RIGHT(RecordTable[[#This Row],[CloneBarcode]],6))</f>
        <v>1A4070000000065000060097</v>
      </c>
      <c r="B4073" t="str">
        <f>LEFT(RecordTable[[#This Row],[CloneBarcode]],7)</f>
        <v>HTWV003</v>
      </c>
      <c r="C4073" t="s">
        <v>4699</v>
      </c>
      <c r="D4073" s="15">
        <v>43886</v>
      </c>
      <c r="E4073" s="15" t="str">
        <f>_xlfn.IFNA(IF(LEFT(VLOOKUP(RecordTable[[#This Row],[METRC]],METRC!A:B,2,FALSE),4)=LEFT(RecordTable[[#This Row],[CloneBarcode]],4),"match","MISMATCH"),"dead")</f>
        <v>dead</v>
      </c>
      <c r="F4073" s="15" t="str">
        <f>_xlfn.IFNA(INDEX(Table6[[#All],[Location]],MATCH(RecordTable[[#This Row],[METRC]],Table6[Tag],0)),"DEAD")</f>
        <v>DEAD</v>
      </c>
    </row>
    <row r="4074" spans="1:6" x14ac:dyDescent="0.25">
      <c r="A4074" t="str">
        <f>_xlfn.CONCAT("1A4070000000065000",RIGHT(RecordTable[[#This Row],[CloneBarcode]],6))</f>
        <v>1A4070000000065000060041</v>
      </c>
      <c r="B4074" t="str">
        <f>LEFT(RecordTable[[#This Row],[CloneBarcode]],7)</f>
        <v>HTWV003</v>
      </c>
      <c r="C4074" t="s">
        <v>4698</v>
      </c>
      <c r="D4074" s="15">
        <v>43886</v>
      </c>
      <c r="E4074" s="15" t="str">
        <f>_xlfn.IFNA(IF(LEFT(VLOOKUP(RecordTable[[#This Row],[METRC]],METRC!A:B,2,FALSE),4)=LEFT(RecordTable[[#This Row],[CloneBarcode]],4),"match","MISMATCH"),"dead")</f>
        <v>dead</v>
      </c>
      <c r="F4074" s="15" t="str">
        <f>_xlfn.IFNA(INDEX(Table6[[#All],[Location]],MATCH(RecordTable[[#This Row],[METRC]],Table6[Tag],0)),"DEAD")</f>
        <v>DEAD</v>
      </c>
    </row>
    <row r="4075" spans="1:6" x14ac:dyDescent="0.25">
      <c r="A4075" t="str">
        <f>_xlfn.CONCAT("1A4070000000065000",RIGHT(RecordTable[[#This Row],[CloneBarcode]],6))</f>
        <v>1A4070000000065000060062</v>
      </c>
      <c r="B4075" t="str">
        <f>LEFT(RecordTable[[#This Row],[CloneBarcode]],7)</f>
        <v>HTWV003</v>
      </c>
      <c r="C4075" t="s">
        <v>4697</v>
      </c>
      <c r="D4075" s="15">
        <v>43886</v>
      </c>
      <c r="E4075" s="15" t="str">
        <f>_xlfn.IFNA(IF(LEFT(VLOOKUP(RecordTable[[#This Row],[METRC]],METRC!A:B,2,FALSE),4)=LEFT(RecordTable[[#This Row],[CloneBarcode]],4),"match","MISMATCH"),"dead")</f>
        <v>dead</v>
      </c>
      <c r="F4075" s="15" t="str">
        <f>_xlfn.IFNA(INDEX(Table6[[#All],[Location]],MATCH(RecordTable[[#This Row],[METRC]],Table6[Tag],0)),"DEAD")</f>
        <v>DEAD</v>
      </c>
    </row>
    <row r="4076" spans="1:6" x14ac:dyDescent="0.25">
      <c r="A4076" t="s">
        <v>4597</v>
      </c>
      <c r="B4076" t="s">
        <v>2684</v>
      </c>
      <c r="C4076" t="str">
        <f>_xlfn.CONCAT(RecordTable[[#This Row],[PhenoAbbv]],".",RIGHT(RecordTable[[#This Row],[METRC]],6))</f>
        <v>JACK021.045576</v>
      </c>
      <c r="D4076" s="15">
        <v>43886</v>
      </c>
      <c r="E4076" s="15" t="str">
        <f>_xlfn.IFNA(IF(LEFT(VLOOKUP(RecordTable[[#This Row],[METRC]],METRC!A:B,2,FALSE),4)=LEFT(RecordTable[[#This Row],[CloneBarcode]],4),"match","MISMATCH"),"dead")</f>
        <v>dead</v>
      </c>
      <c r="F4076" s="15" t="str">
        <f>_xlfn.IFNA(INDEX(Table6[[#All],[Location]],MATCH(RecordTable[[#This Row],[METRC]],Table6[Tag],0)),"DEAD")</f>
        <v>DEAD</v>
      </c>
    </row>
    <row r="4077" spans="1:6" x14ac:dyDescent="0.25">
      <c r="A4077" t="s">
        <v>4773</v>
      </c>
      <c r="B4077" t="s">
        <v>2684</v>
      </c>
      <c r="C4077" t="str">
        <f>_xlfn.CONCAT(RecordTable[[#This Row],[PhenoAbbv]],".",RIGHT(RecordTable[[#This Row],[METRC]],6))</f>
        <v>JACK021.053217</v>
      </c>
      <c r="D4077" s="15">
        <v>43886</v>
      </c>
      <c r="E4077" s="15" t="str">
        <f>_xlfn.IFNA(IF(LEFT(VLOOKUP(RecordTable[[#This Row],[METRC]],METRC!A:B,2,FALSE),4)=LEFT(RecordTable[[#This Row],[CloneBarcode]],4),"match","MISMATCH"),"dead")</f>
        <v>dead</v>
      </c>
      <c r="F4077" s="15" t="str">
        <f>_xlfn.IFNA(INDEX(Table6[[#All],[Location]],MATCH(RecordTable[[#This Row],[METRC]],Table6[Tag],0)),"DEAD")</f>
        <v>DEAD</v>
      </c>
    </row>
    <row r="4078" spans="1:6" x14ac:dyDescent="0.25">
      <c r="A4078" t="s">
        <v>4774</v>
      </c>
      <c r="B4078" t="s">
        <v>2684</v>
      </c>
      <c r="C4078" t="str">
        <f>_xlfn.CONCAT(RecordTable[[#This Row],[PhenoAbbv]],".",RIGHT(RecordTable[[#This Row],[METRC]],6))</f>
        <v>JACK021.053218</v>
      </c>
      <c r="D4078" s="15">
        <v>43886</v>
      </c>
      <c r="E4078" s="15" t="str">
        <f>_xlfn.IFNA(IF(LEFT(VLOOKUP(RecordTable[[#This Row],[METRC]],METRC!A:B,2,FALSE),4)=LEFT(RecordTable[[#This Row],[CloneBarcode]],4),"match","MISMATCH"),"dead")</f>
        <v>dead</v>
      </c>
      <c r="F4078" s="15" t="str">
        <f>_xlfn.IFNA(INDEX(Table6[[#All],[Location]],MATCH(RecordTable[[#This Row],[METRC]],Table6[Tag],0)),"DEAD")</f>
        <v>DEAD</v>
      </c>
    </row>
    <row r="4079" spans="1:6" x14ac:dyDescent="0.25">
      <c r="A4079" t="s">
        <v>4775</v>
      </c>
      <c r="B4079" t="s">
        <v>2684</v>
      </c>
      <c r="C4079" t="str">
        <f>_xlfn.CONCAT(RecordTable[[#This Row],[PhenoAbbv]],".",RIGHT(RecordTable[[#This Row],[METRC]],6))</f>
        <v>JACK021.053219</v>
      </c>
      <c r="D4079" s="15">
        <v>43886</v>
      </c>
      <c r="E4079" s="15" t="str">
        <f>_xlfn.IFNA(IF(LEFT(VLOOKUP(RecordTable[[#This Row],[METRC]],METRC!A:B,2,FALSE),4)=LEFT(RecordTable[[#This Row],[CloneBarcode]],4),"match","MISMATCH"),"dead")</f>
        <v>dead</v>
      </c>
      <c r="F4079" s="15" t="str">
        <f>_xlfn.IFNA(INDEX(Table6[[#All],[Location]],MATCH(RecordTable[[#This Row],[METRC]],Table6[Tag],0)),"DEAD")</f>
        <v>DEAD</v>
      </c>
    </row>
    <row r="4080" spans="1:6" x14ac:dyDescent="0.25">
      <c r="A4080" t="s">
        <v>4776</v>
      </c>
      <c r="B4080" t="s">
        <v>2684</v>
      </c>
      <c r="C4080" t="str">
        <f>_xlfn.CONCAT(RecordTable[[#This Row],[PhenoAbbv]],".",RIGHT(RecordTable[[#This Row],[METRC]],6))</f>
        <v>JACK021.053220</v>
      </c>
      <c r="D4080" s="15">
        <v>43886</v>
      </c>
      <c r="E4080" s="15" t="str">
        <f>_xlfn.IFNA(IF(LEFT(VLOOKUP(RecordTable[[#This Row],[METRC]],METRC!A:B,2,FALSE),4)=LEFT(RecordTable[[#This Row],[CloneBarcode]],4),"match","MISMATCH"),"dead")</f>
        <v>dead</v>
      </c>
      <c r="F4080" s="15" t="str">
        <f>_xlfn.IFNA(INDEX(Table6[[#All],[Location]],MATCH(RecordTable[[#This Row],[METRC]],Table6[Tag],0)),"DEAD")</f>
        <v>DEAD</v>
      </c>
    </row>
    <row r="4081" spans="1:6" x14ac:dyDescent="0.25">
      <c r="A4081" t="s">
        <v>4777</v>
      </c>
      <c r="B4081" t="s">
        <v>2684</v>
      </c>
      <c r="C4081" t="str">
        <f>_xlfn.CONCAT(RecordTable[[#This Row],[PhenoAbbv]],".",RIGHT(RecordTable[[#This Row],[METRC]],6))</f>
        <v>JACK021.053221</v>
      </c>
      <c r="D4081" s="15">
        <v>43886</v>
      </c>
      <c r="E4081" s="15" t="str">
        <f>_xlfn.IFNA(IF(LEFT(VLOOKUP(RecordTable[[#This Row],[METRC]],METRC!A:B,2,FALSE),4)=LEFT(RecordTable[[#This Row],[CloneBarcode]],4),"match","MISMATCH"),"dead")</f>
        <v>dead</v>
      </c>
      <c r="F4081" s="15" t="str">
        <f>_xlfn.IFNA(INDEX(Table6[[#All],[Location]],MATCH(RecordTable[[#This Row],[METRC]],Table6[Tag],0)),"DEAD")</f>
        <v>DEAD</v>
      </c>
    </row>
    <row r="4082" spans="1:6" x14ac:dyDescent="0.25">
      <c r="A4082" t="str">
        <f>_xlfn.CONCAT("1A4070000000065000",RIGHT(RecordTable[[#This Row],[CloneBarcode]],6))</f>
        <v>1A4070000000065000064887</v>
      </c>
      <c r="B4082" t="str">
        <f>LEFT(RecordTable[[#This Row],[CloneBarcode]],7)</f>
        <v>JK99030</v>
      </c>
      <c r="C4082" t="s">
        <v>4778</v>
      </c>
      <c r="D4082" s="15">
        <v>43886</v>
      </c>
      <c r="E4082" s="15" t="str">
        <f>_xlfn.IFNA(IF(LEFT(VLOOKUP(RecordTable[[#This Row],[METRC]],METRC!A:B,2,FALSE),4)=LEFT(RecordTable[[#This Row],[CloneBarcode]],4),"match","MISMATCH"),"dead")</f>
        <v>dead</v>
      </c>
      <c r="F4082" s="15" t="str">
        <f>_xlfn.IFNA(INDEX(Table6[[#All],[Location]],MATCH(RecordTable[[#This Row],[METRC]],Table6[Tag],0)),"DEAD")</f>
        <v>DEAD</v>
      </c>
    </row>
    <row r="4083" spans="1:6" x14ac:dyDescent="0.25">
      <c r="A4083" t="str">
        <f>_xlfn.CONCAT("1A4070000000065000",RIGHT(RecordTable[[#This Row],[CloneBarcode]],6))</f>
        <v>1A4070000000065000064889</v>
      </c>
      <c r="B4083" t="str">
        <f>LEFT(RecordTable[[#This Row],[CloneBarcode]],7)</f>
        <v>JK99030</v>
      </c>
      <c r="C4083" t="s">
        <v>4779</v>
      </c>
      <c r="D4083" s="15">
        <v>43886</v>
      </c>
      <c r="E4083" s="15" t="str">
        <f>_xlfn.IFNA(IF(LEFT(VLOOKUP(RecordTable[[#This Row],[METRC]],METRC!A:B,2,FALSE),4)=LEFT(RecordTable[[#This Row],[CloneBarcode]],4),"match","MISMATCH"),"dead")</f>
        <v>dead</v>
      </c>
      <c r="F4083" s="15" t="str">
        <f>_xlfn.IFNA(INDEX(Table6[[#All],[Location]],MATCH(RecordTable[[#This Row],[METRC]],Table6[Tag],0)),"DEAD")</f>
        <v>DEAD</v>
      </c>
    </row>
    <row r="4084" spans="1:6" x14ac:dyDescent="0.25">
      <c r="A4084" t="str">
        <f>_xlfn.CONCAT("1A4070000000065000",RIGHT(RecordTable[[#This Row],[CloneBarcode]],6))</f>
        <v>1A4070000000065000064890</v>
      </c>
      <c r="B4084" t="str">
        <f>LEFT(RecordTable[[#This Row],[CloneBarcode]],7)</f>
        <v>JK99030</v>
      </c>
      <c r="C4084" t="s">
        <v>4780</v>
      </c>
      <c r="D4084" s="15">
        <v>43886</v>
      </c>
      <c r="E4084" s="15" t="str">
        <f>_xlfn.IFNA(IF(LEFT(VLOOKUP(RecordTable[[#This Row],[METRC]],METRC!A:B,2,FALSE),4)=LEFT(RecordTable[[#This Row],[CloneBarcode]],4),"match","MISMATCH"),"dead")</f>
        <v>dead</v>
      </c>
      <c r="F4084" s="15" t="str">
        <f>_xlfn.IFNA(INDEX(Table6[[#All],[Location]],MATCH(RecordTable[[#This Row],[METRC]],Table6[Tag],0)),"DEAD")</f>
        <v>DEAD</v>
      </c>
    </row>
    <row r="4085" spans="1:6" x14ac:dyDescent="0.25">
      <c r="A4085" t="str">
        <f>_xlfn.CONCAT("1A4070000000065000",RIGHT(RecordTable[[#This Row],[CloneBarcode]],6))</f>
        <v>1A4070000000065000064888</v>
      </c>
      <c r="B4085" t="str">
        <f>LEFT(RecordTable[[#This Row],[CloneBarcode]],7)</f>
        <v>JK99030</v>
      </c>
      <c r="C4085" t="s">
        <v>4781</v>
      </c>
      <c r="D4085" s="15">
        <v>43886</v>
      </c>
      <c r="E4085" s="15" t="str">
        <f>_xlfn.IFNA(IF(LEFT(VLOOKUP(RecordTable[[#This Row],[METRC]],METRC!A:B,2,FALSE),4)=LEFT(RecordTable[[#This Row],[CloneBarcode]],4),"match","MISMATCH"),"dead")</f>
        <v>dead</v>
      </c>
      <c r="F4085" s="15" t="str">
        <f>_xlfn.IFNA(INDEX(Table6[[#All],[Location]],MATCH(RecordTable[[#This Row],[METRC]],Table6[Tag],0)),"DEAD")</f>
        <v>DEAD</v>
      </c>
    </row>
    <row r="4086" spans="1:6" x14ac:dyDescent="0.25">
      <c r="A4086" t="s">
        <v>4611</v>
      </c>
      <c r="B4086" t="s">
        <v>2734</v>
      </c>
      <c r="C4086" t="str">
        <f>_xlfn.CONCAT(RecordTable[[#This Row],[PhenoAbbv]],".",RIGHT(RecordTable[[#This Row],[METRC]],6))</f>
        <v>KING002.045278</v>
      </c>
      <c r="D4086" s="15">
        <v>43886</v>
      </c>
      <c r="E4086" s="15" t="str">
        <f>_xlfn.IFNA(IF(LEFT(VLOOKUP(RecordTable[[#This Row],[METRC]],METRC!A:B,2,FALSE),4)=LEFT(RecordTable[[#This Row],[CloneBarcode]],4),"match","MISMATCH"),"dead")</f>
        <v>dead</v>
      </c>
      <c r="F4086" s="15" t="str">
        <f>_xlfn.IFNA(INDEX(Table6[[#All],[Location]],MATCH(RecordTable[[#This Row],[METRC]],Table6[Tag],0)),"DEAD")</f>
        <v>DEAD</v>
      </c>
    </row>
    <row r="4087" spans="1:6" x14ac:dyDescent="0.25">
      <c r="A4087" t="s">
        <v>4612</v>
      </c>
      <c r="B4087" t="s">
        <v>2734</v>
      </c>
      <c r="C4087" t="str">
        <f>_xlfn.CONCAT(RecordTable[[#This Row],[PhenoAbbv]],".",RIGHT(RecordTable[[#This Row],[METRC]],6))</f>
        <v>KING002.045289</v>
      </c>
      <c r="D4087" s="15">
        <v>43886</v>
      </c>
      <c r="E4087" s="15" t="str">
        <f>_xlfn.IFNA(IF(LEFT(VLOOKUP(RecordTable[[#This Row],[METRC]],METRC!A:B,2,FALSE),4)=LEFT(RecordTable[[#This Row],[CloneBarcode]],4),"match","MISMATCH"),"dead")</f>
        <v>dead</v>
      </c>
      <c r="F4087" s="15" t="str">
        <f>_xlfn.IFNA(INDEX(Table6[[#All],[Location]],MATCH(RecordTable[[#This Row],[METRC]],Table6[Tag],0)),"DEAD")</f>
        <v>DEAD</v>
      </c>
    </row>
    <row r="4088" spans="1:6" x14ac:dyDescent="0.25">
      <c r="A4088" t="s">
        <v>4782</v>
      </c>
      <c r="B4088" t="s">
        <v>2734</v>
      </c>
      <c r="C4088" t="str">
        <f>_xlfn.CONCAT(RecordTable[[#This Row],[PhenoAbbv]],".",RIGHT(RecordTable[[#This Row],[METRC]],6))</f>
        <v>KING002.050588</v>
      </c>
      <c r="D4088" s="15">
        <v>43886</v>
      </c>
      <c r="E4088" s="15" t="str">
        <f>_xlfn.IFNA(IF(LEFT(VLOOKUP(RecordTable[[#This Row],[METRC]],METRC!A:B,2,FALSE),4)=LEFT(RecordTable[[#This Row],[CloneBarcode]],4),"match","MISMATCH"),"dead")</f>
        <v>dead</v>
      </c>
      <c r="F4088" s="15" t="str">
        <f>_xlfn.IFNA(INDEX(Table6[[#All],[Location]],MATCH(RecordTable[[#This Row],[METRC]],Table6[Tag],0)),"DEAD")</f>
        <v>DEAD</v>
      </c>
    </row>
    <row r="4089" spans="1:6" x14ac:dyDescent="0.25">
      <c r="A4089" t="str">
        <f>_xlfn.CONCAT("1A4070000000065000",RIGHT(RecordTable[[#This Row],[CloneBarcode]],6))</f>
        <v>1A4070000000065000060222</v>
      </c>
      <c r="B4089" t="str">
        <f>LEFT(RecordTable[[#This Row],[CloneBarcode]],7)</f>
        <v>KING002</v>
      </c>
      <c r="C4089" t="s">
        <v>271</v>
      </c>
      <c r="D4089" s="15">
        <v>43886</v>
      </c>
      <c r="E4089" s="15" t="str">
        <f>_xlfn.IFNA(IF(LEFT(VLOOKUP(RecordTable[[#This Row],[METRC]],METRC!A:B,2,FALSE),4)=LEFT(RecordTable[[#This Row],[CloneBarcode]],4),"match","MISMATCH"),"dead")</f>
        <v>dead</v>
      </c>
      <c r="F4089" s="15" t="str">
        <f>_xlfn.IFNA(INDEX(Table6[[#All],[Location]],MATCH(RecordTable[[#This Row],[METRC]],Table6[Tag],0)),"DEAD")</f>
        <v>DEAD</v>
      </c>
    </row>
    <row r="4090" spans="1:6" x14ac:dyDescent="0.25">
      <c r="A4090" t="str">
        <f>_xlfn.CONCAT("1A4070000000065000",RIGHT(RecordTable[[#This Row],[CloneBarcode]],6))</f>
        <v>1A4070000000065000064904</v>
      </c>
      <c r="B4090" t="str">
        <f>LEFT(RecordTable[[#This Row],[CloneBarcode]],7)</f>
        <v>KING008</v>
      </c>
      <c r="C4090" t="s">
        <v>4783</v>
      </c>
      <c r="D4090" s="15">
        <v>43886</v>
      </c>
      <c r="E4090" s="15" t="str">
        <f>_xlfn.IFNA(IF(LEFT(VLOOKUP(RecordTable[[#This Row],[METRC]],METRC!A:B,2,FALSE),4)=LEFT(RecordTable[[#This Row],[CloneBarcode]],4),"match","MISMATCH"),"dead")</f>
        <v>dead</v>
      </c>
      <c r="F4090" s="15" t="str">
        <f>_xlfn.IFNA(INDEX(Table6[[#All],[Location]],MATCH(RecordTable[[#This Row],[METRC]],Table6[Tag],0)),"DEAD")</f>
        <v>DEAD</v>
      </c>
    </row>
    <row r="4091" spans="1:6" x14ac:dyDescent="0.25">
      <c r="A4091" t="str">
        <f>_xlfn.CONCAT("1A4070000000065000",RIGHT(RecordTable[[#This Row],[CloneBarcode]],6))</f>
        <v>1A4070000000065000064902</v>
      </c>
      <c r="B4091" t="str">
        <f>LEFT(RecordTable[[#This Row],[CloneBarcode]],7)</f>
        <v>KING008</v>
      </c>
      <c r="C4091" t="s">
        <v>4784</v>
      </c>
      <c r="D4091" s="15">
        <v>43886</v>
      </c>
      <c r="E4091" s="15" t="str">
        <f>_xlfn.IFNA(IF(LEFT(VLOOKUP(RecordTable[[#This Row],[METRC]],METRC!A:B,2,FALSE),4)=LEFT(RecordTable[[#This Row],[CloneBarcode]],4),"match","MISMATCH"),"dead")</f>
        <v>dead</v>
      </c>
      <c r="F4091" s="15" t="str">
        <f>_xlfn.IFNA(INDEX(Table6[[#All],[Location]],MATCH(RecordTable[[#This Row],[METRC]],Table6[Tag],0)),"DEAD")</f>
        <v>DEAD</v>
      </c>
    </row>
    <row r="4092" spans="1:6" x14ac:dyDescent="0.25">
      <c r="A4092" t="str">
        <f>_xlfn.CONCAT("1A4070000000065000",RIGHT(RecordTable[[#This Row],[CloneBarcode]],6))</f>
        <v>1A4070000000065000064903</v>
      </c>
      <c r="B4092" t="str">
        <f>LEFT(RecordTable[[#This Row],[CloneBarcode]],7)</f>
        <v>KING008</v>
      </c>
      <c r="C4092" t="s">
        <v>4785</v>
      </c>
      <c r="D4092" s="15">
        <v>43886</v>
      </c>
      <c r="E4092" s="15" t="str">
        <f>_xlfn.IFNA(IF(LEFT(VLOOKUP(RecordTable[[#This Row],[METRC]],METRC!A:B,2,FALSE),4)=LEFT(RecordTable[[#This Row],[CloneBarcode]],4),"match","MISMATCH"),"dead")</f>
        <v>dead</v>
      </c>
      <c r="F4092" s="15" t="str">
        <f>_xlfn.IFNA(INDEX(Table6[[#All],[Location]],MATCH(RecordTable[[#This Row],[METRC]],Table6[Tag],0)),"DEAD")</f>
        <v>DEAD</v>
      </c>
    </row>
    <row r="4093" spans="1:6" x14ac:dyDescent="0.25">
      <c r="A4093" t="str">
        <f>_xlfn.CONCAT("1A4070000000065000",RIGHT(RecordTable[[#This Row],[CloneBarcode]],6))</f>
        <v>1A4070000000065000064905</v>
      </c>
      <c r="B4093" t="str">
        <f>LEFT(RecordTable[[#This Row],[CloneBarcode]],7)</f>
        <v>KING008</v>
      </c>
      <c r="C4093" t="s">
        <v>4786</v>
      </c>
      <c r="D4093" s="15">
        <v>43886</v>
      </c>
      <c r="E4093" s="15" t="str">
        <f>_xlfn.IFNA(IF(LEFT(VLOOKUP(RecordTable[[#This Row],[METRC]],METRC!A:B,2,FALSE),4)=LEFT(RecordTable[[#This Row],[CloneBarcode]],4),"match","MISMATCH"),"dead")</f>
        <v>dead</v>
      </c>
      <c r="F4093" s="15" t="str">
        <f>_xlfn.IFNA(INDEX(Table6[[#All],[Location]],MATCH(RecordTable[[#This Row],[METRC]],Table6[Tag],0)),"DEAD")</f>
        <v>DEAD</v>
      </c>
    </row>
    <row r="4094" spans="1:6" x14ac:dyDescent="0.25">
      <c r="A4094" t="str">
        <f>_xlfn.CONCAT("1A4070000000065000",RIGHT(RecordTable[[#This Row],[CloneBarcode]],6))</f>
        <v>1A4070000000065000064891</v>
      </c>
      <c r="B4094" t="str">
        <f>LEFT(RecordTable[[#This Row],[CloneBarcode]],7)</f>
        <v>KLFR055</v>
      </c>
      <c r="C4094" t="s">
        <v>4787</v>
      </c>
      <c r="D4094" s="15">
        <v>43886</v>
      </c>
      <c r="E4094" s="15" t="str">
        <f>_xlfn.IFNA(IF(LEFT(VLOOKUP(RecordTable[[#This Row],[METRC]],METRC!A:B,2,FALSE),4)=LEFT(RecordTable[[#This Row],[CloneBarcode]],4),"match","MISMATCH"),"dead")</f>
        <v>dead</v>
      </c>
      <c r="F4094" s="15" t="str">
        <f>_xlfn.IFNA(INDEX(Table6[[#All],[Location]],MATCH(RecordTable[[#This Row],[METRC]],Table6[Tag],0)),"DEAD")</f>
        <v>DEAD</v>
      </c>
    </row>
    <row r="4095" spans="1:6" x14ac:dyDescent="0.25">
      <c r="A4095" t="str">
        <f>_xlfn.CONCAT("1A4070000000065000",RIGHT(RecordTable[[#This Row],[CloneBarcode]],6))</f>
        <v>1A4070000000065000064894</v>
      </c>
      <c r="B4095" t="str">
        <f>LEFT(RecordTable[[#This Row],[CloneBarcode]],7)</f>
        <v>KLFR055</v>
      </c>
      <c r="C4095" t="s">
        <v>4788</v>
      </c>
      <c r="D4095" s="15">
        <v>43886</v>
      </c>
      <c r="E4095" s="15" t="str">
        <f>_xlfn.IFNA(IF(LEFT(VLOOKUP(RecordTable[[#This Row],[METRC]],METRC!A:B,2,FALSE),4)=LEFT(RecordTable[[#This Row],[CloneBarcode]],4),"match","MISMATCH"),"dead")</f>
        <v>dead</v>
      </c>
      <c r="F4095" s="15" t="str">
        <f>_xlfn.IFNA(INDEX(Table6[[#All],[Location]],MATCH(RecordTable[[#This Row],[METRC]],Table6[Tag],0)),"DEAD")</f>
        <v>DEAD</v>
      </c>
    </row>
    <row r="4096" spans="1:6" x14ac:dyDescent="0.25">
      <c r="A4096" t="str">
        <f>_xlfn.CONCAT("1A4070000000065000",RIGHT(RecordTable[[#This Row],[CloneBarcode]],6))</f>
        <v>1A4070000000065000064893</v>
      </c>
      <c r="B4096" t="str">
        <f>LEFT(RecordTable[[#This Row],[CloneBarcode]],7)</f>
        <v>KLFR055</v>
      </c>
      <c r="C4096" t="s">
        <v>4789</v>
      </c>
      <c r="D4096" s="15">
        <v>43886</v>
      </c>
      <c r="E4096" s="15" t="str">
        <f>_xlfn.IFNA(IF(LEFT(VLOOKUP(RecordTable[[#This Row],[METRC]],METRC!A:B,2,FALSE),4)=LEFT(RecordTable[[#This Row],[CloneBarcode]],4),"match","MISMATCH"),"dead")</f>
        <v>dead</v>
      </c>
      <c r="F4096" s="15" t="str">
        <f>_xlfn.IFNA(INDEX(Table6[[#All],[Location]],MATCH(RecordTable[[#This Row],[METRC]],Table6[Tag],0)),"DEAD")</f>
        <v>DEAD</v>
      </c>
    </row>
    <row r="4097" spans="1:6" x14ac:dyDescent="0.25">
      <c r="A4097" t="str">
        <f>_xlfn.CONCAT("1A4070000000065000",RIGHT(RecordTable[[#This Row],[CloneBarcode]],6))</f>
        <v>1A4070000000065000064892</v>
      </c>
      <c r="B4097" t="str">
        <f>LEFT(RecordTable[[#This Row],[CloneBarcode]],7)</f>
        <v>KLFR055</v>
      </c>
      <c r="C4097" t="s">
        <v>4790</v>
      </c>
      <c r="D4097" s="15">
        <v>43886</v>
      </c>
      <c r="E4097" s="15" t="str">
        <f>_xlfn.IFNA(IF(LEFT(VLOOKUP(RecordTable[[#This Row],[METRC]],METRC!A:B,2,FALSE),4)=LEFT(RecordTable[[#This Row],[CloneBarcode]],4),"match","MISMATCH"),"dead")</f>
        <v>dead</v>
      </c>
      <c r="F4097" s="15" t="str">
        <f>_xlfn.IFNA(INDEX(Table6[[#All],[Location]],MATCH(RecordTable[[#This Row],[METRC]],Table6[Tag],0)),"DEAD")</f>
        <v>DEAD</v>
      </c>
    </row>
    <row r="4098" spans="1:6" x14ac:dyDescent="0.25">
      <c r="A4098" t="str">
        <f>_xlfn.CONCAT("1A4070000000065000",RIGHT(RecordTable[[#This Row],[CloneBarcode]],6))</f>
        <v>1A4070000000065000057436</v>
      </c>
      <c r="B4098" t="str">
        <f>LEFT(RecordTable[[#This Row],[CloneBarcode]],7)</f>
        <v>KOIX004</v>
      </c>
      <c r="C4098" t="s">
        <v>4483</v>
      </c>
      <c r="D4098" s="15">
        <v>43886</v>
      </c>
      <c r="E4098" s="15" t="str">
        <f>_xlfn.IFNA(IF(LEFT(VLOOKUP(RecordTable[[#This Row],[METRC]],METRC!A:B,2,FALSE),4)=LEFT(RecordTable[[#This Row],[CloneBarcode]],4),"match","MISMATCH"),"dead")</f>
        <v>dead</v>
      </c>
      <c r="F4098" s="15" t="str">
        <f>_xlfn.IFNA(INDEX(Table6[[#All],[Location]],MATCH(RecordTable[[#This Row],[METRC]],Table6[Tag],0)),"DEAD")</f>
        <v>DEAD</v>
      </c>
    </row>
    <row r="4099" spans="1:6" x14ac:dyDescent="0.25">
      <c r="A4099" t="str">
        <f>_xlfn.CONCAT("1A4070000000065000",RIGHT(RecordTable[[#This Row],[CloneBarcode]],6))</f>
        <v>1A4070000000065000057437</v>
      </c>
      <c r="B4099" t="str">
        <f>LEFT(RecordTable[[#This Row],[CloneBarcode]],7)</f>
        <v>KOIX004</v>
      </c>
      <c r="C4099" t="s">
        <v>4482</v>
      </c>
      <c r="D4099" s="15">
        <v>43886</v>
      </c>
      <c r="E4099" s="15" t="str">
        <f>_xlfn.IFNA(IF(LEFT(VLOOKUP(RecordTable[[#This Row],[METRC]],METRC!A:B,2,FALSE),4)=LEFT(RecordTable[[#This Row],[CloneBarcode]],4),"match","MISMATCH"),"dead")</f>
        <v>dead</v>
      </c>
      <c r="F4099" s="15" t="str">
        <f>_xlfn.IFNA(INDEX(Table6[[#All],[Location]],MATCH(RecordTable[[#This Row],[METRC]],Table6[Tag],0)),"DEAD")</f>
        <v>DEAD</v>
      </c>
    </row>
    <row r="4100" spans="1:6" x14ac:dyDescent="0.25">
      <c r="A4100" t="str">
        <f>_xlfn.CONCAT("1A4070000000065000",RIGHT(RecordTable[[#This Row],[CloneBarcode]],6))</f>
        <v>1A4070000000065000057435</v>
      </c>
      <c r="B4100" t="str">
        <f>LEFT(RecordTable[[#This Row],[CloneBarcode]],7)</f>
        <v>KOIX004</v>
      </c>
      <c r="C4100" t="s">
        <v>4485</v>
      </c>
      <c r="D4100" s="15">
        <v>43886</v>
      </c>
      <c r="E4100" s="15" t="str">
        <f>_xlfn.IFNA(IF(LEFT(VLOOKUP(RecordTable[[#This Row],[METRC]],METRC!A:B,2,FALSE),4)=LEFT(RecordTable[[#This Row],[CloneBarcode]],4),"match","MISMATCH"),"dead")</f>
        <v>dead</v>
      </c>
      <c r="F4100" s="15" t="str">
        <f>_xlfn.IFNA(INDEX(Table6[[#All],[Location]],MATCH(RecordTable[[#This Row],[METRC]],Table6[Tag],0)),"DEAD")</f>
        <v>DEAD</v>
      </c>
    </row>
    <row r="4101" spans="1:6" x14ac:dyDescent="0.25">
      <c r="A4101" t="s">
        <v>4615</v>
      </c>
      <c r="B4101" t="s">
        <v>4119</v>
      </c>
      <c r="C4101" t="str">
        <f>_xlfn.CONCAT(RecordTable[[#This Row],[PhenoAbbv]],".",RIGHT(RecordTable[[#This Row],[METRC]],6))</f>
        <v>KOIX007.048053</v>
      </c>
      <c r="D4101" s="15">
        <v>43886</v>
      </c>
      <c r="E4101" s="15" t="str">
        <f>_xlfn.IFNA(IF(LEFT(VLOOKUP(RecordTable[[#This Row],[METRC]],METRC!A:B,2,FALSE),4)=LEFT(RecordTable[[#This Row],[CloneBarcode]],4),"match","MISMATCH"),"dead")</f>
        <v>dead</v>
      </c>
      <c r="F4101" s="15" t="str">
        <f>_xlfn.IFNA(INDEX(Table6[[#All],[Location]],MATCH(RecordTable[[#This Row],[METRC]],Table6[Tag],0)),"DEAD")</f>
        <v>DEAD</v>
      </c>
    </row>
    <row r="4102" spans="1:6" x14ac:dyDescent="0.25">
      <c r="A4102" t="s">
        <v>4616</v>
      </c>
      <c r="B4102" t="s">
        <v>4119</v>
      </c>
      <c r="C4102" t="str">
        <f>_xlfn.CONCAT(RecordTable[[#This Row],[PhenoAbbv]],".",RIGHT(RecordTable[[#This Row],[METRC]],6))</f>
        <v>KOIX007.048054</v>
      </c>
      <c r="D4102" s="15">
        <v>43886</v>
      </c>
      <c r="E4102" s="15" t="str">
        <f>_xlfn.IFNA(IF(LEFT(VLOOKUP(RecordTable[[#This Row],[METRC]],METRC!A:B,2,FALSE),4)=LEFT(RecordTable[[#This Row],[CloneBarcode]],4),"match","MISMATCH"),"dead")</f>
        <v>dead</v>
      </c>
      <c r="F4102" s="15" t="str">
        <f>_xlfn.IFNA(INDEX(Table6[[#All],[Location]],MATCH(RecordTable[[#This Row],[METRC]],Table6[Tag],0)),"DEAD")</f>
        <v>DEAD</v>
      </c>
    </row>
    <row r="4103" spans="1:6" x14ac:dyDescent="0.25">
      <c r="A4103" t="s">
        <v>4617</v>
      </c>
      <c r="B4103" t="s">
        <v>4119</v>
      </c>
      <c r="C4103" t="str">
        <f>_xlfn.CONCAT(RecordTable[[#This Row],[PhenoAbbv]],".",RIGHT(RecordTable[[#This Row],[METRC]],6))</f>
        <v>KOIX007.048055</v>
      </c>
      <c r="D4103" s="15">
        <v>43886</v>
      </c>
      <c r="E4103" s="15" t="str">
        <f>_xlfn.IFNA(IF(LEFT(VLOOKUP(RecordTable[[#This Row],[METRC]],METRC!A:B,2,FALSE),4)=LEFT(RecordTable[[#This Row],[CloneBarcode]],4),"match","MISMATCH"),"dead")</f>
        <v>dead</v>
      </c>
      <c r="F4103" s="15" t="str">
        <f>_xlfn.IFNA(INDEX(Table6[[#All],[Location]],MATCH(RecordTable[[#This Row],[METRC]],Table6[Tag],0)),"DEAD")</f>
        <v>DEAD</v>
      </c>
    </row>
    <row r="4104" spans="1:6" x14ac:dyDescent="0.25">
      <c r="A4104" t="str">
        <f>_xlfn.CONCAT("1A4070000000065000",RIGHT(RecordTable[[#This Row],[CloneBarcode]],6))</f>
        <v>1A4070000000065000062172</v>
      </c>
      <c r="B4104" t="str">
        <f>LEFT(RecordTable[[#This Row],[CloneBarcode]],7)</f>
        <v>KOIX007</v>
      </c>
      <c r="C4104" t="s">
        <v>4791</v>
      </c>
      <c r="D4104" s="15">
        <v>43886</v>
      </c>
      <c r="E4104" s="15" t="str">
        <f>_xlfn.IFNA(IF(LEFT(VLOOKUP(RecordTable[[#This Row],[METRC]],METRC!A:B,2,FALSE),4)=LEFT(RecordTable[[#This Row],[CloneBarcode]],4),"match","MISMATCH"),"dead")</f>
        <v>dead</v>
      </c>
      <c r="F4104" s="15" t="str">
        <f>_xlfn.IFNA(INDEX(Table6[[#All],[Location]],MATCH(RecordTable[[#This Row],[METRC]],Table6[Tag],0)),"DEAD")</f>
        <v>DEAD</v>
      </c>
    </row>
    <row r="4105" spans="1:6" x14ac:dyDescent="0.25">
      <c r="A4105" t="str">
        <f>_xlfn.CONCAT("1A4070000000065000",RIGHT(RecordTable[[#This Row],[CloneBarcode]],6))</f>
        <v>1A4070000000065000059577</v>
      </c>
      <c r="B4105" t="str">
        <f>LEFT(RecordTable[[#This Row],[CloneBarcode]],7)</f>
        <v>KOIX007</v>
      </c>
      <c r="C4105" t="s">
        <v>4703</v>
      </c>
      <c r="D4105" s="15">
        <v>43886</v>
      </c>
      <c r="E4105" s="15" t="str">
        <f>_xlfn.IFNA(IF(LEFT(VLOOKUP(RecordTable[[#This Row],[METRC]],METRC!A:B,2,FALSE),4)=LEFT(RecordTable[[#This Row],[CloneBarcode]],4),"match","MISMATCH"),"dead")</f>
        <v>dead</v>
      </c>
      <c r="F4105" s="15" t="str">
        <f>_xlfn.IFNA(INDEX(Table6[[#All],[Location]],MATCH(RecordTable[[#This Row],[METRC]],Table6[Tag],0)),"DEAD")</f>
        <v>DEAD</v>
      </c>
    </row>
    <row r="4106" spans="1:6" x14ac:dyDescent="0.25">
      <c r="A4106" t="s">
        <v>4618</v>
      </c>
      <c r="B4106" t="s">
        <v>3741</v>
      </c>
      <c r="C4106" t="str">
        <f>_xlfn.CONCAT(RecordTable[[#This Row],[PhenoAbbv]],".",RIGHT(RecordTable[[#This Row],[METRC]],6))</f>
        <v>KOIX034.048072</v>
      </c>
      <c r="D4106" s="15">
        <v>43886</v>
      </c>
      <c r="E4106" s="15" t="str">
        <f>_xlfn.IFNA(IF(LEFT(VLOOKUP(RecordTable[[#This Row],[METRC]],METRC!A:B,2,FALSE),4)=LEFT(RecordTable[[#This Row],[CloneBarcode]],4),"match","MISMATCH"),"dead")</f>
        <v>dead</v>
      </c>
      <c r="F4106" s="15" t="str">
        <f>_xlfn.IFNA(INDEX(Table6[[#All],[Location]],MATCH(RecordTable[[#This Row],[METRC]],Table6[Tag],0)),"DEAD")</f>
        <v>DEAD</v>
      </c>
    </row>
    <row r="4107" spans="1:6" x14ac:dyDescent="0.25">
      <c r="A4107" t="s">
        <v>4619</v>
      </c>
      <c r="B4107" t="s">
        <v>3741</v>
      </c>
      <c r="C4107" t="str">
        <f>_xlfn.CONCAT(RecordTable[[#This Row],[PhenoAbbv]],".",RIGHT(RecordTable[[#This Row],[METRC]],6))</f>
        <v>KOIX034.048073</v>
      </c>
      <c r="D4107" s="15">
        <v>43886</v>
      </c>
      <c r="E4107" s="15" t="str">
        <f>_xlfn.IFNA(IF(LEFT(VLOOKUP(RecordTable[[#This Row],[METRC]],METRC!A:B,2,FALSE),4)=LEFT(RecordTable[[#This Row],[CloneBarcode]],4),"match","MISMATCH"),"dead")</f>
        <v>dead</v>
      </c>
      <c r="F4107" s="15" t="str">
        <f>_xlfn.IFNA(INDEX(Table6[[#All],[Location]],MATCH(RecordTable[[#This Row],[METRC]],Table6[Tag],0)),"DEAD")</f>
        <v>DEAD</v>
      </c>
    </row>
    <row r="4108" spans="1:6" x14ac:dyDescent="0.25">
      <c r="A4108" t="s">
        <v>4792</v>
      </c>
      <c r="B4108" t="s">
        <v>3741</v>
      </c>
      <c r="C4108" t="str">
        <f>_xlfn.CONCAT(RecordTable[[#This Row],[PhenoAbbv]],".",RIGHT(RecordTable[[#This Row],[METRC]],6))</f>
        <v>KOIX034.053212</v>
      </c>
      <c r="D4108" s="15">
        <v>43886</v>
      </c>
      <c r="E4108" s="15" t="str">
        <f>_xlfn.IFNA(IF(LEFT(VLOOKUP(RecordTable[[#This Row],[METRC]],METRC!A:B,2,FALSE),4)=LEFT(RecordTable[[#This Row],[CloneBarcode]],4),"match","MISMATCH"),"dead")</f>
        <v>dead</v>
      </c>
      <c r="F4108" s="15" t="str">
        <f>_xlfn.IFNA(INDEX(Table6[[#All],[Location]],MATCH(RecordTable[[#This Row],[METRC]],Table6[Tag],0)),"DEAD")</f>
        <v>DEAD</v>
      </c>
    </row>
    <row r="4109" spans="1:6" x14ac:dyDescent="0.25">
      <c r="A4109" t="s">
        <v>4793</v>
      </c>
      <c r="B4109" t="s">
        <v>3741</v>
      </c>
      <c r="C4109" t="str">
        <f>_xlfn.CONCAT(RecordTable[[#This Row],[PhenoAbbv]],".",RIGHT(RecordTable[[#This Row],[METRC]],6))</f>
        <v>KOIX034.053214</v>
      </c>
      <c r="D4109" s="15">
        <v>43886</v>
      </c>
      <c r="E4109" s="15" t="str">
        <f>_xlfn.IFNA(IF(LEFT(VLOOKUP(RecordTable[[#This Row],[METRC]],METRC!A:B,2,FALSE),4)=LEFT(RecordTable[[#This Row],[CloneBarcode]],4),"match","MISMATCH"),"dead")</f>
        <v>dead</v>
      </c>
      <c r="F4109" s="15" t="str">
        <f>_xlfn.IFNA(INDEX(Table6[[#All],[Location]],MATCH(RecordTable[[#This Row],[METRC]],Table6[Tag],0)),"DEAD")</f>
        <v>DEAD</v>
      </c>
    </row>
    <row r="4110" spans="1:6" x14ac:dyDescent="0.25">
      <c r="A4110" t="s">
        <v>4620</v>
      </c>
      <c r="B4110" t="s">
        <v>2679</v>
      </c>
      <c r="C4110" t="str">
        <f>_xlfn.CONCAT(RecordTable[[#This Row],[PhenoAbbv]],".",RIGHT(RecordTable[[#This Row],[METRC]],6))</f>
        <v>KOKO011.050611</v>
      </c>
      <c r="D4110" s="15">
        <v>43886</v>
      </c>
      <c r="E4110" s="15" t="str">
        <f>_xlfn.IFNA(IF(LEFT(VLOOKUP(RecordTable[[#This Row],[METRC]],METRC!A:B,2,FALSE),4)=LEFT(RecordTable[[#This Row],[CloneBarcode]],4),"match","MISMATCH"),"dead")</f>
        <v>dead</v>
      </c>
      <c r="F4110" s="15" t="str">
        <f>_xlfn.IFNA(INDEX(Table6[[#All],[Location]],MATCH(RecordTable[[#This Row],[METRC]],Table6[Tag],0)),"DEAD")</f>
        <v>DEAD</v>
      </c>
    </row>
    <row r="4111" spans="1:6" x14ac:dyDescent="0.25">
      <c r="A4111" t="s">
        <v>4621</v>
      </c>
      <c r="B4111" t="s">
        <v>2679</v>
      </c>
      <c r="C4111" t="str">
        <f>_xlfn.CONCAT(RecordTable[[#This Row],[PhenoAbbv]],".",RIGHT(RecordTable[[#This Row],[METRC]],6))</f>
        <v>KOKO011.050613</v>
      </c>
      <c r="D4111" s="15">
        <v>43886</v>
      </c>
      <c r="E4111" s="15" t="str">
        <f>_xlfn.IFNA(IF(LEFT(VLOOKUP(RecordTable[[#This Row],[METRC]],METRC!A:B,2,FALSE),4)=LEFT(RecordTable[[#This Row],[CloneBarcode]],4),"match","MISMATCH"),"dead")</f>
        <v>dead</v>
      </c>
      <c r="F4111" s="15" t="str">
        <f>_xlfn.IFNA(INDEX(Table6[[#All],[Location]],MATCH(RecordTable[[#This Row],[METRC]],Table6[Tag],0)),"DEAD")</f>
        <v>DEAD</v>
      </c>
    </row>
    <row r="4112" spans="1:6" x14ac:dyDescent="0.25">
      <c r="A4112" t="str">
        <f>_xlfn.CONCAT("1A4070000000065000",RIGHT(RecordTable[[#This Row],[CloneBarcode]],6))</f>
        <v>1A4070000000065000061697</v>
      </c>
      <c r="B4112" t="str">
        <f>LEFT(RecordTable[[#This Row],[CloneBarcode]],7)</f>
        <v>KOKO011</v>
      </c>
      <c r="C4112" t="s">
        <v>2701</v>
      </c>
      <c r="D4112" s="15">
        <v>43886</v>
      </c>
      <c r="E4112" s="15" t="str">
        <f>_xlfn.IFNA(IF(LEFT(VLOOKUP(RecordTable[[#This Row],[METRC]],METRC!A:B,2,FALSE),4)=LEFT(RecordTable[[#This Row],[CloneBarcode]],4),"match","MISMATCH"),"dead")</f>
        <v>dead</v>
      </c>
      <c r="F4112" s="15" t="str">
        <f>_xlfn.IFNA(INDEX(Table6[[#All],[Location]],MATCH(RecordTable[[#This Row],[METRC]],Table6[Tag],0)),"DEAD")</f>
        <v>DEAD</v>
      </c>
    </row>
    <row r="4113" spans="1:6" x14ac:dyDescent="0.25">
      <c r="A4113" t="str">
        <f>_xlfn.CONCAT("1A4070000000065000",RIGHT(RecordTable[[#This Row],[CloneBarcode]],6))</f>
        <v>1A4070000000065000061677</v>
      </c>
      <c r="B4113" t="str">
        <f>LEFT(RecordTable[[#This Row],[CloneBarcode]],7)</f>
        <v>KOKO011</v>
      </c>
      <c r="C4113" t="s">
        <v>2680</v>
      </c>
      <c r="D4113" s="15">
        <v>43886</v>
      </c>
      <c r="E4113" s="15" t="str">
        <f>_xlfn.IFNA(IF(LEFT(VLOOKUP(RecordTable[[#This Row],[METRC]],METRC!A:B,2,FALSE),4)=LEFT(RecordTable[[#This Row],[CloneBarcode]],4),"match","MISMATCH"),"dead")</f>
        <v>dead</v>
      </c>
      <c r="F4113" s="15" t="str">
        <f>_xlfn.IFNA(INDEX(Table6[[#All],[Location]],MATCH(RecordTable[[#This Row],[METRC]],Table6[Tag],0)),"DEAD")</f>
        <v>DEAD</v>
      </c>
    </row>
    <row r="4114" spans="1:6" x14ac:dyDescent="0.25">
      <c r="A4114" t="str">
        <f>_xlfn.CONCAT("1A4070000000065000",RIGHT(RecordTable[[#This Row],[CloneBarcode]],6))</f>
        <v>1A4070000000065000064915</v>
      </c>
      <c r="B4114" t="str">
        <f>LEFT(RecordTable[[#This Row],[CloneBarcode]],7)</f>
        <v>KOKO011</v>
      </c>
      <c r="C4114" t="s">
        <v>4794</v>
      </c>
      <c r="D4114" s="15">
        <v>43886</v>
      </c>
      <c r="E4114" s="15" t="str">
        <f>_xlfn.IFNA(IF(LEFT(VLOOKUP(RecordTable[[#This Row],[METRC]],METRC!A:B,2,FALSE),4)=LEFT(RecordTable[[#This Row],[CloneBarcode]],4),"match","MISMATCH"),"dead")</f>
        <v>dead</v>
      </c>
      <c r="F4114" s="15" t="str">
        <f>_xlfn.IFNA(INDEX(Table6[[#All],[Location]],MATCH(RecordTable[[#This Row],[METRC]],Table6[Tag],0)),"DEAD")</f>
        <v>DEAD</v>
      </c>
    </row>
    <row r="4115" spans="1:6" x14ac:dyDescent="0.25">
      <c r="A4115" t="str">
        <f>_xlfn.CONCAT("1A4070000000065000",RIGHT(RecordTable[[#This Row],[CloneBarcode]],6))</f>
        <v>1A4070000000065000064916</v>
      </c>
      <c r="B4115" t="str">
        <f>LEFT(RecordTable[[#This Row],[CloneBarcode]],7)</f>
        <v>KOKO011</v>
      </c>
      <c r="C4115" t="s">
        <v>2681</v>
      </c>
      <c r="D4115" s="15">
        <v>43886</v>
      </c>
      <c r="E4115" s="15" t="str">
        <f>_xlfn.IFNA(IF(LEFT(VLOOKUP(RecordTable[[#This Row],[METRC]],METRC!A:B,2,FALSE),4)=LEFT(RecordTable[[#This Row],[CloneBarcode]],4),"match","MISMATCH"),"dead")</f>
        <v>dead</v>
      </c>
      <c r="F4115" s="15" t="str">
        <f>_xlfn.IFNA(INDEX(Table6[[#All],[Location]],MATCH(RecordTable[[#This Row],[METRC]],Table6[Tag],0)),"DEAD")</f>
        <v>DEAD</v>
      </c>
    </row>
    <row r="4116" spans="1:6" x14ac:dyDescent="0.25">
      <c r="A4116" t="str">
        <f>_xlfn.CONCAT("1A4070000000065000",RIGHT(RecordTable[[#This Row],[CloneBarcode]],6))</f>
        <v>1A4070000000065000064917</v>
      </c>
      <c r="B4116" t="str">
        <f>LEFT(RecordTable[[#This Row],[CloneBarcode]],7)</f>
        <v>KOKO011</v>
      </c>
      <c r="C4116" t="s">
        <v>2719</v>
      </c>
      <c r="D4116" s="15">
        <v>43886</v>
      </c>
      <c r="E4116" s="15" t="str">
        <f>_xlfn.IFNA(IF(LEFT(VLOOKUP(RecordTable[[#This Row],[METRC]],METRC!A:B,2,FALSE),4)=LEFT(RecordTable[[#This Row],[CloneBarcode]],4),"match","MISMATCH"),"dead")</f>
        <v>dead</v>
      </c>
      <c r="F4116" s="15" t="str">
        <f>_xlfn.IFNA(INDEX(Table6[[#All],[Location]],MATCH(RecordTable[[#This Row],[METRC]],Table6[Tag],0)),"DEAD")</f>
        <v>DEAD</v>
      </c>
    </row>
    <row r="4117" spans="1:6" x14ac:dyDescent="0.25">
      <c r="A4117" t="str">
        <f>_xlfn.CONCAT("1A4070000000065000",RIGHT(RecordTable[[#This Row],[CloneBarcode]],6))</f>
        <v>1A4070000000065000064918</v>
      </c>
      <c r="B4117" t="str">
        <f>LEFT(RecordTable[[#This Row],[CloneBarcode]],7)</f>
        <v>KOKO011</v>
      </c>
      <c r="C4117" t="s">
        <v>185</v>
      </c>
      <c r="D4117" s="15">
        <v>43886</v>
      </c>
      <c r="E4117" s="15" t="str">
        <f>_xlfn.IFNA(IF(LEFT(VLOOKUP(RecordTable[[#This Row],[METRC]],METRC!A:B,2,FALSE),4)=LEFT(RecordTable[[#This Row],[CloneBarcode]],4),"match","MISMATCH"),"dead")</f>
        <v>dead</v>
      </c>
      <c r="F4117" s="15" t="str">
        <f>_xlfn.IFNA(INDEX(Table6[[#All],[Location]],MATCH(RecordTable[[#This Row],[METRC]],Table6[Tag],0)),"DEAD")</f>
        <v>DEAD</v>
      </c>
    </row>
    <row r="4118" spans="1:6" x14ac:dyDescent="0.25">
      <c r="A4118" t="s">
        <v>4795</v>
      </c>
      <c r="B4118" t="s">
        <v>3453</v>
      </c>
      <c r="C4118" t="str">
        <f>_xlfn.CONCAT(RecordTable[[#This Row],[PhenoAbbv]],".",RIGHT(RecordTable[[#This Row],[METRC]],6))</f>
        <v>KOKO012.053263</v>
      </c>
      <c r="D4118" s="15">
        <v>43886</v>
      </c>
      <c r="E4118" s="15" t="str">
        <f>_xlfn.IFNA(IF(LEFT(VLOOKUP(RecordTable[[#This Row],[METRC]],METRC!A:B,2,FALSE),4)=LEFT(RecordTable[[#This Row],[CloneBarcode]],4),"match","MISMATCH"),"dead")</f>
        <v>dead</v>
      </c>
      <c r="F4118" s="15" t="str">
        <f>_xlfn.IFNA(INDEX(Table6[[#All],[Location]],MATCH(RecordTable[[#This Row],[METRC]],Table6[Tag],0)),"DEAD")</f>
        <v>DEAD</v>
      </c>
    </row>
    <row r="4119" spans="1:6" x14ac:dyDescent="0.25">
      <c r="A4119" t="s">
        <v>4626</v>
      </c>
      <c r="B4119" t="s">
        <v>2652</v>
      </c>
      <c r="C4119" t="str">
        <f>_xlfn.CONCAT(RecordTable[[#This Row],[PhenoAbbv]],".",RIGHT(RecordTable[[#This Row],[METRC]],6))</f>
        <v>KOKO030.050605</v>
      </c>
      <c r="D4119" s="15">
        <v>43886</v>
      </c>
      <c r="E4119" s="15" t="str">
        <f>_xlfn.IFNA(IF(LEFT(VLOOKUP(RecordTable[[#This Row],[METRC]],METRC!A:B,2,FALSE),4)=LEFT(RecordTable[[#This Row],[CloneBarcode]],4),"match","MISMATCH"),"dead")</f>
        <v>dead</v>
      </c>
      <c r="F4119" s="15" t="str">
        <f>_xlfn.IFNA(INDEX(Table6[[#All],[Location]],MATCH(RecordTable[[#This Row],[METRC]],Table6[Tag],0)),"DEAD")</f>
        <v>DEAD</v>
      </c>
    </row>
    <row r="4120" spans="1:6" x14ac:dyDescent="0.25">
      <c r="A4120" t="s">
        <v>4627</v>
      </c>
      <c r="B4120" t="s">
        <v>2652</v>
      </c>
      <c r="C4120" t="str">
        <f>_xlfn.CONCAT(RecordTable[[#This Row],[PhenoAbbv]],".",RIGHT(RecordTable[[#This Row],[METRC]],6))</f>
        <v>KOKO030.050606</v>
      </c>
      <c r="D4120" s="15">
        <v>43886</v>
      </c>
      <c r="E4120" s="15" t="str">
        <f>_xlfn.IFNA(IF(LEFT(VLOOKUP(RecordTable[[#This Row],[METRC]],METRC!A:B,2,FALSE),4)=LEFT(RecordTable[[#This Row],[CloneBarcode]],4),"match","MISMATCH"),"dead")</f>
        <v>dead</v>
      </c>
      <c r="F4120" s="15" t="str">
        <f>_xlfn.IFNA(INDEX(Table6[[#All],[Location]],MATCH(RecordTable[[#This Row],[METRC]],Table6[Tag],0)),"DEAD")</f>
        <v>DEAD</v>
      </c>
    </row>
    <row r="4121" spans="1:6" x14ac:dyDescent="0.25">
      <c r="A4121" t="str">
        <f>_xlfn.CONCAT("1A4070000000065000",RIGHT(RecordTable[[#This Row],[CloneBarcode]],6))</f>
        <v>1A4070000000065000061379</v>
      </c>
      <c r="B4121" t="str">
        <f>LEFT(RecordTable[[#This Row],[CloneBarcode]],7)</f>
        <v>KOKO030</v>
      </c>
      <c r="C4121" t="s">
        <v>4796</v>
      </c>
      <c r="D4121" s="15">
        <v>43886</v>
      </c>
      <c r="E4121" s="15" t="str">
        <f>_xlfn.IFNA(IF(LEFT(VLOOKUP(RecordTable[[#This Row],[METRC]],METRC!A:B,2,FALSE),4)=LEFT(RecordTable[[#This Row],[CloneBarcode]],4),"match","MISMATCH"),"dead")</f>
        <v>dead</v>
      </c>
      <c r="F4121" s="15" t="str">
        <f>_xlfn.IFNA(INDEX(Table6[[#All],[Location]],MATCH(RecordTable[[#This Row],[METRC]],Table6[Tag],0)),"DEAD")</f>
        <v>DEAD</v>
      </c>
    </row>
    <row r="4122" spans="1:6" x14ac:dyDescent="0.25">
      <c r="A4122" t="str">
        <f>_xlfn.CONCAT("1A4070000000065000",RIGHT(RecordTable[[#This Row],[CloneBarcode]],6))</f>
        <v>1A4070000000065000061410</v>
      </c>
      <c r="B4122" t="str">
        <f>LEFT(RecordTable[[#This Row],[CloneBarcode]],7)</f>
        <v>KOKO030</v>
      </c>
      <c r="C4122" t="s">
        <v>2739</v>
      </c>
      <c r="D4122" s="15">
        <v>43886</v>
      </c>
      <c r="E4122" s="15" t="str">
        <f>_xlfn.IFNA(IF(LEFT(VLOOKUP(RecordTable[[#This Row],[METRC]],METRC!A:B,2,FALSE),4)=LEFT(RecordTable[[#This Row],[CloneBarcode]],4),"match","MISMATCH"),"dead")</f>
        <v>dead</v>
      </c>
      <c r="F4122" s="15" t="str">
        <f>_xlfn.IFNA(INDEX(Table6[[#All],[Location]],MATCH(RecordTable[[#This Row],[METRC]],Table6[Tag],0)),"DEAD")</f>
        <v>DEAD</v>
      </c>
    </row>
    <row r="4123" spans="1:6" x14ac:dyDescent="0.25">
      <c r="A4123" t="str">
        <f>_xlfn.CONCAT("1A4070000000065000",RIGHT(RecordTable[[#This Row],[CloneBarcode]],6))</f>
        <v>1A4070000000065000058866</v>
      </c>
      <c r="B4123" t="str">
        <f>LEFT(RecordTable[[#This Row],[CloneBarcode]],7)</f>
        <v>KOKO030</v>
      </c>
      <c r="C4123" t="s">
        <v>183</v>
      </c>
      <c r="D4123" s="15">
        <v>43886</v>
      </c>
      <c r="E4123" s="15" t="str">
        <f>_xlfn.IFNA(IF(LEFT(VLOOKUP(RecordTable[[#This Row],[METRC]],METRC!A:B,2,FALSE),4)=LEFT(RecordTable[[#This Row],[CloneBarcode]],4),"match","MISMATCH"),"dead")</f>
        <v>dead</v>
      </c>
      <c r="F4123" s="15" t="str">
        <f>_xlfn.IFNA(INDEX(Table6[[#All],[Location]],MATCH(RecordTable[[#This Row],[METRC]],Table6[Tag],0)),"DEAD")</f>
        <v>DEAD</v>
      </c>
    </row>
    <row r="4124" spans="1:6" x14ac:dyDescent="0.25">
      <c r="A4124" t="str">
        <f>_xlfn.CONCAT("1A4070000000065000",RIGHT(RecordTable[[#This Row],[CloneBarcode]],6))</f>
        <v>1A4070000000065000064913</v>
      </c>
      <c r="B4124" t="str">
        <f>LEFT(RecordTable[[#This Row],[CloneBarcode]],7)</f>
        <v>KOKO030</v>
      </c>
      <c r="C4124" t="s">
        <v>4797</v>
      </c>
      <c r="D4124" s="15">
        <v>43886</v>
      </c>
      <c r="E4124" s="15" t="str">
        <f>_xlfn.IFNA(IF(LEFT(VLOOKUP(RecordTable[[#This Row],[METRC]],METRC!A:B,2,FALSE),4)=LEFT(RecordTable[[#This Row],[CloneBarcode]],4),"match","MISMATCH"),"dead")</f>
        <v>dead</v>
      </c>
      <c r="F4124" s="15" t="str">
        <f>_xlfn.IFNA(INDEX(Table6[[#All],[Location]],MATCH(RecordTable[[#This Row],[METRC]],Table6[Tag],0)),"DEAD")</f>
        <v>DEAD</v>
      </c>
    </row>
    <row r="4125" spans="1:6" x14ac:dyDescent="0.25">
      <c r="A4125" t="str">
        <f>_xlfn.CONCAT("1A4070000000065000",RIGHT(RecordTable[[#This Row],[CloneBarcode]],6))</f>
        <v>1A4070000000065000064914</v>
      </c>
      <c r="B4125" t="str">
        <f>LEFT(RecordTable[[#This Row],[CloneBarcode]],7)</f>
        <v>KOKO030</v>
      </c>
      <c r="C4125" t="s">
        <v>4798</v>
      </c>
      <c r="D4125" s="15">
        <v>43886</v>
      </c>
      <c r="E4125" s="15" t="str">
        <f>_xlfn.IFNA(IF(LEFT(VLOOKUP(RecordTable[[#This Row],[METRC]],METRC!A:B,2,FALSE),4)=LEFT(RecordTable[[#This Row],[CloneBarcode]],4),"match","MISMATCH"),"dead")</f>
        <v>dead</v>
      </c>
      <c r="F4125" s="15" t="str">
        <f>_xlfn.IFNA(INDEX(Table6[[#All],[Location]],MATCH(RecordTable[[#This Row],[METRC]],Table6[Tag],0)),"DEAD")</f>
        <v>DEAD</v>
      </c>
    </row>
    <row r="4126" spans="1:6" x14ac:dyDescent="0.25">
      <c r="A4126" t="str">
        <f>_xlfn.CONCAT("1A4070000000065000",RIGHT(RecordTable[[#This Row],[CloneBarcode]],6))</f>
        <v>1A4070000000065000064926</v>
      </c>
      <c r="B4126" t="str">
        <f>LEFT(RecordTable[[#This Row],[CloneBarcode]],7)</f>
        <v>KOKO030</v>
      </c>
      <c r="C4126" t="s">
        <v>4799</v>
      </c>
      <c r="D4126" s="15">
        <v>43886</v>
      </c>
      <c r="E4126" s="15" t="str">
        <f>_xlfn.IFNA(IF(LEFT(VLOOKUP(RecordTable[[#This Row],[METRC]],METRC!A:B,2,FALSE),4)=LEFT(RecordTable[[#This Row],[CloneBarcode]],4),"match","MISMATCH"),"dead")</f>
        <v>dead</v>
      </c>
      <c r="F4126" s="15" t="str">
        <f>_xlfn.IFNA(INDEX(Table6[[#All],[Location]],MATCH(RecordTable[[#This Row],[METRC]],Table6[Tag],0)),"DEAD")</f>
        <v>DEAD</v>
      </c>
    </row>
    <row r="4127" spans="1:6" x14ac:dyDescent="0.25">
      <c r="A4127" t="str">
        <f>_xlfn.CONCAT("1A4070000000065000",RIGHT(RecordTable[[#This Row],[CloneBarcode]],6))</f>
        <v>1A4070000000065000064928</v>
      </c>
      <c r="B4127" t="str">
        <f>LEFT(RecordTable[[#This Row],[CloneBarcode]],7)</f>
        <v>KOKO030</v>
      </c>
      <c r="C4127" t="s">
        <v>2653</v>
      </c>
      <c r="D4127" s="15">
        <v>43886</v>
      </c>
      <c r="E4127" s="15" t="str">
        <f>_xlfn.IFNA(IF(LEFT(VLOOKUP(RecordTable[[#This Row],[METRC]],METRC!A:B,2,FALSE),4)=LEFT(RecordTable[[#This Row],[CloneBarcode]],4),"match","MISMATCH"),"dead")</f>
        <v>dead</v>
      </c>
      <c r="F4127" s="15" t="str">
        <f>_xlfn.IFNA(INDEX(Table6[[#All],[Location]],MATCH(RecordTable[[#This Row],[METRC]],Table6[Tag],0)),"DEAD")</f>
        <v>DEAD</v>
      </c>
    </row>
    <row r="4128" spans="1:6" x14ac:dyDescent="0.25">
      <c r="A4128" t="str">
        <f>_xlfn.CONCAT("1A4070000000065000",RIGHT(RecordTable[[#This Row],[CloneBarcode]],6))</f>
        <v>1A4070000000065000064929</v>
      </c>
      <c r="B4128" t="str">
        <f>LEFT(RecordTable[[#This Row],[CloneBarcode]],7)</f>
        <v>KOKO030</v>
      </c>
      <c r="C4128" t="s">
        <v>4800</v>
      </c>
      <c r="D4128" s="15">
        <v>43886</v>
      </c>
      <c r="E4128" s="15" t="str">
        <f>_xlfn.IFNA(IF(LEFT(VLOOKUP(RecordTable[[#This Row],[METRC]],METRC!A:B,2,FALSE),4)=LEFT(RecordTable[[#This Row],[CloneBarcode]],4),"match","MISMATCH"),"dead")</f>
        <v>dead</v>
      </c>
      <c r="F4128" s="15" t="str">
        <f>_xlfn.IFNA(INDEX(Table6[[#All],[Location]],MATCH(RecordTable[[#This Row],[METRC]],Table6[Tag],0)),"DEAD")</f>
        <v>DEAD</v>
      </c>
    </row>
    <row r="4129" spans="1:6" x14ac:dyDescent="0.25">
      <c r="A4129" t="str">
        <f>_xlfn.CONCAT("1A4070000000065000",RIGHT(RecordTable[[#This Row],[CloneBarcode]],6))</f>
        <v>1A4070000000065000064927</v>
      </c>
      <c r="B4129" t="str">
        <f>LEFT(RecordTable[[#This Row],[CloneBarcode]],7)</f>
        <v>KOKO030</v>
      </c>
      <c r="C4129" t="s">
        <v>2702</v>
      </c>
      <c r="D4129" s="15">
        <v>43886</v>
      </c>
      <c r="E4129" s="15" t="str">
        <f>_xlfn.IFNA(IF(LEFT(VLOOKUP(RecordTable[[#This Row],[METRC]],METRC!A:B,2,FALSE),4)=LEFT(RecordTable[[#This Row],[CloneBarcode]],4),"match","MISMATCH"),"dead")</f>
        <v>dead</v>
      </c>
      <c r="F4129" s="15" t="str">
        <f>_xlfn.IFNA(INDEX(Table6[[#All],[Location]],MATCH(RecordTable[[#This Row],[METRC]],Table6[Tag],0)),"DEAD")</f>
        <v>DEAD</v>
      </c>
    </row>
    <row r="4130" spans="1:6" x14ac:dyDescent="0.25">
      <c r="A4130" t="str">
        <f>_xlfn.CONCAT("1A4070000000065000",RIGHT(RecordTable[[#This Row],[CloneBarcode]],6))</f>
        <v>1A4070000000065000058565</v>
      </c>
      <c r="B4130" t="str">
        <f>LEFT(RecordTable[[#This Row],[CloneBarcode]],7)</f>
        <v>LDOS018</v>
      </c>
      <c r="C4130" t="s">
        <v>4704</v>
      </c>
      <c r="D4130" s="15">
        <v>43886</v>
      </c>
      <c r="E4130" s="15" t="str">
        <f>_xlfn.IFNA(IF(LEFT(VLOOKUP(RecordTable[[#This Row],[METRC]],METRC!A:B,2,FALSE),4)=LEFT(RecordTable[[#This Row],[CloneBarcode]],4),"match","MISMATCH"),"dead")</f>
        <v>dead</v>
      </c>
      <c r="F4130" s="15" t="str">
        <f>_xlfn.IFNA(INDEX(Table6[[#All],[Location]],MATCH(RecordTable[[#This Row],[METRC]],Table6[Tag],0)),"DEAD")</f>
        <v>DEAD</v>
      </c>
    </row>
    <row r="4131" spans="1:6" x14ac:dyDescent="0.25">
      <c r="A4131" t="str">
        <f>_xlfn.CONCAT("1A4070000000065000",RIGHT(RecordTable[[#This Row],[CloneBarcode]],6))</f>
        <v>1A4070000000065000058572</v>
      </c>
      <c r="B4131" t="str">
        <f>LEFT(RecordTable[[#This Row],[CloneBarcode]],7)</f>
        <v>LDOS018</v>
      </c>
      <c r="C4131" t="s">
        <v>4705</v>
      </c>
      <c r="D4131" s="15">
        <v>43886</v>
      </c>
      <c r="E4131" s="15" t="str">
        <f>_xlfn.IFNA(IF(LEFT(VLOOKUP(RecordTable[[#This Row],[METRC]],METRC!A:B,2,FALSE),4)=LEFT(RecordTable[[#This Row],[CloneBarcode]],4),"match","MISMATCH"),"dead")</f>
        <v>dead</v>
      </c>
      <c r="F4131" s="15" t="str">
        <f>_xlfn.IFNA(INDEX(Table6[[#All],[Location]],MATCH(RecordTable[[#This Row],[METRC]],Table6[Tag],0)),"DEAD")</f>
        <v>DEAD</v>
      </c>
    </row>
    <row r="4132" spans="1:6" x14ac:dyDescent="0.25">
      <c r="A4132" t="s">
        <v>4801</v>
      </c>
      <c r="B4132" t="s">
        <v>3156</v>
      </c>
      <c r="C4132" t="str">
        <f>_xlfn.CONCAT(RecordTable[[#This Row],[PhenoAbbv]],".",RIGHT(RecordTable[[#This Row],[METRC]],6))</f>
        <v>LDOS024.053242</v>
      </c>
      <c r="D4132" s="15">
        <v>43886</v>
      </c>
      <c r="E4132" s="15" t="str">
        <f>_xlfn.IFNA(IF(LEFT(VLOOKUP(RecordTable[[#This Row],[METRC]],METRC!A:B,2,FALSE),4)=LEFT(RecordTable[[#This Row],[CloneBarcode]],4),"match","MISMATCH"),"dead")</f>
        <v>dead</v>
      </c>
      <c r="F4132" s="15" t="str">
        <f>_xlfn.IFNA(INDEX(Table6[[#All],[Location]],MATCH(RecordTable[[#This Row],[METRC]],Table6[Tag],0)),"DEAD")</f>
        <v>DEAD</v>
      </c>
    </row>
    <row r="4133" spans="1:6" x14ac:dyDescent="0.25">
      <c r="A4133" t="s">
        <v>4802</v>
      </c>
      <c r="B4133" t="s">
        <v>3156</v>
      </c>
      <c r="C4133" t="str">
        <f>_xlfn.CONCAT(RecordTable[[#This Row],[PhenoAbbv]],".",RIGHT(RecordTable[[#This Row],[METRC]],6))</f>
        <v>LDOS024.053243</v>
      </c>
      <c r="D4133" s="15">
        <v>43886</v>
      </c>
      <c r="E4133" s="15" t="str">
        <f>_xlfn.IFNA(IF(LEFT(VLOOKUP(RecordTable[[#This Row],[METRC]],METRC!A:B,2,FALSE),4)=LEFT(RecordTable[[#This Row],[CloneBarcode]],4),"match","MISMATCH"),"dead")</f>
        <v>dead</v>
      </c>
      <c r="F4133" s="15" t="str">
        <f>_xlfn.IFNA(INDEX(Table6[[#All],[Location]],MATCH(RecordTable[[#This Row],[METRC]],Table6[Tag],0)),"DEAD")</f>
        <v>DEAD</v>
      </c>
    </row>
    <row r="4134" spans="1:6" x14ac:dyDescent="0.25">
      <c r="A4134" t="s">
        <v>4803</v>
      </c>
      <c r="B4134" t="s">
        <v>3156</v>
      </c>
      <c r="C4134" t="str">
        <f>_xlfn.CONCAT(RecordTable[[#This Row],[PhenoAbbv]],".",RIGHT(RecordTable[[#This Row],[METRC]],6))</f>
        <v>LDOS024.057386</v>
      </c>
      <c r="D4134" s="15">
        <v>43886</v>
      </c>
      <c r="E4134" s="15" t="str">
        <f>_xlfn.IFNA(IF(LEFT(VLOOKUP(RecordTable[[#This Row],[METRC]],METRC!A:B,2,FALSE),4)=LEFT(RecordTable[[#This Row],[CloneBarcode]],4),"match","MISMATCH"),"dead")</f>
        <v>dead</v>
      </c>
      <c r="F4134" s="15" t="str">
        <f>_xlfn.IFNA(INDEX(Table6[[#All],[Location]],MATCH(RecordTable[[#This Row],[METRC]],Table6[Tag],0)),"DEAD")</f>
        <v>DEAD</v>
      </c>
    </row>
    <row r="4135" spans="1:6" x14ac:dyDescent="0.25">
      <c r="A4135" t="str">
        <f>_xlfn.CONCAT("1A4070000000065000",RIGHT(RecordTable[[#This Row],[CloneBarcode]],6))</f>
        <v>1A4070000000065000057389</v>
      </c>
      <c r="B4135" t="str">
        <f>LEFT(RecordTable[[#This Row],[CloneBarcode]],7)</f>
        <v>LDOS024</v>
      </c>
      <c r="C4135" t="s">
        <v>4489</v>
      </c>
      <c r="D4135" s="15">
        <v>43886</v>
      </c>
      <c r="E4135" s="15" t="str">
        <f>_xlfn.IFNA(IF(LEFT(VLOOKUP(RecordTable[[#This Row],[METRC]],METRC!A:B,2,FALSE),4)=LEFT(RecordTable[[#This Row],[CloneBarcode]],4),"match","MISMATCH"),"dead")</f>
        <v>dead</v>
      </c>
      <c r="F4135" s="15" t="str">
        <f>_xlfn.IFNA(INDEX(Table6[[#All],[Location]],MATCH(RecordTable[[#This Row],[METRC]],Table6[Tag],0)),"DEAD")</f>
        <v>DEAD</v>
      </c>
    </row>
    <row r="4136" spans="1:6" x14ac:dyDescent="0.25">
      <c r="A4136" t="str">
        <f>_xlfn.CONCAT("1A4070000000065000",RIGHT(RecordTable[[#This Row],[CloneBarcode]],6))</f>
        <v>1A4070000000065000057388</v>
      </c>
      <c r="B4136" t="str">
        <f>LEFT(RecordTable[[#This Row],[CloneBarcode]],7)</f>
        <v>LDOS024</v>
      </c>
      <c r="C4136" t="s">
        <v>4490</v>
      </c>
      <c r="D4136" s="15">
        <v>43886</v>
      </c>
      <c r="E4136" s="15" t="str">
        <f>_xlfn.IFNA(IF(LEFT(VLOOKUP(RecordTable[[#This Row],[METRC]],METRC!A:B,2,FALSE),4)=LEFT(RecordTable[[#This Row],[CloneBarcode]],4),"match","MISMATCH"),"dead")</f>
        <v>dead</v>
      </c>
      <c r="F4136" s="15" t="str">
        <f>_xlfn.IFNA(INDEX(Table6[[#All],[Location]],MATCH(RecordTable[[#This Row],[METRC]],Table6[Tag],0)),"DEAD")</f>
        <v>DEAD</v>
      </c>
    </row>
    <row r="4137" spans="1:6" x14ac:dyDescent="0.25">
      <c r="A4137" t="s">
        <v>4628</v>
      </c>
      <c r="B4137" t="s">
        <v>3159</v>
      </c>
      <c r="C4137" t="str">
        <f>_xlfn.CONCAT(RecordTable[[#This Row],[PhenoAbbv]],".",RIGHT(RecordTable[[#This Row],[METRC]],6))</f>
        <v>LDOS025.045500</v>
      </c>
      <c r="D4137" s="15">
        <v>43886</v>
      </c>
      <c r="E4137" s="15" t="str">
        <f>_xlfn.IFNA(IF(LEFT(VLOOKUP(RecordTable[[#This Row],[METRC]],METRC!A:B,2,FALSE),4)=LEFT(RecordTable[[#This Row],[CloneBarcode]],4),"match","MISMATCH"),"dead")</f>
        <v>dead</v>
      </c>
      <c r="F4137" s="15" t="str">
        <f>_xlfn.IFNA(INDEX(Table6[[#All],[Location]],MATCH(RecordTable[[#This Row],[METRC]],Table6[Tag],0)),"DEAD")</f>
        <v>DEAD</v>
      </c>
    </row>
    <row r="4138" spans="1:6" x14ac:dyDescent="0.25">
      <c r="A4138" t="str">
        <f>_xlfn.CONCAT("1A4070000000065000",RIGHT(RecordTable[[#This Row],[CloneBarcode]],6))</f>
        <v>1A4070000000065000060858</v>
      </c>
      <c r="B4138" t="str">
        <f>LEFT(RecordTable[[#This Row],[CloneBarcode]],7)</f>
        <v>LDOS025</v>
      </c>
      <c r="C4138" t="s">
        <v>4804</v>
      </c>
      <c r="D4138" s="15">
        <v>43886</v>
      </c>
      <c r="E4138" s="15" t="str">
        <f>_xlfn.IFNA(IF(LEFT(VLOOKUP(RecordTable[[#This Row],[METRC]],METRC!A:B,2,FALSE),4)=LEFT(RecordTable[[#This Row],[CloneBarcode]],4),"match","MISMATCH"),"dead")</f>
        <v>dead</v>
      </c>
      <c r="F4138" s="15" t="str">
        <f>_xlfn.IFNA(INDEX(Table6[[#All],[Location]],MATCH(RecordTable[[#This Row],[METRC]],Table6[Tag],0)),"DEAD")</f>
        <v>DEAD</v>
      </c>
    </row>
    <row r="4139" spans="1:6" x14ac:dyDescent="0.25">
      <c r="A4139" t="str">
        <f>_xlfn.CONCAT("1A4070000000065000",RIGHT(RecordTable[[#This Row],[CloneBarcode]],6))</f>
        <v>1A4070000000065000064856</v>
      </c>
      <c r="B4139" t="str">
        <f>LEFT(RecordTable[[#This Row],[CloneBarcode]],7)</f>
        <v>LDOS025</v>
      </c>
      <c r="C4139" t="s">
        <v>4805</v>
      </c>
      <c r="D4139" s="15">
        <v>43886</v>
      </c>
      <c r="E4139" s="15" t="str">
        <f>_xlfn.IFNA(IF(LEFT(VLOOKUP(RecordTable[[#This Row],[METRC]],METRC!A:B,2,FALSE),4)=LEFT(RecordTable[[#This Row],[CloneBarcode]],4),"match","MISMATCH"),"dead")</f>
        <v>dead</v>
      </c>
      <c r="F4139" s="15" t="str">
        <f>_xlfn.IFNA(INDEX(Table6[[#All],[Location]],MATCH(RecordTable[[#This Row],[METRC]],Table6[Tag],0)),"DEAD")</f>
        <v>DEAD</v>
      </c>
    </row>
    <row r="4140" spans="1:6" x14ac:dyDescent="0.25">
      <c r="A4140" t="str">
        <f>_xlfn.CONCAT("1A4070000000065000",RIGHT(RecordTable[[#This Row],[CloneBarcode]],6))</f>
        <v>1A4070000000065000064857</v>
      </c>
      <c r="B4140" t="str">
        <f>LEFT(RecordTable[[#This Row],[CloneBarcode]],7)</f>
        <v>LDOS025</v>
      </c>
      <c r="C4140" t="s">
        <v>4806</v>
      </c>
      <c r="D4140" s="15">
        <v>43886</v>
      </c>
      <c r="E4140" s="15" t="str">
        <f>_xlfn.IFNA(IF(LEFT(VLOOKUP(RecordTable[[#This Row],[METRC]],METRC!A:B,2,FALSE),4)=LEFT(RecordTable[[#This Row],[CloneBarcode]],4),"match","MISMATCH"),"dead")</f>
        <v>dead</v>
      </c>
      <c r="F4140" s="15" t="str">
        <f>_xlfn.IFNA(INDEX(Table6[[#All],[Location]],MATCH(RecordTable[[#This Row],[METRC]],Table6[Tag],0)),"DEAD")</f>
        <v>DEAD</v>
      </c>
    </row>
    <row r="4141" spans="1:6" x14ac:dyDescent="0.25">
      <c r="A4141" t="str">
        <f>_xlfn.CONCAT("1A4070000000065000",RIGHT(RecordTable[[#This Row],[CloneBarcode]],6))</f>
        <v>1A4070000000065000064858</v>
      </c>
      <c r="B4141" t="str">
        <f>LEFT(RecordTable[[#This Row],[CloneBarcode]],7)</f>
        <v>LDOS025</v>
      </c>
      <c r="C4141" t="s">
        <v>4807</v>
      </c>
      <c r="D4141" s="15">
        <v>43886</v>
      </c>
      <c r="E4141" s="15" t="str">
        <f>_xlfn.IFNA(IF(LEFT(VLOOKUP(RecordTable[[#This Row],[METRC]],METRC!A:B,2,FALSE),4)=LEFT(RecordTable[[#This Row],[CloneBarcode]],4),"match","MISMATCH"),"dead")</f>
        <v>dead</v>
      </c>
      <c r="F4141" s="15" t="str">
        <f>_xlfn.IFNA(INDEX(Table6[[#All],[Location]],MATCH(RecordTable[[#This Row],[METRC]],Table6[Tag],0)),"DEAD")</f>
        <v>DEAD</v>
      </c>
    </row>
    <row r="4142" spans="1:6" x14ac:dyDescent="0.25">
      <c r="A4142" t="str">
        <f>_xlfn.CONCAT("1A4070000000065000",RIGHT(RecordTable[[#This Row],[CloneBarcode]],6))</f>
        <v>1A4070000000065000064859</v>
      </c>
      <c r="B4142" t="str">
        <f>LEFT(RecordTable[[#This Row],[CloneBarcode]],7)</f>
        <v>LDOS025</v>
      </c>
      <c r="C4142" t="s">
        <v>4808</v>
      </c>
      <c r="D4142" s="15">
        <v>43886</v>
      </c>
      <c r="E4142" s="15" t="str">
        <f>_xlfn.IFNA(IF(LEFT(VLOOKUP(RecordTable[[#This Row],[METRC]],METRC!A:B,2,FALSE),4)=LEFT(RecordTable[[#This Row],[CloneBarcode]],4),"match","MISMATCH"),"dead")</f>
        <v>dead</v>
      </c>
      <c r="F4142" s="15" t="str">
        <f>_xlfn.IFNA(INDEX(Table6[[#All],[Location]],MATCH(RecordTable[[#This Row],[METRC]],Table6[Tag],0)),"DEAD")</f>
        <v>DEAD</v>
      </c>
    </row>
    <row r="4143" spans="1:6" x14ac:dyDescent="0.25">
      <c r="A4143" t="s">
        <v>4629</v>
      </c>
      <c r="B4143" t="s">
        <v>2636</v>
      </c>
      <c r="C4143" t="str">
        <f>_xlfn.CONCAT(RecordTable[[#This Row],[PhenoAbbv]],".",RIGHT(RecordTable[[#This Row],[METRC]],6))</f>
        <v>LDOS040.053189</v>
      </c>
      <c r="D4143" s="15">
        <v>43886</v>
      </c>
      <c r="E4143" s="15" t="str">
        <f>_xlfn.IFNA(IF(LEFT(VLOOKUP(RecordTable[[#This Row],[METRC]],METRC!A:B,2,FALSE),4)=LEFT(RecordTable[[#This Row],[CloneBarcode]],4),"match","MISMATCH"),"dead")</f>
        <v>dead</v>
      </c>
      <c r="F4143" s="15" t="str">
        <f>_xlfn.IFNA(INDEX(Table6[[#All],[Location]],MATCH(RecordTable[[#This Row],[METRC]],Table6[Tag],0)),"DEAD")</f>
        <v>DEAD</v>
      </c>
    </row>
    <row r="4144" spans="1:6" x14ac:dyDescent="0.25">
      <c r="A4144" t="s">
        <v>4809</v>
      </c>
      <c r="B4144" t="s">
        <v>2636</v>
      </c>
      <c r="C4144" t="str">
        <f>_xlfn.CONCAT(RecordTable[[#This Row],[PhenoAbbv]],".",RIGHT(RecordTable[[#This Row],[METRC]],6))</f>
        <v>LDOS040.053190</v>
      </c>
      <c r="D4144" s="15">
        <v>43886</v>
      </c>
      <c r="E4144" s="15" t="str">
        <f>_xlfn.IFNA(IF(LEFT(VLOOKUP(RecordTable[[#This Row],[METRC]],METRC!A:B,2,FALSE),4)=LEFT(RecordTable[[#This Row],[CloneBarcode]],4),"match","MISMATCH"),"dead")</f>
        <v>dead</v>
      </c>
      <c r="F4144" s="15" t="str">
        <f>_xlfn.IFNA(INDEX(Table6[[#All],[Location]],MATCH(RecordTable[[#This Row],[METRC]],Table6[Tag],0)),"DEAD")</f>
        <v>DEAD</v>
      </c>
    </row>
    <row r="4145" spans="1:6" x14ac:dyDescent="0.25">
      <c r="A4145" t="s">
        <v>4810</v>
      </c>
      <c r="B4145" t="s">
        <v>2636</v>
      </c>
      <c r="C4145" t="str">
        <f>_xlfn.CONCAT(RecordTable[[#This Row],[PhenoAbbv]],".",RIGHT(RecordTable[[#This Row],[METRC]],6))</f>
        <v>LDOS040.057392</v>
      </c>
      <c r="D4145" s="15">
        <v>43886</v>
      </c>
      <c r="E4145" s="15" t="str">
        <f>_xlfn.IFNA(IF(LEFT(VLOOKUP(RecordTable[[#This Row],[METRC]],METRC!A:B,2,FALSE),4)=LEFT(RecordTable[[#This Row],[CloneBarcode]],4),"match","MISMATCH"),"dead")</f>
        <v>dead</v>
      </c>
      <c r="F4145" s="15" t="str">
        <f>_xlfn.IFNA(INDEX(Table6[[#All],[Location]],MATCH(RecordTable[[#This Row],[METRC]],Table6[Tag],0)),"DEAD")</f>
        <v>DEAD</v>
      </c>
    </row>
    <row r="4146" spans="1:6" x14ac:dyDescent="0.25">
      <c r="A4146" t="str">
        <f>_xlfn.CONCAT("1A4070000000065000",RIGHT(RecordTable[[#This Row],[CloneBarcode]],6))</f>
        <v>1A4070000000065000057393</v>
      </c>
      <c r="B4146" t="str">
        <f>LEFT(RecordTable[[#This Row],[CloneBarcode]],7)</f>
        <v>LDOS040</v>
      </c>
      <c r="C4146" t="s">
        <v>170</v>
      </c>
      <c r="D4146" s="15">
        <v>43886</v>
      </c>
      <c r="E4146" s="15" t="str">
        <f>_xlfn.IFNA(IF(LEFT(VLOOKUP(RecordTable[[#This Row],[METRC]],METRC!A:B,2,FALSE),4)=LEFT(RecordTable[[#This Row],[CloneBarcode]],4),"match","MISMATCH"),"dead")</f>
        <v>dead</v>
      </c>
      <c r="F4146" s="15" t="str">
        <f>_xlfn.IFNA(INDEX(Table6[[#All],[Location]],MATCH(RecordTable[[#This Row],[METRC]],Table6[Tag],0)),"DEAD")</f>
        <v>DEAD</v>
      </c>
    </row>
    <row r="4147" spans="1:6" x14ac:dyDescent="0.25">
      <c r="A4147" t="str">
        <f>_xlfn.CONCAT("1A4070000000065000",RIGHT(RecordTable[[#This Row],[CloneBarcode]],6))</f>
        <v>1A4070000000065000057391</v>
      </c>
      <c r="B4147" t="str">
        <f>LEFT(RecordTable[[#This Row],[CloneBarcode]],7)</f>
        <v>LDOS040</v>
      </c>
      <c r="C4147" t="s">
        <v>4494</v>
      </c>
      <c r="D4147" s="15">
        <v>43886</v>
      </c>
      <c r="E4147" s="15" t="str">
        <f>_xlfn.IFNA(IF(LEFT(VLOOKUP(RecordTable[[#This Row],[METRC]],METRC!A:B,2,FALSE),4)=LEFT(RecordTable[[#This Row],[CloneBarcode]],4),"match","MISMATCH"),"dead")</f>
        <v>dead</v>
      </c>
      <c r="F4147" s="15" t="str">
        <f>_xlfn.IFNA(INDEX(Table6[[#All],[Location]],MATCH(RecordTable[[#This Row],[METRC]],Table6[Tag],0)),"DEAD")</f>
        <v>DEAD</v>
      </c>
    </row>
    <row r="4148" spans="1:6" x14ac:dyDescent="0.25">
      <c r="A4148" t="str">
        <f>_xlfn.CONCAT("1A4070000000065000",RIGHT(RecordTable[[#This Row],[CloneBarcode]],6))</f>
        <v>1A4070000000065000057390</v>
      </c>
      <c r="B4148" t="str">
        <f>LEFT(RecordTable[[#This Row],[CloneBarcode]],7)</f>
        <v>LDOS040</v>
      </c>
      <c r="C4148" t="s">
        <v>4492</v>
      </c>
      <c r="D4148" s="15">
        <v>43886</v>
      </c>
      <c r="E4148" s="15" t="str">
        <f>_xlfn.IFNA(IF(LEFT(VLOOKUP(RecordTable[[#This Row],[METRC]],METRC!A:B,2,FALSE),4)=LEFT(RecordTable[[#This Row],[CloneBarcode]],4),"match","MISMATCH"),"dead")</f>
        <v>dead</v>
      </c>
      <c r="F4148" s="15" t="str">
        <f>_xlfn.IFNA(INDEX(Table6[[#All],[Location]],MATCH(RecordTable[[#This Row],[METRC]],Table6[Tag],0)),"DEAD")</f>
        <v>DEAD</v>
      </c>
    </row>
    <row r="4149" spans="1:6" x14ac:dyDescent="0.25">
      <c r="A4149" t="str">
        <f>_xlfn.CONCAT("1A4070000000065000",RIGHT(RecordTable[[#This Row],[CloneBarcode]],6))</f>
        <v>1A4070000000065000058586</v>
      </c>
      <c r="B4149" t="str">
        <f>LEFT(RecordTable[[#This Row],[CloneBarcode]],7)</f>
        <v>LDOS040</v>
      </c>
      <c r="C4149" t="s">
        <v>16</v>
      </c>
      <c r="D4149" s="15">
        <v>43886</v>
      </c>
      <c r="E4149" s="15" t="str">
        <f>_xlfn.IFNA(IF(LEFT(VLOOKUP(RecordTable[[#This Row],[METRC]],METRC!A:B,2,FALSE),4)=LEFT(RecordTable[[#This Row],[CloneBarcode]],4),"match","MISMATCH"),"dead")</f>
        <v>dead</v>
      </c>
      <c r="F4149" s="15" t="str">
        <f>_xlfn.IFNA(INDEX(Table6[[#All],[Location]],MATCH(RecordTable[[#This Row],[METRC]],Table6[Tag],0)),"DEAD")</f>
        <v>DEAD</v>
      </c>
    </row>
    <row r="4150" spans="1:6" x14ac:dyDescent="0.25">
      <c r="A4150" t="s">
        <v>4630</v>
      </c>
      <c r="B4150" t="s">
        <v>3165</v>
      </c>
      <c r="C4150" t="str">
        <f>_xlfn.CONCAT(RecordTable[[#This Row],[PhenoAbbv]],".",RIGHT(RecordTable[[#This Row],[METRC]],6))</f>
        <v>LDOS041.045524</v>
      </c>
      <c r="D4150" s="15">
        <v>43886</v>
      </c>
      <c r="E4150" s="15" t="str">
        <f>_xlfn.IFNA(IF(LEFT(VLOOKUP(RecordTable[[#This Row],[METRC]],METRC!A:B,2,FALSE),4)=LEFT(RecordTable[[#This Row],[CloneBarcode]],4),"match","MISMATCH"),"dead")</f>
        <v>dead</v>
      </c>
      <c r="F4150" s="15" t="str">
        <f>_xlfn.IFNA(INDEX(Table6[[#All],[Location]],MATCH(RecordTable[[#This Row],[METRC]],Table6[Tag],0)),"DEAD")</f>
        <v>DEAD</v>
      </c>
    </row>
    <row r="4151" spans="1:6" x14ac:dyDescent="0.25">
      <c r="A4151" t="s">
        <v>4631</v>
      </c>
      <c r="B4151" t="s">
        <v>3165</v>
      </c>
      <c r="C4151" t="str">
        <f>_xlfn.CONCAT(RecordTable[[#This Row],[PhenoAbbv]],".",RIGHT(RecordTable[[#This Row],[METRC]],6))</f>
        <v>LDOS041.045525</v>
      </c>
      <c r="D4151" s="15">
        <v>43886</v>
      </c>
      <c r="E4151" s="15" t="str">
        <f>_xlfn.IFNA(IF(LEFT(VLOOKUP(RecordTable[[#This Row],[METRC]],METRC!A:B,2,FALSE),4)=LEFT(RecordTable[[#This Row],[CloneBarcode]],4),"match","MISMATCH"),"dead")</f>
        <v>dead</v>
      </c>
      <c r="F4151" s="15" t="str">
        <f>_xlfn.IFNA(INDEX(Table6[[#All],[Location]],MATCH(RecordTable[[#This Row],[METRC]],Table6[Tag],0)),"DEAD")</f>
        <v>DEAD</v>
      </c>
    </row>
    <row r="4152" spans="1:6" x14ac:dyDescent="0.25">
      <c r="A4152" t="str">
        <f>_xlfn.CONCAT("1A4070000000065000",RIGHT(RecordTable[[#This Row],[CloneBarcode]],6))</f>
        <v>1A4070000000065000058596</v>
      </c>
      <c r="B4152" t="str">
        <f>LEFT(RecordTable[[#This Row],[CloneBarcode]],7)</f>
        <v>LDOS041</v>
      </c>
      <c r="C4152" t="s">
        <v>4707</v>
      </c>
      <c r="D4152" s="15">
        <v>43886</v>
      </c>
      <c r="E4152" s="15" t="str">
        <f>_xlfn.IFNA(IF(LEFT(VLOOKUP(RecordTable[[#This Row],[METRC]],METRC!A:B,2,FALSE),4)=LEFT(RecordTable[[#This Row],[CloneBarcode]],4),"match","MISMATCH"),"dead")</f>
        <v>dead</v>
      </c>
      <c r="F4152" s="15" t="str">
        <f>_xlfn.IFNA(INDEX(Table6[[#All],[Location]],MATCH(RecordTable[[#This Row],[METRC]],Table6[Tag],0)),"DEAD")</f>
        <v>DEAD</v>
      </c>
    </row>
    <row r="4153" spans="1:6" x14ac:dyDescent="0.25">
      <c r="A4153" t="str">
        <f>_xlfn.CONCAT("1A4070000000065000",RIGHT(RecordTable[[#This Row],[CloneBarcode]],6))</f>
        <v>1A4070000000065000058600</v>
      </c>
      <c r="B4153" t="str">
        <f>LEFT(RecordTable[[#This Row],[CloneBarcode]],7)</f>
        <v>LDOS041</v>
      </c>
      <c r="C4153" t="s">
        <v>4706</v>
      </c>
      <c r="D4153" s="15">
        <v>43886</v>
      </c>
      <c r="E4153" s="15" t="str">
        <f>_xlfn.IFNA(IF(LEFT(VLOOKUP(RecordTable[[#This Row],[METRC]],METRC!A:B,2,FALSE),4)=LEFT(RecordTable[[#This Row],[CloneBarcode]],4),"match","MISMATCH"),"dead")</f>
        <v>dead</v>
      </c>
      <c r="F4153" s="15" t="str">
        <f>_xlfn.IFNA(INDEX(Table6[[#All],[Location]],MATCH(RecordTable[[#This Row],[METRC]],Table6[Tag],0)),"DEAD")</f>
        <v>DEAD</v>
      </c>
    </row>
    <row r="4154" spans="1:6" x14ac:dyDescent="0.25">
      <c r="A4154" t="s">
        <v>34</v>
      </c>
      <c r="B4154" t="s">
        <v>35</v>
      </c>
      <c r="C4154" t="str">
        <f>_xlfn.CONCAT(RecordTable[[#This Row],[PhenoAbbv]],".",RIGHT(RecordTable[[#This Row],[METRC]],6))</f>
        <v>MABK007.050656</v>
      </c>
      <c r="D4154" s="15">
        <v>43886</v>
      </c>
      <c r="E4154" s="15" t="str">
        <f>_xlfn.IFNA(IF(LEFT(VLOOKUP(RecordTable[[#This Row],[METRC]],METRC!A:B,2,FALSE),4)=LEFT(RecordTable[[#This Row],[CloneBarcode]],4),"match","MISMATCH"),"dead")</f>
        <v>dead</v>
      </c>
      <c r="F4154" s="15" t="str">
        <f>_xlfn.IFNA(INDEX(Table6[[#All],[Location]],MATCH(RecordTable[[#This Row],[METRC]],Table6[Tag],0)),"DEAD")</f>
        <v>DEAD</v>
      </c>
    </row>
    <row r="4155" spans="1:6" x14ac:dyDescent="0.25">
      <c r="A4155" t="s">
        <v>137</v>
      </c>
      <c r="B4155" t="s">
        <v>35</v>
      </c>
      <c r="C4155" t="str">
        <f>_xlfn.CONCAT(RecordTable[[#This Row],[PhenoAbbv]],".",RIGHT(RecordTable[[#This Row],[METRC]],6))</f>
        <v>MABK007.053395</v>
      </c>
      <c r="D4155" s="15">
        <v>43886</v>
      </c>
      <c r="E4155" s="15" t="str">
        <f>_xlfn.IFNA(IF(LEFT(VLOOKUP(RecordTable[[#This Row],[METRC]],METRC!A:B,2,FALSE),4)=LEFT(RecordTable[[#This Row],[CloneBarcode]],4),"match","MISMATCH"),"dead")</f>
        <v>dead</v>
      </c>
      <c r="F4155" s="15" t="str">
        <f>_xlfn.IFNA(INDEX(Table6[[#All],[Location]],MATCH(RecordTable[[#This Row],[METRC]],Table6[Tag],0)),"DEAD")</f>
        <v>DEAD</v>
      </c>
    </row>
    <row r="4156" spans="1:6" x14ac:dyDescent="0.25">
      <c r="A4156" t="s">
        <v>59</v>
      </c>
      <c r="B4156" t="s">
        <v>35</v>
      </c>
      <c r="C4156" t="str">
        <f>_xlfn.CONCAT(RecordTable[[#This Row],[PhenoAbbv]],".",RIGHT(RecordTable[[#This Row],[METRC]],6))</f>
        <v>MABK007.053401</v>
      </c>
      <c r="D4156" s="15">
        <v>43886</v>
      </c>
      <c r="E4156" s="15" t="str">
        <f>_xlfn.IFNA(IF(LEFT(VLOOKUP(RecordTable[[#This Row],[METRC]],METRC!A:B,2,FALSE),4)=LEFT(RecordTable[[#This Row],[CloneBarcode]],4),"match","MISMATCH"),"dead")</f>
        <v>dead</v>
      </c>
      <c r="F4156" s="15" t="str">
        <f>_xlfn.IFNA(INDEX(Table6[[#All],[Location]],MATCH(RecordTable[[#This Row],[METRC]],Table6[Tag],0)),"DEAD")</f>
        <v>DEAD</v>
      </c>
    </row>
    <row r="4157" spans="1:6" x14ac:dyDescent="0.25">
      <c r="A4157" t="s">
        <v>100</v>
      </c>
      <c r="B4157" t="s">
        <v>35</v>
      </c>
      <c r="C4157" t="str">
        <f>_xlfn.CONCAT(RecordTable[[#This Row],[PhenoAbbv]],".",RIGHT(RecordTable[[#This Row],[METRC]],6))</f>
        <v>MABK007.053439</v>
      </c>
      <c r="D4157" s="15">
        <v>43886</v>
      </c>
      <c r="E4157" s="15" t="str">
        <f>_xlfn.IFNA(IF(LEFT(VLOOKUP(RecordTable[[#This Row],[METRC]],METRC!A:B,2,FALSE),4)=LEFT(RecordTable[[#This Row],[CloneBarcode]],4),"match","MISMATCH"),"dead")</f>
        <v>dead</v>
      </c>
      <c r="F4157" s="15" t="str">
        <f>_xlfn.IFNA(INDEX(Table6[[#All],[Location]],MATCH(RecordTable[[#This Row],[METRC]],Table6[Tag],0)),"DEAD")</f>
        <v>DEAD</v>
      </c>
    </row>
    <row r="4158" spans="1:6" x14ac:dyDescent="0.25">
      <c r="A4158" t="str">
        <f>_xlfn.CONCAT("1A4070000000065000",RIGHT(RecordTable[[#This Row],[CloneBarcode]],6))</f>
        <v>1A4070000000065000053451</v>
      </c>
      <c r="B4158" t="str">
        <f>LEFT(RecordTable[[#This Row],[CloneBarcode]],7)</f>
        <v>MABK007</v>
      </c>
      <c r="C4158" t="s">
        <v>2756</v>
      </c>
      <c r="D4158" s="15">
        <v>43886</v>
      </c>
      <c r="E4158" s="15" t="str">
        <f>_xlfn.IFNA(IF(LEFT(VLOOKUP(RecordTable[[#This Row],[METRC]],METRC!A:B,2,FALSE),4)=LEFT(RecordTable[[#This Row],[CloneBarcode]],4),"match","MISMATCH"),"dead")</f>
        <v>dead</v>
      </c>
      <c r="F4158" s="15" t="str">
        <f>_xlfn.IFNA(INDEX(Table6[[#All],[Location]],MATCH(RecordTable[[#This Row],[METRC]],Table6[Tag],0)),"DEAD")</f>
        <v>DEAD</v>
      </c>
    </row>
    <row r="4159" spans="1:6" x14ac:dyDescent="0.25">
      <c r="A4159" t="s">
        <v>4634</v>
      </c>
      <c r="B4159" t="s">
        <v>2676</v>
      </c>
      <c r="C4159" t="str">
        <f>_xlfn.CONCAT(RecordTable[[#This Row],[PhenoAbbv]],".",RIGHT(RecordTable[[#This Row],[METRC]],6))</f>
        <v>NYFL014.044411</v>
      </c>
      <c r="D4159" s="15">
        <v>43886</v>
      </c>
      <c r="E4159" s="15" t="str">
        <f>_xlfn.IFNA(IF(LEFT(VLOOKUP(RecordTable[[#This Row],[METRC]],METRC!A:B,2,FALSE),4)=LEFT(RecordTable[[#This Row],[CloneBarcode]],4),"match","MISMATCH"),"dead")</f>
        <v>dead</v>
      </c>
      <c r="F4159" s="15" t="str">
        <f>_xlfn.IFNA(INDEX(Table6[[#All],[Location]],MATCH(RecordTable[[#This Row],[METRC]],Table6[Tag],0)),"DEAD")</f>
        <v>DEAD</v>
      </c>
    </row>
    <row r="4160" spans="1:6" x14ac:dyDescent="0.25">
      <c r="A4160" t="s">
        <v>4635</v>
      </c>
      <c r="B4160" t="s">
        <v>2676</v>
      </c>
      <c r="C4160" t="str">
        <f>_xlfn.CONCAT(RecordTable[[#This Row],[PhenoAbbv]],".",RIGHT(RecordTable[[#This Row],[METRC]],6))</f>
        <v>NYFL014.044413</v>
      </c>
      <c r="D4160" s="15">
        <v>43886</v>
      </c>
      <c r="E4160" s="15" t="str">
        <f>_xlfn.IFNA(IF(LEFT(VLOOKUP(RecordTable[[#This Row],[METRC]],METRC!A:B,2,FALSE),4)=LEFT(RecordTable[[#This Row],[CloneBarcode]],4),"match","MISMATCH"),"dead")</f>
        <v>dead</v>
      </c>
      <c r="F4160" s="15" t="str">
        <f>_xlfn.IFNA(INDEX(Table6[[#All],[Location]],MATCH(RecordTable[[#This Row],[METRC]],Table6[Tag],0)),"DEAD")</f>
        <v>DEAD</v>
      </c>
    </row>
    <row r="4161" spans="1:6" x14ac:dyDescent="0.25">
      <c r="A4161" t="s">
        <v>4638</v>
      </c>
      <c r="B4161" t="s">
        <v>2676</v>
      </c>
      <c r="C4161" t="str">
        <f>_xlfn.CONCAT(RecordTable[[#This Row],[PhenoAbbv]],".",RIGHT(RecordTable[[#This Row],[METRC]],6))</f>
        <v>NYFL014.045547</v>
      </c>
      <c r="D4161" s="15">
        <v>43886</v>
      </c>
      <c r="E4161" s="15" t="str">
        <f>_xlfn.IFNA(IF(LEFT(VLOOKUP(RecordTable[[#This Row],[METRC]],METRC!A:B,2,FALSE),4)=LEFT(RecordTable[[#This Row],[CloneBarcode]],4),"match","MISMATCH"),"dead")</f>
        <v>dead</v>
      </c>
      <c r="F4161" s="15" t="str">
        <f>_xlfn.IFNA(INDEX(Table6[[#All],[Location]],MATCH(RecordTable[[#This Row],[METRC]],Table6[Tag],0)),"DEAD")</f>
        <v>DEAD</v>
      </c>
    </row>
    <row r="4162" spans="1:6" x14ac:dyDescent="0.25">
      <c r="A4162" t="str">
        <f>_xlfn.CONCAT("1A4070000000065000",RIGHT(RecordTable[[#This Row],[CloneBarcode]],6))</f>
        <v>1A4070000000065000059522</v>
      </c>
      <c r="B4162" t="str">
        <f>LEFT(RecordTable[[#This Row],[CloneBarcode]],7)</f>
        <v>NYFL014</v>
      </c>
      <c r="C4162" t="s">
        <v>4713</v>
      </c>
      <c r="D4162" s="15">
        <v>43886</v>
      </c>
      <c r="E4162" s="15" t="str">
        <f>_xlfn.IFNA(IF(LEFT(VLOOKUP(RecordTable[[#This Row],[METRC]],METRC!A:B,2,FALSE),4)=LEFT(RecordTable[[#This Row],[CloneBarcode]],4),"match","MISMATCH"),"dead")</f>
        <v>dead</v>
      </c>
      <c r="F4162" s="15" t="str">
        <f>_xlfn.IFNA(INDEX(Table6[[#All],[Location]],MATCH(RecordTable[[#This Row],[METRC]],Table6[Tag],0)),"DEAD")</f>
        <v>DEAD</v>
      </c>
    </row>
    <row r="4163" spans="1:6" x14ac:dyDescent="0.25">
      <c r="A4163" t="str">
        <f>_xlfn.CONCAT("1A4070000000065000",RIGHT(RecordTable[[#This Row],[CloneBarcode]],6))</f>
        <v>1A4070000000065000064881</v>
      </c>
      <c r="B4163" t="str">
        <f>LEFT(RecordTable[[#This Row],[CloneBarcode]],7)</f>
        <v>ONED026</v>
      </c>
      <c r="C4163" t="s">
        <v>4811</v>
      </c>
      <c r="D4163" s="15">
        <v>43886</v>
      </c>
      <c r="E4163" s="15" t="str">
        <f>_xlfn.IFNA(IF(LEFT(VLOOKUP(RecordTable[[#This Row],[METRC]],METRC!A:B,2,FALSE),4)=LEFT(RecordTable[[#This Row],[CloneBarcode]],4),"match","MISMATCH"),"dead")</f>
        <v>dead</v>
      </c>
      <c r="F4163" s="15" t="str">
        <f>_xlfn.IFNA(INDEX(Table6[[#All],[Location]],MATCH(RecordTable[[#This Row],[METRC]],Table6[Tag],0)),"DEAD")</f>
        <v>DEAD</v>
      </c>
    </row>
    <row r="4164" spans="1:6" x14ac:dyDescent="0.25">
      <c r="A4164" t="str">
        <f>_xlfn.CONCAT("1A4070000000065000",RIGHT(RecordTable[[#This Row],[CloneBarcode]],6))</f>
        <v>1A4070000000065000064880</v>
      </c>
      <c r="B4164" t="str">
        <f>LEFT(RecordTable[[#This Row],[CloneBarcode]],7)</f>
        <v>ONED026</v>
      </c>
      <c r="C4164" t="s">
        <v>4812</v>
      </c>
      <c r="D4164" s="15">
        <v>43886</v>
      </c>
      <c r="E4164" s="15" t="str">
        <f>_xlfn.IFNA(IF(LEFT(VLOOKUP(RecordTable[[#This Row],[METRC]],METRC!A:B,2,FALSE),4)=LEFT(RecordTable[[#This Row],[CloneBarcode]],4),"match","MISMATCH"),"dead")</f>
        <v>dead</v>
      </c>
      <c r="F4164" s="15" t="str">
        <f>_xlfn.IFNA(INDEX(Table6[[#All],[Location]],MATCH(RecordTable[[#This Row],[METRC]],Table6[Tag],0)),"DEAD")</f>
        <v>DEAD</v>
      </c>
    </row>
    <row r="4165" spans="1:6" x14ac:dyDescent="0.25">
      <c r="A4165" t="str">
        <f>_xlfn.CONCAT("1A4070000000065000",RIGHT(RecordTable[[#This Row],[CloneBarcode]],6))</f>
        <v>1A4070000000065000064882</v>
      </c>
      <c r="B4165" t="str">
        <f>LEFT(RecordTable[[#This Row],[CloneBarcode]],7)</f>
        <v>ONED026</v>
      </c>
      <c r="C4165" t="s">
        <v>4813</v>
      </c>
      <c r="D4165" s="15">
        <v>43886</v>
      </c>
      <c r="E4165" s="15" t="str">
        <f>_xlfn.IFNA(IF(LEFT(VLOOKUP(RecordTable[[#This Row],[METRC]],METRC!A:B,2,FALSE),4)=LEFT(RecordTable[[#This Row],[CloneBarcode]],4),"match","MISMATCH"),"dead")</f>
        <v>dead</v>
      </c>
      <c r="F4165" s="15" t="str">
        <f>_xlfn.IFNA(INDEX(Table6[[#All],[Location]],MATCH(RecordTable[[#This Row],[METRC]],Table6[Tag],0)),"DEAD")</f>
        <v>DEAD</v>
      </c>
    </row>
    <row r="4166" spans="1:6" x14ac:dyDescent="0.25">
      <c r="A4166" t="s">
        <v>4642</v>
      </c>
      <c r="B4166" t="s">
        <v>62</v>
      </c>
      <c r="C4166" t="str">
        <f>_xlfn.CONCAT(RecordTable[[#This Row],[PhenoAbbv]],".",RIGHT(RecordTable[[#This Row],[METRC]],6))</f>
        <v>OROB054.050624</v>
      </c>
      <c r="D4166" s="15">
        <v>43886</v>
      </c>
      <c r="E4166" s="15" t="str">
        <f>_xlfn.IFNA(IF(LEFT(VLOOKUP(RecordTable[[#This Row],[METRC]],METRC!A:B,2,FALSE),4)=LEFT(RecordTable[[#This Row],[CloneBarcode]],4),"match","MISMATCH"),"dead")</f>
        <v>dead</v>
      </c>
      <c r="F4166" s="15" t="str">
        <f>_xlfn.IFNA(INDEX(Table6[[#All],[Location]],MATCH(RecordTable[[#This Row],[METRC]],Table6[Tag],0)),"DEAD")</f>
        <v>DEAD</v>
      </c>
    </row>
    <row r="4167" spans="1:6" x14ac:dyDescent="0.25">
      <c r="A4167" t="s">
        <v>4643</v>
      </c>
      <c r="B4167" t="s">
        <v>62</v>
      </c>
      <c r="C4167" t="str">
        <f>_xlfn.CONCAT(RecordTable[[#This Row],[PhenoAbbv]],".",RIGHT(RecordTable[[#This Row],[METRC]],6))</f>
        <v>OROB054.050625</v>
      </c>
      <c r="D4167" s="15">
        <v>43886</v>
      </c>
      <c r="E4167" s="15" t="str">
        <f>_xlfn.IFNA(IF(LEFT(VLOOKUP(RecordTable[[#This Row],[METRC]],METRC!A:B,2,FALSE),4)=LEFT(RecordTable[[#This Row],[CloneBarcode]],4),"match","MISMATCH"),"dead")</f>
        <v>dead</v>
      </c>
      <c r="F4167" s="15" t="str">
        <f>_xlfn.IFNA(INDEX(Table6[[#All],[Location]],MATCH(RecordTable[[#This Row],[METRC]],Table6[Tag],0)),"DEAD")</f>
        <v>DEAD</v>
      </c>
    </row>
    <row r="4168" spans="1:6" x14ac:dyDescent="0.25">
      <c r="A4168" t="s">
        <v>61</v>
      </c>
      <c r="B4168" t="s">
        <v>62</v>
      </c>
      <c r="C4168" t="str">
        <f>_xlfn.CONCAT(RecordTable[[#This Row],[PhenoAbbv]],".",RIGHT(RecordTable[[#This Row],[METRC]],6))</f>
        <v>OROB054.053196</v>
      </c>
      <c r="D4168" s="15">
        <v>43886</v>
      </c>
      <c r="E4168" s="15" t="str">
        <f>_xlfn.IFNA(IF(LEFT(VLOOKUP(RecordTable[[#This Row],[METRC]],METRC!A:B,2,FALSE),4)=LEFT(RecordTable[[#This Row],[CloneBarcode]],4),"match","MISMATCH"),"dead")</f>
        <v>dead</v>
      </c>
      <c r="F4168" s="15" t="str">
        <f>_xlfn.IFNA(INDEX(Table6[[#All],[Location]],MATCH(RecordTable[[#This Row],[METRC]],Table6[Tag],0)),"DEAD")</f>
        <v>DEAD</v>
      </c>
    </row>
    <row r="4169" spans="1:6" x14ac:dyDescent="0.25">
      <c r="A4169" t="str">
        <f>_xlfn.CONCAT("1A4070000000065000",RIGHT(RecordTable[[#This Row],[CloneBarcode]],6))</f>
        <v>1A4070000000065000061791</v>
      </c>
      <c r="B4169" t="str">
        <f>LEFT(RecordTable[[#This Row],[CloneBarcode]],7)</f>
        <v>OROB054</v>
      </c>
      <c r="C4169" t="s">
        <v>4814</v>
      </c>
      <c r="D4169" s="15">
        <v>43886</v>
      </c>
      <c r="E4169" s="15" t="str">
        <f>_xlfn.IFNA(IF(LEFT(VLOOKUP(RecordTable[[#This Row],[METRC]],METRC!A:B,2,FALSE),4)=LEFT(RecordTable[[#This Row],[CloneBarcode]],4),"match","MISMATCH"),"dead")</f>
        <v>dead</v>
      </c>
      <c r="F4169" s="15" t="str">
        <f>_xlfn.IFNA(INDEX(Table6[[#All],[Location]],MATCH(RecordTable[[#This Row],[METRC]],Table6[Tag],0)),"DEAD")</f>
        <v>DEAD</v>
      </c>
    </row>
    <row r="4170" spans="1:6" x14ac:dyDescent="0.25">
      <c r="A4170" t="str">
        <f>_xlfn.CONCAT("1A4070000000065000",RIGHT(RecordTable[[#This Row],[CloneBarcode]],6))</f>
        <v>1A4070000000065000061793</v>
      </c>
      <c r="B4170" t="str">
        <f>LEFT(RecordTable[[#This Row],[CloneBarcode]],7)</f>
        <v>OROB054</v>
      </c>
      <c r="C4170" t="s">
        <v>2718</v>
      </c>
      <c r="D4170" s="15">
        <v>43886</v>
      </c>
      <c r="E4170" s="15" t="str">
        <f>_xlfn.IFNA(IF(LEFT(VLOOKUP(RecordTable[[#This Row],[METRC]],METRC!A:B,2,FALSE),4)=LEFT(RecordTable[[#This Row],[CloneBarcode]],4),"match","MISMATCH"),"dead")</f>
        <v>dead</v>
      </c>
      <c r="F4170" s="15" t="str">
        <f>_xlfn.IFNA(INDEX(Table6[[#All],[Location]],MATCH(RecordTable[[#This Row],[METRC]],Table6[Tag],0)),"DEAD")</f>
        <v>DEAD</v>
      </c>
    </row>
    <row r="4171" spans="1:6" x14ac:dyDescent="0.25">
      <c r="A4171" t="s">
        <v>4815</v>
      </c>
      <c r="B4171" t="s">
        <v>2642</v>
      </c>
      <c r="C4171" t="str">
        <f>_xlfn.CONCAT(RecordTable[[#This Row],[PhenoAbbv]],".",RIGHT(RecordTable[[#This Row],[METRC]],6))</f>
        <v>PLAN004.054318</v>
      </c>
      <c r="D4171" s="15">
        <v>43886</v>
      </c>
      <c r="E4171" s="15" t="str">
        <f>_xlfn.IFNA(IF(LEFT(VLOOKUP(RecordTable[[#This Row],[METRC]],METRC!A:B,2,FALSE),4)=LEFT(RecordTable[[#This Row],[CloneBarcode]],4),"match","MISMATCH"),"dead")</f>
        <v>dead</v>
      </c>
      <c r="F4171" s="15" t="str">
        <f>_xlfn.IFNA(INDEX(Table6[[#All],[Location]],MATCH(RecordTable[[#This Row],[METRC]],Table6[Tag],0)),"DEAD")</f>
        <v>DEAD</v>
      </c>
    </row>
    <row r="4172" spans="1:6" x14ac:dyDescent="0.25">
      <c r="A4172" t="s">
        <v>4816</v>
      </c>
      <c r="B4172" t="s">
        <v>2642</v>
      </c>
      <c r="C4172" t="str">
        <f>_xlfn.CONCAT(RecordTable[[#This Row],[PhenoAbbv]],".",RIGHT(RecordTable[[#This Row],[METRC]],6))</f>
        <v>PLAN004.054367</v>
      </c>
      <c r="D4172" s="15">
        <v>43886</v>
      </c>
      <c r="E4172" s="15" t="str">
        <f>_xlfn.IFNA(IF(LEFT(VLOOKUP(RecordTable[[#This Row],[METRC]],METRC!A:B,2,FALSE),4)=LEFT(RecordTable[[#This Row],[CloneBarcode]],4),"match","MISMATCH"),"dead")</f>
        <v>dead</v>
      </c>
      <c r="F4172" s="15" t="str">
        <f>_xlfn.IFNA(INDEX(Table6[[#All],[Location]],MATCH(RecordTable[[#This Row],[METRC]],Table6[Tag],0)),"DEAD")</f>
        <v>DEAD</v>
      </c>
    </row>
    <row r="4173" spans="1:6" x14ac:dyDescent="0.25">
      <c r="A4173" t="s">
        <v>4817</v>
      </c>
      <c r="B4173" t="s">
        <v>2642</v>
      </c>
      <c r="C4173" t="str">
        <f>_xlfn.CONCAT(RecordTable[[#This Row],[PhenoAbbv]],".",RIGHT(RecordTable[[#This Row],[METRC]],6))</f>
        <v>PLAN004.054381</v>
      </c>
      <c r="D4173" s="15">
        <v>43886</v>
      </c>
      <c r="E4173" s="15" t="str">
        <f>_xlfn.IFNA(IF(LEFT(VLOOKUP(RecordTable[[#This Row],[METRC]],METRC!A:B,2,FALSE),4)=LEFT(RecordTable[[#This Row],[CloneBarcode]],4),"match","MISMATCH"),"dead")</f>
        <v>dead</v>
      </c>
      <c r="F4173" s="15" t="str">
        <f>_xlfn.IFNA(INDEX(Table6[[#All],[Location]],MATCH(RecordTable[[#This Row],[METRC]],Table6[Tag],0)),"DEAD")</f>
        <v>DEAD</v>
      </c>
    </row>
    <row r="4174" spans="1:6" x14ac:dyDescent="0.25">
      <c r="A4174" t="s">
        <v>4818</v>
      </c>
      <c r="B4174" t="s">
        <v>2672</v>
      </c>
      <c r="C4174" t="str">
        <f>_xlfn.CONCAT(RecordTable[[#This Row],[PhenoAbbv]],".",RIGHT(RecordTable[[#This Row],[METRC]],6))</f>
        <v>PLAN008.054094</v>
      </c>
      <c r="D4174" s="15">
        <v>43886</v>
      </c>
      <c r="E4174" s="15" t="str">
        <f>_xlfn.IFNA(IF(LEFT(VLOOKUP(RecordTable[[#This Row],[METRC]],METRC!A:B,2,FALSE),4)=LEFT(RecordTable[[#This Row],[CloneBarcode]],4),"match","MISMATCH"),"dead")</f>
        <v>dead</v>
      </c>
      <c r="F4174" s="15" t="str">
        <f>_xlfn.IFNA(INDEX(Table6[[#All],[Location]],MATCH(RecordTable[[#This Row],[METRC]],Table6[Tag],0)),"DEAD")</f>
        <v>DEAD</v>
      </c>
    </row>
    <row r="4175" spans="1:6" x14ac:dyDescent="0.25">
      <c r="A4175" t="s">
        <v>4819</v>
      </c>
      <c r="B4175" t="s">
        <v>2672</v>
      </c>
      <c r="C4175" t="str">
        <f>_xlfn.CONCAT(RecordTable[[#This Row],[PhenoAbbv]],".",RIGHT(RecordTable[[#This Row],[METRC]],6))</f>
        <v>PLAN008.054144</v>
      </c>
      <c r="D4175" s="15">
        <v>43886</v>
      </c>
      <c r="E4175" s="15" t="str">
        <f>_xlfn.IFNA(IF(LEFT(VLOOKUP(RecordTable[[#This Row],[METRC]],METRC!A:B,2,FALSE),4)=LEFT(RecordTable[[#This Row],[CloneBarcode]],4),"match","MISMATCH"),"dead")</f>
        <v>dead</v>
      </c>
      <c r="F4175" s="15" t="str">
        <f>_xlfn.IFNA(INDEX(Table6[[#All],[Location]],MATCH(RecordTable[[#This Row],[METRC]],Table6[Tag],0)),"DEAD")</f>
        <v>DEAD</v>
      </c>
    </row>
    <row r="4176" spans="1:6" x14ac:dyDescent="0.25">
      <c r="A4176" t="s">
        <v>4648</v>
      </c>
      <c r="B4176" t="s">
        <v>2726</v>
      </c>
      <c r="C4176" t="str">
        <f>_xlfn.CONCAT(RecordTable[[#This Row],[PhenoAbbv]],".",RIGHT(RecordTable[[#This Row],[METRC]],6))</f>
        <v>PLAN017.044188</v>
      </c>
      <c r="D4176" s="15">
        <v>43886</v>
      </c>
      <c r="E4176" s="15" t="str">
        <f>_xlfn.IFNA(IF(LEFT(VLOOKUP(RecordTable[[#This Row],[METRC]],METRC!A:B,2,FALSE),4)=LEFT(RecordTable[[#This Row],[CloneBarcode]],4),"match","MISMATCH"),"dead")</f>
        <v>dead</v>
      </c>
      <c r="F4176" s="15" t="str">
        <f>_xlfn.IFNA(INDEX(Table6[[#All],[Location]],MATCH(RecordTable[[#This Row],[METRC]],Table6[Tag],0)),"DEAD")</f>
        <v>DEAD</v>
      </c>
    </row>
    <row r="4177" spans="1:6" x14ac:dyDescent="0.25">
      <c r="A4177" t="s">
        <v>4649</v>
      </c>
      <c r="B4177" t="s">
        <v>2726</v>
      </c>
      <c r="C4177" t="str">
        <f>_xlfn.CONCAT(RecordTable[[#This Row],[PhenoAbbv]],".",RIGHT(RecordTable[[#This Row],[METRC]],6))</f>
        <v>PLAN017.044211</v>
      </c>
      <c r="D4177" s="15">
        <v>43886</v>
      </c>
      <c r="E4177" s="15" t="str">
        <f>_xlfn.IFNA(IF(LEFT(VLOOKUP(RecordTable[[#This Row],[METRC]],METRC!A:B,2,FALSE),4)=LEFT(RecordTable[[#This Row],[CloneBarcode]],4),"match","MISMATCH"),"dead")</f>
        <v>dead</v>
      </c>
      <c r="F4177" s="15" t="str">
        <f>_xlfn.IFNA(INDEX(Table6[[#All],[Location]],MATCH(RecordTable[[#This Row],[METRC]],Table6[Tag],0)),"DEAD")</f>
        <v>DEAD</v>
      </c>
    </row>
    <row r="4178" spans="1:6" x14ac:dyDescent="0.25">
      <c r="A4178" t="str">
        <f>_xlfn.CONCAT("1A4070000000065000",RIGHT(RecordTable[[#This Row],[CloneBarcode]],6))</f>
        <v>1A4070000000065000064875</v>
      </c>
      <c r="B4178" t="str">
        <f>LEFT(RecordTable[[#This Row],[CloneBarcode]],7)</f>
        <v>PLAN017</v>
      </c>
      <c r="C4178" t="s">
        <v>2733</v>
      </c>
      <c r="D4178" s="15">
        <v>43886</v>
      </c>
      <c r="E4178" s="15" t="str">
        <f>_xlfn.IFNA(IF(LEFT(VLOOKUP(RecordTable[[#This Row],[METRC]],METRC!A:B,2,FALSE),4)=LEFT(RecordTable[[#This Row],[CloneBarcode]],4),"match","MISMATCH"),"dead")</f>
        <v>dead</v>
      </c>
      <c r="F4178" s="15" t="str">
        <f>_xlfn.IFNA(INDEX(Table6[[#All],[Location]],MATCH(RecordTable[[#This Row],[METRC]],Table6[Tag],0)),"DEAD")</f>
        <v>DEAD</v>
      </c>
    </row>
    <row r="4179" spans="1:6" x14ac:dyDescent="0.25">
      <c r="A4179" t="str">
        <f>_xlfn.CONCAT("1A4070000000065000",RIGHT(RecordTable[[#This Row],[CloneBarcode]],6))</f>
        <v>1A4070000000065000064873</v>
      </c>
      <c r="B4179" t="str">
        <f>LEFT(RecordTable[[#This Row],[CloneBarcode]],7)</f>
        <v>PLAN017</v>
      </c>
      <c r="C4179" t="s">
        <v>165</v>
      </c>
      <c r="D4179" s="15">
        <v>43886</v>
      </c>
      <c r="E4179" s="15" t="str">
        <f>_xlfn.IFNA(IF(LEFT(VLOOKUP(RecordTable[[#This Row],[METRC]],METRC!A:B,2,FALSE),4)=LEFT(RecordTable[[#This Row],[CloneBarcode]],4),"match","MISMATCH"),"dead")</f>
        <v>dead</v>
      </c>
      <c r="F4179" s="15" t="str">
        <f>_xlfn.IFNA(INDEX(Table6[[#All],[Location]],MATCH(RecordTable[[#This Row],[METRC]],Table6[Tag],0)),"DEAD")</f>
        <v>DEAD</v>
      </c>
    </row>
    <row r="4180" spans="1:6" x14ac:dyDescent="0.25">
      <c r="A4180" t="str">
        <f>_xlfn.CONCAT("1A4070000000065000",RIGHT(RecordTable[[#This Row],[CloneBarcode]],6))</f>
        <v>1A4070000000065000064874</v>
      </c>
      <c r="B4180" t="str">
        <f>LEFT(RecordTable[[#This Row],[CloneBarcode]],7)</f>
        <v>PLAN017</v>
      </c>
      <c r="C4180" t="s">
        <v>2744</v>
      </c>
      <c r="D4180" s="15">
        <v>43886</v>
      </c>
      <c r="E4180" s="15" t="str">
        <f>_xlfn.IFNA(IF(LEFT(VLOOKUP(RecordTable[[#This Row],[METRC]],METRC!A:B,2,FALSE),4)=LEFT(RecordTable[[#This Row],[CloneBarcode]],4),"match","MISMATCH"),"dead")</f>
        <v>dead</v>
      </c>
      <c r="F4180" s="15" t="str">
        <f>_xlfn.IFNA(INDEX(Table6[[#All],[Location]],MATCH(RecordTable[[#This Row],[METRC]],Table6[Tag],0)),"DEAD")</f>
        <v>DEAD</v>
      </c>
    </row>
    <row r="4181" spans="1:6" x14ac:dyDescent="0.25">
      <c r="A4181" t="str">
        <f>_xlfn.CONCAT("1A4070000000065000",RIGHT(RecordTable[[#This Row],[CloneBarcode]],6))</f>
        <v>1A4070000000065000064872</v>
      </c>
      <c r="B4181" t="str">
        <f>LEFT(RecordTable[[#This Row],[CloneBarcode]],7)</f>
        <v>PLAN017</v>
      </c>
      <c r="C4181" t="s">
        <v>2727</v>
      </c>
      <c r="D4181" s="15">
        <v>43886</v>
      </c>
      <c r="E4181" s="15" t="str">
        <f>_xlfn.IFNA(IF(LEFT(VLOOKUP(RecordTable[[#This Row],[METRC]],METRC!A:B,2,FALSE),4)=LEFT(RecordTable[[#This Row],[CloneBarcode]],4),"match","MISMATCH"),"dead")</f>
        <v>dead</v>
      </c>
      <c r="F4181" s="15" t="str">
        <f>_xlfn.IFNA(INDEX(Table6[[#All],[Location]],MATCH(RecordTable[[#This Row],[METRC]],Table6[Tag],0)),"DEAD")</f>
        <v>DEAD</v>
      </c>
    </row>
    <row r="4182" spans="1:6" x14ac:dyDescent="0.25">
      <c r="A4182" t="s">
        <v>36</v>
      </c>
      <c r="B4182" t="s">
        <v>2645</v>
      </c>
      <c r="C4182" t="str">
        <f>_xlfn.CONCAT(RecordTable[[#This Row],[PhenoAbbv]],".",RIGHT(RecordTable[[#This Row],[METRC]],6))</f>
        <v>POTN017.057431</v>
      </c>
      <c r="D4182" s="15">
        <v>43886</v>
      </c>
      <c r="E4182" s="15" t="str">
        <f>_xlfn.IFNA(IF(LEFT(VLOOKUP(RecordTable[[#This Row],[METRC]],METRC!A:B,2,FALSE),4)=LEFT(RecordTable[[#This Row],[CloneBarcode]],4),"match","MISMATCH"),"dead")</f>
        <v>dead</v>
      </c>
      <c r="F4182" s="15" t="str">
        <f>_xlfn.IFNA(INDEX(Table6[[#All],[Location]],MATCH(RecordTable[[#This Row],[METRC]],Table6[Tag],0)),"DEAD")</f>
        <v>DEAD</v>
      </c>
    </row>
    <row r="4183" spans="1:6" x14ac:dyDescent="0.25">
      <c r="A4183" t="str">
        <f>_xlfn.CONCAT("1A4070000000065000",RIGHT(RecordTable[[#This Row],[CloneBarcode]],6))</f>
        <v>1A4070000000065000057432</v>
      </c>
      <c r="B4183" t="str">
        <f>LEFT(RecordTable[[#This Row],[CloneBarcode]],7)</f>
        <v>POTN017</v>
      </c>
      <c r="C4183" t="s">
        <v>174</v>
      </c>
      <c r="D4183" s="15">
        <v>43886</v>
      </c>
      <c r="E4183" s="15" t="str">
        <f>_xlfn.IFNA(IF(LEFT(VLOOKUP(RecordTable[[#This Row],[METRC]],METRC!A:B,2,FALSE),4)=LEFT(RecordTable[[#This Row],[CloneBarcode]],4),"match","MISMATCH"),"dead")</f>
        <v>dead</v>
      </c>
      <c r="F4183" s="15" t="str">
        <f>_xlfn.IFNA(INDEX(Table6[[#All],[Location]],MATCH(RecordTable[[#This Row],[METRC]],Table6[Tag],0)),"DEAD")</f>
        <v>DEAD</v>
      </c>
    </row>
    <row r="4184" spans="1:6" x14ac:dyDescent="0.25">
      <c r="A4184" t="str">
        <f>_xlfn.CONCAT("1A4070000000065000",RIGHT(RecordTable[[#This Row],[CloneBarcode]],6))</f>
        <v>1A4070000000065000057433</v>
      </c>
      <c r="B4184" t="str">
        <f>LEFT(RecordTable[[#This Row],[CloneBarcode]],7)</f>
        <v>POTN017</v>
      </c>
      <c r="C4184" t="s">
        <v>189</v>
      </c>
      <c r="D4184" s="15">
        <v>43886</v>
      </c>
      <c r="E4184" s="15" t="str">
        <f>_xlfn.IFNA(IF(LEFT(VLOOKUP(RecordTable[[#This Row],[METRC]],METRC!A:B,2,FALSE),4)=LEFT(RecordTable[[#This Row],[CloneBarcode]],4),"match","MISMATCH"),"dead")</f>
        <v>dead</v>
      </c>
      <c r="F4184" s="15" t="str">
        <f>_xlfn.IFNA(INDEX(Table6[[#All],[Location]],MATCH(RecordTable[[#This Row],[METRC]],Table6[Tag],0)),"DEAD")</f>
        <v>DEAD</v>
      </c>
    </row>
    <row r="4185" spans="1:6" x14ac:dyDescent="0.25">
      <c r="A4185" t="s">
        <v>4659</v>
      </c>
      <c r="B4185" t="s">
        <v>3260</v>
      </c>
      <c r="C4185" t="str">
        <f>_xlfn.CONCAT(RecordTable[[#This Row],[PhenoAbbv]],".",RIGHT(RecordTable[[#This Row],[METRC]],6))</f>
        <v>SECF009.045490</v>
      </c>
      <c r="D4185" s="15">
        <v>43886</v>
      </c>
      <c r="E4185" s="15" t="str">
        <f>_xlfn.IFNA(IF(LEFT(VLOOKUP(RecordTable[[#This Row],[METRC]],METRC!A:B,2,FALSE),4)=LEFT(RecordTable[[#This Row],[CloneBarcode]],4),"match","MISMATCH"),"dead")</f>
        <v>dead</v>
      </c>
      <c r="F4185" s="15" t="str">
        <f>_xlfn.IFNA(INDEX(Table6[[#All],[Location]],MATCH(RecordTable[[#This Row],[METRC]],Table6[Tag],0)),"DEAD")</f>
        <v>DEAD</v>
      </c>
    </row>
    <row r="4186" spans="1:6" x14ac:dyDescent="0.25">
      <c r="A4186" t="s">
        <v>4660</v>
      </c>
      <c r="B4186" t="s">
        <v>3260</v>
      </c>
      <c r="C4186" t="str">
        <f>_xlfn.CONCAT(RecordTable[[#This Row],[PhenoAbbv]],".",RIGHT(RecordTable[[#This Row],[METRC]],6))</f>
        <v>SECF009.045491</v>
      </c>
      <c r="D4186" s="15">
        <v>43886</v>
      </c>
      <c r="E4186" s="15" t="str">
        <f>_xlfn.IFNA(IF(LEFT(VLOOKUP(RecordTable[[#This Row],[METRC]],METRC!A:B,2,FALSE),4)=LEFT(RecordTable[[#This Row],[CloneBarcode]],4),"match","MISMATCH"),"dead")</f>
        <v>dead</v>
      </c>
      <c r="F4186" s="15" t="str">
        <f>_xlfn.IFNA(INDEX(Table6[[#All],[Location]],MATCH(RecordTable[[#This Row],[METRC]],Table6[Tag],0)),"DEAD")</f>
        <v>DEAD</v>
      </c>
    </row>
    <row r="4187" spans="1:6" x14ac:dyDescent="0.25">
      <c r="A4187" t="s">
        <v>4820</v>
      </c>
      <c r="B4187" t="s">
        <v>3260</v>
      </c>
      <c r="C4187" t="str">
        <f>_xlfn.CONCAT(RecordTable[[#This Row],[PhenoAbbv]],".",RIGHT(RecordTable[[#This Row],[METRC]],6))</f>
        <v>SECF009.050618</v>
      </c>
      <c r="D4187" s="15">
        <v>43886</v>
      </c>
      <c r="E4187" s="15" t="str">
        <f>_xlfn.IFNA(IF(LEFT(VLOOKUP(RecordTable[[#This Row],[METRC]],METRC!A:B,2,FALSE),4)=LEFT(RecordTable[[#This Row],[CloneBarcode]],4),"match","MISMATCH"),"dead")</f>
        <v>dead</v>
      </c>
      <c r="F4187" s="15" t="str">
        <f>_xlfn.IFNA(INDEX(Table6[[#All],[Location]],MATCH(RecordTable[[#This Row],[METRC]],Table6[Tag],0)),"DEAD")</f>
        <v>DEAD</v>
      </c>
    </row>
    <row r="4188" spans="1:6" x14ac:dyDescent="0.25">
      <c r="A4188" t="str">
        <f>_xlfn.CONCAT("1A4070000000065000",RIGHT(RecordTable[[#This Row],[CloneBarcode]],6))</f>
        <v>1A4070000000065000060413</v>
      </c>
      <c r="B4188" t="str">
        <f>LEFT(RecordTable[[#This Row],[CloneBarcode]],7)</f>
        <v>SECF009</v>
      </c>
      <c r="C4188" t="s">
        <v>4716</v>
      </c>
      <c r="D4188" s="15">
        <v>43886</v>
      </c>
      <c r="E4188" s="15" t="str">
        <f>_xlfn.IFNA(IF(LEFT(VLOOKUP(RecordTable[[#This Row],[METRC]],METRC!A:B,2,FALSE),4)=LEFT(RecordTable[[#This Row],[CloneBarcode]],4),"match","MISMATCH"),"dead")</f>
        <v>dead</v>
      </c>
      <c r="F4188" s="15" t="str">
        <f>_xlfn.IFNA(INDEX(Table6[[#All],[Location]],MATCH(RecordTable[[#This Row],[METRC]],Table6[Tag],0)),"DEAD")</f>
        <v>DEAD</v>
      </c>
    </row>
    <row r="4189" spans="1:6" x14ac:dyDescent="0.25">
      <c r="A4189" t="str">
        <f>_xlfn.CONCAT("1A4070000000065000",RIGHT(RecordTable[[#This Row],[CloneBarcode]],6))</f>
        <v>1A4070000000065000062977</v>
      </c>
      <c r="B4189" t="str">
        <f>LEFT(RecordTable[[#This Row],[CloneBarcode]],7)</f>
        <v>SKNK004</v>
      </c>
      <c r="C4189" t="s">
        <v>4821</v>
      </c>
      <c r="D4189" s="15">
        <v>43886</v>
      </c>
      <c r="E4189" s="15" t="str">
        <f>_xlfn.IFNA(IF(LEFT(VLOOKUP(RecordTable[[#This Row],[METRC]],METRC!A:B,2,FALSE),4)=LEFT(RecordTable[[#This Row],[CloneBarcode]],4),"match","MISMATCH"),"dead")</f>
        <v>dead</v>
      </c>
      <c r="F4189" s="15" t="str">
        <f>_xlfn.IFNA(INDEX(Table6[[#All],[Location]],MATCH(RecordTable[[#This Row],[METRC]],Table6[Tag],0)),"DEAD")</f>
        <v>DEAD</v>
      </c>
    </row>
    <row r="4190" spans="1:6" x14ac:dyDescent="0.25">
      <c r="A4190" t="str">
        <f>_xlfn.CONCAT("1A4070000000065000",RIGHT(RecordTable[[#This Row],[CloneBarcode]],6))</f>
        <v>1A4070000000065000064802</v>
      </c>
      <c r="B4190" t="str">
        <f>LEFT(RecordTable[[#This Row],[CloneBarcode]],7)</f>
        <v>SKNK004</v>
      </c>
      <c r="C4190" t="s">
        <v>4822</v>
      </c>
      <c r="D4190" s="15">
        <v>43886</v>
      </c>
      <c r="E4190" s="15" t="str">
        <f>_xlfn.IFNA(IF(LEFT(VLOOKUP(RecordTable[[#This Row],[METRC]],METRC!A:B,2,FALSE),4)=LEFT(RecordTable[[#This Row],[CloneBarcode]],4),"match","MISMATCH"),"dead")</f>
        <v>dead</v>
      </c>
      <c r="F4190" s="15" t="str">
        <f>_xlfn.IFNA(INDEX(Table6[[#All],[Location]],MATCH(RecordTable[[#This Row],[METRC]],Table6[Tag],0)),"DEAD")</f>
        <v>DEAD</v>
      </c>
    </row>
    <row r="4191" spans="1:6" x14ac:dyDescent="0.25">
      <c r="A4191" t="s">
        <v>4823</v>
      </c>
      <c r="B4191" t="s">
        <v>4824</v>
      </c>
      <c r="C4191" t="str">
        <f>_xlfn.CONCAT(RecordTable[[#This Row],[PhenoAbbv]],".",RIGHT(RecordTable[[#This Row],[METRC]],6))</f>
        <v>SKNK005.053226</v>
      </c>
      <c r="D4191" s="15">
        <v>43886</v>
      </c>
      <c r="E4191" s="15" t="str">
        <f>_xlfn.IFNA(IF(LEFT(VLOOKUP(RecordTable[[#This Row],[METRC]],METRC!A:B,2,FALSE),4)=LEFT(RecordTable[[#This Row],[CloneBarcode]],4),"match","MISMATCH"),"dead")</f>
        <v>dead</v>
      </c>
      <c r="F4191" s="15" t="str">
        <f>_xlfn.IFNA(INDEX(Table6[[#All],[Location]],MATCH(RecordTable[[#This Row],[METRC]],Table6[Tag],0)),"DEAD")</f>
        <v>DEAD</v>
      </c>
    </row>
    <row r="4192" spans="1:6" x14ac:dyDescent="0.25">
      <c r="A4192" t="str">
        <f>_xlfn.CONCAT("1A4070000000065000",RIGHT(RecordTable[[#This Row],[CloneBarcode]],6))</f>
        <v>1A4070000000065000063000</v>
      </c>
      <c r="B4192" t="str">
        <f>LEFT(RecordTable[[#This Row],[CloneBarcode]],7)</f>
        <v>SKNK005</v>
      </c>
      <c r="C4192" t="s">
        <v>4825</v>
      </c>
      <c r="D4192" s="15">
        <v>43886</v>
      </c>
      <c r="E4192" s="15" t="str">
        <f>_xlfn.IFNA(IF(LEFT(VLOOKUP(RecordTable[[#This Row],[METRC]],METRC!A:B,2,FALSE),4)=LEFT(RecordTable[[#This Row],[CloneBarcode]],4),"match","MISMATCH"),"dead")</f>
        <v>dead</v>
      </c>
      <c r="F4192" s="15" t="str">
        <f>_xlfn.IFNA(INDEX(Table6[[#All],[Location]],MATCH(RecordTable[[#This Row],[METRC]],Table6[Tag],0)),"DEAD")</f>
        <v>DEAD</v>
      </c>
    </row>
    <row r="4193" spans="1:6" x14ac:dyDescent="0.25">
      <c r="A4193" t="str">
        <f>_xlfn.CONCAT("1A4070000000065000",RIGHT(RecordTable[[#This Row],[CloneBarcode]],6))</f>
        <v>1A4070000000065000064795</v>
      </c>
      <c r="B4193" t="str">
        <f>LEFT(RecordTable[[#This Row],[CloneBarcode]],7)</f>
        <v>SKNK005</v>
      </c>
      <c r="C4193" t="s">
        <v>4826</v>
      </c>
      <c r="D4193" s="15">
        <v>43886</v>
      </c>
      <c r="E4193" s="15" t="str">
        <f>_xlfn.IFNA(IF(LEFT(VLOOKUP(RecordTable[[#This Row],[METRC]],METRC!A:B,2,FALSE),4)=LEFT(RecordTable[[#This Row],[CloneBarcode]],4),"match","MISMATCH"),"dead")</f>
        <v>dead</v>
      </c>
      <c r="F4193" s="15" t="str">
        <f>_xlfn.IFNA(INDEX(Table6[[#All],[Location]],MATCH(RecordTable[[#This Row],[METRC]],Table6[Tag],0)),"DEAD")</f>
        <v>DEAD</v>
      </c>
    </row>
    <row r="4194" spans="1:6" x14ac:dyDescent="0.25">
      <c r="A4194" t="str">
        <f>_xlfn.CONCAT("1A4070000000065000",RIGHT(RecordTable[[#This Row],[CloneBarcode]],6))</f>
        <v>1A4070000000065000064786</v>
      </c>
      <c r="B4194" t="str">
        <f>LEFT(RecordTable[[#This Row],[CloneBarcode]],7)</f>
        <v>SKNK005</v>
      </c>
      <c r="C4194" t="s">
        <v>4827</v>
      </c>
      <c r="D4194" s="15">
        <v>43886</v>
      </c>
      <c r="E4194" s="15" t="str">
        <f>_xlfn.IFNA(IF(LEFT(VLOOKUP(RecordTable[[#This Row],[METRC]],METRC!A:B,2,FALSE),4)=LEFT(RecordTable[[#This Row],[CloneBarcode]],4),"match","MISMATCH"),"dead")</f>
        <v>dead</v>
      </c>
      <c r="F4194" s="15" t="str">
        <f>_xlfn.IFNA(INDEX(Table6[[#All],[Location]],MATCH(RecordTable[[#This Row],[METRC]],Table6[Tag],0)),"DEAD")</f>
        <v>DEAD</v>
      </c>
    </row>
    <row r="4195" spans="1:6" x14ac:dyDescent="0.25">
      <c r="A4195" t="str">
        <f>_xlfn.CONCAT("1A4070000000065000",RIGHT(RecordTable[[#This Row],[CloneBarcode]],6))</f>
        <v>1A4070000000065000064792</v>
      </c>
      <c r="B4195" t="str">
        <f>LEFT(RecordTable[[#This Row],[CloneBarcode]],7)</f>
        <v>SKNK005</v>
      </c>
      <c r="C4195" t="s">
        <v>4828</v>
      </c>
      <c r="D4195" s="15">
        <v>43886</v>
      </c>
      <c r="E4195" s="15" t="str">
        <f>_xlfn.IFNA(IF(LEFT(VLOOKUP(RecordTable[[#This Row],[METRC]],METRC!A:B,2,FALSE),4)=LEFT(RecordTable[[#This Row],[CloneBarcode]],4),"match","MISMATCH"),"dead")</f>
        <v>dead</v>
      </c>
      <c r="F4195" s="15" t="str">
        <f>_xlfn.IFNA(INDEX(Table6[[#All],[Location]],MATCH(RecordTable[[#This Row],[METRC]],Table6[Tag],0)),"DEAD")</f>
        <v>DEAD</v>
      </c>
    </row>
    <row r="4196" spans="1:6" x14ac:dyDescent="0.25">
      <c r="A4196" t="str">
        <f>_xlfn.CONCAT("1A4070000000065000",RIGHT(RecordTable[[#This Row],[CloneBarcode]],6))</f>
        <v>1A4070000000065000064807</v>
      </c>
      <c r="B4196" t="str">
        <f>LEFT(RecordTable[[#This Row],[CloneBarcode]],7)</f>
        <v>SKNK005</v>
      </c>
      <c r="C4196" t="s">
        <v>4829</v>
      </c>
      <c r="D4196" s="15">
        <v>43886</v>
      </c>
      <c r="E4196" s="15" t="str">
        <f>_xlfn.IFNA(IF(LEFT(VLOOKUP(RecordTable[[#This Row],[METRC]],METRC!A:B,2,FALSE),4)=LEFT(RecordTable[[#This Row],[CloneBarcode]],4),"match","MISMATCH"),"dead")</f>
        <v>dead</v>
      </c>
      <c r="F4196" s="15" t="str">
        <f>_xlfn.IFNA(INDEX(Table6[[#All],[Location]],MATCH(RecordTable[[#This Row],[METRC]],Table6[Tag],0)),"DEAD")</f>
        <v>DEAD</v>
      </c>
    </row>
    <row r="4197" spans="1:6" x14ac:dyDescent="0.25">
      <c r="A4197" t="str">
        <f>_xlfn.CONCAT("1A4070000000065000",RIGHT(RecordTable[[#This Row],[CloneBarcode]],6))</f>
        <v>1A4070000000065000057104</v>
      </c>
      <c r="B4197" t="str">
        <f>LEFT(RecordTable[[#This Row],[CloneBarcode]],7)</f>
        <v>SKNK007</v>
      </c>
      <c r="C4197" t="s">
        <v>4717</v>
      </c>
      <c r="D4197" s="15">
        <v>43886</v>
      </c>
      <c r="E4197" s="15" t="str">
        <f>_xlfn.IFNA(IF(LEFT(VLOOKUP(RecordTable[[#This Row],[METRC]],METRC!A:B,2,FALSE),4)=LEFT(RecordTable[[#This Row],[CloneBarcode]],4),"match","MISMATCH"),"dead")</f>
        <v>dead</v>
      </c>
      <c r="F4197" s="15" t="str">
        <f>_xlfn.IFNA(INDEX(Table6[[#All],[Location]],MATCH(RecordTable[[#This Row],[METRC]],Table6[Tag],0)),"DEAD")</f>
        <v>DEAD</v>
      </c>
    </row>
    <row r="4198" spans="1:6" x14ac:dyDescent="0.25">
      <c r="A4198" t="str">
        <f>_xlfn.CONCAT("1A4070000000065000",RIGHT(RecordTable[[#This Row],[CloneBarcode]],6))</f>
        <v>1A4070000000065000064793</v>
      </c>
      <c r="B4198" t="str">
        <f>LEFT(RecordTable[[#This Row],[CloneBarcode]],7)</f>
        <v>SKNK007</v>
      </c>
      <c r="C4198" t="s">
        <v>4830</v>
      </c>
      <c r="D4198" s="15">
        <v>43886</v>
      </c>
      <c r="E4198" s="15" t="str">
        <f>_xlfn.IFNA(IF(LEFT(VLOOKUP(RecordTable[[#This Row],[METRC]],METRC!A:B,2,FALSE),4)=LEFT(RecordTable[[#This Row],[CloneBarcode]],4),"match","MISMATCH"),"dead")</f>
        <v>dead</v>
      </c>
      <c r="F4198" s="15" t="str">
        <f>_xlfn.IFNA(INDEX(Table6[[#All],[Location]],MATCH(RecordTable[[#This Row],[METRC]],Table6[Tag],0)),"DEAD")</f>
        <v>DEAD</v>
      </c>
    </row>
    <row r="4199" spans="1:6" x14ac:dyDescent="0.25">
      <c r="A4199" t="str">
        <f>_xlfn.CONCAT("1A4070000000065000",RIGHT(RecordTable[[#This Row],[CloneBarcode]],6))</f>
        <v>1A4070000000065000064788</v>
      </c>
      <c r="B4199" t="str">
        <f>LEFT(RecordTable[[#This Row],[CloneBarcode]],7)</f>
        <v>SKNK007</v>
      </c>
      <c r="C4199" t="s">
        <v>4831</v>
      </c>
      <c r="D4199" s="15">
        <v>43886</v>
      </c>
      <c r="E4199" s="15" t="str">
        <f>_xlfn.IFNA(IF(LEFT(VLOOKUP(RecordTable[[#This Row],[METRC]],METRC!A:B,2,FALSE),4)=LEFT(RecordTable[[#This Row],[CloneBarcode]],4),"match","MISMATCH"),"dead")</f>
        <v>dead</v>
      </c>
      <c r="F4199" s="15" t="str">
        <f>_xlfn.IFNA(INDEX(Table6[[#All],[Location]],MATCH(RecordTable[[#This Row],[METRC]],Table6[Tag],0)),"DEAD")</f>
        <v>DEAD</v>
      </c>
    </row>
    <row r="4200" spans="1:6" x14ac:dyDescent="0.25">
      <c r="A4200" t="str">
        <f>_xlfn.CONCAT("1A4070000000065000",RIGHT(RecordTable[[#This Row],[CloneBarcode]],6))</f>
        <v>1A4070000000065000064809</v>
      </c>
      <c r="B4200" t="str">
        <f>LEFT(RecordTable[[#This Row],[CloneBarcode]],7)</f>
        <v>SKNK007</v>
      </c>
      <c r="C4200" t="s">
        <v>4832</v>
      </c>
      <c r="D4200" s="15">
        <v>43886</v>
      </c>
      <c r="E4200" s="15" t="str">
        <f>_xlfn.IFNA(IF(LEFT(VLOOKUP(RecordTable[[#This Row],[METRC]],METRC!A:B,2,FALSE),4)=LEFT(RecordTable[[#This Row],[CloneBarcode]],4),"match","MISMATCH"),"dead")</f>
        <v>dead</v>
      </c>
      <c r="F4200" s="15" t="str">
        <f>_xlfn.IFNA(INDEX(Table6[[#All],[Location]],MATCH(RecordTable[[#This Row],[METRC]],Table6[Tag],0)),"DEAD")</f>
        <v>DEAD</v>
      </c>
    </row>
    <row r="4201" spans="1:6" x14ac:dyDescent="0.25">
      <c r="A4201" t="str">
        <f>_xlfn.CONCAT("1A4070000000065000",RIGHT(RecordTable[[#This Row],[CloneBarcode]],6))</f>
        <v>1A4070000000065000064798</v>
      </c>
      <c r="B4201" t="str">
        <f>LEFT(RecordTable[[#This Row],[CloneBarcode]],7)</f>
        <v>SKNK009</v>
      </c>
      <c r="C4201" t="s">
        <v>4833</v>
      </c>
      <c r="D4201" s="15">
        <v>43886</v>
      </c>
      <c r="E4201" s="15" t="str">
        <f>_xlfn.IFNA(IF(LEFT(VLOOKUP(RecordTable[[#This Row],[METRC]],METRC!A:B,2,FALSE),4)=LEFT(RecordTable[[#This Row],[CloneBarcode]],4),"match","MISMATCH"),"dead")</f>
        <v>dead</v>
      </c>
      <c r="F4201" s="15" t="str">
        <f>_xlfn.IFNA(INDEX(Table6[[#All],[Location]],MATCH(RecordTable[[#This Row],[METRC]],Table6[Tag],0)),"DEAD")</f>
        <v>DEAD</v>
      </c>
    </row>
    <row r="4202" spans="1:6" x14ac:dyDescent="0.25">
      <c r="A4202" t="str">
        <f>_xlfn.CONCAT("1A4070000000065000",RIGHT(RecordTable[[#This Row],[CloneBarcode]],6))</f>
        <v>1A4070000000065000064787</v>
      </c>
      <c r="B4202" t="str">
        <f>LEFT(RecordTable[[#This Row],[CloneBarcode]],7)</f>
        <v>SKNK009</v>
      </c>
      <c r="C4202" t="s">
        <v>4834</v>
      </c>
      <c r="D4202" s="15">
        <v>43886</v>
      </c>
      <c r="E4202" s="15" t="str">
        <f>_xlfn.IFNA(IF(LEFT(VLOOKUP(RecordTable[[#This Row],[METRC]],METRC!A:B,2,FALSE),4)=LEFT(RecordTable[[#This Row],[CloneBarcode]],4),"match","MISMATCH"),"dead")</f>
        <v>dead</v>
      </c>
      <c r="F4202" s="15" t="str">
        <f>_xlfn.IFNA(INDEX(Table6[[#All],[Location]],MATCH(RecordTable[[#This Row],[METRC]],Table6[Tag],0)),"DEAD")</f>
        <v>DEAD</v>
      </c>
    </row>
    <row r="4203" spans="1:6" x14ac:dyDescent="0.25">
      <c r="A4203" t="s">
        <v>4835</v>
      </c>
      <c r="B4203" t="s">
        <v>4836</v>
      </c>
      <c r="C4203" t="str">
        <f>_xlfn.CONCAT(RecordTable[[#This Row],[PhenoAbbv]],".",RIGHT(RecordTable[[#This Row],[METRC]],6))</f>
        <v>SKNK012.053232</v>
      </c>
      <c r="D4203" s="15">
        <v>43886</v>
      </c>
      <c r="E4203" s="15" t="str">
        <f>_xlfn.IFNA(IF(LEFT(VLOOKUP(RecordTable[[#This Row],[METRC]],METRC!A:B,2,FALSE),4)=LEFT(RecordTable[[#This Row],[CloneBarcode]],4),"match","MISMATCH"),"dead")</f>
        <v>dead</v>
      </c>
      <c r="F4203" s="15" t="str">
        <f>_xlfn.IFNA(INDEX(Table6[[#All],[Location]],MATCH(RecordTable[[#This Row],[METRC]],Table6[Tag],0)),"DEAD")</f>
        <v>DEAD</v>
      </c>
    </row>
    <row r="4204" spans="1:6" x14ac:dyDescent="0.25">
      <c r="A4204" t="str">
        <f>_xlfn.CONCAT("1A4070000000065000",RIGHT(RecordTable[[#This Row],[CloneBarcode]],6))</f>
        <v>1A4070000000065000061745</v>
      </c>
      <c r="B4204" t="str">
        <f>LEFT(RecordTable[[#This Row],[CloneBarcode]],7)</f>
        <v>SKNK012</v>
      </c>
      <c r="C4204" t="s">
        <v>4837</v>
      </c>
      <c r="D4204" s="15">
        <v>43886</v>
      </c>
      <c r="E4204" s="15" t="str">
        <f>_xlfn.IFNA(IF(LEFT(VLOOKUP(RecordTable[[#This Row],[METRC]],METRC!A:B,2,FALSE),4)=LEFT(RecordTable[[#This Row],[CloneBarcode]],4),"match","MISMATCH"),"dead")</f>
        <v>dead</v>
      </c>
      <c r="F4204" s="15" t="str">
        <f>_xlfn.IFNA(INDEX(Table6[[#All],[Location]],MATCH(RecordTable[[#This Row],[METRC]],Table6[Tag],0)),"DEAD")</f>
        <v>DEAD</v>
      </c>
    </row>
    <row r="4205" spans="1:6" x14ac:dyDescent="0.25">
      <c r="A4205" t="str">
        <f>_xlfn.CONCAT("1A4070000000065000",RIGHT(RecordTable[[#This Row],[CloneBarcode]],6))</f>
        <v>1A4070000000065000061748</v>
      </c>
      <c r="B4205" t="str">
        <f>LEFT(RecordTable[[#This Row],[CloneBarcode]],7)</f>
        <v>SKNK012</v>
      </c>
      <c r="C4205" t="s">
        <v>4838</v>
      </c>
      <c r="D4205" s="15">
        <v>43886</v>
      </c>
      <c r="E4205" s="15" t="str">
        <f>_xlfn.IFNA(IF(LEFT(VLOOKUP(RecordTable[[#This Row],[METRC]],METRC!A:B,2,FALSE),4)=LEFT(RecordTable[[#This Row],[CloneBarcode]],4),"match","MISMATCH"),"dead")</f>
        <v>dead</v>
      </c>
      <c r="F4205" s="15" t="str">
        <f>_xlfn.IFNA(INDEX(Table6[[#All],[Location]],MATCH(RecordTable[[#This Row],[METRC]],Table6[Tag],0)),"DEAD")</f>
        <v>DEAD</v>
      </c>
    </row>
    <row r="4206" spans="1:6" x14ac:dyDescent="0.25">
      <c r="A4206" t="str">
        <f>_xlfn.CONCAT("1A4070000000065000",RIGHT(RecordTable[[#This Row],[CloneBarcode]],6))</f>
        <v>1A4070000000065000063012</v>
      </c>
      <c r="B4206" t="str">
        <f>LEFT(RecordTable[[#This Row],[CloneBarcode]],7)</f>
        <v>SKNK012</v>
      </c>
      <c r="C4206" t="s">
        <v>4839</v>
      </c>
      <c r="D4206" s="15">
        <v>43886</v>
      </c>
      <c r="E4206" s="15" t="str">
        <f>_xlfn.IFNA(IF(LEFT(VLOOKUP(RecordTable[[#This Row],[METRC]],METRC!A:B,2,FALSE),4)=LEFT(RecordTable[[#This Row],[CloneBarcode]],4),"match","MISMATCH"),"dead")</f>
        <v>dead</v>
      </c>
      <c r="F4206" s="15" t="str">
        <f>_xlfn.IFNA(INDEX(Table6[[#All],[Location]],MATCH(RecordTable[[#This Row],[METRC]],Table6[Tag],0)),"DEAD")</f>
        <v>DEAD</v>
      </c>
    </row>
    <row r="4207" spans="1:6" x14ac:dyDescent="0.25">
      <c r="A4207" t="str">
        <f>_xlfn.CONCAT("1A4070000000065000",RIGHT(RecordTable[[#This Row],[CloneBarcode]],6))</f>
        <v>1A4070000000065000063006</v>
      </c>
      <c r="B4207" t="str">
        <f>LEFT(RecordTable[[#This Row],[CloneBarcode]],7)</f>
        <v>SKNK012</v>
      </c>
      <c r="C4207" t="s">
        <v>4840</v>
      </c>
      <c r="D4207" s="15">
        <v>43886</v>
      </c>
      <c r="E4207" s="15" t="str">
        <f>_xlfn.IFNA(IF(LEFT(VLOOKUP(RecordTable[[#This Row],[METRC]],METRC!A:B,2,FALSE),4)=LEFT(RecordTable[[#This Row],[CloneBarcode]],4),"match","MISMATCH"),"dead")</f>
        <v>dead</v>
      </c>
      <c r="F4207" s="15" t="str">
        <f>_xlfn.IFNA(INDEX(Table6[[#All],[Location]],MATCH(RecordTable[[#This Row],[METRC]],Table6[Tag],0)),"DEAD")</f>
        <v>DEAD</v>
      </c>
    </row>
    <row r="4208" spans="1:6" x14ac:dyDescent="0.25">
      <c r="A4208" t="str">
        <f>_xlfn.CONCAT("1A4070000000065000",RIGHT(RecordTable[[#This Row],[CloneBarcode]],6))</f>
        <v>1A4070000000065000057124</v>
      </c>
      <c r="B4208" t="str">
        <f>LEFT(RecordTable[[#This Row],[CloneBarcode]],7)</f>
        <v>SKNK012</v>
      </c>
      <c r="C4208" t="s">
        <v>4718</v>
      </c>
      <c r="D4208" s="15">
        <v>43886</v>
      </c>
      <c r="E4208" s="15" t="str">
        <f>_xlfn.IFNA(IF(LEFT(VLOOKUP(RecordTable[[#This Row],[METRC]],METRC!A:B,2,FALSE),4)=LEFT(RecordTable[[#This Row],[CloneBarcode]],4),"match","MISMATCH"),"dead")</f>
        <v>dead</v>
      </c>
      <c r="F4208" s="15" t="str">
        <f>_xlfn.IFNA(INDEX(Table6[[#All],[Location]],MATCH(RecordTable[[#This Row],[METRC]],Table6[Tag],0)),"DEAD")</f>
        <v>DEAD</v>
      </c>
    </row>
    <row r="4209" spans="1:6" x14ac:dyDescent="0.25">
      <c r="A4209" t="str">
        <f>_xlfn.CONCAT("1A4070000000065000",RIGHT(RecordTable[[#This Row],[CloneBarcode]],6))</f>
        <v>1A4070000000065000064794</v>
      </c>
      <c r="B4209" t="str">
        <f>LEFT(RecordTable[[#This Row],[CloneBarcode]],7)</f>
        <v>SKNK012</v>
      </c>
      <c r="C4209" t="s">
        <v>4841</v>
      </c>
      <c r="D4209" s="15">
        <v>43886</v>
      </c>
      <c r="E4209" s="15" t="str">
        <f>_xlfn.IFNA(IF(LEFT(VLOOKUP(RecordTable[[#This Row],[METRC]],METRC!A:B,2,FALSE),4)=LEFT(RecordTable[[#This Row],[CloneBarcode]],4),"match","MISMATCH"),"dead")</f>
        <v>dead</v>
      </c>
      <c r="F4209" s="15" t="str">
        <f>_xlfn.IFNA(INDEX(Table6[[#All],[Location]],MATCH(RecordTable[[#This Row],[METRC]],Table6[Tag],0)),"DEAD")</f>
        <v>DEAD</v>
      </c>
    </row>
    <row r="4210" spans="1:6" x14ac:dyDescent="0.25">
      <c r="A4210" t="str">
        <f>_xlfn.CONCAT("1A4070000000065000",RIGHT(RecordTable[[#This Row],[CloneBarcode]],6))</f>
        <v>1A4070000000065000064797</v>
      </c>
      <c r="B4210" t="str">
        <f>LEFT(RecordTable[[#This Row],[CloneBarcode]],7)</f>
        <v>SKNK012</v>
      </c>
      <c r="C4210" t="s">
        <v>4842</v>
      </c>
      <c r="D4210" s="15">
        <v>43886</v>
      </c>
      <c r="E4210" s="15" t="str">
        <f>_xlfn.IFNA(IF(LEFT(VLOOKUP(RecordTable[[#This Row],[METRC]],METRC!A:B,2,FALSE),4)=LEFT(RecordTable[[#This Row],[CloneBarcode]],4),"match","MISMATCH"),"dead")</f>
        <v>dead</v>
      </c>
      <c r="F4210" s="15" t="str">
        <f>_xlfn.IFNA(INDEX(Table6[[#All],[Location]],MATCH(RecordTable[[#This Row],[METRC]],Table6[Tag],0)),"DEAD")</f>
        <v>DEAD</v>
      </c>
    </row>
    <row r="4211" spans="1:6" x14ac:dyDescent="0.25">
      <c r="A4211" t="str">
        <f>_xlfn.CONCAT("1A4070000000065000",RIGHT(RecordTable[[#This Row],[CloneBarcode]],6))</f>
        <v>1A4070000000065000064806</v>
      </c>
      <c r="B4211" t="str">
        <f>LEFT(RecordTable[[#This Row],[CloneBarcode]],7)</f>
        <v>SKNK012</v>
      </c>
      <c r="C4211" t="s">
        <v>4843</v>
      </c>
      <c r="D4211" s="15">
        <v>43886</v>
      </c>
      <c r="E4211" s="15" t="str">
        <f>_xlfn.IFNA(IF(LEFT(VLOOKUP(RecordTable[[#This Row],[METRC]],METRC!A:B,2,FALSE),4)=LEFT(RecordTable[[#This Row],[CloneBarcode]],4),"match","MISMATCH"),"dead")</f>
        <v>dead</v>
      </c>
      <c r="F4211" s="15" t="str">
        <f>_xlfn.IFNA(INDEX(Table6[[#All],[Location]],MATCH(RecordTable[[#This Row],[METRC]],Table6[Tag],0)),"DEAD")</f>
        <v>DEAD</v>
      </c>
    </row>
    <row r="4212" spans="1:6" x14ac:dyDescent="0.25">
      <c r="A4212" t="str">
        <f>_xlfn.CONCAT("1A4070000000065000",RIGHT(RecordTable[[#This Row],[CloneBarcode]],6))</f>
        <v>1A4070000000065000064791</v>
      </c>
      <c r="B4212" t="str">
        <f>LEFT(RecordTable[[#This Row],[CloneBarcode]],7)</f>
        <v>SKNK012</v>
      </c>
      <c r="C4212" t="s">
        <v>4844</v>
      </c>
      <c r="D4212" s="15">
        <v>43886</v>
      </c>
      <c r="E4212" s="15" t="str">
        <f>_xlfn.IFNA(IF(LEFT(VLOOKUP(RecordTable[[#This Row],[METRC]],METRC!A:B,2,FALSE),4)=LEFT(RecordTable[[#This Row],[CloneBarcode]],4),"match","MISMATCH"),"dead")</f>
        <v>dead</v>
      </c>
      <c r="F4212" s="15" t="str">
        <f>_xlfn.IFNA(INDEX(Table6[[#All],[Location]],MATCH(RecordTable[[#This Row],[METRC]],Table6[Tag],0)),"DEAD")</f>
        <v>DEAD</v>
      </c>
    </row>
    <row r="4213" spans="1:6" x14ac:dyDescent="0.25">
      <c r="A4213" t="str">
        <f>_xlfn.CONCAT("1A4070000000065000",RIGHT(RecordTable[[#This Row],[CloneBarcode]],6))</f>
        <v>1A4070000000065000064804</v>
      </c>
      <c r="B4213" t="str">
        <f>LEFT(RecordTable[[#This Row],[CloneBarcode]],7)</f>
        <v>SKNK012</v>
      </c>
      <c r="C4213" t="s">
        <v>4845</v>
      </c>
      <c r="D4213" s="15">
        <v>43886</v>
      </c>
      <c r="E4213" s="15" t="str">
        <f>_xlfn.IFNA(IF(LEFT(VLOOKUP(RecordTable[[#This Row],[METRC]],METRC!A:B,2,FALSE),4)=LEFT(RecordTable[[#This Row],[CloneBarcode]],4),"match","MISMATCH"),"dead")</f>
        <v>dead</v>
      </c>
      <c r="F4213" s="15" t="str">
        <f>_xlfn.IFNA(INDEX(Table6[[#All],[Location]],MATCH(RecordTable[[#This Row],[METRC]],Table6[Tag],0)),"DEAD")</f>
        <v>DEAD</v>
      </c>
    </row>
    <row r="4214" spans="1:6" x14ac:dyDescent="0.25">
      <c r="A4214" t="str">
        <f>_xlfn.CONCAT("1A4070000000065000",RIGHT(RecordTable[[#This Row],[CloneBarcode]],6))</f>
        <v>1A4070000000065000064803</v>
      </c>
      <c r="B4214" t="str">
        <f>LEFT(RecordTable[[#This Row],[CloneBarcode]],7)</f>
        <v>SKNK012</v>
      </c>
      <c r="C4214" t="s">
        <v>4846</v>
      </c>
      <c r="D4214" s="15">
        <v>43886</v>
      </c>
      <c r="E4214" s="15" t="str">
        <f>_xlfn.IFNA(IF(LEFT(VLOOKUP(RecordTable[[#This Row],[METRC]],METRC!A:B,2,FALSE),4)=LEFT(RecordTable[[#This Row],[CloneBarcode]],4),"match","MISMATCH"),"dead")</f>
        <v>dead</v>
      </c>
      <c r="F4214" s="15" t="str">
        <f>_xlfn.IFNA(INDEX(Table6[[#All],[Location]],MATCH(RecordTable[[#This Row],[METRC]],Table6[Tag],0)),"DEAD")</f>
        <v>DEAD</v>
      </c>
    </row>
    <row r="4215" spans="1:6" x14ac:dyDescent="0.25">
      <c r="A4215" t="str">
        <f>_xlfn.CONCAT("1A4070000000065000",RIGHT(RecordTable[[#This Row],[CloneBarcode]],6))</f>
        <v>1A4070000000065000064796</v>
      </c>
      <c r="B4215" t="str">
        <f>LEFT(RecordTable[[#This Row],[CloneBarcode]],7)</f>
        <v>SKNK012</v>
      </c>
      <c r="C4215" t="s">
        <v>4847</v>
      </c>
      <c r="D4215" s="15">
        <v>43886</v>
      </c>
      <c r="E4215" s="15" t="str">
        <f>_xlfn.IFNA(IF(LEFT(VLOOKUP(RecordTable[[#This Row],[METRC]],METRC!A:B,2,FALSE),4)=LEFT(RecordTable[[#This Row],[CloneBarcode]],4),"match","MISMATCH"),"dead")</f>
        <v>dead</v>
      </c>
      <c r="F4215" s="15" t="str">
        <f>_xlfn.IFNA(INDEX(Table6[[#All],[Location]],MATCH(RecordTable[[#This Row],[METRC]],Table6[Tag],0)),"DEAD")</f>
        <v>DEAD</v>
      </c>
    </row>
    <row r="4216" spans="1:6" x14ac:dyDescent="0.25">
      <c r="A4216" t="str">
        <f>_xlfn.CONCAT("1A4070000000065000",RIGHT(RecordTable[[#This Row],[CloneBarcode]],6))</f>
        <v>1A4070000000065000064808</v>
      </c>
      <c r="B4216" t="str">
        <f>LEFT(RecordTable[[#This Row],[CloneBarcode]],7)</f>
        <v>SKNK012</v>
      </c>
      <c r="C4216" t="s">
        <v>4848</v>
      </c>
      <c r="D4216" s="15">
        <v>43886</v>
      </c>
      <c r="E4216" s="15" t="str">
        <f>_xlfn.IFNA(IF(LEFT(VLOOKUP(RecordTable[[#This Row],[METRC]],METRC!A:B,2,FALSE),4)=LEFT(RecordTable[[#This Row],[CloneBarcode]],4),"match","MISMATCH"),"dead")</f>
        <v>dead</v>
      </c>
      <c r="F4216" s="15" t="str">
        <f>_xlfn.IFNA(INDEX(Table6[[#All],[Location]],MATCH(RecordTable[[#This Row],[METRC]],Table6[Tag],0)),"DEAD")</f>
        <v>DEAD</v>
      </c>
    </row>
    <row r="4217" spans="1:6" x14ac:dyDescent="0.25">
      <c r="A4217" t="str">
        <f>_xlfn.CONCAT("1A4070000000065000",RIGHT(RecordTable[[#This Row],[CloneBarcode]],6))</f>
        <v>1A4070000000065000064810</v>
      </c>
      <c r="B4217" t="str">
        <f>LEFT(RecordTable[[#This Row],[CloneBarcode]],7)</f>
        <v>SKNK012</v>
      </c>
      <c r="C4217" t="s">
        <v>4849</v>
      </c>
      <c r="D4217" s="15">
        <v>43886</v>
      </c>
      <c r="E4217" s="15" t="str">
        <f>_xlfn.IFNA(IF(LEFT(VLOOKUP(RecordTable[[#This Row],[METRC]],METRC!A:B,2,FALSE),4)=LEFT(RecordTable[[#This Row],[CloneBarcode]],4),"match","MISMATCH"),"dead")</f>
        <v>dead</v>
      </c>
      <c r="F4217" s="15" t="str">
        <f>_xlfn.IFNA(INDEX(Table6[[#All],[Location]],MATCH(RecordTable[[#This Row],[METRC]],Table6[Tag],0)),"DEAD")</f>
        <v>DEAD</v>
      </c>
    </row>
    <row r="4218" spans="1:6" x14ac:dyDescent="0.25">
      <c r="A4218" t="str">
        <f>_xlfn.CONCAT("1A4070000000065000",RIGHT(RecordTable[[#This Row],[CloneBarcode]],6))</f>
        <v>1A4070000000065000064799</v>
      </c>
      <c r="B4218" t="str">
        <f>LEFT(RecordTable[[#This Row],[CloneBarcode]],7)</f>
        <v>SKNK012</v>
      </c>
      <c r="C4218" t="s">
        <v>4850</v>
      </c>
      <c r="D4218" s="15">
        <v>43886</v>
      </c>
      <c r="E4218" s="15" t="str">
        <f>_xlfn.IFNA(IF(LEFT(VLOOKUP(RecordTable[[#This Row],[METRC]],METRC!A:B,2,FALSE),4)=LEFT(RecordTable[[#This Row],[CloneBarcode]],4),"match","MISMATCH"),"dead")</f>
        <v>dead</v>
      </c>
      <c r="F4218" s="15" t="str">
        <f>_xlfn.IFNA(INDEX(Table6[[#All],[Location]],MATCH(RecordTable[[#This Row],[METRC]],Table6[Tag],0)),"DEAD")</f>
        <v>DEAD</v>
      </c>
    </row>
    <row r="4219" spans="1:6" x14ac:dyDescent="0.25">
      <c r="A4219" t="str">
        <f>_xlfn.CONCAT("1A4070000000065000",RIGHT(RecordTable[[#This Row],[CloneBarcode]],6))</f>
        <v>1A4070000000065000064815</v>
      </c>
      <c r="B4219" t="str">
        <f>LEFT(RecordTable[[#This Row],[CloneBarcode]],7)</f>
        <v>SKNK012</v>
      </c>
      <c r="C4219" t="s">
        <v>4851</v>
      </c>
      <c r="D4219" s="15">
        <v>43886</v>
      </c>
      <c r="E4219" s="15" t="str">
        <f>_xlfn.IFNA(IF(LEFT(VLOOKUP(RecordTable[[#This Row],[METRC]],METRC!A:B,2,FALSE),4)=LEFT(RecordTable[[#This Row],[CloneBarcode]],4),"match","MISMATCH"),"dead")</f>
        <v>dead</v>
      </c>
      <c r="F4219" s="15" t="str">
        <f>_xlfn.IFNA(INDEX(Table6[[#All],[Location]],MATCH(RecordTable[[#This Row],[METRC]],Table6[Tag],0)),"DEAD")</f>
        <v>DEAD</v>
      </c>
    </row>
    <row r="4220" spans="1:6" x14ac:dyDescent="0.25">
      <c r="A4220" t="str">
        <f>_xlfn.CONCAT("1A4070000000065000",RIGHT(RecordTable[[#This Row],[CloneBarcode]],6))</f>
        <v>1A4070000000065000064816</v>
      </c>
      <c r="B4220" t="str">
        <f>LEFT(RecordTable[[#This Row],[CloneBarcode]],7)</f>
        <v>SKNK012</v>
      </c>
      <c r="C4220" t="s">
        <v>4852</v>
      </c>
      <c r="D4220" s="15">
        <v>43886</v>
      </c>
      <c r="E4220" s="15" t="str">
        <f>_xlfn.IFNA(IF(LEFT(VLOOKUP(RecordTable[[#This Row],[METRC]],METRC!A:B,2,FALSE),4)=LEFT(RecordTable[[#This Row],[CloneBarcode]],4),"match","MISMATCH"),"dead")</f>
        <v>dead</v>
      </c>
      <c r="F4220" s="15" t="str">
        <f>_xlfn.IFNA(INDEX(Table6[[#All],[Location]],MATCH(RecordTable[[#This Row],[METRC]],Table6[Tag],0)),"DEAD")</f>
        <v>DEAD</v>
      </c>
    </row>
    <row r="4221" spans="1:6" x14ac:dyDescent="0.25">
      <c r="A4221" t="str">
        <f>_xlfn.CONCAT("1A4070000000065000",RIGHT(RecordTable[[#This Row],[CloneBarcode]],6))</f>
        <v>1A4070000000065000064789</v>
      </c>
      <c r="B4221" t="str">
        <f>LEFT(RecordTable[[#This Row],[CloneBarcode]],7)</f>
        <v>SKNK012</v>
      </c>
      <c r="C4221" t="s">
        <v>4853</v>
      </c>
      <c r="D4221" s="15">
        <v>43886</v>
      </c>
      <c r="E4221" s="15" t="str">
        <f>_xlfn.IFNA(IF(LEFT(VLOOKUP(RecordTable[[#This Row],[METRC]],METRC!A:B,2,FALSE),4)=LEFT(RecordTable[[#This Row],[CloneBarcode]],4),"match","MISMATCH"),"dead")</f>
        <v>dead</v>
      </c>
      <c r="F4221" s="15" t="str">
        <f>_xlfn.IFNA(INDEX(Table6[[#All],[Location]],MATCH(RecordTable[[#This Row],[METRC]],Table6[Tag],0)),"DEAD")</f>
        <v>DEAD</v>
      </c>
    </row>
    <row r="4222" spans="1:6" x14ac:dyDescent="0.25">
      <c r="A4222" t="str">
        <f>_xlfn.CONCAT("1A4070000000065000",RIGHT(RecordTable[[#This Row],[CloneBarcode]],6))</f>
        <v>1A4070000000065000064790</v>
      </c>
      <c r="B4222" t="str">
        <f>LEFT(RecordTable[[#This Row],[CloneBarcode]],7)</f>
        <v>SKNK012</v>
      </c>
      <c r="C4222" t="s">
        <v>4854</v>
      </c>
      <c r="D4222" s="15">
        <v>43886</v>
      </c>
      <c r="E4222" s="15" t="str">
        <f>_xlfn.IFNA(IF(LEFT(VLOOKUP(RecordTable[[#This Row],[METRC]],METRC!A:B,2,FALSE),4)=LEFT(RecordTable[[#This Row],[CloneBarcode]],4),"match","MISMATCH"),"dead")</f>
        <v>dead</v>
      </c>
      <c r="F4222" s="15" t="str">
        <f>_xlfn.IFNA(INDEX(Table6[[#All],[Location]],MATCH(RecordTable[[#This Row],[METRC]],Table6[Tag],0)),"DEAD")</f>
        <v>DEAD</v>
      </c>
    </row>
    <row r="4223" spans="1:6" x14ac:dyDescent="0.25">
      <c r="A4223" t="str">
        <f>_xlfn.CONCAT("1A4070000000065000",RIGHT(RecordTable[[#This Row],[CloneBarcode]],6))</f>
        <v>1A4070000000065000064801</v>
      </c>
      <c r="B4223" t="str">
        <f>LEFT(RecordTable[[#This Row],[CloneBarcode]],7)</f>
        <v>SKNK012</v>
      </c>
      <c r="C4223" t="s">
        <v>4855</v>
      </c>
      <c r="D4223" s="15">
        <v>43886</v>
      </c>
      <c r="E4223" s="15" t="str">
        <f>_xlfn.IFNA(IF(LEFT(VLOOKUP(RecordTable[[#This Row],[METRC]],METRC!A:B,2,FALSE),4)=LEFT(RecordTable[[#This Row],[CloneBarcode]],4),"match","MISMATCH"),"dead")</f>
        <v>dead</v>
      </c>
      <c r="F4223" s="15" t="str">
        <f>_xlfn.IFNA(INDEX(Table6[[#All],[Location]],MATCH(RecordTable[[#This Row],[METRC]],Table6[Tag],0)),"DEAD")</f>
        <v>DEAD</v>
      </c>
    </row>
    <row r="4224" spans="1:6" x14ac:dyDescent="0.25">
      <c r="A4224" t="str">
        <f>_xlfn.CONCAT("1A4070000000065000",RIGHT(RecordTable[[#This Row],[CloneBarcode]],6))</f>
        <v>1A4070000000065000064800</v>
      </c>
      <c r="B4224" t="str">
        <f>LEFT(RecordTable[[#This Row],[CloneBarcode]],7)</f>
        <v>SKNK012</v>
      </c>
      <c r="C4224" t="s">
        <v>4856</v>
      </c>
      <c r="D4224" s="15">
        <v>43886</v>
      </c>
      <c r="E4224" s="15" t="str">
        <f>_xlfn.IFNA(IF(LEFT(VLOOKUP(RecordTable[[#This Row],[METRC]],METRC!A:B,2,FALSE),4)=LEFT(RecordTable[[#This Row],[CloneBarcode]],4),"match","MISMATCH"),"dead")</f>
        <v>dead</v>
      </c>
      <c r="F4224" s="15" t="str">
        <f>_xlfn.IFNA(INDEX(Table6[[#All],[Location]],MATCH(RecordTable[[#This Row],[METRC]],Table6[Tag],0)),"DEAD")</f>
        <v>DEAD</v>
      </c>
    </row>
    <row r="4225" spans="1:6" x14ac:dyDescent="0.25">
      <c r="A4225" t="str">
        <f>_xlfn.CONCAT("1A4070000000065000",RIGHT(RecordTable[[#This Row],[CloneBarcode]],6))</f>
        <v>1A4070000000065000064811</v>
      </c>
      <c r="B4225" t="str">
        <f>LEFT(RecordTable[[#This Row],[CloneBarcode]],7)</f>
        <v>SKNK012</v>
      </c>
      <c r="C4225" t="s">
        <v>4857</v>
      </c>
      <c r="D4225" s="15">
        <v>43886</v>
      </c>
      <c r="E4225" s="15" t="str">
        <f>_xlfn.IFNA(IF(LEFT(VLOOKUP(RecordTable[[#This Row],[METRC]],METRC!A:B,2,FALSE),4)=LEFT(RecordTable[[#This Row],[CloneBarcode]],4),"match","MISMATCH"),"dead")</f>
        <v>dead</v>
      </c>
      <c r="F4225" s="15" t="str">
        <f>_xlfn.IFNA(INDEX(Table6[[#All],[Location]],MATCH(RecordTable[[#This Row],[METRC]],Table6[Tag],0)),"DEAD")</f>
        <v>DEAD</v>
      </c>
    </row>
    <row r="4226" spans="1:6" x14ac:dyDescent="0.25">
      <c r="A4226" t="str">
        <f>_xlfn.CONCAT("1A4070000000065000",RIGHT(RecordTable[[#This Row],[CloneBarcode]],6))</f>
        <v>1A4070000000065000064812</v>
      </c>
      <c r="B4226" t="str">
        <f>LEFT(RecordTable[[#This Row],[CloneBarcode]],7)</f>
        <v>SKNK012</v>
      </c>
      <c r="C4226" t="s">
        <v>4858</v>
      </c>
      <c r="D4226" s="15">
        <v>43886</v>
      </c>
      <c r="E4226" s="15" t="str">
        <f>_xlfn.IFNA(IF(LEFT(VLOOKUP(RecordTable[[#This Row],[METRC]],METRC!A:B,2,FALSE),4)=LEFT(RecordTable[[#This Row],[CloneBarcode]],4),"match","MISMATCH"),"dead")</f>
        <v>dead</v>
      </c>
      <c r="F4226" s="15" t="str">
        <f>_xlfn.IFNA(INDEX(Table6[[#All],[Location]],MATCH(RecordTable[[#This Row],[METRC]],Table6[Tag],0)),"DEAD")</f>
        <v>DEAD</v>
      </c>
    </row>
    <row r="4227" spans="1:6" x14ac:dyDescent="0.25">
      <c r="A4227" t="str">
        <f>_xlfn.CONCAT("1A4070000000065000",RIGHT(RecordTable[[#This Row],[CloneBarcode]],6))</f>
        <v>1A4070000000065000064813</v>
      </c>
      <c r="B4227" t="str">
        <f>LEFT(RecordTable[[#This Row],[CloneBarcode]],7)</f>
        <v>SKNK012</v>
      </c>
      <c r="C4227" t="s">
        <v>4859</v>
      </c>
      <c r="D4227" s="15">
        <v>43886</v>
      </c>
      <c r="E4227" s="15" t="str">
        <f>_xlfn.IFNA(IF(LEFT(VLOOKUP(RecordTable[[#This Row],[METRC]],METRC!A:B,2,FALSE),4)=LEFT(RecordTable[[#This Row],[CloneBarcode]],4),"match","MISMATCH"),"dead")</f>
        <v>dead</v>
      </c>
      <c r="F4227" s="15" t="str">
        <f>_xlfn.IFNA(INDEX(Table6[[#All],[Location]],MATCH(RecordTable[[#This Row],[METRC]],Table6[Tag],0)),"DEAD")</f>
        <v>DEAD</v>
      </c>
    </row>
    <row r="4228" spans="1:6" x14ac:dyDescent="0.25">
      <c r="A4228" t="s">
        <v>4664</v>
      </c>
      <c r="B4228" t="s">
        <v>2662</v>
      </c>
      <c r="C4228" t="str">
        <f>_xlfn.CONCAT(RecordTable[[#This Row],[PhenoAbbv]],".",RIGHT(RecordTable[[#This Row],[METRC]],6))</f>
        <v>SOUR002.048119</v>
      </c>
      <c r="D4228" s="15">
        <v>43886</v>
      </c>
      <c r="E4228" s="15" t="str">
        <f>_xlfn.IFNA(IF(LEFT(VLOOKUP(RecordTable[[#This Row],[METRC]],METRC!A:B,2,FALSE),4)=LEFT(RecordTable[[#This Row],[CloneBarcode]],4),"match","MISMATCH"),"dead")</f>
        <v>dead</v>
      </c>
      <c r="F4228" s="15" t="str">
        <f>_xlfn.IFNA(INDEX(Table6[[#All],[Location]],MATCH(RecordTable[[#This Row],[METRC]],Table6[Tag],0)),"DEAD")</f>
        <v>DEAD</v>
      </c>
    </row>
    <row r="4229" spans="1:6" x14ac:dyDescent="0.25">
      <c r="A4229" t="s">
        <v>4860</v>
      </c>
      <c r="B4229" t="s">
        <v>2662</v>
      </c>
      <c r="C4229" t="str">
        <f>_xlfn.CONCAT(RecordTable[[#This Row],[PhenoAbbv]],".",RIGHT(RecordTable[[#This Row],[METRC]],6))</f>
        <v>SOUR002.053298</v>
      </c>
      <c r="D4229" s="15">
        <v>43886</v>
      </c>
      <c r="E4229" s="15" t="str">
        <f>_xlfn.IFNA(IF(LEFT(VLOOKUP(RecordTable[[#This Row],[METRC]],METRC!A:B,2,FALSE),4)=LEFT(RecordTable[[#This Row],[CloneBarcode]],4),"match","MISMATCH"),"dead")</f>
        <v>dead</v>
      </c>
      <c r="F4229" s="15" t="str">
        <f>_xlfn.IFNA(INDEX(Table6[[#All],[Location]],MATCH(RecordTable[[#This Row],[METRC]],Table6[Tag],0)),"DEAD")</f>
        <v>DEAD</v>
      </c>
    </row>
    <row r="4230" spans="1:6" x14ac:dyDescent="0.25">
      <c r="A4230" t="str">
        <f>_xlfn.CONCAT("1A4070000000065000",RIGHT(RecordTable[[#This Row],[CloneBarcode]],6))</f>
        <v>1A4070000000065000062002</v>
      </c>
      <c r="B4230" t="str">
        <f>LEFT(RecordTable[[#This Row],[CloneBarcode]],7)</f>
        <v>SOUR002</v>
      </c>
      <c r="C4230" t="s">
        <v>2698</v>
      </c>
      <c r="D4230" s="15">
        <v>43886</v>
      </c>
      <c r="E4230" s="15" t="str">
        <f>_xlfn.IFNA(IF(LEFT(VLOOKUP(RecordTable[[#This Row],[METRC]],METRC!A:B,2,FALSE),4)=LEFT(RecordTable[[#This Row],[CloneBarcode]],4),"match","MISMATCH"),"dead")</f>
        <v>dead</v>
      </c>
      <c r="F4230" s="15" t="str">
        <f>_xlfn.IFNA(INDEX(Table6[[#All],[Location]],MATCH(RecordTable[[#This Row],[METRC]],Table6[Tag],0)),"DEAD")</f>
        <v>DEAD</v>
      </c>
    </row>
    <row r="4231" spans="1:6" x14ac:dyDescent="0.25">
      <c r="A4231" t="str">
        <f>_xlfn.CONCAT("1A4070000000065000",RIGHT(RecordTable[[#This Row],[CloneBarcode]],6))</f>
        <v>1A4070000000065000057080</v>
      </c>
      <c r="B4231" t="str">
        <f>LEFT(RecordTable[[#This Row],[CloneBarcode]],7)</f>
        <v>SOUR002</v>
      </c>
      <c r="C4231" t="s">
        <v>4719</v>
      </c>
      <c r="D4231" s="15">
        <v>43886</v>
      </c>
      <c r="E4231" s="15" t="str">
        <f>_xlfn.IFNA(IF(LEFT(VLOOKUP(RecordTable[[#This Row],[METRC]],METRC!A:B,2,FALSE),4)=LEFT(RecordTable[[#This Row],[CloneBarcode]],4),"match","MISMATCH"),"dead")</f>
        <v>dead</v>
      </c>
      <c r="F4231" s="15" t="str">
        <f>_xlfn.IFNA(INDEX(Table6[[#All],[Location]],MATCH(RecordTable[[#This Row],[METRC]],Table6[Tag],0)),"DEAD")</f>
        <v>DEAD</v>
      </c>
    </row>
    <row r="4232" spans="1:6" x14ac:dyDescent="0.25">
      <c r="A4232" t="str">
        <f>_xlfn.CONCAT("1A4070000000065000",RIGHT(RecordTable[[#This Row],[CloneBarcode]],6))</f>
        <v>1A4070000000065000064822</v>
      </c>
      <c r="B4232" t="str">
        <f>LEFT(RecordTable[[#This Row],[CloneBarcode]],7)</f>
        <v>SOUR002</v>
      </c>
      <c r="C4232" t="s">
        <v>2663</v>
      </c>
      <c r="D4232" s="15">
        <v>43886</v>
      </c>
      <c r="E4232" s="15" t="str">
        <f>_xlfn.IFNA(IF(LEFT(VLOOKUP(RecordTable[[#This Row],[METRC]],METRC!A:B,2,FALSE),4)=LEFT(RecordTable[[#This Row],[CloneBarcode]],4),"match","MISMATCH"),"dead")</f>
        <v>dead</v>
      </c>
      <c r="F4232" s="15" t="str">
        <f>_xlfn.IFNA(INDEX(Table6[[#All],[Location]],MATCH(RecordTable[[#This Row],[METRC]],Table6[Tag],0)),"DEAD")</f>
        <v>DEAD</v>
      </c>
    </row>
    <row r="4233" spans="1:6" x14ac:dyDescent="0.25">
      <c r="A4233" t="str">
        <f>_xlfn.CONCAT("1A4070000000065000",RIGHT(RecordTable[[#This Row],[CloneBarcode]],6))</f>
        <v>1A4070000000065000064823</v>
      </c>
      <c r="B4233" t="str">
        <f>LEFT(RecordTable[[#This Row],[CloneBarcode]],7)</f>
        <v>SOUR002</v>
      </c>
      <c r="C4233" t="s">
        <v>2712</v>
      </c>
      <c r="D4233" s="15">
        <v>43886</v>
      </c>
      <c r="E4233" s="15" t="str">
        <f>_xlfn.IFNA(IF(LEFT(VLOOKUP(RecordTable[[#This Row],[METRC]],METRC!A:B,2,FALSE),4)=LEFT(RecordTable[[#This Row],[CloneBarcode]],4),"match","MISMATCH"),"dead")</f>
        <v>dead</v>
      </c>
      <c r="F4233" s="15" t="str">
        <f>_xlfn.IFNA(INDEX(Table6[[#All],[Location]],MATCH(RecordTable[[#This Row],[METRC]],Table6[Tag],0)),"DEAD")</f>
        <v>DEAD</v>
      </c>
    </row>
    <row r="4234" spans="1:6" x14ac:dyDescent="0.25">
      <c r="A4234" t="str">
        <f>_xlfn.CONCAT("1A4070000000065000",RIGHT(RecordTable[[#This Row],[CloneBarcode]],6))</f>
        <v>1A4070000000065000064821</v>
      </c>
      <c r="B4234" t="str">
        <f>LEFT(RecordTable[[#This Row],[CloneBarcode]],7)</f>
        <v>SOUR002</v>
      </c>
      <c r="C4234" t="s">
        <v>4861</v>
      </c>
      <c r="D4234" s="15">
        <v>43886</v>
      </c>
      <c r="E4234" s="15" t="str">
        <f>_xlfn.IFNA(IF(LEFT(VLOOKUP(RecordTable[[#This Row],[METRC]],METRC!A:B,2,FALSE),4)=LEFT(RecordTable[[#This Row],[CloneBarcode]],4),"match","MISMATCH"),"dead")</f>
        <v>dead</v>
      </c>
      <c r="F4234" s="15" t="str">
        <f>_xlfn.IFNA(INDEX(Table6[[#All],[Location]],MATCH(RecordTable[[#This Row],[METRC]],Table6[Tag],0)),"DEAD")</f>
        <v>DEAD</v>
      </c>
    </row>
    <row r="4235" spans="1:6" x14ac:dyDescent="0.25">
      <c r="A4235" t="s">
        <v>4665</v>
      </c>
      <c r="B4235" t="s">
        <v>4666</v>
      </c>
      <c r="C4235" t="str">
        <f>_xlfn.CONCAT(RecordTable[[#This Row],[PhenoAbbv]],".",RIGHT(RecordTable[[#This Row],[METRC]],6))</f>
        <v>SOUR004.048121</v>
      </c>
      <c r="D4235" s="15">
        <v>43886</v>
      </c>
      <c r="E4235" s="15" t="str">
        <f>_xlfn.IFNA(IF(LEFT(VLOOKUP(RecordTable[[#This Row],[METRC]],METRC!A:B,2,FALSE),4)=LEFT(RecordTable[[#This Row],[CloneBarcode]],4),"match","MISMATCH"),"dead")</f>
        <v>dead</v>
      </c>
      <c r="F4235" s="15" t="str">
        <f>_xlfn.IFNA(INDEX(Table6[[#All],[Location]],MATCH(RecordTable[[#This Row],[METRC]],Table6[Tag],0)),"DEAD")</f>
        <v>DEAD</v>
      </c>
    </row>
    <row r="4236" spans="1:6" x14ac:dyDescent="0.25">
      <c r="A4236" t="str">
        <f>_xlfn.CONCAT("1A4070000000065000",RIGHT(RecordTable[[#This Row],[CloneBarcode]],6))</f>
        <v>1A4070000000065000062014</v>
      </c>
      <c r="B4236" t="str">
        <f>LEFT(RecordTable[[#This Row],[CloneBarcode]],7)</f>
        <v>SOUR004</v>
      </c>
      <c r="C4236" t="s">
        <v>4862</v>
      </c>
      <c r="D4236" s="15">
        <v>43886</v>
      </c>
      <c r="E4236" s="15" t="str">
        <f>_xlfn.IFNA(IF(LEFT(VLOOKUP(RecordTable[[#This Row],[METRC]],METRC!A:B,2,FALSE),4)=LEFT(RecordTable[[#This Row],[CloneBarcode]],4),"match","MISMATCH"),"dead")</f>
        <v>dead</v>
      </c>
      <c r="F4236" s="15" t="str">
        <f>_xlfn.IFNA(INDEX(Table6[[#All],[Location]],MATCH(RecordTable[[#This Row],[METRC]],Table6[Tag],0)),"DEAD")</f>
        <v>DEAD</v>
      </c>
    </row>
    <row r="4237" spans="1:6" x14ac:dyDescent="0.25">
      <c r="A4237" t="str">
        <f>_xlfn.CONCAT("1A4070000000065000",RIGHT(RecordTable[[#This Row],[CloneBarcode]],6))</f>
        <v>1A4070000000065000064828</v>
      </c>
      <c r="B4237" t="str">
        <f>LEFT(RecordTable[[#This Row],[CloneBarcode]],7)</f>
        <v>SOUR004</v>
      </c>
      <c r="C4237" t="s">
        <v>4863</v>
      </c>
      <c r="D4237" s="15">
        <v>43886</v>
      </c>
      <c r="E4237" s="15" t="str">
        <f>_xlfn.IFNA(IF(LEFT(VLOOKUP(RecordTable[[#This Row],[METRC]],METRC!A:B,2,FALSE),4)=LEFT(RecordTable[[#This Row],[CloneBarcode]],4),"match","MISMATCH"),"dead")</f>
        <v>dead</v>
      </c>
      <c r="F4237" s="15" t="str">
        <f>_xlfn.IFNA(INDEX(Table6[[#All],[Location]],MATCH(RecordTable[[#This Row],[METRC]],Table6[Tag],0)),"DEAD")</f>
        <v>DEAD</v>
      </c>
    </row>
    <row r="4238" spans="1:6" x14ac:dyDescent="0.25">
      <c r="A4238" t="str">
        <f>_xlfn.CONCAT("1A4070000000065000",RIGHT(RecordTable[[#This Row],[CloneBarcode]],6))</f>
        <v>1A4070000000065000064829</v>
      </c>
      <c r="B4238" t="str">
        <f>LEFT(RecordTable[[#This Row],[CloneBarcode]],7)</f>
        <v>SOUR004</v>
      </c>
      <c r="C4238" t="s">
        <v>4864</v>
      </c>
      <c r="D4238" s="15">
        <v>43886</v>
      </c>
      <c r="E4238" s="15" t="str">
        <f>_xlfn.IFNA(IF(LEFT(VLOOKUP(RecordTable[[#This Row],[METRC]],METRC!A:B,2,FALSE),4)=LEFT(RecordTable[[#This Row],[CloneBarcode]],4),"match","MISMATCH"),"dead")</f>
        <v>dead</v>
      </c>
      <c r="F4238" s="15" t="str">
        <f>_xlfn.IFNA(INDEX(Table6[[#All],[Location]],MATCH(RecordTable[[#This Row],[METRC]],Table6[Tag],0)),"DEAD")</f>
        <v>DEAD</v>
      </c>
    </row>
    <row r="4239" spans="1:6" x14ac:dyDescent="0.25">
      <c r="A4239" t="str">
        <f>_xlfn.CONCAT("1A4070000000065000",RIGHT(RecordTable[[#This Row],[CloneBarcode]],6))</f>
        <v>1A4070000000065000064830</v>
      </c>
      <c r="B4239" t="str">
        <f>LEFT(RecordTable[[#This Row],[CloneBarcode]],7)</f>
        <v>SOUR004</v>
      </c>
      <c r="C4239" t="s">
        <v>4865</v>
      </c>
      <c r="D4239" s="15">
        <v>43886</v>
      </c>
      <c r="E4239" s="15" t="str">
        <f>_xlfn.IFNA(IF(LEFT(VLOOKUP(RecordTable[[#This Row],[METRC]],METRC!A:B,2,FALSE),4)=LEFT(RecordTable[[#This Row],[CloneBarcode]],4),"match","MISMATCH"),"dead")</f>
        <v>dead</v>
      </c>
      <c r="F4239" s="15" t="str">
        <f>_xlfn.IFNA(INDEX(Table6[[#All],[Location]],MATCH(RecordTable[[#This Row],[METRC]],Table6[Tag],0)),"DEAD")</f>
        <v>DEAD</v>
      </c>
    </row>
    <row r="4240" spans="1:6" x14ac:dyDescent="0.25">
      <c r="A4240" t="s">
        <v>4866</v>
      </c>
      <c r="B4240" t="s">
        <v>2639</v>
      </c>
      <c r="C4240" t="str">
        <f>_xlfn.CONCAT(RecordTable[[#This Row],[PhenoAbbv]],".",RIGHT(RecordTable[[#This Row],[METRC]],6))</f>
        <v>SOUR007.048123</v>
      </c>
      <c r="D4240" s="15">
        <v>43886</v>
      </c>
      <c r="E4240" s="15" t="str">
        <f>_xlfn.IFNA(IF(LEFT(VLOOKUP(RecordTable[[#This Row],[METRC]],METRC!A:B,2,FALSE),4)=LEFT(RecordTable[[#This Row],[CloneBarcode]],4),"match","MISMATCH"),"dead")</f>
        <v>dead</v>
      </c>
      <c r="F4240" s="15" t="str">
        <f>_xlfn.IFNA(INDEX(Table6[[#All],[Location]],MATCH(RecordTable[[#This Row],[METRC]],Table6[Tag],0)),"DEAD")</f>
        <v>DEAD</v>
      </c>
    </row>
    <row r="4241" spans="1:6" x14ac:dyDescent="0.25">
      <c r="A4241" t="str">
        <f>_xlfn.CONCAT("1A4070000000065000",RIGHT(RecordTable[[#This Row],[CloneBarcode]],6))</f>
        <v>1A4070000000065000064825</v>
      </c>
      <c r="B4241" t="str">
        <f>LEFT(RecordTable[[#This Row],[CloneBarcode]],7)</f>
        <v>SOUR007</v>
      </c>
      <c r="C4241" t="s">
        <v>4867</v>
      </c>
      <c r="D4241" s="15">
        <v>43886</v>
      </c>
      <c r="E4241" s="15" t="str">
        <f>_xlfn.IFNA(IF(LEFT(VLOOKUP(RecordTable[[#This Row],[METRC]],METRC!A:B,2,FALSE),4)=LEFT(RecordTable[[#This Row],[CloneBarcode]],4),"match","MISMATCH"),"dead")</f>
        <v>dead</v>
      </c>
      <c r="F4241" s="15" t="str">
        <f>_xlfn.IFNA(INDEX(Table6[[#All],[Location]],MATCH(RecordTable[[#This Row],[METRC]],Table6[Tag],0)),"DEAD")</f>
        <v>DEAD</v>
      </c>
    </row>
    <row r="4242" spans="1:6" x14ac:dyDescent="0.25">
      <c r="A4242" t="str">
        <f>_xlfn.CONCAT("1A4070000000065000",RIGHT(RecordTable[[#This Row],[CloneBarcode]],6))</f>
        <v>1A4070000000065000064824</v>
      </c>
      <c r="B4242" t="str">
        <f>LEFT(RecordTable[[#This Row],[CloneBarcode]],7)</f>
        <v>SOUR007</v>
      </c>
      <c r="C4242" t="s">
        <v>232</v>
      </c>
      <c r="D4242" s="15">
        <v>43886</v>
      </c>
      <c r="E4242" s="15" t="str">
        <f>_xlfn.IFNA(IF(LEFT(VLOOKUP(RecordTable[[#This Row],[METRC]],METRC!A:B,2,FALSE),4)=LEFT(RecordTable[[#This Row],[CloneBarcode]],4),"match","MISMATCH"),"dead")</f>
        <v>dead</v>
      </c>
      <c r="F4242" s="15" t="str">
        <f>_xlfn.IFNA(INDEX(Table6[[#All],[Location]],MATCH(RecordTable[[#This Row],[METRC]],Table6[Tag],0)),"DEAD")</f>
        <v>DEAD</v>
      </c>
    </row>
    <row r="4243" spans="1:6" x14ac:dyDescent="0.25">
      <c r="A4243" t="str">
        <f>_xlfn.CONCAT("1A4070000000065000",RIGHT(RecordTable[[#This Row],[CloneBarcode]],6))</f>
        <v>1A4070000000065000064827</v>
      </c>
      <c r="B4243" t="str">
        <f>LEFT(RecordTable[[#This Row],[CloneBarcode]],7)</f>
        <v>SOUR007</v>
      </c>
      <c r="C4243" t="s">
        <v>2640</v>
      </c>
      <c r="D4243" s="15">
        <v>43886</v>
      </c>
      <c r="E4243" s="15" t="str">
        <f>_xlfn.IFNA(IF(LEFT(VLOOKUP(RecordTable[[#This Row],[METRC]],METRC!A:B,2,FALSE),4)=LEFT(RecordTable[[#This Row],[CloneBarcode]],4),"match","MISMATCH"),"dead")</f>
        <v>dead</v>
      </c>
      <c r="F4243" s="15" t="str">
        <f>_xlfn.IFNA(INDEX(Table6[[#All],[Location]],MATCH(RecordTable[[#This Row],[METRC]],Table6[Tag],0)),"DEAD")</f>
        <v>DEAD</v>
      </c>
    </row>
    <row r="4244" spans="1:6" x14ac:dyDescent="0.25">
      <c r="A4244" t="str">
        <f>_xlfn.CONCAT("1A4070000000065000",RIGHT(RecordTable[[#This Row],[CloneBarcode]],6))</f>
        <v>1A4070000000065000064826</v>
      </c>
      <c r="B4244" t="str">
        <f>LEFT(RecordTable[[#This Row],[CloneBarcode]],7)</f>
        <v>SOUR007</v>
      </c>
      <c r="C4244" t="s">
        <v>4868</v>
      </c>
      <c r="D4244" s="15">
        <v>43886</v>
      </c>
      <c r="E4244" s="15" t="str">
        <f>_xlfn.IFNA(IF(LEFT(VLOOKUP(RecordTable[[#This Row],[METRC]],METRC!A:B,2,FALSE),4)=LEFT(RecordTable[[#This Row],[CloneBarcode]],4),"match","MISMATCH"),"dead")</f>
        <v>dead</v>
      </c>
      <c r="F4244" s="15" t="str">
        <f>_xlfn.IFNA(INDEX(Table6[[#All],[Location]],MATCH(RecordTable[[#This Row],[METRC]],Table6[Tag],0)),"DEAD")</f>
        <v>DEAD</v>
      </c>
    </row>
    <row r="4245" spans="1:6" x14ac:dyDescent="0.25">
      <c r="A4245" t="s">
        <v>4667</v>
      </c>
      <c r="B4245" t="s">
        <v>2715</v>
      </c>
      <c r="C4245" t="str">
        <f>_xlfn.CONCAT(RecordTable[[#This Row],[PhenoAbbv]],".",RIGHT(RecordTable[[#This Row],[METRC]],6))</f>
        <v>SOUR011.048127</v>
      </c>
      <c r="D4245" s="15">
        <v>43886</v>
      </c>
      <c r="E4245" s="15" t="str">
        <f>_xlfn.IFNA(IF(LEFT(VLOOKUP(RecordTable[[#This Row],[METRC]],METRC!A:B,2,FALSE),4)=LEFT(RecordTable[[#This Row],[CloneBarcode]],4),"match","MISMATCH"),"dead")</f>
        <v>dead</v>
      </c>
      <c r="F4245" s="15" t="str">
        <f>_xlfn.IFNA(INDEX(Table6[[#All],[Location]],MATCH(RecordTable[[#This Row],[METRC]],Table6[Tag],0)),"DEAD")</f>
        <v>DEAD</v>
      </c>
    </row>
    <row r="4246" spans="1:6" x14ac:dyDescent="0.25">
      <c r="A4246" t="s">
        <v>4869</v>
      </c>
      <c r="B4246" t="s">
        <v>2715</v>
      </c>
      <c r="C4246" t="str">
        <f>_xlfn.CONCAT(RecordTable[[#This Row],[PhenoAbbv]],".",RIGHT(RecordTable[[#This Row],[METRC]],6))</f>
        <v>SOUR011.053294</v>
      </c>
      <c r="D4246" s="15">
        <v>43886</v>
      </c>
      <c r="E4246" s="15" t="str">
        <f>_xlfn.IFNA(IF(LEFT(VLOOKUP(RecordTable[[#This Row],[METRC]],METRC!A:B,2,FALSE),4)=LEFT(RecordTable[[#This Row],[CloneBarcode]],4),"match","MISMATCH"),"dead")</f>
        <v>dead</v>
      </c>
      <c r="F4246" s="15" t="str">
        <f>_xlfn.IFNA(INDEX(Table6[[#All],[Location]],MATCH(RecordTable[[#This Row],[METRC]],Table6[Tag],0)),"DEAD")</f>
        <v>DEAD</v>
      </c>
    </row>
    <row r="4247" spans="1:6" x14ac:dyDescent="0.25">
      <c r="A4247" t="str">
        <f>_xlfn.CONCAT("1A4070000000065000",RIGHT(RecordTable[[#This Row],[CloneBarcode]],6))</f>
        <v>1A4070000000065000061974</v>
      </c>
      <c r="B4247" t="str">
        <f>LEFT(RecordTable[[#This Row],[CloneBarcode]],7)</f>
        <v>SOUR011</v>
      </c>
      <c r="C4247" t="s">
        <v>2737</v>
      </c>
      <c r="D4247" s="15">
        <v>43886</v>
      </c>
      <c r="E4247" s="15" t="str">
        <f>_xlfn.IFNA(IF(LEFT(VLOOKUP(RecordTable[[#This Row],[METRC]],METRC!A:B,2,FALSE),4)=LEFT(RecordTable[[#This Row],[CloneBarcode]],4),"match","MISMATCH"),"dead")</f>
        <v>dead</v>
      </c>
      <c r="F4247" s="15" t="str">
        <f>_xlfn.IFNA(INDEX(Table6[[#All],[Location]],MATCH(RecordTable[[#This Row],[METRC]],Table6[Tag],0)),"DEAD")</f>
        <v>DEAD</v>
      </c>
    </row>
    <row r="4248" spans="1:6" x14ac:dyDescent="0.25">
      <c r="A4248" t="str">
        <f>_xlfn.CONCAT("1A4070000000065000",RIGHT(RecordTable[[#This Row],[CloneBarcode]],6))</f>
        <v>1A4070000000065000057033</v>
      </c>
      <c r="B4248" t="str">
        <f>LEFT(RecordTable[[#This Row],[CloneBarcode]],7)</f>
        <v>SOUR011</v>
      </c>
      <c r="C4248" t="s">
        <v>4720</v>
      </c>
      <c r="D4248" s="15">
        <v>43886</v>
      </c>
      <c r="E4248" s="15" t="str">
        <f>_xlfn.IFNA(IF(LEFT(VLOOKUP(RecordTable[[#This Row],[METRC]],METRC!A:B,2,FALSE),4)=LEFT(RecordTable[[#This Row],[CloneBarcode]],4),"match","MISMATCH"),"dead")</f>
        <v>dead</v>
      </c>
      <c r="F4248" s="15" t="str">
        <f>_xlfn.IFNA(INDEX(Table6[[#All],[Location]],MATCH(RecordTable[[#This Row],[METRC]],Table6[Tag],0)),"DEAD")</f>
        <v>DEAD</v>
      </c>
    </row>
    <row r="4249" spans="1:6" x14ac:dyDescent="0.25">
      <c r="A4249" t="str">
        <f>_xlfn.CONCAT("1A4070000000065000",RIGHT(RecordTable[[#This Row],[CloneBarcode]],6))</f>
        <v>1A4070000000065000064817</v>
      </c>
      <c r="B4249" t="str">
        <f>LEFT(RecordTable[[#This Row],[CloneBarcode]],7)</f>
        <v>SOUR011</v>
      </c>
      <c r="C4249" t="s">
        <v>2753</v>
      </c>
      <c r="D4249" s="15">
        <v>43886</v>
      </c>
      <c r="E4249" s="15" t="str">
        <f>_xlfn.IFNA(IF(LEFT(VLOOKUP(RecordTable[[#This Row],[METRC]],METRC!A:B,2,FALSE),4)=LEFT(RecordTable[[#This Row],[CloneBarcode]],4),"match","MISMATCH"),"dead")</f>
        <v>dead</v>
      </c>
      <c r="F4249" s="15" t="str">
        <f>_xlfn.IFNA(INDEX(Table6[[#All],[Location]],MATCH(RecordTable[[#This Row],[METRC]],Table6[Tag],0)),"DEAD")</f>
        <v>DEAD</v>
      </c>
    </row>
    <row r="4250" spans="1:6" x14ac:dyDescent="0.25">
      <c r="A4250" t="str">
        <f>_xlfn.CONCAT("1A4070000000065000",RIGHT(RecordTable[[#This Row],[CloneBarcode]],6))</f>
        <v>1A4070000000065000064819</v>
      </c>
      <c r="B4250" t="str">
        <f>LEFT(RecordTable[[#This Row],[CloneBarcode]],7)</f>
        <v>SOUR011</v>
      </c>
      <c r="C4250" t="s">
        <v>4870</v>
      </c>
      <c r="D4250" s="15">
        <v>43886</v>
      </c>
      <c r="E4250" s="15" t="str">
        <f>_xlfn.IFNA(IF(LEFT(VLOOKUP(RecordTable[[#This Row],[METRC]],METRC!A:B,2,FALSE),4)=LEFT(RecordTable[[#This Row],[CloneBarcode]],4),"match","MISMATCH"),"dead")</f>
        <v>dead</v>
      </c>
      <c r="F4250" s="15" t="str">
        <f>_xlfn.IFNA(INDEX(Table6[[#All],[Location]],MATCH(RecordTable[[#This Row],[METRC]],Table6[Tag],0)),"DEAD")</f>
        <v>DEAD</v>
      </c>
    </row>
    <row r="4251" spans="1:6" x14ac:dyDescent="0.25">
      <c r="A4251" t="str">
        <f>_xlfn.CONCAT("1A4070000000065000",RIGHT(RecordTable[[#This Row],[CloneBarcode]],6))</f>
        <v>1A4070000000065000064818</v>
      </c>
      <c r="B4251" t="str">
        <f>LEFT(RecordTable[[#This Row],[CloneBarcode]],7)</f>
        <v>SOUR011</v>
      </c>
      <c r="C4251" t="s">
        <v>2745</v>
      </c>
      <c r="D4251" s="15">
        <v>43886</v>
      </c>
      <c r="E4251" s="15" t="str">
        <f>_xlfn.IFNA(IF(LEFT(VLOOKUP(RecordTable[[#This Row],[METRC]],METRC!A:B,2,FALSE),4)=LEFT(RecordTable[[#This Row],[CloneBarcode]],4),"match","MISMATCH"),"dead")</f>
        <v>dead</v>
      </c>
      <c r="F4251" s="15" t="str">
        <f>_xlfn.IFNA(INDEX(Table6[[#All],[Location]],MATCH(RecordTable[[#This Row],[METRC]],Table6[Tag],0)),"DEAD")</f>
        <v>DEAD</v>
      </c>
    </row>
    <row r="4252" spans="1:6" x14ac:dyDescent="0.25">
      <c r="A4252" t="str">
        <f>_xlfn.CONCAT("1A4070000000065000",RIGHT(RecordTable[[#This Row],[CloneBarcode]],6))</f>
        <v>1A4070000000065000064820</v>
      </c>
      <c r="B4252" t="str">
        <f>LEFT(RecordTable[[#This Row],[CloneBarcode]],7)</f>
        <v>SOUR011</v>
      </c>
      <c r="C4252" t="s">
        <v>172</v>
      </c>
      <c r="D4252" s="15">
        <v>43886</v>
      </c>
      <c r="E4252" s="15" t="str">
        <f>_xlfn.IFNA(IF(LEFT(VLOOKUP(RecordTable[[#This Row],[METRC]],METRC!A:B,2,FALSE),4)=LEFT(RecordTable[[#This Row],[CloneBarcode]],4),"match","MISMATCH"),"dead")</f>
        <v>dead</v>
      </c>
      <c r="F4252" s="15" t="str">
        <f>_xlfn.IFNA(INDEX(Table6[[#All],[Location]],MATCH(RecordTable[[#This Row],[METRC]],Table6[Tag],0)),"DEAD")</f>
        <v>DEAD</v>
      </c>
    </row>
    <row r="4253" spans="1:6" x14ac:dyDescent="0.25">
      <c r="A4253" t="s">
        <v>4670</v>
      </c>
      <c r="B4253" t="s">
        <v>2659</v>
      </c>
      <c r="C4253" t="str">
        <f>_xlfn.CONCAT(RecordTable[[#This Row],[PhenoAbbv]],".",RIGHT(RecordTable[[#This Row],[METRC]],6))</f>
        <v>STR8014.045536</v>
      </c>
      <c r="D4253" s="15">
        <v>43886</v>
      </c>
      <c r="E4253" s="15" t="str">
        <f>_xlfn.IFNA(IF(LEFT(VLOOKUP(RecordTable[[#This Row],[METRC]],METRC!A:B,2,FALSE),4)=LEFT(RecordTable[[#This Row],[CloneBarcode]],4),"match","MISMATCH"),"dead")</f>
        <v>dead</v>
      </c>
      <c r="F4253" s="15" t="str">
        <f>_xlfn.IFNA(INDEX(Table6[[#All],[Location]],MATCH(RecordTable[[#This Row],[METRC]],Table6[Tag],0)),"DEAD")</f>
        <v>DEAD</v>
      </c>
    </row>
    <row r="4254" spans="1:6" x14ac:dyDescent="0.25">
      <c r="A4254" t="s">
        <v>4671</v>
      </c>
      <c r="B4254" t="s">
        <v>2659</v>
      </c>
      <c r="C4254" t="str">
        <f>_xlfn.CONCAT(RecordTable[[#This Row],[PhenoAbbv]],".",RIGHT(RecordTable[[#This Row],[METRC]],6))</f>
        <v>STR8014.045537</v>
      </c>
      <c r="D4254" s="15">
        <v>43886</v>
      </c>
      <c r="E4254" s="15" t="str">
        <f>_xlfn.IFNA(IF(LEFT(VLOOKUP(RecordTable[[#This Row],[METRC]],METRC!A:B,2,FALSE),4)=LEFT(RecordTable[[#This Row],[CloneBarcode]],4),"match","MISMATCH"),"dead")</f>
        <v>dead</v>
      </c>
      <c r="F4254" s="15" t="str">
        <f>_xlfn.IFNA(INDEX(Table6[[#All],[Location]],MATCH(RecordTable[[#This Row],[METRC]],Table6[Tag],0)),"DEAD")</f>
        <v>DEAD</v>
      </c>
    </row>
    <row r="4255" spans="1:6" x14ac:dyDescent="0.25">
      <c r="A4255" t="s">
        <v>4672</v>
      </c>
      <c r="B4255" t="s">
        <v>2659</v>
      </c>
      <c r="C4255" t="str">
        <f>_xlfn.CONCAT(RecordTable[[#This Row],[PhenoAbbv]],".",RIGHT(RecordTable[[#This Row],[METRC]],6))</f>
        <v>STR8014.048046</v>
      </c>
      <c r="D4255" s="15">
        <v>43886</v>
      </c>
      <c r="E4255" s="15" t="str">
        <f>_xlfn.IFNA(IF(LEFT(VLOOKUP(RecordTable[[#This Row],[METRC]],METRC!A:B,2,FALSE),4)=LEFT(RecordTable[[#This Row],[CloneBarcode]],4),"match","MISMATCH"),"dead")</f>
        <v>dead</v>
      </c>
      <c r="F4255" s="15" t="str">
        <f>_xlfn.IFNA(INDEX(Table6[[#All],[Location]],MATCH(RecordTable[[#This Row],[METRC]],Table6[Tag],0)),"DEAD")</f>
        <v>DEAD</v>
      </c>
    </row>
    <row r="4256" spans="1:6" x14ac:dyDescent="0.25">
      <c r="A4256" t="s">
        <v>4673</v>
      </c>
      <c r="B4256" t="s">
        <v>2659</v>
      </c>
      <c r="C4256" t="str">
        <f>_xlfn.CONCAT(RecordTable[[#This Row],[PhenoAbbv]],".",RIGHT(RecordTable[[#This Row],[METRC]],6))</f>
        <v>STR8014.048047</v>
      </c>
      <c r="D4256" s="15">
        <v>43886</v>
      </c>
      <c r="E4256" s="15" t="str">
        <f>_xlfn.IFNA(IF(LEFT(VLOOKUP(RecordTable[[#This Row],[METRC]],METRC!A:B,2,FALSE),4)=LEFT(RecordTable[[#This Row],[CloneBarcode]],4),"match","MISMATCH"),"dead")</f>
        <v>dead</v>
      </c>
      <c r="F4256" s="15" t="str">
        <f>_xlfn.IFNA(INDEX(Table6[[#All],[Location]],MATCH(RecordTable[[#This Row],[METRC]],Table6[Tag],0)),"DEAD")</f>
        <v>DEAD</v>
      </c>
    </row>
    <row r="4257" spans="1:6" x14ac:dyDescent="0.25">
      <c r="A4257" t="s">
        <v>4871</v>
      </c>
      <c r="B4257" t="s">
        <v>2659</v>
      </c>
      <c r="C4257" t="str">
        <f>_xlfn.CONCAT(RecordTable[[#This Row],[PhenoAbbv]],".",RIGHT(RecordTable[[#This Row],[METRC]],6))</f>
        <v>STR8014.053178</v>
      </c>
      <c r="D4257" s="15">
        <v>43886</v>
      </c>
      <c r="E4257" s="15" t="str">
        <f>_xlfn.IFNA(IF(LEFT(VLOOKUP(RecordTable[[#This Row],[METRC]],METRC!A:B,2,FALSE),4)=LEFT(RecordTable[[#This Row],[CloneBarcode]],4),"match","MISMATCH"),"dead")</f>
        <v>dead</v>
      </c>
      <c r="F4257" s="15" t="str">
        <f>_xlfn.IFNA(INDEX(Table6[[#All],[Location]],MATCH(RecordTable[[#This Row],[METRC]],Table6[Tag],0)),"DEAD")</f>
        <v>DEAD</v>
      </c>
    </row>
    <row r="4258" spans="1:6" x14ac:dyDescent="0.25">
      <c r="A4258" t="s">
        <v>4872</v>
      </c>
      <c r="B4258" t="s">
        <v>2659</v>
      </c>
      <c r="C4258" t="str">
        <f>_xlfn.CONCAT(RecordTable[[#This Row],[PhenoAbbv]],".",RIGHT(RecordTable[[#This Row],[METRC]],6))</f>
        <v>STR8014.053180</v>
      </c>
      <c r="D4258" s="15">
        <v>43886</v>
      </c>
      <c r="E4258" s="15" t="str">
        <f>_xlfn.IFNA(IF(LEFT(VLOOKUP(RecordTable[[#This Row],[METRC]],METRC!A:B,2,FALSE),4)=LEFT(RecordTable[[#This Row],[CloneBarcode]],4),"match","MISMATCH"),"dead")</f>
        <v>dead</v>
      </c>
      <c r="F4258" s="15" t="str">
        <f>_xlfn.IFNA(INDEX(Table6[[#All],[Location]],MATCH(RecordTable[[#This Row],[METRC]],Table6[Tag],0)),"DEAD")</f>
        <v>DEAD</v>
      </c>
    </row>
    <row r="4259" spans="1:6" x14ac:dyDescent="0.25">
      <c r="A4259" t="s">
        <v>4674</v>
      </c>
      <c r="B4259" t="s">
        <v>2667</v>
      </c>
      <c r="C4259" t="str">
        <f>_xlfn.CONCAT(RecordTable[[#This Row],[PhenoAbbv]],".",RIGHT(RecordTable[[#This Row],[METRC]],6))</f>
        <v>STR8017.045488</v>
      </c>
      <c r="D4259" s="15">
        <v>43886</v>
      </c>
      <c r="E4259" s="15" t="str">
        <f>_xlfn.IFNA(IF(LEFT(VLOOKUP(RecordTable[[#This Row],[METRC]],METRC!A:B,2,FALSE),4)=LEFT(RecordTable[[#This Row],[CloneBarcode]],4),"match","MISMATCH"),"dead")</f>
        <v>dead</v>
      </c>
      <c r="F4259" s="15" t="str">
        <f>_xlfn.IFNA(INDEX(Table6[[#All],[Location]],MATCH(RecordTable[[#This Row],[METRC]],Table6[Tag],0)),"DEAD")</f>
        <v>DEAD</v>
      </c>
    </row>
    <row r="4260" spans="1:6" x14ac:dyDescent="0.25">
      <c r="A4260" t="s">
        <v>4675</v>
      </c>
      <c r="B4260" t="s">
        <v>2667</v>
      </c>
      <c r="C4260" t="str">
        <f>_xlfn.CONCAT(RecordTable[[#This Row],[PhenoAbbv]],".",RIGHT(RecordTable[[#This Row],[METRC]],6))</f>
        <v>STR8017.048042</v>
      </c>
      <c r="D4260" s="15">
        <v>43886</v>
      </c>
      <c r="E4260" s="15" t="str">
        <f>_xlfn.IFNA(IF(LEFT(VLOOKUP(RecordTable[[#This Row],[METRC]],METRC!A:B,2,FALSE),4)=LEFT(RecordTable[[#This Row],[CloneBarcode]],4),"match","MISMATCH"),"dead")</f>
        <v>dead</v>
      </c>
      <c r="F4260" s="15" t="str">
        <f>_xlfn.IFNA(INDEX(Table6[[#All],[Location]],MATCH(RecordTable[[#This Row],[METRC]],Table6[Tag],0)),"DEAD")</f>
        <v>DEAD</v>
      </c>
    </row>
    <row r="4261" spans="1:6" x14ac:dyDescent="0.25">
      <c r="A4261" t="s">
        <v>4676</v>
      </c>
      <c r="B4261" t="s">
        <v>2667</v>
      </c>
      <c r="C4261" t="str">
        <f>_xlfn.CONCAT(RecordTable[[#This Row],[PhenoAbbv]],".",RIGHT(RecordTable[[#This Row],[METRC]],6))</f>
        <v>STR8017.048043</v>
      </c>
      <c r="D4261" s="15">
        <v>43886</v>
      </c>
      <c r="E4261" s="15" t="str">
        <f>_xlfn.IFNA(IF(LEFT(VLOOKUP(RecordTable[[#This Row],[METRC]],METRC!A:B,2,FALSE),4)=LEFT(RecordTable[[#This Row],[CloneBarcode]],4),"match","MISMATCH"),"dead")</f>
        <v>dead</v>
      </c>
      <c r="F4261" s="15" t="str">
        <f>_xlfn.IFNA(INDEX(Table6[[#All],[Location]],MATCH(RecordTable[[#This Row],[METRC]],Table6[Tag],0)),"DEAD")</f>
        <v>DEAD</v>
      </c>
    </row>
    <row r="4262" spans="1:6" x14ac:dyDescent="0.25">
      <c r="A4262" t="str">
        <f>_xlfn.CONCAT("1A4070000000065000",RIGHT(RecordTable[[#This Row],[CloneBarcode]],6))</f>
        <v>1A4070000000065000064906</v>
      </c>
      <c r="B4262" t="str">
        <f>LEFT(RecordTable[[#This Row],[CloneBarcode]],7)</f>
        <v>STRC022</v>
      </c>
      <c r="C4262" t="s">
        <v>4873</v>
      </c>
      <c r="D4262" s="15">
        <v>43886</v>
      </c>
      <c r="E4262" s="15" t="str">
        <f>_xlfn.IFNA(IF(LEFT(VLOOKUP(RecordTable[[#This Row],[METRC]],METRC!A:B,2,FALSE),4)=LEFT(RecordTable[[#This Row],[CloneBarcode]],4),"match","MISMATCH"),"dead")</f>
        <v>dead</v>
      </c>
      <c r="F4262" s="15" t="str">
        <f>_xlfn.IFNA(INDEX(Table6[[#All],[Location]],MATCH(RecordTable[[#This Row],[METRC]],Table6[Tag],0)),"DEAD")</f>
        <v>DEAD</v>
      </c>
    </row>
    <row r="4263" spans="1:6" x14ac:dyDescent="0.25">
      <c r="A4263" t="str">
        <f>_xlfn.CONCAT("1A4070000000065000",RIGHT(RecordTable[[#This Row],[CloneBarcode]],6))</f>
        <v>1A4070000000065000064907</v>
      </c>
      <c r="B4263" t="str">
        <f>LEFT(RecordTable[[#This Row],[CloneBarcode]],7)</f>
        <v>STRC022</v>
      </c>
      <c r="C4263" t="s">
        <v>4874</v>
      </c>
      <c r="D4263" s="15">
        <v>43886</v>
      </c>
      <c r="E4263" s="15" t="str">
        <f>_xlfn.IFNA(IF(LEFT(VLOOKUP(RecordTable[[#This Row],[METRC]],METRC!A:B,2,FALSE),4)=LEFT(RecordTable[[#This Row],[CloneBarcode]],4),"match","MISMATCH"),"dead")</f>
        <v>dead</v>
      </c>
      <c r="F4263" s="15" t="str">
        <f>_xlfn.IFNA(INDEX(Table6[[#All],[Location]],MATCH(RecordTable[[#This Row],[METRC]],Table6[Tag],0)),"DEAD")</f>
        <v>DEAD</v>
      </c>
    </row>
    <row r="4264" spans="1:6" x14ac:dyDescent="0.25">
      <c r="A4264" t="s">
        <v>4679</v>
      </c>
      <c r="B4264" t="s">
        <v>117</v>
      </c>
      <c r="C4264" t="str">
        <f>_xlfn.CONCAT(RecordTable[[#This Row],[PhenoAbbv]],".",RIGHT(RecordTable[[#This Row],[METRC]],6))</f>
        <v>SUNL006.048030</v>
      </c>
      <c r="D4264" s="15">
        <v>43886</v>
      </c>
      <c r="E4264" s="15" t="str">
        <f>_xlfn.IFNA(IF(LEFT(VLOOKUP(RecordTable[[#This Row],[METRC]],METRC!A:B,2,FALSE),4)=LEFT(RecordTable[[#This Row],[CloneBarcode]],4),"match","MISMATCH"),"dead")</f>
        <v>dead</v>
      </c>
      <c r="F4264" s="15" t="str">
        <f>_xlfn.IFNA(INDEX(Table6[[#All],[Location]],MATCH(RecordTable[[#This Row],[METRC]],Table6[Tag],0)),"DEAD")</f>
        <v>DEAD</v>
      </c>
    </row>
    <row r="4265" spans="1:6" x14ac:dyDescent="0.25">
      <c r="A4265" t="s">
        <v>4680</v>
      </c>
      <c r="B4265" t="s">
        <v>117</v>
      </c>
      <c r="C4265" t="str">
        <f>_xlfn.CONCAT(RecordTable[[#This Row],[PhenoAbbv]],".",RIGHT(RecordTable[[#This Row],[METRC]],6))</f>
        <v>SUNL006.048031</v>
      </c>
      <c r="D4265" s="15">
        <v>43886</v>
      </c>
      <c r="E4265" s="15" t="str">
        <f>_xlfn.IFNA(IF(LEFT(VLOOKUP(RecordTable[[#This Row],[METRC]],METRC!A:B,2,FALSE),4)=LEFT(RecordTable[[#This Row],[CloneBarcode]],4),"match","MISMATCH"),"dead")</f>
        <v>dead</v>
      </c>
      <c r="F4265" s="15" t="str">
        <f>_xlfn.IFNA(INDEX(Table6[[#All],[Location]],MATCH(RecordTable[[#This Row],[METRC]],Table6[Tag],0)),"DEAD")</f>
        <v>DEAD</v>
      </c>
    </row>
    <row r="4266" spans="1:6" x14ac:dyDescent="0.25">
      <c r="A4266" t="s">
        <v>4681</v>
      </c>
      <c r="B4266" t="s">
        <v>117</v>
      </c>
      <c r="C4266" t="str">
        <f>_xlfn.CONCAT(RecordTable[[#This Row],[PhenoAbbv]],".",RIGHT(RecordTable[[#This Row],[METRC]],6))</f>
        <v>SUNL006.048051</v>
      </c>
      <c r="D4266" s="15">
        <v>43886</v>
      </c>
      <c r="E4266" s="15" t="str">
        <f>_xlfn.IFNA(IF(LEFT(VLOOKUP(RecordTable[[#This Row],[METRC]],METRC!A:B,2,FALSE),4)=LEFT(RecordTable[[#This Row],[CloneBarcode]],4),"match","MISMATCH"),"dead")</f>
        <v>dead</v>
      </c>
      <c r="F4266" s="15" t="str">
        <f>_xlfn.IFNA(INDEX(Table6[[#All],[Location]],MATCH(RecordTable[[#This Row],[METRC]],Table6[Tag],0)),"DEAD")</f>
        <v>DEAD</v>
      </c>
    </row>
    <row r="4267" spans="1:6" x14ac:dyDescent="0.25">
      <c r="A4267" t="s">
        <v>4875</v>
      </c>
      <c r="B4267" t="s">
        <v>117</v>
      </c>
      <c r="C4267" t="str">
        <f>_xlfn.CONCAT(RecordTable[[#This Row],[PhenoAbbv]],".",RIGHT(RecordTable[[#This Row],[METRC]],6))</f>
        <v>SUNL006.053249</v>
      </c>
      <c r="D4267" s="15">
        <v>43886</v>
      </c>
      <c r="E4267" s="15" t="str">
        <f>_xlfn.IFNA(IF(LEFT(VLOOKUP(RecordTable[[#This Row],[METRC]],METRC!A:B,2,FALSE),4)=LEFT(RecordTable[[#This Row],[CloneBarcode]],4),"match","MISMATCH"),"dead")</f>
        <v>dead</v>
      </c>
      <c r="F4267" s="15" t="str">
        <f>_xlfn.IFNA(INDEX(Table6[[#All],[Location]],MATCH(RecordTable[[#This Row],[METRC]],Table6[Tag],0)),"DEAD")</f>
        <v>DEAD</v>
      </c>
    </row>
    <row r="4268" spans="1:6" x14ac:dyDescent="0.25">
      <c r="A4268" t="str">
        <f>_xlfn.CONCAT("1A4070000000065000",RIGHT(RecordTable[[#This Row],[CloneBarcode]],6))</f>
        <v>1A4070000000065000057443</v>
      </c>
      <c r="B4268" t="str">
        <f>LEFT(RecordTable[[#This Row],[CloneBarcode]],7)</f>
        <v>SUNL006</v>
      </c>
      <c r="C4268" t="s">
        <v>2731</v>
      </c>
      <c r="D4268" s="15">
        <v>43886</v>
      </c>
      <c r="E4268" s="15" t="str">
        <f>_xlfn.IFNA(IF(LEFT(VLOOKUP(RecordTable[[#This Row],[METRC]],METRC!A:B,2,FALSE),4)=LEFT(RecordTable[[#This Row],[CloneBarcode]],4),"match","MISMATCH"),"dead")</f>
        <v>dead</v>
      </c>
      <c r="F4268" s="15" t="str">
        <f>_xlfn.IFNA(INDEX(Table6[[#All],[Location]],MATCH(RecordTable[[#This Row],[METRC]],Table6[Tag],0)),"DEAD")</f>
        <v>DEAD</v>
      </c>
    </row>
    <row r="4269" spans="1:6" x14ac:dyDescent="0.25">
      <c r="A4269" t="str">
        <f>_xlfn.CONCAT("1A4070000000065000",RIGHT(RecordTable[[#This Row],[CloneBarcode]],6))</f>
        <v>1A4070000000065000057442</v>
      </c>
      <c r="B4269" t="str">
        <f>LEFT(RecordTable[[#This Row],[CloneBarcode]],7)</f>
        <v>SUNL006</v>
      </c>
      <c r="C4269" t="s">
        <v>119</v>
      </c>
      <c r="D4269" s="15">
        <v>43886</v>
      </c>
      <c r="E4269" s="15" t="str">
        <f>_xlfn.IFNA(IF(LEFT(VLOOKUP(RecordTable[[#This Row],[METRC]],METRC!A:B,2,FALSE),4)=LEFT(RecordTable[[#This Row],[CloneBarcode]],4),"match","MISMATCH"),"dead")</f>
        <v>dead</v>
      </c>
      <c r="F4269" s="15" t="str">
        <f>_xlfn.IFNA(INDEX(Table6[[#All],[Location]],MATCH(RecordTable[[#This Row],[METRC]],Table6[Tag],0)),"DEAD")</f>
        <v>DEAD</v>
      </c>
    </row>
    <row r="4270" spans="1:6" x14ac:dyDescent="0.25">
      <c r="A4270" t="str">
        <f>_xlfn.CONCAT("1A4070000000065000",RIGHT(RecordTable[[#This Row],[CloneBarcode]],6))</f>
        <v>1A4070000000065000057447</v>
      </c>
      <c r="B4270" t="str">
        <f>LEFT(RecordTable[[#This Row],[CloneBarcode]],7)</f>
        <v>SUNL006</v>
      </c>
      <c r="C4270" t="s">
        <v>131</v>
      </c>
      <c r="D4270" s="15">
        <v>43886</v>
      </c>
      <c r="E4270" s="15" t="str">
        <f>_xlfn.IFNA(IF(LEFT(VLOOKUP(RecordTable[[#This Row],[METRC]],METRC!A:B,2,FALSE),4)=LEFT(RecordTable[[#This Row],[CloneBarcode]],4),"match","MISMATCH"),"dead")</f>
        <v>dead</v>
      </c>
      <c r="F4270" s="15" t="str">
        <f>_xlfn.IFNA(INDEX(Table6[[#All],[Location]],MATCH(RecordTable[[#This Row],[METRC]],Table6[Tag],0)),"DEAD")</f>
        <v>DEAD</v>
      </c>
    </row>
    <row r="4271" spans="1:6" x14ac:dyDescent="0.25">
      <c r="A4271" t="s">
        <v>4682</v>
      </c>
      <c r="B4271" t="s">
        <v>3294</v>
      </c>
      <c r="C4271" t="str">
        <f>_xlfn.CONCAT(RecordTable[[#This Row],[PhenoAbbv]],".",RIGHT(RecordTable[[#This Row],[METRC]],6))</f>
        <v>SUNL011.045570</v>
      </c>
      <c r="D4271" s="15">
        <v>43886</v>
      </c>
      <c r="E4271" s="15" t="str">
        <f>_xlfn.IFNA(IF(LEFT(VLOOKUP(RecordTable[[#This Row],[METRC]],METRC!A:B,2,FALSE),4)=LEFT(RecordTable[[#This Row],[CloneBarcode]],4),"match","MISMATCH"),"dead")</f>
        <v>dead</v>
      </c>
      <c r="F4271" s="15" t="str">
        <f>_xlfn.IFNA(INDEX(Table6[[#All],[Location]],MATCH(RecordTable[[#This Row],[METRC]],Table6[Tag],0)),"DEAD")</f>
        <v>DEAD</v>
      </c>
    </row>
    <row r="4272" spans="1:6" x14ac:dyDescent="0.25">
      <c r="A4272" t="s">
        <v>4683</v>
      </c>
      <c r="B4272" t="s">
        <v>3294</v>
      </c>
      <c r="C4272" t="str">
        <f>_xlfn.CONCAT(RecordTable[[#This Row],[PhenoAbbv]],".",RIGHT(RecordTable[[#This Row],[METRC]],6))</f>
        <v>SUNL011.045571</v>
      </c>
      <c r="D4272" s="15">
        <v>43886</v>
      </c>
      <c r="E4272" s="15" t="str">
        <f>_xlfn.IFNA(IF(LEFT(VLOOKUP(RecordTable[[#This Row],[METRC]],METRC!A:B,2,FALSE),4)=LEFT(RecordTable[[#This Row],[CloneBarcode]],4),"match","MISMATCH"),"dead")</f>
        <v>dead</v>
      </c>
      <c r="F4272" s="15" t="str">
        <f>_xlfn.IFNA(INDEX(Table6[[#All],[Location]],MATCH(RecordTable[[#This Row],[METRC]],Table6[Tag],0)),"DEAD")</f>
        <v>DEAD</v>
      </c>
    </row>
    <row r="4273" spans="1:6" x14ac:dyDescent="0.25">
      <c r="A4273" t="str">
        <f>_xlfn.CONCAT("1A4070000000065000",RIGHT(RecordTable[[#This Row],[CloneBarcode]],6))</f>
        <v>1A4070000000065000057446</v>
      </c>
      <c r="B4273" t="str">
        <f>LEFT(RecordTable[[#This Row],[CloneBarcode]],7)</f>
        <v>SUNL011</v>
      </c>
      <c r="C4273" t="s">
        <v>4531</v>
      </c>
      <c r="D4273" s="15">
        <v>43886</v>
      </c>
      <c r="E4273" s="15" t="str">
        <f>_xlfn.IFNA(IF(LEFT(VLOOKUP(RecordTable[[#This Row],[METRC]],METRC!A:B,2,FALSE),4)=LEFT(RecordTable[[#This Row],[CloneBarcode]],4),"match","MISMATCH"),"dead")</f>
        <v>dead</v>
      </c>
      <c r="F4273" s="15" t="str">
        <f>_xlfn.IFNA(INDEX(Table6[[#All],[Location]],MATCH(RecordTable[[#This Row],[METRC]],Table6[Tag],0)),"DEAD")</f>
        <v>DEAD</v>
      </c>
    </row>
    <row r="4274" spans="1:6" x14ac:dyDescent="0.25">
      <c r="A4274" t="str">
        <f>_xlfn.CONCAT("1A4070000000065000",RIGHT(RecordTable[[#This Row],[CloneBarcode]],6))</f>
        <v>1A4070000000065000057449</v>
      </c>
      <c r="B4274" t="str">
        <f>LEFT(RecordTable[[#This Row],[CloneBarcode]],7)</f>
        <v>SUNL011</v>
      </c>
      <c r="C4274" t="s">
        <v>4529</v>
      </c>
      <c r="D4274" s="15">
        <v>43886</v>
      </c>
      <c r="E4274" s="15" t="str">
        <f>_xlfn.IFNA(IF(LEFT(VLOOKUP(RecordTable[[#This Row],[METRC]],METRC!A:B,2,FALSE),4)=LEFT(RecordTable[[#This Row],[CloneBarcode]],4),"match","MISMATCH"),"dead")</f>
        <v>dead</v>
      </c>
      <c r="F4274" s="15" t="str">
        <f>_xlfn.IFNA(INDEX(Table6[[#All],[Location]],MATCH(RecordTable[[#This Row],[METRC]],Table6[Tag],0)),"DEAD")</f>
        <v>DEAD</v>
      </c>
    </row>
    <row r="4275" spans="1:6" x14ac:dyDescent="0.25">
      <c r="A4275" t="str">
        <f>_xlfn.CONCAT("1A4070000000065000",RIGHT(RecordTable[[#This Row],[CloneBarcode]],6))</f>
        <v>1A4070000000065000057448</v>
      </c>
      <c r="B4275" t="str">
        <f>LEFT(RecordTable[[#This Row],[CloneBarcode]],7)</f>
        <v>SUNL011</v>
      </c>
      <c r="C4275" t="s">
        <v>4532</v>
      </c>
      <c r="D4275" s="15">
        <v>43886</v>
      </c>
      <c r="E4275" s="15" t="str">
        <f>_xlfn.IFNA(IF(LEFT(VLOOKUP(RecordTable[[#This Row],[METRC]],METRC!A:B,2,FALSE),4)=LEFT(RecordTable[[#This Row],[CloneBarcode]],4),"match","MISMATCH"),"dead")</f>
        <v>dead</v>
      </c>
      <c r="F4275" s="15" t="str">
        <f>_xlfn.IFNA(INDEX(Table6[[#All],[Location]],MATCH(RecordTable[[#This Row],[METRC]],Table6[Tag],0)),"DEAD")</f>
        <v>DEAD</v>
      </c>
    </row>
    <row r="4276" spans="1:6" x14ac:dyDescent="0.25">
      <c r="A4276" t="str">
        <f>_xlfn.CONCAT("1A4070000000065000",RIGHT(RecordTable[[#This Row],[CloneBarcode]],6))</f>
        <v>1A4070000000065000057450</v>
      </c>
      <c r="B4276" t="str">
        <f>LEFT(RecordTable[[#This Row],[CloneBarcode]],7)</f>
        <v>SUNL011</v>
      </c>
      <c r="C4276" t="s">
        <v>4530</v>
      </c>
      <c r="D4276" s="15">
        <v>43886</v>
      </c>
      <c r="E4276" s="15" t="str">
        <f>_xlfn.IFNA(IF(LEFT(VLOOKUP(RecordTable[[#This Row],[METRC]],METRC!A:B,2,FALSE),4)=LEFT(RecordTable[[#This Row],[CloneBarcode]],4),"match","MISMATCH"),"dead")</f>
        <v>dead</v>
      </c>
      <c r="F4276" s="15" t="str">
        <f>_xlfn.IFNA(INDEX(Table6[[#All],[Location]],MATCH(RecordTable[[#This Row],[METRC]],Table6[Tag],0)),"DEAD")</f>
        <v>DEAD</v>
      </c>
    </row>
    <row r="4277" spans="1:6" x14ac:dyDescent="0.25">
      <c r="A4277" t="s">
        <v>4876</v>
      </c>
      <c r="B4277" t="s">
        <v>283</v>
      </c>
      <c r="C4277" t="str">
        <f>_xlfn.CONCAT(RecordTable[[#This Row],[PhenoAbbv]],".",RIGHT(RecordTable[[#This Row],[METRC]],6))</f>
        <v>SUNL016.057600</v>
      </c>
      <c r="D4277" s="15">
        <v>43886</v>
      </c>
      <c r="E4277" s="15" t="str">
        <f>_xlfn.IFNA(IF(LEFT(VLOOKUP(RecordTable[[#This Row],[METRC]],METRC!A:B,2,FALSE),4)=LEFT(RecordTable[[#This Row],[CloneBarcode]],4),"match","MISMATCH"),"dead")</f>
        <v>dead</v>
      </c>
      <c r="F4277" s="15" t="str">
        <f>_xlfn.IFNA(INDEX(Table6[[#All],[Location]],MATCH(RecordTable[[#This Row],[METRC]],Table6[Tag],0)),"DEAD")</f>
        <v>DEAD</v>
      </c>
    </row>
    <row r="4278" spans="1:6" x14ac:dyDescent="0.25">
      <c r="A4278" t="str">
        <f>_xlfn.CONCAT("1A4070000000065000",RIGHT(RecordTable[[#This Row],[CloneBarcode]],6))</f>
        <v>1A4070000000065000064901</v>
      </c>
      <c r="B4278" t="str">
        <f>LEFT(RecordTable[[#This Row],[CloneBarcode]],7)</f>
        <v>SUNL016</v>
      </c>
      <c r="C4278" t="s">
        <v>2696</v>
      </c>
      <c r="D4278" s="15">
        <v>43886</v>
      </c>
      <c r="E4278" s="15" t="str">
        <f>_xlfn.IFNA(IF(LEFT(VLOOKUP(RecordTable[[#This Row],[METRC]],METRC!A:B,2,FALSE),4)=LEFT(RecordTable[[#This Row],[CloneBarcode]],4),"match","MISMATCH"),"dead")</f>
        <v>dead</v>
      </c>
      <c r="F4278" s="15" t="str">
        <f>_xlfn.IFNA(INDEX(Table6[[#All],[Location]],MATCH(RecordTable[[#This Row],[METRC]],Table6[Tag],0)),"DEAD")</f>
        <v>DEAD</v>
      </c>
    </row>
    <row r="4279" spans="1:6" x14ac:dyDescent="0.25">
      <c r="A4279" t="str">
        <f>_xlfn.CONCAT("1A4070000000065000",RIGHT(RecordTable[[#This Row],[CloneBarcode]],6))</f>
        <v>1A4070000000065000064900</v>
      </c>
      <c r="B4279" t="str">
        <f>LEFT(RecordTable[[#This Row],[CloneBarcode]],7)</f>
        <v>SUNL016</v>
      </c>
      <c r="C4279" t="s">
        <v>2738</v>
      </c>
      <c r="D4279" s="15">
        <v>43886</v>
      </c>
      <c r="E4279" s="15" t="str">
        <f>_xlfn.IFNA(IF(LEFT(VLOOKUP(RecordTable[[#This Row],[METRC]],METRC!A:B,2,FALSE),4)=LEFT(RecordTable[[#This Row],[CloneBarcode]],4),"match","MISMATCH"),"dead")</f>
        <v>dead</v>
      </c>
      <c r="F4279" s="15" t="str">
        <f>_xlfn.IFNA(INDEX(Table6[[#All],[Location]],MATCH(RecordTable[[#This Row],[METRC]],Table6[Tag],0)),"DEAD")</f>
        <v>DEAD</v>
      </c>
    </row>
    <row r="4280" spans="1:6" x14ac:dyDescent="0.25">
      <c r="A4280" t="str">
        <f>_xlfn.CONCAT("1A4070000000065000",RIGHT(RecordTable[[#This Row],[CloneBarcode]],6))</f>
        <v>1A4070000000065000064898</v>
      </c>
      <c r="B4280" t="str">
        <f>LEFT(RecordTable[[#This Row],[CloneBarcode]],7)</f>
        <v>SUNL016</v>
      </c>
      <c r="C4280" t="s">
        <v>199</v>
      </c>
      <c r="D4280" s="15">
        <v>43886</v>
      </c>
      <c r="E4280" s="15" t="str">
        <f>_xlfn.IFNA(IF(LEFT(VLOOKUP(RecordTable[[#This Row],[METRC]],METRC!A:B,2,FALSE),4)=LEFT(RecordTable[[#This Row],[CloneBarcode]],4),"match","MISMATCH"),"dead")</f>
        <v>dead</v>
      </c>
      <c r="F4280" s="15" t="str">
        <f>_xlfn.IFNA(INDEX(Table6[[#All],[Location]],MATCH(RecordTable[[#This Row],[METRC]],Table6[Tag],0)),"DEAD")</f>
        <v>DEAD</v>
      </c>
    </row>
    <row r="4281" spans="1:6" x14ac:dyDescent="0.25">
      <c r="A4281" t="str">
        <f>_xlfn.CONCAT("1A4070000000065000",RIGHT(RecordTable[[#This Row],[CloneBarcode]],6))</f>
        <v>1A4070000000065000064899</v>
      </c>
      <c r="B4281" t="str">
        <f>LEFT(RecordTable[[#This Row],[CloneBarcode]],7)</f>
        <v>SUNL016</v>
      </c>
      <c r="C4281" t="s">
        <v>196</v>
      </c>
      <c r="D4281" s="15">
        <v>43886</v>
      </c>
      <c r="E4281" s="15" t="str">
        <f>_xlfn.IFNA(IF(LEFT(VLOOKUP(RecordTable[[#This Row],[METRC]],METRC!A:B,2,FALSE),4)=LEFT(RecordTable[[#This Row],[CloneBarcode]],4),"match","MISMATCH"),"dead")</f>
        <v>dead</v>
      </c>
      <c r="F4281" s="15" t="str">
        <f>_xlfn.IFNA(INDEX(Table6[[#All],[Location]],MATCH(RecordTable[[#This Row],[METRC]],Table6[Tag],0)),"DEAD")</f>
        <v>DEAD</v>
      </c>
    </row>
    <row r="4282" spans="1:6" x14ac:dyDescent="0.25">
      <c r="A4282" t="s">
        <v>4877</v>
      </c>
      <c r="B4282" t="s">
        <v>3527</v>
      </c>
      <c r="C4282" t="str">
        <f>_xlfn.CONCAT(RecordTable[[#This Row],[PhenoAbbv]],".",RIGHT(RecordTable[[#This Row],[METRC]],6))</f>
        <v>TAHL001.053160</v>
      </c>
      <c r="D4282" s="15">
        <v>43886</v>
      </c>
      <c r="E4282" s="15" t="str">
        <f>_xlfn.IFNA(IF(LEFT(VLOOKUP(RecordTable[[#This Row],[METRC]],METRC!A:B,2,FALSE),4)=LEFT(RecordTable[[#This Row],[CloneBarcode]],4),"match","MISMATCH"),"dead")</f>
        <v>dead</v>
      </c>
      <c r="F4282" s="15" t="str">
        <f>_xlfn.IFNA(INDEX(Table6[[#All],[Location]],MATCH(RecordTable[[#This Row],[METRC]],Table6[Tag],0)),"DEAD")</f>
        <v>DEAD</v>
      </c>
    </row>
    <row r="4283" spans="1:6" x14ac:dyDescent="0.25">
      <c r="A4283" t="s">
        <v>4878</v>
      </c>
      <c r="B4283" t="s">
        <v>3527</v>
      </c>
      <c r="C4283" t="str">
        <f>_xlfn.CONCAT(RecordTable[[#This Row],[PhenoAbbv]],".",RIGHT(RecordTable[[#This Row],[METRC]],6))</f>
        <v>TAHL001.053161</v>
      </c>
      <c r="D4283" s="15">
        <v>43886</v>
      </c>
      <c r="E4283" s="15" t="str">
        <f>_xlfn.IFNA(IF(LEFT(VLOOKUP(RecordTable[[#This Row],[METRC]],METRC!A:B,2,FALSE),4)=LEFT(RecordTable[[#This Row],[CloneBarcode]],4),"match","MISMATCH"),"dead")</f>
        <v>dead</v>
      </c>
      <c r="F4283" s="15" t="str">
        <f>_xlfn.IFNA(INDEX(Table6[[#All],[Location]],MATCH(RecordTable[[#This Row],[METRC]],Table6[Tag],0)),"DEAD")</f>
        <v>DEAD</v>
      </c>
    </row>
    <row r="4284" spans="1:6" x14ac:dyDescent="0.25">
      <c r="A4284" t="str">
        <f>_xlfn.CONCAT("1A4070000000065000",RIGHT(RecordTable[[#This Row],[CloneBarcode]],6))</f>
        <v>1A4070000000065000062770</v>
      </c>
      <c r="B4284" t="str">
        <f>LEFT(RecordTable[[#This Row],[CloneBarcode]],7)</f>
        <v>TAHL001</v>
      </c>
      <c r="C4284" t="s">
        <v>4879</v>
      </c>
      <c r="D4284" s="15">
        <v>43886</v>
      </c>
      <c r="E4284" s="15" t="str">
        <f>_xlfn.IFNA(IF(LEFT(VLOOKUP(RecordTable[[#This Row],[METRC]],METRC!A:B,2,FALSE),4)=LEFT(RecordTable[[#This Row],[CloneBarcode]],4),"match","MISMATCH"),"dead")</f>
        <v>dead</v>
      </c>
      <c r="F4284" s="15" t="str">
        <f>_xlfn.IFNA(INDEX(Table6[[#All],[Location]],MATCH(RecordTable[[#This Row],[METRC]],Table6[Tag],0)),"DEAD")</f>
        <v>DEAD</v>
      </c>
    </row>
    <row r="4285" spans="1:6" x14ac:dyDescent="0.25">
      <c r="A4285" t="str">
        <f>_xlfn.CONCAT("1A4070000000065000",RIGHT(RecordTable[[#This Row],[CloneBarcode]],6))</f>
        <v>1A4070000000065000064844</v>
      </c>
      <c r="B4285" t="str">
        <f>LEFT(RecordTable[[#This Row],[CloneBarcode]],7)</f>
        <v>TAHL001</v>
      </c>
      <c r="C4285" t="s">
        <v>4880</v>
      </c>
      <c r="D4285" s="15">
        <v>43886</v>
      </c>
      <c r="E4285" s="15" t="str">
        <f>_xlfn.IFNA(IF(LEFT(VLOOKUP(RecordTable[[#This Row],[METRC]],METRC!A:B,2,FALSE),4)=LEFT(RecordTable[[#This Row],[CloneBarcode]],4),"match","MISMATCH"),"dead")</f>
        <v>dead</v>
      </c>
      <c r="F4285" s="15" t="str">
        <f>_xlfn.IFNA(INDEX(Table6[[#All],[Location]],MATCH(RecordTable[[#This Row],[METRC]],Table6[Tag],0)),"DEAD")</f>
        <v>DEAD</v>
      </c>
    </row>
    <row r="4286" spans="1:6" x14ac:dyDescent="0.25">
      <c r="A4286" t="str">
        <f>_xlfn.CONCAT("1A4070000000065000",RIGHT(RecordTable[[#This Row],[CloneBarcode]],6))</f>
        <v>1A4070000000065000064845</v>
      </c>
      <c r="B4286" t="str">
        <f>LEFT(RecordTable[[#This Row],[CloneBarcode]],7)</f>
        <v>TAHL001</v>
      </c>
      <c r="C4286" t="s">
        <v>4881</v>
      </c>
      <c r="D4286" s="15">
        <v>43886</v>
      </c>
      <c r="E4286" s="15" t="str">
        <f>_xlfn.IFNA(IF(LEFT(VLOOKUP(RecordTable[[#This Row],[METRC]],METRC!A:B,2,FALSE),4)=LEFT(RecordTable[[#This Row],[CloneBarcode]],4),"match","MISMATCH"),"dead")</f>
        <v>dead</v>
      </c>
      <c r="F4286" s="15" t="str">
        <f>_xlfn.IFNA(INDEX(Table6[[#All],[Location]],MATCH(RecordTable[[#This Row],[METRC]],Table6[Tag],0)),"DEAD")</f>
        <v>DEAD</v>
      </c>
    </row>
    <row r="4287" spans="1:6" x14ac:dyDescent="0.25">
      <c r="A4287" t="str">
        <f>_xlfn.CONCAT("1A4070000000065000",RIGHT(RecordTable[[#This Row],[CloneBarcode]],6))</f>
        <v>1A4070000000065000064847</v>
      </c>
      <c r="B4287" t="str">
        <f>LEFT(RecordTable[[#This Row],[CloneBarcode]],7)</f>
        <v>TAHL001</v>
      </c>
      <c r="C4287" t="s">
        <v>4882</v>
      </c>
      <c r="D4287" s="15">
        <v>43886</v>
      </c>
      <c r="E4287" s="15" t="str">
        <f>_xlfn.IFNA(IF(LEFT(VLOOKUP(RecordTable[[#This Row],[METRC]],METRC!A:B,2,FALSE),4)=LEFT(RecordTable[[#This Row],[CloneBarcode]],4),"match","MISMATCH"),"dead")</f>
        <v>dead</v>
      </c>
      <c r="F4287" s="15" t="str">
        <f>_xlfn.IFNA(INDEX(Table6[[#All],[Location]],MATCH(RecordTable[[#This Row],[METRC]],Table6[Tag],0)),"DEAD")</f>
        <v>DEAD</v>
      </c>
    </row>
    <row r="4288" spans="1:6" x14ac:dyDescent="0.25">
      <c r="A4288" t="str">
        <f>_xlfn.CONCAT("1A4070000000065000",RIGHT(RecordTable[[#This Row],[CloneBarcode]],6))</f>
        <v>1A4070000000065000064846</v>
      </c>
      <c r="B4288" t="str">
        <f>LEFT(RecordTable[[#This Row],[CloneBarcode]],7)</f>
        <v>TAHL001</v>
      </c>
      <c r="C4288" t="s">
        <v>4883</v>
      </c>
      <c r="D4288" s="15">
        <v>43886</v>
      </c>
      <c r="E4288" s="15" t="str">
        <f>_xlfn.IFNA(IF(LEFT(VLOOKUP(RecordTable[[#This Row],[METRC]],METRC!A:B,2,FALSE),4)=LEFT(RecordTable[[#This Row],[CloneBarcode]],4),"match","MISMATCH"),"dead")</f>
        <v>dead</v>
      </c>
      <c r="F4288" s="15" t="str">
        <f>_xlfn.IFNA(INDEX(Table6[[#All],[Location]],MATCH(RecordTable[[#This Row],[METRC]],Table6[Tag],0)),"DEAD")</f>
        <v>DEAD</v>
      </c>
    </row>
    <row r="4289" spans="1:6" x14ac:dyDescent="0.25">
      <c r="A4289" t="s">
        <v>4884</v>
      </c>
      <c r="B4289" t="s">
        <v>3619</v>
      </c>
      <c r="C4289" t="str">
        <f>_xlfn.CONCAT(RecordTable[[#This Row],[PhenoAbbv]],".",RIGHT(RecordTable[[#This Row],[METRC]],6))</f>
        <v>TAHL003.053164</v>
      </c>
      <c r="D4289" s="15">
        <v>43886</v>
      </c>
      <c r="E4289" s="15" t="str">
        <f>_xlfn.IFNA(IF(LEFT(VLOOKUP(RecordTable[[#This Row],[METRC]],METRC!A:B,2,FALSE),4)=LEFT(RecordTable[[#This Row],[CloneBarcode]],4),"match","MISMATCH"),"dead")</f>
        <v>dead</v>
      </c>
      <c r="F4289" s="15" t="str">
        <f>_xlfn.IFNA(INDEX(Table6[[#All],[Location]],MATCH(RecordTable[[#This Row],[METRC]],Table6[Tag],0)),"DEAD")</f>
        <v>DEAD</v>
      </c>
    </row>
    <row r="4290" spans="1:6" x14ac:dyDescent="0.25">
      <c r="A4290" t="s">
        <v>4885</v>
      </c>
      <c r="B4290" t="s">
        <v>3619</v>
      </c>
      <c r="C4290" t="str">
        <f>_xlfn.CONCAT(RecordTable[[#This Row],[PhenoAbbv]],".",RIGHT(RecordTable[[#This Row],[METRC]],6))</f>
        <v>TAHL003.053165</v>
      </c>
      <c r="D4290" s="15">
        <v>43886</v>
      </c>
      <c r="E4290" s="15" t="str">
        <f>_xlfn.IFNA(IF(LEFT(VLOOKUP(RecordTable[[#This Row],[METRC]],METRC!A:B,2,FALSE),4)=LEFT(RecordTable[[#This Row],[CloneBarcode]],4),"match","MISMATCH"),"dead")</f>
        <v>dead</v>
      </c>
      <c r="F4290" s="15" t="str">
        <f>_xlfn.IFNA(INDEX(Table6[[#All],[Location]],MATCH(RecordTable[[#This Row],[METRC]],Table6[Tag],0)),"DEAD")</f>
        <v>DEAD</v>
      </c>
    </row>
    <row r="4291" spans="1:6" x14ac:dyDescent="0.25">
      <c r="A4291" t="str">
        <f>_xlfn.CONCAT("1A4070000000065000",RIGHT(RecordTable[[#This Row],[CloneBarcode]],6))</f>
        <v>1A4070000000065000062721</v>
      </c>
      <c r="B4291" t="str">
        <f>LEFT(RecordTable[[#This Row],[CloneBarcode]],7)</f>
        <v>TAHL003</v>
      </c>
      <c r="C4291" t="s">
        <v>4886</v>
      </c>
      <c r="D4291" s="15">
        <v>43886</v>
      </c>
      <c r="E4291" s="15" t="str">
        <f>_xlfn.IFNA(IF(LEFT(VLOOKUP(RecordTable[[#This Row],[METRC]],METRC!A:B,2,FALSE),4)=LEFT(RecordTable[[#This Row],[CloneBarcode]],4),"match","MISMATCH"),"dead")</f>
        <v>dead</v>
      </c>
      <c r="F4291" s="15" t="str">
        <f>_xlfn.IFNA(INDEX(Table6[[#All],[Location]],MATCH(RecordTable[[#This Row],[METRC]],Table6[Tag],0)),"DEAD")</f>
        <v>DEAD</v>
      </c>
    </row>
    <row r="4292" spans="1:6" x14ac:dyDescent="0.25">
      <c r="A4292" t="str">
        <f>_xlfn.CONCAT("1A4070000000065000",RIGHT(RecordTable[[#This Row],[CloneBarcode]],6))</f>
        <v>1A4070000000065000064849</v>
      </c>
      <c r="B4292" t="str">
        <f>LEFT(RecordTable[[#This Row],[CloneBarcode]],7)</f>
        <v>TAHL003</v>
      </c>
      <c r="C4292" t="s">
        <v>4887</v>
      </c>
      <c r="D4292" s="15">
        <v>43886</v>
      </c>
      <c r="E4292" s="15" t="str">
        <f>_xlfn.IFNA(IF(LEFT(VLOOKUP(RecordTable[[#This Row],[METRC]],METRC!A:B,2,FALSE),4)=LEFT(RecordTable[[#This Row],[CloneBarcode]],4),"match","MISMATCH"),"dead")</f>
        <v>dead</v>
      </c>
      <c r="F4292" s="15" t="str">
        <f>_xlfn.IFNA(INDEX(Table6[[#All],[Location]],MATCH(RecordTable[[#This Row],[METRC]],Table6[Tag],0)),"DEAD")</f>
        <v>DEAD</v>
      </c>
    </row>
    <row r="4293" spans="1:6" x14ac:dyDescent="0.25">
      <c r="A4293" t="str">
        <f>_xlfn.CONCAT("1A4070000000065000",RIGHT(RecordTable[[#This Row],[CloneBarcode]],6))</f>
        <v>1A4070000000065000064851</v>
      </c>
      <c r="B4293" t="str">
        <f>LEFT(RecordTable[[#This Row],[CloneBarcode]],7)</f>
        <v>TAHL003</v>
      </c>
      <c r="C4293" t="s">
        <v>4888</v>
      </c>
      <c r="D4293" s="15">
        <v>43886</v>
      </c>
      <c r="E4293" s="15" t="str">
        <f>_xlfn.IFNA(IF(LEFT(VLOOKUP(RecordTable[[#This Row],[METRC]],METRC!A:B,2,FALSE),4)=LEFT(RecordTable[[#This Row],[CloneBarcode]],4),"match","MISMATCH"),"dead")</f>
        <v>dead</v>
      </c>
      <c r="F4293" s="15" t="str">
        <f>_xlfn.IFNA(INDEX(Table6[[#All],[Location]],MATCH(RecordTable[[#This Row],[METRC]],Table6[Tag],0)),"DEAD")</f>
        <v>DEAD</v>
      </c>
    </row>
    <row r="4294" spans="1:6" x14ac:dyDescent="0.25">
      <c r="A4294" t="str">
        <f>_xlfn.CONCAT("1A4070000000065000",RIGHT(RecordTable[[#This Row],[CloneBarcode]],6))</f>
        <v>1A4070000000065000064848</v>
      </c>
      <c r="B4294" t="str">
        <f>LEFT(RecordTable[[#This Row],[CloneBarcode]],7)</f>
        <v>TAHL003</v>
      </c>
      <c r="C4294" t="s">
        <v>4889</v>
      </c>
      <c r="D4294" s="15">
        <v>43886</v>
      </c>
      <c r="E4294" s="15" t="str">
        <f>_xlfn.IFNA(IF(LEFT(VLOOKUP(RecordTable[[#This Row],[METRC]],METRC!A:B,2,FALSE),4)=LEFT(RecordTable[[#This Row],[CloneBarcode]],4),"match","MISMATCH"),"dead")</f>
        <v>dead</v>
      </c>
      <c r="F4294" s="15" t="str">
        <f>_xlfn.IFNA(INDEX(Table6[[#All],[Location]],MATCH(RecordTable[[#This Row],[METRC]],Table6[Tag],0)),"DEAD")</f>
        <v>DEAD</v>
      </c>
    </row>
    <row r="4295" spans="1:6" x14ac:dyDescent="0.25">
      <c r="A4295" t="str">
        <f>_xlfn.CONCAT("1A4070000000065000",RIGHT(RecordTable[[#This Row],[CloneBarcode]],6))</f>
        <v>1A4070000000065000064850</v>
      </c>
      <c r="B4295" t="str">
        <f>LEFT(RecordTable[[#This Row],[CloneBarcode]],7)</f>
        <v>TAHL003</v>
      </c>
      <c r="C4295" t="s">
        <v>4890</v>
      </c>
      <c r="D4295" s="15">
        <v>43886</v>
      </c>
      <c r="E4295" s="15" t="str">
        <f>_xlfn.IFNA(IF(LEFT(VLOOKUP(RecordTable[[#This Row],[METRC]],METRC!A:B,2,FALSE),4)=LEFT(RecordTable[[#This Row],[CloneBarcode]],4),"match","MISMATCH"),"dead")</f>
        <v>dead</v>
      </c>
      <c r="F4295" s="15" t="str">
        <f>_xlfn.IFNA(INDEX(Table6[[#All],[Location]],MATCH(RecordTable[[#This Row],[METRC]],Table6[Tag],0)),"DEAD")</f>
        <v>DEAD</v>
      </c>
    </row>
    <row r="4296" spans="1:6" x14ac:dyDescent="0.25">
      <c r="A4296" t="s">
        <v>4684</v>
      </c>
      <c r="B4296" t="s">
        <v>2669</v>
      </c>
      <c r="C4296" t="str">
        <f>_xlfn.CONCAT(RecordTable[[#This Row],[PhenoAbbv]],".",RIGHT(RecordTable[[#This Row],[METRC]],6))</f>
        <v>YZUP003.048063</v>
      </c>
      <c r="D4296" s="15">
        <v>43886</v>
      </c>
      <c r="E4296" s="15" t="str">
        <f>_xlfn.IFNA(IF(LEFT(VLOOKUP(RecordTable[[#This Row],[METRC]],METRC!A:B,2,FALSE),4)=LEFT(RecordTable[[#This Row],[CloneBarcode]],4),"match","MISMATCH"),"dead")</f>
        <v>dead</v>
      </c>
      <c r="F4296" s="15" t="str">
        <f>_xlfn.IFNA(INDEX(Table6[[#All],[Location]],MATCH(RecordTable[[#This Row],[METRC]],Table6[Tag],0)),"DEAD")</f>
        <v>DEAD</v>
      </c>
    </row>
    <row r="4297" spans="1:6" x14ac:dyDescent="0.25">
      <c r="A4297" t="s">
        <v>4685</v>
      </c>
      <c r="B4297" t="s">
        <v>2669</v>
      </c>
      <c r="C4297" t="str">
        <f>_xlfn.CONCAT(RecordTable[[#This Row],[PhenoAbbv]],".",RIGHT(RecordTable[[#This Row],[METRC]],6))</f>
        <v>YZUP003.048064</v>
      </c>
      <c r="D4297" s="15">
        <v>43886</v>
      </c>
      <c r="E4297" s="15" t="str">
        <f>_xlfn.IFNA(IF(LEFT(VLOOKUP(RecordTable[[#This Row],[METRC]],METRC!A:B,2,FALSE),4)=LEFT(RecordTable[[#This Row],[CloneBarcode]],4),"match","MISMATCH"),"dead")</f>
        <v>dead</v>
      </c>
      <c r="F4297" s="15" t="str">
        <f>_xlfn.IFNA(INDEX(Table6[[#All],[Location]],MATCH(RecordTable[[#This Row],[METRC]],Table6[Tag],0)),"DEAD")</f>
        <v>DEAD</v>
      </c>
    </row>
    <row r="4298" spans="1:6" x14ac:dyDescent="0.25">
      <c r="A4298" t="s">
        <v>4686</v>
      </c>
      <c r="B4298" t="s">
        <v>2669</v>
      </c>
      <c r="C4298" t="str">
        <f>_xlfn.CONCAT(RecordTable[[#This Row],[PhenoAbbv]],".",RIGHT(RecordTable[[#This Row],[METRC]],6))</f>
        <v>YZUP003.050641</v>
      </c>
      <c r="D4298" s="15">
        <v>43886</v>
      </c>
      <c r="E4298" s="15" t="str">
        <f>_xlfn.IFNA(IF(LEFT(VLOOKUP(RecordTable[[#This Row],[METRC]],METRC!A:B,2,FALSE),4)=LEFT(RecordTable[[#This Row],[CloneBarcode]],4),"match","MISMATCH"),"dead")</f>
        <v>dead</v>
      </c>
      <c r="F4298" s="15" t="str">
        <f>_xlfn.IFNA(INDEX(Table6[[#All],[Location]],MATCH(RecordTable[[#This Row],[METRC]],Table6[Tag],0)),"DEAD")</f>
        <v>DEAD</v>
      </c>
    </row>
    <row r="4299" spans="1:6" x14ac:dyDescent="0.25">
      <c r="A4299" t="s">
        <v>4687</v>
      </c>
      <c r="B4299" t="s">
        <v>2669</v>
      </c>
      <c r="C4299" t="str">
        <f>_xlfn.CONCAT(RecordTable[[#This Row],[PhenoAbbv]],".",RIGHT(RecordTable[[#This Row],[METRC]],6))</f>
        <v>YZUP003.050642</v>
      </c>
      <c r="D4299" s="15">
        <v>43886</v>
      </c>
      <c r="E4299" s="15" t="str">
        <f>_xlfn.IFNA(IF(LEFT(VLOOKUP(RecordTable[[#This Row],[METRC]],METRC!A:B,2,FALSE),4)=LEFT(RecordTable[[#This Row],[CloneBarcode]],4),"match","MISMATCH"),"dead")</f>
        <v>dead</v>
      </c>
      <c r="F4299" s="15" t="str">
        <f>_xlfn.IFNA(INDEX(Table6[[#All],[Location]],MATCH(RecordTable[[#This Row],[METRC]],Table6[Tag],0)),"DEAD")</f>
        <v>DEAD</v>
      </c>
    </row>
    <row r="4300" spans="1:6" x14ac:dyDescent="0.25">
      <c r="A4300" t="s">
        <v>4891</v>
      </c>
      <c r="B4300" t="s">
        <v>2669</v>
      </c>
      <c r="C4300" t="str">
        <f>_xlfn.CONCAT(RecordTable[[#This Row],[PhenoAbbv]],".",RIGHT(RecordTable[[#This Row],[METRC]],6))</f>
        <v>YZUP003.053200</v>
      </c>
      <c r="D4300" s="15">
        <v>43886</v>
      </c>
      <c r="E4300" s="15" t="str">
        <f>_xlfn.IFNA(IF(LEFT(VLOOKUP(RecordTable[[#This Row],[METRC]],METRC!A:B,2,FALSE),4)=LEFT(RecordTable[[#This Row],[CloneBarcode]],4),"match","MISMATCH"),"dead")</f>
        <v>dead</v>
      </c>
      <c r="F4300" s="15" t="str">
        <f>_xlfn.IFNA(INDEX(Table6[[#All],[Location]],MATCH(RecordTable[[#This Row],[METRC]],Table6[Tag],0)),"DEAD")</f>
        <v>DEAD</v>
      </c>
    </row>
    <row r="4301" spans="1:6" x14ac:dyDescent="0.25">
      <c r="A4301" t="s">
        <v>4688</v>
      </c>
      <c r="B4301" t="s">
        <v>2669</v>
      </c>
      <c r="C4301" t="str">
        <f>_xlfn.CONCAT(RecordTable[[#This Row],[PhenoAbbv]],".",RIGHT(RecordTable[[#This Row],[METRC]],6))</f>
        <v>YZUP003.053201</v>
      </c>
      <c r="D4301" s="15">
        <v>43886</v>
      </c>
      <c r="E4301" s="15" t="str">
        <f>_xlfn.IFNA(IF(LEFT(VLOOKUP(RecordTable[[#This Row],[METRC]],METRC!A:B,2,FALSE),4)=LEFT(RecordTable[[#This Row],[CloneBarcode]],4),"match","MISMATCH"),"dead")</f>
        <v>dead</v>
      </c>
      <c r="F4301" s="15" t="str">
        <f>_xlfn.IFNA(INDEX(Table6[[#All],[Location]],MATCH(RecordTable[[#This Row],[METRC]],Table6[Tag],0)),"DEAD")</f>
        <v>DEAD</v>
      </c>
    </row>
    <row r="4302" spans="1:6" x14ac:dyDescent="0.25">
      <c r="A4302" t="str">
        <f>_xlfn.CONCAT("1A4070000000065000",RIGHT(RecordTable[[#This Row],[CloneBarcode]],6))</f>
        <v>1A4070000000065000061114</v>
      </c>
      <c r="B4302" t="str">
        <f>LEFT(RecordTable[[#This Row],[CloneBarcode]],7)</f>
        <v>YZUP005</v>
      </c>
      <c r="C4302" t="s">
        <v>4892</v>
      </c>
      <c r="D4302" s="15">
        <v>43886</v>
      </c>
      <c r="E4302" s="15" t="str">
        <f>_xlfn.IFNA(IF(LEFT(VLOOKUP(RecordTable[[#This Row],[METRC]],METRC!A:B,2,FALSE),4)=LEFT(RecordTable[[#This Row],[CloneBarcode]],4),"match","MISMATCH"),"dead")</f>
        <v>dead</v>
      </c>
      <c r="F4302" s="15" t="str">
        <f>_xlfn.IFNA(INDEX(Table6[[#All],[Location]],MATCH(RecordTable[[#This Row],[METRC]],Table6[Tag],0)),"DEAD")</f>
        <v>DEAD</v>
      </c>
    </row>
    <row r="4303" spans="1:6" x14ac:dyDescent="0.25">
      <c r="A4303" t="str">
        <f>_xlfn.CONCAT("1A4070000000065000",RIGHT(RecordTable[[#This Row],[CloneBarcode]],6))</f>
        <v>1A4070000000065000064909</v>
      </c>
      <c r="B4303" t="str">
        <f>LEFT(RecordTable[[#This Row],[CloneBarcode]],7)</f>
        <v>YZUP005</v>
      </c>
      <c r="C4303" t="s">
        <v>4893</v>
      </c>
      <c r="D4303" s="15">
        <v>43886</v>
      </c>
      <c r="E4303" s="15" t="str">
        <f>_xlfn.IFNA(IF(LEFT(VLOOKUP(RecordTable[[#This Row],[METRC]],METRC!A:B,2,FALSE),4)=LEFT(RecordTable[[#This Row],[CloneBarcode]],4),"match","MISMATCH"),"dead")</f>
        <v>dead</v>
      </c>
      <c r="F4303" s="15" t="str">
        <f>_xlfn.IFNA(INDEX(Table6[[#All],[Location]],MATCH(RecordTable[[#This Row],[METRC]],Table6[Tag],0)),"DEAD")</f>
        <v>DEAD</v>
      </c>
    </row>
    <row r="4304" spans="1:6" x14ac:dyDescent="0.25">
      <c r="A4304" t="str">
        <f>_xlfn.CONCAT("1A4070000000065000",RIGHT(RecordTable[[#This Row],[CloneBarcode]],6))</f>
        <v>1A4070000000065000064910</v>
      </c>
      <c r="B4304" t="str">
        <f>LEFT(RecordTable[[#This Row],[CloneBarcode]],7)</f>
        <v>YZUP005</v>
      </c>
      <c r="C4304" t="s">
        <v>4894</v>
      </c>
      <c r="D4304" s="15">
        <v>43886</v>
      </c>
      <c r="E4304" s="15" t="str">
        <f>_xlfn.IFNA(IF(LEFT(VLOOKUP(RecordTable[[#This Row],[METRC]],METRC!A:B,2,FALSE),4)=LEFT(RecordTable[[#This Row],[CloneBarcode]],4),"match","MISMATCH"),"dead")</f>
        <v>dead</v>
      </c>
      <c r="F4304" s="15" t="str">
        <f>_xlfn.IFNA(INDEX(Table6[[#All],[Location]],MATCH(RecordTable[[#This Row],[METRC]],Table6[Tag],0)),"DEAD")</f>
        <v>DEAD</v>
      </c>
    </row>
    <row r="4305" spans="1:6" x14ac:dyDescent="0.25">
      <c r="A4305" t="str">
        <f>_xlfn.CONCAT("1A4070000000065000",RIGHT(RecordTable[[#This Row],[CloneBarcode]],6))</f>
        <v>1A4070000000065000064911</v>
      </c>
      <c r="B4305" t="str">
        <f>LEFT(RecordTable[[#This Row],[CloneBarcode]],7)</f>
        <v>YZUP005</v>
      </c>
      <c r="C4305" t="s">
        <v>4895</v>
      </c>
      <c r="D4305" s="15">
        <v>43886</v>
      </c>
      <c r="E4305" s="15" t="str">
        <f>_xlfn.IFNA(IF(LEFT(VLOOKUP(RecordTable[[#This Row],[METRC]],METRC!A:B,2,FALSE),4)=LEFT(RecordTable[[#This Row],[CloneBarcode]],4),"match","MISMATCH"),"dead")</f>
        <v>dead</v>
      </c>
      <c r="F4305" s="15" t="str">
        <f>_xlfn.IFNA(INDEX(Table6[[#All],[Location]],MATCH(RecordTable[[#This Row],[METRC]],Table6[Tag],0)),"DEAD")</f>
        <v>DEAD</v>
      </c>
    </row>
    <row r="4306" spans="1:6" x14ac:dyDescent="0.25">
      <c r="A4306" t="str">
        <f>_xlfn.CONCAT("1A4070000000065000",RIGHT(RecordTable[[#This Row],[CloneBarcode]],6))</f>
        <v>1A4070000000065000064912</v>
      </c>
      <c r="B4306" t="str">
        <f>LEFT(RecordTable[[#This Row],[CloneBarcode]],7)</f>
        <v>YZUP005</v>
      </c>
      <c r="C4306" t="s">
        <v>4896</v>
      </c>
      <c r="D4306" s="15">
        <v>43886</v>
      </c>
      <c r="E4306" s="15" t="str">
        <f>_xlfn.IFNA(IF(LEFT(VLOOKUP(RecordTable[[#This Row],[METRC]],METRC!A:B,2,FALSE),4)=LEFT(RecordTable[[#This Row],[CloneBarcode]],4),"match","MISMATCH"),"dead")</f>
        <v>dead</v>
      </c>
      <c r="F4306" s="15" t="str">
        <f>_xlfn.IFNA(INDEX(Table6[[#All],[Location]],MATCH(RecordTable[[#This Row],[METRC]],Table6[Tag],0)),"DEAD")</f>
        <v>DEAD</v>
      </c>
    </row>
    <row r="4307" spans="1:6" x14ac:dyDescent="0.25">
      <c r="A4307" t="s">
        <v>4548</v>
      </c>
      <c r="B4307" t="s">
        <v>2654</v>
      </c>
      <c r="C4307" t="str">
        <f>_xlfn.CONCAT(RecordTable[[#This Row],[PhenoAbbv]],".",RIGHT(RecordTable[[#This Row],[METRC]],6))</f>
        <v>92CK082.045572</v>
      </c>
      <c r="D4307" s="15">
        <v>43906</v>
      </c>
      <c r="E4307" s="15" t="str">
        <f>_xlfn.IFNA(IF(LEFT(VLOOKUP(RecordTable[[#This Row],[METRC]],METRC!A:B,2,FALSE),4)=LEFT(RecordTable[[#This Row],[CloneBarcode]],4),"match","MISMATCH"),"dead")</f>
        <v>dead</v>
      </c>
      <c r="F4307" s="15" t="str">
        <f>_xlfn.IFNA(INDEX(Table6[[#All],[Location]],MATCH(RecordTable[[#This Row],[METRC]],Table6[Tag],0)),"DEAD")</f>
        <v>DEAD</v>
      </c>
    </row>
    <row r="4308" spans="1:6" x14ac:dyDescent="0.25">
      <c r="A4308" t="s">
        <v>4549</v>
      </c>
      <c r="B4308" t="s">
        <v>2654</v>
      </c>
      <c r="C4308" t="str">
        <f>_xlfn.CONCAT(RecordTable[[#This Row],[PhenoAbbv]],".",RIGHT(RecordTable[[#This Row],[METRC]],6))</f>
        <v>92CK082.045573</v>
      </c>
      <c r="D4308" s="15">
        <v>43906</v>
      </c>
      <c r="E4308" s="15" t="str">
        <f>_xlfn.IFNA(IF(LEFT(VLOOKUP(RecordTable[[#This Row],[METRC]],METRC!A:B,2,FALSE),4)=LEFT(RecordTable[[#This Row],[CloneBarcode]],4),"match","MISMATCH"),"dead")</f>
        <v>dead</v>
      </c>
      <c r="F4308" s="15" t="str">
        <f>_xlfn.IFNA(INDEX(Table6[[#All],[Location]],MATCH(RecordTable[[#This Row],[METRC]],Table6[Tag],0)),"DEAD")</f>
        <v>DEAD</v>
      </c>
    </row>
    <row r="4309" spans="1:6" x14ac:dyDescent="0.25">
      <c r="A4309" t="s">
        <v>4723</v>
      </c>
      <c r="B4309" t="s">
        <v>2654</v>
      </c>
      <c r="C4309" t="str">
        <f>_xlfn.CONCAT(RecordTable[[#This Row],[PhenoAbbv]],".",RIGHT(RecordTable[[#This Row],[METRC]],6))</f>
        <v>92CK082.053265</v>
      </c>
      <c r="D4309" s="15">
        <v>43906</v>
      </c>
      <c r="E4309" s="15" t="str">
        <f>_xlfn.IFNA(IF(LEFT(VLOOKUP(RecordTable[[#This Row],[METRC]],METRC!A:B,2,FALSE),4)=LEFT(RecordTable[[#This Row],[CloneBarcode]],4),"match","MISMATCH"),"dead")</f>
        <v>dead</v>
      </c>
      <c r="F4309" s="15" t="str">
        <f>_xlfn.IFNA(INDEX(Table6[[#All],[Location]],MATCH(RecordTable[[#This Row],[METRC]],Table6[Tag],0)),"DEAD")</f>
        <v>DEAD</v>
      </c>
    </row>
    <row r="4310" spans="1:6" x14ac:dyDescent="0.25">
      <c r="A4310" t="s">
        <v>4724</v>
      </c>
      <c r="B4310" t="s">
        <v>2654</v>
      </c>
      <c r="C4310" t="str">
        <f>_xlfn.CONCAT(RecordTable[[#This Row],[PhenoAbbv]],".",RIGHT(RecordTable[[#This Row],[METRC]],6))</f>
        <v>92CK082.053266</v>
      </c>
      <c r="D4310" s="15">
        <v>43906</v>
      </c>
      <c r="E4310" s="15" t="str">
        <f>_xlfn.IFNA(IF(LEFT(VLOOKUP(RecordTable[[#This Row],[METRC]],METRC!A:B,2,FALSE),4)=LEFT(RecordTable[[#This Row],[CloneBarcode]],4),"match","MISMATCH"),"dead")</f>
        <v>dead</v>
      </c>
      <c r="F4310" s="15" t="str">
        <f>_xlfn.IFNA(INDEX(Table6[[#All],[Location]],MATCH(RecordTable[[#This Row],[METRC]],Table6[Tag],0)),"DEAD")</f>
        <v>DEAD</v>
      </c>
    </row>
    <row r="4311" spans="1:6" x14ac:dyDescent="0.25">
      <c r="A4311" t="s">
        <v>4725</v>
      </c>
      <c r="B4311" t="s">
        <v>2654</v>
      </c>
      <c r="C4311" t="str">
        <f>_xlfn.CONCAT(RecordTable[[#This Row],[PhenoAbbv]],".",RIGHT(RecordTable[[#This Row],[METRC]],6))</f>
        <v>92CK082.053267</v>
      </c>
      <c r="D4311" s="15">
        <v>43906</v>
      </c>
      <c r="E4311" s="15" t="str">
        <f>_xlfn.IFNA(IF(LEFT(VLOOKUP(RecordTable[[#This Row],[METRC]],METRC!A:B,2,FALSE),4)=LEFT(RecordTable[[#This Row],[CloneBarcode]],4),"match","MISMATCH"),"dead")</f>
        <v>dead</v>
      </c>
      <c r="F4311" s="15" t="str">
        <f>_xlfn.IFNA(INDEX(Table6[[#All],[Location]],MATCH(RecordTable[[#This Row],[METRC]],Table6[Tag],0)),"DEAD")</f>
        <v>DEAD</v>
      </c>
    </row>
    <row r="4312" spans="1:6" x14ac:dyDescent="0.25">
      <c r="A4312" t="str">
        <f>_xlfn.CONCAT("1A4070000000065000",RIGHT(RecordTable[[#This Row],[CloneBarcode]],6))</f>
        <v>1A4070000000065000061785</v>
      </c>
      <c r="B4312" t="str">
        <f>LEFT(RecordTable[[#This Row],[CloneBarcode]],7)</f>
        <v>92CK082</v>
      </c>
      <c r="C4312" t="s">
        <v>2655</v>
      </c>
      <c r="D4312" s="15">
        <v>43906</v>
      </c>
      <c r="E4312" s="15" t="str">
        <f>_xlfn.IFNA(IF(LEFT(VLOOKUP(RecordTable[[#This Row],[METRC]],METRC!A:B,2,FALSE),4)=LEFT(RecordTable[[#This Row],[CloneBarcode]],4),"match","MISMATCH"),"dead")</f>
        <v>dead</v>
      </c>
      <c r="F4312" s="15" t="str">
        <f>_xlfn.IFNA(INDEX(Table6[[#All],[Location]],MATCH(RecordTable[[#This Row],[METRC]],Table6[Tag],0)),"DEAD")</f>
        <v>DEAD</v>
      </c>
    </row>
    <row r="4313" spans="1:6" x14ac:dyDescent="0.25">
      <c r="A4313" t="str">
        <f>_xlfn.CONCAT("1A4070000000065000",RIGHT(RecordTable[[#This Row],[CloneBarcode]],6))</f>
        <v>1A4070000000065000061783</v>
      </c>
      <c r="B4313" t="str">
        <f>LEFT(RecordTable[[#This Row],[CloneBarcode]],7)</f>
        <v>92CK082</v>
      </c>
      <c r="C4313" t="s">
        <v>2749</v>
      </c>
      <c r="D4313" s="15">
        <v>43906</v>
      </c>
      <c r="E4313" s="15" t="str">
        <f>_xlfn.IFNA(IF(LEFT(VLOOKUP(RecordTable[[#This Row],[METRC]],METRC!A:B,2,FALSE),4)=LEFT(RecordTable[[#This Row],[CloneBarcode]],4),"match","MISMATCH"),"dead")</f>
        <v>dead</v>
      </c>
      <c r="F4313" s="15" t="str">
        <f>_xlfn.IFNA(INDEX(Table6[[#All],[Location]],MATCH(RecordTable[[#This Row],[METRC]],Table6[Tag],0)),"DEAD")</f>
        <v>DEAD</v>
      </c>
    </row>
    <row r="4314" spans="1:6" x14ac:dyDescent="0.25">
      <c r="A4314" t="str">
        <f>_xlfn.CONCAT("1A4070000000065000",RIGHT(RecordTable[[#This Row],[CloneBarcode]],6))</f>
        <v>1A4070000000065000057241</v>
      </c>
      <c r="B4314" t="str">
        <f>LEFT(RecordTable[[#This Row],[CloneBarcode]],7)</f>
        <v>92CK082</v>
      </c>
      <c r="C4314" t="s">
        <v>2729</v>
      </c>
      <c r="D4314" s="15">
        <v>43906</v>
      </c>
      <c r="E4314" s="15" t="str">
        <f>_xlfn.IFNA(IF(LEFT(VLOOKUP(RecordTable[[#This Row],[METRC]],METRC!A:B,2,FALSE),4)=LEFT(RecordTable[[#This Row],[CloneBarcode]],4),"match","MISMATCH"),"dead")</f>
        <v>dead</v>
      </c>
      <c r="F4314" s="15" t="str">
        <f>_xlfn.IFNA(INDEX(Table6[[#All],[Location]],MATCH(RecordTable[[#This Row],[METRC]],Table6[Tag],0)),"DEAD")</f>
        <v>DEAD</v>
      </c>
    </row>
    <row r="4315" spans="1:6" x14ac:dyDescent="0.25">
      <c r="A4315" t="str">
        <f>_xlfn.CONCAT("1A4070000000065000",RIGHT(RecordTable[[#This Row],[CloneBarcode]],6))</f>
        <v>1A4070000000065000057264</v>
      </c>
      <c r="B4315" t="str">
        <f>LEFT(RecordTable[[#This Row],[CloneBarcode]],7)</f>
        <v>92CK082</v>
      </c>
      <c r="C4315" t="s">
        <v>2704</v>
      </c>
      <c r="D4315" s="15">
        <v>43906</v>
      </c>
      <c r="E4315" s="15" t="str">
        <f>_xlfn.IFNA(IF(LEFT(VLOOKUP(RecordTable[[#This Row],[METRC]],METRC!A:B,2,FALSE),4)=LEFT(RecordTable[[#This Row],[CloneBarcode]],4),"match","MISMATCH"),"dead")</f>
        <v>dead</v>
      </c>
      <c r="F4315" s="15" t="str">
        <f>_xlfn.IFNA(INDEX(Table6[[#All],[Location]],MATCH(RecordTable[[#This Row],[METRC]],Table6[Tag],0)),"DEAD")</f>
        <v>DEAD</v>
      </c>
    </row>
    <row r="4316" spans="1:6" x14ac:dyDescent="0.25">
      <c r="A4316" t="str">
        <f>_xlfn.CONCAT("1A4070000000065000",RIGHT(RecordTable[[#This Row],[CloneBarcode]],6))</f>
        <v>1A4070000000065000057242</v>
      </c>
      <c r="B4316" t="str">
        <f>LEFT(RecordTable[[#This Row],[CloneBarcode]],7)</f>
        <v>92CK082</v>
      </c>
      <c r="C4316" t="s">
        <v>2730</v>
      </c>
      <c r="D4316" s="15">
        <v>43906</v>
      </c>
      <c r="E4316" s="15" t="str">
        <f>_xlfn.IFNA(IF(LEFT(VLOOKUP(RecordTable[[#This Row],[METRC]],METRC!A:B,2,FALSE),4)=LEFT(RecordTable[[#This Row],[CloneBarcode]],4),"match","MISMATCH"),"dead")</f>
        <v>dead</v>
      </c>
      <c r="F4316" s="15" t="str">
        <f>_xlfn.IFNA(INDEX(Table6[[#All],[Location]],MATCH(RecordTable[[#This Row],[METRC]],Table6[Tag],0)),"DEAD")</f>
        <v>DEAD</v>
      </c>
    </row>
    <row r="4317" spans="1:6" x14ac:dyDescent="0.25">
      <c r="A4317" t="s">
        <v>4551</v>
      </c>
      <c r="B4317" t="s">
        <v>2649</v>
      </c>
      <c r="C4317" t="str">
        <f>_xlfn.CONCAT(RecordTable[[#This Row],[PhenoAbbv]],".",RIGHT(RecordTable[[#This Row],[METRC]],6))</f>
        <v>92CK119.050425</v>
      </c>
      <c r="D4317" s="15">
        <v>43906</v>
      </c>
      <c r="E4317" s="15" t="str">
        <f>_xlfn.IFNA(IF(LEFT(VLOOKUP(RecordTable[[#This Row],[METRC]],METRC!A:B,2,FALSE),4)=LEFT(RecordTable[[#This Row],[CloneBarcode]],4),"match","MISMATCH"),"dead")</f>
        <v>dead</v>
      </c>
      <c r="F4317" s="15" t="str">
        <f>_xlfn.IFNA(INDEX(Table6[[#All],[Location]],MATCH(RecordTable[[#This Row],[METRC]],Table6[Tag],0)),"DEAD")</f>
        <v>DEAD</v>
      </c>
    </row>
    <row r="4318" spans="1:6" x14ac:dyDescent="0.25">
      <c r="A4318" t="str">
        <f>_xlfn.CONCAT("1A4070000000065000",RIGHT(RecordTable[[#This Row],[CloneBarcode]],6))</f>
        <v>1A4070000000065000064895</v>
      </c>
      <c r="B4318" t="str">
        <f>LEFT(RecordTable[[#This Row],[CloneBarcode]],7)</f>
        <v>92CK119</v>
      </c>
      <c r="C4318" t="s">
        <v>2725</v>
      </c>
      <c r="D4318" s="15">
        <v>43906</v>
      </c>
      <c r="E4318" s="15" t="str">
        <f>_xlfn.IFNA(IF(LEFT(VLOOKUP(RecordTable[[#This Row],[METRC]],METRC!A:B,2,FALSE),4)=LEFT(RecordTable[[#This Row],[CloneBarcode]],4),"match","MISMATCH"),"dead")</f>
        <v>dead</v>
      </c>
      <c r="F4318" s="15" t="str">
        <f>_xlfn.IFNA(INDEX(Table6[[#All],[Location]],MATCH(RecordTable[[#This Row],[METRC]],Table6[Tag],0)),"DEAD")</f>
        <v>DEAD</v>
      </c>
    </row>
    <row r="4319" spans="1:6" x14ac:dyDescent="0.25">
      <c r="A4319" t="str">
        <f>_xlfn.CONCAT("1A4070000000065000",RIGHT(RecordTable[[#This Row],[CloneBarcode]],6))</f>
        <v>1A4070000000065000064897</v>
      </c>
      <c r="B4319" t="str">
        <f>LEFT(RecordTable[[#This Row],[CloneBarcode]],7)</f>
        <v>92CK119</v>
      </c>
      <c r="C4319" t="s">
        <v>2714</v>
      </c>
      <c r="D4319" s="15">
        <v>43906</v>
      </c>
      <c r="E4319" s="15" t="str">
        <f>_xlfn.IFNA(IF(LEFT(VLOOKUP(RecordTable[[#This Row],[METRC]],METRC!A:B,2,FALSE),4)=LEFT(RecordTable[[#This Row],[CloneBarcode]],4),"match","MISMATCH"),"dead")</f>
        <v>dead</v>
      </c>
      <c r="F4319" s="15" t="str">
        <f>_xlfn.IFNA(INDEX(Table6[[#All],[Location]],MATCH(RecordTable[[#This Row],[METRC]],Table6[Tag],0)),"DEAD")</f>
        <v>DEAD</v>
      </c>
    </row>
    <row r="4320" spans="1:6" x14ac:dyDescent="0.25">
      <c r="A4320" t="str">
        <f>_xlfn.CONCAT("1A4070000000065000",RIGHT(RecordTable[[#This Row],[CloneBarcode]],6))</f>
        <v>1A4070000000065000062694</v>
      </c>
      <c r="B4320" t="str">
        <f>LEFT(RecordTable[[#This Row],[CloneBarcode]],7)</f>
        <v>92CK119</v>
      </c>
      <c r="C4320" t="s">
        <v>2675</v>
      </c>
      <c r="D4320" s="15">
        <v>43906</v>
      </c>
      <c r="E4320" s="15" t="str">
        <f>_xlfn.IFNA(IF(LEFT(VLOOKUP(RecordTable[[#This Row],[METRC]],METRC!A:B,2,FALSE),4)=LEFT(RecordTable[[#This Row],[CloneBarcode]],4),"match","MISMATCH"),"dead")</f>
        <v>dead</v>
      </c>
      <c r="F4320" s="15" t="str">
        <f>_xlfn.IFNA(INDEX(Table6[[#All],[Location]],MATCH(RecordTable[[#This Row],[METRC]],Table6[Tag],0)),"DEAD")</f>
        <v>DEAD</v>
      </c>
    </row>
    <row r="4321" spans="1:6" x14ac:dyDescent="0.25">
      <c r="A4321" t="str">
        <f>_xlfn.CONCAT("1A4070000000065000",RIGHT(RecordTable[[#This Row],[CloneBarcode]],6))</f>
        <v>1A4070000000065000062705</v>
      </c>
      <c r="B4321" t="str">
        <f>LEFT(RecordTable[[#This Row],[CloneBarcode]],7)</f>
        <v>92CK119</v>
      </c>
      <c r="C4321" t="s">
        <v>201</v>
      </c>
      <c r="D4321" s="15">
        <v>43906</v>
      </c>
      <c r="E4321" s="15" t="str">
        <f>_xlfn.IFNA(IF(LEFT(VLOOKUP(RecordTable[[#This Row],[METRC]],METRC!A:B,2,FALSE),4)=LEFT(RecordTable[[#This Row],[CloneBarcode]],4),"match","MISMATCH"),"dead")</f>
        <v>dead</v>
      </c>
      <c r="F4321" s="15" t="str">
        <f>_xlfn.IFNA(INDEX(Table6[[#All],[Location]],MATCH(RecordTable[[#This Row],[METRC]],Table6[Tag],0)),"DEAD")</f>
        <v>DEAD</v>
      </c>
    </row>
    <row r="4322" spans="1:6" x14ac:dyDescent="0.25">
      <c r="A4322" t="str">
        <f>_xlfn.CONCAT("1A4070000000065000",RIGHT(RecordTable[[#This Row],[CloneBarcode]],6))</f>
        <v>1A4070000000065000062675</v>
      </c>
      <c r="B4322" t="str">
        <f>LEFT(RecordTable[[#This Row],[CloneBarcode]],7)</f>
        <v>92CK119</v>
      </c>
      <c r="C4322" t="s">
        <v>194</v>
      </c>
      <c r="D4322" s="15">
        <v>43906</v>
      </c>
      <c r="E4322" s="15" t="str">
        <f>_xlfn.IFNA(IF(LEFT(VLOOKUP(RecordTable[[#This Row],[METRC]],METRC!A:B,2,FALSE),4)=LEFT(RecordTable[[#This Row],[CloneBarcode]],4),"match","MISMATCH"),"dead")</f>
        <v>dead</v>
      </c>
      <c r="F4322" s="15" t="str">
        <f>_xlfn.IFNA(INDEX(Table6[[#All],[Location]],MATCH(RecordTable[[#This Row],[METRC]],Table6[Tag],0)),"DEAD")</f>
        <v>DEAD</v>
      </c>
    </row>
    <row r="4323" spans="1:6" x14ac:dyDescent="0.25">
      <c r="A4323" t="str">
        <f>_xlfn.CONCAT("1A4070000000065000",RIGHT(RecordTable[[#This Row],[CloneBarcode]],6))</f>
        <v>1A4070000000065000064885</v>
      </c>
      <c r="B4323" t="str">
        <f>LEFT(RecordTable[[#This Row],[CloneBarcode]],7)</f>
        <v>92CK119</v>
      </c>
      <c r="C4323" t="s">
        <v>187</v>
      </c>
      <c r="D4323" s="15">
        <v>43906</v>
      </c>
      <c r="E4323" s="15" t="str">
        <f>_xlfn.IFNA(IF(LEFT(VLOOKUP(RecordTable[[#This Row],[METRC]],METRC!A:B,2,FALSE),4)=LEFT(RecordTable[[#This Row],[CloneBarcode]],4),"match","MISMATCH"),"dead")</f>
        <v>dead</v>
      </c>
      <c r="F4323" s="15" t="str">
        <f>_xlfn.IFNA(INDEX(Table6[[#All],[Location]],MATCH(RecordTable[[#This Row],[METRC]],Table6[Tag],0)),"DEAD")</f>
        <v>DEAD</v>
      </c>
    </row>
    <row r="4324" spans="1:6" x14ac:dyDescent="0.25">
      <c r="A4324" t="str">
        <f>_xlfn.CONCAT("1A4070000000065000",RIGHT(RecordTable[[#This Row],[CloneBarcode]],6))</f>
        <v>1A4070000000065000064884</v>
      </c>
      <c r="B4324" t="str">
        <f>LEFT(RecordTable[[#This Row],[CloneBarcode]],7)</f>
        <v>92CK119</v>
      </c>
      <c r="C4324" t="s">
        <v>2671</v>
      </c>
      <c r="D4324" s="15">
        <v>43906</v>
      </c>
      <c r="E4324" s="15" t="str">
        <f>_xlfn.IFNA(IF(LEFT(VLOOKUP(RecordTable[[#This Row],[METRC]],METRC!A:B,2,FALSE),4)=LEFT(RecordTable[[#This Row],[CloneBarcode]],4),"match","MISMATCH"),"dead")</f>
        <v>dead</v>
      </c>
      <c r="F4324" s="15" t="str">
        <f>_xlfn.IFNA(INDEX(Table6[[#All],[Location]],MATCH(RecordTable[[#This Row],[METRC]],Table6[Tag],0)),"DEAD")</f>
        <v>DEAD</v>
      </c>
    </row>
    <row r="4325" spans="1:6" x14ac:dyDescent="0.25">
      <c r="A4325" t="str">
        <f>_xlfn.CONCAT("1A4070000000065000",RIGHT(RecordTable[[#This Row],[CloneBarcode]],6))</f>
        <v>1A4070000000065000064896</v>
      </c>
      <c r="B4325" t="str">
        <f>LEFT(RecordTable[[#This Row],[CloneBarcode]],7)</f>
        <v>92CK119</v>
      </c>
      <c r="C4325" t="s">
        <v>2674</v>
      </c>
      <c r="D4325" s="15">
        <v>43906</v>
      </c>
      <c r="E4325" s="15" t="str">
        <f>_xlfn.IFNA(IF(LEFT(VLOOKUP(RecordTable[[#This Row],[METRC]],METRC!A:B,2,FALSE),4)=LEFT(RecordTable[[#This Row],[CloneBarcode]],4),"match","MISMATCH"),"dead")</f>
        <v>dead</v>
      </c>
      <c r="F4325" s="15" t="str">
        <f>_xlfn.IFNA(INDEX(Table6[[#All],[Location]],MATCH(RecordTable[[#This Row],[METRC]],Table6[Tag],0)),"DEAD")</f>
        <v>DEAD</v>
      </c>
    </row>
    <row r="4326" spans="1:6" x14ac:dyDescent="0.25">
      <c r="A4326" t="s">
        <v>4552</v>
      </c>
      <c r="B4326" t="s">
        <v>2953</v>
      </c>
      <c r="C4326" t="str">
        <f>_xlfn.CONCAT(RecordTable[[#This Row],[PhenoAbbv]],".",RIGHT(RecordTable[[#This Row],[METRC]],6))</f>
        <v>BBGM004.043532</v>
      </c>
      <c r="D4326" s="15">
        <v>43906</v>
      </c>
      <c r="E4326" s="15" t="str">
        <f>_xlfn.IFNA(IF(LEFT(VLOOKUP(RecordTable[[#This Row],[METRC]],METRC!A:B,2,FALSE),4)=LEFT(RecordTable[[#This Row],[CloneBarcode]],4),"match","MISMATCH"),"dead")</f>
        <v>dead</v>
      </c>
      <c r="F4326" s="15" t="str">
        <f>_xlfn.IFNA(INDEX(Table6[[#All],[Location]],MATCH(RecordTable[[#This Row],[METRC]],Table6[Tag],0)),"DEAD")</f>
        <v>DEAD</v>
      </c>
    </row>
    <row r="4327" spans="1:6" x14ac:dyDescent="0.25">
      <c r="A4327" t="s">
        <v>4553</v>
      </c>
      <c r="B4327" t="s">
        <v>2953</v>
      </c>
      <c r="C4327" t="str">
        <f>_xlfn.CONCAT(RecordTable[[#This Row],[PhenoAbbv]],".",RIGHT(RecordTable[[#This Row],[METRC]],6))</f>
        <v>BBGM004.043577</v>
      </c>
      <c r="D4327" s="15">
        <v>43906</v>
      </c>
      <c r="E4327" s="15" t="str">
        <f>_xlfn.IFNA(IF(LEFT(VLOOKUP(RecordTable[[#This Row],[METRC]],METRC!A:B,2,FALSE),4)=LEFT(RecordTable[[#This Row],[CloneBarcode]],4),"match","MISMATCH"),"dead")</f>
        <v>dead</v>
      </c>
      <c r="F4327" s="15" t="str">
        <f>_xlfn.IFNA(INDEX(Table6[[#All],[Location]],MATCH(RecordTable[[#This Row],[METRC]],Table6[Tag],0)),"DEAD")</f>
        <v>DEAD</v>
      </c>
    </row>
    <row r="4328" spans="1:6" x14ac:dyDescent="0.25">
      <c r="A4328" t="s">
        <v>4554</v>
      </c>
      <c r="B4328" t="s">
        <v>2953</v>
      </c>
      <c r="C4328" t="str">
        <f>_xlfn.CONCAT(RecordTable[[#This Row],[PhenoAbbv]],".",RIGHT(RecordTable[[#This Row],[METRC]],6))</f>
        <v>BBGM004.045538</v>
      </c>
      <c r="D4328" s="15">
        <v>43906</v>
      </c>
      <c r="E4328" s="15" t="str">
        <f>_xlfn.IFNA(IF(LEFT(VLOOKUP(RecordTable[[#This Row],[METRC]],METRC!A:B,2,FALSE),4)=LEFT(RecordTable[[#This Row],[CloneBarcode]],4),"match","MISMATCH"),"dead")</f>
        <v>dead</v>
      </c>
      <c r="F4328" s="15" t="str">
        <f>_xlfn.IFNA(INDEX(Table6[[#All],[Location]],MATCH(RecordTable[[#This Row],[METRC]],Table6[Tag],0)),"DEAD")</f>
        <v>DEAD</v>
      </c>
    </row>
    <row r="4329" spans="1:6" x14ac:dyDescent="0.25">
      <c r="A4329" t="s">
        <v>4726</v>
      </c>
      <c r="B4329" t="s">
        <v>2953</v>
      </c>
      <c r="C4329" t="str">
        <f>_xlfn.CONCAT(RecordTable[[#This Row],[PhenoAbbv]],".",RIGHT(RecordTable[[#This Row],[METRC]],6))</f>
        <v>BBGM004.050629</v>
      </c>
      <c r="D4329" s="15">
        <v>43906</v>
      </c>
      <c r="E4329" s="15" t="str">
        <f>_xlfn.IFNA(IF(LEFT(VLOOKUP(RecordTable[[#This Row],[METRC]],METRC!A:B,2,FALSE),4)=LEFT(RecordTable[[#This Row],[CloneBarcode]],4),"match","MISMATCH"),"dead")</f>
        <v>dead</v>
      </c>
      <c r="F4329" s="15" t="str">
        <f>_xlfn.IFNA(INDEX(Table6[[#All],[Location]],MATCH(RecordTable[[#This Row],[METRC]],Table6[Tag],0)),"DEAD")</f>
        <v>DEAD</v>
      </c>
    </row>
    <row r="4330" spans="1:6" x14ac:dyDescent="0.25">
      <c r="A4330" t="s">
        <v>4555</v>
      </c>
      <c r="B4330" t="s">
        <v>2953</v>
      </c>
      <c r="C4330" t="str">
        <f>_xlfn.CONCAT(RecordTable[[#This Row],[PhenoAbbv]],".",RIGHT(RecordTable[[#This Row],[METRC]],6))</f>
        <v>BBGM004.050630</v>
      </c>
      <c r="D4330" s="15">
        <v>43906</v>
      </c>
      <c r="E4330" s="15" t="str">
        <f>_xlfn.IFNA(IF(LEFT(VLOOKUP(RecordTable[[#This Row],[METRC]],METRC!A:B,2,FALSE),4)=LEFT(RecordTable[[#This Row],[CloneBarcode]],4),"match","MISMATCH"),"dead")</f>
        <v>dead</v>
      </c>
      <c r="F4330" s="15" t="str">
        <f>_xlfn.IFNA(INDEX(Table6[[#All],[Location]],MATCH(RecordTable[[#This Row],[METRC]],Table6[Tag],0)),"DEAD")</f>
        <v>DEAD</v>
      </c>
    </row>
    <row r="4331" spans="1:6" x14ac:dyDescent="0.25">
      <c r="A4331" t="s">
        <v>4897</v>
      </c>
      <c r="B4331" t="s">
        <v>2953</v>
      </c>
      <c r="C4331" t="str">
        <f>_xlfn.CONCAT(RecordTable[[#This Row],[PhenoAbbv]],".",RIGHT(RecordTable[[#This Row],[METRC]],6))</f>
        <v>BBGM004.057421</v>
      </c>
      <c r="D4331" s="15">
        <v>43906</v>
      </c>
      <c r="E4331" s="15" t="str">
        <f>_xlfn.IFNA(IF(LEFT(VLOOKUP(RecordTable[[#This Row],[METRC]],METRC!A:B,2,FALSE),4)=LEFT(RecordTable[[#This Row],[CloneBarcode]],4),"match","MISMATCH"),"dead")</f>
        <v>dead</v>
      </c>
      <c r="F4331" s="15" t="str">
        <f>_xlfn.IFNA(INDEX(Table6[[#All],[Location]],MATCH(RecordTable[[#This Row],[METRC]],Table6[Tag],0)),"DEAD")</f>
        <v>DEAD</v>
      </c>
    </row>
    <row r="4332" spans="1:6" x14ac:dyDescent="0.25">
      <c r="A4332" t="s">
        <v>4898</v>
      </c>
      <c r="B4332" t="s">
        <v>2953</v>
      </c>
      <c r="C4332" t="str">
        <f>_xlfn.CONCAT(RecordTable[[#This Row],[PhenoAbbv]],".",RIGHT(RecordTable[[#This Row],[METRC]],6))</f>
        <v>BBGM004.057422</v>
      </c>
      <c r="D4332" s="15">
        <v>43906</v>
      </c>
      <c r="E4332" s="15" t="str">
        <f>_xlfn.IFNA(IF(LEFT(VLOOKUP(RecordTable[[#This Row],[METRC]],METRC!A:B,2,FALSE),4)=LEFT(RecordTable[[#This Row],[CloneBarcode]],4),"match","MISMATCH"),"dead")</f>
        <v>dead</v>
      </c>
      <c r="F4332" s="15" t="str">
        <f>_xlfn.IFNA(INDEX(Table6[[#All],[Location]],MATCH(RecordTable[[#This Row],[METRC]],Table6[Tag],0)),"DEAD")</f>
        <v>DEAD</v>
      </c>
    </row>
    <row r="4333" spans="1:6" x14ac:dyDescent="0.25">
      <c r="A4333" t="str">
        <f>_xlfn.CONCAT("1A4070000000065000",RIGHT(RecordTable[[#This Row],[CloneBarcode]],6))</f>
        <v>1A4070000000065000058414</v>
      </c>
      <c r="B4333" t="str">
        <f>LEFT(RecordTable[[#This Row],[CloneBarcode]],7)</f>
        <v>BBGM004</v>
      </c>
      <c r="C4333" t="s">
        <v>4692</v>
      </c>
      <c r="D4333" s="15">
        <v>43906</v>
      </c>
      <c r="E4333" s="15" t="str">
        <f>_xlfn.IFNA(IF(LEFT(VLOOKUP(RecordTable[[#This Row],[METRC]],METRC!A:B,2,FALSE),4)=LEFT(RecordTable[[#This Row],[CloneBarcode]],4),"match","MISMATCH"),"dead")</f>
        <v>dead</v>
      </c>
      <c r="F4333" s="15" t="str">
        <f>_xlfn.IFNA(INDEX(Table6[[#All],[Location]],MATCH(RecordTable[[#This Row],[METRC]],Table6[Tag],0)),"DEAD")</f>
        <v>DEAD</v>
      </c>
    </row>
    <row r="4334" spans="1:6" x14ac:dyDescent="0.25">
      <c r="A4334" t="s">
        <v>4556</v>
      </c>
      <c r="B4334" t="s">
        <v>2958</v>
      </c>
      <c r="C4334" t="str">
        <f>_xlfn.CONCAT(RecordTable[[#This Row],[PhenoAbbv]],".",RIGHT(RecordTable[[#This Row],[METRC]],6))</f>
        <v>BBGM007.043469</v>
      </c>
      <c r="D4334" s="15">
        <v>43906</v>
      </c>
      <c r="E4334" s="15" t="str">
        <f>_xlfn.IFNA(IF(LEFT(VLOOKUP(RecordTable[[#This Row],[METRC]],METRC!A:B,2,FALSE),4)=LEFT(RecordTable[[#This Row],[CloneBarcode]],4),"match","MISMATCH"),"dead")</f>
        <v>dead</v>
      </c>
      <c r="F4334" s="15" t="str">
        <f>_xlfn.IFNA(INDEX(Table6[[#All],[Location]],MATCH(RecordTable[[#This Row],[METRC]],Table6[Tag],0)),"DEAD")</f>
        <v>DEAD</v>
      </c>
    </row>
    <row r="4335" spans="1:6" x14ac:dyDescent="0.25">
      <c r="A4335" t="s">
        <v>4557</v>
      </c>
      <c r="B4335" t="s">
        <v>2958</v>
      </c>
      <c r="C4335" t="str">
        <f>_xlfn.CONCAT(RecordTable[[#This Row],[PhenoAbbv]],".",RIGHT(RecordTable[[#This Row],[METRC]],6))</f>
        <v>BBGM007.045548</v>
      </c>
      <c r="D4335" s="15">
        <v>43906</v>
      </c>
      <c r="E4335" s="15" t="str">
        <f>_xlfn.IFNA(IF(LEFT(VLOOKUP(RecordTable[[#This Row],[METRC]],METRC!A:B,2,FALSE),4)=LEFT(RecordTable[[#This Row],[CloneBarcode]],4),"match","MISMATCH"),"dead")</f>
        <v>dead</v>
      </c>
      <c r="F4335" s="15" t="str">
        <f>_xlfn.IFNA(INDEX(Table6[[#All],[Location]],MATCH(RecordTable[[#This Row],[METRC]],Table6[Tag],0)),"DEAD")</f>
        <v>DEAD</v>
      </c>
    </row>
    <row r="4336" spans="1:6" x14ac:dyDescent="0.25">
      <c r="A4336" t="s">
        <v>4558</v>
      </c>
      <c r="B4336" t="s">
        <v>2958</v>
      </c>
      <c r="C4336" t="str">
        <f>_xlfn.CONCAT(RecordTable[[#This Row],[PhenoAbbv]],".",RIGHT(RecordTable[[#This Row],[METRC]],6))</f>
        <v>BBGM007.045549</v>
      </c>
      <c r="D4336" s="15">
        <v>43906</v>
      </c>
      <c r="E4336" s="15" t="str">
        <f>_xlfn.IFNA(IF(LEFT(VLOOKUP(RecordTable[[#This Row],[METRC]],METRC!A:B,2,FALSE),4)=LEFT(RecordTable[[#This Row],[CloneBarcode]],4),"match","MISMATCH"),"dead")</f>
        <v>dead</v>
      </c>
      <c r="F4336" s="15" t="str">
        <f>_xlfn.IFNA(INDEX(Table6[[#All],[Location]],MATCH(RecordTable[[#This Row],[METRC]],Table6[Tag],0)),"DEAD")</f>
        <v>DEAD</v>
      </c>
    </row>
    <row r="4337" spans="1:6" x14ac:dyDescent="0.25">
      <c r="A4337" t="s">
        <v>4727</v>
      </c>
      <c r="B4337" t="s">
        <v>4092</v>
      </c>
      <c r="C4337" t="str">
        <f>_xlfn.CONCAT(RecordTable[[#This Row],[PhenoAbbv]],".",RIGHT(RecordTable[[#This Row],[METRC]],6))</f>
        <v>BGCH007.053754</v>
      </c>
      <c r="D4337" s="15">
        <v>43906</v>
      </c>
      <c r="E4337" s="15" t="str">
        <f>_xlfn.IFNA(IF(LEFT(VLOOKUP(RecordTable[[#This Row],[METRC]],METRC!A:B,2,FALSE),4)=LEFT(RecordTable[[#This Row],[CloneBarcode]],4),"match","MISMATCH"),"dead")</f>
        <v>dead</v>
      </c>
      <c r="F4337" s="15" t="str">
        <f>_xlfn.IFNA(INDEX(Table6[[#All],[Location]],MATCH(RecordTable[[#This Row],[METRC]],Table6[Tag],0)),"DEAD")</f>
        <v>DEAD</v>
      </c>
    </row>
    <row r="4338" spans="1:6" x14ac:dyDescent="0.25">
      <c r="A4338" t="s">
        <v>4899</v>
      </c>
      <c r="B4338" t="s">
        <v>4092</v>
      </c>
      <c r="C4338" t="str">
        <f>_xlfn.CONCAT(RecordTable[[#This Row],[PhenoAbbv]],".",RIGHT(RecordTable[[#This Row],[METRC]],6))</f>
        <v>BGCH007.053764</v>
      </c>
      <c r="D4338" s="15">
        <v>43906</v>
      </c>
      <c r="E4338" s="15" t="str">
        <f>_xlfn.IFNA(IF(LEFT(VLOOKUP(RecordTable[[#This Row],[METRC]],METRC!A:B,2,FALSE),4)=LEFT(RecordTable[[#This Row],[CloneBarcode]],4),"match","MISMATCH"),"dead")</f>
        <v>dead</v>
      </c>
      <c r="F4338" s="15" t="str">
        <f>_xlfn.IFNA(INDEX(Table6[[#All],[Location]],MATCH(RecordTable[[#This Row],[METRC]],Table6[Tag],0)),"DEAD")</f>
        <v>DEAD</v>
      </c>
    </row>
    <row r="4339" spans="1:6" x14ac:dyDescent="0.25">
      <c r="A4339" t="s">
        <v>4900</v>
      </c>
      <c r="B4339" t="s">
        <v>4092</v>
      </c>
      <c r="C4339" t="str">
        <f>_xlfn.CONCAT(RecordTable[[#This Row],[PhenoAbbv]],".",RIGHT(RecordTable[[#This Row],[METRC]],6))</f>
        <v>BGCH007.053812</v>
      </c>
      <c r="D4339" s="15">
        <v>43906</v>
      </c>
      <c r="E4339" s="15" t="str">
        <f>_xlfn.IFNA(IF(LEFT(VLOOKUP(RecordTable[[#This Row],[METRC]],METRC!A:B,2,FALSE),4)=LEFT(RecordTable[[#This Row],[CloneBarcode]],4),"match","MISMATCH"),"dead")</f>
        <v>dead</v>
      </c>
      <c r="F4339" s="15" t="str">
        <f>_xlfn.IFNA(INDEX(Table6[[#All],[Location]],MATCH(RecordTable[[#This Row],[METRC]],Table6[Tag],0)),"DEAD")</f>
        <v>DEAD</v>
      </c>
    </row>
    <row r="4340" spans="1:6" x14ac:dyDescent="0.25">
      <c r="A4340" t="str">
        <f>_xlfn.CONCAT("1A4070000000065000",RIGHT(RecordTable[[#This Row],[CloneBarcode]],6))</f>
        <v>1A4070000000065000053806</v>
      </c>
      <c r="B4340" t="str">
        <f>LEFT(RecordTable[[#This Row],[CloneBarcode]],7)</f>
        <v>BGCH007</v>
      </c>
      <c r="C4340" t="s">
        <v>4417</v>
      </c>
      <c r="D4340" s="15">
        <v>43906</v>
      </c>
      <c r="E4340" s="15" t="str">
        <f>_xlfn.IFNA(IF(LEFT(VLOOKUP(RecordTable[[#This Row],[METRC]],METRC!A:B,2,FALSE),4)=LEFT(RecordTable[[#This Row],[CloneBarcode]],4),"match","MISMATCH"),"dead")</f>
        <v>dead</v>
      </c>
      <c r="F4340" s="15" t="str">
        <f>_xlfn.IFNA(INDEX(Table6[[#All],[Location]],MATCH(RecordTable[[#This Row],[METRC]],Table6[Tag],0)),"DEAD")</f>
        <v>DEAD</v>
      </c>
    </row>
    <row r="4341" spans="1:6" x14ac:dyDescent="0.25">
      <c r="A4341" t="s">
        <v>4901</v>
      </c>
      <c r="B4341" t="s">
        <v>3652</v>
      </c>
      <c r="C4341" t="str">
        <f>_xlfn.CONCAT(RecordTable[[#This Row],[PhenoAbbv]],".",RIGHT(RecordTable[[#This Row],[METRC]],6))</f>
        <v>BGCH010.053839</v>
      </c>
      <c r="D4341" s="15">
        <v>43906</v>
      </c>
      <c r="E4341" s="15" t="str">
        <f>_xlfn.IFNA(IF(LEFT(VLOOKUP(RecordTable[[#This Row],[METRC]],METRC!A:B,2,FALSE),4)=LEFT(RecordTable[[#This Row],[CloneBarcode]],4),"match","MISMATCH"),"dead")</f>
        <v>dead</v>
      </c>
      <c r="F4341" s="15" t="str">
        <f>_xlfn.IFNA(INDEX(Table6[[#All],[Location]],MATCH(RecordTable[[#This Row],[METRC]],Table6[Tag],0)),"DEAD")</f>
        <v>DEAD</v>
      </c>
    </row>
    <row r="4342" spans="1:6" x14ac:dyDescent="0.25">
      <c r="A4342" t="s">
        <v>4728</v>
      </c>
      <c r="B4342" t="s">
        <v>3652</v>
      </c>
      <c r="C4342" t="str">
        <f>_xlfn.CONCAT(RecordTable[[#This Row],[PhenoAbbv]],".",RIGHT(RecordTable[[#This Row],[METRC]],6))</f>
        <v>BGCH010.053848</v>
      </c>
      <c r="D4342" s="15">
        <v>43906</v>
      </c>
      <c r="E4342" s="15" t="str">
        <f>_xlfn.IFNA(IF(LEFT(VLOOKUP(RecordTable[[#This Row],[METRC]],METRC!A:B,2,FALSE),4)=LEFT(RecordTable[[#This Row],[CloneBarcode]],4),"match","MISMATCH"),"dead")</f>
        <v>dead</v>
      </c>
      <c r="F4342" s="15" t="str">
        <f>_xlfn.IFNA(INDEX(Table6[[#All],[Location]],MATCH(RecordTable[[#This Row],[METRC]],Table6[Tag],0)),"DEAD")</f>
        <v>DEAD</v>
      </c>
    </row>
    <row r="4343" spans="1:6" x14ac:dyDescent="0.25">
      <c r="A4343" t="s">
        <v>4902</v>
      </c>
      <c r="B4343" t="s">
        <v>3652</v>
      </c>
      <c r="C4343" t="str">
        <f>_xlfn.CONCAT(RecordTable[[#This Row],[PhenoAbbv]],".",RIGHT(RecordTable[[#This Row],[METRC]],6))</f>
        <v>BGCH010.053857</v>
      </c>
      <c r="D4343" s="15">
        <v>43906</v>
      </c>
      <c r="E4343" s="15" t="str">
        <f>_xlfn.IFNA(IF(LEFT(VLOOKUP(RecordTable[[#This Row],[METRC]],METRC!A:B,2,FALSE),4)=LEFT(RecordTable[[#This Row],[CloneBarcode]],4),"match","MISMATCH"),"dead")</f>
        <v>dead</v>
      </c>
      <c r="F4343" s="15" t="str">
        <f>_xlfn.IFNA(INDEX(Table6[[#All],[Location]],MATCH(RecordTable[[#This Row],[METRC]],Table6[Tag],0)),"DEAD")</f>
        <v>DEAD</v>
      </c>
    </row>
    <row r="4344" spans="1:6" x14ac:dyDescent="0.25">
      <c r="A4344" t="str">
        <f>_xlfn.CONCAT("1A4070000000065000",RIGHT(RecordTable[[#This Row],[CloneBarcode]],6))</f>
        <v>1A4070000000065000053860</v>
      </c>
      <c r="B4344" t="str">
        <f>LEFT(RecordTable[[#This Row],[CloneBarcode]],7)</f>
        <v>BGCH010</v>
      </c>
      <c r="C4344" t="s">
        <v>4423</v>
      </c>
      <c r="D4344" s="15">
        <v>43906</v>
      </c>
      <c r="E4344" s="15" t="str">
        <f>_xlfn.IFNA(IF(LEFT(VLOOKUP(RecordTable[[#This Row],[METRC]],METRC!A:B,2,FALSE),4)=LEFT(RecordTable[[#This Row],[CloneBarcode]],4),"match","MISMATCH"),"dead")</f>
        <v>dead</v>
      </c>
      <c r="F4344" s="15" t="str">
        <f>_xlfn.IFNA(INDEX(Table6[[#All],[Location]],MATCH(RecordTable[[#This Row],[METRC]],Table6[Tag],0)),"DEAD")</f>
        <v>DEAD</v>
      </c>
    </row>
    <row r="4345" spans="1:6" x14ac:dyDescent="0.25">
      <c r="A4345" t="s">
        <v>4729</v>
      </c>
      <c r="B4345" t="s">
        <v>4107</v>
      </c>
      <c r="C4345" t="str">
        <f>_xlfn.CONCAT(RecordTable[[#This Row],[PhenoAbbv]],".",RIGHT(RecordTable[[#This Row],[METRC]],6))</f>
        <v>BGCH014.053886</v>
      </c>
      <c r="D4345" s="15">
        <v>43906</v>
      </c>
      <c r="E4345" s="15" t="str">
        <f>_xlfn.IFNA(IF(LEFT(VLOOKUP(RecordTable[[#This Row],[METRC]],METRC!A:B,2,FALSE),4)=LEFT(RecordTable[[#This Row],[CloneBarcode]],4),"match","MISMATCH"),"dead")</f>
        <v>dead</v>
      </c>
      <c r="F4345" s="15" t="str">
        <f>_xlfn.IFNA(INDEX(Table6[[#All],[Location]],MATCH(RecordTable[[#This Row],[METRC]],Table6[Tag],0)),"DEAD")</f>
        <v>DEAD</v>
      </c>
    </row>
    <row r="4346" spans="1:6" x14ac:dyDescent="0.25">
      <c r="A4346" t="str">
        <f>_xlfn.CONCAT("1A4070000000065000",RIGHT(RecordTable[[#This Row],[CloneBarcode]],6))</f>
        <v>1A4070000000065000053889</v>
      </c>
      <c r="B4346" t="str">
        <f>LEFT(RecordTable[[#This Row],[CloneBarcode]],7)</f>
        <v>BGCH014</v>
      </c>
      <c r="C4346" t="s">
        <v>4426</v>
      </c>
      <c r="D4346" s="15">
        <v>43906</v>
      </c>
      <c r="E4346" s="15" t="str">
        <f>_xlfn.IFNA(IF(LEFT(VLOOKUP(RecordTable[[#This Row],[METRC]],METRC!A:B,2,FALSE),4)=LEFT(RecordTable[[#This Row],[CloneBarcode]],4),"match","MISMATCH"),"dead")</f>
        <v>dead</v>
      </c>
      <c r="F4346" s="15" t="str">
        <f>_xlfn.IFNA(INDEX(Table6[[#All],[Location]],MATCH(RecordTable[[#This Row],[METRC]],Table6[Tag],0)),"DEAD")</f>
        <v>DEAD</v>
      </c>
    </row>
    <row r="4347" spans="1:6" x14ac:dyDescent="0.25">
      <c r="A4347" t="str">
        <f>_xlfn.CONCAT("1A4070000000065000",RIGHT(RecordTable[[#This Row],[CloneBarcode]],6))</f>
        <v>1A4070000000065000053911</v>
      </c>
      <c r="B4347" t="str">
        <f>LEFT(RecordTable[[#This Row],[CloneBarcode]],7)</f>
        <v>BGCH014</v>
      </c>
      <c r="C4347" t="s">
        <v>4424</v>
      </c>
      <c r="D4347" s="15">
        <v>43906</v>
      </c>
      <c r="E4347" s="15" t="str">
        <f>_xlfn.IFNA(IF(LEFT(VLOOKUP(RecordTable[[#This Row],[METRC]],METRC!A:B,2,FALSE),4)=LEFT(RecordTable[[#This Row],[CloneBarcode]],4),"match","MISMATCH"),"dead")</f>
        <v>dead</v>
      </c>
      <c r="F4347" s="15" t="str">
        <f>_xlfn.IFNA(INDEX(Table6[[#All],[Location]],MATCH(RecordTable[[#This Row],[METRC]],Table6[Tag],0)),"DEAD")</f>
        <v>DEAD</v>
      </c>
    </row>
    <row r="4348" spans="1:6" x14ac:dyDescent="0.25">
      <c r="A4348" t="str">
        <f>_xlfn.CONCAT("1A4070000000065000",RIGHT(RecordTable[[#This Row],[CloneBarcode]],6))</f>
        <v>1A4070000000065000053915</v>
      </c>
      <c r="B4348" t="str">
        <f>LEFT(RecordTable[[#This Row],[CloneBarcode]],7)</f>
        <v>BGCH014</v>
      </c>
      <c r="C4348" t="s">
        <v>4425</v>
      </c>
      <c r="D4348" s="15">
        <v>43906</v>
      </c>
      <c r="E4348" s="15" t="str">
        <f>_xlfn.IFNA(IF(LEFT(VLOOKUP(RecordTable[[#This Row],[METRC]],METRC!A:B,2,FALSE),4)=LEFT(RecordTable[[#This Row],[CloneBarcode]],4),"match","MISMATCH"),"dead")</f>
        <v>dead</v>
      </c>
      <c r="F4348" s="15" t="str">
        <f>_xlfn.IFNA(INDEX(Table6[[#All],[Location]],MATCH(RecordTable[[#This Row],[METRC]],Table6[Tag],0)),"DEAD")</f>
        <v>DEAD</v>
      </c>
    </row>
    <row r="4349" spans="1:6" x14ac:dyDescent="0.25">
      <c r="A4349" t="s">
        <v>4560</v>
      </c>
      <c r="B4349" t="s">
        <v>3929</v>
      </c>
      <c r="C4349" t="str">
        <f>_xlfn.CONCAT(RecordTable[[#This Row],[PhenoAbbv]],".",RIGHT(RecordTable[[#This Row],[METRC]],6))</f>
        <v>BHZD002.048092</v>
      </c>
      <c r="D4349" s="15">
        <v>43906</v>
      </c>
      <c r="E4349" s="15" t="str">
        <f>_xlfn.IFNA(IF(LEFT(VLOOKUP(RecordTable[[#This Row],[METRC]],METRC!A:B,2,FALSE),4)=LEFT(RecordTable[[#This Row],[CloneBarcode]],4),"match","MISMATCH"),"dead")</f>
        <v>dead</v>
      </c>
      <c r="F4349" s="15" t="str">
        <f>_xlfn.IFNA(INDEX(Table6[[#All],[Location]],MATCH(RecordTable[[#This Row],[METRC]],Table6[Tag],0)),"DEAD")</f>
        <v>DEAD</v>
      </c>
    </row>
    <row r="4350" spans="1:6" x14ac:dyDescent="0.25">
      <c r="A4350" t="s">
        <v>4561</v>
      </c>
      <c r="B4350" t="s">
        <v>3929</v>
      </c>
      <c r="C4350" t="str">
        <f>_xlfn.CONCAT(RecordTable[[#This Row],[PhenoAbbv]],".",RIGHT(RecordTable[[#This Row],[METRC]],6))</f>
        <v>BHZD002.048094</v>
      </c>
      <c r="D4350" s="15">
        <v>43906</v>
      </c>
      <c r="E4350" s="15" t="str">
        <f>_xlfn.IFNA(IF(LEFT(VLOOKUP(RecordTable[[#This Row],[METRC]],METRC!A:B,2,FALSE),4)=LEFT(RecordTable[[#This Row],[CloneBarcode]],4),"match","MISMATCH"),"dead")</f>
        <v>dead</v>
      </c>
      <c r="F4350" s="15" t="str">
        <f>_xlfn.IFNA(INDEX(Table6[[#All],[Location]],MATCH(RecordTable[[#This Row],[METRC]],Table6[Tag],0)),"DEAD")</f>
        <v>DEAD</v>
      </c>
    </row>
    <row r="4351" spans="1:6" x14ac:dyDescent="0.25">
      <c r="A4351" t="s">
        <v>4730</v>
      </c>
      <c r="B4351" t="s">
        <v>3929</v>
      </c>
      <c r="C4351" t="str">
        <f>_xlfn.CONCAT(RecordTable[[#This Row],[PhenoAbbv]],".",RIGHT(RecordTable[[#This Row],[METRC]],6))</f>
        <v>BHZD002.054669</v>
      </c>
      <c r="D4351" s="15">
        <v>43906</v>
      </c>
      <c r="E4351" s="15" t="str">
        <f>_xlfn.IFNA(IF(LEFT(VLOOKUP(RecordTable[[#This Row],[METRC]],METRC!A:B,2,FALSE),4)=LEFT(RecordTable[[#This Row],[CloneBarcode]],4),"match","MISMATCH"),"dead")</f>
        <v>dead</v>
      </c>
      <c r="F4351" s="15" t="str">
        <f>_xlfn.IFNA(INDEX(Table6[[#All],[Location]],MATCH(RecordTable[[#This Row],[METRC]],Table6[Tag],0)),"DEAD")</f>
        <v>DEAD</v>
      </c>
    </row>
    <row r="4352" spans="1:6" x14ac:dyDescent="0.25">
      <c r="A4352" t="s">
        <v>4731</v>
      </c>
      <c r="B4352" t="s">
        <v>3929</v>
      </c>
      <c r="C4352" t="str">
        <f>_xlfn.CONCAT(RecordTable[[#This Row],[PhenoAbbv]],".",RIGHT(RecordTable[[#This Row],[METRC]],6))</f>
        <v>BHZD002.054677</v>
      </c>
      <c r="D4352" s="15">
        <v>43906</v>
      </c>
      <c r="E4352" s="15" t="str">
        <f>_xlfn.IFNA(IF(LEFT(VLOOKUP(RecordTable[[#This Row],[METRC]],METRC!A:B,2,FALSE),4)=LEFT(RecordTable[[#This Row],[CloneBarcode]],4),"match","MISMATCH"),"dead")</f>
        <v>dead</v>
      </c>
      <c r="F4352" s="15" t="str">
        <f>_xlfn.IFNA(INDEX(Table6[[#All],[Location]],MATCH(RecordTable[[#This Row],[METRC]],Table6[Tag],0)),"DEAD")</f>
        <v>DEAD</v>
      </c>
    </row>
    <row r="4353" spans="1:6" x14ac:dyDescent="0.25">
      <c r="A4353" t="s">
        <v>4732</v>
      </c>
      <c r="B4353" t="s">
        <v>3929</v>
      </c>
      <c r="C4353" t="str">
        <f>_xlfn.CONCAT(RecordTable[[#This Row],[PhenoAbbv]],".",RIGHT(RecordTable[[#This Row],[METRC]],6))</f>
        <v>BHZD002.054680</v>
      </c>
      <c r="D4353" s="15">
        <v>43906</v>
      </c>
      <c r="E4353" s="15" t="str">
        <f>_xlfn.IFNA(IF(LEFT(VLOOKUP(RecordTable[[#This Row],[METRC]],METRC!A:B,2,FALSE),4)=LEFT(RecordTable[[#This Row],[CloneBarcode]],4),"match","MISMATCH"),"dead")</f>
        <v>dead</v>
      </c>
      <c r="F4353" s="15" t="str">
        <f>_xlfn.IFNA(INDEX(Table6[[#All],[Location]],MATCH(RecordTable[[#This Row],[METRC]],Table6[Tag],0)),"DEAD")</f>
        <v>DEAD</v>
      </c>
    </row>
    <row r="4354" spans="1:6" x14ac:dyDescent="0.25">
      <c r="A4354" t="s">
        <v>4733</v>
      </c>
      <c r="B4354" t="s">
        <v>3929</v>
      </c>
      <c r="C4354" t="str">
        <f>_xlfn.CONCAT(RecordTable[[#This Row],[PhenoAbbv]],".",RIGHT(RecordTable[[#This Row],[METRC]],6))</f>
        <v>BHZD002.054690</v>
      </c>
      <c r="D4354" s="15">
        <v>43906</v>
      </c>
      <c r="E4354" s="15" t="str">
        <f>_xlfn.IFNA(IF(LEFT(VLOOKUP(RecordTable[[#This Row],[METRC]],METRC!A:B,2,FALSE),4)=LEFT(RecordTable[[#This Row],[CloneBarcode]],4),"match","MISMATCH"),"dead")</f>
        <v>dead</v>
      </c>
      <c r="F4354" s="15" t="str">
        <f>_xlfn.IFNA(INDEX(Table6[[#All],[Location]],MATCH(RecordTable[[#This Row],[METRC]],Table6[Tag],0)),"DEAD")</f>
        <v>DEAD</v>
      </c>
    </row>
    <row r="4355" spans="1:6" x14ac:dyDescent="0.25">
      <c r="A4355" t="s">
        <v>4903</v>
      </c>
      <c r="B4355" t="s">
        <v>3929</v>
      </c>
      <c r="C4355" t="str">
        <f>_xlfn.CONCAT(RecordTable[[#This Row],[PhenoAbbv]],".",RIGHT(RecordTable[[#This Row],[METRC]],6))</f>
        <v>BHZD002.057425</v>
      </c>
      <c r="D4355" s="15">
        <v>43906</v>
      </c>
      <c r="E4355" s="15" t="str">
        <f>_xlfn.IFNA(IF(LEFT(VLOOKUP(RecordTable[[#This Row],[METRC]],METRC!A:B,2,FALSE),4)=LEFT(RecordTable[[#This Row],[CloneBarcode]],4),"match","MISMATCH"),"dead")</f>
        <v>dead</v>
      </c>
      <c r="F4355" s="15" t="str">
        <f>_xlfn.IFNA(INDEX(Table6[[#All],[Location]],MATCH(RecordTable[[#This Row],[METRC]],Table6[Tag],0)),"DEAD")</f>
        <v>DEAD</v>
      </c>
    </row>
    <row r="4356" spans="1:6" x14ac:dyDescent="0.25">
      <c r="A4356" t="s">
        <v>4570</v>
      </c>
      <c r="B4356" t="s">
        <v>3002</v>
      </c>
      <c r="C4356" t="str">
        <f>_xlfn.CONCAT(RecordTable[[#This Row],[PhenoAbbv]],".",RIGHT(RecordTable[[#This Row],[METRC]],6))</f>
        <v>DD22005.045550</v>
      </c>
      <c r="D4356" s="15">
        <v>43906</v>
      </c>
      <c r="E4356" s="15" t="str">
        <f>_xlfn.IFNA(IF(LEFT(VLOOKUP(RecordTable[[#This Row],[METRC]],METRC!A:B,2,FALSE),4)=LEFT(RecordTable[[#This Row],[CloneBarcode]],4),"match","MISMATCH"),"dead")</f>
        <v>dead</v>
      </c>
      <c r="F4356" s="15" t="str">
        <f>_xlfn.IFNA(INDEX(Table6[[#All],[Location]],MATCH(RecordTable[[#This Row],[METRC]],Table6[Tag],0)),"DEAD")</f>
        <v>DEAD</v>
      </c>
    </row>
    <row r="4357" spans="1:6" x14ac:dyDescent="0.25">
      <c r="A4357" t="s">
        <v>4571</v>
      </c>
      <c r="B4357" t="s">
        <v>3002</v>
      </c>
      <c r="C4357" t="str">
        <f>_xlfn.CONCAT(RecordTable[[#This Row],[PhenoAbbv]],".",RIGHT(RecordTable[[#This Row],[METRC]],6))</f>
        <v>DD22005.045551</v>
      </c>
      <c r="D4357" s="15">
        <v>43906</v>
      </c>
      <c r="E4357" s="15" t="str">
        <f>_xlfn.IFNA(IF(LEFT(VLOOKUP(RecordTable[[#This Row],[METRC]],METRC!A:B,2,FALSE),4)=LEFT(RecordTable[[#This Row],[CloneBarcode]],4),"match","MISMATCH"),"dead")</f>
        <v>dead</v>
      </c>
      <c r="F4357" s="15" t="str">
        <f>_xlfn.IFNA(INDEX(Table6[[#All],[Location]],MATCH(RecordTable[[#This Row],[METRC]],Table6[Tag],0)),"DEAD")</f>
        <v>DEAD</v>
      </c>
    </row>
    <row r="4358" spans="1:6" x14ac:dyDescent="0.25">
      <c r="A4358" t="s">
        <v>4734</v>
      </c>
      <c r="B4358" t="s">
        <v>3002</v>
      </c>
      <c r="C4358" t="str">
        <f>_xlfn.CONCAT(RecordTable[[#This Row],[PhenoAbbv]],".",RIGHT(RecordTable[[#This Row],[METRC]],6))</f>
        <v>DD22005.053151</v>
      </c>
      <c r="D4358" s="15">
        <v>43906</v>
      </c>
      <c r="E4358" s="15" t="str">
        <f>_xlfn.IFNA(IF(LEFT(VLOOKUP(RecordTable[[#This Row],[METRC]],METRC!A:B,2,FALSE),4)=LEFT(RecordTable[[#This Row],[CloneBarcode]],4),"match","MISMATCH"),"dead")</f>
        <v>dead</v>
      </c>
      <c r="F4358" s="15" t="str">
        <f>_xlfn.IFNA(INDEX(Table6[[#All],[Location]],MATCH(RecordTable[[#This Row],[METRC]],Table6[Tag],0)),"DEAD")</f>
        <v>DEAD</v>
      </c>
    </row>
    <row r="4359" spans="1:6" x14ac:dyDescent="0.25">
      <c r="A4359" t="s">
        <v>4735</v>
      </c>
      <c r="B4359" t="s">
        <v>3002</v>
      </c>
      <c r="C4359" t="str">
        <f>_xlfn.CONCAT(RecordTable[[#This Row],[PhenoAbbv]],".",RIGHT(RecordTable[[#This Row],[METRC]],6))</f>
        <v>DD22005.053152</v>
      </c>
      <c r="D4359" s="15">
        <v>43906</v>
      </c>
      <c r="E4359" s="15" t="str">
        <f>_xlfn.IFNA(IF(LEFT(VLOOKUP(RecordTable[[#This Row],[METRC]],METRC!A:B,2,FALSE),4)=LEFT(RecordTable[[#This Row],[CloneBarcode]],4),"match","MISMATCH"),"dead")</f>
        <v>dead</v>
      </c>
      <c r="F4359" s="15" t="str">
        <f>_xlfn.IFNA(INDEX(Table6[[#All],[Location]],MATCH(RecordTable[[#This Row],[METRC]],Table6[Tag],0)),"DEAD")</f>
        <v>DEAD</v>
      </c>
    </row>
    <row r="4360" spans="1:6" x14ac:dyDescent="0.25">
      <c r="A4360" t="s">
        <v>4904</v>
      </c>
      <c r="B4360" t="s">
        <v>3002</v>
      </c>
      <c r="C4360" t="str">
        <f>_xlfn.CONCAT(RecordTable[[#This Row],[PhenoAbbv]],".",RIGHT(RecordTable[[#This Row],[METRC]],6))</f>
        <v>DD22005.057398</v>
      </c>
      <c r="D4360" s="15">
        <v>43906</v>
      </c>
      <c r="E4360" s="15" t="str">
        <f>_xlfn.IFNA(IF(LEFT(VLOOKUP(RecordTable[[#This Row],[METRC]],METRC!A:B,2,FALSE),4)=LEFT(RecordTable[[#This Row],[CloneBarcode]],4),"match","MISMATCH"),"dead")</f>
        <v>dead</v>
      </c>
      <c r="F4360" s="15" t="str">
        <f>_xlfn.IFNA(INDEX(Table6[[#All],[Location]],MATCH(RecordTable[[#This Row],[METRC]],Table6[Tag],0)),"DEAD")</f>
        <v>DEAD</v>
      </c>
    </row>
    <row r="4361" spans="1:6" x14ac:dyDescent="0.25">
      <c r="A4361" t="s">
        <v>4905</v>
      </c>
      <c r="B4361" t="s">
        <v>3002</v>
      </c>
      <c r="C4361" t="str">
        <f>_xlfn.CONCAT(RecordTable[[#This Row],[PhenoAbbv]],".",RIGHT(RecordTable[[#This Row],[METRC]],6))</f>
        <v>DD22005.057400</v>
      </c>
      <c r="D4361" s="15">
        <v>43906</v>
      </c>
      <c r="E4361" s="15" t="str">
        <f>_xlfn.IFNA(IF(LEFT(VLOOKUP(RecordTable[[#This Row],[METRC]],METRC!A:B,2,FALSE),4)=LEFT(RecordTable[[#This Row],[CloneBarcode]],4),"match","MISMATCH"),"dead")</f>
        <v>dead</v>
      </c>
      <c r="F4361" s="15" t="str">
        <f>_xlfn.IFNA(INDEX(Table6[[#All],[Location]],MATCH(RecordTable[[#This Row],[METRC]],Table6[Tag],0)),"DEAD")</f>
        <v>DEAD</v>
      </c>
    </row>
    <row r="4362" spans="1:6" x14ac:dyDescent="0.25">
      <c r="A4362" t="s">
        <v>4575</v>
      </c>
      <c r="B4362" t="s">
        <v>3396</v>
      </c>
      <c r="C4362" t="str">
        <f>_xlfn.CONCAT(RecordTable[[#This Row],[PhenoAbbv]],".",RIGHT(RecordTable[[#This Row],[METRC]],6))</f>
        <v>DD22016.045517</v>
      </c>
      <c r="D4362" s="15">
        <v>43906</v>
      </c>
      <c r="E4362" s="15" t="str">
        <f>_xlfn.IFNA(IF(LEFT(VLOOKUP(RecordTable[[#This Row],[METRC]],METRC!A:B,2,FALSE),4)=LEFT(RecordTable[[#This Row],[CloneBarcode]],4),"match","MISMATCH"),"dead")</f>
        <v>dead</v>
      </c>
      <c r="F4362" s="15" t="str">
        <f>_xlfn.IFNA(INDEX(Table6[[#All],[Location]],MATCH(RecordTable[[#This Row],[METRC]],Table6[Tag],0)),"DEAD")</f>
        <v>DEAD</v>
      </c>
    </row>
    <row r="4363" spans="1:6" x14ac:dyDescent="0.25">
      <c r="A4363" t="s">
        <v>4736</v>
      </c>
      <c r="B4363" t="s">
        <v>3396</v>
      </c>
      <c r="C4363" t="str">
        <f>_xlfn.CONCAT(RecordTable[[#This Row],[PhenoAbbv]],".",RIGHT(RecordTable[[#This Row],[METRC]],6))</f>
        <v>DD22016.050579</v>
      </c>
      <c r="D4363" s="15">
        <v>43906</v>
      </c>
      <c r="E4363" s="15" t="str">
        <f>_xlfn.IFNA(IF(LEFT(VLOOKUP(RecordTable[[#This Row],[METRC]],METRC!A:B,2,FALSE),4)=LEFT(RecordTable[[#This Row],[CloneBarcode]],4),"match","MISMATCH"),"dead")</f>
        <v>dead</v>
      </c>
      <c r="F4363" s="15" t="str">
        <f>_xlfn.IFNA(INDEX(Table6[[#All],[Location]],MATCH(RecordTable[[#This Row],[METRC]],Table6[Tag],0)),"DEAD")</f>
        <v>DEAD</v>
      </c>
    </row>
    <row r="4364" spans="1:6" x14ac:dyDescent="0.25">
      <c r="A4364" t="s">
        <v>4737</v>
      </c>
      <c r="B4364" t="s">
        <v>3396</v>
      </c>
      <c r="C4364" t="str">
        <f>_xlfn.CONCAT(RecordTable[[#This Row],[PhenoAbbv]],".",RIGHT(RecordTable[[#This Row],[METRC]],6))</f>
        <v>DD22016.053154</v>
      </c>
      <c r="D4364" s="15">
        <v>43906</v>
      </c>
      <c r="E4364" s="15" t="str">
        <f>_xlfn.IFNA(IF(LEFT(VLOOKUP(RecordTable[[#This Row],[METRC]],METRC!A:B,2,FALSE),4)=LEFT(RecordTable[[#This Row],[CloneBarcode]],4),"match","MISMATCH"),"dead")</f>
        <v>dead</v>
      </c>
      <c r="F4364" s="15" t="str">
        <f>_xlfn.IFNA(INDEX(Table6[[#All],[Location]],MATCH(RecordTable[[#This Row],[METRC]],Table6[Tag],0)),"DEAD")</f>
        <v>DEAD</v>
      </c>
    </row>
    <row r="4365" spans="1:6" x14ac:dyDescent="0.25">
      <c r="A4365" t="s">
        <v>4738</v>
      </c>
      <c r="B4365" t="s">
        <v>3396</v>
      </c>
      <c r="C4365" t="str">
        <f>_xlfn.CONCAT(RecordTable[[#This Row],[PhenoAbbv]],".",RIGHT(RecordTable[[#This Row],[METRC]],6))</f>
        <v>DD22016.053155</v>
      </c>
      <c r="D4365" s="15">
        <v>43906</v>
      </c>
      <c r="E4365" s="15" t="str">
        <f>_xlfn.IFNA(IF(LEFT(VLOOKUP(RecordTable[[#This Row],[METRC]],METRC!A:B,2,FALSE),4)=LEFT(RecordTable[[#This Row],[CloneBarcode]],4),"match","MISMATCH"),"dead")</f>
        <v>dead</v>
      </c>
      <c r="F4365" s="15" t="str">
        <f>_xlfn.IFNA(INDEX(Table6[[#All],[Location]],MATCH(RecordTable[[#This Row],[METRC]],Table6[Tag],0)),"DEAD")</f>
        <v>DEAD</v>
      </c>
    </row>
    <row r="4366" spans="1:6" x14ac:dyDescent="0.25">
      <c r="A4366" t="str">
        <f>_xlfn.CONCAT("1A4070000000065000",RIGHT(RecordTable[[#This Row],[CloneBarcode]],6))</f>
        <v>1A4070000000065000064835</v>
      </c>
      <c r="B4366" t="str">
        <f>LEFT(RecordTable[[#This Row],[CloneBarcode]],7)</f>
        <v>DLSD016</v>
      </c>
      <c r="C4366" t="s">
        <v>4906</v>
      </c>
      <c r="D4366" s="15">
        <v>43906</v>
      </c>
      <c r="E4366" s="15" t="str">
        <f>_xlfn.IFNA(IF(LEFT(VLOOKUP(RecordTable[[#This Row],[METRC]],METRC!A:B,2,FALSE),4)=LEFT(RecordTable[[#This Row],[CloneBarcode]],4),"match","MISMATCH"),"dead")</f>
        <v>dead</v>
      </c>
      <c r="F4366" s="15" t="str">
        <f>_xlfn.IFNA(INDEX(Table6[[#All],[Location]],MATCH(RecordTable[[#This Row],[METRC]],Table6[Tag],0)),"DEAD")</f>
        <v>DEAD</v>
      </c>
    </row>
    <row r="4367" spans="1:6" x14ac:dyDescent="0.25">
      <c r="A4367" t="s">
        <v>4576</v>
      </c>
      <c r="B4367" t="s">
        <v>3015</v>
      </c>
      <c r="C4367" t="str">
        <f>_xlfn.CONCAT(RecordTable[[#This Row],[PhenoAbbv]],".",RIGHT(RecordTable[[#This Row],[METRC]],6))</f>
        <v>DRMC001.045498</v>
      </c>
      <c r="D4367" s="15">
        <v>43906</v>
      </c>
      <c r="E4367" s="15" t="str">
        <f>_xlfn.IFNA(IF(LEFT(VLOOKUP(RecordTable[[#This Row],[METRC]],METRC!A:B,2,FALSE),4)=LEFT(RecordTable[[#This Row],[CloneBarcode]],4),"match","MISMATCH"),"dead")</f>
        <v>dead</v>
      </c>
      <c r="F4367" s="15" t="str">
        <f>_xlfn.IFNA(INDEX(Table6[[#All],[Location]],MATCH(RecordTable[[#This Row],[METRC]],Table6[Tag],0)),"DEAD")</f>
        <v>DEAD</v>
      </c>
    </row>
    <row r="4368" spans="1:6" x14ac:dyDescent="0.25">
      <c r="A4368" t="s">
        <v>4739</v>
      </c>
      <c r="B4368" t="s">
        <v>3015</v>
      </c>
      <c r="C4368" t="str">
        <f>_xlfn.CONCAT(RecordTable[[#This Row],[PhenoAbbv]],".",RIGHT(RecordTable[[#This Row],[METRC]],6))</f>
        <v>DRMC001.053169</v>
      </c>
      <c r="D4368" s="15">
        <v>43906</v>
      </c>
      <c r="E4368" s="15" t="str">
        <f>_xlfn.IFNA(IF(LEFT(VLOOKUP(RecordTable[[#This Row],[METRC]],METRC!A:B,2,FALSE),4)=LEFT(RecordTable[[#This Row],[CloneBarcode]],4),"match","MISMATCH"),"dead")</f>
        <v>dead</v>
      </c>
      <c r="F4368" s="15" t="str">
        <f>_xlfn.IFNA(INDEX(Table6[[#All],[Location]],MATCH(RecordTable[[#This Row],[METRC]],Table6[Tag],0)),"DEAD")</f>
        <v>DEAD</v>
      </c>
    </row>
    <row r="4369" spans="1:6" x14ac:dyDescent="0.25">
      <c r="A4369" t="s">
        <v>4740</v>
      </c>
      <c r="B4369" t="s">
        <v>3015</v>
      </c>
      <c r="C4369" t="str">
        <f>_xlfn.CONCAT(RecordTable[[#This Row],[PhenoAbbv]],".",RIGHT(RecordTable[[#This Row],[METRC]],6))</f>
        <v>DRMC001.053171</v>
      </c>
      <c r="D4369" s="15">
        <v>43906</v>
      </c>
      <c r="E4369" s="15" t="str">
        <f>_xlfn.IFNA(IF(LEFT(VLOOKUP(RecordTable[[#This Row],[METRC]],METRC!A:B,2,FALSE),4)=LEFT(RecordTable[[#This Row],[CloneBarcode]],4),"match","MISMATCH"),"dead")</f>
        <v>dead</v>
      </c>
      <c r="F4369" s="15" t="str">
        <f>_xlfn.IFNA(INDEX(Table6[[#All],[Location]],MATCH(RecordTable[[#This Row],[METRC]],Table6[Tag],0)),"DEAD")</f>
        <v>DEAD</v>
      </c>
    </row>
    <row r="4370" spans="1:6" x14ac:dyDescent="0.25">
      <c r="A4370" t="str">
        <f>_xlfn.CONCAT("1A4070000000065000",RIGHT(RecordTable[[#This Row],[CloneBarcode]],6))</f>
        <v>1A4070000000065000063852</v>
      </c>
      <c r="B4370" t="str">
        <f>LEFT(RecordTable[[#This Row],[CloneBarcode]],7)</f>
        <v>DRMC001</v>
      </c>
      <c r="C4370" t="s">
        <v>4907</v>
      </c>
      <c r="D4370" s="15">
        <v>43906</v>
      </c>
      <c r="E4370" s="15" t="str">
        <f>_xlfn.IFNA(IF(LEFT(VLOOKUP(RecordTable[[#This Row],[METRC]],METRC!A:B,2,FALSE),4)=LEFT(RecordTable[[#This Row],[CloneBarcode]],4),"match","MISMATCH"),"dead")</f>
        <v>dead</v>
      </c>
      <c r="F4370" s="15" t="str">
        <f>_xlfn.IFNA(INDEX(Table6[[#All],[Location]],MATCH(RecordTable[[#This Row],[METRC]],Table6[Tag],0)),"DEAD")</f>
        <v>DEAD</v>
      </c>
    </row>
    <row r="4371" spans="1:6" x14ac:dyDescent="0.25">
      <c r="A4371" t="str">
        <f>_xlfn.CONCAT("1A4070000000065000",RIGHT(RecordTable[[#This Row],[CloneBarcode]],6))</f>
        <v>1A4070000000065000063847</v>
      </c>
      <c r="B4371" t="str">
        <f>LEFT(RecordTable[[#This Row],[CloneBarcode]],7)</f>
        <v>DRMC001</v>
      </c>
      <c r="C4371" t="s">
        <v>4908</v>
      </c>
      <c r="D4371" s="15">
        <v>43906</v>
      </c>
      <c r="E4371" s="15" t="str">
        <f>_xlfn.IFNA(IF(LEFT(VLOOKUP(RecordTable[[#This Row],[METRC]],METRC!A:B,2,FALSE),4)=LEFT(RecordTable[[#This Row],[CloneBarcode]],4),"match","MISMATCH"),"dead")</f>
        <v>dead</v>
      </c>
      <c r="F4371" s="15" t="str">
        <f>_xlfn.IFNA(INDEX(Table6[[#All],[Location]],MATCH(RecordTable[[#This Row],[METRC]],Table6[Tag],0)),"DEAD")</f>
        <v>DEAD</v>
      </c>
    </row>
    <row r="4372" spans="1:6" x14ac:dyDescent="0.25">
      <c r="A4372" t="str">
        <f>_xlfn.CONCAT("1A4070000000065000",RIGHT(RecordTable[[#This Row],[CloneBarcode]],6))</f>
        <v>1A4070000000065000063854</v>
      </c>
      <c r="B4372" t="str">
        <f>LEFT(RecordTable[[#This Row],[CloneBarcode]],7)</f>
        <v>DRMC001</v>
      </c>
      <c r="C4372" t="s">
        <v>4909</v>
      </c>
      <c r="D4372" s="15">
        <v>43906</v>
      </c>
      <c r="E4372" s="15" t="str">
        <f>_xlfn.IFNA(IF(LEFT(VLOOKUP(RecordTable[[#This Row],[METRC]],METRC!A:B,2,FALSE),4)=LEFT(RecordTable[[#This Row],[CloneBarcode]],4),"match","MISMATCH"),"dead")</f>
        <v>dead</v>
      </c>
      <c r="F4372" s="15" t="str">
        <f>_xlfn.IFNA(INDEX(Table6[[#All],[Location]],MATCH(RecordTable[[#This Row],[METRC]],Table6[Tag],0)),"DEAD")</f>
        <v>DEAD</v>
      </c>
    </row>
    <row r="4373" spans="1:6" x14ac:dyDescent="0.25">
      <c r="A4373" t="str">
        <f>_xlfn.CONCAT("1A4070000000065000",RIGHT(RecordTable[[#This Row],[CloneBarcode]],6))</f>
        <v>1A4070000000065000063846</v>
      </c>
      <c r="B4373" t="str">
        <f>LEFT(RecordTable[[#This Row],[CloneBarcode]],7)</f>
        <v>DRMC001</v>
      </c>
      <c r="C4373" t="s">
        <v>4910</v>
      </c>
      <c r="D4373" s="15">
        <v>43906</v>
      </c>
      <c r="E4373" s="15" t="str">
        <f>_xlfn.IFNA(IF(LEFT(VLOOKUP(RecordTable[[#This Row],[METRC]],METRC!A:B,2,FALSE),4)=LEFT(RecordTable[[#This Row],[CloneBarcode]],4),"match","MISMATCH"),"dead")</f>
        <v>dead</v>
      </c>
      <c r="F4373" s="15" t="str">
        <f>_xlfn.IFNA(INDEX(Table6[[#All],[Location]],MATCH(RecordTable[[#This Row],[METRC]],Table6[Tag],0)),"DEAD")</f>
        <v>DEAD</v>
      </c>
    </row>
    <row r="4374" spans="1:6" x14ac:dyDescent="0.25">
      <c r="A4374" t="str">
        <f>_xlfn.CONCAT("1A4070000000065000",RIGHT(RecordTable[[#This Row],[CloneBarcode]],6))</f>
        <v>1A4070000000065000066668</v>
      </c>
      <c r="B4374" t="str">
        <f>LEFT(RecordTable[[#This Row],[CloneBarcode]],7)</f>
        <v>DRMC001</v>
      </c>
      <c r="C4374" t="s">
        <v>4911</v>
      </c>
      <c r="D4374" s="15">
        <v>43906</v>
      </c>
      <c r="E4374" s="15" t="str">
        <f>_xlfn.IFNA(IF(LEFT(VLOOKUP(RecordTable[[#This Row],[METRC]],METRC!A:B,2,FALSE),4)=LEFT(RecordTable[[#This Row],[CloneBarcode]],4),"match","MISMATCH"),"dead")</f>
        <v>dead</v>
      </c>
      <c r="F4374" s="15" t="str">
        <f>_xlfn.IFNA(INDEX(Table6[[#All],[Location]],MATCH(RecordTable[[#This Row],[METRC]],Table6[Tag],0)),"DEAD")</f>
        <v>DEAD</v>
      </c>
    </row>
    <row r="4375" spans="1:6" x14ac:dyDescent="0.25">
      <c r="A4375" t="str">
        <f>_xlfn.CONCAT("1A4070000000065000",RIGHT(RecordTable[[#This Row],[CloneBarcode]],6))</f>
        <v>1A4070000000065000066670</v>
      </c>
      <c r="B4375" t="str">
        <f>LEFT(RecordTable[[#This Row],[CloneBarcode]],7)</f>
        <v>DRMC001</v>
      </c>
      <c r="C4375" t="s">
        <v>4912</v>
      </c>
      <c r="D4375" s="15">
        <v>43906</v>
      </c>
      <c r="E4375" s="15" t="str">
        <f>_xlfn.IFNA(IF(LEFT(VLOOKUP(RecordTable[[#This Row],[METRC]],METRC!A:B,2,FALSE),4)=LEFT(RecordTable[[#This Row],[CloneBarcode]],4),"match","MISMATCH"),"dead")</f>
        <v>dead</v>
      </c>
      <c r="F4375" s="15" t="str">
        <f>_xlfn.IFNA(INDEX(Table6[[#All],[Location]],MATCH(RecordTable[[#This Row],[METRC]],Table6[Tag],0)),"DEAD")</f>
        <v>DEAD</v>
      </c>
    </row>
    <row r="4376" spans="1:6" x14ac:dyDescent="0.25">
      <c r="A4376" t="str">
        <f>_xlfn.CONCAT("1A4070000000065000",RIGHT(RecordTable[[#This Row],[CloneBarcode]],6))</f>
        <v>1A4070000000065000066667</v>
      </c>
      <c r="B4376" t="str">
        <f>LEFT(RecordTable[[#This Row],[CloneBarcode]],7)</f>
        <v>DRMC001</v>
      </c>
      <c r="C4376" t="s">
        <v>4913</v>
      </c>
      <c r="D4376" s="15">
        <v>43906</v>
      </c>
      <c r="E4376" s="15" t="str">
        <f>_xlfn.IFNA(IF(LEFT(VLOOKUP(RecordTable[[#This Row],[METRC]],METRC!A:B,2,FALSE),4)=LEFT(RecordTable[[#This Row],[CloneBarcode]],4),"match","MISMATCH"),"dead")</f>
        <v>dead</v>
      </c>
      <c r="F4376" s="15" t="str">
        <f>_xlfn.IFNA(INDEX(Table6[[#All],[Location]],MATCH(RecordTable[[#This Row],[METRC]],Table6[Tag],0)),"DEAD")</f>
        <v>DEAD</v>
      </c>
    </row>
    <row r="4377" spans="1:6" x14ac:dyDescent="0.25">
      <c r="A4377" t="str">
        <f>_xlfn.CONCAT("1A4070000000065000",RIGHT(RecordTable[[#This Row],[CloneBarcode]],6))</f>
        <v>1A4070000000065000066669</v>
      </c>
      <c r="B4377" t="str">
        <f>LEFT(RecordTable[[#This Row],[CloneBarcode]],7)</f>
        <v>DRMC001</v>
      </c>
      <c r="C4377" t="s">
        <v>4914</v>
      </c>
      <c r="D4377" s="15">
        <v>43906</v>
      </c>
      <c r="E4377" s="15" t="str">
        <f>_xlfn.IFNA(IF(LEFT(VLOOKUP(RecordTable[[#This Row],[METRC]],METRC!A:B,2,FALSE),4)=LEFT(RecordTable[[#This Row],[CloneBarcode]],4),"match","MISMATCH"),"dead")</f>
        <v>dead</v>
      </c>
      <c r="F4377" s="15" t="str">
        <f>_xlfn.IFNA(INDEX(Table6[[#All],[Location]],MATCH(RecordTable[[#This Row],[METRC]],Table6[Tag],0)),"DEAD")</f>
        <v>DEAD</v>
      </c>
    </row>
    <row r="4378" spans="1:6" x14ac:dyDescent="0.25">
      <c r="A4378" t="str">
        <f>_xlfn.CONCAT("1A4070000000065000",RIGHT(RecordTable[[#This Row],[CloneBarcode]],6))</f>
        <v>1A4070000000065000067215</v>
      </c>
      <c r="B4378" t="str">
        <f>LEFT(RecordTable[[#This Row],[CloneBarcode]],7)</f>
        <v>DSLD010</v>
      </c>
      <c r="C4378" t="s">
        <v>4915</v>
      </c>
      <c r="D4378" s="15">
        <v>43906</v>
      </c>
      <c r="E4378" s="15" t="str">
        <f>_xlfn.IFNA(IF(LEFT(VLOOKUP(RecordTable[[#This Row],[METRC]],METRC!A:B,2,FALSE),4)=LEFT(RecordTable[[#This Row],[CloneBarcode]],4),"match","MISMATCH"),"dead")</f>
        <v>dead</v>
      </c>
      <c r="F4378" s="15" t="str">
        <f>_xlfn.IFNA(INDEX(Table6[[#All],[Location]],MATCH(RecordTable[[#This Row],[METRC]],Table6[Tag],0)),"DEAD")</f>
        <v>DEAD</v>
      </c>
    </row>
    <row r="4379" spans="1:6" x14ac:dyDescent="0.25">
      <c r="A4379" t="str">
        <f>_xlfn.CONCAT("1A4070000000065000",RIGHT(RecordTable[[#This Row],[CloneBarcode]],6))</f>
        <v>1A4070000000065000067217</v>
      </c>
      <c r="B4379" t="str">
        <f>LEFT(RecordTable[[#This Row],[CloneBarcode]],7)</f>
        <v>DSLD010</v>
      </c>
      <c r="C4379" t="s">
        <v>4916</v>
      </c>
      <c r="D4379" s="15">
        <v>43906</v>
      </c>
      <c r="E4379" s="15" t="str">
        <f>_xlfn.IFNA(IF(LEFT(VLOOKUP(RecordTable[[#This Row],[METRC]],METRC!A:B,2,FALSE),4)=LEFT(RecordTable[[#This Row],[CloneBarcode]],4),"match","MISMATCH"),"dead")</f>
        <v>dead</v>
      </c>
      <c r="F4379" s="15" t="str">
        <f>_xlfn.IFNA(INDEX(Table6[[#All],[Location]],MATCH(RecordTable[[#This Row],[METRC]],Table6[Tag],0)),"DEAD")</f>
        <v>DEAD</v>
      </c>
    </row>
    <row r="4380" spans="1:6" x14ac:dyDescent="0.25">
      <c r="A4380" t="str">
        <f>_xlfn.CONCAT("1A4070000000065000",RIGHT(RecordTable[[#This Row],[CloneBarcode]],6))</f>
        <v>1A4070000000065000067216</v>
      </c>
      <c r="B4380" t="str">
        <f>LEFT(RecordTable[[#This Row],[CloneBarcode]],7)</f>
        <v>DSLD010</v>
      </c>
      <c r="C4380" t="s">
        <v>4917</v>
      </c>
      <c r="D4380" s="15">
        <v>43906</v>
      </c>
      <c r="E4380" s="15" t="str">
        <f>_xlfn.IFNA(IF(LEFT(VLOOKUP(RecordTable[[#This Row],[METRC]],METRC!A:B,2,FALSE),4)=LEFT(RecordTable[[#This Row],[CloneBarcode]],4),"match","MISMATCH"),"dead")</f>
        <v>dead</v>
      </c>
      <c r="F4380" s="15" t="str">
        <f>_xlfn.IFNA(INDEX(Table6[[#All],[Location]],MATCH(RecordTable[[#This Row],[METRC]],Table6[Tag],0)),"DEAD")</f>
        <v>DEAD</v>
      </c>
    </row>
    <row r="4381" spans="1:6" x14ac:dyDescent="0.25">
      <c r="A4381" t="str">
        <f>_xlfn.CONCAT("1A4070000000065000",RIGHT(RecordTable[[#This Row],[CloneBarcode]],6))</f>
        <v>1A4070000000065000067218</v>
      </c>
      <c r="B4381" t="str">
        <f>LEFT(RecordTable[[#This Row],[CloneBarcode]],7)</f>
        <v>DSLD010</v>
      </c>
      <c r="C4381" t="s">
        <v>4918</v>
      </c>
      <c r="D4381" s="15">
        <v>43906</v>
      </c>
      <c r="E4381" s="15" t="str">
        <f>_xlfn.IFNA(IF(LEFT(VLOOKUP(RecordTable[[#This Row],[METRC]],METRC!A:B,2,FALSE),4)=LEFT(RecordTable[[#This Row],[CloneBarcode]],4),"match","MISMATCH"),"dead")</f>
        <v>dead</v>
      </c>
      <c r="F4381" s="15" t="str">
        <f>_xlfn.IFNA(INDEX(Table6[[#All],[Location]],MATCH(RecordTable[[#This Row],[METRC]],Table6[Tag],0)),"DEAD")</f>
        <v>DEAD</v>
      </c>
    </row>
    <row r="4382" spans="1:6" x14ac:dyDescent="0.25">
      <c r="A4382" t="str">
        <f>_xlfn.CONCAT("1A4070000000065000",RIGHT(RecordTable[[#This Row],[CloneBarcode]],6))</f>
        <v>1A4070000000065000064838</v>
      </c>
      <c r="B4382" t="str">
        <f>LEFT(RecordTable[[#This Row],[CloneBarcode]],7)</f>
        <v>DSLD015</v>
      </c>
      <c r="C4382" t="s">
        <v>4747</v>
      </c>
      <c r="D4382" s="15">
        <v>43906</v>
      </c>
      <c r="E4382" s="15" t="str">
        <f>_xlfn.IFNA(IF(LEFT(VLOOKUP(RecordTable[[#This Row],[METRC]],METRC!A:B,2,FALSE),4)=LEFT(RecordTable[[#This Row],[CloneBarcode]],4),"match","MISMATCH"),"dead")</f>
        <v>dead</v>
      </c>
      <c r="F4382" s="15" t="str">
        <f>_xlfn.IFNA(INDEX(Table6[[#All],[Location]],MATCH(RecordTable[[#This Row],[METRC]],Table6[Tag],0)),"DEAD")</f>
        <v>DEAD</v>
      </c>
    </row>
    <row r="4383" spans="1:6" x14ac:dyDescent="0.25">
      <c r="A4383" t="str">
        <f>_xlfn.CONCAT("1A4070000000065000",RIGHT(RecordTable[[#This Row],[CloneBarcode]],6))</f>
        <v>1A4070000000065000064837</v>
      </c>
      <c r="B4383" t="str">
        <f>LEFT(RecordTable[[#This Row],[CloneBarcode]],7)</f>
        <v>DSLD015</v>
      </c>
      <c r="C4383" t="s">
        <v>4746</v>
      </c>
      <c r="D4383" s="15">
        <v>43906</v>
      </c>
      <c r="E4383" s="15" t="str">
        <f>_xlfn.IFNA(IF(LEFT(VLOOKUP(RecordTable[[#This Row],[METRC]],METRC!A:B,2,FALSE),4)=LEFT(RecordTable[[#This Row],[CloneBarcode]],4),"match","MISMATCH"),"dead")</f>
        <v>dead</v>
      </c>
      <c r="F4383" s="15" t="str">
        <f>_xlfn.IFNA(INDEX(Table6[[#All],[Location]],MATCH(RecordTable[[#This Row],[METRC]],Table6[Tag],0)),"DEAD")</f>
        <v>DEAD</v>
      </c>
    </row>
    <row r="4384" spans="1:6" x14ac:dyDescent="0.25">
      <c r="A4384" t="str">
        <f>_xlfn.CONCAT("1A4070000000065000",RIGHT(RecordTable[[#This Row],[CloneBarcode]],6))</f>
        <v>1A4070000000065000064836</v>
      </c>
      <c r="B4384" t="str">
        <f>LEFT(RecordTable[[#This Row],[CloneBarcode]],7)</f>
        <v>DSLD015</v>
      </c>
      <c r="C4384" t="s">
        <v>4748</v>
      </c>
      <c r="D4384" s="15">
        <v>43906</v>
      </c>
      <c r="E4384" s="15" t="str">
        <f>_xlfn.IFNA(IF(LEFT(VLOOKUP(RecordTable[[#This Row],[METRC]],METRC!A:B,2,FALSE),4)=LEFT(RecordTable[[#This Row],[CloneBarcode]],4),"match","MISMATCH"),"dead")</f>
        <v>dead</v>
      </c>
      <c r="F4384" s="15" t="str">
        <f>_xlfn.IFNA(INDEX(Table6[[#All],[Location]],MATCH(RecordTable[[#This Row],[METRC]],Table6[Tag],0)),"DEAD")</f>
        <v>DEAD</v>
      </c>
    </row>
    <row r="4385" spans="1:6" x14ac:dyDescent="0.25">
      <c r="A4385" t="str">
        <f>_xlfn.CONCAT("1A4070000000065000",RIGHT(RecordTable[[#This Row],[CloneBarcode]],6))</f>
        <v>1A4070000000065000060714</v>
      </c>
      <c r="B4385" t="str">
        <f>LEFT(RecordTable[[#This Row],[CloneBarcode]],7)</f>
        <v>DSLD015</v>
      </c>
      <c r="C4385" t="s">
        <v>4745</v>
      </c>
      <c r="D4385" s="15">
        <v>43906</v>
      </c>
      <c r="E4385" s="15" t="str">
        <f>_xlfn.IFNA(IF(LEFT(VLOOKUP(RecordTable[[#This Row],[METRC]],METRC!A:B,2,FALSE),4)=LEFT(RecordTable[[#This Row],[CloneBarcode]],4),"match","MISMATCH"),"dead")</f>
        <v>dead</v>
      </c>
      <c r="F4385" s="15" t="str">
        <f>_xlfn.IFNA(INDEX(Table6[[#All],[Location]],MATCH(RecordTable[[#This Row],[METRC]],Table6[Tag],0)),"DEAD")</f>
        <v>DEAD</v>
      </c>
    </row>
    <row r="4386" spans="1:6" x14ac:dyDescent="0.25">
      <c r="A4386" t="str">
        <f>_xlfn.CONCAT("1A4070000000065000",RIGHT(RecordTable[[#This Row],[CloneBarcode]],6))</f>
        <v>1A4070000000065000057171</v>
      </c>
      <c r="B4386" t="str">
        <f>LEFT(RecordTable[[#This Row],[CloneBarcode]],7)</f>
        <v>DSLD015</v>
      </c>
      <c r="C4386" t="s">
        <v>4695</v>
      </c>
      <c r="D4386" s="15">
        <v>43906</v>
      </c>
      <c r="E4386" s="15" t="str">
        <f>_xlfn.IFNA(IF(LEFT(VLOOKUP(RecordTable[[#This Row],[METRC]],METRC!A:B,2,FALSE),4)=LEFT(RecordTable[[#This Row],[CloneBarcode]],4),"match","MISMATCH"),"dead")</f>
        <v>dead</v>
      </c>
      <c r="F4386" s="15" t="str">
        <f>_xlfn.IFNA(INDEX(Table6[[#All],[Location]],MATCH(RecordTable[[#This Row],[METRC]],Table6[Tag],0)),"DEAD")</f>
        <v>DEAD</v>
      </c>
    </row>
    <row r="4387" spans="1:6" x14ac:dyDescent="0.25">
      <c r="A4387" t="s">
        <v>4581</v>
      </c>
      <c r="B4387" t="s">
        <v>3573</v>
      </c>
      <c r="C4387" t="str">
        <f>_xlfn.CONCAT(RecordTable[[#This Row],[PhenoAbbv]],".",RIGHT(RecordTable[[#This Row],[METRC]],6))</f>
        <v>DSLD016.050571</v>
      </c>
      <c r="D4387" s="15">
        <v>43906</v>
      </c>
      <c r="E4387" s="15" t="str">
        <f>_xlfn.IFNA(IF(LEFT(VLOOKUP(RecordTable[[#This Row],[METRC]],METRC!A:B,2,FALSE),4)=LEFT(RecordTable[[#This Row],[CloneBarcode]],4),"match","MISMATCH"),"dead")</f>
        <v>dead</v>
      </c>
      <c r="F4387" s="15" t="str">
        <f>_xlfn.IFNA(INDEX(Table6[[#All],[Location]],MATCH(RecordTable[[#This Row],[METRC]],Table6[Tag],0)),"DEAD")</f>
        <v>DEAD</v>
      </c>
    </row>
    <row r="4388" spans="1:6" x14ac:dyDescent="0.25">
      <c r="A4388" t="s">
        <v>4582</v>
      </c>
      <c r="B4388" t="s">
        <v>3573</v>
      </c>
      <c r="C4388" t="str">
        <f>_xlfn.CONCAT(RecordTable[[#This Row],[PhenoAbbv]],".",RIGHT(RecordTable[[#This Row],[METRC]],6))</f>
        <v>DSLD016.050572</v>
      </c>
      <c r="D4388" s="15">
        <v>43906</v>
      </c>
      <c r="E4388" s="15" t="str">
        <f>_xlfn.IFNA(IF(LEFT(VLOOKUP(RecordTable[[#This Row],[METRC]],METRC!A:B,2,FALSE),4)=LEFT(RecordTable[[#This Row],[CloneBarcode]],4),"match","MISMATCH"),"dead")</f>
        <v>dead</v>
      </c>
      <c r="F4388" s="15" t="str">
        <f>_xlfn.IFNA(INDEX(Table6[[#All],[Location]],MATCH(RecordTable[[#This Row],[METRC]],Table6[Tag],0)),"DEAD")</f>
        <v>DEAD</v>
      </c>
    </row>
    <row r="4389" spans="1:6" x14ac:dyDescent="0.25">
      <c r="A4389" t="str">
        <f>_xlfn.CONCAT("1A4070000000065000",RIGHT(RecordTable[[#This Row],[CloneBarcode]],6))</f>
        <v>1A4070000000065000064832</v>
      </c>
      <c r="B4389" t="str">
        <f>LEFT(RecordTable[[#This Row],[CloneBarcode]],7)</f>
        <v>DSLD016</v>
      </c>
      <c r="C4389" t="s">
        <v>4753</v>
      </c>
      <c r="D4389" s="15">
        <v>43906</v>
      </c>
      <c r="E4389" s="15" t="str">
        <f>_xlfn.IFNA(IF(LEFT(VLOOKUP(RecordTable[[#This Row],[METRC]],METRC!A:B,2,FALSE),4)=LEFT(RecordTable[[#This Row],[CloneBarcode]],4),"match","MISMATCH"),"dead")</f>
        <v>dead</v>
      </c>
      <c r="F4389" s="15" t="str">
        <f>_xlfn.IFNA(INDEX(Table6[[#All],[Location]],MATCH(RecordTable[[#This Row],[METRC]],Table6[Tag],0)),"DEAD")</f>
        <v>DEAD</v>
      </c>
    </row>
    <row r="4390" spans="1:6" x14ac:dyDescent="0.25">
      <c r="A4390" t="str">
        <f>_xlfn.CONCAT("1A4070000000065000",RIGHT(RecordTable[[#This Row],[CloneBarcode]],6))</f>
        <v>1A4070000000065000064833</v>
      </c>
      <c r="B4390" t="str">
        <f>LEFT(RecordTable[[#This Row],[CloneBarcode]],7)</f>
        <v>DSLD016</v>
      </c>
      <c r="C4390" t="s">
        <v>4754</v>
      </c>
      <c r="D4390" s="15">
        <v>43906</v>
      </c>
      <c r="E4390" s="15" t="str">
        <f>_xlfn.IFNA(IF(LEFT(VLOOKUP(RecordTable[[#This Row],[METRC]],METRC!A:B,2,FALSE),4)=LEFT(RecordTable[[#This Row],[CloneBarcode]],4),"match","MISMATCH"),"dead")</f>
        <v>dead</v>
      </c>
      <c r="F4390" s="15" t="str">
        <f>_xlfn.IFNA(INDEX(Table6[[#All],[Location]],MATCH(RecordTable[[#This Row],[METRC]],Table6[Tag],0)),"DEAD")</f>
        <v>DEAD</v>
      </c>
    </row>
    <row r="4391" spans="1:6" x14ac:dyDescent="0.25">
      <c r="A4391" t="str">
        <f>_xlfn.CONCAT("1A4070000000065000",RIGHT(RecordTable[[#This Row],[CloneBarcode]],6))</f>
        <v>1A4070000000065000060818</v>
      </c>
      <c r="B4391" t="str">
        <f>LEFT(RecordTable[[#This Row],[CloneBarcode]],7)</f>
        <v>DSLD016</v>
      </c>
      <c r="C4391" t="s">
        <v>4750</v>
      </c>
      <c r="D4391" s="15">
        <v>43906</v>
      </c>
      <c r="E4391" s="15" t="str">
        <f>_xlfn.IFNA(IF(LEFT(VLOOKUP(RecordTable[[#This Row],[METRC]],METRC!A:B,2,FALSE),4)=LEFT(RecordTable[[#This Row],[CloneBarcode]],4),"match","MISMATCH"),"dead")</f>
        <v>dead</v>
      </c>
      <c r="F4391" s="15" t="str">
        <f>_xlfn.IFNA(INDEX(Table6[[#All],[Location]],MATCH(RecordTable[[#This Row],[METRC]],Table6[Tag],0)),"DEAD")</f>
        <v>DEAD</v>
      </c>
    </row>
    <row r="4392" spans="1:6" x14ac:dyDescent="0.25">
      <c r="A4392" t="str">
        <f>_xlfn.CONCAT("1A4070000000065000",RIGHT(RecordTable[[#This Row],[CloneBarcode]],6))</f>
        <v>1A4070000000065000060807</v>
      </c>
      <c r="B4392" t="str">
        <f>LEFT(RecordTable[[#This Row],[CloneBarcode]],7)</f>
        <v>DSLD016</v>
      </c>
      <c r="C4392" t="s">
        <v>4751</v>
      </c>
      <c r="D4392" s="15">
        <v>43906</v>
      </c>
      <c r="E4392" s="15" t="str">
        <f>_xlfn.IFNA(IF(LEFT(VLOOKUP(RecordTable[[#This Row],[METRC]],METRC!A:B,2,FALSE),4)=LEFT(RecordTable[[#This Row],[CloneBarcode]],4),"match","MISMATCH"),"dead")</f>
        <v>dead</v>
      </c>
      <c r="F4392" s="15" t="str">
        <f>_xlfn.IFNA(INDEX(Table6[[#All],[Location]],MATCH(RecordTable[[#This Row],[METRC]],Table6[Tag],0)),"DEAD")</f>
        <v>DEAD</v>
      </c>
    </row>
    <row r="4393" spans="1:6" x14ac:dyDescent="0.25">
      <c r="A4393" t="str">
        <f>_xlfn.CONCAT("1A4070000000065000",RIGHT(RecordTable[[#This Row],[CloneBarcode]],6))</f>
        <v>1A4070000000065000060810</v>
      </c>
      <c r="B4393" t="str">
        <f>LEFT(RecordTable[[#This Row],[CloneBarcode]],7)</f>
        <v>DSLD016</v>
      </c>
      <c r="C4393" t="s">
        <v>4752</v>
      </c>
      <c r="D4393" s="15">
        <v>43906</v>
      </c>
      <c r="E4393" s="15" t="str">
        <f>_xlfn.IFNA(IF(LEFT(VLOOKUP(RecordTable[[#This Row],[METRC]],METRC!A:B,2,FALSE),4)=LEFT(RecordTable[[#This Row],[CloneBarcode]],4),"match","MISMATCH"),"dead")</f>
        <v>dead</v>
      </c>
      <c r="F4393" s="15" t="str">
        <f>_xlfn.IFNA(INDEX(Table6[[#All],[Location]],MATCH(RecordTable[[#This Row],[METRC]],Table6[Tag],0)),"DEAD")</f>
        <v>DEAD</v>
      </c>
    </row>
    <row r="4394" spans="1:6" x14ac:dyDescent="0.25">
      <c r="A4394" t="str">
        <f>_xlfn.CONCAT("1A4070000000065000",RIGHT(RecordTable[[#This Row],[CloneBarcode]],6))</f>
        <v>1A4070000000065000064834</v>
      </c>
      <c r="B4394" t="str">
        <f>LEFT(RecordTable[[#This Row],[CloneBarcode]],7)</f>
        <v>DSLD016</v>
      </c>
      <c r="C4394" t="s">
        <v>4757</v>
      </c>
      <c r="D4394" s="15">
        <v>43906</v>
      </c>
      <c r="E4394" s="15" t="str">
        <f>_xlfn.IFNA(IF(LEFT(VLOOKUP(RecordTable[[#This Row],[METRC]],METRC!A:B,2,FALSE),4)=LEFT(RecordTable[[#This Row],[CloneBarcode]],4),"match","MISMATCH"),"dead")</f>
        <v>dead</v>
      </c>
      <c r="F4394" s="15" t="str">
        <f>_xlfn.IFNA(INDEX(Table6[[#All],[Location]],MATCH(RecordTable[[#This Row],[METRC]],Table6[Tag],0)),"DEAD")</f>
        <v>DEAD</v>
      </c>
    </row>
    <row r="4395" spans="1:6" x14ac:dyDescent="0.25">
      <c r="A4395" t="str">
        <f>_xlfn.CONCAT("1A4070000000065000",RIGHT(RecordTable[[#This Row],[CloneBarcode]],6))</f>
        <v>1A4070000000065000067211</v>
      </c>
      <c r="B4395" t="str">
        <f>LEFT(RecordTable[[#This Row],[CloneBarcode]],7)</f>
        <v>DSLD016</v>
      </c>
      <c r="C4395" t="s">
        <v>4919</v>
      </c>
      <c r="D4395" s="15">
        <v>43906</v>
      </c>
      <c r="E4395" s="15" t="str">
        <f>_xlfn.IFNA(IF(LEFT(VLOOKUP(RecordTable[[#This Row],[METRC]],METRC!A:B,2,FALSE),4)=LEFT(RecordTable[[#This Row],[CloneBarcode]],4),"match","MISMATCH"),"dead")</f>
        <v>dead</v>
      </c>
      <c r="F4395" s="15" t="str">
        <f>_xlfn.IFNA(INDEX(Table6[[#All],[Location]],MATCH(RecordTable[[#This Row],[METRC]],Table6[Tag],0)),"DEAD")</f>
        <v>DEAD</v>
      </c>
    </row>
    <row r="4396" spans="1:6" x14ac:dyDescent="0.25">
      <c r="A4396" t="str">
        <f>_xlfn.CONCAT("1A4070000000065000",RIGHT(RecordTable[[#This Row],[CloneBarcode]],6))</f>
        <v>1A4070000000065000067214</v>
      </c>
      <c r="B4396" t="str">
        <f>LEFT(RecordTable[[#This Row],[CloneBarcode]],7)</f>
        <v>DSLD016</v>
      </c>
      <c r="C4396" t="s">
        <v>4920</v>
      </c>
      <c r="D4396" s="15">
        <v>43906</v>
      </c>
      <c r="E4396" s="15" t="str">
        <f>_xlfn.IFNA(IF(LEFT(VLOOKUP(RecordTable[[#This Row],[METRC]],METRC!A:B,2,FALSE),4)=LEFT(RecordTable[[#This Row],[CloneBarcode]],4),"match","MISMATCH"),"dead")</f>
        <v>dead</v>
      </c>
      <c r="F4396" s="15" t="str">
        <f>_xlfn.IFNA(INDEX(Table6[[#All],[Location]],MATCH(RecordTable[[#This Row],[METRC]],Table6[Tag],0)),"DEAD")</f>
        <v>DEAD</v>
      </c>
    </row>
    <row r="4397" spans="1:6" x14ac:dyDescent="0.25">
      <c r="A4397" t="str">
        <f>_xlfn.CONCAT("1A4070000000065000",RIGHT(RecordTable[[#This Row],[CloneBarcode]],6))</f>
        <v>1A4070000000065000067213</v>
      </c>
      <c r="B4397" t="str">
        <f>LEFT(RecordTable[[#This Row],[CloneBarcode]],7)</f>
        <v>DSLD016</v>
      </c>
      <c r="C4397" t="s">
        <v>4921</v>
      </c>
      <c r="D4397" s="15">
        <v>43906</v>
      </c>
      <c r="E4397" s="15" t="str">
        <f>_xlfn.IFNA(IF(LEFT(VLOOKUP(RecordTable[[#This Row],[METRC]],METRC!A:B,2,FALSE),4)=LEFT(RecordTable[[#This Row],[CloneBarcode]],4),"match","MISMATCH"),"dead")</f>
        <v>dead</v>
      </c>
      <c r="F4397" s="15" t="str">
        <f>_xlfn.IFNA(INDEX(Table6[[#All],[Location]],MATCH(RecordTable[[#This Row],[METRC]],Table6[Tag],0)),"DEAD")</f>
        <v>DEAD</v>
      </c>
    </row>
    <row r="4398" spans="1:6" x14ac:dyDescent="0.25">
      <c r="A4398" t="str">
        <f>_xlfn.CONCAT("1A4070000000065000",RIGHT(RecordTable[[#This Row],[CloneBarcode]],6))</f>
        <v>1A4070000000065000067212</v>
      </c>
      <c r="B4398" t="str">
        <f>LEFT(RecordTable[[#This Row],[CloneBarcode]],7)</f>
        <v>DSLD016</v>
      </c>
      <c r="C4398" t="s">
        <v>4922</v>
      </c>
      <c r="D4398" s="15">
        <v>43906</v>
      </c>
      <c r="E4398" s="15" t="str">
        <f>_xlfn.IFNA(IF(LEFT(VLOOKUP(RecordTable[[#This Row],[METRC]],METRC!A:B,2,FALSE),4)=LEFT(RecordTable[[#This Row],[CloneBarcode]],4),"match","MISMATCH"),"dead")</f>
        <v>dead</v>
      </c>
      <c r="F4398" s="15" t="str">
        <f>_xlfn.IFNA(INDEX(Table6[[#All],[Location]],MATCH(RecordTable[[#This Row],[METRC]],Table6[Tag],0)),"DEAD")</f>
        <v>DEAD</v>
      </c>
    </row>
    <row r="4399" spans="1:6" x14ac:dyDescent="0.25">
      <c r="A4399" t="str">
        <f>_xlfn.CONCAT("1A4070000000065000",RIGHT(RecordTable[[#This Row],[CloneBarcode]],6))</f>
        <v>1A4070000000065000067508</v>
      </c>
      <c r="B4399" t="str">
        <f>LEFT(RecordTable[[#This Row],[CloneBarcode]],7)</f>
        <v>DURP001</v>
      </c>
      <c r="C4399" t="s">
        <v>2801</v>
      </c>
      <c r="D4399" s="15">
        <v>43906</v>
      </c>
      <c r="E4399" s="15" t="str">
        <f>_xlfn.IFNA(IF(LEFT(VLOOKUP(RecordTable[[#This Row],[METRC]],METRC!A:B,2,FALSE),4)=LEFT(RecordTable[[#This Row],[CloneBarcode]],4),"match","MISMATCH"),"dead")</f>
        <v>dead</v>
      </c>
      <c r="F4399" s="15" t="str">
        <f>_xlfn.IFNA(INDEX(Table6[[#All],[Location]],MATCH(RecordTable[[#This Row],[METRC]],Table6[Tag],0)),"DEAD")</f>
        <v>DEAD</v>
      </c>
    </row>
    <row r="4400" spans="1:6" x14ac:dyDescent="0.25">
      <c r="A4400" t="str">
        <f>_xlfn.CONCAT("1A4070000000065000",RIGHT(RecordTable[[#This Row],[CloneBarcode]],6))</f>
        <v>1A4070000000065000067509</v>
      </c>
      <c r="B4400" t="str">
        <f>LEFT(RecordTable[[#This Row],[CloneBarcode]],7)</f>
        <v>DURP002</v>
      </c>
      <c r="C4400" t="s">
        <v>4923</v>
      </c>
      <c r="D4400" s="15">
        <v>43906</v>
      </c>
      <c r="E4400" s="15" t="str">
        <f>_xlfn.IFNA(IF(LEFT(VLOOKUP(RecordTable[[#This Row],[METRC]],METRC!A:B,2,FALSE),4)=LEFT(RecordTable[[#This Row],[CloneBarcode]],4),"match","MISMATCH"),"dead")</f>
        <v>dead</v>
      </c>
      <c r="F4400" s="15" t="str">
        <f>_xlfn.IFNA(INDEX(Table6[[#All],[Location]],MATCH(RecordTable[[#This Row],[METRC]],Table6[Tag],0)),"DEAD")</f>
        <v>DEAD</v>
      </c>
    </row>
    <row r="4401" spans="1:6" x14ac:dyDescent="0.25">
      <c r="A4401" t="str">
        <f>_xlfn.CONCAT("1A4070000000065000",RIGHT(RecordTable[[#This Row],[CloneBarcode]],6))</f>
        <v>1A4070000000065000067511</v>
      </c>
      <c r="B4401" t="str">
        <f>LEFT(RecordTable[[#This Row],[CloneBarcode]],7)</f>
        <v>DURP003</v>
      </c>
      <c r="C4401" t="s">
        <v>2849</v>
      </c>
      <c r="D4401" s="15">
        <v>43906</v>
      </c>
      <c r="E4401" s="15" t="str">
        <f>_xlfn.IFNA(IF(LEFT(VLOOKUP(RecordTable[[#This Row],[METRC]],METRC!A:B,2,FALSE),4)=LEFT(RecordTable[[#This Row],[CloneBarcode]],4),"match","MISMATCH"),"dead")</f>
        <v>dead</v>
      </c>
      <c r="F4401" s="15" t="str">
        <f>_xlfn.IFNA(INDEX(Table6[[#All],[Location]],MATCH(RecordTable[[#This Row],[METRC]],Table6[Tag],0)),"DEAD")</f>
        <v>DEAD</v>
      </c>
    </row>
    <row r="4402" spans="1:6" x14ac:dyDescent="0.25">
      <c r="A4402" t="str">
        <f>_xlfn.CONCAT("1A4070000000065000",RIGHT(RecordTable[[#This Row],[CloneBarcode]],6))</f>
        <v>1A4070000000065000067510</v>
      </c>
      <c r="B4402" t="str">
        <f>LEFT(RecordTable[[#This Row],[CloneBarcode]],7)</f>
        <v>DURP004</v>
      </c>
      <c r="C4402" t="s">
        <v>2881</v>
      </c>
      <c r="D4402" s="15">
        <v>43906</v>
      </c>
      <c r="E4402" s="15" t="str">
        <f>_xlfn.IFNA(IF(LEFT(VLOOKUP(RecordTable[[#This Row],[METRC]],METRC!A:B,2,FALSE),4)=LEFT(RecordTable[[#This Row],[CloneBarcode]],4),"match","MISMATCH"),"dead")</f>
        <v>dead</v>
      </c>
      <c r="F4402" s="15" t="str">
        <f>_xlfn.IFNA(INDEX(Table6[[#All],[Location]],MATCH(RecordTable[[#This Row],[METRC]],Table6[Tag],0)),"DEAD")</f>
        <v>DEAD</v>
      </c>
    </row>
    <row r="4403" spans="1:6" x14ac:dyDescent="0.25">
      <c r="A4403" t="str">
        <f>_xlfn.CONCAT("1A4070000000065000",RIGHT(RecordTable[[#This Row],[CloneBarcode]],6))</f>
        <v>1A4070000000065000067512</v>
      </c>
      <c r="B4403" t="str">
        <f>LEFT(RecordTable[[#This Row],[CloneBarcode]],7)</f>
        <v>DURP005</v>
      </c>
      <c r="C4403" t="s">
        <v>2831</v>
      </c>
      <c r="D4403" s="15">
        <v>43906</v>
      </c>
      <c r="E4403" s="15" t="str">
        <f>_xlfn.IFNA(IF(LEFT(VLOOKUP(RecordTable[[#This Row],[METRC]],METRC!A:B,2,FALSE),4)=LEFT(RecordTable[[#This Row],[CloneBarcode]],4),"match","MISMATCH"),"dead")</f>
        <v>dead</v>
      </c>
      <c r="F4403" s="15" t="str">
        <f>_xlfn.IFNA(INDEX(Table6[[#All],[Location]],MATCH(RecordTable[[#This Row],[METRC]],Table6[Tag],0)),"DEAD")</f>
        <v>DEAD</v>
      </c>
    </row>
    <row r="4404" spans="1:6" x14ac:dyDescent="0.25">
      <c r="A4404" t="str">
        <f>_xlfn.CONCAT("1A4070000000065000",RIGHT(RecordTable[[#This Row],[CloneBarcode]],6))</f>
        <v>1A4070000000065000067513</v>
      </c>
      <c r="B4404" t="str">
        <f>LEFT(RecordTable[[#This Row],[CloneBarcode]],7)</f>
        <v>DURP006</v>
      </c>
      <c r="C4404" t="s">
        <v>2634</v>
      </c>
      <c r="D4404" s="15">
        <v>43906</v>
      </c>
      <c r="E4404" s="15" t="str">
        <f>_xlfn.IFNA(IF(LEFT(VLOOKUP(RecordTable[[#This Row],[METRC]],METRC!A:B,2,FALSE),4)=LEFT(RecordTable[[#This Row],[CloneBarcode]],4),"match","MISMATCH"),"dead")</f>
        <v>dead</v>
      </c>
      <c r="F4404" s="15" t="str">
        <f>_xlfn.IFNA(INDEX(Table6[[#All],[Location]],MATCH(RecordTable[[#This Row],[METRC]],Table6[Tag],0)),"DEAD")</f>
        <v>DEAD</v>
      </c>
    </row>
    <row r="4405" spans="1:6" x14ac:dyDescent="0.25">
      <c r="A4405" t="s">
        <v>4758</v>
      </c>
      <c r="B4405" t="s">
        <v>3707</v>
      </c>
      <c r="C4405" t="str">
        <f>_xlfn.CONCAT(RecordTable[[#This Row],[PhenoAbbv]],".",RIGHT(RecordTable[[#This Row],[METRC]],6))</f>
        <v>GFSD014.053192</v>
      </c>
      <c r="D4405" s="15">
        <v>43906</v>
      </c>
      <c r="E4405" s="15" t="str">
        <f>_xlfn.IFNA(IF(LEFT(VLOOKUP(RecordTable[[#This Row],[METRC]],METRC!A:B,2,FALSE),4)=LEFT(RecordTable[[#This Row],[CloneBarcode]],4),"match","MISMATCH"),"dead")</f>
        <v>dead</v>
      </c>
      <c r="F4405" s="15" t="str">
        <f>_xlfn.IFNA(INDEX(Table6[[#All],[Location]],MATCH(RecordTable[[#This Row],[METRC]],Table6[Tag],0)),"DEAD")</f>
        <v>DEAD</v>
      </c>
    </row>
    <row r="4406" spans="1:6" x14ac:dyDescent="0.25">
      <c r="A4406" t="s">
        <v>4759</v>
      </c>
      <c r="B4406" t="s">
        <v>3707</v>
      </c>
      <c r="C4406" t="str">
        <f>_xlfn.CONCAT(RecordTable[[#This Row],[PhenoAbbv]],".",RIGHT(RecordTable[[#This Row],[METRC]],6))</f>
        <v>GFSD014.053194</v>
      </c>
      <c r="D4406" s="15">
        <v>43906</v>
      </c>
      <c r="E4406" s="15" t="str">
        <f>_xlfn.IFNA(IF(LEFT(VLOOKUP(RecordTable[[#This Row],[METRC]],METRC!A:B,2,FALSE),4)=LEFT(RecordTable[[#This Row],[CloneBarcode]],4),"match","MISMATCH"),"dead")</f>
        <v>dead</v>
      </c>
      <c r="F4406" s="15" t="str">
        <f>_xlfn.IFNA(INDEX(Table6[[#All],[Location]],MATCH(RecordTable[[#This Row],[METRC]],Table6[Tag],0)),"DEAD")</f>
        <v>DEAD</v>
      </c>
    </row>
    <row r="4407" spans="1:6" x14ac:dyDescent="0.25">
      <c r="A4407" t="str">
        <f>_xlfn.CONCAT("1A4070000000065000",RIGHT(RecordTable[[#This Row],[CloneBarcode]],6))</f>
        <v>1A4070000000065000064860</v>
      </c>
      <c r="B4407" t="str">
        <f>LEFT(RecordTable[[#This Row],[CloneBarcode]],7)</f>
        <v>GFSD014</v>
      </c>
      <c r="C4407" t="s">
        <v>4763</v>
      </c>
      <c r="D4407" s="15">
        <v>43906</v>
      </c>
      <c r="E4407" s="15" t="str">
        <f>_xlfn.IFNA(IF(LEFT(VLOOKUP(RecordTable[[#This Row],[METRC]],METRC!A:B,2,FALSE),4)=LEFT(RecordTable[[#This Row],[CloneBarcode]],4),"match","MISMATCH"),"dead")</f>
        <v>dead</v>
      </c>
      <c r="F4407" s="15" t="str">
        <f>_xlfn.IFNA(INDEX(Table6[[#All],[Location]],MATCH(RecordTable[[#This Row],[METRC]],Table6[Tag],0)),"DEAD")</f>
        <v>DEAD</v>
      </c>
    </row>
    <row r="4408" spans="1:6" x14ac:dyDescent="0.25">
      <c r="A4408" t="str">
        <f>_xlfn.CONCAT("1A4070000000065000",RIGHT(RecordTable[[#This Row],[CloneBarcode]],6))</f>
        <v>1A4070000000065000064863</v>
      </c>
      <c r="B4408" t="str">
        <f>LEFT(RecordTable[[#This Row],[CloneBarcode]],7)</f>
        <v>GFSD014</v>
      </c>
      <c r="C4408" t="s">
        <v>4765</v>
      </c>
      <c r="D4408" s="15">
        <v>43906</v>
      </c>
      <c r="E4408" s="15" t="str">
        <f>_xlfn.IFNA(IF(LEFT(VLOOKUP(RecordTable[[#This Row],[METRC]],METRC!A:B,2,FALSE),4)=LEFT(RecordTable[[#This Row],[CloneBarcode]],4),"match","MISMATCH"),"dead")</f>
        <v>dead</v>
      </c>
      <c r="F4408" s="15" t="str">
        <f>_xlfn.IFNA(INDEX(Table6[[#All],[Location]],MATCH(RecordTable[[#This Row],[METRC]],Table6[Tag],0)),"DEAD")</f>
        <v>DEAD</v>
      </c>
    </row>
    <row r="4409" spans="1:6" x14ac:dyDescent="0.25">
      <c r="A4409" t="str">
        <f>_xlfn.CONCAT("1A4070000000065000",RIGHT(RecordTable[[#This Row],[CloneBarcode]],6))</f>
        <v>1A4070000000065000064861</v>
      </c>
      <c r="B4409" t="str">
        <f>LEFT(RecordTable[[#This Row],[CloneBarcode]],7)</f>
        <v>GFSD014</v>
      </c>
      <c r="C4409" t="s">
        <v>4762</v>
      </c>
      <c r="D4409" s="15">
        <v>43906</v>
      </c>
      <c r="E4409" s="15" t="str">
        <f>_xlfn.IFNA(IF(LEFT(VLOOKUP(RecordTable[[#This Row],[METRC]],METRC!A:B,2,FALSE),4)=LEFT(RecordTable[[#This Row],[CloneBarcode]],4),"match","MISMATCH"),"dead")</f>
        <v>dead</v>
      </c>
      <c r="F4409" s="15" t="str">
        <f>_xlfn.IFNA(INDEX(Table6[[#All],[Location]],MATCH(RecordTable[[#This Row],[METRC]],Table6[Tag],0)),"DEAD")</f>
        <v>DEAD</v>
      </c>
    </row>
    <row r="4410" spans="1:6" x14ac:dyDescent="0.25">
      <c r="A4410" t="str">
        <f>_xlfn.CONCAT("1A4070000000065000",RIGHT(RecordTable[[#This Row],[CloneBarcode]],6))</f>
        <v>1A4070000000065000064862</v>
      </c>
      <c r="B4410" t="str">
        <f>LEFT(RecordTable[[#This Row],[CloneBarcode]],7)</f>
        <v>GFSD014</v>
      </c>
      <c r="C4410" t="s">
        <v>4764</v>
      </c>
      <c r="D4410" s="15">
        <v>43906</v>
      </c>
      <c r="E4410" s="15" t="str">
        <f>_xlfn.IFNA(IF(LEFT(VLOOKUP(RecordTable[[#This Row],[METRC]],METRC!A:B,2,FALSE),4)=LEFT(RecordTable[[#This Row],[CloneBarcode]],4),"match","MISMATCH"),"dead")</f>
        <v>dead</v>
      </c>
      <c r="F4410" s="15" t="str">
        <f>_xlfn.IFNA(INDEX(Table6[[#All],[Location]],MATCH(RecordTable[[#This Row],[METRC]],Table6[Tag],0)),"DEAD")</f>
        <v>DEAD</v>
      </c>
    </row>
    <row r="4411" spans="1:6" x14ac:dyDescent="0.25">
      <c r="A4411" t="str">
        <f>_xlfn.CONCAT("1A4070000000065000",RIGHT(RecordTable[[#This Row],[CloneBarcode]],6))</f>
        <v>1A4070000000065000061150</v>
      </c>
      <c r="B4411" t="str">
        <f>LEFT(RecordTable[[#This Row],[CloneBarcode]],7)</f>
        <v>GFSD014</v>
      </c>
      <c r="C4411" t="s">
        <v>4760</v>
      </c>
      <c r="D4411" s="15">
        <v>43906</v>
      </c>
      <c r="E4411" s="15" t="str">
        <f>_xlfn.IFNA(IF(LEFT(VLOOKUP(RecordTable[[#This Row],[METRC]],METRC!A:B,2,FALSE),4)=LEFT(RecordTable[[#This Row],[CloneBarcode]],4),"match","MISMATCH"),"dead")</f>
        <v>dead</v>
      </c>
      <c r="F4411" s="15" t="str">
        <f>_xlfn.IFNA(INDEX(Table6[[#All],[Location]],MATCH(RecordTable[[#This Row],[METRC]],Table6[Tag],0)),"DEAD")</f>
        <v>DEAD</v>
      </c>
    </row>
    <row r="4412" spans="1:6" x14ac:dyDescent="0.25">
      <c r="A4412" t="str">
        <f>_xlfn.CONCAT("1A4070000000065000",RIGHT(RecordTable[[#This Row],[CloneBarcode]],6))</f>
        <v>1A4070000000065000061162</v>
      </c>
      <c r="B4412" t="str">
        <f>LEFT(RecordTable[[#This Row],[CloneBarcode]],7)</f>
        <v>GFSD014</v>
      </c>
      <c r="C4412" t="s">
        <v>4761</v>
      </c>
      <c r="D4412" s="15">
        <v>43906</v>
      </c>
      <c r="E4412" s="15" t="str">
        <f>_xlfn.IFNA(IF(LEFT(VLOOKUP(RecordTable[[#This Row],[METRC]],METRC!A:B,2,FALSE),4)=LEFT(RecordTable[[#This Row],[CloneBarcode]],4),"match","MISMATCH"),"dead")</f>
        <v>dead</v>
      </c>
      <c r="F4412" s="15" t="str">
        <f>_xlfn.IFNA(INDEX(Table6[[#All],[Location]],MATCH(RecordTable[[#This Row],[METRC]],Table6[Tag],0)),"DEAD")</f>
        <v>DEAD</v>
      </c>
    </row>
    <row r="4413" spans="1:6" x14ac:dyDescent="0.25">
      <c r="A4413" t="s">
        <v>4924</v>
      </c>
      <c r="B4413" t="s">
        <v>2629</v>
      </c>
      <c r="C4413" t="str">
        <f>_xlfn.CONCAT(RecordTable[[#This Row],[PhenoAbbv]],".",RIGHT(RecordTable[[#This Row],[METRC]],6))</f>
        <v>GFSD189.053985</v>
      </c>
      <c r="D4413" s="15">
        <v>43906</v>
      </c>
      <c r="E4413" s="15" t="str">
        <f>_xlfn.IFNA(IF(LEFT(VLOOKUP(RecordTable[[#This Row],[METRC]],METRC!A:B,2,FALSE),4)=LEFT(RecordTable[[#This Row],[CloneBarcode]],4),"match","MISMATCH"),"dead")</f>
        <v>dead</v>
      </c>
      <c r="F4413" s="15" t="str">
        <f>_xlfn.IFNA(INDEX(Table6[[#All],[Location]],MATCH(RecordTable[[#This Row],[METRC]],Table6[Tag],0)),"DEAD")</f>
        <v>DEAD</v>
      </c>
    </row>
    <row r="4414" spans="1:6" x14ac:dyDescent="0.25">
      <c r="A4414" t="s">
        <v>4925</v>
      </c>
      <c r="B4414" t="s">
        <v>2629</v>
      </c>
      <c r="C4414" t="str">
        <f>_xlfn.CONCAT(RecordTable[[#This Row],[PhenoAbbv]],".",RIGHT(RecordTable[[#This Row],[METRC]],6))</f>
        <v>GFSD189.053987</v>
      </c>
      <c r="D4414" s="15">
        <v>43906</v>
      </c>
      <c r="E4414" s="15" t="str">
        <f>_xlfn.IFNA(IF(LEFT(VLOOKUP(RecordTable[[#This Row],[METRC]],METRC!A:B,2,FALSE),4)=LEFT(RecordTable[[#This Row],[CloneBarcode]],4),"match","MISMATCH"),"dead")</f>
        <v>dead</v>
      </c>
      <c r="F4414" s="15" t="str">
        <f>_xlfn.IFNA(INDEX(Table6[[#All],[Location]],MATCH(RecordTable[[#This Row],[METRC]],Table6[Tag],0)),"DEAD")</f>
        <v>DEAD</v>
      </c>
    </row>
    <row r="4415" spans="1:6" x14ac:dyDescent="0.25">
      <c r="A4415" t="s">
        <v>4766</v>
      </c>
      <c r="B4415" t="s">
        <v>2629</v>
      </c>
      <c r="C4415" t="str">
        <f>_xlfn.CONCAT(RecordTable[[#This Row],[PhenoAbbv]],".",RIGHT(RecordTable[[#This Row],[METRC]],6))</f>
        <v>GFSD189.053992</v>
      </c>
      <c r="D4415" s="15">
        <v>43906</v>
      </c>
      <c r="E4415" s="15" t="str">
        <f>_xlfn.IFNA(IF(LEFT(VLOOKUP(RecordTable[[#This Row],[METRC]],METRC!A:B,2,FALSE),4)=LEFT(RecordTable[[#This Row],[CloneBarcode]],4),"match","MISMATCH"),"dead")</f>
        <v>dead</v>
      </c>
      <c r="F4415" s="15" t="str">
        <f>_xlfn.IFNA(INDEX(Table6[[#All],[Location]],MATCH(RecordTable[[#This Row],[METRC]],Table6[Tag],0)),"DEAD")</f>
        <v>DEAD</v>
      </c>
    </row>
    <row r="4416" spans="1:6" x14ac:dyDescent="0.25">
      <c r="A4416" t="str">
        <f>_xlfn.CONCAT("1A4070000000065000",RIGHT(RecordTable[[#This Row],[CloneBarcode]],6))</f>
        <v>1A4070000000065000054007</v>
      </c>
      <c r="B4416" t="str">
        <f>LEFT(RecordTable[[#This Row],[CloneBarcode]],7)</f>
        <v>GFSD189</v>
      </c>
      <c r="C4416" t="s">
        <v>248</v>
      </c>
      <c r="D4416" s="15">
        <v>43906</v>
      </c>
      <c r="E4416" s="15" t="str">
        <f>_xlfn.IFNA(IF(LEFT(VLOOKUP(RecordTable[[#This Row],[METRC]],METRC!A:B,2,FALSE),4)=LEFT(RecordTable[[#This Row],[CloneBarcode]],4),"match","MISMATCH"),"dead")</f>
        <v>dead</v>
      </c>
      <c r="F4416" s="15" t="str">
        <f>_xlfn.IFNA(INDEX(Table6[[#All],[Location]],MATCH(RecordTable[[#This Row],[METRC]],Table6[Tag],0)),"DEAD")</f>
        <v>DEAD</v>
      </c>
    </row>
    <row r="4417" spans="1:6" x14ac:dyDescent="0.25">
      <c r="A4417" t="s">
        <v>4926</v>
      </c>
      <c r="B4417" t="s">
        <v>4240</v>
      </c>
      <c r="C4417" t="str">
        <f>_xlfn.CONCAT(RecordTable[[#This Row],[PhenoAbbv]],".",RIGHT(RecordTable[[#This Row],[METRC]],6))</f>
        <v>GFSD193.057374</v>
      </c>
      <c r="D4417" s="15">
        <v>43906</v>
      </c>
      <c r="E4417" s="15" t="str">
        <f>_xlfn.IFNA(IF(LEFT(VLOOKUP(RecordTable[[#This Row],[METRC]],METRC!A:B,2,FALSE),4)=LEFT(RecordTable[[#This Row],[CloneBarcode]],4),"match","MISMATCH"),"dead")</f>
        <v>dead</v>
      </c>
      <c r="F4417" s="15" t="str">
        <f>_xlfn.IFNA(INDEX(Table6[[#All],[Location]],MATCH(RecordTable[[#This Row],[METRC]],Table6[Tag],0)),"DEAD")</f>
        <v>DEAD</v>
      </c>
    </row>
    <row r="4418" spans="1:6" x14ac:dyDescent="0.25">
      <c r="A4418" t="str">
        <f>_xlfn.CONCAT("1A4070000000065000",RIGHT(RecordTable[[#This Row],[CloneBarcode]],6))</f>
        <v>1A4070000000065000057377</v>
      </c>
      <c r="B4418" t="str">
        <f>LEFT(RecordTable[[#This Row],[CloneBarcode]],7)</f>
        <v>GFSD193</v>
      </c>
      <c r="C4418" t="s">
        <v>4472</v>
      </c>
      <c r="D4418" s="15">
        <v>43906</v>
      </c>
      <c r="E4418" s="15" t="str">
        <f>_xlfn.IFNA(IF(LEFT(VLOOKUP(RecordTable[[#This Row],[METRC]],METRC!A:B,2,FALSE),4)=LEFT(RecordTable[[#This Row],[CloneBarcode]],4),"match","MISMATCH"),"dead")</f>
        <v>dead</v>
      </c>
      <c r="F4418" s="15" t="str">
        <f>_xlfn.IFNA(INDEX(Table6[[#All],[Location]],MATCH(RecordTable[[#This Row],[METRC]],Table6[Tag],0)),"DEAD")</f>
        <v>DEAD</v>
      </c>
    </row>
    <row r="4419" spans="1:6" x14ac:dyDescent="0.25">
      <c r="A4419" t="str">
        <f>_xlfn.CONCAT("1A4070000000065000",RIGHT(RecordTable[[#This Row],[CloneBarcode]],6))</f>
        <v>1A4070000000065000057376</v>
      </c>
      <c r="B4419" t="str">
        <f>LEFT(RecordTable[[#This Row],[CloneBarcode]],7)</f>
        <v>GFSD193</v>
      </c>
      <c r="C4419" t="s">
        <v>4473</v>
      </c>
      <c r="D4419" s="15">
        <v>43906</v>
      </c>
      <c r="E4419" s="15" t="str">
        <f>_xlfn.IFNA(IF(LEFT(VLOOKUP(RecordTable[[#This Row],[METRC]],METRC!A:B,2,FALSE),4)=LEFT(RecordTable[[#This Row],[CloneBarcode]],4),"match","MISMATCH"),"dead")</f>
        <v>dead</v>
      </c>
      <c r="F4419" s="15" t="str">
        <f>_xlfn.IFNA(INDEX(Table6[[#All],[Location]],MATCH(RecordTable[[#This Row],[METRC]],Table6[Tag],0)),"DEAD")</f>
        <v>DEAD</v>
      </c>
    </row>
    <row r="4420" spans="1:6" x14ac:dyDescent="0.25">
      <c r="A4420" t="str">
        <f>_xlfn.CONCAT("1A4070000000065000",RIGHT(RecordTable[[#This Row],[CloneBarcode]],6))</f>
        <v>1A4070000000065000057375</v>
      </c>
      <c r="B4420" t="str">
        <f>LEFT(RecordTable[[#This Row],[CloneBarcode]],7)</f>
        <v>GFSD193</v>
      </c>
      <c r="C4420" t="s">
        <v>4474</v>
      </c>
      <c r="D4420" s="15">
        <v>43906</v>
      </c>
      <c r="E4420" s="15" t="str">
        <f>_xlfn.IFNA(IF(LEFT(VLOOKUP(RecordTable[[#This Row],[METRC]],METRC!A:B,2,FALSE),4)=LEFT(RecordTable[[#This Row],[CloneBarcode]],4),"match","MISMATCH"),"dead")</f>
        <v>dead</v>
      </c>
      <c r="F4420" s="15" t="str">
        <f>_xlfn.IFNA(INDEX(Table6[[#All],[Location]],MATCH(RecordTable[[#This Row],[METRC]],Table6[Tag],0)),"DEAD")</f>
        <v>DEAD</v>
      </c>
    </row>
    <row r="4421" spans="1:6" x14ac:dyDescent="0.25">
      <c r="A4421" t="s">
        <v>71</v>
      </c>
      <c r="B4421" t="s">
        <v>229</v>
      </c>
      <c r="C4421" t="str">
        <f>_xlfn.CONCAT(RecordTable[[#This Row],[PhenoAbbv]],".",RIGHT(RecordTable[[#This Row],[METRC]],6))</f>
        <v>GFSD207.056812</v>
      </c>
      <c r="D4421" s="15">
        <v>43906</v>
      </c>
      <c r="E4421" s="15" t="str">
        <f>_xlfn.IFNA(IF(LEFT(VLOOKUP(RecordTable[[#This Row],[METRC]],METRC!A:B,2,FALSE),4)=LEFT(RecordTable[[#This Row],[CloneBarcode]],4),"match","MISMATCH"),"dead")</f>
        <v>dead</v>
      </c>
      <c r="F4421" s="15" t="str">
        <f>_xlfn.IFNA(INDEX(Table6[[#All],[Location]],MATCH(RecordTable[[#This Row],[METRC]],Table6[Tag],0)),"DEAD")</f>
        <v>DEAD</v>
      </c>
    </row>
    <row r="4422" spans="1:6" x14ac:dyDescent="0.25">
      <c r="A4422" t="s">
        <v>4586</v>
      </c>
      <c r="B4422" t="s">
        <v>3576</v>
      </c>
      <c r="C4422" t="str">
        <f>_xlfn.CONCAT(RecordTable[[#This Row],[PhenoAbbv]],".",RIGHT(RecordTable[[#This Row],[METRC]],6))</f>
        <v>HTWV003.048069</v>
      </c>
      <c r="D4422" s="15">
        <v>43906</v>
      </c>
      <c r="E4422" s="15" t="str">
        <f>_xlfn.IFNA(IF(LEFT(VLOOKUP(RecordTable[[#This Row],[METRC]],METRC!A:B,2,FALSE),4)=LEFT(RecordTable[[#This Row],[CloneBarcode]],4),"match","MISMATCH"),"dead")</f>
        <v>dead</v>
      </c>
      <c r="F4422" s="15" t="str">
        <f>_xlfn.IFNA(INDEX(Table6[[#All],[Location]],MATCH(RecordTable[[#This Row],[METRC]],Table6[Tag],0)),"DEAD")</f>
        <v>DEAD</v>
      </c>
    </row>
    <row r="4423" spans="1:6" x14ac:dyDescent="0.25">
      <c r="A4423" t="s">
        <v>4587</v>
      </c>
      <c r="B4423" t="s">
        <v>3576</v>
      </c>
      <c r="C4423" t="str">
        <f>_xlfn.CONCAT(RecordTable[[#This Row],[PhenoAbbv]],".",RIGHT(RecordTable[[#This Row],[METRC]],6))</f>
        <v>HTWV003.048070</v>
      </c>
      <c r="D4423" s="15">
        <v>43906</v>
      </c>
      <c r="E4423" s="15" t="str">
        <f>_xlfn.IFNA(IF(LEFT(VLOOKUP(RecordTable[[#This Row],[METRC]],METRC!A:B,2,FALSE),4)=LEFT(RecordTable[[#This Row],[CloneBarcode]],4),"match","MISMATCH"),"dead")</f>
        <v>dead</v>
      </c>
      <c r="F4423" s="15" t="str">
        <f>_xlfn.IFNA(INDEX(Table6[[#All],[Location]],MATCH(RecordTable[[#This Row],[METRC]],Table6[Tag],0)),"DEAD")</f>
        <v>DEAD</v>
      </c>
    </row>
    <row r="4424" spans="1:6" x14ac:dyDescent="0.25">
      <c r="A4424" t="s">
        <v>4588</v>
      </c>
      <c r="B4424" t="s">
        <v>3576</v>
      </c>
      <c r="C4424" t="str">
        <f>_xlfn.CONCAT(RecordTable[[#This Row],[PhenoAbbv]],".",RIGHT(RecordTable[[#This Row],[METRC]],6))</f>
        <v>HTWV003.048071</v>
      </c>
      <c r="D4424" s="15">
        <v>43906</v>
      </c>
      <c r="E4424" s="15" t="str">
        <f>_xlfn.IFNA(IF(LEFT(VLOOKUP(RecordTable[[#This Row],[METRC]],METRC!A:B,2,FALSE),4)=LEFT(RecordTable[[#This Row],[CloneBarcode]],4),"match","MISMATCH"),"dead")</f>
        <v>dead</v>
      </c>
      <c r="F4424" s="15" t="str">
        <f>_xlfn.IFNA(INDEX(Table6[[#All],[Location]],MATCH(RecordTable[[#This Row],[METRC]],Table6[Tag],0)),"DEAD")</f>
        <v>DEAD</v>
      </c>
    </row>
    <row r="4425" spans="1:6" x14ac:dyDescent="0.25">
      <c r="A4425" t="s">
        <v>4589</v>
      </c>
      <c r="B4425" t="s">
        <v>3576</v>
      </c>
      <c r="C4425" t="str">
        <f>_xlfn.CONCAT(RecordTable[[#This Row],[PhenoAbbv]],".",RIGHT(RecordTable[[#This Row],[METRC]],6))</f>
        <v>HTWV003.050649</v>
      </c>
      <c r="D4425" s="15">
        <v>43906</v>
      </c>
      <c r="E4425" s="15" t="str">
        <f>_xlfn.IFNA(IF(LEFT(VLOOKUP(RecordTable[[#This Row],[METRC]],METRC!A:B,2,FALSE),4)=LEFT(RecordTable[[#This Row],[CloneBarcode]],4),"match","MISMATCH"),"dead")</f>
        <v>dead</v>
      </c>
      <c r="F4425" s="15" t="str">
        <f>_xlfn.IFNA(INDEX(Table6[[#All],[Location]],MATCH(RecordTable[[#This Row],[METRC]],Table6[Tag],0)),"DEAD")</f>
        <v>DEAD</v>
      </c>
    </row>
    <row r="4426" spans="1:6" x14ac:dyDescent="0.25">
      <c r="A4426" t="s">
        <v>4770</v>
      </c>
      <c r="B4426" t="s">
        <v>3576</v>
      </c>
      <c r="C4426" t="str">
        <f>_xlfn.CONCAT(RecordTable[[#This Row],[PhenoAbbv]],".",RIGHT(RecordTable[[#This Row],[METRC]],6))</f>
        <v>HTWV003.053209</v>
      </c>
      <c r="D4426" s="15">
        <v>43906</v>
      </c>
      <c r="E4426" s="15" t="str">
        <f>_xlfn.IFNA(IF(LEFT(VLOOKUP(RecordTable[[#This Row],[METRC]],METRC!A:B,2,FALSE),4)=LEFT(RecordTable[[#This Row],[CloneBarcode]],4),"match","MISMATCH"),"dead")</f>
        <v>dead</v>
      </c>
      <c r="F4426" s="15" t="str">
        <f>_xlfn.IFNA(INDEX(Table6[[#All],[Location]],MATCH(RecordTable[[#This Row],[METRC]],Table6[Tag],0)),"DEAD")</f>
        <v>DEAD</v>
      </c>
    </row>
    <row r="4427" spans="1:6" x14ac:dyDescent="0.25">
      <c r="A4427" t="str">
        <f>_xlfn.CONCAT("1A4070000000065000",RIGHT(RecordTable[[#This Row],[CloneBarcode]],6))</f>
        <v>1A4070000000065000061788</v>
      </c>
      <c r="B4427" t="str">
        <f>LEFT(RecordTable[[#This Row],[CloneBarcode]],7)</f>
        <v>HTWV003</v>
      </c>
      <c r="C4427" t="s">
        <v>4771</v>
      </c>
      <c r="D4427" s="15">
        <v>43906</v>
      </c>
      <c r="E4427" s="15" t="str">
        <f>_xlfn.IFNA(IF(LEFT(VLOOKUP(RecordTable[[#This Row],[METRC]],METRC!A:B,2,FALSE),4)=LEFT(RecordTable[[#This Row],[CloneBarcode]],4),"match","MISMATCH"),"dead")</f>
        <v>dead</v>
      </c>
      <c r="F4427" s="15" t="str">
        <f>_xlfn.IFNA(INDEX(Table6[[#All],[Location]],MATCH(RecordTable[[#This Row],[METRC]],Table6[Tag],0)),"DEAD")</f>
        <v>DEAD</v>
      </c>
    </row>
    <row r="4428" spans="1:6" x14ac:dyDescent="0.25">
      <c r="A4428" t="str">
        <f>_xlfn.CONCAT("1A4070000000065000",RIGHT(RecordTable[[#This Row],[CloneBarcode]],6))</f>
        <v>1A4070000000065000061789</v>
      </c>
      <c r="B4428" t="str">
        <f>LEFT(RecordTable[[#This Row],[CloneBarcode]],7)</f>
        <v>HTWV003</v>
      </c>
      <c r="C4428" t="s">
        <v>4772</v>
      </c>
      <c r="D4428" s="15">
        <v>43906</v>
      </c>
      <c r="E4428" s="15" t="str">
        <f>_xlfn.IFNA(IF(LEFT(VLOOKUP(RecordTable[[#This Row],[METRC]],METRC!A:B,2,FALSE),4)=LEFT(RecordTable[[#This Row],[CloneBarcode]],4),"match","MISMATCH"),"dead")</f>
        <v>dead</v>
      </c>
      <c r="F4428" s="15" t="str">
        <f>_xlfn.IFNA(INDEX(Table6[[#All],[Location]],MATCH(RecordTable[[#This Row],[METRC]],Table6[Tag],0)),"DEAD")</f>
        <v>DEAD</v>
      </c>
    </row>
    <row r="4429" spans="1:6" x14ac:dyDescent="0.25">
      <c r="A4429" t="str">
        <f>_xlfn.CONCAT("1A4070000000065000",RIGHT(RecordTable[[#This Row],[CloneBarcode]],6))</f>
        <v>1A4070000000065000060097</v>
      </c>
      <c r="B4429" t="str">
        <f>LEFT(RecordTable[[#This Row],[CloneBarcode]],7)</f>
        <v>HTWV003</v>
      </c>
      <c r="C4429" t="s">
        <v>4699</v>
      </c>
      <c r="D4429" s="15">
        <v>43906</v>
      </c>
      <c r="E4429" s="15" t="str">
        <f>_xlfn.IFNA(IF(LEFT(VLOOKUP(RecordTable[[#This Row],[METRC]],METRC!A:B,2,FALSE),4)=LEFT(RecordTable[[#This Row],[CloneBarcode]],4),"match","MISMATCH"),"dead")</f>
        <v>dead</v>
      </c>
      <c r="F4429" s="15" t="str">
        <f>_xlfn.IFNA(INDEX(Table6[[#All],[Location]],MATCH(RecordTable[[#This Row],[METRC]],Table6[Tag],0)),"DEAD")</f>
        <v>DEAD</v>
      </c>
    </row>
    <row r="4430" spans="1:6" x14ac:dyDescent="0.25">
      <c r="A4430" t="str">
        <f>_xlfn.CONCAT("1A4070000000065000",RIGHT(RecordTable[[#This Row],[CloneBarcode]],6))</f>
        <v>1A4070000000065000060041</v>
      </c>
      <c r="B4430" t="str">
        <f>LEFT(RecordTable[[#This Row],[CloneBarcode]],7)</f>
        <v>HTWV003</v>
      </c>
      <c r="C4430" t="s">
        <v>4698</v>
      </c>
      <c r="D4430" s="15">
        <v>43906</v>
      </c>
      <c r="E4430" s="15" t="str">
        <f>_xlfn.IFNA(IF(LEFT(VLOOKUP(RecordTable[[#This Row],[METRC]],METRC!A:B,2,FALSE),4)=LEFT(RecordTable[[#This Row],[CloneBarcode]],4),"match","MISMATCH"),"dead")</f>
        <v>dead</v>
      </c>
      <c r="F4430" s="15" t="str">
        <f>_xlfn.IFNA(INDEX(Table6[[#All],[Location]],MATCH(RecordTable[[#This Row],[METRC]],Table6[Tag],0)),"DEAD")</f>
        <v>DEAD</v>
      </c>
    </row>
    <row r="4431" spans="1:6" x14ac:dyDescent="0.25">
      <c r="A4431" t="str">
        <f>_xlfn.CONCAT("1A4070000000065000",RIGHT(RecordTable[[#This Row],[CloneBarcode]],6))</f>
        <v>1A4070000000065000060062</v>
      </c>
      <c r="B4431" t="str">
        <f>LEFT(RecordTable[[#This Row],[CloneBarcode]],7)</f>
        <v>HTWV003</v>
      </c>
      <c r="C4431" t="s">
        <v>4697</v>
      </c>
      <c r="D4431" s="15">
        <v>43906</v>
      </c>
      <c r="E4431" s="15" t="str">
        <f>_xlfn.IFNA(IF(LEFT(VLOOKUP(RecordTable[[#This Row],[METRC]],METRC!A:B,2,FALSE),4)=LEFT(RecordTable[[#This Row],[CloneBarcode]],4),"match","MISMATCH"),"dead")</f>
        <v>dead</v>
      </c>
      <c r="F4431" s="15" t="str">
        <f>_xlfn.IFNA(INDEX(Table6[[#All],[Location]],MATCH(RecordTable[[#This Row],[METRC]],Table6[Tag],0)),"DEAD")</f>
        <v>DEAD</v>
      </c>
    </row>
    <row r="4432" spans="1:6" x14ac:dyDescent="0.25">
      <c r="A4432" t="s">
        <v>4597</v>
      </c>
      <c r="B4432" t="s">
        <v>2684</v>
      </c>
      <c r="C4432" t="str">
        <f>_xlfn.CONCAT(RecordTable[[#This Row],[PhenoAbbv]],".",RIGHT(RecordTable[[#This Row],[METRC]],6))</f>
        <v>JACK021.045576</v>
      </c>
      <c r="D4432" s="15">
        <v>43906</v>
      </c>
      <c r="E4432" s="15" t="str">
        <f>_xlfn.IFNA(IF(LEFT(VLOOKUP(RecordTable[[#This Row],[METRC]],METRC!A:B,2,FALSE),4)=LEFT(RecordTable[[#This Row],[CloneBarcode]],4),"match","MISMATCH"),"dead")</f>
        <v>dead</v>
      </c>
      <c r="F4432" s="15" t="str">
        <f>_xlfn.IFNA(INDEX(Table6[[#All],[Location]],MATCH(RecordTable[[#This Row],[METRC]],Table6[Tag],0)),"DEAD")</f>
        <v>DEAD</v>
      </c>
    </row>
    <row r="4433" spans="1:6" x14ac:dyDescent="0.25">
      <c r="A4433" t="s">
        <v>4773</v>
      </c>
      <c r="B4433" t="s">
        <v>2684</v>
      </c>
      <c r="C4433" t="str">
        <f>_xlfn.CONCAT(RecordTable[[#This Row],[PhenoAbbv]],".",RIGHT(RecordTable[[#This Row],[METRC]],6))</f>
        <v>JACK021.053217</v>
      </c>
      <c r="D4433" s="15">
        <v>43906</v>
      </c>
      <c r="E4433" s="15" t="str">
        <f>_xlfn.IFNA(IF(LEFT(VLOOKUP(RecordTable[[#This Row],[METRC]],METRC!A:B,2,FALSE),4)=LEFT(RecordTable[[#This Row],[CloneBarcode]],4),"match","MISMATCH"),"dead")</f>
        <v>dead</v>
      </c>
      <c r="F4433" s="15" t="str">
        <f>_xlfn.IFNA(INDEX(Table6[[#All],[Location]],MATCH(RecordTable[[#This Row],[METRC]],Table6[Tag],0)),"DEAD")</f>
        <v>DEAD</v>
      </c>
    </row>
    <row r="4434" spans="1:6" x14ac:dyDescent="0.25">
      <c r="A4434" t="s">
        <v>4774</v>
      </c>
      <c r="B4434" t="s">
        <v>2684</v>
      </c>
      <c r="C4434" t="str">
        <f>_xlfn.CONCAT(RecordTable[[#This Row],[PhenoAbbv]],".",RIGHT(RecordTable[[#This Row],[METRC]],6))</f>
        <v>JACK021.053218</v>
      </c>
      <c r="D4434" s="15">
        <v>43906</v>
      </c>
      <c r="E4434" s="15" t="str">
        <f>_xlfn.IFNA(IF(LEFT(VLOOKUP(RecordTable[[#This Row],[METRC]],METRC!A:B,2,FALSE),4)=LEFT(RecordTable[[#This Row],[CloneBarcode]],4),"match","MISMATCH"),"dead")</f>
        <v>dead</v>
      </c>
      <c r="F4434" s="15" t="str">
        <f>_xlfn.IFNA(INDEX(Table6[[#All],[Location]],MATCH(RecordTable[[#This Row],[METRC]],Table6[Tag],0)),"DEAD")</f>
        <v>DEAD</v>
      </c>
    </row>
    <row r="4435" spans="1:6" x14ac:dyDescent="0.25">
      <c r="A4435" t="s">
        <v>4775</v>
      </c>
      <c r="B4435" t="s">
        <v>2684</v>
      </c>
      <c r="C4435" t="str">
        <f>_xlfn.CONCAT(RecordTable[[#This Row],[PhenoAbbv]],".",RIGHT(RecordTable[[#This Row],[METRC]],6))</f>
        <v>JACK021.053219</v>
      </c>
      <c r="D4435" s="15">
        <v>43906</v>
      </c>
      <c r="E4435" s="15" t="str">
        <f>_xlfn.IFNA(IF(LEFT(VLOOKUP(RecordTable[[#This Row],[METRC]],METRC!A:B,2,FALSE),4)=LEFT(RecordTable[[#This Row],[CloneBarcode]],4),"match","MISMATCH"),"dead")</f>
        <v>dead</v>
      </c>
      <c r="F4435" s="15" t="str">
        <f>_xlfn.IFNA(INDEX(Table6[[#All],[Location]],MATCH(RecordTable[[#This Row],[METRC]],Table6[Tag],0)),"DEAD")</f>
        <v>DEAD</v>
      </c>
    </row>
    <row r="4436" spans="1:6" x14ac:dyDescent="0.25">
      <c r="A4436" t="s">
        <v>4776</v>
      </c>
      <c r="B4436" t="s">
        <v>2684</v>
      </c>
      <c r="C4436" t="str">
        <f>_xlfn.CONCAT(RecordTable[[#This Row],[PhenoAbbv]],".",RIGHT(RecordTable[[#This Row],[METRC]],6))</f>
        <v>JACK021.053220</v>
      </c>
      <c r="D4436" s="15">
        <v>43906</v>
      </c>
      <c r="E4436" s="15" t="str">
        <f>_xlfn.IFNA(IF(LEFT(VLOOKUP(RecordTable[[#This Row],[METRC]],METRC!A:B,2,FALSE),4)=LEFT(RecordTable[[#This Row],[CloneBarcode]],4),"match","MISMATCH"),"dead")</f>
        <v>dead</v>
      </c>
      <c r="F4436" s="15" t="str">
        <f>_xlfn.IFNA(INDEX(Table6[[#All],[Location]],MATCH(RecordTable[[#This Row],[METRC]],Table6[Tag],0)),"DEAD")</f>
        <v>DEAD</v>
      </c>
    </row>
    <row r="4437" spans="1:6" x14ac:dyDescent="0.25">
      <c r="A4437" t="s">
        <v>4777</v>
      </c>
      <c r="B4437" t="s">
        <v>2684</v>
      </c>
      <c r="C4437" t="str">
        <f>_xlfn.CONCAT(RecordTable[[#This Row],[PhenoAbbv]],".",RIGHT(RecordTable[[#This Row],[METRC]],6))</f>
        <v>JACK021.053221</v>
      </c>
      <c r="D4437" s="15">
        <v>43906</v>
      </c>
      <c r="E4437" s="15" t="str">
        <f>_xlfn.IFNA(IF(LEFT(VLOOKUP(RecordTable[[#This Row],[METRC]],METRC!A:B,2,FALSE),4)=LEFT(RecordTable[[#This Row],[CloneBarcode]],4),"match","MISMATCH"),"dead")</f>
        <v>dead</v>
      </c>
      <c r="F4437" s="15" t="str">
        <f>_xlfn.IFNA(INDEX(Table6[[#All],[Location]],MATCH(RecordTable[[#This Row],[METRC]],Table6[Tag],0)),"DEAD")</f>
        <v>DEAD</v>
      </c>
    </row>
    <row r="4438" spans="1:6" x14ac:dyDescent="0.25">
      <c r="A4438" t="str">
        <f>_xlfn.CONCAT("1A4070000000065000",RIGHT(RecordTable[[#This Row],[CloneBarcode]],6))</f>
        <v>1A4070000000065000063907</v>
      </c>
      <c r="B4438" t="str">
        <f>LEFT(RecordTable[[#This Row],[CloneBarcode]],7)</f>
        <v>JACK021</v>
      </c>
      <c r="C4438" t="s">
        <v>2706</v>
      </c>
      <c r="D4438" s="15">
        <v>43906</v>
      </c>
      <c r="E4438" s="15" t="str">
        <f>_xlfn.IFNA(IF(LEFT(VLOOKUP(RecordTable[[#This Row],[METRC]],METRC!A:B,2,FALSE),4)=LEFT(RecordTable[[#This Row],[CloneBarcode]],4),"match","MISMATCH"),"dead")</f>
        <v>dead</v>
      </c>
      <c r="F4438" s="15" t="str">
        <f>_xlfn.IFNA(INDEX(Table6[[#All],[Location]],MATCH(RecordTable[[#This Row],[METRC]],Table6[Tag],0)),"DEAD")</f>
        <v>DEAD</v>
      </c>
    </row>
    <row r="4439" spans="1:6" x14ac:dyDescent="0.25">
      <c r="A4439" t="str">
        <f>_xlfn.CONCAT("1A4070000000065000",RIGHT(RecordTable[[#This Row],[CloneBarcode]],6))</f>
        <v>1A4070000000065000063896</v>
      </c>
      <c r="B4439" t="str">
        <f>LEFT(RecordTable[[#This Row],[CloneBarcode]],7)</f>
        <v>JACK021</v>
      </c>
      <c r="C4439" t="s">
        <v>2685</v>
      </c>
      <c r="D4439" s="15">
        <v>43906</v>
      </c>
      <c r="E4439" s="15" t="str">
        <f>_xlfn.IFNA(IF(LEFT(VLOOKUP(RecordTable[[#This Row],[METRC]],METRC!A:B,2,FALSE),4)=LEFT(RecordTable[[#This Row],[CloneBarcode]],4),"match","MISMATCH"),"dead")</f>
        <v>dead</v>
      </c>
      <c r="F4439" s="15" t="str">
        <f>_xlfn.IFNA(INDEX(Table6[[#All],[Location]],MATCH(RecordTable[[#This Row],[METRC]],Table6[Tag],0)),"DEAD")</f>
        <v>DEAD</v>
      </c>
    </row>
    <row r="4440" spans="1:6" x14ac:dyDescent="0.25">
      <c r="A4440" t="s">
        <v>4611</v>
      </c>
      <c r="B4440" t="s">
        <v>2734</v>
      </c>
      <c r="C4440" t="str">
        <f>_xlfn.CONCAT(RecordTable[[#This Row],[PhenoAbbv]],".",RIGHT(RecordTable[[#This Row],[METRC]],6))</f>
        <v>KING002.045278</v>
      </c>
      <c r="D4440" s="15">
        <v>43906</v>
      </c>
      <c r="E4440" s="15" t="str">
        <f>_xlfn.IFNA(IF(LEFT(VLOOKUP(RecordTable[[#This Row],[METRC]],METRC!A:B,2,FALSE),4)=LEFT(RecordTable[[#This Row],[CloneBarcode]],4),"match","MISMATCH"),"dead")</f>
        <v>dead</v>
      </c>
      <c r="F4440" s="15" t="str">
        <f>_xlfn.IFNA(INDEX(Table6[[#All],[Location]],MATCH(RecordTable[[#This Row],[METRC]],Table6[Tag],0)),"DEAD")</f>
        <v>DEAD</v>
      </c>
    </row>
    <row r="4441" spans="1:6" x14ac:dyDescent="0.25">
      <c r="A4441" t="s">
        <v>4612</v>
      </c>
      <c r="B4441" t="s">
        <v>2734</v>
      </c>
      <c r="C4441" t="str">
        <f>_xlfn.CONCAT(RecordTable[[#This Row],[PhenoAbbv]],".",RIGHT(RecordTable[[#This Row],[METRC]],6))</f>
        <v>KING002.045289</v>
      </c>
      <c r="D4441" s="15">
        <v>43906</v>
      </c>
      <c r="E4441" s="15" t="str">
        <f>_xlfn.IFNA(IF(LEFT(VLOOKUP(RecordTable[[#This Row],[METRC]],METRC!A:B,2,FALSE),4)=LEFT(RecordTable[[#This Row],[CloneBarcode]],4),"match","MISMATCH"),"dead")</f>
        <v>dead</v>
      </c>
      <c r="F4441" s="15" t="str">
        <f>_xlfn.IFNA(INDEX(Table6[[#All],[Location]],MATCH(RecordTable[[#This Row],[METRC]],Table6[Tag],0)),"DEAD")</f>
        <v>DEAD</v>
      </c>
    </row>
    <row r="4442" spans="1:6" x14ac:dyDescent="0.25">
      <c r="A4442" t="s">
        <v>4782</v>
      </c>
      <c r="B4442" t="s">
        <v>2734</v>
      </c>
      <c r="C4442" t="str">
        <f>_xlfn.CONCAT(RecordTable[[#This Row],[PhenoAbbv]],".",RIGHT(RecordTable[[#This Row],[METRC]],6))</f>
        <v>KING002.050588</v>
      </c>
      <c r="D4442" s="15">
        <v>43906</v>
      </c>
      <c r="E4442" s="15" t="str">
        <f>_xlfn.IFNA(IF(LEFT(VLOOKUP(RecordTable[[#This Row],[METRC]],METRC!A:B,2,FALSE),4)=LEFT(RecordTable[[#This Row],[CloneBarcode]],4),"match","MISMATCH"),"dead")</f>
        <v>dead</v>
      </c>
      <c r="F4442" s="15" t="str">
        <f>_xlfn.IFNA(INDEX(Table6[[#All],[Location]],MATCH(RecordTable[[#This Row],[METRC]],Table6[Tag],0)),"DEAD")</f>
        <v>DEAD</v>
      </c>
    </row>
    <row r="4443" spans="1:6" x14ac:dyDescent="0.25">
      <c r="A4443" t="str">
        <f>_xlfn.CONCAT("1A4070000000065000",RIGHT(RecordTable[[#This Row],[CloneBarcode]],6))</f>
        <v>1A4070000000065000060222</v>
      </c>
      <c r="B4443" t="str">
        <f>LEFT(RecordTable[[#This Row],[CloneBarcode]],7)</f>
        <v>KING002</v>
      </c>
      <c r="C4443" t="s">
        <v>271</v>
      </c>
      <c r="D4443" s="15">
        <v>43906</v>
      </c>
      <c r="E4443" s="15" t="str">
        <f>_xlfn.IFNA(IF(LEFT(VLOOKUP(RecordTable[[#This Row],[METRC]],METRC!A:B,2,FALSE),4)=LEFT(RecordTable[[#This Row],[CloneBarcode]],4),"match","MISMATCH"),"dead")</f>
        <v>dead</v>
      </c>
      <c r="F4443" s="15" t="str">
        <f>_xlfn.IFNA(INDEX(Table6[[#All],[Location]],MATCH(RecordTable[[#This Row],[METRC]],Table6[Tag],0)),"DEAD")</f>
        <v>DEAD</v>
      </c>
    </row>
    <row r="4444" spans="1:6" x14ac:dyDescent="0.25">
      <c r="A4444" t="s">
        <v>4927</v>
      </c>
      <c r="B4444" t="s">
        <v>4117</v>
      </c>
      <c r="C4444" t="str">
        <f>_xlfn.CONCAT(RecordTable[[#This Row],[PhenoAbbv]],".",RIGHT(RecordTable[[#This Row],[METRC]],6))</f>
        <v>KOIX004.057435</v>
      </c>
      <c r="D4444" s="15">
        <v>43906</v>
      </c>
      <c r="E4444" s="15" t="str">
        <f>_xlfn.IFNA(IF(LEFT(VLOOKUP(RecordTable[[#This Row],[METRC]],METRC!A:B,2,FALSE),4)=LEFT(RecordTable[[#This Row],[CloneBarcode]],4),"match","MISMATCH"),"dead")</f>
        <v>dead</v>
      </c>
      <c r="F4444" s="15" t="str">
        <f>_xlfn.IFNA(INDEX(Table6[[#All],[Location]],MATCH(RecordTable[[#This Row],[METRC]],Table6[Tag],0)),"DEAD")</f>
        <v>DEAD</v>
      </c>
    </row>
    <row r="4445" spans="1:6" x14ac:dyDescent="0.25">
      <c r="A4445" t="s">
        <v>4928</v>
      </c>
      <c r="B4445" t="s">
        <v>4117</v>
      </c>
      <c r="C4445" t="str">
        <f>_xlfn.CONCAT(RecordTable[[#This Row],[PhenoAbbv]],".",RIGHT(RecordTable[[#This Row],[METRC]],6))</f>
        <v>KOIX004.057436</v>
      </c>
      <c r="D4445" s="15">
        <v>43906</v>
      </c>
      <c r="E4445" s="15" t="str">
        <f>_xlfn.IFNA(IF(LEFT(VLOOKUP(RecordTable[[#This Row],[METRC]],METRC!A:B,2,FALSE),4)=LEFT(RecordTable[[#This Row],[CloneBarcode]],4),"match","MISMATCH"),"dead")</f>
        <v>dead</v>
      </c>
      <c r="F4445" s="15" t="str">
        <f>_xlfn.IFNA(INDEX(Table6[[#All],[Location]],MATCH(RecordTable[[#This Row],[METRC]],Table6[Tag],0)),"DEAD")</f>
        <v>DEAD</v>
      </c>
    </row>
    <row r="4446" spans="1:6" x14ac:dyDescent="0.25">
      <c r="A4446" t="s">
        <v>4929</v>
      </c>
      <c r="B4446" t="s">
        <v>4117</v>
      </c>
      <c r="C4446" t="str">
        <f>_xlfn.CONCAT(RecordTable[[#This Row],[PhenoAbbv]],".",RIGHT(RecordTable[[#This Row],[METRC]],6))</f>
        <v>KOIX004.057437</v>
      </c>
      <c r="D4446" s="15">
        <v>43906</v>
      </c>
      <c r="E4446" s="15" t="str">
        <f>_xlfn.IFNA(IF(LEFT(VLOOKUP(RecordTable[[#This Row],[METRC]],METRC!A:B,2,FALSE),4)=LEFT(RecordTable[[#This Row],[CloneBarcode]],4),"match","MISMATCH"),"dead")</f>
        <v>dead</v>
      </c>
      <c r="F4446" s="15" t="str">
        <f>_xlfn.IFNA(INDEX(Table6[[#All],[Location]],MATCH(RecordTable[[#This Row],[METRC]],Table6[Tag],0)),"DEAD")</f>
        <v>DEAD</v>
      </c>
    </row>
    <row r="4447" spans="1:6" x14ac:dyDescent="0.25">
      <c r="A4447" t="s">
        <v>4615</v>
      </c>
      <c r="B4447" t="s">
        <v>4119</v>
      </c>
      <c r="C4447" t="str">
        <f>_xlfn.CONCAT(RecordTable[[#This Row],[PhenoAbbv]],".",RIGHT(RecordTable[[#This Row],[METRC]],6))</f>
        <v>KOIX007.048053</v>
      </c>
      <c r="D4447" s="15">
        <v>43906</v>
      </c>
      <c r="E4447" s="15" t="str">
        <f>_xlfn.IFNA(IF(LEFT(VLOOKUP(RecordTable[[#This Row],[METRC]],METRC!A:B,2,FALSE),4)=LEFT(RecordTable[[#This Row],[CloneBarcode]],4),"match","MISMATCH"),"dead")</f>
        <v>dead</v>
      </c>
      <c r="F4447" s="15" t="str">
        <f>_xlfn.IFNA(INDEX(Table6[[#All],[Location]],MATCH(RecordTable[[#This Row],[METRC]],Table6[Tag],0)),"DEAD")</f>
        <v>DEAD</v>
      </c>
    </row>
    <row r="4448" spans="1:6" x14ac:dyDescent="0.25">
      <c r="A4448" t="s">
        <v>4616</v>
      </c>
      <c r="B4448" t="s">
        <v>4119</v>
      </c>
      <c r="C4448" t="str">
        <f>_xlfn.CONCAT(RecordTable[[#This Row],[PhenoAbbv]],".",RIGHT(RecordTable[[#This Row],[METRC]],6))</f>
        <v>KOIX007.048054</v>
      </c>
      <c r="D4448" s="15">
        <v>43906</v>
      </c>
      <c r="E4448" s="15" t="str">
        <f>_xlfn.IFNA(IF(LEFT(VLOOKUP(RecordTable[[#This Row],[METRC]],METRC!A:B,2,FALSE),4)=LEFT(RecordTable[[#This Row],[CloneBarcode]],4),"match","MISMATCH"),"dead")</f>
        <v>dead</v>
      </c>
      <c r="F4448" s="15" t="str">
        <f>_xlfn.IFNA(INDEX(Table6[[#All],[Location]],MATCH(RecordTable[[#This Row],[METRC]],Table6[Tag],0)),"DEAD")</f>
        <v>DEAD</v>
      </c>
    </row>
    <row r="4449" spans="1:6" x14ac:dyDescent="0.25">
      <c r="A4449" t="s">
        <v>4617</v>
      </c>
      <c r="B4449" t="s">
        <v>4119</v>
      </c>
      <c r="C4449" t="str">
        <f>_xlfn.CONCAT(RecordTable[[#This Row],[PhenoAbbv]],".",RIGHT(RecordTable[[#This Row],[METRC]],6))</f>
        <v>KOIX007.048055</v>
      </c>
      <c r="D4449" s="15">
        <v>43906</v>
      </c>
      <c r="E4449" s="15" t="str">
        <f>_xlfn.IFNA(IF(LEFT(VLOOKUP(RecordTable[[#This Row],[METRC]],METRC!A:B,2,FALSE),4)=LEFT(RecordTable[[#This Row],[CloneBarcode]],4),"match","MISMATCH"),"dead")</f>
        <v>dead</v>
      </c>
      <c r="F4449" s="15" t="str">
        <f>_xlfn.IFNA(INDEX(Table6[[#All],[Location]],MATCH(RecordTable[[#This Row],[METRC]],Table6[Tag],0)),"DEAD")</f>
        <v>DEAD</v>
      </c>
    </row>
    <row r="4450" spans="1:6" x14ac:dyDescent="0.25">
      <c r="A4450" t="str">
        <f>_xlfn.CONCAT("1A4070000000065000",RIGHT(RecordTable[[#This Row],[CloneBarcode]],6))</f>
        <v>1A4070000000065000062172</v>
      </c>
      <c r="B4450" t="str">
        <f>LEFT(RecordTable[[#This Row],[CloneBarcode]],7)</f>
        <v>KOIX007</v>
      </c>
      <c r="C4450" t="s">
        <v>4791</v>
      </c>
      <c r="D4450" s="15">
        <v>43906</v>
      </c>
      <c r="E4450" s="15" t="str">
        <f>_xlfn.IFNA(IF(LEFT(VLOOKUP(RecordTable[[#This Row],[METRC]],METRC!A:B,2,FALSE),4)=LEFT(RecordTable[[#This Row],[CloneBarcode]],4),"match","MISMATCH"),"dead")</f>
        <v>dead</v>
      </c>
      <c r="F4450" s="15" t="str">
        <f>_xlfn.IFNA(INDEX(Table6[[#All],[Location]],MATCH(RecordTable[[#This Row],[METRC]],Table6[Tag],0)),"DEAD")</f>
        <v>DEAD</v>
      </c>
    </row>
    <row r="4451" spans="1:6" x14ac:dyDescent="0.25">
      <c r="A4451" t="str">
        <f>_xlfn.CONCAT("1A4070000000065000",RIGHT(RecordTable[[#This Row],[CloneBarcode]],6))</f>
        <v>1A4070000000065000059577</v>
      </c>
      <c r="B4451" t="str">
        <f>LEFT(RecordTable[[#This Row],[CloneBarcode]],7)</f>
        <v>KOIX007</v>
      </c>
      <c r="C4451" t="s">
        <v>4703</v>
      </c>
      <c r="D4451" s="15">
        <v>43906</v>
      </c>
      <c r="E4451" s="15" t="str">
        <f>_xlfn.IFNA(IF(LEFT(VLOOKUP(RecordTable[[#This Row],[METRC]],METRC!A:B,2,FALSE),4)=LEFT(RecordTable[[#This Row],[CloneBarcode]],4),"match","MISMATCH"),"dead")</f>
        <v>dead</v>
      </c>
      <c r="F4451" s="15" t="str">
        <f>_xlfn.IFNA(INDEX(Table6[[#All],[Location]],MATCH(RecordTable[[#This Row],[METRC]],Table6[Tag],0)),"DEAD")</f>
        <v>DEAD</v>
      </c>
    </row>
    <row r="4452" spans="1:6" x14ac:dyDescent="0.25">
      <c r="A4452" t="s">
        <v>4618</v>
      </c>
      <c r="B4452" t="s">
        <v>3741</v>
      </c>
      <c r="C4452" t="str">
        <f>_xlfn.CONCAT(RecordTable[[#This Row],[PhenoAbbv]],".",RIGHT(RecordTable[[#This Row],[METRC]],6))</f>
        <v>KOIX034.048072</v>
      </c>
      <c r="D4452" s="15">
        <v>43906</v>
      </c>
      <c r="E4452" s="15" t="str">
        <f>_xlfn.IFNA(IF(LEFT(VLOOKUP(RecordTable[[#This Row],[METRC]],METRC!A:B,2,FALSE),4)=LEFT(RecordTable[[#This Row],[CloneBarcode]],4),"match","MISMATCH"),"dead")</f>
        <v>dead</v>
      </c>
      <c r="F4452" s="15" t="str">
        <f>_xlfn.IFNA(INDEX(Table6[[#All],[Location]],MATCH(RecordTable[[#This Row],[METRC]],Table6[Tag],0)),"DEAD")</f>
        <v>DEAD</v>
      </c>
    </row>
    <row r="4453" spans="1:6" x14ac:dyDescent="0.25">
      <c r="A4453" t="s">
        <v>4619</v>
      </c>
      <c r="B4453" t="s">
        <v>3741</v>
      </c>
      <c r="C4453" t="str">
        <f>_xlfn.CONCAT(RecordTable[[#This Row],[PhenoAbbv]],".",RIGHT(RecordTable[[#This Row],[METRC]],6))</f>
        <v>KOIX034.048073</v>
      </c>
      <c r="D4453" s="15">
        <v>43906</v>
      </c>
      <c r="E4453" s="15" t="str">
        <f>_xlfn.IFNA(IF(LEFT(VLOOKUP(RecordTable[[#This Row],[METRC]],METRC!A:B,2,FALSE),4)=LEFT(RecordTable[[#This Row],[CloneBarcode]],4),"match","MISMATCH"),"dead")</f>
        <v>dead</v>
      </c>
      <c r="F4453" s="15" t="str">
        <f>_xlfn.IFNA(INDEX(Table6[[#All],[Location]],MATCH(RecordTable[[#This Row],[METRC]],Table6[Tag],0)),"DEAD")</f>
        <v>DEAD</v>
      </c>
    </row>
    <row r="4454" spans="1:6" x14ac:dyDescent="0.25">
      <c r="A4454" t="s">
        <v>4792</v>
      </c>
      <c r="B4454" t="s">
        <v>3741</v>
      </c>
      <c r="C4454" t="str">
        <f>_xlfn.CONCAT(RecordTable[[#This Row],[PhenoAbbv]],".",RIGHT(RecordTable[[#This Row],[METRC]],6))</f>
        <v>KOIX034.053212</v>
      </c>
      <c r="D4454" s="15">
        <v>43906</v>
      </c>
      <c r="E4454" s="15" t="str">
        <f>_xlfn.IFNA(IF(LEFT(VLOOKUP(RecordTable[[#This Row],[METRC]],METRC!A:B,2,FALSE),4)=LEFT(RecordTable[[#This Row],[CloneBarcode]],4),"match","MISMATCH"),"dead")</f>
        <v>dead</v>
      </c>
      <c r="F4454" s="15" t="str">
        <f>_xlfn.IFNA(INDEX(Table6[[#All],[Location]],MATCH(RecordTable[[#This Row],[METRC]],Table6[Tag],0)),"DEAD")</f>
        <v>DEAD</v>
      </c>
    </row>
    <row r="4455" spans="1:6" x14ac:dyDescent="0.25">
      <c r="A4455" t="s">
        <v>4793</v>
      </c>
      <c r="B4455" t="s">
        <v>3741</v>
      </c>
      <c r="C4455" t="str">
        <f>_xlfn.CONCAT(RecordTable[[#This Row],[PhenoAbbv]],".",RIGHT(RecordTable[[#This Row],[METRC]],6))</f>
        <v>KOIX034.053214</v>
      </c>
      <c r="D4455" s="15">
        <v>43906</v>
      </c>
      <c r="E4455" s="15" t="str">
        <f>_xlfn.IFNA(IF(LEFT(VLOOKUP(RecordTable[[#This Row],[METRC]],METRC!A:B,2,FALSE),4)=LEFT(RecordTable[[#This Row],[CloneBarcode]],4),"match","MISMATCH"),"dead")</f>
        <v>dead</v>
      </c>
      <c r="F4455" s="15" t="str">
        <f>_xlfn.IFNA(INDEX(Table6[[#All],[Location]],MATCH(RecordTable[[#This Row],[METRC]],Table6[Tag],0)),"DEAD")</f>
        <v>DEAD</v>
      </c>
    </row>
    <row r="4456" spans="1:6" x14ac:dyDescent="0.25">
      <c r="A4456" t="s">
        <v>4620</v>
      </c>
      <c r="B4456" t="s">
        <v>2679</v>
      </c>
      <c r="C4456" t="str">
        <f>_xlfn.CONCAT(RecordTable[[#This Row],[PhenoAbbv]],".",RIGHT(RecordTable[[#This Row],[METRC]],6))</f>
        <v>KOKO011.050611</v>
      </c>
      <c r="D4456" s="15">
        <v>43906</v>
      </c>
      <c r="E4456" s="15" t="str">
        <f>_xlfn.IFNA(IF(LEFT(VLOOKUP(RecordTable[[#This Row],[METRC]],METRC!A:B,2,FALSE),4)=LEFT(RecordTable[[#This Row],[CloneBarcode]],4),"match","MISMATCH"),"dead")</f>
        <v>dead</v>
      </c>
      <c r="F4456" s="15" t="str">
        <f>_xlfn.IFNA(INDEX(Table6[[#All],[Location]],MATCH(RecordTable[[#This Row],[METRC]],Table6[Tag],0)),"DEAD")</f>
        <v>DEAD</v>
      </c>
    </row>
    <row r="4457" spans="1:6" x14ac:dyDescent="0.25">
      <c r="A4457" t="s">
        <v>4621</v>
      </c>
      <c r="B4457" t="s">
        <v>2679</v>
      </c>
      <c r="C4457" t="str">
        <f>_xlfn.CONCAT(RecordTable[[#This Row],[PhenoAbbv]],".",RIGHT(RecordTable[[#This Row],[METRC]],6))</f>
        <v>KOKO011.050613</v>
      </c>
      <c r="D4457" s="15">
        <v>43906</v>
      </c>
      <c r="E4457" s="15" t="str">
        <f>_xlfn.IFNA(IF(LEFT(VLOOKUP(RecordTable[[#This Row],[METRC]],METRC!A:B,2,FALSE),4)=LEFT(RecordTable[[#This Row],[CloneBarcode]],4),"match","MISMATCH"),"dead")</f>
        <v>dead</v>
      </c>
      <c r="F4457" s="15" t="str">
        <f>_xlfn.IFNA(INDEX(Table6[[#All],[Location]],MATCH(RecordTable[[#This Row],[METRC]],Table6[Tag],0)),"DEAD")</f>
        <v>DEAD</v>
      </c>
    </row>
    <row r="4458" spans="1:6" x14ac:dyDescent="0.25">
      <c r="A4458" t="str">
        <f>_xlfn.CONCAT("1A4070000000065000",RIGHT(RecordTable[[#This Row],[CloneBarcode]],6))</f>
        <v>1A4070000000065000064918</v>
      </c>
      <c r="B4458" t="str">
        <f>LEFT(RecordTable[[#This Row],[CloneBarcode]],7)</f>
        <v>KOKO011</v>
      </c>
      <c r="C4458" t="s">
        <v>185</v>
      </c>
      <c r="D4458" s="15">
        <v>43906</v>
      </c>
      <c r="E4458" s="15" t="str">
        <f>_xlfn.IFNA(IF(LEFT(VLOOKUP(RecordTable[[#This Row],[METRC]],METRC!A:B,2,FALSE),4)=LEFT(RecordTable[[#This Row],[CloneBarcode]],4),"match","MISMATCH"),"dead")</f>
        <v>dead</v>
      </c>
      <c r="F4458" s="15" t="str">
        <f>_xlfn.IFNA(INDEX(Table6[[#All],[Location]],MATCH(RecordTable[[#This Row],[METRC]],Table6[Tag],0)),"DEAD")</f>
        <v>DEAD</v>
      </c>
    </row>
    <row r="4459" spans="1:6" x14ac:dyDescent="0.25">
      <c r="A4459" t="str">
        <f>_xlfn.CONCAT("1A4070000000065000",RIGHT(RecordTable[[#This Row],[CloneBarcode]],6))</f>
        <v>1A4070000000065000064915</v>
      </c>
      <c r="B4459" t="str">
        <f>LEFT(RecordTable[[#This Row],[CloneBarcode]],7)</f>
        <v>KOKO011</v>
      </c>
      <c r="C4459" t="s">
        <v>4794</v>
      </c>
      <c r="D4459" s="15">
        <v>43906</v>
      </c>
      <c r="E4459" s="15" t="str">
        <f>_xlfn.IFNA(IF(LEFT(VLOOKUP(RecordTable[[#This Row],[METRC]],METRC!A:B,2,FALSE),4)=LEFT(RecordTable[[#This Row],[CloneBarcode]],4),"match","MISMATCH"),"dead")</f>
        <v>dead</v>
      </c>
      <c r="F4459" s="15" t="str">
        <f>_xlfn.IFNA(INDEX(Table6[[#All],[Location]],MATCH(RecordTable[[#This Row],[METRC]],Table6[Tag],0)),"DEAD")</f>
        <v>DEAD</v>
      </c>
    </row>
    <row r="4460" spans="1:6" x14ac:dyDescent="0.25">
      <c r="A4460" t="str">
        <f>_xlfn.CONCAT("1A4070000000065000",RIGHT(RecordTable[[#This Row],[CloneBarcode]],6))</f>
        <v>1A4070000000065000064916</v>
      </c>
      <c r="B4460" t="str">
        <f>LEFT(RecordTable[[#This Row],[CloneBarcode]],7)</f>
        <v>KOKO011</v>
      </c>
      <c r="C4460" t="s">
        <v>2681</v>
      </c>
      <c r="D4460" s="15">
        <v>43906</v>
      </c>
      <c r="E4460" s="15" t="str">
        <f>_xlfn.IFNA(IF(LEFT(VLOOKUP(RecordTable[[#This Row],[METRC]],METRC!A:B,2,FALSE),4)=LEFT(RecordTable[[#This Row],[CloneBarcode]],4),"match","MISMATCH"),"dead")</f>
        <v>dead</v>
      </c>
      <c r="F4460" s="15" t="str">
        <f>_xlfn.IFNA(INDEX(Table6[[#All],[Location]],MATCH(RecordTable[[#This Row],[METRC]],Table6[Tag],0)),"DEAD")</f>
        <v>DEAD</v>
      </c>
    </row>
    <row r="4461" spans="1:6" x14ac:dyDescent="0.25">
      <c r="A4461" t="str">
        <f>_xlfn.CONCAT("1A4070000000065000",RIGHT(RecordTable[[#This Row],[CloneBarcode]],6))</f>
        <v>1A4070000000065000064917</v>
      </c>
      <c r="B4461" t="str">
        <f>LEFT(RecordTable[[#This Row],[CloneBarcode]],7)</f>
        <v>KOKO011</v>
      </c>
      <c r="C4461" t="s">
        <v>2719</v>
      </c>
      <c r="D4461" s="15">
        <v>43906</v>
      </c>
      <c r="E4461" s="15" t="str">
        <f>_xlfn.IFNA(IF(LEFT(VLOOKUP(RecordTable[[#This Row],[METRC]],METRC!A:B,2,FALSE),4)=LEFT(RecordTable[[#This Row],[CloneBarcode]],4),"match","MISMATCH"),"dead")</f>
        <v>dead</v>
      </c>
      <c r="F4461" s="15" t="str">
        <f>_xlfn.IFNA(INDEX(Table6[[#All],[Location]],MATCH(RecordTable[[#This Row],[METRC]],Table6[Tag],0)),"DEAD")</f>
        <v>DEAD</v>
      </c>
    </row>
    <row r="4462" spans="1:6" x14ac:dyDescent="0.25">
      <c r="A4462" t="str">
        <f>_xlfn.CONCAT("1A4070000000065000",RIGHT(RecordTable[[#This Row],[CloneBarcode]],6))</f>
        <v>1A4070000000065000061677</v>
      </c>
      <c r="B4462" t="str">
        <f>LEFT(RecordTable[[#This Row],[CloneBarcode]],7)</f>
        <v>KOKO011</v>
      </c>
      <c r="C4462" t="s">
        <v>2680</v>
      </c>
      <c r="D4462" s="15">
        <v>43906</v>
      </c>
      <c r="E4462" s="15" t="str">
        <f>_xlfn.IFNA(IF(LEFT(VLOOKUP(RecordTable[[#This Row],[METRC]],METRC!A:B,2,FALSE),4)=LEFT(RecordTable[[#This Row],[CloneBarcode]],4),"match","MISMATCH"),"dead")</f>
        <v>dead</v>
      </c>
      <c r="F4462" s="15" t="str">
        <f>_xlfn.IFNA(INDEX(Table6[[#All],[Location]],MATCH(RecordTable[[#This Row],[METRC]],Table6[Tag],0)),"DEAD")</f>
        <v>DEAD</v>
      </c>
    </row>
    <row r="4463" spans="1:6" x14ac:dyDescent="0.25">
      <c r="A4463" t="str">
        <f>_xlfn.CONCAT("1A4070000000065000",RIGHT(RecordTable[[#This Row],[CloneBarcode]],6))</f>
        <v>1A4070000000065000061697</v>
      </c>
      <c r="B4463" t="str">
        <f>LEFT(RecordTable[[#This Row],[CloneBarcode]],7)</f>
        <v>KOKO011</v>
      </c>
      <c r="C4463" t="s">
        <v>2701</v>
      </c>
      <c r="D4463" s="15">
        <v>43906</v>
      </c>
      <c r="E4463" s="15" t="str">
        <f>_xlfn.IFNA(IF(LEFT(VLOOKUP(RecordTable[[#This Row],[METRC]],METRC!A:B,2,FALSE),4)=LEFT(RecordTable[[#This Row],[CloneBarcode]],4),"match","MISMATCH"),"dead")</f>
        <v>dead</v>
      </c>
      <c r="F4463" s="15" t="str">
        <f>_xlfn.IFNA(INDEX(Table6[[#All],[Location]],MATCH(RecordTable[[#This Row],[METRC]],Table6[Tag],0)),"DEAD")</f>
        <v>DEAD</v>
      </c>
    </row>
    <row r="4464" spans="1:6" x14ac:dyDescent="0.25">
      <c r="A4464" t="s">
        <v>4626</v>
      </c>
      <c r="B4464" t="s">
        <v>2652</v>
      </c>
      <c r="C4464" t="str">
        <f>_xlfn.CONCAT(RecordTable[[#This Row],[PhenoAbbv]],".",RIGHT(RecordTable[[#This Row],[METRC]],6))</f>
        <v>KOKO030.050605</v>
      </c>
      <c r="D4464" s="15">
        <v>43906</v>
      </c>
      <c r="E4464" s="15" t="str">
        <f>_xlfn.IFNA(IF(LEFT(VLOOKUP(RecordTable[[#This Row],[METRC]],METRC!A:B,2,FALSE),4)=LEFT(RecordTable[[#This Row],[CloneBarcode]],4),"match","MISMATCH"),"dead")</f>
        <v>dead</v>
      </c>
      <c r="F4464" s="15" t="str">
        <f>_xlfn.IFNA(INDEX(Table6[[#All],[Location]],MATCH(RecordTable[[#This Row],[METRC]],Table6[Tag],0)),"DEAD")</f>
        <v>DEAD</v>
      </c>
    </row>
    <row r="4465" spans="1:6" x14ac:dyDescent="0.25">
      <c r="A4465" t="s">
        <v>4627</v>
      </c>
      <c r="B4465" t="s">
        <v>2652</v>
      </c>
      <c r="C4465" t="str">
        <f>_xlfn.CONCAT(RecordTable[[#This Row],[PhenoAbbv]],".",RIGHT(RecordTable[[#This Row],[METRC]],6))</f>
        <v>KOKO030.050606</v>
      </c>
      <c r="D4465" s="15">
        <v>43906</v>
      </c>
      <c r="E4465" s="15" t="str">
        <f>_xlfn.IFNA(IF(LEFT(VLOOKUP(RecordTable[[#This Row],[METRC]],METRC!A:B,2,FALSE),4)=LEFT(RecordTable[[#This Row],[CloneBarcode]],4),"match","MISMATCH"),"dead")</f>
        <v>dead</v>
      </c>
      <c r="F4465" s="15" t="str">
        <f>_xlfn.IFNA(INDEX(Table6[[#All],[Location]],MATCH(RecordTable[[#This Row],[METRC]],Table6[Tag],0)),"DEAD")</f>
        <v>DEAD</v>
      </c>
    </row>
    <row r="4466" spans="1:6" x14ac:dyDescent="0.25">
      <c r="A4466" t="str">
        <f>_xlfn.CONCAT("1A4070000000065000",RIGHT(RecordTable[[#This Row],[CloneBarcode]],6))</f>
        <v>1A4070000000065000064927</v>
      </c>
      <c r="B4466" t="str">
        <f>LEFT(RecordTable[[#This Row],[CloneBarcode]],7)</f>
        <v>KOKO030</v>
      </c>
      <c r="C4466" t="s">
        <v>2702</v>
      </c>
      <c r="D4466" s="15">
        <v>43906</v>
      </c>
      <c r="E4466" s="15" t="str">
        <f>_xlfn.IFNA(IF(LEFT(VLOOKUP(RecordTable[[#This Row],[METRC]],METRC!A:B,2,FALSE),4)=LEFT(RecordTable[[#This Row],[CloneBarcode]],4),"match","MISMATCH"),"dead")</f>
        <v>dead</v>
      </c>
      <c r="F4466" s="15" t="str">
        <f>_xlfn.IFNA(INDEX(Table6[[#All],[Location]],MATCH(RecordTable[[#This Row],[METRC]],Table6[Tag],0)),"DEAD")</f>
        <v>DEAD</v>
      </c>
    </row>
    <row r="4467" spans="1:6" x14ac:dyDescent="0.25">
      <c r="A4467" t="str">
        <f>_xlfn.CONCAT("1A4070000000065000",RIGHT(RecordTable[[#This Row],[CloneBarcode]],6))</f>
        <v>1A4070000000065000061410</v>
      </c>
      <c r="B4467" t="str">
        <f>LEFT(RecordTable[[#This Row],[CloneBarcode]],7)</f>
        <v>KOKO030</v>
      </c>
      <c r="C4467" t="s">
        <v>2739</v>
      </c>
      <c r="D4467" s="15">
        <v>43906</v>
      </c>
      <c r="E4467" s="15" t="str">
        <f>_xlfn.IFNA(IF(LEFT(VLOOKUP(RecordTable[[#This Row],[METRC]],METRC!A:B,2,FALSE),4)=LEFT(RecordTable[[#This Row],[CloneBarcode]],4),"match","MISMATCH"),"dead")</f>
        <v>dead</v>
      </c>
      <c r="F4467" s="15" t="str">
        <f>_xlfn.IFNA(INDEX(Table6[[#All],[Location]],MATCH(RecordTable[[#This Row],[METRC]],Table6[Tag],0)),"DEAD")</f>
        <v>DEAD</v>
      </c>
    </row>
    <row r="4468" spans="1:6" x14ac:dyDescent="0.25">
      <c r="A4468" t="str">
        <f>_xlfn.CONCAT("1A4070000000065000",RIGHT(RecordTable[[#This Row],[CloneBarcode]],6))</f>
        <v>1A4070000000065000061379</v>
      </c>
      <c r="B4468" t="str">
        <f>LEFT(RecordTable[[#This Row],[CloneBarcode]],7)</f>
        <v>KOKO030</v>
      </c>
      <c r="C4468" t="s">
        <v>4796</v>
      </c>
      <c r="D4468" s="15">
        <v>43906</v>
      </c>
      <c r="E4468" s="15" t="str">
        <f>_xlfn.IFNA(IF(LEFT(VLOOKUP(RecordTable[[#This Row],[METRC]],METRC!A:B,2,FALSE),4)=LEFT(RecordTable[[#This Row],[CloneBarcode]],4),"match","MISMATCH"),"dead")</f>
        <v>dead</v>
      </c>
      <c r="F4468" s="15" t="str">
        <f>_xlfn.IFNA(INDEX(Table6[[#All],[Location]],MATCH(RecordTable[[#This Row],[METRC]],Table6[Tag],0)),"DEAD")</f>
        <v>DEAD</v>
      </c>
    </row>
    <row r="4469" spans="1:6" x14ac:dyDescent="0.25">
      <c r="A4469" t="str">
        <f>_xlfn.CONCAT("1A4070000000065000",RIGHT(RecordTable[[#This Row],[CloneBarcode]],6))</f>
        <v>1A4070000000065000064928</v>
      </c>
      <c r="B4469" t="str">
        <f>LEFT(RecordTable[[#This Row],[CloneBarcode]],7)</f>
        <v>KOKO030</v>
      </c>
      <c r="C4469" t="s">
        <v>2653</v>
      </c>
      <c r="D4469" s="15">
        <v>43906</v>
      </c>
      <c r="E4469" s="15" t="str">
        <f>_xlfn.IFNA(IF(LEFT(VLOOKUP(RecordTable[[#This Row],[METRC]],METRC!A:B,2,FALSE),4)=LEFT(RecordTable[[#This Row],[CloneBarcode]],4),"match","MISMATCH"),"dead")</f>
        <v>dead</v>
      </c>
      <c r="F4469" s="15" t="str">
        <f>_xlfn.IFNA(INDEX(Table6[[#All],[Location]],MATCH(RecordTable[[#This Row],[METRC]],Table6[Tag],0)),"DEAD")</f>
        <v>DEAD</v>
      </c>
    </row>
    <row r="4470" spans="1:6" x14ac:dyDescent="0.25">
      <c r="A4470" t="str">
        <f>_xlfn.CONCAT("1A4070000000065000",RIGHT(RecordTable[[#This Row],[CloneBarcode]],6))</f>
        <v>1A4070000000065000064926</v>
      </c>
      <c r="B4470" t="str">
        <f>LEFT(RecordTable[[#This Row],[CloneBarcode]],7)</f>
        <v>KOKO030</v>
      </c>
      <c r="C4470" t="s">
        <v>4799</v>
      </c>
      <c r="D4470" s="15">
        <v>43906</v>
      </c>
      <c r="E4470" s="15" t="str">
        <f>_xlfn.IFNA(IF(LEFT(VLOOKUP(RecordTable[[#This Row],[METRC]],METRC!A:B,2,FALSE),4)=LEFT(RecordTable[[#This Row],[CloneBarcode]],4),"match","MISMATCH"),"dead")</f>
        <v>dead</v>
      </c>
      <c r="F4470" s="15" t="str">
        <f>_xlfn.IFNA(INDEX(Table6[[#All],[Location]],MATCH(RecordTable[[#This Row],[METRC]],Table6[Tag],0)),"DEAD")</f>
        <v>DEAD</v>
      </c>
    </row>
    <row r="4471" spans="1:6" x14ac:dyDescent="0.25">
      <c r="A4471" t="str">
        <f>_xlfn.CONCAT("1A4070000000065000",RIGHT(RecordTable[[#This Row],[CloneBarcode]],6))</f>
        <v>1A4070000000065000064929</v>
      </c>
      <c r="B4471" t="str">
        <f>LEFT(RecordTable[[#This Row],[CloneBarcode]],7)</f>
        <v>KOKO030</v>
      </c>
      <c r="C4471" t="s">
        <v>4800</v>
      </c>
      <c r="D4471" s="15">
        <v>43906</v>
      </c>
      <c r="E4471" s="15" t="str">
        <f>_xlfn.IFNA(IF(LEFT(VLOOKUP(RecordTable[[#This Row],[METRC]],METRC!A:B,2,FALSE),4)=LEFT(RecordTable[[#This Row],[CloneBarcode]],4),"match","MISMATCH"),"dead")</f>
        <v>dead</v>
      </c>
      <c r="F4471" s="15" t="str">
        <f>_xlfn.IFNA(INDEX(Table6[[#All],[Location]],MATCH(RecordTable[[#This Row],[METRC]],Table6[Tag],0)),"DEAD")</f>
        <v>DEAD</v>
      </c>
    </row>
    <row r="4472" spans="1:6" x14ac:dyDescent="0.25">
      <c r="A4472" t="str">
        <f>_xlfn.CONCAT("1A4070000000065000",RIGHT(RecordTable[[#This Row],[CloneBarcode]],6))</f>
        <v>1A4070000000065000058866</v>
      </c>
      <c r="B4472" t="str">
        <f>LEFT(RecordTable[[#This Row],[CloneBarcode]],7)</f>
        <v>KOKO030</v>
      </c>
      <c r="C4472" t="s">
        <v>183</v>
      </c>
      <c r="D4472" s="15">
        <v>43906</v>
      </c>
      <c r="E4472" s="15" t="str">
        <f>_xlfn.IFNA(IF(LEFT(VLOOKUP(RecordTable[[#This Row],[METRC]],METRC!A:B,2,FALSE),4)=LEFT(RecordTable[[#This Row],[CloneBarcode]],4),"match","MISMATCH"),"dead")</f>
        <v>dead</v>
      </c>
      <c r="F4472" s="15" t="str">
        <f>_xlfn.IFNA(INDEX(Table6[[#All],[Location]],MATCH(RecordTable[[#This Row],[METRC]],Table6[Tag],0)),"DEAD")</f>
        <v>DEAD</v>
      </c>
    </row>
    <row r="4473" spans="1:6" x14ac:dyDescent="0.25">
      <c r="A4473" t="str">
        <f>_xlfn.CONCAT("1A4070000000065000",RIGHT(RecordTable[[#This Row],[CloneBarcode]],6))</f>
        <v>1A4070000000065000058572</v>
      </c>
      <c r="B4473" t="str">
        <f>LEFT(RecordTable[[#This Row],[CloneBarcode]],7)</f>
        <v>LDOS018</v>
      </c>
      <c r="C4473" t="s">
        <v>4705</v>
      </c>
      <c r="D4473" s="15">
        <v>43906</v>
      </c>
      <c r="E4473" s="15" t="str">
        <f>_xlfn.IFNA(IF(LEFT(VLOOKUP(RecordTable[[#This Row],[METRC]],METRC!A:B,2,FALSE),4)=LEFT(RecordTable[[#This Row],[CloneBarcode]],4),"match","MISMATCH"),"dead")</f>
        <v>dead</v>
      </c>
      <c r="F4473" s="15" t="str">
        <f>_xlfn.IFNA(INDEX(Table6[[#All],[Location]],MATCH(RecordTable[[#This Row],[METRC]],Table6[Tag],0)),"DEAD")</f>
        <v>DEAD</v>
      </c>
    </row>
    <row r="4474" spans="1:6" x14ac:dyDescent="0.25">
      <c r="A4474" t="str">
        <f>_xlfn.CONCAT("1A4070000000065000",RIGHT(RecordTable[[#This Row],[CloneBarcode]],6))</f>
        <v>1A4070000000065000058565</v>
      </c>
      <c r="B4474" t="str">
        <f>LEFT(RecordTable[[#This Row],[CloneBarcode]],7)</f>
        <v>LDOS018</v>
      </c>
      <c r="C4474" t="s">
        <v>4704</v>
      </c>
      <c r="D4474" s="15">
        <v>43906</v>
      </c>
      <c r="E4474" s="15" t="str">
        <f>_xlfn.IFNA(IF(LEFT(VLOOKUP(RecordTable[[#This Row],[METRC]],METRC!A:B,2,FALSE),4)=LEFT(RecordTable[[#This Row],[CloneBarcode]],4),"match","MISMATCH"),"dead")</f>
        <v>dead</v>
      </c>
      <c r="F4474" s="15" t="str">
        <f>_xlfn.IFNA(INDEX(Table6[[#All],[Location]],MATCH(RecordTable[[#This Row],[METRC]],Table6[Tag],0)),"DEAD")</f>
        <v>DEAD</v>
      </c>
    </row>
    <row r="4475" spans="1:6" x14ac:dyDescent="0.25">
      <c r="A4475" t="s">
        <v>4801</v>
      </c>
      <c r="B4475" t="s">
        <v>3156</v>
      </c>
      <c r="C4475" t="str">
        <f>_xlfn.CONCAT(RecordTable[[#This Row],[PhenoAbbv]],".",RIGHT(RecordTable[[#This Row],[METRC]],6))</f>
        <v>LDOS024.053242</v>
      </c>
      <c r="D4475" s="15">
        <v>43906</v>
      </c>
      <c r="E4475" s="15" t="str">
        <f>_xlfn.IFNA(IF(LEFT(VLOOKUP(RecordTable[[#This Row],[METRC]],METRC!A:B,2,FALSE),4)=LEFT(RecordTable[[#This Row],[CloneBarcode]],4),"match","MISMATCH"),"dead")</f>
        <v>dead</v>
      </c>
      <c r="F4475" s="15" t="str">
        <f>_xlfn.IFNA(INDEX(Table6[[#All],[Location]],MATCH(RecordTable[[#This Row],[METRC]],Table6[Tag],0)),"DEAD")</f>
        <v>DEAD</v>
      </c>
    </row>
    <row r="4476" spans="1:6" x14ac:dyDescent="0.25">
      <c r="A4476" t="s">
        <v>4802</v>
      </c>
      <c r="B4476" t="s">
        <v>3156</v>
      </c>
      <c r="C4476" t="str">
        <f>_xlfn.CONCAT(RecordTable[[#This Row],[PhenoAbbv]],".",RIGHT(RecordTable[[#This Row],[METRC]],6))</f>
        <v>LDOS024.053243</v>
      </c>
      <c r="D4476" s="15">
        <v>43906</v>
      </c>
      <c r="E4476" s="15" t="str">
        <f>_xlfn.IFNA(IF(LEFT(VLOOKUP(RecordTable[[#This Row],[METRC]],METRC!A:B,2,FALSE),4)=LEFT(RecordTable[[#This Row],[CloneBarcode]],4),"match","MISMATCH"),"dead")</f>
        <v>dead</v>
      </c>
      <c r="F4476" s="15" t="str">
        <f>_xlfn.IFNA(INDEX(Table6[[#All],[Location]],MATCH(RecordTable[[#This Row],[METRC]],Table6[Tag],0)),"DEAD")</f>
        <v>DEAD</v>
      </c>
    </row>
    <row r="4477" spans="1:6" x14ac:dyDescent="0.25">
      <c r="A4477" t="s">
        <v>4803</v>
      </c>
      <c r="B4477" t="s">
        <v>3156</v>
      </c>
      <c r="C4477" t="str">
        <f>_xlfn.CONCAT(RecordTable[[#This Row],[PhenoAbbv]],".",RIGHT(RecordTable[[#This Row],[METRC]],6))</f>
        <v>LDOS024.057386</v>
      </c>
      <c r="D4477" s="15">
        <v>43906</v>
      </c>
      <c r="E4477" s="15" t="str">
        <f>_xlfn.IFNA(IF(LEFT(VLOOKUP(RecordTable[[#This Row],[METRC]],METRC!A:B,2,FALSE),4)=LEFT(RecordTable[[#This Row],[CloneBarcode]],4),"match","MISMATCH"),"dead")</f>
        <v>dead</v>
      </c>
      <c r="F4477" s="15" t="str">
        <f>_xlfn.IFNA(INDEX(Table6[[#All],[Location]],MATCH(RecordTable[[#This Row],[METRC]],Table6[Tag],0)),"DEAD")</f>
        <v>DEAD</v>
      </c>
    </row>
    <row r="4478" spans="1:6" x14ac:dyDescent="0.25">
      <c r="A4478" t="s">
        <v>4930</v>
      </c>
      <c r="B4478" t="s">
        <v>3156</v>
      </c>
      <c r="C4478" t="str">
        <f>_xlfn.CONCAT(RecordTable[[#This Row],[PhenoAbbv]],".",RIGHT(RecordTable[[#This Row],[METRC]],6))</f>
        <v>LDOS024.057388</v>
      </c>
      <c r="D4478" s="15">
        <v>43906</v>
      </c>
      <c r="E4478" s="15" t="str">
        <f>_xlfn.IFNA(IF(LEFT(VLOOKUP(RecordTable[[#This Row],[METRC]],METRC!A:B,2,FALSE),4)=LEFT(RecordTable[[#This Row],[CloneBarcode]],4),"match","MISMATCH"),"dead")</f>
        <v>dead</v>
      </c>
      <c r="F4478" s="15" t="str">
        <f>_xlfn.IFNA(INDEX(Table6[[#All],[Location]],MATCH(RecordTable[[#This Row],[METRC]],Table6[Tag],0)),"DEAD")</f>
        <v>DEAD</v>
      </c>
    </row>
    <row r="4479" spans="1:6" x14ac:dyDescent="0.25">
      <c r="A4479" t="s">
        <v>4931</v>
      </c>
      <c r="B4479" t="s">
        <v>3156</v>
      </c>
      <c r="C4479" t="str">
        <f>_xlfn.CONCAT(RecordTable[[#This Row],[PhenoAbbv]],".",RIGHT(RecordTable[[#This Row],[METRC]],6))</f>
        <v>LDOS024.057389</v>
      </c>
      <c r="D4479" s="15">
        <v>43906</v>
      </c>
      <c r="E4479" s="15" t="str">
        <f>_xlfn.IFNA(IF(LEFT(VLOOKUP(RecordTable[[#This Row],[METRC]],METRC!A:B,2,FALSE),4)=LEFT(RecordTable[[#This Row],[CloneBarcode]],4),"match","MISMATCH"),"dead")</f>
        <v>dead</v>
      </c>
      <c r="F4479" s="15" t="str">
        <f>_xlfn.IFNA(INDEX(Table6[[#All],[Location]],MATCH(RecordTable[[#This Row],[METRC]],Table6[Tag],0)),"DEAD")</f>
        <v>DEAD</v>
      </c>
    </row>
    <row r="4480" spans="1:6" x14ac:dyDescent="0.25">
      <c r="A4480" t="s">
        <v>4932</v>
      </c>
      <c r="B4480" t="s">
        <v>3159</v>
      </c>
      <c r="C4480" t="str">
        <f>_xlfn.CONCAT(RecordTable[[#This Row],[PhenoAbbv]],".",RIGHT(RecordTable[[#This Row],[METRC]],6))</f>
        <v>LDOS025.045'0&amp;</v>
      </c>
      <c r="D4480" s="15">
        <v>43906</v>
      </c>
      <c r="E4480" s="15" t="str">
        <f>_xlfn.IFNA(IF(LEFT(VLOOKUP(RecordTable[[#This Row],[METRC]],METRC!A:B,2,FALSE),4)=LEFT(RecordTable[[#This Row],[CloneBarcode]],4),"match","MISMATCH"),"dead")</f>
        <v>dead</v>
      </c>
      <c r="F4480" s="15" t="str">
        <f>_xlfn.IFNA(INDEX(Table6[[#All],[Location]],MATCH(RecordTable[[#This Row],[METRC]],Table6[Tag],0)),"DEAD")</f>
        <v>DEAD</v>
      </c>
    </row>
    <row r="4481" spans="1:6" x14ac:dyDescent="0.25">
      <c r="A4481" t="str">
        <f>_xlfn.CONCAT("1A4070000000065000",RIGHT(RecordTable[[#This Row],[CloneBarcode]],6))</f>
        <v>1A4070000000065000064856</v>
      </c>
      <c r="B4481" t="str">
        <f>LEFT(RecordTable[[#This Row],[CloneBarcode]],7)</f>
        <v>LDOS025</v>
      </c>
      <c r="C4481" t="s">
        <v>4805</v>
      </c>
      <c r="D4481" s="15">
        <v>43906</v>
      </c>
      <c r="E4481" s="15" t="str">
        <f>_xlfn.IFNA(IF(LEFT(VLOOKUP(RecordTable[[#This Row],[METRC]],METRC!A:B,2,FALSE),4)=LEFT(RecordTable[[#This Row],[CloneBarcode]],4),"match","MISMATCH"),"dead")</f>
        <v>dead</v>
      </c>
      <c r="F4481" s="15" t="str">
        <f>_xlfn.IFNA(INDEX(Table6[[#All],[Location]],MATCH(RecordTable[[#This Row],[METRC]],Table6[Tag],0)),"DEAD")</f>
        <v>DEAD</v>
      </c>
    </row>
    <row r="4482" spans="1:6" x14ac:dyDescent="0.25">
      <c r="A4482" t="str">
        <f>_xlfn.CONCAT("1A4070000000065000",RIGHT(RecordTable[[#This Row],[CloneBarcode]],6))</f>
        <v>1A4070000000065000064858</v>
      </c>
      <c r="B4482" t="str">
        <f>LEFT(RecordTable[[#This Row],[CloneBarcode]],7)</f>
        <v>LDOS025</v>
      </c>
      <c r="C4482" t="s">
        <v>4807</v>
      </c>
      <c r="D4482" s="15">
        <v>43906</v>
      </c>
      <c r="E4482" s="15" t="str">
        <f>_xlfn.IFNA(IF(LEFT(VLOOKUP(RecordTable[[#This Row],[METRC]],METRC!A:B,2,FALSE),4)=LEFT(RecordTable[[#This Row],[CloneBarcode]],4),"match","MISMATCH"),"dead")</f>
        <v>dead</v>
      </c>
      <c r="F4482" s="15" t="str">
        <f>_xlfn.IFNA(INDEX(Table6[[#All],[Location]],MATCH(RecordTable[[#This Row],[METRC]],Table6[Tag],0)),"DEAD")</f>
        <v>DEAD</v>
      </c>
    </row>
    <row r="4483" spans="1:6" x14ac:dyDescent="0.25">
      <c r="A4483" t="str">
        <f>_xlfn.CONCAT("1A4070000000065000",RIGHT(RecordTable[[#This Row],[CloneBarcode]],6))</f>
        <v>1A4070000000065000064859</v>
      </c>
      <c r="B4483" t="str">
        <f>LEFT(RecordTable[[#This Row],[CloneBarcode]],7)</f>
        <v>LDOS025</v>
      </c>
      <c r="C4483" t="s">
        <v>4808</v>
      </c>
      <c r="D4483" s="15">
        <v>43906</v>
      </c>
      <c r="E4483" s="15" t="str">
        <f>_xlfn.IFNA(IF(LEFT(VLOOKUP(RecordTable[[#This Row],[METRC]],METRC!A:B,2,FALSE),4)=LEFT(RecordTable[[#This Row],[CloneBarcode]],4),"match","MISMATCH"),"dead")</f>
        <v>dead</v>
      </c>
      <c r="F4483" s="15" t="str">
        <f>_xlfn.IFNA(INDEX(Table6[[#All],[Location]],MATCH(RecordTable[[#This Row],[METRC]],Table6[Tag],0)),"DEAD")</f>
        <v>DEAD</v>
      </c>
    </row>
    <row r="4484" spans="1:6" x14ac:dyDescent="0.25">
      <c r="A4484" t="str">
        <f>_xlfn.CONCAT("1A4070000000065000",RIGHT(RecordTable[[#This Row],[CloneBarcode]],6))</f>
        <v>1A4070000000065000060858</v>
      </c>
      <c r="B4484" t="str">
        <f>LEFT(RecordTable[[#This Row],[CloneBarcode]],7)</f>
        <v>LDOS025</v>
      </c>
      <c r="C4484" t="s">
        <v>4804</v>
      </c>
      <c r="D4484" s="15">
        <v>43906</v>
      </c>
      <c r="E4484" s="15" t="str">
        <f>_xlfn.IFNA(IF(LEFT(VLOOKUP(RecordTable[[#This Row],[METRC]],METRC!A:B,2,FALSE),4)=LEFT(RecordTable[[#This Row],[CloneBarcode]],4),"match","MISMATCH"),"dead")</f>
        <v>dead</v>
      </c>
      <c r="F4484" s="15" t="str">
        <f>_xlfn.IFNA(INDEX(Table6[[#All],[Location]],MATCH(RecordTable[[#This Row],[METRC]],Table6[Tag],0)),"DEAD")</f>
        <v>DEAD</v>
      </c>
    </row>
    <row r="4485" spans="1:6" x14ac:dyDescent="0.25">
      <c r="A4485" t="str">
        <f>_xlfn.CONCAT("1A4070000000065000",RIGHT(RecordTable[[#This Row],[CloneBarcode]],6))</f>
        <v>1A4070000000065000064857</v>
      </c>
      <c r="B4485" t="str">
        <f>LEFT(RecordTable[[#This Row],[CloneBarcode]],7)</f>
        <v>LDOS025</v>
      </c>
      <c r="C4485" t="s">
        <v>4806</v>
      </c>
      <c r="D4485" s="15">
        <v>43906</v>
      </c>
      <c r="E4485" s="15" t="str">
        <f>_xlfn.IFNA(IF(LEFT(VLOOKUP(RecordTable[[#This Row],[METRC]],METRC!A:B,2,FALSE),4)=LEFT(RecordTable[[#This Row],[CloneBarcode]],4),"match","MISMATCH"),"dead")</f>
        <v>dead</v>
      </c>
      <c r="F4485" s="15" t="str">
        <f>_xlfn.IFNA(INDEX(Table6[[#All],[Location]],MATCH(RecordTable[[#This Row],[METRC]],Table6[Tag],0)),"DEAD")</f>
        <v>DEAD</v>
      </c>
    </row>
    <row r="4486" spans="1:6" x14ac:dyDescent="0.25">
      <c r="A4486" t="s">
        <v>4629</v>
      </c>
      <c r="B4486" t="s">
        <v>2636</v>
      </c>
      <c r="C4486" t="str">
        <f>_xlfn.CONCAT(RecordTable[[#This Row],[PhenoAbbv]],".",RIGHT(RecordTable[[#This Row],[METRC]],6))</f>
        <v>LDOS040.053189</v>
      </c>
      <c r="D4486" s="15">
        <v>43906</v>
      </c>
      <c r="E4486" s="15" t="str">
        <f>_xlfn.IFNA(IF(LEFT(VLOOKUP(RecordTable[[#This Row],[METRC]],METRC!A:B,2,FALSE),4)=LEFT(RecordTable[[#This Row],[CloneBarcode]],4),"match","MISMATCH"),"dead")</f>
        <v>dead</v>
      </c>
      <c r="F4486" s="15" t="str">
        <f>_xlfn.IFNA(INDEX(Table6[[#All],[Location]],MATCH(RecordTable[[#This Row],[METRC]],Table6[Tag],0)),"DEAD")</f>
        <v>DEAD</v>
      </c>
    </row>
    <row r="4487" spans="1:6" x14ac:dyDescent="0.25">
      <c r="A4487" t="s">
        <v>4809</v>
      </c>
      <c r="B4487" t="s">
        <v>2636</v>
      </c>
      <c r="C4487" t="str">
        <f>_xlfn.CONCAT(RecordTable[[#This Row],[PhenoAbbv]],".",RIGHT(RecordTable[[#This Row],[METRC]],6))</f>
        <v>LDOS040.053190</v>
      </c>
      <c r="D4487" s="15">
        <v>43906</v>
      </c>
      <c r="E4487" s="15" t="str">
        <f>_xlfn.IFNA(IF(LEFT(VLOOKUP(RecordTable[[#This Row],[METRC]],METRC!A:B,2,FALSE),4)=LEFT(RecordTable[[#This Row],[CloneBarcode]],4),"match","MISMATCH"),"dead")</f>
        <v>dead</v>
      </c>
      <c r="F4487" s="15" t="str">
        <f>_xlfn.IFNA(INDEX(Table6[[#All],[Location]],MATCH(RecordTable[[#This Row],[METRC]],Table6[Tag],0)),"DEAD")</f>
        <v>DEAD</v>
      </c>
    </row>
    <row r="4488" spans="1:6" x14ac:dyDescent="0.25">
      <c r="A4488" t="s">
        <v>4933</v>
      </c>
      <c r="B4488" t="s">
        <v>2636</v>
      </c>
      <c r="C4488" t="str">
        <f>_xlfn.CONCAT(RecordTable[[#This Row],[PhenoAbbv]],".",RIGHT(RecordTable[[#This Row],[METRC]],6))</f>
        <v>LDOS040.057390</v>
      </c>
      <c r="D4488" s="15">
        <v>43906</v>
      </c>
      <c r="E4488" s="15" t="str">
        <f>_xlfn.IFNA(IF(LEFT(VLOOKUP(RecordTable[[#This Row],[METRC]],METRC!A:B,2,FALSE),4)=LEFT(RecordTable[[#This Row],[CloneBarcode]],4),"match","MISMATCH"),"dead")</f>
        <v>dead</v>
      </c>
      <c r="F4488" s="15" t="str">
        <f>_xlfn.IFNA(INDEX(Table6[[#All],[Location]],MATCH(RecordTable[[#This Row],[METRC]],Table6[Tag],0)),"DEAD")</f>
        <v>DEAD</v>
      </c>
    </row>
    <row r="4489" spans="1:6" x14ac:dyDescent="0.25">
      <c r="A4489" t="s">
        <v>4934</v>
      </c>
      <c r="B4489" t="s">
        <v>2636</v>
      </c>
      <c r="C4489" t="str">
        <f>_xlfn.CONCAT(RecordTable[[#This Row],[PhenoAbbv]],".",RIGHT(RecordTable[[#This Row],[METRC]],6))</f>
        <v>LDOS040.057391</v>
      </c>
      <c r="D4489" s="15">
        <v>43906</v>
      </c>
      <c r="E4489" s="15" t="str">
        <f>_xlfn.IFNA(IF(LEFT(VLOOKUP(RecordTable[[#This Row],[METRC]],METRC!A:B,2,FALSE),4)=LEFT(RecordTable[[#This Row],[CloneBarcode]],4),"match","MISMATCH"),"dead")</f>
        <v>dead</v>
      </c>
      <c r="F4489" s="15" t="str">
        <f>_xlfn.IFNA(INDEX(Table6[[#All],[Location]],MATCH(RecordTable[[#This Row],[METRC]],Table6[Tag],0)),"DEAD")</f>
        <v>DEAD</v>
      </c>
    </row>
    <row r="4490" spans="1:6" x14ac:dyDescent="0.25">
      <c r="A4490" t="s">
        <v>4810</v>
      </c>
      <c r="B4490" t="s">
        <v>2636</v>
      </c>
      <c r="C4490" t="str">
        <f>_xlfn.CONCAT(RecordTable[[#This Row],[PhenoAbbv]],".",RIGHT(RecordTable[[#This Row],[METRC]],6))</f>
        <v>LDOS040.057392</v>
      </c>
      <c r="D4490" s="15">
        <v>43906</v>
      </c>
      <c r="E4490" s="15" t="str">
        <f>_xlfn.IFNA(IF(LEFT(VLOOKUP(RecordTable[[#This Row],[METRC]],METRC!A:B,2,FALSE),4)=LEFT(RecordTable[[#This Row],[CloneBarcode]],4),"match","MISMATCH"),"dead")</f>
        <v>dead</v>
      </c>
      <c r="F4490" s="15" t="str">
        <f>_xlfn.IFNA(INDEX(Table6[[#All],[Location]],MATCH(RecordTable[[#This Row],[METRC]],Table6[Tag],0)),"DEAD")</f>
        <v>DEAD</v>
      </c>
    </row>
    <row r="4491" spans="1:6" x14ac:dyDescent="0.25">
      <c r="A4491" t="str">
        <f>_xlfn.CONCAT("1A4070000000065000",RIGHT(RecordTable[[#This Row],[CloneBarcode]],6))</f>
        <v>1A4070000000065000057393</v>
      </c>
      <c r="B4491" t="str">
        <f>LEFT(RecordTable[[#This Row],[CloneBarcode]],7)</f>
        <v>LDOS040</v>
      </c>
      <c r="C4491" t="s">
        <v>170</v>
      </c>
      <c r="D4491" s="15">
        <v>43906</v>
      </c>
      <c r="E4491" s="15" t="str">
        <f>_xlfn.IFNA(IF(LEFT(VLOOKUP(RecordTable[[#This Row],[METRC]],METRC!A:B,2,FALSE),4)=LEFT(RecordTable[[#This Row],[CloneBarcode]],4),"match","MISMATCH"),"dead")</f>
        <v>dead</v>
      </c>
      <c r="F4491" s="15" t="str">
        <f>_xlfn.IFNA(INDEX(Table6[[#All],[Location]],MATCH(RecordTable[[#This Row],[METRC]],Table6[Tag],0)),"DEAD")</f>
        <v>DEAD</v>
      </c>
    </row>
    <row r="4492" spans="1:6" x14ac:dyDescent="0.25">
      <c r="A4492" t="str">
        <f>_xlfn.CONCAT("1A4070000000065000",RIGHT(RecordTable[[#This Row],[CloneBarcode]],6))</f>
        <v>1A4070000000065000058586</v>
      </c>
      <c r="B4492" t="str">
        <f>LEFT(RecordTable[[#This Row],[CloneBarcode]],7)</f>
        <v>LDOS040</v>
      </c>
      <c r="C4492" t="s">
        <v>16</v>
      </c>
      <c r="D4492" s="15">
        <v>43906</v>
      </c>
      <c r="E4492" s="15" t="str">
        <f>_xlfn.IFNA(IF(LEFT(VLOOKUP(RecordTable[[#This Row],[METRC]],METRC!A:B,2,FALSE),4)=LEFT(RecordTable[[#This Row],[CloneBarcode]],4),"match","MISMATCH"),"dead")</f>
        <v>dead</v>
      </c>
      <c r="F4492" s="15" t="str">
        <f>_xlfn.IFNA(INDEX(Table6[[#All],[Location]],MATCH(RecordTable[[#This Row],[METRC]],Table6[Tag],0)),"DEAD")</f>
        <v>DEAD</v>
      </c>
    </row>
    <row r="4493" spans="1:6" x14ac:dyDescent="0.25">
      <c r="A4493" t="s">
        <v>4630</v>
      </c>
      <c r="B4493" t="s">
        <v>3165</v>
      </c>
      <c r="C4493" t="str">
        <f>_xlfn.CONCAT(RecordTable[[#This Row],[PhenoAbbv]],".",RIGHT(RecordTable[[#This Row],[METRC]],6))</f>
        <v>LDOS041.045524</v>
      </c>
      <c r="D4493" s="15">
        <v>43906</v>
      </c>
      <c r="E4493" s="15" t="str">
        <f>_xlfn.IFNA(IF(LEFT(VLOOKUP(RecordTable[[#This Row],[METRC]],METRC!A:B,2,FALSE),4)=LEFT(RecordTable[[#This Row],[CloneBarcode]],4),"match","MISMATCH"),"dead")</f>
        <v>dead</v>
      </c>
      <c r="F4493" s="15" t="str">
        <f>_xlfn.IFNA(INDEX(Table6[[#All],[Location]],MATCH(RecordTable[[#This Row],[METRC]],Table6[Tag],0)),"DEAD")</f>
        <v>DEAD</v>
      </c>
    </row>
    <row r="4494" spans="1:6" x14ac:dyDescent="0.25">
      <c r="A4494" t="s">
        <v>4631</v>
      </c>
      <c r="B4494" t="s">
        <v>3165</v>
      </c>
      <c r="C4494" t="str">
        <f>_xlfn.CONCAT(RecordTable[[#This Row],[PhenoAbbv]],".",RIGHT(RecordTable[[#This Row],[METRC]],6))</f>
        <v>LDOS041.045525</v>
      </c>
      <c r="D4494" s="15">
        <v>43906</v>
      </c>
      <c r="E4494" s="15" t="str">
        <f>_xlfn.IFNA(IF(LEFT(VLOOKUP(RecordTable[[#This Row],[METRC]],METRC!A:B,2,FALSE),4)=LEFT(RecordTable[[#This Row],[CloneBarcode]],4),"match","MISMATCH"),"dead")</f>
        <v>dead</v>
      </c>
      <c r="F4494" s="15" t="str">
        <f>_xlfn.IFNA(INDEX(Table6[[#All],[Location]],MATCH(RecordTable[[#This Row],[METRC]],Table6[Tag],0)),"DEAD")</f>
        <v>DEAD</v>
      </c>
    </row>
    <row r="4495" spans="1:6" x14ac:dyDescent="0.25">
      <c r="A4495" t="str">
        <f>_xlfn.CONCAT("1A4070000000065000",RIGHT(RecordTable[[#This Row],[CloneBarcode]],6))</f>
        <v>1A4070000000065000058596</v>
      </c>
      <c r="B4495" t="str">
        <f>LEFT(RecordTable[[#This Row],[CloneBarcode]],7)</f>
        <v>LDOS041</v>
      </c>
      <c r="C4495" t="s">
        <v>4707</v>
      </c>
      <c r="D4495" s="15">
        <v>43906</v>
      </c>
      <c r="E4495" s="15" t="str">
        <f>_xlfn.IFNA(IF(LEFT(VLOOKUP(RecordTable[[#This Row],[METRC]],METRC!A:B,2,FALSE),4)=LEFT(RecordTable[[#This Row],[CloneBarcode]],4),"match","MISMATCH"),"dead")</f>
        <v>dead</v>
      </c>
      <c r="F4495" s="15" t="str">
        <f>_xlfn.IFNA(INDEX(Table6[[#All],[Location]],MATCH(RecordTable[[#This Row],[METRC]],Table6[Tag],0)),"DEAD")</f>
        <v>DEAD</v>
      </c>
    </row>
    <row r="4496" spans="1:6" x14ac:dyDescent="0.25">
      <c r="A4496" t="str">
        <f>_xlfn.CONCAT("1A4070000000065000",RIGHT(RecordTable[[#This Row],[CloneBarcode]],6))</f>
        <v>1A4070000000065000058600</v>
      </c>
      <c r="B4496" t="str">
        <f>LEFT(RecordTable[[#This Row],[CloneBarcode]],7)</f>
        <v>LDOS041</v>
      </c>
      <c r="C4496" t="s">
        <v>4706</v>
      </c>
      <c r="D4496" s="15">
        <v>43906</v>
      </c>
      <c r="E4496" s="15" t="str">
        <f>_xlfn.IFNA(IF(LEFT(VLOOKUP(RecordTable[[#This Row],[METRC]],METRC!A:B,2,FALSE),4)=LEFT(RecordTable[[#This Row],[CloneBarcode]],4),"match","MISMATCH"),"dead")</f>
        <v>dead</v>
      </c>
      <c r="F4496" s="15" t="str">
        <f>_xlfn.IFNA(INDEX(Table6[[#All],[Location]],MATCH(RecordTable[[#This Row],[METRC]],Table6[Tag],0)),"DEAD")</f>
        <v>DEAD</v>
      </c>
    </row>
    <row r="4497" spans="1:6" x14ac:dyDescent="0.25">
      <c r="A4497" t="s">
        <v>34</v>
      </c>
      <c r="B4497" t="s">
        <v>35</v>
      </c>
      <c r="C4497" t="str">
        <f>_xlfn.CONCAT(RecordTable[[#This Row],[PhenoAbbv]],".",RIGHT(RecordTable[[#This Row],[METRC]],6))</f>
        <v>MABK007.050656</v>
      </c>
      <c r="D4497" s="15">
        <v>43906</v>
      </c>
      <c r="E4497" s="15" t="str">
        <f>_xlfn.IFNA(IF(LEFT(VLOOKUP(RecordTable[[#This Row],[METRC]],METRC!A:B,2,FALSE),4)=LEFT(RecordTable[[#This Row],[CloneBarcode]],4),"match","MISMATCH"),"dead")</f>
        <v>dead</v>
      </c>
      <c r="F4497" s="15" t="str">
        <f>_xlfn.IFNA(INDEX(Table6[[#All],[Location]],MATCH(RecordTable[[#This Row],[METRC]],Table6[Tag],0)),"DEAD")</f>
        <v>DEAD</v>
      </c>
    </row>
    <row r="4498" spans="1:6" x14ac:dyDescent="0.25">
      <c r="A4498" t="s">
        <v>137</v>
      </c>
      <c r="B4498" t="s">
        <v>35</v>
      </c>
      <c r="C4498" t="str">
        <f>_xlfn.CONCAT(RecordTable[[#This Row],[PhenoAbbv]],".",RIGHT(RecordTable[[#This Row],[METRC]],6))</f>
        <v>MABK007.053395</v>
      </c>
      <c r="D4498" s="15">
        <v>43906</v>
      </c>
      <c r="E4498" s="15" t="str">
        <f>_xlfn.IFNA(IF(LEFT(VLOOKUP(RecordTable[[#This Row],[METRC]],METRC!A:B,2,FALSE),4)=LEFT(RecordTable[[#This Row],[CloneBarcode]],4),"match","MISMATCH"),"dead")</f>
        <v>dead</v>
      </c>
      <c r="F4498" s="15" t="str">
        <f>_xlfn.IFNA(INDEX(Table6[[#All],[Location]],MATCH(RecordTable[[#This Row],[METRC]],Table6[Tag],0)),"DEAD")</f>
        <v>DEAD</v>
      </c>
    </row>
    <row r="4499" spans="1:6" x14ac:dyDescent="0.25">
      <c r="A4499" t="s">
        <v>59</v>
      </c>
      <c r="B4499" t="s">
        <v>35</v>
      </c>
      <c r="C4499" t="str">
        <f>_xlfn.CONCAT(RecordTable[[#This Row],[PhenoAbbv]],".",RIGHT(RecordTable[[#This Row],[METRC]],6))</f>
        <v>MABK007.053401</v>
      </c>
      <c r="D4499" s="15">
        <v>43906</v>
      </c>
      <c r="E4499" s="15" t="str">
        <f>_xlfn.IFNA(IF(LEFT(VLOOKUP(RecordTable[[#This Row],[METRC]],METRC!A:B,2,FALSE),4)=LEFT(RecordTable[[#This Row],[CloneBarcode]],4),"match","MISMATCH"),"dead")</f>
        <v>dead</v>
      </c>
      <c r="F4499" s="15" t="str">
        <f>_xlfn.IFNA(INDEX(Table6[[#All],[Location]],MATCH(RecordTable[[#This Row],[METRC]],Table6[Tag],0)),"DEAD")</f>
        <v>DEAD</v>
      </c>
    </row>
    <row r="4500" spans="1:6" x14ac:dyDescent="0.25">
      <c r="A4500" t="s">
        <v>100</v>
      </c>
      <c r="B4500" t="s">
        <v>35</v>
      </c>
      <c r="C4500" t="str">
        <f>_xlfn.CONCAT(RecordTable[[#This Row],[PhenoAbbv]],".",RIGHT(RecordTable[[#This Row],[METRC]],6))</f>
        <v>MABK007.053439</v>
      </c>
      <c r="D4500" s="15">
        <v>43906</v>
      </c>
      <c r="E4500" s="15" t="str">
        <f>_xlfn.IFNA(IF(LEFT(VLOOKUP(RecordTable[[#This Row],[METRC]],METRC!A:B,2,FALSE),4)=LEFT(RecordTable[[#This Row],[CloneBarcode]],4),"match","MISMATCH"),"dead")</f>
        <v>dead</v>
      </c>
      <c r="F4500" s="15" t="str">
        <f>_xlfn.IFNA(INDEX(Table6[[#All],[Location]],MATCH(RecordTable[[#This Row],[METRC]],Table6[Tag],0)),"DEAD")</f>
        <v>DEAD</v>
      </c>
    </row>
    <row r="4501" spans="1:6" x14ac:dyDescent="0.25">
      <c r="A4501" t="s">
        <v>146</v>
      </c>
      <c r="B4501" t="s">
        <v>35</v>
      </c>
      <c r="C4501" t="str">
        <f>_xlfn.CONCAT(RecordTable[[#This Row],[PhenoAbbv]],".",RIGHT(RecordTable[[#This Row],[METRC]],6))</f>
        <v>MABK007.053451</v>
      </c>
      <c r="D4501" s="15">
        <v>43906</v>
      </c>
      <c r="E4501" s="15" t="str">
        <f>_xlfn.IFNA(IF(LEFT(VLOOKUP(RecordTable[[#This Row],[METRC]],METRC!A:B,2,FALSE),4)=LEFT(RecordTable[[#This Row],[CloneBarcode]],4),"match","MISMATCH"),"dead")</f>
        <v>dead</v>
      </c>
      <c r="F4501" s="15" t="str">
        <f>_xlfn.IFNA(INDEX(Table6[[#All],[Location]],MATCH(RecordTable[[#This Row],[METRC]],Table6[Tag],0)),"DEAD")</f>
        <v>DEAD</v>
      </c>
    </row>
    <row r="4502" spans="1:6" x14ac:dyDescent="0.25">
      <c r="A4502" t="str">
        <f>_xlfn.CONCAT("1A4070000000065000",RIGHT(RecordTable[[#This Row],[CloneBarcode]],6))</f>
        <v>1A4070000000065000067504</v>
      </c>
      <c r="B4502" t="str">
        <f>LEFT(RecordTable[[#This Row],[CloneBarcode]],7)</f>
        <v>NL#5001</v>
      </c>
      <c r="C4502" t="s">
        <v>2886</v>
      </c>
      <c r="D4502" s="15">
        <v>43906</v>
      </c>
      <c r="E4502" s="15" t="str">
        <f>_xlfn.IFNA(IF(LEFT(VLOOKUP(RecordTable[[#This Row],[METRC]],METRC!A:B,2,FALSE),4)=LEFT(RecordTable[[#This Row],[CloneBarcode]],4),"match","MISMATCH"),"dead")</f>
        <v>dead</v>
      </c>
      <c r="F4502" s="15" t="str">
        <f>_xlfn.IFNA(INDEX(Table6[[#All],[Location]],MATCH(RecordTable[[#This Row],[METRC]],Table6[Tag],0)),"DEAD")</f>
        <v>DEAD</v>
      </c>
    </row>
    <row r="4503" spans="1:6" x14ac:dyDescent="0.25">
      <c r="A4503" t="str">
        <f>_xlfn.CONCAT("1A4070000000065000",RIGHT(RecordTable[[#This Row],[CloneBarcode]],6))</f>
        <v>1A4070000000065000067506</v>
      </c>
      <c r="B4503" t="str">
        <f>LEFT(RecordTable[[#This Row],[CloneBarcode]],7)</f>
        <v>NL#5002</v>
      </c>
      <c r="C4503" t="s">
        <v>2688</v>
      </c>
      <c r="D4503" s="15">
        <v>43906</v>
      </c>
      <c r="E4503" s="15" t="str">
        <f>_xlfn.IFNA(IF(LEFT(VLOOKUP(RecordTable[[#This Row],[METRC]],METRC!A:B,2,FALSE),4)=LEFT(RecordTable[[#This Row],[CloneBarcode]],4),"match","MISMATCH"),"dead")</f>
        <v>dead</v>
      </c>
      <c r="F4503" s="15" t="str">
        <f>_xlfn.IFNA(INDEX(Table6[[#All],[Location]],MATCH(RecordTable[[#This Row],[METRC]],Table6[Tag],0)),"DEAD")</f>
        <v>DEAD</v>
      </c>
    </row>
    <row r="4504" spans="1:6" x14ac:dyDescent="0.25">
      <c r="A4504" t="str">
        <f>_xlfn.CONCAT("1A4070000000065000",RIGHT(RecordTable[[#This Row],[CloneBarcode]],6))</f>
        <v>1A4070000000065000067507</v>
      </c>
      <c r="B4504" t="str">
        <f>LEFT(RecordTable[[#This Row],[CloneBarcode]],7)</f>
        <v>NL#5003</v>
      </c>
      <c r="C4504" t="s">
        <v>4935</v>
      </c>
      <c r="D4504" s="15">
        <v>43906</v>
      </c>
      <c r="E4504" s="15" t="str">
        <f>_xlfn.IFNA(IF(LEFT(VLOOKUP(RecordTable[[#This Row],[METRC]],METRC!A:B,2,FALSE),4)=LEFT(RecordTable[[#This Row],[CloneBarcode]],4),"match","MISMATCH"),"dead")</f>
        <v>dead</v>
      </c>
      <c r="F4504" s="15" t="str">
        <f>_xlfn.IFNA(INDEX(Table6[[#All],[Location]],MATCH(RecordTable[[#This Row],[METRC]],Table6[Tag],0)),"DEAD")</f>
        <v>DEAD</v>
      </c>
    </row>
    <row r="4505" spans="1:6" x14ac:dyDescent="0.25">
      <c r="A4505" t="str">
        <f>_xlfn.CONCAT("1A4070000000065000",RIGHT(RecordTable[[#This Row],[CloneBarcode]],6))</f>
        <v>1A4070000000065000067501</v>
      </c>
      <c r="B4505" t="str">
        <f>LEFT(RecordTable[[#This Row],[CloneBarcode]],7)</f>
        <v>NL#5004</v>
      </c>
      <c r="C4505" t="s">
        <v>4936</v>
      </c>
      <c r="D4505" s="15">
        <v>43906</v>
      </c>
      <c r="E4505" s="15" t="str">
        <f>_xlfn.IFNA(IF(LEFT(VLOOKUP(RecordTable[[#This Row],[METRC]],METRC!A:B,2,FALSE),4)=LEFT(RecordTable[[#This Row],[CloneBarcode]],4),"match","MISMATCH"),"dead")</f>
        <v>dead</v>
      </c>
      <c r="F4505" s="15" t="str">
        <f>_xlfn.IFNA(INDEX(Table6[[#All],[Location]],MATCH(RecordTable[[#This Row],[METRC]],Table6[Tag],0)),"DEAD")</f>
        <v>DEAD</v>
      </c>
    </row>
    <row r="4506" spans="1:6" x14ac:dyDescent="0.25">
      <c r="A4506" t="str">
        <f>_xlfn.CONCAT("1A4070000000065000",RIGHT(RecordTable[[#This Row],[CloneBarcode]],6))</f>
        <v>1A4070000000065000067500</v>
      </c>
      <c r="B4506" t="str">
        <f>LEFT(RecordTable[[#This Row],[CloneBarcode]],7)</f>
        <v>NL#5005</v>
      </c>
      <c r="C4506" t="s">
        <v>4937</v>
      </c>
      <c r="D4506" s="15">
        <v>43906</v>
      </c>
      <c r="E4506" s="15" t="str">
        <f>_xlfn.IFNA(IF(LEFT(VLOOKUP(RecordTable[[#This Row],[METRC]],METRC!A:B,2,FALSE),4)=LEFT(RecordTable[[#This Row],[CloneBarcode]],4),"match","MISMATCH"),"dead")</f>
        <v>dead</v>
      </c>
      <c r="F4506" s="15" t="str">
        <f>_xlfn.IFNA(INDEX(Table6[[#All],[Location]],MATCH(RecordTable[[#This Row],[METRC]],Table6[Tag],0)),"DEAD")</f>
        <v>DEAD</v>
      </c>
    </row>
    <row r="4507" spans="1:6" x14ac:dyDescent="0.25">
      <c r="A4507" t="str">
        <f>_xlfn.CONCAT("1A4070000000065000",RIGHT(RecordTable[[#This Row],[CloneBarcode]],6))</f>
        <v>1A4070000000065000067502</v>
      </c>
      <c r="B4507" t="str">
        <f>LEFT(RecordTable[[#This Row],[CloneBarcode]],7)</f>
        <v>NL#5006</v>
      </c>
      <c r="C4507" t="s">
        <v>4938</v>
      </c>
      <c r="D4507" s="15">
        <v>43906</v>
      </c>
      <c r="E4507" s="15" t="str">
        <f>_xlfn.IFNA(IF(LEFT(VLOOKUP(RecordTable[[#This Row],[METRC]],METRC!A:B,2,FALSE),4)=LEFT(RecordTable[[#This Row],[CloneBarcode]],4),"match","MISMATCH"),"dead")</f>
        <v>dead</v>
      </c>
      <c r="F4507" s="15" t="str">
        <f>_xlfn.IFNA(INDEX(Table6[[#All],[Location]],MATCH(RecordTable[[#This Row],[METRC]],Table6[Tag],0)),"DEAD")</f>
        <v>DEAD</v>
      </c>
    </row>
    <row r="4508" spans="1:6" x14ac:dyDescent="0.25">
      <c r="A4508" t="str">
        <f>_xlfn.CONCAT("1A4070000000065000",RIGHT(RecordTable[[#This Row],[CloneBarcode]],6))</f>
        <v>1A4070000000065000067503</v>
      </c>
      <c r="B4508" t="str">
        <f>LEFT(RecordTable[[#This Row],[CloneBarcode]],7)</f>
        <v>NL#5007</v>
      </c>
      <c r="C4508" t="s">
        <v>2724</v>
      </c>
      <c r="D4508" s="15">
        <v>43906</v>
      </c>
      <c r="E4508" s="15" t="str">
        <f>_xlfn.IFNA(IF(LEFT(VLOOKUP(RecordTable[[#This Row],[METRC]],METRC!A:B,2,FALSE),4)=LEFT(RecordTable[[#This Row],[CloneBarcode]],4),"match","MISMATCH"),"dead")</f>
        <v>dead</v>
      </c>
      <c r="F4508" s="15" t="str">
        <f>_xlfn.IFNA(INDEX(Table6[[#All],[Location]],MATCH(RecordTable[[#This Row],[METRC]],Table6[Tag],0)),"DEAD")</f>
        <v>DEAD</v>
      </c>
    </row>
    <row r="4509" spans="1:6" x14ac:dyDescent="0.25">
      <c r="A4509" t="str">
        <f>_xlfn.CONCAT("1A4070000000065000",RIGHT(RecordTable[[#This Row],[CloneBarcode]],6))</f>
        <v>1A4070000000065000067505</v>
      </c>
      <c r="B4509" t="str">
        <f>LEFT(RecordTable[[#This Row],[CloneBarcode]],7)</f>
        <v>NL#5008</v>
      </c>
      <c r="C4509" t="s">
        <v>4939</v>
      </c>
      <c r="D4509" s="15">
        <v>43906</v>
      </c>
      <c r="E4509" s="15" t="str">
        <f>_xlfn.IFNA(IF(LEFT(VLOOKUP(RecordTable[[#This Row],[METRC]],METRC!A:B,2,FALSE),4)=LEFT(RecordTable[[#This Row],[CloneBarcode]],4),"match","MISMATCH"),"dead")</f>
        <v>dead</v>
      </c>
      <c r="F4509" s="15" t="str">
        <f>_xlfn.IFNA(INDEX(Table6[[#All],[Location]],MATCH(RecordTable[[#This Row],[METRC]],Table6[Tag],0)),"DEAD")</f>
        <v>DEAD</v>
      </c>
    </row>
    <row r="4510" spans="1:6" x14ac:dyDescent="0.25">
      <c r="A4510" t="str">
        <f>_xlfn.CONCAT("1A4070000000065000",RIGHT(RecordTable[[#This Row],[CloneBarcode]],6))</f>
        <v>1A4070000000065000067499</v>
      </c>
      <c r="B4510" t="str">
        <f>LEFT(RecordTable[[#This Row],[CloneBarcode]],7)</f>
        <v>NL#5009</v>
      </c>
      <c r="C4510" t="s">
        <v>2755</v>
      </c>
      <c r="D4510" s="15">
        <v>43906</v>
      </c>
      <c r="E4510" s="15" t="str">
        <f>_xlfn.IFNA(IF(LEFT(VLOOKUP(RecordTable[[#This Row],[METRC]],METRC!A:B,2,FALSE),4)=LEFT(RecordTable[[#This Row],[CloneBarcode]],4),"match","MISMATCH"),"dead")</f>
        <v>dead</v>
      </c>
      <c r="F4510" s="15" t="str">
        <f>_xlfn.IFNA(INDEX(Table6[[#All],[Location]],MATCH(RecordTable[[#This Row],[METRC]],Table6[Tag],0)),"DEAD")</f>
        <v>DEAD</v>
      </c>
    </row>
    <row r="4511" spans="1:6" x14ac:dyDescent="0.25">
      <c r="A4511" t="str">
        <f>_xlfn.CONCAT("1A4070000000065000",RIGHT(RecordTable[[#This Row],[CloneBarcode]],6))</f>
        <v>1A4070000000065000067498</v>
      </c>
      <c r="B4511" t="str">
        <f>LEFT(RecordTable[[#This Row],[CloneBarcode]],7)</f>
        <v>NL#5010</v>
      </c>
      <c r="C4511" t="s">
        <v>4940</v>
      </c>
      <c r="D4511" s="15">
        <v>43906</v>
      </c>
      <c r="E4511" s="15" t="str">
        <f>_xlfn.IFNA(IF(LEFT(VLOOKUP(RecordTable[[#This Row],[METRC]],METRC!A:B,2,FALSE),4)=LEFT(RecordTable[[#This Row],[CloneBarcode]],4),"match","MISMATCH"),"dead")</f>
        <v>dead</v>
      </c>
      <c r="F4511" s="15" t="str">
        <f>_xlfn.IFNA(INDEX(Table6[[#All],[Location]],MATCH(RecordTable[[#This Row],[METRC]],Table6[Tag],0)),"DEAD")</f>
        <v>DEAD</v>
      </c>
    </row>
    <row r="4512" spans="1:6" x14ac:dyDescent="0.25">
      <c r="A4512" t="str">
        <f>_xlfn.CONCAT("1A4070000000065000",RIGHT(RecordTable[[#This Row],[CloneBarcode]],6))</f>
        <v>1A4070000000065000067497</v>
      </c>
      <c r="B4512" t="str">
        <f>LEFT(RecordTable[[#This Row],[CloneBarcode]],7)</f>
        <v>NL#5011</v>
      </c>
      <c r="C4512" t="s">
        <v>2665</v>
      </c>
      <c r="D4512" s="15">
        <v>43906</v>
      </c>
      <c r="E4512" s="15" t="str">
        <f>_xlfn.IFNA(IF(LEFT(VLOOKUP(RecordTable[[#This Row],[METRC]],METRC!A:B,2,FALSE),4)=LEFT(RecordTable[[#This Row],[CloneBarcode]],4),"match","MISMATCH"),"dead")</f>
        <v>dead</v>
      </c>
      <c r="F4512" s="15" t="str">
        <f>_xlfn.IFNA(INDEX(Table6[[#All],[Location]],MATCH(RecordTable[[#This Row],[METRC]],Table6[Tag],0)),"DEAD")</f>
        <v>DEAD</v>
      </c>
    </row>
    <row r="4513" spans="1:6" x14ac:dyDescent="0.25">
      <c r="A4513" t="str">
        <f>_xlfn.CONCAT("1A4070000000065000",RIGHT(RecordTable[[#This Row],[CloneBarcode]],6))</f>
        <v>1A4070000000065000067496</v>
      </c>
      <c r="B4513" t="str">
        <f>LEFT(RecordTable[[#This Row],[CloneBarcode]],7)</f>
        <v>NL#5012</v>
      </c>
      <c r="C4513" t="s">
        <v>4941</v>
      </c>
      <c r="D4513" s="15">
        <v>43906</v>
      </c>
      <c r="E4513" s="15" t="str">
        <f>_xlfn.IFNA(IF(LEFT(VLOOKUP(RecordTable[[#This Row],[METRC]],METRC!A:B,2,FALSE),4)=LEFT(RecordTable[[#This Row],[CloneBarcode]],4),"match","MISMATCH"),"dead")</f>
        <v>dead</v>
      </c>
      <c r="F4513" s="15" t="str">
        <f>_xlfn.IFNA(INDEX(Table6[[#All],[Location]],MATCH(RecordTable[[#This Row],[METRC]],Table6[Tag],0)),"DEAD")</f>
        <v>DEAD</v>
      </c>
    </row>
    <row r="4514" spans="1:6" x14ac:dyDescent="0.25">
      <c r="A4514" t="str">
        <f>_xlfn.CONCAT("1A4070000000065000",RIGHT(RecordTable[[#This Row],[CloneBarcode]],6))</f>
        <v>1A4070000000065000067495</v>
      </c>
      <c r="B4514" t="str">
        <f>LEFT(RecordTable[[#This Row],[CloneBarcode]],7)</f>
        <v>NL#5013</v>
      </c>
      <c r="C4514" t="s">
        <v>2742</v>
      </c>
      <c r="D4514" s="15">
        <v>43906</v>
      </c>
      <c r="E4514" s="15" t="str">
        <f>_xlfn.IFNA(IF(LEFT(VLOOKUP(RecordTable[[#This Row],[METRC]],METRC!A:B,2,FALSE),4)=LEFT(RecordTable[[#This Row],[CloneBarcode]],4),"match","MISMATCH"),"dead")</f>
        <v>dead</v>
      </c>
      <c r="F4514" s="15" t="str">
        <f>_xlfn.IFNA(INDEX(Table6[[#All],[Location]],MATCH(RecordTable[[#This Row],[METRC]],Table6[Tag],0)),"DEAD")</f>
        <v>DEAD</v>
      </c>
    </row>
    <row r="4515" spans="1:6" x14ac:dyDescent="0.25">
      <c r="A4515" t="str">
        <f>_xlfn.CONCAT("1A4070000000065000",RIGHT(RecordTable[[#This Row],[CloneBarcode]],6))</f>
        <v>1A4070000000065000067494</v>
      </c>
      <c r="B4515" t="str">
        <f>LEFT(RecordTable[[#This Row],[CloneBarcode]],7)</f>
        <v>NL#5014</v>
      </c>
      <c r="C4515" t="s">
        <v>4942</v>
      </c>
      <c r="D4515" s="15">
        <v>43906</v>
      </c>
      <c r="E4515" s="15" t="str">
        <f>_xlfn.IFNA(IF(LEFT(VLOOKUP(RecordTable[[#This Row],[METRC]],METRC!A:B,2,FALSE),4)=LEFT(RecordTable[[#This Row],[CloneBarcode]],4),"match","MISMATCH"),"dead")</f>
        <v>dead</v>
      </c>
      <c r="F4515" s="15" t="str">
        <f>_xlfn.IFNA(INDEX(Table6[[#All],[Location]],MATCH(RecordTable[[#This Row],[METRC]],Table6[Tag],0)),"DEAD")</f>
        <v>DEAD</v>
      </c>
    </row>
    <row r="4516" spans="1:6" x14ac:dyDescent="0.25">
      <c r="A4516" t="s">
        <v>4634</v>
      </c>
      <c r="B4516" t="s">
        <v>2676</v>
      </c>
      <c r="C4516" t="str">
        <f>_xlfn.CONCAT(RecordTable[[#This Row],[PhenoAbbv]],".",RIGHT(RecordTable[[#This Row],[METRC]],6))</f>
        <v>NYFL014.044411</v>
      </c>
      <c r="D4516" s="15">
        <v>43906</v>
      </c>
      <c r="E4516" s="15" t="str">
        <f>_xlfn.IFNA(IF(LEFT(VLOOKUP(RecordTable[[#This Row],[METRC]],METRC!A:B,2,FALSE),4)=LEFT(RecordTable[[#This Row],[CloneBarcode]],4),"match","MISMATCH"),"dead")</f>
        <v>dead</v>
      </c>
      <c r="F4516" s="15" t="str">
        <f>_xlfn.IFNA(INDEX(Table6[[#All],[Location]],MATCH(RecordTable[[#This Row],[METRC]],Table6[Tag],0)),"DEAD")</f>
        <v>DEAD</v>
      </c>
    </row>
    <row r="4517" spans="1:6" x14ac:dyDescent="0.25">
      <c r="A4517" t="s">
        <v>4635</v>
      </c>
      <c r="B4517" t="s">
        <v>2676</v>
      </c>
      <c r="C4517" t="str">
        <f>_xlfn.CONCAT(RecordTable[[#This Row],[PhenoAbbv]],".",RIGHT(RecordTable[[#This Row],[METRC]],6))</f>
        <v>NYFL014.044413</v>
      </c>
      <c r="D4517" s="15">
        <v>43906</v>
      </c>
      <c r="E4517" s="15" t="str">
        <f>_xlfn.IFNA(IF(LEFT(VLOOKUP(RecordTable[[#This Row],[METRC]],METRC!A:B,2,FALSE),4)=LEFT(RecordTable[[#This Row],[CloneBarcode]],4),"match","MISMATCH"),"dead")</f>
        <v>dead</v>
      </c>
      <c r="F4517" s="15" t="str">
        <f>_xlfn.IFNA(INDEX(Table6[[#All],[Location]],MATCH(RecordTable[[#This Row],[METRC]],Table6[Tag],0)),"DEAD")</f>
        <v>DEAD</v>
      </c>
    </row>
    <row r="4518" spans="1:6" x14ac:dyDescent="0.25">
      <c r="A4518" t="s">
        <v>4638</v>
      </c>
      <c r="B4518" t="s">
        <v>2676</v>
      </c>
      <c r="C4518" t="str">
        <f>_xlfn.CONCAT(RecordTable[[#This Row],[PhenoAbbv]],".",RIGHT(RecordTable[[#This Row],[METRC]],6))</f>
        <v>NYFL014.045547</v>
      </c>
      <c r="D4518" s="15">
        <v>43906</v>
      </c>
      <c r="E4518" s="15" t="str">
        <f>_xlfn.IFNA(IF(LEFT(VLOOKUP(RecordTable[[#This Row],[METRC]],METRC!A:B,2,FALSE),4)=LEFT(RecordTable[[#This Row],[CloneBarcode]],4),"match","MISMATCH"),"dead")</f>
        <v>dead</v>
      </c>
      <c r="F4518" s="15" t="str">
        <f>_xlfn.IFNA(INDEX(Table6[[#All],[Location]],MATCH(RecordTable[[#This Row],[METRC]],Table6[Tag],0)),"DEAD")</f>
        <v>DEAD</v>
      </c>
    </row>
    <row r="4519" spans="1:6" x14ac:dyDescent="0.25">
      <c r="A4519" t="s">
        <v>4642</v>
      </c>
      <c r="B4519" t="s">
        <v>62</v>
      </c>
      <c r="C4519" t="str">
        <f>_xlfn.CONCAT(RecordTable[[#This Row],[PhenoAbbv]],".",RIGHT(RecordTable[[#This Row],[METRC]],6))</f>
        <v>OROB054.050624</v>
      </c>
      <c r="D4519" s="15">
        <v>43906</v>
      </c>
      <c r="E4519" s="15" t="str">
        <f>_xlfn.IFNA(IF(LEFT(VLOOKUP(RecordTable[[#This Row],[METRC]],METRC!A:B,2,FALSE),4)=LEFT(RecordTable[[#This Row],[CloneBarcode]],4),"match","MISMATCH"),"dead")</f>
        <v>dead</v>
      </c>
      <c r="F4519" s="15" t="str">
        <f>_xlfn.IFNA(INDEX(Table6[[#All],[Location]],MATCH(RecordTable[[#This Row],[METRC]],Table6[Tag],0)),"DEAD")</f>
        <v>DEAD</v>
      </c>
    </row>
    <row r="4520" spans="1:6" x14ac:dyDescent="0.25">
      <c r="A4520" t="s">
        <v>4643</v>
      </c>
      <c r="B4520" t="s">
        <v>62</v>
      </c>
      <c r="C4520" t="str">
        <f>_xlfn.CONCAT(RecordTable[[#This Row],[PhenoAbbv]],".",RIGHT(RecordTable[[#This Row],[METRC]],6))</f>
        <v>OROB054.050625</v>
      </c>
      <c r="D4520" s="15">
        <v>43906</v>
      </c>
      <c r="E4520" s="15" t="str">
        <f>_xlfn.IFNA(IF(LEFT(VLOOKUP(RecordTable[[#This Row],[METRC]],METRC!A:B,2,FALSE),4)=LEFT(RecordTable[[#This Row],[CloneBarcode]],4),"match","MISMATCH"),"dead")</f>
        <v>dead</v>
      </c>
      <c r="F4520" s="15" t="str">
        <f>_xlfn.IFNA(INDEX(Table6[[#All],[Location]],MATCH(RecordTable[[#This Row],[METRC]],Table6[Tag],0)),"DEAD")</f>
        <v>DEAD</v>
      </c>
    </row>
    <row r="4521" spans="1:6" x14ac:dyDescent="0.25">
      <c r="A4521" t="s">
        <v>61</v>
      </c>
      <c r="B4521" t="s">
        <v>62</v>
      </c>
      <c r="C4521" t="str">
        <f>_xlfn.CONCAT(RecordTable[[#This Row],[PhenoAbbv]],".",RIGHT(RecordTable[[#This Row],[METRC]],6))</f>
        <v>OROB054.053196</v>
      </c>
      <c r="D4521" s="15">
        <v>43906</v>
      </c>
      <c r="E4521" s="15" t="str">
        <f>_xlfn.IFNA(IF(LEFT(VLOOKUP(RecordTable[[#This Row],[METRC]],METRC!A:B,2,FALSE),4)=LEFT(RecordTable[[#This Row],[CloneBarcode]],4),"match","MISMATCH"),"dead")</f>
        <v>dead</v>
      </c>
      <c r="F4521" s="15" t="str">
        <f>_xlfn.IFNA(INDEX(Table6[[#All],[Location]],MATCH(RecordTable[[#This Row],[METRC]],Table6[Tag],0)),"DEAD")</f>
        <v>DEAD</v>
      </c>
    </row>
    <row r="4522" spans="1:6" x14ac:dyDescent="0.25">
      <c r="A4522" t="str">
        <f>_xlfn.CONCAT("1A4070000000065000",RIGHT(RecordTable[[#This Row],[CloneBarcode]],6))</f>
        <v>1A4070000000065000061793</v>
      </c>
      <c r="B4522" t="str">
        <f>LEFT(RecordTable[[#This Row],[CloneBarcode]],7)</f>
        <v>OROB054</v>
      </c>
      <c r="C4522" t="s">
        <v>2718</v>
      </c>
      <c r="D4522" s="15">
        <v>43906</v>
      </c>
      <c r="E4522" s="15" t="str">
        <f>_xlfn.IFNA(IF(LEFT(VLOOKUP(RecordTable[[#This Row],[METRC]],METRC!A:B,2,FALSE),4)=LEFT(RecordTable[[#This Row],[CloneBarcode]],4),"match","MISMATCH"),"dead")</f>
        <v>dead</v>
      </c>
      <c r="F4522" s="15" t="str">
        <f>_xlfn.IFNA(INDEX(Table6[[#All],[Location]],MATCH(RecordTable[[#This Row],[METRC]],Table6[Tag],0)),"DEAD")</f>
        <v>DEAD</v>
      </c>
    </row>
    <row r="4523" spans="1:6" x14ac:dyDescent="0.25">
      <c r="A4523" t="str">
        <f>_xlfn.CONCAT("1A4070000000065000",RIGHT(RecordTable[[#This Row],[CloneBarcode]],6))</f>
        <v>1A4070000000065000067493</v>
      </c>
      <c r="B4523" t="str">
        <f>LEFT(RecordTable[[#This Row],[CloneBarcode]],7)</f>
        <v>PINE001</v>
      </c>
      <c r="C4523" t="s">
        <v>2694</v>
      </c>
      <c r="D4523" s="15">
        <v>43906</v>
      </c>
      <c r="E4523" s="15" t="str">
        <f>_xlfn.IFNA(IF(LEFT(VLOOKUP(RecordTable[[#This Row],[METRC]],METRC!A:B,2,FALSE),4)=LEFT(RecordTable[[#This Row],[CloneBarcode]],4),"match","MISMATCH"),"dead")</f>
        <v>dead</v>
      </c>
      <c r="F4523" s="15" t="str">
        <f>_xlfn.IFNA(INDEX(Table6[[#All],[Location]],MATCH(RecordTable[[#This Row],[METRC]],Table6[Tag],0)),"DEAD")</f>
        <v>DEAD</v>
      </c>
    </row>
    <row r="4524" spans="1:6" x14ac:dyDescent="0.25">
      <c r="A4524" t="str">
        <f>_xlfn.CONCAT("1A4070000000065000",RIGHT(RecordTable[[#This Row],[CloneBarcode]],6))</f>
        <v>1A4070000000065000067492</v>
      </c>
      <c r="B4524" t="str">
        <f>LEFT(RecordTable[[#This Row],[CloneBarcode]],7)</f>
        <v>PINE002</v>
      </c>
      <c r="C4524" t="s">
        <v>2751</v>
      </c>
      <c r="D4524" s="15">
        <v>43906</v>
      </c>
      <c r="E4524" s="15" t="str">
        <f>_xlfn.IFNA(IF(LEFT(VLOOKUP(RecordTable[[#This Row],[METRC]],METRC!A:B,2,FALSE),4)=LEFT(RecordTable[[#This Row],[CloneBarcode]],4),"match","MISMATCH"),"dead")</f>
        <v>dead</v>
      </c>
      <c r="F4524" s="15" t="str">
        <f>_xlfn.IFNA(INDEX(Table6[[#All],[Location]],MATCH(RecordTable[[#This Row],[METRC]],Table6[Tag],0)),"DEAD")</f>
        <v>DEAD</v>
      </c>
    </row>
    <row r="4525" spans="1:6" x14ac:dyDescent="0.25">
      <c r="A4525" t="str">
        <f>_xlfn.CONCAT("1A4070000000065000",RIGHT(RecordTable[[#This Row],[CloneBarcode]],6))</f>
        <v>1A4070000000065000067486</v>
      </c>
      <c r="B4525" t="str">
        <f>LEFT(RecordTable[[#This Row],[CloneBarcode]],7)</f>
        <v>PINE003</v>
      </c>
      <c r="C4525" t="s">
        <v>4943</v>
      </c>
      <c r="D4525" s="15">
        <v>43906</v>
      </c>
      <c r="E4525" s="15" t="str">
        <f>_xlfn.IFNA(IF(LEFT(VLOOKUP(RecordTable[[#This Row],[METRC]],METRC!A:B,2,FALSE),4)=LEFT(RecordTable[[#This Row],[CloneBarcode]],4),"match","MISMATCH"),"dead")</f>
        <v>dead</v>
      </c>
      <c r="F4525" s="15" t="str">
        <f>_xlfn.IFNA(INDEX(Table6[[#All],[Location]],MATCH(RecordTable[[#This Row],[METRC]],Table6[Tag],0)),"DEAD")</f>
        <v>DEAD</v>
      </c>
    </row>
    <row r="4526" spans="1:6" x14ac:dyDescent="0.25">
      <c r="A4526" t="str">
        <f>_xlfn.CONCAT("1A4070000000065000",RIGHT(RecordTable[[#This Row],[CloneBarcode]],6))</f>
        <v>1A4070000000065000067487</v>
      </c>
      <c r="B4526" t="str">
        <f>LEFT(RecordTable[[#This Row],[CloneBarcode]],7)</f>
        <v>PINE004</v>
      </c>
      <c r="C4526" t="s">
        <v>2722</v>
      </c>
      <c r="D4526" s="15">
        <v>43906</v>
      </c>
      <c r="E4526" s="15" t="str">
        <f>_xlfn.IFNA(IF(LEFT(VLOOKUP(RecordTable[[#This Row],[METRC]],METRC!A:B,2,FALSE),4)=LEFT(RecordTable[[#This Row],[CloneBarcode]],4),"match","MISMATCH"),"dead")</f>
        <v>dead</v>
      </c>
      <c r="F4526" s="15" t="str">
        <f>_xlfn.IFNA(INDEX(Table6[[#All],[Location]],MATCH(RecordTable[[#This Row],[METRC]],Table6[Tag],0)),"DEAD")</f>
        <v>DEAD</v>
      </c>
    </row>
    <row r="4527" spans="1:6" x14ac:dyDescent="0.25">
      <c r="A4527" t="str">
        <f>_xlfn.CONCAT("1A4070000000065000",RIGHT(RecordTable[[#This Row],[CloneBarcode]],6))</f>
        <v>1A4070000000065000067488</v>
      </c>
      <c r="B4527" t="str">
        <f>LEFT(RecordTable[[#This Row],[CloneBarcode]],7)</f>
        <v>PINE005</v>
      </c>
      <c r="C4527" t="s">
        <v>4944</v>
      </c>
      <c r="D4527" s="15">
        <v>43906</v>
      </c>
      <c r="E4527" s="15" t="str">
        <f>_xlfn.IFNA(IF(LEFT(VLOOKUP(RecordTable[[#This Row],[METRC]],METRC!A:B,2,FALSE),4)=LEFT(RecordTable[[#This Row],[CloneBarcode]],4),"match","MISMATCH"),"dead")</f>
        <v>dead</v>
      </c>
      <c r="F4527" s="15" t="str">
        <f>_xlfn.IFNA(INDEX(Table6[[#All],[Location]],MATCH(RecordTable[[#This Row],[METRC]],Table6[Tag],0)),"DEAD")</f>
        <v>DEAD</v>
      </c>
    </row>
    <row r="4528" spans="1:6" x14ac:dyDescent="0.25">
      <c r="A4528" t="str">
        <f>_xlfn.CONCAT("1A4070000000065000",RIGHT(RecordTable[[#This Row],[CloneBarcode]],6))</f>
        <v>1A4070000000065000067489</v>
      </c>
      <c r="B4528" t="str">
        <f>LEFT(RecordTable[[#This Row],[CloneBarcode]],7)</f>
        <v>PINE006</v>
      </c>
      <c r="C4528" t="s">
        <v>4945</v>
      </c>
      <c r="D4528" s="15">
        <v>43906</v>
      </c>
      <c r="E4528" s="15" t="str">
        <f>_xlfn.IFNA(IF(LEFT(VLOOKUP(RecordTable[[#This Row],[METRC]],METRC!A:B,2,FALSE),4)=LEFT(RecordTable[[#This Row],[CloneBarcode]],4),"match","MISMATCH"),"dead")</f>
        <v>dead</v>
      </c>
      <c r="F4528" s="15" t="str">
        <f>_xlfn.IFNA(INDEX(Table6[[#All],[Location]],MATCH(RecordTable[[#This Row],[METRC]],Table6[Tag],0)),"DEAD")</f>
        <v>DEAD</v>
      </c>
    </row>
    <row r="4529" spans="1:6" x14ac:dyDescent="0.25">
      <c r="A4529" t="str">
        <f>_xlfn.CONCAT("1A4070000000065000",RIGHT(RecordTable[[#This Row],[CloneBarcode]],6))</f>
        <v>1A4070000000065000067490</v>
      </c>
      <c r="B4529" t="str">
        <f>LEFT(RecordTable[[#This Row],[CloneBarcode]],7)</f>
        <v>PINE007</v>
      </c>
      <c r="C4529" t="s">
        <v>4946</v>
      </c>
      <c r="D4529" s="15">
        <v>43906</v>
      </c>
      <c r="E4529" s="15" t="str">
        <f>_xlfn.IFNA(IF(LEFT(VLOOKUP(RecordTable[[#This Row],[METRC]],METRC!A:B,2,FALSE),4)=LEFT(RecordTable[[#This Row],[CloneBarcode]],4),"match","MISMATCH"),"dead")</f>
        <v>dead</v>
      </c>
      <c r="F4529" s="15" t="str">
        <f>_xlfn.IFNA(INDEX(Table6[[#All],[Location]],MATCH(RecordTable[[#This Row],[METRC]],Table6[Tag],0)),"DEAD")</f>
        <v>DEAD</v>
      </c>
    </row>
    <row r="4530" spans="1:6" x14ac:dyDescent="0.25">
      <c r="A4530" t="str">
        <f>_xlfn.CONCAT("1A4070000000065000",RIGHT(RecordTable[[#This Row],[CloneBarcode]],6))</f>
        <v>1A4070000000065000067491</v>
      </c>
      <c r="B4530" t="str">
        <f>LEFT(RecordTable[[#This Row],[CloneBarcode]],7)</f>
        <v>PINE008</v>
      </c>
      <c r="C4530" t="s">
        <v>4947</v>
      </c>
      <c r="D4530" s="15">
        <v>43906</v>
      </c>
      <c r="E4530" s="15" t="str">
        <f>_xlfn.IFNA(IF(LEFT(VLOOKUP(RecordTable[[#This Row],[METRC]],METRC!A:B,2,FALSE),4)=LEFT(RecordTable[[#This Row],[CloneBarcode]],4),"match","MISMATCH"),"dead")</f>
        <v>dead</v>
      </c>
      <c r="F4530" s="15" t="str">
        <f>_xlfn.IFNA(INDEX(Table6[[#All],[Location]],MATCH(RecordTable[[#This Row],[METRC]],Table6[Tag],0)),"DEAD")</f>
        <v>DEAD</v>
      </c>
    </row>
    <row r="4531" spans="1:6" x14ac:dyDescent="0.25">
      <c r="A4531" t="str">
        <f>_xlfn.CONCAT("1A4070000000065000",RIGHT(RecordTable[[#This Row],[CloneBarcode]],6))</f>
        <v>1A4070000000065000067474</v>
      </c>
      <c r="B4531" t="str">
        <f>LEFT(RecordTable[[#This Row],[CloneBarcode]],7)</f>
        <v>PINE009</v>
      </c>
      <c r="C4531" t="s">
        <v>4948</v>
      </c>
      <c r="D4531" s="15">
        <v>43906</v>
      </c>
      <c r="E4531" s="15" t="str">
        <f>_xlfn.IFNA(IF(LEFT(VLOOKUP(RecordTable[[#This Row],[METRC]],METRC!A:B,2,FALSE),4)=LEFT(RecordTable[[#This Row],[CloneBarcode]],4),"match","MISMATCH"),"dead")</f>
        <v>dead</v>
      </c>
      <c r="F4531" s="15" t="str">
        <f>_xlfn.IFNA(INDEX(Table6[[#All],[Location]],MATCH(RecordTable[[#This Row],[METRC]],Table6[Tag],0)),"DEAD")</f>
        <v>DEAD</v>
      </c>
    </row>
    <row r="4532" spans="1:6" x14ac:dyDescent="0.25">
      <c r="A4532" t="str">
        <f>_xlfn.CONCAT("1A4070000000065000",RIGHT(RecordTable[[#This Row],[CloneBarcode]],6))</f>
        <v>1A4070000000065000067477</v>
      </c>
      <c r="B4532" t="str">
        <f>LEFT(RecordTable[[#This Row],[CloneBarcode]],7)</f>
        <v>PINE010</v>
      </c>
      <c r="C4532" t="s">
        <v>4949</v>
      </c>
      <c r="D4532" s="15">
        <v>43906</v>
      </c>
      <c r="E4532" s="15" t="str">
        <f>_xlfn.IFNA(IF(LEFT(VLOOKUP(RecordTable[[#This Row],[METRC]],METRC!A:B,2,FALSE),4)=LEFT(RecordTable[[#This Row],[CloneBarcode]],4),"match","MISMATCH"),"dead")</f>
        <v>dead</v>
      </c>
      <c r="F4532" s="15" t="str">
        <f>_xlfn.IFNA(INDEX(Table6[[#All],[Location]],MATCH(RecordTable[[#This Row],[METRC]],Table6[Tag],0)),"DEAD")</f>
        <v>DEAD</v>
      </c>
    </row>
    <row r="4533" spans="1:6" x14ac:dyDescent="0.25">
      <c r="A4533" t="str">
        <f>_xlfn.CONCAT("1A4070000000065000",RIGHT(RecordTable[[#This Row],[CloneBarcode]],6))</f>
        <v>1A4070000000065000067481</v>
      </c>
      <c r="B4533" t="str">
        <f>LEFT(RecordTable[[#This Row],[CloneBarcode]],7)</f>
        <v>PINE011</v>
      </c>
      <c r="C4533" t="s">
        <v>4950</v>
      </c>
      <c r="D4533" s="15">
        <v>43906</v>
      </c>
      <c r="E4533" s="15" t="str">
        <f>_xlfn.IFNA(IF(LEFT(VLOOKUP(RecordTable[[#This Row],[METRC]],METRC!A:B,2,FALSE),4)=LEFT(RecordTable[[#This Row],[CloneBarcode]],4),"match","MISMATCH"),"dead")</f>
        <v>dead</v>
      </c>
      <c r="F4533" s="15" t="str">
        <f>_xlfn.IFNA(INDEX(Table6[[#All],[Location]],MATCH(RecordTable[[#This Row],[METRC]],Table6[Tag],0)),"DEAD")</f>
        <v>DEAD</v>
      </c>
    </row>
    <row r="4534" spans="1:6" x14ac:dyDescent="0.25">
      <c r="A4534" t="str">
        <f>_xlfn.CONCAT("1A4070000000065000",RIGHT(RecordTable[[#This Row],[CloneBarcode]],6))</f>
        <v>1A4070000000065000067482</v>
      </c>
      <c r="B4534" t="str">
        <f>LEFT(RecordTable[[#This Row],[CloneBarcode]],7)</f>
        <v>PINE012</v>
      </c>
      <c r="C4534" t="s">
        <v>4951</v>
      </c>
      <c r="D4534" s="15">
        <v>43906</v>
      </c>
      <c r="E4534" s="15" t="str">
        <f>_xlfn.IFNA(IF(LEFT(VLOOKUP(RecordTable[[#This Row],[METRC]],METRC!A:B,2,FALSE),4)=LEFT(RecordTable[[#This Row],[CloneBarcode]],4),"match","MISMATCH"),"dead")</f>
        <v>dead</v>
      </c>
      <c r="F4534" s="15" t="str">
        <f>_xlfn.IFNA(INDEX(Table6[[#All],[Location]],MATCH(RecordTable[[#This Row],[METRC]],Table6[Tag],0)),"DEAD")</f>
        <v>DEAD</v>
      </c>
    </row>
    <row r="4535" spans="1:6" x14ac:dyDescent="0.25">
      <c r="A4535" t="str">
        <f>_xlfn.CONCAT("1A4070000000065000",RIGHT(RecordTable[[#This Row],[CloneBarcode]],6))</f>
        <v>1A4070000000065000067473</v>
      </c>
      <c r="B4535" t="str">
        <f>LEFT(RecordTable[[#This Row],[CloneBarcode]],7)</f>
        <v>PINE014</v>
      </c>
      <c r="C4535" t="s">
        <v>4952</v>
      </c>
      <c r="D4535" s="15">
        <v>43906</v>
      </c>
      <c r="E4535" s="15" t="str">
        <f>_xlfn.IFNA(IF(LEFT(VLOOKUP(RecordTable[[#This Row],[METRC]],METRC!A:B,2,FALSE),4)=LEFT(RecordTable[[#This Row],[CloneBarcode]],4),"match","MISMATCH"),"dead")</f>
        <v>dead</v>
      </c>
      <c r="F4535" s="15" t="str">
        <f>_xlfn.IFNA(INDEX(Table6[[#All],[Location]],MATCH(RecordTable[[#This Row],[METRC]],Table6[Tag],0)),"DEAD")</f>
        <v>DEAD</v>
      </c>
    </row>
    <row r="4536" spans="1:6" x14ac:dyDescent="0.25">
      <c r="A4536" t="str">
        <f>_xlfn.CONCAT("1A4070000000065000",RIGHT(RecordTable[[#This Row],[CloneBarcode]],6))</f>
        <v>1A4070000000065000067475</v>
      </c>
      <c r="B4536" t="str">
        <f>LEFT(RecordTable[[#This Row],[CloneBarcode]],7)</f>
        <v>PINE015</v>
      </c>
      <c r="C4536" t="s">
        <v>2862</v>
      </c>
      <c r="D4536" s="15">
        <v>43906</v>
      </c>
      <c r="E4536" s="15" t="str">
        <f>_xlfn.IFNA(IF(LEFT(VLOOKUP(RecordTable[[#This Row],[METRC]],METRC!A:B,2,FALSE),4)=LEFT(RecordTable[[#This Row],[CloneBarcode]],4),"match","MISMATCH"),"dead")</f>
        <v>dead</v>
      </c>
      <c r="F4536" s="15" t="str">
        <f>_xlfn.IFNA(INDEX(Table6[[#All],[Location]],MATCH(RecordTable[[#This Row],[METRC]],Table6[Tag],0)),"DEAD")</f>
        <v>DEAD</v>
      </c>
    </row>
    <row r="4537" spans="1:6" x14ac:dyDescent="0.25">
      <c r="A4537" t="str">
        <f>_xlfn.CONCAT("1A4070000000065000",RIGHT(RecordTable[[#This Row],[CloneBarcode]],6))</f>
        <v>1A4070000000065000067479</v>
      </c>
      <c r="B4537" t="str">
        <f>LEFT(RecordTable[[#This Row],[CloneBarcode]],7)</f>
        <v>PINE016</v>
      </c>
      <c r="C4537" t="s">
        <v>4953</v>
      </c>
      <c r="D4537" s="15">
        <v>43906</v>
      </c>
      <c r="E4537" s="15" t="str">
        <f>_xlfn.IFNA(IF(LEFT(VLOOKUP(RecordTable[[#This Row],[METRC]],METRC!A:B,2,FALSE),4)=LEFT(RecordTable[[#This Row],[CloneBarcode]],4),"match","MISMATCH"),"dead")</f>
        <v>dead</v>
      </c>
      <c r="F4537" s="15" t="str">
        <f>_xlfn.IFNA(INDEX(Table6[[#All],[Location]],MATCH(RecordTable[[#This Row],[METRC]],Table6[Tag],0)),"DEAD")</f>
        <v>DEAD</v>
      </c>
    </row>
    <row r="4538" spans="1:6" x14ac:dyDescent="0.25">
      <c r="A4538" t="str">
        <f>_xlfn.CONCAT("1A4070000000065000",RIGHT(RecordTable[[#This Row],[CloneBarcode]],6))</f>
        <v>1A4070000000065000067483</v>
      </c>
      <c r="B4538" t="str">
        <f>LEFT(RecordTable[[#This Row],[CloneBarcode]],7)</f>
        <v>PINE017</v>
      </c>
      <c r="C4538" t="s">
        <v>4954</v>
      </c>
      <c r="D4538" s="15">
        <v>43906</v>
      </c>
      <c r="E4538" s="15" t="str">
        <f>_xlfn.IFNA(IF(LEFT(VLOOKUP(RecordTable[[#This Row],[METRC]],METRC!A:B,2,FALSE),4)=LEFT(RecordTable[[#This Row],[CloneBarcode]],4),"match","MISMATCH"),"dead")</f>
        <v>dead</v>
      </c>
      <c r="F4538" s="15" t="str">
        <f>_xlfn.IFNA(INDEX(Table6[[#All],[Location]],MATCH(RecordTable[[#This Row],[METRC]],Table6[Tag],0)),"DEAD")</f>
        <v>DEAD</v>
      </c>
    </row>
    <row r="4539" spans="1:6" x14ac:dyDescent="0.25">
      <c r="A4539" t="str">
        <f>_xlfn.CONCAT("1A4070000000065000",RIGHT(RecordTable[[#This Row],[CloneBarcode]],6))</f>
        <v>1A4070000000065000067484</v>
      </c>
      <c r="B4539" t="str">
        <f>LEFT(RecordTable[[#This Row],[CloneBarcode]],7)</f>
        <v>PINE018</v>
      </c>
      <c r="C4539" t="s">
        <v>2874</v>
      </c>
      <c r="D4539" s="15">
        <v>43906</v>
      </c>
      <c r="E4539" s="15" t="str">
        <f>_xlfn.IFNA(IF(LEFT(VLOOKUP(RecordTable[[#This Row],[METRC]],METRC!A:B,2,FALSE),4)=LEFT(RecordTable[[#This Row],[CloneBarcode]],4),"match","MISMATCH"),"dead")</f>
        <v>dead</v>
      </c>
      <c r="F4539" s="15" t="str">
        <f>_xlfn.IFNA(INDEX(Table6[[#All],[Location]],MATCH(RecordTable[[#This Row],[METRC]],Table6[Tag],0)),"DEAD")</f>
        <v>DEAD</v>
      </c>
    </row>
    <row r="4540" spans="1:6" x14ac:dyDescent="0.25">
      <c r="A4540" t="str">
        <f>_xlfn.CONCAT("1A4070000000065000",RIGHT(RecordTable[[#This Row],[CloneBarcode]],6))</f>
        <v>1A4070000000065000067472</v>
      </c>
      <c r="B4540" t="str">
        <f>LEFT(RecordTable[[#This Row],[CloneBarcode]],7)</f>
        <v>PINE019</v>
      </c>
      <c r="C4540" t="s">
        <v>4955</v>
      </c>
      <c r="D4540" s="15">
        <v>43906</v>
      </c>
      <c r="E4540" s="15" t="str">
        <f>_xlfn.IFNA(IF(LEFT(VLOOKUP(RecordTable[[#This Row],[METRC]],METRC!A:B,2,FALSE),4)=LEFT(RecordTable[[#This Row],[CloneBarcode]],4),"match","MISMATCH"),"dead")</f>
        <v>dead</v>
      </c>
      <c r="F4540" s="15" t="str">
        <f>_xlfn.IFNA(INDEX(Table6[[#All],[Location]],MATCH(RecordTable[[#This Row],[METRC]],Table6[Tag],0)),"DEAD")</f>
        <v>DEAD</v>
      </c>
    </row>
    <row r="4541" spans="1:6" x14ac:dyDescent="0.25">
      <c r="A4541" t="str">
        <f>_xlfn.CONCAT("1A4070000000065000",RIGHT(RecordTable[[#This Row],[CloneBarcode]],6))</f>
        <v>1A4070000000065000067476</v>
      </c>
      <c r="B4541" t="str">
        <f>LEFT(RecordTable[[#This Row],[CloneBarcode]],7)</f>
        <v>PINE020</v>
      </c>
      <c r="C4541" t="s">
        <v>4956</v>
      </c>
      <c r="D4541" s="15">
        <v>43906</v>
      </c>
      <c r="E4541" s="15" t="str">
        <f>_xlfn.IFNA(IF(LEFT(VLOOKUP(RecordTable[[#This Row],[METRC]],METRC!A:B,2,FALSE),4)=LEFT(RecordTable[[#This Row],[CloneBarcode]],4),"match","MISMATCH"),"dead")</f>
        <v>dead</v>
      </c>
      <c r="F4541" s="15" t="str">
        <f>_xlfn.IFNA(INDEX(Table6[[#All],[Location]],MATCH(RecordTable[[#This Row],[METRC]],Table6[Tag],0)),"DEAD")</f>
        <v>DEAD</v>
      </c>
    </row>
    <row r="4542" spans="1:6" x14ac:dyDescent="0.25">
      <c r="A4542" t="str">
        <f>_xlfn.CONCAT("1A4070000000065000",RIGHT(RecordTable[[#This Row],[CloneBarcode]],6))</f>
        <v>1A4070000000065000067480</v>
      </c>
      <c r="B4542" t="str">
        <f>LEFT(RecordTable[[#This Row],[CloneBarcode]],7)</f>
        <v>PINE021</v>
      </c>
      <c r="C4542" t="s">
        <v>4957</v>
      </c>
      <c r="D4542" s="15">
        <v>43906</v>
      </c>
      <c r="E4542" s="15" t="str">
        <f>_xlfn.IFNA(IF(LEFT(VLOOKUP(RecordTable[[#This Row],[METRC]],METRC!A:B,2,FALSE),4)=LEFT(RecordTable[[#This Row],[CloneBarcode]],4),"match","MISMATCH"),"dead")</f>
        <v>dead</v>
      </c>
      <c r="F4542" s="15" t="str">
        <f>_xlfn.IFNA(INDEX(Table6[[#All],[Location]],MATCH(RecordTable[[#This Row],[METRC]],Table6[Tag],0)),"DEAD")</f>
        <v>DEAD</v>
      </c>
    </row>
    <row r="4543" spans="1:6" x14ac:dyDescent="0.25">
      <c r="A4543" t="str">
        <f>_xlfn.CONCAT("1A4070000000065000",RIGHT(RecordTable[[#This Row],[CloneBarcode]],6))</f>
        <v>1A4070000000065000067485</v>
      </c>
      <c r="B4543" t="str">
        <f>LEFT(RecordTable[[#This Row],[CloneBarcode]],7)</f>
        <v>PINE022</v>
      </c>
      <c r="C4543" t="s">
        <v>2883</v>
      </c>
      <c r="D4543" s="15">
        <v>43906</v>
      </c>
      <c r="E4543" s="15" t="str">
        <f>_xlfn.IFNA(IF(LEFT(VLOOKUP(RecordTable[[#This Row],[METRC]],METRC!A:B,2,FALSE),4)=LEFT(RecordTable[[#This Row],[CloneBarcode]],4),"match","MISMATCH"),"dead")</f>
        <v>dead</v>
      </c>
      <c r="F4543" s="15" t="str">
        <f>_xlfn.IFNA(INDEX(Table6[[#All],[Location]],MATCH(RecordTable[[#This Row],[METRC]],Table6[Tag],0)),"DEAD")</f>
        <v>DEAD</v>
      </c>
    </row>
    <row r="4544" spans="1:6" x14ac:dyDescent="0.25">
      <c r="A4544" t="str">
        <f>_xlfn.CONCAT("1A4070000000065000",RIGHT(RecordTable[[#This Row],[CloneBarcode]],6))</f>
        <v>1A4070000000065000067478</v>
      </c>
      <c r="B4544" t="str">
        <f>LEFT(RecordTable[[#This Row],[CloneBarcode]],7)</f>
        <v>PINE023</v>
      </c>
      <c r="C4544" t="s">
        <v>4958</v>
      </c>
      <c r="D4544" s="15">
        <v>43906</v>
      </c>
      <c r="E4544" s="15" t="str">
        <f>_xlfn.IFNA(IF(LEFT(VLOOKUP(RecordTable[[#This Row],[METRC]],METRC!A:B,2,FALSE),4)=LEFT(RecordTable[[#This Row],[CloneBarcode]],4),"match","MISMATCH"),"dead")</f>
        <v>dead</v>
      </c>
      <c r="F4544" s="15" t="str">
        <f>_xlfn.IFNA(INDEX(Table6[[#All],[Location]],MATCH(RecordTable[[#This Row],[METRC]],Table6[Tag],0)),"DEAD")</f>
        <v>DEAD</v>
      </c>
    </row>
    <row r="4545" spans="1:6" x14ac:dyDescent="0.25">
      <c r="A4545" t="s">
        <v>4815</v>
      </c>
      <c r="B4545" t="s">
        <v>2642</v>
      </c>
      <c r="C4545" t="str">
        <f>_xlfn.CONCAT(RecordTable[[#This Row],[PhenoAbbv]],".",RIGHT(RecordTable[[#This Row],[METRC]],6))</f>
        <v>PLAN004.054318</v>
      </c>
      <c r="D4545" s="15">
        <v>43906</v>
      </c>
      <c r="E4545" s="15" t="str">
        <f>_xlfn.IFNA(IF(LEFT(VLOOKUP(RecordTable[[#This Row],[METRC]],METRC!A:B,2,FALSE),4)=LEFT(RecordTable[[#This Row],[CloneBarcode]],4),"match","MISMATCH"),"dead")</f>
        <v>dead</v>
      </c>
      <c r="F4545" s="15" t="str">
        <f>_xlfn.IFNA(INDEX(Table6[[#All],[Location]],MATCH(RecordTable[[#This Row],[METRC]],Table6[Tag],0)),"DEAD")</f>
        <v>DEAD</v>
      </c>
    </row>
    <row r="4546" spans="1:6" x14ac:dyDescent="0.25">
      <c r="A4546" t="s">
        <v>4816</v>
      </c>
      <c r="B4546" t="s">
        <v>2642</v>
      </c>
      <c r="C4546" t="str">
        <f>_xlfn.CONCAT(RecordTable[[#This Row],[PhenoAbbv]],".",RIGHT(RecordTable[[#This Row],[METRC]],6))</f>
        <v>PLAN004.054367</v>
      </c>
      <c r="D4546" s="15">
        <v>43906</v>
      </c>
      <c r="E4546" s="15" t="str">
        <f>_xlfn.IFNA(IF(LEFT(VLOOKUP(RecordTable[[#This Row],[METRC]],METRC!A:B,2,FALSE),4)=LEFT(RecordTable[[#This Row],[CloneBarcode]],4),"match","MISMATCH"),"dead")</f>
        <v>dead</v>
      </c>
      <c r="F4546" s="15" t="str">
        <f>_xlfn.IFNA(INDEX(Table6[[#All],[Location]],MATCH(RecordTable[[#This Row],[METRC]],Table6[Tag],0)),"DEAD")</f>
        <v>DEAD</v>
      </c>
    </row>
    <row r="4547" spans="1:6" x14ac:dyDescent="0.25">
      <c r="A4547" t="s">
        <v>4817</v>
      </c>
      <c r="B4547" t="s">
        <v>2642</v>
      </c>
      <c r="C4547" t="str">
        <f>_xlfn.CONCAT(RecordTable[[#This Row],[PhenoAbbv]],".",RIGHT(RecordTable[[#This Row],[METRC]],6))</f>
        <v>PLAN004.054381</v>
      </c>
      <c r="D4547" s="15">
        <v>43906</v>
      </c>
      <c r="E4547" s="15" t="str">
        <f>_xlfn.IFNA(IF(LEFT(VLOOKUP(RecordTable[[#This Row],[METRC]],METRC!A:B,2,FALSE),4)=LEFT(RecordTable[[#This Row],[CloneBarcode]],4),"match","MISMATCH"),"dead")</f>
        <v>dead</v>
      </c>
      <c r="F4547" s="15" t="str">
        <f>_xlfn.IFNA(INDEX(Table6[[#All],[Location]],MATCH(RecordTable[[#This Row],[METRC]],Table6[Tag],0)),"DEAD")</f>
        <v>DEAD</v>
      </c>
    </row>
    <row r="4548" spans="1:6" x14ac:dyDescent="0.25">
      <c r="A4548" t="str">
        <f>_xlfn.CONCAT("1A4070000000065000",RIGHT(RecordTable[[#This Row],[CloneBarcode]],6))</f>
        <v>1A4070000000065000063583</v>
      </c>
      <c r="B4548" t="str">
        <f>LEFT(RecordTable[[#This Row],[CloneBarcode]],7)</f>
        <v>PLAN004</v>
      </c>
      <c r="C4548" t="s">
        <v>2643</v>
      </c>
      <c r="D4548" s="15">
        <v>43906</v>
      </c>
      <c r="E4548" s="15" t="str">
        <f>_xlfn.IFNA(IF(LEFT(VLOOKUP(RecordTable[[#This Row],[METRC]],METRC!A:B,2,FALSE),4)=LEFT(RecordTable[[#This Row],[CloneBarcode]],4),"match","MISMATCH"),"dead")</f>
        <v>dead</v>
      </c>
      <c r="F4548" s="15" t="str">
        <f>_xlfn.IFNA(INDEX(Table6[[#All],[Location]],MATCH(RecordTable[[#This Row],[METRC]],Table6[Tag],0)),"DEAD")</f>
        <v>DEAD</v>
      </c>
    </row>
    <row r="4549" spans="1:6" x14ac:dyDescent="0.25">
      <c r="A4549" t="str">
        <f>_xlfn.CONCAT("1A4070000000065000",RIGHT(RecordTable[[#This Row],[CloneBarcode]],6))</f>
        <v>1A4070000000065000063582</v>
      </c>
      <c r="B4549" t="str">
        <f>LEFT(RecordTable[[#This Row],[CloneBarcode]],7)</f>
        <v>PLAN004</v>
      </c>
      <c r="C4549" t="s">
        <v>2746</v>
      </c>
      <c r="D4549" s="15">
        <v>43906</v>
      </c>
      <c r="E4549" s="15" t="str">
        <f>_xlfn.IFNA(IF(LEFT(VLOOKUP(RecordTable[[#This Row],[METRC]],METRC!A:B,2,FALSE),4)=LEFT(RecordTable[[#This Row],[CloneBarcode]],4),"match","MISMATCH"),"dead")</f>
        <v>dead</v>
      </c>
      <c r="F4549" s="15" t="str">
        <f>_xlfn.IFNA(INDEX(Table6[[#All],[Location]],MATCH(RecordTable[[#This Row],[METRC]],Table6[Tag],0)),"DEAD")</f>
        <v>DEAD</v>
      </c>
    </row>
    <row r="4550" spans="1:6" x14ac:dyDescent="0.25">
      <c r="A4550" t="str">
        <f>_xlfn.CONCAT("1A4070000000065000",RIGHT(RecordTable[[#This Row],[CloneBarcode]],6))</f>
        <v>1A4070000000065000066655</v>
      </c>
      <c r="B4550" t="str">
        <f>LEFT(RecordTable[[#This Row],[CloneBarcode]],7)</f>
        <v>PLAN004</v>
      </c>
      <c r="C4550" t="s">
        <v>4959</v>
      </c>
      <c r="D4550" s="15">
        <v>43906</v>
      </c>
      <c r="E4550" s="15" t="str">
        <f>_xlfn.IFNA(IF(LEFT(VLOOKUP(RecordTable[[#This Row],[METRC]],METRC!A:B,2,FALSE),4)=LEFT(RecordTable[[#This Row],[CloneBarcode]],4),"match","MISMATCH"),"dead")</f>
        <v>dead</v>
      </c>
      <c r="F4550" s="15" t="str">
        <f>_xlfn.IFNA(INDEX(Table6[[#All],[Location]],MATCH(RecordTable[[#This Row],[METRC]],Table6[Tag],0)),"DEAD")</f>
        <v>DEAD</v>
      </c>
    </row>
    <row r="4551" spans="1:6" x14ac:dyDescent="0.25">
      <c r="A4551" t="str">
        <f>_xlfn.CONCAT("1A4070000000065000",RIGHT(RecordTable[[#This Row],[CloneBarcode]],6))</f>
        <v>1A4070000000065000066654</v>
      </c>
      <c r="B4551" t="str">
        <f>LEFT(RecordTable[[#This Row],[CloneBarcode]],7)</f>
        <v>PLAN004</v>
      </c>
      <c r="C4551" t="s">
        <v>2651</v>
      </c>
      <c r="D4551" s="15">
        <v>43906</v>
      </c>
      <c r="E4551" s="15" t="str">
        <f>_xlfn.IFNA(IF(LEFT(VLOOKUP(RecordTable[[#This Row],[METRC]],METRC!A:B,2,FALSE),4)=LEFT(RecordTable[[#This Row],[CloneBarcode]],4),"match","MISMATCH"),"dead")</f>
        <v>dead</v>
      </c>
      <c r="F4551" s="15" t="str">
        <f>_xlfn.IFNA(INDEX(Table6[[#All],[Location]],MATCH(RecordTable[[#This Row],[METRC]],Table6[Tag],0)),"DEAD")</f>
        <v>DEAD</v>
      </c>
    </row>
    <row r="4552" spans="1:6" x14ac:dyDescent="0.25">
      <c r="A4552" t="str">
        <f>_xlfn.CONCAT("1A4070000000065000",RIGHT(RecordTable[[#This Row],[CloneBarcode]],6))</f>
        <v>1A4070000000065000066653</v>
      </c>
      <c r="B4552" t="str">
        <f>LEFT(RecordTable[[#This Row],[CloneBarcode]],7)</f>
        <v>PLAN004</v>
      </c>
      <c r="C4552" t="s">
        <v>2789</v>
      </c>
      <c r="D4552" s="15">
        <v>43906</v>
      </c>
      <c r="E4552" s="15" t="str">
        <f>_xlfn.IFNA(IF(LEFT(VLOOKUP(RecordTable[[#This Row],[METRC]],METRC!A:B,2,FALSE),4)=LEFT(RecordTable[[#This Row],[CloneBarcode]],4),"match","MISMATCH"),"dead")</f>
        <v>dead</v>
      </c>
      <c r="F4552" s="15" t="str">
        <f>_xlfn.IFNA(INDEX(Table6[[#All],[Location]],MATCH(RecordTable[[#This Row],[METRC]],Table6[Tag],0)),"DEAD")</f>
        <v>DEAD</v>
      </c>
    </row>
    <row r="4553" spans="1:6" x14ac:dyDescent="0.25">
      <c r="A4553" t="str">
        <f>_xlfn.CONCAT("1A4070000000065000",RIGHT(RecordTable[[#This Row],[CloneBarcode]],6))</f>
        <v>1A4070000000065000066658</v>
      </c>
      <c r="B4553" t="str">
        <f>LEFT(RecordTable[[#This Row],[CloneBarcode]],7)</f>
        <v>PLAN004</v>
      </c>
      <c r="C4553" t="s">
        <v>2648</v>
      </c>
      <c r="D4553" s="15">
        <v>43906</v>
      </c>
      <c r="E4553" s="15" t="str">
        <f>_xlfn.IFNA(IF(LEFT(VLOOKUP(RecordTable[[#This Row],[METRC]],METRC!A:B,2,FALSE),4)=LEFT(RecordTable[[#This Row],[CloneBarcode]],4),"match","MISMATCH"),"dead")</f>
        <v>dead</v>
      </c>
      <c r="F4553" s="15" t="str">
        <f>_xlfn.IFNA(INDEX(Table6[[#All],[Location]],MATCH(RecordTable[[#This Row],[METRC]],Table6[Tag],0)),"DEAD")</f>
        <v>DEAD</v>
      </c>
    </row>
    <row r="4554" spans="1:6" x14ac:dyDescent="0.25">
      <c r="A4554" t="s">
        <v>4818</v>
      </c>
      <c r="B4554" t="s">
        <v>2672</v>
      </c>
      <c r="C4554" t="str">
        <f>_xlfn.CONCAT(RecordTable[[#This Row],[PhenoAbbv]],".",RIGHT(RecordTable[[#This Row],[METRC]],6))</f>
        <v>PLAN008.054094</v>
      </c>
      <c r="D4554" s="15">
        <v>43906</v>
      </c>
      <c r="E4554" s="15" t="str">
        <f>_xlfn.IFNA(IF(LEFT(VLOOKUP(RecordTable[[#This Row],[METRC]],METRC!A:B,2,FALSE),4)=LEFT(RecordTable[[#This Row],[CloneBarcode]],4),"match","MISMATCH"),"dead")</f>
        <v>dead</v>
      </c>
      <c r="F4554" s="15" t="str">
        <f>_xlfn.IFNA(INDEX(Table6[[#All],[Location]],MATCH(RecordTable[[#This Row],[METRC]],Table6[Tag],0)),"DEAD")</f>
        <v>DEAD</v>
      </c>
    </row>
    <row r="4555" spans="1:6" x14ac:dyDescent="0.25">
      <c r="A4555" t="s">
        <v>4819</v>
      </c>
      <c r="B4555" t="s">
        <v>2672</v>
      </c>
      <c r="C4555" t="str">
        <f>_xlfn.CONCAT(RecordTable[[#This Row],[PhenoAbbv]],".",RIGHT(RecordTable[[#This Row],[METRC]],6))</f>
        <v>PLAN008.054144</v>
      </c>
      <c r="D4555" s="15">
        <v>43906</v>
      </c>
      <c r="E4555" s="15" t="str">
        <f>_xlfn.IFNA(IF(LEFT(VLOOKUP(RecordTable[[#This Row],[METRC]],METRC!A:B,2,FALSE),4)=LEFT(RecordTable[[#This Row],[CloneBarcode]],4),"match","MISMATCH"),"dead")</f>
        <v>dead</v>
      </c>
      <c r="F4555" s="15" t="str">
        <f>_xlfn.IFNA(INDEX(Table6[[#All],[Location]],MATCH(RecordTable[[#This Row],[METRC]],Table6[Tag],0)),"DEAD")</f>
        <v>DEAD</v>
      </c>
    </row>
    <row r="4556" spans="1:6" x14ac:dyDescent="0.25">
      <c r="A4556" t="str">
        <f>_xlfn.CONCAT("1A4070000000065000",RIGHT(RecordTable[[#This Row],[CloneBarcode]],6))</f>
        <v>1A4070000000065000066656</v>
      </c>
      <c r="B4556" t="str">
        <f>LEFT(RecordTable[[#This Row],[CloneBarcode]],7)</f>
        <v>PLAN008</v>
      </c>
      <c r="C4556" t="s">
        <v>2790</v>
      </c>
      <c r="D4556" s="15">
        <v>43906</v>
      </c>
      <c r="E4556" s="15" t="str">
        <f>_xlfn.IFNA(IF(LEFT(VLOOKUP(RecordTable[[#This Row],[METRC]],METRC!A:B,2,FALSE),4)=LEFT(RecordTable[[#This Row],[CloneBarcode]],4),"match","MISMATCH"),"dead")</f>
        <v>dead</v>
      </c>
      <c r="F4556" s="15" t="str">
        <f>_xlfn.IFNA(INDEX(Table6[[#All],[Location]],MATCH(RecordTable[[#This Row],[METRC]],Table6[Tag],0)),"DEAD")</f>
        <v>DEAD</v>
      </c>
    </row>
    <row r="4557" spans="1:6" x14ac:dyDescent="0.25">
      <c r="A4557" t="str">
        <f>_xlfn.CONCAT("1A4070000000065000",RIGHT(RecordTable[[#This Row],[CloneBarcode]],6))</f>
        <v>1A4070000000065000066652</v>
      </c>
      <c r="B4557" t="str">
        <f>LEFT(RecordTable[[#This Row],[CloneBarcode]],7)</f>
        <v>PLAN008</v>
      </c>
      <c r="C4557" t="s">
        <v>2673</v>
      </c>
      <c r="D4557" s="15">
        <v>43906</v>
      </c>
      <c r="E4557" s="15" t="str">
        <f>_xlfn.IFNA(IF(LEFT(VLOOKUP(RecordTable[[#This Row],[METRC]],METRC!A:B,2,FALSE),4)=LEFT(RecordTable[[#This Row],[CloneBarcode]],4),"match","MISMATCH"),"dead")</f>
        <v>dead</v>
      </c>
      <c r="F4557" s="15" t="str">
        <f>_xlfn.IFNA(INDEX(Table6[[#All],[Location]],MATCH(RecordTable[[#This Row],[METRC]],Table6[Tag],0)),"DEAD")</f>
        <v>DEAD</v>
      </c>
    </row>
    <row r="4558" spans="1:6" x14ac:dyDescent="0.25">
      <c r="A4558" t="str">
        <f>_xlfn.CONCAT("1A4070000000065000",RIGHT(RecordTable[[#This Row],[CloneBarcode]],6))</f>
        <v>1A4070000000065000066657</v>
      </c>
      <c r="B4558" t="str">
        <f>LEFT(RecordTable[[#This Row],[CloneBarcode]],7)</f>
        <v>PLAN008</v>
      </c>
      <c r="C4558" t="s">
        <v>2691</v>
      </c>
      <c r="D4558" s="15">
        <v>43906</v>
      </c>
      <c r="E4558" s="15" t="str">
        <f>_xlfn.IFNA(IF(LEFT(VLOOKUP(RecordTable[[#This Row],[METRC]],METRC!A:B,2,FALSE),4)=LEFT(RecordTable[[#This Row],[CloneBarcode]],4),"match","MISMATCH"),"dead")</f>
        <v>dead</v>
      </c>
      <c r="F4558" s="15" t="str">
        <f>_xlfn.IFNA(INDEX(Table6[[#All],[Location]],MATCH(RecordTable[[#This Row],[METRC]],Table6[Tag],0)),"DEAD")</f>
        <v>DEAD</v>
      </c>
    </row>
    <row r="4559" spans="1:6" x14ac:dyDescent="0.25">
      <c r="A4559" t="s">
        <v>4648</v>
      </c>
      <c r="B4559" t="s">
        <v>2726</v>
      </c>
      <c r="C4559" t="str">
        <f>_xlfn.CONCAT(RecordTable[[#This Row],[PhenoAbbv]],".",RIGHT(RecordTable[[#This Row],[METRC]],6))</f>
        <v>PLAN017.044188</v>
      </c>
      <c r="D4559" s="15">
        <v>43906</v>
      </c>
      <c r="E4559" s="15" t="str">
        <f>_xlfn.IFNA(IF(LEFT(VLOOKUP(RecordTable[[#This Row],[METRC]],METRC!A:B,2,FALSE),4)=LEFT(RecordTable[[#This Row],[CloneBarcode]],4),"match","MISMATCH"),"dead")</f>
        <v>dead</v>
      </c>
      <c r="F4559" s="15" t="str">
        <f>_xlfn.IFNA(INDEX(Table6[[#All],[Location]],MATCH(RecordTable[[#This Row],[METRC]],Table6[Tag],0)),"DEAD")</f>
        <v>DEAD</v>
      </c>
    </row>
    <row r="4560" spans="1:6" x14ac:dyDescent="0.25">
      <c r="A4560" t="s">
        <v>4649</v>
      </c>
      <c r="B4560" t="s">
        <v>2726</v>
      </c>
      <c r="C4560" t="str">
        <f>_xlfn.CONCAT(RecordTable[[#This Row],[PhenoAbbv]],".",RIGHT(RecordTable[[#This Row],[METRC]],6))</f>
        <v>PLAN017.044211</v>
      </c>
      <c r="D4560" s="15">
        <v>43906</v>
      </c>
      <c r="E4560" s="15" t="str">
        <f>_xlfn.IFNA(IF(LEFT(VLOOKUP(RecordTable[[#This Row],[METRC]],METRC!A:B,2,FALSE),4)=LEFT(RecordTable[[#This Row],[CloneBarcode]],4),"match","MISMATCH"),"dead")</f>
        <v>dead</v>
      </c>
      <c r="F4560" s="15" t="str">
        <f>_xlfn.IFNA(INDEX(Table6[[#All],[Location]],MATCH(RecordTable[[#This Row],[METRC]],Table6[Tag],0)),"DEAD")</f>
        <v>DEAD</v>
      </c>
    </row>
    <row r="4561" spans="1:6" x14ac:dyDescent="0.25">
      <c r="A4561" t="str">
        <f>_xlfn.CONCAT("1A4070000000065000",RIGHT(RecordTable[[#This Row],[CloneBarcode]],6))</f>
        <v>1A4070000000065000064872</v>
      </c>
      <c r="B4561" t="str">
        <f>LEFT(RecordTable[[#This Row],[CloneBarcode]],7)</f>
        <v>PLAN017</v>
      </c>
      <c r="C4561" t="s">
        <v>2727</v>
      </c>
      <c r="D4561" s="15">
        <v>43906</v>
      </c>
      <c r="E4561" s="15" t="str">
        <f>_xlfn.IFNA(IF(LEFT(VLOOKUP(RecordTable[[#This Row],[METRC]],METRC!A:B,2,FALSE),4)=LEFT(RecordTable[[#This Row],[CloneBarcode]],4),"match","MISMATCH"),"dead")</f>
        <v>dead</v>
      </c>
      <c r="F4561" s="15" t="str">
        <f>_xlfn.IFNA(INDEX(Table6[[#All],[Location]],MATCH(RecordTable[[#This Row],[METRC]],Table6[Tag],0)),"DEAD")</f>
        <v>DEAD</v>
      </c>
    </row>
    <row r="4562" spans="1:6" x14ac:dyDescent="0.25">
      <c r="A4562" t="str">
        <f>_xlfn.CONCAT("1A4070000000065000",RIGHT(RecordTable[[#This Row],[CloneBarcode]],6))</f>
        <v>1A4070000000065000064874</v>
      </c>
      <c r="B4562" t="str">
        <f>LEFT(RecordTable[[#This Row],[CloneBarcode]],7)</f>
        <v>PLAN017</v>
      </c>
      <c r="C4562" t="s">
        <v>2744</v>
      </c>
      <c r="D4562" s="15">
        <v>43906</v>
      </c>
      <c r="E4562" s="15" t="str">
        <f>_xlfn.IFNA(IF(LEFT(VLOOKUP(RecordTable[[#This Row],[METRC]],METRC!A:B,2,FALSE),4)=LEFT(RecordTable[[#This Row],[CloneBarcode]],4),"match","MISMATCH"),"dead")</f>
        <v>dead</v>
      </c>
      <c r="F4562" s="15" t="str">
        <f>_xlfn.IFNA(INDEX(Table6[[#All],[Location]],MATCH(RecordTable[[#This Row],[METRC]],Table6[Tag],0)),"DEAD")</f>
        <v>DEAD</v>
      </c>
    </row>
    <row r="4563" spans="1:6" x14ac:dyDescent="0.25">
      <c r="A4563" t="str">
        <f>_xlfn.CONCAT("1A4070000000065000",RIGHT(RecordTable[[#This Row],[CloneBarcode]],6))</f>
        <v>1A4070000000065000064873</v>
      </c>
      <c r="B4563" t="str">
        <f>LEFT(RecordTable[[#This Row],[CloneBarcode]],7)</f>
        <v>PLAN017</v>
      </c>
      <c r="C4563" t="s">
        <v>165</v>
      </c>
      <c r="D4563" s="15">
        <v>43906</v>
      </c>
      <c r="E4563" s="15" t="str">
        <f>_xlfn.IFNA(IF(LEFT(VLOOKUP(RecordTable[[#This Row],[METRC]],METRC!A:B,2,FALSE),4)=LEFT(RecordTable[[#This Row],[CloneBarcode]],4),"match","MISMATCH"),"dead")</f>
        <v>dead</v>
      </c>
      <c r="F4563" s="15" t="str">
        <f>_xlfn.IFNA(INDEX(Table6[[#All],[Location]],MATCH(RecordTable[[#This Row],[METRC]],Table6[Tag],0)),"DEAD")</f>
        <v>DEAD</v>
      </c>
    </row>
    <row r="4564" spans="1:6" x14ac:dyDescent="0.25">
      <c r="A4564" t="str">
        <f>_xlfn.CONCAT("1A4070000000065000",RIGHT(RecordTable[[#This Row],[CloneBarcode]],6))</f>
        <v>1A4070000000065000064875</v>
      </c>
      <c r="B4564" t="str">
        <f>LEFT(RecordTable[[#This Row],[CloneBarcode]],7)</f>
        <v>PLAN017</v>
      </c>
      <c r="C4564" t="s">
        <v>2733</v>
      </c>
      <c r="D4564" s="15">
        <v>43906</v>
      </c>
      <c r="E4564" s="15" t="str">
        <f>_xlfn.IFNA(IF(LEFT(VLOOKUP(RecordTable[[#This Row],[METRC]],METRC!A:B,2,FALSE),4)=LEFT(RecordTable[[#This Row],[CloneBarcode]],4),"match","MISMATCH"),"dead")</f>
        <v>dead</v>
      </c>
      <c r="F4564" s="15" t="str">
        <f>_xlfn.IFNA(INDEX(Table6[[#All],[Location]],MATCH(RecordTable[[#This Row],[METRC]],Table6[Tag],0)),"DEAD")</f>
        <v>DEAD</v>
      </c>
    </row>
    <row r="4565" spans="1:6" x14ac:dyDescent="0.25">
      <c r="A4565" t="s">
        <v>36</v>
      </c>
      <c r="B4565" t="s">
        <v>2645</v>
      </c>
      <c r="C4565" t="str">
        <f>_xlfn.CONCAT(RecordTable[[#This Row],[PhenoAbbv]],".",RIGHT(RecordTable[[#This Row],[METRC]],6))</f>
        <v>POTN017.057431</v>
      </c>
      <c r="D4565" s="15">
        <v>43906</v>
      </c>
      <c r="E4565" s="15" t="str">
        <f>_xlfn.IFNA(IF(LEFT(VLOOKUP(RecordTable[[#This Row],[METRC]],METRC!A:B,2,FALSE),4)=LEFT(RecordTable[[#This Row],[CloneBarcode]],4),"match","MISMATCH"),"dead")</f>
        <v>dead</v>
      </c>
      <c r="F4565" s="15" t="str">
        <f>_xlfn.IFNA(INDEX(Table6[[#All],[Location]],MATCH(RecordTable[[#This Row],[METRC]],Table6[Tag],0)),"DEAD")</f>
        <v>DEAD</v>
      </c>
    </row>
    <row r="4566" spans="1:6" x14ac:dyDescent="0.25">
      <c r="A4566" t="s">
        <v>4960</v>
      </c>
      <c r="B4566" t="s">
        <v>2645</v>
      </c>
      <c r="C4566" t="str">
        <f>_xlfn.CONCAT(RecordTable[[#This Row],[PhenoAbbv]],".",RIGHT(RecordTable[[#This Row],[METRC]],6))</f>
        <v>POTN017.057432</v>
      </c>
      <c r="D4566" s="15">
        <v>43906</v>
      </c>
      <c r="E4566" s="15" t="str">
        <f>_xlfn.IFNA(IF(LEFT(VLOOKUP(RecordTable[[#This Row],[METRC]],METRC!A:B,2,FALSE),4)=LEFT(RecordTable[[#This Row],[CloneBarcode]],4),"match","MISMATCH"),"dead")</f>
        <v>dead</v>
      </c>
      <c r="F4566" s="15" t="str">
        <f>_xlfn.IFNA(INDEX(Table6[[#All],[Location]],MATCH(RecordTable[[#This Row],[METRC]],Table6[Tag],0)),"DEAD")</f>
        <v>DEAD</v>
      </c>
    </row>
    <row r="4567" spans="1:6" x14ac:dyDescent="0.25">
      <c r="A4567" t="s">
        <v>28</v>
      </c>
      <c r="B4567" t="s">
        <v>2645</v>
      </c>
      <c r="C4567" t="str">
        <f>_xlfn.CONCAT(RecordTable[[#This Row],[PhenoAbbv]],".",RIGHT(RecordTable[[#This Row],[METRC]],6))</f>
        <v>POTN017.057433</v>
      </c>
      <c r="D4567" s="15">
        <v>43906</v>
      </c>
      <c r="E4567" s="15" t="str">
        <f>_xlfn.IFNA(IF(LEFT(VLOOKUP(RecordTable[[#This Row],[METRC]],METRC!A:B,2,FALSE),4)=LEFT(RecordTable[[#This Row],[CloneBarcode]],4),"match","MISMATCH"),"dead")</f>
        <v>dead</v>
      </c>
      <c r="F4567" s="15" t="str">
        <f>_xlfn.IFNA(INDEX(Table6[[#All],[Location]],MATCH(RecordTable[[#This Row],[METRC]],Table6[Tag],0)),"DEAD")</f>
        <v>DEAD</v>
      </c>
    </row>
    <row r="4568" spans="1:6" x14ac:dyDescent="0.25">
      <c r="A4568" t="str">
        <f>_xlfn.CONCAT("1A4070000000065000",RIGHT(RecordTable[[#This Row],[CloneBarcode]],6))</f>
        <v>1A4070000000065000066671</v>
      </c>
      <c r="B4568" t="str">
        <f>LEFT(RecordTable[[#This Row],[CloneBarcode]],7)</f>
        <v>SECF009</v>
      </c>
      <c r="C4568" t="s">
        <v>4961</v>
      </c>
      <c r="D4568" s="15">
        <v>43906</v>
      </c>
      <c r="E4568" s="15" t="str">
        <f>_xlfn.IFNA(IF(LEFT(VLOOKUP(RecordTable[[#This Row],[METRC]],METRC!A:B,2,FALSE),4)=LEFT(RecordTable[[#This Row],[CloneBarcode]],4),"match","MISMATCH"),"dead")</f>
        <v>dead</v>
      </c>
      <c r="F4568" s="15" t="str">
        <f>_xlfn.IFNA(INDEX(Table6[[#All],[Location]],MATCH(RecordTable[[#This Row],[METRC]],Table6[Tag],0)),"DEAD")</f>
        <v>DEAD</v>
      </c>
    </row>
    <row r="4569" spans="1:6" x14ac:dyDescent="0.25">
      <c r="A4569" t="str">
        <f>_xlfn.CONCAT("1A4070000000065000",RIGHT(RecordTable[[#This Row],[CloneBarcode]],6))</f>
        <v>1A4070000000065000066672</v>
      </c>
      <c r="B4569" t="str">
        <f>LEFT(RecordTable[[#This Row],[CloneBarcode]],7)</f>
        <v>SECF009</v>
      </c>
      <c r="C4569" t="s">
        <v>4962</v>
      </c>
      <c r="D4569" s="15">
        <v>43906</v>
      </c>
      <c r="E4569" s="15" t="str">
        <f>_xlfn.IFNA(IF(LEFT(VLOOKUP(RecordTable[[#This Row],[METRC]],METRC!A:B,2,FALSE),4)=LEFT(RecordTable[[#This Row],[CloneBarcode]],4),"match","MISMATCH"),"dead")</f>
        <v>dead</v>
      </c>
      <c r="F4569" s="15" t="str">
        <f>_xlfn.IFNA(INDEX(Table6[[#All],[Location]],MATCH(RecordTable[[#This Row],[METRC]],Table6[Tag],0)),"DEAD")</f>
        <v>DEAD</v>
      </c>
    </row>
    <row r="4570" spans="1:6" x14ac:dyDescent="0.25">
      <c r="A4570" t="str">
        <f>_xlfn.CONCAT("1A4070000000065000",RIGHT(RecordTable[[#This Row],[CloneBarcode]],6))</f>
        <v>1A4070000000065000064189</v>
      </c>
      <c r="B4570" t="str">
        <f>LEFT(RecordTable[[#This Row],[CloneBarcode]],7)</f>
        <v>SECF017</v>
      </c>
      <c r="C4570" t="s">
        <v>4963</v>
      </c>
      <c r="D4570" s="15">
        <v>43906</v>
      </c>
      <c r="E4570" s="15" t="str">
        <f>_xlfn.IFNA(IF(LEFT(VLOOKUP(RecordTable[[#This Row],[METRC]],METRC!A:B,2,FALSE),4)=LEFT(RecordTable[[#This Row],[CloneBarcode]],4),"match","MISMATCH"),"dead")</f>
        <v>dead</v>
      </c>
      <c r="F4570" s="15" t="str">
        <f>_xlfn.IFNA(INDEX(Table6[[#All],[Location]],MATCH(RecordTable[[#This Row],[METRC]],Table6[Tag],0)),"DEAD")</f>
        <v>DEAD</v>
      </c>
    </row>
    <row r="4571" spans="1:6" x14ac:dyDescent="0.25">
      <c r="A4571" t="str">
        <f>_xlfn.CONCAT("1A4070000000065000",RIGHT(RecordTable[[#This Row],[CloneBarcode]],6))</f>
        <v>1A4070000000065000064192</v>
      </c>
      <c r="B4571" t="str">
        <f>LEFT(RecordTable[[#This Row],[CloneBarcode]],7)</f>
        <v>SECF017</v>
      </c>
      <c r="C4571" t="s">
        <v>4964</v>
      </c>
      <c r="D4571" s="15">
        <v>43906</v>
      </c>
      <c r="E4571" s="15" t="str">
        <f>_xlfn.IFNA(IF(LEFT(VLOOKUP(RecordTable[[#This Row],[METRC]],METRC!A:B,2,FALSE),4)=LEFT(RecordTable[[#This Row],[CloneBarcode]],4),"match","MISMATCH"),"dead")</f>
        <v>dead</v>
      </c>
      <c r="F4571" s="15" t="str">
        <f>_xlfn.IFNA(INDEX(Table6[[#All],[Location]],MATCH(RecordTable[[#This Row],[METRC]],Table6[Tag],0)),"DEAD")</f>
        <v>DEAD</v>
      </c>
    </row>
    <row r="4572" spans="1:6" x14ac:dyDescent="0.25">
      <c r="A4572" t="str">
        <f>_xlfn.CONCAT("1A4070000000065000",RIGHT(RecordTable[[#This Row],[CloneBarcode]],6))</f>
        <v>1A4070000000065000064210</v>
      </c>
      <c r="B4572" t="str">
        <f>LEFT(RecordTable[[#This Row],[CloneBarcode]],7)</f>
        <v>SECF017</v>
      </c>
      <c r="C4572" t="s">
        <v>4965</v>
      </c>
      <c r="D4572" s="15">
        <v>43906</v>
      </c>
      <c r="E4572" s="15" t="str">
        <f>_xlfn.IFNA(IF(LEFT(VLOOKUP(RecordTable[[#This Row],[METRC]],METRC!A:B,2,FALSE),4)=LEFT(RecordTable[[#This Row],[CloneBarcode]],4),"match","MISMATCH"),"dead")</f>
        <v>dead</v>
      </c>
      <c r="F4572" s="15" t="str">
        <f>_xlfn.IFNA(INDEX(Table6[[#All],[Location]],MATCH(RecordTable[[#This Row],[METRC]],Table6[Tag],0)),"DEAD")</f>
        <v>DEAD</v>
      </c>
    </row>
    <row r="4573" spans="1:6" x14ac:dyDescent="0.25">
      <c r="A4573" t="str">
        <f>_xlfn.CONCAT("1A4070000000065000",RIGHT(RecordTable[[#This Row],[CloneBarcode]],6))</f>
        <v>1A4070000000065000064248</v>
      </c>
      <c r="B4573" t="str">
        <f>LEFT(RecordTable[[#This Row],[CloneBarcode]],7)</f>
        <v>SECF017</v>
      </c>
      <c r="C4573" t="s">
        <v>4966</v>
      </c>
      <c r="D4573" s="15">
        <v>43906</v>
      </c>
      <c r="E4573" s="15" t="str">
        <f>_xlfn.IFNA(IF(LEFT(VLOOKUP(RecordTable[[#This Row],[METRC]],METRC!A:B,2,FALSE),4)=LEFT(RecordTable[[#This Row],[CloneBarcode]],4),"match","MISMATCH"),"dead")</f>
        <v>dead</v>
      </c>
      <c r="F4573" s="15" t="str">
        <f>_xlfn.IFNA(INDEX(Table6[[#All],[Location]],MATCH(RecordTable[[#This Row],[METRC]],Table6[Tag],0)),"DEAD")</f>
        <v>DEAD</v>
      </c>
    </row>
    <row r="4574" spans="1:6" x14ac:dyDescent="0.25">
      <c r="A4574" t="str">
        <f>_xlfn.CONCAT("1A4070000000065000",RIGHT(RecordTable[[#This Row],[CloneBarcode]],6))</f>
        <v>1A4070000000065000064802</v>
      </c>
      <c r="B4574" t="str">
        <f>LEFT(RecordTable[[#This Row],[CloneBarcode]],7)</f>
        <v>SKNK004</v>
      </c>
      <c r="C4574" t="s">
        <v>4822</v>
      </c>
      <c r="D4574" s="15">
        <v>43906</v>
      </c>
      <c r="E4574" s="15" t="str">
        <f>_xlfn.IFNA(IF(LEFT(VLOOKUP(RecordTable[[#This Row],[METRC]],METRC!A:B,2,FALSE),4)=LEFT(RecordTable[[#This Row],[CloneBarcode]],4),"match","MISMATCH"),"dead")</f>
        <v>dead</v>
      </c>
      <c r="F4574" s="15" t="str">
        <f>_xlfn.IFNA(INDEX(Table6[[#All],[Location]],MATCH(RecordTable[[#This Row],[METRC]],Table6[Tag],0)),"DEAD")</f>
        <v>DEAD</v>
      </c>
    </row>
    <row r="4575" spans="1:6" x14ac:dyDescent="0.25">
      <c r="A4575" t="str">
        <f>_xlfn.CONCAT("1A4070000000065000",RIGHT(RecordTable[[#This Row],[CloneBarcode]],6))</f>
        <v>1A4070000000065000062977</v>
      </c>
      <c r="B4575" t="str">
        <f>LEFT(RecordTable[[#This Row],[CloneBarcode]],7)</f>
        <v>SKNK004</v>
      </c>
      <c r="C4575" t="s">
        <v>4821</v>
      </c>
      <c r="D4575" s="15">
        <v>43906</v>
      </c>
      <c r="E4575" s="15" t="str">
        <f>_xlfn.IFNA(IF(LEFT(VLOOKUP(RecordTable[[#This Row],[METRC]],METRC!A:B,2,FALSE),4)=LEFT(RecordTable[[#This Row],[CloneBarcode]],4),"match","MISMATCH"),"dead")</f>
        <v>dead</v>
      </c>
      <c r="F4575" s="15" t="str">
        <f>_xlfn.IFNA(INDEX(Table6[[#All],[Location]],MATCH(RecordTable[[#This Row],[METRC]],Table6[Tag],0)),"DEAD")</f>
        <v>DEAD</v>
      </c>
    </row>
    <row r="4576" spans="1:6" x14ac:dyDescent="0.25">
      <c r="A4576" t="s">
        <v>4823</v>
      </c>
      <c r="B4576" t="s">
        <v>4824</v>
      </c>
      <c r="C4576" t="str">
        <f>_xlfn.CONCAT(RecordTable[[#This Row],[PhenoAbbv]],".",RIGHT(RecordTable[[#This Row],[METRC]],6))</f>
        <v>SKNK005.053226</v>
      </c>
      <c r="D4576" s="15">
        <v>43906</v>
      </c>
      <c r="E4576" s="15" t="str">
        <f>_xlfn.IFNA(IF(LEFT(VLOOKUP(RecordTable[[#This Row],[METRC]],METRC!A:B,2,FALSE),4)=LEFT(RecordTable[[#This Row],[CloneBarcode]],4),"match","MISMATCH"),"dead")</f>
        <v>dead</v>
      </c>
      <c r="F4576" s="15" t="str">
        <f>_xlfn.IFNA(INDEX(Table6[[#All],[Location]],MATCH(RecordTable[[#This Row],[METRC]],Table6[Tag],0)),"DEAD")</f>
        <v>DEAD</v>
      </c>
    </row>
    <row r="4577" spans="1:6" x14ac:dyDescent="0.25">
      <c r="A4577" t="str">
        <f>_xlfn.CONCAT("1A4070000000065000",RIGHT(RecordTable[[#This Row],[CloneBarcode]],6))</f>
        <v>1A4070000000065000064786</v>
      </c>
      <c r="B4577" t="str">
        <f>LEFT(RecordTable[[#This Row],[CloneBarcode]],7)</f>
        <v>SKNK005</v>
      </c>
      <c r="C4577" t="s">
        <v>4827</v>
      </c>
      <c r="D4577" s="15">
        <v>43906</v>
      </c>
      <c r="E4577" s="15" t="str">
        <f>_xlfn.IFNA(IF(LEFT(VLOOKUP(RecordTable[[#This Row],[METRC]],METRC!A:B,2,FALSE),4)=LEFT(RecordTable[[#This Row],[CloneBarcode]],4),"match","MISMATCH"),"dead")</f>
        <v>dead</v>
      </c>
      <c r="F4577" s="15" t="str">
        <f>_xlfn.IFNA(INDEX(Table6[[#All],[Location]],MATCH(RecordTable[[#This Row],[METRC]],Table6[Tag],0)),"DEAD")</f>
        <v>DEAD</v>
      </c>
    </row>
    <row r="4578" spans="1:6" x14ac:dyDescent="0.25">
      <c r="A4578" s="71" t="str">
        <f>_xlfn.CONCAT("1A4070000000065000",RIGHT(RecordTable[[#This Row],[CloneBarcode]],6))</f>
        <v>1A4070000000065000064886</v>
      </c>
      <c r="B4578" s="71" t="str">
        <f>LEFT(RecordTable[[#This Row],[CloneBarcode]],7)</f>
        <v>SKNK005</v>
      </c>
      <c r="C4578" s="71" t="s">
        <v>4967</v>
      </c>
      <c r="D4578" s="72">
        <v>43906</v>
      </c>
      <c r="E4578" s="72" t="str">
        <f>_xlfn.IFNA(IF(LEFT(VLOOKUP(RecordTable[[#This Row],[METRC]],METRC!A:B,2,FALSE),4)=LEFT(RecordTable[[#This Row],[CloneBarcode]],4),"match","MISMATCH"),"dead")</f>
        <v>dead</v>
      </c>
      <c r="F4578" s="72" t="str">
        <f>_xlfn.IFNA(INDEX(Table6[[#All],[Location]],MATCH(RecordTable[[#This Row],[METRC]],Table6[Tag],0)),"DEAD")</f>
        <v>DEAD</v>
      </c>
    </row>
    <row r="4579" spans="1:6" x14ac:dyDescent="0.25">
      <c r="A4579" t="str">
        <f>_xlfn.CONCAT("1A4070000000065000",RIGHT(RecordTable[[#This Row],[CloneBarcode]],6))</f>
        <v>1A4070000000065000064795</v>
      </c>
      <c r="B4579" t="str">
        <f>LEFT(RecordTable[[#This Row],[CloneBarcode]],7)</f>
        <v>SKNK005</v>
      </c>
      <c r="C4579" t="s">
        <v>4826</v>
      </c>
      <c r="D4579" s="15">
        <v>43906</v>
      </c>
      <c r="E4579" s="15" t="str">
        <f>_xlfn.IFNA(IF(LEFT(VLOOKUP(RecordTable[[#This Row],[METRC]],METRC!A:B,2,FALSE),4)=LEFT(RecordTable[[#This Row],[CloneBarcode]],4),"match","MISMATCH"),"dead")</f>
        <v>dead</v>
      </c>
      <c r="F4579" s="15" t="str">
        <f>_xlfn.IFNA(INDEX(Table6[[#All],[Location]],MATCH(RecordTable[[#This Row],[METRC]],Table6[Tag],0)),"DEAD")</f>
        <v>DEAD</v>
      </c>
    </row>
    <row r="4580" spans="1:6" x14ac:dyDescent="0.25">
      <c r="A4580" t="str">
        <f>_xlfn.CONCAT("1A4070000000065000",RIGHT(RecordTable[[#This Row],[CloneBarcode]],6))</f>
        <v>1A4070000000065000063000</v>
      </c>
      <c r="B4580" t="str">
        <f>LEFT(RecordTable[[#This Row],[CloneBarcode]],7)</f>
        <v>SKNK005</v>
      </c>
      <c r="C4580" t="s">
        <v>4825</v>
      </c>
      <c r="D4580" s="15">
        <v>43906</v>
      </c>
      <c r="E4580" s="15" t="str">
        <f>_xlfn.IFNA(IF(LEFT(VLOOKUP(RecordTable[[#This Row],[METRC]],METRC!A:B,2,FALSE),4)=LEFT(RecordTable[[#This Row],[CloneBarcode]],4),"match","MISMATCH"),"dead")</f>
        <v>dead</v>
      </c>
      <c r="F4580" s="15" t="str">
        <f>_xlfn.IFNA(INDEX(Table6[[#All],[Location]],MATCH(RecordTable[[#This Row],[METRC]],Table6[Tag],0)),"DEAD")</f>
        <v>DEAD</v>
      </c>
    </row>
    <row r="4581" spans="1:6" x14ac:dyDescent="0.25">
      <c r="A4581" t="str">
        <f>_xlfn.CONCAT("1A4070000000065000",RIGHT(RecordTable[[#This Row],[CloneBarcode]],6))</f>
        <v>1A4070000000065000064809</v>
      </c>
      <c r="B4581" t="str">
        <f>LEFT(RecordTable[[#This Row],[CloneBarcode]],7)</f>
        <v>SKNK007</v>
      </c>
      <c r="C4581" t="s">
        <v>4832</v>
      </c>
      <c r="D4581" s="15">
        <v>43906</v>
      </c>
      <c r="E4581" s="15" t="str">
        <f>_xlfn.IFNA(IF(LEFT(VLOOKUP(RecordTable[[#This Row],[METRC]],METRC!A:B,2,FALSE),4)=LEFT(RecordTable[[#This Row],[CloneBarcode]],4),"match","MISMATCH"),"dead")</f>
        <v>dead</v>
      </c>
      <c r="F4581" s="15" t="str">
        <f>_xlfn.IFNA(INDEX(Table6[[#All],[Location]],MATCH(RecordTable[[#This Row],[METRC]],Table6[Tag],0)),"DEAD")</f>
        <v>DEAD</v>
      </c>
    </row>
    <row r="4582" spans="1:6" x14ac:dyDescent="0.25">
      <c r="A4582" t="str">
        <f>_xlfn.CONCAT("1A4070000000065000",RIGHT(RecordTable[[#This Row],[CloneBarcode]],6))</f>
        <v>1A4070000000065000064788</v>
      </c>
      <c r="B4582" t="str">
        <f>LEFT(RecordTable[[#This Row],[CloneBarcode]],7)</f>
        <v>SKNK007</v>
      </c>
      <c r="C4582" t="s">
        <v>4831</v>
      </c>
      <c r="D4582" s="15">
        <v>43906</v>
      </c>
      <c r="E4582" s="15" t="str">
        <f>_xlfn.IFNA(IF(LEFT(VLOOKUP(RecordTable[[#This Row],[METRC]],METRC!A:B,2,FALSE),4)=LEFT(RecordTable[[#This Row],[CloneBarcode]],4),"match","MISMATCH"),"dead")</f>
        <v>dead</v>
      </c>
      <c r="F4582" s="15" t="str">
        <f>_xlfn.IFNA(INDEX(Table6[[#All],[Location]],MATCH(RecordTable[[#This Row],[METRC]],Table6[Tag],0)),"DEAD")</f>
        <v>DEAD</v>
      </c>
    </row>
    <row r="4583" spans="1:6" x14ac:dyDescent="0.25">
      <c r="A4583" t="str">
        <f>_xlfn.CONCAT("1A4070000000065000",RIGHT(RecordTable[[#This Row],[CloneBarcode]],6))</f>
        <v>1A4070000000065000064793</v>
      </c>
      <c r="B4583" t="str">
        <f>LEFT(RecordTable[[#This Row],[CloneBarcode]],7)</f>
        <v>SKNK007</v>
      </c>
      <c r="C4583" t="s">
        <v>4830</v>
      </c>
      <c r="D4583" s="15">
        <v>43906</v>
      </c>
      <c r="E4583" s="15" t="str">
        <f>_xlfn.IFNA(IF(LEFT(VLOOKUP(RecordTable[[#This Row],[METRC]],METRC!A:B,2,FALSE),4)=LEFT(RecordTable[[#This Row],[CloneBarcode]],4),"match","MISMATCH"),"dead")</f>
        <v>dead</v>
      </c>
      <c r="F4583" s="15" t="str">
        <f>_xlfn.IFNA(INDEX(Table6[[#All],[Location]],MATCH(RecordTable[[#This Row],[METRC]],Table6[Tag],0)),"DEAD")</f>
        <v>DEAD</v>
      </c>
    </row>
    <row r="4584" spans="1:6" x14ac:dyDescent="0.25">
      <c r="A4584" t="str">
        <f>_xlfn.CONCAT("1A4070000000065000",RIGHT(RecordTable[[#This Row],[CloneBarcode]],6))</f>
        <v>1A4070000000065000057104</v>
      </c>
      <c r="B4584" t="str">
        <f>LEFT(RecordTable[[#This Row],[CloneBarcode]],7)</f>
        <v>SKNK007</v>
      </c>
      <c r="C4584" t="s">
        <v>4717</v>
      </c>
      <c r="D4584" s="15">
        <v>43906</v>
      </c>
      <c r="E4584" s="15" t="str">
        <f>_xlfn.IFNA(IF(LEFT(VLOOKUP(RecordTable[[#This Row],[METRC]],METRC!A:B,2,FALSE),4)=LEFT(RecordTable[[#This Row],[CloneBarcode]],4),"match","MISMATCH"),"dead")</f>
        <v>dead</v>
      </c>
      <c r="F4584" s="15" t="str">
        <f>_xlfn.IFNA(INDEX(Table6[[#All],[Location]],MATCH(RecordTable[[#This Row],[METRC]],Table6[Tag],0)),"DEAD")</f>
        <v>DEAD</v>
      </c>
    </row>
    <row r="4585" spans="1:6" x14ac:dyDescent="0.25">
      <c r="A4585" t="str">
        <f>_xlfn.CONCAT("1A4070000000065000",RIGHT(RecordTable[[#This Row],[CloneBarcode]],6))</f>
        <v>1A4070000000065000064787</v>
      </c>
      <c r="B4585" t="str">
        <f>LEFT(RecordTable[[#This Row],[CloneBarcode]],7)</f>
        <v>SKNK009</v>
      </c>
      <c r="C4585" t="s">
        <v>4834</v>
      </c>
      <c r="D4585" s="15">
        <v>43906</v>
      </c>
      <c r="E4585" s="15" t="str">
        <f>_xlfn.IFNA(IF(LEFT(VLOOKUP(RecordTable[[#This Row],[METRC]],METRC!A:B,2,FALSE),4)=LEFT(RecordTable[[#This Row],[CloneBarcode]],4),"match","MISMATCH"),"dead")</f>
        <v>dead</v>
      </c>
      <c r="F4585" s="15" t="str">
        <f>_xlfn.IFNA(INDEX(Table6[[#All],[Location]],MATCH(RecordTable[[#This Row],[METRC]],Table6[Tag],0)),"DEAD")</f>
        <v>DEAD</v>
      </c>
    </row>
    <row r="4586" spans="1:6" x14ac:dyDescent="0.25">
      <c r="A4586" t="str">
        <f>_xlfn.CONCAT("1A4070000000065000",RIGHT(RecordTable[[#This Row],[CloneBarcode]],6))</f>
        <v>1A4070000000065000064798</v>
      </c>
      <c r="B4586" t="str">
        <f>LEFT(RecordTable[[#This Row],[CloneBarcode]],7)</f>
        <v>SKNK009</v>
      </c>
      <c r="C4586" t="s">
        <v>4833</v>
      </c>
      <c r="D4586" s="15">
        <v>43906</v>
      </c>
      <c r="E4586" s="15" t="str">
        <f>_xlfn.IFNA(IF(LEFT(VLOOKUP(RecordTable[[#This Row],[METRC]],METRC!A:B,2,FALSE),4)=LEFT(RecordTable[[#This Row],[CloneBarcode]],4),"match","MISMATCH"),"dead")</f>
        <v>dead</v>
      </c>
      <c r="F4586" s="15" t="str">
        <f>_xlfn.IFNA(INDEX(Table6[[#All],[Location]],MATCH(RecordTable[[#This Row],[METRC]],Table6[Tag],0)),"DEAD")</f>
        <v>DEAD</v>
      </c>
    </row>
    <row r="4587" spans="1:6" x14ac:dyDescent="0.25">
      <c r="A4587" t="str">
        <f>_xlfn.CONCAT("1A4070000000065000",RIGHT(RecordTable[[#This Row],[CloneBarcode]],6))</f>
        <v>1A4070000000065000064807</v>
      </c>
      <c r="B4587" t="str">
        <f>LEFT(RecordTable[[#This Row],[CloneBarcode]],7)</f>
        <v>SKNK009</v>
      </c>
      <c r="C4587" t="s">
        <v>4968</v>
      </c>
      <c r="D4587" s="15">
        <v>43906</v>
      </c>
      <c r="E4587" s="15" t="str">
        <f>_xlfn.IFNA(IF(LEFT(VLOOKUP(RecordTable[[#This Row],[METRC]],METRC!A:B,2,FALSE),4)=LEFT(RecordTable[[#This Row],[CloneBarcode]],4),"match","MISMATCH"),"dead")</f>
        <v>dead</v>
      </c>
      <c r="F4587" s="15" t="str">
        <f>_xlfn.IFNA(INDEX(Table6[[#All],[Location]],MATCH(RecordTable[[#This Row],[METRC]],Table6[Tag],0)),"DEAD")</f>
        <v>DEAD</v>
      </c>
    </row>
    <row r="4588" spans="1:6" x14ac:dyDescent="0.25">
      <c r="A4588" t="s">
        <v>4835</v>
      </c>
      <c r="B4588" t="s">
        <v>4836</v>
      </c>
      <c r="C4588" t="str">
        <f>_xlfn.CONCAT(RecordTable[[#This Row],[PhenoAbbv]],".",RIGHT(RecordTable[[#This Row],[METRC]],6))</f>
        <v>SKNK012.053232</v>
      </c>
      <c r="D4588" s="15">
        <v>43906</v>
      </c>
      <c r="E4588" s="15" t="str">
        <f>_xlfn.IFNA(IF(LEFT(VLOOKUP(RecordTable[[#This Row],[METRC]],METRC!A:B,2,FALSE),4)=LEFT(RecordTable[[#This Row],[CloneBarcode]],4),"match","MISMATCH"),"dead")</f>
        <v>dead</v>
      </c>
      <c r="F4588" s="15" t="str">
        <f>_xlfn.IFNA(INDEX(Table6[[#All],[Location]],MATCH(RecordTable[[#This Row],[METRC]],Table6[Tag],0)),"DEAD")</f>
        <v>DEAD</v>
      </c>
    </row>
    <row r="4589" spans="1:6" x14ac:dyDescent="0.25">
      <c r="A4589" t="str">
        <f>_xlfn.CONCAT("1A4070000000065000",RIGHT(RecordTable[[#This Row],[CloneBarcode]],6))</f>
        <v>1A4070000000065000061745</v>
      </c>
      <c r="B4589" t="str">
        <f>LEFT(RecordTable[[#This Row],[CloneBarcode]],7)</f>
        <v>SKNK012</v>
      </c>
      <c r="C4589" t="s">
        <v>4837</v>
      </c>
      <c r="D4589" s="15">
        <v>43906</v>
      </c>
      <c r="E4589" s="15" t="str">
        <f>_xlfn.IFNA(IF(LEFT(VLOOKUP(RecordTable[[#This Row],[METRC]],METRC!A:B,2,FALSE),4)=LEFT(RecordTable[[#This Row],[CloneBarcode]],4),"match","MISMATCH"),"dead")</f>
        <v>dead</v>
      </c>
      <c r="F4589" s="15" t="str">
        <f>_xlfn.IFNA(INDEX(Table6[[#All],[Location]],MATCH(RecordTable[[#This Row],[METRC]],Table6[Tag],0)),"DEAD")</f>
        <v>DEAD</v>
      </c>
    </row>
    <row r="4590" spans="1:6" x14ac:dyDescent="0.25">
      <c r="A4590" t="str">
        <f>_xlfn.CONCAT("1A4070000000065000",RIGHT(RecordTable[[#This Row],[CloneBarcode]],6))</f>
        <v>1A4070000000065000061748</v>
      </c>
      <c r="B4590" t="str">
        <f>LEFT(RecordTable[[#This Row],[CloneBarcode]],7)</f>
        <v>SKNK012</v>
      </c>
      <c r="C4590" t="s">
        <v>4838</v>
      </c>
      <c r="D4590" s="15">
        <v>43906</v>
      </c>
      <c r="E4590" s="15" t="str">
        <f>_xlfn.IFNA(IF(LEFT(VLOOKUP(RecordTable[[#This Row],[METRC]],METRC!A:B,2,FALSE),4)=LEFT(RecordTable[[#This Row],[CloneBarcode]],4),"match","MISMATCH"),"dead")</f>
        <v>dead</v>
      </c>
      <c r="F4590" s="15" t="str">
        <f>_xlfn.IFNA(INDEX(Table6[[#All],[Location]],MATCH(RecordTable[[#This Row],[METRC]],Table6[Tag],0)),"DEAD")</f>
        <v>DEAD</v>
      </c>
    </row>
    <row r="4591" spans="1:6" x14ac:dyDescent="0.25">
      <c r="A4591" t="str">
        <f>_xlfn.CONCAT("1A4070000000065000",RIGHT(RecordTable[[#This Row],[CloneBarcode]],6))</f>
        <v>1A4070000000065000063006</v>
      </c>
      <c r="B4591" t="str">
        <f>LEFT(RecordTable[[#This Row],[CloneBarcode]],7)</f>
        <v>SKNK012</v>
      </c>
      <c r="C4591" t="s">
        <v>4840</v>
      </c>
      <c r="D4591" s="15">
        <v>43906</v>
      </c>
      <c r="E4591" s="15" t="str">
        <f>_xlfn.IFNA(IF(LEFT(VLOOKUP(RecordTable[[#This Row],[METRC]],METRC!A:B,2,FALSE),4)=LEFT(RecordTable[[#This Row],[CloneBarcode]],4),"match","MISMATCH"),"dead")</f>
        <v>dead</v>
      </c>
      <c r="F4591" s="15" t="str">
        <f>_xlfn.IFNA(INDEX(Table6[[#All],[Location]],MATCH(RecordTable[[#This Row],[METRC]],Table6[Tag],0)),"DEAD")</f>
        <v>DEAD</v>
      </c>
    </row>
    <row r="4592" spans="1:6" x14ac:dyDescent="0.25">
      <c r="A4592" t="str">
        <f>_xlfn.CONCAT("1A4070000000065000",RIGHT(RecordTable[[#This Row],[CloneBarcode]],6))</f>
        <v>1A4070000000065000063012</v>
      </c>
      <c r="B4592" t="str">
        <f>LEFT(RecordTable[[#This Row],[CloneBarcode]],7)</f>
        <v>SKNK012</v>
      </c>
      <c r="C4592" t="s">
        <v>4839</v>
      </c>
      <c r="D4592" s="15">
        <v>43906</v>
      </c>
      <c r="E4592" s="15" t="str">
        <f>_xlfn.IFNA(IF(LEFT(VLOOKUP(RecordTable[[#This Row],[METRC]],METRC!A:B,2,FALSE),4)=LEFT(RecordTable[[#This Row],[CloneBarcode]],4),"match","MISMATCH"),"dead")</f>
        <v>dead</v>
      </c>
      <c r="F4592" s="15" t="str">
        <f>_xlfn.IFNA(INDEX(Table6[[#All],[Location]],MATCH(RecordTable[[#This Row],[METRC]],Table6[Tag],0)),"DEAD")</f>
        <v>DEAD</v>
      </c>
    </row>
    <row r="4593" spans="1:6" x14ac:dyDescent="0.25">
      <c r="A4593" t="str">
        <f>_xlfn.CONCAT("1A4070000000065000",RIGHT(RecordTable[[#This Row],[CloneBarcode]],6))</f>
        <v>1A4070000000065000064806</v>
      </c>
      <c r="B4593" t="str">
        <f>LEFT(RecordTable[[#This Row],[CloneBarcode]],7)</f>
        <v>SKNK012</v>
      </c>
      <c r="C4593" t="s">
        <v>4843</v>
      </c>
      <c r="D4593" s="15">
        <v>43906</v>
      </c>
      <c r="E4593" s="15" t="str">
        <f>_xlfn.IFNA(IF(LEFT(VLOOKUP(RecordTable[[#This Row],[METRC]],METRC!A:B,2,FALSE),4)=LEFT(RecordTable[[#This Row],[CloneBarcode]],4),"match","MISMATCH"),"dead")</f>
        <v>dead</v>
      </c>
      <c r="F4593" s="15" t="str">
        <f>_xlfn.IFNA(INDEX(Table6[[#All],[Location]],MATCH(RecordTable[[#This Row],[METRC]],Table6[Tag],0)),"DEAD")</f>
        <v>DEAD</v>
      </c>
    </row>
    <row r="4594" spans="1:6" x14ac:dyDescent="0.25">
      <c r="A4594" t="str">
        <f>_xlfn.CONCAT("1A4070000000065000",RIGHT(RecordTable[[#This Row],[CloneBarcode]],6))</f>
        <v>1A4070000000065000064791</v>
      </c>
      <c r="B4594" t="str">
        <f>LEFT(RecordTable[[#This Row],[CloneBarcode]],7)</f>
        <v>SKNK012</v>
      </c>
      <c r="C4594" t="s">
        <v>4844</v>
      </c>
      <c r="D4594" s="15">
        <v>43906</v>
      </c>
      <c r="E4594" s="15" t="str">
        <f>_xlfn.IFNA(IF(LEFT(VLOOKUP(RecordTable[[#This Row],[METRC]],METRC!A:B,2,FALSE),4)=LEFT(RecordTable[[#This Row],[CloneBarcode]],4),"match","MISMATCH"),"dead")</f>
        <v>dead</v>
      </c>
      <c r="F4594" s="15" t="str">
        <f>_xlfn.IFNA(INDEX(Table6[[#All],[Location]],MATCH(RecordTable[[#This Row],[METRC]],Table6[Tag],0)),"DEAD")</f>
        <v>DEAD</v>
      </c>
    </row>
    <row r="4595" spans="1:6" x14ac:dyDescent="0.25">
      <c r="A4595" t="str">
        <f>_xlfn.CONCAT("1A4070000000065000",RIGHT(RecordTable[[#This Row],[CloneBarcode]],6))</f>
        <v>1A4070000000065000064797</v>
      </c>
      <c r="B4595" t="str">
        <f>LEFT(RecordTable[[#This Row],[CloneBarcode]],7)</f>
        <v>SKNK012</v>
      </c>
      <c r="C4595" t="s">
        <v>4842</v>
      </c>
      <c r="D4595" s="15">
        <v>43906</v>
      </c>
      <c r="E4595" s="15" t="str">
        <f>_xlfn.IFNA(IF(LEFT(VLOOKUP(RecordTable[[#This Row],[METRC]],METRC!A:B,2,FALSE),4)=LEFT(RecordTable[[#This Row],[CloneBarcode]],4),"match","MISMATCH"),"dead")</f>
        <v>dead</v>
      </c>
      <c r="F4595" s="15" t="str">
        <f>_xlfn.IFNA(INDEX(Table6[[#All],[Location]],MATCH(RecordTable[[#This Row],[METRC]],Table6[Tag],0)),"DEAD")</f>
        <v>DEAD</v>
      </c>
    </row>
    <row r="4596" spans="1:6" x14ac:dyDescent="0.25">
      <c r="A4596" t="str">
        <f>_xlfn.CONCAT("1A4070000000065000",RIGHT(RecordTable[[#This Row],[CloneBarcode]],6))</f>
        <v>1A4070000000065000064794</v>
      </c>
      <c r="B4596" t="str">
        <f>LEFT(RecordTable[[#This Row],[CloneBarcode]],7)</f>
        <v>SKNK012</v>
      </c>
      <c r="C4596" t="s">
        <v>4841</v>
      </c>
      <c r="D4596" s="15">
        <v>43906</v>
      </c>
      <c r="E4596" s="15" t="str">
        <f>_xlfn.IFNA(IF(LEFT(VLOOKUP(RecordTable[[#This Row],[METRC]],METRC!A:B,2,FALSE),4)=LEFT(RecordTable[[#This Row],[CloneBarcode]],4),"match","MISMATCH"),"dead")</f>
        <v>dead</v>
      </c>
      <c r="F4596" s="15" t="str">
        <f>_xlfn.IFNA(INDEX(Table6[[#All],[Location]],MATCH(RecordTable[[#This Row],[METRC]],Table6[Tag],0)),"DEAD")</f>
        <v>DEAD</v>
      </c>
    </row>
    <row r="4597" spans="1:6" x14ac:dyDescent="0.25">
      <c r="A4597" t="str">
        <f>_xlfn.CONCAT("1A4070000000065000",RIGHT(RecordTable[[#This Row],[CloneBarcode]],6))</f>
        <v>1A4070000000065000057124</v>
      </c>
      <c r="B4597" t="str">
        <f>LEFT(RecordTable[[#This Row],[CloneBarcode]],7)</f>
        <v>SKNK012</v>
      </c>
      <c r="C4597" t="s">
        <v>4718</v>
      </c>
      <c r="D4597" s="15">
        <v>43906</v>
      </c>
      <c r="E4597" s="15" t="str">
        <f>_xlfn.IFNA(IF(LEFT(VLOOKUP(RecordTable[[#This Row],[METRC]],METRC!A:B,2,FALSE),4)=LEFT(RecordTable[[#This Row],[CloneBarcode]],4),"match","MISMATCH"),"dead")</f>
        <v>dead</v>
      </c>
      <c r="F4597" s="15" t="str">
        <f>_xlfn.IFNA(INDEX(Table6[[#All],[Location]],MATCH(RecordTable[[#This Row],[METRC]],Table6[Tag],0)),"DEAD")</f>
        <v>DEAD</v>
      </c>
    </row>
    <row r="4598" spans="1:6" x14ac:dyDescent="0.25">
      <c r="A4598" t="s">
        <v>4664</v>
      </c>
      <c r="B4598" t="s">
        <v>2662</v>
      </c>
      <c r="C4598" t="str">
        <f>_xlfn.CONCAT(RecordTable[[#This Row],[PhenoAbbv]],".",RIGHT(RecordTable[[#This Row],[METRC]],6))</f>
        <v>SOUR002.048119</v>
      </c>
      <c r="D4598" s="15">
        <v>43906</v>
      </c>
      <c r="E4598" s="15" t="str">
        <f>_xlfn.IFNA(IF(LEFT(VLOOKUP(RecordTable[[#This Row],[METRC]],METRC!A:B,2,FALSE),4)=LEFT(RecordTable[[#This Row],[CloneBarcode]],4),"match","MISMATCH"),"dead")</f>
        <v>dead</v>
      </c>
      <c r="F4598" s="15" t="str">
        <f>_xlfn.IFNA(INDEX(Table6[[#All],[Location]],MATCH(RecordTable[[#This Row],[METRC]],Table6[Tag],0)),"DEAD")</f>
        <v>DEAD</v>
      </c>
    </row>
    <row r="4599" spans="1:6" x14ac:dyDescent="0.25">
      <c r="A4599" t="s">
        <v>4860</v>
      </c>
      <c r="B4599" t="s">
        <v>2662</v>
      </c>
      <c r="C4599" t="str">
        <f>_xlfn.CONCAT(RecordTable[[#This Row],[PhenoAbbv]],".",RIGHT(RecordTable[[#This Row],[METRC]],6))</f>
        <v>SOUR002.053298</v>
      </c>
      <c r="D4599" s="15">
        <v>43906</v>
      </c>
      <c r="E4599" s="15" t="str">
        <f>_xlfn.IFNA(IF(LEFT(VLOOKUP(RecordTable[[#This Row],[METRC]],METRC!A:B,2,FALSE),4)=LEFT(RecordTable[[#This Row],[CloneBarcode]],4),"match","MISMATCH"),"dead")</f>
        <v>dead</v>
      </c>
      <c r="F4599" s="15" t="str">
        <f>_xlfn.IFNA(INDEX(Table6[[#All],[Location]],MATCH(RecordTable[[#This Row],[METRC]],Table6[Tag],0)),"DEAD")</f>
        <v>DEAD</v>
      </c>
    </row>
    <row r="4600" spans="1:6" x14ac:dyDescent="0.25">
      <c r="A4600" t="str">
        <f>_xlfn.CONCAT("1A4070000000065000",RIGHT(RecordTable[[#This Row],[CloneBarcode]],6))</f>
        <v>1A4070000000065000064823</v>
      </c>
      <c r="B4600" t="str">
        <f>LEFT(RecordTable[[#This Row],[CloneBarcode]],7)</f>
        <v>SOUR002</v>
      </c>
      <c r="C4600" t="s">
        <v>2712</v>
      </c>
      <c r="D4600" s="15">
        <v>43906</v>
      </c>
      <c r="E4600" s="15" t="str">
        <f>_xlfn.IFNA(IF(LEFT(VLOOKUP(RecordTable[[#This Row],[METRC]],METRC!A:B,2,FALSE),4)=LEFT(RecordTable[[#This Row],[CloneBarcode]],4),"match","MISMATCH"),"dead")</f>
        <v>dead</v>
      </c>
      <c r="F4600" s="15" t="str">
        <f>_xlfn.IFNA(INDEX(Table6[[#All],[Location]],MATCH(RecordTable[[#This Row],[METRC]],Table6[Tag],0)),"DEAD")</f>
        <v>DEAD</v>
      </c>
    </row>
    <row r="4601" spans="1:6" x14ac:dyDescent="0.25">
      <c r="A4601" t="str">
        <f>_xlfn.CONCAT("1A4070000000065000",RIGHT(RecordTable[[#This Row],[CloneBarcode]],6))</f>
        <v>1A4070000000065000064822</v>
      </c>
      <c r="B4601" t="str">
        <f>LEFT(RecordTable[[#This Row],[CloneBarcode]],7)</f>
        <v>SOUR002</v>
      </c>
      <c r="C4601" t="s">
        <v>2663</v>
      </c>
      <c r="D4601" s="15">
        <v>43906</v>
      </c>
      <c r="E4601" s="15" t="str">
        <f>_xlfn.IFNA(IF(LEFT(VLOOKUP(RecordTable[[#This Row],[METRC]],METRC!A:B,2,FALSE),4)=LEFT(RecordTable[[#This Row],[CloneBarcode]],4),"match","MISMATCH"),"dead")</f>
        <v>dead</v>
      </c>
      <c r="F4601" s="15" t="str">
        <f>_xlfn.IFNA(INDEX(Table6[[#All],[Location]],MATCH(RecordTable[[#This Row],[METRC]],Table6[Tag],0)),"DEAD")</f>
        <v>DEAD</v>
      </c>
    </row>
    <row r="4602" spans="1:6" x14ac:dyDescent="0.25">
      <c r="A4602" t="str">
        <f>_xlfn.CONCAT("1A4070000000065000",RIGHT(RecordTable[[#This Row],[CloneBarcode]],6))</f>
        <v>1A4070000000065000062002</v>
      </c>
      <c r="B4602" t="str">
        <f>LEFT(RecordTable[[#This Row],[CloneBarcode]],7)</f>
        <v>SOUR002</v>
      </c>
      <c r="C4602" t="s">
        <v>2698</v>
      </c>
      <c r="D4602" s="15">
        <v>43906</v>
      </c>
      <c r="E4602" s="15" t="str">
        <f>_xlfn.IFNA(IF(LEFT(VLOOKUP(RecordTable[[#This Row],[METRC]],METRC!A:B,2,FALSE),4)=LEFT(RecordTable[[#This Row],[CloneBarcode]],4),"match","MISMATCH"),"dead")</f>
        <v>dead</v>
      </c>
      <c r="F4602" s="15" t="str">
        <f>_xlfn.IFNA(INDEX(Table6[[#All],[Location]],MATCH(RecordTable[[#This Row],[METRC]],Table6[Tag],0)),"DEAD")</f>
        <v>DEAD</v>
      </c>
    </row>
    <row r="4603" spans="1:6" x14ac:dyDescent="0.25">
      <c r="A4603" t="str">
        <f>_xlfn.CONCAT("1A4070000000065000",RIGHT(RecordTable[[#This Row],[CloneBarcode]],6))</f>
        <v>1A4070000000065000064821</v>
      </c>
      <c r="B4603" t="str">
        <f>LEFT(RecordTable[[#This Row],[CloneBarcode]],7)</f>
        <v>SOUR002</v>
      </c>
      <c r="C4603" t="s">
        <v>4861</v>
      </c>
      <c r="D4603" s="15">
        <v>43906</v>
      </c>
      <c r="E4603" s="15" t="str">
        <f>_xlfn.IFNA(IF(LEFT(VLOOKUP(RecordTable[[#This Row],[METRC]],METRC!A:B,2,FALSE),4)=LEFT(RecordTable[[#This Row],[CloneBarcode]],4),"match","MISMATCH"),"dead")</f>
        <v>dead</v>
      </c>
      <c r="F4603" s="15" t="str">
        <f>_xlfn.IFNA(INDEX(Table6[[#All],[Location]],MATCH(RecordTable[[#This Row],[METRC]],Table6[Tag],0)),"DEAD")</f>
        <v>DEAD</v>
      </c>
    </row>
    <row r="4604" spans="1:6" x14ac:dyDescent="0.25">
      <c r="A4604" t="str">
        <f>_xlfn.CONCAT("1A4070000000065000",RIGHT(RecordTable[[#This Row],[CloneBarcode]],6))</f>
        <v>1A4070000000065000055765</v>
      </c>
      <c r="B4604" t="str">
        <f>LEFT(RecordTable[[#This Row],[CloneBarcode]],7)</f>
        <v>SOUR002</v>
      </c>
      <c r="C4604" t="s">
        <v>4969</v>
      </c>
      <c r="D4604" s="15">
        <v>43906</v>
      </c>
      <c r="E4604" s="15" t="str">
        <f>_xlfn.IFNA(IF(LEFT(VLOOKUP(RecordTable[[#This Row],[METRC]],METRC!A:B,2,FALSE),4)=LEFT(RecordTable[[#This Row],[CloneBarcode]],4),"match","MISMATCH"),"dead")</f>
        <v>dead</v>
      </c>
      <c r="F4604" s="15" t="str">
        <f>_xlfn.IFNA(INDEX(Table6[[#All],[Location]],MATCH(RecordTable[[#This Row],[METRC]],Table6[Tag],0)),"DEAD")</f>
        <v>DEAD</v>
      </c>
    </row>
    <row r="4605" spans="1:6" x14ac:dyDescent="0.25">
      <c r="A4605" t="str">
        <f>_xlfn.CONCAT("1A4070000000065000",RIGHT(RecordTable[[#This Row],[CloneBarcode]],6))</f>
        <v>1A4070000000065000057080</v>
      </c>
      <c r="B4605" t="str">
        <f>LEFT(RecordTable[[#This Row],[CloneBarcode]],7)</f>
        <v>SOUR002</v>
      </c>
      <c r="C4605" t="s">
        <v>4719</v>
      </c>
      <c r="D4605" s="15">
        <v>43906</v>
      </c>
      <c r="E4605" s="15" t="str">
        <f>_xlfn.IFNA(IF(LEFT(VLOOKUP(RecordTable[[#This Row],[METRC]],METRC!A:B,2,FALSE),4)=LEFT(RecordTable[[#This Row],[CloneBarcode]],4),"match","MISMATCH"),"dead")</f>
        <v>dead</v>
      </c>
      <c r="F4605" s="15" t="str">
        <f>_xlfn.IFNA(INDEX(Table6[[#All],[Location]],MATCH(RecordTable[[#This Row],[METRC]],Table6[Tag],0)),"DEAD")</f>
        <v>DEAD</v>
      </c>
    </row>
    <row r="4606" spans="1:6" x14ac:dyDescent="0.25">
      <c r="A4606" t="s">
        <v>4665</v>
      </c>
      <c r="B4606" t="s">
        <v>4666</v>
      </c>
      <c r="C4606" t="str">
        <f>_xlfn.CONCAT(RecordTable[[#This Row],[PhenoAbbv]],".",RIGHT(RecordTable[[#This Row],[METRC]],6))</f>
        <v>SOUR004.048121</v>
      </c>
      <c r="D4606" s="15">
        <v>43906</v>
      </c>
      <c r="E4606" s="15" t="str">
        <f>_xlfn.IFNA(IF(LEFT(VLOOKUP(RecordTable[[#This Row],[METRC]],METRC!A:B,2,FALSE),4)=LEFT(RecordTable[[#This Row],[CloneBarcode]],4),"match","MISMATCH"),"dead")</f>
        <v>dead</v>
      </c>
      <c r="F4606" s="15" t="str">
        <f>_xlfn.IFNA(INDEX(Table6[[#All],[Location]],MATCH(RecordTable[[#This Row],[METRC]],Table6[Tag],0)),"DEAD")</f>
        <v>DEAD</v>
      </c>
    </row>
    <row r="4607" spans="1:6" x14ac:dyDescent="0.25">
      <c r="A4607" t="str">
        <f>_xlfn.CONCAT("1A4070000000065000",RIGHT(RecordTable[[#This Row],[CloneBarcode]],6))</f>
        <v>1A4070000000065000064829</v>
      </c>
      <c r="B4607" t="str">
        <f>LEFT(RecordTable[[#This Row],[CloneBarcode]],7)</f>
        <v>SOUR004</v>
      </c>
      <c r="C4607" t="s">
        <v>4864</v>
      </c>
      <c r="D4607" s="15">
        <v>43906</v>
      </c>
      <c r="E4607" s="15" t="str">
        <f>_xlfn.IFNA(IF(LEFT(VLOOKUP(RecordTable[[#This Row],[METRC]],METRC!A:B,2,FALSE),4)=LEFT(RecordTable[[#This Row],[CloneBarcode]],4),"match","MISMATCH"),"dead")</f>
        <v>dead</v>
      </c>
      <c r="F4607" s="15" t="str">
        <f>_xlfn.IFNA(INDEX(Table6[[#All],[Location]],MATCH(RecordTable[[#This Row],[METRC]],Table6[Tag],0)),"DEAD")</f>
        <v>DEAD</v>
      </c>
    </row>
    <row r="4608" spans="1:6" x14ac:dyDescent="0.25">
      <c r="A4608" t="str">
        <f>_xlfn.CONCAT("1A4070000000065000",RIGHT(RecordTable[[#This Row],[CloneBarcode]],6))</f>
        <v>1A4070000000065000064828</v>
      </c>
      <c r="B4608" t="str">
        <f>LEFT(RecordTable[[#This Row],[CloneBarcode]],7)</f>
        <v>SOUR004</v>
      </c>
      <c r="C4608" t="s">
        <v>4863</v>
      </c>
      <c r="D4608" s="15">
        <v>43906</v>
      </c>
      <c r="E4608" s="15" t="str">
        <f>_xlfn.IFNA(IF(LEFT(VLOOKUP(RecordTable[[#This Row],[METRC]],METRC!A:B,2,FALSE),4)=LEFT(RecordTable[[#This Row],[CloneBarcode]],4),"match","MISMATCH"),"dead")</f>
        <v>dead</v>
      </c>
      <c r="F4608" s="15" t="str">
        <f>_xlfn.IFNA(INDEX(Table6[[#All],[Location]],MATCH(RecordTable[[#This Row],[METRC]],Table6[Tag],0)),"DEAD")</f>
        <v>DEAD</v>
      </c>
    </row>
    <row r="4609" spans="1:6" x14ac:dyDescent="0.25">
      <c r="A4609" t="str">
        <f>_xlfn.CONCAT("1A4070000000065000",RIGHT(RecordTable[[#This Row],[CloneBarcode]],6))</f>
        <v>1A4070000000065000062014</v>
      </c>
      <c r="B4609" t="str">
        <f>LEFT(RecordTable[[#This Row],[CloneBarcode]],7)</f>
        <v>SOUR004</v>
      </c>
      <c r="C4609" t="s">
        <v>4862</v>
      </c>
      <c r="D4609" s="15">
        <v>43906</v>
      </c>
      <c r="E4609" s="15" t="str">
        <f>_xlfn.IFNA(IF(LEFT(VLOOKUP(RecordTable[[#This Row],[METRC]],METRC!A:B,2,FALSE),4)=LEFT(RecordTable[[#This Row],[CloneBarcode]],4),"match","MISMATCH"),"dead")</f>
        <v>dead</v>
      </c>
      <c r="F4609" s="15" t="str">
        <f>_xlfn.IFNA(INDEX(Table6[[#All],[Location]],MATCH(RecordTable[[#This Row],[METRC]],Table6[Tag],0)),"DEAD")</f>
        <v>DEAD</v>
      </c>
    </row>
    <row r="4610" spans="1:6" x14ac:dyDescent="0.25">
      <c r="A4610" t="str">
        <f>_xlfn.CONCAT("1A4070000000065000",RIGHT(RecordTable[[#This Row],[CloneBarcode]],6))</f>
        <v>1A4070000000065000064824</v>
      </c>
      <c r="B4610" t="str">
        <f>LEFT(RecordTable[[#This Row],[CloneBarcode]],7)</f>
        <v>SOUR007</v>
      </c>
      <c r="C4610" t="s">
        <v>232</v>
      </c>
      <c r="D4610" s="15">
        <v>43906</v>
      </c>
      <c r="E4610" s="15" t="str">
        <f>_xlfn.IFNA(IF(LEFT(VLOOKUP(RecordTable[[#This Row],[METRC]],METRC!A:B,2,FALSE),4)=LEFT(RecordTable[[#This Row],[CloneBarcode]],4),"match","MISMATCH"),"dead")</f>
        <v>dead</v>
      </c>
      <c r="F4610" s="15" t="str">
        <f>_xlfn.IFNA(INDEX(Table6[[#All],[Location]],MATCH(RecordTable[[#This Row],[METRC]],Table6[Tag],0)),"DEAD")</f>
        <v>DEAD</v>
      </c>
    </row>
    <row r="4611" spans="1:6" x14ac:dyDescent="0.25">
      <c r="A4611" t="str">
        <f>_xlfn.CONCAT("1A4070000000065000",RIGHT(RecordTable[[#This Row],[CloneBarcode]],6))</f>
        <v>1A4070000000065000064827</v>
      </c>
      <c r="B4611" t="str">
        <f>LEFT(RecordTable[[#This Row],[CloneBarcode]],7)</f>
        <v>SOUR007</v>
      </c>
      <c r="C4611" t="s">
        <v>2640</v>
      </c>
      <c r="D4611" s="15">
        <v>43906</v>
      </c>
      <c r="E4611" s="15" t="str">
        <f>_xlfn.IFNA(IF(LEFT(VLOOKUP(RecordTable[[#This Row],[METRC]],METRC!A:B,2,FALSE),4)=LEFT(RecordTable[[#This Row],[CloneBarcode]],4),"match","MISMATCH"),"dead")</f>
        <v>dead</v>
      </c>
      <c r="F4611" s="15" t="str">
        <f>_xlfn.IFNA(INDEX(Table6[[#All],[Location]],MATCH(RecordTable[[#This Row],[METRC]],Table6[Tag],0)),"DEAD")</f>
        <v>DEAD</v>
      </c>
    </row>
    <row r="4612" spans="1:6" x14ac:dyDescent="0.25">
      <c r="A4612" t="s">
        <v>4667</v>
      </c>
      <c r="B4612" t="s">
        <v>2715</v>
      </c>
      <c r="C4612" t="str">
        <f>_xlfn.CONCAT(RecordTable[[#This Row],[PhenoAbbv]],".",RIGHT(RecordTable[[#This Row],[METRC]],6))</f>
        <v>SOUR011.048127</v>
      </c>
      <c r="D4612" s="15">
        <v>43906</v>
      </c>
      <c r="E4612" s="15" t="str">
        <f>_xlfn.IFNA(IF(LEFT(VLOOKUP(RecordTable[[#This Row],[METRC]],METRC!A:B,2,FALSE),4)=LEFT(RecordTable[[#This Row],[CloneBarcode]],4),"match","MISMATCH"),"dead")</f>
        <v>dead</v>
      </c>
      <c r="F4612" s="15" t="str">
        <f>_xlfn.IFNA(INDEX(Table6[[#All],[Location]],MATCH(RecordTable[[#This Row],[METRC]],Table6[Tag],0)),"DEAD")</f>
        <v>DEAD</v>
      </c>
    </row>
    <row r="4613" spans="1:6" x14ac:dyDescent="0.25">
      <c r="A4613" t="s">
        <v>4869</v>
      </c>
      <c r="B4613" t="s">
        <v>2715</v>
      </c>
      <c r="C4613" t="str">
        <f>_xlfn.CONCAT(RecordTable[[#This Row],[PhenoAbbv]],".",RIGHT(RecordTable[[#This Row],[METRC]],6))</f>
        <v>SOUR011.053294</v>
      </c>
      <c r="D4613" s="15">
        <v>43906</v>
      </c>
      <c r="E4613" s="15" t="str">
        <f>_xlfn.IFNA(IF(LEFT(VLOOKUP(RecordTable[[#This Row],[METRC]],METRC!A:B,2,FALSE),4)=LEFT(RecordTable[[#This Row],[CloneBarcode]],4),"match","MISMATCH"),"dead")</f>
        <v>dead</v>
      </c>
      <c r="F4613" s="15" t="str">
        <f>_xlfn.IFNA(INDEX(Table6[[#All],[Location]],MATCH(RecordTable[[#This Row],[METRC]],Table6[Tag],0)),"DEAD")</f>
        <v>DEAD</v>
      </c>
    </row>
    <row r="4614" spans="1:6" x14ac:dyDescent="0.25">
      <c r="A4614" t="str">
        <f>_xlfn.CONCAT("1A4070000000065000",RIGHT(RecordTable[[#This Row],[CloneBarcode]],6))</f>
        <v>1A4070000000065000064818</v>
      </c>
      <c r="B4614" t="str">
        <f>LEFT(RecordTable[[#This Row],[CloneBarcode]],7)</f>
        <v>SOUR011</v>
      </c>
      <c r="C4614" t="s">
        <v>2745</v>
      </c>
      <c r="D4614" s="15">
        <v>43906</v>
      </c>
      <c r="E4614" s="15" t="str">
        <f>_xlfn.IFNA(IF(LEFT(VLOOKUP(RecordTable[[#This Row],[METRC]],METRC!A:B,2,FALSE),4)=LEFT(RecordTable[[#This Row],[CloneBarcode]],4),"match","MISMATCH"),"dead")</f>
        <v>dead</v>
      </c>
      <c r="F4614" s="15" t="str">
        <f>_xlfn.IFNA(INDEX(Table6[[#All],[Location]],MATCH(RecordTable[[#This Row],[METRC]],Table6[Tag],0)),"DEAD")</f>
        <v>DEAD</v>
      </c>
    </row>
    <row r="4615" spans="1:6" x14ac:dyDescent="0.25">
      <c r="A4615" t="str">
        <f>_xlfn.CONCAT("1A4070000000065000",RIGHT(RecordTable[[#This Row],[CloneBarcode]],6))</f>
        <v>1A4070000000065000064817</v>
      </c>
      <c r="B4615" t="str">
        <f>LEFT(RecordTable[[#This Row],[CloneBarcode]],7)</f>
        <v>SOUR011</v>
      </c>
      <c r="C4615" t="s">
        <v>2753</v>
      </c>
      <c r="D4615" s="15">
        <v>43906</v>
      </c>
      <c r="E4615" s="15" t="str">
        <f>_xlfn.IFNA(IF(LEFT(VLOOKUP(RecordTable[[#This Row],[METRC]],METRC!A:B,2,FALSE),4)=LEFT(RecordTable[[#This Row],[CloneBarcode]],4),"match","MISMATCH"),"dead")</f>
        <v>dead</v>
      </c>
      <c r="F4615" s="15" t="str">
        <f>_xlfn.IFNA(INDEX(Table6[[#All],[Location]],MATCH(RecordTable[[#This Row],[METRC]],Table6[Tag],0)),"DEAD")</f>
        <v>DEAD</v>
      </c>
    </row>
    <row r="4616" spans="1:6" x14ac:dyDescent="0.25">
      <c r="A4616" t="str">
        <f>_xlfn.CONCAT("1A4070000000065000",RIGHT(RecordTable[[#This Row],[CloneBarcode]],6))</f>
        <v>1A4070000000065000061974</v>
      </c>
      <c r="B4616" t="str">
        <f>LEFT(RecordTable[[#This Row],[CloneBarcode]],7)</f>
        <v>SOUR011</v>
      </c>
      <c r="C4616" t="s">
        <v>2737</v>
      </c>
      <c r="D4616" s="15">
        <v>43906</v>
      </c>
      <c r="E4616" s="15" t="str">
        <f>_xlfn.IFNA(IF(LEFT(VLOOKUP(RecordTable[[#This Row],[METRC]],METRC!A:B,2,FALSE),4)=LEFT(RecordTable[[#This Row],[CloneBarcode]],4),"match","MISMATCH"),"dead")</f>
        <v>dead</v>
      </c>
      <c r="F4616" s="15" t="str">
        <f>_xlfn.IFNA(INDEX(Table6[[#All],[Location]],MATCH(RecordTable[[#This Row],[METRC]],Table6[Tag],0)),"DEAD")</f>
        <v>DEAD</v>
      </c>
    </row>
    <row r="4617" spans="1:6" x14ac:dyDescent="0.25">
      <c r="A4617" t="str">
        <f>_xlfn.CONCAT("1A4070000000065000",RIGHT(RecordTable[[#This Row],[CloneBarcode]],6))</f>
        <v>1A4070000000065000064820</v>
      </c>
      <c r="B4617" t="str">
        <f>LEFT(RecordTable[[#This Row],[CloneBarcode]],7)</f>
        <v>SOUR011</v>
      </c>
      <c r="C4617" t="s">
        <v>172</v>
      </c>
      <c r="D4617" s="15">
        <v>43906</v>
      </c>
      <c r="E4617" s="15" t="str">
        <f>_xlfn.IFNA(IF(LEFT(VLOOKUP(RecordTable[[#This Row],[METRC]],METRC!A:B,2,FALSE),4)=LEFT(RecordTable[[#This Row],[CloneBarcode]],4),"match","MISMATCH"),"dead")</f>
        <v>dead</v>
      </c>
      <c r="F4617" s="15" t="str">
        <f>_xlfn.IFNA(INDEX(Table6[[#All],[Location]],MATCH(RecordTable[[#This Row],[METRC]],Table6[Tag],0)),"DEAD")</f>
        <v>DEAD</v>
      </c>
    </row>
    <row r="4618" spans="1:6" x14ac:dyDescent="0.25">
      <c r="A4618" t="str">
        <f>_xlfn.CONCAT("1A4070000000065000",RIGHT(RecordTable[[#This Row],[CloneBarcode]],6))</f>
        <v>1A4070000000065000057033</v>
      </c>
      <c r="B4618" t="str">
        <f>LEFT(RecordTable[[#This Row],[CloneBarcode]],7)</f>
        <v>SOUR011</v>
      </c>
      <c r="C4618" t="s">
        <v>4720</v>
      </c>
      <c r="D4618" s="15">
        <v>43906</v>
      </c>
      <c r="E4618" s="15" t="str">
        <f>_xlfn.IFNA(IF(LEFT(VLOOKUP(RecordTable[[#This Row],[METRC]],METRC!A:B,2,FALSE),4)=LEFT(RecordTable[[#This Row],[CloneBarcode]],4),"match","MISMATCH"),"dead")</f>
        <v>dead</v>
      </c>
      <c r="F4618" s="15" t="str">
        <f>_xlfn.IFNA(INDEX(Table6[[#All],[Location]],MATCH(RecordTable[[#This Row],[METRC]],Table6[Tag],0)),"DEAD")</f>
        <v>DEAD</v>
      </c>
    </row>
    <row r="4619" spans="1:6" x14ac:dyDescent="0.25">
      <c r="A4619" t="s">
        <v>4670</v>
      </c>
      <c r="B4619" t="s">
        <v>2659</v>
      </c>
      <c r="C4619" t="str">
        <f>_xlfn.CONCAT(RecordTable[[#This Row],[PhenoAbbv]],".",RIGHT(RecordTable[[#This Row],[METRC]],6))</f>
        <v>STR8014.045536</v>
      </c>
      <c r="D4619" s="15">
        <v>43906</v>
      </c>
      <c r="E4619" s="15" t="str">
        <f>_xlfn.IFNA(IF(LEFT(VLOOKUP(RecordTable[[#This Row],[METRC]],METRC!A:B,2,FALSE),4)=LEFT(RecordTable[[#This Row],[CloneBarcode]],4),"match","MISMATCH"),"dead")</f>
        <v>dead</v>
      </c>
      <c r="F4619" s="15" t="str">
        <f>_xlfn.IFNA(INDEX(Table6[[#All],[Location]],MATCH(RecordTable[[#This Row],[METRC]],Table6[Tag],0)),"DEAD")</f>
        <v>DEAD</v>
      </c>
    </row>
    <row r="4620" spans="1:6" x14ac:dyDescent="0.25">
      <c r="A4620" t="s">
        <v>4671</v>
      </c>
      <c r="B4620" t="s">
        <v>2659</v>
      </c>
      <c r="C4620" t="str">
        <f>_xlfn.CONCAT(RecordTable[[#This Row],[PhenoAbbv]],".",RIGHT(RecordTable[[#This Row],[METRC]],6))</f>
        <v>STR8014.045537</v>
      </c>
      <c r="D4620" s="15">
        <v>43906</v>
      </c>
      <c r="E4620" s="15" t="str">
        <f>_xlfn.IFNA(IF(LEFT(VLOOKUP(RecordTable[[#This Row],[METRC]],METRC!A:B,2,FALSE),4)=LEFT(RecordTable[[#This Row],[CloneBarcode]],4),"match","MISMATCH"),"dead")</f>
        <v>dead</v>
      </c>
      <c r="F4620" s="15" t="str">
        <f>_xlfn.IFNA(INDEX(Table6[[#All],[Location]],MATCH(RecordTable[[#This Row],[METRC]],Table6[Tag],0)),"DEAD")</f>
        <v>DEAD</v>
      </c>
    </row>
    <row r="4621" spans="1:6" x14ac:dyDescent="0.25">
      <c r="A4621" t="s">
        <v>4672</v>
      </c>
      <c r="B4621" t="s">
        <v>2659</v>
      </c>
      <c r="C4621" t="str">
        <f>_xlfn.CONCAT(RecordTable[[#This Row],[PhenoAbbv]],".",RIGHT(RecordTable[[#This Row],[METRC]],6))</f>
        <v>STR8014.048046</v>
      </c>
      <c r="D4621" s="15">
        <v>43906</v>
      </c>
      <c r="E4621" s="15" t="str">
        <f>_xlfn.IFNA(IF(LEFT(VLOOKUP(RecordTable[[#This Row],[METRC]],METRC!A:B,2,FALSE),4)=LEFT(RecordTable[[#This Row],[CloneBarcode]],4),"match","MISMATCH"),"dead")</f>
        <v>dead</v>
      </c>
      <c r="F4621" s="15" t="str">
        <f>_xlfn.IFNA(INDEX(Table6[[#All],[Location]],MATCH(RecordTable[[#This Row],[METRC]],Table6[Tag],0)),"DEAD")</f>
        <v>DEAD</v>
      </c>
    </row>
    <row r="4622" spans="1:6" x14ac:dyDescent="0.25">
      <c r="A4622" t="s">
        <v>4673</v>
      </c>
      <c r="B4622" t="s">
        <v>2659</v>
      </c>
      <c r="C4622" t="str">
        <f>_xlfn.CONCAT(RecordTable[[#This Row],[PhenoAbbv]],".",RIGHT(RecordTable[[#This Row],[METRC]],6))</f>
        <v>STR8014.048047</v>
      </c>
      <c r="D4622" s="15">
        <v>43906</v>
      </c>
      <c r="E4622" s="15" t="str">
        <f>_xlfn.IFNA(IF(LEFT(VLOOKUP(RecordTable[[#This Row],[METRC]],METRC!A:B,2,FALSE),4)=LEFT(RecordTable[[#This Row],[CloneBarcode]],4),"match","MISMATCH"),"dead")</f>
        <v>dead</v>
      </c>
      <c r="F4622" s="15" t="str">
        <f>_xlfn.IFNA(INDEX(Table6[[#All],[Location]],MATCH(RecordTable[[#This Row],[METRC]],Table6[Tag],0)),"DEAD")</f>
        <v>DEAD</v>
      </c>
    </row>
    <row r="4623" spans="1:6" x14ac:dyDescent="0.25">
      <c r="A4623" t="s">
        <v>4871</v>
      </c>
      <c r="B4623" t="s">
        <v>2659</v>
      </c>
      <c r="C4623" t="str">
        <f>_xlfn.CONCAT(RecordTable[[#This Row],[PhenoAbbv]],".",RIGHT(RecordTable[[#This Row],[METRC]],6))</f>
        <v>STR8014.053178</v>
      </c>
      <c r="D4623" s="15">
        <v>43906</v>
      </c>
      <c r="E4623" s="15" t="str">
        <f>_xlfn.IFNA(IF(LEFT(VLOOKUP(RecordTable[[#This Row],[METRC]],METRC!A:B,2,FALSE),4)=LEFT(RecordTable[[#This Row],[CloneBarcode]],4),"match","MISMATCH"),"dead")</f>
        <v>dead</v>
      </c>
      <c r="F4623" s="15" t="str">
        <f>_xlfn.IFNA(INDEX(Table6[[#All],[Location]],MATCH(RecordTable[[#This Row],[METRC]],Table6[Tag],0)),"DEAD")</f>
        <v>DEAD</v>
      </c>
    </row>
    <row r="4624" spans="1:6" x14ac:dyDescent="0.25">
      <c r="A4624" t="s">
        <v>4872</v>
      </c>
      <c r="B4624" t="s">
        <v>2659</v>
      </c>
      <c r="C4624" t="str">
        <f>_xlfn.CONCAT(RecordTable[[#This Row],[PhenoAbbv]],".",RIGHT(RecordTable[[#This Row],[METRC]],6))</f>
        <v>STR8014.053180</v>
      </c>
      <c r="D4624" s="15">
        <v>43906</v>
      </c>
      <c r="E4624" s="15" t="str">
        <f>_xlfn.IFNA(IF(LEFT(VLOOKUP(RecordTable[[#This Row],[METRC]],METRC!A:B,2,FALSE),4)=LEFT(RecordTable[[#This Row],[CloneBarcode]],4),"match","MISMATCH"),"dead")</f>
        <v>dead</v>
      </c>
      <c r="F4624" s="15" t="str">
        <f>_xlfn.IFNA(INDEX(Table6[[#All],[Location]],MATCH(RecordTable[[#This Row],[METRC]],Table6[Tag],0)),"DEAD")</f>
        <v>DEAD</v>
      </c>
    </row>
    <row r="4625" spans="1:6" x14ac:dyDescent="0.25">
      <c r="A4625" t="str">
        <f>_xlfn.CONCAT("1A4070000000065000",RIGHT(RecordTable[[#This Row],[CloneBarcode]],6))</f>
        <v>1A4070000000065000064618</v>
      </c>
      <c r="B4625" t="str">
        <f>LEFT(RecordTable[[#This Row],[CloneBarcode]],7)</f>
        <v>STR8014</v>
      </c>
      <c r="C4625" t="s">
        <v>2705</v>
      </c>
      <c r="D4625" s="15">
        <v>43906</v>
      </c>
      <c r="E4625" s="15" t="str">
        <f>_xlfn.IFNA(IF(LEFT(VLOOKUP(RecordTable[[#This Row],[METRC]],METRC!A:B,2,FALSE),4)=LEFT(RecordTable[[#This Row],[CloneBarcode]],4),"match","MISMATCH"),"dead")</f>
        <v>dead</v>
      </c>
      <c r="F4625" s="15" t="str">
        <f>_xlfn.IFNA(INDEX(Table6[[#All],[Location]],MATCH(RecordTable[[#This Row],[METRC]],Table6[Tag],0)),"DEAD")</f>
        <v>DEAD</v>
      </c>
    </row>
    <row r="4626" spans="1:6" x14ac:dyDescent="0.25">
      <c r="A4626" t="str">
        <f>_xlfn.CONCAT("1A4070000000065000",RIGHT(RecordTable[[#This Row],[CloneBarcode]],6))</f>
        <v>1A4070000000065000064619</v>
      </c>
      <c r="B4626" t="str">
        <f>LEFT(RecordTable[[#This Row],[CloneBarcode]],7)</f>
        <v>STR8014</v>
      </c>
      <c r="C4626" t="s">
        <v>4970</v>
      </c>
      <c r="D4626" s="15">
        <v>43906</v>
      </c>
      <c r="E4626" s="15" t="str">
        <f>_xlfn.IFNA(IF(LEFT(VLOOKUP(RecordTable[[#This Row],[METRC]],METRC!A:B,2,FALSE),4)=LEFT(RecordTable[[#This Row],[CloneBarcode]],4),"match","MISMATCH"),"dead")</f>
        <v>dead</v>
      </c>
      <c r="F4626" s="15" t="str">
        <f>_xlfn.IFNA(INDEX(Table6[[#All],[Location]],MATCH(RecordTable[[#This Row],[METRC]],Table6[Tag],0)),"DEAD")</f>
        <v>DEAD</v>
      </c>
    </row>
    <row r="4627" spans="1:6" x14ac:dyDescent="0.25">
      <c r="A4627" t="str">
        <f>_xlfn.CONCAT("1A4070000000065000",RIGHT(RecordTable[[#This Row],[CloneBarcode]],6))</f>
        <v>1A4070000000065000066666</v>
      </c>
      <c r="B4627" t="str">
        <f>LEFT(RecordTable[[#This Row],[CloneBarcode]],7)</f>
        <v>STR8014</v>
      </c>
      <c r="C4627" t="s">
        <v>2690</v>
      </c>
      <c r="D4627" s="15">
        <v>43906</v>
      </c>
      <c r="E4627" s="15" t="str">
        <f>_xlfn.IFNA(IF(LEFT(VLOOKUP(RecordTable[[#This Row],[METRC]],METRC!A:B,2,FALSE),4)=LEFT(RecordTable[[#This Row],[CloneBarcode]],4),"match","MISMATCH"),"dead")</f>
        <v>dead</v>
      </c>
      <c r="F4627" s="15" t="str">
        <f>_xlfn.IFNA(INDEX(Table6[[#All],[Location]],MATCH(RecordTable[[#This Row],[METRC]],Table6[Tag],0)),"DEAD")</f>
        <v>DEAD</v>
      </c>
    </row>
    <row r="4628" spans="1:6" x14ac:dyDescent="0.25">
      <c r="A4628" t="str">
        <f>_xlfn.CONCAT("1A4070000000065000",RIGHT(RecordTable[[#This Row],[CloneBarcode]],6))</f>
        <v>1A4070000000065000066660</v>
      </c>
      <c r="B4628" t="str">
        <f>LEFT(RecordTable[[#This Row],[CloneBarcode]],7)</f>
        <v>STR8014</v>
      </c>
      <c r="C4628" t="s">
        <v>2720</v>
      </c>
      <c r="D4628" s="15">
        <v>43906</v>
      </c>
      <c r="E4628" s="15" t="str">
        <f>_xlfn.IFNA(IF(LEFT(VLOOKUP(RecordTable[[#This Row],[METRC]],METRC!A:B,2,FALSE),4)=LEFT(RecordTable[[#This Row],[CloneBarcode]],4),"match","MISMATCH"),"dead")</f>
        <v>dead</v>
      </c>
      <c r="F4628" s="15" t="str">
        <f>_xlfn.IFNA(INDEX(Table6[[#All],[Location]],MATCH(RecordTable[[#This Row],[METRC]],Table6[Tag],0)),"DEAD")</f>
        <v>DEAD</v>
      </c>
    </row>
    <row r="4629" spans="1:6" x14ac:dyDescent="0.25">
      <c r="A4629" t="str">
        <f>_xlfn.CONCAT("1A4070000000065000",RIGHT(RecordTable[[#This Row],[CloneBarcode]],6))</f>
        <v>1A4070000000065000066659</v>
      </c>
      <c r="B4629" t="str">
        <f>LEFT(RecordTable[[#This Row],[CloneBarcode]],7)</f>
        <v>STR8014</v>
      </c>
      <c r="C4629" t="s">
        <v>2660</v>
      </c>
      <c r="D4629" s="15">
        <v>43906</v>
      </c>
      <c r="E4629" s="15" t="str">
        <f>_xlfn.IFNA(IF(LEFT(VLOOKUP(RecordTable[[#This Row],[METRC]],METRC!A:B,2,FALSE),4)=LEFT(RecordTable[[#This Row],[CloneBarcode]],4),"match","MISMATCH"),"dead")</f>
        <v>dead</v>
      </c>
      <c r="F4629" s="15" t="str">
        <f>_xlfn.IFNA(INDEX(Table6[[#All],[Location]],MATCH(RecordTable[[#This Row],[METRC]],Table6[Tag],0)),"DEAD")</f>
        <v>DEAD</v>
      </c>
    </row>
    <row r="4630" spans="1:6" x14ac:dyDescent="0.25">
      <c r="A4630" t="str">
        <f>_xlfn.CONCAT("1A4070000000065000",RIGHT(RecordTable[[#This Row],[CloneBarcode]],6))</f>
        <v>1A4070000000065000066661</v>
      </c>
      <c r="B4630" t="str">
        <f>LEFT(RecordTable[[#This Row],[CloneBarcode]],7)</f>
        <v>STR8014</v>
      </c>
      <c r="C4630" t="s">
        <v>2707</v>
      </c>
      <c r="D4630" s="15">
        <v>43906</v>
      </c>
      <c r="E4630" s="15" t="str">
        <f>_xlfn.IFNA(IF(LEFT(VLOOKUP(RecordTable[[#This Row],[METRC]],METRC!A:B,2,FALSE),4)=LEFT(RecordTable[[#This Row],[CloneBarcode]],4),"match","MISMATCH"),"dead")</f>
        <v>dead</v>
      </c>
      <c r="F4630" s="15" t="str">
        <f>_xlfn.IFNA(INDEX(Table6[[#All],[Location]],MATCH(RecordTable[[#This Row],[METRC]],Table6[Tag],0)),"DEAD")</f>
        <v>DEAD</v>
      </c>
    </row>
    <row r="4631" spans="1:6" x14ac:dyDescent="0.25">
      <c r="A4631" t="s">
        <v>4674</v>
      </c>
      <c r="B4631" t="s">
        <v>2667</v>
      </c>
      <c r="C4631" t="str">
        <f>_xlfn.CONCAT(RecordTable[[#This Row],[PhenoAbbv]],".",RIGHT(RecordTable[[#This Row],[METRC]],6))</f>
        <v>STR8017.045488</v>
      </c>
      <c r="D4631" s="15">
        <v>43906</v>
      </c>
      <c r="E4631" s="15" t="str">
        <f>_xlfn.IFNA(IF(LEFT(VLOOKUP(RecordTable[[#This Row],[METRC]],METRC!A:B,2,FALSE),4)=LEFT(RecordTable[[#This Row],[CloneBarcode]],4),"match","MISMATCH"),"dead")</f>
        <v>dead</v>
      </c>
      <c r="F4631" s="15" t="str">
        <f>_xlfn.IFNA(INDEX(Table6[[#All],[Location]],MATCH(RecordTable[[#This Row],[METRC]],Table6[Tag],0)),"DEAD")</f>
        <v>DEAD</v>
      </c>
    </row>
    <row r="4632" spans="1:6" x14ac:dyDescent="0.25">
      <c r="A4632" t="s">
        <v>4675</v>
      </c>
      <c r="B4632" t="s">
        <v>2667</v>
      </c>
      <c r="C4632" t="str">
        <f>_xlfn.CONCAT(RecordTable[[#This Row],[PhenoAbbv]],".",RIGHT(RecordTable[[#This Row],[METRC]],6))</f>
        <v>STR8017.048042</v>
      </c>
      <c r="D4632" s="15">
        <v>43906</v>
      </c>
      <c r="E4632" s="15" t="str">
        <f>_xlfn.IFNA(IF(LEFT(VLOOKUP(RecordTable[[#This Row],[METRC]],METRC!A:B,2,FALSE),4)=LEFT(RecordTable[[#This Row],[CloneBarcode]],4),"match","MISMATCH"),"dead")</f>
        <v>dead</v>
      </c>
      <c r="F4632" s="15" t="str">
        <f>_xlfn.IFNA(INDEX(Table6[[#All],[Location]],MATCH(RecordTable[[#This Row],[METRC]],Table6[Tag],0)),"DEAD")</f>
        <v>DEAD</v>
      </c>
    </row>
    <row r="4633" spans="1:6" x14ac:dyDescent="0.25">
      <c r="A4633" t="s">
        <v>4676</v>
      </c>
      <c r="B4633" t="s">
        <v>2667</v>
      </c>
      <c r="C4633" t="str">
        <f>_xlfn.CONCAT(RecordTable[[#This Row],[PhenoAbbv]],".",RIGHT(RecordTable[[#This Row],[METRC]],6))</f>
        <v>STR8017.048043</v>
      </c>
      <c r="D4633" s="15">
        <v>43906</v>
      </c>
      <c r="E4633" s="15" t="str">
        <f>_xlfn.IFNA(IF(LEFT(VLOOKUP(RecordTable[[#This Row],[METRC]],METRC!A:B,2,FALSE),4)=LEFT(RecordTable[[#This Row],[CloneBarcode]],4),"match","MISMATCH"),"dead")</f>
        <v>dead</v>
      </c>
      <c r="F4633" s="15" t="str">
        <f>_xlfn.IFNA(INDEX(Table6[[#All],[Location]],MATCH(RecordTable[[#This Row],[METRC]],Table6[Tag],0)),"DEAD")</f>
        <v>DEAD</v>
      </c>
    </row>
    <row r="4634" spans="1:6" x14ac:dyDescent="0.25">
      <c r="A4634" t="str">
        <f>_xlfn.CONCAT("1A4070000000065000",RIGHT(RecordTable[[#This Row],[CloneBarcode]],6))</f>
        <v>1A4070000000065000064465</v>
      </c>
      <c r="B4634" t="str">
        <f>LEFT(RecordTable[[#This Row],[CloneBarcode]],7)</f>
        <v>STR8017</v>
      </c>
      <c r="C4634" t="s">
        <v>2747</v>
      </c>
      <c r="D4634" s="15">
        <v>43906</v>
      </c>
      <c r="E4634" s="15" t="str">
        <f>_xlfn.IFNA(IF(LEFT(VLOOKUP(RecordTable[[#This Row],[METRC]],METRC!A:B,2,FALSE),4)=LEFT(RecordTable[[#This Row],[CloneBarcode]],4),"match","MISMATCH"),"dead")</f>
        <v>dead</v>
      </c>
      <c r="F4634" s="15" t="str">
        <f>_xlfn.IFNA(INDEX(Table6[[#All],[Location]],MATCH(RecordTable[[#This Row],[METRC]],Table6[Tag],0)),"DEAD")</f>
        <v>DEAD</v>
      </c>
    </row>
    <row r="4635" spans="1:6" x14ac:dyDescent="0.25">
      <c r="A4635" t="str">
        <f>_xlfn.CONCAT("1A4070000000065000",RIGHT(RecordTable[[#This Row],[CloneBarcode]],6))</f>
        <v>1A4070000000065000064392</v>
      </c>
      <c r="B4635" t="str">
        <f>LEFT(RecordTable[[#This Row],[CloneBarcode]],7)</f>
        <v>STR8017</v>
      </c>
      <c r="C4635" t="s">
        <v>2728</v>
      </c>
      <c r="D4635" s="15">
        <v>43906</v>
      </c>
      <c r="E4635" s="15" t="str">
        <f>_xlfn.IFNA(IF(LEFT(VLOOKUP(RecordTable[[#This Row],[METRC]],METRC!A:B,2,FALSE),4)=LEFT(RecordTable[[#This Row],[CloneBarcode]],4),"match","MISMATCH"),"dead")</f>
        <v>dead</v>
      </c>
      <c r="F4635" s="15" t="str">
        <f>_xlfn.IFNA(INDEX(Table6[[#All],[Location]],MATCH(RecordTable[[#This Row],[METRC]],Table6[Tag],0)),"DEAD")</f>
        <v>DEAD</v>
      </c>
    </row>
    <row r="4636" spans="1:6" x14ac:dyDescent="0.25">
      <c r="A4636" t="str">
        <f>_xlfn.CONCAT("1A4070000000065000",RIGHT(RecordTable[[#This Row],[CloneBarcode]],6))</f>
        <v>1A4070000000065000066665</v>
      </c>
      <c r="B4636" t="str">
        <f>LEFT(RecordTable[[#This Row],[CloneBarcode]],7)</f>
        <v>STR8017</v>
      </c>
      <c r="C4636" t="s">
        <v>2668</v>
      </c>
      <c r="D4636" s="15">
        <v>43906</v>
      </c>
      <c r="E4636" s="15" t="str">
        <f>_xlfn.IFNA(IF(LEFT(VLOOKUP(RecordTable[[#This Row],[METRC]],METRC!A:B,2,FALSE),4)=LEFT(RecordTable[[#This Row],[CloneBarcode]],4),"match","MISMATCH"),"dead")</f>
        <v>dead</v>
      </c>
      <c r="F4636" s="15" t="str">
        <f>_xlfn.IFNA(INDEX(Table6[[#All],[Location]],MATCH(RecordTable[[#This Row],[METRC]],Table6[Tag],0)),"DEAD")</f>
        <v>DEAD</v>
      </c>
    </row>
    <row r="4637" spans="1:6" x14ac:dyDescent="0.25">
      <c r="A4637" t="str">
        <f>_xlfn.CONCAT("1A4070000000065000",RIGHT(RecordTable[[#This Row],[CloneBarcode]],6))</f>
        <v>1A4070000000065000066663</v>
      </c>
      <c r="B4637" t="str">
        <f>LEFT(RecordTable[[#This Row],[CloneBarcode]],7)</f>
        <v>STR8017</v>
      </c>
      <c r="C4637" t="s">
        <v>2703</v>
      </c>
      <c r="D4637" s="15">
        <v>43906</v>
      </c>
      <c r="E4637" s="15" t="str">
        <f>_xlfn.IFNA(IF(LEFT(VLOOKUP(RecordTable[[#This Row],[METRC]],METRC!A:B,2,FALSE),4)=LEFT(RecordTable[[#This Row],[CloneBarcode]],4),"match","MISMATCH"),"dead")</f>
        <v>dead</v>
      </c>
      <c r="F4637" s="15" t="str">
        <f>_xlfn.IFNA(INDEX(Table6[[#All],[Location]],MATCH(RecordTable[[#This Row],[METRC]],Table6[Tag],0)),"DEAD")</f>
        <v>DEAD</v>
      </c>
    </row>
    <row r="4638" spans="1:6" x14ac:dyDescent="0.25">
      <c r="A4638" t="str">
        <f>_xlfn.CONCAT("1A4070000000065000",RIGHT(RecordTable[[#This Row],[CloneBarcode]],6))</f>
        <v>1A4070000000065000066662</v>
      </c>
      <c r="B4638" t="str">
        <f>LEFT(RecordTable[[#This Row],[CloneBarcode]],7)</f>
        <v>STR8017</v>
      </c>
      <c r="C4638" t="s">
        <v>2740</v>
      </c>
      <c r="D4638" s="15">
        <v>43906</v>
      </c>
      <c r="E4638" s="15" t="str">
        <f>_xlfn.IFNA(IF(LEFT(VLOOKUP(RecordTable[[#This Row],[METRC]],METRC!A:B,2,FALSE),4)=LEFT(RecordTable[[#This Row],[CloneBarcode]],4),"match","MISMATCH"),"dead")</f>
        <v>dead</v>
      </c>
      <c r="F4638" s="15" t="str">
        <f>_xlfn.IFNA(INDEX(Table6[[#All],[Location]],MATCH(RecordTable[[#This Row],[METRC]],Table6[Tag],0)),"DEAD")</f>
        <v>DEAD</v>
      </c>
    </row>
    <row r="4639" spans="1:6" x14ac:dyDescent="0.25">
      <c r="A4639" t="str">
        <f>_xlfn.CONCAT("1A4070000000065000",RIGHT(RecordTable[[#This Row],[CloneBarcode]],6))</f>
        <v>1A4070000000065000066664</v>
      </c>
      <c r="B4639" t="str">
        <f>LEFT(RecordTable[[#This Row],[CloneBarcode]],7)</f>
        <v>STR8017</v>
      </c>
      <c r="C4639" t="s">
        <v>2757</v>
      </c>
      <c r="D4639" s="15">
        <v>43906</v>
      </c>
      <c r="E4639" s="15" t="str">
        <f>_xlfn.IFNA(IF(LEFT(VLOOKUP(RecordTable[[#This Row],[METRC]],METRC!A:B,2,FALSE),4)=LEFT(RecordTable[[#This Row],[CloneBarcode]],4),"match","MISMATCH"),"dead")</f>
        <v>dead</v>
      </c>
      <c r="F4639" s="15" t="str">
        <f>_xlfn.IFNA(INDEX(Table6[[#All],[Location]],MATCH(RecordTable[[#This Row],[METRC]],Table6[Tag],0)),"DEAD")</f>
        <v>DEAD</v>
      </c>
    </row>
    <row r="4640" spans="1:6" x14ac:dyDescent="0.25">
      <c r="A4640" t="s">
        <v>4679</v>
      </c>
      <c r="B4640" t="s">
        <v>117</v>
      </c>
      <c r="C4640" t="str">
        <f>_xlfn.CONCAT(RecordTable[[#This Row],[PhenoAbbv]],".",RIGHT(RecordTable[[#This Row],[METRC]],6))</f>
        <v>SUNL006.048030</v>
      </c>
      <c r="D4640" s="15">
        <v>43906</v>
      </c>
      <c r="E4640" s="15" t="str">
        <f>_xlfn.IFNA(IF(LEFT(VLOOKUP(RecordTable[[#This Row],[METRC]],METRC!A:B,2,FALSE),4)=LEFT(RecordTable[[#This Row],[CloneBarcode]],4),"match","MISMATCH"),"dead")</f>
        <v>dead</v>
      </c>
      <c r="F4640" s="15" t="str">
        <f>_xlfn.IFNA(INDEX(Table6[[#All],[Location]],MATCH(RecordTable[[#This Row],[METRC]],Table6[Tag],0)),"DEAD")</f>
        <v>DEAD</v>
      </c>
    </row>
    <row r="4641" spans="1:6" x14ac:dyDescent="0.25">
      <c r="A4641" t="s">
        <v>4680</v>
      </c>
      <c r="B4641" t="s">
        <v>117</v>
      </c>
      <c r="C4641" t="str">
        <f>_xlfn.CONCAT(RecordTable[[#This Row],[PhenoAbbv]],".",RIGHT(RecordTable[[#This Row],[METRC]],6))</f>
        <v>SUNL006.048031</v>
      </c>
      <c r="D4641" s="15">
        <v>43906</v>
      </c>
      <c r="E4641" s="15" t="str">
        <f>_xlfn.IFNA(IF(LEFT(VLOOKUP(RecordTable[[#This Row],[METRC]],METRC!A:B,2,FALSE),4)=LEFT(RecordTable[[#This Row],[CloneBarcode]],4),"match","MISMATCH"),"dead")</f>
        <v>dead</v>
      </c>
      <c r="F4641" s="15" t="str">
        <f>_xlfn.IFNA(INDEX(Table6[[#All],[Location]],MATCH(RecordTable[[#This Row],[METRC]],Table6[Tag],0)),"DEAD")</f>
        <v>DEAD</v>
      </c>
    </row>
    <row r="4642" spans="1:6" x14ac:dyDescent="0.25">
      <c r="A4642" t="s">
        <v>4681</v>
      </c>
      <c r="B4642" t="s">
        <v>117</v>
      </c>
      <c r="C4642" t="str">
        <f>_xlfn.CONCAT(RecordTable[[#This Row],[PhenoAbbv]],".",RIGHT(RecordTable[[#This Row],[METRC]],6))</f>
        <v>SUNL006.048051</v>
      </c>
      <c r="D4642" s="15">
        <v>43906</v>
      </c>
      <c r="E4642" s="15" t="str">
        <f>_xlfn.IFNA(IF(LEFT(VLOOKUP(RecordTable[[#This Row],[METRC]],METRC!A:B,2,FALSE),4)=LEFT(RecordTable[[#This Row],[CloneBarcode]],4),"match","MISMATCH"),"dead")</f>
        <v>dead</v>
      </c>
      <c r="F4642" s="15" t="str">
        <f>_xlfn.IFNA(INDEX(Table6[[#All],[Location]],MATCH(RecordTable[[#This Row],[METRC]],Table6[Tag],0)),"DEAD")</f>
        <v>DEAD</v>
      </c>
    </row>
    <row r="4643" spans="1:6" x14ac:dyDescent="0.25">
      <c r="A4643" t="s">
        <v>4875</v>
      </c>
      <c r="B4643" t="s">
        <v>117</v>
      </c>
      <c r="C4643" t="str">
        <f>_xlfn.CONCAT(RecordTable[[#This Row],[PhenoAbbv]],".",RIGHT(RecordTable[[#This Row],[METRC]],6))</f>
        <v>SUNL006.053249</v>
      </c>
      <c r="D4643" s="15">
        <v>43906</v>
      </c>
      <c r="E4643" s="15" t="str">
        <f>_xlfn.IFNA(IF(LEFT(VLOOKUP(RecordTable[[#This Row],[METRC]],METRC!A:B,2,FALSE),4)=LEFT(RecordTable[[#This Row],[CloneBarcode]],4),"match","MISMATCH"),"dead")</f>
        <v>dead</v>
      </c>
      <c r="F4643" s="15" t="str">
        <f>_xlfn.IFNA(INDEX(Table6[[#All],[Location]],MATCH(RecordTable[[#This Row],[METRC]],Table6[Tag],0)),"DEAD")</f>
        <v>DEAD</v>
      </c>
    </row>
    <row r="4644" spans="1:6" x14ac:dyDescent="0.25">
      <c r="A4644" t="str">
        <f>_xlfn.CONCAT("1A4070000000065000",RIGHT(RecordTable[[#This Row],[CloneBarcode]],6))</f>
        <v>1A4070000000065000057443</v>
      </c>
      <c r="B4644" t="str">
        <f>LEFT(RecordTable[[#This Row],[CloneBarcode]],7)</f>
        <v>SUNL006</v>
      </c>
      <c r="C4644" t="s">
        <v>2731</v>
      </c>
      <c r="D4644" s="15">
        <v>43906</v>
      </c>
      <c r="E4644" s="15" t="str">
        <f>_xlfn.IFNA(IF(LEFT(VLOOKUP(RecordTable[[#This Row],[METRC]],METRC!A:B,2,FALSE),4)=LEFT(RecordTable[[#This Row],[CloneBarcode]],4),"match","MISMATCH"),"dead")</f>
        <v>dead</v>
      </c>
      <c r="F4644" s="15" t="str">
        <f>_xlfn.IFNA(INDEX(Table6[[#All],[Location]],MATCH(RecordTable[[#This Row],[METRC]],Table6[Tag],0)),"DEAD")</f>
        <v>DEAD</v>
      </c>
    </row>
    <row r="4645" spans="1:6" x14ac:dyDescent="0.25">
      <c r="A4645" t="str">
        <f>_xlfn.CONCAT("1A4070000000065000",RIGHT(RecordTable[[#This Row],[CloneBarcode]],6))</f>
        <v>1A4070000000065000057442</v>
      </c>
      <c r="B4645" t="str">
        <f>LEFT(RecordTable[[#This Row],[CloneBarcode]],7)</f>
        <v>SUNL006</v>
      </c>
      <c r="C4645" t="s">
        <v>119</v>
      </c>
      <c r="D4645" s="15">
        <v>43906</v>
      </c>
      <c r="E4645" s="15" t="str">
        <f>_xlfn.IFNA(IF(LEFT(VLOOKUP(RecordTable[[#This Row],[METRC]],METRC!A:B,2,FALSE),4)=LEFT(RecordTable[[#This Row],[CloneBarcode]],4),"match","MISMATCH"),"dead")</f>
        <v>dead</v>
      </c>
      <c r="F4645" s="15" t="str">
        <f>_xlfn.IFNA(INDEX(Table6[[#All],[Location]],MATCH(RecordTable[[#This Row],[METRC]],Table6[Tag],0)),"DEAD")</f>
        <v>DEAD</v>
      </c>
    </row>
    <row r="4646" spans="1:6" x14ac:dyDescent="0.25">
      <c r="A4646" t="str">
        <f>_xlfn.CONCAT("1A4070000000065000",RIGHT(RecordTable[[#This Row],[CloneBarcode]],6))</f>
        <v>1A4070000000065000057447</v>
      </c>
      <c r="B4646" t="str">
        <f>LEFT(RecordTable[[#This Row],[CloneBarcode]],7)</f>
        <v>SUNL006</v>
      </c>
      <c r="C4646" t="s">
        <v>131</v>
      </c>
      <c r="D4646" s="15">
        <v>43906</v>
      </c>
      <c r="E4646" s="15" t="str">
        <f>_xlfn.IFNA(IF(LEFT(VLOOKUP(RecordTable[[#This Row],[METRC]],METRC!A:B,2,FALSE),4)=LEFT(RecordTable[[#This Row],[CloneBarcode]],4),"match","MISMATCH"),"dead")</f>
        <v>dead</v>
      </c>
      <c r="F4646" s="15" t="str">
        <f>_xlfn.IFNA(INDEX(Table6[[#All],[Location]],MATCH(RecordTable[[#This Row],[METRC]],Table6[Tag],0)),"DEAD")</f>
        <v>DEAD</v>
      </c>
    </row>
    <row r="4647" spans="1:6" x14ac:dyDescent="0.25">
      <c r="A4647" t="s">
        <v>4682</v>
      </c>
      <c r="B4647" t="s">
        <v>3294</v>
      </c>
      <c r="C4647" t="str">
        <f>_xlfn.CONCAT(RecordTable[[#This Row],[PhenoAbbv]],".",RIGHT(RecordTable[[#This Row],[METRC]],6))</f>
        <v>SUNL011.045570</v>
      </c>
      <c r="D4647" s="15">
        <v>43906</v>
      </c>
      <c r="E4647" s="15" t="str">
        <f>_xlfn.IFNA(IF(LEFT(VLOOKUP(RecordTable[[#This Row],[METRC]],METRC!A:B,2,FALSE),4)=LEFT(RecordTable[[#This Row],[CloneBarcode]],4),"match","MISMATCH"),"dead")</f>
        <v>dead</v>
      </c>
      <c r="F4647" s="15" t="str">
        <f>_xlfn.IFNA(INDEX(Table6[[#All],[Location]],MATCH(RecordTable[[#This Row],[METRC]],Table6[Tag],0)),"DEAD")</f>
        <v>DEAD</v>
      </c>
    </row>
    <row r="4648" spans="1:6" x14ac:dyDescent="0.25">
      <c r="A4648" t="s">
        <v>4683</v>
      </c>
      <c r="B4648" t="s">
        <v>3294</v>
      </c>
      <c r="C4648" t="str">
        <f>_xlfn.CONCAT(RecordTable[[#This Row],[PhenoAbbv]],".",RIGHT(RecordTable[[#This Row],[METRC]],6))</f>
        <v>SUNL011.045571</v>
      </c>
      <c r="D4648" s="15">
        <v>43906</v>
      </c>
      <c r="E4648" s="15" t="str">
        <f>_xlfn.IFNA(IF(LEFT(VLOOKUP(RecordTable[[#This Row],[METRC]],METRC!A:B,2,FALSE),4)=LEFT(RecordTable[[#This Row],[CloneBarcode]],4),"match","MISMATCH"),"dead")</f>
        <v>dead</v>
      </c>
      <c r="F4648" s="15" t="str">
        <f>_xlfn.IFNA(INDEX(Table6[[#All],[Location]],MATCH(RecordTable[[#This Row],[METRC]],Table6[Tag],0)),"DEAD")</f>
        <v>DEAD</v>
      </c>
    </row>
    <row r="4649" spans="1:6" x14ac:dyDescent="0.25">
      <c r="A4649" t="str">
        <f>_xlfn.CONCAT("1A4070000000065000",RIGHT(RecordTable[[#This Row],[CloneBarcode]],6))</f>
        <v>1A4070000000065000057448</v>
      </c>
      <c r="B4649" t="str">
        <f>LEFT(RecordTable[[#This Row],[CloneBarcode]],7)</f>
        <v>SUNL011</v>
      </c>
      <c r="C4649" t="s">
        <v>4532</v>
      </c>
      <c r="D4649" s="15">
        <v>43906</v>
      </c>
      <c r="E4649" s="15" t="str">
        <f>_xlfn.IFNA(IF(LEFT(VLOOKUP(RecordTable[[#This Row],[METRC]],METRC!A:B,2,FALSE),4)=LEFT(RecordTable[[#This Row],[CloneBarcode]],4),"match","MISMATCH"),"dead")</f>
        <v>dead</v>
      </c>
      <c r="F4649" s="15" t="str">
        <f>_xlfn.IFNA(INDEX(Table6[[#All],[Location]],MATCH(RecordTable[[#This Row],[METRC]],Table6[Tag],0)),"DEAD")</f>
        <v>DEAD</v>
      </c>
    </row>
    <row r="4650" spans="1:6" x14ac:dyDescent="0.25">
      <c r="A4650" t="str">
        <f>_xlfn.CONCAT("1A4070000000065000",RIGHT(RecordTable[[#This Row],[CloneBarcode]],6))</f>
        <v>1A4070000000065000057449</v>
      </c>
      <c r="B4650" t="str">
        <f>LEFT(RecordTable[[#This Row],[CloneBarcode]],7)</f>
        <v>SUNL011</v>
      </c>
      <c r="C4650" t="s">
        <v>4529</v>
      </c>
      <c r="D4650" s="15">
        <v>43906</v>
      </c>
      <c r="E4650" s="15" t="str">
        <f>_xlfn.IFNA(IF(LEFT(VLOOKUP(RecordTable[[#This Row],[METRC]],METRC!A:B,2,FALSE),4)=LEFT(RecordTable[[#This Row],[CloneBarcode]],4),"match","MISMATCH"),"dead")</f>
        <v>dead</v>
      </c>
      <c r="F4650" s="15" t="str">
        <f>_xlfn.IFNA(INDEX(Table6[[#All],[Location]],MATCH(RecordTable[[#This Row],[METRC]],Table6[Tag],0)),"DEAD")</f>
        <v>DEAD</v>
      </c>
    </row>
    <row r="4651" spans="1:6" x14ac:dyDescent="0.25">
      <c r="A4651" t="str">
        <f>_xlfn.CONCAT("1A4070000000065000",RIGHT(RecordTable[[#This Row],[CloneBarcode]],6))</f>
        <v>1A4070000000065000057446</v>
      </c>
      <c r="B4651" t="str">
        <f>LEFT(RecordTable[[#This Row],[CloneBarcode]],7)</f>
        <v>SUNL011</v>
      </c>
      <c r="C4651" t="s">
        <v>4531</v>
      </c>
      <c r="D4651" s="15">
        <v>43906</v>
      </c>
      <c r="E4651" s="15" t="str">
        <f>_xlfn.IFNA(IF(LEFT(VLOOKUP(RecordTable[[#This Row],[METRC]],METRC!A:B,2,FALSE),4)=LEFT(RecordTable[[#This Row],[CloneBarcode]],4),"match","MISMATCH"),"dead")</f>
        <v>dead</v>
      </c>
      <c r="F4651" s="15" t="str">
        <f>_xlfn.IFNA(INDEX(Table6[[#All],[Location]],MATCH(RecordTable[[#This Row],[METRC]],Table6[Tag],0)),"DEAD")</f>
        <v>DEAD</v>
      </c>
    </row>
    <row r="4652" spans="1:6" x14ac:dyDescent="0.25">
      <c r="A4652" t="str">
        <f>_xlfn.CONCAT("1A4070000000065000",RIGHT(RecordTable[[#This Row],[CloneBarcode]],6))</f>
        <v>1A4070000000065000057450</v>
      </c>
      <c r="B4652" t="str">
        <f>LEFT(RecordTable[[#This Row],[CloneBarcode]],7)</f>
        <v>SUNL011</v>
      </c>
      <c r="C4652" t="s">
        <v>4530</v>
      </c>
      <c r="D4652" s="15">
        <v>43906</v>
      </c>
      <c r="E4652" s="15" t="str">
        <f>_xlfn.IFNA(IF(LEFT(VLOOKUP(RecordTable[[#This Row],[METRC]],METRC!A:B,2,FALSE),4)=LEFT(RecordTable[[#This Row],[CloneBarcode]],4),"match","MISMATCH"),"dead")</f>
        <v>dead</v>
      </c>
      <c r="F4652" s="15" t="str">
        <f>_xlfn.IFNA(INDEX(Table6[[#All],[Location]],MATCH(RecordTable[[#This Row],[METRC]],Table6[Tag],0)),"DEAD")</f>
        <v>DEAD</v>
      </c>
    </row>
    <row r="4653" spans="1:6" x14ac:dyDescent="0.25">
      <c r="A4653" t="str">
        <f>_xlfn.CONCAT("1A4070000000065000",RIGHT(RecordTable[[#This Row],[CloneBarcode]],6))</f>
        <v>1A4070000000065000063638</v>
      </c>
      <c r="B4653" t="str">
        <f>LEFT(RecordTable[[#This Row],[CloneBarcode]],7)</f>
        <v>SUNL013</v>
      </c>
      <c r="C4653" t="s">
        <v>4971</v>
      </c>
      <c r="D4653" s="15">
        <v>43906</v>
      </c>
      <c r="E4653" s="15" t="str">
        <f>_xlfn.IFNA(IF(LEFT(VLOOKUP(RecordTable[[#This Row],[METRC]],METRC!A:B,2,FALSE),4)=LEFT(RecordTable[[#This Row],[CloneBarcode]],4),"match","MISMATCH"),"dead")</f>
        <v>dead</v>
      </c>
      <c r="F4653" s="15" t="str">
        <f>_xlfn.IFNA(INDEX(Table6[[#All],[Location]],MATCH(RecordTable[[#This Row],[METRC]],Table6[Tag],0)),"DEAD")</f>
        <v>DEAD</v>
      </c>
    </row>
    <row r="4654" spans="1:6" x14ac:dyDescent="0.25">
      <c r="A4654" t="s">
        <v>4876</v>
      </c>
      <c r="B4654" t="s">
        <v>283</v>
      </c>
      <c r="C4654" t="str">
        <f>_xlfn.CONCAT(RecordTable[[#This Row],[PhenoAbbv]],".",RIGHT(RecordTable[[#This Row],[METRC]],6))</f>
        <v>SUNL016.057600</v>
      </c>
      <c r="D4654" s="15">
        <v>43906</v>
      </c>
      <c r="E4654" s="15" t="str">
        <f>_xlfn.IFNA(IF(LEFT(VLOOKUP(RecordTable[[#This Row],[METRC]],METRC!A:B,2,FALSE),4)=LEFT(RecordTable[[#This Row],[CloneBarcode]],4),"match","MISMATCH"),"dead")</f>
        <v>dead</v>
      </c>
      <c r="F4654" s="15" t="str">
        <f>_xlfn.IFNA(INDEX(Table6[[#All],[Location]],MATCH(RecordTable[[#This Row],[METRC]],Table6[Tag],0)),"DEAD")</f>
        <v>DEAD</v>
      </c>
    </row>
    <row r="4655" spans="1:6" x14ac:dyDescent="0.25">
      <c r="A4655" t="str">
        <f>_xlfn.CONCAT("1A4070000000065000",RIGHT(RecordTable[[#This Row],[CloneBarcode]],6))</f>
        <v>1A4070000000065000064900</v>
      </c>
      <c r="B4655" t="str">
        <f>LEFT(RecordTable[[#This Row],[CloneBarcode]],7)</f>
        <v>SUNL016</v>
      </c>
      <c r="C4655" t="s">
        <v>2738</v>
      </c>
      <c r="D4655" s="15">
        <v>43906</v>
      </c>
      <c r="E4655" s="15" t="str">
        <f>_xlfn.IFNA(IF(LEFT(VLOOKUP(RecordTable[[#This Row],[METRC]],METRC!A:B,2,FALSE),4)=LEFT(RecordTable[[#This Row],[CloneBarcode]],4),"match","MISMATCH"),"dead")</f>
        <v>dead</v>
      </c>
      <c r="F4655" s="15" t="str">
        <f>_xlfn.IFNA(INDEX(Table6[[#All],[Location]],MATCH(RecordTable[[#This Row],[METRC]],Table6[Tag],0)),"DEAD")</f>
        <v>DEAD</v>
      </c>
    </row>
    <row r="4656" spans="1:6" x14ac:dyDescent="0.25">
      <c r="A4656" t="str">
        <f>_xlfn.CONCAT("1A4070000000065000",RIGHT(RecordTable[[#This Row],[CloneBarcode]],6))</f>
        <v>1A4070000000065000064901</v>
      </c>
      <c r="B4656" t="str">
        <f>LEFT(RecordTable[[#This Row],[CloneBarcode]],7)</f>
        <v>SUNL016</v>
      </c>
      <c r="C4656" t="s">
        <v>2696</v>
      </c>
      <c r="D4656" s="15">
        <v>43906</v>
      </c>
      <c r="E4656" s="15" t="str">
        <f>_xlfn.IFNA(IF(LEFT(VLOOKUP(RecordTable[[#This Row],[METRC]],METRC!A:B,2,FALSE),4)=LEFT(RecordTable[[#This Row],[CloneBarcode]],4),"match","MISMATCH"),"dead")</f>
        <v>dead</v>
      </c>
      <c r="F4656" s="15" t="str">
        <f>_xlfn.IFNA(INDEX(Table6[[#All],[Location]],MATCH(RecordTable[[#This Row],[METRC]],Table6[Tag],0)),"DEAD")</f>
        <v>DEAD</v>
      </c>
    </row>
    <row r="4657" spans="1:6" x14ac:dyDescent="0.25">
      <c r="A4657" t="str">
        <f>_xlfn.CONCAT("1A4070000000065000",RIGHT(RecordTable[[#This Row],[CloneBarcode]],6))</f>
        <v>1A4070000000065000064899</v>
      </c>
      <c r="B4657" t="str">
        <f>LEFT(RecordTable[[#This Row],[CloneBarcode]],7)</f>
        <v>SUNL016</v>
      </c>
      <c r="C4657" t="s">
        <v>196</v>
      </c>
      <c r="D4657" s="15">
        <v>43906</v>
      </c>
      <c r="E4657" s="15" t="str">
        <f>_xlfn.IFNA(IF(LEFT(VLOOKUP(RecordTable[[#This Row],[METRC]],METRC!A:B,2,FALSE),4)=LEFT(RecordTable[[#This Row],[CloneBarcode]],4),"match","MISMATCH"),"dead")</f>
        <v>dead</v>
      </c>
      <c r="F4657" s="15" t="str">
        <f>_xlfn.IFNA(INDEX(Table6[[#All],[Location]],MATCH(RecordTable[[#This Row],[METRC]],Table6[Tag],0)),"DEAD")</f>
        <v>DEAD</v>
      </c>
    </row>
    <row r="4658" spans="1:6" x14ac:dyDescent="0.25">
      <c r="A4658" t="str">
        <f>_xlfn.CONCAT("1A4070000000065000",RIGHT(RecordTable[[#This Row],[CloneBarcode]],6))</f>
        <v>1A4070000000065000064898</v>
      </c>
      <c r="B4658" t="str">
        <f>LEFT(RecordTable[[#This Row],[CloneBarcode]],7)</f>
        <v>SUNL016</v>
      </c>
      <c r="C4658" t="s">
        <v>199</v>
      </c>
      <c r="D4658" s="15">
        <v>43906</v>
      </c>
      <c r="E4658" s="15" t="str">
        <f>_xlfn.IFNA(IF(LEFT(VLOOKUP(RecordTable[[#This Row],[METRC]],METRC!A:B,2,FALSE),4)=LEFT(RecordTable[[#This Row],[CloneBarcode]],4),"match","MISMATCH"),"dead")</f>
        <v>dead</v>
      </c>
      <c r="F4658" s="15" t="str">
        <f>_xlfn.IFNA(INDEX(Table6[[#All],[Location]],MATCH(RecordTable[[#This Row],[METRC]],Table6[Tag],0)),"DEAD")</f>
        <v>DEAD</v>
      </c>
    </row>
    <row r="4659" spans="1:6" x14ac:dyDescent="0.25">
      <c r="A4659" t="s">
        <v>4684</v>
      </c>
      <c r="B4659" t="s">
        <v>2669</v>
      </c>
      <c r="C4659" t="str">
        <f>_xlfn.CONCAT(RecordTable[[#This Row],[PhenoAbbv]],".",RIGHT(RecordTable[[#This Row],[METRC]],6))</f>
        <v>YZUP003.048063</v>
      </c>
      <c r="D4659" s="15">
        <v>43906</v>
      </c>
      <c r="E4659" s="15" t="str">
        <f>_xlfn.IFNA(IF(LEFT(VLOOKUP(RecordTable[[#This Row],[METRC]],METRC!A:B,2,FALSE),4)=LEFT(RecordTable[[#This Row],[CloneBarcode]],4),"match","MISMATCH"),"dead")</f>
        <v>dead</v>
      </c>
      <c r="F4659" s="15" t="str">
        <f>_xlfn.IFNA(INDEX(Table6[[#All],[Location]],MATCH(RecordTable[[#This Row],[METRC]],Table6[Tag],0)),"DEAD")</f>
        <v>DEAD</v>
      </c>
    </row>
    <row r="4660" spans="1:6" x14ac:dyDescent="0.25">
      <c r="A4660" t="s">
        <v>4685</v>
      </c>
      <c r="B4660" t="s">
        <v>2669</v>
      </c>
      <c r="C4660" t="str">
        <f>_xlfn.CONCAT(RecordTable[[#This Row],[PhenoAbbv]],".",RIGHT(RecordTable[[#This Row],[METRC]],6))</f>
        <v>YZUP003.048064</v>
      </c>
      <c r="D4660" s="15">
        <v>43906</v>
      </c>
      <c r="E4660" s="15" t="str">
        <f>_xlfn.IFNA(IF(LEFT(VLOOKUP(RecordTable[[#This Row],[METRC]],METRC!A:B,2,FALSE),4)=LEFT(RecordTable[[#This Row],[CloneBarcode]],4),"match","MISMATCH"),"dead")</f>
        <v>dead</v>
      </c>
      <c r="F4660" s="15" t="str">
        <f>_xlfn.IFNA(INDEX(Table6[[#All],[Location]],MATCH(RecordTable[[#This Row],[METRC]],Table6[Tag],0)),"DEAD")</f>
        <v>DEAD</v>
      </c>
    </row>
    <row r="4661" spans="1:6" x14ac:dyDescent="0.25">
      <c r="A4661" t="s">
        <v>4686</v>
      </c>
      <c r="B4661" t="s">
        <v>2669</v>
      </c>
      <c r="C4661" t="str">
        <f>_xlfn.CONCAT(RecordTable[[#This Row],[PhenoAbbv]],".",RIGHT(RecordTable[[#This Row],[METRC]],6))</f>
        <v>YZUP003.050641</v>
      </c>
      <c r="D4661" s="15">
        <v>43906</v>
      </c>
      <c r="E4661" s="15" t="str">
        <f>_xlfn.IFNA(IF(LEFT(VLOOKUP(RecordTable[[#This Row],[METRC]],METRC!A:B,2,FALSE),4)=LEFT(RecordTable[[#This Row],[CloneBarcode]],4),"match","MISMATCH"),"dead")</f>
        <v>dead</v>
      </c>
      <c r="F4661" s="15" t="str">
        <f>_xlfn.IFNA(INDEX(Table6[[#All],[Location]],MATCH(RecordTable[[#This Row],[METRC]],Table6[Tag],0)),"DEAD")</f>
        <v>DEAD</v>
      </c>
    </row>
    <row r="4662" spans="1:6" x14ac:dyDescent="0.25">
      <c r="A4662" t="s">
        <v>4687</v>
      </c>
      <c r="B4662" t="s">
        <v>2669</v>
      </c>
      <c r="C4662" t="str">
        <f>_xlfn.CONCAT(RecordTable[[#This Row],[PhenoAbbv]],".",RIGHT(RecordTable[[#This Row],[METRC]],6))</f>
        <v>YZUP003.050642</v>
      </c>
      <c r="D4662" s="15">
        <v>43906</v>
      </c>
      <c r="E4662" s="15" t="str">
        <f>_xlfn.IFNA(IF(LEFT(VLOOKUP(RecordTable[[#This Row],[METRC]],METRC!A:B,2,FALSE),4)=LEFT(RecordTable[[#This Row],[CloneBarcode]],4),"match","MISMATCH"),"dead")</f>
        <v>dead</v>
      </c>
      <c r="F4662" s="15" t="str">
        <f>_xlfn.IFNA(INDEX(Table6[[#All],[Location]],MATCH(RecordTable[[#This Row],[METRC]],Table6[Tag],0)),"DEAD")</f>
        <v>DEAD</v>
      </c>
    </row>
    <row r="4663" spans="1:6" x14ac:dyDescent="0.25">
      <c r="A4663" t="s">
        <v>4891</v>
      </c>
      <c r="B4663" t="s">
        <v>2669</v>
      </c>
      <c r="C4663" t="str">
        <f>_xlfn.CONCAT(RecordTable[[#This Row],[PhenoAbbv]],".",RIGHT(RecordTable[[#This Row],[METRC]],6))</f>
        <v>YZUP003.053200</v>
      </c>
      <c r="D4663" s="15">
        <v>43906</v>
      </c>
      <c r="E4663" s="15" t="str">
        <f>_xlfn.IFNA(IF(LEFT(VLOOKUP(RecordTable[[#This Row],[METRC]],METRC!A:B,2,FALSE),4)=LEFT(RecordTable[[#This Row],[CloneBarcode]],4),"match","MISMATCH"),"dead")</f>
        <v>dead</v>
      </c>
      <c r="F4663" s="15" t="str">
        <f>_xlfn.IFNA(INDEX(Table6[[#All],[Location]],MATCH(RecordTable[[#This Row],[METRC]],Table6[Tag],0)),"DEAD")</f>
        <v>DEAD</v>
      </c>
    </row>
    <row r="4664" spans="1:6" x14ac:dyDescent="0.25">
      <c r="A4664" t="s">
        <v>4688</v>
      </c>
      <c r="B4664" t="s">
        <v>2669</v>
      </c>
      <c r="C4664" t="str">
        <f>_xlfn.CONCAT(RecordTable[[#This Row],[PhenoAbbv]],".",RIGHT(RecordTable[[#This Row],[METRC]],6))</f>
        <v>YZUP003.053201</v>
      </c>
      <c r="D4664" s="15">
        <v>43906</v>
      </c>
      <c r="E4664" s="15" t="str">
        <f>_xlfn.IFNA(IF(LEFT(VLOOKUP(RecordTable[[#This Row],[METRC]],METRC!A:B,2,FALSE),4)=LEFT(RecordTable[[#This Row],[CloneBarcode]],4),"match","MISMATCH"),"dead")</f>
        <v>dead</v>
      </c>
      <c r="F4664" s="15" t="str">
        <f>_xlfn.IFNA(INDEX(Table6[[#All],[Location]],MATCH(RecordTable[[#This Row],[METRC]],Table6[Tag],0)),"DEAD")</f>
        <v>DEAD</v>
      </c>
    </row>
    <row r="4665" spans="1:6" x14ac:dyDescent="0.25">
      <c r="A4665" t="str">
        <f>_xlfn.CONCAT("1A4070000000065000",RIGHT(RecordTable[[#This Row],[CloneBarcode]],6))</f>
        <v>1A4070000000065000063035</v>
      </c>
      <c r="B4665" t="str">
        <f>LEFT(RecordTable[[#This Row],[CloneBarcode]],7)</f>
        <v>YZUP003</v>
      </c>
      <c r="C4665" t="s">
        <v>290</v>
      </c>
      <c r="D4665" s="15">
        <v>43906</v>
      </c>
      <c r="E4665" s="15" t="str">
        <f>_xlfn.IFNA(IF(LEFT(VLOOKUP(RecordTable[[#This Row],[METRC]],METRC!A:B,2,FALSE),4)=LEFT(RecordTable[[#This Row],[CloneBarcode]],4),"match","MISMATCH"),"dead")</f>
        <v>dead</v>
      </c>
      <c r="F4665" s="15" t="str">
        <f>_xlfn.IFNA(INDEX(Table6[[#All],[Location]],MATCH(RecordTable[[#This Row],[METRC]],Table6[Tag],0)),"DEAD")</f>
        <v>DEAD</v>
      </c>
    </row>
    <row r="4666" spans="1:6" x14ac:dyDescent="0.25">
      <c r="A4666" t="str">
        <f>_xlfn.CONCAT("1A4070000000065000",RIGHT(RecordTable[[#This Row],[CloneBarcode]],6))</f>
        <v>1A4070000000065000062276</v>
      </c>
      <c r="B4666" t="str">
        <f>LEFT(RecordTable[[#This Row],[CloneBarcode]],7)</f>
        <v>YZUP003</v>
      </c>
      <c r="C4666" t="s">
        <v>287</v>
      </c>
      <c r="D4666" s="15">
        <v>43906</v>
      </c>
      <c r="E4666" s="15" t="str">
        <f>_xlfn.IFNA(IF(LEFT(VLOOKUP(RecordTable[[#This Row],[METRC]],METRC!A:B,2,FALSE),4)=LEFT(RecordTable[[#This Row],[CloneBarcode]],4),"match","MISMATCH"),"dead")</f>
        <v>dead</v>
      </c>
      <c r="F4666" s="15" t="str">
        <f>_xlfn.IFNA(INDEX(Table6[[#All],[Location]],MATCH(RecordTable[[#This Row],[METRC]],Table6[Tag],0)),"DEAD")</f>
        <v>DEAD</v>
      </c>
    </row>
    <row r="4667" spans="1:6" x14ac:dyDescent="0.25">
      <c r="A4667" t="str">
        <f>_xlfn.CONCAT("1A4070000000065000",RIGHT(RecordTable[[#This Row],[CloneBarcode]],6))</f>
        <v>1A4070000000065000064909</v>
      </c>
      <c r="B4667" t="str">
        <f>LEFT(RecordTable[[#This Row],[CloneBarcode]],7)</f>
        <v>YZUP005</v>
      </c>
      <c r="C4667" t="s">
        <v>4893</v>
      </c>
      <c r="D4667" s="15">
        <v>43906</v>
      </c>
      <c r="E4667" s="15" t="str">
        <f>_xlfn.IFNA(IF(LEFT(VLOOKUP(RecordTable[[#This Row],[METRC]],METRC!A:B,2,FALSE),4)=LEFT(RecordTable[[#This Row],[CloneBarcode]],4),"match","MISMATCH"),"dead")</f>
        <v>dead</v>
      </c>
      <c r="F4667" s="15" t="str">
        <f>_xlfn.IFNA(INDEX(Table6[[#All],[Location]],MATCH(RecordTable[[#This Row],[METRC]],Table6[Tag],0)),"DEAD")</f>
        <v>DEAD</v>
      </c>
    </row>
    <row r="4668" spans="1:6" x14ac:dyDescent="0.25">
      <c r="A4668" t="str">
        <f>_xlfn.CONCAT("1A4070000000065000",RIGHT(RecordTable[[#This Row],[CloneBarcode]],6))</f>
        <v>1A4070000000065000064912</v>
      </c>
      <c r="B4668" t="str">
        <f>LEFT(RecordTable[[#This Row],[CloneBarcode]],7)</f>
        <v>YZUP005</v>
      </c>
      <c r="C4668" t="s">
        <v>4896</v>
      </c>
      <c r="D4668" s="15">
        <v>43906</v>
      </c>
      <c r="E4668" s="15" t="str">
        <f>_xlfn.IFNA(IF(LEFT(VLOOKUP(RecordTable[[#This Row],[METRC]],METRC!A:B,2,FALSE),4)=LEFT(RecordTable[[#This Row],[CloneBarcode]],4),"match","MISMATCH"),"dead")</f>
        <v>dead</v>
      </c>
      <c r="F4668" s="15" t="str">
        <f>_xlfn.IFNA(INDEX(Table6[[#All],[Location]],MATCH(RecordTable[[#This Row],[METRC]],Table6[Tag],0)),"DEAD")</f>
        <v>DEAD</v>
      </c>
    </row>
    <row r="4669" spans="1:6" x14ac:dyDescent="0.25">
      <c r="A4669" t="str">
        <f>_xlfn.CONCAT("1A4070000000065000",RIGHT(RecordTable[[#This Row],[CloneBarcode]],6))</f>
        <v>1A4070000000065000061114</v>
      </c>
      <c r="B4669" t="str">
        <f>LEFT(RecordTable[[#This Row],[CloneBarcode]],7)</f>
        <v>YZUP005</v>
      </c>
      <c r="C4669" t="s">
        <v>4892</v>
      </c>
      <c r="D4669" s="15">
        <v>43906</v>
      </c>
      <c r="E4669" s="15" t="str">
        <f>_xlfn.IFNA(IF(LEFT(VLOOKUP(RecordTable[[#This Row],[METRC]],METRC!A:B,2,FALSE),4)=LEFT(RecordTable[[#This Row],[CloneBarcode]],4),"match","MISMATCH"),"dead")</f>
        <v>dead</v>
      </c>
      <c r="F4669" s="15" t="str">
        <f>_xlfn.IFNA(INDEX(Table6[[#All],[Location]],MATCH(RecordTable[[#This Row],[METRC]],Table6[Tag],0)),"DEAD")</f>
        <v>DEAD</v>
      </c>
    </row>
    <row r="4670" spans="1:6" x14ac:dyDescent="0.25">
      <c r="A4670" t="str">
        <f>_xlfn.CONCAT("1A4070000000065000",RIGHT(RecordTable[[#This Row],[CloneBarcode]],6))</f>
        <v>1A4070000000065000064911</v>
      </c>
      <c r="B4670" t="str">
        <f>LEFT(RecordTable[[#This Row],[CloneBarcode]],7)</f>
        <v>YZUP005</v>
      </c>
      <c r="C4670" t="s">
        <v>4895</v>
      </c>
      <c r="D4670" s="15">
        <v>43906</v>
      </c>
      <c r="E4670" s="15" t="str">
        <f>_xlfn.IFNA(IF(LEFT(VLOOKUP(RecordTable[[#This Row],[METRC]],METRC!A:B,2,FALSE),4)=LEFT(RecordTable[[#This Row],[CloneBarcode]],4),"match","MISMATCH"),"dead")</f>
        <v>dead</v>
      </c>
      <c r="F4670" s="15" t="str">
        <f>_xlfn.IFNA(INDEX(Table6[[#All],[Location]],MATCH(RecordTable[[#This Row],[METRC]],Table6[Tag],0)),"DEAD")</f>
        <v>DEAD</v>
      </c>
    </row>
    <row r="4671" spans="1:6" x14ac:dyDescent="0.25">
      <c r="A4671" t="str">
        <f>_xlfn.CONCAT("1A4070000000065000",RIGHT(RecordTable[[#This Row],[CloneBarcode]],6))</f>
        <v>1A4070000000065000064910</v>
      </c>
      <c r="B4671" t="str">
        <f>LEFT(RecordTable[[#This Row],[CloneBarcode]],7)</f>
        <v>YZUP005</v>
      </c>
      <c r="C4671" t="s">
        <v>4894</v>
      </c>
      <c r="D4671" s="15">
        <v>43906</v>
      </c>
      <c r="E4671" s="15" t="str">
        <f>_xlfn.IFNA(IF(LEFT(VLOOKUP(RecordTable[[#This Row],[METRC]],METRC!A:B,2,FALSE),4)=LEFT(RecordTable[[#This Row],[CloneBarcode]],4),"match","MISMATCH"),"dead")</f>
        <v>dead</v>
      </c>
      <c r="F4671" s="15" t="str">
        <f>_xlfn.IFNA(INDEX(Table6[[#All],[Location]],MATCH(RecordTable[[#This Row],[METRC]],Table6[Tag],0)),"DEAD")</f>
        <v>DEAD</v>
      </c>
    </row>
    <row r="4672" spans="1:6" x14ac:dyDescent="0.25">
      <c r="A4672" t="s">
        <v>4723</v>
      </c>
      <c r="B4672" t="s">
        <v>2654</v>
      </c>
      <c r="C4672" t="str">
        <f>_xlfn.CONCAT(RecordTable[[#This Row],[PhenoAbbv]],".",RIGHT(RecordTable[[#This Row],[METRC]],6))</f>
        <v>92CK082.053265</v>
      </c>
      <c r="D4672" s="15">
        <v>43928</v>
      </c>
      <c r="E4672" s="15" t="str">
        <f>_xlfn.IFNA(IF(LEFT(VLOOKUP(RecordTable[[#This Row],[METRC]],METRC!A:B,2,FALSE),4)=LEFT(RecordTable[[#This Row],[CloneBarcode]],4),"match","MISMATCH"),"dead")</f>
        <v>dead</v>
      </c>
      <c r="F4672" s="15" t="str">
        <f>_xlfn.IFNA(INDEX(Table6[[#All],[Location]],MATCH(RecordTable[[#This Row],[METRC]],Table6[Tag],0)),"DEAD")</f>
        <v>DEAD</v>
      </c>
    </row>
    <row r="4673" spans="1:6" x14ac:dyDescent="0.25">
      <c r="A4673" t="s">
        <v>4724</v>
      </c>
      <c r="B4673" t="s">
        <v>2654</v>
      </c>
      <c r="C4673" t="str">
        <f>_xlfn.CONCAT(RecordTable[[#This Row],[PhenoAbbv]],".",RIGHT(RecordTable[[#This Row],[METRC]],6))</f>
        <v>92CK082.053266</v>
      </c>
      <c r="D4673" s="15">
        <v>43928</v>
      </c>
      <c r="E4673" s="15" t="str">
        <f>_xlfn.IFNA(IF(LEFT(VLOOKUP(RecordTable[[#This Row],[METRC]],METRC!A:B,2,FALSE),4)=LEFT(RecordTable[[#This Row],[CloneBarcode]],4),"match","MISMATCH"),"dead")</f>
        <v>dead</v>
      </c>
      <c r="F4673" s="15" t="str">
        <f>_xlfn.IFNA(INDEX(Table6[[#All],[Location]],MATCH(RecordTable[[#This Row],[METRC]],Table6[Tag],0)),"DEAD")</f>
        <v>DEAD</v>
      </c>
    </row>
    <row r="4674" spans="1:6" x14ac:dyDescent="0.25">
      <c r="A4674" t="s">
        <v>4725</v>
      </c>
      <c r="B4674" t="s">
        <v>2654</v>
      </c>
      <c r="C4674" t="str">
        <f>_xlfn.CONCAT(RecordTable[[#This Row],[PhenoAbbv]],".",RIGHT(RecordTable[[#This Row],[METRC]],6))</f>
        <v>92CK082.053267</v>
      </c>
      <c r="D4674" s="15">
        <v>43928</v>
      </c>
      <c r="E4674" s="15" t="str">
        <f>_xlfn.IFNA(IF(LEFT(VLOOKUP(RecordTable[[#This Row],[METRC]],METRC!A:B,2,FALSE),4)=LEFT(RecordTable[[#This Row],[CloneBarcode]],4),"match","MISMATCH"),"dead")</f>
        <v>dead</v>
      </c>
      <c r="F4674" s="15" t="str">
        <f>_xlfn.IFNA(INDEX(Table6[[#All],[Location]],MATCH(RecordTable[[#This Row],[METRC]],Table6[Tag],0)),"DEAD")</f>
        <v>DEAD</v>
      </c>
    </row>
    <row r="4675" spans="1:6" x14ac:dyDescent="0.25">
      <c r="A4675" t="s">
        <v>114</v>
      </c>
      <c r="B4675" t="s">
        <v>2654</v>
      </c>
      <c r="C4675" t="str">
        <f>_xlfn.CONCAT(RecordTable[[#This Row],[PhenoAbbv]],".",RIGHT(RecordTable[[#This Row],[METRC]],6))</f>
        <v>92CK082.057241</v>
      </c>
      <c r="D4675" s="15">
        <v>43928</v>
      </c>
      <c r="E4675" s="15" t="str">
        <f>_xlfn.IFNA(IF(LEFT(VLOOKUP(RecordTable[[#This Row],[METRC]],METRC!A:B,2,FALSE),4)=LEFT(RecordTable[[#This Row],[CloneBarcode]],4),"match","MISMATCH"),"dead")</f>
        <v>dead</v>
      </c>
      <c r="F4675" s="15" t="str">
        <f>_xlfn.IFNA(INDEX(Table6[[#All],[Location]],MATCH(RecordTable[[#This Row],[METRC]],Table6[Tag],0)),"DEAD")</f>
        <v>DEAD</v>
      </c>
    </row>
    <row r="4676" spans="1:6" x14ac:dyDescent="0.25">
      <c r="A4676" t="s">
        <v>115</v>
      </c>
      <c r="B4676" t="s">
        <v>2654</v>
      </c>
      <c r="C4676" t="str">
        <f>_xlfn.CONCAT(RecordTable[[#This Row],[PhenoAbbv]],".",RIGHT(RecordTable[[#This Row],[METRC]],6))</f>
        <v>92CK082.057242</v>
      </c>
      <c r="D4676" s="15">
        <v>43928</v>
      </c>
      <c r="E4676" s="15" t="str">
        <f>_xlfn.IFNA(IF(LEFT(VLOOKUP(RecordTable[[#This Row],[METRC]],METRC!A:B,2,FALSE),4)=LEFT(RecordTable[[#This Row],[CloneBarcode]],4),"match","MISMATCH"),"dead")</f>
        <v>dead</v>
      </c>
      <c r="F4676" s="15" t="str">
        <f>_xlfn.IFNA(INDEX(Table6[[#All],[Location]],MATCH(RecordTable[[#This Row],[METRC]],Table6[Tag],0)),"DEAD")</f>
        <v>DEAD</v>
      </c>
    </row>
    <row r="4677" spans="1:6" x14ac:dyDescent="0.25">
      <c r="A4677" t="s">
        <v>85</v>
      </c>
      <c r="B4677" t="s">
        <v>2654</v>
      </c>
      <c r="C4677" t="str">
        <f>_xlfn.CONCAT(RecordTable[[#This Row],[PhenoAbbv]],".",RIGHT(RecordTable[[#This Row],[METRC]],6))</f>
        <v>92CK082.057264</v>
      </c>
      <c r="D4677" s="15">
        <v>43928</v>
      </c>
      <c r="E4677" s="15" t="str">
        <f>_xlfn.IFNA(IF(LEFT(VLOOKUP(RecordTable[[#This Row],[METRC]],METRC!A:B,2,FALSE),4)=LEFT(RecordTable[[#This Row],[CloneBarcode]],4),"match","MISMATCH"),"dead")</f>
        <v>dead</v>
      </c>
      <c r="F4677" s="15" t="str">
        <f>_xlfn.IFNA(INDEX(Table6[[#All],[Location]],MATCH(RecordTable[[#This Row],[METRC]],Table6[Tag],0)),"DEAD")</f>
        <v>DEAD</v>
      </c>
    </row>
    <row r="4678" spans="1:6" x14ac:dyDescent="0.25">
      <c r="A4678" t="s">
        <v>138</v>
      </c>
      <c r="B4678" t="s">
        <v>2654</v>
      </c>
      <c r="C4678" t="str">
        <f>_xlfn.CONCAT(RecordTable[[#This Row],[PhenoAbbv]],".",RIGHT(RecordTable[[#This Row],[METRC]],6))</f>
        <v>92CK082.061783</v>
      </c>
      <c r="D4678" s="15">
        <v>43928</v>
      </c>
      <c r="E4678" s="15" t="str">
        <f>_xlfn.IFNA(IF(LEFT(VLOOKUP(RecordTable[[#This Row],[METRC]],METRC!A:B,2,FALSE),4)=LEFT(RecordTable[[#This Row],[CloneBarcode]],4),"match","MISMATCH"),"dead")</f>
        <v>dead</v>
      </c>
      <c r="F4678" s="15" t="str">
        <f>_xlfn.IFNA(INDEX(Table6[[#All],[Location]],MATCH(RecordTable[[#This Row],[METRC]],Table6[Tag],0)),"DEAD")</f>
        <v>DEAD</v>
      </c>
    </row>
    <row r="4679" spans="1:6" x14ac:dyDescent="0.25">
      <c r="A4679" t="s">
        <v>32</v>
      </c>
      <c r="B4679" t="s">
        <v>2654</v>
      </c>
      <c r="C4679" t="str">
        <f>_xlfn.CONCAT(RecordTable[[#This Row],[PhenoAbbv]],".",RIGHT(RecordTable[[#This Row],[METRC]],6))</f>
        <v>92CK082.061785</v>
      </c>
      <c r="D4679" s="15">
        <v>43928</v>
      </c>
      <c r="E4679" s="15" t="str">
        <f>_xlfn.IFNA(IF(LEFT(VLOOKUP(RecordTable[[#This Row],[METRC]],METRC!A:B,2,FALSE),4)=LEFT(RecordTable[[#This Row],[CloneBarcode]],4),"match","MISMATCH"),"dead")</f>
        <v>dead</v>
      </c>
      <c r="F4679" s="15" t="str">
        <f>_xlfn.IFNA(INDEX(Table6[[#All],[Location]],MATCH(RecordTable[[#This Row],[METRC]],Table6[Tag],0)),"DEAD")</f>
        <v>DEAD</v>
      </c>
    </row>
    <row r="4680" spans="1:6" x14ac:dyDescent="0.25">
      <c r="A4680" t="s">
        <v>26</v>
      </c>
      <c r="B4680" t="s">
        <v>2649</v>
      </c>
      <c r="C4680" t="str">
        <f>_xlfn.CONCAT(RecordTable[[#This Row],[PhenoAbbv]],".",RIGHT(RecordTable[[#This Row],[METRC]],6))</f>
        <v>92CK119.062675</v>
      </c>
      <c r="D4680" s="15">
        <v>43928</v>
      </c>
      <c r="E4680" s="15" t="str">
        <f>_xlfn.IFNA(IF(LEFT(VLOOKUP(RecordTable[[#This Row],[METRC]],METRC!A:B,2,FALSE),4)=LEFT(RecordTable[[#This Row],[CloneBarcode]],4),"match","MISMATCH"),"dead")</f>
        <v>dead</v>
      </c>
      <c r="F4680" s="15" t="str">
        <f>_xlfn.IFNA(INDEX(Table6[[#All],[Location]],MATCH(RecordTable[[#This Row],[METRC]],Table6[Tag],0)),"DEAD")</f>
        <v>DEAD</v>
      </c>
    </row>
    <row r="4681" spans="1:6" x14ac:dyDescent="0.25">
      <c r="A4681" t="s">
        <v>52</v>
      </c>
      <c r="B4681" t="s">
        <v>2649</v>
      </c>
      <c r="C4681" t="str">
        <f>_xlfn.CONCAT(RecordTable[[#This Row],[PhenoAbbv]],".",RIGHT(RecordTable[[#This Row],[METRC]],6))</f>
        <v>92CK119.062694</v>
      </c>
      <c r="D4681" s="15">
        <v>43928</v>
      </c>
      <c r="E4681" s="15" t="str">
        <f>_xlfn.IFNA(IF(LEFT(VLOOKUP(RecordTable[[#This Row],[METRC]],METRC!A:B,2,FALSE),4)=LEFT(RecordTable[[#This Row],[CloneBarcode]],4),"match","MISMATCH"),"dead")</f>
        <v>dead</v>
      </c>
      <c r="F4681" s="15" t="str">
        <f>_xlfn.IFNA(INDEX(Table6[[#All],[Location]],MATCH(RecordTable[[#This Row],[METRC]],Table6[Tag],0)),"DEAD")</f>
        <v>DEAD</v>
      </c>
    </row>
    <row r="4682" spans="1:6" x14ac:dyDescent="0.25">
      <c r="A4682" t="s">
        <v>29</v>
      </c>
      <c r="B4682" t="s">
        <v>2649</v>
      </c>
      <c r="C4682" t="str">
        <f>_xlfn.CONCAT(RecordTable[[#This Row],[PhenoAbbv]],".",RIGHT(RecordTable[[#This Row],[METRC]],6))</f>
        <v>92CK119.062705</v>
      </c>
      <c r="D4682" s="15">
        <v>43928</v>
      </c>
      <c r="E4682" s="15" t="str">
        <f>_xlfn.IFNA(IF(LEFT(VLOOKUP(RecordTable[[#This Row],[METRC]],METRC!A:B,2,FALSE),4)=LEFT(RecordTable[[#This Row],[CloneBarcode]],4),"match","MISMATCH"),"dead")</f>
        <v>dead</v>
      </c>
      <c r="F4682" s="15" t="str">
        <f>_xlfn.IFNA(INDEX(Table6[[#All],[Location]],MATCH(RecordTable[[#This Row],[METRC]],Table6[Tag],0)),"DEAD")</f>
        <v>DEAD</v>
      </c>
    </row>
    <row r="4683" spans="1:6" x14ac:dyDescent="0.25">
      <c r="A4683" t="s">
        <v>47</v>
      </c>
      <c r="B4683" t="s">
        <v>2649</v>
      </c>
      <c r="C4683" t="str">
        <f>_xlfn.CONCAT(RecordTable[[#This Row],[PhenoAbbv]],".",RIGHT(RecordTable[[#This Row],[METRC]],6))</f>
        <v>92CK119.064884</v>
      </c>
      <c r="D4683" s="15">
        <v>43928</v>
      </c>
      <c r="E4683" s="15" t="str">
        <f>_xlfn.IFNA(IF(LEFT(VLOOKUP(RecordTable[[#This Row],[METRC]],METRC!A:B,2,FALSE),4)=LEFT(RecordTable[[#This Row],[CloneBarcode]],4),"match","MISMATCH"),"dead")</f>
        <v>dead</v>
      </c>
      <c r="F4683" s="15" t="str">
        <f>_xlfn.IFNA(INDEX(Table6[[#All],[Location]],MATCH(RecordTable[[#This Row],[METRC]],Table6[Tag],0)),"DEAD")</f>
        <v>DEAD</v>
      </c>
    </row>
    <row r="4684" spans="1:6" x14ac:dyDescent="0.25">
      <c r="A4684" t="s">
        <v>51</v>
      </c>
      <c r="B4684" t="s">
        <v>2649</v>
      </c>
      <c r="C4684" t="str">
        <f>_xlfn.CONCAT(RecordTable[[#This Row],[PhenoAbbv]],".",RIGHT(RecordTable[[#This Row],[METRC]],6))</f>
        <v>92CK119.064896</v>
      </c>
      <c r="D4684" s="15">
        <v>43928</v>
      </c>
      <c r="E4684" s="15" t="str">
        <f>_xlfn.IFNA(IF(LEFT(VLOOKUP(RecordTable[[#This Row],[METRC]],METRC!A:B,2,FALSE),4)=LEFT(RecordTable[[#This Row],[CloneBarcode]],4),"match","MISMATCH"),"dead")</f>
        <v>dead</v>
      </c>
      <c r="F4684" s="15" t="str">
        <f>_xlfn.IFNA(INDEX(Table6[[#All],[Location]],MATCH(RecordTable[[#This Row],[METRC]],Table6[Tag],0)),"DEAD")</f>
        <v>DEAD</v>
      </c>
    </row>
    <row r="4685" spans="1:6" x14ac:dyDescent="0.25">
      <c r="A4685" t="str">
        <f>_xlfn.CONCAT("1A4070000000065000",RIGHT(RecordTable[[#This Row],[CloneBarcode]],6))</f>
        <v>1A4070000000065000064886</v>
      </c>
      <c r="B4685" t="str">
        <f>LEFT(RecordTable[[#This Row],[CloneBarcode]],7)</f>
        <v>92CK119</v>
      </c>
      <c r="C4685" t="s">
        <v>2709</v>
      </c>
      <c r="D4685" s="15">
        <v>43928</v>
      </c>
      <c r="E4685" s="15" t="str">
        <f>_xlfn.IFNA(IF(LEFT(VLOOKUP(RecordTable[[#This Row],[METRC]],METRC!A:B,2,FALSE),4)=LEFT(RecordTable[[#This Row],[CloneBarcode]],4),"match","MISMATCH"),"dead")</f>
        <v>dead</v>
      </c>
      <c r="F4685" s="15" t="str">
        <f>_xlfn.IFNA(INDEX(Table6[[#All],[Location]],MATCH(RecordTable[[#This Row],[METRC]],Table6[Tag],0)),"DEAD")</f>
        <v>DEAD</v>
      </c>
    </row>
    <row r="4686" spans="1:6" x14ac:dyDescent="0.25">
      <c r="A4686" t="str">
        <f>_xlfn.CONCAT("1A4070000000065000",RIGHT(RecordTable[[#This Row],[CloneBarcode]],6))</f>
        <v>1A4070000000065000064895</v>
      </c>
      <c r="B4686" t="str">
        <f>LEFT(RecordTable[[#This Row],[CloneBarcode]],7)</f>
        <v>92CK119</v>
      </c>
      <c r="C4686" t="s">
        <v>2725</v>
      </c>
      <c r="D4686" s="15">
        <v>43928</v>
      </c>
      <c r="E4686" s="15" t="str">
        <f>_xlfn.IFNA(IF(LEFT(VLOOKUP(RecordTable[[#This Row],[METRC]],METRC!A:B,2,FALSE),4)=LEFT(RecordTable[[#This Row],[CloneBarcode]],4),"match","MISMATCH"),"dead")</f>
        <v>dead</v>
      </c>
      <c r="F4686" s="15" t="str">
        <f>_xlfn.IFNA(INDEX(Table6[[#All],[Location]],MATCH(RecordTable[[#This Row],[METRC]],Table6[Tag],0)),"DEAD")</f>
        <v>DEAD</v>
      </c>
    </row>
    <row r="4687" spans="1:6" x14ac:dyDescent="0.25">
      <c r="A4687" t="str">
        <f>_xlfn.CONCAT("1A4070000000065000",RIGHT(RecordTable[[#This Row],[CloneBarcode]],6))</f>
        <v>1A4070000000065000064885</v>
      </c>
      <c r="B4687" t="str">
        <f>LEFT(RecordTable[[#This Row],[CloneBarcode]],7)</f>
        <v>92CK119</v>
      </c>
      <c r="C4687" t="s">
        <v>187</v>
      </c>
      <c r="D4687" s="15">
        <v>43928</v>
      </c>
      <c r="E4687" s="15" t="str">
        <f>_xlfn.IFNA(IF(LEFT(VLOOKUP(RecordTable[[#This Row],[METRC]],METRC!A:B,2,FALSE),4)=LEFT(RecordTable[[#This Row],[CloneBarcode]],4),"match","MISMATCH"),"dead")</f>
        <v>dead</v>
      </c>
      <c r="F4687" s="15" t="str">
        <f>_xlfn.IFNA(INDEX(Table6[[#All],[Location]],MATCH(RecordTable[[#This Row],[METRC]],Table6[Tag],0)),"DEAD")</f>
        <v>DEAD</v>
      </c>
    </row>
    <row r="4688" spans="1:6" x14ac:dyDescent="0.25">
      <c r="A4688" t="str">
        <f>_xlfn.CONCAT("1A4070000000065000",RIGHT(RecordTable[[#This Row],[CloneBarcode]],6))</f>
        <v>1A4070000000065000064897</v>
      </c>
      <c r="B4688" t="str">
        <f>LEFT(RecordTable[[#This Row],[CloneBarcode]],7)</f>
        <v>92CK119</v>
      </c>
      <c r="C4688" t="s">
        <v>2714</v>
      </c>
      <c r="D4688" s="15">
        <v>43928</v>
      </c>
      <c r="E4688" s="15" t="str">
        <f>_xlfn.IFNA(IF(LEFT(VLOOKUP(RecordTable[[#This Row],[METRC]],METRC!A:B,2,FALSE),4)=LEFT(RecordTable[[#This Row],[CloneBarcode]],4),"match","MISMATCH"),"dead")</f>
        <v>dead</v>
      </c>
      <c r="F4688" s="15" t="str">
        <f>_xlfn.IFNA(INDEX(Table6[[#All],[Location]],MATCH(RecordTable[[#This Row],[METRC]],Table6[Tag],0)),"DEAD")</f>
        <v>DEAD</v>
      </c>
    </row>
    <row r="4689" spans="1:6" x14ac:dyDescent="0.25">
      <c r="A4689" t="s">
        <v>4897</v>
      </c>
      <c r="B4689" t="s">
        <v>2953</v>
      </c>
      <c r="C4689" t="str">
        <f>_xlfn.CONCAT(RecordTable[[#This Row],[PhenoAbbv]],".",RIGHT(RecordTable[[#This Row],[METRC]],6))</f>
        <v>BBGM004.057421</v>
      </c>
      <c r="D4689" s="15">
        <v>43928</v>
      </c>
      <c r="E4689" s="15" t="str">
        <f>_xlfn.IFNA(IF(LEFT(VLOOKUP(RecordTable[[#This Row],[METRC]],METRC!A:B,2,FALSE),4)=LEFT(RecordTable[[#This Row],[CloneBarcode]],4),"match","MISMATCH"),"dead")</f>
        <v>dead</v>
      </c>
      <c r="F4689" s="15" t="str">
        <f>_xlfn.IFNA(INDEX(Table6[[#All],[Location]],MATCH(RecordTable[[#This Row],[METRC]],Table6[Tag],0)),"DEAD")</f>
        <v>DEAD</v>
      </c>
    </row>
    <row r="4690" spans="1:6" x14ac:dyDescent="0.25">
      <c r="A4690" t="s">
        <v>4898</v>
      </c>
      <c r="B4690" t="s">
        <v>2953</v>
      </c>
      <c r="C4690" t="str">
        <f>_xlfn.CONCAT(RecordTable[[#This Row],[PhenoAbbv]],".",RIGHT(RecordTable[[#This Row],[METRC]],6))</f>
        <v>BBGM004.057422</v>
      </c>
      <c r="D4690" s="15">
        <v>43928</v>
      </c>
      <c r="E4690" s="15" t="str">
        <f>_xlfn.IFNA(IF(LEFT(VLOOKUP(RecordTable[[#This Row],[METRC]],METRC!A:B,2,FALSE),4)=LEFT(RecordTable[[#This Row],[CloneBarcode]],4),"match","MISMATCH"),"dead")</f>
        <v>dead</v>
      </c>
      <c r="F4690" s="15" t="str">
        <f>_xlfn.IFNA(INDEX(Table6[[#All],[Location]],MATCH(RecordTable[[#This Row],[METRC]],Table6[Tag],0)),"DEAD")</f>
        <v>DEAD</v>
      </c>
    </row>
    <row r="4691" spans="1:6" x14ac:dyDescent="0.25">
      <c r="A4691" t="str">
        <f>_xlfn.CONCAT("1A4070000000065000",RIGHT(RecordTable[[#This Row],[CloneBarcode]],6))</f>
        <v>1A4070000000065000058414</v>
      </c>
      <c r="B4691" t="str">
        <f>LEFT(RecordTable[[#This Row],[CloneBarcode]],7)</f>
        <v>BBGM004</v>
      </c>
      <c r="C4691" t="s">
        <v>4692</v>
      </c>
      <c r="D4691" s="15">
        <v>43928</v>
      </c>
      <c r="E4691" s="15" t="str">
        <f>_xlfn.IFNA(IF(LEFT(VLOOKUP(RecordTable[[#This Row],[METRC]],METRC!A:B,2,FALSE),4)=LEFT(RecordTable[[#This Row],[CloneBarcode]],4),"match","MISMATCH"),"dead")</f>
        <v>dead</v>
      </c>
      <c r="F4691" s="15" t="str">
        <f>_xlfn.IFNA(INDEX(Table6[[#All],[Location]],MATCH(RecordTable[[#This Row],[METRC]],Table6[Tag],0)),"DEAD")</f>
        <v>DEAD</v>
      </c>
    </row>
    <row r="4692" spans="1:6" x14ac:dyDescent="0.25">
      <c r="A4692" t="s">
        <v>4556</v>
      </c>
      <c r="B4692" t="s">
        <v>2958</v>
      </c>
      <c r="C4692" t="str">
        <f>_xlfn.CONCAT(RecordTable[[#This Row],[PhenoAbbv]],".",RIGHT(RecordTable[[#This Row],[METRC]],6))</f>
        <v>BBGM007.043469</v>
      </c>
      <c r="D4692" s="15">
        <v>43928</v>
      </c>
      <c r="E4692" s="15" t="str">
        <f>_xlfn.IFNA(IF(LEFT(VLOOKUP(RecordTable[[#This Row],[METRC]],METRC!A:B,2,FALSE),4)=LEFT(RecordTable[[#This Row],[CloneBarcode]],4),"match","MISMATCH"),"dead")</f>
        <v>dead</v>
      </c>
      <c r="F4692" s="15" t="str">
        <f>_xlfn.IFNA(INDEX(Table6[[#All],[Location]],MATCH(RecordTable[[#This Row],[METRC]],Table6[Tag],0)),"DEAD")</f>
        <v>DEAD</v>
      </c>
    </row>
    <row r="4693" spans="1:6" x14ac:dyDescent="0.25">
      <c r="A4693" t="s">
        <v>4557</v>
      </c>
      <c r="B4693" t="s">
        <v>2958</v>
      </c>
      <c r="C4693" t="str">
        <f>_xlfn.CONCAT(RecordTable[[#This Row],[PhenoAbbv]],".",RIGHT(RecordTable[[#This Row],[METRC]],6))</f>
        <v>BBGM007.045548</v>
      </c>
      <c r="D4693" s="15">
        <v>43928</v>
      </c>
      <c r="E4693" s="15" t="str">
        <f>_xlfn.IFNA(IF(LEFT(VLOOKUP(RecordTable[[#This Row],[METRC]],METRC!A:B,2,FALSE),4)=LEFT(RecordTable[[#This Row],[CloneBarcode]],4),"match","MISMATCH"),"dead")</f>
        <v>dead</v>
      </c>
      <c r="F4693" s="15" t="str">
        <f>_xlfn.IFNA(INDEX(Table6[[#All],[Location]],MATCH(RecordTable[[#This Row],[METRC]],Table6[Tag],0)),"DEAD")</f>
        <v>DEAD</v>
      </c>
    </row>
    <row r="4694" spans="1:6" x14ac:dyDescent="0.25">
      <c r="A4694" t="s">
        <v>4558</v>
      </c>
      <c r="B4694" t="s">
        <v>2958</v>
      </c>
      <c r="C4694" t="str">
        <f>_xlfn.CONCAT(RecordTable[[#This Row],[PhenoAbbv]],".",RIGHT(RecordTable[[#This Row],[METRC]],6))</f>
        <v>BBGM007.045549</v>
      </c>
      <c r="D4694" s="15">
        <v>43928</v>
      </c>
      <c r="E4694" s="15" t="str">
        <f>_xlfn.IFNA(IF(LEFT(VLOOKUP(RecordTable[[#This Row],[METRC]],METRC!A:B,2,FALSE),4)=LEFT(RecordTable[[#This Row],[CloneBarcode]],4),"match","MISMATCH"),"dead")</f>
        <v>dead</v>
      </c>
      <c r="F4694" s="15" t="str">
        <f>_xlfn.IFNA(INDEX(Table6[[#All],[Location]],MATCH(RecordTable[[#This Row],[METRC]],Table6[Tag],0)),"DEAD")</f>
        <v>DEAD</v>
      </c>
    </row>
    <row r="4695" spans="1:6" x14ac:dyDescent="0.25">
      <c r="A4695" t="s">
        <v>4727</v>
      </c>
      <c r="B4695" t="s">
        <v>4092</v>
      </c>
      <c r="C4695" t="str">
        <f>_xlfn.CONCAT(RecordTable[[#This Row],[PhenoAbbv]],".",RIGHT(RecordTable[[#This Row],[METRC]],6))</f>
        <v>BGCH007.053754</v>
      </c>
      <c r="D4695" s="15">
        <v>43928</v>
      </c>
      <c r="E4695" s="15" t="str">
        <f>_xlfn.IFNA(IF(LEFT(VLOOKUP(RecordTable[[#This Row],[METRC]],METRC!A:B,2,FALSE),4)=LEFT(RecordTable[[#This Row],[CloneBarcode]],4),"match","MISMATCH"),"dead")</f>
        <v>dead</v>
      </c>
      <c r="F4695" s="15" t="str">
        <f>_xlfn.IFNA(INDEX(Table6[[#All],[Location]],MATCH(RecordTable[[#This Row],[METRC]],Table6[Tag],0)),"DEAD")</f>
        <v>DEAD</v>
      </c>
    </row>
    <row r="4696" spans="1:6" x14ac:dyDescent="0.25">
      <c r="A4696" t="s">
        <v>4899</v>
      </c>
      <c r="B4696" t="s">
        <v>4092</v>
      </c>
      <c r="C4696" t="str">
        <f>_xlfn.CONCAT(RecordTable[[#This Row],[PhenoAbbv]],".",RIGHT(RecordTable[[#This Row],[METRC]],6))</f>
        <v>BGCH007.053764</v>
      </c>
      <c r="D4696" s="15">
        <v>43928</v>
      </c>
      <c r="E4696" s="15" t="str">
        <f>_xlfn.IFNA(IF(LEFT(VLOOKUP(RecordTable[[#This Row],[METRC]],METRC!A:B,2,FALSE),4)=LEFT(RecordTable[[#This Row],[CloneBarcode]],4),"match","MISMATCH"),"dead")</f>
        <v>dead</v>
      </c>
      <c r="F4696" s="15" t="str">
        <f>_xlfn.IFNA(INDEX(Table6[[#All],[Location]],MATCH(RecordTable[[#This Row],[METRC]],Table6[Tag],0)),"DEAD")</f>
        <v>DEAD</v>
      </c>
    </row>
    <row r="4697" spans="1:6" x14ac:dyDescent="0.25">
      <c r="A4697" t="s">
        <v>4900</v>
      </c>
      <c r="B4697" t="s">
        <v>4092</v>
      </c>
      <c r="C4697" t="str">
        <f>_xlfn.CONCAT(RecordTable[[#This Row],[PhenoAbbv]],".",RIGHT(RecordTable[[#This Row],[METRC]],6))</f>
        <v>BGCH007.053812</v>
      </c>
      <c r="D4697" s="15">
        <v>43928</v>
      </c>
      <c r="E4697" s="15" t="str">
        <f>_xlfn.IFNA(IF(LEFT(VLOOKUP(RecordTable[[#This Row],[METRC]],METRC!A:B,2,FALSE),4)=LEFT(RecordTable[[#This Row],[CloneBarcode]],4),"match","MISMATCH"),"dead")</f>
        <v>dead</v>
      </c>
      <c r="F4697" s="15" t="str">
        <f>_xlfn.IFNA(INDEX(Table6[[#All],[Location]],MATCH(RecordTable[[#This Row],[METRC]],Table6[Tag],0)),"DEAD")</f>
        <v>DEAD</v>
      </c>
    </row>
    <row r="4698" spans="1:6" x14ac:dyDescent="0.25">
      <c r="A4698" t="str">
        <f>_xlfn.CONCAT("1A4070000000065000",RIGHT(RecordTable[[#This Row],[CloneBarcode]],6))</f>
        <v>1A4070000000065000053806</v>
      </c>
      <c r="B4698" t="str">
        <f>LEFT(RecordTable[[#This Row],[CloneBarcode]],7)</f>
        <v>BGCH007</v>
      </c>
      <c r="C4698" t="s">
        <v>4417</v>
      </c>
      <c r="D4698" s="15">
        <v>43928</v>
      </c>
      <c r="E4698" s="15" t="str">
        <f>_xlfn.IFNA(IF(LEFT(VLOOKUP(RecordTable[[#This Row],[METRC]],METRC!A:B,2,FALSE),4)=LEFT(RecordTable[[#This Row],[CloneBarcode]],4),"match","MISMATCH"),"dead")</f>
        <v>dead</v>
      </c>
      <c r="F4698" s="15" t="str">
        <f>_xlfn.IFNA(INDEX(Table6[[#All],[Location]],MATCH(RecordTable[[#This Row],[METRC]],Table6[Tag],0)),"DEAD")</f>
        <v>DEAD</v>
      </c>
    </row>
    <row r="4699" spans="1:6" x14ac:dyDescent="0.25">
      <c r="A4699" t="s">
        <v>4729</v>
      </c>
      <c r="B4699" t="s">
        <v>4107</v>
      </c>
      <c r="C4699" t="str">
        <f>_xlfn.CONCAT(RecordTable[[#This Row],[PhenoAbbv]],".",RIGHT(RecordTable[[#This Row],[METRC]],6))</f>
        <v>BGCH014.053886</v>
      </c>
      <c r="D4699" s="15">
        <v>43928</v>
      </c>
      <c r="E4699" s="15" t="str">
        <f>_xlfn.IFNA(IF(LEFT(VLOOKUP(RecordTable[[#This Row],[METRC]],METRC!A:B,2,FALSE),4)=LEFT(RecordTable[[#This Row],[CloneBarcode]],4),"match","MISMATCH"),"dead")</f>
        <v>dead</v>
      </c>
      <c r="F4699" s="15" t="str">
        <f>_xlfn.IFNA(INDEX(Table6[[#All],[Location]],MATCH(RecordTable[[#This Row],[METRC]],Table6[Tag],0)),"DEAD")</f>
        <v>DEAD</v>
      </c>
    </row>
    <row r="4700" spans="1:6" x14ac:dyDescent="0.25">
      <c r="A4700" t="s">
        <v>4972</v>
      </c>
      <c r="B4700" t="s">
        <v>4107</v>
      </c>
      <c r="C4700" t="str">
        <f>_xlfn.CONCAT(RecordTable[[#This Row],[PhenoAbbv]],".",RIGHT(RecordTable[[#This Row],[METRC]],6))</f>
        <v>BGCH014.053915</v>
      </c>
      <c r="D4700" s="15">
        <v>43928</v>
      </c>
      <c r="E4700" s="15" t="str">
        <f>_xlfn.IFNA(IF(LEFT(VLOOKUP(RecordTable[[#This Row],[METRC]],METRC!A:B,2,FALSE),4)=LEFT(RecordTable[[#This Row],[CloneBarcode]],4),"match","MISMATCH"),"dead")</f>
        <v>dead</v>
      </c>
      <c r="F4700" s="15" t="str">
        <f>_xlfn.IFNA(INDEX(Table6[[#All],[Location]],MATCH(RecordTable[[#This Row],[METRC]],Table6[Tag],0)),"DEAD")</f>
        <v>DEAD</v>
      </c>
    </row>
    <row r="4701" spans="1:6" x14ac:dyDescent="0.25">
      <c r="A4701" t="str">
        <f>_xlfn.CONCAT("1A4070000000065000",RIGHT(RecordTable[[#This Row],[CloneBarcode]],6))</f>
        <v>1A4070000000065000053911</v>
      </c>
      <c r="B4701" t="str">
        <f>LEFT(RecordTable[[#This Row],[CloneBarcode]],7)</f>
        <v>BGCH014</v>
      </c>
      <c r="C4701" t="s">
        <v>4424</v>
      </c>
      <c r="D4701" s="15">
        <v>43928</v>
      </c>
      <c r="E4701" s="15" t="str">
        <f>_xlfn.IFNA(IF(LEFT(VLOOKUP(RecordTable[[#This Row],[METRC]],METRC!A:B,2,FALSE),4)=LEFT(RecordTable[[#This Row],[CloneBarcode]],4),"match","MISMATCH"),"dead")</f>
        <v>dead</v>
      </c>
      <c r="F4701" s="15" t="str">
        <f>_xlfn.IFNA(INDEX(Table6[[#All],[Location]],MATCH(RecordTable[[#This Row],[METRC]],Table6[Tag],0)),"DEAD")</f>
        <v>DEAD</v>
      </c>
    </row>
    <row r="4702" spans="1:6" x14ac:dyDescent="0.25">
      <c r="A4702" t="str">
        <f>_xlfn.CONCAT("1A4070000000065000",RIGHT(RecordTable[[#This Row],[CloneBarcode]],6))</f>
        <v>1A4070000000065000053889</v>
      </c>
      <c r="B4702" t="str">
        <f>LEFT(RecordTable[[#This Row],[CloneBarcode]],7)</f>
        <v>BGCH014</v>
      </c>
      <c r="C4702" t="s">
        <v>4426</v>
      </c>
      <c r="D4702" s="15">
        <v>43928</v>
      </c>
      <c r="E4702" s="15" t="str">
        <f>_xlfn.IFNA(IF(LEFT(VLOOKUP(RecordTable[[#This Row],[METRC]],METRC!A:B,2,FALSE),4)=LEFT(RecordTable[[#This Row],[CloneBarcode]],4),"match","MISMATCH"),"dead")</f>
        <v>dead</v>
      </c>
      <c r="F4702" s="15" t="str">
        <f>_xlfn.IFNA(INDEX(Table6[[#All],[Location]],MATCH(RecordTable[[#This Row],[METRC]],Table6[Tag],0)),"DEAD")</f>
        <v>DEAD</v>
      </c>
    </row>
    <row r="4703" spans="1:6" x14ac:dyDescent="0.25">
      <c r="A4703" t="s">
        <v>4570</v>
      </c>
      <c r="B4703" t="s">
        <v>3002</v>
      </c>
      <c r="C4703" t="str">
        <f>_xlfn.CONCAT(RecordTable[[#This Row],[PhenoAbbv]],".",RIGHT(RecordTable[[#This Row],[METRC]],6))</f>
        <v>DD22005.045550</v>
      </c>
      <c r="D4703" s="15">
        <v>43928</v>
      </c>
      <c r="E4703" s="15" t="str">
        <f>_xlfn.IFNA(IF(LEFT(VLOOKUP(RecordTable[[#This Row],[METRC]],METRC!A:B,2,FALSE),4)=LEFT(RecordTable[[#This Row],[CloneBarcode]],4),"match","MISMATCH"),"dead")</f>
        <v>dead</v>
      </c>
      <c r="F4703" s="15" t="str">
        <f>_xlfn.IFNA(INDEX(Table6[[#All],[Location]],MATCH(RecordTable[[#This Row],[METRC]],Table6[Tag],0)),"DEAD")</f>
        <v>DEAD</v>
      </c>
    </row>
    <row r="4704" spans="1:6" x14ac:dyDescent="0.25">
      <c r="A4704" t="s">
        <v>4571</v>
      </c>
      <c r="B4704" t="s">
        <v>3002</v>
      </c>
      <c r="C4704" t="str">
        <f>_xlfn.CONCAT(RecordTable[[#This Row],[PhenoAbbv]],".",RIGHT(RecordTable[[#This Row],[METRC]],6))</f>
        <v>DD22005.045551</v>
      </c>
      <c r="D4704" s="15">
        <v>43928</v>
      </c>
      <c r="E4704" s="15" t="str">
        <f>_xlfn.IFNA(IF(LEFT(VLOOKUP(RecordTable[[#This Row],[METRC]],METRC!A:B,2,FALSE),4)=LEFT(RecordTable[[#This Row],[CloneBarcode]],4),"match","MISMATCH"),"dead")</f>
        <v>dead</v>
      </c>
      <c r="F4704" s="15" t="str">
        <f>_xlfn.IFNA(INDEX(Table6[[#All],[Location]],MATCH(RecordTable[[#This Row],[METRC]],Table6[Tag],0)),"DEAD")</f>
        <v>DEAD</v>
      </c>
    </row>
    <row r="4705" spans="1:6" x14ac:dyDescent="0.25">
      <c r="A4705" t="s">
        <v>4734</v>
      </c>
      <c r="B4705" t="s">
        <v>3002</v>
      </c>
      <c r="C4705" t="str">
        <f>_xlfn.CONCAT(RecordTable[[#This Row],[PhenoAbbv]],".",RIGHT(RecordTable[[#This Row],[METRC]],6))</f>
        <v>DD22005.053151</v>
      </c>
      <c r="D4705" s="15">
        <v>43928</v>
      </c>
      <c r="E4705" s="15" t="str">
        <f>_xlfn.IFNA(IF(LEFT(VLOOKUP(RecordTable[[#This Row],[METRC]],METRC!A:B,2,FALSE),4)=LEFT(RecordTable[[#This Row],[CloneBarcode]],4),"match","MISMATCH"),"dead")</f>
        <v>dead</v>
      </c>
      <c r="F4705" s="15" t="str">
        <f>_xlfn.IFNA(INDEX(Table6[[#All],[Location]],MATCH(RecordTable[[#This Row],[METRC]],Table6[Tag],0)),"DEAD")</f>
        <v>DEAD</v>
      </c>
    </row>
    <row r="4706" spans="1:6" x14ac:dyDescent="0.25">
      <c r="A4706" t="s">
        <v>4735</v>
      </c>
      <c r="B4706" t="s">
        <v>3002</v>
      </c>
      <c r="C4706" t="str">
        <f>_xlfn.CONCAT(RecordTable[[#This Row],[PhenoAbbv]],".",RIGHT(RecordTable[[#This Row],[METRC]],6))</f>
        <v>DD22005.053152</v>
      </c>
      <c r="D4706" s="15">
        <v>43928</v>
      </c>
      <c r="E4706" s="15" t="str">
        <f>_xlfn.IFNA(IF(LEFT(VLOOKUP(RecordTable[[#This Row],[METRC]],METRC!A:B,2,FALSE),4)=LEFT(RecordTable[[#This Row],[CloneBarcode]],4),"match","MISMATCH"),"dead")</f>
        <v>dead</v>
      </c>
      <c r="F4706" s="15" t="str">
        <f>_xlfn.IFNA(INDEX(Table6[[#All],[Location]],MATCH(RecordTable[[#This Row],[METRC]],Table6[Tag],0)),"DEAD")</f>
        <v>DEAD</v>
      </c>
    </row>
    <row r="4707" spans="1:6" x14ac:dyDescent="0.25">
      <c r="A4707" t="s">
        <v>4905</v>
      </c>
      <c r="B4707" t="s">
        <v>3002</v>
      </c>
      <c r="C4707" t="str">
        <f>_xlfn.CONCAT(RecordTable[[#This Row],[PhenoAbbv]],".",RIGHT(RecordTable[[#This Row],[METRC]],6))</f>
        <v>DD22005.057400</v>
      </c>
      <c r="D4707" s="15">
        <v>43928</v>
      </c>
      <c r="E4707" s="15" t="str">
        <f>_xlfn.IFNA(IF(LEFT(VLOOKUP(RecordTable[[#This Row],[METRC]],METRC!A:B,2,FALSE),4)=LEFT(RecordTable[[#This Row],[CloneBarcode]],4),"match","MISMATCH"),"dead")</f>
        <v>dead</v>
      </c>
      <c r="F4707" s="15" t="str">
        <f>_xlfn.IFNA(INDEX(Table6[[#All],[Location]],MATCH(RecordTable[[#This Row],[METRC]],Table6[Tag],0)),"DEAD")</f>
        <v>DEAD</v>
      </c>
    </row>
    <row r="4708" spans="1:6" x14ac:dyDescent="0.25">
      <c r="A4708" t="s">
        <v>4736</v>
      </c>
      <c r="B4708" t="s">
        <v>3396</v>
      </c>
      <c r="C4708" t="str">
        <f>_xlfn.CONCAT(RecordTable[[#This Row],[PhenoAbbv]],".",RIGHT(RecordTable[[#This Row],[METRC]],6))</f>
        <v>DD22016.050579</v>
      </c>
      <c r="D4708" s="15">
        <v>43928</v>
      </c>
      <c r="E4708" s="15" t="str">
        <f>_xlfn.IFNA(IF(LEFT(VLOOKUP(RecordTable[[#This Row],[METRC]],METRC!A:B,2,FALSE),4)=LEFT(RecordTable[[#This Row],[CloneBarcode]],4),"match","MISMATCH"),"dead")</f>
        <v>dead</v>
      </c>
      <c r="F4708" s="15" t="str">
        <f>_xlfn.IFNA(INDEX(Table6[[#All],[Location]],MATCH(RecordTable[[#This Row],[METRC]],Table6[Tag],0)),"DEAD")</f>
        <v>DEAD</v>
      </c>
    </row>
    <row r="4709" spans="1:6" x14ac:dyDescent="0.25">
      <c r="A4709" t="s">
        <v>4737</v>
      </c>
      <c r="B4709" t="s">
        <v>3396</v>
      </c>
      <c r="C4709" t="str">
        <f>_xlfn.CONCAT(RecordTable[[#This Row],[PhenoAbbv]],".",RIGHT(RecordTable[[#This Row],[METRC]],6))</f>
        <v>DD22016.053154</v>
      </c>
      <c r="D4709" s="15">
        <v>43928</v>
      </c>
      <c r="E4709" s="15" t="str">
        <f>_xlfn.IFNA(IF(LEFT(VLOOKUP(RecordTable[[#This Row],[METRC]],METRC!A:B,2,FALSE),4)=LEFT(RecordTable[[#This Row],[CloneBarcode]],4),"match","MISMATCH"),"dead")</f>
        <v>dead</v>
      </c>
      <c r="F4709" s="15" t="str">
        <f>_xlfn.IFNA(INDEX(Table6[[#All],[Location]],MATCH(RecordTable[[#This Row],[METRC]],Table6[Tag],0)),"DEAD")</f>
        <v>DEAD</v>
      </c>
    </row>
    <row r="4710" spans="1:6" x14ac:dyDescent="0.25">
      <c r="A4710" t="s">
        <v>4738</v>
      </c>
      <c r="B4710" t="s">
        <v>3396</v>
      </c>
      <c r="C4710" t="str">
        <f>_xlfn.CONCAT(RecordTable[[#This Row],[PhenoAbbv]],".",RIGHT(RecordTable[[#This Row],[METRC]],6))</f>
        <v>DD22016.053155</v>
      </c>
      <c r="D4710" s="15">
        <v>43928</v>
      </c>
      <c r="E4710" s="15" t="str">
        <f>_xlfn.IFNA(IF(LEFT(VLOOKUP(RecordTable[[#This Row],[METRC]],METRC!A:B,2,FALSE),4)=LEFT(RecordTable[[#This Row],[CloneBarcode]],4),"match","MISMATCH"),"dead")</f>
        <v>dead</v>
      </c>
      <c r="F4710" s="15" t="str">
        <f>_xlfn.IFNA(INDEX(Table6[[#All],[Location]],MATCH(RecordTable[[#This Row],[METRC]],Table6[Tag],0)),"DEAD")</f>
        <v>DEAD</v>
      </c>
    </row>
    <row r="4711" spans="1:6" x14ac:dyDescent="0.25">
      <c r="A4711" t="str">
        <f>_xlfn.CONCAT("1A4070000000065000",RIGHT(RecordTable[[#This Row],[CloneBarcode]],6))</f>
        <v>1A4070000000065000063852</v>
      </c>
      <c r="B4711" t="str">
        <f>LEFT(RecordTable[[#This Row],[CloneBarcode]],7)</f>
        <v>DRMC001</v>
      </c>
      <c r="C4711" t="s">
        <v>4907</v>
      </c>
      <c r="D4711" s="15">
        <v>43928</v>
      </c>
      <c r="E4711" s="15" t="str">
        <f>_xlfn.IFNA(IF(LEFT(VLOOKUP(RecordTable[[#This Row],[METRC]],METRC!A:B,2,FALSE),4)=LEFT(RecordTable[[#This Row],[CloneBarcode]],4),"match","MISMATCH"),"dead")</f>
        <v>dead</v>
      </c>
      <c r="F4711" s="15" t="str">
        <f>_xlfn.IFNA(INDEX(Table6[[#All],[Location]],MATCH(RecordTable[[#This Row],[METRC]],Table6[Tag],0)),"DEAD")</f>
        <v>DEAD</v>
      </c>
    </row>
    <row r="4712" spans="1:6" x14ac:dyDescent="0.25">
      <c r="A4712" t="str">
        <f>_xlfn.CONCAT("1A4070000000065000",RIGHT(RecordTable[[#This Row],[CloneBarcode]],6))</f>
        <v>1A4070000000065000063847</v>
      </c>
      <c r="B4712" t="str">
        <f>LEFT(RecordTable[[#This Row],[CloneBarcode]],7)</f>
        <v>DRMC001</v>
      </c>
      <c r="C4712" t="s">
        <v>4908</v>
      </c>
      <c r="D4712" s="15">
        <v>43928</v>
      </c>
      <c r="E4712" s="15" t="str">
        <f>_xlfn.IFNA(IF(LEFT(VLOOKUP(RecordTable[[#This Row],[METRC]],METRC!A:B,2,FALSE),4)=LEFT(RecordTable[[#This Row],[CloneBarcode]],4),"match","MISMATCH"),"dead")</f>
        <v>dead</v>
      </c>
      <c r="F4712" s="15" t="str">
        <f>_xlfn.IFNA(INDEX(Table6[[#All],[Location]],MATCH(RecordTable[[#This Row],[METRC]],Table6[Tag],0)),"DEAD")</f>
        <v>DEAD</v>
      </c>
    </row>
    <row r="4713" spans="1:6" x14ac:dyDescent="0.25">
      <c r="A4713" t="str">
        <f>_xlfn.CONCAT("1A4070000000065000",RIGHT(RecordTable[[#This Row],[CloneBarcode]],6))</f>
        <v>1A4070000000065000063846</v>
      </c>
      <c r="B4713" t="str">
        <f>LEFT(RecordTable[[#This Row],[CloneBarcode]],7)</f>
        <v>DRMC001</v>
      </c>
      <c r="C4713" t="s">
        <v>4910</v>
      </c>
      <c r="D4713" s="15">
        <v>43928</v>
      </c>
      <c r="E4713" s="15" t="str">
        <f>_xlfn.IFNA(IF(LEFT(VLOOKUP(RecordTable[[#This Row],[METRC]],METRC!A:B,2,FALSE),4)=LEFT(RecordTable[[#This Row],[CloneBarcode]],4),"match","MISMATCH"),"dead")</f>
        <v>dead</v>
      </c>
      <c r="F4713" s="15" t="str">
        <f>_xlfn.IFNA(INDEX(Table6[[#All],[Location]],MATCH(RecordTable[[#This Row],[METRC]],Table6[Tag],0)),"DEAD")</f>
        <v>DEAD</v>
      </c>
    </row>
    <row r="4714" spans="1:6" x14ac:dyDescent="0.25">
      <c r="A4714" t="str">
        <f>_xlfn.CONCAT("1A4070000000065000",RIGHT(RecordTable[[#This Row],[CloneBarcode]],6))</f>
        <v>1A4070000000065000066670</v>
      </c>
      <c r="B4714" t="str">
        <f>LEFT(RecordTable[[#This Row],[CloneBarcode]],7)</f>
        <v>DRMC001</v>
      </c>
      <c r="C4714" t="s">
        <v>4912</v>
      </c>
      <c r="D4714" s="15">
        <v>43928</v>
      </c>
      <c r="E4714" s="15" t="str">
        <f>_xlfn.IFNA(IF(LEFT(VLOOKUP(RecordTable[[#This Row],[METRC]],METRC!A:B,2,FALSE),4)=LEFT(RecordTable[[#This Row],[CloneBarcode]],4),"match","MISMATCH"),"dead")</f>
        <v>dead</v>
      </c>
      <c r="F4714" s="15" t="str">
        <f>_xlfn.IFNA(INDEX(Table6[[#All],[Location]],MATCH(RecordTable[[#This Row],[METRC]],Table6[Tag],0)),"DEAD")</f>
        <v>DEAD</v>
      </c>
    </row>
    <row r="4715" spans="1:6" x14ac:dyDescent="0.25">
      <c r="A4715" t="str">
        <f>_xlfn.CONCAT("1A4070000000065000",RIGHT(RecordTable[[#This Row],[CloneBarcode]],6))</f>
        <v>1A4070000000065000066669</v>
      </c>
      <c r="B4715" t="str">
        <f>LEFT(RecordTable[[#This Row],[CloneBarcode]],7)</f>
        <v>DRMC001</v>
      </c>
      <c r="C4715" t="s">
        <v>4914</v>
      </c>
      <c r="D4715" s="15">
        <v>43928</v>
      </c>
      <c r="E4715" s="15" t="str">
        <f>_xlfn.IFNA(IF(LEFT(VLOOKUP(RecordTable[[#This Row],[METRC]],METRC!A:B,2,FALSE),4)=LEFT(RecordTable[[#This Row],[CloneBarcode]],4),"match","MISMATCH"),"dead")</f>
        <v>dead</v>
      </c>
      <c r="F4715" s="15" t="str">
        <f>_xlfn.IFNA(INDEX(Table6[[#All],[Location]],MATCH(RecordTable[[#This Row],[METRC]],Table6[Tag],0)),"DEAD")</f>
        <v>DEAD</v>
      </c>
    </row>
    <row r="4716" spans="1:6" x14ac:dyDescent="0.25">
      <c r="A4716" t="str">
        <f>_xlfn.CONCAT("1A4070000000065000",RIGHT(RecordTable[[#This Row],[CloneBarcode]],6))</f>
        <v>1A4070000000065000066667</v>
      </c>
      <c r="B4716" t="str">
        <f>LEFT(RecordTable[[#This Row],[CloneBarcode]],7)</f>
        <v>DRMC001</v>
      </c>
      <c r="C4716" t="s">
        <v>4913</v>
      </c>
      <c r="D4716" s="15">
        <v>43928</v>
      </c>
      <c r="E4716" s="15" t="str">
        <f>_xlfn.IFNA(IF(LEFT(VLOOKUP(RecordTable[[#This Row],[METRC]],METRC!A:B,2,FALSE),4)=LEFT(RecordTable[[#This Row],[CloneBarcode]],4),"match","MISMATCH"),"dead")</f>
        <v>dead</v>
      </c>
      <c r="F4716" s="15" t="str">
        <f>_xlfn.IFNA(INDEX(Table6[[#All],[Location]],MATCH(RecordTable[[#This Row],[METRC]],Table6[Tag],0)),"DEAD")</f>
        <v>DEAD</v>
      </c>
    </row>
    <row r="4717" spans="1:6" x14ac:dyDescent="0.25">
      <c r="A4717" t="str">
        <f>_xlfn.CONCAT("1A4070000000065000",RIGHT(RecordTable[[#This Row],[CloneBarcode]],6))</f>
        <v>1A4070000000065000066668</v>
      </c>
      <c r="B4717" t="str">
        <f>LEFT(RecordTable[[#This Row],[CloneBarcode]],7)</f>
        <v>DRMC001</v>
      </c>
      <c r="C4717" t="s">
        <v>4911</v>
      </c>
      <c r="D4717" s="15">
        <v>43928</v>
      </c>
      <c r="E4717" s="15" t="str">
        <f>_xlfn.IFNA(IF(LEFT(VLOOKUP(RecordTable[[#This Row],[METRC]],METRC!A:B,2,FALSE),4)=LEFT(RecordTable[[#This Row],[CloneBarcode]],4),"match","MISMATCH"),"dead")</f>
        <v>dead</v>
      </c>
      <c r="F4717" s="15" t="str">
        <f>_xlfn.IFNA(INDEX(Table6[[#All],[Location]],MATCH(RecordTable[[#This Row],[METRC]],Table6[Tag],0)),"DEAD")</f>
        <v>DEAD</v>
      </c>
    </row>
    <row r="4718" spans="1:6" x14ac:dyDescent="0.25">
      <c r="A4718" t="str">
        <f>_xlfn.CONCAT("1A4070000000065000",RIGHT(RecordTable[[#This Row],[CloneBarcode]],6))</f>
        <v>1A4070000000065000064838</v>
      </c>
      <c r="B4718" t="str">
        <f>LEFT(RecordTable[[#This Row],[CloneBarcode]],7)</f>
        <v>DSLD015</v>
      </c>
      <c r="C4718" t="s">
        <v>4747</v>
      </c>
      <c r="D4718" s="15">
        <v>43928</v>
      </c>
      <c r="E4718" s="15" t="str">
        <f>_xlfn.IFNA(IF(LEFT(VLOOKUP(RecordTable[[#This Row],[METRC]],METRC!A:B,2,FALSE),4)=LEFT(RecordTable[[#This Row],[CloneBarcode]],4),"match","MISMATCH"),"dead")</f>
        <v>dead</v>
      </c>
      <c r="F4718" s="15" t="str">
        <f>_xlfn.IFNA(INDEX(Table6[[#All],[Location]],MATCH(RecordTable[[#This Row],[METRC]],Table6[Tag],0)),"DEAD")</f>
        <v>DEAD</v>
      </c>
    </row>
    <row r="4719" spans="1:6" x14ac:dyDescent="0.25">
      <c r="A4719" t="str">
        <f>_xlfn.CONCAT("1A4070000000065000",RIGHT(RecordTable[[#This Row],[CloneBarcode]],6))</f>
        <v>1A4070000000065000064837</v>
      </c>
      <c r="B4719" t="str">
        <f>LEFT(RecordTable[[#This Row],[CloneBarcode]],7)</f>
        <v>DSLD015</v>
      </c>
      <c r="C4719" t="s">
        <v>4746</v>
      </c>
      <c r="D4719" s="15">
        <v>43928</v>
      </c>
      <c r="E4719" s="15" t="str">
        <f>_xlfn.IFNA(IF(LEFT(VLOOKUP(RecordTable[[#This Row],[METRC]],METRC!A:B,2,FALSE),4)=LEFT(RecordTable[[#This Row],[CloneBarcode]],4),"match","MISMATCH"),"dead")</f>
        <v>dead</v>
      </c>
      <c r="F4719" s="15" t="str">
        <f>_xlfn.IFNA(INDEX(Table6[[#All],[Location]],MATCH(RecordTable[[#This Row],[METRC]],Table6[Tag],0)),"DEAD")</f>
        <v>DEAD</v>
      </c>
    </row>
    <row r="4720" spans="1:6" x14ac:dyDescent="0.25">
      <c r="A4720" t="str">
        <f>_xlfn.CONCAT("1A4070000000065000",RIGHT(RecordTable[[#This Row],[CloneBarcode]],6))</f>
        <v>1A4070000000065000064833</v>
      </c>
      <c r="B4720" t="str">
        <f>LEFT(RecordTable[[#This Row],[CloneBarcode]],7)</f>
        <v>DSLD016</v>
      </c>
      <c r="C4720" t="s">
        <v>4754</v>
      </c>
      <c r="D4720" s="15">
        <v>43928</v>
      </c>
      <c r="E4720" s="15" t="str">
        <f>_xlfn.IFNA(IF(LEFT(VLOOKUP(RecordTable[[#This Row],[METRC]],METRC!A:B,2,FALSE),4)=LEFT(RecordTable[[#This Row],[CloneBarcode]],4),"match","MISMATCH"),"dead")</f>
        <v>dead</v>
      </c>
      <c r="F4720" s="15" t="str">
        <f>_xlfn.IFNA(INDEX(Table6[[#All],[Location]],MATCH(RecordTable[[#This Row],[METRC]],Table6[Tag],0)),"DEAD")</f>
        <v>DEAD</v>
      </c>
    </row>
    <row r="4721" spans="1:6" x14ac:dyDescent="0.25">
      <c r="A4721" t="str">
        <f>_xlfn.CONCAT("1A4070000000065000",RIGHT(RecordTable[[#This Row],[CloneBarcode]],6))</f>
        <v>1A4070000000065000064834</v>
      </c>
      <c r="B4721" t="str">
        <f>LEFT(RecordTable[[#This Row],[CloneBarcode]],7)</f>
        <v>DSLD016</v>
      </c>
      <c r="C4721" t="s">
        <v>4757</v>
      </c>
      <c r="D4721" s="15">
        <v>43928</v>
      </c>
      <c r="E4721" s="15" t="str">
        <f>_xlfn.IFNA(IF(LEFT(VLOOKUP(RecordTable[[#This Row],[METRC]],METRC!A:B,2,FALSE),4)=LEFT(RecordTable[[#This Row],[CloneBarcode]],4),"match","MISMATCH"),"dead")</f>
        <v>dead</v>
      </c>
      <c r="F4721" s="15" t="str">
        <f>_xlfn.IFNA(INDEX(Table6[[#All],[Location]],MATCH(RecordTable[[#This Row],[METRC]],Table6[Tag],0)),"DEAD")</f>
        <v>DEAD</v>
      </c>
    </row>
    <row r="4722" spans="1:6" x14ac:dyDescent="0.25">
      <c r="A4722" t="str">
        <f>_xlfn.CONCAT("1A4070000000065000",RIGHT(RecordTable[[#This Row],[CloneBarcode]],6))</f>
        <v>1A4070000000065000060807</v>
      </c>
      <c r="B4722" t="str">
        <f>LEFT(RecordTable[[#This Row],[CloneBarcode]],7)</f>
        <v>DSLD016</v>
      </c>
      <c r="C4722" t="s">
        <v>4751</v>
      </c>
      <c r="D4722" s="15">
        <v>43928</v>
      </c>
      <c r="E4722" s="15" t="str">
        <f>_xlfn.IFNA(IF(LEFT(VLOOKUP(RecordTable[[#This Row],[METRC]],METRC!A:B,2,FALSE),4)=LEFT(RecordTable[[#This Row],[CloneBarcode]],4),"match","MISMATCH"),"dead")</f>
        <v>dead</v>
      </c>
      <c r="F4722" s="15" t="str">
        <f>_xlfn.IFNA(INDEX(Table6[[#All],[Location]],MATCH(RecordTable[[#This Row],[METRC]],Table6[Tag],0)),"DEAD")</f>
        <v>DEAD</v>
      </c>
    </row>
    <row r="4723" spans="1:6" x14ac:dyDescent="0.25">
      <c r="A4723" t="str">
        <f>_xlfn.CONCAT("1A4070000000065000",RIGHT(RecordTable[[#This Row],[CloneBarcode]],6))</f>
        <v>1A4070000000065000060818</v>
      </c>
      <c r="B4723" t="str">
        <f>LEFT(RecordTable[[#This Row],[CloneBarcode]],7)</f>
        <v>DSLD016</v>
      </c>
      <c r="C4723" t="s">
        <v>4750</v>
      </c>
      <c r="D4723" s="15">
        <v>43928</v>
      </c>
      <c r="E4723" s="15" t="str">
        <f>_xlfn.IFNA(IF(LEFT(VLOOKUP(RecordTable[[#This Row],[METRC]],METRC!A:B,2,FALSE),4)=LEFT(RecordTable[[#This Row],[CloneBarcode]],4),"match","MISMATCH"),"dead")</f>
        <v>dead</v>
      </c>
      <c r="F4723" s="15" t="str">
        <f>_xlfn.IFNA(INDEX(Table6[[#All],[Location]],MATCH(RecordTable[[#This Row],[METRC]],Table6[Tag],0)),"DEAD")</f>
        <v>DEAD</v>
      </c>
    </row>
    <row r="4724" spans="1:6" x14ac:dyDescent="0.25">
      <c r="A4724" t="str">
        <f>_xlfn.CONCAT("1A4070000000065000",RIGHT(RecordTable[[#This Row],[CloneBarcode]],6))</f>
        <v>1A4070000000065000060810</v>
      </c>
      <c r="B4724" t="str">
        <f>LEFT(RecordTable[[#This Row],[CloneBarcode]],7)</f>
        <v>DSLD016</v>
      </c>
      <c r="C4724" t="s">
        <v>4752</v>
      </c>
      <c r="D4724" s="15">
        <v>43928</v>
      </c>
      <c r="E4724" s="15" t="str">
        <f>_xlfn.IFNA(IF(LEFT(VLOOKUP(RecordTable[[#This Row],[METRC]],METRC!A:B,2,FALSE),4)=LEFT(RecordTable[[#This Row],[CloneBarcode]],4),"match","MISMATCH"),"dead")</f>
        <v>dead</v>
      </c>
      <c r="F4724" s="15" t="str">
        <f>_xlfn.IFNA(INDEX(Table6[[#All],[Location]],MATCH(RecordTable[[#This Row],[METRC]],Table6[Tag],0)),"DEAD")</f>
        <v>DEAD</v>
      </c>
    </row>
    <row r="4725" spans="1:6" x14ac:dyDescent="0.25">
      <c r="A4725" t="str">
        <f>_xlfn.CONCAT("1A4070000000065000",RIGHT(RecordTable[[#This Row],[CloneBarcode]],6))</f>
        <v>1A4070000000065000067213</v>
      </c>
      <c r="B4725" t="str">
        <f>LEFT(RecordTable[[#This Row],[CloneBarcode]],7)</f>
        <v>DSLD016</v>
      </c>
      <c r="C4725" t="s">
        <v>4921</v>
      </c>
      <c r="D4725" s="15">
        <v>43928</v>
      </c>
      <c r="E4725" s="15" t="str">
        <f>_xlfn.IFNA(IF(LEFT(VLOOKUP(RecordTable[[#This Row],[METRC]],METRC!A:B,2,FALSE),4)=LEFT(RecordTable[[#This Row],[CloneBarcode]],4),"match","MISMATCH"),"dead")</f>
        <v>dead</v>
      </c>
      <c r="F4725" s="15" t="str">
        <f>_xlfn.IFNA(INDEX(Table6[[#All],[Location]],MATCH(RecordTable[[#This Row],[METRC]],Table6[Tag],0)),"DEAD")</f>
        <v>DEAD</v>
      </c>
    </row>
    <row r="4726" spans="1:6" x14ac:dyDescent="0.25">
      <c r="A4726" t="str">
        <f>_xlfn.CONCAT("1A4070000000065000",RIGHT(RecordTable[[#This Row],[CloneBarcode]],6))</f>
        <v>1A4070000000065000067214</v>
      </c>
      <c r="B4726" t="str">
        <f>LEFT(RecordTable[[#This Row],[CloneBarcode]],7)</f>
        <v>DSLD016</v>
      </c>
      <c r="C4726" t="s">
        <v>4920</v>
      </c>
      <c r="D4726" s="15">
        <v>43928</v>
      </c>
      <c r="E4726" s="15" t="str">
        <f>_xlfn.IFNA(IF(LEFT(VLOOKUP(RecordTable[[#This Row],[METRC]],METRC!A:B,2,FALSE),4)=LEFT(RecordTable[[#This Row],[CloneBarcode]],4),"match","MISMATCH"),"dead")</f>
        <v>dead</v>
      </c>
      <c r="F4726" s="15" t="str">
        <f>_xlfn.IFNA(INDEX(Table6[[#All],[Location]],MATCH(RecordTable[[#This Row],[METRC]],Table6[Tag],0)),"DEAD")</f>
        <v>DEAD</v>
      </c>
    </row>
    <row r="4727" spans="1:6" x14ac:dyDescent="0.25">
      <c r="A4727" t="str">
        <f>_xlfn.CONCAT("1A4070000000065000",RIGHT(RecordTable[[#This Row],[CloneBarcode]],6))</f>
        <v>1A4070000000065000067211</v>
      </c>
      <c r="B4727" t="str">
        <f>LEFT(RecordTable[[#This Row],[CloneBarcode]],7)</f>
        <v>DSLD016</v>
      </c>
      <c r="C4727" t="s">
        <v>4919</v>
      </c>
      <c r="D4727" s="15">
        <v>43928</v>
      </c>
      <c r="E4727" s="15" t="str">
        <f>_xlfn.IFNA(IF(LEFT(VLOOKUP(RecordTable[[#This Row],[METRC]],METRC!A:B,2,FALSE),4)=LEFT(RecordTable[[#This Row],[CloneBarcode]],4),"match","MISMATCH"),"dead")</f>
        <v>dead</v>
      </c>
      <c r="F4727" s="15" t="str">
        <f>_xlfn.IFNA(INDEX(Table6[[#All],[Location]],MATCH(RecordTable[[#This Row],[METRC]],Table6[Tag],0)),"DEAD")</f>
        <v>DEAD</v>
      </c>
    </row>
    <row r="4728" spans="1:6" x14ac:dyDescent="0.25">
      <c r="A4728" t="str">
        <f>_xlfn.CONCAT("1A4070000000065000",RIGHT(RecordTable[[#This Row],[CloneBarcode]],6))</f>
        <v>1A4070000000065000067212</v>
      </c>
      <c r="B4728" t="str">
        <f>LEFT(RecordTable[[#This Row],[CloneBarcode]],7)</f>
        <v>DSLD016</v>
      </c>
      <c r="C4728" t="s">
        <v>4922</v>
      </c>
      <c r="D4728" s="15">
        <v>43928</v>
      </c>
      <c r="E4728" s="15" t="str">
        <f>_xlfn.IFNA(IF(LEFT(VLOOKUP(RecordTable[[#This Row],[METRC]],METRC!A:B,2,FALSE),4)=LEFT(RecordTable[[#This Row],[CloneBarcode]],4),"match","MISMATCH"),"dead")</f>
        <v>dead</v>
      </c>
      <c r="F4728" s="15" t="str">
        <f>_xlfn.IFNA(INDEX(Table6[[#All],[Location]],MATCH(RecordTable[[#This Row],[METRC]],Table6[Tag],0)),"DEAD")</f>
        <v>DEAD</v>
      </c>
    </row>
    <row r="4729" spans="1:6" x14ac:dyDescent="0.25">
      <c r="A4729" t="str">
        <f>_xlfn.CONCAT("1A4070000000065000",RIGHT(RecordTable[[#This Row],[CloneBarcode]],6))</f>
        <v>1A4070000000065000067508</v>
      </c>
      <c r="B4729" t="str">
        <f>LEFT(RecordTable[[#This Row],[CloneBarcode]],7)</f>
        <v>DURP001</v>
      </c>
      <c r="C4729" t="s">
        <v>2801</v>
      </c>
      <c r="D4729" s="15">
        <v>43928</v>
      </c>
      <c r="E4729" s="15" t="str">
        <f>_xlfn.IFNA(IF(LEFT(VLOOKUP(RecordTable[[#This Row],[METRC]],METRC!A:B,2,FALSE),4)=LEFT(RecordTable[[#This Row],[CloneBarcode]],4),"match","MISMATCH"),"dead")</f>
        <v>dead</v>
      </c>
      <c r="F4729" s="15" t="str">
        <f>_xlfn.IFNA(INDEX(Table6[[#All],[Location]],MATCH(RecordTable[[#This Row],[METRC]],Table6[Tag],0)),"DEAD")</f>
        <v>DEAD</v>
      </c>
    </row>
    <row r="4730" spans="1:6" x14ac:dyDescent="0.25">
      <c r="A4730" t="str">
        <f>_xlfn.CONCAT("1A4070000000065000",RIGHT(RecordTable[[#This Row],[CloneBarcode]],6))</f>
        <v>1A4070000000065000067509</v>
      </c>
      <c r="B4730" t="str">
        <f>LEFT(RecordTable[[#This Row],[CloneBarcode]],7)</f>
        <v>DURP002</v>
      </c>
      <c r="C4730" t="s">
        <v>4923</v>
      </c>
      <c r="D4730" s="15">
        <v>43928</v>
      </c>
      <c r="E4730" s="15" t="str">
        <f>_xlfn.IFNA(IF(LEFT(VLOOKUP(RecordTable[[#This Row],[METRC]],METRC!A:B,2,FALSE),4)=LEFT(RecordTable[[#This Row],[CloneBarcode]],4),"match","MISMATCH"),"dead")</f>
        <v>dead</v>
      </c>
      <c r="F4730" s="15" t="str">
        <f>_xlfn.IFNA(INDEX(Table6[[#All],[Location]],MATCH(RecordTable[[#This Row],[METRC]],Table6[Tag],0)),"DEAD")</f>
        <v>DEAD</v>
      </c>
    </row>
    <row r="4731" spans="1:6" x14ac:dyDescent="0.25">
      <c r="A4731" t="str">
        <f>_xlfn.CONCAT("1A4070000000065000",RIGHT(RecordTable[[#This Row],[CloneBarcode]],6))</f>
        <v>1A4070000000065000067511</v>
      </c>
      <c r="B4731" t="str">
        <f>LEFT(RecordTable[[#This Row],[CloneBarcode]],7)</f>
        <v>DURP003</v>
      </c>
      <c r="C4731" t="s">
        <v>2849</v>
      </c>
      <c r="D4731" s="15">
        <v>43928</v>
      </c>
      <c r="E4731" s="15" t="str">
        <f>_xlfn.IFNA(IF(LEFT(VLOOKUP(RecordTable[[#This Row],[METRC]],METRC!A:B,2,FALSE),4)=LEFT(RecordTable[[#This Row],[CloneBarcode]],4),"match","MISMATCH"),"dead")</f>
        <v>dead</v>
      </c>
      <c r="F4731" s="15" t="str">
        <f>_xlfn.IFNA(INDEX(Table6[[#All],[Location]],MATCH(RecordTable[[#This Row],[METRC]],Table6[Tag],0)),"DEAD")</f>
        <v>DEAD</v>
      </c>
    </row>
    <row r="4732" spans="1:6" x14ac:dyDescent="0.25">
      <c r="A4732" t="str">
        <f>_xlfn.CONCAT("1A4070000000065000",RIGHT(RecordTable[[#This Row],[CloneBarcode]],6))</f>
        <v>1A4070000000065000067510</v>
      </c>
      <c r="B4732" t="str">
        <f>LEFT(RecordTable[[#This Row],[CloneBarcode]],7)</f>
        <v>DURP004</v>
      </c>
      <c r="C4732" t="s">
        <v>2881</v>
      </c>
      <c r="D4732" s="15">
        <v>43928</v>
      </c>
      <c r="E4732" s="15" t="str">
        <f>_xlfn.IFNA(IF(LEFT(VLOOKUP(RecordTable[[#This Row],[METRC]],METRC!A:B,2,FALSE),4)=LEFT(RecordTable[[#This Row],[CloneBarcode]],4),"match","MISMATCH"),"dead")</f>
        <v>dead</v>
      </c>
      <c r="F4732" s="15" t="str">
        <f>_xlfn.IFNA(INDEX(Table6[[#All],[Location]],MATCH(RecordTable[[#This Row],[METRC]],Table6[Tag],0)),"DEAD")</f>
        <v>DEAD</v>
      </c>
    </row>
    <row r="4733" spans="1:6" x14ac:dyDescent="0.25">
      <c r="A4733" t="str">
        <f>_xlfn.CONCAT("1A4070000000065000",RIGHT(RecordTable[[#This Row],[CloneBarcode]],6))</f>
        <v>1A4070000000065000067512</v>
      </c>
      <c r="B4733" t="str">
        <f>LEFT(RecordTable[[#This Row],[CloneBarcode]],7)</f>
        <v>DURP005</v>
      </c>
      <c r="C4733" t="s">
        <v>2831</v>
      </c>
      <c r="D4733" s="15">
        <v>43928</v>
      </c>
      <c r="E4733" s="15" t="str">
        <f>_xlfn.IFNA(IF(LEFT(VLOOKUP(RecordTable[[#This Row],[METRC]],METRC!A:B,2,FALSE),4)=LEFT(RecordTable[[#This Row],[CloneBarcode]],4),"match","MISMATCH"),"dead")</f>
        <v>dead</v>
      </c>
      <c r="F4733" s="15" t="str">
        <f>_xlfn.IFNA(INDEX(Table6[[#All],[Location]],MATCH(RecordTable[[#This Row],[METRC]],Table6[Tag],0)),"DEAD")</f>
        <v>DEAD</v>
      </c>
    </row>
    <row r="4734" spans="1:6" x14ac:dyDescent="0.25">
      <c r="A4734" t="str">
        <f>_xlfn.CONCAT("1A4070000000065000",RIGHT(RecordTable[[#This Row],[CloneBarcode]],6))</f>
        <v>1A4070000000065000067513</v>
      </c>
      <c r="B4734" t="str">
        <f>LEFT(RecordTable[[#This Row],[CloneBarcode]],7)</f>
        <v>DURP006</v>
      </c>
      <c r="C4734" t="s">
        <v>2634</v>
      </c>
      <c r="D4734" s="15">
        <v>43928</v>
      </c>
      <c r="E4734" s="15" t="str">
        <f>_xlfn.IFNA(IF(LEFT(VLOOKUP(RecordTable[[#This Row],[METRC]],METRC!A:B,2,FALSE),4)=LEFT(RecordTable[[#This Row],[CloneBarcode]],4),"match","MISMATCH"),"dead")</f>
        <v>dead</v>
      </c>
      <c r="F4734" s="15" t="str">
        <f>_xlfn.IFNA(INDEX(Table6[[#All],[Location]],MATCH(RecordTable[[#This Row],[METRC]],Table6[Tag],0)),"DEAD")</f>
        <v>DEAD</v>
      </c>
    </row>
    <row r="4735" spans="1:6" x14ac:dyDescent="0.25">
      <c r="A4735" t="str">
        <f>_xlfn.CONCAT("1A4070000000065000",RIGHT(RecordTable[[#This Row],[CloneBarcode]],6))</f>
        <v>1A4070000000065000064860</v>
      </c>
      <c r="B4735" t="str">
        <f>LEFT(RecordTable[[#This Row],[CloneBarcode]],7)</f>
        <v>GFSD014</v>
      </c>
      <c r="C4735" t="s">
        <v>4763</v>
      </c>
      <c r="D4735" s="15">
        <v>43928</v>
      </c>
      <c r="E4735" s="15" t="str">
        <f>_xlfn.IFNA(IF(LEFT(VLOOKUP(RecordTable[[#This Row],[METRC]],METRC!A:B,2,FALSE),4)=LEFT(RecordTable[[#This Row],[CloneBarcode]],4),"match","MISMATCH"),"dead")</f>
        <v>dead</v>
      </c>
      <c r="F4735" s="15" t="str">
        <f>_xlfn.IFNA(INDEX(Table6[[#All],[Location]],MATCH(RecordTable[[#This Row],[METRC]],Table6[Tag],0)),"DEAD")</f>
        <v>DEAD</v>
      </c>
    </row>
    <row r="4736" spans="1:6" x14ac:dyDescent="0.25">
      <c r="A4736" t="str">
        <f>_xlfn.CONCAT("1A4070000000065000",RIGHT(RecordTable[[#This Row],[CloneBarcode]],6))</f>
        <v>1A4070000000065000064861</v>
      </c>
      <c r="B4736" t="str">
        <f>LEFT(RecordTable[[#This Row],[CloneBarcode]],7)</f>
        <v>GFSD014</v>
      </c>
      <c r="C4736" t="s">
        <v>4762</v>
      </c>
      <c r="D4736" s="15">
        <v>43928</v>
      </c>
      <c r="E4736" s="15" t="str">
        <f>_xlfn.IFNA(IF(LEFT(VLOOKUP(RecordTable[[#This Row],[METRC]],METRC!A:B,2,FALSE),4)=LEFT(RecordTable[[#This Row],[CloneBarcode]],4),"match","MISMATCH"),"dead")</f>
        <v>dead</v>
      </c>
      <c r="F4736" s="15" t="str">
        <f>_xlfn.IFNA(INDEX(Table6[[#All],[Location]],MATCH(RecordTable[[#This Row],[METRC]],Table6[Tag],0)),"DEAD")</f>
        <v>DEAD</v>
      </c>
    </row>
    <row r="4737" spans="1:6" x14ac:dyDescent="0.25">
      <c r="A4737" t="str">
        <f>_xlfn.CONCAT("1A4070000000065000",RIGHT(RecordTable[[#This Row],[CloneBarcode]],6))</f>
        <v>1A4070000000065000064862</v>
      </c>
      <c r="B4737" t="str">
        <f>LEFT(RecordTable[[#This Row],[CloneBarcode]],7)</f>
        <v>GFSD014</v>
      </c>
      <c r="C4737" t="s">
        <v>4764</v>
      </c>
      <c r="D4737" s="15">
        <v>43928</v>
      </c>
      <c r="E4737" s="15" t="str">
        <f>_xlfn.IFNA(IF(LEFT(VLOOKUP(RecordTable[[#This Row],[METRC]],METRC!A:B,2,FALSE),4)=LEFT(RecordTable[[#This Row],[CloneBarcode]],4),"match","MISMATCH"),"dead")</f>
        <v>dead</v>
      </c>
      <c r="F4737" s="15" t="str">
        <f>_xlfn.IFNA(INDEX(Table6[[#All],[Location]],MATCH(RecordTable[[#This Row],[METRC]],Table6[Tag],0)),"DEAD")</f>
        <v>DEAD</v>
      </c>
    </row>
    <row r="4738" spans="1:6" x14ac:dyDescent="0.25">
      <c r="A4738" t="str">
        <f>_xlfn.CONCAT("1A4070000000065000",RIGHT(RecordTable[[#This Row],[CloneBarcode]],6))</f>
        <v>1A4070000000065000064863</v>
      </c>
      <c r="B4738" t="str">
        <f>LEFT(RecordTable[[#This Row],[CloneBarcode]],7)</f>
        <v>GFSD014</v>
      </c>
      <c r="C4738" t="s">
        <v>4765</v>
      </c>
      <c r="D4738" s="15">
        <v>43928</v>
      </c>
      <c r="E4738" s="15" t="str">
        <f>_xlfn.IFNA(IF(LEFT(VLOOKUP(RecordTable[[#This Row],[METRC]],METRC!A:B,2,FALSE),4)=LEFT(RecordTable[[#This Row],[CloneBarcode]],4),"match","MISMATCH"),"dead")</f>
        <v>dead</v>
      </c>
      <c r="F4738" s="15" t="str">
        <f>_xlfn.IFNA(INDEX(Table6[[#All],[Location]],MATCH(RecordTable[[#This Row],[METRC]],Table6[Tag],0)),"DEAD")</f>
        <v>DEAD</v>
      </c>
    </row>
    <row r="4739" spans="1:6" x14ac:dyDescent="0.25">
      <c r="A4739" t="str">
        <f>_xlfn.CONCAT("1A4070000000065000",RIGHT(RecordTable[[#This Row],[CloneBarcode]],6))</f>
        <v>1A4070000000065000061150</v>
      </c>
      <c r="B4739" t="str">
        <f>LEFT(RecordTable[[#This Row],[CloneBarcode]],7)</f>
        <v>GFSD014</v>
      </c>
      <c r="C4739" t="s">
        <v>4760</v>
      </c>
      <c r="D4739" s="15">
        <v>43928</v>
      </c>
      <c r="E4739" s="15" t="str">
        <f>_xlfn.IFNA(IF(LEFT(VLOOKUP(RecordTable[[#This Row],[METRC]],METRC!A:B,2,FALSE),4)=LEFT(RecordTable[[#This Row],[CloneBarcode]],4),"match","MISMATCH"),"dead")</f>
        <v>dead</v>
      </c>
      <c r="F4739" s="15" t="str">
        <f>_xlfn.IFNA(INDEX(Table6[[#All],[Location]],MATCH(RecordTable[[#This Row],[METRC]],Table6[Tag],0)),"DEAD")</f>
        <v>DEAD</v>
      </c>
    </row>
    <row r="4740" spans="1:6" x14ac:dyDescent="0.25">
      <c r="A4740" t="str">
        <f>_xlfn.CONCAT("1A4070000000065000",RIGHT(RecordTable[[#This Row],[CloneBarcode]],6))</f>
        <v>1A4070000000065000061162</v>
      </c>
      <c r="B4740" t="str">
        <f>LEFT(RecordTable[[#This Row],[CloneBarcode]],7)</f>
        <v>GFSD014</v>
      </c>
      <c r="C4740" t="s">
        <v>4761</v>
      </c>
      <c r="D4740" s="15">
        <v>43928</v>
      </c>
      <c r="E4740" s="15" t="str">
        <f>_xlfn.IFNA(IF(LEFT(VLOOKUP(RecordTable[[#This Row],[METRC]],METRC!A:B,2,FALSE),4)=LEFT(RecordTable[[#This Row],[CloneBarcode]],4),"match","MISMATCH"),"dead")</f>
        <v>dead</v>
      </c>
      <c r="F4740" s="15" t="str">
        <f>_xlfn.IFNA(INDEX(Table6[[#All],[Location]],MATCH(RecordTable[[#This Row],[METRC]],Table6[Tag],0)),"DEAD")</f>
        <v>DEAD</v>
      </c>
    </row>
    <row r="4741" spans="1:6" x14ac:dyDescent="0.25">
      <c r="A4741" t="s">
        <v>4924</v>
      </c>
      <c r="B4741" t="s">
        <v>2629</v>
      </c>
      <c r="C4741" t="str">
        <f>_xlfn.CONCAT(RecordTable[[#This Row],[PhenoAbbv]],".",RIGHT(RecordTable[[#This Row],[METRC]],6))</f>
        <v>GFSD189.053985</v>
      </c>
      <c r="D4741" s="15">
        <v>43928</v>
      </c>
      <c r="E4741" s="15" t="str">
        <f>_xlfn.IFNA(IF(LEFT(VLOOKUP(RecordTable[[#This Row],[METRC]],METRC!A:B,2,FALSE),4)=LEFT(RecordTable[[#This Row],[CloneBarcode]],4),"match","MISMATCH"),"dead")</f>
        <v>dead</v>
      </c>
      <c r="F4741" s="15" t="str">
        <f>_xlfn.IFNA(INDEX(Table6[[#All],[Location]],MATCH(RecordTable[[#This Row],[METRC]],Table6[Tag],0)),"DEAD")</f>
        <v>DEAD</v>
      </c>
    </row>
    <row r="4742" spans="1:6" x14ac:dyDescent="0.25">
      <c r="A4742" t="s">
        <v>4925</v>
      </c>
      <c r="B4742" t="s">
        <v>2629</v>
      </c>
      <c r="C4742" t="str">
        <f>_xlfn.CONCAT(RecordTable[[#This Row],[PhenoAbbv]],".",RIGHT(RecordTable[[#This Row],[METRC]],6))</f>
        <v>GFSD189.053987</v>
      </c>
      <c r="D4742" s="15">
        <v>43928</v>
      </c>
      <c r="E4742" s="15" t="str">
        <f>_xlfn.IFNA(IF(LEFT(VLOOKUP(RecordTable[[#This Row],[METRC]],METRC!A:B,2,FALSE),4)=LEFT(RecordTable[[#This Row],[CloneBarcode]],4),"match","MISMATCH"),"dead")</f>
        <v>dead</v>
      </c>
      <c r="F4742" s="15" t="str">
        <f>_xlfn.IFNA(INDEX(Table6[[#All],[Location]],MATCH(RecordTable[[#This Row],[METRC]],Table6[Tag],0)),"DEAD")</f>
        <v>DEAD</v>
      </c>
    </row>
    <row r="4743" spans="1:6" x14ac:dyDescent="0.25">
      <c r="A4743" t="s">
        <v>4766</v>
      </c>
      <c r="B4743" t="s">
        <v>2629</v>
      </c>
      <c r="C4743" t="str">
        <f>_xlfn.CONCAT(RecordTable[[#This Row],[PhenoAbbv]],".",RIGHT(RecordTable[[#This Row],[METRC]],6))</f>
        <v>GFSD189.053992</v>
      </c>
      <c r="D4743" s="15">
        <v>43928</v>
      </c>
      <c r="E4743" s="15" t="str">
        <f>_xlfn.IFNA(IF(LEFT(VLOOKUP(RecordTable[[#This Row],[METRC]],METRC!A:B,2,FALSE),4)=LEFT(RecordTable[[#This Row],[CloneBarcode]],4),"match","MISMATCH"),"dead")</f>
        <v>dead</v>
      </c>
      <c r="F4743" s="15" t="str">
        <f>_xlfn.IFNA(INDEX(Table6[[#All],[Location]],MATCH(RecordTable[[#This Row],[METRC]],Table6[Tag],0)),"DEAD")</f>
        <v>DEAD</v>
      </c>
    </row>
    <row r="4744" spans="1:6" x14ac:dyDescent="0.25">
      <c r="A4744" t="str">
        <f>_xlfn.CONCAT("1A4070000000065000",RIGHT(RecordTable[[#This Row],[CloneBarcode]],6))</f>
        <v>1A4070000000065000054007</v>
      </c>
      <c r="B4744" t="str">
        <f>LEFT(RecordTable[[#This Row],[CloneBarcode]],7)</f>
        <v>GFSD189</v>
      </c>
      <c r="C4744" t="s">
        <v>248</v>
      </c>
      <c r="D4744" s="15">
        <v>43928</v>
      </c>
      <c r="E4744" s="15" t="str">
        <f>_xlfn.IFNA(IF(LEFT(VLOOKUP(RecordTable[[#This Row],[METRC]],METRC!A:B,2,FALSE),4)=LEFT(RecordTable[[#This Row],[CloneBarcode]],4),"match","MISMATCH"),"dead")</f>
        <v>dead</v>
      </c>
      <c r="F4744" s="15" t="str">
        <f>_xlfn.IFNA(INDEX(Table6[[#All],[Location]],MATCH(RecordTable[[#This Row],[METRC]],Table6[Tag],0)),"DEAD")</f>
        <v>DEAD</v>
      </c>
    </row>
    <row r="4745" spans="1:6" x14ac:dyDescent="0.25">
      <c r="A4745" t="str">
        <f>_xlfn.CONCAT("1A4070000000065000",RIGHT(RecordTable[[#This Row],[CloneBarcode]],6))</f>
        <v>1A4070000000065000066232</v>
      </c>
      <c r="B4745" t="str">
        <f>LEFT(RecordTable[[#This Row],[CloneBarcode]],7)</f>
        <v>GFSD189</v>
      </c>
      <c r="C4745" t="s">
        <v>2630</v>
      </c>
      <c r="D4745" s="15">
        <v>43928</v>
      </c>
      <c r="E4745" s="15" t="str">
        <f>_xlfn.IFNA(IF(LEFT(VLOOKUP(RecordTable[[#This Row],[METRC]],METRC!A:B,2,FALSE),4)=LEFT(RecordTable[[#This Row],[CloneBarcode]],4),"match","MISMATCH"),"dead")</f>
        <v>dead</v>
      </c>
      <c r="F4745" s="15" t="str">
        <f>_xlfn.IFNA(INDEX(Table6[[#All],[Location]],MATCH(RecordTable[[#This Row],[METRC]],Table6[Tag],0)),"DEAD")</f>
        <v>DEAD</v>
      </c>
    </row>
    <row r="4746" spans="1:6" x14ac:dyDescent="0.25">
      <c r="A4746" t="str">
        <f>_xlfn.CONCAT("1A4070000000065000",RIGHT(RecordTable[[#This Row],[CloneBarcode]],6))</f>
        <v>1A4070000000065000066268</v>
      </c>
      <c r="B4746" t="str">
        <f>LEFT(RecordTable[[#This Row],[CloneBarcode]],7)</f>
        <v>GFSD189</v>
      </c>
      <c r="C4746" t="s">
        <v>2689</v>
      </c>
      <c r="D4746" s="15">
        <v>43928</v>
      </c>
      <c r="E4746" s="15" t="str">
        <f>_xlfn.IFNA(IF(LEFT(VLOOKUP(RecordTable[[#This Row],[METRC]],METRC!A:B,2,FALSE),4)=LEFT(RecordTable[[#This Row],[CloneBarcode]],4),"match","MISMATCH"),"dead")</f>
        <v>dead</v>
      </c>
      <c r="F4746" s="15" t="str">
        <f>_xlfn.IFNA(INDEX(Table6[[#All],[Location]],MATCH(RecordTable[[#This Row],[METRC]],Table6[Tag],0)),"DEAD")</f>
        <v>DEAD</v>
      </c>
    </row>
    <row r="4747" spans="1:6" x14ac:dyDescent="0.25">
      <c r="A4747" t="s">
        <v>4926</v>
      </c>
      <c r="B4747" t="s">
        <v>4240</v>
      </c>
      <c r="C4747" t="str">
        <f>_xlfn.CONCAT(RecordTable[[#This Row],[PhenoAbbv]],".",RIGHT(RecordTable[[#This Row],[METRC]],6))</f>
        <v>GFSD193.057374</v>
      </c>
      <c r="D4747" s="15">
        <v>43928</v>
      </c>
      <c r="E4747" s="15" t="str">
        <f>_xlfn.IFNA(IF(LEFT(VLOOKUP(RecordTable[[#This Row],[METRC]],METRC!A:B,2,FALSE),4)=LEFT(RecordTable[[#This Row],[CloneBarcode]],4),"match","MISMATCH"),"dead")</f>
        <v>dead</v>
      </c>
      <c r="F4747" s="15" t="str">
        <f>_xlfn.IFNA(INDEX(Table6[[#All],[Location]],MATCH(RecordTable[[#This Row],[METRC]],Table6[Tag],0)),"DEAD")</f>
        <v>DEAD</v>
      </c>
    </row>
    <row r="4748" spans="1:6" x14ac:dyDescent="0.25">
      <c r="A4748" t="str">
        <f>_xlfn.CONCAT("1A4070000000065000",RIGHT(RecordTable[[#This Row],[CloneBarcode]],6))</f>
        <v>1A4070000000065000057377</v>
      </c>
      <c r="B4748" t="str">
        <f>LEFT(RecordTable[[#This Row],[CloneBarcode]],7)</f>
        <v>GFSD193</v>
      </c>
      <c r="C4748" t="s">
        <v>4472</v>
      </c>
      <c r="D4748" s="15">
        <v>43928</v>
      </c>
      <c r="E4748" s="15" t="str">
        <f>_xlfn.IFNA(IF(LEFT(VLOOKUP(RecordTable[[#This Row],[METRC]],METRC!A:B,2,FALSE),4)=LEFT(RecordTable[[#This Row],[CloneBarcode]],4),"match","MISMATCH"),"dead")</f>
        <v>dead</v>
      </c>
      <c r="F4748" s="15" t="str">
        <f>_xlfn.IFNA(INDEX(Table6[[#All],[Location]],MATCH(RecordTable[[#This Row],[METRC]],Table6[Tag],0)),"DEAD")</f>
        <v>DEAD</v>
      </c>
    </row>
    <row r="4749" spans="1:6" x14ac:dyDescent="0.25">
      <c r="A4749" t="str">
        <f>_xlfn.CONCAT("1A4070000000065000",RIGHT(RecordTable[[#This Row],[CloneBarcode]],6))</f>
        <v>1A4070000000065000057376</v>
      </c>
      <c r="B4749" t="str">
        <f>LEFT(RecordTable[[#This Row],[CloneBarcode]],7)</f>
        <v>GFSD193</v>
      </c>
      <c r="C4749" t="s">
        <v>4473</v>
      </c>
      <c r="D4749" s="15">
        <v>43928</v>
      </c>
      <c r="E4749" s="15" t="str">
        <f>_xlfn.IFNA(IF(LEFT(VLOOKUP(RecordTable[[#This Row],[METRC]],METRC!A:B,2,FALSE),4)=LEFT(RecordTable[[#This Row],[CloneBarcode]],4),"match","MISMATCH"),"dead")</f>
        <v>dead</v>
      </c>
      <c r="F4749" s="15" t="str">
        <f>_xlfn.IFNA(INDEX(Table6[[#All],[Location]],MATCH(RecordTable[[#This Row],[METRC]],Table6[Tag],0)),"DEAD")</f>
        <v>DEAD</v>
      </c>
    </row>
    <row r="4750" spans="1:6" x14ac:dyDescent="0.25">
      <c r="A4750" t="str">
        <f>_xlfn.CONCAT("1A4070000000065000",RIGHT(RecordTable[[#This Row],[CloneBarcode]],6))</f>
        <v>1A4070000000065000057375</v>
      </c>
      <c r="B4750" t="str">
        <f>LEFT(RecordTable[[#This Row],[CloneBarcode]],7)</f>
        <v>GFSD193</v>
      </c>
      <c r="C4750" t="s">
        <v>4474</v>
      </c>
      <c r="D4750" s="15">
        <v>43928</v>
      </c>
      <c r="E4750" s="15" t="str">
        <f>_xlfn.IFNA(IF(LEFT(VLOOKUP(RecordTable[[#This Row],[METRC]],METRC!A:B,2,FALSE),4)=LEFT(RecordTable[[#This Row],[CloneBarcode]],4),"match","MISMATCH"),"dead")</f>
        <v>dead</v>
      </c>
      <c r="F4750" s="15" t="str">
        <f>_xlfn.IFNA(INDEX(Table6[[#All],[Location]],MATCH(RecordTable[[#This Row],[METRC]],Table6[Tag],0)),"DEAD")</f>
        <v>DEAD</v>
      </c>
    </row>
    <row r="4751" spans="1:6" x14ac:dyDescent="0.25">
      <c r="A4751" t="s">
        <v>71</v>
      </c>
      <c r="B4751" t="s">
        <v>229</v>
      </c>
      <c r="C4751" t="str">
        <f>_xlfn.CONCAT(RecordTable[[#This Row],[PhenoAbbv]],".",RIGHT(RecordTable[[#This Row],[METRC]],6))</f>
        <v>GFSD207.056812</v>
      </c>
      <c r="D4751" s="15">
        <v>43928</v>
      </c>
      <c r="E4751" s="15" t="str">
        <f>_xlfn.IFNA(IF(LEFT(VLOOKUP(RecordTable[[#This Row],[METRC]],METRC!A:B,2,FALSE),4)=LEFT(RecordTable[[#This Row],[CloneBarcode]],4),"match","MISMATCH"),"dead")</f>
        <v>dead</v>
      </c>
      <c r="F4751" s="15" t="str">
        <f>_xlfn.IFNA(INDEX(Table6[[#All],[Location]],MATCH(RecordTable[[#This Row],[METRC]],Table6[Tag],0)),"DEAD")</f>
        <v>DEAD</v>
      </c>
    </row>
    <row r="4752" spans="1:6" x14ac:dyDescent="0.25">
      <c r="A4752" t="s">
        <v>4973</v>
      </c>
      <c r="B4752" t="s">
        <v>3576</v>
      </c>
      <c r="C4752" t="str">
        <f>_xlfn.CONCAT(RecordTable[[#This Row],[PhenoAbbv]],".",RIGHT(RecordTable[[#This Row],[METRC]],6))</f>
        <v>HTWV003.060041</v>
      </c>
      <c r="D4752" s="15">
        <v>43928</v>
      </c>
      <c r="E4752" s="15" t="str">
        <f>_xlfn.IFNA(IF(LEFT(VLOOKUP(RecordTable[[#This Row],[METRC]],METRC!A:B,2,FALSE),4)=LEFT(RecordTable[[#This Row],[CloneBarcode]],4),"match","MISMATCH"),"dead")</f>
        <v>dead</v>
      </c>
      <c r="F4752" s="15" t="str">
        <f>_xlfn.IFNA(INDEX(Table6[[#All],[Location]],MATCH(RecordTable[[#This Row],[METRC]],Table6[Tag],0)),"DEAD")</f>
        <v>DEAD</v>
      </c>
    </row>
    <row r="4753" spans="1:6" x14ac:dyDescent="0.25">
      <c r="A4753" t="s">
        <v>4974</v>
      </c>
      <c r="B4753" t="s">
        <v>3576</v>
      </c>
      <c r="C4753" t="str">
        <f>_xlfn.CONCAT(RecordTable[[#This Row],[PhenoAbbv]],".",RIGHT(RecordTable[[#This Row],[METRC]],6))</f>
        <v>HTWV003.060062</v>
      </c>
      <c r="D4753" s="15">
        <v>43928</v>
      </c>
      <c r="E4753" s="15" t="str">
        <f>_xlfn.IFNA(IF(LEFT(VLOOKUP(RecordTable[[#This Row],[METRC]],METRC!A:B,2,FALSE),4)=LEFT(RecordTable[[#This Row],[CloneBarcode]],4),"match","MISMATCH"),"dead")</f>
        <v>dead</v>
      </c>
      <c r="F4753" s="15" t="str">
        <f>_xlfn.IFNA(INDEX(Table6[[#All],[Location]],MATCH(RecordTable[[#This Row],[METRC]],Table6[Tag],0)),"DEAD")</f>
        <v>DEAD</v>
      </c>
    </row>
    <row r="4754" spans="1:6" x14ac:dyDescent="0.25">
      <c r="A4754" t="s">
        <v>4975</v>
      </c>
      <c r="B4754" t="s">
        <v>3576</v>
      </c>
      <c r="C4754" t="str">
        <f>_xlfn.CONCAT(RecordTable[[#This Row],[PhenoAbbv]],".",RIGHT(RecordTable[[#This Row],[METRC]],6))</f>
        <v>HTWV003.060097</v>
      </c>
      <c r="D4754" s="15">
        <v>43928</v>
      </c>
      <c r="E4754" s="15" t="str">
        <f>_xlfn.IFNA(IF(LEFT(VLOOKUP(RecordTable[[#This Row],[METRC]],METRC!A:B,2,FALSE),4)=LEFT(RecordTable[[#This Row],[CloneBarcode]],4),"match","MISMATCH"),"dead")</f>
        <v>dead</v>
      </c>
      <c r="F4754" s="15" t="str">
        <f>_xlfn.IFNA(INDEX(Table6[[#All],[Location]],MATCH(RecordTable[[#This Row],[METRC]],Table6[Tag],0)),"DEAD")</f>
        <v>DEAD</v>
      </c>
    </row>
    <row r="4755" spans="1:6" x14ac:dyDescent="0.25">
      <c r="A4755" t="s">
        <v>4976</v>
      </c>
      <c r="B4755" t="s">
        <v>3576</v>
      </c>
      <c r="C4755" t="str">
        <f>_xlfn.CONCAT(RecordTable[[#This Row],[PhenoAbbv]],".",RIGHT(RecordTable[[#This Row],[METRC]],6))</f>
        <v>HTWV003.061788</v>
      </c>
      <c r="D4755" s="15">
        <v>43928</v>
      </c>
      <c r="E4755" s="15" t="str">
        <f>_xlfn.IFNA(IF(LEFT(VLOOKUP(RecordTable[[#This Row],[METRC]],METRC!A:B,2,FALSE),4)=LEFT(RecordTable[[#This Row],[CloneBarcode]],4),"match","MISMATCH"),"dead")</f>
        <v>dead</v>
      </c>
      <c r="F4755" s="15" t="str">
        <f>_xlfn.IFNA(INDEX(Table6[[#All],[Location]],MATCH(RecordTable[[#This Row],[METRC]],Table6[Tag],0)),"DEAD")</f>
        <v>DEAD</v>
      </c>
    </row>
    <row r="4756" spans="1:6" x14ac:dyDescent="0.25">
      <c r="A4756" t="str">
        <f>_xlfn.CONCAT("1A4070000000065000",RIGHT(RecordTable[[#This Row],[CloneBarcode]],6))</f>
        <v>1A4070000000065000061789</v>
      </c>
      <c r="B4756" t="str">
        <f>LEFT(RecordTable[[#This Row],[CloneBarcode]],7)</f>
        <v>HTWV003</v>
      </c>
      <c r="C4756" t="s">
        <v>4772</v>
      </c>
      <c r="D4756" s="15">
        <v>43928</v>
      </c>
      <c r="E4756" s="15" t="str">
        <f>_xlfn.IFNA(IF(LEFT(VLOOKUP(RecordTable[[#This Row],[METRC]],METRC!A:B,2,FALSE),4)=LEFT(RecordTable[[#This Row],[CloneBarcode]],4),"match","MISMATCH"),"dead")</f>
        <v>dead</v>
      </c>
      <c r="F4756" s="15" t="str">
        <f>_xlfn.IFNA(INDEX(Table6[[#All],[Location]],MATCH(RecordTable[[#This Row],[METRC]],Table6[Tag],0)),"DEAD")</f>
        <v>DEAD</v>
      </c>
    </row>
    <row r="4757" spans="1:6" x14ac:dyDescent="0.25">
      <c r="A4757" t="s">
        <v>4773</v>
      </c>
      <c r="B4757" t="s">
        <v>2684</v>
      </c>
      <c r="C4757" t="str">
        <f>_xlfn.CONCAT(RecordTable[[#This Row],[PhenoAbbv]],".",RIGHT(RecordTable[[#This Row],[METRC]],6))</f>
        <v>JACK021.053217</v>
      </c>
      <c r="D4757" s="15">
        <v>43928</v>
      </c>
      <c r="E4757" s="15" t="str">
        <f>_xlfn.IFNA(IF(LEFT(VLOOKUP(RecordTable[[#This Row],[METRC]],METRC!A:B,2,FALSE),4)=LEFT(RecordTable[[#This Row],[CloneBarcode]],4),"match","MISMATCH"),"dead")</f>
        <v>dead</v>
      </c>
      <c r="F4757" s="15" t="str">
        <f>_xlfn.IFNA(INDEX(Table6[[#All],[Location]],MATCH(RecordTable[[#This Row],[METRC]],Table6[Tag],0)),"DEAD")</f>
        <v>DEAD</v>
      </c>
    </row>
    <row r="4758" spans="1:6" x14ac:dyDescent="0.25">
      <c r="A4758" t="s">
        <v>4774</v>
      </c>
      <c r="B4758" t="s">
        <v>2684</v>
      </c>
      <c r="C4758" t="str">
        <f>_xlfn.CONCAT(RecordTable[[#This Row],[PhenoAbbv]],".",RIGHT(RecordTable[[#This Row],[METRC]],6))</f>
        <v>JACK021.053218</v>
      </c>
      <c r="D4758" s="15">
        <v>43928</v>
      </c>
      <c r="E4758" s="15" t="str">
        <f>_xlfn.IFNA(IF(LEFT(VLOOKUP(RecordTable[[#This Row],[METRC]],METRC!A:B,2,FALSE),4)=LEFT(RecordTable[[#This Row],[CloneBarcode]],4),"match","MISMATCH"),"dead")</f>
        <v>dead</v>
      </c>
      <c r="F4758" s="15" t="str">
        <f>_xlfn.IFNA(INDEX(Table6[[#All],[Location]],MATCH(RecordTable[[#This Row],[METRC]],Table6[Tag],0)),"DEAD")</f>
        <v>DEAD</v>
      </c>
    </row>
    <row r="4759" spans="1:6" x14ac:dyDescent="0.25">
      <c r="A4759" t="s">
        <v>4775</v>
      </c>
      <c r="B4759" t="s">
        <v>2684</v>
      </c>
      <c r="C4759" t="str">
        <f>_xlfn.CONCAT(RecordTable[[#This Row],[PhenoAbbv]],".",RIGHT(RecordTable[[#This Row],[METRC]],6))</f>
        <v>JACK021.053219</v>
      </c>
      <c r="D4759" s="15">
        <v>43928</v>
      </c>
      <c r="E4759" s="15" t="str">
        <f>_xlfn.IFNA(IF(LEFT(VLOOKUP(RecordTable[[#This Row],[METRC]],METRC!A:B,2,FALSE),4)=LEFT(RecordTable[[#This Row],[CloneBarcode]],4),"match","MISMATCH"),"dead")</f>
        <v>dead</v>
      </c>
      <c r="F4759" s="15" t="str">
        <f>_xlfn.IFNA(INDEX(Table6[[#All],[Location]],MATCH(RecordTable[[#This Row],[METRC]],Table6[Tag],0)),"DEAD")</f>
        <v>DEAD</v>
      </c>
    </row>
    <row r="4760" spans="1:6" x14ac:dyDescent="0.25">
      <c r="A4760" t="s">
        <v>4776</v>
      </c>
      <c r="B4760" t="s">
        <v>2684</v>
      </c>
      <c r="C4760" t="str">
        <f>_xlfn.CONCAT(RecordTable[[#This Row],[PhenoAbbv]],".",RIGHT(RecordTable[[#This Row],[METRC]],6))</f>
        <v>JACK021.053220</v>
      </c>
      <c r="D4760" s="15">
        <v>43928</v>
      </c>
      <c r="E4760" s="15" t="str">
        <f>_xlfn.IFNA(IF(LEFT(VLOOKUP(RecordTable[[#This Row],[METRC]],METRC!A:B,2,FALSE),4)=LEFT(RecordTable[[#This Row],[CloneBarcode]],4),"match","MISMATCH"),"dead")</f>
        <v>dead</v>
      </c>
      <c r="F4760" s="15" t="str">
        <f>_xlfn.IFNA(INDEX(Table6[[#All],[Location]],MATCH(RecordTable[[#This Row],[METRC]],Table6[Tag],0)),"DEAD")</f>
        <v>DEAD</v>
      </c>
    </row>
    <row r="4761" spans="1:6" x14ac:dyDescent="0.25">
      <c r="A4761" t="s">
        <v>4777</v>
      </c>
      <c r="B4761" t="s">
        <v>2684</v>
      </c>
      <c r="C4761" t="str">
        <f>_xlfn.CONCAT(RecordTable[[#This Row],[PhenoAbbv]],".",RIGHT(RecordTable[[#This Row],[METRC]],6))</f>
        <v>JACK021.053221</v>
      </c>
      <c r="D4761" s="15">
        <v>43928</v>
      </c>
      <c r="E4761" s="15" t="str">
        <f>_xlfn.IFNA(IF(LEFT(VLOOKUP(RecordTable[[#This Row],[METRC]],METRC!A:B,2,FALSE),4)=LEFT(RecordTable[[#This Row],[CloneBarcode]],4),"match","MISMATCH"),"dead")</f>
        <v>dead</v>
      </c>
      <c r="F4761" s="15" t="str">
        <f>_xlfn.IFNA(INDEX(Table6[[#All],[Location]],MATCH(RecordTable[[#This Row],[METRC]],Table6[Tag],0)),"DEAD")</f>
        <v>DEAD</v>
      </c>
    </row>
    <row r="4762" spans="1:6" x14ac:dyDescent="0.25">
      <c r="A4762" t="str">
        <f>_xlfn.CONCAT("1A4070000000065000",RIGHT(RecordTable[[#This Row],[CloneBarcode]],6))</f>
        <v>1A4070000000065000063896</v>
      </c>
      <c r="B4762" t="str">
        <f>LEFT(RecordTable[[#This Row],[CloneBarcode]],7)</f>
        <v>JACK021</v>
      </c>
      <c r="C4762" t="s">
        <v>2685</v>
      </c>
      <c r="D4762" s="15">
        <v>43928</v>
      </c>
      <c r="E4762" s="15" t="str">
        <f>_xlfn.IFNA(IF(LEFT(VLOOKUP(RecordTable[[#This Row],[METRC]],METRC!A:B,2,FALSE),4)=LEFT(RecordTable[[#This Row],[CloneBarcode]],4),"match","MISMATCH"),"dead")</f>
        <v>dead</v>
      </c>
      <c r="F4762" s="15" t="str">
        <f>_xlfn.IFNA(INDEX(Table6[[#All],[Location]],MATCH(RecordTable[[#This Row],[METRC]],Table6[Tag],0)),"DEAD")</f>
        <v>DEAD</v>
      </c>
    </row>
    <row r="4763" spans="1:6" x14ac:dyDescent="0.25">
      <c r="A4763" t="str">
        <f>_xlfn.CONCAT("1A4070000000065000",RIGHT(RecordTable[[#This Row],[CloneBarcode]],6))</f>
        <v>1A4070000000065000063907</v>
      </c>
      <c r="B4763" t="str">
        <f>LEFT(RecordTable[[#This Row],[CloneBarcode]],7)</f>
        <v>JACK021</v>
      </c>
      <c r="C4763" t="s">
        <v>2706</v>
      </c>
      <c r="D4763" s="15">
        <v>43928</v>
      </c>
      <c r="E4763" s="15" t="str">
        <f>_xlfn.IFNA(IF(LEFT(VLOOKUP(RecordTable[[#This Row],[METRC]],METRC!A:B,2,FALSE),4)=LEFT(RecordTable[[#This Row],[CloneBarcode]],4),"match","MISMATCH"),"dead")</f>
        <v>dead</v>
      </c>
      <c r="F4763" s="15" t="str">
        <f>_xlfn.IFNA(INDEX(Table6[[#All],[Location]],MATCH(RecordTable[[#This Row],[METRC]],Table6[Tag],0)),"DEAD")</f>
        <v>DEAD</v>
      </c>
    </row>
    <row r="4764" spans="1:6" x14ac:dyDescent="0.25">
      <c r="A4764" t="s">
        <v>4611</v>
      </c>
      <c r="B4764" t="s">
        <v>2734</v>
      </c>
      <c r="C4764" t="str">
        <f>_xlfn.CONCAT(RecordTable[[#This Row],[PhenoAbbv]],".",RIGHT(RecordTable[[#This Row],[METRC]],6))</f>
        <v>KING002.045278</v>
      </c>
      <c r="D4764" s="15">
        <v>43928</v>
      </c>
      <c r="E4764" s="15" t="str">
        <f>_xlfn.IFNA(IF(LEFT(VLOOKUP(RecordTable[[#This Row],[METRC]],METRC!A:B,2,FALSE),4)=LEFT(RecordTable[[#This Row],[CloneBarcode]],4),"match","MISMATCH"),"dead")</f>
        <v>dead</v>
      </c>
      <c r="F4764" s="15" t="str">
        <f>_xlfn.IFNA(INDEX(Table6[[#All],[Location]],MATCH(RecordTable[[#This Row],[METRC]],Table6[Tag],0)),"DEAD")</f>
        <v>DEAD</v>
      </c>
    </row>
    <row r="4765" spans="1:6" x14ac:dyDescent="0.25">
      <c r="A4765" t="s">
        <v>4782</v>
      </c>
      <c r="B4765" t="s">
        <v>2734</v>
      </c>
      <c r="C4765" t="str">
        <f>_xlfn.CONCAT(RecordTable[[#This Row],[PhenoAbbv]],".",RIGHT(RecordTable[[#This Row],[METRC]],6))</f>
        <v>KING002.050588</v>
      </c>
      <c r="D4765" s="15">
        <v>43928</v>
      </c>
      <c r="E4765" s="15" t="str">
        <f>_xlfn.IFNA(IF(LEFT(VLOOKUP(RecordTable[[#This Row],[METRC]],METRC!A:B,2,FALSE),4)=LEFT(RecordTable[[#This Row],[CloneBarcode]],4),"match","MISMATCH"),"dead")</f>
        <v>dead</v>
      </c>
      <c r="F4765" s="15" t="str">
        <f>_xlfn.IFNA(INDEX(Table6[[#All],[Location]],MATCH(RecordTable[[#This Row],[METRC]],Table6[Tag],0)),"DEAD")</f>
        <v>DEAD</v>
      </c>
    </row>
    <row r="4766" spans="1:6" x14ac:dyDescent="0.25">
      <c r="A4766" t="str">
        <f>_xlfn.CONCAT("1A4070000000065000",RIGHT(RecordTable[[#This Row],[CloneBarcode]],6))</f>
        <v>1A4070000000065000060222</v>
      </c>
      <c r="B4766" t="str">
        <f>LEFT(RecordTable[[#This Row],[CloneBarcode]],7)</f>
        <v>KING002</v>
      </c>
      <c r="C4766" t="s">
        <v>271</v>
      </c>
      <c r="D4766" s="15">
        <v>43928</v>
      </c>
      <c r="E4766" s="15" t="str">
        <f>_xlfn.IFNA(IF(LEFT(VLOOKUP(RecordTable[[#This Row],[METRC]],METRC!A:B,2,FALSE),4)=LEFT(RecordTable[[#This Row],[CloneBarcode]],4),"match","MISMATCH"),"dead")</f>
        <v>dead</v>
      </c>
      <c r="F4766" s="15" t="str">
        <f>_xlfn.IFNA(INDEX(Table6[[#All],[Location]],MATCH(RecordTable[[#This Row],[METRC]],Table6[Tag],0)),"DEAD")</f>
        <v>DEAD</v>
      </c>
    </row>
    <row r="4767" spans="1:6" x14ac:dyDescent="0.25">
      <c r="A4767" t="str">
        <f>_xlfn.CONCAT("1A4070000000065000",RIGHT(RecordTable[[#This Row],[CloneBarcode]],6))</f>
        <v>1A4070000000065000066419</v>
      </c>
      <c r="B4767" t="str">
        <f>LEFT(RecordTable[[#This Row],[CloneBarcode]],7)</f>
        <v>KING002</v>
      </c>
      <c r="C4767" t="s">
        <v>2752</v>
      </c>
      <c r="D4767" s="15">
        <v>43928</v>
      </c>
      <c r="E4767" s="15" t="str">
        <f>_xlfn.IFNA(IF(LEFT(VLOOKUP(RecordTable[[#This Row],[METRC]],METRC!A:B,2,FALSE),4)=LEFT(RecordTable[[#This Row],[CloneBarcode]],4),"match","MISMATCH"),"dead")</f>
        <v>dead</v>
      </c>
      <c r="F4767" s="15" t="str">
        <f>_xlfn.IFNA(INDEX(Table6[[#All],[Location]],MATCH(RecordTable[[#This Row],[METRC]],Table6[Tag],0)),"DEAD")</f>
        <v>DEAD</v>
      </c>
    </row>
    <row r="4768" spans="1:6" x14ac:dyDescent="0.25">
      <c r="A4768" t="str">
        <f>_xlfn.CONCAT("1A4070000000065000",RIGHT(RecordTable[[#This Row],[CloneBarcode]],6))</f>
        <v>1A4070000000065000066453</v>
      </c>
      <c r="B4768" t="str">
        <f>LEFT(RecordTable[[#This Row],[CloneBarcode]],7)</f>
        <v>KING002</v>
      </c>
      <c r="C4768" t="s">
        <v>2735</v>
      </c>
      <c r="D4768" s="15">
        <v>43928</v>
      </c>
      <c r="E4768" s="15" t="str">
        <f>_xlfn.IFNA(IF(LEFT(VLOOKUP(RecordTable[[#This Row],[METRC]],METRC!A:B,2,FALSE),4)=LEFT(RecordTable[[#This Row],[CloneBarcode]],4),"match","MISMATCH"),"dead")</f>
        <v>dead</v>
      </c>
      <c r="F4768" s="15" t="str">
        <f>_xlfn.IFNA(INDEX(Table6[[#All],[Location]],MATCH(RecordTable[[#This Row],[METRC]],Table6[Tag],0)),"DEAD")</f>
        <v>DEAD</v>
      </c>
    </row>
    <row r="4769" spans="1:6" x14ac:dyDescent="0.25">
      <c r="A4769" t="s">
        <v>4620</v>
      </c>
      <c r="B4769" t="s">
        <v>2679</v>
      </c>
      <c r="C4769" t="str">
        <f>_xlfn.CONCAT(RecordTable[[#This Row],[PhenoAbbv]],".",RIGHT(RecordTable[[#This Row],[METRC]],6))</f>
        <v>KOKO011.050611</v>
      </c>
      <c r="D4769" s="15">
        <v>43928</v>
      </c>
      <c r="E4769" s="15" t="str">
        <f>_xlfn.IFNA(IF(LEFT(VLOOKUP(RecordTable[[#This Row],[METRC]],METRC!A:B,2,FALSE),4)=LEFT(RecordTable[[#This Row],[CloneBarcode]],4),"match","MISMATCH"),"dead")</f>
        <v>dead</v>
      </c>
      <c r="F4769" s="15" t="str">
        <f>_xlfn.IFNA(INDEX(Table6[[#All],[Location]],MATCH(RecordTable[[#This Row],[METRC]],Table6[Tag],0)),"DEAD")</f>
        <v>DEAD</v>
      </c>
    </row>
    <row r="4770" spans="1:6" x14ac:dyDescent="0.25">
      <c r="A4770" t="s">
        <v>4621</v>
      </c>
      <c r="B4770" t="s">
        <v>2679</v>
      </c>
      <c r="C4770" t="str">
        <f>_xlfn.CONCAT(RecordTable[[#This Row],[PhenoAbbv]],".",RIGHT(RecordTable[[#This Row],[METRC]],6))</f>
        <v>KOKO011.050613</v>
      </c>
      <c r="D4770" s="15">
        <v>43928</v>
      </c>
      <c r="E4770" s="15" t="str">
        <f>_xlfn.IFNA(IF(LEFT(VLOOKUP(RecordTable[[#This Row],[METRC]],METRC!A:B,2,FALSE),4)=LEFT(RecordTable[[#This Row],[CloneBarcode]],4),"match","MISMATCH"),"dead")</f>
        <v>dead</v>
      </c>
      <c r="F4770" s="15" t="str">
        <f>_xlfn.IFNA(INDEX(Table6[[#All],[Location]],MATCH(RecordTable[[#This Row],[METRC]],Table6[Tag],0)),"DEAD")</f>
        <v>DEAD</v>
      </c>
    </row>
    <row r="4771" spans="1:6" x14ac:dyDescent="0.25">
      <c r="A4771" t="s">
        <v>56</v>
      </c>
      <c r="B4771" t="s">
        <v>2679</v>
      </c>
      <c r="C4771" t="str">
        <f>_xlfn.CONCAT(RecordTable[[#This Row],[PhenoAbbv]],".",RIGHT(RecordTable[[#This Row],[METRC]],6))</f>
        <v>KOKO011.061677</v>
      </c>
      <c r="D4771" s="15">
        <v>43928</v>
      </c>
      <c r="E4771" s="15" t="str">
        <f>_xlfn.IFNA(IF(LEFT(VLOOKUP(RecordTable[[#This Row],[METRC]],METRC!A:B,2,FALSE),4)=LEFT(RecordTable[[#This Row],[CloneBarcode]],4),"match","MISMATCH"),"dead")</f>
        <v>dead</v>
      </c>
      <c r="F4771" s="15" t="str">
        <f>_xlfn.IFNA(INDEX(Table6[[#All],[Location]],MATCH(RecordTable[[#This Row],[METRC]],Table6[Tag],0)),"DEAD")</f>
        <v>DEAD</v>
      </c>
    </row>
    <row r="4772" spans="1:6" x14ac:dyDescent="0.25">
      <c r="A4772" t="s">
        <v>82</v>
      </c>
      <c r="B4772" t="s">
        <v>2679</v>
      </c>
      <c r="C4772" t="str">
        <f>_xlfn.CONCAT(RecordTable[[#This Row],[PhenoAbbv]],".",RIGHT(RecordTable[[#This Row],[METRC]],6))</f>
        <v>KOKO011.061697</v>
      </c>
      <c r="D4772" s="15">
        <v>43928</v>
      </c>
      <c r="E4772" s="15" t="str">
        <f>_xlfn.IFNA(IF(LEFT(VLOOKUP(RecordTable[[#This Row],[METRC]],METRC!A:B,2,FALSE),4)=LEFT(RecordTable[[#This Row],[CloneBarcode]],4),"match","MISMATCH"),"dead")</f>
        <v>dead</v>
      </c>
      <c r="F4772" s="15" t="str">
        <f>_xlfn.IFNA(INDEX(Table6[[#All],[Location]],MATCH(RecordTable[[#This Row],[METRC]],Table6[Tag],0)),"DEAD")</f>
        <v>DEAD</v>
      </c>
    </row>
    <row r="4773" spans="1:6" x14ac:dyDescent="0.25">
      <c r="A4773" t="str">
        <f>_xlfn.CONCAT("1A4070000000065000",RIGHT(RecordTable[[#This Row],[CloneBarcode]],6))</f>
        <v>1A4070000000065000064918</v>
      </c>
      <c r="B4773" t="str">
        <f>LEFT(RecordTable[[#This Row],[CloneBarcode]],7)</f>
        <v>KOKO011</v>
      </c>
      <c r="C4773" t="s">
        <v>185</v>
      </c>
      <c r="D4773" s="15">
        <v>43928</v>
      </c>
      <c r="E4773" s="15" t="str">
        <f>_xlfn.IFNA(IF(LEFT(VLOOKUP(RecordTable[[#This Row],[METRC]],METRC!A:B,2,FALSE),4)=LEFT(RecordTable[[#This Row],[CloneBarcode]],4),"match","MISMATCH"),"dead")</f>
        <v>dead</v>
      </c>
      <c r="F4773" s="15" t="str">
        <f>_xlfn.IFNA(INDEX(Table6[[#All],[Location]],MATCH(RecordTable[[#This Row],[METRC]],Table6[Tag],0)),"DEAD")</f>
        <v>DEAD</v>
      </c>
    </row>
    <row r="4774" spans="1:6" x14ac:dyDescent="0.25">
      <c r="A4774" t="str">
        <f>_xlfn.CONCAT("1A4070000000065000",RIGHT(RecordTable[[#This Row],[CloneBarcode]],6))</f>
        <v>1A4070000000065000064916</v>
      </c>
      <c r="B4774" t="str">
        <f>LEFT(RecordTable[[#This Row],[CloneBarcode]],7)</f>
        <v>KOKO011</v>
      </c>
      <c r="C4774" t="s">
        <v>2681</v>
      </c>
      <c r="D4774" s="15">
        <v>43928</v>
      </c>
      <c r="E4774" s="15" t="str">
        <f>_xlfn.IFNA(IF(LEFT(VLOOKUP(RecordTable[[#This Row],[METRC]],METRC!A:B,2,FALSE),4)=LEFT(RecordTable[[#This Row],[CloneBarcode]],4),"match","MISMATCH"),"dead")</f>
        <v>dead</v>
      </c>
      <c r="F4774" s="15" t="str">
        <f>_xlfn.IFNA(INDEX(Table6[[#All],[Location]],MATCH(RecordTable[[#This Row],[METRC]],Table6[Tag],0)),"DEAD")</f>
        <v>DEAD</v>
      </c>
    </row>
    <row r="4775" spans="1:6" x14ac:dyDescent="0.25">
      <c r="A4775" t="str">
        <f>_xlfn.CONCAT("1A4070000000065000",RIGHT(RecordTable[[#This Row],[CloneBarcode]],6))</f>
        <v>1A4070000000065000064917</v>
      </c>
      <c r="B4775" t="str">
        <f>LEFT(RecordTable[[#This Row],[CloneBarcode]],7)</f>
        <v>KOKO011</v>
      </c>
      <c r="C4775" t="s">
        <v>2719</v>
      </c>
      <c r="D4775" s="15">
        <v>43928</v>
      </c>
      <c r="E4775" s="15" t="str">
        <f>_xlfn.IFNA(IF(LEFT(VLOOKUP(RecordTable[[#This Row],[METRC]],METRC!A:B,2,FALSE),4)=LEFT(RecordTable[[#This Row],[CloneBarcode]],4),"match","MISMATCH"),"dead")</f>
        <v>dead</v>
      </c>
      <c r="F4775" s="15" t="str">
        <f>_xlfn.IFNA(INDEX(Table6[[#All],[Location]],MATCH(RecordTable[[#This Row],[METRC]],Table6[Tag],0)),"DEAD")</f>
        <v>DEAD</v>
      </c>
    </row>
    <row r="4776" spans="1:6" x14ac:dyDescent="0.25">
      <c r="A4776" t="s">
        <v>4977</v>
      </c>
      <c r="B4776" t="s">
        <v>2652</v>
      </c>
      <c r="C4776" t="str">
        <f>_xlfn.CONCAT(RecordTable[[#This Row],[PhenoAbbv]],".",RIGHT(RecordTable[[#This Row],[METRC]],6))</f>
        <v>KOKO030.058866</v>
      </c>
      <c r="D4776" s="15">
        <v>43928</v>
      </c>
      <c r="E4776" s="15" t="str">
        <f>_xlfn.IFNA(IF(LEFT(VLOOKUP(RecordTable[[#This Row],[METRC]],METRC!A:B,2,FALSE),4)=LEFT(RecordTable[[#This Row],[CloneBarcode]],4),"match","MISMATCH"),"dead")</f>
        <v>dead</v>
      </c>
      <c r="F4776" s="15" t="str">
        <f>_xlfn.IFNA(INDEX(Table6[[#All],[Location]],MATCH(RecordTable[[#This Row],[METRC]],Table6[Tag],0)),"DEAD")</f>
        <v>DEAD</v>
      </c>
    </row>
    <row r="4777" spans="1:6" x14ac:dyDescent="0.25">
      <c r="A4777" t="s">
        <v>4978</v>
      </c>
      <c r="B4777" t="s">
        <v>2652</v>
      </c>
      <c r="C4777" t="str">
        <f>_xlfn.CONCAT(RecordTable[[#This Row],[PhenoAbbv]],".",RIGHT(RecordTable[[#This Row],[METRC]],6))</f>
        <v>KOKO030.064926</v>
      </c>
      <c r="D4777" s="15">
        <v>43928</v>
      </c>
      <c r="E4777" s="15" t="str">
        <f>_xlfn.IFNA(IF(LEFT(VLOOKUP(RecordTable[[#This Row],[METRC]],METRC!A:B,2,FALSE),4)=LEFT(RecordTable[[#This Row],[CloneBarcode]],4),"match","MISMATCH"),"dead")</f>
        <v>dead</v>
      </c>
      <c r="F4777" s="15" t="str">
        <f>_xlfn.IFNA(INDEX(Table6[[#All],[Location]],MATCH(RecordTable[[#This Row],[METRC]],Table6[Tag],0)),"DEAD")</f>
        <v>DEAD</v>
      </c>
    </row>
    <row r="4778" spans="1:6" x14ac:dyDescent="0.25">
      <c r="A4778" t="s">
        <v>4979</v>
      </c>
      <c r="B4778" t="s">
        <v>2652</v>
      </c>
      <c r="C4778" t="str">
        <f>_xlfn.CONCAT(RecordTable[[#This Row],[PhenoAbbv]],".",RIGHT(RecordTable[[#This Row],[METRC]],6))</f>
        <v>KOKO030.064929</v>
      </c>
      <c r="D4778" s="15">
        <v>43928</v>
      </c>
      <c r="E4778" s="15" t="str">
        <f>_xlfn.IFNA(IF(LEFT(VLOOKUP(RecordTable[[#This Row],[METRC]],METRC!A:B,2,FALSE),4)=LEFT(RecordTable[[#This Row],[CloneBarcode]],4),"match","MISMATCH"),"dead")</f>
        <v>dead</v>
      </c>
      <c r="F4778" s="15" t="str">
        <f>_xlfn.IFNA(INDEX(Table6[[#All],[Location]],MATCH(RecordTable[[#This Row],[METRC]],Table6[Tag],0)),"DEAD")</f>
        <v>DEAD</v>
      </c>
    </row>
    <row r="4779" spans="1:6" x14ac:dyDescent="0.25">
      <c r="A4779" t="str">
        <f>_xlfn.CONCAT("1A4070000000065000",RIGHT(RecordTable[[#This Row],[CloneBarcode]],6))</f>
        <v>1A4070000000065000064927</v>
      </c>
      <c r="B4779" t="str">
        <f>LEFT(RecordTable[[#This Row],[CloneBarcode]],7)</f>
        <v>KOKO030</v>
      </c>
      <c r="C4779" t="s">
        <v>2702</v>
      </c>
      <c r="D4779" s="15">
        <v>43928</v>
      </c>
      <c r="E4779" s="15" t="str">
        <f>_xlfn.IFNA(IF(LEFT(VLOOKUP(RecordTable[[#This Row],[METRC]],METRC!A:B,2,FALSE),4)=LEFT(RecordTable[[#This Row],[CloneBarcode]],4),"match","MISMATCH"),"dead")</f>
        <v>dead</v>
      </c>
      <c r="F4779" s="15" t="str">
        <f>_xlfn.IFNA(INDEX(Table6[[#All],[Location]],MATCH(RecordTable[[#This Row],[METRC]],Table6[Tag],0)),"DEAD")</f>
        <v>DEAD</v>
      </c>
    </row>
    <row r="4780" spans="1:6" x14ac:dyDescent="0.25">
      <c r="A4780" t="str">
        <f>_xlfn.CONCAT("1A4070000000065000",RIGHT(RecordTable[[#This Row],[CloneBarcode]],6))</f>
        <v>1A4070000000065000064928</v>
      </c>
      <c r="B4780" t="str">
        <f>LEFT(RecordTable[[#This Row],[CloneBarcode]],7)</f>
        <v>KOKO030</v>
      </c>
      <c r="C4780" t="s">
        <v>2653</v>
      </c>
      <c r="D4780" s="15">
        <v>43928</v>
      </c>
      <c r="E4780" s="15" t="str">
        <f>_xlfn.IFNA(IF(LEFT(VLOOKUP(RecordTable[[#This Row],[METRC]],METRC!A:B,2,FALSE),4)=LEFT(RecordTable[[#This Row],[CloneBarcode]],4),"match","MISMATCH"),"dead")</f>
        <v>dead</v>
      </c>
      <c r="F4780" s="15" t="str">
        <f>_xlfn.IFNA(INDEX(Table6[[#All],[Location]],MATCH(RecordTable[[#This Row],[METRC]],Table6[Tag],0)),"DEAD")</f>
        <v>DEAD</v>
      </c>
    </row>
    <row r="4781" spans="1:6" x14ac:dyDescent="0.25">
      <c r="A4781" t="str">
        <f>_xlfn.CONCAT("1A4070000000065000",RIGHT(RecordTable[[#This Row],[CloneBarcode]],6))</f>
        <v>1A4070000000065000061410</v>
      </c>
      <c r="B4781" t="str">
        <f>LEFT(RecordTable[[#This Row],[CloneBarcode]],7)</f>
        <v>KOKO030</v>
      </c>
      <c r="C4781" t="s">
        <v>2739</v>
      </c>
      <c r="D4781" s="15">
        <v>43928</v>
      </c>
      <c r="E4781" s="15" t="str">
        <f>_xlfn.IFNA(IF(LEFT(VLOOKUP(RecordTable[[#This Row],[METRC]],METRC!A:B,2,FALSE),4)=LEFT(RecordTable[[#This Row],[CloneBarcode]],4),"match","MISMATCH"),"dead")</f>
        <v>dead</v>
      </c>
      <c r="F4781" s="15" t="str">
        <f>_xlfn.IFNA(INDEX(Table6[[#All],[Location]],MATCH(RecordTable[[#This Row],[METRC]],Table6[Tag],0)),"DEAD")</f>
        <v>DEAD</v>
      </c>
    </row>
    <row r="4782" spans="1:6" x14ac:dyDescent="0.25">
      <c r="A4782" t="str">
        <f>_xlfn.CONCAT("1A4070000000065000",RIGHT(RecordTable[[#This Row],[CloneBarcode]],6))</f>
        <v>1A4070000000065000061379</v>
      </c>
      <c r="B4782" t="str">
        <f>LEFT(RecordTable[[#This Row],[CloneBarcode]],7)</f>
        <v>KOKO030</v>
      </c>
      <c r="C4782" t="s">
        <v>4796</v>
      </c>
      <c r="D4782" s="15">
        <v>43928</v>
      </c>
      <c r="E4782" s="15" t="str">
        <f>_xlfn.IFNA(IF(LEFT(VLOOKUP(RecordTable[[#This Row],[METRC]],METRC!A:B,2,FALSE),4)=LEFT(RecordTable[[#This Row],[CloneBarcode]],4),"match","MISMATCH"),"dead")</f>
        <v>dead</v>
      </c>
      <c r="F4782" s="15" t="str">
        <f>_xlfn.IFNA(INDEX(Table6[[#All],[Location]],MATCH(RecordTable[[#This Row],[METRC]],Table6[Tag],0)),"DEAD")</f>
        <v>DEAD</v>
      </c>
    </row>
    <row r="4783" spans="1:6" x14ac:dyDescent="0.25">
      <c r="A4783" t="str">
        <f>_xlfn.CONCAT("1A4070000000065000",RIGHT(RecordTable[[#This Row],[CloneBarcode]],6))</f>
        <v>1A4070000000065000058565</v>
      </c>
      <c r="B4783" t="str">
        <f>LEFT(RecordTable[[#This Row],[CloneBarcode]],7)</f>
        <v>LDOS018</v>
      </c>
      <c r="C4783" t="s">
        <v>4704</v>
      </c>
      <c r="D4783" s="15">
        <v>43928</v>
      </c>
      <c r="E4783" s="15" t="str">
        <f>_xlfn.IFNA(IF(LEFT(VLOOKUP(RecordTable[[#This Row],[METRC]],METRC!A:B,2,FALSE),4)=LEFT(RecordTable[[#This Row],[CloneBarcode]],4),"match","MISMATCH"),"dead")</f>
        <v>dead</v>
      </c>
      <c r="F4783" s="15" t="str">
        <f>_xlfn.IFNA(INDEX(Table6[[#All],[Location]],MATCH(RecordTable[[#This Row],[METRC]],Table6[Tag],0)),"DEAD")</f>
        <v>DEAD</v>
      </c>
    </row>
    <row r="4784" spans="1:6" x14ac:dyDescent="0.25">
      <c r="A4784" t="s">
        <v>4801</v>
      </c>
      <c r="B4784" t="s">
        <v>3156</v>
      </c>
      <c r="C4784" t="str">
        <f>_xlfn.CONCAT(RecordTable[[#This Row],[PhenoAbbv]],".",RIGHT(RecordTable[[#This Row],[METRC]],6))</f>
        <v>LDOS024.053242</v>
      </c>
      <c r="D4784" s="15">
        <v>43928</v>
      </c>
      <c r="E4784" s="15" t="str">
        <f>_xlfn.IFNA(IF(LEFT(VLOOKUP(RecordTable[[#This Row],[METRC]],METRC!A:B,2,FALSE),4)=LEFT(RecordTable[[#This Row],[CloneBarcode]],4),"match","MISMATCH"),"dead")</f>
        <v>dead</v>
      </c>
      <c r="F4784" s="15" t="str">
        <f>_xlfn.IFNA(INDEX(Table6[[#All],[Location]],MATCH(RecordTable[[#This Row],[METRC]],Table6[Tag],0)),"DEAD")</f>
        <v>DEAD</v>
      </c>
    </row>
    <row r="4785" spans="1:6" x14ac:dyDescent="0.25">
      <c r="A4785" t="s">
        <v>4802</v>
      </c>
      <c r="B4785" t="s">
        <v>3156</v>
      </c>
      <c r="C4785" t="str">
        <f>_xlfn.CONCAT(RecordTable[[#This Row],[PhenoAbbv]],".",RIGHT(RecordTable[[#This Row],[METRC]],6))</f>
        <v>LDOS024.053243</v>
      </c>
      <c r="D4785" s="15">
        <v>43928</v>
      </c>
      <c r="E4785" s="15" t="str">
        <f>_xlfn.IFNA(IF(LEFT(VLOOKUP(RecordTable[[#This Row],[METRC]],METRC!A:B,2,FALSE),4)=LEFT(RecordTable[[#This Row],[CloneBarcode]],4),"match","MISMATCH"),"dead")</f>
        <v>dead</v>
      </c>
      <c r="F4785" s="15" t="str">
        <f>_xlfn.IFNA(INDEX(Table6[[#All],[Location]],MATCH(RecordTable[[#This Row],[METRC]],Table6[Tag],0)),"DEAD")</f>
        <v>DEAD</v>
      </c>
    </row>
    <row r="4786" spans="1:6" x14ac:dyDescent="0.25">
      <c r="A4786" t="s">
        <v>4803</v>
      </c>
      <c r="B4786" t="s">
        <v>3156</v>
      </c>
      <c r="C4786" t="str">
        <f>_xlfn.CONCAT(RecordTable[[#This Row],[PhenoAbbv]],".",RIGHT(RecordTable[[#This Row],[METRC]],6))</f>
        <v>LDOS024.057386</v>
      </c>
      <c r="D4786" s="15">
        <v>43928</v>
      </c>
      <c r="E4786" s="15" t="str">
        <f>_xlfn.IFNA(IF(LEFT(VLOOKUP(RecordTable[[#This Row],[METRC]],METRC!A:B,2,FALSE),4)=LEFT(RecordTable[[#This Row],[CloneBarcode]],4),"match","MISMATCH"),"dead")</f>
        <v>dead</v>
      </c>
      <c r="F4786" s="15" t="str">
        <f>_xlfn.IFNA(INDEX(Table6[[#All],[Location]],MATCH(RecordTable[[#This Row],[METRC]],Table6[Tag],0)),"DEAD")</f>
        <v>DEAD</v>
      </c>
    </row>
    <row r="4787" spans="1:6" x14ac:dyDescent="0.25">
      <c r="A4787" t="s">
        <v>4930</v>
      </c>
      <c r="B4787" t="s">
        <v>3156</v>
      </c>
      <c r="C4787" t="str">
        <f>_xlfn.CONCAT(RecordTable[[#This Row],[PhenoAbbv]],".",RIGHT(RecordTable[[#This Row],[METRC]],6))</f>
        <v>LDOS024.057388</v>
      </c>
      <c r="D4787" s="15">
        <v>43928</v>
      </c>
      <c r="E4787" s="15" t="str">
        <f>_xlfn.IFNA(IF(LEFT(VLOOKUP(RecordTable[[#This Row],[METRC]],METRC!A:B,2,FALSE),4)=LEFT(RecordTable[[#This Row],[CloneBarcode]],4),"match","MISMATCH"),"dead")</f>
        <v>dead</v>
      </c>
      <c r="F4787" s="15" t="str">
        <f>_xlfn.IFNA(INDEX(Table6[[#All],[Location]],MATCH(RecordTable[[#This Row],[METRC]],Table6[Tag],0)),"DEAD")</f>
        <v>DEAD</v>
      </c>
    </row>
    <row r="4788" spans="1:6" x14ac:dyDescent="0.25">
      <c r="A4788" t="s">
        <v>4931</v>
      </c>
      <c r="B4788" t="s">
        <v>3156</v>
      </c>
      <c r="C4788" t="str">
        <f>_xlfn.CONCAT(RecordTable[[#This Row],[PhenoAbbv]],".",RIGHT(RecordTable[[#This Row],[METRC]],6))</f>
        <v>LDOS024.057389</v>
      </c>
      <c r="D4788" s="15">
        <v>43928</v>
      </c>
      <c r="E4788" s="15" t="str">
        <f>_xlfn.IFNA(IF(LEFT(VLOOKUP(RecordTable[[#This Row],[METRC]],METRC!A:B,2,FALSE),4)=LEFT(RecordTable[[#This Row],[CloneBarcode]],4),"match","MISMATCH"),"dead")</f>
        <v>dead</v>
      </c>
      <c r="F4788" s="15" t="str">
        <f>_xlfn.IFNA(INDEX(Table6[[#All],[Location]],MATCH(RecordTable[[#This Row],[METRC]],Table6[Tag],0)),"DEAD")</f>
        <v>DEAD</v>
      </c>
    </row>
    <row r="4789" spans="1:6" x14ac:dyDescent="0.25">
      <c r="A4789" t="str">
        <f>_xlfn.CONCAT("1A4070000000065000",RIGHT(RecordTable[[#This Row],[CloneBarcode]],6))</f>
        <v>1A4070000000065000066924</v>
      </c>
      <c r="B4789" t="str">
        <f>LEFT(RecordTable[[#This Row],[CloneBarcode]],7)</f>
        <v>LDOS024</v>
      </c>
      <c r="C4789" t="s">
        <v>4980</v>
      </c>
      <c r="D4789" s="15">
        <v>43928</v>
      </c>
      <c r="E4789" s="15" t="str">
        <f>_xlfn.IFNA(IF(LEFT(VLOOKUP(RecordTable[[#This Row],[METRC]],METRC!A:B,2,FALSE),4)=LEFT(RecordTable[[#This Row],[CloneBarcode]],4),"match","MISMATCH"),"dead")</f>
        <v>dead</v>
      </c>
      <c r="F4789" s="15" t="str">
        <f>_xlfn.IFNA(INDEX(Table6[[#All],[Location]],MATCH(RecordTable[[#This Row],[METRC]],Table6[Tag],0)),"DEAD")</f>
        <v>DEAD</v>
      </c>
    </row>
    <row r="4790" spans="1:6" x14ac:dyDescent="0.25">
      <c r="A4790" t="s">
        <v>4628</v>
      </c>
      <c r="B4790" t="s">
        <v>3159</v>
      </c>
      <c r="C4790" t="str">
        <f>_xlfn.CONCAT(RecordTable[[#This Row],[PhenoAbbv]],".",RIGHT(RecordTable[[#This Row],[METRC]],6))</f>
        <v>LDOS025.045500</v>
      </c>
      <c r="D4790" s="15">
        <v>43928</v>
      </c>
      <c r="E4790" s="15" t="str">
        <f>_xlfn.IFNA(IF(LEFT(VLOOKUP(RecordTable[[#This Row],[METRC]],METRC!A:B,2,FALSE),4)=LEFT(RecordTable[[#This Row],[CloneBarcode]],4),"match","MISMATCH"),"dead")</f>
        <v>dead</v>
      </c>
      <c r="F4790" s="15" t="str">
        <f>_xlfn.IFNA(INDEX(Table6[[#All],[Location]],MATCH(RecordTable[[#This Row],[METRC]],Table6[Tag],0)),"DEAD")</f>
        <v>DEAD</v>
      </c>
    </row>
    <row r="4791" spans="1:6" x14ac:dyDescent="0.25">
      <c r="A4791" t="str">
        <f>_xlfn.CONCAT("1A4070000000065000",RIGHT(RecordTable[[#This Row],[CloneBarcode]],6))</f>
        <v>1A4070000000065000064858</v>
      </c>
      <c r="B4791" t="str">
        <f>LEFT(RecordTable[[#This Row],[CloneBarcode]],7)</f>
        <v>LDOS025</v>
      </c>
      <c r="C4791" t="s">
        <v>4807</v>
      </c>
      <c r="D4791" s="15">
        <v>43928</v>
      </c>
      <c r="E4791" s="15" t="str">
        <f>_xlfn.IFNA(IF(LEFT(VLOOKUP(RecordTable[[#This Row],[METRC]],METRC!A:B,2,FALSE),4)=LEFT(RecordTable[[#This Row],[CloneBarcode]],4),"match","MISMATCH"),"dead")</f>
        <v>dead</v>
      </c>
      <c r="F4791" s="15" t="str">
        <f>_xlfn.IFNA(INDEX(Table6[[#All],[Location]],MATCH(RecordTable[[#This Row],[METRC]],Table6[Tag],0)),"DEAD")</f>
        <v>DEAD</v>
      </c>
    </row>
    <row r="4792" spans="1:6" x14ac:dyDescent="0.25">
      <c r="A4792" t="str">
        <f>_xlfn.CONCAT("1A4070000000065000",RIGHT(RecordTable[[#This Row],[CloneBarcode]],6))</f>
        <v>1A4070000000065000064857</v>
      </c>
      <c r="B4792" t="str">
        <f>LEFT(RecordTable[[#This Row],[CloneBarcode]],7)</f>
        <v>LDOS025</v>
      </c>
      <c r="C4792" t="s">
        <v>4806</v>
      </c>
      <c r="D4792" s="15">
        <v>43928</v>
      </c>
      <c r="E4792" s="15" t="str">
        <f>_xlfn.IFNA(IF(LEFT(VLOOKUP(RecordTable[[#This Row],[METRC]],METRC!A:B,2,FALSE),4)=LEFT(RecordTable[[#This Row],[CloneBarcode]],4),"match","MISMATCH"),"dead")</f>
        <v>dead</v>
      </c>
      <c r="F4792" s="15" t="str">
        <f>_xlfn.IFNA(INDEX(Table6[[#All],[Location]],MATCH(RecordTable[[#This Row],[METRC]],Table6[Tag],0)),"DEAD")</f>
        <v>DEAD</v>
      </c>
    </row>
    <row r="4793" spans="1:6" x14ac:dyDescent="0.25">
      <c r="A4793" t="str">
        <f>_xlfn.CONCAT("1A4070000000065000",RIGHT(RecordTable[[#This Row],[CloneBarcode]],6))</f>
        <v>1A4070000000065000064859</v>
      </c>
      <c r="B4793" t="str">
        <f>LEFT(RecordTable[[#This Row],[CloneBarcode]],7)</f>
        <v>LDOS025</v>
      </c>
      <c r="C4793" t="s">
        <v>4808</v>
      </c>
      <c r="D4793" s="15">
        <v>43928</v>
      </c>
      <c r="E4793" s="15" t="str">
        <f>_xlfn.IFNA(IF(LEFT(VLOOKUP(RecordTable[[#This Row],[METRC]],METRC!A:B,2,FALSE),4)=LEFT(RecordTable[[#This Row],[CloneBarcode]],4),"match","MISMATCH"),"dead")</f>
        <v>dead</v>
      </c>
      <c r="F4793" s="15" t="str">
        <f>_xlfn.IFNA(INDEX(Table6[[#All],[Location]],MATCH(RecordTable[[#This Row],[METRC]],Table6[Tag],0)),"DEAD")</f>
        <v>DEAD</v>
      </c>
    </row>
    <row r="4794" spans="1:6" x14ac:dyDescent="0.25">
      <c r="A4794" t="str">
        <f>_xlfn.CONCAT("1A4070000000065000",RIGHT(RecordTable[[#This Row],[CloneBarcode]],6))</f>
        <v>1A4070000000065000060858</v>
      </c>
      <c r="B4794" t="str">
        <f>LEFT(RecordTable[[#This Row],[CloneBarcode]],7)</f>
        <v>LDOS025</v>
      </c>
      <c r="C4794" t="s">
        <v>4804</v>
      </c>
      <c r="D4794" s="15">
        <v>43928</v>
      </c>
      <c r="E4794" s="15" t="str">
        <f>_xlfn.IFNA(IF(LEFT(VLOOKUP(RecordTable[[#This Row],[METRC]],METRC!A:B,2,FALSE),4)=LEFT(RecordTable[[#This Row],[CloneBarcode]],4),"match","MISMATCH"),"dead")</f>
        <v>dead</v>
      </c>
      <c r="F4794" s="15" t="str">
        <f>_xlfn.IFNA(INDEX(Table6[[#All],[Location]],MATCH(RecordTable[[#This Row],[METRC]],Table6[Tag],0)),"DEAD")</f>
        <v>DEAD</v>
      </c>
    </row>
    <row r="4795" spans="1:6" x14ac:dyDescent="0.25">
      <c r="A4795" t="str">
        <f>_xlfn.CONCAT("1A4070000000065000",RIGHT(RecordTable[[#This Row],[CloneBarcode]],6))</f>
        <v>1A4070000000065000064856</v>
      </c>
      <c r="B4795" t="str">
        <f>LEFT(RecordTable[[#This Row],[CloneBarcode]],7)</f>
        <v>LDOS025</v>
      </c>
      <c r="C4795" t="s">
        <v>4805</v>
      </c>
      <c r="D4795" s="15">
        <v>43928</v>
      </c>
      <c r="E4795" s="15" t="str">
        <f>_xlfn.IFNA(IF(LEFT(VLOOKUP(RecordTable[[#This Row],[METRC]],METRC!A:B,2,FALSE),4)=LEFT(RecordTable[[#This Row],[CloneBarcode]],4),"match","MISMATCH"),"dead")</f>
        <v>dead</v>
      </c>
      <c r="F4795" s="15" t="str">
        <f>_xlfn.IFNA(INDEX(Table6[[#All],[Location]],MATCH(RecordTable[[#This Row],[METRC]],Table6[Tag],0)),"DEAD")</f>
        <v>DEAD</v>
      </c>
    </row>
    <row r="4796" spans="1:6" x14ac:dyDescent="0.25">
      <c r="A4796" t="s">
        <v>4934</v>
      </c>
      <c r="B4796" t="s">
        <v>2636</v>
      </c>
      <c r="C4796" t="str">
        <f>_xlfn.CONCAT(RecordTable[[#This Row],[PhenoAbbv]],".",RIGHT(RecordTable[[#This Row],[METRC]],6))</f>
        <v>LDOS040.057391</v>
      </c>
      <c r="D4796" s="15">
        <v>43928</v>
      </c>
      <c r="E4796" s="15" t="str">
        <f>_xlfn.IFNA(IF(LEFT(VLOOKUP(RecordTable[[#This Row],[METRC]],METRC!A:B,2,FALSE),4)=LEFT(RecordTable[[#This Row],[CloneBarcode]],4),"match","MISMATCH"),"dead")</f>
        <v>dead</v>
      </c>
      <c r="F4796" s="15" t="str">
        <f>_xlfn.IFNA(INDEX(Table6[[#All],[Location]],MATCH(RecordTable[[#This Row],[METRC]],Table6[Tag],0)),"DEAD")</f>
        <v>DEAD</v>
      </c>
    </row>
    <row r="4797" spans="1:6" x14ac:dyDescent="0.25">
      <c r="A4797" t="s">
        <v>4810</v>
      </c>
      <c r="B4797" t="s">
        <v>2636</v>
      </c>
      <c r="C4797" t="str">
        <f>_xlfn.CONCAT(RecordTable[[#This Row],[PhenoAbbv]],".",RIGHT(RecordTable[[#This Row],[METRC]],6))</f>
        <v>LDOS040.057392</v>
      </c>
      <c r="D4797" s="15">
        <v>43928</v>
      </c>
      <c r="E4797" s="15" t="str">
        <f>_xlfn.IFNA(IF(LEFT(VLOOKUP(RecordTable[[#This Row],[METRC]],METRC!A:B,2,FALSE),4)=LEFT(RecordTable[[#This Row],[CloneBarcode]],4),"match","MISMATCH"),"dead")</f>
        <v>dead</v>
      </c>
      <c r="F4797" s="15" t="str">
        <f>_xlfn.IFNA(INDEX(Table6[[#All],[Location]],MATCH(RecordTable[[#This Row],[METRC]],Table6[Tag],0)),"DEAD")</f>
        <v>DEAD</v>
      </c>
    </row>
    <row r="4798" spans="1:6" x14ac:dyDescent="0.25">
      <c r="A4798" t="s">
        <v>4981</v>
      </c>
      <c r="B4798" t="s">
        <v>2636</v>
      </c>
      <c r="C4798" t="str">
        <f>_xlfn.CONCAT(RecordTable[[#This Row],[PhenoAbbv]],".",RIGHT(RecordTable[[#This Row],[METRC]],6))</f>
        <v>LDOS040.058586</v>
      </c>
      <c r="D4798" s="15">
        <v>43928</v>
      </c>
      <c r="E4798" s="15" t="str">
        <f>_xlfn.IFNA(IF(LEFT(VLOOKUP(RecordTable[[#This Row],[METRC]],METRC!A:B,2,FALSE),4)=LEFT(RecordTable[[#This Row],[CloneBarcode]],4),"match","MISMATCH"),"dead")</f>
        <v>dead</v>
      </c>
      <c r="F4798" s="15" t="str">
        <f>_xlfn.IFNA(INDEX(Table6[[#All],[Location]],MATCH(RecordTable[[#This Row],[METRC]],Table6[Tag],0)),"DEAD")</f>
        <v>DEAD</v>
      </c>
    </row>
    <row r="4799" spans="1:6" x14ac:dyDescent="0.25">
      <c r="A4799" t="str">
        <f>_xlfn.CONCAT("1A4070000000065000",RIGHT(RecordTable[[#This Row],[CloneBarcode]],6))</f>
        <v>1A4070000000065000057393</v>
      </c>
      <c r="B4799" t="str">
        <f>LEFT(RecordTable[[#This Row],[CloneBarcode]],7)</f>
        <v>LDOS040</v>
      </c>
      <c r="C4799" t="s">
        <v>170</v>
      </c>
      <c r="D4799" s="15">
        <v>43928</v>
      </c>
      <c r="E4799" s="15" t="str">
        <f>_xlfn.IFNA(IF(LEFT(VLOOKUP(RecordTable[[#This Row],[METRC]],METRC!A:B,2,FALSE),4)=LEFT(RecordTable[[#This Row],[CloneBarcode]],4),"match","MISMATCH"),"dead")</f>
        <v>dead</v>
      </c>
      <c r="F4799" s="15" t="str">
        <f>_xlfn.IFNA(INDEX(Table6[[#All],[Location]],MATCH(RecordTable[[#This Row],[METRC]],Table6[Tag],0)),"DEAD")</f>
        <v>DEAD</v>
      </c>
    </row>
    <row r="4800" spans="1:6" x14ac:dyDescent="0.25">
      <c r="A4800" t="s">
        <v>4630</v>
      </c>
      <c r="B4800" t="s">
        <v>3165</v>
      </c>
      <c r="C4800" t="str">
        <f>_xlfn.CONCAT(RecordTable[[#This Row],[PhenoAbbv]],".",RIGHT(RecordTable[[#This Row],[METRC]],6))</f>
        <v>LDOS041.045524</v>
      </c>
      <c r="D4800" s="15">
        <v>43928</v>
      </c>
      <c r="E4800" s="15" t="str">
        <f>_xlfn.IFNA(IF(LEFT(VLOOKUP(RecordTable[[#This Row],[METRC]],METRC!A:B,2,FALSE),4)=LEFT(RecordTable[[#This Row],[CloneBarcode]],4),"match","MISMATCH"),"dead")</f>
        <v>dead</v>
      </c>
      <c r="F4800" s="15" t="str">
        <f>_xlfn.IFNA(INDEX(Table6[[#All],[Location]],MATCH(RecordTable[[#This Row],[METRC]],Table6[Tag],0)),"DEAD")</f>
        <v>DEAD</v>
      </c>
    </row>
    <row r="4801" spans="1:6" x14ac:dyDescent="0.25">
      <c r="A4801" t="s">
        <v>4631</v>
      </c>
      <c r="B4801" t="s">
        <v>3165</v>
      </c>
      <c r="C4801" t="str">
        <f>_xlfn.CONCAT(RecordTable[[#This Row],[PhenoAbbv]],".",RIGHT(RecordTable[[#This Row],[METRC]],6))</f>
        <v>LDOS041.045525</v>
      </c>
      <c r="D4801" s="15">
        <v>43928</v>
      </c>
      <c r="E4801" s="15" t="str">
        <f>_xlfn.IFNA(IF(LEFT(VLOOKUP(RecordTable[[#This Row],[METRC]],METRC!A:B,2,FALSE),4)=LEFT(RecordTable[[#This Row],[CloneBarcode]],4),"match","MISMATCH"),"dead")</f>
        <v>dead</v>
      </c>
      <c r="F4801" s="15" t="str">
        <f>_xlfn.IFNA(INDEX(Table6[[#All],[Location]],MATCH(RecordTable[[#This Row],[METRC]],Table6[Tag],0)),"DEAD")</f>
        <v>DEAD</v>
      </c>
    </row>
    <row r="4802" spans="1:6" x14ac:dyDescent="0.25">
      <c r="A4802" t="s">
        <v>4982</v>
      </c>
      <c r="B4802" t="s">
        <v>3165</v>
      </c>
      <c r="C4802" t="str">
        <f>_xlfn.CONCAT(RecordTable[[#This Row],[PhenoAbbv]],".",RIGHT(RecordTable[[#This Row],[METRC]],6))</f>
        <v>LDOS041.058600</v>
      </c>
      <c r="D4802" s="15">
        <v>43928</v>
      </c>
      <c r="E4802" s="15" t="str">
        <f>_xlfn.IFNA(IF(LEFT(VLOOKUP(RecordTable[[#This Row],[METRC]],METRC!A:B,2,FALSE),4)=LEFT(RecordTable[[#This Row],[CloneBarcode]],4),"match","MISMATCH"),"dead")</f>
        <v>dead</v>
      </c>
      <c r="F4802" s="15" t="str">
        <f>_xlfn.IFNA(INDEX(Table6[[#All],[Location]],MATCH(RecordTable[[#This Row],[METRC]],Table6[Tag],0)),"DEAD")</f>
        <v>DEAD</v>
      </c>
    </row>
    <row r="4803" spans="1:6" x14ac:dyDescent="0.25">
      <c r="A4803" t="str">
        <f>_xlfn.CONCAT("1A4070000000065000",RIGHT(RecordTable[[#This Row],[CloneBarcode]],6))</f>
        <v>1A4070000000065000058596</v>
      </c>
      <c r="B4803" t="str">
        <f>LEFT(RecordTable[[#This Row],[CloneBarcode]],7)</f>
        <v>LDOS041</v>
      </c>
      <c r="C4803" t="s">
        <v>4707</v>
      </c>
      <c r="D4803" s="15">
        <v>43928</v>
      </c>
      <c r="E4803" s="15" t="str">
        <f>_xlfn.IFNA(IF(LEFT(VLOOKUP(RecordTable[[#This Row],[METRC]],METRC!A:B,2,FALSE),4)=LEFT(RecordTable[[#This Row],[CloneBarcode]],4),"match","MISMATCH"),"dead")</f>
        <v>dead</v>
      </c>
      <c r="F4803" s="15" t="str">
        <f>_xlfn.IFNA(INDEX(Table6[[#All],[Location]],MATCH(RecordTable[[#This Row],[METRC]],Table6[Tag],0)),"DEAD")</f>
        <v>DEAD</v>
      </c>
    </row>
    <row r="4804" spans="1:6" x14ac:dyDescent="0.25">
      <c r="A4804" t="s">
        <v>34</v>
      </c>
      <c r="B4804" t="s">
        <v>35</v>
      </c>
      <c r="C4804" t="str">
        <f>_xlfn.CONCAT(RecordTable[[#This Row],[PhenoAbbv]],".",RIGHT(RecordTable[[#This Row],[METRC]],6))</f>
        <v>MABK007.050656</v>
      </c>
      <c r="D4804" s="15">
        <v>43928</v>
      </c>
      <c r="E4804" s="15" t="str">
        <f>_xlfn.IFNA(IF(LEFT(VLOOKUP(RecordTable[[#This Row],[METRC]],METRC!A:B,2,FALSE),4)=LEFT(RecordTable[[#This Row],[CloneBarcode]],4),"match","MISMATCH"),"dead")</f>
        <v>dead</v>
      </c>
      <c r="F4804" s="15" t="str">
        <f>_xlfn.IFNA(INDEX(Table6[[#All],[Location]],MATCH(RecordTable[[#This Row],[METRC]],Table6[Tag],0)),"DEAD")</f>
        <v>DEAD</v>
      </c>
    </row>
    <row r="4805" spans="1:6" x14ac:dyDescent="0.25">
      <c r="A4805" t="s">
        <v>137</v>
      </c>
      <c r="B4805" t="s">
        <v>35</v>
      </c>
      <c r="C4805" t="str">
        <f>_xlfn.CONCAT(RecordTable[[#This Row],[PhenoAbbv]],".",RIGHT(RecordTable[[#This Row],[METRC]],6))</f>
        <v>MABK007.053395</v>
      </c>
      <c r="D4805" s="15">
        <v>43928</v>
      </c>
      <c r="E4805" s="15" t="str">
        <f>_xlfn.IFNA(IF(LEFT(VLOOKUP(RecordTable[[#This Row],[METRC]],METRC!A:B,2,FALSE),4)=LEFT(RecordTable[[#This Row],[CloneBarcode]],4),"match","MISMATCH"),"dead")</f>
        <v>dead</v>
      </c>
      <c r="F4805" s="15" t="str">
        <f>_xlfn.IFNA(INDEX(Table6[[#All],[Location]],MATCH(RecordTable[[#This Row],[METRC]],Table6[Tag],0)),"DEAD")</f>
        <v>DEAD</v>
      </c>
    </row>
    <row r="4806" spans="1:6" x14ac:dyDescent="0.25">
      <c r="A4806" t="s">
        <v>59</v>
      </c>
      <c r="B4806" t="s">
        <v>35</v>
      </c>
      <c r="C4806" t="str">
        <f>_xlfn.CONCAT(RecordTable[[#This Row],[PhenoAbbv]],".",RIGHT(RecordTable[[#This Row],[METRC]],6))</f>
        <v>MABK007.053401</v>
      </c>
      <c r="D4806" s="15">
        <v>43928</v>
      </c>
      <c r="E4806" s="15" t="str">
        <f>_xlfn.IFNA(IF(LEFT(VLOOKUP(RecordTable[[#This Row],[METRC]],METRC!A:B,2,FALSE),4)=LEFT(RecordTable[[#This Row],[CloneBarcode]],4),"match","MISMATCH"),"dead")</f>
        <v>dead</v>
      </c>
      <c r="F4806" s="15" t="str">
        <f>_xlfn.IFNA(INDEX(Table6[[#All],[Location]],MATCH(RecordTable[[#This Row],[METRC]],Table6[Tag],0)),"DEAD")</f>
        <v>DEAD</v>
      </c>
    </row>
    <row r="4807" spans="1:6" x14ac:dyDescent="0.25">
      <c r="A4807" t="s">
        <v>100</v>
      </c>
      <c r="B4807" t="s">
        <v>35</v>
      </c>
      <c r="C4807" t="str">
        <f>_xlfn.CONCAT(RecordTable[[#This Row],[PhenoAbbv]],".",RIGHT(RecordTable[[#This Row],[METRC]],6))</f>
        <v>MABK007.053439</v>
      </c>
      <c r="D4807" s="15">
        <v>43928</v>
      </c>
      <c r="E4807" s="15" t="str">
        <f>_xlfn.IFNA(IF(LEFT(VLOOKUP(RecordTable[[#This Row],[METRC]],METRC!A:B,2,FALSE),4)=LEFT(RecordTable[[#This Row],[CloneBarcode]],4),"match","MISMATCH"),"dead")</f>
        <v>dead</v>
      </c>
      <c r="F4807" s="15" t="str">
        <f>_xlfn.IFNA(INDEX(Table6[[#All],[Location]],MATCH(RecordTable[[#This Row],[METRC]],Table6[Tag],0)),"DEAD")</f>
        <v>DEAD</v>
      </c>
    </row>
    <row r="4808" spans="1:6" x14ac:dyDescent="0.25">
      <c r="A4808" t="s">
        <v>146</v>
      </c>
      <c r="B4808" t="s">
        <v>35</v>
      </c>
      <c r="C4808" t="str">
        <f>_xlfn.CONCAT(RecordTable[[#This Row],[PhenoAbbv]],".",RIGHT(RecordTable[[#This Row],[METRC]],6))</f>
        <v>MABK007.053451</v>
      </c>
      <c r="D4808" s="15">
        <v>43928</v>
      </c>
      <c r="E4808" s="15" t="str">
        <f>_xlfn.IFNA(IF(LEFT(VLOOKUP(RecordTable[[#This Row],[METRC]],METRC!A:B,2,FALSE),4)=LEFT(RecordTable[[#This Row],[CloneBarcode]],4),"match","MISMATCH"),"dead")</f>
        <v>dead</v>
      </c>
      <c r="F4808" s="15" t="str">
        <f>_xlfn.IFNA(INDEX(Table6[[#All],[Location]],MATCH(RecordTable[[#This Row],[METRC]],Table6[Tag],0)),"DEAD")</f>
        <v>DEAD</v>
      </c>
    </row>
    <row r="4809" spans="1:6" x14ac:dyDescent="0.25">
      <c r="A4809" t="str">
        <f>_xlfn.CONCAT("1A4070000000065000",RIGHT(RecordTable[[#This Row],[CloneBarcode]],6))</f>
        <v>1A4070000000065000067504</v>
      </c>
      <c r="B4809" t="str">
        <f>LEFT(RecordTable[[#This Row],[CloneBarcode]],7)</f>
        <v>NL#5001</v>
      </c>
      <c r="C4809" t="s">
        <v>2886</v>
      </c>
      <c r="D4809" s="15">
        <v>43928</v>
      </c>
      <c r="E4809" s="15" t="str">
        <f>_xlfn.IFNA(IF(LEFT(VLOOKUP(RecordTable[[#This Row],[METRC]],METRC!A:B,2,FALSE),4)=LEFT(RecordTable[[#This Row],[CloneBarcode]],4),"match","MISMATCH"),"dead")</f>
        <v>dead</v>
      </c>
      <c r="F4809" s="15" t="str">
        <f>_xlfn.IFNA(INDEX(Table6[[#All],[Location]],MATCH(RecordTable[[#This Row],[METRC]],Table6[Tag],0)),"DEAD")</f>
        <v>DEAD</v>
      </c>
    </row>
    <row r="4810" spans="1:6" x14ac:dyDescent="0.25">
      <c r="A4810" t="str">
        <f>_xlfn.CONCAT("1A4070000000065000",RIGHT(RecordTable[[#This Row],[CloneBarcode]],6))</f>
        <v>1A4070000000065000067506</v>
      </c>
      <c r="B4810" t="str">
        <f>LEFT(RecordTable[[#This Row],[CloneBarcode]],7)</f>
        <v>NL#5002</v>
      </c>
      <c r="C4810" t="s">
        <v>2688</v>
      </c>
      <c r="D4810" s="15">
        <v>43928</v>
      </c>
      <c r="E4810" s="15" t="str">
        <f>_xlfn.IFNA(IF(LEFT(VLOOKUP(RecordTable[[#This Row],[METRC]],METRC!A:B,2,FALSE),4)=LEFT(RecordTable[[#This Row],[CloneBarcode]],4),"match","MISMATCH"),"dead")</f>
        <v>dead</v>
      </c>
      <c r="F4810" s="15" t="str">
        <f>_xlfn.IFNA(INDEX(Table6[[#All],[Location]],MATCH(RecordTable[[#This Row],[METRC]],Table6[Tag],0)),"DEAD")</f>
        <v>DEAD</v>
      </c>
    </row>
    <row r="4811" spans="1:6" x14ac:dyDescent="0.25">
      <c r="A4811" t="str">
        <f>_xlfn.CONCAT("1A4070000000065000",RIGHT(RecordTable[[#This Row],[CloneBarcode]],6))</f>
        <v>1A4070000000065000067501</v>
      </c>
      <c r="B4811" t="str">
        <f>LEFT(RecordTable[[#This Row],[CloneBarcode]],7)</f>
        <v>NL#5004</v>
      </c>
      <c r="C4811" t="s">
        <v>4936</v>
      </c>
      <c r="D4811" s="15">
        <v>43928</v>
      </c>
      <c r="E4811" s="15" t="str">
        <f>_xlfn.IFNA(IF(LEFT(VLOOKUP(RecordTable[[#This Row],[METRC]],METRC!A:B,2,FALSE),4)=LEFT(RecordTable[[#This Row],[CloneBarcode]],4),"match","MISMATCH"),"dead")</f>
        <v>dead</v>
      </c>
      <c r="F4811" s="15" t="str">
        <f>_xlfn.IFNA(INDEX(Table6[[#All],[Location]],MATCH(RecordTable[[#This Row],[METRC]],Table6[Tag],0)),"DEAD")</f>
        <v>DEAD</v>
      </c>
    </row>
    <row r="4812" spans="1:6" x14ac:dyDescent="0.25">
      <c r="A4812" t="str">
        <f>_xlfn.CONCAT("1A4070000000065000",RIGHT(RecordTable[[#This Row],[CloneBarcode]],6))</f>
        <v>1A4070000000065000067503</v>
      </c>
      <c r="B4812" t="str">
        <f>LEFT(RecordTable[[#This Row],[CloneBarcode]],7)</f>
        <v>NL#5007</v>
      </c>
      <c r="C4812" t="s">
        <v>2724</v>
      </c>
      <c r="D4812" s="15">
        <v>43928</v>
      </c>
      <c r="E4812" s="15" t="str">
        <f>_xlfn.IFNA(IF(LEFT(VLOOKUP(RecordTable[[#This Row],[METRC]],METRC!A:B,2,FALSE),4)=LEFT(RecordTable[[#This Row],[CloneBarcode]],4),"match","MISMATCH"),"dead")</f>
        <v>dead</v>
      </c>
      <c r="F4812" s="15" t="str">
        <f>_xlfn.IFNA(INDEX(Table6[[#All],[Location]],MATCH(RecordTable[[#This Row],[METRC]],Table6[Tag],0)),"DEAD")</f>
        <v>DEAD</v>
      </c>
    </row>
    <row r="4813" spans="1:6" x14ac:dyDescent="0.25">
      <c r="A4813" t="str">
        <f>_xlfn.CONCAT("1A4070000000065000",RIGHT(RecordTable[[#This Row],[CloneBarcode]],6))</f>
        <v>1A4070000000065000067499</v>
      </c>
      <c r="B4813" t="str">
        <f>LEFT(RecordTable[[#This Row],[CloneBarcode]],7)</f>
        <v>NL#5009</v>
      </c>
      <c r="C4813" t="s">
        <v>2755</v>
      </c>
      <c r="D4813" s="15">
        <v>43928</v>
      </c>
      <c r="E4813" s="15" t="str">
        <f>_xlfn.IFNA(IF(LEFT(VLOOKUP(RecordTable[[#This Row],[METRC]],METRC!A:B,2,FALSE),4)=LEFT(RecordTable[[#This Row],[CloneBarcode]],4),"match","MISMATCH"),"dead")</f>
        <v>dead</v>
      </c>
      <c r="F4813" s="15" t="str">
        <f>_xlfn.IFNA(INDEX(Table6[[#All],[Location]],MATCH(RecordTable[[#This Row],[METRC]],Table6[Tag],0)),"DEAD")</f>
        <v>DEAD</v>
      </c>
    </row>
    <row r="4814" spans="1:6" x14ac:dyDescent="0.25">
      <c r="A4814" t="str">
        <f>_xlfn.CONCAT("1A4070000000065000",RIGHT(RecordTable[[#This Row],[CloneBarcode]],6))</f>
        <v>1A4070000000065000067497</v>
      </c>
      <c r="B4814" t="str">
        <f>LEFT(RecordTable[[#This Row],[CloneBarcode]],7)</f>
        <v>NL#5011</v>
      </c>
      <c r="C4814" t="s">
        <v>2665</v>
      </c>
      <c r="D4814" s="15">
        <v>43928</v>
      </c>
      <c r="E4814" s="15" t="str">
        <f>_xlfn.IFNA(IF(LEFT(VLOOKUP(RecordTable[[#This Row],[METRC]],METRC!A:B,2,FALSE),4)=LEFT(RecordTable[[#This Row],[CloneBarcode]],4),"match","MISMATCH"),"dead")</f>
        <v>dead</v>
      </c>
      <c r="F4814" s="15" t="str">
        <f>_xlfn.IFNA(INDEX(Table6[[#All],[Location]],MATCH(RecordTable[[#This Row],[METRC]],Table6[Tag],0)),"DEAD")</f>
        <v>DEAD</v>
      </c>
    </row>
    <row r="4815" spans="1:6" x14ac:dyDescent="0.25">
      <c r="A4815" t="str">
        <f>_xlfn.CONCAT("1A4070000000065000",RIGHT(RecordTable[[#This Row],[CloneBarcode]],6))</f>
        <v>1A4070000000065000067496</v>
      </c>
      <c r="B4815" t="str">
        <f>LEFT(RecordTable[[#This Row],[CloneBarcode]],7)</f>
        <v>NL#5012</v>
      </c>
      <c r="C4815" t="s">
        <v>4941</v>
      </c>
      <c r="D4815" s="15">
        <v>43928</v>
      </c>
      <c r="E4815" s="15" t="str">
        <f>_xlfn.IFNA(IF(LEFT(VLOOKUP(RecordTable[[#This Row],[METRC]],METRC!A:B,2,FALSE),4)=LEFT(RecordTable[[#This Row],[CloneBarcode]],4),"match","MISMATCH"),"dead")</f>
        <v>dead</v>
      </c>
      <c r="F4815" s="15" t="str">
        <f>_xlfn.IFNA(INDEX(Table6[[#All],[Location]],MATCH(RecordTable[[#This Row],[METRC]],Table6[Tag],0)),"DEAD")</f>
        <v>DEAD</v>
      </c>
    </row>
    <row r="4816" spans="1:6" x14ac:dyDescent="0.25">
      <c r="A4816" t="str">
        <f>_xlfn.CONCAT("1A4070000000065000",RIGHT(RecordTable[[#This Row],[CloneBarcode]],6))</f>
        <v>1A4070000000065000067495</v>
      </c>
      <c r="B4816" t="str">
        <f>LEFT(RecordTable[[#This Row],[CloneBarcode]],7)</f>
        <v>NL#5013</v>
      </c>
      <c r="C4816" t="s">
        <v>2742</v>
      </c>
      <c r="D4816" s="15">
        <v>43928</v>
      </c>
      <c r="E4816" s="15" t="str">
        <f>_xlfn.IFNA(IF(LEFT(VLOOKUP(RecordTable[[#This Row],[METRC]],METRC!A:B,2,FALSE),4)=LEFT(RecordTable[[#This Row],[CloneBarcode]],4),"match","MISMATCH"),"dead")</f>
        <v>dead</v>
      </c>
      <c r="F4816" s="15" t="str">
        <f>_xlfn.IFNA(INDEX(Table6[[#All],[Location]],MATCH(RecordTable[[#This Row],[METRC]],Table6[Tag],0)),"DEAD")</f>
        <v>DEAD</v>
      </c>
    </row>
    <row r="4817" spans="1:6" x14ac:dyDescent="0.25">
      <c r="A4817" t="str">
        <f>_xlfn.CONCAT("1A4070000000065000",RIGHT(RecordTable[[#This Row],[CloneBarcode]],6))</f>
        <v>1A4070000000065000067494</v>
      </c>
      <c r="B4817" t="str">
        <f>LEFT(RecordTable[[#This Row],[CloneBarcode]],7)</f>
        <v>NL#5014</v>
      </c>
      <c r="C4817" t="s">
        <v>4942</v>
      </c>
      <c r="D4817" s="15">
        <v>43928</v>
      </c>
      <c r="E4817" s="15" t="str">
        <f>_xlfn.IFNA(IF(LEFT(VLOOKUP(RecordTable[[#This Row],[METRC]],METRC!A:B,2,FALSE),4)=LEFT(RecordTable[[#This Row],[CloneBarcode]],4),"match","MISMATCH"),"dead")</f>
        <v>dead</v>
      </c>
      <c r="F4817" s="15" t="str">
        <f>_xlfn.IFNA(INDEX(Table6[[#All],[Location]],MATCH(RecordTable[[#This Row],[METRC]],Table6[Tag],0)),"DEAD")</f>
        <v>DEAD</v>
      </c>
    </row>
    <row r="4818" spans="1:6" x14ac:dyDescent="0.25">
      <c r="A4818" t="str">
        <f>_xlfn.CONCAT("1A4070000000065000",RIGHT(RecordTable[[#This Row],[CloneBarcode]],6))</f>
        <v>1A4070000000065000065620</v>
      </c>
      <c r="B4818" t="str">
        <f>LEFT(RecordTable[[#This Row],[CloneBarcode]],7)</f>
        <v>NYFL004</v>
      </c>
      <c r="C4818" t="s">
        <v>4983</v>
      </c>
      <c r="D4818" s="15">
        <v>43928</v>
      </c>
      <c r="E4818" s="15" t="str">
        <f>_xlfn.IFNA(IF(LEFT(VLOOKUP(RecordTable[[#This Row],[METRC]],METRC!A:B,2,FALSE),4)=LEFT(RecordTable[[#This Row],[CloneBarcode]],4),"match","MISMATCH"),"dead")</f>
        <v>dead</v>
      </c>
      <c r="F4818" s="15" t="str">
        <f>_xlfn.IFNA(INDEX(Table6[[#All],[Location]],MATCH(RecordTable[[#This Row],[METRC]],Table6[Tag],0)),"DEAD")</f>
        <v>DEAD</v>
      </c>
    </row>
    <row r="4819" spans="1:6" x14ac:dyDescent="0.25">
      <c r="A4819" t="str">
        <f>_xlfn.CONCAT("1A4070000000065000",RIGHT(RecordTable[[#This Row],[CloneBarcode]],6))</f>
        <v>1A4070000000065000065643</v>
      </c>
      <c r="B4819" t="str">
        <f>LEFT(RecordTable[[#This Row],[CloneBarcode]],7)</f>
        <v>NYFL011</v>
      </c>
      <c r="C4819" t="s">
        <v>4984</v>
      </c>
      <c r="D4819" s="15">
        <v>43928</v>
      </c>
      <c r="E4819" s="15" t="str">
        <f>_xlfn.IFNA(IF(LEFT(VLOOKUP(RecordTable[[#This Row],[METRC]],METRC!A:B,2,FALSE),4)=LEFT(RecordTable[[#This Row],[CloneBarcode]],4),"match","MISMATCH"),"dead")</f>
        <v>dead</v>
      </c>
      <c r="F4819" s="15" t="str">
        <f>_xlfn.IFNA(INDEX(Table6[[#All],[Location]],MATCH(RecordTable[[#This Row],[METRC]],Table6[Tag],0)),"DEAD")</f>
        <v>DEAD</v>
      </c>
    </row>
    <row r="4820" spans="1:6" x14ac:dyDescent="0.25">
      <c r="A4820" t="s">
        <v>4634</v>
      </c>
      <c r="B4820" t="s">
        <v>2676</v>
      </c>
      <c r="C4820" t="str">
        <f>_xlfn.CONCAT(RecordTable[[#This Row],[PhenoAbbv]],".",RIGHT(RecordTable[[#This Row],[METRC]],6))</f>
        <v>NYFL014.044411</v>
      </c>
      <c r="D4820" s="15">
        <v>43928</v>
      </c>
      <c r="E4820" s="15" t="str">
        <f>_xlfn.IFNA(IF(LEFT(VLOOKUP(RecordTable[[#This Row],[METRC]],METRC!A:B,2,FALSE),4)=LEFT(RecordTable[[#This Row],[CloneBarcode]],4),"match","MISMATCH"),"dead")</f>
        <v>dead</v>
      </c>
      <c r="F4820" s="15" t="str">
        <f>_xlfn.IFNA(INDEX(Table6[[#All],[Location]],MATCH(RecordTable[[#This Row],[METRC]],Table6[Tag],0)),"DEAD")</f>
        <v>DEAD</v>
      </c>
    </row>
    <row r="4821" spans="1:6" x14ac:dyDescent="0.25">
      <c r="A4821" t="s">
        <v>4635</v>
      </c>
      <c r="B4821" t="s">
        <v>2676</v>
      </c>
      <c r="C4821" t="str">
        <f>_xlfn.CONCAT(RecordTable[[#This Row],[PhenoAbbv]],".",RIGHT(RecordTable[[#This Row],[METRC]],6))</f>
        <v>NYFL014.044413</v>
      </c>
      <c r="D4821" s="15">
        <v>43928</v>
      </c>
      <c r="E4821" s="15" t="str">
        <f>_xlfn.IFNA(IF(LEFT(VLOOKUP(RecordTable[[#This Row],[METRC]],METRC!A:B,2,FALSE),4)=LEFT(RecordTable[[#This Row],[CloneBarcode]],4),"match","MISMATCH"),"dead")</f>
        <v>dead</v>
      </c>
      <c r="F4821" s="15" t="str">
        <f>_xlfn.IFNA(INDEX(Table6[[#All],[Location]],MATCH(RecordTable[[#This Row],[METRC]],Table6[Tag],0)),"DEAD")</f>
        <v>DEAD</v>
      </c>
    </row>
    <row r="4822" spans="1:6" x14ac:dyDescent="0.25">
      <c r="A4822" t="str">
        <f>_xlfn.CONCAT("1A4070000000065000",RIGHT(RecordTable[[#This Row],[CloneBarcode]],6))</f>
        <v>1A4070000000065000065784</v>
      </c>
      <c r="B4822" t="str">
        <f>LEFT(RecordTable[[#This Row],[CloneBarcode]],7)</f>
        <v>NYFL014</v>
      </c>
      <c r="C4822" t="s">
        <v>2677</v>
      </c>
      <c r="D4822" s="15">
        <v>43928</v>
      </c>
      <c r="E4822" s="15" t="str">
        <f>_xlfn.IFNA(IF(LEFT(VLOOKUP(RecordTable[[#This Row],[METRC]],METRC!A:B,2,FALSE),4)=LEFT(RecordTable[[#This Row],[CloneBarcode]],4),"match","MISMATCH"),"dead")</f>
        <v>dead</v>
      </c>
      <c r="F4822" s="15" t="str">
        <f>_xlfn.IFNA(INDEX(Table6[[#All],[Location]],MATCH(RecordTable[[#This Row],[METRC]],Table6[Tag],0)),"DEAD")</f>
        <v>DEAD</v>
      </c>
    </row>
    <row r="4823" spans="1:6" x14ac:dyDescent="0.25">
      <c r="A4823" t="str">
        <f>_xlfn.CONCAT("1A4070000000065000",RIGHT(RecordTable[[#This Row],[CloneBarcode]],6))</f>
        <v>1A4070000000065000065721</v>
      </c>
      <c r="B4823" t="str">
        <f>LEFT(RecordTable[[#This Row],[CloneBarcode]],7)</f>
        <v>NYFL014</v>
      </c>
      <c r="C4823" t="s">
        <v>2708</v>
      </c>
      <c r="D4823" s="15">
        <v>43928</v>
      </c>
      <c r="E4823" s="15" t="str">
        <f>_xlfn.IFNA(IF(LEFT(VLOOKUP(RecordTable[[#This Row],[METRC]],METRC!A:B,2,FALSE),4)=LEFT(RecordTable[[#This Row],[CloneBarcode]],4),"match","MISMATCH"),"dead")</f>
        <v>dead</v>
      </c>
      <c r="F4823" s="15" t="str">
        <f>_xlfn.IFNA(INDEX(Table6[[#All],[Location]],MATCH(RecordTable[[#This Row],[METRC]],Table6[Tag],0)),"DEAD")</f>
        <v>DEAD</v>
      </c>
    </row>
    <row r="4824" spans="1:6" x14ac:dyDescent="0.25">
      <c r="A4824" t="str">
        <f>_xlfn.CONCAT("1A4070000000065000",RIGHT(RecordTable[[#This Row],[CloneBarcode]],6))</f>
        <v>1A4070000000065000065723</v>
      </c>
      <c r="B4824" t="str">
        <f>LEFT(RecordTable[[#This Row],[CloneBarcode]],7)</f>
        <v>NYFL014</v>
      </c>
      <c r="C4824" t="s">
        <v>2699</v>
      </c>
      <c r="D4824" s="15">
        <v>43928</v>
      </c>
      <c r="E4824" s="15" t="str">
        <f>_xlfn.IFNA(IF(LEFT(VLOOKUP(RecordTable[[#This Row],[METRC]],METRC!A:B,2,FALSE),4)=LEFT(RecordTable[[#This Row],[CloneBarcode]],4),"match","MISMATCH"),"dead")</f>
        <v>dead</v>
      </c>
      <c r="F4824" s="15" t="str">
        <f>_xlfn.IFNA(INDEX(Table6[[#All],[Location]],MATCH(RecordTable[[#This Row],[METRC]],Table6[Tag],0)),"DEAD")</f>
        <v>DEAD</v>
      </c>
    </row>
    <row r="4825" spans="1:6" x14ac:dyDescent="0.25">
      <c r="A4825" t="s">
        <v>4642</v>
      </c>
      <c r="B4825" t="s">
        <v>62</v>
      </c>
      <c r="C4825" t="str">
        <f>_xlfn.CONCAT(RecordTable[[#This Row],[PhenoAbbv]],".",RIGHT(RecordTable[[#This Row],[METRC]],6))</f>
        <v>OROB054.050624</v>
      </c>
      <c r="D4825" s="15">
        <v>43928</v>
      </c>
      <c r="E4825" s="15" t="str">
        <f>_xlfn.IFNA(IF(LEFT(VLOOKUP(RecordTable[[#This Row],[METRC]],METRC!A:B,2,FALSE),4)=LEFT(RecordTable[[#This Row],[CloneBarcode]],4),"match","MISMATCH"),"dead")</f>
        <v>dead</v>
      </c>
      <c r="F4825" s="15" t="str">
        <f>_xlfn.IFNA(INDEX(Table6[[#All],[Location]],MATCH(RecordTable[[#This Row],[METRC]],Table6[Tag],0)),"DEAD")</f>
        <v>DEAD</v>
      </c>
    </row>
    <row r="4826" spans="1:6" x14ac:dyDescent="0.25">
      <c r="A4826" t="s">
        <v>4643</v>
      </c>
      <c r="B4826" t="s">
        <v>62</v>
      </c>
      <c r="C4826" t="str">
        <f>_xlfn.CONCAT(RecordTable[[#This Row],[PhenoAbbv]],".",RIGHT(RecordTable[[#This Row],[METRC]],6))</f>
        <v>OROB054.050625</v>
      </c>
      <c r="D4826" s="15">
        <v>43928</v>
      </c>
      <c r="E4826" s="15" t="str">
        <f>_xlfn.IFNA(IF(LEFT(VLOOKUP(RecordTable[[#This Row],[METRC]],METRC!A:B,2,FALSE),4)=LEFT(RecordTable[[#This Row],[CloneBarcode]],4),"match","MISMATCH"),"dead")</f>
        <v>dead</v>
      </c>
      <c r="F4826" s="15" t="str">
        <f>_xlfn.IFNA(INDEX(Table6[[#All],[Location]],MATCH(RecordTable[[#This Row],[METRC]],Table6[Tag],0)),"DEAD")</f>
        <v>DEAD</v>
      </c>
    </row>
    <row r="4827" spans="1:6" x14ac:dyDescent="0.25">
      <c r="A4827" t="s">
        <v>61</v>
      </c>
      <c r="B4827" t="s">
        <v>62</v>
      </c>
      <c r="C4827" t="str">
        <f>_xlfn.CONCAT(RecordTable[[#This Row],[PhenoAbbv]],".",RIGHT(RecordTable[[#This Row],[METRC]],6))</f>
        <v>OROB054.053196</v>
      </c>
      <c r="D4827" s="15">
        <v>43928</v>
      </c>
      <c r="E4827" s="15" t="str">
        <f>_xlfn.IFNA(IF(LEFT(VLOOKUP(RecordTable[[#This Row],[METRC]],METRC!A:B,2,FALSE),4)=LEFT(RecordTable[[#This Row],[CloneBarcode]],4),"match","MISMATCH"),"dead")</f>
        <v>dead</v>
      </c>
      <c r="F4827" s="15" t="str">
        <f>_xlfn.IFNA(INDEX(Table6[[#All],[Location]],MATCH(RecordTable[[#This Row],[METRC]],Table6[Tag],0)),"DEAD")</f>
        <v>DEAD</v>
      </c>
    </row>
    <row r="4828" spans="1:6" x14ac:dyDescent="0.25">
      <c r="A4828" t="s">
        <v>105</v>
      </c>
      <c r="B4828" t="s">
        <v>62</v>
      </c>
      <c r="C4828" t="str">
        <f>_xlfn.CONCAT(RecordTable[[#This Row],[PhenoAbbv]],".",RIGHT(RecordTable[[#This Row],[METRC]],6))</f>
        <v>OROB054.061793</v>
      </c>
      <c r="D4828" s="15">
        <v>43928</v>
      </c>
      <c r="E4828" s="15" t="str">
        <f>_xlfn.IFNA(IF(LEFT(VLOOKUP(RecordTable[[#This Row],[METRC]],METRC!A:B,2,FALSE),4)=LEFT(RecordTable[[#This Row],[CloneBarcode]],4),"match","MISMATCH"),"dead")</f>
        <v>dead</v>
      </c>
      <c r="F4828" s="15" t="str">
        <f>_xlfn.IFNA(INDEX(Table6[[#All],[Location]],MATCH(RecordTable[[#This Row],[METRC]],Table6[Tag],0)),"DEAD")</f>
        <v>DEAD</v>
      </c>
    </row>
    <row r="4829" spans="1:6" x14ac:dyDescent="0.25">
      <c r="A4829" t="str">
        <f>_xlfn.CONCAT("1A4070000000065000",RIGHT(RecordTable[[#This Row],[CloneBarcode]],6))</f>
        <v>1A4070000000065000065286</v>
      </c>
      <c r="B4829" t="str">
        <f>LEFT(RecordTable[[#This Row],[CloneBarcode]],7)</f>
        <v>OROB054</v>
      </c>
      <c r="C4829" t="s">
        <v>2717</v>
      </c>
      <c r="D4829" s="15">
        <v>43928</v>
      </c>
      <c r="E4829" s="15" t="str">
        <f>_xlfn.IFNA(IF(LEFT(VLOOKUP(RecordTable[[#This Row],[METRC]],METRC!A:B,2,FALSE),4)=LEFT(RecordTable[[#This Row],[CloneBarcode]],4),"match","MISMATCH"),"dead")</f>
        <v>dead</v>
      </c>
      <c r="F4829" s="15" t="str">
        <f>_xlfn.IFNA(INDEX(Table6[[#All],[Location]],MATCH(RecordTable[[#This Row],[METRC]],Table6[Tag],0)),"DEAD")</f>
        <v>DEAD</v>
      </c>
    </row>
    <row r="4830" spans="1:6" x14ac:dyDescent="0.25">
      <c r="A4830" t="str">
        <f>_xlfn.CONCAT("1A4070000000065000",RIGHT(RecordTable[[#This Row],[CloneBarcode]],6))</f>
        <v>1A4070000000065000065289</v>
      </c>
      <c r="B4830" t="str">
        <f>LEFT(RecordTable[[#This Row],[CloneBarcode]],7)</f>
        <v>OROB054</v>
      </c>
      <c r="C4830" t="s">
        <v>2700</v>
      </c>
      <c r="D4830" s="15">
        <v>43928</v>
      </c>
      <c r="E4830" s="15" t="str">
        <f>_xlfn.IFNA(IF(LEFT(VLOOKUP(RecordTable[[#This Row],[METRC]],METRC!A:B,2,FALSE),4)=LEFT(RecordTable[[#This Row],[CloneBarcode]],4),"match","MISMATCH"),"dead")</f>
        <v>dead</v>
      </c>
      <c r="F4830" s="15" t="str">
        <f>_xlfn.IFNA(INDEX(Table6[[#All],[Location]],MATCH(RecordTable[[#This Row],[METRC]],Table6[Tag],0)),"DEAD")</f>
        <v>DEAD</v>
      </c>
    </row>
    <row r="4831" spans="1:6" x14ac:dyDescent="0.25">
      <c r="A4831" t="str">
        <f>_xlfn.CONCAT("1A4070000000065000",RIGHT(RecordTable[[#This Row],[CloneBarcode]],6))</f>
        <v>1A4070000000065000067493</v>
      </c>
      <c r="B4831" t="str">
        <f>LEFT(RecordTable[[#This Row],[CloneBarcode]],7)</f>
        <v>PINE001</v>
      </c>
      <c r="C4831" t="s">
        <v>2694</v>
      </c>
      <c r="D4831" s="15">
        <v>43928</v>
      </c>
      <c r="E4831" s="15" t="str">
        <f>_xlfn.IFNA(IF(LEFT(VLOOKUP(RecordTable[[#This Row],[METRC]],METRC!A:B,2,FALSE),4)=LEFT(RecordTable[[#This Row],[CloneBarcode]],4),"match","MISMATCH"),"dead")</f>
        <v>dead</v>
      </c>
      <c r="F4831" s="15" t="str">
        <f>_xlfn.IFNA(INDEX(Table6[[#All],[Location]],MATCH(RecordTable[[#This Row],[METRC]],Table6[Tag],0)),"DEAD")</f>
        <v>DEAD</v>
      </c>
    </row>
    <row r="4832" spans="1:6" x14ac:dyDescent="0.25">
      <c r="A4832" t="str">
        <f>_xlfn.CONCAT("1A4070000000065000",RIGHT(RecordTable[[#This Row],[CloneBarcode]],6))</f>
        <v>1A4070000000065000067492</v>
      </c>
      <c r="B4832" t="str">
        <f>LEFT(RecordTable[[#This Row],[CloneBarcode]],7)</f>
        <v>PINE002</v>
      </c>
      <c r="C4832" t="s">
        <v>2751</v>
      </c>
      <c r="D4832" s="15">
        <v>43928</v>
      </c>
      <c r="E4832" s="15" t="str">
        <f>_xlfn.IFNA(IF(LEFT(VLOOKUP(RecordTable[[#This Row],[METRC]],METRC!A:B,2,FALSE),4)=LEFT(RecordTable[[#This Row],[CloneBarcode]],4),"match","MISMATCH"),"dead")</f>
        <v>dead</v>
      </c>
      <c r="F4832" s="15" t="str">
        <f>_xlfn.IFNA(INDEX(Table6[[#All],[Location]],MATCH(RecordTable[[#This Row],[METRC]],Table6[Tag],0)),"DEAD")</f>
        <v>DEAD</v>
      </c>
    </row>
    <row r="4833" spans="1:6" x14ac:dyDescent="0.25">
      <c r="A4833" t="str">
        <f>_xlfn.CONCAT("1A4070000000065000",RIGHT(RecordTable[[#This Row],[CloneBarcode]],6))</f>
        <v>1A4070000000065000067486</v>
      </c>
      <c r="B4833" t="str">
        <f>LEFT(RecordTable[[#This Row],[CloneBarcode]],7)</f>
        <v>PINE003</v>
      </c>
      <c r="C4833" t="s">
        <v>4943</v>
      </c>
      <c r="D4833" s="15">
        <v>43928</v>
      </c>
      <c r="E4833" s="15" t="str">
        <f>_xlfn.IFNA(IF(LEFT(VLOOKUP(RecordTable[[#This Row],[METRC]],METRC!A:B,2,FALSE),4)=LEFT(RecordTable[[#This Row],[CloneBarcode]],4),"match","MISMATCH"),"dead")</f>
        <v>dead</v>
      </c>
      <c r="F4833" s="15" t="str">
        <f>_xlfn.IFNA(INDEX(Table6[[#All],[Location]],MATCH(RecordTable[[#This Row],[METRC]],Table6[Tag],0)),"DEAD")</f>
        <v>DEAD</v>
      </c>
    </row>
    <row r="4834" spans="1:6" x14ac:dyDescent="0.25">
      <c r="A4834" t="str">
        <f>_xlfn.CONCAT("1A4070000000065000",RIGHT(RecordTable[[#This Row],[CloneBarcode]],6))</f>
        <v>1A4070000000065000067487</v>
      </c>
      <c r="B4834" t="str">
        <f>LEFT(RecordTable[[#This Row],[CloneBarcode]],7)</f>
        <v>PINE004</v>
      </c>
      <c r="C4834" t="s">
        <v>2722</v>
      </c>
      <c r="D4834" s="15">
        <v>43928</v>
      </c>
      <c r="E4834" s="15" t="str">
        <f>_xlfn.IFNA(IF(LEFT(VLOOKUP(RecordTable[[#This Row],[METRC]],METRC!A:B,2,FALSE),4)=LEFT(RecordTable[[#This Row],[CloneBarcode]],4),"match","MISMATCH"),"dead")</f>
        <v>dead</v>
      </c>
      <c r="F4834" s="15" t="str">
        <f>_xlfn.IFNA(INDEX(Table6[[#All],[Location]],MATCH(RecordTable[[#This Row],[METRC]],Table6[Tag],0)),"DEAD")</f>
        <v>DEAD</v>
      </c>
    </row>
    <row r="4835" spans="1:6" x14ac:dyDescent="0.25">
      <c r="A4835" t="str">
        <f>_xlfn.CONCAT("1A4070000000065000",RIGHT(RecordTable[[#This Row],[CloneBarcode]],6))</f>
        <v>1A4070000000065000067490</v>
      </c>
      <c r="B4835" t="str">
        <f>LEFT(RecordTable[[#This Row],[CloneBarcode]],7)</f>
        <v>PINE007</v>
      </c>
      <c r="C4835" t="s">
        <v>4946</v>
      </c>
      <c r="D4835" s="15">
        <v>43928</v>
      </c>
      <c r="E4835" s="15" t="str">
        <f>_xlfn.IFNA(IF(LEFT(VLOOKUP(RecordTable[[#This Row],[METRC]],METRC!A:B,2,FALSE),4)=LEFT(RecordTable[[#This Row],[CloneBarcode]],4),"match","MISMATCH"),"dead")</f>
        <v>dead</v>
      </c>
      <c r="F4835" s="15" t="str">
        <f>_xlfn.IFNA(INDEX(Table6[[#All],[Location]],MATCH(RecordTable[[#This Row],[METRC]],Table6[Tag],0)),"DEAD")</f>
        <v>DEAD</v>
      </c>
    </row>
    <row r="4836" spans="1:6" x14ac:dyDescent="0.25">
      <c r="A4836" t="str">
        <f>_xlfn.CONCAT("1A4070000000065000",RIGHT(RecordTable[[#This Row],[CloneBarcode]],6))</f>
        <v>1A4070000000065000067474</v>
      </c>
      <c r="B4836" t="str">
        <f>LEFT(RecordTable[[#This Row],[CloneBarcode]],7)</f>
        <v>PINE009</v>
      </c>
      <c r="C4836" t="s">
        <v>4948</v>
      </c>
      <c r="D4836" s="15">
        <v>43928</v>
      </c>
      <c r="E4836" s="15" t="str">
        <f>_xlfn.IFNA(IF(LEFT(VLOOKUP(RecordTable[[#This Row],[METRC]],METRC!A:B,2,FALSE),4)=LEFT(RecordTable[[#This Row],[CloneBarcode]],4),"match","MISMATCH"),"dead")</f>
        <v>dead</v>
      </c>
      <c r="F4836" s="15" t="str">
        <f>_xlfn.IFNA(INDEX(Table6[[#All],[Location]],MATCH(RecordTable[[#This Row],[METRC]],Table6[Tag],0)),"DEAD")</f>
        <v>DEAD</v>
      </c>
    </row>
    <row r="4837" spans="1:6" x14ac:dyDescent="0.25">
      <c r="A4837" t="str">
        <f>_xlfn.CONCAT("1A4070000000065000",RIGHT(RecordTable[[#This Row],[CloneBarcode]],6))</f>
        <v>1A4070000000065000067477</v>
      </c>
      <c r="B4837" t="str">
        <f>LEFT(RecordTable[[#This Row],[CloneBarcode]],7)</f>
        <v>PINE010</v>
      </c>
      <c r="C4837" t="s">
        <v>4949</v>
      </c>
      <c r="D4837" s="15">
        <v>43928</v>
      </c>
      <c r="E4837" s="15" t="str">
        <f>_xlfn.IFNA(IF(LEFT(VLOOKUP(RecordTable[[#This Row],[METRC]],METRC!A:B,2,FALSE),4)=LEFT(RecordTable[[#This Row],[CloneBarcode]],4),"match","MISMATCH"),"dead")</f>
        <v>dead</v>
      </c>
      <c r="F4837" s="15" t="str">
        <f>_xlfn.IFNA(INDEX(Table6[[#All],[Location]],MATCH(RecordTable[[#This Row],[METRC]],Table6[Tag],0)),"DEAD")</f>
        <v>DEAD</v>
      </c>
    </row>
    <row r="4838" spans="1:6" x14ac:dyDescent="0.25">
      <c r="A4838" t="str">
        <f>_xlfn.CONCAT("1A4070000000065000",RIGHT(RecordTable[[#This Row],[CloneBarcode]],6))</f>
        <v>1A4070000000065000067481</v>
      </c>
      <c r="B4838" t="str">
        <f>LEFT(RecordTable[[#This Row],[CloneBarcode]],7)</f>
        <v>PINE011</v>
      </c>
      <c r="C4838" t="s">
        <v>4950</v>
      </c>
      <c r="D4838" s="15">
        <v>43928</v>
      </c>
      <c r="E4838" s="15" t="str">
        <f>_xlfn.IFNA(IF(LEFT(VLOOKUP(RecordTable[[#This Row],[METRC]],METRC!A:B,2,FALSE),4)=LEFT(RecordTable[[#This Row],[CloneBarcode]],4),"match","MISMATCH"),"dead")</f>
        <v>dead</v>
      </c>
      <c r="F4838" s="15" t="str">
        <f>_xlfn.IFNA(INDEX(Table6[[#All],[Location]],MATCH(RecordTable[[#This Row],[METRC]],Table6[Tag],0)),"DEAD")</f>
        <v>DEAD</v>
      </c>
    </row>
    <row r="4839" spans="1:6" x14ac:dyDescent="0.25">
      <c r="A4839" t="str">
        <f>_xlfn.CONCAT("1A4070000000065000",RIGHT(RecordTable[[#This Row],[CloneBarcode]],6))</f>
        <v>1A4070000000065000067482</v>
      </c>
      <c r="B4839" t="str">
        <f>LEFT(RecordTable[[#This Row],[CloneBarcode]],7)</f>
        <v>PINE012</v>
      </c>
      <c r="C4839" t="s">
        <v>4951</v>
      </c>
      <c r="D4839" s="15">
        <v>43928</v>
      </c>
      <c r="E4839" s="15" t="str">
        <f>_xlfn.IFNA(IF(LEFT(VLOOKUP(RecordTable[[#This Row],[METRC]],METRC!A:B,2,FALSE),4)=LEFT(RecordTable[[#This Row],[CloneBarcode]],4),"match","MISMATCH"),"dead")</f>
        <v>dead</v>
      </c>
      <c r="F4839" s="15" t="str">
        <f>_xlfn.IFNA(INDEX(Table6[[#All],[Location]],MATCH(RecordTable[[#This Row],[METRC]],Table6[Tag],0)),"DEAD")</f>
        <v>DEAD</v>
      </c>
    </row>
    <row r="4840" spans="1:6" x14ac:dyDescent="0.25">
      <c r="A4840" t="str">
        <f>_xlfn.CONCAT("1A4070000000065000",RIGHT(RecordTable[[#This Row],[CloneBarcode]],6))</f>
        <v>1A4070000000065000067473</v>
      </c>
      <c r="B4840" t="str">
        <f>LEFT(RecordTable[[#This Row],[CloneBarcode]],7)</f>
        <v>PINE014</v>
      </c>
      <c r="C4840" t="s">
        <v>4952</v>
      </c>
      <c r="D4840" s="15">
        <v>43928</v>
      </c>
      <c r="E4840" s="15" t="str">
        <f>_xlfn.IFNA(IF(LEFT(VLOOKUP(RecordTable[[#This Row],[METRC]],METRC!A:B,2,FALSE),4)=LEFT(RecordTable[[#This Row],[CloneBarcode]],4),"match","MISMATCH"),"dead")</f>
        <v>dead</v>
      </c>
      <c r="F4840" s="15" t="str">
        <f>_xlfn.IFNA(INDEX(Table6[[#All],[Location]],MATCH(RecordTable[[#This Row],[METRC]],Table6[Tag],0)),"DEAD")</f>
        <v>DEAD</v>
      </c>
    </row>
    <row r="4841" spans="1:6" x14ac:dyDescent="0.25">
      <c r="A4841" t="str">
        <f>_xlfn.CONCAT("1A4070000000065000",RIGHT(RecordTable[[#This Row],[CloneBarcode]],6))</f>
        <v>1A4070000000065000067475</v>
      </c>
      <c r="B4841" t="str">
        <f>LEFT(RecordTable[[#This Row],[CloneBarcode]],7)</f>
        <v>PINE015</v>
      </c>
      <c r="C4841" t="s">
        <v>2862</v>
      </c>
      <c r="D4841" s="15">
        <v>43928</v>
      </c>
      <c r="E4841" s="15" t="str">
        <f>_xlfn.IFNA(IF(LEFT(VLOOKUP(RecordTable[[#This Row],[METRC]],METRC!A:B,2,FALSE),4)=LEFT(RecordTable[[#This Row],[CloneBarcode]],4),"match","MISMATCH"),"dead")</f>
        <v>dead</v>
      </c>
      <c r="F4841" s="15" t="str">
        <f>_xlfn.IFNA(INDEX(Table6[[#All],[Location]],MATCH(RecordTable[[#This Row],[METRC]],Table6[Tag],0)),"DEAD")</f>
        <v>DEAD</v>
      </c>
    </row>
    <row r="4842" spans="1:6" x14ac:dyDescent="0.25">
      <c r="A4842" t="str">
        <f>_xlfn.CONCAT("1A4070000000065000",RIGHT(RecordTable[[#This Row],[CloneBarcode]],6))</f>
        <v>1A4070000000065000067479</v>
      </c>
      <c r="B4842" t="str">
        <f>LEFT(RecordTable[[#This Row],[CloneBarcode]],7)</f>
        <v>PINE016</v>
      </c>
      <c r="C4842" t="s">
        <v>4953</v>
      </c>
      <c r="D4842" s="15">
        <v>43928</v>
      </c>
      <c r="E4842" s="15" t="str">
        <f>_xlfn.IFNA(IF(LEFT(VLOOKUP(RecordTable[[#This Row],[METRC]],METRC!A:B,2,FALSE),4)=LEFT(RecordTable[[#This Row],[CloneBarcode]],4),"match","MISMATCH"),"dead")</f>
        <v>dead</v>
      </c>
      <c r="F4842" s="15" t="str">
        <f>_xlfn.IFNA(INDEX(Table6[[#All],[Location]],MATCH(RecordTable[[#This Row],[METRC]],Table6[Tag],0)),"DEAD")</f>
        <v>DEAD</v>
      </c>
    </row>
    <row r="4843" spans="1:6" x14ac:dyDescent="0.25">
      <c r="A4843" t="str">
        <f>_xlfn.CONCAT("1A4070000000065000",RIGHT(RecordTable[[#This Row],[CloneBarcode]],6))</f>
        <v>1A4070000000065000067484</v>
      </c>
      <c r="B4843" t="str">
        <f>LEFT(RecordTable[[#This Row],[CloneBarcode]],7)</f>
        <v>PINE018</v>
      </c>
      <c r="C4843" t="s">
        <v>2874</v>
      </c>
      <c r="D4843" s="15">
        <v>43928</v>
      </c>
      <c r="E4843" s="15" t="str">
        <f>_xlfn.IFNA(IF(LEFT(VLOOKUP(RecordTable[[#This Row],[METRC]],METRC!A:B,2,FALSE),4)=LEFT(RecordTable[[#This Row],[CloneBarcode]],4),"match","MISMATCH"),"dead")</f>
        <v>dead</v>
      </c>
      <c r="F4843" s="15" t="str">
        <f>_xlfn.IFNA(INDEX(Table6[[#All],[Location]],MATCH(RecordTable[[#This Row],[METRC]],Table6[Tag],0)),"DEAD")</f>
        <v>DEAD</v>
      </c>
    </row>
    <row r="4844" spans="1:6" x14ac:dyDescent="0.25">
      <c r="A4844" t="str">
        <f>_xlfn.CONCAT("1A4070000000065000",RIGHT(RecordTable[[#This Row],[CloneBarcode]],6))</f>
        <v>1A4070000000065000067480</v>
      </c>
      <c r="B4844" t="str">
        <f>LEFT(RecordTable[[#This Row],[CloneBarcode]],7)</f>
        <v>PINE021</v>
      </c>
      <c r="C4844" t="s">
        <v>4957</v>
      </c>
      <c r="D4844" s="15">
        <v>43928</v>
      </c>
      <c r="E4844" s="15" t="str">
        <f>_xlfn.IFNA(IF(LEFT(VLOOKUP(RecordTable[[#This Row],[METRC]],METRC!A:B,2,FALSE),4)=LEFT(RecordTable[[#This Row],[CloneBarcode]],4),"match","MISMATCH"),"dead")</f>
        <v>dead</v>
      </c>
      <c r="F4844" s="15" t="str">
        <f>_xlfn.IFNA(INDEX(Table6[[#All],[Location]],MATCH(RecordTable[[#This Row],[METRC]],Table6[Tag],0)),"DEAD")</f>
        <v>DEAD</v>
      </c>
    </row>
    <row r="4845" spans="1:6" x14ac:dyDescent="0.25">
      <c r="A4845" t="str">
        <f>_xlfn.CONCAT("1A4070000000065000",RIGHT(RecordTable[[#This Row],[CloneBarcode]],6))</f>
        <v>1A4070000000065000067485</v>
      </c>
      <c r="B4845" t="str">
        <f>LEFT(RecordTable[[#This Row],[CloneBarcode]],7)</f>
        <v>PINE022</v>
      </c>
      <c r="C4845" t="s">
        <v>2883</v>
      </c>
      <c r="D4845" s="15">
        <v>43928</v>
      </c>
      <c r="E4845" s="15" t="str">
        <f>_xlfn.IFNA(IF(LEFT(VLOOKUP(RecordTable[[#This Row],[METRC]],METRC!A:B,2,FALSE),4)=LEFT(RecordTable[[#This Row],[CloneBarcode]],4),"match","MISMATCH"),"dead")</f>
        <v>dead</v>
      </c>
      <c r="F4845" s="15" t="str">
        <f>_xlfn.IFNA(INDEX(Table6[[#All],[Location]],MATCH(RecordTable[[#This Row],[METRC]],Table6[Tag],0)),"DEAD")</f>
        <v>DEAD</v>
      </c>
    </row>
    <row r="4846" spans="1:6" x14ac:dyDescent="0.25">
      <c r="A4846" t="s">
        <v>4815</v>
      </c>
      <c r="B4846" t="s">
        <v>2642</v>
      </c>
      <c r="C4846" t="str">
        <f>_xlfn.CONCAT(RecordTable[[#This Row],[PhenoAbbv]],".",RIGHT(RecordTable[[#This Row],[METRC]],6))</f>
        <v>PLAN004.054318</v>
      </c>
      <c r="D4846" s="15">
        <v>43928</v>
      </c>
      <c r="E4846" s="15" t="str">
        <f>_xlfn.IFNA(IF(LEFT(VLOOKUP(RecordTable[[#This Row],[METRC]],METRC!A:B,2,FALSE),4)=LEFT(RecordTable[[#This Row],[CloneBarcode]],4),"match","MISMATCH"),"dead")</f>
        <v>dead</v>
      </c>
      <c r="F4846" s="15" t="str">
        <f>_xlfn.IFNA(INDEX(Table6[[#All],[Location]],MATCH(RecordTable[[#This Row],[METRC]],Table6[Tag],0)),"DEAD")</f>
        <v>DEAD</v>
      </c>
    </row>
    <row r="4847" spans="1:6" x14ac:dyDescent="0.25">
      <c r="A4847" t="s">
        <v>4816</v>
      </c>
      <c r="B4847" t="s">
        <v>2642</v>
      </c>
      <c r="C4847" t="str">
        <f>_xlfn.CONCAT(RecordTable[[#This Row],[PhenoAbbv]],".",RIGHT(RecordTable[[#This Row],[METRC]],6))</f>
        <v>PLAN004.054367</v>
      </c>
      <c r="D4847" s="15">
        <v>43928</v>
      </c>
      <c r="E4847" s="15" t="str">
        <f>_xlfn.IFNA(IF(LEFT(VLOOKUP(RecordTable[[#This Row],[METRC]],METRC!A:B,2,FALSE),4)=LEFT(RecordTable[[#This Row],[CloneBarcode]],4),"match","MISMATCH"),"dead")</f>
        <v>dead</v>
      </c>
      <c r="F4847" s="15" t="str">
        <f>_xlfn.IFNA(INDEX(Table6[[#All],[Location]],MATCH(RecordTable[[#This Row],[METRC]],Table6[Tag],0)),"DEAD")</f>
        <v>DEAD</v>
      </c>
    </row>
    <row r="4848" spans="1:6" x14ac:dyDescent="0.25">
      <c r="A4848" t="s">
        <v>4817</v>
      </c>
      <c r="B4848" t="s">
        <v>2642</v>
      </c>
      <c r="C4848" t="str">
        <f>_xlfn.CONCAT(RecordTable[[#This Row],[PhenoAbbv]],".",RIGHT(RecordTable[[#This Row],[METRC]],6))</f>
        <v>PLAN004.054381</v>
      </c>
      <c r="D4848" s="15">
        <v>43928</v>
      </c>
      <c r="E4848" s="15" t="str">
        <f>_xlfn.IFNA(IF(LEFT(VLOOKUP(RecordTable[[#This Row],[METRC]],METRC!A:B,2,FALSE),4)=LEFT(RecordTable[[#This Row],[CloneBarcode]],4),"match","MISMATCH"),"dead")</f>
        <v>dead</v>
      </c>
      <c r="F4848" s="15" t="str">
        <f>_xlfn.IFNA(INDEX(Table6[[#All],[Location]],MATCH(RecordTable[[#This Row],[METRC]],Table6[Tag],0)),"DEAD")</f>
        <v>DEAD</v>
      </c>
    </row>
    <row r="4849" spans="1:6" x14ac:dyDescent="0.25">
      <c r="A4849" t="str">
        <f>_xlfn.CONCAT("1A4070000000065000",RIGHT(RecordTable[[#This Row],[CloneBarcode]],6))</f>
        <v>1A4070000000065000063582</v>
      </c>
      <c r="B4849" t="str">
        <f>LEFT(RecordTable[[#This Row],[CloneBarcode]],7)</f>
        <v>PLAN004</v>
      </c>
      <c r="C4849" t="s">
        <v>2746</v>
      </c>
      <c r="D4849" s="15">
        <v>43928</v>
      </c>
      <c r="E4849" s="15" t="str">
        <f>_xlfn.IFNA(IF(LEFT(VLOOKUP(RecordTable[[#This Row],[METRC]],METRC!A:B,2,FALSE),4)=LEFT(RecordTable[[#This Row],[CloneBarcode]],4),"match","MISMATCH"),"dead")</f>
        <v>dead</v>
      </c>
      <c r="F4849" s="15" t="str">
        <f>_xlfn.IFNA(INDEX(Table6[[#All],[Location]],MATCH(RecordTable[[#This Row],[METRC]],Table6[Tag],0)),"DEAD")</f>
        <v>DEAD</v>
      </c>
    </row>
    <row r="4850" spans="1:6" x14ac:dyDescent="0.25">
      <c r="A4850" t="str">
        <f>_xlfn.CONCAT("1A4070000000065000",RIGHT(RecordTable[[#This Row],[CloneBarcode]],6))</f>
        <v>1A4070000000065000063583</v>
      </c>
      <c r="B4850" t="str">
        <f>LEFT(RecordTable[[#This Row],[CloneBarcode]],7)</f>
        <v>PLAN004</v>
      </c>
      <c r="C4850" t="s">
        <v>2643</v>
      </c>
      <c r="D4850" s="15">
        <v>43928</v>
      </c>
      <c r="E4850" s="15" t="str">
        <f>_xlfn.IFNA(IF(LEFT(VLOOKUP(RecordTable[[#This Row],[METRC]],METRC!A:B,2,FALSE),4)=LEFT(RecordTable[[#This Row],[CloneBarcode]],4),"match","MISMATCH"),"dead")</f>
        <v>dead</v>
      </c>
      <c r="F4850" s="15" t="str">
        <f>_xlfn.IFNA(INDEX(Table6[[#All],[Location]],MATCH(RecordTable[[#This Row],[METRC]],Table6[Tag],0)),"DEAD")</f>
        <v>DEAD</v>
      </c>
    </row>
    <row r="4851" spans="1:6" x14ac:dyDescent="0.25">
      <c r="A4851" t="str">
        <f>_xlfn.CONCAT("1A4070000000065000",RIGHT(RecordTable[[#This Row],[CloneBarcode]],6))</f>
        <v>1A4070000000065000066654</v>
      </c>
      <c r="B4851" t="str">
        <f>LEFT(RecordTable[[#This Row],[CloneBarcode]],7)</f>
        <v>PLAN004</v>
      </c>
      <c r="C4851" t="s">
        <v>2651</v>
      </c>
      <c r="D4851" s="15">
        <v>43928</v>
      </c>
      <c r="E4851" s="15" t="str">
        <f>_xlfn.IFNA(IF(LEFT(VLOOKUP(RecordTable[[#This Row],[METRC]],METRC!A:B,2,FALSE),4)=LEFT(RecordTable[[#This Row],[CloneBarcode]],4),"match","MISMATCH"),"dead")</f>
        <v>dead</v>
      </c>
      <c r="F4851" s="15" t="str">
        <f>_xlfn.IFNA(INDEX(Table6[[#All],[Location]],MATCH(RecordTable[[#This Row],[METRC]],Table6[Tag],0)),"DEAD")</f>
        <v>DEAD</v>
      </c>
    </row>
    <row r="4852" spans="1:6" x14ac:dyDescent="0.25">
      <c r="A4852" t="str">
        <f>_xlfn.CONCAT("1A4070000000065000",RIGHT(RecordTable[[#This Row],[CloneBarcode]],6))</f>
        <v>1A4070000000065000066653</v>
      </c>
      <c r="B4852" t="str">
        <f>LEFT(RecordTable[[#This Row],[CloneBarcode]],7)</f>
        <v>PLAN004</v>
      </c>
      <c r="C4852" t="s">
        <v>2789</v>
      </c>
      <c r="D4852" s="15">
        <v>43928</v>
      </c>
      <c r="E4852" s="15" t="str">
        <f>_xlfn.IFNA(IF(LEFT(VLOOKUP(RecordTable[[#This Row],[METRC]],METRC!A:B,2,FALSE),4)=LEFT(RecordTable[[#This Row],[CloneBarcode]],4),"match","MISMATCH"),"dead")</f>
        <v>dead</v>
      </c>
      <c r="F4852" s="15" t="str">
        <f>_xlfn.IFNA(INDEX(Table6[[#All],[Location]],MATCH(RecordTable[[#This Row],[METRC]],Table6[Tag],0)),"DEAD")</f>
        <v>DEAD</v>
      </c>
    </row>
    <row r="4853" spans="1:6" x14ac:dyDescent="0.25">
      <c r="A4853" t="str">
        <f>_xlfn.CONCAT("1A4070000000065000",RIGHT(RecordTable[[#This Row],[CloneBarcode]],6))</f>
        <v>1A4070000000065000066658</v>
      </c>
      <c r="B4853" t="str">
        <f>LEFT(RecordTable[[#This Row],[CloneBarcode]],7)</f>
        <v>PLAN004</v>
      </c>
      <c r="C4853" t="s">
        <v>2648</v>
      </c>
      <c r="D4853" s="15">
        <v>43928</v>
      </c>
      <c r="E4853" s="15" t="str">
        <f>_xlfn.IFNA(IF(LEFT(VLOOKUP(RecordTable[[#This Row],[METRC]],METRC!A:B,2,FALSE),4)=LEFT(RecordTable[[#This Row],[CloneBarcode]],4),"match","MISMATCH"),"dead")</f>
        <v>dead</v>
      </c>
      <c r="F4853" s="15" t="str">
        <f>_xlfn.IFNA(INDEX(Table6[[#All],[Location]],MATCH(RecordTable[[#This Row],[METRC]],Table6[Tag],0)),"DEAD")</f>
        <v>DEAD</v>
      </c>
    </row>
    <row r="4854" spans="1:6" x14ac:dyDescent="0.25">
      <c r="A4854" t="str">
        <f>_xlfn.CONCAT("1A4070000000065000",RIGHT(RecordTable[[#This Row],[CloneBarcode]],6))</f>
        <v>1A4070000000065000066655</v>
      </c>
      <c r="B4854" t="str">
        <f>LEFT(RecordTable[[#This Row],[CloneBarcode]],7)</f>
        <v>PLAN004</v>
      </c>
      <c r="C4854" t="s">
        <v>4959</v>
      </c>
      <c r="D4854" s="15">
        <v>43928</v>
      </c>
      <c r="E4854" s="15" t="str">
        <f>_xlfn.IFNA(IF(LEFT(VLOOKUP(RecordTable[[#This Row],[METRC]],METRC!A:B,2,FALSE),4)=LEFT(RecordTable[[#This Row],[CloneBarcode]],4),"match","MISMATCH"),"dead")</f>
        <v>dead</v>
      </c>
      <c r="F4854" s="15" t="str">
        <f>_xlfn.IFNA(INDEX(Table6[[#All],[Location]],MATCH(RecordTable[[#This Row],[METRC]],Table6[Tag],0)),"DEAD")</f>
        <v>DEAD</v>
      </c>
    </row>
    <row r="4855" spans="1:6" x14ac:dyDescent="0.25">
      <c r="A4855" t="s">
        <v>4818</v>
      </c>
      <c r="B4855" t="s">
        <v>2672</v>
      </c>
      <c r="C4855" t="str">
        <f>_xlfn.CONCAT(RecordTable[[#This Row],[PhenoAbbv]],".",RIGHT(RecordTable[[#This Row],[METRC]],6))</f>
        <v>PLAN008.054094</v>
      </c>
      <c r="D4855" s="15">
        <v>43928</v>
      </c>
      <c r="E4855" s="15" t="str">
        <f>_xlfn.IFNA(IF(LEFT(VLOOKUP(RecordTable[[#This Row],[METRC]],METRC!A:B,2,FALSE),4)=LEFT(RecordTable[[#This Row],[CloneBarcode]],4),"match","MISMATCH"),"dead")</f>
        <v>dead</v>
      </c>
      <c r="F4855" s="15" t="str">
        <f>_xlfn.IFNA(INDEX(Table6[[#All],[Location]],MATCH(RecordTable[[#This Row],[METRC]],Table6[Tag],0)),"DEAD")</f>
        <v>DEAD</v>
      </c>
    </row>
    <row r="4856" spans="1:6" x14ac:dyDescent="0.25">
      <c r="A4856" t="s">
        <v>4819</v>
      </c>
      <c r="B4856" t="s">
        <v>2672</v>
      </c>
      <c r="C4856" t="str">
        <f>_xlfn.CONCAT(RecordTable[[#This Row],[PhenoAbbv]],".",RIGHT(RecordTable[[#This Row],[METRC]],6))</f>
        <v>PLAN008.054144</v>
      </c>
      <c r="D4856" s="15">
        <v>43928</v>
      </c>
      <c r="E4856" s="15" t="str">
        <f>_xlfn.IFNA(IF(LEFT(VLOOKUP(RecordTable[[#This Row],[METRC]],METRC!A:B,2,FALSE),4)=LEFT(RecordTable[[#This Row],[CloneBarcode]],4),"match","MISMATCH"),"dead")</f>
        <v>dead</v>
      </c>
      <c r="F4856" s="15" t="str">
        <f>_xlfn.IFNA(INDEX(Table6[[#All],[Location]],MATCH(RecordTable[[#This Row],[METRC]],Table6[Tag],0)),"DEAD")</f>
        <v>DEAD</v>
      </c>
    </row>
    <row r="4857" spans="1:6" x14ac:dyDescent="0.25">
      <c r="A4857" t="str">
        <f>_xlfn.CONCAT("1A4070000000065000",RIGHT(RecordTable[[#This Row],[CloneBarcode]],6))</f>
        <v>1A4070000000065000066656</v>
      </c>
      <c r="B4857" t="str">
        <f>LEFT(RecordTable[[#This Row],[CloneBarcode]],7)</f>
        <v>PLAN008</v>
      </c>
      <c r="C4857" t="s">
        <v>2790</v>
      </c>
      <c r="D4857" s="15">
        <v>43928</v>
      </c>
      <c r="E4857" s="15" t="str">
        <f>_xlfn.IFNA(IF(LEFT(VLOOKUP(RecordTable[[#This Row],[METRC]],METRC!A:B,2,FALSE),4)=LEFT(RecordTable[[#This Row],[CloneBarcode]],4),"match","MISMATCH"),"dead")</f>
        <v>dead</v>
      </c>
      <c r="F4857" s="15" t="str">
        <f>_xlfn.IFNA(INDEX(Table6[[#All],[Location]],MATCH(RecordTable[[#This Row],[METRC]],Table6[Tag],0)),"DEAD")</f>
        <v>DEAD</v>
      </c>
    </row>
    <row r="4858" spans="1:6" x14ac:dyDescent="0.25">
      <c r="A4858" t="str">
        <f>_xlfn.CONCAT("1A4070000000065000",RIGHT(RecordTable[[#This Row],[CloneBarcode]],6))</f>
        <v>1A4070000000065000066657</v>
      </c>
      <c r="B4858" t="str">
        <f>LEFT(RecordTable[[#This Row],[CloneBarcode]],7)</f>
        <v>PLAN008</v>
      </c>
      <c r="C4858" t="s">
        <v>2691</v>
      </c>
      <c r="D4858" s="15">
        <v>43928</v>
      </c>
      <c r="E4858" s="15" t="str">
        <f>_xlfn.IFNA(IF(LEFT(VLOOKUP(RecordTable[[#This Row],[METRC]],METRC!A:B,2,FALSE),4)=LEFT(RecordTable[[#This Row],[CloneBarcode]],4),"match","MISMATCH"),"dead")</f>
        <v>dead</v>
      </c>
      <c r="F4858" s="15" t="str">
        <f>_xlfn.IFNA(INDEX(Table6[[#All],[Location]],MATCH(RecordTable[[#This Row],[METRC]],Table6[Tag],0)),"DEAD")</f>
        <v>DEAD</v>
      </c>
    </row>
    <row r="4859" spans="1:6" x14ac:dyDescent="0.25">
      <c r="A4859" t="str">
        <f>_xlfn.CONCAT("1A4070000000065000",RIGHT(RecordTable[[#This Row],[CloneBarcode]],6))</f>
        <v>1A4070000000065000066652</v>
      </c>
      <c r="B4859" t="str">
        <f>LEFT(RecordTable[[#This Row],[CloneBarcode]],7)</f>
        <v>PLAN008</v>
      </c>
      <c r="C4859" t="s">
        <v>2673</v>
      </c>
      <c r="D4859" s="15">
        <v>43928</v>
      </c>
      <c r="E4859" s="15" t="str">
        <f>_xlfn.IFNA(IF(LEFT(VLOOKUP(RecordTable[[#This Row],[METRC]],METRC!A:B,2,FALSE),4)=LEFT(RecordTable[[#This Row],[CloneBarcode]],4),"match","MISMATCH"),"dead")</f>
        <v>dead</v>
      </c>
      <c r="F4859" s="15" t="str">
        <f>_xlfn.IFNA(INDEX(Table6[[#All],[Location]],MATCH(RecordTable[[#This Row],[METRC]],Table6[Tag],0)),"DEAD")</f>
        <v>DEAD</v>
      </c>
    </row>
    <row r="4860" spans="1:6" x14ac:dyDescent="0.25">
      <c r="A4860" t="str">
        <f>_xlfn.CONCAT("1A4070000000065000",RIGHT(RecordTable[[#This Row],[CloneBarcode]],6))</f>
        <v>1A4070000000065000064872</v>
      </c>
      <c r="B4860" t="str">
        <f>LEFT(RecordTable[[#This Row],[CloneBarcode]],7)</f>
        <v>PLAN017</v>
      </c>
      <c r="C4860" t="s">
        <v>2727</v>
      </c>
      <c r="D4860" s="15">
        <v>43928</v>
      </c>
      <c r="E4860" s="15" t="str">
        <f>_xlfn.IFNA(IF(LEFT(VLOOKUP(RecordTable[[#This Row],[METRC]],METRC!A:B,2,FALSE),4)=LEFT(RecordTable[[#This Row],[CloneBarcode]],4),"match","MISMATCH"),"dead")</f>
        <v>dead</v>
      </c>
      <c r="F4860" s="15" t="str">
        <f>_xlfn.IFNA(INDEX(Table6[[#All],[Location]],MATCH(RecordTable[[#This Row],[METRC]],Table6[Tag],0)),"DEAD")</f>
        <v>DEAD</v>
      </c>
    </row>
    <row r="4861" spans="1:6" x14ac:dyDescent="0.25">
      <c r="A4861" t="str">
        <f>_xlfn.CONCAT("1A4070000000065000",RIGHT(RecordTable[[#This Row],[CloneBarcode]],6))</f>
        <v>1A4070000000065000064875</v>
      </c>
      <c r="B4861" t="str">
        <f>LEFT(RecordTable[[#This Row],[CloneBarcode]],7)</f>
        <v>PLAN017</v>
      </c>
      <c r="C4861" t="s">
        <v>2733</v>
      </c>
      <c r="D4861" s="15">
        <v>43928</v>
      </c>
      <c r="E4861" s="15" t="str">
        <f>_xlfn.IFNA(IF(LEFT(VLOOKUP(RecordTable[[#This Row],[METRC]],METRC!A:B,2,FALSE),4)=LEFT(RecordTable[[#This Row],[CloneBarcode]],4),"match","MISMATCH"),"dead")</f>
        <v>dead</v>
      </c>
      <c r="F4861" s="15" t="str">
        <f>_xlfn.IFNA(INDEX(Table6[[#All],[Location]],MATCH(RecordTable[[#This Row],[METRC]],Table6[Tag],0)),"DEAD")</f>
        <v>DEAD</v>
      </c>
    </row>
    <row r="4862" spans="1:6" x14ac:dyDescent="0.25">
      <c r="A4862" t="str">
        <f>_xlfn.CONCAT("1A4070000000065000",RIGHT(RecordTable[[#This Row],[CloneBarcode]],6))</f>
        <v>1A4070000000065000064874</v>
      </c>
      <c r="B4862" t="str">
        <f>LEFT(RecordTable[[#This Row],[CloneBarcode]],7)</f>
        <v>PLAN017</v>
      </c>
      <c r="C4862" t="s">
        <v>2744</v>
      </c>
      <c r="D4862" s="15">
        <v>43928</v>
      </c>
      <c r="E4862" s="15" t="str">
        <f>_xlfn.IFNA(IF(LEFT(VLOOKUP(RecordTable[[#This Row],[METRC]],METRC!A:B,2,FALSE),4)=LEFT(RecordTable[[#This Row],[CloneBarcode]],4),"match","MISMATCH"),"dead")</f>
        <v>dead</v>
      </c>
      <c r="F4862" s="15" t="str">
        <f>_xlfn.IFNA(INDEX(Table6[[#All],[Location]],MATCH(RecordTable[[#This Row],[METRC]],Table6[Tag],0)),"DEAD")</f>
        <v>DEAD</v>
      </c>
    </row>
    <row r="4863" spans="1:6" x14ac:dyDescent="0.25">
      <c r="A4863" t="str">
        <f>_xlfn.CONCAT("1A4070000000065000",RIGHT(RecordTable[[#This Row],[CloneBarcode]],6))</f>
        <v>1A4070000000065000064873</v>
      </c>
      <c r="B4863" t="str">
        <f>LEFT(RecordTable[[#This Row],[CloneBarcode]],7)</f>
        <v>PLAN017</v>
      </c>
      <c r="C4863" t="s">
        <v>165</v>
      </c>
      <c r="D4863" s="15">
        <v>43928</v>
      </c>
      <c r="E4863" s="15" t="str">
        <f>_xlfn.IFNA(IF(LEFT(VLOOKUP(RecordTable[[#This Row],[METRC]],METRC!A:B,2,FALSE),4)=LEFT(RecordTable[[#This Row],[CloneBarcode]],4),"match","MISMATCH"),"dead")</f>
        <v>dead</v>
      </c>
      <c r="F4863" s="15" t="str">
        <f>_xlfn.IFNA(INDEX(Table6[[#All],[Location]],MATCH(RecordTable[[#This Row],[METRC]],Table6[Tag],0)),"DEAD")</f>
        <v>DEAD</v>
      </c>
    </row>
    <row r="4864" spans="1:6" x14ac:dyDescent="0.25">
      <c r="A4864" t="s">
        <v>36</v>
      </c>
      <c r="B4864" t="s">
        <v>2645</v>
      </c>
      <c r="C4864" t="str">
        <f>_xlfn.CONCAT(RecordTable[[#This Row],[PhenoAbbv]],".",RIGHT(RecordTable[[#This Row],[METRC]],6))</f>
        <v>POTN017.057431</v>
      </c>
      <c r="D4864" s="15">
        <v>43928</v>
      </c>
      <c r="E4864" s="15" t="str">
        <f>_xlfn.IFNA(IF(LEFT(VLOOKUP(RecordTable[[#This Row],[METRC]],METRC!A:B,2,FALSE),4)=LEFT(RecordTable[[#This Row],[CloneBarcode]],4),"match","MISMATCH"),"dead")</f>
        <v>dead</v>
      </c>
      <c r="F4864" s="15" t="str">
        <f>_xlfn.IFNA(INDEX(Table6[[#All],[Location]],MATCH(RecordTable[[#This Row],[METRC]],Table6[Tag],0)),"DEAD")</f>
        <v>DEAD</v>
      </c>
    </row>
    <row r="4865" spans="1:6" x14ac:dyDescent="0.25">
      <c r="A4865" t="s">
        <v>4960</v>
      </c>
      <c r="B4865" t="s">
        <v>2645</v>
      </c>
      <c r="C4865" t="str">
        <f>_xlfn.CONCAT(RecordTable[[#This Row],[PhenoAbbv]],".",RIGHT(RecordTable[[#This Row],[METRC]],6))</f>
        <v>POTN017.057432</v>
      </c>
      <c r="D4865" s="15">
        <v>43928</v>
      </c>
      <c r="E4865" s="15" t="str">
        <f>_xlfn.IFNA(IF(LEFT(VLOOKUP(RecordTable[[#This Row],[METRC]],METRC!A:B,2,FALSE),4)=LEFT(RecordTable[[#This Row],[CloneBarcode]],4),"match","MISMATCH"),"dead")</f>
        <v>dead</v>
      </c>
      <c r="F4865" s="15" t="str">
        <f>_xlfn.IFNA(INDEX(Table6[[#All],[Location]],MATCH(RecordTable[[#This Row],[METRC]],Table6[Tag],0)),"DEAD")</f>
        <v>DEAD</v>
      </c>
    </row>
    <row r="4866" spans="1:6" x14ac:dyDescent="0.25">
      <c r="A4866" t="s">
        <v>28</v>
      </c>
      <c r="B4866" t="s">
        <v>2645</v>
      </c>
      <c r="C4866" t="str">
        <f>_xlfn.CONCAT(RecordTable[[#This Row],[PhenoAbbv]],".",RIGHT(RecordTable[[#This Row],[METRC]],6))</f>
        <v>POTN017.057433</v>
      </c>
      <c r="D4866" s="15">
        <v>43928</v>
      </c>
      <c r="E4866" s="15" t="str">
        <f>_xlfn.IFNA(IF(LEFT(VLOOKUP(RecordTable[[#This Row],[METRC]],METRC!A:B,2,FALSE),4)=LEFT(RecordTable[[#This Row],[CloneBarcode]],4),"match","MISMATCH"),"dead")</f>
        <v>dead</v>
      </c>
      <c r="F4866" s="15" t="str">
        <f>_xlfn.IFNA(INDEX(Table6[[#All],[Location]],MATCH(RecordTable[[#This Row],[METRC]],Table6[Tag],0)),"DEAD")</f>
        <v>DEAD</v>
      </c>
    </row>
    <row r="4867" spans="1:6" x14ac:dyDescent="0.25">
      <c r="A4867" t="str">
        <f>_xlfn.CONCAT("1A4070000000065000",RIGHT(RecordTable[[#This Row],[CloneBarcode]],6))</f>
        <v>1A4070000000065000065414</v>
      </c>
      <c r="B4867" t="str">
        <f>LEFT(RecordTable[[#This Row],[CloneBarcode]],7)</f>
        <v>POTN017</v>
      </c>
      <c r="C4867" t="s">
        <v>2646</v>
      </c>
      <c r="D4867" s="15">
        <v>43928</v>
      </c>
      <c r="E4867" s="15" t="str">
        <f>_xlfn.IFNA(IF(LEFT(VLOOKUP(RecordTable[[#This Row],[METRC]],METRC!A:B,2,FALSE),4)=LEFT(RecordTable[[#This Row],[CloneBarcode]],4),"match","MISMATCH"),"dead")</f>
        <v>dead</v>
      </c>
      <c r="F4867" s="15" t="str">
        <f>_xlfn.IFNA(INDEX(Table6[[#All],[Location]],MATCH(RecordTable[[#This Row],[METRC]],Table6[Tag],0)),"DEAD")</f>
        <v>DEAD</v>
      </c>
    </row>
    <row r="4868" spans="1:6" x14ac:dyDescent="0.25">
      <c r="A4868" t="str">
        <f>_xlfn.CONCAT("1A4070000000065000",RIGHT(RecordTable[[#This Row],[CloneBarcode]],6))</f>
        <v>1A4070000000065000064192</v>
      </c>
      <c r="B4868" t="str">
        <f>LEFT(RecordTable[[#This Row],[CloneBarcode]],7)</f>
        <v>SECF017</v>
      </c>
      <c r="C4868" t="s">
        <v>4964</v>
      </c>
      <c r="D4868" s="15">
        <v>43928</v>
      </c>
      <c r="E4868" s="15" t="str">
        <f>_xlfn.IFNA(IF(LEFT(VLOOKUP(RecordTable[[#This Row],[METRC]],METRC!A:B,2,FALSE),4)=LEFT(RecordTable[[#This Row],[CloneBarcode]],4),"match","MISMATCH"),"dead")</f>
        <v>dead</v>
      </c>
      <c r="F4868" s="15" t="str">
        <f>_xlfn.IFNA(INDEX(Table6[[#All],[Location]],MATCH(RecordTable[[#This Row],[METRC]],Table6[Tag],0)),"DEAD")</f>
        <v>DEAD</v>
      </c>
    </row>
    <row r="4869" spans="1:6" x14ac:dyDescent="0.25">
      <c r="A4869" t="str">
        <f>_xlfn.CONCAT("1A4070000000065000",RIGHT(RecordTable[[#This Row],[CloneBarcode]],6))</f>
        <v>1A4070000000065000064189</v>
      </c>
      <c r="B4869" t="str">
        <f>LEFT(RecordTable[[#This Row],[CloneBarcode]],7)</f>
        <v>SECF017</v>
      </c>
      <c r="C4869" t="s">
        <v>4963</v>
      </c>
      <c r="D4869" s="15">
        <v>43928</v>
      </c>
      <c r="E4869" s="15" t="str">
        <f>_xlfn.IFNA(IF(LEFT(VLOOKUP(RecordTable[[#This Row],[METRC]],METRC!A:B,2,FALSE),4)=LEFT(RecordTable[[#This Row],[CloneBarcode]],4),"match","MISMATCH"),"dead")</f>
        <v>dead</v>
      </c>
      <c r="F4869" s="15" t="str">
        <f>_xlfn.IFNA(INDEX(Table6[[#All],[Location]],MATCH(RecordTable[[#This Row],[METRC]],Table6[Tag],0)),"DEAD")</f>
        <v>DEAD</v>
      </c>
    </row>
    <row r="4870" spans="1:6" x14ac:dyDescent="0.25">
      <c r="A4870" t="str">
        <f>_xlfn.CONCAT("1A4070000000065000",RIGHT(RecordTable[[#This Row],[CloneBarcode]],6))</f>
        <v>1A4070000000065000064210</v>
      </c>
      <c r="B4870" t="str">
        <f>LEFT(RecordTable[[#This Row],[CloneBarcode]],7)</f>
        <v>SECF017</v>
      </c>
      <c r="C4870" t="s">
        <v>4965</v>
      </c>
      <c r="D4870" s="15">
        <v>43928</v>
      </c>
      <c r="E4870" s="15" t="str">
        <f>_xlfn.IFNA(IF(LEFT(VLOOKUP(RecordTable[[#This Row],[METRC]],METRC!A:B,2,FALSE),4)=LEFT(RecordTable[[#This Row],[CloneBarcode]],4),"match","MISMATCH"),"dead")</f>
        <v>dead</v>
      </c>
      <c r="F4870" s="15" t="str">
        <f>_xlfn.IFNA(INDEX(Table6[[#All],[Location]],MATCH(RecordTable[[#This Row],[METRC]],Table6[Tag],0)),"DEAD")</f>
        <v>DEAD</v>
      </c>
    </row>
    <row r="4871" spans="1:6" x14ac:dyDescent="0.25">
      <c r="A4871" t="str">
        <f>_xlfn.CONCAT("1A4070000000065000",RIGHT(RecordTable[[#This Row],[CloneBarcode]],6))</f>
        <v>1A4070000000065000063854</v>
      </c>
      <c r="B4871" t="str">
        <f>LEFT(RecordTable[[#This Row],[CloneBarcode]],7)</f>
        <v>SECF017</v>
      </c>
      <c r="C4871" t="s">
        <v>4985</v>
      </c>
      <c r="D4871" s="15">
        <v>43928</v>
      </c>
      <c r="E4871" s="15" t="str">
        <f>_xlfn.IFNA(IF(LEFT(VLOOKUP(RecordTable[[#This Row],[METRC]],METRC!A:B,2,FALSE),4)=LEFT(RecordTable[[#This Row],[CloneBarcode]],4),"match","MISMATCH"),"dead")</f>
        <v>dead</v>
      </c>
      <c r="F4871" s="15" t="str">
        <f>_xlfn.IFNA(INDEX(Table6[[#All],[Location]],MATCH(RecordTable[[#This Row],[METRC]],Table6[Tag],0)),"DEAD")</f>
        <v>DEAD</v>
      </c>
    </row>
    <row r="4872" spans="1:6" x14ac:dyDescent="0.25">
      <c r="A4872" t="str">
        <f>_xlfn.CONCAT("1A4070000000065000",RIGHT(RecordTable[[#This Row],[CloneBarcode]],6))</f>
        <v>1A4070000000065000064802</v>
      </c>
      <c r="B4872" t="str">
        <f>LEFT(RecordTable[[#This Row],[CloneBarcode]],7)</f>
        <v>SKNK004</v>
      </c>
      <c r="C4872" t="s">
        <v>4822</v>
      </c>
      <c r="D4872" s="15">
        <v>43928</v>
      </c>
      <c r="E4872" s="15" t="str">
        <f>_xlfn.IFNA(IF(LEFT(VLOOKUP(RecordTable[[#This Row],[METRC]],METRC!A:B,2,FALSE),4)=LEFT(RecordTable[[#This Row],[CloneBarcode]],4),"match","MISMATCH"),"dead")</f>
        <v>dead</v>
      </c>
      <c r="F4872" s="15" t="str">
        <f>_xlfn.IFNA(INDEX(Table6[[#All],[Location]],MATCH(RecordTable[[#This Row],[METRC]],Table6[Tag],0)),"DEAD")</f>
        <v>DEAD</v>
      </c>
    </row>
    <row r="4873" spans="1:6" x14ac:dyDescent="0.25">
      <c r="A4873" t="str">
        <f>_xlfn.CONCAT("1A4070000000065000",RIGHT(RecordTable[[#This Row],[CloneBarcode]],6))</f>
        <v>1A4070000000065000062977</v>
      </c>
      <c r="B4873" t="str">
        <f>LEFT(RecordTable[[#This Row],[CloneBarcode]],7)</f>
        <v>SKNK004</v>
      </c>
      <c r="C4873" t="s">
        <v>4821</v>
      </c>
      <c r="D4873" s="15">
        <v>43928</v>
      </c>
      <c r="E4873" s="15" t="str">
        <f>_xlfn.IFNA(IF(LEFT(VLOOKUP(RecordTable[[#This Row],[METRC]],METRC!A:B,2,FALSE),4)=LEFT(RecordTable[[#This Row],[CloneBarcode]],4),"match","MISMATCH"),"dead")</f>
        <v>dead</v>
      </c>
      <c r="F4873" s="15" t="str">
        <f>_xlfn.IFNA(INDEX(Table6[[#All],[Location]],MATCH(RecordTable[[#This Row],[METRC]],Table6[Tag],0)),"DEAD")</f>
        <v>DEAD</v>
      </c>
    </row>
    <row r="4874" spans="1:6" x14ac:dyDescent="0.25">
      <c r="A4874" t="s">
        <v>4823</v>
      </c>
      <c r="B4874" t="s">
        <v>4824</v>
      </c>
      <c r="C4874" t="str">
        <f>_xlfn.CONCAT(RecordTable[[#This Row],[PhenoAbbv]],".",RIGHT(RecordTable[[#This Row],[METRC]],6))</f>
        <v>SKNK005.053226</v>
      </c>
      <c r="D4874" s="15">
        <v>43928</v>
      </c>
      <c r="E4874" s="15" t="str">
        <f>_xlfn.IFNA(IF(LEFT(VLOOKUP(RecordTable[[#This Row],[METRC]],METRC!A:B,2,FALSE),4)=LEFT(RecordTable[[#This Row],[CloneBarcode]],4),"match","MISMATCH"),"dead")</f>
        <v>dead</v>
      </c>
      <c r="F4874" s="15" t="str">
        <f>_xlfn.IFNA(INDEX(Table6[[#All],[Location]],MATCH(RecordTable[[#This Row],[METRC]],Table6[Tag],0)),"DEAD")</f>
        <v>DEAD</v>
      </c>
    </row>
    <row r="4875" spans="1:6" x14ac:dyDescent="0.25">
      <c r="A4875" t="str">
        <f>_xlfn.CONCAT("1A4070000000065000",RIGHT(RecordTable[[#This Row],[CloneBarcode]],6))</f>
        <v>1A4070000000065000064807</v>
      </c>
      <c r="B4875" t="str">
        <f>LEFT(RecordTable[[#This Row],[CloneBarcode]],7)</f>
        <v>SKNK005</v>
      </c>
      <c r="C4875" t="s">
        <v>4829</v>
      </c>
      <c r="D4875" s="15">
        <v>43928</v>
      </c>
      <c r="E4875" s="15" t="str">
        <f>_xlfn.IFNA(IF(LEFT(VLOOKUP(RecordTable[[#This Row],[METRC]],METRC!A:B,2,FALSE),4)=LEFT(RecordTable[[#This Row],[CloneBarcode]],4),"match","MISMATCH"),"dead")</f>
        <v>dead</v>
      </c>
      <c r="F4875" s="15" t="str">
        <f>_xlfn.IFNA(INDEX(Table6[[#All],[Location]],MATCH(RecordTable[[#This Row],[METRC]],Table6[Tag],0)),"DEAD")</f>
        <v>DEAD</v>
      </c>
    </row>
    <row r="4876" spans="1:6" x14ac:dyDescent="0.25">
      <c r="A4876" t="str">
        <f>_xlfn.CONCAT("1A4070000000065000",RIGHT(RecordTable[[#This Row],[CloneBarcode]],6))</f>
        <v>1A4070000000065000064786</v>
      </c>
      <c r="B4876" t="str">
        <f>LEFT(RecordTable[[#This Row],[CloneBarcode]],7)</f>
        <v>SKNK005</v>
      </c>
      <c r="C4876" t="s">
        <v>4827</v>
      </c>
      <c r="D4876" s="15">
        <v>43928</v>
      </c>
      <c r="E4876" s="15" t="str">
        <f>_xlfn.IFNA(IF(LEFT(VLOOKUP(RecordTable[[#This Row],[METRC]],METRC!A:B,2,FALSE),4)=LEFT(RecordTable[[#This Row],[CloneBarcode]],4),"match","MISMATCH"),"dead")</f>
        <v>dead</v>
      </c>
      <c r="F4876" s="15" t="str">
        <f>_xlfn.IFNA(INDEX(Table6[[#All],[Location]],MATCH(RecordTable[[#This Row],[METRC]],Table6[Tag],0)),"DEAD")</f>
        <v>DEAD</v>
      </c>
    </row>
    <row r="4877" spans="1:6" x14ac:dyDescent="0.25">
      <c r="A4877" t="str">
        <f>_xlfn.CONCAT("1A4070000000065000",RIGHT(RecordTable[[#This Row],[CloneBarcode]],6))</f>
        <v>1A4070000000065000064795</v>
      </c>
      <c r="B4877" t="str">
        <f>LEFT(RecordTable[[#This Row],[CloneBarcode]],7)</f>
        <v>SKNK005</v>
      </c>
      <c r="C4877" t="s">
        <v>4826</v>
      </c>
      <c r="D4877" s="15">
        <v>43928</v>
      </c>
      <c r="E4877" s="15" t="str">
        <f>_xlfn.IFNA(IF(LEFT(VLOOKUP(RecordTable[[#This Row],[METRC]],METRC!A:B,2,FALSE),4)=LEFT(RecordTable[[#This Row],[CloneBarcode]],4),"match","MISMATCH"),"dead")</f>
        <v>dead</v>
      </c>
      <c r="F4877" s="15" t="str">
        <f>_xlfn.IFNA(INDEX(Table6[[#All],[Location]],MATCH(RecordTable[[#This Row],[METRC]],Table6[Tag],0)),"DEAD")</f>
        <v>DEAD</v>
      </c>
    </row>
    <row r="4878" spans="1:6" x14ac:dyDescent="0.25">
      <c r="A4878" t="str">
        <f>_xlfn.CONCAT("1A4070000000065000",RIGHT(RecordTable[[#This Row],[CloneBarcode]],6))</f>
        <v>1A4070000000065000063000</v>
      </c>
      <c r="B4878" t="str">
        <f>LEFT(RecordTable[[#This Row],[CloneBarcode]],7)</f>
        <v>SKNK005</v>
      </c>
      <c r="C4878" t="s">
        <v>4825</v>
      </c>
      <c r="D4878" s="15">
        <v>43928</v>
      </c>
      <c r="E4878" s="15" t="str">
        <f>_xlfn.IFNA(IF(LEFT(VLOOKUP(RecordTable[[#This Row],[METRC]],METRC!A:B,2,FALSE),4)=LEFT(RecordTable[[#This Row],[CloneBarcode]],4),"match","MISMATCH"),"dead")</f>
        <v>dead</v>
      </c>
      <c r="F4878" s="15" t="str">
        <f>_xlfn.IFNA(INDEX(Table6[[#All],[Location]],MATCH(RecordTable[[#This Row],[METRC]],Table6[Tag],0)),"DEAD")</f>
        <v>DEAD</v>
      </c>
    </row>
    <row r="4879" spans="1:6" x14ac:dyDescent="0.25">
      <c r="A4879" t="s">
        <v>4835</v>
      </c>
      <c r="B4879" t="s">
        <v>4836</v>
      </c>
      <c r="C4879" t="str">
        <f>_xlfn.CONCAT(RecordTable[[#This Row],[PhenoAbbv]],".",RIGHT(RecordTable[[#This Row],[METRC]],6))</f>
        <v>SKNK012.053232</v>
      </c>
      <c r="D4879" s="15">
        <v>43928</v>
      </c>
      <c r="E4879" s="15" t="str">
        <f>_xlfn.IFNA(IF(LEFT(VLOOKUP(RecordTable[[#This Row],[METRC]],METRC!A:B,2,FALSE),4)=LEFT(RecordTable[[#This Row],[CloneBarcode]],4),"match","MISMATCH"),"dead")</f>
        <v>dead</v>
      </c>
      <c r="F4879" s="15" t="str">
        <f>_xlfn.IFNA(INDEX(Table6[[#All],[Location]],MATCH(RecordTable[[#This Row],[METRC]],Table6[Tag],0)),"DEAD")</f>
        <v>DEAD</v>
      </c>
    </row>
    <row r="4880" spans="1:6" x14ac:dyDescent="0.25">
      <c r="A4880" t="s">
        <v>4986</v>
      </c>
      <c r="B4880" t="s">
        <v>4836</v>
      </c>
      <c r="C4880" t="str">
        <f>_xlfn.CONCAT(RecordTable[[#This Row],[PhenoAbbv]],".",RIGHT(RecordTable[[#This Row],[METRC]],6))</f>
        <v>SKNK012.057124</v>
      </c>
      <c r="D4880" s="15">
        <v>43928</v>
      </c>
      <c r="E4880" s="15" t="str">
        <f>_xlfn.IFNA(IF(LEFT(VLOOKUP(RecordTable[[#This Row],[METRC]],METRC!A:B,2,FALSE),4)=LEFT(RecordTable[[#This Row],[CloneBarcode]],4),"match","MISMATCH"),"dead")</f>
        <v>dead</v>
      </c>
      <c r="F4880" s="15" t="str">
        <f>_xlfn.IFNA(INDEX(Table6[[#All],[Location]],MATCH(RecordTable[[#This Row],[METRC]],Table6[Tag],0)),"DEAD")</f>
        <v>DEAD</v>
      </c>
    </row>
    <row r="4881" spans="1:6" x14ac:dyDescent="0.25">
      <c r="A4881" t="s">
        <v>4987</v>
      </c>
      <c r="B4881" t="s">
        <v>4836</v>
      </c>
      <c r="C4881" t="str">
        <f>_xlfn.CONCAT(RecordTable[[#This Row],[PhenoAbbv]],".",RIGHT(RecordTable[[#This Row],[METRC]],6))</f>
        <v>SKNK012.061748</v>
      </c>
      <c r="D4881" s="15">
        <v>43928</v>
      </c>
      <c r="E4881" s="15" t="str">
        <f>_xlfn.IFNA(IF(LEFT(VLOOKUP(RecordTable[[#This Row],[METRC]],METRC!A:B,2,FALSE),4)=LEFT(RecordTable[[#This Row],[CloneBarcode]],4),"match","MISMATCH"),"dead")</f>
        <v>dead</v>
      </c>
      <c r="F4881" s="15" t="str">
        <f>_xlfn.IFNA(INDEX(Table6[[#All],[Location]],MATCH(RecordTable[[#This Row],[METRC]],Table6[Tag],0)),"DEAD")</f>
        <v>DEAD</v>
      </c>
    </row>
    <row r="4882" spans="1:6" x14ac:dyDescent="0.25">
      <c r="A4882" t="s">
        <v>4988</v>
      </c>
      <c r="B4882" t="s">
        <v>4836</v>
      </c>
      <c r="C4882" t="str">
        <f>_xlfn.CONCAT(RecordTable[[#This Row],[PhenoAbbv]],".",RIGHT(RecordTable[[#This Row],[METRC]],6))</f>
        <v>SKNK012.063006</v>
      </c>
      <c r="D4882" s="15">
        <v>43928</v>
      </c>
      <c r="E4882" s="15" t="str">
        <f>_xlfn.IFNA(IF(LEFT(VLOOKUP(RecordTable[[#This Row],[METRC]],METRC!A:B,2,FALSE),4)=LEFT(RecordTable[[#This Row],[CloneBarcode]],4),"match","MISMATCH"),"dead")</f>
        <v>dead</v>
      </c>
      <c r="F4882" s="15" t="str">
        <f>_xlfn.IFNA(INDEX(Table6[[#All],[Location]],MATCH(RecordTable[[#This Row],[METRC]],Table6[Tag],0)),"DEAD")</f>
        <v>DEAD</v>
      </c>
    </row>
    <row r="4883" spans="1:6" x14ac:dyDescent="0.25">
      <c r="A4883" t="s">
        <v>4989</v>
      </c>
      <c r="B4883" t="s">
        <v>4836</v>
      </c>
      <c r="C4883" t="str">
        <f>_xlfn.CONCAT(RecordTable[[#This Row],[PhenoAbbv]],".",RIGHT(RecordTable[[#This Row],[METRC]],6))</f>
        <v>SKNK012.063012</v>
      </c>
      <c r="D4883" s="15">
        <v>43928</v>
      </c>
      <c r="E4883" s="15" t="str">
        <f>_xlfn.IFNA(IF(LEFT(VLOOKUP(RecordTable[[#This Row],[METRC]],METRC!A:B,2,FALSE),4)=LEFT(RecordTable[[#This Row],[CloneBarcode]],4),"match","MISMATCH"),"dead")</f>
        <v>dead</v>
      </c>
      <c r="F4883" s="15" t="str">
        <f>_xlfn.IFNA(INDEX(Table6[[#All],[Location]],MATCH(RecordTable[[#This Row],[METRC]],Table6[Tag],0)),"DEAD")</f>
        <v>DEAD</v>
      </c>
    </row>
    <row r="4884" spans="1:6" x14ac:dyDescent="0.25">
      <c r="A4884" t="s">
        <v>4990</v>
      </c>
      <c r="B4884" t="s">
        <v>4836</v>
      </c>
      <c r="C4884" t="str">
        <f>_xlfn.CONCAT(RecordTable[[#This Row],[PhenoAbbv]],".",RIGHT(RecordTable[[#This Row],[METRC]],6))</f>
        <v>SKNK012.064791</v>
      </c>
      <c r="D4884" s="15">
        <v>43928</v>
      </c>
      <c r="E4884" s="15" t="str">
        <f>_xlfn.IFNA(IF(LEFT(VLOOKUP(RecordTable[[#This Row],[METRC]],METRC!A:B,2,FALSE),4)=LEFT(RecordTable[[#This Row],[CloneBarcode]],4),"match","MISMATCH"),"dead")</f>
        <v>dead</v>
      </c>
      <c r="F4884" s="15" t="str">
        <f>_xlfn.IFNA(INDEX(Table6[[#All],[Location]],MATCH(RecordTable[[#This Row],[METRC]],Table6[Tag],0)),"DEAD")</f>
        <v>DEAD</v>
      </c>
    </row>
    <row r="4885" spans="1:6" x14ac:dyDescent="0.25">
      <c r="A4885" t="s">
        <v>4991</v>
      </c>
      <c r="B4885" t="s">
        <v>4836</v>
      </c>
      <c r="C4885" t="str">
        <f>_xlfn.CONCAT(RecordTable[[#This Row],[PhenoAbbv]],".",RIGHT(RecordTable[[#This Row],[METRC]],6))</f>
        <v>SKNK012.064794</v>
      </c>
      <c r="D4885" s="15">
        <v>43928</v>
      </c>
      <c r="E4885" s="15" t="str">
        <f>_xlfn.IFNA(IF(LEFT(VLOOKUP(RecordTable[[#This Row],[METRC]],METRC!A:B,2,FALSE),4)=LEFT(RecordTable[[#This Row],[CloneBarcode]],4),"match","MISMATCH"),"dead")</f>
        <v>dead</v>
      </c>
      <c r="F4885" s="15" t="str">
        <f>_xlfn.IFNA(INDEX(Table6[[#All],[Location]],MATCH(RecordTable[[#This Row],[METRC]],Table6[Tag],0)),"DEAD")</f>
        <v>DEAD</v>
      </c>
    </row>
    <row r="4886" spans="1:6" x14ac:dyDescent="0.25">
      <c r="A4886" t="s">
        <v>4992</v>
      </c>
      <c r="B4886" t="s">
        <v>4836</v>
      </c>
      <c r="C4886" t="str">
        <f>_xlfn.CONCAT(RecordTable[[#This Row],[PhenoAbbv]],".",RIGHT(RecordTable[[#This Row],[METRC]],6))</f>
        <v>SKNK012.064797</v>
      </c>
      <c r="D4886" s="15">
        <v>43928</v>
      </c>
      <c r="E4886" s="15" t="str">
        <f>_xlfn.IFNA(IF(LEFT(VLOOKUP(RecordTable[[#This Row],[METRC]],METRC!A:B,2,FALSE),4)=LEFT(RecordTable[[#This Row],[CloneBarcode]],4),"match","MISMATCH"),"dead")</f>
        <v>dead</v>
      </c>
      <c r="F4886" s="15" t="str">
        <f>_xlfn.IFNA(INDEX(Table6[[#All],[Location]],MATCH(RecordTable[[#This Row],[METRC]],Table6[Tag],0)),"DEAD")</f>
        <v>DEAD</v>
      </c>
    </row>
    <row r="4887" spans="1:6" x14ac:dyDescent="0.25">
      <c r="A4887" t="s">
        <v>4993</v>
      </c>
      <c r="B4887" t="s">
        <v>4836</v>
      </c>
      <c r="C4887" t="str">
        <f>_xlfn.CONCAT(RecordTable[[#This Row],[PhenoAbbv]],".",RIGHT(RecordTable[[#This Row],[METRC]],6))</f>
        <v>SKNK012.064806</v>
      </c>
      <c r="D4887" s="15">
        <v>43928</v>
      </c>
      <c r="E4887" s="15" t="str">
        <f>_xlfn.IFNA(IF(LEFT(VLOOKUP(RecordTable[[#This Row],[METRC]],METRC!A:B,2,FALSE),4)=LEFT(RecordTable[[#This Row],[CloneBarcode]],4),"match","MISMATCH"),"dead")</f>
        <v>dead</v>
      </c>
      <c r="F4887" s="15" t="str">
        <f>_xlfn.IFNA(INDEX(Table6[[#All],[Location]],MATCH(RecordTable[[#This Row],[METRC]],Table6[Tag],0)),"DEAD")</f>
        <v>DEAD</v>
      </c>
    </row>
    <row r="4888" spans="1:6" x14ac:dyDescent="0.25">
      <c r="A4888" t="str">
        <f>_xlfn.CONCAT("1A4070000000065000",RIGHT(RecordTable[[#This Row],[CloneBarcode]],6))</f>
        <v>1A4070000000065000061745</v>
      </c>
      <c r="B4888" t="str">
        <f>LEFT(RecordTable[[#This Row],[CloneBarcode]],7)</f>
        <v>SKNK012</v>
      </c>
      <c r="C4888" t="s">
        <v>4837</v>
      </c>
      <c r="D4888" s="15">
        <v>43928</v>
      </c>
      <c r="E4888" s="15" t="str">
        <f>_xlfn.IFNA(IF(LEFT(VLOOKUP(RecordTable[[#This Row],[METRC]],METRC!A:B,2,FALSE),4)=LEFT(RecordTable[[#This Row],[CloneBarcode]],4),"match","MISMATCH"),"dead")</f>
        <v>dead</v>
      </c>
      <c r="F4888" s="15" t="str">
        <f>_xlfn.IFNA(INDEX(Table6[[#All],[Location]],MATCH(RecordTable[[#This Row],[METRC]],Table6[Tag],0)),"DEAD")</f>
        <v>DEAD</v>
      </c>
    </row>
    <row r="4889" spans="1:6" x14ac:dyDescent="0.25">
      <c r="A4889" t="s">
        <v>4664</v>
      </c>
      <c r="B4889" t="s">
        <v>2662</v>
      </c>
      <c r="C4889" t="str">
        <f>_xlfn.CONCAT(RecordTable[[#This Row],[PhenoAbbv]],".",RIGHT(RecordTable[[#This Row],[METRC]],6))</f>
        <v>SOUR002.048119</v>
      </c>
      <c r="D4889" s="15">
        <v>43928</v>
      </c>
      <c r="E4889" s="15" t="str">
        <f>_xlfn.IFNA(IF(LEFT(VLOOKUP(RecordTable[[#This Row],[METRC]],METRC!A:B,2,FALSE),4)=LEFT(RecordTable[[#This Row],[CloneBarcode]],4),"match","MISMATCH"),"dead")</f>
        <v>dead</v>
      </c>
      <c r="F4889" s="15" t="str">
        <f>_xlfn.IFNA(INDEX(Table6[[#All],[Location]],MATCH(RecordTable[[#This Row],[METRC]],Table6[Tag],0)),"DEAD")</f>
        <v>DEAD</v>
      </c>
    </row>
    <row r="4890" spans="1:6" x14ac:dyDescent="0.25">
      <c r="A4890" t="s">
        <v>4860</v>
      </c>
      <c r="B4890" t="s">
        <v>2662</v>
      </c>
      <c r="C4890" t="str">
        <f>_xlfn.CONCAT(RecordTable[[#This Row],[PhenoAbbv]],".",RIGHT(RecordTable[[#This Row],[METRC]],6))</f>
        <v>SOUR002.053298</v>
      </c>
      <c r="D4890" s="15">
        <v>43928</v>
      </c>
      <c r="E4890" s="15" t="str">
        <f>_xlfn.IFNA(IF(LEFT(VLOOKUP(RecordTable[[#This Row],[METRC]],METRC!A:B,2,FALSE),4)=LEFT(RecordTable[[#This Row],[CloneBarcode]],4),"match","MISMATCH"),"dead")</f>
        <v>dead</v>
      </c>
      <c r="F4890" s="15" t="str">
        <f>_xlfn.IFNA(INDEX(Table6[[#All],[Location]],MATCH(RecordTable[[#This Row],[METRC]],Table6[Tag],0)),"DEAD")</f>
        <v>DEAD</v>
      </c>
    </row>
    <row r="4891" spans="1:6" x14ac:dyDescent="0.25">
      <c r="A4891" t="str">
        <f>_xlfn.CONCAT("1A4070000000065000",RIGHT(RecordTable[[#This Row],[CloneBarcode]],6))</f>
        <v>1A4070000000065000064823</v>
      </c>
      <c r="B4891" t="str">
        <f>LEFT(RecordTable[[#This Row],[CloneBarcode]],7)</f>
        <v>SOUR002</v>
      </c>
      <c r="C4891" t="s">
        <v>2712</v>
      </c>
      <c r="D4891" s="15">
        <v>43928</v>
      </c>
      <c r="E4891" s="15" t="str">
        <f>_xlfn.IFNA(IF(LEFT(VLOOKUP(RecordTable[[#This Row],[METRC]],METRC!A:B,2,FALSE),4)=LEFT(RecordTable[[#This Row],[CloneBarcode]],4),"match","MISMATCH"),"dead")</f>
        <v>dead</v>
      </c>
      <c r="F4891" s="15" t="str">
        <f>_xlfn.IFNA(INDEX(Table6[[#All],[Location]],MATCH(RecordTable[[#This Row],[METRC]],Table6[Tag],0)),"DEAD")</f>
        <v>DEAD</v>
      </c>
    </row>
    <row r="4892" spans="1:6" x14ac:dyDescent="0.25">
      <c r="A4892" t="str">
        <f>_xlfn.CONCAT("1A4070000000065000",RIGHT(RecordTable[[#This Row],[CloneBarcode]],6))</f>
        <v>1A4070000000065000064822</v>
      </c>
      <c r="B4892" t="str">
        <f>LEFT(RecordTable[[#This Row],[CloneBarcode]],7)</f>
        <v>SOUR002</v>
      </c>
      <c r="C4892" t="s">
        <v>2663</v>
      </c>
      <c r="D4892" s="15">
        <v>43928</v>
      </c>
      <c r="E4892" s="15" t="str">
        <f>_xlfn.IFNA(IF(LEFT(VLOOKUP(RecordTable[[#This Row],[METRC]],METRC!A:B,2,FALSE),4)=LEFT(RecordTable[[#This Row],[CloneBarcode]],4),"match","MISMATCH"),"dead")</f>
        <v>dead</v>
      </c>
      <c r="F4892" s="15" t="str">
        <f>_xlfn.IFNA(INDEX(Table6[[#All],[Location]],MATCH(RecordTable[[#This Row],[METRC]],Table6[Tag],0)),"DEAD")</f>
        <v>DEAD</v>
      </c>
    </row>
    <row r="4893" spans="1:6" x14ac:dyDescent="0.25">
      <c r="A4893" t="str">
        <f>_xlfn.CONCAT("1A4070000000065000",RIGHT(RecordTable[[#This Row],[CloneBarcode]],6))</f>
        <v>1A4070000000065000055765</v>
      </c>
      <c r="B4893" t="str">
        <f>LEFT(RecordTable[[#This Row],[CloneBarcode]],7)</f>
        <v>SOUR002</v>
      </c>
      <c r="C4893" t="s">
        <v>4969</v>
      </c>
      <c r="D4893" s="15">
        <v>43928</v>
      </c>
      <c r="E4893" s="15" t="str">
        <f>_xlfn.IFNA(IF(LEFT(VLOOKUP(RecordTable[[#This Row],[METRC]],METRC!A:B,2,FALSE),4)=LEFT(RecordTable[[#This Row],[CloneBarcode]],4),"match","MISMATCH"),"dead")</f>
        <v>dead</v>
      </c>
      <c r="F4893" s="15" t="str">
        <f>_xlfn.IFNA(INDEX(Table6[[#All],[Location]],MATCH(RecordTable[[#This Row],[METRC]],Table6[Tag],0)),"DEAD")</f>
        <v>DEAD</v>
      </c>
    </row>
    <row r="4894" spans="1:6" x14ac:dyDescent="0.25">
      <c r="A4894" t="str">
        <f>_xlfn.CONCAT("1A4070000000065000",RIGHT(RecordTable[[#This Row],[CloneBarcode]],6))</f>
        <v>1A4070000000065000062002</v>
      </c>
      <c r="B4894" t="str">
        <f>LEFT(RecordTable[[#This Row],[CloneBarcode]],7)</f>
        <v>SOUR002</v>
      </c>
      <c r="C4894" t="s">
        <v>2698</v>
      </c>
      <c r="D4894" s="15">
        <v>43928</v>
      </c>
      <c r="E4894" s="15" t="str">
        <f>_xlfn.IFNA(IF(LEFT(VLOOKUP(RecordTable[[#This Row],[METRC]],METRC!A:B,2,FALSE),4)=LEFT(RecordTable[[#This Row],[CloneBarcode]],4),"match","MISMATCH"),"dead")</f>
        <v>dead</v>
      </c>
      <c r="F4894" s="15" t="str">
        <f>_xlfn.IFNA(INDEX(Table6[[#All],[Location]],MATCH(RecordTable[[#This Row],[METRC]],Table6[Tag],0)),"DEAD")</f>
        <v>DEAD</v>
      </c>
    </row>
    <row r="4895" spans="1:6" x14ac:dyDescent="0.25">
      <c r="A4895" t="str">
        <f>_xlfn.CONCAT("1A4070000000065000",RIGHT(RecordTable[[#This Row],[CloneBarcode]],6))</f>
        <v>1A4070000000065000064821</v>
      </c>
      <c r="B4895" t="str">
        <f>LEFT(RecordTable[[#This Row],[CloneBarcode]],7)</f>
        <v>SOUR002</v>
      </c>
      <c r="C4895" t="s">
        <v>4861</v>
      </c>
      <c r="D4895" s="15">
        <v>43928</v>
      </c>
      <c r="E4895" s="15" t="str">
        <f>_xlfn.IFNA(IF(LEFT(VLOOKUP(RecordTable[[#This Row],[METRC]],METRC!A:B,2,FALSE),4)=LEFT(RecordTable[[#This Row],[CloneBarcode]],4),"match","MISMATCH"),"dead")</f>
        <v>dead</v>
      </c>
      <c r="F4895" s="15" t="str">
        <f>_xlfn.IFNA(INDEX(Table6[[#All],[Location]],MATCH(RecordTable[[#This Row],[METRC]],Table6[Tag],0)),"DEAD")</f>
        <v>DEAD</v>
      </c>
    </row>
    <row r="4896" spans="1:6" x14ac:dyDescent="0.25">
      <c r="A4896" t="s">
        <v>4665</v>
      </c>
      <c r="B4896" t="s">
        <v>4666</v>
      </c>
      <c r="C4896" t="str">
        <f>_xlfn.CONCAT(RecordTable[[#This Row],[PhenoAbbv]],".",RIGHT(RecordTable[[#This Row],[METRC]],6))</f>
        <v>SOUR004.048121</v>
      </c>
      <c r="D4896" s="15">
        <v>43928</v>
      </c>
      <c r="E4896" s="15" t="str">
        <f>_xlfn.IFNA(IF(LEFT(VLOOKUP(RecordTable[[#This Row],[METRC]],METRC!A:B,2,FALSE),4)=LEFT(RecordTable[[#This Row],[CloneBarcode]],4),"match","MISMATCH"),"dead")</f>
        <v>dead</v>
      </c>
      <c r="F4896" s="15" t="str">
        <f>_xlfn.IFNA(INDEX(Table6[[#All],[Location]],MATCH(RecordTable[[#This Row],[METRC]],Table6[Tag],0)),"DEAD")</f>
        <v>DEAD</v>
      </c>
    </row>
    <row r="4897" spans="1:6" x14ac:dyDescent="0.25">
      <c r="A4897" t="str">
        <f>_xlfn.CONCAT("1A4070000000065000",RIGHT(RecordTable[[#This Row],[CloneBarcode]],6))</f>
        <v>1A4070000000065000064828</v>
      </c>
      <c r="B4897" t="str">
        <f>LEFT(RecordTable[[#This Row],[CloneBarcode]],7)</f>
        <v>SOUR004</v>
      </c>
      <c r="C4897" t="s">
        <v>4863</v>
      </c>
      <c r="D4897" s="15">
        <v>43928</v>
      </c>
      <c r="E4897" s="15" t="str">
        <f>_xlfn.IFNA(IF(LEFT(VLOOKUP(RecordTable[[#This Row],[METRC]],METRC!A:B,2,FALSE),4)=LEFT(RecordTable[[#This Row],[CloneBarcode]],4),"match","MISMATCH"),"dead")</f>
        <v>dead</v>
      </c>
      <c r="F4897" s="15" t="str">
        <f>_xlfn.IFNA(INDEX(Table6[[#All],[Location]],MATCH(RecordTable[[#This Row],[METRC]],Table6[Tag],0)),"DEAD")</f>
        <v>DEAD</v>
      </c>
    </row>
    <row r="4898" spans="1:6" x14ac:dyDescent="0.25">
      <c r="A4898" t="str">
        <f>_xlfn.CONCAT("1A4070000000065000",RIGHT(RecordTable[[#This Row],[CloneBarcode]],6))</f>
        <v>1A4070000000065000064829</v>
      </c>
      <c r="B4898" t="str">
        <f>LEFT(RecordTable[[#This Row],[CloneBarcode]],7)</f>
        <v>SOUR004</v>
      </c>
      <c r="C4898" t="s">
        <v>4864</v>
      </c>
      <c r="D4898" s="15">
        <v>43928</v>
      </c>
      <c r="E4898" s="15" t="str">
        <f>_xlfn.IFNA(IF(LEFT(VLOOKUP(RecordTable[[#This Row],[METRC]],METRC!A:B,2,FALSE),4)=LEFT(RecordTable[[#This Row],[CloneBarcode]],4),"match","MISMATCH"),"dead")</f>
        <v>dead</v>
      </c>
      <c r="F4898" s="15" t="str">
        <f>_xlfn.IFNA(INDEX(Table6[[#All],[Location]],MATCH(RecordTable[[#This Row],[METRC]],Table6[Tag],0)),"DEAD")</f>
        <v>DEAD</v>
      </c>
    </row>
    <row r="4899" spans="1:6" x14ac:dyDescent="0.25">
      <c r="A4899" t="str">
        <f>_xlfn.CONCAT("1A4070000000065000",RIGHT(RecordTable[[#This Row],[CloneBarcode]],6))</f>
        <v>1A4070000000065000062014</v>
      </c>
      <c r="B4899" t="str">
        <f>LEFT(RecordTable[[#This Row],[CloneBarcode]],7)</f>
        <v>SOUR004</v>
      </c>
      <c r="C4899" t="s">
        <v>4862</v>
      </c>
      <c r="D4899" s="15">
        <v>43928</v>
      </c>
      <c r="E4899" s="15" t="str">
        <f>_xlfn.IFNA(IF(LEFT(VLOOKUP(RecordTable[[#This Row],[METRC]],METRC!A:B,2,FALSE),4)=LEFT(RecordTable[[#This Row],[CloneBarcode]],4),"match","MISMATCH"),"dead")</f>
        <v>dead</v>
      </c>
      <c r="F4899" s="15" t="str">
        <f>_xlfn.IFNA(INDEX(Table6[[#All],[Location]],MATCH(RecordTable[[#This Row],[METRC]],Table6[Tag],0)),"DEAD")</f>
        <v>DEAD</v>
      </c>
    </row>
    <row r="4900" spans="1:6" x14ac:dyDescent="0.25">
      <c r="A4900" t="str">
        <f>_xlfn.CONCAT("1A4070000000065000",RIGHT(RecordTable[[#This Row],[CloneBarcode]],6))</f>
        <v>1A4070000000065000064824</v>
      </c>
      <c r="B4900" t="str">
        <f>LEFT(RecordTable[[#This Row],[CloneBarcode]],7)</f>
        <v>SOUR007</v>
      </c>
      <c r="C4900" t="s">
        <v>232</v>
      </c>
      <c r="D4900" s="15">
        <v>43928</v>
      </c>
      <c r="E4900" s="15" t="str">
        <f>_xlfn.IFNA(IF(LEFT(VLOOKUP(RecordTable[[#This Row],[METRC]],METRC!A:B,2,FALSE),4)=LEFT(RecordTable[[#This Row],[CloneBarcode]],4),"match","MISMATCH"),"dead")</f>
        <v>dead</v>
      </c>
      <c r="F4900" s="15" t="str">
        <f>_xlfn.IFNA(INDEX(Table6[[#All],[Location]],MATCH(RecordTable[[#This Row],[METRC]],Table6[Tag],0)),"DEAD")</f>
        <v>DEAD</v>
      </c>
    </row>
    <row r="4901" spans="1:6" x14ac:dyDescent="0.25">
      <c r="A4901" t="str">
        <f>_xlfn.CONCAT("1A4070000000065000",RIGHT(RecordTable[[#This Row],[CloneBarcode]],6))</f>
        <v>1A4070000000065000064827</v>
      </c>
      <c r="B4901" t="str">
        <f>LEFT(RecordTable[[#This Row],[CloneBarcode]],7)</f>
        <v>SOUR007</v>
      </c>
      <c r="C4901" t="s">
        <v>2640</v>
      </c>
      <c r="D4901" s="15">
        <v>43928</v>
      </c>
      <c r="E4901" s="15" t="str">
        <f>_xlfn.IFNA(IF(LEFT(VLOOKUP(RecordTable[[#This Row],[METRC]],METRC!A:B,2,FALSE),4)=LEFT(RecordTable[[#This Row],[CloneBarcode]],4),"match","MISMATCH"),"dead")</f>
        <v>dead</v>
      </c>
      <c r="F4901" s="15" t="str">
        <f>_xlfn.IFNA(INDEX(Table6[[#All],[Location]],MATCH(RecordTable[[#This Row],[METRC]],Table6[Tag],0)),"DEAD")</f>
        <v>DEAD</v>
      </c>
    </row>
    <row r="4902" spans="1:6" x14ac:dyDescent="0.25">
      <c r="A4902" t="s">
        <v>4667</v>
      </c>
      <c r="B4902" t="s">
        <v>2715</v>
      </c>
      <c r="C4902" t="str">
        <f>_xlfn.CONCAT(RecordTable[[#This Row],[PhenoAbbv]],".",RIGHT(RecordTable[[#This Row],[METRC]],6))</f>
        <v>SOUR011.048127</v>
      </c>
      <c r="D4902" s="15">
        <v>43928</v>
      </c>
      <c r="E4902" s="15" t="str">
        <f>_xlfn.IFNA(IF(LEFT(VLOOKUP(RecordTable[[#This Row],[METRC]],METRC!A:B,2,FALSE),4)=LEFT(RecordTable[[#This Row],[CloneBarcode]],4),"match","MISMATCH"),"dead")</f>
        <v>dead</v>
      </c>
      <c r="F4902" s="15" t="str">
        <f>_xlfn.IFNA(INDEX(Table6[[#All],[Location]],MATCH(RecordTable[[#This Row],[METRC]],Table6[Tag],0)),"DEAD")</f>
        <v>DEAD</v>
      </c>
    </row>
    <row r="4903" spans="1:6" x14ac:dyDescent="0.25">
      <c r="A4903" t="s">
        <v>4869</v>
      </c>
      <c r="B4903" t="s">
        <v>2715</v>
      </c>
      <c r="C4903" t="str">
        <f>_xlfn.CONCAT(RecordTable[[#This Row],[PhenoAbbv]],".",RIGHT(RecordTable[[#This Row],[METRC]],6))</f>
        <v>SOUR011.053294</v>
      </c>
      <c r="D4903" s="15">
        <v>43928</v>
      </c>
      <c r="E4903" s="15" t="str">
        <f>_xlfn.IFNA(IF(LEFT(VLOOKUP(RecordTable[[#This Row],[METRC]],METRC!A:B,2,FALSE),4)=LEFT(RecordTable[[#This Row],[CloneBarcode]],4),"match","MISMATCH"),"dead")</f>
        <v>dead</v>
      </c>
      <c r="F4903" s="15" t="str">
        <f>_xlfn.IFNA(INDEX(Table6[[#All],[Location]],MATCH(RecordTable[[#This Row],[METRC]],Table6[Tag],0)),"DEAD")</f>
        <v>DEAD</v>
      </c>
    </row>
    <row r="4904" spans="1:6" x14ac:dyDescent="0.25">
      <c r="A4904" t="s">
        <v>4994</v>
      </c>
      <c r="B4904" t="s">
        <v>2715</v>
      </c>
      <c r="C4904" t="str">
        <f>_xlfn.CONCAT(RecordTable[[#This Row],[PhenoAbbv]],".",RIGHT(RecordTable[[#This Row],[METRC]],6))</f>
        <v>SOUR011.057033</v>
      </c>
      <c r="D4904" s="15">
        <v>43928</v>
      </c>
      <c r="E4904" s="15" t="str">
        <f>_xlfn.IFNA(IF(LEFT(VLOOKUP(RecordTable[[#This Row],[METRC]],METRC!A:B,2,FALSE),4)=LEFT(RecordTable[[#This Row],[CloneBarcode]],4),"match","MISMATCH"),"dead")</f>
        <v>dead</v>
      </c>
      <c r="F4904" s="15" t="str">
        <f>_xlfn.IFNA(INDEX(Table6[[#All],[Location]],MATCH(RecordTable[[#This Row],[METRC]],Table6[Tag],0)),"DEAD")</f>
        <v>DEAD</v>
      </c>
    </row>
    <row r="4905" spans="1:6" x14ac:dyDescent="0.25">
      <c r="A4905" t="str">
        <f>_xlfn.CONCAT("1A4070000000065000",RIGHT(RecordTable[[#This Row],[CloneBarcode]],6))</f>
        <v>1A4070000000065000064818</v>
      </c>
      <c r="B4905" t="str">
        <f>LEFT(RecordTable[[#This Row],[CloneBarcode]],7)</f>
        <v>SOUR011</v>
      </c>
      <c r="C4905" t="s">
        <v>2745</v>
      </c>
      <c r="D4905" s="15">
        <v>43928</v>
      </c>
      <c r="E4905" s="15" t="str">
        <f>_xlfn.IFNA(IF(LEFT(VLOOKUP(RecordTable[[#This Row],[METRC]],METRC!A:B,2,FALSE),4)=LEFT(RecordTable[[#This Row],[CloneBarcode]],4),"match","MISMATCH"),"dead")</f>
        <v>dead</v>
      </c>
      <c r="F4905" s="15" t="str">
        <f>_xlfn.IFNA(INDEX(Table6[[#All],[Location]],MATCH(RecordTable[[#This Row],[METRC]],Table6[Tag],0)),"DEAD")</f>
        <v>DEAD</v>
      </c>
    </row>
    <row r="4906" spans="1:6" x14ac:dyDescent="0.25">
      <c r="A4906" t="str">
        <f>_xlfn.CONCAT("1A4070000000065000",RIGHT(RecordTable[[#This Row],[CloneBarcode]],6))</f>
        <v>1A4070000000065000064817</v>
      </c>
      <c r="B4906" t="str">
        <f>LEFT(RecordTable[[#This Row],[CloneBarcode]],7)</f>
        <v>SOUR011</v>
      </c>
      <c r="C4906" t="s">
        <v>2753</v>
      </c>
      <c r="D4906" s="15">
        <v>43928</v>
      </c>
      <c r="E4906" s="15" t="str">
        <f>_xlfn.IFNA(IF(LEFT(VLOOKUP(RecordTable[[#This Row],[METRC]],METRC!A:B,2,FALSE),4)=LEFT(RecordTable[[#This Row],[CloneBarcode]],4),"match","MISMATCH"),"dead")</f>
        <v>dead</v>
      </c>
      <c r="F4906" s="15" t="str">
        <f>_xlfn.IFNA(INDEX(Table6[[#All],[Location]],MATCH(RecordTable[[#This Row],[METRC]],Table6[Tag],0)),"DEAD")</f>
        <v>DEAD</v>
      </c>
    </row>
    <row r="4907" spans="1:6" x14ac:dyDescent="0.25">
      <c r="A4907" t="str">
        <f>_xlfn.CONCAT("1A4070000000065000",RIGHT(RecordTable[[#This Row],[CloneBarcode]],6))</f>
        <v>1A4070000000065000061974</v>
      </c>
      <c r="B4907" t="str">
        <f>LEFT(RecordTable[[#This Row],[CloneBarcode]],7)</f>
        <v>SOUR011</v>
      </c>
      <c r="C4907" t="s">
        <v>2737</v>
      </c>
      <c r="D4907" s="15">
        <v>43928</v>
      </c>
      <c r="E4907" s="15" t="str">
        <f>_xlfn.IFNA(IF(LEFT(VLOOKUP(RecordTable[[#This Row],[METRC]],METRC!A:B,2,FALSE),4)=LEFT(RecordTable[[#This Row],[CloneBarcode]],4),"match","MISMATCH"),"dead")</f>
        <v>dead</v>
      </c>
      <c r="F4907" s="15" t="str">
        <f>_xlfn.IFNA(INDEX(Table6[[#All],[Location]],MATCH(RecordTable[[#This Row],[METRC]],Table6[Tag],0)),"DEAD")</f>
        <v>DEAD</v>
      </c>
    </row>
    <row r="4908" spans="1:6" x14ac:dyDescent="0.25">
      <c r="A4908" t="str">
        <f>_xlfn.CONCAT("1A4070000000065000",RIGHT(RecordTable[[#This Row],[CloneBarcode]],6))</f>
        <v>1A4070000000065000064820</v>
      </c>
      <c r="B4908" t="str">
        <f>LEFT(RecordTable[[#This Row],[CloneBarcode]],7)</f>
        <v>SOUR011</v>
      </c>
      <c r="C4908" t="s">
        <v>172</v>
      </c>
      <c r="D4908" s="15">
        <v>43928</v>
      </c>
      <c r="E4908" s="15" t="str">
        <f>_xlfn.IFNA(IF(LEFT(VLOOKUP(RecordTable[[#This Row],[METRC]],METRC!A:B,2,FALSE),4)=LEFT(RecordTable[[#This Row],[CloneBarcode]],4),"match","MISMATCH"),"dead")</f>
        <v>dead</v>
      </c>
      <c r="F4908" s="15" t="str">
        <f>_xlfn.IFNA(INDEX(Table6[[#All],[Location]],MATCH(RecordTable[[#This Row],[METRC]],Table6[Tag],0)),"DEAD")</f>
        <v>DEAD</v>
      </c>
    </row>
    <row r="4909" spans="1:6" x14ac:dyDescent="0.25">
      <c r="A4909" t="s">
        <v>4670</v>
      </c>
      <c r="B4909" t="s">
        <v>2659</v>
      </c>
      <c r="C4909" t="str">
        <f>_xlfn.CONCAT(RecordTable[[#This Row],[PhenoAbbv]],".",RIGHT(RecordTable[[#This Row],[METRC]],6))</f>
        <v>STR8014.045536</v>
      </c>
      <c r="D4909" s="15">
        <v>43928</v>
      </c>
      <c r="E4909" s="15" t="str">
        <f>_xlfn.IFNA(IF(LEFT(VLOOKUP(RecordTable[[#This Row],[METRC]],METRC!A:B,2,FALSE),4)=LEFT(RecordTable[[#This Row],[CloneBarcode]],4),"match","MISMATCH"),"dead")</f>
        <v>dead</v>
      </c>
      <c r="F4909" s="15" t="str">
        <f>_xlfn.IFNA(INDEX(Table6[[#All],[Location]],MATCH(RecordTable[[#This Row],[METRC]],Table6[Tag],0)),"DEAD")</f>
        <v>DEAD</v>
      </c>
    </row>
    <row r="4910" spans="1:6" x14ac:dyDescent="0.25">
      <c r="A4910" t="s">
        <v>4671</v>
      </c>
      <c r="B4910" t="s">
        <v>2659</v>
      </c>
      <c r="C4910" t="str">
        <f>_xlfn.CONCAT(RecordTable[[#This Row],[PhenoAbbv]],".",RIGHT(RecordTable[[#This Row],[METRC]],6))</f>
        <v>STR8014.045537</v>
      </c>
      <c r="D4910" s="15">
        <v>43928</v>
      </c>
      <c r="E4910" s="15" t="str">
        <f>_xlfn.IFNA(IF(LEFT(VLOOKUP(RecordTable[[#This Row],[METRC]],METRC!A:B,2,FALSE),4)=LEFT(RecordTable[[#This Row],[CloneBarcode]],4),"match","MISMATCH"),"dead")</f>
        <v>dead</v>
      </c>
      <c r="F4910" s="15" t="str">
        <f>_xlfn.IFNA(INDEX(Table6[[#All],[Location]],MATCH(RecordTable[[#This Row],[METRC]],Table6[Tag],0)),"DEAD")</f>
        <v>DEAD</v>
      </c>
    </row>
    <row r="4911" spans="1:6" x14ac:dyDescent="0.25">
      <c r="A4911" t="s">
        <v>4673</v>
      </c>
      <c r="B4911" t="s">
        <v>2659</v>
      </c>
      <c r="C4911" t="str">
        <f>_xlfn.CONCAT(RecordTable[[#This Row],[PhenoAbbv]],".",RIGHT(RecordTable[[#This Row],[METRC]],6))</f>
        <v>STR8014.048047</v>
      </c>
      <c r="D4911" s="15">
        <v>43928</v>
      </c>
      <c r="E4911" s="15" t="str">
        <f>_xlfn.IFNA(IF(LEFT(VLOOKUP(RecordTable[[#This Row],[METRC]],METRC!A:B,2,FALSE),4)=LEFT(RecordTable[[#This Row],[CloneBarcode]],4),"match","MISMATCH"),"dead")</f>
        <v>dead</v>
      </c>
      <c r="F4911" s="15" t="str">
        <f>_xlfn.IFNA(INDEX(Table6[[#All],[Location]],MATCH(RecordTable[[#This Row],[METRC]],Table6[Tag],0)),"DEAD")</f>
        <v>DEAD</v>
      </c>
    </row>
    <row r="4912" spans="1:6" x14ac:dyDescent="0.25">
      <c r="A4912" t="s">
        <v>4871</v>
      </c>
      <c r="B4912" t="s">
        <v>2659</v>
      </c>
      <c r="C4912" t="str">
        <f>_xlfn.CONCAT(RecordTable[[#This Row],[PhenoAbbv]],".",RIGHT(RecordTable[[#This Row],[METRC]],6))</f>
        <v>STR8014.053178</v>
      </c>
      <c r="D4912" s="15">
        <v>43928</v>
      </c>
      <c r="E4912" s="15" t="str">
        <f>_xlfn.IFNA(IF(LEFT(VLOOKUP(RecordTable[[#This Row],[METRC]],METRC!A:B,2,FALSE),4)=LEFT(RecordTable[[#This Row],[CloneBarcode]],4),"match","MISMATCH"),"dead")</f>
        <v>dead</v>
      </c>
      <c r="F4912" s="15" t="str">
        <f>_xlfn.IFNA(INDEX(Table6[[#All],[Location]],MATCH(RecordTable[[#This Row],[METRC]],Table6[Tag],0)),"DEAD")</f>
        <v>DEAD</v>
      </c>
    </row>
    <row r="4913" spans="1:6" x14ac:dyDescent="0.25">
      <c r="A4913" t="s">
        <v>4872</v>
      </c>
      <c r="B4913" t="s">
        <v>2659</v>
      </c>
      <c r="C4913" t="str">
        <f>_xlfn.CONCAT(RecordTable[[#This Row],[PhenoAbbv]],".",RIGHT(RecordTable[[#This Row],[METRC]],6))</f>
        <v>STR8014.053180</v>
      </c>
      <c r="D4913" s="15">
        <v>43928</v>
      </c>
      <c r="E4913" s="15" t="str">
        <f>_xlfn.IFNA(IF(LEFT(VLOOKUP(RecordTable[[#This Row],[METRC]],METRC!A:B,2,FALSE),4)=LEFT(RecordTable[[#This Row],[CloneBarcode]],4),"match","MISMATCH"),"dead")</f>
        <v>dead</v>
      </c>
      <c r="F4913" s="15" t="str">
        <f>_xlfn.IFNA(INDEX(Table6[[#All],[Location]],MATCH(RecordTable[[#This Row],[METRC]],Table6[Tag],0)),"DEAD")</f>
        <v>DEAD</v>
      </c>
    </row>
    <row r="4914" spans="1:6" x14ac:dyDescent="0.25">
      <c r="A4914" t="str">
        <f>_xlfn.CONCAT("1A4070000000065000",RIGHT(RecordTable[[#This Row],[CloneBarcode]],6))</f>
        <v>1A4070000000065000064619</v>
      </c>
      <c r="B4914" t="str">
        <f>LEFT(RecordTable[[#This Row],[CloneBarcode]],7)</f>
        <v>STR8014</v>
      </c>
      <c r="C4914" t="s">
        <v>4970</v>
      </c>
      <c r="D4914" s="15">
        <v>43928</v>
      </c>
      <c r="E4914" s="15" t="str">
        <f>_xlfn.IFNA(IF(LEFT(VLOOKUP(RecordTable[[#This Row],[METRC]],METRC!A:B,2,FALSE),4)=LEFT(RecordTable[[#This Row],[CloneBarcode]],4),"match","MISMATCH"),"dead")</f>
        <v>dead</v>
      </c>
      <c r="F4914" s="15" t="str">
        <f>_xlfn.IFNA(INDEX(Table6[[#All],[Location]],MATCH(RecordTable[[#This Row],[METRC]],Table6[Tag],0)),"DEAD")</f>
        <v>DEAD</v>
      </c>
    </row>
    <row r="4915" spans="1:6" x14ac:dyDescent="0.25">
      <c r="A4915" t="str">
        <f>_xlfn.CONCAT("1A4070000000065000",RIGHT(RecordTable[[#This Row],[CloneBarcode]],6))</f>
        <v>1A4070000000065000064618</v>
      </c>
      <c r="B4915" t="str">
        <f>LEFT(RecordTable[[#This Row],[CloneBarcode]],7)</f>
        <v>STR8014</v>
      </c>
      <c r="C4915" t="s">
        <v>2705</v>
      </c>
      <c r="D4915" s="15">
        <v>43928</v>
      </c>
      <c r="E4915" s="15" t="str">
        <f>_xlfn.IFNA(IF(LEFT(VLOOKUP(RecordTable[[#This Row],[METRC]],METRC!A:B,2,FALSE),4)=LEFT(RecordTable[[#This Row],[CloneBarcode]],4),"match","MISMATCH"),"dead")</f>
        <v>dead</v>
      </c>
      <c r="F4915" s="15" t="str">
        <f>_xlfn.IFNA(INDEX(Table6[[#All],[Location]],MATCH(RecordTable[[#This Row],[METRC]],Table6[Tag],0)),"DEAD")</f>
        <v>DEAD</v>
      </c>
    </row>
    <row r="4916" spans="1:6" x14ac:dyDescent="0.25">
      <c r="A4916" t="str">
        <f>_xlfn.CONCAT("1A4070000000065000",RIGHT(RecordTable[[#This Row],[CloneBarcode]],6))</f>
        <v>1A4070000000065000066660</v>
      </c>
      <c r="B4916" t="str">
        <f>LEFT(RecordTable[[#This Row],[CloneBarcode]],7)</f>
        <v>STR8014</v>
      </c>
      <c r="C4916" t="s">
        <v>2720</v>
      </c>
      <c r="D4916" s="15">
        <v>43928</v>
      </c>
      <c r="E4916" s="15" t="str">
        <f>_xlfn.IFNA(IF(LEFT(VLOOKUP(RecordTable[[#This Row],[METRC]],METRC!A:B,2,FALSE),4)=LEFT(RecordTable[[#This Row],[CloneBarcode]],4),"match","MISMATCH"),"dead")</f>
        <v>dead</v>
      </c>
      <c r="F4916" s="15" t="str">
        <f>_xlfn.IFNA(INDEX(Table6[[#All],[Location]],MATCH(RecordTable[[#This Row],[METRC]],Table6[Tag],0)),"DEAD")</f>
        <v>DEAD</v>
      </c>
    </row>
    <row r="4917" spans="1:6" x14ac:dyDescent="0.25">
      <c r="A4917" t="str">
        <f>_xlfn.CONCAT("1A4070000000065000",RIGHT(RecordTable[[#This Row],[CloneBarcode]],6))</f>
        <v>1A4070000000065000066661</v>
      </c>
      <c r="B4917" t="str">
        <f>LEFT(RecordTable[[#This Row],[CloneBarcode]],7)</f>
        <v>STR8014</v>
      </c>
      <c r="C4917" t="s">
        <v>2707</v>
      </c>
      <c r="D4917" s="15">
        <v>43928</v>
      </c>
      <c r="E4917" s="15" t="str">
        <f>_xlfn.IFNA(IF(LEFT(VLOOKUP(RecordTable[[#This Row],[METRC]],METRC!A:B,2,FALSE),4)=LEFT(RecordTable[[#This Row],[CloneBarcode]],4),"match","MISMATCH"),"dead")</f>
        <v>dead</v>
      </c>
      <c r="F4917" s="15" t="str">
        <f>_xlfn.IFNA(INDEX(Table6[[#All],[Location]],MATCH(RecordTable[[#This Row],[METRC]],Table6[Tag],0)),"DEAD")</f>
        <v>DEAD</v>
      </c>
    </row>
    <row r="4918" spans="1:6" x14ac:dyDescent="0.25">
      <c r="A4918" t="str">
        <f>_xlfn.CONCAT("1A4070000000065000",RIGHT(RecordTable[[#This Row],[CloneBarcode]],6))</f>
        <v>1A4070000000065000066659</v>
      </c>
      <c r="B4918" t="str">
        <f>LEFT(RecordTable[[#This Row],[CloneBarcode]],7)</f>
        <v>STR8014</v>
      </c>
      <c r="C4918" t="s">
        <v>2660</v>
      </c>
      <c r="D4918" s="15">
        <v>43928</v>
      </c>
      <c r="E4918" s="15" t="str">
        <f>_xlfn.IFNA(IF(LEFT(VLOOKUP(RecordTable[[#This Row],[METRC]],METRC!A:B,2,FALSE),4)=LEFT(RecordTable[[#This Row],[CloneBarcode]],4),"match","MISMATCH"),"dead")</f>
        <v>dead</v>
      </c>
      <c r="F4918" s="15" t="str">
        <f>_xlfn.IFNA(INDEX(Table6[[#All],[Location]],MATCH(RecordTable[[#This Row],[METRC]],Table6[Tag],0)),"DEAD")</f>
        <v>DEAD</v>
      </c>
    </row>
    <row r="4919" spans="1:6" x14ac:dyDescent="0.25">
      <c r="A4919" t="str">
        <f>_xlfn.CONCAT("1A4070000000065000",RIGHT(RecordTable[[#This Row],[CloneBarcode]],6))</f>
        <v>1A4070000000065000066666</v>
      </c>
      <c r="B4919" t="str">
        <f>LEFT(RecordTable[[#This Row],[CloneBarcode]],7)</f>
        <v>STR8014</v>
      </c>
      <c r="C4919" t="s">
        <v>2690</v>
      </c>
      <c r="D4919" s="15">
        <v>43928</v>
      </c>
      <c r="E4919" s="15" t="str">
        <f>_xlfn.IFNA(IF(LEFT(VLOOKUP(RecordTable[[#This Row],[METRC]],METRC!A:B,2,FALSE),4)=LEFT(RecordTable[[#This Row],[CloneBarcode]],4),"match","MISMATCH"),"dead")</f>
        <v>dead</v>
      </c>
      <c r="F4919" s="15" t="str">
        <f>_xlfn.IFNA(INDEX(Table6[[#All],[Location]],MATCH(RecordTable[[#This Row],[METRC]],Table6[Tag],0)),"DEAD")</f>
        <v>DEAD</v>
      </c>
    </row>
    <row r="4920" spans="1:6" x14ac:dyDescent="0.25">
      <c r="A4920" t="s">
        <v>4674</v>
      </c>
      <c r="B4920" t="s">
        <v>2667</v>
      </c>
      <c r="C4920" t="str">
        <f>_xlfn.CONCAT(RecordTable[[#This Row],[PhenoAbbv]],".",RIGHT(RecordTable[[#This Row],[METRC]],6))</f>
        <v>STR8017.045488</v>
      </c>
      <c r="D4920" s="15">
        <v>43928</v>
      </c>
      <c r="E4920" s="15" t="str">
        <f>_xlfn.IFNA(IF(LEFT(VLOOKUP(RecordTable[[#This Row],[METRC]],METRC!A:B,2,FALSE),4)=LEFT(RecordTable[[#This Row],[CloneBarcode]],4),"match","MISMATCH"),"dead")</f>
        <v>dead</v>
      </c>
      <c r="F4920" s="15" t="str">
        <f>_xlfn.IFNA(INDEX(Table6[[#All],[Location]],MATCH(RecordTable[[#This Row],[METRC]],Table6[Tag],0)),"DEAD")</f>
        <v>DEAD</v>
      </c>
    </row>
    <row r="4921" spans="1:6" x14ac:dyDescent="0.25">
      <c r="A4921" t="s">
        <v>4675</v>
      </c>
      <c r="B4921" t="s">
        <v>2667</v>
      </c>
      <c r="C4921" t="str">
        <f>_xlfn.CONCAT(RecordTable[[#This Row],[PhenoAbbv]],".",RIGHT(RecordTable[[#This Row],[METRC]],6))</f>
        <v>STR8017.048042</v>
      </c>
      <c r="D4921" s="15">
        <v>43928</v>
      </c>
      <c r="E4921" s="15" t="str">
        <f>_xlfn.IFNA(IF(LEFT(VLOOKUP(RecordTable[[#This Row],[METRC]],METRC!A:B,2,FALSE),4)=LEFT(RecordTable[[#This Row],[CloneBarcode]],4),"match","MISMATCH"),"dead")</f>
        <v>dead</v>
      </c>
      <c r="F4921" s="15" t="str">
        <f>_xlfn.IFNA(INDEX(Table6[[#All],[Location]],MATCH(RecordTable[[#This Row],[METRC]],Table6[Tag],0)),"DEAD")</f>
        <v>DEAD</v>
      </c>
    </row>
    <row r="4922" spans="1:6" x14ac:dyDescent="0.25">
      <c r="A4922" t="s">
        <v>4676</v>
      </c>
      <c r="B4922" t="s">
        <v>2667</v>
      </c>
      <c r="C4922" t="str">
        <f>_xlfn.CONCAT(RecordTable[[#This Row],[PhenoAbbv]],".",RIGHT(RecordTable[[#This Row],[METRC]],6))</f>
        <v>STR8017.048043</v>
      </c>
      <c r="D4922" s="15">
        <v>43928</v>
      </c>
      <c r="E4922" s="15" t="str">
        <f>_xlfn.IFNA(IF(LEFT(VLOOKUP(RecordTable[[#This Row],[METRC]],METRC!A:B,2,FALSE),4)=LEFT(RecordTable[[#This Row],[CloneBarcode]],4),"match","MISMATCH"),"dead")</f>
        <v>dead</v>
      </c>
      <c r="F4922" s="15" t="str">
        <f>_xlfn.IFNA(INDEX(Table6[[#All],[Location]],MATCH(RecordTable[[#This Row],[METRC]],Table6[Tag],0)),"DEAD")</f>
        <v>DEAD</v>
      </c>
    </row>
    <row r="4923" spans="1:6" x14ac:dyDescent="0.25">
      <c r="A4923" t="str">
        <f>_xlfn.CONCAT("1A4070000000065000",RIGHT(RecordTable[[#This Row],[CloneBarcode]],6))</f>
        <v>1A4070000000065000064392</v>
      </c>
      <c r="B4923" t="str">
        <f>LEFT(RecordTable[[#This Row],[CloneBarcode]],7)</f>
        <v>STR8017</v>
      </c>
      <c r="C4923" t="s">
        <v>2728</v>
      </c>
      <c r="D4923" s="15">
        <v>43928</v>
      </c>
      <c r="E4923" s="15" t="str">
        <f>_xlfn.IFNA(IF(LEFT(VLOOKUP(RecordTable[[#This Row],[METRC]],METRC!A:B,2,FALSE),4)=LEFT(RecordTable[[#This Row],[CloneBarcode]],4),"match","MISMATCH"),"dead")</f>
        <v>dead</v>
      </c>
      <c r="F4923" s="15" t="str">
        <f>_xlfn.IFNA(INDEX(Table6[[#All],[Location]],MATCH(RecordTable[[#This Row],[METRC]],Table6[Tag],0)),"DEAD")</f>
        <v>DEAD</v>
      </c>
    </row>
    <row r="4924" spans="1:6" x14ac:dyDescent="0.25">
      <c r="A4924" t="str">
        <f>_xlfn.CONCAT("1A4070000000065000",RIGHT(RecordTable[[#This Row],[CloneBarcode]],6))</f>
        <v>1A4070000000065000064465</v>
      </c>
      <c r="B4924" t="str">
        <f>LEFT(RecordTable[[#This Row],[CloneBarcode]],7)</f>
        <v>STR8017</v>
      </c>
      <c r="C4924" t="s">
        <v>2747</v>
      </c>
      <c r="D4924" s="15">
        <v>43928</v>
      </c>
      <c r="E4924" s="15" t="str">
        <f>_xlfn.IFNA(IF(LEFT(VLOOKUP(RecordTable[[#This Row],[METRC]],METRC!A:B,2,FALSE),4)=LEFT(RecordTable[[#This Row],[CloneBarcode]],4),"match","MISMATCH"),"dead")</f>
        <v>dead</v>
      </c>
      <c r="F4924" s="15" t="str">
        <f>_xlfn.IFNA(INDEX(Table6[[#All],[Location]],MATCH(RecordTable[[#This Row],[METRC]],Table6[Tag],0)),"DEAD")</f>
        <v>DEAD</v>
      </c>
    </row>
    <row r="4925" spans="1:6" x14ac:dyDescent="0.25">
      <c r="A4925" t="str">
        <f>_xlfn.CONCAT("1A4070000000065000",RIGHT(RecordTable[[#This Row],[CloneBarcode]],6))</f>
        <v>1A4070000000065000066663</v>
      </c>
      <c r="B4925" t="str">
        <f>LEFT(RecordTable[[#This Row],[CloneBarcode]],7)</f>
        <v>STR8017</v>
      </c>
      <c r="C4925" t="s">
        <v>2703</v>
      </c>
      <c r="D4925" s="15">
        <v>43928</v>
      </c>
      <c r="E4925" s="15" t="str">
        <f>_xlfn.IFNA(IF(LEFT(VLOOKUP(RecordTable[[#This Row],[METRC]],METRC!A:B,2,FALSE),4)=LEFT(RecordTable[[#This Row],[CloneBarcode]],4),"match","MISMATCH"),"dead")</f>
        <v>dead</v>
      </c>
      <c r="F4925" s="15" t="str">
        <f>_xlfn.IFNA(INDEX(Table6[[#All],[Location]],MATCH(RecordTable[[#This Row],[METRC]],Table6[Tag],0)),"DEAD")</f>
        <v>DEAD</v>
      </c>
    </row>
    <row r="4926" spans="1:6" x14ac:dyDescent="0.25">
      <c r="A4926" t="str">
        <f>_xlfn.CONCAT("1A4070000000065000",RIGHT(RecordTable[[#This Row],[CloneBarcode]],6))</f>
        <v>1A4070000000065000066662</v>
      </c>
      <c r="B4926" t="str">
        <f>LEFT(RecordTable[[#This Row],[CloneBarcode]],7)</f>
        <v>STR8017</v>
      </c>
      <c r="C4926" t="s">
        <v>2740</v>
      </c>
      <c r="D4926" s="15">
        <v>43928</v>
      </c>
      <c r="E4926" s="15" t="str">
        <f>_xlfn.IFNA(IF(LEFT(VLOOKUP(RecordTable[[#This Row],[METRC]],METRC!A:B,2,FALSE),4)=LEFT(RecordTable[[#This Row],[CloneBarcode]],4),"match","MISMATCH"),"dead")</f>
        <v>dead</v>
      </c>
      <c r="F4926" s="15" t="str">
        <f>_xlfn.IFNA(INDEX(Table6[[#All],[Location]],MATCH(RecordTable[[#This Row],[METRC]],Table6[Tag],0)),"DEAD")</f>
        <v>DEAD</v>
      </c>
    </row>
    <row r="4927" spans="1:6" x14ac:dyDescent="0.25">
      <c r="A4927" t="str">
        <f>_xlfn.CONCAT("1A4070000000065000",RIGHT(RecordTable[[#This Row],[CloneBarcode]],6))</f>
        <v>1A4070000000065000066665</v>
      </c>
      <c r="B4927" t="str">
        <f>LEFT(RecordTable[[#This Row],[CloneBarcode]],7)</f>
        <v>STR8017</v>
      </c>
      <c r="C4927" t="s">
        <v>2668</v>
      </c>
      <c r="D4927" s="15">
        <v>43928</v>
      </c>
      <c r="E4927" s="15" t="str">
        <f>_xlfn.IFNA(IF(LEFT(VLOOKUP(RecordTable[[#This Row],[METRC]],METRC!A:B,2,FALSE),4)=LEFT(RecordTable[[#This Row],[CloneBarcode]],4),"match","MISMATCH"),"dead")</f>
        <v>dead</v>
      </c>
      <c r="F4927" s="15" t="str">
        <f>_xlfn.IFNA(INDEX(Table6[[#All],[Location]],MATCH(RecordTable[[#This Row],[METRC]],Table6[Tag],0)),"DEAD")</f>
        <v>DEAD</v>
      </c>
    </row>
    <row r="4928" spans="1:6" x14ac:dyDescent="0.25">
      <c r="A4928" t="str">
        <f>_xlfn.CONCAT("1A4070000000065000",RIGHT(RecordTable[[#This Row],[CloneBarcode]],6))</f>
        <v>1A4070000000065000066664</v>
      </c>
      <c r="B4928" t="str">
        <f>LEFT(RecordTable[[#This Row],[CloneBarcode]],7)</f>
        <v>STR8017</v>
      </c>
      <c r="C4928" t="s">
        <v>2757</v>
      </c>
      <c r="D4928" s="15">
        <v>43928</v>
      </c>
      <c r="E4928" s="15" t="str">
        <f>_xlfn.IFNA(IF(LEFT(VLOOKUP(RecordTable[[#This Row],[METRC]],METRC!A:B,2,FALSE),4)=LEFT(RecordTable[[#This Row],[CloneBarcode]],4),"match","MISMATCH"),"dead")</f>
        <v>dead</v>
      </c>
      <c r="F4928" s="15" t="str">
        <f>_xlfn.IFNA(INDEX(Table6[[#All],[Location]],MATCH(RecordTable[[#This Row],[METRC]],Table6[Tag],0)),"DEAD")</f>
        <v>DEAD</v>
      </c>
    </row>
    <row r="4929" spans="1:6" x14ac:dyDescent="0.25">
      <c r="A4929" t="s">
        <v>4875</v>
      </c>
      <c r="B4929" t="s">
        <v>117</v>
      </c>
      <c r="C4929" t="str">
        <f>_xlfn.CONCAT(RecordTable[[#This Row],[PhenoAbbv]],".",RIGHT(RecordTable[[#This Row],[METRC]],6))</f>
        <v>SUNL006.053249</v>
      </c>
      <c r="D4929" s="15">
        <v>43928</v>
      </c>
      <c r="E4929" s="15" t="str">
        <f>_xlfn.IFNA(IF(LEFT(VLOOKUP(RecordTable[[#This Row],[METRC]],METRC!A:B,2,FALSE),4)=LEFT(RecordTable[[#This Row],[CloneBarcode]],4),"match","MISMATCH"),"dead")</f>
        <v>dead</v>
      </c>
      <c r="F4929" s="15" t="str">
        <f>_xlfn.IFNA(INDEX(Table6[[#All],[Location]],MATCH(RecordTable[[#This Row],[METRC]],Table6[Tag],0)),"DEAD")</f>
        <v>DEAD</v>
      </c>
    </row>
    <row r="4930" spans="1:6" x14ac:dyDescent="0.25">
      <c r="A4930" t="s">
        <v>4995</v>
      </c>
      <c r="B4930" t="s">
        <v>117</v>
      </c>
      <c r="C4930" t="str">
        <f>_xlfn.CONCAT(RecordTable[[#This Row],[PhenoAbbv]],".",RIGHT(RecordTable[[#This Row],[METRC]],6))</f>
        <v>SUNL006.057447</v>
      </c>
      <c r="D4930" s="15">
        <v>43928</v>
      </c>
      <c r="E4930" s="15" t="str">
        <f>_xlfn.IFNA(IF(LEFT(VLOOKUP(RecordTable[[#This Row],[METRC]],METRC!A:B,2,FALSE),4)=LEFT(RecordTable[[#This Row],[CloneBarcode]],4),"match","MISMATCH"),"dead")</f>
        <v>dead</v>
      </c>
      <c r="F4930" s="15" t="str">
        <f>_xlfn.IFNA(INDEX(Table6[[#All],[Location]],MATCH(RecordTable[[#This Row],[METRC]],Table6[Tag],0)),"DEAD")</f>
        <v>DEAD</v>
      </c>
    </row>
    <row r="4931" spans="1:6" x14ac:dyDescent="0.25">
      <c r="A4931" t="str">
        <f>_xlfn.CONCAT("1A4070000000065000",RIGHT(RecordTable[[#This Row],[CloneBarcode]],6))</f>
        <v>1A4070000000065000057442</v>
      </c>
      <c r="B4931" t="str">
        <f>LEFT(RecordTable[[#This Row],[CloneBarcode]],7)</f>
        <v>SUNL006</v>
      </c>
      <c r="C4931" t="s">
        <v>119</v>
      </c>
      <c r="D4931" s="15">
        <v>43928</v>
      </c>
      <c r="E4931" s="15" t="str">
        <f>_xlfn.IFNA(IF(LEFT(VLOOKUP(RecordTable[[#This Row],[METRC]],METRC!A:B,2,FALSE),4)=LEFT(RecordTable[[#This Row],[CloneBarcode]],4),"match","MISMATCH"),"dead")</f>
        <v>dead</v>
      </c>
      <c r="F4931" s="15" t="str">
        <f>_xlfn.IFNA(INDEX(Table6[[#All],[Location]],MATCH(RecordTable[[#This Row],[METRC]],Table6[Tag],0)),"DEAD")</f>
        <v>DEAD</v>
      </c>
    </row>
    <row r="4932" spans="1:6" x14ac:dyDescent="0.25">
      <c r="A4932" t="str">
        <f>_xlfn.CONCAT("1A4070000000065000",RIGHT(RecordTable[[#This Row],[CloneBarcode]],6))</f>
        <v>1A4070000000065000057443</v>
      </c>
      <c r="B4932" t="str">
        <f>LEFT(RecordTable[[#This Row],[CloneBarcode]],7)</f>
        <v>SUNL006</v>
      </c>
      <c r="C4932" t="s">
        <v>2731</v>
      </c>
      <c r="D4932" s="15">
        <v>43928</v>
      </c>
      <c r="E4932" s="15" t="str">
        <f>_xlfn.IFNA(IF(LEFT(VLOOKUP(RecordTable[[#This Row],[METRC]],METRC!A:B,2,FALSE),4)=LEFT(RecordTable[[#This Row],[CloneBarcode]],4),"match","MISMATCH"),"dead")</f>
        <v>dead</v>
      </c>
      <c r="F4932" s="15" t="str">
        <f>_xlfn.IFNA(INDEX(Table6[[#All],[Location]],MATCH(RecordTable[[#This Row],[METRC]],Table6[Tag],0)),"DEAD")</f>
        <v>DEAD</v>
      </c>
    </row>
    <row r="4933" spans="1:6" x14ac:dyDescent="0.25">
      <c r="A4933" t="s">
        <v>4682</v>
      </c>
      <c r="B4933" t="s">
        <v>3294</v>
      </c>
      <c r="C4933" t="str">
        <f>_xlfn.CONCAT(RecordTable[[#This Row],[PhenoAbbv]],".",RIGHT(RecordTable[[#This Row],[METRC]],6))</f>
        <v>SUNL011.045570</v>
      </c>
      <c r="D4933" s="15">
        <v>43928</v>
      </c>
      <c r="E4933" s="15" t="str">
        <f>_xlfn.IFNA(IF(LEFT(VLOOKUP(RecordTable[[#This Row],[METRC]],METRC!A:B,2,FALSE),4)=LEFT(RecordTable[[#This Row],[CloneBarcode]],4),"match","MISMATCH"),"dead")</f>
        <v>dead</v>
      </c>
      <c r="F4933" s="15" t="str">
        <f>_xlfn.IFNA(INDEX(Table6[[#All],[Location]],MATCH(RecordTable[[#This Row],[METRC]],Table6[Tag],0)),"DEAD")</f>
        <v>DEAD</v>
      </c>
    </row>
    <row r="4934" spans="1:6" x14ac:dyDescent="0.25">
      <c r="A4934" t="s">
        <v>4683</v>
      </c>
      <c r="B4934" t="s">
        <v>3294</v>
      </c>
      <c r="C4934" t="str">
        <f>_xlfn.CONCAT(RecordTable[[#This Row],[PhenoAbbv]],".",RIGHT(RecordTable[[#This Row],[METRC]],6))</f>
        <v>SUNL011.045571</v>
      </c>
      <c r="D4934" s="15">
        <v>43928</v>
      </c>
      <c r="E4934" s="15" t="str">
        <f>_xlfn.IFNA(IF(LEFT(VLOOKUP(RecordTable[[#This Row],[METRC]],METRC!A:B,2,FALSE),4)=LEFT(RecordTable[[#This Row],[CloneBarcode]],4),"match","MISMATCH"),"dead")</f>
        <v>dead</v>
      </c>
      <c r="F4934" s="15" t="str">
        <f>_xlfn.IFNA(INDEX(Table6[[#All],[Location]],MATCH(RecordTable[[#This Row],[METRC]],Table6[Tag],0)),"DEAD")</f>
        <v>DEAD</v>
      </c>
    </row>
    <row r="4935" spans="1:6" x14ac:dyDescent="0.25">
      <c r="A4935" t="str">
        <f>_xlfn.CONCAT("1A4070000000065000",RIGHT(RecordTable[[#This Row],[CloneBarcode]],6))</f>
        <v>1A4070000000065000057449</v>
      </c>
      <c r="B4935" t="str">
        <f>LEFT(RecordTable[[#This Row],[CloneBarcode]],7)</f>
        <v>SUNL011</v>
      </c>
      <c r="C4935" t="s">
        <v>4529</v>
      </c>
      <c r="D4935" s="15">
        <v>43928</v>
      </c>
      <c r="E4935" s="15" t="str">
        <f>_xlfn.IFNA(IF(LEFT(VLOOKUP(RecordTable[[#This Row],[METRC]],METRC!A:B,2,FALSE),4)=LEFT(RecordTable[[#This Row],[CloneBarcode]],4),"match","MISMATCH"),"dead")</f>
        <v>dead</v>
      </c>
      <c r="F4935" s="15" t="str">
        <f>_xlfn.IFNA(INDEX(Table6[[#All],[Location]],MATCH(RecordTable[[#This Row],[METRC]],Table6[Tag],0)),"DEAD")</f>
        <v>DEAD</v>
      </c>
    </row>
    <row r="4936" spans="1:6" x14ac:dyDescent="0.25">
      <c r="A4936" t="str">
        <f>_xlfn.CONCAT("1A4070000000065000",RIGHT(RecordTable[[#This Row],[CloneBarcode]],6))</f>
        <v>1A4070000000065000057446</v>
      </c>
      <c r="B4936" t="str">
        <f>LEFT(RecordTable[[#This Row],[CloneBarcode]],7)</f>
        <v>SUNL011</v>
      </c>
      <c r="C4936" t="s">
        <v>4531</v>
      </c>
      <c r="D4936" s="15">
        <v>43928</v>
      </c>
      <c r="E4936" s="15" t="str">
        <f>_xlfn.IFNA(IF(LEFT(VLOOKUP(RecordTable[[#This Row],[METRC]],METRC!A:B,2,FALSE),4)=LEFT(RecordTable[[#This Row],[CloneBarcode]],4),"match","MISMATCH"),"dead")</f>
        <v>dead</v>
      </c>
      <c r="F4936" s="15" t="str">
        <f>_xlfn.IFNA(INDEX(Table6[[#All],[Location]],MATCH(RecordTable[[#This Row],[METRC]],Table6[Tag],0)),"DEAD")</f>
        <v>DEAD</v>
      </c>
    </row>
    <row r="4937" spans="1:6" x14ac:dyDescent="0.25">
      <c r="A4937" t="str">
        <f>_xlfn.CONCAT("1A4070000000065000",RIGHT(RecordTable[[#This Row],[CloneBarcode]],6))</f>
        <v>1A4070000000065000057450</v>
      </c>
      <c r="B4937" t="str">
        <f>LEFT(RecordTable[[#This Row],[CloneBarcode]],7)</f>
        <v>SUNL011</v>
      </c>
      <c r="C4937" t="s">
        <v>4530</v>
      </c>
      <c r="D4937" s="15">
        <v>43928</v>
      </c>
      <c r="E4937" s="15" t="str">
        <f>_xlfn.IFNA(IF(LEFT(VLOOKUP(RecordTable[[#This Row],[METRC]],METRC!A:B,2,FALSE),4)=LEFT(RecordTable[[#This Row],[CloneBarcode]],4),"match","MISMATCH"),"dead")</f>
        <v>dead</v>
      </c>
      <c r="F4937" s="15" t="str">
        <f>_xlfn.IFNA(INDEX(Table6[[#All],[Location]],MATCH(RecordTable[[#This Row],[METRC]],Table6[Tag],0)),"DEAD")</f>
        <v>DEAD</v>
      </c>
    </row>
    <row r="4938" spans="1:6" x14ac:dyDescent="0.25">
      <c r="A4938" t="str">
        <f>_xlfn.CONCAT("1A4070000000065000",RIGHT(RecordTable[[#This Row],[CloneBarcode]],6))</f>
        <v>1A4070000000065000057448</v>
      </c>
      <c r="B4938" t="str">
        <f>LEFT(RecordTable[[#This Row],[CloneBarcode]],7)</f>
        <v>SUNL011</v>
      </c>
      <c r="C4938" t="s">
        <v>4532</v>
      </c>
      <c r="D4938" s="15">
        <v>43928</v>
      </c>
      <c r="E4938" s="15" t="str">
        <f>_xlfn.IFNA(IF(LEFT(VLOOKUP(RecordTable[[#This Row],[METRC]],METRC!A:B,2,FALSE),4)=LEFT(RecordTable[[#This Row],[CloneBarcode]],4),"match","MISMATCH"),"dead")</f>
        <v>dead</v>
      </c>
      <c r="F4938" s="15" t="str">
        <f>_xlfn.IFNA(INDEX(Table6[[#All],[Location]],MATCH(RecordTable[[#This Row],[METRC]],Table6[Tag],0)),"DEAD")</f>
        <v>DEAD</v>
      </c>
    </row>
    <row r="4939" spans="1:6" x14ac:dyDescent="0.25">
      <c r="A4939" t="str">
        <f>_xlfn.CONCAT("1A4070000000065000",RIGHT(RecordTable[[#This Row],[CloneBarcode]],6))</f>
        <v>1A4070000000065000063638</v>
      </c>
      <c r="B4939" t="str">
        <f>LEFT(RecordTable[[#This Row],[CloneBarcode]],7)</f>
        <v>SUNL013</v>
      </c>
      <c r="C4939" t="s">
        <v>4971</v>
      </c>
      <c r="D4939" s="15">
        <v>43928</v>
      </c>
      <c r="E4939" s="15" t="str">
        <f>_xlfn.IFNA(IF(LEFT(VLOOKUP(RecordTable[[#This Row],[METRC]],METRC!A:B,2,FALSE),4)=LEFT(RecordTable[[#This Row],[CloneBarcode]],4),"match","MISMATCH"),"dead")</f>
        <v>dead</v>
      </c>
      <c r="F4939" s="15" t="str">
        <f>_xlfn.IFNA(INDEX(Table6[[#All],[Location]],MATCH(RecordTable[[#This Row],[METRC]],Table6[Tag],0)),"DEAD")</f>
        <v>DEAD</v>
      </c>
    </row>
    <row r="4940" spans="1:6" x14ac:dyDescent="0.25">
      <c r="A4940" t="s">
        <v>4876</v>
      </c>
      <c r="B4940" t="s">
        <v>283</v>
      </c>
      <c r="C4940" t="str">
        <f>_xlfn.CONCAT(RecordTable[[#This Row],[PhenoAbbv]],".",RIGHT(RecordTable[[#This Row],[METRC]],6))</f>
        <v>SUNL016.057600</v>
      </c>
      <c r="D4940" s="15">
        <v>43928</v>
      </c>
      <c r="E4940" s="15" t="str">
        <f>_xlfn.IFNA(IF(LEFT(VLOOKUP(RecordTable[[#This Row],[METRC]],METRC!A:B,2,FALSE),4)=LEFT(RecordTable[[#This Row],[CloneBarcode]],4),"match","MISMATCH"),"dead")</f>
        <v>dead</v>
      </c>
      <c r="F4940" s="15" t="str">
        <f>_xlfn.IFNA(INDEX(Table6[[#All],[Location]],MATCH(RecordTable[[#This Row],[METRC]],Table6[Tag],0)),"DEAD")</f>
        <v>DEAD</v>
      </c>
    </row>
    <row r="4941" spans="1:6" x14ac:dyDescent="0.25">
      <c r="A4941" t="s">
        <v>103</v>
      </c>
      <c r="B4941" t="s">
        <v>283</v>
      </c>
      <c r="C4941" t="str">
        <f>_xlfn.CONCAT(RecordTable[[#This Row],[PhenoAbbv]],".",RIGHT(RecordTable[[#This Row],[METRC]],6))</f>
        <v>SUNL016.064898</v>
      </c>
      <c r="D4941" s="15">
        <v>43928</v>
      </c>
      <c r="E4941" s="15" t="str">
        <f>_xlfn.IFNA(IF(LEFT(VLOOKUP(RecordTable[[#This Row],[METRC]],METRC!A:B,2,FALSE),4)=LEFT(RecordTable[[#This Row],[CloneBarcode]],4),"match","MISMATCH"),"dead")</f>
        <v>dead</v>
      </c>
      <c r="F4941" s="15" t="str">
        <f>_xlfn.IFNA(INDEX(Table6[[#All],[Location]],MATCH(RecordTable[[#This Row],[METRC]],Table6[Tag],0)),"DEAD")</f>
        <v>DEAD</v>
      </c>
    </row>
    <row r="4942" spans="1:6" x14ac:dyDescent="0.25">
      <c r="A4942" t="s">
        <v>74</v>
      </c>
      <c r="B4942" t="s">
        <v>283</v>
      </c>
      <c r="C4942" t="str">
        <f>_xlfn.CONCAT(RecordTable[[#This Row],[PhenoAbbv]],".",RIGHT(RecordTable[[#This Row],[METRC]],6))</f>
        <v>SUNL016.064901</v>
      </c>
      <c r="D4942" s="15">
        <v>43928</v>
      </c>
      <c r="E4942" s="15" t="str">
        <f>_xlfn.IFNA(IF(LEFT(VLOOKUP(RecordTable[[#This Row],[METRC]],METRC!A:B,2,FALSE),4)=LEFT(RecordTable[[#This Row],[CloneBarcode]],4),"match","MISMATCH"),"dead")</f>
        <v>dead</v>
      </c>
      <c r="F4942" s="15" t="str">
        <f>_xlfn.IFNA(INDEX(Table6[[#All],[Location]],MATCH(RecordTable[[#This Row],[METRC]],Table6[Tag],0)),"DEAD")</f>
        <v>DEAD</v>
      </c>
    </row>
    <row r="4943" spans="1:6" x14ac:dyDescent="0.25">
      <c r="A4943" t="str">
        <f>_xlfn.CONCAT("1A4070000000065000",RIGHT(RecordTable[[#This Row],[CloneBarcode]],6))</f>
        <v>1A4070000000065000064900</v>
      </c>
      <c r="B4943" t="str">
        <f>LEFT(RecordTable[[#This Row],[CloneBarcode]],7)</f>
        <v>SUNL016</v>
      </c>
      <c r="C4943" t="s">
        <v>2738</v>
      </c>
      <c r="D4943" s="15">
        <v>43928</v>
      </c>
      <c r="E4943" s="15" t="str">
        <f>_xlfn.IFNA(IF(LEFT(VLOOKUP(RecordTable[[#This Row],[METRC]],METRC!A:B,2,FALSE),4)=LEFT(RecordTable[[#This Row],[CloneBarcode]],4),"match","MISMATCH"),"dead")</f>
        <v>dead</v>
      </c>
      <c r="F4943" s="15" t="str">
        <f>_xlfn.IFNA(INDEX(Table6[[#All],[Location]],MATCH(RecordTable[[#This Row],[METRC]],Table6[Tag],0)),"DEAD")</f>
        <v>DEAD</v>
      </c>
    </row>
    <row r="4944" spans="1:6" x14ac:dyDescent="0.25">
      <c r="A4944" t="str">
        <f>_xlfn.CONCAT("1A4070000000065000",RIGHT(RecordTable[[#This Row],[CloneBarcode]],6))</f>
        <v>1A4070000000065000064899</v>
      </c>
      <c r="B4944" t="str">
        <f>LEFT(RecordTable[[#This Row],[CloneBarcode]],7)</f>
        <v>SUNL016</v>
      </c>
      <c r="C4944" t="s">
        <v>196</v>
      </c>
      <c r="D4944" s="15">
        <v>43928</v>
      </c>
      <c r="E4944" s="15" t="str">
        <f>_xlfn.IFNA(IF(LEFT(VLOOKUP(RecordTable[[#This Row],[METRC]],METRC!A:B,2,FALSE),4)=LEFT(RecordTable[[#This Row],[CloneBarcode]],4),"match","MISMATCH"),"dead")</f>
        <v>dead</v>
      </c>
      <c r="F4944" s="15" t="str">
        <f>_xlfn.IFNA(INDEX(Table6[[#All],[Location]],MATCH(RecordTable[[#This Row],[METRC]],Table6[Tag],0)),"DEAD")</f>
        <v>DEAD</v>
      </c>
    </row>
    <row r="4945" spans="1:6" x14ac:dyDescent="0.25">
      <c r="A4945" t="s">
        <v>4684</v>
      </c>
      <c r="B4945" t="s">
        <v>2669</v>
      </c>
      <c r="C4945" t="str">
        <f>_xlfn.CONCAT(RecordTable[[#This Row],[PhenoAbbv]],".",RIGHT(RecordTable[[#This Row],[METRC]],6))</f>
        <v>YZUP003.048063</v>
      </c>
      <c r="D4945" s="15">
        <v>43928</v>
      </c>
      <c r="E4945" s="15" t="str">
        <f>_xlfn.IFNA(IF(LEFT(VLOOKUP(RecordTable[[#This Row],[METRC]],METRC!A:B,2,FALSE),4)=LEFT(RecordTable[[#This Row],[CloneBarcode]],4),"match","MISMATCH"),"dead")</f>
        <v>dead</v>
      </c>
      <c r="F4945" s="15" t="str">
        <f>_xlfn.IFNA(INDEX(Table6[[#All],[Location]],MATCH(RecordTable[[#This Row],[METRC]],Table6[Tag],0)),"DEAD")</f>
        <v>DEAD</v>
      </c>
    </row>
    <row r="4946" spans="1:6" x14ac:dyDescent="0.25">
      <c r="A4946" t="s">
        <v>4686</v>
      </c>
      <c r="B4946" t="s">
        <v>2669</v>
      </c>
      <c r="C4946" t="str">
        <f>_xlfn.CONCAT(RecordTable[[#This Row],[PhenoAbbv]],".",RIGHT(RecordTable[[#This Row],[METRC]],6))</f>
        <v>YZUP003.050641</v>
      </c>
      <c r="D4946" s="15">
        <v>43928</v>
      </c>
      <c r="E4946" s="15" t="str">
        <f>_xlfn.IFNA(IF(LEFT(VLOOKUP(RecordTable[[#This Row],[METRC]],METRC!A:B,2,FALSE),4)=LEFT(RecordTable[[#This Row],[CloneBarcode]],4),"match","MISMATCH"),"dead")</f>
        <v>dead</v>
      </c>
      <c r="F4946" s="15" t="str">
        <f>_xlfn.IFNA(INDEX(Table6[[#All],[Location]],MATCH(RecordTable[[#This Row],[METRC]],Table6[Tag],0)),"DEAD")</f>
        <v>DEAD</v>
      </c>
    </row>
    <row r="4947" spans="1:6" x14ac:dyDescent="0.25">
      <c r="A4947" t="s">
        <v>4891</v>
      </c>
      <c r="B4947" t="s">
        <v>2669</v>
      </c>
      <c r="C4947" t="str">
        <f>_xlfn.CONCAT(RecordTable[[#This Row],[PhenoAbbv]],".",RIGHT(RecordTable[[#This Row],[METRC]],6))</f>
        <v>YZUP003.053200</v>
      </c>
      <c r="D4947" s="15">
        <v>43928</v>
      </c>
      <c r="E4947" s="15" t="str">
        <f>_xlfn.IFNA(IF(LEFT(VLOOKUP(RecordTable[[#This Row],[METRC]],METRC!A:B,2,FALSE),4)=LEFT(RecordTable[[#This Row],[CloneBarcode]],4),"match","MISMATCH"),"dead")</f>
        <v>dead</v>
      </c>
      <c r="F4947" s="15" t="str">
        <f>_xlfn.IFNA(INDEX(Table6[[#All],[Location]],MATCH(RecordTable[[#This Row],[METRC]],Table6[Tag],0)),"DEAD")</f>
        <v>DEAD</v>
      </c>
    </row>
    <row r="4948" spans="1:6" x14ac:dyDescent="0.25">
      <c r="A4948" t="str">
        <f>_xlfn.CONCAT("1A4070000000065000",RIGHT(RecordTable[[#This Row],[CloneBarcode]],6))</f>
        <v>1A4070000000065000065105</v>
      </c>
      <c r="B4948" t="str">
        <f>LEFT(RecordTable[[#This Row],[CloneBarcode]],7)</f>
        <v>YZUP003</v>
      </c>
      <c r="C4948" t="s">
        <v>2713</v>
      </c>
      <c r="D4948" s="15">
        <v>43928</v>
      </c>
      <c r="E4948" s="15" t="str">
        <f>_xlfn.IFNA(IF(LEFT(VLOOKUP(RecordTable[[#This Row],[METRC]],METRC!A:B,2,FALSE),4)=LEFT(RecordTable[[#This Row],[CloneBarcode]],4),"match","MISMATCH"),"dead")</f>
        <v>dead</v>
      </c>
      <c r="F4948" s="15" t="str">
        <f>_xlfn.IFNA(INDEX(Table6[[#All],[Location]],MATCH(RecordTable[[#This Row],[METRC]],Table6[Tag],0)),"DEAD")</f>
        <v>DEAD</v>
      </c>
    </row>
    <row r="4949" spans="1:6" x14ac:dyDescent="0.25">
      <c r="A4949" t="str">
        <f>_xlfn.CONCAT("1A4070000000065000",RIGHT(RecordTable[[#This Row],[CloneBarcode]],6))</f>
        <v>1A4070000000065000062276</v>
      </c>
      <c r="B4949" t="str">
        <f>LEFT(RecordTable[[#This Row],[CloneBarcode]],7)</f>
        <v>YZUP003</v>
      </c>
      <c r="C4949" t="s">
        <v>287</v>
      </c>
      <c r="D4949" s="15">
        <v>43928</v>
      </c>
      <c r="E4949" s="15" t="str">
        <f>_xlfn.IFNA(IF(LEFT(VLOOKUP(RecordTable[[#This Row],[METRC]],METRC!A:B,2,FALSE),4)=LEFT(RecordTable[[#This Row],[CloneBarcode]],4),"match","MISMATCH"),"dead")</f>
        <v>dead</v>
      </c>
      <c r="F4949" s="15" t="str">
        <f>_xlfn.IFNA(INDEX(Table6[[#All],[Location]],MATCH(RecordTable[[#This Row],[METRC]],Table6[Tag],0)),"DEAD")</f>
        <v>DEAD</v>
      </c>
    </row>
    <row r="4950" spans="1:6" x14ac:dyDescent="0.25">
      <c r="A4950" t="str">
        <f>_xlfn.CONCAT("1A4070000000065000",RIGHT(RecordTable[[#This Row],[CloneBarcode]],6))</f>
        <v>1A4070000000065000063035</v>
      </c>
      <c r="B4950" t="str">
        <f>LEFT(RecordTable[[#This Row],[CloneBarcode]],7)</f>
        <v>YZUP003</v>
      </c>
      <c r="C4950" t="s">
        <v>290</v>
      </c>
      <c r="D4950" s="15">
        <v>43928</v>
      </c>
      <c r="E4950" s="15" t="str">
        <f>_xlfn.IFNA(IF(LEFT(VLOOKUP(RecordTable[[#This Row],[METRC]],METRC!A:B,2,FALSE),4)=LEFT(RecordTable[[#This Row],[CloneBarcode]],4),"match","MISMATCH"),"dead")</f>
        <v>dead</v>
      </c>
      <c r="F4950" s="15" t="str">
        <f>_xlfn.IFNA(INDEX(Table6[[#All],[Location]],MATCH(RecordTable[[#This Row],[METRC]],Table6[Tag],0)),"DEAD")</f>
        <v>DEAD</v>
      </c>
    </row>
    <row r="4951" spans="1:6" x14ac:dyDescent="0.25">
      <c r="A4951" t="s">
        <v>4723</v>
      </c>
      <c r="B4951" t="s">
        <v>2654</v>
      </c>
      <c r="C4951" t="str">
        <f>_xlfn.CONCAT(RecordTable[[#This Row],[PhenoAbbv]],".",RIGHT(RecordTable[[#This Row],[METRC]],6))</f>
        <v>92CK082.053265</v>
      </c>
      <c r="D4951" s="15">
        <v>43949</v>
      </c>
      <c r="E4951" s="15" t="str">
        <f>_xlfn.IFNA(IF(LEFT(VLOOKUP(RecordTable[[#This Row],[METRC]],METRC!A:B,2,FALSE),4)=LEFT(RecordTable[[#This Row],[CloneBarcode]],4),"match","MISMATCH"),"dead")</f>
        <v>dead</v>
      </c>
      <c r="F4951" s="15" t="str">
        <f>_xlfn.IFNA(INDEX(Table6[[#All],[Location]],MATCH(RecordTable[[#This Row],[METRC]],Table6[Tag],0)),"DEAD")</f>
        <v>DEAD</v>
      </c>
    </row>
    <row r="4952" spans="1:6" x14ac:dyDescent="0.25">
      <c r="A4952" t="s">
        <v>4724</v>
      </c>
      <c r="B4952" t="s">
        <v>2654</v>
      </c>
      <c r="C4952" t="str">
        <f>_xlfn.CONCAT(RecordTable[[#This Row],[PhenoAbbv]],".",RIGHT(RecordTable[[#This Row],[METRC]],6))</f>
        <v>92CK082.053266</v>
      </c>
      <c r="D4952" s="15">
        <v>43949</v>
      </c>
      <c r="E4952" s="15" t="str">
        <f>_xlfn.IFNA(IF(LEFT(VLOOKUP(RecordTable[[#This Row],[METRC]],METRC!A:B,2,FALSE),4)=LEFT(RecordTable[[#This Row],[CloneBarcode]],4),"match","MISMATCH"),"dead")</f>
        <v>dead</v>
      </c>
      <c r="F4952" s="15" t="str">
        <f>_xlfn.IFNA(INDEX(Table6[[#All],[Location]],MATCH(RecordTable[[#This Row],[METRC]],Table6[Tag],0)),"DEAD")</f>
        <v>DEAD</v>
      </c>
    </row>
    <row r="4953" spans="1:6" x14ac:dyDescent="0.25">
      <c r="A4953" t="s">
        <v>4725</v>
      </c>
      <c r="B4953" t="s">
        <v>2654</v>
      </c>
      <c r="C4953" t="str">
        <f>_xlfn.CONCAT(RecordTable[[#This Row],[PhenoAbbv]],".",RIGHT(RecordTable[[#This Row],[METRC]],6))</f>
        <v>92CK082.053267</v>
      </c>
      <c r="D4953" s="15">
        <v>43949</v>
      </c>
      <c r="E4953" s="15" t="str">
        <f>_xlfn.IFNA(IF(LEFT(VLOOKUP(RecordTable[[#This Row],[METRC]],METRC!A:B,2,FALSE),4)=LEFT(RecordTable[[#This Row],[CloneBarcode]],4),"match","MISMATCH"),"dead")</f>
        <v>dead</v>
      </c>
      <c r="F4953" s="15" t="str">
        <f>_xlfn.IFNA(INDEX(Table6[[#All],[Location]],MATCH(RecordTable[[#This Row],[METRC]],Table6[Tag],0)),"DEAD")</f>
        <v>DEAD</v>
      </c>
    </row>
    <row r="4954" spans="1:6" x14ac:dyDescent="0.25">
      <c r="A4954" t="s">
        <v>114</v>
      </c>
      <c r="B4954" t="s">
        <v>2654</v>
      </c>
      <c r="C4954" t="str">
        <f>_xlfn.CONCAT(RecordTable[[#This Row],[PhenoAbbv]],".",RIGHT(RecordTable[[#This Row],[METRC]],6))</f>
        <v>92CK082.057241</v>
      </c>
      <c r="D4954" s="15">
        <v>43949</v>
      </c>
      <c r="E4954" s="15" t="str">
        <f>_xlfn.IFNA(IF(LEFT(VLOOKUP(RecordTable[[#This Row],[METRC]],METRC!A:B,2,FALSE),4)=LEFT(RecordTable[[#This Row],[CloneBarcode]],4),"match","MISMATCH"),"dead")</f>
        <v>dead</v>
      </c>
      <c r="F4954" s="15" t="str">
        <f>_xlfn.IFNA(INDEX(Table6[[#All],[Location]],MATCH(RecordTable[[#This Row],[METRC]],Table6[Tag],0)),"DEAD")</f>
        <v>DEAD</v>
      </c>
    </row>
    <row r="4955" spans="1:6" x14ac:dyDescent="0.25">
      <c r="A4955" t="s">
        <v>115</v>
      </c>
      <c r="B4955" t="s">
        <v>2654</v>
      </c>
      <c r="C4955" t="str">
        <f>_xlfn.CONCAT(RecordTable[[#This Row],[PhenoAbbv]],".",RIGHT(RecordTable[[#This Row],[METRC]],6))</f>
        <v>92CK082.057242</v>
      </c>
      <c r="D4955" s="15">
        <v>43949</v>
      </c>
      <c r="E4955" s="15" t="str">
        <f>_xlfn.IFNA(IF(LEFT(VLOOKUP(RecordTable[[#This Row],[METRC]],METRC!A:B,2,FALSE),4)=LEFT(RecordTable[[#This Row],[CloneBarcode]],4),"match","MISMATCH"),"dead")</f>
        <v>dead</v>
      </c>
      <c r="F4955" s="15" t="str">
        <f>_xlfn.IFNA(INDEX(Table6[[#All],[Location]],MATCH(RecordTable[[#This Row],[METRC]],Table6[Tag],0)),"DEAD")</f>
        <v>DEAD</v>
      </c>
    </row>
    <row r="4956" spans="1:6" x14ac:dyDescent="0.25">
      <c r="A4956" t="s">
        <v>85</v>
      </c>
      <c r="B4956" t="s">
        <v>2654</v>
      </c>
      <c r="C4956" t="str">
        <f>_xlfn.CONCAT(RecordTable[[#This Row],[PhenoAbbv]],".",RIGHT(RecordTable[[#This Row],[METRC]],6))</f>
        <v>92CK082.057264</v>
      </c>
      <c r="D4956" s="15">
        <v>43949</v>
      </c>
      <c r="E4956" s="15" t="str">
        <f>_xlfn.IFNA(IF(LEFT(VLOOKUP(RecordTable[[#This Row],[METRC]],METRC!A:B,2,FALSE),4)=LEFT(RecordTable[[#This Row],[CloneBarcode]],4),"match","MISMATCH"),"dead")</f>
        <v>dead</v>
      </c>
      <c r="F4956" s="15" t="str">
        <f>_xlfn.IFNA(INDEX(Table6[[#All],[Location]],MATCH(RecordTable[[#This Row],[METRC]],Table6[Tag],0)),"DEAD")</f>
        <v>DEAD</v>
      </c>
    </row>
    <row r="4957" spans="1:6" x14ac:dyDescent="0.25">
      <c r="A4957" t="s">
        <v>138</v>
      </c>
      <c r="B4957" t="s">
        <v>2654</v>
      </c>
      <c r="C4957" t="str">
        <f>_xlfn.CONCAT(RecordTable[[#This Row],[PhenoAbbv]],".",RIGHT(RecordTable[[#This Row],[METRC]],6))</f>
        <v>92CK082.061783</v>
      </c>
      <c r="D4957" s="15">
        <v>43949</v>
      </c>
      <c r="E4957" s="15" t="str">
        <f>_xlfn.IFNA(IF(LEFT(VLOOKUP(RecordTable[[#This Row],[METRC]],METRC!A:B,2,FALSE),4)=LEFT(RecordTable[[#This Row],[CloneBarcode]],4),"match","MISMATCH"),"dead")</f>
        <v>dead</v>
      </c>
      <c r="F4957" s="15" t="str">
        <f>_xlfn.IFNA(INDEX(Table6[[#All],[Location]],MATCH(RecordTable[[#This Row],[METRC]],Table6[Tag],0)),"DEAD")</f>
        <v>DEAD</v>
      </c>
    </row>
    <row r="4958" spans="1:6" x14ac:dyDescent="0.25">
      <c r="A4958" t="s">
        <v>32</v>
      </c>
      <c r="B4958" t="s">
        <v>2654</v>
      </c>
      <c r="C4958" t="str">
        <f>_xlfn.CONCAT(RecordTable[[#This Row],[PhenoAbbv]],".",RIGHT(RecordTable[[#This Row],[METRC]],6))</f>
        <v>92CK082.061785</v>
      </c>
      <c r="D4958" s="15">
        <v>43949</v>
      </c>
      <c r="E4958" s="15" t="str">
        <f>_xlfn.IFNA(IF(LEFT(VLOOKUP(RecordTable[[#This Row],[METRC]],METRC!A:B,2,FALSE),4)=LEFT(RecordTable[[#This Row],[CloneBarcode]],4),"match","MISMATCH"),"dead")</f>
        <v>dead</v>
      </c>
      <c r="F4958" s="15" t="str">
        <f>_xlfn.IFNA(INDEX(Table6[[#All],[Location]],MATCH(RecordTable[[#This Row],[METRC]],Table6[Tag],0)),"DEAD")</f>
        <v>DEAD</v>
      </c>
    </row>
    <row r="4959" spans="1:6" x14ac:dyDescent="0.25">
      <c r="A4959" t="s">
        <v>26</v>
      </c>
      <c r="B4959" t="s">
        <v>2649</v>
      </c>
      <c r="C4959" t="str">
        <f>_xlfn.CONCAT(RecordTable[[#This Row],[PhenoAbbv]],".",RIGHT(RecordTable[[#This Row],[METRC]],6))</f>
        <v>92CK119.062675</v>
      </c>
      <c r="D4959" s="15">
        <v>43949</v>
      </c>
      <c r="E4959" s="15" t="str">
        <f>_xlfn.IFNA(IF(LEFT(VLOOKUP(RecordTable[[#This Row],[METRC]],METRC!A:B,2,FALSE),4)=LEFT(RecordTable[[#This Row],[CloneBarcode]],4),"match","MISMATCH"),"dead")</f>
        <v>dead</v>
      </c>
      <c r="F4959" s="15" t="str">
        <f>_xlfn.IFNA(INDEX(Table6[[#All],[Location]],MATCH(RecordTable[[#This Row],[METRC]],Table6[Tag],0)),"DEAD")</f>
        <v>DEAD</v>
      </c>
    </row>
    <row r="4960" spans="1:6" x14ac:dyDescent="0.25">
      <c r="A4960" t="s">
        <v>52</v>
      </c>
      <c r="B4960" t="s">
        <v>2649</v>
      </c>
      <c r="C4960" t="str">
        <f>_xlfn.CONCAT(RecordTable[[#This Row],[PhenoAbbv]],".",RIGHT(RecordTable[[#This Row],[METRC]],6))</f>
        <v>92CK119.062694</v>
      </c>
      <c r="D4960" s="15">
        <v>43949</v>
      </c>
      <c r="E4960" s="15" t="str">
        <f>_xlfn.IFNA(IF(LEFT(VLOOKUP(RecordTable[[#This Row],[METRC]],METRC!A:B,2,FALSE),4)=LEFT(RecordTable[[#This Row],[CloneBarcode]],4),"match","MISMATCH"),"dead")</f>
        <v>dead</v>
      </c>
      <c r="F4960" s="15" t="str">
        <f>_xlfn.IFNA(INDEX(Table6[[#All],[Location]],MATCH(RecordTable[[#This Row],[METRC]],Table6[Tag],0)),"DEAD")</f>
        <v>DEAD</v>
      </c>
    </row>
    <row r="4961" spans="1:6" x14ac:dyDescent="0.25">
      <c r="A4961" t="s">
        <v>29</v>
      </c>
      <c r="B4961" t="s">
        <v>2649</v>
      </c>
      <c r="C4961" t="str">
        <f>_xlfn.CONCAT(RecordTable[[#This Row],[PhenoAbbv]],".",RIGHT(RecordTable[[#This Row],[METRC]],6))</f>
        <v>92CK119.062705</v>
      </c>
      <c r="D4961" s="15">
        <v>43949</v>
      </c>
      <c r="E4961" s="15" t="str">
        <f>_xlfn.IFNA(IF(LEFT(VLOOKUP(RecordTable[[#This Row],[METRC]],METRC!A:B,2,FALSE),4)=LEFT(RecordTable[[#This Row],[CloneBarcode]],4),"match","MISMATCH"),"dead")</f>
        <v>dead</v>
      </c>
      <c r="F4961" s="15" t="str">
        <f>_xlfn.IFNA(INDEX(Table6[[#All],[Location]],MATCH(RecordTable[[#This Row],[METRC]],Table6[Tag],0)),"DEAD")</f>
        <v>DEAD</v>
      </c>
    </row>
    <row r="4962" spans="1:6" x14ac:dyDescent="0.25">
      <c r="A4962" t="s">
        <v>47</v>
      </c>
      <c r="B4962" t="s">
        <v>2649</v>
      </c>
      <c r="C4962" t="str">
        <f>_xlfn.CONCAT(RecordTable[[#This Row],[PhenoAbbv]],".",RIGHT(RecordTable[[#This Row],[METRC]],6))</f>
        <v>92CK119.064884</v>
      </c>
      <c r="D4962" s="15">
        <v>43949</v>
      </c>
      <c r="E4962" s="15" t="str">
        <f>_xlfn.IFNA(IF(LEFT(VLOOKUP(RecordTable[[#This Row],[METRC]],METRC!A:B,2,FALSE),4)=LEFT(RecordTable[[#This Row],[CloneBarcode]],4),"match","MISMATCH"),"dead")</f>
        <v>dead</v>
      </c>
      <c r="F4962" s="15" t="str">
        <f>_xlfn.IFNA(INDEX(Table6[[#All],[Location]],MATCH(RecordTable[[#This Row],[METRC]],Table6[Tag],0)),"DEAD")</f>
        <v>DEAD</v>
      </c>
    </row>
    <row r="4963" spans="1:6" x14ac:dyDescent="0.25">
      <c r="A4963" t="s">
        <v>24</v>
      </c>
      <c r="B4963" t="s">
        <v>2649</v>
      </c>
      <c r="C4963" t="str">
        <f>_xlfn.CONCAT(RecordTable[[#This Row],[PhenoAbbv]],".",RIGHT(RecordTable[[#This Row],[METRC]],6))</f>
        <v>92CK119.064885</v>
      </c>
      <c r="D4963" s="15">
        <v>43949</v>
      </c>
      <c r="E4963" s="15" t="str">
        <f>_xlfn.IFNA(IF(LEFT(VLOOKUP(RecordTable[[#This Row],[METRC]],METRC!A:B,2,FALSE),4)=LEFT(RecordTable[[#This Row],[CloneBarcode]],4),"match","MISMATCH"),"dead")</f>
        <v>dead</v>
      </c>
      <c r="F4963" s="15" t="str">
        <f>_xlfn.IFNA(INDEX(Table6[[#All],[Location]],MATCH(RecordTable[[#This Row],[METRC]],Table6[Tag],0)),"DEAD")</f>
        <v>DEAD</v>
      </c>
    </row>
    <row r="4964" spans="1:6" x14ac:dyDescent="0.25">
      <c r="A4964" t="s">
        <v>51</v>
      </c>
      <c r="B4964" t="s">
        <v>2649</v>
      </c>
      <c r="C4964" t="str">
        <f>_xlfn.CONCAT(RecordTable[[#This Row],[PhenoAbbv]],".",RIGHT(RecordTable[[#This Row],[METRC]],6))</f>
        <v>92CK119.064896</v>
      </c>
      <c r="D4964" s="15">
        <v>43949</v>
      </c>
      <c r="E4964" s="15" t="str">
        <f>_xlfn.IFNA(IF(LEFT(VLOOKUP(RecordTable[[#This Row],[METRC]],METRC!A:B,2,FALSE),4)=LEFT(RecordTable[[#This Row],[CloneBarcode]],4),"match","MISMATCH"),"dead")</f>
        <v>dead</v>
      </c>
      <c r="F4964" s="15" t="str">
        <f>_xlfn.IFNA(INDEX(Table6[[#All],[Location]],MATCH(RecordTable[[#This Row],[METRC]],Table6[Tag],0)),"DEAD")</f>
        <v>DEAD</v>
      </c>
    </row>
    <row r="4965" spans="1:6" x14ac:dyDescent="0.25">
      <c r="A4965" t="s">
        <v>98</v>
      </c>
      <c r="B4965" t="s">
        <v>2649</v>
      </c>
      <c r="C4965" t="str">
        <f>_xlfn.CONCAT(RecordTable[[#This Row],[PhenoAbbv]],".",RIGHT(RecordTable[[#This Row],[METRC]],6))</f>
        <v>92CK119.064897</v>
      </c>
      <c r="D4965" s="15">
        <v>43949</v>
      </c>
      <c r="E4965" s="15" t="str">
        <f>_xlfn.IFNA(IF(LEFT(VLOOKUP(RecordTable[[#This Row],[METRC]],METRC!A:B,2,FALSE),4)=LEFT(RecordTable[[#This Row],[CloneBarcode]],4),"match","MISMATCH"),"dead")</f>
        <v>dead</v>
      </c>
      <c r="F4965" s="15" t="str">
        <f>_xlfn.IFNA(INDEX(Table6[[#All],[Location]],MATCH(RecordTable[[#This Row],[METRC]],Table6[Tag],0)),"DEAD")</f>
        <v>DEAD</v>
      </c>
    </row>
    <row r="4966" spans="1:6" x14ac:dyDescent="0.25">
      <c r="A4966" t="str">
        <f>_xlfn.CONCAT("1A4070000000065000",RIGHT(RecordTable[[#This Row],[CloneBarcode]],6))</f>
        <v>1A4070000000065000064886</v>
      </c>
      <c r="B4966" t="str">
        <f>LEFT(RecordTable[[#This Row],[CloneBarcode]],7)</f>
        <v>92CK119</v>
      </c>
      <c r="C4966" t="s">
        <v>2709</v>
      </c>
      <c r="D4966" s="15">
        <v>43949</v>
      </c>
      <c r="E4966" s="15" t="str">
        <f>_xlfn.IFNA(IF(LEFT(VLOOKUP(RecordTable[[#This Row],[METRC]],METRC!A:B,2,FALSE),4)=LEFT(RecordTable[[#This Row],[CloneBarcode]],4),"match","MISMATCH"),"dead")</f>
        <v>dead</v>
      </c>
      <c r="F4966" s="15" t="str">
        <f>_xlfn.IFNA(INDEX(Table6[[#All],[Location]],MATCH(RecordTable[[#This Row],[METRC]],Table6[Tag],0)),"DEAD")</f>
        <v>DEAD</v>
      </c>
    </row>
    <row r="4967" spans="1:6" x14ac:dyDescent="0.25">
      <c r="A4967" t="str">
        <f>_xlfn.CONCAT("1A4070000000065000",RIGHT(RecordTable[[#This Row],[CloneBarcode]],6))</f>
        <v>1A4070000000065000064895</v>
      </c>
      <c r="B4967" t="str">
        <f>LEFT(RecordTable[[#This Row],[CloneBarcode]],7)</f>
        <v>92CK119</v>
      </c>
      <c r="C4967" t="s">
        <v>2725</v>
      </c>
      <c r="D4967" s="15">
        <v>43949</v>
      </c>
      <c r="E4967" s="15" t="str">
        <f>_xlfn.IFNA(IF(LEFT(VLOOKUP(RecordTable[[#This Row],[METRC]],METRC!A:B,2,FALSE),4)=LEFT(RecordTable[[#This Row],[CloneBarcode]],4),"match","MISMATCH"),"dead")</f>
        <v>dead</v>
      </c>
      <c r="F4967" s="15" t="str">
        <f>_xlfn.IFNA(INDEX(Table6[[#All],[Location]],MATCH(RecordTable[[#This Row],[METRC]],Table6[Tag],0)),"DEAD")</f>
        <v>DEAD</v>
      </c>
    </row>
    <row r="4968" spans="1:6" x14ac:dyDescent="0.25">
      <c r="A4968" t="s">
        <v>4570</v>
      </c>
      <c r="B4968" t="s">
        <v>3002</v>
      </c>
      <c r="C4968" t="str">
        <f>_xlfn.CONCAT(RecordTable[[#This Row],[PhenoAbbv]],".",RIGHT(RecordTable[[#This Row],[METRC]],6))</f>
        <v>DD22005.045550</v>
      </c>
      <c r="D4968" s="15">
        <v>43949</v>
      </c>
      <c r="E4968" s="15" t="str">
        <f>_xlfn.IFNA(IF(LEFT(VLOOKUP(RecordTable[[#This Row],[METRC]],METRC!A:B,2,FALSE),4)=LEFT(RecordTable[[#This Row],[CloneBarcode]],4),"match","MISMATCH"),"dead")</f>
        <v>dead</v>
      </c>
      <c r="F4968" s="15" t="str">
        <f>_xlfn.IFNA(INDEX(Table6[[#All],[Location]],MATCH(RecordTable[[#This Row],[METRC]],Table6[Tag],0)),"DEAD")</f>
        <v>DEAD</v>
      </c>
    </row>
    <row r="4969" spans="1:6" x14ac:dyDescent="0.25">
      <c r="A4969" t="s">
        <v>4571</v>
      </c>
      <c r="B4969" t="s">
        <v>3002</v>
      </c>
      <c r="C4969" t="str">
        <f>_xlfn.CONCAT(RecordTable[[#This Row],[PhenoAbbv]],".",RIGHT(RecordTable[[#This Row],[METRC]],6))</f>
        <v>DD22005.045551</v>
      </c>
      <c r="D4969" s="15">
        <v>43949</v>
      </c>
      <c r="E4969" s="15" t="str">
        <f>_xlfn.IFNA(IF(LEFT(VLOOKUP(RecordTable[[#This Row],[METRC]],METRC!A:B,2,FALSE),4)=LEFT(RecordTable[[#This Row],[CloneBarcode]],4),"match","MISMATCH"),"dead")</f>
        <v>dead</v>
      </c>
      <c r="F4969" s="15" t="str">
        <f>_xlfn.IFNA(INDEX(Table6[[#All],[Location]],MATCH(RecordTable[[#This Row],[METRC]],Table6[Tag],0)),"DEAD")</f>
        <v>DEAD</v>
      </c>
    </row>
    <row r="4970" spans="1:6" x14ac:dyDescent="0.25">
      <c r="A4970" t="s">
        <v>4734</v>
      </c>
      <c r="B4970" t="s">
        <v>3002</v>
      </c>
      <c r="C4970" t="str">
        <f>_xlfn.CONCAT(RecordTable[[#This Row],[PhenoAbbv]],".",RIGHT(RecordTable[[#This Row],[METRC]],6))</f>
        <v>DD22005.053151</v>
      </c>
      <c r="D4970" s="15">
        <v>43949</v>
      </c>
      <c r="E4970" s="15" t="str">
        <f>_xlfn.IFNA(IF(LEFT(VLOOKUP(RecordTable[[#This Row],[METRC]],METRC!A:B,2,FALSE),4)=LEFT(RecordTable[[#This Row],[CloneBarcode]],4),"match","MISMATCH"),"dead")</f>
        <v>dead</v>
      </c>
      <c r="F4970" s="15" t="str">
        <f>_xlfn.IFNA(INDEX(Table6[[#All],[Location]],MATCH(RecordTable[[#This Row],[METRC]],Table6[Tag],0)),"DEAD")</f>
        <v>DEAD</v>
      </c>
    </row>
    <row r="4971" spans="1:6" x14ac:dyDescent="0.25">
      <c r="A4971" t="s">
        <v>4735</v>
      </c>
      <c r="B4971" t="s">
        <v>3002</v>
      </c>
      <c r="C4971" t="str">
        <f>_xlfn.CONCAT(RecordTable[[#This Row],[PhenoAbbv]],".",RIGHT(RecordTable[[#This Row],[METRC]],6))</f>
        <v>DD22005.053152</v>
      </c>
      <c r="D4971" s="15">
        <v>43949</v>
      </c>
      <c r="E4971" s="15" t="str">
        <f>_xlfn.IFNA(IF(LEFT(VLOOKUP(RecordTable[[#This Row],[METRC]],METRC!A:B,2,FALSE),4)=LEFT(RecordTable[[#This Row],[CloneBarcode]],4),"match","MISMATCH"),"dead")</f>
        <v>dead</v>
      </c>
      <c r="F4971" s="15" t="str">
        <f>_xlfn.IFNA(INDEX(Table6[[#All],[Location]],MATCH(RecordTable[[#This Row],[METRC]],Table6[Tag],0)),"DEAD")</f>
        <v>DEAD</v>
      </c>
    </row>
    <row r="4972" spans="1:6" x14ac:dyDescent="0.25">
      <c r="A4972" t="s">
        <v>4905</v>
      </c>
      <c r="B4972" t="s">
        <v>3002</v>
      </c>
      <c r="C4972" t="str">
        <f>_xlfn.CONCAT(RecordTable[[#This Row],[PhenoAbbv]],".",RIGHT(RecordTable[[#This Row],[METRC]],6))</f>
        <v>DD22005.057400</v>
      </c>
      <c r="D4972" s="15">
        <v>43949</v>
      </c>
      <c r="E4972" s="15" t="str">
        <f>_xlfn.IFNA(IF(LEFT(VLOOKUP(RecordTable[[#This Row],[METRC]],METRC!A:B,2,FALSE),4)=LEFT(RecordTable[[#This Row],[CloneBarcode]],4),"match","MISMATCH"),"dead")</f>
        <v>dead</v>
      </c>
      <c r="F4972" s="15" t="str">
        <f>_xlfn.IFNA(INDEX(Table6[[#All],[Location]],MATCH(RecordTable[[#This Row],[METRC]],Table6[Tag],0)),"DEAD")</f>
        <v>DEAD</v>
      </c>
    </row>
    <row r="4973" spans="1:6" x14ac:dyDescent="0.25">
      <c r="A4973" t="s">
        <v>4736</v>
      </c>
      <c r="B4973" t="s">
        <v>3396</v>
      </c>
      <c r="C4973" t="str">
        <f>_xlfn.CONCAT(RecordTable[[#This Row],[PhenoAbbv]],".",RIGHT(RecordTable[[#This Row],[METRC]],6))</f>
        <v>DD22016.050579</v>
      </c>
      <c r="D4973" s="15">
        <v>43949</v>
      </c>
      <c r="E4973" s="15" t="str">
        <f>_xlfn.IFNA(IF(LEFT(VLOOKUP(RecordTable[[#This Row],[METRC]],METRC!A:B,2,FALSE),4)=LEFT(RecordTable[[#This Row],[CloneBarcode]],4),"match","MISMATCH"),"dead")</f>
        <v>dead</v>
      </c>
      <c r="F4973" s="15" t="str">
        <f>_xlfn.IFNA(INDEX(Table6[[#All],[Location]],MATCH(RecordTable[[#This Row],[METRC]],Table6[Tag],0)),"DEAD")</f>
        <v>DEAD</v>
      </c>
    </row>
    <row r="4974" spans="1:6" x14ac:dyDescent="0.25">
      <c r="A4974" t="s">
        <v>4737</v>
      </c>
      <c r="B4974" t="s">
        <v>3396</v>
      </c>
      <c r="C4974" t="str">
        <f>_xlfn.CONCAT(RecordTable[[#This Row],[PhenoAbbv]],".",RIGHT(RecordTable[[#This Row],[METRC]],6))</f>
        <v>DD22016.053154</v>
      </c>
      <c r="D4974" s="15">
        <v>43949</v>
      </c>
      <c r="E4974" s="15" t="str">
        <f>_xlfn.IFNA(IF(LEFT(VLOOKUP(RecordTable[[#This Row],[METRC]],METRC!A:B,2,FALSE),4)=LEFT(RecordTable[[#This Row],[CloneBarcode]],4),"match","MISMATCH"),"dead")</f>
        <v>dead</v>
      </c>
      <c r="F4974" s="15" t="str">
        <f>_xlfn.IFNA(INDEX(Table6[[#All],[Location]],MATCH(RecordTable[[#This Row],[METRC]],Table6[Tag],0)),"DEAD")</f>
        <v>DEAD</v>
      </c>
    </row>
    <row r="4975" spans="1:6" x14ac:dyDescent="0.25">
      <c r="A4975" t="s">
        <v>4738</v>
      </c>
      <c r="B4975" t="s">
        <v>3396</v>
      </c>
      <c r="C4975" t="str">
        <f>_xlfn.CONCAT(RecordTable[[#This Row],[PhenoAbbv]],".",RIGHT(RecordTable[[#This Row],[METRC]],6))</f>
        <v>DD22016.053155</v>
      </c>
      <c r="D4975" s="15">
        <v>43949</v>
      </c>
      <c r="E4975" s="15" t="str">
        <f>_xlfn.IFNA(IF(LEFT(VLOOKUP(RecordTable[[#This Row],[METRC]],METRC!A:B,2,FALSE),4)=LEFT(RecordTable[[#This Row],[CloneBarcode]],4),"match","MISMATCH"),"dead")</f>
        <v>dead</v>
      </c>
      <c r="F4975" s="15" t="str">
        <f>_xlfn.IFNA(INDEX(Table6[[#All],[Location]],MATCH(RecordTable[[#This Row],[METRC]],Table6[Tag],0)),"DEAD")</f>
        <v>DEAD</v>
      </c>
    </row>
    <row r="4976" spans="1:6" x14ac:dyDescent="0.25">
      <c r="A4976" t="str">
        <f>_xlfn.CONCAT("1A4070000000065000",RIGHT(RecordTable[[#This Row],[CloneBarcode]],6))</f>
        <v>1A4070000000065000063847</v>
      </c>
      <c r="B4976" t="str">
        <f>LEFT(RecordTable[[#This Row],[CloneBarcode]],7)</f>
        <v>DRMC001</v>
      </c>
      <c r="C4976" t="s">
        <v>4908</v>
      </c>
      <c r="D4976" s="15">
        <v>43949</v>
      </c>
      <c r="E4976" s="15" t="str">
        <f>_xlfn.IFNA(IF(LEFT(VLOOKUP(RecordTable[[#This Row],[METRC]],METRC!A:B,2,FALSE),4)=LEFT(RecordTable[[#This Row],[CloneBarcode]],4),"match","MISMATCH"),"dead")</f>
        <v>dead</v>
      </c>
      <c r="F4976" s="15" t="str">
        <f>_xlfn.IFNA(INDEX(Table6[[#All],[Location]],MATCH(RecordTable[[#This Row],[METRC]],Table6[Tag],0)),"DEAD")</f>
        <v>DEAD</v>
      </c>
    </row>
    <row r="4977" spans="1:6" x14ac:dyDescent="0.25">
      <c r="A4977" t="str">
        <f>_xlfn.CONCAT("1A4070000000065000",RIGHT(RecordTable[[#This Row],[CloneBarcode]],6))</f>
        <v>1A4070000000065000063854</v>
      </c>
      <c r="B4977" t="str">
        <f>LEFT(RecordTable[[#This Row],[CloneBarcode]],7)</f>
        <v>DRMC001</v>
      </c>
      <c r="C4977" t="s">
        <v>4909</v>
      </c>
      <c r="D4977" s="15">
        <v>43949</v>
      </c>
      <c r="E4977" s="15" t="str">
        <f>_xlfn.IFNA(IF(LEFT(VLOOKUP(RecordTable[[#This Row],[METRC]],METRC!A:B,2,FALSE),4)=LEFT(RecordTable[[#This Row],[CloneBarcode]],4),"match","MISMATCH"),"dead")</f>
        <v>dead</v>
      </c>
      <c r="F4977" s="15" t="str">
        <f>_xlfn.IFNA(INDEX(Table6[[#All],[Location]],MATCH(RecordTable[[#This Row],[METRC]],Table6[Tag],0)),"DEAD")</f>
        <v>DEAD</v>
      </c>
    </row>
    <row r="4978" spans="1:6" x14ac:dyDescent="0.25">
      <c r="A4978" t="str">
        <f>_xlfn.CONCAT("1A4070000000065000",RIGHT(RecordTable[[#This Row],[CloneBarcode]],6))</f>
        <v>1A4070000000065000066669</v>
      </c>
      <c r="B4978" t="str">
        <f>LEFT(RecordTable[[#This Row],[CloneBarcode]],7)</f>
        <v>DRMC001</v>
      </c>
      <c r="C4978" t="s">
        <v>4914</v>
      </c>
      <c r="D4978" s="15">
        <v>43949</v>
      </c>
      <c r="E4978" s="15" t="str">
        <f>_xlfn.IFNA(IF(LEFT(VLOOKUP(RecordTable[[#This Row],[METRC]],METRC!A:B,2,FALSE),4)=LEFT(RecordTable[[#This Row],[CloneBarcode]],4),"match","MISMATCH"),"dead")</f>
        <v>dead</v>
      </c>
      <c r="F4978" s="15" t="str">
        <f>_xlfn.IFNA(INDEX(Table6[[#All],[Location]],MATCH(RecordTable[[#This Row],[METRC]],Table6[Tag],0)),"DEAD")</f>
        <v>DEAD</v>
      </c>
    </row>
    <row r="4979" spans="1:6" x14ac:dyDescent="0.25">
      <c r="A4979" t="str">
        <f>_xlfn.CONCAT("1A4070000000065000",RIGHT(RecordTable[[#This Row],[CloneBarcode]],6))</f>
        <v>1A4070000000065000066667</v>
      </c>
      <c r="B4979" t="str">
        <f>LEFT(RecordTable[[#This Row],[CloneBarcode]],7)</f>
        <v>DRMC001</v>
      </c>
      <c r="C4979" t="s">
        <v>4913</v>
      </c>
      <c r="D4979" s="15">
        <v>43949</v>
      </c>
      <c r="E4979" s="15" t="str">
        <f>_xlfn.IFNA(IF(LEFT(VLOOKUP(RecordTable[[#This Row],[METRC]],METRC!A:B,2,FALSE),4)=LEFT(RecordTable[[#This Row],[CloneBarcode]],4),"match","MISMATCH"),"dead")</f>
        <v>dead</v>
      </c>
      <c r="F4979" s="15" t="str">
        <f>_xlfn.IFNA(INDEX(Table6[[#All],[Location]],MATCH(RecordTable[[#This Row],[METRC]],Table6[Tag],0)),"DEAD")</f>
        <v>DEAD</v>
      </c>
    </row>
    <row r="4980" spans="1:6" x14ac:dyDescent="0.25">
      <c r="A4980" t="str">
        <f>_xlfn.CONCAT("1A4070000000065000",RIGHT(RecordTable[[#This Row],[CloneBarcode]],6))</f>
        <v>1A4070000000065000066670</v>
      </c>
      <c r="B4980" t="str">
        <f>LEFT(RecordTable[[#This Row],[CloneBarcode]],7)</f>
        <v>DRMC001</v>
      </c>
      <c r="C4980" t="s">
        <v>4912</v>
      </c>
      <c r="D4980" s="15">
        <v>43949</v>
      </c>
      <c r="E4980" s="15" t="str">
        <f>_xlfn.IFNA(IF(LEFT(VLOOKUP(RecordTable[[#This Row],[METRC]],METRC!A:B,2,FALSE),4)=LEFT(RecordTable[[#This Row],[CloneBarcode]],4),"match","MISMATCH"),"dead")</f>
        <v>dead</v>
      </c>
      <c r="F4980" s="15" t="str">
        <f>_xlfn.IFNA(INDEX(Table6[[#All],[Location]],MATCH(RecordTable[[#This Row],[METRC]],Table6[Tag],0)),"DEAD")</f>
        <v>DEAD</v>
      </c>
    </row>
    <row r="4981" spans="1:6" x14ac:dyDescent="0.25">
      <c r="A4981" t="str">
        <f>_xlfn.CONCAT("1A4070000000065000",RIGHT(RecordTable[[#This Row],[CloneBarcode]],6))</f>
        <v>1A4070000000065000066668</v>
      </c>
      <c r="B4981" t="str">
        <f>LEFT(RecordTable[[#This Row],[CloneBarcode]],7)</f>
        <v>DRMC001</v>
      </c>
      <c r="C4981" t="s">
        <v>4911</v>
      </c>
      <c r="D4981" s="15">
        <v>43949</v>
      </c>
      <c r="E4981" s="15" t="str">
        <f>_xlfn.IFNA(IF(LEFT(VLOOKUP(RecordTable[[#This Row],[METRC]],METRC!A:B,2,FALSE),4)=LEFT(RecordTable[[#This Row],[CloneBarcode]],4),"match","MISMATCH"),"dead")</f>
        <v>dead</v>
      </c>
      <c r="F4981" s="15" t="str">
        <f>_xlfn.IFNA(INDEX(Table6[[#All],[Location]],MATCH(RecordTable[[#This Row],[METRC]],Table6[Tag],0)),"DEAD")</f>
        <v>DEAD</v>
      </c>
    </row>
    <row r="4982" spans="1:6" x14ac:dyDescent="0.25">
      <c r="A4982" t="str">
        <f>_xlfn.CONCAT("1A4070000000065000",RIGHT(RecordTable[[#This Row],[CloneBarcode]],6))</f>
        <v>1A4070000000065000067508</v>
      </c>
      <c r="B4982" t="str">
        <f>LEFT(RecordTable[[#This Row],[CloneBarcode]],7)</f>
        <v>DURP001</v>
      </c>
      <c r="C4982" t="s">
        <v>2801</v>
      </c>
      <c r="D4982" s="15">
        <v>43949</v>
      </c>
      <c r="E4982" s="15" t="str">
        <f>_xlfn.IFNA(IF(LEFT(VLOOKUP(RecordTable[[#This Row],[METRC]],METRC!A:B,2,FALSE),4)=LEFT(RecordTable[[#This Row],[CloneBarcode]],4),"match","MISMATCH"),"dead")</f>
        <v>dead</v>
      </c>
      <c r="F4982" s="15" t="str">
        <f>_xlfn.IFNA(INDEX(Table6[[#All],[Location]],MATCH(RecordTable[[#This Row],[METRC]],Table6[Tag],0)),"DEAD")</f>
        <v>DEAD</v>
      </c>
    </row>
    <row r="4983" spans="1:6" x14ac:dyDescent="0.25">
      <c r="A4983" t="str">
        <f>_xlfn.CONCAT("1A4070000000065000",RIGHT(RecordTable[[#This Row],[CloneBarcode]],6))</f>
        <v>1A4070000000065000067511</v>
      </c>
      <c r="B4983" t="str">
        <f>LEFT(RecordTable[[#This Row],[CloneBarcode]],7)</f>
        <v>DURP003</v>
      </c>
      <c r="C4983" t="s">
        <v>2849</v>
      </c>
      <c r="D4983" s="15">
        <v>43949</v>
      </c>
      <c r="E4983" s="15" t="str">
        <f>_xlfn.IFNA(IF(LEFT(VLOOKUP(RecordTable[[#This Row],[METRC]],METRC!A:B,2,FALSE),4)=LEFT(RecordTable[[#This Row],[CloneBarcode]],4),"match","MISMATCH"),"dead")</f>
        <v>dead</v>
      </c>
      <c r="F4983" s="15" t="str">
        <f>_xlfn.IFNA(INDEX(Table6[[#All],[Location]],MATCH(RecordTable[[#This Row],[METRC]],Table6[Tag],0)),"DEAD")</f>
        <v>DEAD</v>
      </c>
    </row>
    <row r="4984" spans="1:6" x14ac:dyDescent="0.25">
      <c r="A4984" t="str">
        <f>_xlfn.CONCAT("1A4070000000065000",RIGHT(RecordTable[[#This Row],[CloneBarcode]],6))</f>
        <v>1A4070000000065000067510</v>
      </c>
      <c r="B4984" t="str">
        <f>LEFT(RecordTable[[#This Row],[CloneBarcode]],7)</f>
        <v>DURP004</v>
      </c>
      <c r="C4984" t="s">
        <v>2881</v>
      </c>
      <c r="D4984" s="15">
        <v>43949</v>
      </c>
      <c r="E4984" s="15" t="str">
        <f>_xlfn.IFNA(IF(LEFT(VLOOKUP(RecordTable[[#This Row],[METRC]],METRC!A:B,2,FALSE),4)=LEFT(RecordTable[[#This Row],[CloneBarcode]],4),"match","MISMATCH"),"dead")</f>
        <v>dead</v>
      </c>
      <c r="F4984" s="15" t="str">
        <f>_xlfn.IFNA(INDEX(Table6[[#All],[Location]],MATCH(RecordTable[[#This Row],[METRC]],Table6[Tag],0)),"DEAD")</f>
        <v>DEAD</v>
      </c>
    </row>
    <row r="4985" spans="1:6" x14ac:dyDescent="0.25">
      <c r="A4985" t="str">
        <f>_xlfn.CONCAT("1A4070000000065000",RIGHT(RecordTable[[#This Row],[CloneBarcode]],6))</f>
        <v>1A4070000000065000067512</v>
      </c>
      <c r="B4985" t="str">
        <f>LEFT(RecordTable[[#This Row],[CloneBarcode]],7)</f>
        <v>DURP005</v>
      </c>
      <c r="C4985" t="s">
        <v>2831</v>
      </c>
      <c r="D4985" s="15">
        <v>43949</v>
      </c>
      <c r="E4985" s="15" t="str">
        <f>_xlfn.IFNA(IF(LEFT(VLOOKUP(RecordTable[[#This Row],[METRC]],METRC!A:B,2,FALSE),4)=LEFT(RecordTable[[#This Row],[CloneBarcode]],4),"match","MISMATCH"),"dead")</f>
        <v>dead</v>
      </c>
      <c r="F4985" s="15" t="str">
        <f>_xlfn.IFNA(INDEX(Table6[[#All],[Location]],MATCH(RecordTable[[#This Row],[METRC]],Table6[Tag],0)),"DEAD")</f>
        <v>DEAD</v>
      </c>
    </row>
    <row r="4986" spans="1:6" x14ac:dyDescent="0.25">
      <c r="A4986" t="str">
        <f>_xlfn.CONCAT("1A4070000000065000",RIGHT(RecordTable[[#This Row],[CloneBarcode]],6))</f>
        <v>1A4070000000065000067513</v>
      </c>
      <c r="B4986" t="str">
        <f>LEFT(RecordTable[[#This Row],[CloneBarcode]],7)</f>
        <v>DURP006</v>
      </c>
      <c r="C4986" t="s">
        <v>2634</v>
      </c>
      <c r="D4986" s="15">
        <v>43949</v>
      </c>
      <c r="E4986" s="15" t="str">
        <f>_xlfn.IFNA(IF(LEFT(VLOOKUP(RecordTable[[#This Row],[METRC]],METRC!A:B,2,FALSE),4)=LEFT(RecordTable[[#This Row],[CloneBarcode]],4),"match","MISMATCH"),"dead")</f>
        <v>dead</v>
      </c>
      <c r="F4986" s="15" t="str">
        <f>_xlfn.IFNA(INDEX(Table6[[#All],[Location]],MATCH(RecordTable[[#This Row],[METRC]],Table6[Tag],0)),"DEAD")</f>
        <v>DEAD</v>
      </c>
    </row>
    <row r="4987" spans="1:6" x14ac:dyDescent="0.25">
      <c r="A4987" t="str">
        <f>_xlfn.CONCAT("1A4070000000065000",RIGHT(RecordTable[[#This Row],[CloneBarcode]],6))</f>
        <v>1A4070000000065000064861</v>
      </c>
      <c r="B4987" t="str">
        <f>LEFT(RecordTable[[#This Row],[CloneBarcode]],7)</f>
        <v>GFSD014</v>
      </c>
      <c r="C4987" t="s">
        <v>4762</v>
      </c>
      <c r="D4987" s="15">
        <v>43949</v>
      </c>
      <c r="E4987" s="15" t="str">
        <f>_xlfn.IFNA(IF(LEFT(VLOOKUP(RecordTable[[#This Row],[METRC]],METRC!A:B,2,FALSE),4)=LEFT(RecordTable[[#This Row],[CloneBarcode]],4),"match","MISMATCH"),"dead")</f>
        <v>dead</v>
      </c>
      <c r="F4987" s="15" t="str">
        <f>_xlfn.IFNA(INDEX(Table6[[#All],[Location]],MATCH(RecordTable[[#This Row],[METRC]],Table6[Tag],0)),"DEAD")</f>
        <v>DEAD</v>
      </c>
    </row>
    <row r="4988" spans="1:6" x14ac:dyDescent="0.25">
      <c r="A4988" t="str">
        <f>_xlfn.CONCAT("1A4070000000065000",RIGHT(RecordTable[[#This Row],[CloneBarcode]],6))</f>
        <v>1A4070000000065000064860</v>
      </c>
      <c r="B4988" t="str">
        <f>LEFT(RecordTable[[#This Row],[CloneBarcode]],7)</f>
        <v>GFSD014</v>
      </c>
      <c r="C4988" t="s">
        <v>4763</v>
      </c>
      <c r="D4988" s="15">
        <v>43949</v>
      </c>
      <c r="E4988" s="15" t="str">
        <f>_xlfn.IFNA(IF(LEFT(VLOOKUP(RecordTable[[#This Row],[METRC]],METRC!A:B,2,FALSE),4)=LEFT(RecordTable[[#This Row],[CloneBarcode]],4),"match","MISMATCH"),"dead")</f>
        <v>dead</v>
      </c>
      <c r="F4988" s="15" t="str">
        <f>_xlfn.IFNA(INDEX(Table6[[#All],[Location]],MATCH(RecordTable[[#This Row],[METRC]],Table6[Tag],0)),"DEAD")</f>
        <v>DEAD</v>
      </c>
    </row>
    <row r="4989" spans="1:6" x14ac:dyDescent="0.25">
      <c r="A4989" t="str">
        <f>_xlfn.CONCAT("1A4070000000065000",RIGHT(RecordTable[[#This Row],[CloneBarcode]],6))</f>
        <v>1A4070000000065000064862</v>
      </c>
      <c r="B4989" t="str">
        <f>LEFT(RecordTable[[#This Row],[CloneBarcode]],7)</f>
        <v>GFSD014</v>
      </c>
      <c r="C4989" t="s">
        <v>4764</v>
      </c>
      <c r="D4989" s="15">
        <v>43949</v>
      </c>
      <c r="E4989" s="15" t="str">
        <f>_xlfn.IFNA(IF(LEFT(VLOOKUP(RecordTable[[#This Row],[METRC]],METRC!A:B,2,FALSE),4)=LEFT(RecordTable[[#This Row],[CloneBarcode]],4),"match","MISMATCH"),"dead")</f>
        <v>dead</v>
      </c>
      <c r="F4989" s="15" t="str">
        <f>_xlfn.IFNA(INDEX(Table6[[#All],[Location]],MATCH(RecordTable[[#This Row],[METRC]],Table6[Tag],0)),"DEAD")</f>
        <v>DEAD</v>
      </c>
    </row>
    <row r="4990" spans="1:6" x14ac:dyDescent="0.25">
      <c r="A4990" t="str">
        <f>_xlfn.CONCAT("1A4070000000065000",RIGHT(RecordTable[[#This Row],[CloneBarcode]],6))</f>
        <v>1A4070000000065000064863</v>
      </c>
      <c r="B4990" t="str">
        <f>LEFT(RecordTable[[#This Row],[CloneBarcode]],7)</f>
        <v>GFSD014</v>
      </c>
      <c r="C4990" t="s">
        <v>4765</v>
      </c>
      <c r="D4990" s="15">
        <v>43949</v>
      </c>
      <c r="E4990" s="15" t="str">
        <f>_xlfn.IFNA(IF(LEFT(VLOOKUP(RecordTable[[#This Row],[METRC]],METRC!A:B,2,FALSE),4)=LEFT(RecordTable[[#This Row],[CloneBarcode]],4),"match","MISMATCH"),"dead")</f>
        <v>dead</v>
      </c>
      <c r="F4990" s="15" t="str">
        <f>_xlfn.IFNA(INDEX(Table6[[#All],[Location]],MATCH(RecordTable[[#This Row],[METRC]],Table6[Tag],0)),"DEAD")</f>
        <v>DEAD</v>
      </c>
    </row>
    <row r="4991" spans="1:6" x14ac:dyDescent="0.25">
      <c r="A4991" t="str">
        <f>_xlfn.CONCAT("1A4070000000065000",RIGHT(RecordTable[[#This Row],[CloneBarcode]],6))</f>
        <v>1A4070000000065000061150</v>
      </c>
      <c r="B4991" t="str">
        <f>LEFT(RecordTable[[#This Row],[CloneBarcode]],7)</f>
        <v>GFSD014</v>
      </c>
      <c r="C4991" t="s">
        <v>4760</v>
      </c>
      <c r="D4991" s="15">
        <v>43949</v>
      </c>
      <c r="E4991" s="15" t="str">
        <f>_xlfn.IFNA(IF(LEFT(VLOOKUP(RecordTable[[#This Row],[METRC]],METRC!A:B,2,FALSE),4)=LEFT(RecordTable[[#This Row],[CloneBarcode]],4),"match","MISMATCH"),"dead")</f>
        <v>dead</v>
      </c>
      <c r="F4991" s="15" t="str">
        <f>_xlfn.IFNA(INDEX(Table6[[#All],[Location]],MATCH(RecordTable[[#This Row],[METRC]],Table6[Tag],0)),"DEAD")</f>
        <v>DEAD</v>
      </c>
    </row>
    <row r="4992" spans="1:6" x14ac:dyDescent="0.25">
      <c r="A4992" t="s">
        <v>4924</v>
      </c>
      <c r="B4992" t="s">
        <v>2629</v>
      </c>
      <c r="C4992" t="str">
        <f>_xlfn.CONCAT(RecordTable[[#This Row],[PhenoAbbv]],".",RIGHT(RecordTable[[#This Row],[METRC]],6))</f>
        <v>GFSD189.053985</v>
      </c>
      <c r="D4992" s="15">
        <v>43949</v>
      </c>
      <c r="E4992" s="15" t="str">
        <f>_xlfn.IFNA(IF(LEFT(VLOOKUP(RecordTable[[#This Row],[METRC]],METRC!A:B,2,FALSE),4)=LEFT(RecordTable[[#This Row],[CloneBarcode]],4),"match","MISMATCH"),"dead")</f>
        <v>dead</v>
      </c>
      <c r="F4992" s="15" t="str">
        <f>_xlfn.IFNA(INDEX(Table6[[#All],[Location]],MATCH(RecordTable[[#This Row],[METRC]],Table6[Tag],0)),"DEAD")</f>
        <v>DEAD</v>
      </c>
    </row>
    <row r="4993" spans="1:6" x14ac:dyDescent="0.25">
      <c r="A4993" t="s">
        <v>4925</v>
      </c>
      <c r="B4993" t="s">
        <v>2629</v>
      </c>
      <c r="C4993" t="str">
        <f>_xlfn.CONCAT(RecordTable[[#This Row],[PhenoAbbv]],".",RIGHT(RecordTable[[#This Row],[METRC]],6))</f>
        <v>GFSD189.053987</v>
      </c>
      <c r="D4993" s="15">
        <v>43949</v>
      </c>
      <c r="E4993" s="15" t="str">
        <f>_xlfn.IFNA(IF(LEFT(VLOOKUP(RecordTable[[#This Row],[METRC]],METRC!A:B,2,FALSE),4)=LEFT(RecordTable[[#This Row],[CloneBarcode]],4),"match","MISMATCH"),"dead")</f>
        <v>dead</v>
      </c>
      <c r="F4993" s="15" t="str">
        <f>_xlfn.IFNA(INDEX(Table6[[#All],[Location]],MATCH(RecordTable[[#This Row],[METRC]],Table6[Tag],0)),"DEAD")</f>
        <v>DEAD</v>
      </c>
    </row>
    <row r="4994" spans="1:6" x14ac:dyDescent="0.25">
      <c r="A4994" t="s">
        <v>4766</v>
      </c>
      <c r="B4994" t="s">
        <v>2629</v>
      </c>
      <c r="C4994" t="str">
        <f>_xlfn.CONCAT(RecordTable[[#This Row],[PhenoAbbv]],".",RIGHT(RecordTable[[#This Row],[METRC]],6))</f>
        <v>GFSD189.053992</v>
      </c>
      <c r="D4994" s="15">
        <v>43949</v>
      </c>
      <c r="E4994" s="15" t="str">
        <f>_xlfn.IFNA(IF(LEFT(VLOOKUP(RecordTable[[#This Row],[METRC]],METRC!A:B,2,FALSE),4)=LEFT(RecordTable[[#This Row],[CloneBarcode]],4),"match","MISMATCH"),"dead")</f>
        <v>dead</v>
      </c>
      <c r="F4994" s="15" t="str">
        <f>_xlfn.IFNA(INDEX(Table6[[#All],[Location]],MATCH(RecordTable[[#This Row],[METRC]],Table6[Tag],0)),"DEAD")</f>
        <v>DEAD</v>
      </c>
    </row>
    <row r="4995" spans="1:6" x14ac:dyDescent="0.25">
      <c r="A4995" t="s">
        <v>4996</v>
      </c>
      <c r="B4995" t="s">
        <v>2629</v>
      </c>
      <c r="C4995" t="str">
        <f>_xlfn.CONCAT(RecordTable[[#This Row],[PhenoAbbv]],".",RIGHT(RecordTable[[#This Row],[METRC]],6))</f>
        <v>GFSD189.054007</v>
      </c>
      <c r="D4995" s="15">
        <v>43949</v>
      </c>
      <c r="E4995" s="15" t="str">
        <f>_xlfn.IFNA(IF(LEFT(VLOOKUP(RecordTable[[#This Row],[METRC]],METRC!A:B,2,FALSE),4)=LEFT(RecordTable[[#This Row],[CloneBarcode]],4),"match","MISMATCH"),"dead")</f>
        <v>dead</v>
      </c>
      <c r="F4995" s="15" t="str">
        <f>_xlfn.IFNA(INDEX(Table6[[#All],[Location]],MATCH(RecordTable[[#This Row],[METRC]],Table6[Tag],0)),"DEAD")</f>
        <v>DEAD</v>
      </c>
    </row>
    <row r="4996" spans="1:6" x14ac:dyDescent="0.25">
      <c r="A4996" t="str">
        <f>_xlfn.CONCAT("1A4070000000065000",RIGHT(RecordTable[[#This Row],[CloneBarcode]],6))</f>
        <v>1A4070000000065000066232</v>
      </c>
      <c r="B4996" t="str">
        <f>LEFT(RecordTable[[#This Row],[CloneBarcode]],7)</f>
        <v>GFSD189</v>
      </c>
      <c r="C4996" t="s">
        <v>2630</v>
      </c>
      <c r="D4996" s="15">
        <v>43949</v>
      </c>
      <c r="E4996" s="15" t="str">
        <f>_xlfn.IFNA(IF(LEFT(VLOOKUP(RecordTable[[#This Row],[METRC]],METRC!A:B,2,FALSE),4)=LEFT(RecordTable[[#This Row],[CloneBarcode]],4),"match","MISMATCH"),"dead")</f>
        <v>dead</v>
      </c>
      <c r="F4996" s="15" t="str">
        <f>_xlfn.IFNA(INDEX(Table6[[#All],[Location]],MATCH(RecordTable[[#This Row],[METRC]],Table6[Tag],0)),"DEAD")</f>
        <v>DEAD</v>
      </c>
    </row>
    <row r="4997" spans="1:6" x14ac:dyDescent="0.25">
      <c r="A4997" t="str">
        <f>_xlfn.CONCAT("1A4070000000065000",RIGHT(RecordTable[[#This Row],[CloneBarcode]],6))</f>
        <v>1A4070000000065000066268</v>
      </c>
      <c r="B4997" t="str">
        <f>LEFT(RecordTable[[#This Row],[CloneBarcode]],7)</f>
        <v>GFSD189</v>
      </c>
      <c r="C4997" t="s">
        <v>2689</v>
      </c>
      <c r="D4997" s="15">
        <v>43949</v>
      </c>
      <c r="E4997" s="15" t="str">
        <f>_xlfn.IFNA(IF(LEFT(VLOOKUP(RecordTable[[#This Row],[METRC]],METRC!A:B,2,FALSE),4)=LEFT(RecordTable[[#This Row],[CloneBarcode]],4),"match","MISMATCH"),"dead")</f>
        <v>dead</v>
      </c>
      <c r="F4997" s="15" t="str">
        <f>_xlfn.IFNA(INDEX(Table6[[#All],[Location]],MATCH(RecordTable[[#This Row],[METRC]],Table6[Tag],0)),"DEAD")</f>
        <v>DEAD</v>
      </c>
    </row>
    <row r="4998" spans="1:6" x14ac:dyDescent="0.25">
      <c r="A4998" t="s">
        <v>4926</v>
      </c>
      <c r="B4998" t="s">
        <v>4240</v>
      </c>
      <c r="C4998" t="str">
        <f>_xlfn.CONCAT(RecordTable[[#This Row],[PhenoAbbv]],".",RIGHT(RecordTable[[#This Row],[METRC]],6))</f>
        <v>GFSD193.057374</v>
      </c>
      <c r="D4998" s="15">
        <v>43949</v>
      </c>
      <c r="E4998" s="15" t="str">
        <f>_xlfn.IFNA(IF(LEFT(VLOOKUP(RecordTable[[#This Row],[METRC]],METRC!A:B,2,FALSE),4)=LEFT(RecordTable[[#This Row],[CloneBarcode]],4),"match","MISMATCH"),"dead")</f>
        <v>dead</v>
      </c>
      <c r="F4998" s="15" t="str">
        <f>_xlfn.IFNA(INDEX(Table6[[#All],[Location]],MATCH(RecordTable[[#This Row],[METRC]],Table6[Tag],0)),"DEAD")</f>
        <v>DEAD</v>
      </c>
    </row>
    <row r="4999" spans="1:6" x14ac:dyDescent="0.25">
      <c r="A4999" t="s">
        <v>4997</v>
      </c>
      <c r="B4999" t="s">
        <v>4240</v>
      </c>
      <c r="C4999" t="str">
        <f>_xlfn.CONCAT(RecordTable[[#This Row],[PhenoAbbv]],".",RIGHT(RecordTable[[#This Row],[METRC]],6))</f>
        <v>GFSD193.057375</v>
      </c>
      <c r="D4999" s="15">
        <v>43949</v>
      </c>
      <c r="E4999" s="15" t="str">
        <f>_xlfn.IFNA(IF(LEFT(VLOOKUP(RecordTable[[#This Row],[METRC]],METRC!A:B,2,FALSE),4)=LEFT(RecordTable[[#This Row],[CloneBarcode]],4),"match","MISMATCH"),"dead")</f>
        <v>dead</v>
      </c>
      <c r="F4999" s="15" t="str">
        <f>_xlfn.IFNA(INDEX(Table6[[#All],[Location]],MATCH(RecordTable[[#This Row],[METRC]],Table6[Tag],0)),"DEAD")</f>
        <v>DEAD</v>
      </c>
    </row>
    <row r="5000" spans="1:6" x14ac:dyDescent="0.25">
      <c r="A5000" t="s">
        <v>4998</v>
      </c>
      <c r="B5000" t="s">
        <v>4240</v>
      </c>
      <c r="C5000" t="str">
        <f>_xlfn.CONCAT(RecordTable[[#This Row],[PhenoAbbv]],".",RIGHT(RecordTable[[#This Row],[METRC]],6))</f>
        <v>GFSD193.057376</v>
      </c>
      <c r="D5000" s="15">
        <v>43949</v>
      </c>
      <c r="E5000" s="15" t="str">
        <f>_xlfn.IFNA(IF(LEFT(VLOOKUP(RecordTable[[#This Row],[METRC]],METRC!A:B,2,FALSE),4)=LEFT(RecordTable[[#This Row],[CloneBarcode]],4),"match","MISMATCH"),"dead")</f>
        <v>dead</v>
      </c>
      <c r="F5000" s="15" t="str">
        <f>_xlfn.IFNA(INDEX(Table6[[#All],[Location]],MATCH(RecordTable[[#This Row],[METRC]],Table6[Tag],0)),"DEAD")</f>
        <v>DEAD</v>
      </c>
    </row>
    <row r="5001" spans="1:6" x14ac:dyDescent="0.25">
      <c r="A5001" t="str">
        <f>_xlfn.CONCAT("1A4070000000065000",RIGHT(RecordTable[[#This Row],[CloneBarcode]],6))</f>
        <v>1A4070000000065000057377</v>
      </c>
      <c r="B5001" t="str">
        <f>LEFT(RecordTable[[#This Row],[CloneBarcode]],7)</f>
        <v>GFSD193</v>
      </c>
      <c r="C5001" t="s">
        <v>4472</v>
      </c>
      <c r="D5001" s="15">
        <v>43949</v>
      </c>
      <c r="E5001" s="15" t="str">
        <f>_xlfn.IFNA(IF(LEFT(VLOOKUP(RecordTable[[#This Row],[METRC]],METRC!A:B,2,FALSE),4)=LEFT(RecordTable[[#This Row],[CloneBarcode]],4),"match","MISMATCH"),"dead")</f>
        <v>dead</v>
      </c>
      <c r="F5001" s="15" t="str">
        <f>_xlfn.IFNA(INDEX(Table6[[#All],[Location]],MATCH(RecordTable[[#This Row],[METRC]],Table6[Tag],0)),"DEAD")</f>
        <v>DEAD</v>
      </c>
    </row>
    <row r="5002" spans="1:6" x14ac:dyDescent="0.25">
      <c r="A5002" t="s">
        <v>71</v>
      </c>
      <c r="B5002" t="s">
        <v>229</v>
      </c>
      <c r="C5002" t="str">
        <f>_xlfn.CONCAT(RecordTable[[#This Row],[PhenoAbbv]],".",RIGHT(RecordTable[[#This Row],[METRC]],6))</f>
        <v>GFSD207.056812</v>
      </c>
      <c r="D5002" s="15">
        <v>43949</v>
      </c>
      <c r="E5002" s="15" t="str">
        <f>_xlfn.IFNA(IF(LEFT(VLOOKUP(RecordTable[[#This Row],[METRC]],METRC!A:B,2,FALSE),4)=LEFT(RecordTable[[#This Row],[CloneBarcode]],4),"match","MISMATCH"),"dead")</f>
        <v>dead</v>
      </c>
      <c r="F5002" s="15" t="str">
        <f>_xlfn.IFNA(INDEX(Table6[[#All],[Location]],MATCH(RecordTable[[#This Row],[METRC]],Table6[Tag],0)),"DEAD")</f>
        <v>DEAD</v>
      </c>
    </row>
    <row r="5003" spans="1:6" x14ac:dyDescent="0.25">
      <c r="A5003" t="s">
        <v>4774</v>
      </c>
      <c r="B5003" t="s">
        <v>2684</v>
      </c>
      <c r="C5003" t="str">
        <f>_xlfn.CONCAT(RecordTable[[#This Row],[PhenoAbbv]],".",RIGHT(RecordTable[[#This Row],[METRC]],6))</f>
        <v>JACK021.053218</v>
      </c>
      <c r="D5003" s="15">
        <v>43949</v>
      </c>
      <c r="E5003" s="15" t="str">
        <f>_xlfn.IFNA(IF(LEFT(VLOOKUP(RecordTable[[#This Row],[METRC]],METRC!A:B,2,FALSE),4)=LEFT(RecordTable[[#This Row],[CloneBarcode]],4),"match","MISMATCH"),"dead")</f>
        <v>dead</v>
      </c>
      <c r="F5003" s="15" t="str">
        <f>_xlfn.IFNA(INDEX(Table6[[#All],[Location]],MATCH(RecordTable[[#This Row],[METRC]],Table6[Tag],0)),"DEAD")</f>
        <v>DEAD</v>
      </c>
    </row>
    <row r="5004" spans="1:6" x14ac:dyDescent="0.25">
      <c r="A5004" t="str">
        <f>_xlfn.CONCAT("1A4070000000065000",RIGHT(RecordTable[[#This Row],[CloneBarcode]],6))</f>
        <v>1A4070000000065000063896</v>
      </c>
      <c r="B5004" t="str">
        <f>LEFT(RecordTable[[#This Row],[CloneBarcode]],7)</f>
        <v>JACK021</v>
      </c>
      <c r="C5004" t="s">
        <v>2685</v>
      </c>
      <c r="D5004" s="15">
        <v>43949</v>
      </c>
      <c r="E5004" s="15" t="str">
        <f>_xlfn.IFNA(IF(LEFT(VLOOKUP(RecordTable[[#This Row],[METRC]],METRC!A:B,2,FALSE),4)=LEFT(RecordTable[[#This Row],[CloneBarcode]],4),"match","MISMATCH"),"dead")</f>
        <v>dead</v>
      </c>
      <c r="F5004" s="15" t="str">
        <f>_xlfn.IFNA(INDEX(Table6[[#All],[Location]],MATCH(RecordTable[[#This Row],[METRC]],Table6[Tag],0)),"DEAD")</f>
        <v>DEAD</v>
      </c>
    </row>
    <row r="5005" spans="1:6" x14ac:dyDescent="0.25">
      <c r="A5005" t="str">
        <f>_xlfn.CONCAT("1A4070000000065000",RIGHT(RecordTable[[#This Row],[CloneBarcode]],6))</f>
        <v>1A4070000000065000063907</v>
      </c>
      <c r="B5005" t="str">
        <f>LEFT(RecordTable[[#This Row],[CloneBarcode]],7)</f>
        <v>JACK021</v>
      </c>
      <c r="C5005" t="s">
        <v>2706</v>
      </c>
      <c r="D5005" s="15">
        <v>43949</v>
      </c>
      <c r="E5005" s="15" t="str">
        <f>_xlfn.IFNA(IF(LEFT(VLOOKUP(RecordTable[[#This Row],[METRC]],METRC!A:B,2,FALSE),4)=LEFT(RecordTable[[#This Row],[CloneBarcode]],4),"match","MISMATCH"),"dead")</f>
        <v>dead</v>
      </c>
      <c r="F5005" s="15" t="str">
        <f>_xlfn.IFNA(INDEX(Table6[[#All],[Location]],MATCH(RecordTable[[#This Row],[METRC]],Table6[Tag],0)),"DEAD")</f>
        <v>DEAD</v>
      </c>
    </row>
    <row r="5006" spans="1:6" x14ac:dyDescent="0.25">
      <c r="A5006" t="s">
        <v>4611</v>
      </c>
      <c r="B5006" t="s">
        <v>2734</v>
      </c>
      <c r="C5006" t="str">
        <f>_xlfn.CONCAT(RecordTable[[#This Row],[PhenoAbbv]],".",RIGHT(RecordTable[[#This Row],[METRC]],6))</f>
        <v>KING002.045278</v>
      </c>
      <c r="D5006" s="15">
        <v>43949</v>
      </c>
      <c r="E5006" s="15" t="str">
        <f>_xlfn.IFNA(IF(LEFT(VLOOKUP(RecordTable[[#This Row],[METRC]],METRC!A:B,2,FALSE),4)=LEFT(RecordTable[[#This Row],[CloneBarcode]],4),"match","MISMATCH"),"dead")</f>
        <v>dead</v>
      </c>
      <c r="F5006" s="15" t="str">
        <f>_xlfn.IFNA(INDEX(Table6[[#All],[Location]],MATCH(RecordTable[[#This Row],[METRC]],Table6[Tag],0)),"DEAD")</f>
        <v>DEAD</v>
      </c>
    </row>
    <row r="5007" spans="1:6" x14ac:dyDescent="0.25">
      <c r="A5007" t="s">
        <v>4782</v>
      </c>
      <c r="B5007" t="s">
        <v>2734</v>
      </c>
      <c r="C5007" t="str">
        <f>_xlfn.CONCAT(RecordTable[[#This Row],[PhenoAbbv]],".",RIGHT(RecordTable[[#This Row],[METRC]],6))</f>
        <v>KING002.050588</v>
      </c>
      <c r="D5007" s="15">
        <v>43949</v>
      </c>
      <c r="E5007" s="15" t="str">
        <f>_xlfn.IFNA(IF(LEFT(VLOOKUP(RecordTable[[#This Row],[METRC]],METRC!A:B,2,FALSE),4)=LEFT(RecordTable[[#This Row],[CloneBarcode]],4),"match","MISMATCH"),"dead")</f>
        <v>dead</v>
      </c>
      <c r="F5007" s="15" t="str">
        <f>_xlfn.IFNA(INDEX(Table6[[#All],[Location]],MATCH(RecordTable[[#This Row],[METRC]],Table6[Tag],0)),"DEAD")</f>
        <v>DEAD</v>
      </c>
    </row>
    <row r="5008" spans="1:6" x14ac:dyDescent="0.25">
      <c r="A5008" t="s">
        <v>4999</v>
      </c>
      <c r="B5008" t="s">
        <v>2734</v>
      </c>
      <c r="C5008" t="str">
        <f>_xlfn.CONCAT(RecordTable[[#This Row],[PhenoAbbv]],".",RIGHT(RecordTable[[#This Row],[METRC]],6))</f>
        <v>KING002.060222</v>
      </c>
      <c r="D5008" s="15">
        <v>43949</v>
      </c>
      <c r="E5008" s="15" t="str">
        <f>_xlfn.IFNA(IF(LEFT(VLOOKUP(RecordTable[[#This Row],[METRC]],METRC!A:B,2,FALSE),4)=LEFT(RecordTable[[#This Row],[CloneBarcode]],4),"match","MISMATCH"),"dead")</f>
        <v>dead</v>
      </c>
      <c r="F5008" s="15" t="str">
        <f>_xlfn.IFNA(INDEX(Table6[[#All],[Location]],MATCH(RecordTable[[#This Row],[METRC]],Table6[Tag],0)),"DEAD")</f>
        <v>DEAD</v>
      </c>
    </row>
    <row r="5009" spans="1:6" x14ac:dyDescent="0.25">
      <c r="A5009" t="str">
        <f>_xlfn.CONCAT("1A4070000000065000",RIGHT(RecordTable[[#This Row],[CloneBarcode]],6))</f>
        <v>1A4070000000065000066419</v>
      </c>
      <c r="B5009" t="str">
        <f>LEFT(RecordTable[[#This Row],[CloneBarcode]],7)</f>
        <v>KING002</v>
      </c>
      <c r="C5009" t="s">
        <v>2752</v>
      </c>
      <c r="D5009" s="15">
        <v>43949</v>
      </c>
      <c r="E5009" s="15" t="str">
        <f>_xlfn.IFNA(IF(LEFT(VLOOKUP(RecordTable[[#This Row],[METRC]],METRC!A:B,2,FALSE),4)=LEFT(RecordTable[[#This Row],[CloneBarcode]],4),"match","MISMATCH"),"dead")</f>
        <v>dead</v>
      </c>
      <c r="F5009" s="15" t="str">
        <f>_xlfn.IFNA(INDEX(Table6[[#All],[Location]],MATCH(RecordTable[[#This Row],[METRC]],Table6[Tag],0)),"DEAD")</f>
        <v>DEAD</v>
      </c>
    </row>
    <row r="5010" spans="1:6" x14ac:dyDescent="0.25">
      <c r="A5010" t="str">
        <f>_xlfn.CONCAT("1A4070000000065000",RIGHT(RecordTable[[#This Row],[CloneBarcode]],6))</f>
        <v>1A4070000000065000066453</v>
      </c>
      <c r="B5010" t="str">
        <f>LEFT(RecordTable[[#This Row],[CloneBarcode]],7)</f>
        <v>KING002</v>
      </c>
      <c r="C5010" t="s">
        <v>2735</v>
      </c>
      <c r="D5010" s="15">
        <v>43949</v>
      </c>
      <c r="E5010" s="15" t="str">
        <f>_xlfn.IFNA(IF(LEFT(VLOOKUP(RecordTable[[#This Row],[METRC]],METRC!A:B,2,FALSE),4)=LEFT(RecordTable[[#This Row],[CloneBarcode]],4),"match","MISMATCH"),"dead")</f>
        <v>dead</v>
      </c>
      <c r="F5010" s="15" t="str">
        <f>_xlfn.IFNA(INDEX(Table6[[#All],[Location]],MATCH(RecordTable[[#This Row],[METRC]],Table6[Tag],0)),"DEAD")</f>
        <v>DEAD</v>
      </c>
    </row>
    <row r="5011" spans="1:6" x14ac:dyDescent="0.25">
      <c r="A5011" t="s">
        <v>4620</v>
      </c>
      <c r="B5011" t="s">
        <v>2679</v>
      </c>
      <c r="C5011" t="str">
        <f>_xlfn.CONCAT(RecordTable[[#This Row],[PhenoAbbv]],".",RIGHT(RecordTable[[#This Row],[METRC]],6))</f>
        <v>KOKO011.050611</v>
      </c>
      <c r="D5011" s="15">
        <v>43949</v>
      </c>
      <c r="E5011" s="15" t="str">
        <f>_xlfn.IFNA(IF(LEFT(VLOOKUP(RecordTable[[#This Row],[METRC]],METRC!A:B,2,FALSE),4)=LEFT(RecordTable[[#This Row],[CloneBarcode]],4),"match","MISMATCH"),"dead")</f>
        <v>dead</v>
      </c>
      <c r="F5011" s="15" t="str">
        <f>_xlfn.IFNA(INDEX(Table6[[#All],[Location]],MATCH(RecordTable[[#This Row],[METRC]],Table6[Tag],0)),"DEAD")</f>
        <v>DEAD</v>
      </c>
    </row>
    <row r="5012" spans="1:6" x14ac:dyDescent="0.25">
      <c r="A5012" t="s">
        <v>4621</v>
      </c>
      <c r="B5012" t="s">
        <v>2679</v>
      </c>
      <c r="C5012" t="str">
        <f>_xlfn.CONCAT(RecordTable[[#This Row],[PhenoAbbv]],".",RIGHT(RecordTable[[#This Row],[METRC]],6))</f>
        <v>KOKO011.050613</v>
      </c>
      <c r="D5012" s="15">
        <v>43949</v>
      </c>
      <c r="E5012" s="15" t="str">
        <f>_xlfn.IFNA(IF(LEFT(VLOOKUP(RecordTable[[#This Row],[METRC]],METRC!A:B,2,FALSE),4)=LEFT(RecordTable[[#This Row],[CloneBarcode]],4),"match","MISMATCH"),"dead")</f>
        <v>dead</v>
      </c>
      <c r="F5012" s="15" t="str">
        <f>_xlfn.IFNA(INDEX(Table6[[#All],[Location]],MATCH(RecordTable[[#This Row],[METRC]],Table6[Tag],0)),"DEAD")</f>
        <v>DEAD</v>
      </c>
    </row>
    <row r="5013" spans="1:6" x14ac:dyDescent="0.25">
      <c r="A5013" t="s">
        <v>56</v>
      </c>
      <c r="B5013" t="s">
        <v>2679</v>
      </c>
      <c r="C5013" t="str">
        <f>_xlfn.CONCAT(RecordTable[[#This Row],[PhenoAbbv]],".",RIGHT(RecordTable[[#This Row],[METRC]],6))</f>
        <v>KOKO011.061677</v>
      </c>
      <c r="D5013" s="15">
        <v>43949</v>
      </c>
      <c r="E5013" s="15" t="str">
        <f>_xlfn.IFNA(IF(LEFT(VLOOKUP(RecordTable[[#This Row],[METRC]],METRC!A:B,2,FALSE),4)=LEFT(RecordTable[[#This Row],[CloneBarcode]],4),"match","MISMATCH"),"dead")</f>
        <v>dead</v>
      </c>
      <c r="F5013" s="15" t="str">
        <f>_xlfn.IFNA(INDEX(Table6[[#All],[Location]],MATCH(RecordTable[[#This Row],[METRC]],Table6[Tag],0)),"DEAD")</f>
        <v>DEAD</v>
      </c>
    </row>
    <row r="5014" spans="1:6" x14ac:dyDescent="0.25">
      <c r="A5014" t="s">
        <v>82</v>
      </c>
      <c r="B5014" t="s">
        <v>2679</v>
      </c>
      <c r="C5014" t="str">
        <f>_xlfn.CONCAT(RecordTable[[#This Row],[PhenoAbbv]],".",RIGHT(RecordTable[[#This Row],[METRC]],6))</f>
        <v>KOKO011.061697</v>
      </c>
      <c r="D5014" s="15">
        <v>43949</v>
      </c>
      <c r="E5014" s="15" t="str">
        <f>_xlfn.IFNA(IF(LEFT(VLOOKUP(RecordTable[[#This Row],[METRC]],METRC!A:B,2,FALSE),4)=LEFT(RecordTable[[#This Row],[CloneBarcode]],4),"match","MISMATCH"),"dead")</f>
        <v>dead</v>
      </c>
      <c r="F5014" s="15" t="str">
        <f>_xlfn.IFNA(INDEX(Table6[[#All],[Location]],MATCH(RecordTable[[#This Row],[METRC]],Table6[Tag],0)),"DEAD")</f>
        <v>DEAD</v>
      </c>
    </row>
    <row r="5015" spans="1:6" x14ac:dyDescent="0.25">
      <c r="A5015" t="s">
        <v>104</v>
      </c>
      <c r="B5015" t="s">
        <v>2679</v>
      </c>
      <c r="C5015" t="str">
        <f>_xlfn.CONCAT(RecordTable[[#This Row],[PhenoAbbv]],".",RIGHT(RecordTable[[#This Row],[METRC]],6))</f>
        <v>KOKO011.064918</v>
      </c>
      <c r="D5015" s="15">
        <v>43949</v>
      </c>
      <c r="E5015" s="15" t="str">
        <f>_xlfn.IFNA(IF(LEFT(VLOOKUP(RecordTable[[#This Row],[METRC]],METRC!A:B,2,FALSE),4)=LEFT(RecordTable[[#This Row],[CloneBarcode]],4),"match","MISMATCH"),"dead")</f>
        <v>dead</v>
      </c>
      <c r="F5015" s="15" t="str">
        <f>_xlfn.IFNA(INDEX(Table6[[#All],[Location]],MATCH(RecordTable[[#This Row],[METRC]],Table6[Tag],0)),"DEAD")</f>
        <v>DEAD</v>
      </c>
    </row>
    <row r="5016" spans="1:6" x14ac:dyDescent="0.25">
      <c r="A5016" t="str">
        <f>_xlfn.CONCAT("1A4070000000065000",RIGHT(RecordTable[[#This Row],[CloneBarcode]],6))</f>
        <v>1A4070000000065000064916</v>
      </c>
      <c r="B5016" t="str">
        <f>LEFT(RecordTable[[#This Row],[CloneBarcode]],7)</f>
        <v>KOKO011</v>
      </c>
      <c r="C5016" t="s">
        <v>2681</v>
      </c>
      <c r="D5016" s="15">
        <v>43949</v>
      </c>
      <c r="E5016" s="15" t="str">
        <f>_xlfn.IFNA(IF(LEFT(VLOOKUP(RecordTable[[#This Row],[METRC]],METRC!A:B,2,FALSE),4)=LEFT(RecordTable[[#This Row],[CloneBarcode]],4),"match","MISMATCH"),"dead")</f>
        <v>dead</v>
      </c>
      <c r="F5016" s="15" t="str">
        <f>_xlfn.IFNA(INDEX(Table6[[#All],[Location]],MATCH(RecordTable[[#This Row],[METRC]],Table6[Tag],0)),"DEAD")</f>
        <v>DEAD</v>
      </c>
    </row>
    <row r="5017" spans="1:6" x14ac:dyDescent="0.25">
      <c r="A5017" t="str">
        <f>_xlfn.CONCAT("1A4070000000065000",RIGHT(RecordTable[[#This Row],[CloneBarcode]],6))</f>
        <v>1A4070000000065000064917</v>
      </c>
      <c r="B5017" t="str">
        <f>LEFT(RecordTable[[#This Row],[CloneBarcode]],7)</f>
        <v>KOKO011</v>
      </c>
      <c r="C5017" t="s">
        <v>2719</v>
      </c>
      <c r="D5017" s="15">
        <v>43949</v>
      </c>
      <c r="E5017" s="15" t="str">
        <f>_xlfn.IFNA(IF(LEFT(VLOOKUP(RecordTable[[#This Row],[METRC]],METRC!A:B,2,FALSE),4)=LEFT(RecordTable[[#This Row],[CloneBarcode]],4),"match","MISMATCH"),"dead")</f>
        <v>dead</v>
      </c>
      <c r="F5017" s="15" t="str">
        <f>_xlfn.IFNA(INDEX(Table6[[#All],[Location]],MATCH(RecordTable[[#This Row],[METRC]],Table6[Tag],0)),"DEAD")</f>
        <v>DEAD</v>
      </c>
    </row>
    <row r="5018" spans="1:6" x14ac:dyDescent="0.25">
      <c r="A5018" t="s">
        <v>4977</v>
      </c>
      <c r="B5018" t="s">
        <v>2652</v>
      </c>
      <c r="C5018" t="str">
        <f>_xlfn.CONCAT(RecordTable[[#This Row],[PhenoAbbv]],".",RIGHT(RecordTable[[#This Row],[METRC]],6))</f>
        <v>KOKO030.058866</v>
      </c>
      <c r="D5018" s="15">
        <v>43949</v>
      </c>
      <c r="E5018" s="15" t="str">
        <f>_xlfn.IFNA(IF(LEFT(VLOOKUP(RecordTable[[#This Row],[METRC]],METRC!A:B,2,FALSE),4)=LEFT(RecordTable[[#This Row],[CloneBarcode]],4),"match","MISMATCH"),"dead")</f>
        <v>dead</v>
      </c>
      <c r="F5018" s="15" t="str">
        <f>_xlfn.IFNA(INDEX(Table6[[#All],[Location]],MATCH(RecordTable[[#This Row],[METRC]],Table6[Tag],0)),"DEAD")</f>
        <v>DEAD</v>
      </c>
    </row>
    <row r="5019" spans="1:6" x14ac:dyDescent="0.25">
      <c r="A5019" t="s">
        <v>5000</v>
      </c>
      <c r="B5019" t="s">
        <v>2652</v>
      </c>
      <c r="C5019" t="str">
        <f>_xlfn.CONCAT(RecordTable[[#This Row],[PhenoAbbv]],".",RIGHT(RecordTable[[#This Row],[METRC]],6))</f>
        <v>KOKO030.061379</v>
      </c>
      <c r="D5019" s="15">
        <v>43949</v>
      </c>
      <c r="E5019" s="15" t="str">
        <f>_xlfn.IFNA(IF(LEFT(VLOOKUP(RecordTable[[#This Row],[METRC]],METRC!A:B,2,FALSE),4)=LEFT(RecordTable[[#This Row],[CloneBarcode]],4),"match","MISMATCH"),"dead")</f>
        <v>dead</v>
      </c>
      <c r="F5019" s="15" t="str">
        <f>_xlfn.IFNA(INDEX(Table6[[#All],[Location]],MATCH(RecordTable[[#This Row],[METRC]],Table6[Tag],0)),"DEAD")</f>
        <v>DEAD</v>
      </c>
    </row>
    <row r="5020" spans="1:6" x14ac:dyDescent="0.25">
      <c r="A5020" t="s">
        <v>126</v>
      </c>
      <c r="B5020" t="s">
        <v>2652</v>
      </c>
      <c r="C5020" t="str">
        <f>_xlfn.CONCAT(RecordTable[[#This Row],[PhenoAbbv]],".",RIGHT(RecordTable[[#This Row],[METRC]],6))</f>
        <v>KOKO030.061410</v>
      </c>
      <c r="D5020" s="15">
        <v>43949</v>
      </c>
      <c r="E5020" s="15" t="str">
        <f>_xlfn.IFNA(IF(LEFT(VLOOKUP(RecordTable[[#This Row],[METRC]],METRC!A:B,2,FALSE),4)=LEFT(RecordTable[[#This Row],[CloneBarcode]],4),"match","MISMATCH"),"dead")</f>
        <v>dead</v>
      </c>
      <c r="F5020" s="15" t="str">
        <f>_xlfn.IFNA(INDEX(Table6[[#All],[Location]],MATCH(RecordTable[[#This Row],[METRC]],Table6[Tag],0)),"DEAD")</f>
        <v>DEAD</v>
      </c>
    </row>
    <row r="5021" spans="1:6" x14ac:dyDescent="0.25">
      <c r="A5021" t="s">
        <v>4978</v>
      </c>
      <c r="B5021" t="s">
        <v>2652</v>
      </c>
      <c r="C5021" t="str">
        <f>_xlfn.CONCAT(RecordTable[[#This Row],[PhenoAbbv]],".",RIGHT(RecordTable[[#This Row],[METRC]],6))</f>
        <v>KOKO030.064926</v>
      </c>
      <c r="D5021" s="15">
        <v>43949</v>
      </c>
      <c r="E5021" s="15" t="str">
        <f>_xlfn.IFNA(IF(LEFT(VLOOKUP(RecordTable[[#This Row],[METRC]],METRC!A:B,2,FALSE),4)=LEFT(RecordTable[[#This Row],[CloneBarcode]],4),"match","MISMATCH"),"dead")</f>
        <v>dead</v>
      </c>
      <c r="F5021" s="15" t="str">
        <f>_xlfn.IFNA(INDEX(Table6[[#All],[Location]],MATCH(RecordTable[[#This Row],[METRC]],Table6[Tag],0)),"DEAD")</f>
        <v>DEAD</v>
      </c>
    </row>
    <row r="5022" spans="1:6" x14ac:dyDescent="0.25">
      <c r="A5022" t="s">
        <v>4979</v>
      </c>
      <c r="B5022" t="s">
        <v>2652</v>
      </c>
      <c r="C5022" t="str">
        <f>_xlfn.CONCAT(RecordTable[[#This Row],[PhenoAbbv]],".",RIGHT(RecordTable[[#This Row],[METRC]],6))</f>
        <v>KOKO030.064929</v>
      </c>
      <c r="D5022" s="15">
        <v>43949</v>
      </c>
      <c r="E5022" s="15" t="str">
        <f>_xlfn.IFNA(IF(LEFT(VLOOKUP(RecordTable[[#This Row],[METRC]],METRC!A:B,2,FALSE),4)=LEFT(RecordTable[[#This Row],[CloneBarcode]],4),"match","MISMATCH"),"dead")</f>
        <v>dead</v>
      </c>
      <c r="F5022" s="15" t="str">
        <f>_xlfn.IFNA(INDEX(Table6[[#All],[Location]],MATCH(RecordTable[[#This Row],[METRC]],Table6[Tag],0)),"DEAD")</f>
        <v>DEAD</v>
      </c>
    </row>
    <row r="5023" spans="1:6" x14ac:dyDescent="0.25">
      <c r="A5023" t="str">
        <f>_xlfn.CONCAT("1A4070000000065000",RIGHT(RecordTable[[#This Row],[CloneBarcode]],6))</f>
        <v>1A4070000000065000064927</v>
      </c>
      <c r="B5023" t="str">
        <f>LEFT(RecordTable[[#This Row],[CloneBarcode]],7)</f>
        <v>KOKO030</v>
      </c>
      <c r="C5023" t="s">
        <v>2702</v>
      </c>
      <c r="D5023" s="15">
        <v>43949</v>
      </c>
      <c r="E5023" s="15" t="str">
        <f>_xlfn.IFNA(IF(LEFT(VLOOKUP(RecordTable[[#This Row],[METRC]],METRC!A:B,2,FALSE),4)=LEFT(RecordTable[[#This Row],[CloneBarcode]],4),"match","MISMATCH"),"dead")</f>
        <v>dead</v>
      </c>
      <c r="F5023" s="15" t="str">
        <f>_xlfn.IFNA(INDEX(Table6[[#All],[Location]],MATCH(RecordTable[[#This Row],[METRC]],Table6[Tag],0)),"DEAD")</f>
        <v>DEAD</v>
      </c>
    </row>
    <row r="5024" spans="1:6" x14ac:dyDescent="0.25">
      <c r="A5024" t="str">
        <f>_xlfn.CONCAT("1A4070000000065000",RIGHT(RecordTable[[#This Row],[CloneBarcode]],6))</f>
        <v>1A4070000000065000064928</v>
      </c>
      <c r="B5024" t="str">
        <f>LEFT(RecordTable[[#This Row],[CloneBarcode]],7)</f>
        <v>KOKO030</v>
      </c>
      <c r="C5024" t="s">
        <v>2653</v>
      </c>
      <c r="D5024" s="15">
        <v>43949</v>
      </c>
      <c r="E5024" s="15" t="str">
        <f>_xlfn.IFNA(IF(LEFT(VLOOKUP(RecordTable[[#This Row],[METRC]],METRC!A:B,2,FALSE),4)=LEFT(RecordTable[[#This Row],[CloneBarcode]],4),"match","MISMATCH"),"dead")</f>
        <v>dead</v>
      </c>
      <c r="F5024" s="15" t="str">
        <f>_xlfn.IFNA(INDEX(Table6[[#All],[Location]],MATCH(RecordTable[[#This Row],[METRC]],Table6[Tag],0)),"DEAD")</f>
        <v>DEAD</v>
      </c>
    </row>
    <row r="5025" spans="1:6" x14ac:dyDescent="0.25">
      <c r="A5025" t="s">
        <v>4628</v>
      </c>
      <c r="B5025" t="s">
        <v>3159</v>
      </c>
      <c r="C5025" t="str">
        <f>_xlfn.CONCAT(RecordTable[[#This Row],[PhenoAbbv]],".",RIGHT(RecordTable[[#This Row],[METRC]],6))</f>
        <v>LDOS025.045500</v>
      </c>
      <c r="D5025" s="15">
        <v>43949</v>
      </c>
      <c r="E5025" s="15" t="str">
        <f>_xlfn.IFNA(IF(LEFT(VLOOKUP(RecordTable[[#This Row],[METRC]],METRC!A:B,2,FALSE),4)=LEFT(RecordTable[[#This Row],[CloneBarcode]],4),"match","MISMATCH"),"dead")</f>
        <v>dead</v>
      </c>
      <c r="F5025" s="15" t="str">
        <f>_xlfn.IFNA(INDEX(Table6[[#All],[Location]],MATCH(RecordTable[[#This Row],[METRC]],Table6[Tag],0)),"DEAD")</f>
        <v>DEAD</v>
      </c>
    </row>
    <row r="5026" spans="1:6" x14ac:dyDescent="0.25">
      <c r="A5026" t="s">
        <v>5001</v>
      </c>
      <c r="B5026" t="s">
        <v>3159</v>
      </c>
      <c r="C5026" t="str">
        <f>_xlfn.CONCAT(RecordTable[[#This Row],[PhenoAbbv]],".",RIGHT(RecordTable[[#This Row],[METRC]],6))</f>
        <v>LDOS025.060858</v>
      </c>
      <c r="D5026" s="15">
        <v>43949</v>
      </c>
      <c r="E5026" s="15" t="str">
        <f>_xlfn.IFNA(IF(LEFT(VLOOKUP(RecordTable[[#This Row],[METRC]],METRC!A:B,2,FALSE),4)=LEFT(RecordTable[[#This Row],[CloneBarcode]],4),"match","MISMATCH"),"dead")</f>
        <v>dead</v>
      </c>
      <c r="F5026" s="15" t="str">
        <f>_xlfn.IFNA(INDEX(Table6[[#All],[Location]],MATCH(RecordTable[[#This Row],[METRC]],Table6[Tag],0)),"DEAD")</f>
        <v>DEAD</v>
      </c>
    </row>
    <row r="5027" spans="1:6" x14ac:dyDescent="0.25">
      <c r="A5027" t="s">
        <v>5002</v>
      </c>
      <c r="B5027" t="s">
        <v>3159</v>
      </c>
      <c r="C5027" t="str">
        <f>_xlfn.CONCAT(RecordTable[[#This Row],[PhenoAbbv]],".",RIGHT(RecordTable[[#This Row],[METRC]],6))</f>
        <v>LDOS025.064856</v>
      </c>
      <c r="D5027" s="15">
        <v>43949</v>
      </c>
      <c r="E5027" s="15" t="str">
        <f>_xlfn.IFNA(IF(LEFT(VLOOKUP(RecordTable[[#This Row],[METRC]],METRC!A:B,2,FALSE),4)=LEFT(RecordTable[[#This Row],[CloneBarcode]],4),"match","MISMATCH"),"dead")</f>
        <v>dead</v>
      </c>
      <c r="F5027" s="15" t="str">
        <f>_xlfn.IFNA(INDEX(Table6[[#All],[Location]],MATCH(RecordTable[[#This Row],[METRC]],Table6[Tag],0)),"DEAD")</f>
        <v>DEAD</v>
      </c>
    </row>
    <row r="5028" spans="1:6" x14ac:dyDescent="0.25">
      <c r="A5028" t="s">
        <v>5003</v>
      </c>
      <c r="B5028" t="s">
        <v>3159</v>
      </c>
      <c r="C5028" t="str">
        <f>_xlfn.CONCAT(RecordTable[[#This Row],[PhenoAbbv]],".",RIGHT(RecordTable[[#This Row],[METRC]],6))</f>
        <v>LDOS025.064858</v>
      </c>
      <c r="D5028" s="15">
        <v>43949</v>
      </c>
      <c r="E5028" s="15" t="str">
        <f>_xlfn.IFNA(IF(LEFT(VLOOKUP(RecordTable[[#This Row],[METRC]],METRC!A:B,2,FALSE),4)=LEFT(RecordTable[[#This Row],[CloneBarcode]],4),"match","MISMATCH"),"dead")</f>
        <v>dead</v>
      </c>
      <c r="F5028" s="15" t="str">
        <f>_xlfn.IFNA(INDEX(Table6[[#All],[Location]],MATCH(RecordTable[[#This Row],[METRC]],Table6[Tag],0)),"DEAD")</f>
        <v>DEAD</v>
      </c>
    </row>
    <row r="5029" spans="1:6" x14ac:dyDescent="0.25">
      <c r="A5029" t="str">
        <f>_xlfn.CONCAT("1A4070000000065000",RIGHT(RecordTable[[#This Row],[CloneBarcode]],6))</f>
        <v>1A4070000000065000064857</v>
      </c>
      <c r="B5029" t="str">
        <f>LEFT(RecordTable[[#This Row],[CloneBarcode]],7)</f>
        <v>LDOS025</v>
      </c>
      <c r="C5029" t="s">
        <v>4806</v>
      </c>
      <c r="D5029" s="15">
        <v>43949</v>
      </c>
      <c r="E5029" s="15" t="str">
        <f>_xlfn.IFNA(IF(LEFT(VLOOKUP(RecordTable[[#This Row],[METRC]],METRC!A:B,2,FALSE),4)=LEFT(RecordTable[[#This Row],[CloneBarcode]],4),"match","MISMATCH"),"dead")</f>
        <v>dead</v>
      </c>
      <c r="F5029" s="15" t="str">
        <f>_xlfn.IFNA(INDEX(Table6[[#All],[Location]],MATCH(RecordTable[[#This Row],[METRC]],Table6[Tag],0)),"DEAD")</f>
        <v>DEAD</v>
      </c>
    </row>
    <row r="5030" spans="1:6" x14ac:dyDescent="0.25">
      <c r="A5030" t="str">
        <f>_xlfn.CONCAT("1A4070000000065000",RIGHT(RecordTable[[#This Row],[CloneBarcode]],6))</f>
        <v>1A4070000000065000064859</v>
      </c>
      <c r="B5030" t="str">
        <f>LEFT(RecordTable[[#This Row],[CloneBarcode]],7)</f>
        <v>LDOS025</v>
      </c>
      <c r="C5030" t="s">
        <v>4808</v>
      </c>
      <c r="D5030" s="15">
        <v>43949</v>
      </c>
      <c r="E5030" s="15" t="str">
        <f>_xlfn.IFNA(IF(LEFT(VLOOKUP(RecordTable[[#This Row],[METRC]],METRC!A:B,2,FALSE),4)=LEFT(RecordTable[[#This Row],[CloneBarcode]],4),"match","MISMATCH"),"dead")</f>
        <v>dead</v>
      </c>
      <c r="F5030" s="15" t="str">
        <f>_xlfn.IFNA(INDEX(Table6[[#All],[Location]],MATCH(RecordTable[[#This Row],[METRC]],Table6[Tag],0)),"DEAD")</f>
        <v>DEAD</v>
      </c>
    </row>
    <row r="5031" spans="1:6" x14ac:dyDescent="0.25">
      <c r="A5031" t="s">
        <v>4934</v>
      </c>
      <c r="B5031" t="s">
        <v>2636</v>
      </c>
      <c r="C5031" t="str">
        <f>_xlfn.CONCAT(RecordTable[[#This Row],[PhenoAbbv]],".",RIGHT(RecordTable[[#This Row],[METRC]],6))</f>
        <v>LDOS040.057391</v>
      </c>
      <c r="D5031" s="15">
        <v>43949</v>
      </c>
      <c r="E5031" s="15" t="str">
        <f>_xlfn.IFNA(IF(LEFT(VLOOKUP(RecordTable[[#This Row],[METRC]],METRC!A:B,2,FALSE),4)=LEFT(RecordTable[[#This Row],[CloneBarcode]],4),"match","MISMATCH"),"dead")</f>
        <v>dead</v>
      </c>
      <c r="F5031" s="15" t="str">
        <f>_xlfn.IFNA(INDEX(Table6[[#All],[Location]],MATCH(RecordTable[[#This Row],[METRC]],Table6[Tag],0)),"DEAD")</f>
        <v>DEAD</v>
      </c>
    </row>
    <row r="5032" spans="1:6" x14ac:dyDescent="0.25">
      <c r="A5032" t="s">
        <v>4810</v>
      </c>
      <c r="B5032" t="s">
        <v>2636</v>
      </c>
      <c r="C5032" t="str">
        <f>_xlfn.CONCAT(RecordTable[[#This Row],[PhenoAbbv]],".",RIGHT(RecordTable[[#This Row],[METRC]],6))</f>
        <v>LDOS040.057392</v>
      </c>
      <c r="D5032" s="15">
        <v>43949</v>
      </c>
      <c r="E5032" s="15" t="str">
        <f>_xlfn.IFNA(IF(LEFT(VLOOKUP(RecordTable[[#This Row],[METRC]],METRC!A:B,2,FALSE),4)=LEFT(RecordTable[[#This Row],[CloneBarcode]],4),"match","MISMATCH"),"dead")</f>
        <v>dead</v>
      </c>
      <c r="F5032" s="15" t="str">
        <f>_xlfn.IFNA(INDEX(Table6[[#All],[Location]],MATCH(RecordTable[[#This Row],[METRC]],Table6[Tag],0)),"DEAD")</f>
        <v>DEAD</v>
      </c>
    </row>
    <row r="5033" spans="1:6" x14ac:dyDescent="0.25">
      <c r="A5033" t="s">
        <v>4981</v>
      </c>
      <c r="B5033" t="s">
        <v>2636</v>
      </c>
      <c r="C5033" t="str">
        <f>_xlfn.CONCAT(RecordTable[[#This Row],[PhenoAbbv]],".",RIGHT(RecordTable[[#This Row],[METRC]],6))</f>
        <v>LDOS040.058586</v>
      </c>
      <c r="D5033" s="15">
        <v>43949</v>
      </c>
      <c r="E5033" s="15" t="str">
        <f>_xlfn.IFNA(IF(LEFT(VLOOKUP(RecordTable[[#This Row],[METRC]],METRC!A:B,2,FALSE),4)=LEFT(RecordTable[[#This Row],[CloneBarcode]],4),"match","MISMATCH"),"dead")</f>
        <v>dead</v>
      </c>
      <c r="F5033" s="15" t="str">
        <f>_xlfn.IFNA(INDEX(Table6[[#All],[Location]],MATCH(RecordTable[[#This Row],[METRC]],Table6[Tag],0)),"DEAD")</f>
        <v>DEAD</v>
      </c>
    </row>
    <row r="5034" spans="1:6" x14ac:dyDescent="0.25">
      <c r="A5034" t="str">
        <f>_xlfn.CONCAT("1A4070000000065000",RIGHT(RecordTable[[#This Row],[CloneBarcode]],6))</f>
        <v>1A4070000000065000057393</v>
      </c>
      <c r="B5034" t="str">
        <f>LEFT(RecordTable[[#This Row],[CloneBarcode]],7)</f>
        <v>LDOS040</v>
      </c>
      <c r="C5034" t="s">
        <v>170</v>
      </c>
      <c r="D5034" s="15">
        <v>43949</v>
      </c>
      <c r="E5034" s="15" t="str">
        <f>_xlfn.IFNA(IF(LEFT(VLOOKUP(RecordTable[[#This Row],[METRC]],METRC!A:B,2,FALSE),4)=LEFT(RecordTable[[#This Row],[CloneBarcode]],4),"match","MISMATCH"),"dead")</f>
        <v>dead</v>
      </c>
      <c r="F5034" s="15" t="str">
        <f>_xlfn.IFNA(INDEX(Table6[[#All],[Location]],MATCH(RecordTable[[#This Row],[METRC]],Table6[Tag],0)),"DEAD")</f>
        <v>DEAD</v>
      </c>
    </row>
    <row r="5035" spans="1:6" x14ac:dyDescent="0.25">
      <c r="A5035" t="s">
        <v>4630</v>
      </c>
      <c r="B5035" t="s">
        <v>3165</v>
      </c>
      <c r="C5035" t="str">
        <f>_xlfn.CONCAT(RecordTable[[#This Row],[PhenoAbbv]],".",RIGHT(RecordTable[[#This Row],[METRC]],6))</f>
        <v>LDOS041.045524</v>
      </c>
      <c r="D5035" s="15">
        <v>43949</v>
      </c>
      <c r="E5035" s="15" t="str">
        <f>_xlfn.IFNA(IF(LEFT(VLOOKUP(RecordTable[[#This Row],[METRC]],METRC!A:B,2,FALSE),4)=LEFT(RecordTable[[#This Row],[CloneBarcode]],4),"match","MISMATCH"),"dead")</f>
        <v>dead</v>
      </c>
      <c r="F5035" s="15" t="str">
        <f>_xlfn.IFNA(INDEX(Table6[[#All],[Location]],MATCH(RecordTable[[#This Row],[METRC]],Table6[Tag],0)),"DEAD")</f>
        <v>DEAD</v>
      </c>
    </row>
    <row r="5036" spans="1:6" x14ac:dyDescent="0.25">
      <c r="A5036" t="s">
        <v>4631</v>
      </c>
      <c r="B5036" t="s">
        <v>3165</v>
      </c>
      <c r="C5036" t="str">
        <f>_xlfn.CONCAT(RecordTable[[#This Row],[PhenoAbbv]],".",RIGHT(RecordTable[[#This Row],[METRC]],6))</f>
        <v>LDOS041.045525</v>
      </c>
      <c r="D5036" s="15">
        <v>43949</v>
      </c>
      <c r="E5036" s="15" t="str">
        <f>_xlfn.IFNA(IF(LEFT(VLOOKUP(RecordTable[[#This Row],[METRC]],METRC!A:B,2,FALSE),4)=LEFT(RecordTable[[#This Row],[CloneBarcode]],4),"match","MISMATCH"),"dead")</f>
        <v>dead</v>
      </c>
      <c r="F5036" s="15" t="str">
        <f>_xlfn.IFNA(INDEX(Table6[[#All],[Location]],MATCH(RecordTable[[#This Row],[METRC]],Table6[Tag],0)),"DEAD")</f>
        <v>DEAD</v>
      </c>
    </row>
    <row r="5037" spans="1:6" x14ac:dyDescent="0.25">
      <c r="A5037" t="s">
        <v>4982</v>
      </c>
      <c r="B5037" t="s">
        <v>3165</v>
      </c>
      <c r="C5037" t="str">
        <f>_xlfn.CONCAT(RecordTable[[#This Row],[PhenoAbbv]],".",RIGHT(RecordTable[[#This Row],[METRC]],6))</f>
        <v>LDOS041.058600</v>
      </c>
      <c r="D5037" s="15">
        <v>43949</v>
      </c>
      <c r="E5037" s="15" t="str">
        <f>_xlfn.IFNA(IF(LEFT(VLOOKUP(RecordTable[[#This Row],[METRC]],METRC!A:B,2,FALSE),4)=LEFT(RecordTable[[#This Row],[CloneBarcode]],4),"match","MISMATCH"),"dead")</f>
        <v>dead</v>
      </c>
      <c r="F5037" s="15" t="str">
        <f>_xlfn.IFNA(INDEX(Table6[[#All],[Location]],MATCH(RecordTable[[#This Row],[METRC]],Table6[Tag],0)),"DEAD")</f>
        <v>DEAD</v>
      </c>
    </row>
    <row r="5038" spans="1:6" x14ac:dyDescent="0.25">
      <c r="A5038" t="str">
        <f>_xlfn.CONCAT("1A4070000000065000",RIGHT(RecordTable[[#This Row],[CloneBarcode]],6))</f>
        <v>1A4070000000065000058596</v>
      </c>
      <c r="B5038" t="str">
        <f>LEFT(RecordTable[[#This Row],[CloneBarcode]],7)</f>
        <v>LDOS041</v>
      </c>
      <c r="C5038" t="s">
        <v>4707</v>
      </c>
      <c r="D5038" s="15">
        <v>43949</v>
      </c>
      <c r="E5038" s="15" t="str">
        <f>_xlfn.IFNA(IF(LEFT(VLOOKUP(RecordTable[[#This Row],[METRC]],METRC!A:B,2,FALSE),4)=LEFT(RecordTable[[#This Row],[CloneBarcode]],4),"match","MISMATCH"),"dead")</f>
        <v>dead</v>
      </c>
      <c r="F5038" s="15" t="str">
        <f>_xlfn.IFNA(INDEX(Table6[[#All],[Location]],MATCH(RecordTable[[#This Row],[METRC]],Table6[Tag],0)),"DEAD")</f>
        <v>DEAD</v>
      </c>
    </row>
    <row r="5039" spans="1:6" x14ac:dyDescent="0.25">
      <c r="A5039" t="s">
        <v>34</v>
      </c>
      <c r="B5039" t="s">
        <v>35</v>
      </c>
      <c r="C5039" t="str">
        <f>_xlfn.CONCAT(RecordTable[[#This Row],[PhenoAbbv]],".",RIGHT(RecordTable[[#This Row],[METRC]],6))</f>
        <v>MABK007.050656</v>
      </c>
      <c r="D5039" s="15">
        <v>43949</v>
      </c>
      <c r="E5039" s="15" t="str">
        <f>_xlfn.IFNA(IF(LEFT(VLOOKUP(RecordTable[[#This Row],[METRC]],METRC!A:B,2,FALSE),4)=LEFT(RecordTable[[#This Row],[CloneBarcode]],4),"match","MISMATCH"),"dead")</f>
        <v>dead</v>
      </c>
      <c r="F5039" s="15" t="str">
        <f>_xlfn.IFNA(INDEX(Table6[[#All],[Location]],MATCH(RecordTable[[#This Row],[METRC]],Table6[Tag],0)),"DEAD")</f>
        <v>DEAD</v>
      </c>
    </row>
    <row r="5040" spans="1:6" x14ac:dyDescent="0.25">
      <c r="A5040" t="s">
        <v>137</v>
      </c>
      <c r="B5040" t="s">
        <v>35</v>
      </c>
      <c r="C5040" t="str">
        <f>_xlfn.CONCAT(RecordTable[[#This Row],[PhenoAbbv]],".",RIGHT(RecordTable[[#This Row],[METRC]],6))</f>
        <v>MABK007.053395</v>
      </c>
      <c r="D5040" s="15">
        <v>43949</v>
      </c>
      <c r="E5040" s="15" t="str">
        <f>_xlfn.IFNA(IF(LEFT(VLOOKUP(RecordTable[[#This Row],[METRC]],METRC!A:B,2,FALSE),4)=LEFT(RecordTable[[#This Row],[CloneBarcode]],4),"match","MISMATCH"),"dead")</f>
        <v>dead</v>
      </c>
      <c r="F5040" s="15" t="str">
        <f>_xlfn.IFNA(INDEX(Table6[[#All],[Location]],MATCH(RecordTable[[#This Row],[METRC]],Table6[Tag],0)),"DEAD")</f>
        <v>DEAD</v>
      </c>
    </row>
    <row r="5041" spans="1:6" x14ac:dyDescent="0.25">
      <c r="A5041" t="s">
        <v>59</v>
      </c>
      <c r="B5041" t="s">
        <v>35</v>
      </c>
      <c r="C5041" t="str">
        <f>_xlfn.CONCAT(RecordTable[[#This Row],[PhenoAbbv]],".",RIGHT(RecordTable[[#This Row],[METRC]],6))</f>
        <v>MABK007.053401</v>
      </c>
      <c r="D5041" s="15">
        <v>43949</v>
      </c>
      <c r="E5041" s="15" t="str">
        <f>_xlfn.IFNA(IF(LEFT(VLOOKUP(RecordTable[[#This Row],[METRC]],METRC!A:B,2,FALSE),4)=LEFT(RecordTable[[#This Row],[CloneBarcode]],4),"match","MISMATCH"),"dead")</f>
        <v>dead</v>
      </c>
      <c r="F5041" s="15" t="str">
        <f>_xlfn.IFNA(INDEX(Table6[[#All],[Location]],MATCH(RecordTable[[#This Row],[METRC]],Table6[Tag],0)),"DEAD")</f>
        <v>DEAD</v>
      </c>
    </row>
    <row r="5042" spans="1:6" x14ac:dyDescent="0.25">
      <c r="A5042" t="s">
        <v>100</v>
      </c>
      <c r="B5042" t="s">
        <v>35</v>
      </c>
      <c r="C5042" t="str">
        <f>_xlfn.CONCAT(RecordTable[[#This Row],[PhenoAbbv]],".",RIGHT(RecordTable[[#This Row],[METRC]],6))</f>
        <v>MABK007.053439</v>
      </c>
      <c r="D5042" s="15">
        <v>43949</v>
      </c>
      <c r="E5042" s="15" t="str">
        <f>_xlfn.IFNA(IF(LEFT(VLOOKUP(RecordTable[[#This Row],[METRC]],METRC!A:B,2,FALSE),4)=LEFT(RecordTable[[#This Row],[CloneBarcode]],4),"match","MISMATCH"),"dead")</f>
        <v>dead</v>
      </c>
      <c r="F5042" s="15" t="str">
        <f>_xlfn.IFNA(INDEX(Table6[[#All],[Location]],MATCH(RecordTable[[#This Row],[METRC]],Table6[Tag],0)),"DEAD")</f>
        <v>DEAD</v>
      </c>
    </row>
    <row r="5043" spans="1:6" x14ac:dyDescent="0.25">
      <c r="A5043" t="s">
        <v>146</v>
      </c>
      <c r="B5043" t="s">
        <v>35</v>
      </c>
      <c r="C5043" t="str">
        <f>_xlfn.CONCAT(RecordTable[[#This Row],[PhenoAbbv]],".",RIGHT(RecordTable[[#This Row],[METRC]],6))</f>
        <v>MABK007.053451</v>
      </c>
      <c r="D5043" s="15">
        <v>43949</v>
      </c>
      <c r="E5043" s="15" t="str">
        <f>_xlfn.IFNA(IF(LEFT(VLOOKUP(RecordTable[[#This Row],[METRC]],METRC!A:B,2,FALSE),4)=LEFT(RecordTable[[#This Row],[CloneBarcode]],4),"match","MISMATCH"),"dead")</f>
        <v>dead</v>
      </c>
      <c r="F5043" s="15" t="str">
        <f>_xlfn.IFNA(INDEX(Table6[[#All],[Location]],MATCH(RecordTable[[#This Row],[METRC]],Table6[Tag],0)),"DEAD")</f>
        <v>DEAD</v>
      </c>
    </row>
    <row r="5044" spans="1:6" x14ac:dyDescent="0.25">
      <c r="A5044" t="str">
        <f>_xlfn.CONCAT("1A4070000000065000",RIGHT(RecordTable[[#This Row],[CloneBarcode]],6))</f>
        <v>1A4070000000065000067504</v>
      </c>
      <c r="B5044" t="str">
        <f>LEFT(RecordTable[[#This Row],[CloneBarcode]],7)</f>
        <v>NL#5001</v>
      </c>
      <c r="C5044" t="s">
        <v>2886</v>
      </c>
      <c r="D5044" s="15">
        <v>43949</v>
      </c>
      <c r="E5044" s="15" t="str">
        <f>_xlfn.IFNA(IF(LEFT(VLOOKUP(RecordTable[[#This Row],[METRC]],METRC!A:B,2,FALSE),4)=LEFT(RecordTable[[#This Row],[CloneBarcode]],4),"match","MISMATCH"),"dead")</f>
        <v>dead</v>
      </c>
      <c r="F5044" s="15" t="str">
        <f>_xlfn.IFNA(INDEX(Table6[[#All],[Location]],MATCH(RecordTable[[#This Row],[METRC]],Table6[Tag],0)),"DEAD")</f>
        <v>DEAD</v>
      </c>
    </row>
    <row r="5045" spans="1:6" x14ac:dyDescent="0.25">
      <c r="A5045" t="str">
        <f>_xlfn.CONCAT("1A4070000000065000",RIGHT(RecordTable[[#This Row],[CloneBarcode]],6))</f>
        <v>1A4070000000065000067506</v>
      </c>
      <c r="B5045" t="str">
        <f>LEFT(RecordTable[[#This Row],[CloneBarcode]],7)</f>
        <v>NL#5002</v>
      </c>
      <c r="C5045" t="s">
        <v>2688</v>
      </c>
      <c r="D5045" s="15">
        <v>43949</v>
      </c>
      <c r="E5045" s="15" t="str">
        <f>_xlfn.IFNA(IF(LEFT(VLOOKUP(RecordTable[[#This Row],[METRC]],METRC!A:B,2,FALSE),4)=LEFT(RecordTable[[#This Row],[CloneBarcode]],4),"match","MISMATCH"),"dead")</f>
        <v>dead</v>
      </c>
      <c r="F5045" s="15" t="str">
        <f>_xlfn.IFNA(INDEX(Table6[[#All],[Location]],MATCH(RecordTable[[#This Row],[METRC]],Table6[Tag],0)),"DEAD")</f>
        <v>DEAD</v>
      </c>
    </row>
    <row r="5046" spans="1:6" x14ac:dyDescent="0.25">
      <c r="A5046" t="str">
        <f>_xlfn.CONCAT("1A4070000000065000",RIGHT(RecordTable[[#This Row],[CloneBarcode]],6))</f>
        <v>1A4070000000065000067503</v>
      </c>
      <c r="B5046" t="str">
        <f>LEFT(RecordTable[[#This Row],[CloneBarcode]],7)</f>
        <v>NL#5007</v>
      </c>
      <c r="C5046" t="s">
        <v>2724</v>
      </c>
      <c r="D5046" s="15">
        <v>43949</v>
      </c>
      <c r="E5046" s="15" t="str">
        <f>_xlfn.IFNA(IF(LEFT(VLOOKUP(RecordTable[[#This Row],[METRC]],METRC!A:B,2,FALSE),4)=LEFT(RecordTable[[#This Row],[CloneBarcode]],4),"match","MISMATCH"),"dead")</f>
        <v>dead</v>
      </c>
      <c r="F5046" s="15" t="str">
        <f>_xlfn.IFNA(INDEX(Table6[[#All],[Location]],MATCH(RecordTable[[#This Row],[METRC]],Table6[Tag],0)),"DEAD")</f>
        <v>DEAD</v>
      </c>
    </row>
    <row r="5047" spans="1:6" x14ac:dyDescent="0.25">
      <c r="A5047" t="str">
        <f>_xlfn.CONCAT("1A4070000000065000",RIGHT(RecordTable[[#This Row],[CloneBarcode]],6))</f>
        <v>1A4070000000065000067499</v>
      </c>
      <c r="B5047" t="str">
        <f>LEFT(RecordTable[[#This Row],[CloneBarcode]],7)</f>
        <v>NL#5009</v>
      </c>
      <c r="C5047" t="s">
        <v>2755</v>
      </c>
      <c r="D5047" s="15">
        <v>43949</v>
      </c>
      <c r="E5047" s="15" t="str">
        <f>_xlfn.IFNA(IF(LEFT(VLOOKUP(RecordTable[[#This Row],[METRC]],METRC!A:B,2,FALSE),4)=LEFT(RecordTable[[#This Row],[CloneBarcode]],4),"match","MISMATCH"),"dead")</f>
        <v>dead</v>
      </c>
      <c r="F5047" s="15" t="str">
        <f>_xlfn.IFNA(INDEX(Table6[[#All],[Location]],MATCH(RecordTable[[#This Row],[METRC]],Table6[Tag],0)),"DEAD")</f>
        <v>DEAD</v>
      </c>
    </row>
    <row r="5048" spans="1:6" x14ac:dyDescent="0.25">
      <c r="A5048" t="str">
        <f>_xlfn.CONCAT("1A4070000000065000",RIGHT(RecordTable[[#This Row],[CloneBarcode]],6))</f>
        <v>1A4070000000065000067497</v>
      </c>
      <c r="B5048" t="str">
        <f>LEFT(RecordTable[[#This Row],[CloneBarcode]],7)</f>
        <v>NL#5011</v>
      </c>
      <c r="C5048" t="s">
        <v>2665</v>
      </c>
      <c r="D5048" s="15">
        <v>43949</v>
      </c>
      <c r="E5048" s="15" t="str">
        <f>_xlfn.IFNA(IF(LEFT(VLOOKUP(RecordTable[[#This Row],[METRC]],METRC!A:B,2,FALSE),4)=LEFT(RecordTable[[#This Row],[CloneBarcode]],4),"match","MISMATCH"),"dead")</f>
        <v>dead</v>
      </c>
      <c r="F5048" s="15" t="str">
        <f>_xlfn.IFNA(INDEX(Table6[[#All],[Location]],MATCH(RecordTable[[#This Row],[METRC]],Table6[Tag],0)),"DEAD")</f>
        <v>DEAD</v>
      </c>
    </row>
    <row r="5049" spans="1:6" x14ac:dyDescent="0.25">
      <c r="A5049" t="str">
        <f>_xlfn.CONCAT("1A4070000000065000",RIGHT(RecordTable[[#This Row],[CloneBarcode]],6))</f>
        <v>1A4070000000065000067495</v>
      </c>
      <c r="B5049" t="str">
        <f>LEFT(RecordTable[[#This Row],[CloneBarcode]],7)</f>
        <v>NL#5013</v>
      </c>
      <c r="C5049" t="s">
        <v>2742</v>
      </c>
      <c r="D5049" s="15">
        <v>43949</v>
      </c>
      <c r="E5049" s="15" t="str">
        <f>_xlfn.IFNA(IF(LEFT(VLOOKUP(RecordTable[[#This Row],[METRC]],METRC!A:B,2,FALSE),4)=LEFT(RecordTable[[#This Row],[CloneBarcode]],4),"match","MISMATCH"),"dead")</f>
        <v>dead</v>
      </c>
      <c r="F5049" s="15" t="str">
        <f>_xlfn.IFNA(INDEX(Table6[[#All],[Location]],MATCH(RecordTable[[#This Row],[METRC]],Table6[Tag],0)),"DEAD")</f>
        <v>DEAD</v>
      </c>
    </row>
    <row r="5050" spans="1:6" x14ac:dyDescent="0.25">
      <c r="A5050" t="str">
        <f>_xlfn.CONCAT("1A4070000000065000",RIGHT(RecordTable[[#This Row],[CloneBarcode]],6))</f>
        <v>1A4070000000065000065620</v>
      </c>
      <c r="B5050" t="str">
        <f>LEFT(RecordTable[[#This Row],[CloneBarcode]],7)</f>
        <v>NYFL004</v>
      </c>
      <c r="C5050" t="s">
        <v>4983</v>
      </c>
      <c r="D5050" s="15">
        <v>43949</v>
      </c>
      <c r="E5050" s="15" t="str">
        <f>_xlfn.IFNA(IF(LEFT(VLOOKUP(RecordTable[[#This Row],[METRC]],METRC!A:B,2,FALSE),4)=LEFT(RecordTable[[#This Row],[CloneBarcode]],4),"match","MISMATCH"),"dead")</f>
        <v>dead</v>
      </c>
      <c r="F5050" s="15" t="str">
        <f>_xlfn.IFNA(INDEX(Table6[[#All],[Location]],MATCH(RecordTable[[#This Row],[METRC]],Table6[Tag],0)),"DEAD")</f>
        <v>DEAD</v>
      </c>
    </row>
    <row r="5051" spans="1:6" x14ac:dyDescent="0.25">
      <c r="A5051" t="str">
        <f>_xlfn.CONCAT("1A4070000000065000",RIGHT(RecordTable[[#This Row],[CloneBarcode]],6))</f>
        <v>1A4070000000065000065643</v>
      </c>
      <c r="B5051" t="str">
        <f>LEFT(RecordTable[[#This Row],[CloneBarcode]],7)</f>
        <v>NYFL011</v>
      </c>
      <c r="C5051" t="s">
        <v>4984</v>
      </c>
      <c r="D5051" s="15">
        <v>43949</v>
      </c>
      <c r="E5051" s="15" t="str">
        <f>_xlfn.IFNA(IF(LEFT(VLOOKUP(RecordTable[[#This Row],[METRC]],METRC!A:B,2,FALSE),4)=LEFT(RecordTable[[#This Row],[CloneBarcode]],4),"match","MISMATCH"),"dead")</f>
        <v>dead</v>
      </c>
      <c r="F5051" s="15" t="str">
        <f>_xlfn.IFNA(INDEX(Table6[[#All],[Location]],MATCH(RecordTable[[#This Row],[METRC]],Table6[Tag],0)),"DEAD")</f>
        <v>DEAD</v>
      </c>
    </row>
    <row r="5052" spans="1:6" x14ac:dyDescent="0.25">
      <c r="A5052" t="s">
        <v>4634</v>
      </c>
      <c r="B5052" t="s">
        <v>2676</v>
      </c>
      <c r="C5052" t="str">
        <f>_xlfn.CONCAT(RecordTable[[#This Row],[PhenoAbbv]],".",RIGHT(RecordTable[[#This Row],[METRC]],6))</f>
        <v>NYFL014.044411</v>
      </c>
      <c r="D5052" s="15">
        <v>43949</v>
      </c>
      <c r="E5052" s="15" t="str">
        <f>_xlfn.IFNA(IF(LEFT(VLOOKUP(RecordTable[[#This Row],[METRC]],METRC!A:B,2,FALSE),4)=LEFT(RecordTable[[#This Row],[CloneBarcode]],4),"match","MISMATCH"),"dead")</f>
        <v>dead</v>
      </c>
      <c r="F5052" s="15" t="str">
        <f>_xlfn.IFNA(INDEX(Table6[[#All],[Location]],MATCH(RecordTable[[#This Row],[METRC]],Table6[Tag],0)),"DEAD")</f>
        <v>DEAD</v>
      </c>
    </row>
    <row r="5053" spans="1:6" x14ac:dyDescent="0.25">
      <c r="A5053" t="s">
        <v>4635</v>
      </c>
      <c r="B5053" t="s">
        <v>2676</v>
      </c>
      <c r="C5053" t="str">
        <f>_xlfn.CONCAT(RecordTable[[#This Row],[PhenoAbbv]],".",RIGHT(RecordTable[[#This Row],[METRC]],6))</f>
        <v>NYFL014.044413</v>
      </c>
      <c r="D5053" s="15">
        <v>43949</v>
      </c>
      <c r="E5053" s="15" t="str">
        <f>_xlfn.IFNA(IF(LEFT(VLOOKUP(RecordTable[[#This Row],[METRC]],METRC!A:B,2,FALSE),4)=LEFT(RecordTable[[#This Row],[CloneBarcode]],4),"match","MISMATCH"),"dead")</f>
        <v>dead</v>
      </c>
      <c r="F5053" s="15" t="str">
        <f>_xlfn.IFNA(INDEX(Table6[[#All],[Location]],MATCH(RecordTable[[#This Row],[METRC]],Table6[Tag],0)),"DEAD")</f>
        <v>DEAD</v>
      </c>
    </row>
    <row r="5054" spans="1:6" x14ac:dyDescent="0.25">
      <c r="A5054" t="str">
        <f>_xlfn.CONCAT("1A4070000000065000",RIGHT(RecordTable[[#This Row],[CloneBarcode]],6))</f>
        <v>1A4070000000065000065784</v>
      </c>
      <c r="B5054" t="str">
        <f>LEFT(RecordTable[[#This Row],[CloneBarcode]],7)</f>
        <v>NYFL014</v>
      </c>
      <c r="C5054" t="s">
        <v>2677</v>
      </c>
      <c r="D5054" s="15">
        <v>43949</v>
      </c>
      <c r="E5054" s="15" t="str">
        <f>_xlfn.IFNA(IF(LEFT(VLOOKUP(RecordTable[[#This Row],[METRC]],METRC!A:B,2,FALSE),4)=LEFT(RecordTable[[#This Row],[CloneBarcode]],4),"match","MISMATCH"),"dead")</f>
        <v>dead</v>
      </c>
      <c r="F5054" s="15" t="str">
        <f>_xlfn.IFNA(INDEX(Table6[[#All],[Location]],MATCH(RecordTable[[#This Row],[METRC]],Table6[Tag],0)),"DEAD")</f>
        <v>DEAD</v>
      </c>
    </row>
    <row r="5055" spans="1:6" x14ac:dyDescent="0.25">
      <c r="A5055" t="str">
        <f>_xlfn.CONCAT("1A4070000000065000",RIGHT(RecordTable[[#This Row],[CloneBarcode]],6))</f>
        <v>1A4070000000065000065723</v>
      </c>
      <c r="B5055" t="str">
        <f>LEFT(RecordTable[[#This Row],[CloneBarcode]],7)</f>
        <v>NYFL014</v>
      </c>
      <c r="C5055" t="s">
        <v>2699</v>
      </c>
      <c r="D5055" s="15">
        <v>43949</v>
      </c>
      <c r="E5055" s="15" t="str">
        <f>_xlfn.IFNA(IF(LEFT(VLOOKUP(RecordTable[[#This Row],[METRC]],METRC!A:B,2,FALSE),4)=LEFT(RecordTable[[#This Row],[CloneBarcode]],4),"match","MISMATCH"),"dead")</f>
        <v>dead</v>
      </c>
      <c r="F5055" s="15" t="str">
        <f>_xlfn.IFNA(INDEX(Table6[[#All],[Location]],MATCH(RecordTable[[#This Row],[METRC]],Table6[Tag],0)),"DEAD")</f>
        <v>DEAD</v>
      </c>
    </row>
    <row r="5056" spans="1:6" x14ac:dyDescent="0.25">
      <c r="A5056" t="str">
        <f>_xlfn.CONCAT("1A4070000000065000",RIGHT(RecordTable[[#This Row],[CloneBarcode]],6))</f>
        <v>1A4070000000065000065721</v>
      </c>
      <c r="B5056" t="str">
        <f>LEFT(RecordTable[[#This Row],[CloneBarcode]],7)</f>
        <v>NYFL014</v>
      </c>
      <c r="C5056" t="s">
        <v>2708</v>
      </c>
      <c r="D5056" s="15">
        <v>43949</v>
      </c>
      <c r="E5056" s="15" t="str">
        <f>_xlfn.IFNA(IF(LEFT(VLOOKUP(RecordTable[[#This Row],[METRC]],METRC!A:B,2,FALSE),4)=LEFT(RecordTable[[#This Row],[CloneBarcode]],4),"match","MISMATCH"),"dead")</f>
        <v>dead</v>
      </c>
      <c r="F5056" s="15" t="str">
        <f>_xlfn.IFNA(INDEX(Table6[[#All],[Location]],MATCH(RecordTable[[#This Row],[METRC]],Table6[Tag],0)),"DEAD")</f>
        <v>DEAD</v>
      </c>
    </row>
    <row r="5057" spans="1:6" x14ac:dyDescent="0.25">
      <c r="A5057" t="s">
        <v>4642</v>
      </c>
      <c r="B5057" t="s">
        <v>62</v>
      </c>
      <c r="C5057" t="str">
        <f>_xlfn.CONCAT(RecordTable[[#This Row],[PhenoAbbv]],".",RIGHT(RecordTable[[#This Row],[METRC]],6))</f>
        <v>OROB054.050624</v>
      </c>
      <c r="D5057" s="15">
        <v>43949</v>
      </c>
      <c r="E5057" s="15" t="str">
        <f>_xlfn.IFNA(IF(LEFT(VLOOKUP(RecordTable[[#This Row],[METRC]],METRC!A:B,2,FALSE),4)=LEFT(RecordTable[[#This Row],[CloneBarcode]],4),"match","MISMATCH"),"dead")</f>
        <v>dead</v>
      </c>
      <c r="F5057" s="15" t="str">
        <f>_xlfn.IFNA(INDEX(Table6[[#All],[Location]],MATCH(RecordTable[[#This Row],[METRC]],Table6[Tag],0)),"DEAD")</f>
        <v>DEAD</v>
      </c>
    </row>
    <row r="5058" spans="1:6" x14ac:dyDescent="0.25">
      <c r="A5058" t="s">
        <v>4643</v>
      </c>
      <c r="B5058" t="s">
        <v>62</v>
      </c>
      <c r="C5058" t="str">
        <f>_xlfn.CONCAT(RecordTable[[#This Row],[PhenoAbbv]],".",RIGHT(RecordTable[[#This Row],[METRC]],6))</f>
        <v>OROB054.050625</v>
      </c>
      <c r="D5058" s="15">
        <v>43949</v>
      </c>
      <c r="E5058" s="15" t="str">
        <f>_xlfn.IFNA(IF(LEFT(VLOOKUP(RecordTable[[#This Row],[METRC]],METRC!A:B,2,FALSE),4)=LEFT(RecordTable[[#This Row],[CloneBarcode]],4),"match","MISMATCH"),"dead")</f>
        <v>dead</v>
      </c>
      <c r="F5058" s="15" t="str">
        <f>_xlfn.IFNA(INDEX(Table6[[#All],[Location]],MATCH(RecordTable[[#This Row],[METRC]],Table6[Tag],0)),"DEAD")</f>
        <v>DEAD</v>
      </c>
    </row>
    <row r="5059" spans="1:6" x14ac:dyDescent="0.25">
      <c r="A5059" t="s">
        <v>61</v>
      </c>
      <c r="B5059" t="s">
        <v>62</v>
      </c>
      <c r="C5059" t="str">
        <f>_xlfn.CONCAT(RecordTable[[#This Row],[PhenoAbbv]],".",RIGHT(RecordTable[[#This Row],[METRC]],6))</f>
        <v>OROB054.053196</v>
      </c>
      <c r="D5059" s="15">
        <v>43949</v>
      </c>
      <c r="E5059" s="15" t="str">
        <f>_xlfn.IFNA(IF(LEFT(VLOOKUP(RecordTable[[#This Row],[METRC]],METRC!A:B,2,FALSE),4)=LEFT(RecordTable[[#This Row],[CloneBarcode]],4),"match","MISMATCH"),"dead")</f>
        <v>dead</v>
      </c>
      <c r="F5059" s="15" t="str">
        <f>_xlfn.IFNA(INDEX(Table6[[#All],[Location]],MATCH(RecordTable[[#This Row],[METRC]],Table6[Tag],0)),"DEAD")</f>
        <v>DEAD</v>
      </c>
    </row>
    <row r="5060" spans="1:6" x14ac:dyDescent="0.25">
      <c r="A5060" t="s">
        <v>105</v>
      </c>
      <c r="B5060" t="s">
        <v>62</v>
      </c>
      <c r="C5060" t="str">
        <f>_xlfn.CONCAT(RecordTable[[#This Row],[PhenoAbbv]],".",RIGHT(RecordTable[[#This Row],[METRC]],6))</f>
        <v>OROB054.061793</v>
      </c>
      <c r="D5060" s="15">
        <v>43949</v>
      </c>
      <c r="E5060" s="15" t="str">
        <f>_xlfn.IFNA(IF(LEFT(VLOOKUP(RecordTable[[#This Row],[METRC]],METRC!A:B,2,FALSE),4)=LEFT(RecordTable[[#This Row],[CloneBarcode]],4),"match","MISMATCH"),"dead")</f>
        <v>dead</v>
      </c>
      <c r="F5060" s="15" t="str">
        <f>_xlfn.IFNA(INDEX(Table6[[#All],[Location]],MATCH(RecordTable[[#This Row],[METRC]],Table6[Tag],0)),"DEAD")</f>
        <v>DEAD</v>
      </c>
    </row>
    <row r="5061" spans="1:6" x14ac:dyDescent="0.25">
      <c r="A5061" t="str">
        <f>_xlfn.CONCAT("1A4070000000065000",RIGHT(RecordTable[[#This Row],[CloneBarcode]],6))</f>
        <v>1A4070000000065000065289</v>
      </c>
      <c r="B5061" t="str">
        <f>LEFT(RecordTable[[#This Row],[CloneBarcode]],7)</f>
        <v>OROB054</v>
      </c>
      <c r="C5061" t="s">
        <v>2700</v>
      </c>
      <c r="D5061" s="15">
        <v>43949</v>
      </c>
      <c r="E5061" s="15" t="str">
        <f>_xlfn.IFNA(IF(LEFT(VLOOKUP(RecordTable[[#This Row],[METRC]],METRC!A:B,2,FALSE),4)=LEFT(RecordTable[[#This Row],[CloneBarcode]],4),"match","MISMATCH"),"dead")</f>
        <v>dead</v>
      </c>
      <c r="F5061" s="15" t="str">
        <f>_xlfn.IFNA(INDEX(Table6[[#All],[Location]],MATCH(RecordTable[[#This Row],[METRC]],Table6[Tag],0)),"DEAD")</f>
        <v>DEAD</v>
      </c>
    </row>
    <row r="5062" spans="1:6" x14ac:dyDescent="0.25">
      <c r="A5062" t="str">
        <f>_xlfn.CONCAT("1A4070000000065000",RIGHT(RecordTable[[#This Row],[CloneBarcode]],6))</f>
        <v>1A4070000000065000065286</v>
      </c>
      <c r="B5062" t="str">
        <f>LEFT(RecordTable[[#This Row],[CloneBarcode]],7)</f>
        <v>OROB054</v>
      </c>
      <c r="C5062" t="s">
        <v>2717</v>
      </c>
      <c r="D5062" s="15">
        <v>43949</v>
      </c>
      <c r="E5062" s="15" t="str">
        <f>_xlfn.IFNA(IF(LEFT(VLOOKUP(RecordTable[[#This Row],[METRC]],METRC!A:B,2,FALSE),4)=LEFT(RecordTable[[#This Row],[CloneBarcode]],4),"match","MISMATCH"),"dead")</f>
        <v>dead</v>
      </c>
      <c r="F5062" s="15" t="str">
        <f>_xlfn.IFNA(INDEX(Table6[[#All],[Location]],MATCH(RecordTable[[#This Row],[METRC]],Table6[Tag],0)),"DEAD")</f>
        <v>DEAD</v>
      </c>
    </row>
    <row r="5063" spans="1:6" x14ac:dyDescent="0.25">
      <c r="A5063" t="str">
        <f>_xlfn.CONCAT("1A4070000000065000",RIGHT(RecordTable[[#This Row],[CloneBarcode]],6))</f>
        <v>1A4070000000065000067493</v>
      </c>
      <c r="B5063" t="str">
        <f>LEFT(RecordTable[[#This Row],[CloneBarcode]],7)</f>
        <v>PINE001</v>
      </c>
      <c r="C5063" t="s">
        <v>2694</v>
      </c>
      <c r="D5063" s="15">
        <v>43949</v>
      </c>
      <c r="E5063" s="15" t="str">
        <f>_xlfn.IFNA(IF(LEFT(VLOOKUP(RecordTable[[#This Row],[METRC]],METRC!A:B,2,FALSE),4)=LEFT(RecordTable[[#This Row],[CloneBarcode]],4),"match","MISMATCH"),"dead")</f>
        <v>dead</v>
      </c>
      <c r="F5063" s="15" t="str">
        <f>_xlfn.IFNA(INDEX(Table6[[#All],[Location]],MATCH(RecordTable[[#This Row],[METRC]],Table6[Tag],0)),"DEAD")</f>
        <v>DEAD</v>
      </c>
    </row>
    <row r="5064" spans="1:6" x14ac:dyDescent="0.25">
      <c r="A5064" t="str">
        <f>_xlfn.CONCAT("1A4070000000065000",RIGHT(RecordTable[[#This Row],[CloneBarcode]],6))</f>
        <v>1A4070000000065000067492</v>
      </c>
      <c r="B5064" t="str">
        <f>LEFT(RecordTable[[#This Row],[CloneBarcode]],7)</f>
        <v>PINE002</v>
      </c>
      <c r="C5064" t="s">
        <v>2751</v>
      </c>
      <c r="D5064" s="15">
        <v>43949</v>
      </c>
      <c r="E5064" s="15" t="str">
        <f>_xlfn.IFNA(IF(LEFT(VLOOKUP(RecordTable[[#This Row],[METRC]],METRC!A:B,2,FALSE),4)=LEFT(RecordTable[[#This Row],[CloneBarcode]],4),"match","MISMATCH"),"dead")</f>
        <v>dead</v>
      </c>
      <c r="F5064" s="15" t="str">
        <f>_xlfn.IFNA(INDEX(Table6[[#All],[Location]],MATCH(RecordTable[[#This Row],[METRC]],Table6[Tag],0)),"DEAD")</f>
        <v>DEAD</v>
      </c>
    </row>
    <row r="5065" spans="1:6" x14ac:dyDescent="0.25">
      <c r="A5065" t="str">
        <f>_xlfn.CONCAT("1A4070000000065000",RIGHT(RecordTable[[#This Row],[CloneBarcode]],6))</f>
        <v>1A4070000000065000067475</v>
      </c>
      <c r="B5065" t="str">
        <f>LEFT(RecordTable[[#This Row],[CloneBarcode]],7)</f>
        <v>PINE015</v>
      </c>
      <c r="C5065" t="s">
        <v>2862</v>
      </c>
      <c r="D5065" s="15">
        <v>43949</v>
      </c>
      <c r="E5065" s="15" t="str">
        <f>_xlfn.IFNA(IF(LEFT(VLOOKUP(RecordTable[[#This Row],[METRC]],METRC!A:B,2,FALSE),4)=LEFT(RecordTable[[#This Row],[CloneBarcode]],4),"match","MISMATCH"),"dead")</f>
        <v>dead</v>
      </c>
      <c r="F5065" s="15" t="str">
        <f>_xlfn.IFNA(INDEX(Table6[[#All],[Location]],MATCH(RecordTable[[#This Row],[METRC]],Table6[Tag],0)),"DEAD")</f>
        <v>DEAD</v>
      </c>
    </row>
    <row r="5066" spans="1:6" x14ac:dyDescent="0.25">
      <c r="A5066" t="str">
        <f>_xlfn.CONCAT("1A4070000000065000",RIGHT(RecordTable[[#This Row],[CloneBarcode]],6))</f>
        <v>1A4070000000065000067484</v>
      </c>
      <c r="B5066" t="str">
        <f>LEFT(RecordTable[[#This Row],[CloneBarcode]],7)</f>
        <v>PINE018</v>
      </c>
      <c r="C5066" t="s">
        <v>2874</v>
      </c>
      <c r="D5066" s="15">
        <v>43949</v>
      </c>
      <c r="E5066" s="15" t="str">
        <f>_xlfn.IFNA(IF(LEFT(VLOOKUP(RecordTable[[#This Row],[METRC]],METRC!A:B,2,FALSE),4)=LEFT(RecordTable[[#This Row],[CloneBarcode]],4),"match","MISMATCH"),"dead")</f>
        <v>dead</v>
      </c>
      <c r="F5066" s="15" t="str">
        <f>_xlfn.IFNA(INDEX(Table6[[#All],[Location]],MATCH(RecordTable[[#This Row],[METRC]],Table6[Tag],0)),"DEAD")</f>
        <v>DEAD</v>
      </c>
    </row>
    <row r="5067" spans="1:6" x14ac:dyDescent="0.25">
      <c r="A5067" t="str">
        <f>_xlfn.CONCAT("1A4070000000065000",RIGHT(RecordTable[[#This Row],[CloneBarcode]],6))</f>
        <v>1A4070000000065000067485</v>
      </c>
      <c r="B5067" t="str">
        <f>LEFT(RecordTable[[#This Row],[CloneBarcode]],7)</f>
        <v>PINE022</v>
      </c>
      <c r="C5067" t="s">
        <v>2883</v>
      </c>
      <c r="D5067" s="15">
        <v>43949</v>
      </c>
      <c r="E5067" s="15" t="str">
        <f>_xlfn.IFNA(IF(LEFT(VLOOKUP(RecordTable[[#This Row],[METRC]],METRC!A:B,2,FALSE),4)=LEFT(RecordTable[[#This Row],[CloneBarcode]],4),"match","MISMATCH"),"dead")</f>
        <v>dead</v>
      </c>
      <c r="F5067" s="15" t="str">
        <f>_xlfn.IFNA(INDEX(Table6[[#All],[Location]],MATCH(RecordTable[[#This Row],[METRC]],Table6[Tag],0)),"DEAD")</f>
        <v>DEAD</v>
      </c>
    </row>
    <row r="5068" spans="1:6" x14ac:dyDescent="0.25">
      <c r="A5068" t="s">
        <v>4815</v>
      </c>
      <c r="B5068" t="s">
        <v>2642</v>
      </c>
      <c r="C5068" t="str">
        <f>_xlfn.CONCAT(RecordTable[[#This Row],[PhenoAbbv]],".",RIGHT(RecordTable[[#This Row],[METRC]],6))</f>
        <v>PLAN004.054318</v>
      </c>
      <c r="D5068" s="15">
        <v>43949</v>
      </c>
      <c r="E5068" s="15" t="str">
        <f>_xlfn.IFNA(IF(LEFT(VLOOKUP(RecordTable[[#This Row],[METRC]],METRC!A:B,2,FALSE),4)=LEFT(RecordTable[[#This Row],[CloneBarcode]],4),"match","MISMATCH"),"dead")</f>
        <v>dead</v>
      </c>
      <c r="F5068" s="15" t="str">
        <f>_xlfn.IFNA(INDEX(Table6[[#All],[Location]],MATCH(RecordTable[[#This Row],[METRC]],Table6[Tag],0)),"DEAD")</f>
        <v>DEAD</v>
      </c>
    </row>
    <row r="5069" spans="1:6" x14ac:dyDescent="0.25">
      <c r="A5069" t="s">
        <v>4816</v>
      </c>
      <c r="B5069" t="s">
        <v>2642</v>
      </c>
      <c r="C5069" t="str">
        <f>_xlfn.CONCAT(RecordTable[[#This Row],[PhenoAbbv]],".",RIGHT(RecordTable[[#This Row],[METRC]],6))</f>
        <v>PLAN004.054367</v>
      </c>
      <c r="D5069" s="15">
        <v>43949</v>
      </c>
      <c r="E5069" s="15" t="str">
        <f>_xlfn.IFNA(IF(LEFT(VLOOKUP(RecordTable[[#This Row],[METRC]],METRC!A:B,2,FALSE),4)=LEFT(RecordTable[[#This Row],[CloneBarcode]],4),"match","MISMATCH"),"dead")</f>
        <v>dead</v>
      </c>
      <c r="F5069" s="15" t="str">
        <f>_xlfn.IFNA(INDEX(Table6[[#All],[Location]],MATCH(RecordTable[[#This Row],[METRC]],Table6[Tag],0)),"DEAD")</f>
        <v>DEAD</v>
      </c>
    </row>
    <row r="5070" spans="1:6" x14ac:dyDescent="0.25">
      <c r="A5070" t="s">
        <v>4817</v>
      </c>
      <c r="B5070" t="s">
        <v>2642</v>
      </c>
      <c r="C5070" t="str">
        <f>_xlfn.CONCAT(RecordTable[[#This Row],[PhenoAbbv]],".",RIGHT(RecordTable[[#This Row],[METRC]],6))</f>
        <v>PLAN004.054381</v>
      </c>
      <c r="D5070" s="15">
        <v>43949</v>
      </c>
      <c r="E5070" s="15" t="str">
        <f>_xlfn.IFNA(IF(LEFT(VLOOKUP(RecordTable[[#This Row],[METRC]],METRC!A:B,2,FALSE),4)=LEFT(RecordTable[[#This Row],[CloneBarcode]],4),"match","MISMATCH"),"dead")</f>
        <v>dead</v>
      </c>
      <c r="F5070" s="15" t="str">
        <f>_xlfn.IFNA(INDEX(Table6[[#All],[Location]],MATCH(RecordTable[[#This Row],[METRC]],Table6[Tag],0)),"DEAD")</f>
        <v>DEAD</v>
      </c>
    </row>
    <row r="5071" spans="1:6" x14ac:dyDescent="0.25">
      <c r="A5071" t="str">
        <f>_xlfn.CONCAT("1A4070000000065000",RIGHT(RecordTable[[#This Row],[CloneBarcode]],6))</f>
        <v>1A4070000000065000063582</v>
      </c>
      <c r="B5071" t="str">
        <f>LEFT(RecordTable[[#This Row],[CloneBarcode]],7)</f>
        <v>PLAN004</v>
      </c>
      <c r="C5071" t="s">
        <v>2746</v>
      </c>
      <c r="D5071" s="15">
        <v>43949</v>
      </c>
      <c r="E5071" s="15" t="str">
        <f>_xlfn.IFNA(IF(LEFT(VLOOKUP(RecordTable[[#This Row],[METRC]],METRC!A:B,2,FALSE),4)=LEFT(RecordTable[[#This Row],[CloneBarcode]],4),"match","MISMATCH"),"dead")</f>
        <v>dead</v>
      </c>
      <c r="F5071" s="15" t="str">
        <f>_xlfn.IFNA(INDEX(Table6[[#All],[Location]],MATCH(RecordTable[[#This Row],[METRC]],Table6[Tag],0)),"DEAD")</f>
        <v>DEAD</v>
      </c>
    </row>
    <row r="5072" spans="1:6" x14ac:dyDescent="0.25">
      <c r="A5072" t="str">
        <f>_xlfn.CONCAT("1A4070000000065000",RIGHT(RecordTable[[#This Row],[CloneBarcode]],6))</f>
        <v>1A4070000000065000063583</v>
      </c>
      <c r="B5072" t="str">
        <f>LEFT(RecordTable[[#This Row],[CloneBarcode]],7)</f>
        <v>PLAN004</v>
      </c>
      <c r="C5072" t="s">
        <v>2643</v>
      </c>
      <c r="D5072" s="15">
        <v>43949</v>
      </c>
      <c r="E5072" s="15" t="str">
        <f>_xlfn.IFNA(IF(LEFT(VLOOKUP(RecordTable[[#This Row],[METRC]],METRC!A:B,2,FALSE),4)=LEFT(RecordTable[[#This Row],[CloneBarcode]],4),"match","MISMATCH"),"dead")</f>
        <v>dead</v>
      </c>
      <c r="F5072" s="15" t="str">
        <f>_xlfn.IFNA(INDEX(Table6[[#All],[Location]],MATCH(RecordTable[[#This Row],[METRC]],Table6[Tag],0)),"DEAD")</f>
        <v>DEAD</v>
      </c>
    </row>
    <row r="5073" spans="1:6" x14ac:dyDescent="0.25">
      <c r="A5073" t="str">
        <f>_xlfn.CONCAT("1A4070000000065000",RIGHT(RecordTable[[#This Row],[CloneBarcode]],6))</f>
        <v>1A4070000000065000066653</v>
      </c>
      <c r="B5073" t="str">
        <f>LEFT(RecordTable[[#This Row],[CloneBarcode]],7)</f>
        <v>PLAN004</v>
      </c>
      <c r="C5073" t="s">
        <v>2789</v>
      </c>
      <c r="D5073" s="15">
        <v>43949</v>
      </c>
      <c r="E5073" s="15" t="str">
        <f>_xlfn.IFNA(IF(LEFT(VLOOKUP(RecordTable[[#This Row],[METRC]],METRC!A:B,2,FALSE),4)=LEFT(RecordTable[[#This Row],[CloneBarcode]],4),"match","MISMATCH"),"dead")</f>
        <v>dead</v>
      </c>
      <c r="F5073" s="15" t="str">
        <f>_xlfn.IFNA(INDEX(Table6[[#All],[Location]],MATCH(RecordTable[[#This Row],[METRC]],Table6[Tag],0)),"DEAD")</f>
        <v>DEAD</v>
      </c>
    </row>
    <row r="5074" spans="1:6" x14ac:dyDescent="0.25">
      <c r="A5074" t="str">
        <f>_xlfn.CONCAT("1A4070000000065000",RIGHT(RecordTable[[#This Row],[CloneBarcode]],6))</f>
        <v>1A4070000000065000066658</v>
      </c>
      <c r="B5074" t="str">
        <f>LEFT(RecordTable[[#This Row],[CloneBarcode]],7)</f>
        <v>PLAN004</v>
      </c>
      <c r="C5074" t="s">
        <v>2648</v>
      </c>
      <c r="D5074" s="15">
        <v>43949</v>
      </c>
      <c r="E5074" s="15" t="str">
        <f>_xlfn.IFNA(IF(LEFT(VLOOKUP(RecordTable[[#This Row],[METRC]],METRC!A:B,2,FALSE),4)=LEFT(RecordTable[[#This Row],[CloneBarcode]],4),"match","MISMATCH"),"dead")</f>
        <v>dead</v>
      </c>
      <c r="F5074" s="15" t="str">
        <f>_xlfn.IFNA(INDEX(Table6[[#All],[Location]],MATCH(RecordTable[[#This Row],[METRC]],Table6[Tag],0)),"DEAD")</f>
        <v>DEAD</v>
      </c>
    </row>
    <row r="5075" spans="1:6" x14ac:dyDescent="0.25">
      <c r="A5075" t="str">
        <f>_xlfn.CONCAT("1A4070000000065000",RIGHT(RecordTable[[#This Row],[CloneBarcode]],6))</f>
        <v>1A4070000000065000066654</v>
      </c>
      <c r="B5075" t="str">
        <f>LEFT(RecordTable[[#This Row],[CloneBarcode]],7)</f>
        <v>PLAN004</v>
      </c>
      <c r="C5075" t="s">
        <v>2651</v>
      </c>
      <c r="D5075" s="15">
        <v>43949</v>
      </c>
      <c r="E5075" s="15" t="str">
        <f>_xlfn.IFNA(IF(LEFT(VLOOKUP(RecordTable[[#This Row],[METRC]],METRC!A:B,2,FALSE),4)=LEFT(RecordTable[[#This Row],[CloneBarcode]],4),"match","MISMATCH"),"dead")</f>
        <v>dead</v>
      </c>
      <c r="F5075" s="15" t="str">
        <f>_xlfn.IFNA(INDEX(Table6[[#All],[Location]],MATCH(RecordTable[[#This Row],[METRC]],Table6[Tag],0)),"DEAD")</f>
        <v>DEAD</v>
      </c>
    </row>
    <row r="5076" spans="1:6" x14ac:dyDescent="0.25">
      <c r="A5076" t="str">
        <f>_xlfn.CONCAT("1A4070000000065000",RIGHT(RecordTable[[#This Row],[CloneBarcode]],6))</f>
        <v>1A4070000000065000066655</v>
      </c>
      <c r="B5076" t="str">
        <f>LEFT(RecordTable[[#This Row],[CloneBarcode]],7)</f>
        <v>PLAN004</v>
      </c>
      <c r="C5076" t="s">
        <v>4959</v>
      </c>
      <c r="D5076" s="15">
        <v>43949</v>
      </c>
      <c r="E5076" s="15" t="str">
        <f>_xlfn.IFNA(IF(LEFT(VLOOKUP(RecordTable[[#This Row],[METRC]],METRC!A:B,2,FALSE),4)=LEFT(RecordTable[[#This Row],[CloneBarcode]],4),"match","MISMATCH"),"dead")</f>
        <v>dead</v>
      </c>
      <c r="F5076" s="15" t="str">
        <f>_xlfn.IFNA(INDEX(Table6[[#All],[Location]],MATCH(RecordTable[[#This Row],[METRC]],Table6[Tag],0)),"DEAD")</f>
        <v>DEAD</v>
      </c>
    </row>
    <row r="5077" spans="1:6" x14ac:dyDescent="0.25">
      <c r="A5077" t="s">
        <v>4818</v>
      </c>
      <c r="B5077" t="s">
        <v>2672</v>
      </c>
      <c r="C5077" t="str">
        <f>_xlfn.CONCAT(RecordTable[[#This Row],[PhenoAbbv]],".",RIGHT(RecordTable[[#This Row],[METRC]],6))</f>
        <v>PLAN008.054094</v>
      </c>
      <c r="D5077" s="15">
        <v>43949</v>
      </c>
      <c r="E5077" s="15" t="str">
        <f>_xlfn.IFNA(IF(LEFT(VLOOKUP(RecordTable[[#This Row],[METRC]],METRC!A:B,2,FALSE),4)=LEFT(RecordTable[[#This Row],[CloneBarcode]],4),"match","MISMATCH"),"dead")</f>
        <v>dead</v>
      </c>
      <c r="F5077" s="15" t="str">
        <f>_xlfn.IFNA(INDEX(Table6[[#All],[Location]],MATCH(RecordTable[[#This Row],[METRC]],Table6[Tag],0)),"DEAD")</f>
        <v>DEAD</v>
      </c>
    </row>
    <row r="5078" spans="1:6" x14ac:dyDescent="0.25">
      <c r="A5078" t="s">
        <v>4819</v>
      </c>
      <c r="B5078" t="s">
        <v>2672</v>
      </c>
      <c r="C5078" t="str">
        <f>_xlfn.CONCAT(RecordTable[[#This Row],[PhenoAbbv]],".",RIGHT(RecordTable[[#This Row],[METRC]],6))</f>
        <v>PLAN008.054144</v>
      </c>
      <c r="D5078" s="15">
        <v>43949</v>
      </c>
      <c r="E5078" s="15" t="str">
        <f>_xlfn.IFNA(IF(LEFT(VLOOKUP(RecordTable[[#This Row],[METRC]],METRC!A:B,2,FALSE),4)=LEFT(RecordTable[[#This Row],[CloneBarcode]],4),"match","MISMATCH"),"dead")</f>
        <v>dead</v>
      </c>
      <c r="F5078" s="15" t="str">
        <f>_xlfn.IFNA(INDEX(Table6[[#All],[Location]],MATCH(RecordTable[[#This Row],[METRC]],Table6[Tag],0)),"DEAD")</f>
        <v>DEAD</v>
      </c>
    </row>
    <row r="5079" spans="1:6" x14ac:dyDescent="0.25">
      <c r="A5079" t="str">
        <f>_xlfn.CONCAT("1A4070000000065000",RIGHT(RecordTable[[#This Row],[CloneBarcode]],6))</f>
        <v>1A4070000000065000066656</v>
      </c>
      <c r="B5079" t="str">
        <f>LEFT(RecordTable[[#This Row],[CloneBarcode]],7)</f>
        <v>PLAN008</v>
      </c>
      <c r="C5079" t="s">
        <v>2790</v>
      </c>
      <c r="D5079" s="15">
        <v>43949</v>
      </c>
      <c r="E5079" s="15" t="str">
        <f>_xlfn.IFNA(IF(LEFT(VLOOKUP(RecordTable[[#This Row],[METRC]],METRC!A:B,2,FALSE),4)=LEFT(RecordTable[[#This Row],[CloneBarcode]],4),"match","MISMATCH"),"dead")</f>
        <v>dead</v>
      </c>
      <c r="F5079" s="15" t="str">
        <f>_xlfn.IFNA(INDEX(Table6[[#All],[Location]],MATCH(RecordTable[[#This Row],[METRC]],Table6[Tag],0)),"DEAD")</f>
        <v>DEAD</v>
      </c>
    </row>
    <row r="5080" spans="1:6" x14ac:dyDescent="0.25">
      <c r="A5080" t="str">
        <f>_xlfn.CONCAT("1A4070000000065000",RIGHT(RecordTable[[#This Row],[CloneBarcode]],6))</f>
        <v>1A4070000000065000066657</v>
      </c>
      <c r="B5080" t="str">
        <f>LEFT(RecordTable[[#This Row],[CloneBarcode]],7)</f>
        <v>PLAN008</v>
      </c>
      <c r="C5080" t="s">
        <v>2691</v>
      </c>
      <c r="D5080" s="15">
        <v>43949</v>
      </c>
      <c r="E5080" s="15" t="str">
        <f>_xlfn.IFNA(IF(LEFT(VLOOKUP(RecordTable[[#This Row],[METRC]],METRC!A:B,2,FALSE),4)=LEFT(RecordTable[[#This Row],[CloneBarcode]],4),"match","MISMATCH"),"dead")</f>
        <v>dead</v>
      </c>
      <c r="F5080" s="15" t="str">
        <f>_xlfn.IFNA(INDEX(Table6[[#All],[Location]],MATCH(RecordTable[[#This Row],[METRC]],Table6[Tag],0)),"DEAD")</f>
        <v>DEAD</v>
      </c>
    </row>
    <row r="5081" spans="1:6" x14ac:dyDescent="0.25">
      <c r="A5081" t="str">
        <f>_xlfn.CONCAT("1A4070000000065000",RIGHT(RecordTable[[#This Row],[CloneBarcode]],6))</f>
        <v>1A4070000000065000066652</v>
      </c>
      <c r="B5081" t="str">
        <f>LEFT(RecordTable[[#This Row],[CloneBarcode]],7)</f>
        <v>PLAN008</v>
      </c>
      <c r="C5081" t="s">
        <v>2673</v>
      </c>
      <c r="D5081" s="15">
        <v>43949</v>
      </c>
      <c r="E5081" s="15" t="str">
        <f>_xlfn.IFNA(IF(LEFT(VLOOKUP(RecordTable[[#This Row],[METRC]],METRC!A:B,2,FALSE),4)=LEFT(RecordTable[[#This Row],[CloneBarcode]],4),"match","MISMATCH"),"dead")</f>
        <v>dead</v>
      </c>
      <c r="F5081" s="15" t="str">
        <f>_xlfn.IFNA(INDEX(Table6[[#All],[Location]],MATCH(RecordTable[[#This Row],[METRC]],Table6[Tag],0)),"DEAD")</f>
        <v>DEAD</v>
      </c>
    </row>
    <row r="5082" spans="1:6" x14ac:dyDescent="0.25">
      <c r="A5082" t="str">
        <f>_xlfn.CONCAT("1A4070000000065000",RIGHT(RecordTable[[#This Row],[CloneBarcode]],6))</f>
        <v>1A4070000000065000064875</v>
      </c>
      <c r="B5082" t="str">
        <f>LEFT(RecordTable[[#This Row],[CloneBarcode]],7)</f>
        <v>PLAN017</v>
      </c>
      <c r="C5082" t="s">
        <v>2733</v>
      </c>
      <c r="D5082" s="15">
        <v>43949</v>
      </c>
      <c r="E5082" s="15" t="str">
        <f>_xlfn.IFNA(IF(LEFT(VLOOKUP(RecordTable[[#This Row],[METRC]],METRC!A:B,2,FALSE),4)=LEFT(RecordTable[[#This Row],[CloneBarcode]],4),"match","MISMATCH"),"dead")</f>
        <v>dead</v>
      </c>
      <c r="F5082" s="15" t="str">
        <f>_xlfn.IFNA(INDEX(Table6[[#All],[Location]],MATCH(RecordTable[[#This Row],[METRC]],Table6[Tag],0)),"DEAD")</f>
        <v>DEAD</v>
      </c>
    </row>
    <row r="5083" spans="1:6" x14ac:dyDescent="0.25">
      <c r="A5083" t="str">
        <f>_xlfn.CONCAT("1A4070000000065000",RIGHT(RecordTable[[#This Row],[CloneBarcode]],6))</f>
        <v>1A4070000000065000064872</v>
      </c>
      <c r="B5083" t="str">
        <f>LEFT(RecordTable[[#This Row],[CloneBarcode]],7)</f>
        <v>PLAN017</v>
      </c>
      <c r="C5083" t="s">
        <v>2727</v>
      </c>
      <c r="D5083" s="15">
        <v>43949</v>
      </c>
      <c r="E5083" s="15" t="str">
        <f>_xlfn.IFNA(IF(LEFT(VLOOKUP(RecordTable[[#This Row],[METRC]],METRC!A:B,2,FALSE),4)=LEFT(RecordTable[[#This Row],[CloneBarcode]],4),"match","MISMATCH"),"dead")</f>
        <v>dead</v>
      </c>
      <c r="F5083" s="15" t="str">
        <f>_xlfn.IFNA(INDEX(Table6[[#All],[Location]],MATCH(RecordTable[[#This Row],[METRC]],Table6[Tag],0)),"DEAD")</f>
        <v>DEAD</v>
      </c>
    </row>
    <row r="5084" spans="1:6" x14ac:dyDescent="0.25">
      <c r="A5084" t="str">
        <f>_xlfn.CONCAT("1A4070000000065000",RIGHT(RecordTable[[#This Row],[CloneBarcode]],6))</f>
        <v>1A4070000000065000064873</v>
      </c>
      <c r="B5084" t="str">
        <f>LEFT(RecordTable[[#This Row],[CloneBarcode]],7)</f>
        <v>PLAN017</v>
      </c>
      <c r="C5084" t="s">
        <v>165</v>
      </c>
      <c r="D5084" s="15">
        <v>43949</v>
      </c>
      <c r="E5084" s="15" t="str">
        <f>_xlfn.IFNA(IF(LEFT(VLOOKUP(RecordTable[[#This Row],[METRC]],METRC!A:B,2,FALSE),4)=LEFT(RecordTable[[#This Row],[CloneBarcode]],4),"match","MISMATCH"),"dead")</f>
        <v>dead</v>
      </c>
      <c r="F5084" s="15" t="str">
        <f>_xlfn.IFNA(INDEX(Table6[[#All],[Location]],MATCH(RecordTable[[#This Row],[METRC]],Table6[Tag],0)),"DEAD")</f>
        <v>DEAD</v>
      </c>
    </row>
    <row r="5085" spans="1:6" x14ac:dyDescent="0.25">
      <c r="A5085" t="str">
        <f>_xlfn.CONCAT("1A4070000000065000",RIGHT(RecordTable[[#This Row],[CloneBarcode]],6))</f>
        <v>1A4070000000065000064874</v>
      </c>
      <c r="B5085" t="str">
        <f>LEFT(RecordTable[[#This Row],[CloneBarcode]],7)</f>
        <v>PLAN017</v>
      </c>
      <c r="C5085" t="s">
        <v>2744</v>
      </c>
      <c r="D5085" s="15">
        <v>43949</v>
      </c>
      <c r="E5085" s="15" t="str">
        <f>_xlfn.IFNA(IF(LEFT(VLOOKUP(RecordTable[[#This Row],[METRC]],METRC!A:B,2,FALSE),4)=LEFT(RecordTable[[#This Row],[CloneBarcode]],4),"match","MISMATCH"),"dead")</f>
        <v>dead</v>
      </c>
      <c r="F5085" s="15" t="str">
        <f>_xlfn.IFNA(INDEX(Table6[[#All],[Location]],MATCH(RecordTable[[#This Row],[METRC]],Table6[Tag],0)),"DEAD")</f>
        <v>DEAD</v>
      </c>
    </row>
    <row r="5086" spans="1:6" x14ac:dyDescent="0.25">
      <c r="A5086" t="s">
        <v>36</v>
      </c>
      <c r="B5086" t="s">
        <v>2645</v>
      </c>
      <c r="C5086" t="str">
        <f>_xlfn.CONCAT(RecordTable[[#This Row],[PhenoAbbv]],".",RIGHT(RecordTable[[#This Row],[METRC]],6))</f>
        <v>POTN017.057431</v>
      </c>
      <c r="D5086" s="15">
        <v>43949</v>
      </c>
      <c r="E5086" s="15" t="str">
        <f>_xlfn.IFNA(IF(LEFT(VLOOKUP(RecordTable[[#This Row],[METRC]],METRC!A:B,2,FALSE),4)=LEFT(RecordTable[[#This Row],[CloneBarcode]],4),"match","MISMATCH"),"dead")</f>
        <v>dead</v>
      </c>
      <c r="F5086" s="15" t="str">
        <f>_xlfn.IFNA(INDEX(Table6[[#All],[Location]],MATCH(RecordTable[[#This Row],[METRC]],Table6[Tag],0)),"DEAD")</f>
        <v>DEAD</v>
      </c>
    </row>
    <row r="5087" spans="1:6" x14ac:dyDescent="0.25">
      <c r="A5087" t="s">
        <v>4960</v>
      </c>
      <c r="B5087" t="s">
        <v>2645</v>
      </c>
      <c r="C5087" t="str">
        <f>_xlfn.CONCAT(RecordTable[[#This Row],[PhenoAbbv]],".",RIGHT(RecordTable[[#This Row],[METRC]],6))</f>
        <v>POTN017.057432</v>
      </c>
      <c r="D5087" s="15">
        <v>43949</v>
      </c>
      <c r="E5087" s="15" t="str">
        <f>_xlfn.IFNA(IF(LEFT(VLOOKUP(RecordTable[[#This Row],[METRC]],METRC!A:B,2,FALSE),4)=LEFT(RecordTable[[#This Row],[CloneBarcode]],4),"match","MISMATCH"),"dead")</f>
        <v>dead</v>
      </c>
      <c r="F5087" s="15" t="str">
        <f>_xlfn.IFNA(INDEX(Table6[[#All],[Location]],MATCH(RecordTable[[#This Row],[METRC]],Table6[Tag],0)),"DEAD")</f>
        <v>DEAD</v>
      </c>
    </row>
    <row r="5088" spans="1:6" x14ac:dyDescent="0.25">
      <c r="A5088" t="s">
        <v>28</v>
      </c>
      <c r="B5088" t="s">
        <v>2645</v>
      </c>
      <c r="C5088" t="str">
        <f>_xlfn.CONCAT(RecordTable[[#This Row],[PhenoAbbv]],".",RIGHT(RecordTable[[#This Row],[METRC]],6))</f>
        <v>POTN017.057433</v>
      </c>
      <c r="D5088" s="15">
        <v>43949</v>
      </c>
      <c r="E5088" s="15" t="str">
        <f>_xlfn.IFNA(IF(LEFT(VLOOKUP(RecordTable[[#This Row],[METRC]],METRC!A:B,2,FALSE),4)=LEFT(RecordTable[[#This Row],[CloneBarcode]],4),"match","MISMATCH"),"dead")</f>
        <v>dead</v>
      </c>
      <c r="F5088" s="15" t="str">
        <f>_xlfn.IFNA(INDEX(Table6[[#All],[Location]],MATCH(RecordTable[[#This Row],[METRC]],Table6[Tag],0)),"DEAD")</f>
        <v>DEAD</v>
      </c>
    </row>
    <row r="5089" spans="1:6" x14ac:dyDescent="0.25">
      <c r="A5089" t="str">
        <f>_xlfn.CONCAT("1A4070000000065000",RIGHT(RecordTable[[#This Row],[CloneBarcode]],6))</f>
        <v>1A4070000000065000065414</v>
      </c>
      <c r="B5089" t="str">
        <f>LEFT(RecordTable[[#This Row],[CloneBarcode]],7)</f>
        <v>POTN017</v>
      </c>
      <c r="C5089" t="s">
        <v>2646</v>
      </c>
      <c r="D5089" s="15">
        <v>43949</v>
      </c>
      <c r="E5089" s="15" t="str">
        <f>_xlfn.IFNA(IF(LEFT(VLOOKUP(RecordTable[[#This Row],[METRC]],METRC!A:B,2,FALSE),4)=LEFT(RecordTable[[#This Row],[CloneBarcode]],4),"match","MISMATCH"),"dead")</f>
        <v>dead</v>
      </c>
      <c r="F5089" s="15" t="str">
        <f>_xlfn.IFNA(INDEX(Table6[[#All],[Location]],MATCH(RecordTable[[#This Row],[METRC]],Table6[Tag],0)),"DEAD")</f>
        <v>DEAD</v>
      </c>
    </row>
    <row r="5090" spans="1:6" x14ac:dyDescent="0.25">
      <c r="A5090" t="s">
        <v>4664</v>
      </c>
      <c r="B5090" t="s">
        <v>2662</v>
      </c>
      <c r="C5090" t="str">
        <f>_xlfn.CONCAT(RecordTable[[#This Row],[PhenoAbbv]],".",RIGHT(RecordTable[[#This Row],[METRC]],6))</f>
        <v>SOUR002.048119</v>
      </c>
      <c r="D5090" s="15">
        <v>43949</v>
      </c>
      <c r="E5090" s="15" t="str">
        <f>_xlfn.IFNA(IF(LEFT(VLOOKUP(RecordTable[[#This Row],[METRC]],METRC!A:B,2,FALSE),4)=LEFT(RecordTable[[#This Row],[CloneBarcode]],4),"match","MISMATCH"),"dead")</f>
        <v>dead</v>
      </c>
      <c r="F5090" s="15" t="str">
        <f>_xlfn.IFNA(INDEX(Table6[[#All],[Location]],MATCH(RecordTable[[#This Row],[METRC]],Table6[Tag],0)),"DEAD")</f>
        <v>DEAD</v>
      </c>
    </row>
    <row r="5091" spans="1:6" x14ac:dyDescent="0.25">
      <c r="A5091" t="s">
        <v>4860</v>
      </c>
      <c r="B5091" t="s">
        <v>2662</v>
      </c>
      <c r="C5091" t="str">
        <f>_xlfn.CONCAT(RecordTable[[#This Row],[PhenoAbbv]],".",RIGHT(RecordTable[[#This Row],[METRC]],6))</f>
        <v>SOUR002.053298</v>
      </c>
      <c r="D5091" s="15">
        <v>43949</v>
      </c>
      <c r="E5091" s="15" t="str">
        <f>_xlfn.IFNA(IF(LEFT(VLOOKUP(RecordTable[[#This Row],[METRC]],METRC!A:B,2,FALSE),4)=LEFT(RecordTable[[#This Row],[CloneBarcode]],4),"match","MISMATCH"),"dead")</f>
        <v>dead</v>
      </c>
      <c r="F5091" s="15" t="str">
        <f>_xlfn.IFNA(INDEX(Table6[[#All],[Location]],MATCH(RecordTable[[#This Row],[METRC]],Table6[Tag],0)),"DEAD")</f>
        <v>DEAD</v>
      </c>
    </row>
    <row r="5092" spans="1:6" x14ac:dyDescent="0.25">
      <c r="A5092" t="s">
        <v>75</v>
      </c>
      <c r="B5092" t="s">
        <v>2662</v>
      </c>
      <c r="C5092" t="str">
        <f>_xlfn.CONCAT(RecordTable[[#This Row],[PhenoAbbv]],".",RIGHT(RecordTable[[#This Row],[METRC]],6))</f>
        <v>SOUR002.062002</v>
      </c>
      <c r="D5092" s="15">
        <v>43949</v>
      </c>
      <c r="E5092" s="15" t="str">
        <f>_xlfn.IFNA(IF(LEFT(VLOOKUP(RecordTable[[#This Row],[METRC]],METRC!A:B,2,FALSE),4)=LEFT(RecordTable[[#This Row],[CloneBarcode]],4),"match","MISMATCH"),"dead")</f>
        <v>dead</v>
      </c>
      <c r="F5092" s="15" t="str">
        <f>_xlfn.IFNA(INDEX(Table6[[#All],[Location]],MATCH(RecordTable[[#This Row],[METRC]],Table6[Tag],0)),"DEAD")</f>
        <v>DEAD</v>
      </c>
    </row>
    <row r="5093" spans="1:6" x14ac:dyDescent="0.25">
      <c r="A5093" t="str">
        <f>_xlfn.CONCAT("1A4070000000065000",RIGHT(RecordTable[[#This Row],[CloneBarcode]],6))</f>
        <v>1A4070000000065000064822</v>
      </c>
      <c r="B5093" t="str">
        <f>LEFT(RecordTable[[#This Row],[CloneBarcode]],7)</f>
        <v>SOUR002</v>
      </c>
      <c r="C5093" t="s">
        <v>2663</v>
      </c>
      <c r="D5093" s="15">
        <v>43949</v>
      </c>
      <c r="E5093" s="15" t="str">
        <f>_xlfn.IFNA(IF(LEFT(VLOOKUP(RecordTable[[#This Row],[METRC]],METRC!A:B,2,FALSE),4)=LEFT(RecordTable[[#This Row],[CloneBarcode]],4),"match","MISMATCH"),"dead")</f>
        <v>dead</v>
      </c>
      <c r="F5093" s="15" t="str">
        <f>_xlfn.IFNA(INDEX(Table6[[#All],[Location]],MATCH(RecordTable[[#This Row],[METRC]],Table6[Tag],0)),"DEAD")</f>
        <v>DEAD</v>
      </c>
    </row>
    <row r="5094" spans="1:6" x14ac:dyDescent="0.25">
      <c r="A5094" t="str">
        <f>_xlfn.CONCAT("1A4070000000065000",RIGHT(RecordTable[[#This Row],[CloneBarcode]],6))</f>
        <v>1A4070000000065000064823</v>
      </c>
      <c r="B5094" t="str">
        <f>LEFT(RecordTable[[#This Row],[CloneBarcode]],7)</f>
        <v>SOUR002</v>
      </c>
      <c r="C5094" t="s">
        <v>2712</v>
      </c>
      <c r="D5094" s="15">
        <v>43949</v>
      </c>
      <c r="E5094" s="15" t="str">
        <f>_xlfn.IFNA(IF(LEFT(VLOOKUP(RecordTable[[#This Row],[METRC]],METRC!A:B,2,FALSE),4)=LEFT(RecordTable[[#This Row],[CloneBarcode]],4),"match","MISMATCH"),"dead")</f>
        <v>dead</v>
      </c>
      <c r="F5094" s="15" t="str">
        <f>_xlfn.IFNA(INDEX(Table6[[#All],[Location]],MATCH(RecordTable[[#This Row],[METRC]],Table6[Tag],0)),"DEAD")</f>
        <v>DEAD</v>
      </c>
    </row>
    <row r="5095" spans="1:6" x14ac:dyDescent="0.25">
      <c r="A5095" t="str">
        <f>_xlfn.CONCAT("1A4070000000065000",RIGHT(RecordTable[[#This Row],[CloneBarcode]],6))</f>
        <v>1A4070000000065000055765</v>
      </c>
      <c r="B5095" t="str">
        <f>LEFT(RecordTable[[#This Row],[CloneBarcode]],7)</f>
        <v>SOUR002</v>
      </c>
      <c r="C5095" t="s">
        <v>4969</v>
      </c>
      <c r="D5095" s="15">
        <v>43949</v>
      </c>
      <c r="E5095" s="15" t="str">
        <f>_xlfn.IFNA(IF(LEFT(VLOOKUP(RecordTable[[#This Row],[METRC]],METRC!A:B,2,FALSE),4)=LEFT(RecordTable[[#This Row],[CloneBarcode]],4),"match","MISMATCH"),"dead")</f>
        <v>dead</v>
      </c>
      <c r="F5095" s="15" t="str">
        <f>_xlfn.IFNA(INDEX(Table6[[#All],[Location]],MATCH(RecordTable[[#This Row],[METRC]],Table6[Tag],0)),"DEAD")</f>
        <v>DEAD</v>
      </c>
    </row>
    <row r="5096" spans="1:6" x14ac:dyDescent="0.25">
      <c r="A5096" t="str">
        <f>_xlfn.CONCAT("1A4070000000065000",RIGHT(RecordTable[[#This Row],[CloneBarcode]],6))</f>
        <v>1A4070000000065000064821</v>
      </c>
      <c r="B5096" t="str">
        <f>LEFT(RecordTable[[#This Row],[CloneBarcode]],7)</f>
        <v>SOUR002</v>
      </c>
      <c r="C5096" t="s">
        <v>4861</v>
      </c>
      <c r="D5096" s="15">
        <v>43949</v>
      </c>
      <c r="E5096" s="15" t="str">
        <f>_xlfn.IFNA(IF(LEFT(VLOOKUP(RecordTable[[#This Row],[METRC]],METRC!A:B,2,FALSE),4)=LEFT(RecordTable[[#This Row],[CloneBarcode]],4),"match","MISMATCH"),"dead")</f>
        <v>dead</v>
      </c>
      <c r="F5096" s="15" t="str">
        <f>_xlfn.IFNA(INDEX(Table6[[#All],[Location]],MATCH(RecordTable[[#This Row],[METRC]],Table6[Tag],0)),"DEAD")</f>
        <v>DEAD</v>
      </c>
    </row>
    <row r="5097" spans="1:6" x14ac:dyDescent="0.25">
      <c r="A5097" t="s">
        <v>4665</v>
      </c>
      <c r="B5097" t="s">
        <v>4666</v>
      </c>
      <c r="C5097" t="str">
        <f>_xlfn.CONCAT(RecordTable[[#This Row],[PhenoAbbv]],".",RIGHT(RecordTable[[#This Row],[METRC]],6))</f>
        <v>SOUR004.048121</v>
      </c>
      <c r="D5097" s="15">
        <v>43949</v>
      </c>
      <c r="E5097" s="15" t="str">
        <f>_xlfn.IFNA(IF(LEFT(VLOOKUP(RecordTable[[#This Row],[METRC]],METRC!A:B,2,FALSE),4)=LEFT(RecordTable[[#This Row],[CloneBarcode]],4),"match","MISMATCH"),"dead")</f>
        <v>dead</v>
      </c>
      <c r="F5097" s="15" t="str">
        <f>_xlfn.IFNA(INDEX(Table6[[#All],[Location]],MATCH(RecordTable[[#This Row],[METRC]],Table6[Tag],0)),"DEAD")</f>
        <v>DEAD</v>
      </c>
    </row>
    <row r="5098" spans="1:6" x14ac:dyDescent="0.25">
      <c r="A5098" t="str">
        <f>_xlfn.CONCAT("1A4070000000065000",RIGHT(RecordTable[[#This Row],[CloneBarcode]],6))</f>
        <v>1A4070000000065000064828</v>
      </c>
      <c r="B5098" t="str">
        <f>LEFT(RecordTable[[#This Row],[CloneBarcode]],7)</f>
        <v>SOUR004</v>
      </c>
      <c r="C5098" t="s">
        <v>4863</v>
      </c>
      <c r="D5098" s="15">
        <v>43949</v>
      </c>
      <c r="E5098" s="15" t="str">
        <f>_xlfn.IFNA(IF(LEFT(VLOOKUP(RecordTable[[#This Row],[METRC]],METRC!A:B,2,FALSE),4)=LEFT(RecordTable[[#This Row],[CloneBarcode]],4),"match","MISMATCH"),"dead")</f>
        <v>dead</v>
      </c>
      <c r="F5098" s="15" t="str">
        <f>_xlfn.IFNA(INDEX(Table6[[#All],[Location]],MATCH(RecordTable[[#This Row],[METRC]],Table6[Tag],0)),"DEAD")</f>
        <v>DEAD</v>
      </c>
    </row>
    <row r="5099" spans="1:6" x14ac:dyDescent="0.25">
      <c r="A5099" t="str">
        <f>_xlfn.CONCAT("1A4070000000065000",RIGHT(RecordTable[[#This Row],[CloneBarcode]],6))</f>
        <v>1A4070000000065000064829</v>
      </c>
      <c r="B5099" t="str">
        <f>LEFT(RecordTable[[#This Row],[CloneBarcode]],7)</f>
        <v>SOUR004</v>
      </c>
      <c r="C5099" t="s">
        <v>4864</v>
      </c>
      <c r="D5099" s="15">
        <v>43949</v>
      </c>
      <c r="E5099" s="15" t="str">
        <f>_xlfn.IFNA(IF(LEFT(VLOOKUP(RecordTable[[#This Row],[METRC]],METRC!A:B,2,FALSE),4)=LEFT(RecordTable[[#This Row],[CloneBarcode]],4),"match","MISMATCH"),"dead")</f>
        <v>dead</v>
      </c>
      <c r="F5099" s="15" t="str">
        <f>_xlfn.IFNA(INDEX(Table6[[#All],[Location]],MATCH(RecordTable[[#This Row],[METRC]],Table6[Tag],0)),"DEAD")</f>
        <v>DEAD</v>
      </c>
    </row>
    <row r="5100" spans="1:6" x14ac:dyDescent="0.25">
      <c r="A5100" t="str">
        <f>_xlfn.CONCAT("1A4070000000065000",RIGHT(RecordTable[[#This Row],[CloneBarcode]],6))</f>
        <v>1A4070000000065000062014</v>
      </c>
      <c r="B5100" t="str">
        <f>LEFT(RecordTable[[#This Row],[CloneBarcode]],7)</f>
        <v>SOUR004</v>
      </c>
      <c r="C5100" t="s">
        <v>4862</v>
      </c>
      <c r="D5100" s="15">
        <v>43949</v>
      </c>
      <c r="E5100" s="15" t="str">
        <f>_xlfn.IFNA(IF(LEFT(VLOOKUP(RecordTable[[#This Row],[METRC]],METRC!A:B,2,FALSE),4)=LEFT(RecordTable[[#This Row],[CloneBarcode]],4),"match","MISMATCH"),"dead")</f>
        <v>dead</v>
      </c>
      <c r="F5100" s="15" t="str">
        <f>_xlfn.IFNA(INDEX(Table6[[#All],[Location]],MATCH(RecordTable[[#This Row],[METRC]],Table6[Tag],0)),"DEAD")</f>
        <v>DEAD</v>
      </c>
    </row>
    <row r="5101" spans="1:6" x14ac:dyDescent="0.25">
      <c r="A5101" t="str">
        <f>_xlfn.CONCAT("1A4070000000065000",RIGHT(RecordTable[[#This Row],[CloneBarcode]],6))</f>
        <v>1A4070000000065000064824</v>
      </c>
      <c r="B5101" t="str">
        <f>LEFT(RecordTable[[#This Row],[CloneBarcode]],7)</f>
        <v>SOUR007</v>
      </c>
      <c r="C5101" t="s">
        <v>232</v>
      </c>
      <c r="D5101" s="15">
        <v>43949</v>
      </c>
      <c r="E5101" s="15" t="str">
        <f>_xlfn.IFNA(IF(LEFT(VLOOKUP(RecordTable[[#This Row],[METRC]],METRC!A:B,2,FALSE),4)=LEFT(RecordTable[[#This Row],[CloneBarcode]],4),"match","MISMATCH"),"dead")</f>
        <v>dead</v>
      </c>
      <c r="F5101" s="15" t="str">
        <f>_xlfn.IFNA(INDEX(Table6[[#All],[Location]],MATCH(RecordTable[[#This Row],[METRC]],Table6[Tag],0)),"DEAD")</f>
        <v>DEAD</v>
      </c>
    </row>
    <row r="5102" spans="1:6" x14ac:dyDescent="0.25">
      <c r="A5102" t="str">
        <f>_xlfn.CONCAT("1A4070000000065000",RIGHT(RecordTable[[#This Row],[CloneBarcode]],6))</f>
        <v>1A4070000000065000064827</v>
      </c>
      <c r="B5102" t="str">
        <f>LEFT(RecordTable[[#This Row],[CloneBarcode]],7)</f>
        <v>SOUR007</v>
      </c>
      <c r="C5102" t="s">
        <v>2640</v>
      </c>
      <c r="D5102" s="15">
        <v>43949</v>
      </c>
      <c r="E5102" s="15" t="str">
        <f>_xlfn.IFNA(IF(LEFT(VLOOKUP(RecordTable[[#This Row],[METRC]],METRC!A:B,2,FALSE),4)=LEFT(RecordTable[[#This Row],[CloneBarcode]],4),"match","MISMATCH"),"dead")</f>
        <v>dead</v>
      </c>
      <c r="F5102" s="15" t="str">
        <f>_xlfn.IFNA(INDEX(Table6[[#All],[Location]],MATCH(RecordTable[[#This Row],[METRC]],Table6[Tag],0)),"DEAD")</f>
        <v>DEAD</v>
      </c>
    </row>
    <row r="5103" spans="1:6" x14ac:dyDescent="0.25">
      <c r="A5103" t="s">
        <v>4667</v>
      </c>
      <c r="B5103" t="s">
        <v>2715</v>
      </c>
      <c r="C5103" t="str">
        <f>_xlfn.CONCAT(RecordTable[[#This Row],[PhenoAbbv]],".",RIGHT(RecordTable[[#This Row],[METRC]],6))</f>
        <v>SOUR011.048127</v>
      </c>
      <c r="D5103" s="15">
        <v>43949</v>
      </c>
      <c r="E5103" s="15" t="str">
        <f>_xlfn.IFNA(IF(LEFT(VLOOKUP(RecordTable[[#This Row],[METRC]],METRC!A:B,2,FALSE),4)=LEFT(RecordTable[[#This Row],[CloneBarcode]],4),"match","MISMATCH"),"dead")</f>
        <v>dead</v>
      </c>
      <c r="F5103" s="15" t="str">
        <f>_xlfn.IFNA(INDEX(Table6[[#All],[Location]],MATCH(RecordTable[[#This Row],[METRC]],Table6[Tag],0)),"DEAD")</f>
        <v>DEAD</v>
      </c>
    </row>
    <row r="5104" spans="1:6" x14ac:dyDescent="0.25">
      <c r="A5104" t="s">
        <v>4869</v>
      </c>
      <c r="B5104" t="s">
        <v>2715</v>
      </c>
      <c r="C5104" t="str">
        <f>_xlfn.CONCAT(RecordTable[[#This Row],[PhenoAbbv]],".",RIGHT(RecordTable[[#This Row],[METRC]],6))</f>
        <v>SOUR011.053294</v>
      </c>
      <c r="D5104" s="15">
        <v>43949</v>
      </c>
      <c r="E5104" s="15" t="str">
        <f>_xlfn.IFNA(IF(LEFT(VLOOKUP(RecordTable[[#This Row],[METRC]],METRC!A:B,2,FALSE),4)=LEFT(RecordTable[[#This Row],[CloneBarcode]],4),"match","MISMATCH"),"dead")</f>
        <v>dead</v>
      </c>
      <c r="F5104" s="15" t="str">
        <f>_xlfn.IFNA(INDEX(Table6[[#All],[Location]],MATCH(RecordTable[[#This Row],[METRC]],Table6[Tag],0)),"DEAD")</f>
        <v>DEAD</v>
      </c>
    </row>
    <row r="5105" spans="1:6" x14ac:dyDescent="0.25">
      <c r="A5105" t="s">
        <v>4994</v>
      </c>
      <c r="B5105" t="s">
        <v>2715</v>
      </c>
      <c r="C5105" t="str">
        <f>_xlfn.CONCAT(RecordTable[[#This Row],[PhenoAbbv]],".",RIGHT(RecordTable[[#This Row],[METRC]],6))</f>
        <v>SOUR011.057033</v>
      </c>
      <c r="D5105" s="15">
        <v>43949</v>
      </c>
      <c r="E5105" s="15" t="str">
        <f>_xlfn.IFNA(IF(LEFT(VLOOKUP(RecordTable[[#This Row],[METRC]],METRC!A:B,2,FALSE),4)=LEFT(RecordTable[[#This Row],[CloneBarcode]],4),"match","MISMATCH"),"dead")</f>
        <v>dead</v>
      </c>
      <c r="F5105" s="15" t="str">
        <f>_xlfn.IFNA(INDEX(Table6[[#All],[Location]],MATCH(RecordTable[[#This Row],[METRC]],Table6[Tag],0)),"DEAD")</f>
        <v>DEAD</v>
      </c>
    </row>
    <row r="5106" spans="1:6" x14ac:dyDescent="0.25">
      <c r="A5106" t="str">
        <f>_xlfn.CONCAT("1A4070000000065000",RIGHT(RecordTable[[#This Row],[CloneBarcode]],6))</f>
        <v>1A4070000000065000064818</v>
      </c>
      <c r="B5106" t="str">
        <f>LEFT(RecordTable[[#This Row],[CloneBarcode]],7)</f>
        <v>SOUR011</v>
      </c>
      <c r="C5106" t="s">
        <v>2745</v>
      </c>
      <c r="D5106" s="15">
        <v>43949</v>
      </c>
      <c r="E5106" s="15" t="str">
        <f>_xlfn.IFNA(IF(LEFT(VLOOKUP(RecordTable[[#This Row],[METRC]],METRC!A:B,2,FALSE),4)=LEFT(RecordTable[[#This Row],[CloneBarcode]],4),"match","MISMATCH"),"dead")</f>
        <v>dead</v>
      </c>
      <c r="F5106" s="15" t="str">
        <f>_xlfn.IFNA(INDEX(Table6[[#All],[Location]],MATCH(RecordTable[[#This Row],[METRC]],Table6[Tag],0)),"DEAD")</f>
        <v>DEAD</v>
      </c>
    </row>
    <row r="5107" spans="1:6" x14ac:dyDescent="0.25">
      <c r="A5107" t="str">
        <f>_xlfn.CONCAT("1A4070000000065000",RIGHT(RecordTable[[#This Row],[CloneBarcode]],6))</f>
        <v>1A4070000000065000064817</v>
      </c>
      <c r="B5107" t="str">
        <f>LEFT(RecordTable[[#This Row],[CloneBarcode]],7)</f>
        <v>SOUR011</v>
      </c>
      <c r="C5107" t="s">
        <v>2753</v>
      </c>
      <c r="D5107" s="15">
        <v>43949</v>
      </c>
      <c r="E5107" s="15" t="str">
        <f>_xlfn.IFNA(IF(LEFT(VLOOKUP(RecordTable[[#This Row],[METRC]],METRC!A:B,2,FALSE),4)=LEFT(RecordTable[[#This Row],[CloneBarcode]],4),"match","MISMATCH"),"dead")</f>
        <v>dead</v>
      </c>
      <c r="F5107" s="15" t="str">
        <f>_xlfn.IFNA(INDEX(Table6[[#All],[Location]],MATCH(RecordTable[[#This Row],[METRC]],Table6[Tag],0)),"DEAD")</f>
        <v>DEAD</v>
      </c>
    </row>
    <row r="5108" spans="1:6" x14ac:dyDescent="0.25">
      <c r="A5108" t="str">
        <f>_xlfn.CONCAT("1A4070000000065000",RIGHT(RecordTable[[#This Row],[CloneBarcode]],6))</f>
        <v>1A4070000000065000061974</v>
      </c>
      <c r="B5108" t="str">
        <f>LEFT(RecordTable[[#This Row],[CloneBarcode]],7)</f>
        <v>SOUR011</v>
      </c>
      <c r="C5108" t="s">
        <v>2737</v>
      </c>
      <c r="D5108" s="15">
        <v>43949</v>
      </c>
      <c r="E5108" s="15" t="str">
        <f>_xlfn.IFNA(IF(LEFT(VLOOKUP(RecordTable[[#This Row],[METRC]],METRC!A:B,2,FALSE),4)=LEFT(RecordTable[[#This Row],[CloneBarcode]],4),"match","MISMATCH"),"dead")</f>
        <v>dead</v>
      </c>
      <c r="F5108" s="15" t="str">
        <f>_xlfn.IFNA(INDEX(Table6[[#All],[Location]],MATCH(RecordTable[[#This Row],[METRC]],Table6[Tag],0)),"DEAD")</f>
        <v>DEAD</v>
      </c>
    </row>
    <row r="5109" spans="1:6" x14ac:dyDescent="0.25">
      <c r="A5109" t="str">
        <f>_xlfn.CONCAT("1A4070000000065000",RIGHT(RecordTable[[#This Row],[CloneBarcode]],6))</f>
        <v>1A4070000000065000064820</v>
      </c>
      <c r="B5109" t="str">
        <f>LEFT(RecordTable[[#This Row],[CloneBarcode]],7)</f>
        <v>SOUR011</v>
      </c>
      <c r="C5109" t="s">
        <v>172</v>
      </c>
      <c r="D5109" s="15">
        <v>43949</v>
      </c>
      <c r="E5109" s="15" t="str">
        <f>_xlfn.IFNA(IF(LEFT(VLOOKUP(RecordTable[[#This Row],[METRC]],METRC!A:B,2,FALSE),4)=LEFT(RecordTable[[#This Row],[CloneBarcode]],4),"match","MISMATCH"),"dead")</f>
        <v>dead</v>
      </c>
      <c r="F5109" s="15" t="str">
        <f>_xlfn.IFNA(INDEX(Table6[[#All],[Location]],MATCH(RecordTable[[#This Row],[METRC]],Table6[Tag],0)),"DEAD")</f>
        <v>DEAD</v>
      </c>
    </row>
    <row r="5110" spans="1:6" x14ac:dyDescent="0.25">
      <c r="A5110" t="s">
        <v>4670</v>
      </c>
      <c r="B5110" t="s">
        <v>2659</v>
      </c>
      <c r="C5110" t="str">
        <f>_xlfn.CONCAT(RecordTable[[#This Row],[PhenoAbbv]],".",RIGHT(RecordTable[[#This Row],[METRC]],6))</f>
        <v>STR8014.045536</v>
      </c>
      <c r="D5110" s="15">
        <v>43949</v>
      </c>
      <c r="E5110" s="15" t="str">
        <f>_xlfn.IFNA(IF(LEFT(VLOOKUP(RecordTable[[#This Row],[METRC]],METRC!A:B,2,FALSE),4)=LEFT(RecordTable[[#This Row],[CloneBarcode]],4),"match","MISMATCH"),"dead")</f>
        <v>dead</v>
      </c>
      <c r="F5110" s="15" t="str">
        <f>_xlfn.IFNA(INDEX(Table6[[#All],[Location]],MATCH(RecordTable[[#This Row],[METRC]],Table6[Tag],0)),"DEAD")</f>
        <v>DEAD</v>
      </c>
    </row>
    <row r="5111" spans="1:6" x14ac:dyDescent="0.25">
      <c r="A5111" t="s">
        <v>4671</v>
      </c>
      <c r="B5111" t="s">
        <v>2659</v>
      </c>
      <c r="C5111" t="str">
        <f>_xlfn.CONCAT(RecordTable[[#This Row],[PhenoAbbv]],".",RIGHT(RecordTable[[#This Row],[METRC]],6))</f>
        <v>STR8014.045537</v>
      </c>
      <c r="D5111" s="15">
        <v>43949</v>
      </c>
      <c r="E5111" s="15" t="str">
        <f>_xlfn.IFNA(IF(LEFT(VLOOKUP(RecordTable[[#This Row],[METRC]],METRC!A:B,2,FALSE),4)=LEFT(RecordTable[[#This Row],[CloneBarcode]],4),"match","MISMATCH"),"dead")</f>
        <v>dead</v>
      </c>
      <c r="F5111" s="15" t="str">
        <f>_xlfn.IFNA(INDEX(Table6[[#All],[Location]],MATCH(RecordTable[[#This Row],[METRC]],Table6[Tag],0)),"DEAD")</f>
        <v>DEAD</v>
      </c>
    </row>
    <row r="5112" spans="1:6" x14ac:dyDescent="0.25">
      <c r="A5112" t="s">
        <v>4673</v>
      </c>
      <c r="B5112" t="s">
        <v>2659</v>
      </c>
      <c r="C5112" t="str">
        <f>_xlfn.CONCAT(RecordTable[[#This Row],[PhenoAbbv]],".",RIGHT(RecordTable[[#This Row],[METRC]],6))</f>
        <v>STR8014.048047</v>
      </c>
      <c r="D5112" s="15">
        <v>43949</v>
      </c>
      <c r="E5112" s="15" t="str">
        <f>_xlfn.IFNA(IF(LEFT(VLOOKUP(RecordTable[[#This Row],[METRC]],METRC!A:B,2,FALSE),4)=LEFT(RecordTable[[#This Row],[CloneBarcode]],4),"match","MISMATCH"),"dead")</f>
        <v>dead</v>
      </c>
      <c r="F5112" s="15" t="str">
        <f>_xlfn.IFNA(INDEX(Table6[[#All],[Location]],MATCH(RecordTable[[#This Row],[METRC]],Table6[Tag],0)),"DEAD")</f>
        <v>DEAD</v>
      </c>
    </row>
    <row r="5113" spans="1:6" x14ac:dyDescent="0.25">
      <c r="A5113" t="s">
        <v>4871</v>
      </c>
      <c r="B5113" t="s">
        <v>2659</v>
      </c>
      <c r="C5113" t="str">
        <f>_xlfn.CONCAT(RecordTable[[#This Row],[PhenoAbbv]],".",RIGHT(RecordTable[[#This Row],[METRC]],6))</f>
        <v>STR8014.053178</v>
      </c>
      <c r="D5113" s="15">
        <v>43949</v>
      </c>
      <c r="E5113" s="15" t="str">
        <f>_xlfn.IFNA(IF(LEFT(VLOOKUP(RecordTable[[#This Row],[METRC]],METRC!A:B,2,FALSE),4)=LEFT(RecordTable[[#This Row],[CloneBarcode]],4),"match","MISMATCH"),"dead")</f>
        <v>dead</v>
      </c>
      <c r="F5113" s="15" t="str">
        <f>_xlfn.IFNA(INDEX(Table6[[#All],[Location]],MATCH(RecordTable[[#This Row],[METRC]],Table6[Tag],0)),"DEAD")</f>
        <v>DEAD</v>
      </c>
    </row>
    <row r="5114" spans="1:6" x14ac:dyDescent="0.25">
      <c r="A5114" t="s">
        <v>4872</v>
      </c>
      <c r="B5114" t="s">
        <v>2659</v>
      </c>
      <c r="C5114" t="str">
        <f>_xlfn.CONCAT(RecordTable[[#This Row],[PhenoAbbv]],".",RIGHT(RecordTable[[#This Row],[METRC]],6))</f>
        <v>STR8014.053180</v>
      </c>
      <c r="D5114" s="15">
        <v>43949</v>
      </c>
      <c r="E5114" s="15" t="str">
        <f>_xlfn.IFNA(IF(LEFT(VLOOKUP(RecordTable[[#This Row],[METRC]],METRC!A:B,2,FALSE),4)=LEFT(RecordTable[[#This Row],[CloneBarcode]],4),"match","MISMATCH"),"dead")</f>
        <v>dead</v>
      </c>
      <c r="F5114" s="15" t="str">
        <f>_xlfn.IFNA(INDEX(Table6[[#All],[Location]],MATCH(RecordTable[[#This Row],[METRC]],Table6[Tag],0)),"DEAD")</f>
        <v>DEAD</v>
      </c>
    </row>
    <row r="5115" spans="1:6" x14ac:dyDescent="0.25">
      <c r="A5115" t="str">
        <f>_xlfn.CONCAT("1A4070000000065000",RIGHT(RecordTable[[#This Row],[CloneBarcode]],6))</f>
        <v>1A4070000000065000064618</v>
      </c>
      <c r="B5115" t="str">
        <f>LEFT(RecordTable[[#This Row],[CloneBarcode]],7)</f>
        <v>STR8014</v>
      </c>
      <c r="C5115" t="s">
        <v>2705</v>
      </c>
      <c r="D5115" s="15">
        <v>43949</v>
      </c>
      <c r="E5115" s="15" t="str">
        <f>_xlfn.IFNA(IF(LEFT(VLOOKUP(RecordTable[[#This Row],[METRC]],METRC!A:B,2,FALSE),4)=LEFT(RecordTable[[#This Row],[CloneBarcode]],4),"match","MISMATCH"),"dead")</f>
        <v>dead</v>
      </c>
      <c r="F5115" s="15" t="str">
        <f>_xlfn.IFNA(INDEX(Table6[[#All],[Location]],MATCH(RecordTable[[#This Row],[METRC]],Table6[Tag],0)),"DEAD")</f>
        <v>DEAD</v>
      </c>
    </row>
    <row r="5116" spans="1:6" x14ac:dyDescent="0.25">
      <c r="A5116" t="str">
        <f>_xlfn.CONCAT("1A4070000000065000",RIGHT(RecordTable[[#This Row],[CloneBarcode]],6))</f>
        <v>1A4070000000065000066661</v>
      </c>
      <c r="B5116" t="str">
        <f>LEFT(RecordTable[[#This Row],[CloneBarcode]],7)</f>
        <v>STR8014</v>
      </c>
      <c r="C5116" t="s">
        <v>2707</v>
      </c>
      <c r="D5116" s="15">
        <v>43949</v>
      </c>
      <c r="E5116" s="15" t="str">
        <f>_xlfn.IFNA(IF(LEFT(VLOOKUP(RecordTable[[#This Row],[METRC]],METRC!A:B,2,FALSE),4)=LEFT(RecordTable[[#This Row],[CloneBarcode]],4),"match","MISMATCH"),"dead")</f>
        <v>dead</v>
      </c>
      <c r="F5116" s="15" t="str">
        <f>_xlfn.IFNA(INDEX(Table6[[#All],[Location]],MATCH(RecordTable[[#This Row],[METRC]],Table6[Tag],0)),"DEAD")</f>
        <v>DEAD</v>
      </c>
    </row>
    <row r="5117" spans="1:6" x14ac:dyDescent="0.25">
      <c r="A5117" t="str">
        <f>_xlfn.CONCAT("1A4070000000065000",RIGHT(RecordTable[[#This Row],[CloneBarcode]],6))</f>
        <v>1A4070000000065000066660</v>
      </c>
      <c r="B5117" t="str">
        <f>LEFT(RecordTable[[#This Row],[CloneBarcode]],7)</f>
        <v>STR8014</v>
      </c>
      <c r="C5117" t="s">
        <v>2720</v>
      </c>
      <c r="D5117" s="15">
        <v>43949</v>
      </c>
      <c r="E5117" s="15" t="str">
        <f>_xlfn.IFNA(IF(LEFT(VLOOKUP(RecordTable[[#This Row],[METRC]],METRC!A:B,2,FALSE),4)=LEFT(RecordTable[[#This Row],[CloneBarcode]],4),"match","MISMATCH"),"dead")</f>
        <v>dead</v>
      </c>
      <c r="F5117" s="15" t="str">
        <f>_xlfn.IFNA(INDEX(Table6[[#All],[Location]],MATCH(RecordTable[[#This Row],[METRC]],Table6[Tag],0)),"DEAD")</f>
        <v>DEAD</v>
      </c>
    </row>
    <row r="5118" spans="1:6" x14ac:dyDescent="0.25">
      <c r="A5118" t="str">
        <f>_xlfn.CONCAT("1A4070000000065000",RIGHT(RecordTable[[#This Row],[CloneBarcode]],6))</f>
        <v>1A4070000000065000066666</v>
      </c>
      <c r="B5118" t="str">
        <f>LEFT(RecordTable[[#This Row],[CloneBarcode]],7)</f>
        <v>STR8014</v>
      </c>
      <c r="C5118" t="s">
        <v>2690</v>
      </c>
      <c r="D5118" s="15">
        <v>43949</v>
      </c>
      <c r="E5118" s="15" t="str">
        <f>_xlfn.IFNA(IF(LEFT(VLOOKUP(RecordTable[[#This Row],[METRC]],METRC!A:B,2,FALSE),4)=LEFT(RecordTable[[#This Row],[CloneBarcode]],4),"match","MISMATCH"),"dead")</f>
        <v>dead</v>
      </c>
      <c r="F5118" s="15" t="str">
        <f>_xlfn.IFNA(INDEX(Table6[[#All],[Location]],MATCH(RecordTable[[#This Row],[METRC]],Table6[Tag],0)),"DEAD")</f>
        <v>DEAD</v>
      </c>
    </row>
    <row r="5119" spans="1:6" x14ac:dyDescent="0.25">
      <c r="A5119" t="str">
        <f>_xlfn.CONCAT("1A4070000000065000",RIGHT(RecordTable[[#This Row],[CloneBarcode]],6))</f>
        <v>1A4070000000065000066659</v>
      </c>
      <c r="B5119" t="str">
        <f>LEFT(RecordTable[[#This Row],[CloneBarcode]],7)</f>
        <v>STR8014</v>
      </c>
      <c r="C5119" t="s">
        <v>2660</v>
      </c>
      <c r="D5119" s="15">
        <v>43949</v>
      </c>
      <c r="E5119" s="15" t="str">
        <f>_xlfn.IFNA(IF(LEFT(VLOOKUP(RecordTable[[#This Row],[METRC]],METRC!A:B,2,FALSE),4)=LEFT(RecordTable[[#This Row],[CloneBarcode]],4),"match","MISMATCH"),"dead")</f>
        <v>dead</v>
      </c>
      <c r="F5119" s="15" t="str">
        <f>_xlfn.IFNA(INDEX(Table6[[#All],[Location]],MATCH(RecordTable[[#This Row],[METRC]],Table6[Tag],0)),"DEAD")</f>
        <v>DEAD</v>
      </c>
    </row>
    <row r="5120" spans="1:6" x14ac:dyDescent="0.25">
      <c r="A5120" t="s">
        <v>4674</v>
      </c>
      <c r="B5120" t="s">
        <v>2667</v>
      </c>
      <c r="C5120" t="str">
        <f>_xlfn.CONCAT(RecordTable[[#This Row],[PhenoAbbv]],".",RIGHT(RecordTable[[#This Row],[METRC]],6))</f>
        <v>STR8017.045488</v>
      </c>
      <c r="D5120" s="15">
        <v>43949</v>
      </c>
      <c r="E5120" s="15" t="str">
        <f>_xlfn.IFNA(IF(LEFT(VLOOKUP(RecordTable[[#This Row],[METRC]],METRC!A:B,2,FALSE),4)=LEFT(RecordTable[[#This Row],[CloneBarcode]],4),"match","MISMATCH"),"dead")</f>
        <v>dead</v>
      </c>
      <c r="F5120" s="15" t="str">
        <f>_xlfn.IFNA(INDEX(Table6[[#All],[Location]],MATCH(RecordTable[[#This Row],[METRC]],Table6[Tag],0)),"DEAD")</f>
        <v>DEAD</v>
      </c>
    </row>
    <row r="5121" spans="1:6" x14ac:dyDescent="0.25">
      <c r="A5121" t="s">
        <v>4675</v>
      </c>
      <c r="B5121" t="s">
        <v>2667</v>
      </c>
      <c r="C5121" t="str">
        <f>_xlfn.CONCAT(RecordTable[[#This Row],[PhenoAbbv]],".",RIGHT(RecordTable[[#This Row],[METRC]],6))</f>
        <v>STR8017.048042</v>
      </c>
      <c r="D5121" s="15">
        <v>43949</v>
      </c>
      <c r="E5121" s="15" t="str">
        <f>_xlfn.IFNA(IF(LEFT(VLOOKUP(RecordTable[[#This Row],[METRC]],METRC!A:B,2,FALSE),4)=LEFT(RecordTable[[#This Row],[CloneBarcode]],4),"match","MISMATCH"),"dead")</f>
        <v>dead</v>
      </c>
      <c r="F5121" s="15" t="str">
        <f>_xlfn.IFNA(INDEX(Table6[[#All],[Location]],MATCH(RecordTable[[#This Row],[METRC]],Table6[Tag],0)),"DEAD")</f>
        <v>DEAD</v>
      </c>
    </row>
    <row r="5122" spans="1:6" x14ac:dyDescent="0.25">
      <c r="A5122" t="s">
        <v>4676</v>
      </c>
      <c r="B5122" t="s">
        <v>2667</v>
      </c>
      <c r="C5122" t="str">
        <f>_xlfn.CONCAT(RecordTable[[#This Row],[PhenoAbbv]],".",RIGHT(RecordTable[[#This Row],[METRC]],6))</f>
        <v>STR8017.048043</v>
      </c>
      <c r="D5122" s="15">
        <v>43949</v>
      </c>
      <c r="E5122" s="15" t="str">
        <f>_xlfn.IFNA(IF(LEFT(VLOOKUP(RecordTable[[#This Row],[METRC]],METRC!A:B,2,FALSE),4)=LEFT(RecordTable[[#This Row],[CloneBarcode]],4),"match","MISMATCH"),"dead")</f>
        <v>dead</v>
      </c>
      <c r="F5122" s="15" t="str">
        <f>_xlfn.IFNA(INDEX(Table6[[#All],[Location]],MATCH(RecordTable[[#This Row],[METRC]],Table6[Tag],0)),"DEAD")</f>
        <v>DEAD</v>
      </c>
    </row>
    <row r="5123" spans="1:6" x14ac:dyDescent="0.25">
      <c r="A5123" t="str">
        <f>_xlfn.CONCAT("1A4070000000065000",RIGHT(RecordTable[[#This Row],[CloneBarcode]],6))</f>
        <v>1A4070000000065000064465</v>
      </c>
      <c r="B5123" t="str">
        <f>LEFT(RecordTable[[#This Row],[CloneBarcode]],7)</f>
        <v>STR8017</v>
      </c>
      <c r="C5123" t="s">
        <v>2747</v>
      </c>
      <c r="D5123" s="15">
        <v>43949</v>
      </c>
      <c r="E5123" s="15" t="str">
        <f>_xlfn.IFNA(IF(LEFT(VLOOKUP(RecordTable[[#This Row],[METRC]],METRC!A:B,2,FALSE),4)=LEFT(RecordTable[[#This Row],[CloneBarcode]],4),"match","MISMATCH"),"dead")</f>
        <v>dead</v>
      </c>
      <c r="F5123" s="15" t="str">
        <f>_xlfn.IFNA(INDEX(Table6[[#All],[Location]],MATCH(RecordTable[[#This Row],[METRC]],Table6[Tag],0)),"DEAD")</f>
        <v>DEAD</v>
      </c>
    </row>
    <row r="5124" spans="1:6" x14ac:dyDescent="0.25">
      <c r="A5124" t="str">
        <f>_xlfn.CONCAT("1A4070000000065000",RIGHT(RecordTable[[#This Row],[CloneBarcode]],6))</f>
        <v>1A4070000000065000064392</v>
      </c>
      <c r="B5124" t="str">
        <f>LEFT(RecordTable[[#This Row],[CloneBarcode]],7)</f>
        <v>STR8017</v>
      </c>
      <c r="C5124" t="s">
        <v>2728</v>
      </c>
      <c r="D5124" s="15">
        <v>43949</v>
      </c>
      <c r="E5124" s="15" t="str">
        <f>_xlfn.IFNA(IF(LEFT(VLOOKUP(RecordTable[[#This Row],[METRC]],METRC!A:B,2,FALSE),4)=LEFT(RecordTable[[#This Row],[CloneBarcode]],4),"match","MISMATCH"),"dead")</f>
        <v>dead</v>
      </c>
      <c r="F5124" s="15" t="str">
        <f>_xlfn.IFNA(INDEX(Table6[[#All],[Location]],MATCH(RecordTable[[#This Row],[METRC]],Table6[Tag],0)),"DEAD")</f>
        <v>DEAD</v>
      </c>
    </row>
    <row r="5125" spans="1:6" x14ac:dyDescent="0.25">
      <c r="A5125" t="str">
        <f>_xlfn.CONCAT("1A4070000000065000",RIGHT(RecordTable[[#This Row],[CloneBarcode]],6))</f>
        <v>1A4070000000065000066665</v>
      </c>
      <c r="B5125" t="str">
        <f>LEFT(RecordTable[[#This Row],[CloneBarcode]],7)</f>
        <v>STR8017</v>
      </c>
      <c r="C5125" t="s">
        <v>2668</v>
      </c>
      <c r="D5125" s="15">
        <v>43949</v>
      </c>
      <c r="E5125" s="15" t="str">
        <f>_xlfn.IFNA(IF(LEFT(VLOOKUP(RecordTable[[#This Row],[METRC]],METRC!A:B,2,FALSE),4)=LEFT(RecordTable[[#This Row],[CloneBarcode]],4),"match","MISMATCH"),"dead")</f>
        <v>dead</v>
      </c>
      <c r="F5125" s="15" t="str">
        <f>_xlfn.IFNA(INDEX(Table6[[#All],[Location]],MATCH(RecordTable[[#This Row],[METRC]],Table6[Tag],0)),"DEAD")</f>
        <v>DEAD</v>
      </c>
    </row>
    <row r="5126" spans="1:6" x14ac:dyDescent="0.25">
      <c r="A5126" t="str">
        <f>_xlfn.CONCAT("1A4070000000065000",RIGHT(RecordTable[[#This Row],[CloneBarcode]],6))</f>
        <v>1A4070000000065000066663</v>
      </c>
      <c r="B5126" t="str">
        <f>LEFT(RecordTable[[#This Row],[CloneBarcode]],7)</f>
        <v>STR8017</v>
      </c>
      <c r="C5126" t="s">
        <v>2703</v>
      </c>
      <c r="D5126" s="15">
        <v>43949</v>
      </c>
      <c r="E5126" s="15" t="str">
        <f>_xlfn.IFNA(IF(LEFT(VLOOKUP(RecordTable[[#This Row],[METRC]],METRC!A:B,2,FALSE),4)=LEFT(RecordTable[[#This Row],[CloneBarcode]],4),"match","MISMATCH"),"dead")</f>
        <v>dead</v>
      </c>
      <c r="F5126" s="15" t="str">
        <f>_xlfn.IFNA(INDEX(Table6[[#All],[Location]],MATCH(RecordTable[[#This Row],[METRC]],Table6[Tag],0)),"DEAD")</f>
        <v>DEAD</v>
      </c>
    </row>
    <row r="5127" spans="1:6" x14ac:dyDescent="0.25">
      <c r="A5127" t="str">
        <f>_xlfn.CONCAT("1A4070000000065000",RIGHT(RecordTable[[#This Row],[CloneBarcode]],6))</f>
        <v>1A4070000000065000066664</v>
      </c>
      <c r="B5127" t="str">
        <f>LEFT(RecordTable[[#This Row],[CloneBarcode]],7)</f>
        <v>STR8017</v>
      </c>
      <c r="C5127" t="s">
        <v>2757</v>
      </c>
      <c r="D5127" s="15">
        <v>43949</v>
      </c>
      <c r="E5127" s="15" t="str">
        <f>_xlfn.IFNA(IF(LEFT(VLOOKUP(RecordTable[[#This Row],[METRC]],METRC!A:B,2,FALSE),4)=LEFT(RecordTable[[#This Row],[CloneBarcode]],4),"match","MISMATCH"),"dead")</f>
        <v>dead</v>
      </c>
      <c r="F5127" s="15" t="str">
        <f>_xlfn.IFNA(INDEX(Table6[[#All],[Location]],MATCH(RecordTable[[#This Row],[METRC]],Table6[Tag],0)),"DEAD")</f>
        <v>DEAD</v>
      </c>
    </row>
    <row r="5128" spans="1:6" x14ac:dyDescent="0.25">
      <c r="A5128" t="str">
        <f>_xlfn.CONCAT("1A4070000000065000",RIGHT(RecordTable[[#This Row],[CloneBarcode]],6))</f>
        <v>1A4070000000065000066662</v>
      </c>
      <c r="B5128" t="str">
        <f>LEFT(RecordTable[[#This Row],[CloneBarcode]],7)</f>
        <v>STR8017</v>
      </c>
      <c r="C5128" t="s">
        <v>2740</v>
      </c>
      <c r="D5128" s="15">
        <v>43949</v>
      </c>
      <c r="E5128" s="15" t="str">
        <f>_xlfn.IFNA(IF(LEFT(VLOOKUP(RecordTable[[#This Row],[METRC]],METRC!A:B,2,FALSE),4)=LEFT(RecordTable[[#This Row],[CloneBarcode]],4),"match","MISMATCH"),"dead")</f>
        <v>dead</v>
      </c>
      <c r="F5128" s="15" t="str">
        <f>_xlfn.IFNA(INDEX(Table6[[#All],[Location]],MATCH(RecordTable[[#This Row],[METRC]],Table6[Tag],0)),"DEAD")</f>
        <v>DEAD</v>
      </c>
    </row>
    <row r="5129" spans="1:6" x14ac:dyDescent="0.25">
      <c r="A5129" t="s">
        <v>4875</v>
      </c>
      <c r="B5129" t="s">
        <v>117</v>
      </c>
      <c r="C5129" t="str">
        <f>_xlfn.CONCAT(RecordTable[[#This Row],[PhenoAbbv]],".",RIGHT(RecordTable[[#This Row],[METRC]],6))</f>
        <v>SUNL006.053249</v>
      </c>
      <c r="D5129" s="15">
        <v>43949</v>
      </c>
      <c r="E5129" s="15" t="str">
        <f>_xlfn.IFNA(IF(LEFT(VLOOKUP(RecordTable[[#This Row],[METRC]],METRC!A:B,2,FALSE),4)=LEFT(RecordTable[[#This Row],[CloneBarcode]],4),"match","MISMATCH"),"dead")</f>
        <v>dead</v>
      </c>
      <c r="F5129" s="15" t="str">
        <f>_xlfn.IFNA(INDEX(Table6[[#All],[Location]],MATCH(RecordTable[[#This Row],[METRC]],Table6[Tag],0)),"DEAD")</f>
        <v>DEAD</v>
      </c>
    </row>
    <row r="5130" spans="1:6" x14ac:dyDescent="0.25">
      <c r="A5130" t="s">
        <v>4995</v>
      </c>
      <c r="B5130" t="s">
        <v>117</v>
      </c>
      <c r="C5130" t="str">
        <f>_xlfn.CONCAT(RecordTable[[#This Row],[PhenoAbbv]],".",RIGHT(RecordTable[[#This Row],[METRC]],6))</f>
        <v>SUNL006.057447</v>
      </c>
      <c r="D5130" s="15">
        <v>43949</v>
      </c>
      <c r="E5130" s="15" t="str">
        <f>_xlfn.IFNA(IF(LEFT(VLOOKUP(RecordTable[[#This Row],[METRC]],METRC!A:B,2,FALSE),4)=LEFT(RecordTable[[#This Row],[CloneBarcode]],4),"match","MISMATCH"),"dead")</f>
        <v>dead</v>
      </c>
      <c r="F5130" s="15" t="str">
        <f>_xlfn.IFNA(INDEX(Table6[[#All],[Location]],MATCH(RecordTable[[#This Row],[METRC]],Table6[Tag],0)),"DEAD")</f>
        <v>DEAD</v>
      </c>
    </row>
    <row r="5131" spans="1:6" x14ac:dyDescent="0.25">
      <c r="A5131" t="str">
        <f>_xlfn.CONCAT("1A4070000000065000",RIGHT(RecordTable[[#This Row],[CloneBarcode]],6))</f>
        <v>1A4070000000065000057443</v>
      </c>
      <c r="B5131" t="str">
        <f>LEFT(RecordTable[[#This Row],[CloneBarcode]],7)</f>
        <v>SUNL006</v>
      </c>
      <c r="C5131" t="s">
        <v>2731</v>
      </c>
      <c r="D5131" s="15">
        <v>43949</v>
      </c>
      <c r="E5131" s="15" t="str">
        <f>_xlfn.IFNA(IF(LEFT(VLOOKUP(RecordTable[[#This Row],[METRC]],METRC!A:B,2,FALSE),4)=LEFT(RecordTable[[#This Row],[CloneBarcode]],4),"match","MISMATCH"),"dead")</f>
        <v>dead</v>
      </c>
      <c r="F5131" s="15" t="str">
        <f>_xlfn.IFNA(INDEX(Table6[[#All],[Location]],MATCH(RecordTable[[#This Row],[METRC]],Table6[Tag],0)),"DEAD")</f>
        <v>DEAD</v>
      </c>
    </row>
    <row r="5132" spans="1:6" x14ac:dyDescent="0.25">
      <c r="A5132" t="str">
        <f>_xlfn.CONCAT("1A4070000000065000",RIGHT(RecordTable[[#This Row],[CloneBarcode]],6))</f>
        <v>1A4070000000065000057442</v>
      </c>
      <c r="B5132" t="str">
        <f>LEFT(RecordTable[[#This Row],[CloneBarcode]],7)</f>
        <v>SUNL006</v>
      </c>
      <c r="C5132" t="s">
        <v>119</v>
      </c>
      <c r="D5132" s="15">
        <v>43949</v>
      </c>
      <c r="E5132" s="15" t="str">
        <f>_xlfn.IFNA(IF(LEFT(VLOOKUP(RecordTable[[#This Row],[METRC]],METRC!A:B,2,FALSE),4)=LEFT(RecordTable[[#This Row],[CloneBarcode]],4),"match","MISMATCH"),"dead")</f>
        <v>dead</v>
      </c>
      <c r="F5132" s="15" t="str">
        <f>_xlfn.IFNA(INDEX(Table6[[#All],[Location]],MATCH(RecordTable[[#This Row],[METRC]],Table6[Tag],0)),"DEAD")</f>
        <v>DEAD</v>
      </c>
    </row>
    <row r="5133" spans="1:6" x14ac:dyDescent="0.25">
      <c r="A5133" t="s">
        <v>4682</v>
      </c>
      <c r="B5133" t="s">
        <v>3294</v>
      </c>
      <c r="C5133" t="str">
        <f>_xlfn.CONCAT(RecordTable[[#This Row],[PhenoAbbv]],".",RIGHT(RecordTable[[#This Row],[METRC]],6))</f>
        <v>SUNL011.045570</v>
      </c>
      <c r="D5133" s="15">
        <v>43949</v>
      </c>
      <c r="E5133" s="15" t="str">
        <f>_xlfn.IFNA(IF(LEFT(VLOOKUP(RecordTable[[#This Row],[METRC]],METRC!A:B,2,FALSE),4)=LEFT(RecordTable[[#This Row],[CloneBarcode]],4),"match","MISMATCH"),"dead")</f>
        <v>dead</v>
      </c>
      <c r="F5133" s="15" t="str">
        <f>_xlfn.IFNA(INDEX(Table6[[#All],[Location]],MATCH(RecordTable[[#This Row],[METRC]],Table6[Tag],0)),"DEAD")</f>
        <v>DEAD</v>
      </c>
    </row>
    <row r="5134" spans="1:6" x14ac:dyDescent="0.25">
      <c r="A5134" t="s">
        <v>4683</v>
      </c>
      <c r="B5134" t="s">
        <v>3294</v>
      </c>
      <c r="C5134" t="str">
        <f>_xlfn.CONCAT(RecordTable[[#This Row],[PhenoAbbv]],".",RIGHT(RecordTable[[#This Row],[METRC]],6))</f>
        <v>SUNL011.045571</v>
      </c>
      <c r="D5134" s="15">
        <v>43949</v>
      </c>
      <c r="E5134" s="15" t="str">
        <f>_xlfn.IFNA(IF(LEFT(VLOOKUP(RecordTable[[#This Row],[METRC]],METRC!A:B,2,FALSE),4)=LEFT(RecordTable[[#This Row],[CloneBarcode]],4),"match","MISMATCH"),"dead")</f>
        <v>dead</v>
      </c>
      <c r="F5134" s="15" t="str">
        <f>_xlfn.IFNA(INDEX(Table6[[#All],[Location]],MATCH(RecordTable[[#This Row],[METRC]],Table6[Tag],0)),"DEAD")</f>
        <v>DEAD</v>
      </c>
    </row>
    <row r="5135" spans="1:6" x14ac:dyDescent="0.25">
      <c r="A5135" t="s">
        <v>5004</v>
      </c>
      <c r="B5135" t="s">
        <v>3294</v>
      </c>
      <c r="C5135" t="str">
        <f>_xlfn.CONCAT(RecordTable[[#This Row],[PhenoAbbv]],".",RIGHT(RecordTable[[#This Row],[METRC]],6))</f>
        <v>SUNL011.057448</v>
      </c>
      <c r="D5135" s="15">
        <v>43949</v>
      </c>
      <c r="E5135" s="15" t="str">
        <f>_xlfn.IFNA(IF(LEFT(VLOOKUP(RecordTable[[#This Row],[METRC]],METRC!A:B,2,FALSE),4)=LEFT(RecordTable[[#This Row],[CloneBarcode]],4),"match","MISMATCH"),"dead")</f>
        <v>dead</v>
      </c>
      <c r="F5135" s="15" t="str">
        <f>_xlfn.IFNA(INDEX(Table6[[#All],[Location]],MATCH(RecordTable[[#This Row],[METRC]],Table6[Tag],0)),"DEAD")</f>
        <v>DEAD</v>
      </c>
    </row>
    <row r="5136" spans="1:6" x14ac:dyDescent="0.25">
      <c r="A5136" t="s">
        <v>5005</v>
      </c>
      <c r="B5136" t="s">
        <v>3294</v>
      </c>
      <c r="C5136" t="str">
        <f>_xlfn.CONCAT(RecordTable[[#This Row],[PhenoAbbv]],".",RIGHT(RecordTable[[#This Row],[METRC]],6))</f>
        <v>SUNL011.057449</v>
      </c>
      <c r="D5136" s="15">
        <v>43949</v>
      </c>
      <c r="E5136" s="15" t="str">
        <f>_xlfn.IFNA(IF(LEFT(VLOOKUP(RecordTable[[#This Row],[METRC]],METRC!A:B,2,FALSE),4)=LEFT(RecordTable[[#This Row],[CloneBarcode]],4),"match","MISMATCH"),"dead")</f>
        <v>dead</v>
      </c>
      <c r="F5136" s="15" t="str">
        <f>_xlfn.IFNA(INDEX(Table6[[#All],[Location]],MATCH(RecordTable[[#This Row],[METRC]],Table6[Tag],0)),"DEAD")</f>
        <v>DEAD</v>
      </c>
    </row>
    <row r="5137" spans="1:6" x14ac:dyDescent="0.25">
      <c r="A5137" t="s">
        <v>5006</v>
      </c>
      <c r="B5137" t="s">
        <v>3294</v>
      </c>
      <c r="C5137" t="str">
        <f>_xlfn.CONCAT(RecordTable[[#This Row],[PhenoAbbv]],".",RIGHT(RecordTable[[#This Row],[METRC]],6))</f>
        <v>SUNL011.057450</v>
      </c>
      <c r="D5137" s="15">
        <v>43949</v>
      </c>
      <c r="E5137" s="15" t="str">
        <f>_xlfn.IFNA(IF(LEFT(VLOOKUP(RecordTable[[#This Row],[METRC]],METRC!A:B,2,FALSE),4)=LEFT(RecordTable[[#This Row],[CloneBarcode]],4),"match","MISMATCH"),"dead")</f>
        <v>dead</v>
      </c>
      <c r="F5137" s="15" t="str">
        <f>_xlfn.IFNA(INDEX(Table6[[#All],[Location]],MATCH(RecordTable[[#This Row],[METRC]],Table6[Tag],0)),"DEAD")</f>
        <v>DEAD</v>
      </c>
    </row>
    <row r="5138" spans="1:6" x14ac:dyDescent="0.25">
      <c r="A5138" t="str">
        <f>_xlfn.CONCAT("1A4070000000065000",RIGHT(RecordTable[[#This Row],[CloneBarcode]],6))</f>
        <v>1A4070000000065000057446</v>
      </c>
      <c r="B5138" t="str">
        <f>LEFT(RecordTable[[#This Row],[CloneBarcode]],7)</f>
        <v>SUNL011</v>
      </c>
      <c r="C5138" t="s">
        <v>4531</v>
      </c>
      <c r="D5138" s="15">
        <v>43949</v>
      </c>
      <c r="E5138" s="15" t="str">
        <f>_xlfn.IFNA(IF(LEFT(VLOOKUP(RecordTable[[#This Row],[METRC]],METRC!A:B,2,FALSE),4)=LEFT(RecordTable[[#This Row],[CloneBarcode]],4),"match","MISMATCH"),"dead")</f>
        <v>dead</v>
      </c>
      <c r="F5138" s="15" t="str">
        <f>_xlfn.IFNA(INDEX(Table6[[#All],[Location]],MATCH(RecordTable[[#This Row],[METRC]],Table6[Tag],0)),"DEAD")</f>
        <v>DEAD</v>
      </c>
    </row>
    <row r="5139" spans="1:6" x14ac:dyDescent="0.25">
      <c r="A5139" t="str">
        <f>_xlfn.CONCAT("1A4070000000065000",RIGHT(RecordTable[[#This Row],[CloneBarcode]],6))</f>
        <v>1A4070000000065000063638</v>
      </c>
      <c r="B5139" t="str">
        <f>LEFT(RecordTable[[#This Row],[CloneBarcode]],7)</f>
        <v>SUNL013</v>
      </c>
      <c r="C5139" t="s">
        <v>4971</v>
      </c>
      <c r="D5139" s="15">
        <v>43949</v>
      </c>
      <c r="E5139" s="15" t="str">
        <f>_xlfn.IFNA(IF(LEFT(VLOOKUP(RecordTable[[#This Row],[METRC]],METRC!A:B,2,FALSE),4)=LEFT(RecordTable[[#This Row],[CloneBarcode]],4),"match","MISMATCH"),"dead")</f>
        <v>dead</v>
      </c>
      <c r="F5139" s="15" t="str">
        <f>_xlfn.IFNA(INDEX(Table6[[#All],[Location]],MATCH(RecordTable[[#This Row],[METRC]],Table6[Tag],0)),"DEAD")</f>
        <v>DEAD</v>
      </c>
    </row>
    <row r="5140" spans="1:6" x14ac:dyDescent="0.25">
      <c r="A5140" t="s">
        <v>4876</v>
      </c>
      <c r="B5140" t="s">
        <v>283</v>
      </c>
      <c r="C5140" t="str">
        <f>_xlfn.CONCAT(RecordTable[[#This Row],[PhenoAbbv]],".",RIGHT(RecordTable[[#This Row],[METRC]],6))</f>
        <v>SUNL016.057600</v>
      </c>
      <c r="D5140" s="15">
        <v>43949</v>
      </c>
      <c r="E5140" s="15" t="str">
        <f>_xlfn.IFNA(IF(LEFT(VLOOKUP(RecordTable[[#This Row],[METRC]],METRC!A:B,2,FALSE),4)=LEFT(RecordTable[[#This Row],[CloneBarcode]],4),"match","MISMATCH"),"dead")</f>
        <v>dead</v>
      </c>
      <c r="F5140" s="15" t="str">
        <f>_xlfn.IFNA(INDEX(Table6[[#All],[Location]],MATCH(RecordTable[[#This Row],[METRC]],Table6[Tag],0)),"DEAD")</f>
        <v>DEAD</v>
      </c>
    </row>
    <row r="5141" spans="1:6" x14ac:dyDescent="0.25">
      <c r="A5141" t="s">
        <v>103</v>
      </c>
      <c r="B5141" t="s">
        <v>283</v>
      </c>
      <c r="C5141" t="str">
        <f>_xlfn.CONCAT(RecordTable[[#This Row],[PhenoAbbv]],".",RIGHT(RecordTable[[#This Row],[METRC]],6))</f>
        <v>SUNL016.064898</v>
      </c>
      <c r="D5141" s="15">
        <v>43949</v>
      </c>
      <c r="E5141" s="15" t="str">
        <f>_xlfn.IFNA(IF(LEFT(VLOOKUP(RecordTable[[#This Row],[METRC]],METRC!A:B,2,FALSE),4)=LEFT(RecordTable[[#This Row],[CloneBarcode]],4),"match","MISMATCH"),"dead")</f>
        <v>dead</v>
      </c>
      <c r="F5141" s="15" t="str">
        <f>_xlfn.IFNA(INDEX(Table6[[#All],[Location]],MATCH(RecordTable[[#This Row],[METRC]],Table6[Tag],0)),"DEAD")</f>
        <v>DEAD</v>
      </c>
    </row>
    <row r="5142" spans="1:6" x14ac:dyDescent="0.25">
      <c r="A5142" t="s">
        <v>74</v>
      </c>
      <c r="B5142" t="s">
        <v>283</v>
      </c>
      <c r="C5142" t="str">
        <f>_xlfn.CONCAT(RecordTable[[#This Row],[PhenoAbbv]],".",RIGHT(RecordTable[[#This Row],[METRC]],6))</f>
        <v>SUNL016.064901</v>
      </c>
      <c r="D5142" s="15">
        <v>43949</v>
      </c>
      <c r="E5142" s="15" t="str">
        <f>_xlfn.IFNA(IF(LEFT(VLOOKUP(RecordTable[[#This Row],[METRC]],METRC!A:B,2,FALSE),4)=LEFT(RecordTable[[#This Row],[CloneBarcode]],4),"match","MISMATCH"),"dead")</f>
        <v>dead</v>
      </c>
      <c r="F5142" s="15" t="str">
        <f>_xlfn.IFNA(INDEX(Table6[[#All],[Location]],MATCH(RecordTable[[#This Row],[METRC]],Table6[Tag],0)),"DEAD")</f>
        <v>DEAD</v>
      </c>
    </row>
    <row r="5143" spans="1:6" x14ac:dyDescent="0.25">
      <c r="A5143" t="str">
        <f>_xlfn.CONCAT("1A4070000000065000",RIGHT(RecordTable[[#This Row],[CloneBarcode]],6))</f>
        <v>1A4070000000065000064900</v>
      </c>
      <c r="B5143" t="str">
        <f>LEFT(RecordTable[[#This Row],[CloneBarcode]],7)</f>
        <v>SUNL016</v>
      </c>
      <c r="C5143" t="s">
        <v>2738</v>
      </c>
      <c r="D5143" s="15">
        <v>43949</v>
      </c>
      <c r="E5143" s="15" t="str">
        <f>_xlfn.IFNA(IF(LEFT(VLOOKUP(RecordTable[[#This Row],[METRC]],METRC!A:B,2,FALSE),4)=LEFT(RecordTable[[#This Row],[CloneBarcode]],4),"match","MISMATCH"),"dead")</f>
        <v>dead</v>
      </c>
      <c r="F5143" s="15" t="str">
        <f>_xlfn.IFNA(INDEX(Table6[[#All],[Location]],MATCH(RecordTable[[#This Row],[METRC]],Table6[Tag],0)),"DEAD")</f>
        <v>DEAD</v>
      </c>
    </row>
    <row r="5144" spans="1:6" x14ac:dyDescent="0.25">
      <c r="A5144" t="str">
        <f>_xlfn.CONCAT("1A4070000000065000",RIGHT(RecordTable[[#This Row],[CloneBarcode]],6))</f>
        <v>1A4070000000065000064899</v>
      </c>
      <c r="B5144" t="str">
        <f>LEFT(RecordTable[[#This Row],[CloneBarcode]],7)</f>
        <v>SUNL016</v>
      </c>
      <c r="C5144" t="s">
        <v>196</v>
      </c>
      <c r="D5144" s="15">
        <v>43949</v>
      </c>
      <c r="E5144" s="15" t="str">
        <f>_xlfn.IFNA(IF(LEFT(VLOOKUP(RecordTable[[#This Row],[METRC]],METRC!A:B,2,FALSE),4)=LEFT(RecordTable[[#This Row],[CloneBarcode]],4),"match","MISMATCH"),"dead")</f>
        <v>dead</v>
      </c>
      <c r="F5144" s="15" t="str">
        <f>_xlfn.IFNA(INDEX(Table6[[#All],[Location]],MATCH(RecordTable[[#This Row],[METRC]],Table6[Tag],0)),"DEAD")</f>
        <v>DEAD</v>
      </c>
    </row>
    <row r="5145" spans="1:6" x14ac:dyDescent="0.25">
      <c r="A5145" t="s">
        <v>4684</v>
      </c>
      <c r="B5145" t="s">
        <v>2669</v>
      </c>
      <c r="C5145" t="str">
        <f>_xlfn.CONCAT(RecordTable[[#This Row],[PhenoAbbv]],".",RIGHT(RecordTable[[#This Row],[METRC]],6))</f>
        <v>YZUP003.048063</v>
      </c>
      <c r="D5145" s="15">
        <v>43949</v>
      </c>
      <c r="E5145" s="15" t="str">
        <f>_xlfn.IFNA(IF(LEFT(VLOOKUP(RecordTable[[#This Row],[METRC]],METRC!A:B,2,FALSE),4)=LEFT(RecordTable[[#This Row],[CloneBarcode]],4),"match","MISMATCH"),"dead")</f>
        <v>dead</v>
      </c>
      <c r="F5145" s="15" t="str">
        <f>_xlfn.IFNA(INDEX(Table6[[#All],[Location]],MATCH(RecordTable[[#This Row],[METRC]],Table6[Tag],0)),"DEAD")</f>
        <v>DEAD</v>
      </c>
    </row>
    <row r="5146" spans="1:6" x14ac:dyDescent="0.25">
      <c r="A5146" t="s">
        <v>4686</v>
      </c>
      <c r="B5146" t="s">
        <v>2669</v>
      </c>
      <c r="C5146" t="str">
        <f>_xlfn.CONCAT(RecordTable[[#This Row],[PhenoAbbv]],".",RIGHT(RecordTable[[#This Row],[METRC]],6))</f>
        <v>YZUP003.050641</v>
      </c>
      <c r="D5146" s="15">
        <v>43949</v>
      </c>
      <c r="E5146" s="15" t="str">
        <f>_xlfn.IFNA(IF(LEFT(VLOOKUP(RecordTable[[#This Row],[METRC]],METRC!A:B,2,FALSE),4)=LEFT(RecordTable[[#This Row],[CloneBarcode]],4),"match","MISMATCH"),"dead")</f>
        <v>dead</v>
      </c>
      <c r="F5146" s="15" t="str">
        <f>_xlfn.IFNA(INDEX(Table6[[#All],[Location]],MATCH(RecordTable[[#This Row],[METRC]],Table6[Tag],0)),"DEAD")</f>
        <v>DEAD</v>
      </c>
    </row>
    <row r="5147" spans="1:6" x14ac:dyDescent="0.25">
      <c r="A5147" t="s">
        <v>4891</v>
      </c>
      <c r="B5147" t="s">
        <v>2669</v>
      </c>
      <c r="C5147" t="str">
        <f>_xlfn.CONCAT(RecordTable[[#This Row],[PhenoAbbv]],".",RIGHT(RecordTable[[#This Row],[METRC]],6))</f>
        <v>YZUP003.053200</v>
      </c>
      <c r="D5147" s="15">
        <v>43949</v>
      </c>
      <c r="E5147" s="15" t="str">
        <f>_xlfn.IFNA(IF(LEFT(VLOOKUP(RecordTable[[#This Row],[METRC]],METRC!A:B,2,FALSE),4)=LEFT(RecordTable[[#This Row],[CloneBarcode]],4),"match","MISMATCH"),"dead")</f>
        <v>dead</v>
      </c>
      <c r="F5147" s="15" t="str">
        <f>_xlfn.IFNA(INDEX(Table6[[#All],[Location]],MATCH(RecordTable[[#This Row],[METRC]],Table6[Tag],0)),"DEAD")</f>
        <v>DEAD</v>
      </c>
    </row>
    <row r="5148" spans="1:6" x14ac:dyDescent="0.25">
      <c r="A5148" t="s">
        <v>45</v>
      </c>
      <c r="B5148" t="s">
        <v>2669</v>
      </c>
      <c r="C5148" t="str">
        <f>_xlfn.CONCAT(RecordTable[[#This Row],[PhenoAbbv]],".",RIGHT(RecordTable[[#This Row],[METRC]],6))</f>
        <v>YZUP003.062276</v>
      </c>
      <c r="D5148" s="15">
        <v>43949</v>
      </c>
      <c r="E5148" s="15" t="str">
        <f>_xlfn.IFNA(IF(LEFT(VLOOKUP(RecordTable[[#This Row],[METRC]],METRC!A:B,2,FALSE),4)=LEFT(RecordTable[[#This Row],[CloneBarcode]],4),"match","MISMATCH"),"dead")</f>
        <v>dead</v>
      </c>
      <c r="F5148" s="15" t="str">
        <f>_xlfn.IFNA(INDEX(Table6[[#All],[Location]],MATCH(RecordTable[[#This Row],[METRC]],Table6[Tag],0)),"DEAD")</f>
        <v>DEAD</v>
      </c>
    </row>
    <row r="5149" spans="1:6" x14ac:dyDescent="0.25">
      <c r="A5149" t="s">
        <v>49</v>
      </c>
      <c r="B5149" t="s">
        <v>2669</v>
      </c>
      <c r="C5149" t="str">
        <f>_xlfn.CONCAT(RecordTable[[#This Row],[PhenoAbbv]],".",RIGHT(RecordTable[[#This Row],[METRC]],6))</f>
        <v>YZUP003.063035</v>
      </c>
      <c r="D5149" s="15">
        <v>43949</v>
      </c>
      <c r="E5149" s="15" t="str">
        <f>_xlfn.IFNA(IF(LEFT(VLOOKUP(RecordTable[[#This Row],[METRC]],METRC!A:B,2,FALSE),4)=LEFT(RecordTable[[#This Row],[CloneBarcode]],4),"match","MISMATCH"),"dead")</f>
        <v>dead</v>
      </c>
      <c r="F5149" s="15" t="str">
        <f>_xlfn.IFNA(INDEX(Table6[[#All],[Location]],MATCH(RecordTable[[#This Row],[METRC]],Table6[Tag],0)),"DEAD")</f>
        <v>DEAD</v>
      </c>
    </row>
    <row r="5150" spans="1:6" x14ac:dyDescent="0.25">
      <c r="A5150" t="str">
        <f>_xlfn.CONCAT("1A4070000000065000",RIGHT(RecordTable[[#This Row],[CloneBarcode]],6))</f>
        <v>1A4070000000065000065105</v>
      </c>
      <c r="B5150" t="str">
        <f>LEFT(RecordTable[[#This Row],[CloneBarcode]],7)</f>
        <v>YZUP003</v>
      </c>
      <c r="C5150" t="s">
        <v>2713</v>
      </c>
      <c r="D5150" s="15">
        <v>43949</v>
      </c>
      <c r="E5150" s="15" t="str">
        <f>_xlfn.IFNA(IF(LEFT(VLOOKUP(RecordTable[[#This Row],[METRC]],METRC!A:B,2,FALSE),4)=LEFT(RecordTable[[#This Row],[CloneBarcode]],4),"match","MISMATCH"),"dead")</f>
        <v>dead</v>
      </c>
      <c r="F5150" s="15" t="str">
        <f>_xlfn.IFNA(INDEX(Table6[[#All],[Location]],MATCH(RecordTable[[#This Row],[METRC]],Table6[Tag],0)),"DEAD")</f>
        <v>DEAD</v>
      </c>
    </row>
    <row r="5151" spans="1:6" x14ac:dyDescent="0.25">
      <c r="A5151" t="str">
        <f>_xlfn.CONCAT("1A4070000000065000",RIGHT(RecordTable[[#This Row],[CloneBarcode]],6))</f>
        <v>1A4070000000065000074622</v>
      </c>
      <c r="B5151" t="str">
        <f>LEFT(RecordTable[[#This Row],[CloneBarcode]],7)</f>
        <v>????002</v>
      </c>
      <c r="C5151" t="s">
        <v>5007</v>
      </c>
      <c r="D5151" s="15">
        <v>43969</v>
      </c>
      <c r="E5151" s="15" t="str">
        <f>_xlfn.IFNA(IF(LEFT(VLOOKUP(RecordTable[[#This Row],[METRC]],METRC!A:B,2,FALSE),4)=LEFT(RecordTable[[#This Row],[CloneBarcode]],4),"match","MISMATCH"),"dead")</f>
        <v>dead</v>
      </c>
      <c r="F5151" s="15" t="str">
        <f>_xlfn.IFNA(INDEX(Table6[[#All],[Location]],MATCH(RecordTable[[#This Row],[METRC]],Table6[Tag],0)),"DEAD")</f>
        <v>DEAD</v>
      </c>
    </row>
    <row r="5152" spans="1:6" x14ac:dyDescent="0.25">
      <c r="A5152" t="str">
        <f>_xlfn.CONCAT("1A4070000000065000",RIGHT(RecordTable[[#This Row],[CloneBarcode]],6))</f>
        <v>1A4070000000065000074623</v>
      </c>
      <c r="B5152" t="str">
        <f>LEFT(RecordTable[[#This Row],[CloneBarcode]],7)</f>
        <v>????003</v>
      </c>
      <c r="C5152" t="s">
        <v>2833</v>
      </c>
      <c r="D5152" s="15">
        <v>43969</v>
      </c>
      <c r="E5152" s="15" t="str">
        <f>_xlfn.IFNA(IF(LEFT(VLOOKUP(RecordTable[[#This Row],[METRC]],METRC!A:B,2,FALSE),4)=LEFT(RecordTable[[#This Row],[CloneBarcode]],4),"match","MISMATCH"),"dead")</f>
        <v>dead</v>
      </c>
      <c r="F5152" s="15" t="str">
        <f>_xlfn.IFNA(INDEX(Table6[[#All],[Location]],MATCH(RecordTable[[#This Row],[METRC]],Table6[Tag],0)),"DEAD")</f>
        <v>DEAD</v>
      </c>
    </row>
    <row r="5153" spans="1:6" x14ac:dyDescent="0.25">
      <c r="A5153" t="str">
        <f>_xlfn.CONCAT("1A4070000000065000",RIGHT(RecordTable[[#This Row],[CloneBarcode]],6))</f>
        <v>1A4070000000065000074624</v>
      </c>
      <c r="B5153" t="str">
        <f>LEFT(RecordTable[[#This Row],[CloneBarcode]],7)</f>
        <v>????004</v>
      </c>
      <c r="C5153" t="s">
        <v>2806</v>
      </c>
      <c r="D5153" s="15">
        <v>43969</v>
      </c>
      <c r="E5153" s="15" t="str">
        <f>_xlfn.IFNA(IF(LEFT(VLOOKUP(RecordTable[[#This Row],[METRC]],METRC!A:B,2,FALSE),4)=LEFT(RecordTable[[#This Row],[CloneBarcode]],4),"match","MISMATCH"),"dead")</f>
        <v>dead</v>
      </c>
      <c r="F5153" s="15" t="str">
        <f>_xlfn.IFNA(INDEX(Table6[[#All],[Location]],MATCH(RecordTable[[#This Row],[METRC]],Table6[Tag],0)),"DEAD")</f>
        <v>DEAD</v>
      </c>
    </row>
    <row r="5154" spans="1:6" x14ac:dyDescent="0.25">
      <c r="A5154" t="str">
        <f>_xlfn.CONCAT("1A4070000000065000",RIGHT(RecordTable[[#This Row],[CloneBarcode]],6))</f>
        <v>1A4070000000065000050664</v>
      </c>
      <c r="B5154" t="str">
        <f>LEFT(RecordTable[[#This Row],[CloneBarcode]],7)</f>
        <v>CHWY001</v>
      </c>
      <c r="C5154" t="s">
        <v>2825</v>
      </c>
      <c r="D5154" s="15">
        <v>43969</v>
      </c>
      <c r="E5154" s="15" t="str">
        <f>_xlfn.IFNA(IF(LEFT(VLOOKUP(RecordTable[[#This Row],[METRC]],METRC!A:B,2,FALSE),4)=LEFT(RecordTable[[#This Row],[CloneBarcode]],4),"match","MISMATCH"),"dead")</f>
        <v>dead</v>
      </c>
      <c r="F5154" s="15" t="str">
        <f>_xlfn.IFNA(INDEX(Table6[[#All],[Location]],MATCH(RecordTable[[#This Row],[METRC]],Table6[Tag],0)),"DEAD")</f>
        <v>DEAD</v>
      </c>
    </row>
    <row r="5155" spans="1:6" x14ac:dyDescent="0.25">
      <c r="A5155" t="str">
        <f>_xlfn.CONCAT("1A4070000000065000",RIGHT(RecordTable[[#This Row],[CloneBarcode]],6))</f>
        <v>1A4070000000065000074627</v>
      </c>
      <c r="B5155" t="str">
        <f>LEFT(RecordTable[[#This Row],[CloneBarcode]],7)</f>
        <v>CHWY002</v>
      </c>
      <c r="C5155" t="s">
        <v>2872</v>
      </c>
      <c r="D5155" s="15">
        <v>43969</v>
      </c>
      <c r="E5155" s="15" t="str">
        <f>_xlfn.IFNA(IF(LEFT(VLOOKUP(RecordTable[[#This Row],[METRC]],METRC!A:B,2,FALSE),4)=LEFT(RecordTable[[#This Row],[CloneBarcode]],4),"match","MISMATCH"),"dead")</f>
        <v>dead</v>
      </c>
      <c r="F5155" s="15" t="str">
        <f>_xlfn.IFNA(INDEX(Table6[[#All],[Location]],MATCH(RecordTable[[#This Row],[METRC]],Table6[Tag],0)),"DEAD")</f>
        <v>DEAD</v>
      </c>
    </row>
    <row r="5156" spans="1:6" x14ac:dyDescent="0.25">
      <c r="A5156" t="str">
        <f>_xlfn.CONCAT("1A4070000000065000",RIGHT(RecordTable[[#This Row],[CloneBarcode]],6))</f>
        <v>1A4070000000065000074620</v>
      </c>
      <c r="B5156" t="str">
        <f>LEFT(RecordTable[[#This Row],[CloneBarcode]],7)</f>
        <v>DITO001</v>
      </c>
      <c r="C5156" t="s">
        <v>2821</v>
      </c>
      <c r="D5156" s="15">
        <v>43969</v>
      </c>
      <c r="E5156" s="15" t="str">
        <f>_xlfn.IFNA(IF(LEFT(VLOOKUP(RecordTable[[#This Row],[METRC]],METRC!A:B,2,FALSE),4)=LEFT(RecordTable[[#This Row],[CloneBarcode]],4),"match","MISMATCH"),"dead")</f>
        <v>dead</v>
      </c>
      <c r="F5156" s="15" t="str">
        <f>_xlfn.IFNA(INDEX(Table6[[#All],[Location]],MATCH(RecordTable[[#This Row],[METRC]],Table6[Tag],0)),"DEAD")</f>
        <v>DEAD</v>
      </c>
    </row>
    <row r="5157" spans="1:6" x14ac:dyDescent="0.25">
      <c r="A5157" t="str">
        <f>_xlfn.CONCAT("1A4070000000065000",RIGHT(RecordTable[[#This Row],[CloneBarcode]],6))</f>
        <v>1A4070000000065000074621</v>
      </c>
      <c r="B5157" t="str">
        <f>LEFT(RecordTable[[#This Row],[CloneBarcode]],7)</f>
        <v>DITO002</v>
      </c>
      <c r="C5157" t="s">
        <v>2817</v>
      </c>
      <c r="D5157" s="15">
        <v>43969</v>
      </c>
      <c r="E5157" s="15" t="str">
        <f>_xlfn.IFNA(IF(LEFT(VLOOKUP(RecordTable[[#This Row],[METRC]],METRC!A:B,2,FALSE),4)=LEFT(RecordTable[[#This Row],[CloneBarcode]],4),"match","MISMATCH"),"dead")</f>
        <v>dead</v>
      </c>
      <c r="F5157" s="15" t="str">
        <f>_xlfn.IFNA(INDEX(Table6[[#All],[Location]],MATCH(RecordTable[[#This Row],[METRC]],Table6[Tag],0)),"DEAD")</f>
        <v>DEAD</v>
      </c>
    </row>
    <row r="5158" spans="1:6" x14ac:dyDescent="0.25">
      <c r="A5158" t="str">
        <f>_xlfn.CONCAT("1A4070000000065000",RIGHT(RecordTable[[#This Row],[CloneBarcode]],6))</f>
        <v>1A4070000000065000074619</v>
      </c>
      <c r="B5158" t="str">
        <f>LEFT(RecordTable[[#This Row],[CloneBarcode]],7)</f>
        <v>DITO003</v>
      </c>
      <c r="C5158" t="s">
        <v>2792</v>
      </c>
      <c r="D5158" s="15">
        <v>43969</v>
      </c>
      <c r="E5158" s="15" t="str">
        <f>_xlfn.IFNA(IF(LEFT(VLOOKUP(RecordTable[[#This Row],[METRC]],METRC!A:B,2,FALSE),4)=LEFT(RecordTable[[#This Row],[CloneBarcode]],4),"match","MISMATCH"),"dead")</f>
        <v>dead</v>
      </c>
      <c r="F5158" s="15" t="str">
        <f>_xlfn.IFNA(INDEX(Table6[[#All],[Location]],MATCH(RecordTable[[#This Row],[METRC]],Table6[Tag],0)),"DEAD")</f>
        <v>DEAD</v>
      </c>
    </row>
    <row r="5159" spans="1:6" x14ac:dyDescent="0.25">
      <c r="A5159" t="str">
        <f>_xlfn.CONCAT("1A4070000000065000",RIGHT(RecordTable[[#This Row],[CloneBarcode]],6))</f>
        <v>1A4070000000065000074618</v>
      </c>
      <c r="B5159" t="str">
        <f>LEFT(RecordTable[[#This Row],[CloneBarcode]],7)</f>
        <v>DITO004</v>
      </c>
      <c r="C5159" t="s">
        <v>2799</v>
      </c>
      <c r="D5159" s="15">
        <v>43969</v>
      </c>
      <c r="E5159" s="15" t="str">
        <f>_xlfn.IFNA(IF(LEFT(VLOOKUP(RecordTable[[#This Row],[METRC]],METRC!A:B,2,FALSE),4)=LEFT(RecordTable[[#This Row],[CloneBarcode]],4),"match","MISMATCH"),"dead")</f>
        <v>dead</v>
      </c>
      <c r="F5159" s="15" t="str">
        <f>_xlfn.IFNA(INDEX(Table6[[#All],[Location]],MATCH(RecordTable[[#This Row],[METRC]],Table6[Tag],0)),"DEAD")</f>
        <v>DEAD</v>
      </c>
    </row>
    <row r="5160" spans="1:6" x14ac:dyDescent="0.25">
      <c r="A5160" t="str">
        <f>_xlfn.CONCAT("1A4070000000065000",RIGHT(RecordTable[[#This Row],[CloneBarcode]],6))</f>
        <v>1A4070000000065000074617</v>
      </c>
      <c r="B5160" t="str">
        <f>LEFT(RecordTable[[#This Row],[CloneBarcode]],7)</f>
        <v>DITO005</v>
      </c>
      <c r="C5160" t="s">
        <v>2823</v>
      </c>
      <c r="D5160" s="15">
        <v>43969</v>
      </c>
      <c r="E5160" s="15" t="str">
        <f>_xlfn.IFNA(IF(LEFT(VLOOKUP(RecordTable[[#This Row],[METRC]],METRC!A:B,2,FALSE),4)=LEFT(RecordTable[[#This Row],[CloneBarcode]],4),"match","MISMATCH"),"dead")</f>
        <v>dead</v>
      </c>
      <c r="F5160" s="15" t="str">
        <f>_xlfn.IFNA(INDEX(Table6[[#All],[Location]],MATCH(RecordTable[[#This Row],[METRC]],Table6[Tag],0)),"DEAD")</f>
        <v>DEAD</v>
      </c>
    </row>
    <row r="5161" spans="1:6" x14ac:dyDescent="0.25">
      <c r="A5161" t="str">
        <f>_xlfn.CONCAT("1A4070000000065000",RIGHT(RecordTable[[#This Row],[CloneBarcode]],6))</f>
        <v>1A4070000000065000074616</v>
      </c>
      <c r="B5161" t="str">
        <f>LEFT(RecordTable[[#This Row],[CloneBarcode]],7)</f>
        <v>DITO006</v>
      </c>
      <c r="C5161" t="s">
        <v>2815</v>
      </c>
      <c r="D5161" s="15">
        <v>43969</v>
      </c>
      <c r="E5161" s="15" t="str">
        <f>_xlfn.IFNA(IF(LEFT(VLOOKUP(RecordTable[[#This Row],[METRC]],METRC!A:B,2,FALSE),4)=LEFT(RecordTable[[#This Row],[CloneBarcode]],4),"match","MISMATCH"),"dead")</f>
        <v>dead</v>
      </c>
      <c r="F5161" s="15" t="str">
        <f>_xlfn.IFNA(INDEX(Table6[[#All],[Location]],MATCH(RecordTable[[#This Row],[METRC]],Table6[Tag],0)),"DEAD")</f>
        <v>DEAD</v>
      </c>
    </row>
    <row r="5162" spans="1:6" x14ac:dyDescent="0.25">
      <c r="A5162" t="str">
        <f>_xlfn.CONCAT("1A4070000000065000",RIGHT(RecordTable[[#This Row],[CloneBarcode]],6))</f>
        <v>1A4070000000065000074615</v>
      </c>
      <c r="B5162" t="str">
        <f>LEFT(RecordTable[[#This Row],[CloneBarcode]],7)</f>
        <v>DITO007</v>
      </c>
      <c r="C5162" t="s">
        <v>2811</v>
      </c>
      <c r="D5162" s="15">
        <v>43969</v>
      </c>
      <c r="E5162" s="15" t="str">
        <f>_xlfn.IFNA(IF(LEFT(VLOOKUP(RecordTable[[#This Row],[METRC]],METRC!A:B,2,FALSE),4)=LEFT(RecordTable[[#This Row],[CloneBarcode]],4),"match","MISMATCH"),"dead")</f>
        <v>dead</v>
      </c>
      <c r="F5162" s="15" t="str">
        <f>_xlfn.IFNA(INDEX(Table6[[#All],[Location]],MATCH(RecordTable[[#This Row],[METRC]],Table6[Tag],0)),"DEAD")</f>
        <v>DEAD</v>
      </c>
    </row>
    <row r="5163" spans="1:6" x14ac:dyDescent="0.25">
      <c r="A5163" t="str">
        <f>_xlfn.CONCAT("1A4070000000065000",RIGHT(RecordTable[[#This Row],[CloneBarcode]],6))</f>
        <v>1A4070000000065000074610</v>
      </c>
      <c r="B5163" t="str">
        <f>LEFT(RecordTable[[#This Row],[CloneBarcode]],7)</f>
        <v>DITO008</v>
      </c>
      <c r="C5163" t="s">
        <v>2857</v>
      </c>
      <c r="D5163" s="15">
        <v>43969</v>
      </c>
      <c r="E5163" s="15" t="str">
        <f>_xlfn.IFNA(IF(LEFT(VLOOKUP(RecordTable[[#This Row],[METRC]],METRC!A:B,2,FALSE),4)=LEFT(RecordTable[[#This Row],[CloneBarcode]],4),"match","MISMATCH"),"dead")</f>
        <v>dead</v>
      </c>
      <c r="F5163" s="15" t="str">
        <f>_xlfn.IFNA(INDEX(Table6[[#All],[Location]],MATCH(RecordTable[[#This Row],[METRC]],Table6[Tag],0)),"DEAD")</f>
        <v>DEAD</v>
      </c>
    </row>
    <row r="5164" spans="1:6" x14ac:dyDescent="0.25">
      <c r="A5164" t="str">
        <f>_xlfn.CONCAT("1A4070000000065000",RIGHT(RecordTable[[#This Row],[CloneBarcode]],6))</f>
        <v>1A4070000000065000074611</v>
      </c>
      <c r="B5164" t="str">
        <f>LEFT(RecordTable[[#This Row],[CloneBarcode]],7)</f>
        <v>DITO009</v>
      </c>
      <c r="C5164" t="s">
        <v>2795</v>
      </c>
      <c r="D5164" s="15">
        <v>43969</v>
      </c>
      <c r="E5164" s="15" t="str">
        <f>_xlfn.IFNA(IF(LEFT(VLOOKUP(RecordTable[[#This Row],[METRC]],METRC!A:B,2,FALSE),4)=LEFT(RecordTable[[#This Row],[CloneBarcode]],4),"match","MISMATCH"),"dead")</f>
        <v>dead</v>
      </c>
      <c r="F5164" s="15" t="str">
        <f>_xlfn.IFNA(INDEX(Table6[[#All],[Location]],MATCH(RecordTable[[#This Row],[METRC]],Table6[Tag],0)),"DEAD")</f>
        <v>DEAD</v>
      </c>
    </row>
    <row r="5165" spans="1:6" x14ac:dyDescent="0.25">
      <c r="A5165" t="str">
        <f>_xlfn.CONCAT("1A4070000000065000",RIGHT(RecordTable[[#This Row],[CloneBarcode]],6))</f>
        <v>1A4070000000065000074612</v>
      </c>
      <c r="B5165" t="str">
        <f>LEFT(RecordTable[[#This Row],[CloneBarcode]],7)</f>
        <v>DITO010</v>
      </c>
      <c r="C5165" t="s">
        <v>5008</v>
      </c>
      <c r="D5165" s="15">
        <v>43969</v>
      </c>
      <c r="E5165" s="15" t="str">
        <f>_xlfn.IFNA(IF(LEFT(VLOOKUP(RecordTable[[#This Row],[METRC]],METRC!A:B,2,FALSE),4)=LEFT(RecordTable[[#This Row],[CloneBarcode]],4),"match","MISMATCH"),"dead")</f>
        <v>dead</v>
      </c>
      <c r="F5165" s="15" t="str">
        <f>_xlfn.IFNA(INDEX(Table6[[#All],[Location]],MATCH(RecordTable[[#This Row],[METRC]],Table6[Tag],0)),"DEAD")</f>
        <v>DEAD</v>
      </c>
    </row>
    <row r="5166" spans="1:6" x14ac:dyDescent="0.25">
      <c r="A5166" t="str">
        <f>_xlfn.CONCAT("1A4070000000065000",RIGHT(RecordTable[[#This Row],[CloneBarcode]],6))</f>
        <v>1A4070000000065000074613</v>
      </c>
      <c r="B5166" t="str">
        <f>LEFT(RecordTable[[#This Row],[CloneBarcode]],7)</f>
        <v>DITO011</v>
      </c>
      <c r="C5166" t="s">
        <v>2797</v>
      </c>
      <c r="D5166" s="15">
        <v>43969</v>
      </c>
      <c r="E5166" s="15" t="str">
        <f>_xlfn.IFNA(IF(LEFT(VLOOKUP(RecordTable[[#This Row],[METRC]],METRC!A:B,2,FALSE),4)=LEFT(RecordTable[[#This Row],[CloneBarcode]],4),"match","MISMATCH"),"dead")</f>
        <v>dead</v>
      </c>
      <c r="F5166" s="15" t="str">
        <f>_xlfn.IFNA(INDEX(Table6[[#All],[Location]],MATCH(RecordTable[[#This Row],[METRC]],Table6[Tag],0)),"DEAD")</f>
        <v>DEAD</v>
      </c>
    </row>
    <row r="5167" spans="1:6" x14ac:dyDescent="0.25">
      <c r="A5167" t="str">
        <f>_xlfn.CONCAT("1A4070000000065000",RIGHT(RecordTable[[#This Row],[CloneBarcode]],6))</f>
        <v>1A4070000000065000074614</v>
      </c>
      <c r="B5167" t="str">
        <f>LEFT(RecordTable[[#This Row],[CloneBarcode]],7)</f>
        <v>DITO012</v>
      </c>
      <c r="C5167" t="s">
        <v>5009</v>
      </c>
      <c r="D5167" s="15">
        <v>43969</v>
      </c>
      <c r="E5167" s="15" t="str">
        <f>_xlfn.IFNA(IF(LEFT(VLOOKUP(RecordTable[[#This Row],[METRC]],METRC!A:B,2,FALSE),4)=LEFT(RecordTable[[#This Row],[CloneBarcode]],4),"match","MISMATCH"),"dead")</f>
        <v>dead</v>
      </c>
      <c r="F5167" s="15" t="str">
        <f>_xlfn.IFNA(INDEX(Table6[[#All],[Location]],MATCH(RecordTable[[#This Row],[METRC]],Table6[Tag],0)),"DEAD")</f>
        <v>DEAD</v>
      </c>
    </row>
    <row r="5168" spans="1:6" x14ac:dyDescent="0.25">
      <c r="A5168" t="str">
        <f>_xlfn.CONCAT("1A4070000000065000",RIGHT(RecordTable[[#This Row],[CloneBarcode]],6))</f>
        <v>1A4070000000065000067508</v>
      </c>
      <c r="B5168" t="str">
        <f>LEFT(RecordTable[[#This Row],[CloneBarcode]],7)</f>
        <v>DURP001</v>
      </c>
      <c r="C5168" t="s">
        <v>2801</v>
      </c>
      <c r="D5168" s="15">
        <v>43969</v>
      </c>
      <c r="E5168" s="15" t="str">
        <f>_xlfn.IFNA(IF(LEFT(VLOOKUP(RecordTable[[#This Row],[METRC]],METRC!A:B,2,FALSE),4)=LEFT(RecordTable[[#This Row],[CloneBarcode]],4),"match","MISMATCH"),"dead")</f>
        <v>dead</v>
      </c>
      <c r="F5168" s="15" t="str">
        <f>_xlfn.IFNA(INDEX(Table6[[#All],[Location]],MATCH(RecordTable[[#This Row],[METRC]],Table6[Tag],0)),"DEAD")</f>
        <v>DEAD</v>
      </c>
    </row>
    <row r="5169" spans="1:6" x14ac:dyDescent="0.25">
      <c r="A5169" t="str">
        <f>_xlfn.CONCAT("1A4070000000065000",RIGHT(RecordTable[[#This Row],[CloneBarcode]],6))</f>
        <v>1A4070000000065000067511</v>
      </c>
      <c r="B5169" t="str">
        <f>LEFT(RecordTable[[#This Row],[CloneBarcode]],7)</f>
        <v>DURP003</v>
      </c>
      <c r="C5169" t="s">
        <v>2849</v>
      </c>
      <c r="D5169" s="15">
        <v>43969</v>
      </c>
      <c r="E5169" s="15" t="str">
        <f>_xlfn.IFNA(IF(LEFT(VLOOKUP(RecordTable[[#This Row],[METRC]],METRC!A:B,2,FALSE),4)=LEFT(RecordTable[[#This Row],[CloneBarcode]],4),"match","MISMATCH"),"dead")</f>
        <v>dead</v>
      </c>
      <c r="F5169" s="15" t="str">
        <f>_xlfn.IFNA(INDEX(Table6[[#All],[Location]],MATCH(RecordTable[[#This Row],[METRC]],Table6[Tag],0)),"DEAD")</f>
        <v>DEAD</v>
      </c>
    </row>
    <row r="5170" spans="1:6" x14ac:dyDescent="0.25">
      <c r="A5170" t="str">
        <f>_xlfn.CONCAT("1A4070000000065000",RIGHT(RecordTable[[#This Row],[CloneBarcode]],6))</f>
        <v>1A4070000000065000067510</v>
      </c>
      <c r="B5170" t="str">
        <f>LEFT(RecordTable[[#This Row],[CloneBarcode]],7)</f>
        <v>DURP004</v>
      </c>
      <c r="C5170" t="s">
        <v>2881</v>
      </c>
      <c r="D5170" s="15">
        <v>43969</v>
      </c>
      <c r="E5170" s="15" t="str">
        <f>_xlfn.IFNA(IF(LEFT(VLOOKUP(RecordTable[[#This Row],[METRC]],METRC!A:B,2,FALSE),4)=LEFT(RecordTable[[#This Row],[CloneBarcode]],4),"match","MISMATCH"),"dead")</f>
        <v>dead</v>
      </c>
      <c r="F5170" s="15" t="str">
        <f>_xlfn.IFNA(INDEX(Table6[[#All],[Location]],MATCH(RecordTable[[#This Row],[METRC]],Table6[Tag],0)),"DEAD")</f>
        <v>DEAD</v>
      </c>
    </row>
    <row r="5171" spans="1:6" x14ac:dyDescent="0.25">
      <c r="A5171" t="str">
        <f>_xlfn.CONCAT("1A4070000000065000",RIGHT(RecordTable[[#This Row],[CloneBarcode]],6))</f>
        <v>1A4070000000065000067512</v>
      </c>
      <c r="B5171" t="str">
        <f>LEFT(RecordTable[[#This Row],[CloneBarcode]],7)</f>
        <v>DURP005</v>
      </c>
      <c r="C5171" t="s">
        <v>2831</v>
      </c>
      <c r="D5171" s="15">
        <v>43969</v>
      </c>
      <c r="E5171" s="15" t="str">
        <f>_xlfn.IFNA(IF(LEFT(VLOOKUP(RecordTable[[#This Row],[METRC]],METRC!A:B,2,FALSE),4)=LEFT(RecordTable[[#This Row],[CloneBarcode]],4),"match","MISMATCH"),"dead")</f>
        <v>dead</v>
      </c>
      <c r="F5171" s="15" t="str">
        <f>_xlfn.IFNA(INDEX(Table6[[#All],[Location]],MATCH(RecordTable[[#This Row],[METRC]],Table6[Tag],0)),"DEAD")</f>
        <v>DEAD</v>
      </c>
    </row>
    <row r="5172" spans="1:6" x14ac:dyDescent="0.25">
      <c r="A5172" t="str">
        <f>_xlfn.CONCAT("1A4070000000065000",RIGHT(RecordTable[[#This Row],[CloneBarcode]],6))</f>
        <v>1A4070000000065000067513</v>
      </c>
      <c r="B5172" t="str">
        <f>LEFT(RecordTable[[#This Row],[CloneBarcode]],7)</f>
        <v>DURP006</v>
      </c>
      <c r="C5172" t="s">
        <v>2634</v>
      </c>
      <c r="D5172" s="15">
        <v>43969</v>
      </c>
      <c r="E5172" s="15" t="str">
        <f>_xlfn.IFNA(IF(LEFT(VLOOKUP(RecordTable[[#This Row],[METRC]],METRC!A:B,2,FALSE),4)=LEFT(RecordTable[[#This Row],[CloneBarcode]],4),"match","MISMATCH"),"dead")</f>
        <v>dead</v>
      </c>
      <c r="F5172" s="15" t="str">
        <f>_xlfn.IFNA(INDEX(Table6[[#All],[Location]],MATCH(RecordTable[[#This Row],[METRC]],Table6[Tag],0)),"DEAD")</f>
        <v>DEAD</v>
      </c>
    </row>
    <row r="5173" spans="1:6" x14ac:dyDescent="0.25">
      <c r="A5173" t="str">
        <f>_xlfn.CONCAT("1A4070000000065000",RIGHT(RecordTable[[#This Row],[CloneBarcode]],6))</f>
        <v>1A4070000000065000074642</v>
      </c>
      <c r="B5173" t="str">
        <f>LEFT(RecordTable[[#This Row],[CloneBarcode]],7)</f>
        <v>FIRE001</v>
      </c>
      <c r="C5173" t="s">
        <v>2864</v>
      </c>
      <c r="D5173" s="15">
        <v>43969</v>
      </c>
      <c r="E5173" s="15" t="str">
        <f>_xlfn.IFNA(IF(LEFT(VLOOKUP(RecordTable[[#This Row],[METRC]],METRC!A:B,2,FALSE),4)=LEFT(RecordTable[[#This Row],[CloneBarcode]],4),"match","MISMATCH"),"dead")</f>
        <v>dead</v>
      </c>
      <c r="F5173" s="15" t="str">
        <f>_xlfn.IFNA(INDEX(Table6[[#All],[Location]],MATCH(RecordTable[[#This Row],[METRC]],Table6[Tag],0)),"DEAD")</f>
        <v>DEAD</v>
      </c>
    </row>
    <row r="5174" spans="1:6" x14ac:dyDescent="0.25">
      <c r="A5174" t="str">
        <f>_xlfn.CONCAT("1A4070000000065000",RIGHT(RecordTable[[#This Row],[CloneBarcode]],6))</f>
        <v>1A4070000000065000075134</v>
      </c>
      <c r="B5174" t="str">
        <f>LEFT(RecordTable[[#This Row],[CloneBarcode]],7)</f>
        <v>FIRE002</v>
      </c>
      <c r="C5174" t="s">
        <v>5010</v>
      </c>
      <c r="D5174" s="15">
        <v>43969</v>
      </c>
      <c r="E5174" s="15" t="str">
        <f>_xlfn.IFNA(IF(LEFT(VLOOKUP(RecordTable[[#This Row],[METRC]],METRC!A:B,2,FALSE),4)=LEFT(RecordTable[[#This Row],[CloneBarcode]],4),"match","MISMATCH"),"dead")</f>
        <v>dead</v>
      </c>
      <c r="F5174" s="15" t="str">
        <f>_xlfn.IFNA(INDEX(Table6[[#All],[Location]],MATCH(RecordTable[[#This Row],[METRC]],Table6[Tag],0)),"DEAD")</f>
        <v>DEAD</v>
      </c>
    </row>
    <row r="5175" spans="1:6" x14ac:dyDescent="0.25">
      <c r="A5175" t="str">
        <f>_xlfn.CONCAT("1A4070000000065000",RIGHT(RecordTable[[#This Row],[CloneBarcode]],6))</f>
        <v>1A4070000000065000075135</v>
      </c>
      <c r="B5175" t="str">
        <f>LEFT(RecordTable[[#This Row],[CloneBarcode]],7)</f>
        <v>FIRE003</v>
      </c>
      <c r="C5175" t="s">
        <v>2828</v>
      </c>
      <c r="D5175" s="15">
        <v>43969</v>
      </c>
      <c r="E5175" s="15" t="str">
        <f>_xlfn.IFNA(IF(LEFT(VLOOKUP(RecordTable[[#This Row],[METRC]],METRC!A:B,2,FALSE),4)=LEFT(RecordTable[[#This Row],[CloneBarcode]],4),"match","MISMATCH"),"dead")</f>
        <v>dead</v>
      </c>
      <c r="F5175" s="15" t="str">
        <f>_xlfn.IFNA(INDEX(Table6[[#All],[Location]],MATCH(RecordTable[[#This Row],[METRC]],Table6[Tag],0)),"DEAD")</f>
        <v>DEAD</v>
      </c>
    </row>
    <row r="5176" spans="1:6" x14ac:dyDescent="0.25">
      <c r="A5176" t="str">
        <f>_xlfn.CONCAT("1A4070000000065000",RIGHT(RecordTable[[#This Row],[CloneBarcode]],6))</f>
        <v>1A4070000000065000075133</v>
      </c>
      <c r="B5176" t="str">
        <f>LEFT(RecordTable[[#This Row],[CloneBarcode]],7)</f>
        <v>FIRE004</v>
      </c>
      <c r="C5176" t="s">
        <v>2844</v>
      </c>
      <c r="D5176" s="15">
        <v>43969</v>
      </c>
      <c r="E5176" s="15" t="str">
        <f>_xlfn.IFNA(IF(LEFT(VLOOKUP(RecordTable[[#This Row],[METRC]],METRC!A:B,2,FALSE),4)=LEFT(RecordTable[[#This Row],[CloneBarcode]],4),"match","MISMATCH"),"dead")</f>
        <v>dead</v>
      </c>
      <c r="F5176" s="15" t="str">
        <f>_xlfn.IFNA(INDEX(Table6[[#All],[Location]],MATCH(RecordTable[[#This Row],[METRC]],Table6[Tag],0)),"DEAD")</f>
        <v>DEAD</v>
      </c>
    </row>
    <row r="5177" spans="1:6" x14ac:dyDescent="0.25">
      <c r="A5177" t="str">
        <f>_xlfn.CONCAT("1A4070000000065000",RIGHT(RecordTable[[#This Row],[CloneBarcode]],6))</f>
        <v>1A4070000000065000075136</v>
      </c>
      <c r="B5177" t="str">
        <f>LEFT(RecordTable[[#This Row],[CloneBarcode]],7)</f>
        <v>FIRE005</v>
      </c>
      <c r="C5177" t="s">
        <v>2851</v>
      </c>
      <c r="D5177" s="15">
        <v>43969</v>
      </c>
      <c r="E5177" s="15" t="str">
        <f>_xlfn.IFNA(IF(LEFT(VLOOKUP(RecordTable[[#This Row],[METRC]],METRC!A:B,2,FALSE),4)=LEFT(RecordTable[[#This Row],[CloneBarcode]],4),"match","MISMATCH"),"dead")</f>
        <v>dead</v>
      </c>
      <c r="F5177" s="15" t="str">
        <f>_xlfn.IFNA(INDEX(Table6[[#All],[Location]],MATCH(RecordTable[[#This Row],[METRC]],Table6[Tag],0)),"DEAD")</f>
        <v>DEAD</v>
      </c>
    </row>
    <row r="5178" spans="1:6" x14ac:dyDescent="0.25">
      <c r="A5178" t="str">
        <f>_xlfn.CONCAT("1A4070000000065000",RIGHT(RecordTable[[#This Row],[CloneBarcode]],6))</f>
        <v>1A4070000000065000075137</v>
      </c>
      <c r="B5178" t="str">
        <f>LEFT(RecordTable[[#This Row],[CloneBarcode]],7)</f>
        <v>FIRE006</v>
      </c>
      <c r="C5178" t="s">
        <v>5011</v>
      </c>
      <c r="D5178" s="15">
        <v>43969</v>
      </c>
      <c r="E5178" s="15" t="str">
        <f>_xlfn.IFNA(IF(LEFT(VLOOKUP(RecordTable[[#This Row],[METRC]],METRC!A:B,2,FALSE),4)=LEFT(RecordTable[[#This Row],[CloneBarcode]],4),"match","MISMATCH"),"dead")</f>
        <v>dead</v>
      </c>
      <c r="F5178" s="15" t="str">
        <f>_xlfn.IFNA(INDEX(Table6[[#All],[Location]],MATCH(RecordTable[[#This Row],[METRC]],Table6[Tag],0)),"DEAD")</f>
        <v>DEAD</v>
      </c>
    </row>
    <row r="5179" spans="1:6" x14ac:dyDescent="0.25">
      <c r="A5179" t="str">
        <f>_xlfn.CONCAT("1A4070000000065000",RIGHT(RecordTable[[#This Row],[CloneBarcode]],6))</f>
        <v>1A4070000000065000075138</v>
      </c>
      <c r="B5179" t="str">
        <f>LEFT(RecordTable[[#This Row],[CloneBarcode]],7)</f>
        <v>FIRE007</v>
      </c>
      <c r="C5179" t="s">
        <v>2866</v>
      </c>
      <c r="D5179" s="15">
        <v>43969</v>
      </c>
      <c r="E5179" s="15" t="str">
        <f>_xlfn.IFNA(IF(LEFT(VLOOKUP(RecordTable[[#This Row],[METRC]],METRC!A:B,2,FALSE),4)=LEFT(RecordTable[[#This Row],[CloneBarcode]],4),"match","MISMATCH"),"dead")</f>
        <v>dead</v>
      </c>
      <c r="F5179" s="15" t="str">
        <f>_xlfn.IFNA(INDEX(Table6[[#All],[Location]],MATCH(RecordTable[[#This Row],[METRC]],Table6[Tag],0)),"DEAD")</f>
        <v>DEAD</v>
      </c>
    </row>
    <row r="5180" spans="1:6" x14ac:dyDescent="0.25">
      <c r="A5180" t="str">
        <f>_xlfn.CONCAT("1A4070000000065000",RIGHT(RecordTable[[#This Row],[CloneBarcode]],6))</f>
        <v>1A4070000000065000075139</v>
      </c>
      <c r="B5180" t="str">
        <f>LEFT(RecordTable[[#This Row],[CloneBarcode]],7)</f>
        <v>FIRE008</v>
      </c>
      <c r="C5180" t="s">
        <v>5012</v>
      </c>
      <c r="D5180" s="15">
        <v>43969</v>
      </c>
      <c r="E5180" s="15" t="str">
        <f>_xlfn.IFNA(IF(LEFT(VLOOKUP(RecordTable[[#This Row],[METRC]],METRC!A:B,2,FALSE),4)=LEFT(RecordTable[[#This Row],[CloneBarcode]],4),"match","MISMATCH"),"dead")</f>
        <v>dead</v>
      </c>
      <c r="F5180" s="15" t="str">
        <f>_xlfn.IFNA(INDEX(Table6[[#All],[Location]],MATCH(RecordTable[[#This Row],[METRC]],Table6[Tag],0)),"DEAD")</f>
        <v>DEAD</v>
      </c>
    </row>
    <row r="5181" spans="1:6" x14ac:dyDescent="0.25">
      <c r="A5181" t="str">
        <f>_xlfn.CONCAT("1A4070000000065000",RIGHT(RecordTable[[#This Row],[CloneBarcode]],6))</f>
        <v>1A4070000000065000075140</v>
      </c>
      <c r="B5181" t="str">
        <f>LEFT(RecordTable[[#This Row],[CloneBarcode]],7)</f>
        <v>FIRE009</v>
      </c>
      <c r="C5181" t="s">
        <v>5013</v>
      </c>
      <c r="D5181" s="15">
        <v>43969</v>
      </c>
      <c r="E5181" s="15" t="str">
        <f>_xlfn.IFNA(IF(LEFT(VLOOKUP(RecordTable[[#This Row],[METRC]],METRC!A:B,2,FALSE),4)=LEFT(RecordTable[[#This Row],[CloneBarcode]],4),"match","MISMATCH"),"dead")</f>
        <v>dead</v>
      </c>
      <c r="F5181" s="15" t="str">
        <f>_xlfn.IFNA(INDEX(Table6[[#All],[Location]],MATCH(RecordTable[[#This Row],[METRC]],Table6[Tag],0)),"DEAD")</f>
        <v>DEAD</v>
      </c>
    </row>
    <row r="5182" spans="1:6" x14ac:dyDescent="0.25">
      <c r="A5182" t="str">
        <f>_xlfn.CONCAT("1A4070000000065000",RIGHT(RecordTable[[#This Row],[CloneBarcode]],6))</f>
        <v>1A4070000000065000075141</v>
      </c>
      <c r="B5182" t="str">
        <f>LEFT(RecordTable[[#This Row],[CloneBarcode]],7)</f>
        <v>FIRE010</v>
      </c>
      <c r="C5182" t="s">
        <v>2836</v>
      </c>
      <c r="D5182" s="15">
        <v>43969</v>
      </c>
      <c r="E5182" s="15" t="str">
        <f>_xlfn.IFNA(IF(LEFT(VLOOKUP(RecordTable[[#This Row],[METRC]],METRC!A:B,2,FALSE),4)=LEFT(RecordTable[[#This Row],[CloneBarcode]],4),"match","MISMATCH"),"dead")</f>
        <v>dead</v>
      </c>
      <c r="F5182" s="15" t="str">
        <f>_xlfn.IFNA(INDEX(Table6[[#All],[Location]],MATCH(RecordTable[[#This Row],[METRC]],Table6[Tag],0)),"DEAD")</f>
        <v>DEAD</v>
      </c>
    </row>
    <row r="5183" spans="1:6" x14ac:dyDescent="0.25">
      <c r="A5183" t="str">
        <f>_xlfn.CONCAT("1A4070000000065000",RIGHT(RecordTable[[#This Row],[CloneBarcode]],6))</f>
        <v>1A4070000000065000075142</v>
      </c>
      <c r="B5183" t="str">
        <f>LEFT(RecordTable[[#This Row],[CloneBarcode]],7)</f>
        <v>FIRE011</v>
      </c>
      <c r="C5183" t="s">
        <v>2868</v>
      </c>
      <c r="D5183" s="15">
        <v>43969</v>
      </c>
      <c r="E5183" s="15" t="str">
        <f>_xlfn.IFNA(IF(LEFT(VLOOKUP(RecordTable[[#This Row],[METRC]],METRC!A:B,2,FALSE),4)=LEFT(RecordTable[[#This Row],[CloneBarcode]],4),"match","MISMATCH"),"dead")</f>
        <v>dead</v>
      </c>
      <c r="F5183" s="15" t="str">
        <f>_xlfn.IFNA(INDEX(Table6[[#All],[Location]],MATCH(RecordTable[[#This Row],[METRC]],Table6[Tag],0)),"DEAD")</f>
        <v>DEAD</v>
      </c>
    </row>
    <row r="5184" spans="1:6" x14ac:dyDescent="0.25">
      <c r="A5184" t="str">
        <f>_xlfn.CONCAT("1A4070000000065000",RIGHT(RecordTable[[#This Row],[CloneBarcode]],6))</f>
        <v>1A4070000000065000075143</v>
      </c>
      <c r="B5184" t="str">
        <f>LEFT(RecordTable[[#This Row],[CloneBarcode]],7)</f>
        <v>FIRE012</v>
      </c>
      <c r="C5184" t="s">
        <v>2870</v>
      </c>
      <c r="D5184" s="15">
        <v>43969</v>
      </c>
      <c r="E5184" s="15" t="str">
        <f>_xlfn.IFNA(IF(LEFT(VLOOKUP(RecordTable[[#This Row],[METRC]],METRC!A:B,2,FALSE),4)=LEFT(RecordTable[[#This Row],[CloneBarcode]],4),"match","MISMATCH"),"dead")</f>
        <v>dead</v>
      </c>
      <c r="F5184" s="15" t="str">
        <f>_xlfn.IFNA(INDEX(Table6[[#All],[Location]],MATCH(RecordTable[[#This Row],[METRC]],Table6[Tag],0)),"DEAD")</f>
        <v>DEAD</v>
      </c>
    </row>
    <row r="5185" spans="1:6" x14ac:dyDescent="0.25">
      <c r="A5185" t="str">
        <f>_xlfn.CONCAT("1A4070000000065000",RIGHT(RecordTable[[#This Row],[CloneBarcode]],6))</f>
        <v>1A4070000000065000075144</v>
      </c>
      <c r="B5185" t="str">
        <f>LEFT(RecordTable[[#This Row],[CloneBarcode]],7)</f>
        <v>FIRE013</v>
      </c>
      <c r="C5185" t="s">
        <v>5014</v>
      </c>
      <c r="D5185" s="15">
        <v>43969</v>
      </c>
      <c r="E5185" s="15" t="str">
        <f>_xlfn.IFNA(IF(LEFT(VLOOKUP(RecordTable[[#This Row],[METRC]],METRC!A:B,2,FALSE),4)=LEFT(RecordTable[[#This Row],[CloneBarcode]],4),"match","MISMATCH"),"dead")</f>
        <v>dead</v>
      </c>
      <c r="F5185" s="15" t="str">
        <f>_xlfn.IFNA(INDEX(Table6[[#All],[Location]],MATCH(RecordTable[[#This Row],[METRC]],Table6[Tag],0)),"DEAD")</f>
        <v>DEAD</v>
      </c>
    </row>
    <row r="5186" spans="1:6" x14ac:dyDescent="0.25">
      <c r="A5186" t="str">
        <f>_xlfn.CONCAT("1A4070000000065000",RIGHT(RecordTable[[#This Row],[CloneBarcode]],6))</f>
        <v>1A4070000000065000064860</v>
      </c>
      <c r="B5186" t="str">
        <f>LEFT(RecordTable[[#This Row],[CloneBarcode]],7)</f>
        <v>GFSD014</v>
      </c>
      <c r="C5186" t="s">
        <v>4763</v>
      </c>
      <c r="D5186" s="15">
        <v>43969</v>
      </c>
      <c r="E5186" s="15" t="str">
        <f>_xlfn.IFNA(IF(LEFT(VLOOKUP(RecordTable[[#This Row],[METRC]],METRC!A:B,2,FALSE),4)=LEFT(RecordTable[[#This Row],[CloneBarcode]],4),"match","MISMATCH"),"dead")</f>
        <v>dead</v>
      </c>
      <c r="F5186" s="15" t="str">
        <f>_xlfn.IFNA(INDEX(Table6[[#All],[Location]],MATCH(RecordTable[[#This Row],[METRC]],Table6[Tag],0)),"DEAD")</f>
        <v>DEAD</v>
      </c>
    </row>
    <row r="5187" spans="1:6" x14ac:dyDescent="0.25">
      <c r="A5187" t="str">
        <f>_xlfn.CONCAT("1A4070000000065000",RIGHT(RecordTable[[#This Row],[CloneBarcode]],6))</f>
        <v>1A4070000000065000064861</v>
      </c>
      <c r="B5187" t="str">
        <f>LEFT(RecordTable[[#This Row],[CloneBarcode]],7)</f>
        <v>GFSD014</v>
      </c>
      <c r="C5187" t="s">
        <v>4762</v>
      </c>
      <c r="D5187" s="15">
        <v>43969</v>
      </c>
      <c r="E5187" s="15" t="str">
        <f>_xlfn.IFNA(IF(LEFT(VLOOKUP(RecordTable[[#This Row],[METRC]],METRC!A:B,2,FALSE),4)=LEFT(RecordTable[[#This Row],[CloneBarcode]],4),"match","MISMATCH"),"dead")</f>
        <v>dead</v>
      </c>
      <c r="F5187" s="15" t="str">
        <f>_xlfn.IFNA(INDEX(Table6[[#All],[Location]],MATCH(RecordTable[[#This Row],[METRC]],Table6[Tag],0)),"DEAD")</f>
        <v>DEAD</v>
      </c>
    </row>
    <row r="5188" spans="1:6" x14ac:dyDescent="0.25">
      <c r="A5188" t="str">
        <f>_xlfn.CONCAT("1A4070000000065000",RIGHT(RecordTable[[#This Row],[CloneBarcode]],6))</f>
        <v>1A4070000000065000069883</v>
      </c>
      <c r="B5188" t="str">
        <f>LEFT(RecordTable[[#This Row],[CloneBarcode]],7)</f>
        <v>GFSD189</v>
      </c>
      <c r="C5188" t="s">
        <v>2845</v>
      </c>
      <c r="D5188" s="15">
        <v>43969</v>
      </c>
      <c r="E5188" s="15" t="str">
        <f>_xlfn.IFNA(IF(LEFT(VLOOKUP(RecordTable[[#This Row],[METRC]],METRC!A:B,2,FALSE),4)=LEFT(RecordTable[[#This Row],[CloneBarcode]],4),"match","MISMATCH"),"dead")</f>
        <v>dead</v>
      </c>
      <c r="F5188" s="15" t="str">
        <f>_xlfn.IFNA(INDEX(Table6[[#All],[Location]],MATCH(RecordTable[[#This Row],[METRC]],Table6[Tag],0)),"DEAD")</f>
        <v>DEAD</v>
      </c>
    </row>
    <row r="5189" spans="1:6" x14ac:dyDescent="0.25">
      <c r="A5189" t="str">
        <f>_xlfn.CONCAT("1A4070000000065000",RIGHT(RecordTable[[#This Row],[CloneBarcode]],6))</f>
        <v>1A4070000000065000069811</v>
      </c>
      <c r="B5189" t="str">
        <f>LEFT(RecordTable[[#This Row],[CloneBarcode]],7)</f>
        <v>GFSD189</v>
      </c>
      <c r="C5189" t="s">
        <v>2854</v>
      </c>
      <c r="D5189" s="15">
        <v>43969</v>
      </c>
      <c r="E5189" s="15" t="str">
        <f>_xlfn.IFNA(IF(LEFT(VLOOKUP(RecordTable[[#This Row],[METRC]],METRC!A:B,2,FALSE),4)=LEFT(RecordTable[[#This Row],[CloneBarcode]],4),"match","MISMATCH"),"dead")</f>
        <v>dead</v>
      </c>
      <c r="F5189" s="15" t="str">
        <f>_xlfn.IFNA(INDEX(Table6[[#All],[Location]],MATCH(RecordTable[[#This Row],[METRC]],Table6[Tag],0)),"DEAD")</f>
        <v>DEAD</v>
      </c>
    </row>
    <row r="5190" spans="1:6" x14ac:dyDescent="0.25">
      <c r="A5190" t="str">
        <f>_xlfn.CONCAT("1A4070000000065000",RIGHT(RecordTable[[#This Row],[CloneBarcode]],6))</f>
        <v>1A4070000000065000069821</v>
      </c>
      <c r="B5190" t="str">
        <f>LEFT(RecordTable[[#This Row],[CloneBarcode]],7)</f>
        <v>GFSD189</v>
      </c>
      <c r="C5190" t="s">
        <v>2855</v>
      </c>
      <c r="D5190" s="15">
        <v>43969</v>
      </c>
      <c r="E5190" s="15" t="str">
        <f>_xlfn.IFNA(IF(LEFT(VLOOKUP(RecordTable[[#This Row],[METRC]],METRC!A:B,2,FALSE),4)=LEFT(RecordTable[[#This Row],[CloneBarcode]],4),"match","MISMATCH"),"dead")</f>
        <v>dead</v>
      </c>
      <c r="F5190" s="15" t="str">
        <f>_xlfn.IFNA(INDEX(Table6[[#All],[Location]],MATCH(RecordTable[[#This Row],[METRC]],Table6[Tag],0)),"DEAD")</f>
        <v>DEAD</v>
      </c>
    </row>
    <row r="5191" spans="1:6" x14ac:dyDescent="0.25">
      <c r="A5191" t="str">
        <f>_xlfn.CONCAT("1A4070000000065000",RIGHT(RecordTable[[#This Row],[CloneBarcode]],6))</f>
        <v>1A4070000000065000066232</v>
      </c>
      <c r="B5191" t="str">
        <f>LEFT(RecordTable[[#This Row],[CloneBarcode]],7)</f>
        <v>GFSD189</v>
      </c>
      <c r="C5191" t="s">
        <v>2630</v>
      </c>
      <c r="D5191" s="15">
        <v>43969</v>
      </c>
      <c r="E5191" s="15" t="str">
        <f>_xlfn.IFNA(IF(LEFT(VLOOKUP(RecordTable[[#This Row],[METRC]],METRC!A:B,2,FALSE),4)=LEFT(RecordTable[[#This Row],[CloneBarcode]],4),"match","MISMATCH"),"dead")</f>
        <v>dead</v>
      </c>
      <c r="F5191" s="15" t="str">
        <f>_xlfn.IFNA(INDEX(Table6[[#All],[Location]],MATCH(RecordTable[[#This Row],[METRC]],Table6[Tag],0)),"DEAD")</f>
        <v>DEAD</v>
      </c>
    </row>
    <row r="5192" spans="1:6" x14ac:dyDescent="0.25">
      <c r="A5192" t="str">
        <f>_xlfn.CONCAT("1A4070000000065000",RIGHT(RecordTable[[#This Row],[CloneBarcode]],6))</f>
        <v>1A4070000000065000066268</v>
      </c>
      <c r="B5192" t="str">
        <f>LEFT(RecordTable[[#This Row],[CloneBarcode]],7)</f>
        <v>GFSD189</v>
      </c>
      <c r="C5192" t="s">
        <v>2689</v>
      </c>
      <c r="D5192" s="15">
        <v>43969</v>
      </c>
      <c r="E5192" s="15" t="str">
        <f>_xlfn.IFNA(IF(LEFT(VLOOKUP(RecordTable[[#This Row],[METRC]],METRC!A:B,2,FALSE),4)=LEFT(RecordTable[[#This Row],[CloneBarcode]],4),"match","MISMATCH"),"dead")</f>
        <v>dead</v>
      </c>
      <c r="F5192" s="15" t="str">
        <f>_xlfn.IFNA(INDEX(Table6[[#All],[Location]],MATCH(RecordTable[[#This Row],[METRC]],Table6[Tag],0)),"DEAD")</f>
        <v>DEAD</v>
      </c>
    </row>
    <row r="5193" spans="1:6" x14ac:dyDescent="0.25">
      <c r="A5193" t="str">
        <f>_xlfn.CONCAT("1A4070000000065000",RIGHT(RecordTable[[#This Row],[CloneBarcode]],6))</f>
        <v>1A4070000000065000069899</v>
      </c>
      <c r="B5193" t="str">
        <f>LEFT(RecordTable[[#This Row],[CloneBarcode]],7)</f>
        <v>GFSD207</v>
      </c>
      <c r="C5193" t="s">
        <v>2834</v>
      </c>
      <c r="D5193" s="15">
        <v>43969</v>
      </c>
      <c r="E5193" s="15" t="str">
        <f>_xlfn.IFNA(IF(LEFT(VLOOKUP(RecordTable[[#This Row],[METRC]],METRC!A:B,2,FALSE),4)=LEFT(RecordTable[[#This Row],[CloneBarcode]],4),"match","MISMATCH"),"dead")</f>
        <v>dead</v>
      </c>
      <c r="F5193" s="15" t="str">
        <f>_xlfn.IFNA(INDEX(Table6[[#All],[Location]],MATCH(RecordTable[[#This Row],[METRC]],Table6[Tag],0)),"DEAD")</f>
        <v>DEAD</v>
      </c>
    </row>
    <row r="5194" spans="1:6" x14ac:dyDescent="0.25">
      <c r="A5194" t="str">
        <f>_xlfn.CONCAT("1A4070000000065000",RIGHT(RecordTable[[#This Row],[CloneBarcode]],6))</f>
        <v>1A4070000000065000069904</v>
      </c>
      <c r="B5194" t="str">
        <f>LEFT(RecordTable[[#This Row],[CloneBarcode]],7)</f>
        <v>GFSD207</v>
      </c>
      <c r="C5194" t="s">
        <v>2838</v>
      </c>
      <c r="D5194" s="15">
        <v>43969</v>
      </c>
      <c r="E5194" s="15" t="str">
        <f>_xlfn.IFNA(IF(LEFT(VLOOKUP(RecordTable[[#This Row],[METRC]],METRC!A:B,2,FALSE),4)=LEFT(RecordTable[[#This Row],[CloneBarcode]],4),"match","MISMATCH"),"dead")</f>
        <v>dead</v>
      </c>
      <c r="F5194" s="15" t="str">
        <f>_xlfn.IFNA(INDEX(Table6[[#All],[Location]],MATCH(RecordTable[[#This Row],[METRC]],Table6[Tag],0)),"DEAD")</f>
        <v>DEAD</v>
      </c>
    </row>
    <row r="5195" spans="1:6" x14ac:dyDescent="0.25">
      <c r="A5195" t="str">
        <f>_xlfn.CONCAT("1A4070000000065000",RIGHT(RecordTable[[#This Row],[CloneBarcode]],6))</f>
        <v>1A4070000000065000069897</v>
      </c>
      <c r="B5195" t="str">
        <f>LEFT(RecordTable[[#This Row],[CloneBarcode]],7)</f>
        <v>GFSD207</v>
      </c>
      <c r="C5195" t="s">
        <v>2876</v>
      </c>
      <c r="D5195" s="15">
        <v>43969</v>
      </c>
      <c r="E5195" s="15" t="str">
        <f>_xlfn.IFNA(IF(LEFT(VLOOKUP(RecordTable[[#This Row],[METRC]],METRC!A:B,2,FALSE),4)=LEFT(RecordTable[[#This Row],[CloneBarcode]],4),"match","MISMATCH"),"dead")</f>
        <v>dead</v>
      </c>
      <c r="F5195" s="15" t="str">
        <f>_xlfn.IFNA(INDEX(Table6[[#All],[Location]],MATCH(RecordTable[[#This Row],[METRC]],Table6[Tag],0)),"DEAD")</f>
        <v>DEAD</v>
      </c>
    </row>
    <row r="5196" spans="1:6" x14ac:dyDescent="0.25">
      <c r="A5196" t="str">
        <f>_xlfn.CONCAT("1A4070000000065000",RIGHT(RecordTable[[#This Row],[CloneBarcode]],6))</f>
        <v>1A4070000000065000069902</v>
      </c>
      <c r="B5196" t="str">
        <f>LEFT(RecordTable[[#This Row],[CloneBarcode]],7)</f>
        <v>GFSD207</v>
      </c>
      <c r="C5196" t="s">
        <v>2875</v>
      </c>
      <c r="D5196" s="15">
        <v>43969</v>
      </c>
      <c r="E5196" s="15" t="str">
        <f>_xlfn.IFNA(IF(LEFT(VLOOKUP(RecordTable[[#This Row],[METRC]],METRC!A:B,2,FALSE),4)=LEFT(RecordTable[[#This Row],[CloneBarcode]],4),"match","MISMATCH"),"dead")</f>
        <v>dead</v>
      </c>
      <c r="F5196" s="15" t="str">
        <f>_xlfn.IFNA(INDEX(Table6[[#All],[Location]],MATCH(RecordTable[[#This Row],[METRC]],Table6[Tag],0)),"DEAD")</f>
        <v>DEAD</v>
      </c>
    </row>
    <row r="5197" spans="1:6" x14ac:dyDescent="0.25">
      <c r="A5197" t="str">
        <f>_xlfn.CONCAT("1A4070000000065000",RIGHT(RecordTable[[#This Row],[CloneBarcode]],6))</f>
        <v>1A4070000000065000069898</v>
      </c>
      <c r="B5197" t="str">
        <f>LEFT(RecordTable[[#This Row],[CloneBarcode]],7)</f>
        <v>GFSD207</v>
      </c>
      <c r="C5197" t="s">
        <v>2858</v>
      </c>
      <c r="D5197" s="15">
        <v>43969</v>
      </c>
      <c r="E5197" s="15" t="str">
        <f>_xlfn.IFNA(IF(LEFT(VLOOKUP(RecordTable[[#This Row],[METRC]],METRC!A:B,2,FALSE),4)=LEFT(RecordTable[[#This Row],[CloneBarcode]],4),"match","MISMATCH"),"dead")</f>
        <v>dead</v>
      </c>
      <c r="F5197" s="15" t="str">
        <f>_xlfn.IFNA(INDEX(Table6[[#All],[Location]],MATCH(RecordTable[[#This Row],[METRC]],Table6[Tag],0)),"DEAD")</f>
        <v>DEAD</v>
      </c>
    </row>
    <row r="5198" spans="1:6" x14ac:dyDescent="0.25">
      <c r="A5198" t="str">
        <f>_xlfn.CONCAT("1A4070000000065000",RIGHT(RecordTable[[#This Row],[CloneBarcode]],6))</f>
        <v>1A4070000000065000063907</v>
      </c>
      <c r="B5198" t="str">
        <f>LEFT(RecordTable[[#This Row],[CloneBarcode]],7)</f>
        <v>JACK021</v>
      </c>
      <c r="C5198" t="s">
        <v>2706</v>
      </c>
      <c r="D5198" s="15">
        <v>43969</v>
      </c>
      <c r="E5198" s="15" t="str">
        <f>_xlfn.IFNA(IF(LEFT(VLOOKUP(RecordTable[[#This Row],[METRC]],METRC!A:B,2,FALSE),4)=LEFT(RecordTable[[#This Row],[CloneBarcode]],4),"match","MISMATCH"),"dead")</f>
        <v>dead</v>
      </c>
      <c r="F5198" s="15" t="str">
        <f>_xlfn.IFNA(INDEX(Table6[[#All],[Location]],MATCH(RecordTable[[#This Row],[METRC]],Table6[Tag],0)),"DEAD")</f>
        <v>DEAD</v>
      </c>
    </row>
    <row r="5199" spans="1:6" x14ac:dyDescent="0.25">
      <c r="A5199" t="str">
        <f>_xlfn.CONCAT("1A4070000000065000",RIGHT(RecordTable[[#This Row],[CloneBarcode]],6))</f>
        <v>1A4070000000065000063896</v>
      </c>
      <c r="B5199" t="str">
        <f>LEFT(RecordTable[[#This Row],[CloneBarcode]],7)</f>
        <v>JACK021</v>
      </c>
      <c r="C5199" t="s">
        <v>2685</v>
      </c>
      <c r="D5199" s="15">
        <v>43969</v>
      </c>
      <c r="E5199" s="15" t="str">
        <f>_xlfn.IFNA(IF(LEFT(VLOOKUP(RecordTable[[#This Row],[METRC]],METRC!A:B,2,FALSE),4)=LEFT(RecordTable[[#This Row],[CloneBarcode]],4),"match","MISMATCH"),"dead")</f>
        <v>dead</v>
      </c>
      <c r="F5199" s="15" t="str">
        <f>_xlfn.IFNA(INDEX(Table6[[#All],[Location]],MATCH(RecordTable[[#This Row],[METRC]],Table6[Tag],0)),"DEAD")</f>
        <v>DEAD</v>
      </c>
    </row>
    <row r="5200" spans="1:6" x14ac:dyDescent="0.25">
      <c r="A5200" t="str">
        <f>_xlfn.CONCAT("1A4070000000065000",RIGHT(RecordTable[[#This Row],[CloneBarcode]],6))</f>
        <v>1A4070000000065000071486</v>
      </c>
      <c r="B5200" t="str">
        <f>LEFT(RecordTable[[#This Row],[CloneBarcode]],7)</f>
        <v>KING002</v>
      </c>
      <c r="C5200" t="s">
        <v>2887</v>
      </c>
      <c r="D5200" s="15">
        <v>43969</v>
      </c>
      <c r="E5200" s="15" t="str">
        <f>_xlfn.IFNA(IF(LEFT(VLOOKUP(RecordTable[[#This Row],[METRC]],METRC!A:B,2,FALSE),4)=LEFT(RecordTable[[#This Row],[CloneBarcode]],4),"match","MISMATCH"),"dead")</f>
        <v>dead</v>
      </c>
      <c r="F5200" s="15" t="str">
        <f>_xlfn.IFNA(INDEX(Table6[[#All],[Location]],MATCH(RecordTable[[#This Row],[METRC]],Table6[Tag],0)),"DEAD")</f>
        <v>DEAD</v>
      </c>
    </row>
    <row r="5201" spans="1:6" x14ac:dyDescent="0.25">
      <c r="A5201" t="str">
        <f>_xlfn.CONCAT("1A4070000000065000",RIGHT(RecordTable[[#This Row],[CloneBarcode]],6))</f>
        <v>1A4070000000065000071480</v>
      </c>
      <c r="B5201" t="str">
        <f>LEFT(RecordTable[[#This Row],[CloneBarcode]],7)</f>
        <v>KING002</v>
      </c>
      <c r="C5201" t="s">
        <v>2888</v>
      </c>
      <c r="D5201" s="15">
        <v>43969</v>
      </c>
      <c r="E5201" s="15" t="str">
        <f>_xlfn.IFNA(IF(LEFT(VLOOKUP(RecordTable[[#This Row],[METRC]],METRC!A:B,2,FALSE),4)=LEFT(RecordTable[[#This Row],[CloneBarcode]],4),"match","MISMATCH"),"dead")</f>
        <v>dead</v>
      </c>
      <c r="F5201" s="15" t="str">
        <f>_xlfn.IFNA(INDEX(Table6[[#All],[Location]],MATCH(RecordTable[[#This Row],[METRC]],Table6[Tag],0)),"DEAD")</f>
        <v>DEAD</v>
      </c>
    </row>
    <row r="5202" spans="1:6" x14ac:dyDescent="0.25">
      <c r="A5202" t="str">
        <f>_xlfn.CONCAT("1A4070000000065000",RIGHT(RecordTable[[#This Row],[CloneBarcode]],6))</f>
        <v>1A4070000000065000071490</v>
      </c>
      <c r="B5202" t="str">
        <f>LEFT(RecordTable[[#This Row],[CloneBarcode]],7)</f>
        <v>KING002</v>
      </c>
      <c r="C5202" t="s">
        <v>2889</v>
      </c>
      <c r="D5202" s="15">
        <v>43969</v>
      </c>
      <c r="E5202" s="15" t="str">
        <f>_xlfn.IFNA(IF(LEFT(VLOOKUP(RecordTable[[#This Row],[METRC]],METRC!A:B,2,FALSE),4)=LEFT(RecordTable[[#This Row],[CloneBarcode]],4),"match","MISMATCH"),"dead")</f>
        <v>dead</v>
      </c>
      <c r="F5202" s="15" t="str">
        <f>_xlfn.IFNA(INDEX(Table6[[#All],[Location]],MATCH(RecordTable[[#This Row],[METRC]],Table6[Tag],0)),"DEAD")</f>
        <v>DEAD</v>
      </c>
    </row>
    <row r="5203" spans="1:6" x14ac:dyDescent="0.25">
      <c r="A5203" t="str">
        <f>_xlfn.CONCAT("1A4070000000065000",RIGHT(RecordTable[[#This Row],[CloneBarcode]],6))</f>
        <v>1A4070000000065000071476</v>
      </c>
      <c r="B5203" t="str">
        <f>LEFT(RecordTable[[#This Row],[CloneBarcode]],7)</f>
        <v>KING002</v>
      </c>
      <c r="C5203" t="s">
        <v>2884</v>
      </c>
      <c r="D5203" s="15">
        <v>43969</v>
      </c>
      <c r="E5203" s="15" t="str">
        <f>_xlfn.IFNA(IF(LEFT(VLOOKUP(RecordTable[[#This Row],[METRC]],METRC!A:B,2,FALSE),4)=LEFT(RecordTable[[#This Row],[CloneBarcode]],4),"match","MISMATCH"),"dead")</f>
        <v>dead</v>
      </c>
      <c r="F5203" s="15" t="str">
        <f>_xlfn.IFNA(INDEX(Table6[[#All],[Location]],MATCH(RecordTable[[#This Row],[METRC]],Table6[Tag],0)),"DEAD")</f>
        <v>DEAD</v>
      </c>
    </row>
    <row r="5204" spans="1:6" x14ac:dyDescent="0.25">
      <c r="A5204" t="str">
        <f>_xlfn.CONCAT("1A4070000000065000",RIGHT(RecordTable[[#This Row],[CloneBarcode]],6))</f>
        <v>1A4070000000065000071489</v>
      </c>
      <c r="B5204" t="str">
        <f>LEFT(RecordTable[[#This Row],[CloneBarcode]],7)</f>
        <v>KING002</v>
      </c>
      <c r="C5204" t="s">
        <v>2890</v>
      </c>
      <c r="D5204" s="15">
        <v>43969</v>
      </c>
      <c r="E5204" s="15" t="str">
        <f>_xlfn.IFNA(IF(LEFT(VLOOKUP(RecordTable[[#This Row],[METRC]],METRC!A:B,2,FALSE),4)=LEFT(RecordTable[[#This Row],[CloneBarcode]],4),"match","MISMATCH"),"dead")</f>
        <v>dead</v>
      </c>
      <c r="F5204" s="15" t="str">
        <f>_xlfn.IFNA(INDEX(Table6[[#All],[Location]],MATCH(RecordTable[[#This Row],[METRC]],Table6[Tag],0)),"DEAD")</f>
        <v>DEAD</v>
      </c>
    </row>
    <row r="5205" spans="1:6" x14ac:dyDescent="0.25">
      <c r="A5205" t="str">
        <f>_xlfn.CONCAT("1A4070000000065000",RIGHT(RecordTable[[#This Row],[CloneBarcode]],6))</f>
        <v>1A4070000000065000071482</v>
      </c>
      <c r="B5205" t="str">
        <f>LEFT(RecordTable[[#This Row],[CloneBarcode]],7)</f>
        <v>KING002</v>
      </c>
      <c r="C5205" t="s">
        <v>2891</v>
      </c>
      <c r="D5205" s="15">
        <v>43969</v>
      </c>
      <c r="E5205" s="15" t="str">
        <f>_xlfn.IFNA(IF(LEFT(VLOOKUP(RecordTable[[#This Row],[METRC]],METRC!A:B,2,FALSE),4)=LEFT(RecordTable[[#This Row],[CloneBarcode]],4),"match","MISMATCH"),"dead")</f>
        <v>dead</v>
      </c>
      <c r="F5205" s="15" t="str">
        <f>_xlfn.IFNA(INDEX(Table6[[#All],[Location]],MATCH(RecordTable[[#This Row],[METRC]],Table6[Tag],0)),"DEAD")</f>
        <v>DEAD</v>
      </c>
    </row>
    <row r="5206" spans="1:6" x14ac:dyDescent="0.25">
      <c r="A5206" t="str">
        <f>_xlfn.CONCAT("1A4070000000065000",RIGHT(RecordTable[[#This Row],[CloneBarcode]],6))</f>
        <v>1A4070000000065000066419</v>
      </c>
      <c r="B5206" t="str">
        <f>LEFT(RecordTable[[#This Row],[CloneBarcode]],7)</f>
        <v>KING002</v>
      </c>
      <c r="C5206" t="s">
        <v>2752</v>
      </c>
      <c r="D5206" s="15">
        <v>43969</v>
      </c>
      <c r="E5206" s="15" t="str">
        <f>_xlfn.IFNA(IF(LEFT(VLOOKUP(RecordTable[[#This Row],[METRC]],METRC!A:B,2,FALSE),4)=LEFT(RecordTable[[#This Row],[CloneBarcode]],4),"match","MISMATCH"),"dead")</f>
        <v>dead</v>
      </c>
      <c r="F5206" s="15" t="str">
        <f>_xlfn.IFNA(INDEX(Table6[[#All],[Location]],MATCH(RecordTable[[#This Row],[METRC]],Table6[Tag],0)),"DEAD")</f>
        <v>DEAD</v>
      </c>
    </row>
    <row r="5207" spans="1:6" x14ac:dyDescent="0.25">
      <c r="A5207" t="str">
        <f>_xlfn.CONCAT("1A4070000000065000",RIGHT(RecordTable[[#This Row],[CloneBarcode]],6))</f>
        <v>1A4070000000065000066453</v>
      </c>
      <c r="B5207" t="str">
        <f>LEFT(RecordTable[[#This Row],[CloneBarcode]],7)</f>
        <v>KING002</v>
      </c>
      <c r="C5207" t="s">
        <v>2735</v>
      </c>
      <c r="D5207" s="15">
        <v>43969</v>
      </c>
      <c r="E5207" s="15" t="str">
        <f>_xlfn.IFNA(IF(LEFT(VLOOKUP(RecordTable[[#This Row],[METRC]],METRC!A:B,2,FALSE),4)=LEFT(RecordTable[[#This Row],[CloneBarcode]],4),"match","MISMATCH"),"dead")</f>
        <v>dead</v>
      </c>
      <c r="F5207" s="15" t="str">
        <f>_xlfn.IFNA(INDEX(Table6[[#All],[Location]],MATCH(RecordTable[[#This Row],[METRC]],Table6[Tag],0)),"DEAD")</f>
        <v>DEAD</v>
      </c>
    </row>
    <row r="5208" spans="1:6" x14ac:dyDescent="0.25">
      <c r="A5208" t="str">
        <f>_xlfn.CONCAT("1A4070000000065000",RIGHT(RecordTable[[#This Row],[CloneBarcode]],6))</f>
        <v>1A4070000000065000070820</v>
      </c>
      <c r="B5208" t="str">
        <f>LEFT(RecordTable[[#This Row],[CloneBarcode]],7)</f>
        <v>LDOS040</v>
      </c>
      <c r="C5208" t="s">
        <v>2893</v>
      </c>
      <c r="D5208" s="15">
        <v>43969</v>
      </c>
      <c r="E5208" s="15" t="str">
        <f>_xlfn.IFNA(IF(LEFT(VLOOKUP(RecordTable[[#This Row],[METRC]],METRC!A:B,2,FALSE),4)=LEFT(RecordTable[[#This Row],[CloneBarcode]],4),"match","MISMATCH"),"dead")</f>
        <v>dead</v>
      </c>
      <c r="F5208" s="15" t="str">
        <f>_xlfn.IFNA(INDEX(Table6[[#All],[Location]],MATCH(RecordTable[[#This Row],[METRC]],Table6[Tag],0)),"DEAD")</f>
        <v>DEAD</v>
      </c>
    </row>
    <row r="5209" spans="1:6" x14ac:dyDescent="0.25">
      <c r="A5209" t="str">
        <f>_xlfn.CONCAT("1A4070000000065000",RIGHT(RecordTable[[#This Row],[CloneBarcode]],6))</f>
        <v>1A4070000000065000070892</v>
      </c>
      <c r="B5209" t="str">
        <f>LEFT(RecordTable[[#This Row],[CloneBarcode]],7)</f>
        <v>LDOS040</v>
      </c>
      <c r="C5209" t="s">
        <v>2637</v>
      </c>
      <c r="D5209" s="15">
        <v>43969</v>
      </c>
      <c r="E5209" s="15" t="str">
        <f>_xlfn.IFNA(IF(LEFT(VLOOKUP(RecordTable[[#This Row],[METRC]],METRC!A:B,2,FALSE),4)=LEFT(RecordTable[[#This Row],[CloneBarcode]],4),"match","MISMATCH"),"dead")</f>
        <v>dead</v>
      </c>
      <c r="F5209" s="15" t="str">
        <f>_xlfn.IFNA(INDEX(Table6[[#All],[Location]],MATCH(RecordTable[[#This Row],[METRC]],Table6[Tag],0)),"DEAD")</f>
        <v>DEAD</v>
      </c>
    </row>
    <row r="5210" spans="1:6" x14ac:dyDescent="0.25">
      <c r="A5210" t="str">
        <f>_xlfn.CONCAT("1A4070000000065000",RIGHT(RecordTable[[#This Row],[CloneBarcode]],6))</f>
        <v>1A4070000000065000070809</v>
      </c>
      <c r="B5210" t="str">
        <f>LEFT(RecordTable[[#This Row],[CloneBarcode]],7)</f>
        <v>LDOS040</v>
      </c>
      <c r="C5210" t="s">
        <v>2902</v>
      </c>
      <c r="D5210" s="15">
        <v>43969</v>
      </c>
      <c r="E5210" s="15" t="str">
        <f>_xlfn.IFNA(IF(LEFT(VLOOKUP(RecordTable[[#This Row],[METRC]],METRC!A:B,2,FALSE),4)=LEFT(RecordTable[[#This Row],[CloneBarcode]],4),"match","MISMATCH"),"dead")</f>
        <v>dead</v>
      </c>
      <c r="F5210" s="15" t="str">
        <f>_xlfn.IFNA(INDEX(Table6[[#All],[Location]],MATCH(RecordTable[[#This Row],[METRC]],Table6[Tag],0)),"DEAD")</f>
        <v>DEAD</v>
      </c>
    </row>
    <row r="5211" spans="1:6" x14ac:dyDescent="0.25">
      <c r="A5211" t="str">
        <f>_xlfn.CONCAT("1A4070000000065000",RIGHT(RecordTable[[#This Row],[CloneBarcode]],6))</f>
        <v>1A4070000000065000070812</v>
      </c>
      <c r="B5211" t="str">
        <f>LEFT(RecordTable[[#This Row],[CloneBarcode]],7)</f>
        <v>LDOS040</v>
      </c>
      <c r="C5211" t="s">
        <v>2658</v>
      </c>
      <c r="D5211" s="15">
        <v>43969</v>
      </c>
      <c r="E5211" s="15" t="str">
        <f>_xlfn.IFNA(IF(LEFT(VLOOKUP(RecordTable[[#This Row],[METRC]],METRC!A:B,2,FALSE),4)=LEFT(RecordTable[[#This Row],[CloneBarcode]],4),"match","MISMATCH"),"dead")</f>
        <v>dead</v>
      </c>
      <c r="F5211" s="15" t="str">
        <f>_xlfn.IFNA(INDEX(Table6[[#All],[Location]],MATCH(RecordTable[[#This Row],[METRC]],Table6[Tag],0)),"DEAD")</f>
        <v>DEAD</v>
      </c>
    </row>
    <row r="5212" spans="1:6" x14ac:dyDescent="0.25">
      <c r="A5212" t="str">
        <f>_xlfn.CONCAT("1A4070000000065000",RIGHT(RecordTable[[#This Row],[CloneBarcode]],6))</f>
        <v>1A4070000000065000067504</v>
      </c>
      <c r="B5212" t="str">
        <f>LEFT(RecordTable[[#This Row],[CloneBarcode]],7)</f>
        <v>NL#5001</v>
      </c>
      <c r="C5212" t="s">
        <v>2886</v>
      </c>
      <c r="D5212" s="15">
        <v>43969</v>
      </c>
      <c r="E5212" s="15" t="str">
        <f>_xlfn.IFNA(IF(LEFT(VLOOKUP(RecordTable[[#This Row],[METRC]],METRC!A:B,2,FALSE),4)=LEFT(RecordTable[[#This Row],[CloneBarcode]],4),"match","MISMATCH"),"dead")</f>
        <v>dead</v>
      </c>
      <c r="F5212" s="15" t="str">
        <f>_xlfn.IFNA(INDEX(Table6[[#All],[Location]],MATCH(RecordTable[[#This Row],[METRC]],Table6[Tag],0)),"DEAD")</f>
        <v>DEAD</v>
      </c>
    </row>
    <row r="5213" spans="1:6" x14ac:dyDescent="0.25">
      <c r="A5213" t="str">
        <f>_xlfn.CONCAT("1A4070000000065000",RIGHT(RecordTable[[#This Row],[CloneBarcode]],6))</f>
        <v>1A4070000000065000067506</v>
      </c>
      <c r="B5213" t="str">
        <f>LEFT(RecordTable[[#This Row],[CloneBarcode]],7)</f>
        <v>NL#5002</v>
      </c>
      <c r="C5213" t="s">
        <v>2688</v>
      </c>
      <c r="D5213" s="15">
        <v>43969</v>
      </c>
      <c r="E5213" s="15" t="str">
        <f>_xlfn.IFNA(IF(LEFT(VLOOKUP(RecordTable[[#This Row],[METRC]],METRC!A:B,2,FALSE),4)=LEFT(RecordTable[[#This Row],[CloneBarcode]],4),"match","MISMATCH"),"dead")</f>
        <v>dead</v>
      </c>
      <c r="F5213" s="15" t="str">
        <f>_xlfn.IFNA(INDEX(Table6[[#All],[Location]],MATCH(RecordTable[[#This Row],[METRC]],Table6[Tag],0)),"DEAD")</f>
        <v>DEAD</v>
      </c>
    </row>
    <row r="5214" spans="1:6" x14ac:dyDescent="0.25">
      <c r="A5214" t="str">
        <f>_xlfn.CONCAT("1A4070000000065000",RIGHT(RecordTable[[#This Row],[CloneBarcode]],6))</f>
        <v>1A4070000000065000067503</v>
      </c>
      <c r="B5214" t="str">
        <f>LEFT(RecordTable[[#This Row],[CloneBarcode]],7)</f>
        <v>NL#5007</v>
      </c>
      <c r="C5214" t="s">
        <v>2724</v>
      </c>
      <c r="D5214" s="15">
        <v>43969</v>
      </c>
      <c r="E5214" s="15" t="str">
        <f>_xlfn.IFNA(IF(LEFT(VLOOKUP(RecordTable[[#This Row],[METRC]],METRC!A:B,2,FALSE),4)=LEFT(RecordTable[[#This Row],[CloneBarcode]],4),"match","MISMATCH"),"dead")</f>
        <v>dead</v>
      </c>
      <c r="F5214" s="15" t="str">
        <f>_xlfn.IFNA(INDEX(Table6[[#All],[Location]],MATCH(RecordTable[[#This Row],[METRC]],Table6[Tag],0)),"DEAD")</f>
        <v>DEAD</v>
      </c>
    </row>
    <row r="5215" spans="1:6" x14ac:dyDescent="0.25">
      <c r="A5215" t="str">
        <f>_xlfn.CONCAT("1A4070000000065000",RIGHT(RecordTable[[#This Row],[CloneBarcode]],6))</f>
        <v>1A4070000000065000067499</v>
      </c>
      <c r="B5215" t="str">
        <f>LEFT(RecordTable[[#This Row],[CloneBarcode]],7)</f>
        <v>NL#5009</v>
      </c>
      <c r="C5215" t="s">
        <v>2755</v>
      </c>
      <c r="D5215" s="15">
        <v>43969</v>
      </c>
      <c r="E5215" s="15" t="str">
        <f>_xlfn.IFNA(IF(LEFT(VLOOKUP(RecordTable[[#This Row],[METRC]],METRC!A:B,2,FALSE),4)=LEFT(RecordTable[[#This Row],[CloneBarcode]],4),"match","MISMATCH"),"dead")</f>
        <v>dead</v>
      </c>
      <c r="F5215" s="15" t="str">
        <f>_xlfn.IFNA(INDEX(Table6[[#All],[Location]],MATCH(RecordTable[[#This Row],[METRC]],Table6[Tag],0)),"DEAD")</f>
        <v>DEAD</v>
      </c>
    </row>
    <row r="5216" spans="1:6" x14ac:dyDescent="0.25">
      <c r="A5216" t="str">
        <f>_xlfn.CONCAT("1A4070000000065000",RIGHT(RecordTable[[#This Row],[CloneBarcode]],6))</f>
        <v>1A4070000000065000067497</v>
      </c>
      <c r="B5216" t="str">
        <f>LEFT(RecordTable[[#This Row],[CloneBarcode]],7)</f>
        <v>NL#5011</v>
      </c>
      <c r="C5216" t="s">
        <v>2665</v>
      </c>
      <c r="D5216" s="15">
        <v>43969</v>
      </c>
      <c r="E5216" s="15" t="str">
        <f>_xlfn.IFNA(IF(LEFT(VLOOKUP(RecordTable[[#This Row],[METRC]],METRC!A:B,2,FALSE),4)=LEFT(RecordTable[[#This Row],[CloneBarcode]],4),"match","MISMATCH"),"dead")</f>
        <v>dead</v>
      </c>
      <c r="F5216" s="15" t="str">
        <f>_xlfn.IFNA(INDEX(Table6[[#All],[Location]],MATCH(RecordTable[[#This Row],[METRC]],Table6[Tag],0)),"DEAD")</f>
        <v>DEAD</v>
      </c>
    </row>
    <row r="5217" spans="1:6" x14ac:dyDescent="0.25">
      <c r="A5217" t="str">
        <f>_xlfn.CONCAT("1A4070000000065000",RIGHT(RecordTable[[#This Row],[CloneBarcode]],6))</f>
        <v>1A4070000000065000067495</v>
      </c>
      <c r="B5217" t="str">
        <f>LEFT(RecordTable[[#This Row],[CloneBarcode]],7)</f>
        <v>NL#5013</v>
      </c>
      <c r="C5217" t="s">
        <v>2742</v>
      </c>
      <c r="D5217" s="15">
        <v>43969</v>
      </c>
      <c r="E5217" s="15" t="str">
        <f>_xlfn.IFNA(IF(LEFT(VLOOKUP(RecordTable[[#This Row],[METRC]],METRC!A:B,2,FALSE),4)=LEFT(RecordTable[[#This Row],[CloneBarcode]],4),"match","MISMATCH"),"dead")</f>
        <v>dead</v>
      </c>
      <c r="F5217" s="15" t="str">
        <f>_xlfn.IFNA(INDEX(Table6[[#All],[Location]],MATCH(RecordTable[[#This Row],[METRC]],Table6[Tag],0)),"DEAD")</f>
        <v>DEAD</v>
      </c>
    </row>
    <row r="5218" spans="1:6" x14ac:dyDescent="0.25">
      <c r="A5218" t="str">
        <f>_xlfn.CONCAT("1A4070000000065000",RIGHT(RecordTable[[#This Row],[CloneBarcode]],6))</f>
        <v>1A4070000000065000069954</v>
      </c>
      <c r="B5218" t="str">
        <f>LEFT(RecordTable[[#This Row],[CloneBarcode]],7)</f>
        <v>NYFL014</v>
      </c>
      <c r="C5218" t="s">
        <v>2895</v>
      </c>
      <c r="D5218" s="15">
        <v>43969</v>
      </c>
      <c r="E5218" s="15" t="str">
        <f>_xlfn.IFNA(IF(LEFT(VLOOKUP(RecordTable[[#This Row],[METRC]],METRC!A:B,2,FALSE),4)=LEFT(RecordTable[[#This Row],[CloneBarcode]],4),"match","MISMATCH"),"dead")</f>
        <v>dead</v>
      </c>
      <c r="F5218" s="15" t="str">
        <f>_xlfn.IFNA(INDEX(Table6[[#All],[Location]],MATCH(RecordTable[[#This Row],[METRC]],Table6[Tag],0)),"DEAD")</f>
        <v>DEAD</v>
      </c>
    </row>
    <row r="5219" spans="1:6" x14ac:dyDescent="0.25">
      <c r="A5219" t="str">
        <f>_xlfn.CONCAT("1A4070000000065000",RIGHT(RecordTable[[#This Row],[CloneBarcode]],6))</f>
        <v>1A4070000000065000069959</v>
      </c>
      <c r="B5219" t="str">
        <f>LEFT(RecordTable[[#This Row],[CloneBarcode]],7)</f>
        <v>NYFL014</v>
      </c>
      <c r="C5219" t="s">
        <v>2892</v>
      </c>
      <c r="D5219" s="15">
        <v>43969</v>
      </c>
      <c r="E5219" s="15" t="str">
        <f>_xlfn.IFNA(IF(LEFT(VLOOKUP(RecordTable[[#This Row],[METRC]],METRC!A:B,2,FALSE),4)=LEFT(RecordTable[[#This Row],[CloneBarcode]],4),"match","MISMATCH"),"dead")</f>
        <v>dead</v>
      </c>
      <c r="F5219" s="15" t="str">
        <f>_xlfn.IFNA(INDEX(Table6[[#All],[Location]],MATCH(RecordTable[[#This Row],[METRC]],Table6[Tag],0)),"DEAD")</f>
        <v>DEAD</v>
      </c>
    </row>
    <row r="5220" spans="1:6" x14ac:dyDescent="0.25">
      <c r="A5220" t="str">
        <f>_xlfn.CONCAT("1A4070000000065000",RIGHT(RecordTable[[#This Row],[CloneBarcode]],6))</f>
        <v>1A4070000000065000065784</v>
      </c>
      <c r="B5220" t="str">
        <f>LEFT(RecordTable[[#This Row],[CloneBarcode]],7)</f>
        <v>NYFL014</v>
      </c>
      <c r="C5220" t="s">
        <v>2677</v>
      </c>
      <c r="D5220" s="15">
        <v>43969</v>
      </c>
      <c r="E5220" s="15" t="str">
        <f>_xlfn.IFNA(IF(LEFT(VLOOKUP(RecordTable[[#This Row],[METRC]],METRC!A:B,2,FALSE),4)=LEFT(RecordTable[[#This Row],[CloneBarcode]],4),"match","MISMATCH"),"dead")</f>
        <v>dead</v>
      </c>
      <c r="F5220" s="15" t="str">
        <f>_xlfn.IFNA(INDEX(Table6[[#All],[Location]],MATCH(RecordTable[[#This Row],[METRC]],Table6[Tag],0)),"DEAD")</f>
        <v>DEAD</v>
      </c>
    </row>
    <row r="5221" spans="1:6" x14ac:dyDescent="0.25">
      <c r="A5221" t="str">
        <f>_xlfn.CONCAT("1A4070000000065000",RIGHT(RecordTable[[#This Row],[CloneBarcode]],6))</f>
        <v>1A4070000000065000067493</v>
      </c>
      <c r="B5221" t="str">
        <f>LEFT(RecordTable[[#This Row],[CloneBarcode]],7)</f>
        <v>PINE001</v>
      </c>
      <c r="C5221" t="s">
        <v>2694</v>
      </c>
      <c r="D5221" s="15">
        <v>43969</v>
      </c>
      <c r="E5221" s="15" t="str">
        <f>_xlfn.IFNA(IF(LEFT(VLOOKUP(RecordTable[[#This Row],[METRC]],METRC!A:B,2,FALSE),4)=LEFT(RecordTable[[#This Row],[CloneBarcode]],4),"match","MISMATCH"),"dead")</f>
        <v>dead</v>
      </c>
      <c r="F5221" s="15" t="str">
        <f>_xlfn.IFNA(INDEX(Table6[[#All],[Location]],MATCH(RecordTable[[#This Row],[METRC]],Table6[Tag],0)),"DEAD")</f>
        <v>DEAD</v>
      </c>
    </row>
    <row r="5222" spans="1:6" x14ac:dyDescent="0.25">
      <c r="A5222" t="str">
        <f>_xlfn.CONCAT("1A4070000000065000",RIGHT(RecordTable[[#This Row],[CloneBarcode]],6))</f>
        <v>1A4070000000065000067492</v>
      </c>
      <c r="B5222" t="str">
        <f>LEFT(RecordTable[[#This Row],[CloneBarcode]],7)</f>
        <v>PINE002</v>
      </c>
      <c r="C5222" t="s">
        <v>2751</v>
      </c>
      <c r="D5222" s="15">
        <v>43969</v>
      </c>
      <c r="E5222" s="15" t="str">
        <f>_xlfn.IFNA(IF(LEFT(VLOOKUP(RecordTable[[#This Row],[METRC]],METRC!A:B,2,FALSE),4)=LEFT(RecordTable[[#This Row],[CloneBarcode]],4),"match","MISMATCH"),"dead")</f>
        <v>dead</v>
      </c>
      <c r="F5222" s="15" t="str">
        <f>_xlfn.IFNA(INDEX(Table6[[#All],[Location]],MATCH(RecordTable[[#This Row],[METRC]],Table6[Tag],0)),"DEAD")</f>
        <v>DEAD</v>
      </c>
    </row>
    <row r="5223" spans="1:6" x14ac:dyDescent="0.25">
      <c r="A5223" t="str">
        <f>_xlfn.CONCAT("1A4070000000065000",RIGHT(RecordTable[[#This Row],[CloneBarcode]],6))</f>
        <v>1A4070000000065000067487</v>
      </c>
      <c r="B5223" t="str">
        <f>LEFT(RecordTable[[#This Row],[CloneBarcode]],7)</f>
        <v>PINE004</v>
      </c>
      <c r="C5223" t="s">
        <v>2722</v>
      </c>
      <c r="D5223" s="15">
        <v>43969</v>
      </c>
      <c r="E5223" s="15" t="str">
        <f>_xlfn.IFNA(IF(LEFT(VLOOKUP(RecordTable[[#This Row],[METRC]],METRC!A:B,2,FALSE),4)=LEFT(RecordTable[[#This Row],[CloneBarcode]],4),"match","MISMATCH"),"dead")</f>
        <v>dead</v>
      </c>
      <c r="F5223" s="15" t="str">
        <f>_xlfn.IFNA(INDEX(Table6[[#All],[Location]],MATCH(RecordTable[[#This Row],[METRC]],Table6[Tag],0)),"DEAD")</f>
        <v>DEAD</v>
      </c>
    </row>
    <row r="5224" spans="1:6" x14ac:dyDescent="0.25">
      <c r="A5224" t="str">
        <f>_xlfn.CONCAT("1A4070000000065000",RIGHT(RecordTable[[#This Row],[CloneBarcode]],6))</f>
        <v>1A4070000000065000067475</v>
      </c>
      <c r="B5224" t="str">
        <f>LEFT(RecordTable[[#This Row],[CloneBarcode]],7)</f>
        <v>PINE015</v>
      </c>
      <c r="C5224" t="s">
        <v>2862</v>
      </c>
      <c r="D5224" s="15">
        <v>43969</v>
      </c>
      <c r="E5224" s="15" t="str">
        <f>_xlfn.IFNA(IF(LEFT(VLOOKUP(RecordTable[[#This Row],[METRC]],METRC!A:B,2,FALSE),4)=LEFT(RecordTable[[#This Row],[CloneBarcode]],4),"match","MISMATCH"),"dead")</f>
        <v>dead</v>
      </c>
      <c r="F5224" s="15" t="str">
        <f>_xlfn.IFNA(INDEX(Table6[[#All],[Location]],MATCH(RecordTable[[#This Row],[METRC]],Table6[Tag],0)),"DEAD")</f>
        <v>DEAD</v>
      </c>
    </row>
    <row r="5225" spans="1:6" x14ac:dyDescent="0.25">
      <c r="A5225" t="str">
        <f>_xlfn.CONCAT("1A4070000000065000",RIGHT(RecordTable[[#This Row],[CloneBarcode]],6))</f>
        <v>1A4070000000065000067484</v>
      </c>
      <c r="B5225" t="str">
        <f>LEFT(RecordTable[[#This Row],[CloneBarcode]],7)</f>
        <v>PINE018</v>
      </c>
      <c r="C5225" t="s">
        <v>2874</v>
      </c>
      <c r="D5225" s="15">
        <v>43969</v>
      </c>
      <c r="E5225" s="15" t="str">
        <f>_xlfn.IFNA(IF(LEFT(VLOOKUP(RecordTable[[#This Row],[METRC]],METRC!A:B,2,FALSE),4)=LEFT(RecordTable[[#This Row],[CloneBarcode]],4),"match","MISMATCH"),"dead")</f>
        <v>dead</v>
      </c>
      <c r="F5225" s="15" t="str">
        <f>_xlfn.IFNA(INDEX(Table6[[#All],[Location]],MATCH(RecordTable[[#This Row],[METRC]],Table6[Tag],0)),"DEAD")</f>
        <v>DEAD</v>
      </c>
    </row>
    <row r="5226" spans="1:6" x14ac:dyDescent="0.25">
      <c r="A5226" t="str">
        <f>_xlfn.CONCAT("1A4070000000065000",RIGHT(RecordTable[[#This Row],[CloneBarcode]],6))</f>
        <v>1A4070000000065000067485</v>
      </c>
      <c r="B5226" t="str">
        <f>LEFT(RecordTable[[#This Row],[CloneBarcode]],7)</f>
        <v>PINE022</v>
      </c>
      <c r="C5226" t="s">
        <v>2883</v>
      </c>
      <c r="D5226" s="15">
        <v>43969</v>
      </c>
      <c r="E5226" s="15" t="str">
        <f>_xlfn.IFNA(IF(LEFT(VLOOKUP(RecordTable[[#This Row],[METRC]],METRC!A:B,2,FALSE),4)=LEFT(RecordTable[[#This Row],[CloneBarcode]],4),"match","MISMATCH"),"dead")</f>
        <v>dead</v>
      </c>
      <c r="F5226" s="15" t="str">
        <f>_xlfn.IFNA(INDEX(Table6[[#All],[Location]],MATCH(RecordTable[[#This Row],[METRC]],Table6[Tag],0)),"DEAD")</f>
        <v>DEAD</v>
      </c>
    </row>
    <row r="5227" spans="1:6" x14ac:dyDescent="0.25">
      <c r="A5227" t="str">
        <f>_xlfn.CONCAT("1A4070000000065000",RIGHT(RecordTable[[#This Row],[CloneBarcode]],6))</f>
        <v>1A4070000000065000066653</v>
      </c>
      <c r="B5227" t="str">
        <f>LEFT(RecordTable[[#This Row],[CloneBarcode]],7)</f>
        <v>PLAN004</v>
      </c>
      <c r="C5227" t="s">
        <v>2789</v>
      </c>
      <c r="D5227" s="15">
        <v>43969</v>
      </c>
      <c r="E5227" s="15" t="str">
        <f>_xlfn.IFNA(IF(LEFT(VLOOKUP(RecordTable[[#This Row],[METRC]],METRC!A:B,2,FALSE),4)=LEFT(RecordTable[[#This Row],[CloneBarcode]],4),"match","MISMATCH"),"dead")</f>
        <v>dead</v>
      </c>
      <c r="F5227" s="15" t="str">
        <f>_xlfn.IFNA(INDEX(Table6[[#All],[Location]],MATCH(RecordTable[[#This Row],[METRC]],Table6[Tag],0)),"DEAD")</f>
        <v>DEAD</v>
      </c>
    </row>
    <row r="5228" spans="1:6" x14ac:dyDescent="0.25">
      <c r="A5228" t="str">
        <f>_xlfn.CONCAT("1A4070000000065000",RIGHT(RecordTable[[#This Row],[CloneBarcode]],6))</f>
        <v>1A4070000000065000066656</v>
      </c>
      <c r="B5228" t="str">
        <f>LEFT(RecordTable[[#This Row],[CloneBarcode]],7)</f>
        <v>PLAN008</v>
      </c>
      <c r="C5228" t="s">
        <v>2790</v>
      </c>
      <c r="D5228" s="15">
        <v>43969</v>
      </c>
      <c r="E5228" s="15" t="str">
        <f>_xlfn.IFNA(IF(LEFT(VLOOKUP(RecordTable[[#This Row],[METRC]],METRC!A:B,2,FALSE),4)=LEFT(RecordTable[[#This Row],[CloneBarcode]],4),"match","MISMATCH"),"dead")</f>
        <v>dead</v>
      </c>
      <c r="F5228" s="15" t="str">
        <f>_xlfn.IFNA(INDEX(Table6[[#All],[Location]],MATCH(RecordTable[[#This Row],[METRC]],Table6[Tag],0)),"DEAD")</f>
        <v>DEAD</v>
      </c>
    </row>
    <row r="5229" spans="1:6" x14ac:dyDescent="0.25">
      <c r="A5229" t="str">
        <f>_xlfn.CONCAT("1A4070000000065000",RIGHT(RecordTable[[#This Row],[CloneBarcode]],6))</f>
        <v>1A4070000000065000064875</v>
      </c>
      <c r="B5229" t="str">
        <f>LEFT(RecordTable[[#This Row],[CloneBarcode]],7)</f>
        <v>PLAN017</v>
      </c>
      <c r="C5229" t="s">
        <v>2733</v>
      </c>
      <c r="D5229" s="15">
        <v>43969</v>
      </c>
      <c r="E5229" s="15" t="str">
        <f>_xlfn.IFNA(IF(LEFT(VLOOKUP(RecordTable[[#This Row],[METRC]],METRC!A:B,2,FALSE),4)=LEFT(RecordTable[[#This Row],[CloneBarcode]],4),"match","MISMATCH"),"dead")</f>
        <v>dead</v>
      </c>
      <c r="F5229" s="15" t="str">
        <f>_xlfn.IFNA(INDEX(Table6[[#All],[Location]],MATCH(RecordTable[[#This Row],[METRC]],Table6[Tag],0)),"DEAD")</f>
        <v>DEAD</v>
      </c>
    </row>
    <row r="5230" spans="1:6" x14ac:dyDescent="0.25">
      <c r="A5230" t="str">
        <f>_xlfn.CONCAT("1A4070000000065000",RIGHT(RecordTable[[#This Row],[CloneBarcode]],6))</f>
        <v>1A4070000000065000064873</v>
      </c>
      <c r="B5230" t="str">
        <f>LEFT(RecordTable[[#This Row],[CloneBarcode]],7)</f>
        <v>PLAN017</v>
      </c>
      <c r="C5230" t="s">
        <v>165</v>
      </c>
      <c r="D5230" s="15">
        <v>43969</v>
      </c>
      <c r="E5230" s="15" t="str">
        <f>_xlfn.IFNA(IF(LEFT(VLOOKUP(RecordTable[[#This Row],[METRC]],METRC!A:B,2,FALSE),4)=LEFT(RecordTable[[#This Row],[CloneBarcode]],4),"match","MISMATCH"),"dead")</f>
        <v>dead</v>
      </c>
      <c r="F5230" s="15" t="str">
        <f>_xlfn.IFNA(INDEX(Table6[[#All],[Location]],MATCH(RecordTable[[#This Row],[METRC]],Table6[Tag],0)),"DEAD")</f>
        <v>DEAD</v>
      </c>
    </row>
    <row r="5231" spans="1:6" x14ac:dyDescent="0.25">
      <c r="A5231" t="str">
        <f>_xlfn.CONCAT("1A4070000000065000",RIGHT(RecordTable[[#This Row],[CloneBarcode]],6))</f>
        <v>1A4070000000065000070532</v>
      </c>
      <c r="B5231" t="str">
        <f>LEFT(RecordTable[[#This Row],[CloneBarcode]],7)</f>
        <v>SOUR007</v>
      </c>
      <c r="C5231" t="s">
        <v>2840</v>
      </c>
      <c r="D5231" s="15">
        <v>43969</v>
      </c>
      <c r="E5231" s="15" t="str">
        <f>_xlfn.IFNA(IF(LEFT(VLOOKUP(RecordTable[[#This Row],[METRC]],METRC!A:B,2,FALSE),4)=LEFT(RecordTable[[#This Row],[CloneBarcode]],4),"match","MISMATCH"),"dead")</f>
        <v>dead</v>
      </c>
      <c r="F5231" s="15" t="str">
        <f>_xlfn.IFNA(INDEX(Table6[[#All],[Location]],MATCH(RecordTable[[#This Row],[METRC]],Table6[Tag],0)),"DEAD")</f>
        <v>DEAD</v>
      </c>
    </row>
    <row r="5232" spans="1:6" x14ac:dyDescent="0.25">
      <c r="A5232" t="str">
        <f>_xlfn.CONCAT("1A4070000000065000",RIGHT(RecordTable[[#This Row],[CloneBarcode]],6))</f>
        <v>1A4070000000065000070525</v>
      </c>
      <c r="B5232" t="str">
        <f>LEFT(RecordTable[[#This Row],[CloneBarcode]],7)</f>
        <v>SOUR007</v>
      </c>
      <c r="C5232" t="s">
        <v>2841</v>
      </c>
      <c r="D5232" s="15">
        <v>43969</v>
      </c>
      <c r="E5232" s="15" t="str">
        <f>_xlfn.IFNA(IF(LEFT(VLOOKUP(RecordTable[[#This Row],[METRC]],METRC!A:B,2,FALSE),4)=LEFT(RecordTable[[#This Row],[CloneBarcode]],4),"match","MISMATCH"),"dead")</f>
        <v>dead</v>
      </c>
      <c r="F5232" s="15" t="str">
        <f>_xlfn.IFNA(INDEX(Table6[[#All],[Location]],MATCH(RecordTable[[#This Row],[METRC]],Table6[Tag],0)),"DEAD")</f>
        <v>DEAD</v>
      </c>
    </row>
    <row r="5233" spans="1:6" x14ac:dyDescent="0.25">
      <c r="A5233" t="str">
        <f>_xlfn.CONCAT("1A4070000000065000",RIGHT(RecordTable[[#This Row],[CloneBarcode]],6))</f>
        <v>1A4070000000065000070524</v>
      </c>
      <c r="B5233" t="str">
        <f>LEFT(RecordTable[[#This Row],[CloneBarcode]],7)</f>
        <v>SOUR007</v>
      </c>
      <c r="C5233" t="s">
        <v>2839</v>
      </c>
      <c r="D5233" s="15">
        <v>43969</v>
      </c>
      <c r="E5233" s="15" t="str">
        <f>_xlfn.IFNA(IF(LEFT(VLOOKUP(RecordTable[[#This Row],[METRC]],METRC!A:B,2,FALSE),4)=LEFT(RecordTable[[#This Row],[CloneBarcode]],4),"match","MISMATCH"),"dead")</f>
        <v>dead</v>
      </c>
      <c r="F5233" s="15" t="str">
        <f>_xlfn.IFNA(INDEX(Table6[[#All],[Location]],MATCH(RecordTable[[#This Row],[METRC]],Table6[Tag],0)),"DEAD")</f>
        <v>DEAD</v>
      </c>
    </row>
    <row r="5234" spans="1:6" x14ac:dyDescent="0.25">
      <c r="A5234" t="str">
        <f>_xlfn.CONCAT("1A4070000000065000",RIGHT(RecordTable[[#This Row],[CloneBarcode]],6))</f>
        <v>1A4070000000065000070523</v>
      </c>
      <c r="B5234" t="str">
        <f>LEFT(RecordTable[[#This Row],[CloneBarcode]],7)</f>
        <v>SOUR007</v>
      </c>
      <c r="C5234" t="s">
        <v>2837</v>
      </c>
      <c r="D5234" s="15">
        <v>43969</v>
      </c>
      <c r="E5234" s="15" t="str">
        <f>_xlfn.IFNA(IF(LEFT(VLOOKUP(RecordTable[[#This Row],[METRC]],METRC!A:B,2,FALSE),4)=LEFT(RecordTable[[#This Row],[CloneBarcode]],4),"match","MISMATCH"),"dead")</f>
        <v>dead</v>
      </c>
      <c r="F5234" s="15" t="str">
        <f>_xlfn.IFNA(INDEX(Table6[[#All],[Location]],MATCH(RecordTable[[#This Row],[METRC]],Table6[Tag],0)),"DEAD")</f>
        <v>DEAD</v>
      </c>
    </row>
    <row r="5235" spans="1:6" x14ac:dyDescent="0.25">
      <c r="A5235" t="str">
        <f>_xlfn.CONCAT("1A4070000000065000",RIGHT(RecordTable[[#This Row],[CloneBarcode]],6))</f>
        <v>1A4070000000065000070522</v>
      </c>
      <c r="B5235" t="str">
        <f>LEFT(RecordTable[[#This Row],[CloneBarcode]],7)</f>
        <v>SOUR007</v>
      </c>
      <c r="C5235" t="s">
        <v>2842</v>
      </c>
      <c r="D5235" s="15">
        <v>43969</v>
      </c>
      <c r="E5235" s="15" t="str">
        <f>_xlfn.IFNA(IF(LEFT(VLOOKUP(RecordTable[[#This Row],[METRC]],METRC!A:B,2,FALSE),4)=LEFT(RecordTable[[#This Row],[CloneBarcode]],4),"match","MISMATCH"),"dead")</f>
        <v>dead</v>
      </c>
      <c r="F5235" s="15" t="str">
        <f>_xlfn.IFNA(INDEX(Table6[[#All],[Location]],MATCH(RecordTable[[#This Row],[METRC]],Table6[Tag],0)),"DEAD")</f>
        <v>DEAD</v>
      </c>
    </row>
    <row r="5236" spans="1:6" x14ac:dyDescent="0.25">
      <c r="A5236" t="str">
        <f>_xlfn.CONCAT("1A4070000000065000",RIGHT(RecordTable[[#This Row],[CloneBarcode]],6))</f>
        <v>1A4070000000065000070536</v>
      </c>
      <c r="B5236" t="str">
        <f>LEFT(RecordTable[[#This Row],[CloneBarcode]],7)</f>
        <v>SOUR007</v>
      </c>
      <c r="C5236" t="s">
        <v>2852</v>
      </c>
      <c r="D5236" s="15">
        <v>43969</v>
      </c>
      <c r="E5236" s="15" t="str">
        <f>_xlfn.IFNA(IF(LEFT(VLOOKUP(RecordTable[[#This Row],[METRC]],METRC!A:B,2,FALSE),4)=LEFT(RecordTable[[#This Row],[CloneBarcode]],4),"match","MISMATCH"),"dead")</f>
        <v>dead</v>
      </c>
      <c r="F5236" s="15" t="str">
        <f>_xlfn.IFNA(INDEX(Table6[[#All],[Location]],MATCH(RecordTable[[#This Row],[METRC]],Table6[Tag],0)),"DEAD")</f>
        <v>DEAD</v>
      </c>
    </row>
    <row r="5237" spans="1:6" x14ac:dyDescent="0.25">
      <c r="A5237" t="str">
        <f>_xlfn.CONCAT("1A4070000000065000",RIGHT(RecordTable[[#This Row],[CloneBarcode]],6))</f>
        <v>1A4070000000065000064824</v>
      </c>
      <c r="B5237" t="str">
        <f>LEFT(RecordTable[[#This Row],[CloneBarcode]],7)</f>
        <v>SOUR007</v>
      </c>
      <c r="C5237" t="s">
        <v>232</v>
      </c>
      <c r="D5237" s="15">
        <v>43969</v>
      </c>
      <c r="E5237" s="15" t="str">
        <f>_xlfn.IFNA(IF(LEFT(VLOOKUP(RecordTable[[#This Row],[METRC]],METRC!A:B,2,FALSE),4)=LEFT(RecordTable[[#This Row],[CloneBarcode]],4),"match","MISMATCH"),"dead")</f>
        <v>dead</v>
      </c>
      <c r="F5237" s="15" t="str">
        <f>_xlfn.IFNA(INDEX(Table6[[#All],[Location]],MATCH(RecordTable[[#This Row],[METRC]],Table6[Tag],0)),"DEAD")</f>
        <v>DEAD</v>
      </c>
    </row>
    <row r="5238" spans="1:6" x14ac:dyDescent="0.25">
      <c r="A5238" t="str">
        <f>_xlfn.CONCAT("1A4070000000065000",RIGHT(RecordTable[[#This Row],[CloneBarcode]],6))</f>
        <v>1A4070000000065000064820</v>
      </c>
      <c r="B5238" t="str">
        <f>LEFT(RecordTable[[#This Row],[CloneBarcode]],7)</f>
        <v>SOUR011</v>
      </c>
      <c r="C5238" t="s">
        <v>172</v>
      </c>
      <c r="D5238" s="15">
        <v>43969</v>
      </c>
      <c r="E5238" s="15" t="str">
        <f>_xlfn.IFNA(IF(LEFT(VLOOKUP(RecordTable[[#This Row],[METRC]],METRC!A:B,2,FALSE),4)=LEFT(RecordTable[[#This Row],[CloneBarcode]],4),"match","MISMATCH"),"dead")</f>
        <v>dead</v>
      </c>
      <c r="F5238" s="15" t="str">
        <f>_xlfn.IFNA(INDEX(Table6[[#All],[Location]],MATCH(RecordTable[[#This Row],[METRC]],Table6[Tag],0)),"DEAD")</f>
        <v>DEAD</v>
      </c>
    </row>
    <row r="5239" spans="1:6" x14ac:dyDescent="0.25">
      <c r="A5239" t="str">
        <f>_xlfn.CONCAT("1A4070000000065000",RIGHT(RecordTable[[#This Row],[CloneBarcode]],6))</f>
        <v>1A4070000000065000064618</v>
      </c>
      <c r="B5239" t="str">
        <f>LEFT(RecordTable[[#This Row],[CloneBarcode]],7)</f>
        <v>STR8014</v>
      </c>
      <c r="C5239" t="s">
        <v>2705</v>
      </c>
      <c r="D5239" s="15">
        <v>43969</v>
      </c>
      <c r="E5239" s="15" t="str">
        <f>_xlfn.IFNA(IF(LEFT(VLOOKUP(RecordTable[[#This Row],[METRC]],METRC!A:B,2,FALSE),4)=LEFT(RecordTable[[#This Row],[CloneBarcode]],4),"match","MISMATCH"),"dead")</f>
        <v>dead</v>
      </c>
      <c r="F5239" s="15" t="str">
        <f>_xlfn.IFNA(INDEX(Table6[[#All],[Location]],MATCH(RecordTable[[#This Row],[METRC]],Table6[Tag],0)),"DEAD")</f>
        <v>DEAD</v>
      </c>
    </row>
    <row r="5240" spans="1:6" x14ac:dyDescent="0.25">
      <c r="A5240" t="str">
        <f>_xlfn.CONCAT("1A4070000000065000",RIGHT(RecordTable[[#This Row],[CloneBarcode]],6))</f>
        <v>1A4070000000065000066661</v>
      </c>
      <c r="B5240" t="str">
        <f>LEFT(RecordTable[[#This Row],[CloneBarcode]],7)</f>
        <v>STR8014</v>
      </c>
      <c r="C5240" t="s">
        <v>2707</v>
      </c>
      <c r="D5240" s="15">
        <v>43969</v>
      </c>
      <c r="E5240" s="15" t="str">
        <f>_xlfn.IFNA(IF(LEFT(VLOOKUP(RecordTable[[#This Row],[METRC]],METRC!A:B,2,FALSE),4)=LEFT(RecordTable[[#This Row],[CloneBarcode]],4),"match","MISMATCH"),"dead")</f>
        <v>dead</v>
      </c>
      <c r="F5240" s="15" t="str">
        <f>_xlfn.IFNA(INDEX(Table6[[#All],[Location]],MATCH(RecordTable[[#This Row],[METRC]],Table6[Tag],0)),"DEAD")</f>
        <v>DEAD</v>
      </c>
    </row>
    <row r="5241" spans="1:6" x14ac:dyDescent="0.25">
      <c r="A5241" t="str">
        <f>_xlfn.CONCAT("1A4070000000065000",RIGHT(RecordTable[[#This Row],[CloneBarcode]],6))</f>
        <v>1A4070000000065000066666</v>
      </c>
      <c r="B5241" t="str">
        <f>LEFT(RecordTable[[#This Row],[CloneBarcode]],7)</f>
        <v>STR8014</v>
      </c>
      <c r="C5241" t="s">
        <v>2690</v>
      </c>
      <c r="D5241" s="15">
        <v>43969</v>
      </c>
      <c r="E5241" s="15" t="str">
        <f>_xlfn.IFNA(IF(LEFT(VLOOKUP(RecordTable[[#This Row],[METRC]],METRC!A:B,2,FALSE),4)=LEFT(RecordTable[[#This Row],[CloneBarcode]],4),"match","MISMATCH"),"dead")</f>
        <v>dead</v>
      </c>
      <c r="F5241" s="15" t="str">
        <f>_xlfn.IFNA(INDEX(Table6[[#All],[Location]],MATCH(RecordTable[[#This Row],[METRC]],Table6[Tag],0)),"DEAD")</f>
        <v>DEAD</v>
      </c>
    </row>
    <row r="5242" spans="1:6" x14ac:dyDescent="0.25">
      <c r="A5242" t="str">
        <f>_xlfn.CONCAT("1A4070000000065000",RIGHT(RecordTable[[#This Row],[CloneBarcode]],6))</f>
        <v>1A4070000000065000066663</v>
      </c>
      <c r="B5242" t="str">
        <f>LEFT(RecordTable[[#This Row],[CloneBarcode]],7)</f>
        <v>STR8017</v>
      </c>
      <c r="C5242" t="s">
        <v>2703</v>
      </c>
      <c r="D5242" s="15">
        <v>43969</v>
      </c>
      <c r="E5242" s="15" t="str">
        <f>_xlfn.IFNA(IF(LEFT(VLOOKUP(RecordTable[[#This Row],[METRC]],METRC!A:B,2,FALSE),4)=LEFT(RecordTable[[#This Row],[CloneBarcode]],4),"match","MISMATCH"),"dead")</f>
        <v>dead</v>
      </c>
      <c r="F5242" s="15" t="str">
        <f>_xlfn.IFNA(INDEX(Table6[[#All],[Location]],MATCH(RecordTable[[#This Row],[METRC]],Table6[Tag],0)),"DEAD")</f>
        <v>DEAD</v>
      </c>
    </row>
    <row r="5243" spans="1:6" x14ac:dyDescent="0.25">
      <c r="A5243" t="str">
        <f>_xlfn.CONCAT("1A4070000000065000",RIGHT(RecordTable[[#This Row],[CloneBarcode]],6))</f>
        <v>1A4070000000065000066664</v>
      </c>
      <c r="B5243" t="str">
        <f>LEFT(RecordTable[[#This Row],[CloneBarcode]],7)</f>
        <v>STR8017</v>
      </c>
      <c r="C5243" t="s">
        <v>2757</v>
      </c>
      <c r="D5243" s="15">
        <v>43969</v>
      </c>
      <c r="E5243" s="15" t="str">
        <f>_xlfn.IFNA(IF(LEFT(VLOOKUP(RecordTable[[#This Row],[METRC]],METRC!A:B,2,FALSE),4)=LEFT(RecordTable[[#This Row],[CloneBarcode]],4),"match","MISMATCH"),"dead")</f>
        <v>dead</v>
      </c>
      <c r="F5243" s="15" t="str">
        <f>_xlfn.IFNA(INDEX(Table6[[#All],[Location]],MATCH(RecordTable[[#This Row],[METRC]],Table6[Tag],0)),"DEAD")</f>
        <v>DEAD</v>
      </c>
    </row>
    <row r="5244" spans="1:6" x14ac:dyDescent="0.25">
      <c r="A5244" t="str">
        <f>_xlfn.CONCAT("1A4070000000065000",RIGHT(RecordTable[[#This Row],[CloneBarcode]],6))</f>
        <v>1A4070000000065000071336</v>
      </c>
      <c r="B5244" t="str">
        <f>LEFT(RecordTable[[#This Row],[CloneBarcode]],7)</f>
        <v>SUNL006</v>
      </c>
      <c r="C5244" t="s">
        <v>2853</v>
      </c>
      <c r="D5244" s="15">
        <v>43969</v>
      </c>
      <c r="E5244" s="15" t="str">
        <f>_xlfn.IFNA(IF(LEFT(VLOOKUP(RecordTable[[#This Row],[METRC]],METRC!A:B,2,FALSE),4)=LEFT(RecordTable[[#This Row],[CloneBarcode]],4),"match","MISMATCH"),"dead")</f>
        <v>dead</v>
      </c>
      <c r="F5244" s="15" t="str">
        <f>_xlfn.IFNA(INDEX(Table6[[#All],[Location]],MATCH(RecordTable[[#This Row],[METRC]],Table6[Tag],0)),"DEAD")</f>
        <v>DEAD</v>
      </c>
    </row>
    <row r="5245" spans="1:6" x14ac:dyDescent="0.25">
      <c r="A5245" t="str">
        <f>_xlfn.CONCAT("1A4070000000065000",RIGHT(RecordTable[[#This Row],[CloneBarcode]],6))</f>
        <v>1A4070000000065000071300</v>
      </c>
      <c r="B5245" t="str">
        <f>LEFT(RecordTable[[#This Row],[CloneBarcode]],7)</f>
        <v>SUNL006</v>
      </c>
      <c r="C5245" t="s">
        <v>2878</v>
      </c>
      <c r="D5245" s="15">
        <v>43969</v>
      </c>
      <c r="E5245" s="15" t="str">
        <f>_xlfn.IFNA(IF(LEFT(VLOOKUP(RecordTable[[#This Row],[METRC]],METRC!A:B,2,FALSE),4)=LEFT(RecordTable[[#This Row],[CloneBarcode]],4),"match","MISMATCH"),"dead")</f>
        <v>dead</v>
      </c>
      <c r="F5245" s="15" t="str">
        <f>_xlfn.IFNA(INDEX(Table6[[#All],[Location]],MATCH(RecordTable[[#This Row],[METRC]],Table6[Tag],0)),"DEAD")</f>
        <v>DEAD</v>
      </c>
    </row>
    <row r="5246" spans="1:6" x14ac:dyDescent="0.25">
      <c r="A5246" t="str">
        <f>_xlfn.CONCAT("1A4070000000065000",RIGHT(RecordTable[[#This Row],[CloneBarcode]],6))</f>
        <v>1A4070000000065000071357</v>
      </c>
      <c r="B5246" t="str">
        <f>LEFT(RecordTable[[#This Row],[CloneBarcode]],7)</f>
        <v>SUNL006</v>
      </c>
      <c r="C5246" t="s">
        <v>2879</v>
      </c>
      <c r="D5246" s="15">
        <v>43969</v>
      </c>
      <c r="E5246" s="15" t="str">
        <f>_xlfn.IFNA(IF(LEFT(VLOOKUP(RecordTable[[#This Row],[METRC]],METRC!A:B,2,FALSE),4)=LEFT(RecordTable[[#This Row],[CloneBarcode]],4),"match","MISMATCH"),"dead")</f>
        <v>dead</v>
      </c>
      <c r="F5246" s="15" t="str">
        <f>_xlfn.IFNA(INDEX(Table6[[#All],[Location]],MATCH(RecordTable[[#This Row],[METRC]],Table6[Tag],0)),"DEAD")</f>
        <v>DEAD</v>
      </c>
    </row>
    <row r="5247" spans="1:6" x14ac:dyDescent="0.25">
      <c r="A5247" t="str">
        <f>_xlfn.CONCAT("1A4070000000065000",RIGHT(RecordTable[[#This Row],[CloneBarcode]],6))</f>
        <v>1A4070000000065000071331</v>
      </c>
      <c r="B5247" t="str">
        <f>LEFT(RecordTable[[#This Row],[CloneBarcode]],7)</f>
        <v>SUNL006</v>
      </c>
      <c r="C5247" t="s">
        <v>2877</v>
      </c>
      <c r="D5247" s="15">
        <v>43969</v>
      </c>
      <c r="E5247" s="15" t="str">
        <f>_xlfn.IFNA(IF(LEFT(VLOOKUP(RecordTable[[#This Row],[METRC]],METRC!A:B,2,FALSE),4)=LEFT(RecordTable[[#This Row],[CloneBarcode]],4),"match","MISMATCH"),"dead")</f>
        <v>dead</v>
      </c>
      <c r="F5247" s="15" t="str">
        <f>_xlfn.IFNA(INDEX(Table6[[#All],[Location]],MATCH(RecordTable[[#This Row],[METRC]],Table6[Tag],0)),"DEAD")</f>
        <v>DEAD</v>
      </c>
    </row>
    <row r="5248" spans="1:6" x14ac:dyDescent="0.25">
      <c r="A5248" t="str">
        <f>_xlfn.CONCAT("1A4070000000065000",RIGHT(RecordTable[[#This Row],[CloneBarcode]],6))</f>
        <v>1A4070000000065000071364</v>
      </c>
      <c r="B5248" t="str">
        <f>LEFT(RecordTable[[#This Row],[CloneBarcode]],7)</f>
        <v>SUNL006</v>
      </c>
      <c r="C5248" t="s">
        <v>2732</v>
      </c>
      <c r="D5248" s="15">
        <v>43969</v>
      </c>
      <c r="E5248" s="15" t="str">
        <f>_xlfn.IFNA(IF(LEFT(VLOOKUP(RecordTable[[#This Row],[METRC]],METRC!A:B,2,FALSE),4)=LEFT(RecordTable[[#This Row],[CloneBarcode]],4),"match","MISMATCH"),"dead")</f>
        <v>dead</v>
      </c>
      <c r="F5248" s="15" t="str">
        <f>_xlfn.IFNA(INDEX(Table6[[#All],[Location]],MATCH(RecordTable[[#This Row],[METRC]],Table6[Tag],0)),"DEAD")</f>
        <v>DEAD</v>
      </c>
    </row>
    <row r="5249" spans="1:6" x14ac:dyDescent="0.25">
      <c r="A5249" t="str">
        <f>_xlfn.CONCAT("1A4070000000065000",RIGHT(RecordTable[[#This Row],[CloneBarcode]],6))</f>
        <v>1A4070000000065000071254</v>
      </c>
      <c r="B5249" t="str">
        <f>LEFT(RecordTable[[#This Row],[CloneBarcode]],7)</f>
        <v>SUNL006</v>
      </c>
      <c r="C5249" t="s">
        <v>2743</v>
      </c>
      <c r="D5249" s="15">
        <v>43969</v>
      </c>
      <c r="E5249" s="15" t="str">
        <f>_xlfn.IFNA(IF(LEFT(VLOOKUP(RecordTable[[#This Row],[METRC]],METRC!A:B,2,FALSE),4)=LEFT(RecordTable[[#This Row],[CloneBarcode]],4),"match","MISMATCH"),"dead")</f>
        <v>dead</v>
      </c>
      <c r="F5249" s="15" t="str">
        <f>_xlfn.IFNA(INDEX(Table6[[#All],[Location]],MATCH(RecordTable[[#This Row],[METRC]],Table6[Tag],0)),"DEAD")</f>
        <v>DEAD</v>
      </c>
    </row>
    <row r="5250" spans="1:6" x14ac:dyDescent="0.25">
      <c r="A5250" t="str">
        <f>_xlfn.CONCAT("1A4070000000065000",RIGHT(RecordTable[[#This Row],[CloneBarcode]],6))</f>
        <v>1A4070000000065000057443</v>
      </c>
      <c r="B5250" t="str">
        <f>LEFT(RecordTable[[#This Row],[CloneBarcode]],7)</f>
        <v>SUNL006</v>
      </c>
      <c r="C5250" t="s">
        <v>2731</v>
      </c>
      <c r="D5250" s="15">
        <v>43969</v>
      </c>
      <c r="E5250" s="15" t="str">
        <f>_xlfn.IFNA(IF(LEFT(VLOOKUP(RecordTable[[#This Row],[METRC]],METRC!A:B,2,FALSE),4)=LEFT(RecordTable[[#This Row],[CloneBarcode]],4),"match","MISMATCH"),"dead")</f>
        <v>dead</v>
      </c>
      <c r="F5250" s="15" t="str">
        <f>_xlfn.IFNA(INDEX(Table6[[#All],[Location]],MATCH(RecordTable[[#This Row],[METRC]],Table6[Tag],0)),"DEAD")</f>
        <v>DEAD</v>
      </c>
    </row>
    <row r="5251" spans="1:6" x14ac:dyDescent="0.25">
      <c r="A5251" t="str">
        <f>_xlfn.CONCAT("1A4070000000065000",RIGHT(RecordTable[[#This Row],[CloneBarcode]],6))</f>
        <v>1A4070000000065000071403</v>
      </c>
      <c r="B5251" t="str">
        <f>LEFT(RecordTable[[#This Row],[CloneBarcode]],7)</f>
        <v>SUNL016</v>
      </c>
      <c r="C5251" t="s">
        <v>2894</v>
      </c>
      <c r="D5251" s="15">
        <v>43969</v>
      </c>
      <c r="E5251" s="15" t="str">
        <f>_xlfn.IFNA(IF(LEFT(VLOOKUP(RecordTable[[#This Row],[METRC]],METRC!A:B,2,FALSE),4)=LEFT(RecordTable[[#This Row],[CloneBarcode]],4),"match","MISMATCH"),"dead")</f>
        <v>dead</v>
      </c>
      <c r="F5251" s="15" t="str">
        <f>_xlfn.IFNA(INDEX(Table6[[#All],[Location]],MATCH(RecordTable[[#This Row],[METRC]],Table6[Tag],0)),"DEAD")</f>
        <v>DEAD</v>
      </c>
    </row>
    <row r="5252" spans="1:6" x14ac:dyDescent="0.25">
      <c r="A5252" t="str">
        <f>_xlfn.CONCAT("1A4070000000065000",RIGHT(RecordTable[[#This Row],[CloneBarcode]],6))</f>
        <v>1A4070000000065000071454</v>
      </c>
      <c r="B5252" t="str">
        <f>LEFT(RecordTable[[#This Row],[CloneBarcode]],7)</f>
        <v>SUNL016</v>
      </c>
      <c r="C5252" t="s">
        <v>2900</v>
      </c>
      <c r="D5252" s="15">
        <v>43969</v>
      </c>
      <c r="E5252" s="15" t="str">
        <f>_xlfn.IFNA(IF(LEFT(VLOOKUP(RecordTable[[#This Row],[METRC]],METRC!A:B,2,FALSE),4)=LEFT(RecordTable[[#This Row],[CloneBarcode]],4),"match","MISMATCH"),"dead")</f>
        <v>dead</v>
      </c>
      <c r="F5252" s="15" t="str">
        <f>_xlfn.IFNA(INDEX(Table6[[#All],[Location]],MATCH(RecordTable[[#This Row],[METRC]],Table6[Tag],0)),"DEAD")</f>
        <v>DEAD</v>
      </c>
    </row>
    <row r="5253" spans="1:6" x14ac:dyDescent="0.25">
      <c r="A5253" t="str">
        <f>_xlfn.CONCAT("1A4070000000065000",RIGHT(RecordTable[[#This Row],[CloneBarcode]],6))</f>
        <v>1A4070000000065000074630</v>
      </c>
      <c r="B5253" t="str">
        <f>LEFT(RecordTable[[#This Row],[CloneBarcode]],7)</f>
        <v>TITZ001</v>
      </c>
      <c r="C5253" t="s">
        <v>2860</v>
      </c>
      <c r="D5253" s="15">
        <v>43969</v>
      </c>
      <c r="E5253" s="15" t="str">
        <f>_xlfn.IFNA(IF(LEFT(VLOOKUP(RecordTable[[#This Row],[METRC]],METRC!A:B,2,FALSE),4)=LEFT(RecordTable[[#This Row],[CloneBarcode]],4),"match","MISMATCH"),"dead")</f>
        <v>dead</v>
      </c>
      <c r="F5253" s="15" t="str">
        <f>_xlfn.IFNA(INDEX(Table6[[#All],[Location]],MATCH(RecordTable[[#This Row],[METRC]],Table6[Tag],0)),"DEAD")</f>
        <v>DEAD</v>
      </c>
    </row>
    <row r="5254" spans="1:6" x14ac:dyDescent="0.25">
      <c r="A5254" t="str">
        <f>_xlfn.CONCAT("1A4070000000065000",RIGHT(RecordTable[[#This Row],[CloneBarcode]],6))</f>
        <v>1A4070000000065000074640</v>
      </c>
      <c r="B5254" t="str">
        <f>LEFT(RecordTable[[#This Row],[CloneBarcode]],7)</f>
        <v>TITZ002</v>
      </c>
      <c r="C5254" t="s">
        <v>2809</v>
      </c>
      <c r="D5254" s="15">
        <v>43969</v>
      </c>
      <c r="E5254" s="15" t="str">
        <f>_xlfn.IFNA(IF(LEFT(VLOOKUP(RecordTable[[#This Row],[METRC]],METRC!A:B,2,FALSE),4)=LEFT(RecordTable[[#This Row],[CloneBarcode]],4),"match","MISMATCH"),"dead")</f>
        <v>dead</v>
      </c>
      <c r="F5254" s="15" t="str">
        <f>_xlfn.IFNA(INDEX(Table6[[#All],[Location]],MATCH(RecordTable[[#This Row],[METRC]],Table6[Tag],0)),"DEAD")</f>
        <v>DEAD</v>
      </c>
    </row>
    <row r="5255" spans="1:6" x14ac:dyDescent="0.25">
      <c r="A5255" t="str">
        <f>_xlfn.CONCAT("1A4070000000065000",RIGHT(RecordTable[[#This Row],[CloneBarcode]],6))</f>
        <v>1A4070000000065000074631</v>
      </c>
      <c r="B5255" t="str">
        <f>LEFT(RecordTable[[#This Row],[CloneBarcode]],7)</f>
        <v>TITZ003</v>
      </c>
      <c r="C5255" t="s">
        <v>2847</v>
      </c>
      <c r="D5255" s="15">
        <v>43969</v>
      </c>
      <c r="E5255" s="15" t="str">
        <f>_xlfn.IFNA(IF(LEFT(VLOOKUP(RecordTable[[#This Row],[METRC]],METRC!A:B,2,FALSE),4)=LEFT(RecordTable[[#This Row],[CloneBarcode]],4),"match","MISMATCH"),"dead")</f>
        <v>dead</v>
      </c>
      <c r="F5255" s="15" t="str">
        <f>_xlfn.IFNA(INDEX(Table6[[#All],[Location]],MATCH(RecordTable[[#This Row],[METRC]],Table6[Tag],0)),"DEAD")</f>
        <v>DEAD</v>
      </c>
    </row>
    <row r="5256" spans="1:6" x14ac:dyDescent="0.25">
      <c r="A5256" t="str">
        <f>_xlfn.CONCAT("1A4070000000065000",RIGHT(RecordTable[[#This Row],[CloneBarcode]],6))</f>
        <v>1A4070000000065000074641</v>
      </c>
      <c r="B5256" t="str">
        <f>LEFT(RecordTable[[#This Row],[CloneBarcode]],7)</f>
        <v>TITZ004</v>
      </c>
      <c r="C5256" t="s">
        <v>2813</v>
      </c>
      <c r="D5256" s="15">
        <v>43969</v>
      </c>
      <c r="E5256" s="15" t="str">
        <f>_xlfn.IFNA(IF(LEFT(VLOOKUP(RecordTable[[#This Row],[METRC]],METRC!A:B,2,FALSE),4)=LEFT(RecordTable[[#This Row],[CloneBarcode]],4),"match","MISMATCH"),"dead")</f>
        <v>dead</v>
      </c>
      <c r="F5256" s="15" t="str">
        <f>_xlfn.IFNA(INDEX(Table6[[#All],[Location]],MATCH(RecordTable[[#This Row],[METRC]],Table6[Tag],0)),"DEAD")</f>
        <v>DEAD</v>
      </c>
    </row>
    <row r="5257" spans="1:6" x14ac:dyDescent="0.25">
      <c r="A5257" t="str">
        <f>_xlfn.CONCAT("1A4070000000065000",RIGHT(RecordTable[[#This Row],[CloneBarcode]],6))</f>
        <v>1A4070000000065000074628</v>
      </c>
      <c r="B5257" t="str">
        <f>LEFT(RecordTable[[#This Row],[CloneBarcode]],7)</f>
        <v>TITZ005</v>
      </c>
      <c r="C5257" t="s">
        <v>2803</v>
      </c>
      <c r="D5257" s="15">
        <v>43969</v>
      </c>
      <c r="E5257" s="15" t="str">
        <f>_xlfn.IFNA(IF(LEFT(VLOOKUP(RecordTable[[#This Row],[METRC]],METRC!A:B,2,FALSE),4)=LEFT(RecordTable[[#This Row],[CloneBarcode]],4),"match","MISMATCH"),"dead")</f>
        <v>dead</v>
      </c>
      <c r="F5257" s="15" t="str">
        <f>_xlfn.IFNA(INDEX(Table6[[#All],[Location]],MATCH(RecordTable[[#This Row],[METRC]],Table6[Tag],0)),"DEAD")</f>
        <v>DEAD</v>
      </c>
    </row>
    <row r="5258" spans="1:6" x14ac:dyDescent="0.25">
      <c r="A5258" t="str">
        <f>_xlfn.CONCAT("1A4070000000065000",RIGHT(RecordTable[[#This Row],[CloneBarcode]],6))</f>
        <v>1A4070000000065000074629</v>
      </c>
      <c r="B5258" t="str">
        <f>LEFT(RecordTable[[#This Row],[CloneBarcode]],7)</f>
        <v>TITZ006</v>
      </c>
      <c r="C5258" t="s">
        <v>2819</v>
      </c>
      <c r="D5258" s="15">
        <v>43969</v>
      </c>
      <c r="E5258" s="15" t="str">
        <f>_xlfn.IFNA(IF(LEFT(VLOOKUP(RecordTable[[#This Row],[METRC]],METRC!A:B,2,FALSE),4)=LEFT(RecordTable[[#This Row],[CloneBarcode]],4),"match","MISMATCH"),"dead")</f>
        <v>dead</v>
      </c>
      <c r="F5258" s="15" t="str">
        <f>_xlfn.IFNA(INDEX(Table6[[#All],[Location]],MATCH(RecordTable[[#This Row],[METRC]],Table6[Tag],0)),"DEAD")</f>
        <v>DEAD</v>
      </c>
    </row>
    <row r="5259" spans="1:6" x14ac:dyDescent="0.25">
      <c r="A5259" t="str">
        <f>_xlfn.CONCAT("1A4070000000065000",RIGHT(RecordTable[[#This Row],[CloneBarcode]],6))</f>
        <v>1A4070000000065000070546</v>
      </c>
      <c r="B5259" t="str">
        <f>LEFT(RecordTable[[#This Row],[CloneBarcode]],7)</f>
        <v>YZUP003</v>
      </c>
      <c r="C5259" t="s">
        <v>2901</v>
      </c>
      <c r="D5259" s="15">
        <v>43969</v>
      </c>
      <c r="E5259" s="15" t="str">
        <f>_xlfn.IFNA(IF(LEFT(VLOOKUP(RecordTable[[#This Row],[METRC]],METRC!A:B,2,FALSE),4)=LEFT(RecordTable[[#This Row],[CloneBarcode]],4),"match","MISMATCH"),"dead")</f>
        <v>dead</v>
      </c>
      <c r="F5259" s="15" t="str">
        <f>_xlfn.IFNA(INDEX(Table6[[#All],[Location]],MATCH(RecordTable[[#This Row],[METRC]],Table6[Tag],0)),"DEAD")</f>
        <v>DEAD</v>
      </c>
    </row>
    <row r="5260" spans="1:6" x14ac:dyDescent="0.25">
      <c r="A5260" t="str">
        <f>_xlfn.CONCAT("1A4070000000065000",RIGHT(RecordTable[[#This Row],[CloneBarcode]],6))</f>
        <v>1A4070000000065000070582</v>
      </c>
      <c r="B5260" t="str">
        <f>LEFT(RecordTable[[#This Row],[CloneBarcode]],7)</f>
        <v>YZUP003</v>
      </c>
      <c r="C5260" t="s">
        <v>2896</v>
      </c>
      <c r="D5260" s="15">
        <v>43969</v>
      </c>
      <c r="E5260" s="15" t="str">
        <f>_xlfn.IFNA(IF(LEFT(VLOOKUP(RecordTable[[#This Row],[METRC]],METRC!A:B,2,FALSE),4)=LEFT(RecordTable[[#This Row],[CloneBarcode]],4),"match","MISMATCH"),"dead")</f>
        <v>dead</v>
      </c>
      <c r="F5260" s="15" t="str">
        <f>_xlfn.IFNA(INDEX(Table6[[#All],[Location]],MATCH(RecordTable[[#This Row],[METRC]],Table6[Tag],0)),"DEAD")</f>
        <v>DEAD</v>
      </c>
    </row>
    <row r="5261" spans="1:6" x14ac:dyDescent="0.25">
      <c r="A5261" t="str">
        <f>_xlfn.CONCAT("1A4070000000065000",RIGHT(RecordTable[[#This Row],[CloneBarcode]],6))</f>
        <v>1A4070000000065000070635</v>
      </c>
      <c r="B5261" t="str">
        <f>LEFT(RecordTable[[#This Row],[CloneBarcode]],7)</f>
        <v>YZUP003</v>
      </c>
      <c r="C5261" t="s">
        <v>2897</v>
      </c>
      <c r="D5261" s="15">
        <v>43969</v>
      </c>
      <c r="E5261" s="15" t="str">
        <f>_xlfn.IFNA(IF(LEFT(VLOOKUP(RecordTable[[#This Row],[METRC]],METRC!A:B,2,FALSE),4)=LEFT(RecordTable[[#This Row],[CloneBarcode]],4),"match","MISMATCH"),"dead")</f>
        <v>dead</v>
      </c>
      <c r="F5261" s="15" t="str">
        <f>_xlfn.IFNA(INDEX(Table6[[#All],[Location]],MATCH(RecordTable[[#This Row],[METRC]],Table6[Tag],0)),"DEAD")</f>
        <v>DEAD</v>
      </c>
    </row>
    <row r="5262" spans="1:6" x14ac:dyDescent="0.25">
      <c r="A5262" t="str">
        <f>_xlfn.CONCAT("1A4070000000065000",RIGHT(RecordTable[[#This Row],[CloneBarcode]],6))</f>
        <v>1A4070000000065000070604</v>
      </c>
      <c r="B5262" t="str">
        <f>LEFT(RecordTable[[#This Row],[CloneBarcode]],7)</f>
        <v>YZUP003</v>
      </c>
      <c r="C5262" t="s">
        <v>2903</v>
      </c>
      <c r="D5262" s="15">
        <v>43969</v>
      </c>
      <c r="E5262" s="15" t="str">
        <f>_xlfn.IFNA(IF(LEFT(VLOOKUP(RecordTable[[#This Row],[METRC]],METRC!A:B,2,FALSE),4)=LEFT(RecordTable[[#This Row],[CloneBarcode]],4),"match","MISMATCH"),"dead")</f>
        <v>dead</v>
      </c>
      <c r="F5262" s="15" t="str">
        <f>_xlfn.IFNA(INDEX(Table6[[#All],[Location]],MATCH(RecordTable[[#This Row],[METRC]],Table6[Tag],0)),"DEAD")</f>
        <v>DEAD</v>
      </c>
    </row>
    <row r="5263" spans="1:6" x14ac:dyDescent="0.25">
      <c r="A5263" t="str">
        <f>_xlfn.CONCAT("1A4070000000065000",RIGHT(RecordTable[[#This Row],[CloneBarcode]],6))</f>
        <v>1A4070000000065000070654</v>
      </c>
      <c r="B5263" t="str">
        <f>LEFT(RecordTable[[#This Row],[CloneBarcode]],7)</f>
        <v>YZUP003</v>
      </c>
      <c r="C5263" t="s">
        <v>2899</v>
      </c>
      <c r="D5263" s="15">
        <v>43969</v>
      </c>
      <c r="E5263" s="15" t="str">
        <f>_xlfn.IFNA(IF(LEFT(VLOOKUP(RecordTable[[#This Row],[METRC]],METRC!A:B,2,FALSE),4)=LEFT(RecordTable[[#This Row],[CloneBarcode]],4),"match","MISMATCH"),"dead")</f>
        <v>dead</v>
      </c>
      <c r="F5263" s="15" t="str">
        <f>_xlfn.IFNA(INDEX(Table6[[#All],[Location]],MATCH(RecordTable[[#This Row],[METRC]],Table6[Tag],0)),"DEAD")</f>
        <v>DEAD</v>
      </c>
    </row>
    <row r="5264" spans="1:6" x14ac:dyDescent="0.25">
      <c r="A5264" t="str">
        <f>_xlfn.CONCAT("1A4070000000065000",RIGHT(RecordTable[[#This Row],[CloneBarcode]],6))</f>
        <v>1A4070000000065000070649</v>
      </c>
      <c r="B5264" t="str">
        <f>LEFT(RecordTable[[#This Row],[CloneBarcode]],7)</f>
        <v>YZUP003</v>
      </c>
      <c r="C5264" t="s">
        <v>2898</v>
      </c>
      <c r="D5264" s="15">
        <v>43969</v>
      </c>
      <c r="E5264" s="15" t="str">
        <f>_xlfn.IFNA(IF(LEFT(VLOOKUP(RecordTable[[#This Row],[METRC]],METRC!A:B,2,FALSE),4)=LEFT(RecordTable[[#This Row],[CloneBarcode]],4),"match","MISMATCH"),"dead")</f>
        <v>dead</v>
      </c>
      <c r="F5264" s="15" t="str">
        <f>_xlfn.IFNA(INDEX(Table6[[#All],[Location]],MATCH(RecordTable[[#This Row],[METRC]],Table6[Tag],0)),"DEAD")</f>
        <v>DEAD</v>
      </c>
    </row>
    <row r="5265" spans="1:6" x14ac:dyDescent="0.25">
      <c r="A5265" t="s">
        <v>138</v>
      </c>
      <c r="B5265" t="s">
        <v>2654</v>
      </c>
      <c r="C5265" t="s">
        <v>2749</v>
      </c>
      <c r="D5265" s="15">
        <v>43970</v>
      </c>
      <c r="E5265" s="15" t="str">
        <f>_xlfn.IFNA(IF(LEFT(VLOOKUP(RecordTable[[#This Row],[METRC]],METRC!A:B,2,FALSE),4)=LEFT(RecordTable[[#This Row],[CloneBarcode]],4),"match","MISMATCH"),"dead")</f>
        <v>dead</v>
      </c>
      <c r="F5265" s="15" t="str">
        <f>_xlfn.IFNA(INDEX(Table6[[#All],[Location]],MATCH(RecordTable[[#This Row],[METRC]],Table6[Tag],0)),"DEAD")</f>
        <v>DEAD</v>
      </c>
    </row>
    <row r="5266" spans="1:6" x14ac:dyDescent="0.25">
      <c r="A5266" t="s">
        <v>114</v>
      </c>
      <c r="B5266" t="s">
        <v>2654</v>
      </c>
      <c r="C5266" t="s">
        <v>2729</v>
      </c>
      <c r="D5266" s="15">
        <v>43970</v>
      </c>
      <c r="E5266" s="15" t="str">
        <f>_xlfn.IFNA(IF(LEFT(VLOOKUP(RecordTable[[#This Row],[METRC]],METRC!A:B,2,FALSE),4)=LEFT(RecordTable[[#This Row],[CloneBarcode]],4),"match","MISMATCH"),"dead")</f>
        <v>dead</v>
      </c>
      <c r="F5266" s="15" t="str">
        <f>_xlfn.IFNA(INDEX(Table6[[#All],[Location]],MATCH(RecordTable[[#This Row],[METRC]],Table6[Tag],0)),"DEAD")</f>
        <v>DEAD</v>
      </c>
    </row>
    <row r="5267" spans="1:6" x14ac:dyDescent="0.25">
      <c r="A5267" t="s">
        <v>115</v>
      </c>
      <c r="B5267" t="s">
        <v>2654</v>
      </c>
      <c r="C5267" t="s">
        <v>2730</v>
      </c>
      <c r="D5267" s="15">
        <v>43970</v>
      </c>
      <c r="E5267" s="15" t="str">
        <f>_xlfn.IFNA(IF(LEFT(VLOOKUP(RecordTable[[#This Row],[METRC]],METRC!A:B,2,FALSE),4)=LEFT(RecordTable[[#This Row],[CloneBarcode]],4),"match","MISMATCH"),"dead")</f>
        <v>dead</v>
      </c>
      <c r="F5267" s="15" t="str">
        <f>_xlfn.IFNA(INDEX(Table6[[#All],[Location]],MATCH(RecordTable[[#This Row],[METRC]],Table6[Tag],0)),"DEAD")</f>
        <v>DEAD</v>
      </c>
    </row>
    <row r="5268" spans="1:6" x14ac:dyDescent="0.25">
      <c r="A5268" t="s">
        <v>32</v>
      </c>
      <c r="B5268" t="s">
        <v>2654</v>
      </c>
      <c r="C5268" t="s">
        <v>2655</v>
      </c>
      <c r="D5268" s="15">
        <v>43970</v>
      </c>
      <c r="E5268" s="15" t="str">
        <f>_xlfn.IFNA(IF(LEFT(VLOOKUP(RecordTable[[#This Row],[METRC]],METRC!A:B,2,FALSE),4)=LEFT(RecordTable[[#This Row],[CloneBarcode]],4),"match","MISMATCH"),"dead")</f>
        <v>dead</v>
      </c>
      <c r="F5268" s="15" t="str">
        <f>_xlfn.IFNA(INDEX(Table6[[#All],[Location]],MATCH(RecordTable[[#This Row],[METRC]],Table6[Tag],0)),"DEAD")</f>
        <v>DEAD</v>
      </c>
    </row>
    <row r="5269" spans="1:6" x14ac:dyDescent="0.25">
      <c r="A5269" t="s">
        <v>4724</v>
      </c>
      <c r="B5269" t="s">
        <v>2654</v>
      </c>
      <c r="C5269" t="s">
        <v>4317</v>
      </c>
      <c r="D5269" s="15">
        <v>43970</v>
      </c>
      <c r="E5269" s="15" t="str">
        <f>_xlfn.IFNA(IF(LEFT(VLOOKUP(RecordTable[[#This Row],[METRC]],METRC!A:B,2,FALSE),4)=LEFT(RecordTable[[#This Row],[CloneBarcode]],4),"match","MISMATCH"),"dead")</f>
        <v>dead</v>
      </c>
      <c r="F5269" s="15" t="str">
        <f>_xlfn.IFNA(INDEX(Table6[[#All],[Location]],MATCH(RecordTable[[#This Row],[METRC]],Table6[Tag],0)),"DEAD")</f>
        <v>DEAD</v>
      </c>
    </row>
    <row r="5270" spans="1:6" x14ac:dyDescent="0.25">
      <c r="A5270" t="s">
        <v>4723</v>
      </c>
      <c r="B5270" t="s">
        <v>2654</v>
      </c>
      <c r="C5270" t="s">
        <v>4315</v>
      </c>
      <c r="D5270" s="15">
        <v>43970</v>
      </c>
      <c r="E5270" s="15" t="str">
        <f>_xlfn.IFNA(IF(LEFT(VLOOKUP(RecordTable[[#This Row],[METRC]],METRC!A:B,2,FALSE),4)=LEFT(RecordTable[[#This Row],[CloneBarcode]],4),"match","MISMATCH"),"dead")</f>
        <v>dead</v>
      </c>
      <c r="F5270" s="15" t="str">
        <f>_xlfn.IFNA(INDEX(Table6[[#All],[Location]],MATCH(RecordTable[[#This Row],[METRC]],Table6[Tag],0)),"DEAD")</f>
        <v>DEAD</v>
      </c>
    </row>
    <row r="5271" spans="1:6" x14ac:dyDescent="0.25">
      <c r="A5271" t="s">
        <v>85</v>
      </c>
      <c r="B5271" t="s">
        <v>2654</v>
      </c>
      <c r="C5271" t="s">
        <v>2704</v>
      </c>
      <c r="D5271" s="15">
        <v>43970</v>
      </c>
      <c r="E5271" s="15" t="str">
        <f>_xlfn.IFNA(IF(LEFT(VLOOKUP(RecordTable[[#This Row],[METRC]],METRC!A:B,2,FALSE),4)=LEFT(RecordTable[[#This Row],[CloneBarcode]],4),"match","MISMATCH"),"dead")</f>
        <v>dead</v>
      </c>
      <c r="F5271" s="15" t="str">
        <f>_xlfn.IFNA(INDEX(Table6[[#All],[Location]],MATCH(RecordTable[[#This Row],[METRC]],Table6[Tag],0)),"DEAD")</f>
        <v>DEAD</v>
      </c>
    </row>
    <row r="5272" spans="1:6" x14ac:dyDescent="0.25">
      <c r="A5272" t="s">
        <v>4725</v>
      </c>
      <c r="B5272" t="s">
        <v>2654</v>
      </c>
      <c r="C5272" t="s">
        <v>4316</v>
      </c>
      <c r="D5272" s="15">
        <v>43970</v>
      </c>
      <c r="E5272" s="15" t="str">
        <f>_xlfn.IFNA(IF(LEFT(VLOOKUP(RecordTable[[#This Row],[METRC]],METRC!A:B,2,FALSE),4)=LEFT(RecordTable[[#This Row],[CloneBarcode]],4),"match","MISMATCH"),"dead")</f>
        <v>dead</v>
      </c>
      <c r="F5272" s="15" t="str">
        <f>_xlfn.IFNA(INDEX(Table6[[#All],[Location]],MATCH(RecordTable[[#This Row],[METRC]],Table6[Tag],0)),"DEAD")</f>
        <v>DEAD</v>
      </c>
    </row>
    <row r="5273" spans="1:6" x14ac:dyDescent="0.25">
      <c r="A5273" t="s">
        <v>110</v>
      </c>
      <c r="B5273" t="s">
        <v>2649</v>
      </c>
      <c r="C5273" t="s">
        <v>2725</v>
      </c>
      <c r="D5273" s="15">
        <v>43970</v>
      </c>
      <c r="E5273" s="15" t="str">
        <f>_xlfn.IFNA(IF(LEFT(VLOOKUP(RecordTable[[#This Row],[METRC]],METRC!A:B,2,FALSE),4)=LEFT(RecordTable[[#This Row],[CloneBarcode]],4),"match","MISMATCH"),"dead")</f>
        <v>dead</v>
      </c>
      <c r="F5273" s="15" t="str">
        <f>_xlfn.IFNA(INDEX(Table6[[#All],[Location]],MATCH(RecordTable[[#This Row],[METRC]],Table6[Tag],0)),"DEAD")</f>
        <v>DEAD</v>
      </c>
    </row>
    <row r="5274" spans="1:6" x14ac:dyDescent="0.25">
      <c r="A5274" t="s">
        <v>24</v>
      </c>
      <c r="B5274" t="s">
        <v>2649</v>
      </c>
      <c r="C5274" t="s">
        <v>187</v>
      </c>
      <c r="D5274" s="15">
        <v>43970</v>
      </c>
      <c r="E5274" s="15" t="str">
        <f>_xlfn.IFNA(IF(LEFT(VLOOKUP(RecordTable[[#This Row],[METRC]],METRC!A:B,2,FALSE),4)=LEFT(RecordTable[[#This Row],[CloneBarcode]],4),"match","MISMATCH"),"dead")</f>
        <v>dead</v>
      </c>
      <c r="F5274" s="15" t="str">
        <f>_xlfn.IFNA(INDEX(Table6[[#All],[Location]],MATCH(RecordTable[[#This Row],[METRC]],Table6[Tag],0)),"DEAD")</f>
        <v>DEAD</v>
      </c>
    </row>
    <row r="5275" spans="1:6" x14ac:dyDescent="0.25">
      <c r="A5275" t="s">
        <v>26</v>
      </c>
      <c r="B5275" t="s">
        <v>2649</v>
      </c>
      <c r="C5275" t="s">
        <v>194</v>
      </c>
      <c r="D5275" s="15">
        <v>43970</v>
      </c>
      <c r="E5275" s="15" t="str">
        <f>_xlfn.IFNA(IF(LEFT(VLOOKUP(RecordTable[[#This Row],[METRC]],METRC!A:B,2,FALSE),4)=LEFT(RecordTable[[#This Row],[CloneBarcode]],4),"match","MISMATCH"),"dead")</f>
        <v>dead</v>
      </c>
      <c r="F5275" s="15" t="str">
        <f>_xlfn.IFNA(INDEX(Table6[[#All],[Location]],MATCH(RecordTable[[#This Row],[METRC]],Table6[Tag],0)),"DEAD")</f>
        <v>DEAD</v>
      </c>
    </row>
    <row r="5276" spans="1:6" x14ac:dyDescent="0.25">
      <c r="A5276" t="s">
        <v>29</v>
      </c>
      <c r="B5276" t="s">
        <v>2649</v>
      </c>
      <c r="C5276" t="s">
        <v>201</v>
      </c>
      <c r="D5276" s="15">
        <v>43970</v>
      </c>
      <c r="E5276" s="15" t="str">
        <f>_xlfn.IFNA(IF(LEFT(VLOOKUP(RecordTable[[#This Row],[METRC]],METRC!A:B,2,FALSE),4)=LEFT(RecordTable[[#This Row],[CloneBarcode]],4),"match","MISMATCH"),"dead")</f>
        <v>dead</v>
      </c>
      <c r="F5276" s="15" t="str">
        <f>_xlfn.IFNA(INDEX(Table6[[#All],[Location]],MATCH(RecordTable[[#This Row],[METRC]],Table6[Tag],0)),"DEAD")</f>
        <v>DEAD</v>
      </c>
    </row>
    <row r="5277" spans="1:6" x14ac:dyDescent="0.25">
      <c r="A5277" t="s">
        <v>47</v>
      </c>
      <c r="B5277" t="s">
        <v>2649</v>
      </c>
      <c r="C5277" t="s">
        <v>2671</v>
      </c>
      <c r="D5277" s="15">
        <v>43970</v>
      </c>
      <c r="E5277" s="15" t="str">
        <f>_xlfn.IFNA(IF(LEFT(VLOOKUP(RecordTable[[#This Row],[METRC]],METRC!A:B,2,FALSE),4)=LEFT(RecordTable[[#This Row],[CloneBarcode]],4),"match","MISMATCH"),"dead")</f>
        <v>dead</v>
      </c>
      <c r="F5277" s="15" t="str">
        <f>_xlfn.IFNA(INDEX(Table6[[#All],[Location]],MATCH(RecordTable[[#This Row],[METRC]],Table6[Tag],0)),"DEAD")</f>
        <v>DEAD</v>
      </c>
    </row>
    <row r="5278" spans="1:6" x14ac:dyDescent="0.25">
      <c r="A5278" t="s">
        <v>51</v>
      </c>
      <c r="B5278" t="s">
        <v>2649</v>
      </c>
      <c r="C5278" t="s">
        <v>2674</v>
      </c>
      <c r="D5278" s="15">
        <v>43970</v>
      </c>
      <c r="E5278" s="15" t="str">
        <f>_xlfn.IFNA(IF(LEFT(VLOOKUP(RecordTable[[#This Row],[METRC]],METRC!A:B,2,FALSE),4)=LEFT(RecordTable[[#This Row],[CloneBarcode]],4),"match","MISMATCH"),"dead")</f>
        <v>dead</v>
      </c>
      <c r="F5278" s="15" t="str">
        <f>_xlfn.IFNA(INDEX(Table6[[#All],[Location]],MATCH(RecordTable[[#This Row],[METRC]],Table6[Tag],0)),"DEAD")</f>
        <v>DEAD</v>
      </c>
    </row>
    <row r="5279" spans="1:6" x14ac:dyDescent="0.25">
      <c r="A5279" t="s">
        <v>52</v>
      </c>
      <c r="B5279" t="s">
        <v>2649</v>
      </c>
      <c r="C5279" t="s">
        <v>2675</v>
      </c>
      <c r="D5279" s="15">
        <v>43970</v>
      </c>
      <c r="E5279" s="15" t="str">
        <f>_xlfn.IFNA(IF(LEFT(VLOOKUP(RecordTable[[#This Row],[METRC]],METRC!A:B,2,FALSE),4)=LEFT(RecordTable[[#This Row],[CloneBarcode]],4),"match","MISMATCH"),"dead")</f>
        <v>dead</v>
      </c>
      <c r="F5279" s="15" t="str">
        <f>_xlfn.IFNA(INDEX(Table6[[#All],[Location]],MATCH(RecordTable[[#This Row],[METRC]],Table6[Tag],0)),"DEAD")</f>
        <v>DEAD</v>
      </c>
    </row>
    <row r="5280" spans="1:6" x14ac:dyDescent="0.25">
      <c r="A5280" t="s">
        <v>94</v>
      </c>
      <c r="B5280" t="s">
        <v>2649</v>
      </c>
      <c r="C5280" t="s">
        <v>2709</v>
      </c>
      <c r="D5280" s="15">
        <v>43970</v>
      </c>
      <c r="E5280" s="15" t="str">
        <f>_xlfn.IFNA(IF(LEFT(VLOOKUP(RecordTable[[#This Row],[METRC]],METRC!A:B,2,FALSE),4)=LEFT(RecordTable[[#This Row],[CloneBarcode]],4),"match","MISMATCH"),"dead")</f>
        <v>dead</v>
      </c>
      <c r="F5280" s="15" t="str">
        <f>_xlfn.IFNA(INDEX(Table6[[#All],[Location]],MATCH(RecordTable[[#This Row],[METRC]],Table6[Tag],0)),"DEAD")</f>
        <v>DEAD</v>
      </c>
    </row>
    <row r="5281" spans="1:6" x14ac:dyDescent="0.25">
      <c r="A5281" t="s">
        <v>98</v>
      </c>
      <c r="B5281" t="s">
        <v>2649</v>
      </c>
      <c r="C5281" t="s">
        <v>2714</v>
      </c>
      <c r="D5281" s="15">
        <v>43970</v>
      </c>
      <c r="E5281" s="15" t="str">
        <f>_xlfn.IFNA(IF(LEFT(VLOOKUP(RecordTable[[#This Row],[METRC]],METRC!A:B,2,FALSE),4)=LEFT(RecordTable[[#This Row],[CloneBarcode]],4),"match","MISMATCH"),"dead")</f>
        <v>dead</v>
      </c>
      <c r="F5281" s="15" t="str">
        <f>_xlfn.IFNA(INDEX(Table6[[#All],[Location]],MATCH(RecordTable[[#This Row],[METRC]],Table6[Tag],0)),"DEAD")</f>
        <v>DEAD</v>
      </c>
    </row>
    <row r="5282" spans="1:6" x14ac:dyDescent="0.25">
      <c r="A5282" t="s">
        <v>5015</v>
      </c>
      <c r="B5282" t="s">
        <v>3707</v>
      </c>
      <c r="C5282" t="s">
        <v>4765</v>
      </c>
      <c r="D5282" s="15">
        <v>43970</v>
      </c>
      <c r="E5282" s="15" t="str">
        <f>_xlfn.IFNA(IF(LEFT(VLOOKUP(RecordTable[[#This Row],[METRC]],METRC!A:B,2,FALSE),4)=LEFT(RecordTable[[#This Row],[CloneBarcode]],4),"match","MISMATCH"),"dead")</f>
        <v>dead</v>
      </c>
      <c r="F5282" s="15" t="str">
        <f>_xlfn.IFNA(INDEX(Table6[[#All],[Location]],MATCH(RecordTable[[#This Row],[METRC]],Table6[Tag],0)),"DEAD")</f>
        <v>DEAD</v>
      </c>
    </row>
    <row r="5283" spans="1:6" x14ac:dyDescent="0.25">
      <c r="A5283" t="s">
        <v>5016</v>
      </c>
      <c r="B5283" t="s">
        <v>3707</v>
      </c>
      <c r="C5283" t="s">
        <v>4764</v>
      </c>
      <c r="D5283" s="15">
        <v>43970</v>
      </c>
      <c r="E5283" s="15" t="str">
        <f>_xlfn.IFNA(IF(LEFT(VLOOKUP(RecordTable[[#This Row],[METRC]],METRC!A:B,2,FALSE),4)=LEFT(RecordTable[[#This Row],[CloneBarcode]],4),"match","MISMATCH"),"dead")</f>
        <v>dead</v>
      </c>
      <c r="F5283" s="15" t="str">
        <f>_xlfn.IFNA(INDEX(Table6[[#All],[Location]],MATCH(RecordTable[[#This Row],[METRC]],Table6[Tag],0)),"DEAD")</f>
        <v>DEAD</v>
      </c>
    </row>
    <row r="5284" spans="1:6" x14ac:dyDescent="0.25">
      <c r="A5284" t="s">
        <v>5017</v>
      </c>
      <c r="B5284" t="s">
        <v>3707</v>
      </c>
      <c r="C5284" t="s">
        <v>4760</v>
      </c>
      <c r="D5284" s="15">
        <v>43970</v>
      </c>
      <c r="E5284" s="15" t="str">
        <f>_xlfn.IFNA(IF(LEFT(VLOOKUP(RecordTable[[#This Row],[METRC]],METRC!A:B,2,FALSE),4)=LEFT(RecordTable[[#This Row],[CloneBarcode]],4),"match","MISMATCH"),"dead")</f>
        <v>dead</v>
      </c>
      <c r="F5284" s="15" t="str">
        <f>_xlfn.IFNA(INDEX(Table6[[#All],[Location]],MATCH(RecordTable[[#This Row],[METRC]],Table6[Tag],0)),"DEAD")</f>
        <v>DEAD</v>
      </c>
    </row>
    <row r="5285" spans="1:6" x14ac:dyDescent="0.25">
      <c r="A5285" t="s">
        <v>4997</v>
      </c>
      <c r="B5285" t="s">
        <v>4240</v>
      </c>
      <c r="C5285" t="s">
        <v>4474</v>
      </c>
      <c r="D5285" s="15">
        <v>43970</v>
      </c>
      <c r="E5285" s="15" t="str">
        <f>_xlfn.IFNA(IF(LEFT(VLOOKUP(RecordTable[[#This Row],[METRC]],METRC!A:B,2,FALSE),4)=LEFT(RecordTable[[#This Row],[CloneBarcode]],4),"match","MISMATCH"),"dead")</f>
        <v>dead</v>
      </c>
      <c r="F5285" s="15" t="str">
        <f>_xlfn.IFNA(INDEX(Table6[[#All],[Location]],MATCH(RecordTable[[#This Row],[METRC]],Table6[Tag],0)),"DEAD")</f>
        <v>DEAD</v>
      </c>
    </row>
    <row r="5286" spans="1:6" x14ac:dyDescent="0.25">
      <c r="A5286" t="s">
        <v>4998</v>
      </c>
      <c r="B5286" t="s">
        <v>4240</v>
      </c>
      <c r="C5286" t="s">
        <v>4473</v>
      </c>
      <c r="D5286" s="15">
        <v>43970</v>
      </c>
      <c r="E5286" s="15" t="str">
        <f>_xlfn.IFNA(IF(LEFT(VLOOKUP(RecordTable[[#This Row],[METRC]],METRC!A:B,2,FALSE),4)=LEFT(RecordTable[[#This Row],[CloneBarcode]],4),"match","MISMATCH"),"dead")</f>
        <v>dead</v>
      </c>
      <c r="F5286" s="15" t="str">
        <f>_xlfn.IFNA(INDEX(Table6[[#All],[Location]],MATCH(RecordTable[[#This Row],[METRC]],Table6[Tag],0)),"DEAD")</f>
        <v>DEAD</v>
      </c>
    </row>
    <row r="5287" spans="1:6" x14ac:dyDescent="0.25">
      <c r="A5287" t="s">
        <v>5018</v>
      </c>
      <c r="B5287" t="s">
        <v>4240</v>
      </c>
      <c r="C5287" t="s">
        <v>4472</v>
      </c>
      <c r="D5287" s="15">
        <v>43970</v>
      </c>
      <c r="E5287" s="15" t="str">
        <f>_xlfn.IFNA(IF(LEFT(VLOOKUP(RecordTable[[#This Row],[METRC]],METRC!A:B,2,FALSE),4)=LEFT(RecordTable[[#This Row],[CloneBarcode]],4),"match","MISMATCH"),"dead")</f>
        <v>dead</v>
      </c>
      <c r="F5287" s="15" t="str">
        <f>_xlfn.IFNA(INDEX(Table6[[#All],[Location]],MATCH(RecordTable[[#This Row],[METRC]],Table6[Tag],0)),"DEAD")</f>
        <v>DEAD</v>
      </c>
    </row>
    <row r="5288" spans="1:6" x14ac:dyDescent="0.25">
      <c r="A5288" t="s">
        <v>4926</v>
      </c>
      <c r="B5288" t="s">
        <v>4240</v>
      </c>
      <c r="C5288" t="s">
        <v>4471</v>
      </c>
      <c r="D5288" s="15">
        <v>43970</v>
      </c>
      <c r="E5288" s="15" t="str">
        <f>_xlfn.IFNA(IF(LEFT(VLOOKUP(RecordTable[[#This Row],[METRC]],METRC!A:B,2,FALSE),4)=LEFT(RecordTable[[#This Row],[CloneBarcode]],4),"match","MISMATCH"),"dead")</f>
        <v>dead</v>
      </c>
      <c r="F5288" s="15" t="str">
        <f>_xlfn.IFNA(INDEX(Table6[[#All],[Location]],MATCH(RecordTable[[#This Row],[METRC]],Table6[Tag],0)),"DEAD")</f>
        <v>DEAD</v>
      </c>
    </row>
    <row r="5289" spans="1:6" x14ac:dyDescent="0.25">
      <c r="A5289" t="s">
        <v>71</v>
      </c>
      <c r="B5289" t="s">
        <v>229</v>
      </c>
      <c r="C5289" t="s">
        <v>2692</v>
      </c>
      <c r="D5289" s="15">
        <v>43970</v>
      </c>
      <c r="E5289" s="15" t="str">
        <f>_xlfn.IFNA(IF(LEFT(VLOOKUP(RecordTable[[#This Row],[METRC]],METRC!A:B,2,FALSE),4)=LEFT(RecordTable[[#This Row],[CloneBarcode]],4),"match","MISMATCH"),"dead")</f>
        <v>dead</v>
      </c>
      <c r="F5289" s="15" t="str">
        <f>_xlfn.IFNA(INDEX(Table6[[#All],[Location]],MATCH(RecordTable[[#This Row],[METRC]],Table6[Tag],0)),"DEAD")</f>
        <v>DEAD</v>
      </c>
    </row>
    <row r="5290" spans="1:6" x14ac:dyDescent="0.25">
      <c r="A5290" t="s">
        <v>4774</v>
      </c>
      <c r="B5290" t="s">
        <v>2684</v>
      </c>
      <c r="C5290" t="s">
        <v>4252</v>
      </c>
      <c r="D5290" s="15">
        <v>43970</v>
      </c>
      <c r="E5290" s="15" t="str">
        <f>_xlfn.IFNA(IF(LEFT(VLOOKUP(RecordTable[[#This Row],[METRC]],METRC!A:B,2,FALSE),4)=LEFT(RecordTable[[#This Row],[CloneBarcode]],4),"match","MISMATCH"),"dead")</f>
        <v>dead</v>
      </c>
      <c r="F5290" s="15" t="str">
        <f>_xlfn.IFNA(INDEX(Table6[[#All],[Location]],MATCH(RecordTable[[#This Row],[METRC]],Table6[Tag],0)),"DEAD")</f>
        <v>DEAD</v>
      </c>
    </row>
    <row r="5291" spans="1:6" x14ac:dyDescent="0.25">
      <c r="A5291" t="s">
        <v>4999</v>
      </c>
      <c r="B5291" t="s">
        <v>2734</v>
      </c>
      <c r="C5291" t="s">
        <v>271</v>
      </c>
      <c r="D5291" s="15">
        <v>43970</v>
      </c>
      <c r="E5291" s="15" t="str">
        <f>_xlfn.IFNA(IF(LEFT(VLOOKUP(RecordTable[[#This Row],[METRC]],METRC!A:B,2,FALSE),4)=LEFT(RecordTable[[#This Row],[CloneBarcode]],4),"match","MISMATCH"),"dead")</f>
        <v>dead</v>
      </c>
      <c r="F5291" s="15" t="str">
        <f>_xlfn.IFNA(INDEX(Table6[[#All],[Location]],MATCH(RecordTable[[#This Row],[METRC]],Table6[Tag],0)),"DEAD")</f>
        <v>DEAD</v>
      </c>
    </row>
    <row r="5292" spans="1:6" x14ac:dyDescent="0.25">
      <c r="A5292" t="s">
        <v>58</v>
      </c>
      <c r="B5292" t="s">
        <v>2679</v>
      </c>
      <c r="C5292" t="s">
        <v>2681</v>
      </c>
      <c r="D5292" s="15">
        <v>43970</v>
      </c>
      <c r="E5292" s="15" t="str">
        <f>_xlfn.IFNA(IF(LEFT(VLOOKUP(RecordTable[[#This Row],[METRC]],METRC!A:B,2,FALSE),4)=LEFT(RecordTable[[#This Row],[CloneBarcode]],4),"match","MISMATCH"),"dead")</f>
        <v>dead</v>
      </c>
      <c r="F5292" s="15" t="str">
        <f>_xlfn.IFNA(INDEX(Table6[[#All],[Location]],MATCH(RecordTable[[#This Row],[METRC]],Table6[Tag],0)),"DEAD")</f>
        <v>DEAD</v>
      </c>
    </row>
    <row r="5293" spans="1:6" x14ac:dyDescent="0.25">
      <c r="A5293" t="s">
        <v>56</v>
      </c>
      <c r="B5293" t="s">
        <v>2679</v>
      </c>
      <c r="C5293" t="s">
        <v>2680</v>
      </c>
      <c r="D5293" s="15">
        <v>43970</v>
      </c>
      <c r="E5293" s="15" t="str">
        <f>_xlfn.IFNA(IF(LEFT(VLOOKUP(RecordTable[[#This Row],[METRC]],METRC!A:B,2,FALSE),4)=LEFT(RecordTable[[#This Row],[CloneBarcode]],4),"match","MISMATCH"),"dead")</f>
        <v>dead</v>
      </c>
      <c r="F5293" s="15" t="str">
        <f>_xlfn.IFNA(INDEX(Table6[[#All],[Location]],MATCH(RecordTable[[#This Row],[METRC]],Table6[Tag],0)),"DEAD")</f>
        <v>DEAD</v>
      </c>
    </row>
    <row r="5294" spans="1:6" x14ac:dyDescent="0.25">
      <c r="A5294" t="s">
        <v>4620</v>
      </c>
      <c r="B5294" t="s">
        <v>2679</v>
      </c>
      <c r="C5294" t="s">
        <v>4158</v>
      </c>
      <c r="D5294" s="15">
        <v>43970</v>
      </c>
      <c r="E5294" s="15" t="str">
        <f>_xlfn.IFNA(IF(LEFT(VLOOKUP(RecordTable[[#This Row],[METRC]],METRC!A:B,2,FALSE),4)=LEFT(RecordTable[[#This Row],[CloneBarcode]],4),"match","MISMATCH"),"dead")</f>
        <v>dead</v>
      </c>
      <c r="F5294" s="15" t="str">
        <f>_xlfn.IFNA(INDEX(Table6[[#All],[Location]],MATCH(RecordTable[[#This Row],[METRC]],Table6[Tag],0)),"DEAD")</f>
        <v>DEAD</v>
      </c>
    </row>
    <row r="5295" spans="1:6" x14ac:dyDescent="0.25">
      <c r="A5295" t="s">
        <v>4621</v>
      </c>
      <c r="B5295" t="s">
        <v>2679</v>
      </c>
      <c r="C5295" t="s">
        <v>57</v>
      </c>
      <c r="D5295" s="15">
        <v>43970</v>
      </c>
      <c r="E5295" s="15" t="str">
        <f>_xlfn.IFNA(IF(LEFT(VLOOKUP(RecordTable[[#This Row],[METRC]],METRC!A:B,2,FALSE),4)=LEFT(RecordTable[[#This Row],[CloneBarcode]],4),"match","MISMATCH"),"dead")</f>
        <v>dead</v>
      </c>
      <c r="F5295" s="15" t="str">
        <f>_xlfn.IFNA(INDEX(Table6[[#All],[Location]],MATCH(RecordTable[[#This Row],[METRC]],Table6[Tag],0)),"DEAD")</f>
        <v>DEAD</v>
      </c>
    </row>
    <row r="5296" spans="1:6" x14ac:dyDescent="0.25">
      <c r="A5296" t="s">
        <v>104</v>
      </c>
      <c r="B5296" t="s">
        <v>2679</v>
      </c>
      <c r="C5296" t="s">
        <v>185</v>
      </c>
      <c r="D5296" s="15">
        <v>43970</v>
      </c>
      <c r="E5296" s="15" t="str">
        <f>_xlfn.IFNA(IF(LEFT(VLOOKUP(RecordTable[[#This Row],[METRC]],METRC!A:B,2,FALSE),4)=LEFT(RecordTable[[#This Row],[CloneBarcode]],4),"match","MISMATCH"),"dead")</f>
        <v>dead</v>
      </c>
      <c r="F5296" s="15" t="str">
        <f>_xlfn.IFNA(INDEX(Table6[[#All],[Location]],MATCH(RecordTable[[#This Row],[METRC]],Table6[Tag],0)),"DEAD")</f>
        <v>DEAD</v>
      </c>
    </row>
    <row r="5297" spans="1:6" x14ac:dyDescent="0.25">
      <c r="A5297" t="s">
        <v>106</v>
      </c>
      <c r="B5297" t="s">
        <v>2679</v>
      </c>
      <c r="C5297" t="s">
        <v>2719</v>
      </c>
      <c r="D5297" s="15">
        <v>43970</v>
      </c>
      <c r="E5297" s="15" t="str">
        <f>_xlfn.IFNA(IF(LEFT(VLOOKUP(RecordTable[[#This Row],[METRC]],METRC!A:B,2,FALSE),4)=LEFT(RecordTable[[#This Row],[CloneBarcode]],4),"match","MISMATCH"),"dead")</f>
        <v>dead</v>
      </c>
      <c r="F5297" s="15" t="str">
        <f>_xlfn.IFNA(INDEX(Table6[[#All],[Location]],MATCH(RecordTable[[#This Row],[METRC]],Table6[Tag],0)),"DEAD")</f>
        <v>DEAD</v>
      </c>
    </row>
    <row r="5298" spans="1:6" x14ac:dyDescent="0.25">
      <c r="A5298" t="s">
        <v>82</v>
      </c>
      <c r="B5298" t="s">
        <v>2679</v>
      </c>
      <c r="C5298" t="s">
        <v>2701</v>
      </c>
      <c r="D5298" s="15">
        <v>43970</v>
      </c>
      <c r="E5298" s="15" t="str">
        <f>_xlfn.IFNA(IF(LEFT(VLOOKUP(RecordTable[[#This Row],[METRC]],METRC!A:B,2,FALSE),4)=LEFT(RecordTable[[#This Row],[CloneBarcode]],4),"match","MISMATCH"),"dead")</f>
        <v>dead</v>
      </c>
      <c r="F5298" s="15" t="str">
        <f>_xlfn.IFNA(INDEX(Table6[[#All],[Location]],MATCH(RecordTable[[#This Row],[METRC]],Table6[Tag],0)),"DEAD")</f>
        <v>DEAD</v>
      </c>
    </row>
    <row r="5299" spans="1:6" x14ac:dyDescent="0.25">
      <c r="A5299" t="s">
        <v>31</v>
      </c>
      <c r="B5299" t="s">
        <v>2652</v>
      </c>
      <c r="C5299" t="s">
        <v>2653</v>
      </c>
      <c r="D5299" s="15">
        <v>43970</v>
      </c>
      <c r="E5299" s="15" t="str">
        <f>_xlfn.IFNA(IF(LEFT(VLOOKUP(RecordTable[[#This Row],[METRC]],METRC!A:B,2,FALSE),4)=LEFT(RecordTable[[#This Row],[CloneBarcode]],4),"match","MISMATCH"),"dead")</f>
        <v>dead</v>
      </c>
      <c r="F5299" s="15" t="str">
        <f>_xlfn.IFNA(INDEX(Table6[[#All],[Location]],MATCH(RecordTable[[#This Row],[METRC]],Table6[Tag],0)),"DEAD")</f>
        <v>DEAD</v>
      </c>
    </row>
    <row r="5300" spans="1:6" x14ac:dyDescent="0.25">
      <c r="A5300" t="s">
        <v>4977</v>
      </c>
      <c r="B5300" t="s">
        <v>2652</v>
      </c>
      <c r="C5300" t="s">
        <v>183</v>
      </c>
      <c r="D5300" s="15">
        <v>43970</v>
      </c>
      <c r="E5300" s="15" t="str">
        <f>_xlfn.IFNA(IF(LEFT(VLOOKUP(RecordTable[[#This Row],[METRC]],METRC!A:B,2,FALSE),4)=LEFT(RecordTable[[#This Row],[CloneBarcode]],4),"match","MISMATCH"),"dead")</f>
        <v>dead</v>
      </c>
      <c r="F5300" s="15" t="str">
        <f>_xlfn.IFNA(INDEX(Table6[[#All],[Location]],MATCH(RecordTable[[#This Row],[METRC]],Table6[Tag],0)),"DEAD")</f>
        <v>DEAD</v>
      </c>
    </row>
    <row r="5301" spans="1:6" x14ac:dyDescent="0.25">
      <c r="A5301" t="s">
        <v>126</v>
      </c>
      <c r="B5301" t="s">
        <v>2652</v>
      </c>
      <c r="C5301" t="s">
        <v>2739</v>
      </c>
      <c r="D5301" s="15">
        <v>43970</v>
      </c>
      <c r="E5301" s="15" t="str">
        <f>_xlfn.IFNA(IF(LEFT(VLOOKUP(RecordTable[[#This Row],[METRC]],METRC!A:B,2,FALSE),4)=LEFT(RecordTable[[#This Row],[CloneBarcode]],4),"match","MISMATCH"),"dead")</f>
        <v>dead</v>
      </c>
      <c r="F5301" s="15" t="str">
        <f>_xlfn.IFNA(INDEX(Table6[[#All],[Location]],MATCH(RecordTable[[#This Row],[METRC]],Table6[Tag],0)),"DEAD")</f>
        <v>DEAD</v>
      </c>
    </row>
    <row r="5302" spans="1:6" x14ac:dyDescent="0.25">
      <c r="A5302" t="s">
        <v>83</v>
      </c>
      <c r="B5302" t="s">
        <v>2652</v>
      </c>
      <c r="C5302" t="s">
        <v>2702</v>
      </c>
      <c r="D5302" s="15">
        <v>43970</v>
      </c>
      <c r="E5302" s="15" t="str">
        <f>_xlfn.IFNA(IF(LEFT(VLOOKUP(RecordTable[[#This Row],[METRC]],METRC!A:B,2,FALSE),4)=LEFT(RecordTable[[#This Row],[CloneBarcode]],4),"match","MISMATCH"),"dead")</f>
        <v>dead</v>
      </c>
      <c r="F5302" s="15" t="str">
        <f>_xlfn.IFNA(INDEX(Table6[[#All],[Location]],MATCH(RecordTable[[#This Row],[METRC]],Table6[Tag],0)),"DEAD")</f>
        <v>DEAD</v>
      </c>
    </row>
    <row r="5303" spans="1:6" x14ac:dyDescent="0.25">
      <c r="A5303" t="s">
        <v>5002</v>
      </c>
      <c r="B5303" t="s">
        <v>3159</v>
      </c>
      <c r="C5303" t="s">
        <v>4805</v>
      </c>
      <c r="D5303" s="15">
        <v>43970</v>
      </c>
      <c r="E5303" s="15" t="str">
        <f>_xlfn.IFNA(IF(LEFT(VLOOKUP(RecordTable[[#This Row],[METRC]],METRC!A:B,2,FALSE),4)=LEFT(RecordTable[[#This Row],[CloneBarcode]],4),"match","MISMATCH"),"dead")</f>
        <v>dead</v>
      </c>
      <c r="F5303" s="15" t="str">
        <f>_xlfn.IFNA(INDEX(Table6[[#All],[Location]],MATCH(RecordTable[[#This Row],[METRC]],Table6[Tag],0)),"DEAD")</f>
        <v>DEAD</v>
      </c>
    </row>
    <row r="5304" spans="1:6" x14ac:dyDescent="0.25">
      <c r="A5304" t="s">
        <v>5019</v>
      </c>
      <c r="B5304" t="s">
        <v>3159</v>
      </c>
      <c r="C5304" t="s">
        <v>4808</v>
      </c>
      <c r="D5304" s="15">
        <v>43970</v>
      </c>
      <c r="E5304" s="15" t="str">
        <f>_xlfn.IFNA(IF(LEFT(VLOOKUP(RecordTable[[#This Row],[METRC]],METRC!A:B,2,FALSE),4)=LEFT(RecordTable[[#This Row],[CloneBarcode]],4),"match","MISMATCH"),"dead")</f>
        <v>dead</v>
      </c>
      <c r="F5304" s="15" t="str">
        <f>_xlfn.IFNA(INDEX(Table6[[#All],[Location]],MATCH(RecordTable[[#This Row],[METRC]],Table6[Tag],0)),"DEAD")</f>
        <v>DEAD</v>
      </c>
    </row>
    <row r="5305" spans="1:6" x14ac:dyDescent="0.25">
      <c r="A5305" t="s">
        <v>5003</v>
      </c>
      <c r="B5305" t="s">
        <v>3159</v>
      </c>
      <c r="C5305" t="s">
        <v>4807</v>
      </c>
      <c r="D5305" s="15">
        <v>43970</v>
      </c>
      <c r="E5305" s="15" t="str">
        <f>_xlfn.IFNA(IF(LEFT(VLOOKUP(RecordTable[[#This Row],[METRC]],METRC!A:B,2,FALSE),4)=LEFT(RecordTable[[#This Row],[CloneBarcode]],4),"match","MISMATCH"),"dead")</f>
        <v>dead</v>
      </c>
      <c r="F5305" s="15" t="str">
        <f>_xlfn.IFNA(INDEX(Table6[[#All],[Location]],MATCH(RecordTable[[#This Row],[METRC]],Table6[Tag],0)),"DEAD")</f>
        <v>DEAD</v>
      </c>
    </row>
    <row r="5306" spans="1:6" x14ac:dyDescent="0.25">
      <c r="A5306" t="s">
        <v>5001</v>
      </c>
      <c r="B5306" t="s">
        <v>3159</v>
      </c>
      <c r="C5306" t="s">
        <v>4804</v>
      </c>
      <c r="D5306" s="15">
        <v>43970</v>
      </c>
      <c r="E5306" s="15" t="str">
        <f>_xlfn.IFNA(IF(LEFT(VLOOKUP(RecordTable[[#This Row],[METRC]],METRC!A:B,2,FALSE),4)=LEFT(RecordTable[[#This Row],[CloneBarcode]],4),"match","MISMATCH"),"dead")</f>
        <v>dead</v>
      </c>
      <c r="F5306" s="15" t="str">
        <f>_xlfn.IFNA(INDEX(Table6[[#All],[Location]],MATCH(RecordTable[[#This Row],[METRC]],Table6[Tag],0)),"DEAD")</f>
        <v>DEAD</v>
      </c>
    </row>
    <row r="5307" spans="1:6" x14ac:dyDescent="0.25">
      <c r="A5307" t="s">
        <v>4628</v>
      </c>
      <c r="B5307" t="s">
        <v>3159</v>
      </c>
      <c r="C5307" t="s">
        <v>3877</v>
      </c>
      <c r="D5307" s="15">
        <v>43970</v>
      </c>
      <c r="E5307" s="15" t="str">
        <f>_xlfn.IFNA(IF(LEFT(VLOOKUP(RecordTable[[#This Row],[METRC]],METRC!A:B,2,FALSE),4)=LEFT(RecordTable[[#This Row],[CloneBarcode]],4),"match","MISMATCH"),"dead")</f>
        <v>dead</v>
      </c>
      <c r="F5307" s="15" t="str">
        <f>_xlfn.IFNA(INDEX(Table6[[#All],[Location]],MATCH(RecordTable[[#This Row],[METRC]],Table6[Tag],0)),"DEAD")</f>
        <v>DEAD</v>
      </c>
    </row>
    <row r="5308" spans="1:6" x14ac:dyDescent="0.25">
      <c r="A5308" t="s">
        <v>5020</v>
      </c>
      <c r="B5308" t="s">
        <v>3159</v>
      </c>
      <c r="C5308" t="s">
        <v>4806</v>
      </c>
      <c r="D5308" s="15">
        <v>43970</v>
      </c>
      <c r="E5308" s="15" t="str">
        <f>_xlfn.IFNA(IF(LEFT(VLOOKUP(RecordTable[[#This Row],[METRC]],METRC!A:B,2,FALSE),4)=LEFT(RecordTable[[#This Row],[CloneBarcode]],4),"match","MISMATCH"),"dead")</f>
        <v>dead</v>
      </c>
      <c r="F5308" s="15" t="str">
        <f>_xlfn.IFNA(INDEX(Table6[[#All],[Location]],MATCH(RecordTable[[#This Row],[METRC]],Table6[Tag],0)),"DEAD")</f>
        <v>DEAD</v>
      </c>
    </row>
    <row r="5309" spans="1:6" x14ac:dyDescent="0.25">
      <c r="A5309" t="s">
        <v>5021</v>
      </c>
      <c r="B5309" t="s">
        <v>2636</v>
      </c>
      <c r="C5309" t="s">
        <v>170</v>
      </c>
      <c r="D5309" s="15">
        <v>43970</v>
      </c>
      <c r="E5309" s="15" t="str">
        <f>_xlfn.IFNA(IF(LEFT(VLOOKUP(RecordTable[[#This Row],[METRC]],METRC!A:B,2,FALSE),4)=LEFT(RecordTable[[#This Row],[CloneBarcode]],4),"match","MISMATCH"),"dead")</f>
        <v>dead</v>
      </c>
      <c r="F5309" s="15" t="str">
        <f>_xlfn.IFNA(INDEX(Table6[[#All],[Location]],MATCH(RecordTable[[#This Row],[METRC]],Table6[Tag],0)),"DEAD")</f>
        <v>DEAD</v>
      </c>
    </row>
    <row r="5310" spans="1:6" x14ac:dyDescent="0.25">
      <c r="A5310" t="s">
        <v>4981</v>
      </c>
      <c r="B5310" t="s">
        <v>2636</v>
      </c>
      <c r="C5310" t="s">
        <v>16</v>
      </c>
      <c r="D5310" s="15">
        <v>43970</v>
      </c>
      <c r="E5310" s="15" t="str">
        <f>_xlfn.IFNA(IF(LEFT(VLOOKUP(RecordTable[[#This Row],[METRC]],METRC!A:B,2,FALSE),4)=LEFT(RecordTable[[#This Row],[CloneBarcode]],4),"match","MISMATCH"),"dead")</f>
        <v>dead</v>
      </c>
      <c r="F5310" s="15" t="str">
        <f>_xlfn.IFNA(INDEX(Table6[[#All],[Location]],MATCH(RecordTable[[#This Row],[METRC]],Table6[Tag],0)),"DEAD")</f>
        <v>DEAD</v>
      </c>
    </row>
    <row r="5311" spans="1:6" x14ac:dyDescent="0.25">
      <c r="A5311" t="s">
        <v>5022</v>
      </c>
      <c r="B5311" t="s">
        <v>3165</v>
      </c>
      <c r="C5311" t="s">
        <v>4707</v>
      </c>
      <c r="D5311" s="15">
        <v>43970</v>
      </c>
      <c r="E5311" s="15" t="str">
        <f>_xlfn.IFNA(IF(LEFT(VLOOKUP(RecordTable[[#This Row],[METRC]],METRC!A:B,2,FALSE),4)=LEFT(RecordTable[[#This Row],[CloneBarcode]],4),"match","MISMATCH"),"dead")</f>
        <v>dead</v>
      </c>
      <c r="F5311" s="15" t="str">
        <f>_xlfn.IFNA(INDEX(Table6[[#All],[Location]],MATCH(RecordTable[[#This Row],[METRC]],Table6[Tag],0)),"DEAD")</f>
        <v>DEAD</v>
      </c>
    </row>
    <row r="5312" spans="1:6" x14ac:dyDescent="0.25">
      <c r="A5312" t="s">
        <v>4982</v>
      </c>
      <c r="B5312" t="s">
        <v>3165</v>
      </c>
      <c r="C5312" t="s">
        <v>4706</v>
      </c>
      <c r="D5312" s="15">
        <v>43970</v>
      </c>
      <c r="E5312" s="15" t="str">
        <f>_xlfn.IFNA(IF(LEFT(VLOOKUP(RecordTable[[#This Row],[METRC]],METRC!A:B,2,FALSE),4)=LEFT(RecordTable[[#This Row],[CloneBarcode]],4),"match","MISMATCH"),"dead")</f>
        <v>dead</v>
      </c>
      <c r="F5312" s="15" t="str">
        <f>_xlfn.IFNA(INDEX(Table6[[#All],[Location]],MATCH(RecordTable[[#This Row],[METRC]],Table6[Tag],0)),"DEAD")</f>
        <v>DEAD</v>
      </c>
    </row>
    <row r="5313" spans="1:6" x14ac:dyDescent="0.25">
      <c r="A5313" t="s">
        <v>34</v>
      </c>
      <c r="B5313" t="s">
        <v>35</v>
      </c>
      <c r="C5313" t="s">
        <v>2656</v>
      </c>
      <c r="D5313" s="15">
        <v>43970</v>
      </c>
      <c r="E5313" s="15" t="str">
        <f>_xlfn.IFNA(IF(LEFT(VLOOKUP(RecordTable[[#This Row],[METRC]],METRC!A:B,2,FALSE),4)=LEFT(RecordTable[[#This Row],[CloneBarcode]],4),"match","MISMATCH"),"dead")</f>
        <v>dead</v>
      </c>
      <c r="F5313" s="15" t="str">
        <f>_xlfn.IFNA(INDEX(Table6[[#All],[Location]],MATCH(RecordTable[[#This Row],[METRC]],Table6[Tag],0)),"DEAD")</f>
        <v>DEAD</v>
      </c>
    </row>
    <row r="5314" spans="1:6" x14ac:dyDescent="0.25">
      <c r="A5314" t="s">
        <v>59</v>
      </c>
      <c r="B5314" t="s">
        <v>35</v>
      </c>
      <c r="C5314" t="s">
        <v>2682</v>
      </c>
      <c r="D5314" s="15">
        <v>43970</v>
      </c>
      <c r="E5314" s="15" t="str">
        <f>_xlfn.IFNA(IF(LEFT(VLOOKUP(RecordTable[[#This Row],[METRC]],METRC!A:B,2,FALSE),4)=LEFT(RecordTable[[#This Row],[CloneBarcode]],4),"match","MISMATCH"),"dead")</f>
        <v>dead</v>
      </c>
      <c r="F5314" s="15" t="str">
        <f>_xlfn.IFNA(INDEX(Table6[[#All],[Location]],MATCH(RecordTable[[#This Row],[METRC]],Table6[Tag],0)),"DEAD")</f>
        <v>DEAD</v>
      </c>
    </row>
    <row r="5315" spans="1:6" x14ac:dyDescent="0.25">
      <c r="A5315" t="s">
        <v>137</v>
      </c>
      <c r="B5315" t="s">
        <v>35</v>
      </c>
      <c r="C5315" t="s">
        <v>2748</v>
      </c>
      <c r="D5315" s="15">
        <v>43970</v>
      </c>
      <c r="E5315" s="15" t="str">
        <f>_xlfn.IFNA(IF(LEFT(VLOOKUP(RecordTable[[#This Row],[METRC]],METRC!A:B,2,FALSE),4)=LEFT(RecordTable[[#This Row],[CloneBarcode]],4),"match","MISMATCH"),"dead")</f>
        <v>dead</v>
      </c>
      <c r="F5315" s="15" t="str">
        <f>_xlfn.IFNA(INDEX(Table6[[#All],[Location]],MATCH(RecordTable[[#This Row],[METRC]],Table6[Tag],0)),"DEAD")</f>
        <v>DEAD</v>
      </c>
    </row>
    <row r="5316" spans="1:6" x14ac:dyDescent="0.25">
      <c r="A5316" t="s">
        <v>146</v>
      </c>
      <c r="B5316" t="s">
        <v>35</v>
      </c>
      <c r="C5316" t="s">
        <v>2756</v>
      </c>
      <c r="D5316" s="15">
        <v>43970</v>
      </c>
      <c r="E5316" s="15" t="str">
        <f>_xlfn.IFNA(IF(LEFT(VLOOKUP(RecordTable[[#This Row],[METRC]],METRC!A:B,2,FALSE),4)=LEFT(RecordTable[[#This Row],[CloneBarcode]],4),"match","MISMATCH"),"dead")</f>
        <v>dead</v>
      </c>
      <c r="F5316" s="15" t="str">
        <f>_xlfn.IFNA(INDEX(Table6[[#All],[Location]],MATCH(RecordTable[[#This Row],[METRC]],Table6[Tag],0)),"DEAD")</f>
        <v>DEAD</v>
      </c>
    </row>
    <row r="5317" spans="1:6" x14ac:dyDescent="0.25">
      <c r="A5317" t="s">
        <v>100</v>
      </c>
      <c r="B5317" t="s">
        <v>35</v>
      </c>
      <c r="C5317" t="s">
        <v>2716</v>
      </c>
      <c r="D5317" s="15">
        <v>43970</v>
      </c>
      <c r="E5317" s="15" t="str">
        <f>_xlfn.IFNA(IF(LEFT(VLOOKUP(RecordTable[[#This Row],[METRC]],METRC!A:B,2,FALSE),4)=LEFT(RecordTable[[#This Row],[CloneBarcode]],4),"match","MISMATCH"),"dead")</f>
        <v>dead</v>
      </c>
      <c r="F5317" s="15" t="str">
        <f>_xlfn.IFNA(INDEX(Table6[[#All],[Location]],MATCH(RecordTable[[#This Row],[METRC]],Table6[Tag],0)),"DEAD")</f>
        <v>DEAD</v>
      </c>
    </row>
    <row r="5318" spans="1:6" x14ac:dyDescent="0.25">
      <c r="A5318" t="s">
        <v>4634</v>
      </c>
      <c r="B5318" t="s">
        <v>2676</v>
      </c>
      <c r="C5318" t="s">
        <v>54</v>
      </c>
      <c r="D5318" s="15">
        <v>43970</v>
      </c>
      <c r="E5318" s="15" t="str">
        <f>_xlfn.IFNA(IF(LEFT(VLOOKUP(RecordTable[[#This Row],[METRC]],METRC!A:B,2,FALSE),4)=LEFT(RecordTable[[#This Row],[CloneBarcode]],4),"match","MISMATCH"),"dead")</f>
        <v>dead</v>
      </c>
      <c r="F5318" s="15" t="str">
        <f>_xlfn.IFNA(INDEX(Table6[[#All],[Location]],MATCH(RecordTable[[#This Row],[METRC]],Table6[Tag],0)),"DEAD")</f>
        <v>DEAD</v>
      </c>
    </row>
    <row r="5319" spans="1:6" x14ac:dyDescent="0.25">
      <c r="A5319" t="s">
        <v>93</v>
      </c>
      <c r="B5319" t="s">
        <v>2676</v>
      </c>
      <c r="C5319" t="s">
        <v>2708</v>
      </c>
      <c r="D5319" s="15">
        <v>43970</v>
      </c>
      <c r="E5319" s="15" t="str">
        <f>_xlfn.IFNA(IF(LEFT(VLOOKUP(RecordTable[[#This Row],[METRC]],METRC!A:B,2,FALSE),4)=LEFT(RecordTable[[#This Row],[CloneBarcode]],4),"match","MISMATCH"),"dead")</f>
        <v>dead</v>
      </c>
      <c r="F5319" s="15" t="str">
        <f>_xlfn.IFNA(INDEX(Table6[[#All],[Location]],MATCH(RecordTable[[#This Row],[METRC]],Table6[Tag],0)),"DEAD")</f>
        <v>DEAD</v>
      </c>
    </row>
    <row r="5320" spans="1:6" x14ac:dyDescent="0.25">
      <c r="A5320" t="s">
        <v>77</v>
      </c>
      <c r="B5320" t="s">
        <v>2676</v>
      </c>
      <c r="C5320" t="s">
        <v>2699</v>
      </c>
      <c r="D5320" s="15">
        <v>43970</v>
      </c>
      <c r="E5320" s="15" t="str">
        <f>_xlfn.IFNA(IF(LEFT(VLOOKUP(RecordTable[[#This Row],[METRC]],METRC!A:B,2,FALSE),4)=LEFT(RecordTable[[#This Row],[CloneBarcode]],4),"match","MISMATCH"),"dead")</f>
        <v>dead</v>
      </c>
      <c r="F5320" s="15" t="str">
        <f>_xlfn.IFNA(INDEX(Table6[[#All],[Location]],MATCH(RecordTable[[#This Row],[METRC]],Table6[Tag],0)),"DEAD")</f>
        <v>DEAD</v>
      </c>
    </row>
    <row r="5321" spans="1:6" x14ac:dyDescent="0.25">
      <c r="A5321" t="s">
        <v>4635</v>
      </c>
      <c r="B5321" t="s">
        <v>2676</v>
      </c>
      <c r="C5321" t="s">
        <v>78</v>
      </c>
      <c r="D5321" s="15">
        <v>43970</v>
      </c>
      <c r="E5321" s="15" t="str">
        <f>_xlfn.IFNA(IF(LEFT(VLOOKUP(RecordTable[[#This Row],[METRC]],METRC!A:B,2,FALSE),4)=LEFT(RecordTable[[#This Row],[CloneBarcode]],4),"match","MISMATCH"),"dead")</f>
        <v>dead</v>
      </c>
      <c r="F5321" s="15" t="str">
        <f>_xlfn.IFNA(INDEX(Table6[[#All],[Location]],MATCH(RecordTable[[#This Row],[METRC]],Table6[Tag],0)),"DEAD")</f>
        <v>DEAD</v>
      </c>
    </row>
    <row r="5322" spans="1:6" x14ac:dyDescent="0.25">
      <c r="A5322" t="s">
        <v>4642</v>
      </c>
      <c r="B5322" t="s">
        <v>62</v>
      </c>
      <c r="C5322" t="s">
        <v>81</v>
      </c>
      <c r="D5322" s="15">
        <v>43970</v>
      </c>
      <c r="E5322" s="15" t="str">
        <f>_xlfn.IFNA(IF(LEFT(VLOOKUP(RecordTable[[#This Row],[METRC]],METRC!A:B,2,FALSE),4)=LEFT(RecordTable[[#This Row],[CloneBarcode]],4),"match","MISMATCH"),"dead")</f>
        <v>dead</v>
      </c>
      <c r="F5322" s="15" t="str">
        <f>_xlfn.IFNA(INDEX(Table6[[#All],[Location]],MATCH(RecordTable[[#This Row],[METRC]],Table6[Tag],0)),"DEAD")</f>
        <v>DEAD</v>
      </c>
    </row>
    <row r="5323" spans="1:6" x14ac:dyDescent="0.25">
      <c r="A5323" t="s">
        <v>61</v>
      </c>
      <c r="B5323" t="s">
        <v>62</v>
      </c>
      <c r="C5323" t="s">
        <v>102</v>
      </c>
      <c r="D5323" s="15">
        <v>43970</v>
      </c>
      <c r="E5323" s="15" t="str">
        <f>_xlfn.IFNA(IF(LEFT(VLOOKUP(RecordTable[[#This Row],[METRC]],METRC!A:B,2,FALSE),4)=LEFT(RecordTable[[#This Row],[CloneBarcode]],4),"match","MISMATCH"),"dead")</f>
        <v>dead</v>
      </c>
      <c r="F5323" s="15" t="str">
        <f>_xlfn.IFNA(INDEX(Table6[[#All],[Location]],MATCH(RecordTable[[#This Row],[METRC]],Table6[Tag],0)),"DEAD")</f>
        <v>DEAD</v>
      </c>
    </row>
    <row r="5324" spans="1:6" x14ac:dyDescent="0.25">
      <c r="A5324" t="s">
        <v>80</v>
      </c>
      <c r="B5324" t="s">
        <v>62</v>
      </c>
      <c r="C5324" t="s">
        <v>2700</v>
      </c>
      <c r="D5324" s="15">
        <v>43970</v>
      </c>
      <c r="E5324" s="15" t="str">
        <f>_xlfn.IFNA(IF(LEFT(VLOOKUP(RecordTable[[#This Row],[METRC]],METRC!A:B,2,FALSE),4)=LEFT(RecordTable[[#This Row],[CloneBarcode]],4),"match","MISMATCH"),"dead")</f>
        <v>dead</v>
      </c>
      <c r="F5324" s="15" t="str">
        <f>_xlfn.IFNA(INDEX(Table6[[#All],[Location]],MATCH(RecordTable[[#This Row],[METRC]],Table6[Tag],0)),"DEAD")</f>
        <v>DEAD</v>
      </c>
    </row>
    <row r="5325" spans="1:6" x14ac:dyDescent="0.25">
      <c r="A5325" t="s">
        <v>101</v>
      </c>
      <c r="B5325" t="s">
        <v>62</v>
      </c>
      <c r="C5325" t="s">
        <v>2717</v>
      </c>
      <c r="D5325" s="15">
        <v>43970</v>
      </c>
      <c r="E5325" s="15" t="str">
        <f>_xlfn.IFNA(IF(LEFT(VLOOKUP(RecordTable[[#This Row],[METRC]],METRC!A:B,2,FALSE),4)=LEFT(RecordTable[[#This Row],[CloneBarcode]],4),"match","MISMATCH"),"dead")</f>
        <v>dead</v>
      </c>
      <c r="F5325" s="15" t="str">
        <f>_xlfn.IFNA(INDEX(Table6[[#All],[Location]],MATCH(RecordTable[[#This Row],[METRC]],Table6[Tag],0)),"DEAD")</f>
        <v>DEAD</v>
      </c>
    </row>
    <row r="5326" spans="1:6" x14ac:dyDescent="0.25">
      <c r="A5326" t="s">
        <v>105</v>
      </c>
      <c r="B5326" t="s">
        <v>62</v>
      </c>
      <c r="C5326" t="s">
        <v>2718</v>
      </c>
      <c r="D5326" s="15">
        <v>43970</v>
      </c>
      <c r="E5326" s="15" t="str">
        <f>_xlfn.IFNA(IF(LEFT(VLOOKUP(RecordTable[[#This Row],[METRC]],METRC!A:B,2,FALSE),4)=LEFT(RecordTable[[#This Row],[CloneBarcode]],4),"match","MISMATCH"),"dead")</f>
        <v>dead</v>
      </c>
      <c r="F5326" s="15" t="str">
        <f>_xlfn.IFNA(INDEX(Table6[[#All],[Location]],MATCH(RecordTable[[#This Row],[METRC]],Table6[Tag],0)),"DEAD")</f>
        <v>DEAD</v>
      </c>
    </row>
    <row r="5327" spans="1:6" x14ac:dyDescent="0.25">
      <c r="A5327" t="s">
        <v>4643</v>
      </c>
      <c r="B5327" t="s">
        <v>62</v>
      </c>
      <c r="C5327" t="s">
        <v>4169</v>
      </c>
      <c r="D5327" s="15">
        <v>43970</v>
      </c>
      <c r="E5327" s="15" t="str">
        <f>_xlfn.IFNA(IF(LEFT(VLOOKUP(RecordTable[[#This Row],[METRC]],METRC!A:B,2,FALSE),4)=LEFT(RecordTable[[#This Row],[CloneBarcode]],4),"match","MISMATCH"),"dead")</f>
        <v>dead</v>
      </c>
      <c r="F5327" s="15" t="str">
        <f>_xlfn.IFNA(INDEX(Table6[[#All],[Location]],MATCH(RecordTable[[#This Row],[METRC]],Table6[Tag],0)),"DEAD")</f>
        <v>DEAD</v>
      </c>
    </row>
    <row r="5328" spans="1:6" x14ac:dyDescent="0.25">
      <c r="A5328" t="s">
        <v>19</v>
      </c>
      <c r="B5328" t="s">
        <v>2642</v>
      </c>
      <c r="C5328" t="s">
        <v>2643</v>
      </c>
      <c r="D5328" s="15">
        <v>43970</v>
      </c>
      <c r="E5328" s="15" t="str">
        <f>_xlfn.IFNA(IF(LEFT(VLOOKUP(RecordTable[[#This Row],[METRC]],METRC!A:B,2,FALSE),4)=LEFT(RecordTable[[#This Row],[CloneBarcode]],4),"match","MISMATCH"),"dead")</f>
        <v>dead</v>
      </c>
      <c r="F5328" s="15" t="str">
        <f>_xlfn.IFNA(INDEX(Table6[[#All],[Location]],MATCH(RecordTable[[#This Row],[METRC]],Table6[Tag],0)),"DEAD")</f>
        <v>DEAD</v>
      </c>
    </row>
    <row r="5329" spans="1:6" x14ac:dyDescent="0.25">
      <c r="A5329" t="s">
        <v>23</v>
      </c>
      <c r="B5329" t="s">
        <v>2642</v>
      </c>
      <c r="C5329" t="s">
        <v>2648</v>
      </c>
      <c r="D5329" s="15">
        <v>43970</v>
      </c>
      <c r="E5329" s="15" t="str">
        <f>_xlfn.IFNA(IF(LEFT(VLOOKUP(RecordTable[[#This Row],[METRC]],METRC!A:B,2,FALSE),4)=LEFT(RecordTable[[#This Row],[CloneBarcode]],4),"match","MISMATCH"),"dead")</f>
        <v>dead</v>
      </c>
      <c r="F5329" s="15" t="str">
        <f>_xlfn.IFNA(INDEX(Table6[[#All],[Location]],MATCH(RecordTable[[#This Row],[METRC]],Table6[Tag],0)),"DEAD")</f>
        <v>DEAD</v>
      </c>
    </row>
    <row r="5330" spans="1:6" x14ac:dyDescent="0.25">
      <c r="A5330" t="s">
        <v>25</v>
      </c>
      <c r="B5330" t="s">
        <v>2642</v>
      </c>
      <c r="C5330" t="s">
        <v>2651</v>
      </c>
      <c r="D5330" s="15">
        <v>43970</v>
      </c>
      <c r="E5330" s="15" t="str">
        <f>_xlfn.IFNA(IF(LEFT(VLOOKUP(RecordTable[[#This Row],[METRC]],METRC!A:B,2,FALSE),4)=LEFT(RecordTable[[#This Row],[CloneBarcode]],4),"match","MISMATCH"),"dead")</f>
        <v>dead</v>
      </c>
      <c r="F5330" s="15" t="str">
        <f>_xlfn.IFNA(INDEX(Table6[[#All],[Location]],MATCH(RecordTable[[#This Row],[METRC]],Table6[Tag],0)),"DEAD")</f>
        <v>DEAD</v>
      </c>
    </row>
    <row r="5331" spans="1:6" x14ac:dyDescent="0.25">
      <c r="A5331" t="s">
        <v>134</v>
      </c>
      <c r="B5331" t="s">
        <v>2642</v>
      </c>
      <c r="C5331" t="s">
        <v>2746</v>
      </c>
      <c r="D5331" s="15">
        <v>43970</v>
      </c>
      <c r="E5331" s="15" t="str">
        <f>_xlfn.IFNA(IF(LEFT(VLOOKUP(RecordTable[[#This Row],[METRC]],METRC!A:B,2,FALSE),4)=LEFT(RecordTable[[#This Row],[CloneBarcode]],4),"match","MISMATCH"),"dead")</f>
        <v>dead</v>
      </c>
      <c r="F5331" s="15" t="str">
        <f>_xlfn.IFNA(INDEX(Table6[[#All],[Location]],MATCH(RecordTable[[#This Row],[METRC]],Table6[Tag],0)),"DEAD")</f>
        <v>DEAD</v>
      </c>
    </row>
    <row r="5332" spans="1:6" x14ac:dyDescent="0.25">
      <c r="A5332" t="s">
        <v>4815</v>
      </c>
      <c r="B5332" t="s">
        <v>2642</v>
      </c>
      <c r="C5332" t="s">
        <v>20</v>
      </c>
      <c r="D5332" s="15">
        <v>43970</v>
      </c>
      <c r="E5332" s="15" t="str">
        <f>_xlfn.IFNA(IF(LEFT(VLOOKUP(RecordTable[[#This Row],[METRC]],METRC!A:B,2,FALSE),4)=LEFT(RecordTable[[#This Row],[CloneBarcode]],4),"match","MISMATCH"),"dead")</f>
        <v>dead</v>
      </c>
      <c r="F5332" s="15" t="str">
        <f>_xlfn.IFNA(INDEX(Table6[[#All],[Location]],MATCH(RecordTable[[#This Row],[METRC]],Table6[Tag],0)),"DEAD")</f>
        <v>DEAD</v>
      </c>
    </row>
    <row r="5333" spans="1:6" x14ac:dyDescent="0.25">
      <c r="A5333" t="s">
        <v>4816</v>
      </c>
      <c r="B5333" t="s">
        <v>2642</v>
      </c>
      <c r="C5333" t="s">
        <v>4505</v>
      </c>
      <c r="D5333" s="15">
        <v>43970</v>
      </c>
      <c r="E5333" s="15" t="str">
        <f>_xlfn.IFNA(IF(LEFT(VLOOKUP(RecordTable[[#This Row],[METRC]],METRC!A:B,2,FALSE),4)=LEFT(RecordTable[[#This Row],[CloneBarcode]],4),"match","MISMATCH"),"dead")</f>
        <v>dead</v>
      </c>
      <c r="F5333" s="15" t="str">
        <f>_xlfn.IFNA(INDEX(Table6[[#All],[Location]],MATCH(RecordTable[[#This Row],[METRC]],Table6[Tag],0)),"DEAD")</f>
        <v>DEAD</v>
      </c>
    </row>
    <row r="5334" spans="1:6" x14ac:dyDescent="0.25">
      <c r="A5334" t="s">
        <v>4817</v>
      </c>
      <c r="B5334" t="s">
        <v>2642</v>
      </c>
      <c r="C5334" t="s">
        <v>176</v>
      </c>
      <c r="D5334" s="15">
        <v>43970</v>
      </c>
      <c r="E5334" s="15" t="str">
        <f>_xlfn.IFNA(IF(LEFT(VLOOKUP(RecordTable[[#This Row],[METRC]],METRC!A:B,2,FALSE),4)=LEFT(RecordTable[[#This Row],[CloneBarcode]],4),"match","MISMATCH"),"dead")</f>
        <v>dead</v>
      </c>
      <c r="F5334" s="15" t="str">
        <f>_xlfn.IFNA(INDEX(Table6[[#All],[Location]],MATCH(RecordTable[[#This Row],[METRC]],Table6[Tag],0)),"DEAD")</f>
        <v>DEAD</v>
      </c>
    </row>
    <row r="5335" spans="1:6" x14ac:dyDescent="0.25">
      <c r="A5335" t="s">
        <v>48</v>
      </c>
      <c r="B5335" t="s">
        <v>2672</v>
      </c>
      <c r="C5335" t="s">
        <v>2673</v>
      </c>
      <c r="D5335" s="15">
        <v>43970</v>
      </c>
      <c r="E5335" s="15" t="str">
        <f>_xlfn.IFNA(IF(LEFT(VLOOKUP(RecordTable[[#This Row],[METRC]],METRC!A:B,2,FALSE),4)=LEFT(RecordTable[[#This Row],[CloneBarcode]],4),"match","MISMATCH"),"dead")</f>
        <v>dead</v>
      </c>
      <c r="F5335" s="15" t="str">
        <f>_xlfn.IFNA(INDEX(Table6[[#All],[Location]],MATCH(RecordTable[[#This Row],[METRC]],Table6[Tag],0)),"DEAD")</f>
        <v>DEAD</v>
      </c>
    </row>
    <row r="5336" spans="1:6" x14ac:dyDescent="0.25">
      <c r="A5336" t="s">
        <v>4818</v>
      </c>
      <c r="B5336" t="s">
        <v>2672</v>
      </c>
      <c r="C5336" t="s">
        <v>4508</v>
      </c>
      <c r="D5336" s="15">
        <v>43970</v>
      </c>
      <c r="E5336" s="15" t="str">
        <f>_xlfn.IFNA(IF(LEFT(VLOOKUP(RecordTable[[#This Row],[METRC]],METRC!A:B,2,FALSE),4)=LEFT(RecordTable[[#This Row],[CloneBarcode]],4),"match","MISMATCH"),"dead")</f>
        <v>dead</v>
      </c>
      <c r="F5336" s="15" t="str">
        <f>_xlfn.IFNA(INDEX(Table6[[#All],[Location]],MATCH(RecordTable[[#This Row],[METRC]],Table6[Tag],0)),"DEAD")</f>
        <v>DEAD</v>
      </c>
    </row>
    <row r="5337" spans="1:6" x14ac:dyDescent="0.25">
      <c r="A5337" t="s">
        <v>4819</v>
      </c>
      <c r="B5337" t="s">
        <v>2672</v>
      </c>
      <c r="C5337" t="s">
        <v>158</v>
      </c>
      <c r="D5337" s="15">
        <v>43970</v>
      </c>
      <c r="E5337" s="15" t="str">
        <f>_xlfn.IFNA(IF(LEFT(VLOOKUP(RecordTable[[#This Row],[METRC]],METRC!A:B,2,FALSE),4)=LEFT(RecordTable[[#This Row],[CloneBarcode]],4),"match","MISMATCH"),"dead")</f>
        <v>dead</v>
      </c>
      <c r="F5337" s="15" t="str">
        <f>_xlfn.IFNA(INDEX(Table6[[#All],[Location]],MATCH(RecordTable[[#This Row],[METRC]],Table6[Tag],0)),"DEAD")</f>
        <v>DEAD</v>
      </c>
    </row>
    <row r="5338" spans="1:6" x14ac:dyDescent="0.25">
      <c r="A5338" t="s">
        <v>70</v>
      </c>
      <c r="B5338" t="s">
        <v>2672</v>
      </c>
      <c r="C5338" t="s">
        <v>2691</v>
      </c>
      <c r="D5338" s="15">
        <v>43970</v>
      </c>
      <c r="E5338" s="15" t="str">
        <f>_xlfn.IFNA(IF(LEFT(VLOOKUP(RecordTable[[#This Row],[METRC]],METRC!A:B,2,FALSE),4)=LEFT(RecordTable[[#This Row],[CloneBarcode]],4),"match","MISMATCH"),"dead")</f>
        <v>dead</v>
      </c>
      <c r="F5338" s="15" t="str">
        <f>_xlfn.IFNA(INDEX(Table6[[#All],[Location]],MATCH(RecordTable[[#This Row],[METRC]],Table6[Tag],0)),"DEAD")</f>
        <v>DEAD</v>
      </c>
    </row>
    <row r="5339" spans="1:6" x14ac:dyDescent="0.25">
      <c r="A5339" t="s">
        <v>111</v>
      </c>
      <c r="B5339" t="s">
        <v>2726</v>
      </c>
      <c r="C5339" t="s">
        <v>2727</v>
      </c>
      <c r="D5339" s="15">
        <v>43970</v>
      </c>
      <c r="E5339" s="15" t="str">
        <f>_xlfn.IFNA(IF(LEFT(VLOOKUP(RecordTable[[#This Row],[METRC]],METRC!A:B,2,FALSE),4)=LEFT(RecordTable[[#This Row],[CloneBarcode]],4),"match","MISMATCH"),"dead")</f>
        <v>dead</v>
      </c>
      <c r="F5339" s="15" t="str">
        <f>_xlfn.IFNA(INDEX(Table6[[#All],[Location]],MATCH(RecordTable[[#This Row],[METRC]],Table6[Tag],0)),"DEAD")</f>
        <v>DEAD</v>
      </c>
    </row>
    <row r="5340" spans="1:6" x14ac:dyDescent="0.25">
      <c r="A5340" t="s">
        <v>132</v>
      </c>
      <c r="B5340" t="s">
        <v>2726</v>
      </c>
      <c r="C5340" t="s">
        <v>2744</v>
      </c>
      <c r="D5340" s="15">
        <v>43970</v>
      </c>
      <c r="E5340" s="15" t="str">
        <f>_xlfn.IFNA(IF(LEFT(VLOOKUP(RecordTable[[#This Row],[METRC]],METRC!A:B,2,FALSE),4)=LEFT(RecordTable[[#This Row],[CloneBarcode]],4),"match","MISMATCH"),"dead")</f>
        <v>dead</v>
      </c>
      <c r="F5340" s="15" t="str">
        <f>_xlfn.IFNA(INDEX(Table6[[#All],[Location]],MATCH(RecordTable[[#This Row],[METRC]],Table6[Tag],0)),"DEAD")</f>
        <v>DEAD</v>
      </c>
    </row>
    <row r="5341" spans="1:6" x14ac:dyDescent="0.25">
      <c r="A5341" t="s">
        <v>21</v>
      </c>
      <c r="B5341" t="s">
        <v>2645</v>
      </c>
      <c r="C5341" t="s">
        <v>2646</v>
      </c>
      <c r="D5341" s="15">
        <v>43970</v>
      </c>
      <c r="E5341" s="15" t="str">
        <f>_xlfn.IFNA(IF(LEFT(VLOOKUP(RecordTable[[#This Row],[METRC]],METRC!A:B,2,FALSE),4)=LEFT(RecordTable[[#This Row],[CloneBarcode]],4),"match","MISMATCH"),"dead")</f>
        <v>dead</v>
      </c>
      <c r="F5341" s="15" t="str">
        <f>_xlfn.IFNA(INDEX(Table6[[#All],[Location]],MATCH(RecordTable[[#This Row],[METRC]],Table6[Tag],0)),"DEAD")</f>
        <v>DEAD</v>
      </c>
    </row>
    <row r="5342" spans="1:6" x14ac:dyDescent="0.25">
      <c r="A5342" t="s">
        <v>28</v>
      </c>
      <c r="B5342" t="s">
        <v>2645</v>
      </c>
      <c r="C5342" t="s">
        <v>189</v>
      </c>
      <c r="D5342" s="15">
        <v>43970</v>
      </c>
      <c r="E5342" s="15" t="str">
        <f>_xlfn.IFNA(IF(LEFT(VLOOKUP(RecordTable[[#This Row],[METRC]],METRC!A:B,2,FALSE),4)=LEFT(RecordTable[[#This Row],[CloneBarcode]],4),"match","MISMATCH"),"dead")</f>
        <v>dead</v>
      </c>
      <c r="F5342" s="15" t="str">
        <f>_xlfn.IFNA(INDEX(Table6[[#All],[Location]],MATCH(RecordTable[[#This Row],[METRC]],Table6[Tag],0)),"DEAD")</f>
        <v>DEAD</v>
      </c>
    </row>
    <row r="5343" spans="1:6" x14ac:dyDescent="0.25">
      <c r="A5343" t="s">
        <v>36</v>
      </c>
      <c r="B5343" t="s">
        <v>2645</v>
      </c>
      <c r="C5343" t="s">
        <v>22</v>
      </c>
      <c r="D5343" s="15">
        <v>43970</v>
      </c>
      <c r="E5343" s="15" t="str">
        <f>_xlfn.IFNA(IF(LEFT(VLOOKUP(RecordTable[[#This Row],[METRC]],METRC!A:B,2,FALSE),4)=LEFT(RecordTable[[#This Row],[CloneBarcode]],4),"match","MISMATCH"),"dead")</f>
        <v>dead</v>
      </c>
      <c r="F5343" s="15" t="str">
        <f>_xlfn.IFNA(INDEX(Table6[[#All],[Location]],MATCH(RecordTable[[#This Row],[METRC]],Table6[Tag],0)),"DEAD")</f>
        <v>DEAD</v>
      </c>
    </row>
    <row r="5344" spans="1:6" x14ac:dyDescent="0.25">
      <c r="A5344" t="s">
        <v>41</v>
      </c>
      <c r="B5344" t="s">
        <v>2662</v>
      </c>
      <c r="C5344" t="s">
        <v>2663</v>
      </c>
      <c r="D5344" s="15">
        <v>43970</v>
      </c>
      <c r="E5344" s="15" t="str">
        <f>_xlfn.IFNA(IF(LEFT(VLOOKUP(RecordTable[[#This Row],[METRC]],METRC!A:B,2,FALSE),4)=LEFT(RecordTable[[#This Row],[CloneBarcode]],4),"match","MISMATCH"),"dead")</f>
        <v>dead</v>
      </c>
      <c r="F5344" s="15" t="str">
        <f>_xlfn.IFNA(INDEX(Table6[[#All],[Location]],MATCH(RecordTable[[#This Row],[METRC]],Table6[Tag],0)),"DEAD")</f>
        <v>DEAD</v>
      </c>
    </row>
    <row r="5345" spans="1:6" x14ac:dyDescent="0.25">
      <c r="A5345" t="s">
        <v>75</v>
      </c>
      <c r="B5345" t="s">
        <v>2662</v>
      </c>
      <c r="C5345" t="s">
        <v>2698</v>
      </c>
      <c r="D5345" s="15">
        <v>43970</v>
      </c>
      <c r="E5345" s="15" t="str">
        <f>_xlfn.IFNA(IF(LEFT(VLOOKUP(RecordTable[[#This Row],[METRC]],METRC!A:B,2,FALSE),4)=LEFT(RecordTable[[#This Row],[CloneBarcode]],4),"match","MISMATCH"),"dead")</f>
        <v>dead</v>
      </c>
      <c r="F5345" s="15" t="str">
        <f>_xlfn.IFNA(INDEX(Table6[[#All],[Location]],MATCH(RecordTable[[#This Row],[METRC]],Table6[Tag],0)),"DEAD")</f>
        <v>DEAD</v>
      </c>
    </row>
    <row r="5346" spans="1:6" x14ac:dyDescent="0.25">
      <c r="A5346" t="s">
        <v>95</v>
      </c>
      <c r="B5346" t="s">
        <v>2662</v>
      </c>
      <c r="C5346" t="s">
        <v>2712</v>
      </c>
      <c r="D5346" s="15">
        <v>43970</v>
      </c>
      <c r="E5346" s="15" t="str">
        <f>_xlfn.IFNA(IF(LEFT(VLOOKUP(RecordTable[[#This Row],[METRC]],METRC!A:B,2,FALSE),4)=LEFT(RecordTable[[#This Row],[CloneBarcode]],4),"match","MISMATCH"),"dead")</f>
        <v>dead</v>
      </c>
      <c r="F5346" s="15" t="str">
        <f>_xlfn.IFNA(INDEX(Table6[[#All],[Location]],MATCH(RecordTable[[#This Row],[METRC]],Table6[Tag],0)),"DEAD")</f>
        <v>DEAD</v>
      </c>
    </row>
    <row r="5347" spans="1:6" x14ac:dyDescent="0.25">
      <c r="A5347" t="s">
        <v>17</v>
      </c>
      <c r="B5347" t="s">
        <v>2639</v>
      </c>
      <c r="C5347" t="s">
        <v>2640</v>
      </c>
      <c r="D5347" s="15">
        <v>43970</v>
      </c>
      <c r="E5347" s="15" t="str">
        <f>_xlfn.IFNA(IF(LEFT(VLOOKUP(RecordTable[[#This Row],[METRC]],METRC!A:B,2,FALSE),4)=LEFT(RecordTable[[#This Row],[CloneBarcode]],4),"match","MISMATCH"),"dead")</f>
        <v>dead</v>
      </c>
      <c r="F5347" s="15" t="str">
        <f>_xlfn.IFNA(INDEX(Table6[[#All],[Location]],MATCH(RecordTable[[#This Row],[METRC]],Table6[Tag],0)),"DEAD")</f>
        <v>DEAD</v>
      </c>
    </row>
    <row r="5348" spans="1:6" x14ac:dyDescent="0.25">
      <c r="A5348" t="s">
        <v>123</v>
      </c>
      <c r="B5348" t="s">
        <v>2715</v>
      </c>
      <c r="C5348" t="s">
        <v>2737</v>
      </c>
      <c r="D5348" s="15">
        <v>43970</v>
      </c>
      <c r="E5348" s="15" t="str">
        <f>_xlfn.IFNA(IF(LEFT(VLOOKUP(RecordTable[[#This Row],[METRC]],METRC!A:B,2,FALSE),4)=LEFT(RecordTable[[#This Row],[CloneBarcode]],4),"match","MISMATCH"),"dead")</f>
        <v>dead</v>
      </c>
      <c r="F5348" s="15" t="str">
        <f>_xlfn.IFNA(INDEX(Table6[[#All],[Location]],MATCH(RecordTable[[#This Row],[METRC]],Table6[Tag],0)),"DEAD")</f>
        <v>DEAD</v>
      </c>
    </row>
    <row r="5349" spans="1:6" x14ac:dyDescent="0.25">
      <c r="A5349" t="s">
        <v>4994</v>
      </c>
      <c r="B5349" t="s">
        <v>2715</v>
      </c>
      <c r="C5349" t="s">
        <v>4720</v>
      </c>
      <c r="D5349" s="15">
        <v>43970</v>
      </c>
      <c r="E5349" s="15" t="str">
        <f>_xlfn.IFNA(IF(LEFT(VLOOKUP(RecordTable[[#This Row],[METRC]],METRC!A:B,2,FALSE),4)=LEFT(RecordTable[[#This Row],[CloneBarcode]],4),"match","MISMATCH"),"dead")</f>
        <v>dead</v>
      </c>
      <c r="F5349" s="15" t="str">
        <f>_xlfn.IFNA(INDEX(Table6[[#All],[Location]],MATCH(RecordTable[[#This Row],[METRC]],Table6[Tag],0)),"DEAD")</f>
        <v>DEAD</v>
      </c>
    </row>
    <row r="5350" spans="1:6" x14ac:dyDescent="0.25">
      <c r="A5350" t="s">
        <v>143</v>
      </c>
      <c r="B5350" t="s">
        <v>2715</v>
      </c>
      <c r="C5350" t="s">
        <v>2753</v>
      </c>
      <c r="D5350" s="15">
        <v>43970</v>
      </c>
      <c r="E5350" s="15" t="str">
        <f>_xlfn.IFNA(IF(LEFT(VLOOKUP(RecordTable[[#This Row],[METRC]],METRC!A:B,2,FALSE),4)=LEFT(RecordTable[[#This Row],[CloneBarcode]],4),"match","MISMATCH"),"dead")</f>
        <v>dead</v>
      </c>
      <c r="F5350" s="15" t="str">
        <f>_xlfn.IFNA(INDEX(Table6[[#All],[Location]],MATCH(RecordTable[[#This Row],[METRC]],Table6[Tag],0)),"DEAD")</f>
        <v>DEAD</v>
      </c>
    </row>
    <row r="5351" spans="1:6" x14ac:dyDescent="0.25">
      <c r="A5351" t="s">
        <v>133</v>
      </c>
      <c r="B5351" t="s">
        <v>2715</v>
      </c>
      <c r="C5351" t="s">
        <v>2745</v>
      </c>
      <c r="D5351" s="15">
        <v>43970</v>
      </c>
      <c r="E5351" s="15" t="str">
        <f>_xlfn.IFNA(IF(LEFT(VLOOKUP(RecordTable[[#This Row],[METRC]],METRC!A:B,2,FALSE),4)=LEFT(RecordTable[[#This Row],[CloneBarcode]],4),"match","MISMATCH"),"dead")</f>
        <v>dead</v>
      </c>
      <c r="F5351" s="15" t="str">
        <f>_xlfn.IFNA(INDEX(Table6[[#All],[Location]],MATCH(RecordTable[[#This Row],[METRC]],Table6[Tag],0)),"DEAD")</f>
        <v>DEAD</v>
      </c>
    </row>
    <row r="5352" spans="1:6" x14ac:dyDescent="0.25">
      <c r="A5352" t="s">
        <v>107</v>
      </c>
      <c r="B5352" t="s">
        <v>2659</v>
      </c>
      <c r="C5352" t="s">
        <v>2720</v>
      </c>
      <c r="D5352" s="15">
        <v>43970</v>
      </c>
      <c r="E5352" s="15" t="str">
        <f>_xlfn.IFNA(IF(LEFT(VLOOKUP(RecordTable[[#This Row],[METRC]],METRC!A:B,2,FALSE),4)=LEFT(RecordTable[[#This Row],[CloneBarcode]],4),"match","MISMATCH"),"dead")</f>
        <v>dead</v>
      </c>
      <c r="F5352" s="15" t="str">
        <f>_xlfn.IFNA(INDEX(Table6[[#All],[Location]],MATCH(RecordTable[[#This Row],[METRC]],Table6[Tag],0)),"DEAD")</f>
        <v>DEAD</v>
      </c>
    </row>
    <row r="5353" spans="1:6" x14ac:dyDescent="0.25">
      <c r="A5353" t="s">
        <v>40</v>
      </c>
      <c r="B5353" t="s">
        <v>2659</v>
      </c>
      <c r="C5353" t="s">
        <v>2660</v>
      </c>
      <c r="D5353" s="15">
        <v>43970</v>
      </c>
      <c r="E5353" s="15" t="str">
        <f>_xlfn.IFNA(IF(LEFT(VLOOKUP(RecordTable[[#This Row],[METRC]],METRC!A:B,2,FALSE),4)=LEFT(RecordTable[[#This Row],[CloneBarcode]],4),"match","MISMATCH"),"dead")</f>
        <v>dead</v>
      </c>
      <c r="F5353" s="15" t="str">
        <f>_xlfn.IFNA(INDEX(Table6[[#All],[Location]],MATCH(RecordTable[[#This Row],[METRC]],Table6[Tag],0)),"DEAD")</f>
        <v>DEAD</v>
      </c>
    </row>
    <row r="5354" spans="1:6" x14ac:dyDescent="0.25">
      <c r="A5354" t="s">
        <v>128</v>
      </c>
      <c r="B5354" t="s">
        <v>2667</v>
      </c>
      <c r="C5354" t="s">
        <v>2740</v>
      </c>
      <c r="D5354" s="15">
        <v>43970</v>
      </c>
      <c r="E5354" s="15" t="str">
        <f>_xlfn.IFNA(IF(LEFT(VLOOKUP(RecordTable[[#This Row],[METRC]],METRC!A:B,2,FALSE),4)=LEFT(RecordTable[[#This Row],[CloneBarcode]],4),"match","MISMATCH"),"dead")</f>
        <v>dead</v>
      </c>
      <c r="F5354" s="15" t="str">
        <f>_xlfn.IFNA(INDEX(Table6[[#All],[Location]],MATCH(RecordTable[[#This Row],[METRC]],Table6[Tag],0)),"DEAD")</f>
        <v>DEAD</v>
      </c>
    </row>
    <row r="5355" spans="1:6" x14ac:dyDescent="0.25">
      <c r="A5355" t="s">
        <v>44</v>
      </c>
      <c r="B5355" t="s">
        <v>2667</v>
      </c>
      <c r="C5355" t="s">
        <v>2668</v>
      </c>
      <c r="D5355" s="15">
        <v>43970</v>
      </c>
      <c r="E5355" s="15" t="str">
        <f>_xlfn.IFNA(IF(LEFT(VLOOKUP(RecordTable[[#This Row],[METRC]],METRC!A:B,2,FALSE),4)=LEFT(RecordTable[[#This Row],[CloneBarcode]],4),"match","MISMATCH"),"dead")</f>
        <v>dead</v>
      </c>
      <c r="F5355" s="15" t="str">
        <f>_xlfn.IFNA(INDEX(Table6[[#All],[Location]],MATCH(RecordTable[[#This Row],[METRC]],Table6[Tag],0)),"DEAD")</f>
        <v>DEAD</v>
      </c>
    </row>
    <row r="5356" spans="1:6" x14ac:dyDescent="0.25">
      <c r="A5356" t="s">
        <v>4676</v>
      </c>
      <c r="B5356" t="s">
        <v>2667</v>
      </c>
      <c r="C5356" t="s">
        <v>113</v>
      </c>
      <c r="D5356" s="15">
        <v>43970</v>
      </c>
      <c r="E5356" s="15" t="str">
        <f>_xlfn.IFNA(IF(LEFT(VLOOKUP(RecordTable[[#This Row],[METRC]],METRC!A:B,2,FALSE),4)=LEFT(RecordTable[[#This Row],[CloneBarcode]],4),"match","MISMATCH"),"dead")</f>
        <v>dead</v>
      </c>
      <c r="F5356" s="15" t="str">
        <f>_xlfn.IFNA(INDEX(Table6[[#All],[Location]],MATCH(RecordTable[[#This Row],[METRC]],Table6[Tag],0)),"DEAD")</f>
        <v>DEAD</v>
      </c>
    </row>
    <row r="5357" spans="1:6" x14ac:dyDescent="0.25">
      <c r="A5357" t="s">
        <v>4674</v>
      </c>
      <c r="B5357" t="s">
        <v>2667</v>
      </c>
      <c r="C5357" t="s">
        <v>136</v>
      </c>
      <c r="D5357" s="15">
        <v>43970</v>
      </c>
      <c r="E5357" s="15" t="str">
        <f>_xlfn.IFNA(IF(LEFT(VLOOKUP(RecordTable[[#This Row],[METRC]],METRC!A:B,2,FALSE),4)=LEFT(RecordTable[[#This Row],[CloneBarcode]],4),"match","MISMATCH"),"dead")</f>
        <v>dead</v>
      </c>
      <c r="F5357" s="15" t="str">
        <f>_xlfn.IFNA(INDEX(Table6[[#All],[Location]],MATCH(RecordTable[[#This Row],[METRC]],Table6[Tag],0)),"DEAD")</f>
        <v>DEAD</v>
      </c>
    </row>
    <row r="5358" spans="1:6" x14ac:dyDescent="0.25">
      <c r="A5358" t="s">
        <v>135</v>
      </c>
      <c r="B5358" t="s">
        <v>2667</v>
      </c>
      <c r="C5358" t="s">
        <v>2747</v>
      </c>
      <c r="D5358" s="15">
        <v>43970</v>
      </c>
      <c r="E5358" s="15" t="str">
        <f>_xlfn.IFNA(IF(LEFT(VLOOKUP(RecordTable[[#This Row],[METRC]],METRC!A:B,2,FALSE),4)=LEFT(RecordTable[[#This Row],[CloneBarcode]],4),"match","MISMATCH"),"dead")</f>
        <v>dead</v>
      </c>
      <c r="F5358" s="15" t="str">
        <f>_xlfn.IFNA(INDEX(Table6[[#All],[Location]],MATCH(RecordTable[[#This Row],[METRC]],Table6[Tag],0)),"DEAD")</f>
        <v>DEAD</v>
      </c>
    </row>
    <row r="5359" spans="1:6" x14ac:dyDescent="0.25">
      <c r="A5359" t="s">
        <v>112</v>
      </c>
      <c r="B5359" t="s">
        <v>2667</v>
      </c>
      <c r="C5359" t="s">
        <v>2728</v>
      </c>
      <c r="D5359" s="15">
        <v>43970</v>
      </c>
      <c r="E5359" s="15" t="str">
        <f>_xlfn.IFNA(IF(LEFT(VLOOKUP(RecordTable[[#This Row],[METRC]],METRC!A:B,2,FALSE),4)=LEFT(RecordTable[[#This Row],[CloneBarcode]],4),"match","MISMATCH"),"dead")</f>
        <v>dead</v>
      </c>
      <c r="F5359" s="15" t="str">
        <f>_xlfn.IFNA(INDEX(Table6[[#All],[Location]],MATCH(RecordTable[[#This Row],[METRC]],Table6[Tag],0)),"DEAD")</f>
        <v>DEAD</v>
      </c>
    </row>
    <row r="5360" spans="1:6" x14ac:dyDescent="0.25">
      <c r="A5360" t="s">
        <v>4675</v>
      </c>
      <c r="B5360" t="s">
        <v>2667</v>
      </c>
      <c r="C5360" t="s">
        <v>4381</v>
      </c>
      <c r="D5360" s="15">
        <v>43970</v>
      </c>
      <c r="E5360" s="15" t="str">
        <f>_xlfn.IFNA(IF(LEFT(VLOOKUP(RecordTable[[#This Row],[METRC]],METRC!A:B,2,FALSE),4)=LEFT(RecordTable[[#This Row],[CloneBarcode]],4),"match","MISMATCH"),"dead")</f>
        <v>dead</v>
      </c>
      <c r="F5360" s="15" t="str">
        <f>_xlfn.IFNA(INDEX(Table6[[#All],[Location]],MATCH(RecordTable[[#This Row],[METRC]],Table6[Tag],0)),"DEAD")</f>
        <v>DEAD</v>
      </c>
    </row>
    <row r="5361" spans="1:6" x14ac:dyDescent="0.25">
      <c r="A5361" t="s">
        <v>142</v>
      </c>
      <c r="B5361" t="s">
        <v>117</v>
      </c>
      <c r="C5361" t="s">
        <v>119</v>
      </c>
      <c r="D5361" s="15">
        <v>43970</v>
      </c>
      <c r="E5361" s="15" t="str">
        <f>_xlfn.IFNA(IF(LEFT(VLOOKUP(RecordTable[[#This Row],[METRC]],METRC!A:B,2,FALSE),4)=LEFT(RecordTable[[#This Row],[CloneBarcode]],4),"match","MISMATCH"),"dead")</f>
        <v>dead</v>
      </c>
      <c r="F5361" s="15" t="str">
        <f>_xlfn.IFNA(INDEX(Table6[[#All],[Location]],MATCH(RecordTable[[#This Row],[METRC]],Table6[Tag],0)),"DEAD")</f>
        <v>DEAD</v>
      </c>
    </row>
    <row r="5362" spans="1:6" x14ac:dyDescent="0.25">
      <c r="A5362" t="s">
        <v>5023</v>
      </c>
      <c r="B5362" t="s">
        <v>3294</v>
      </c>
      <c r="C5362" t="s">
        <v>4531</v>
      </c>
      <c r="D5362" s="15">
        <v>43970</v>
      </c>
      <c r="E5362" s="15" t="str">
        <f>_xlfn.IFNA(IF(LEFT(VLOOKUP(RecordTable[[#This Row],[METRC]],METRC!A:B,2,FALSE),4)=LEFT(RecordTable[[#This Row],[CloneBarcode]],4),"match","MISMATCH"),"dead")</f>
        <v>dead</v>
      </c>
      <c r="F5362" s="15" t="str">
        <f>_xlfn.IFNA(INDEX(Table6[[#All],[Location]],MATCH(RecordTable[[#This Row],[METRC]],Table6[Tag],0)),"DEAD")</f>
        <v>DEAD</v>
      </c>
    </row>
    <row r="5363" spans="1:6" x14ac:dyDescent="0.25">
      <c r="A5363" t="s">
        <v>5004</v>
      </c>
      <c r="B5363" t="s">
        <v>3294</v>
      </c>
      <c r="C5363" t="s">
        <v>4532</v>
      </c>
      <c r="D5363" s="15">
        <v>43970</v>
      </c>
      <c r="E5363" s="15" t="str">
        <f>_xlfn.IFNA(IF(LEFT(VLOOKUP(RecordTable[[#This Row],[METRC]],METRC!A:B,2,FALSE),4)=LEFT(RecordTable[[#This Row],[CloneBarcode]],4),"match","MISMATCH"),"dead")</f>
        <v>dead</v>
      </c>
      <c r="F5363" s="15" t="str">
        <f>_xlfn.IFNA(INDEX(Table6[[#All],[Location]],MATCH(RecordTable[[#This Row],[METRC]],Table6[Tag],0)),"DEAD")</f>
        <v>DEAD</v>
      </c>
    </row>
    <row r="5364" spans="1:6" x14ac:dyDescent="0.25">
      <c r="A5364" t="s">
        <v>5006</v>
      </c>
      <c r="B5364" t="s">
        <v>3294</v>
      </c>
      <c r="C5364" t="s">
        <v>4530</v>
      </c>
      <c r="D5364" s="15">
        <v>43970</v>
      </c>
      <c r="E5364" s="15" t="str">
        <f>_xlfn.IFNA(IF(LEFT(VLOOKUP(RecordTable[[#This Row],[METRC]],METRC!A:B,2,FALSE),4)=LEFT(RecordTable[[#This Row],[CloneBarcode]],4),"match","MISMATCH"),"dead")</f>
        <v>dead</v>
      </c>
      <c r="F5364" s="15" t="str">
        <f>_xlfn.IFNA(INDEX(Table6[[#All],[Location]],MATCH(RecordTable[[#This Row],[METRC]],Table6[Tag],0)),"DEAD")</f>
        <v>DEAD</v>
      </c>
    </row>
    <row r="5365" spans="1:6" x14ac:dyDescent="0.25">
      <c r="A5365" t="s">
        <v>5005</v>
      </c>
      <c r="B5365" t="s">
        <v>3294</v>
      </c>
      <c r="C5365" t="s">
        <v>4529</v>
      </c>
      <c r="D5365" s="15">
        <v>43970</v>
      </c>
      <c r="E5365" s="15" t="str">
        <f>_xlfn.IFNA(IF(LEFT(VLOOKUP(RecordTable[[#This Row],[METRC]],METRC!A:B,2,FALSE),4)=LEFT(RecordTable[[#This Row],[CloneBarcode]],4),"match","MISMATCH"),"dead")</f>
        <v>dead</v>
      </c>
      <c r="F5365" s="15" t="str">
        <f>_xlfn.IFNA(INDEX(Table6[[#All],[Location]],MATCH(RecordTable[[#This Row],[METRC]],Table6[Tag],0)),"DEAD")</f>
        <v>DEAD</v>
      </c>
    </row>
    <row r="5366" spans="1:6" x14ac:dyDescent="0.25">
      <c r="A5366" t="s">
        <v>4682</v>
      </c>
      <c r="B5366" t="s">
        <v>3294</v>
      </c>
      <c r="C5366" t="s">
        <v>3912</v>
      </c>
      <c r="D5366" s="15">
        <v>43970</v>
      </c>
      <c r="E5366" s="15" t="str">
        <f>_xlfn.IFNA(IF(LEFT(VLOOKUP(RecordTable[[#This Row],[METRC]],METRC!A:B,2,FALSE),4)=LEFT(RecordTable[[#This Row],[CloneBarcode]],4),"match","MISMATCH"),"dead")</f>
        <v>dead</v>
      </c>
      <c r="F5366" s="15" t="str">
        <f>_xlfn.IFNA(INDEX(Table6[[#All],[Location]],MATCH(RecordTable[[#This Row],[METRC]],Table6[Tag],0)),"DEAD")</f>
        <v>DEAD</v>
      </c>
    </row>
    <row r="5367" spans="1:6" x14ac:dyDescent="0.25">
      <c r="A5367" t="s">
        <v>4683</v>
      </c>
      <c r="B5367" t="s">
        <v>3294</v>
      </c>
      <c r="C5367" t="s">
        <v>3911</v>
      </c>
      <c r="D5367" s="15">
        <v>43970</v>
      </c>
      <c r="E5367" s="15" t="str">
        <f>_xlfn.IFNA(IF(LEFT(VLOOKUP(RecordTable[[#This Row],[METRC]],METRC!A:B,2,FALSE),4)=LEFT(RecordTable[[#This Row],[CloneBarcode]],4),"match","MISMATCH"),"dead")</f>
        <v>dead</v>
      </c>
      <c r="F5367" s="15" t="str">
        <f>_xlfn.IFNA(INDEX(Table6[[#All],[Location]],MATCH(RecordTable[[#This Row],[METRC]],Table6[Tag],0)),"DEAD")</f>
        <v>DEAD</v>
      </c>
    </row>
    <row r="5368" spans="1:6" x14ac:dyDescent="0.25">
      <c r="A5368" t="s">
        <v>103</v>
      </c>
      <c r="B5368" t="s">
        <v>283</v>
      </c>
      <c r="C5368" t="s">
        <v>199</v>
      </c>
      <c r="D5368" s="15">
        <v>43970</v>
      </c>
      <c r="E5368" s="15" t="str">
        <f>_xlfn.IFNA(IF(LEFT(VLOOKUP(RecordTable[[#This Row],[METRC]],METRC!A:B,2,FALSE),4)=LEFT(RecordTable[[#This Row],[CloneBarcode]],4),"match","MISMATCH"),"dead")</f>
        <v>dead</v>
      </c>
      <c r="F5368" s="15" t="str">
        <f>_xlfn.IFNA(INDEX(Table6[[#All],[Location]],MATCH(RecordTable[[#This Row],[METRC]],Table6[Tag],0)),"DEAD")</f>
        <v>DEAD</v>
      </c>
    </row>
    <row r="5369" spans="1:6" x14ac:dyDescent="0.25">
      <c r="A5369" t="s">
        <v>125</v>
      </c>
      <c r="B5369" t="s">
        <v>283</v>
      </c>
      <c r="C5369" t="s">
        <v>2738</v>
      </c>
      <c r="D5369" s="15">
        <v>43970</v>
      </c>
      <c r="E5369" s="15" t="str">
        <f>_xlfn.IFNA(IF(LEFT(VLOOKUP(RecordTable[[#This Row],[METRC]],METRC!A:B,2,FALSE),4)=LEFT(RecordTable[[#This Row],[CloneBarcode]],4),"match","MISMATCH"),"dead")</f>
        <v>dead</v>
      </c>
      <c r="F5369" s="15" t="str">
        <f>_xlfn.IFNA(INDEX(Table6[[#All],[Location]],MATCH(RecordTable[[#This Row],[METRC]],Table6[Tag],0)),"DEAD")</f>
        <v>DEAD</v>
      </c>
    </row>
    <row r="5370" spans="1:6" x14ac:dyDescent="0.25">
      <c r="A5370" t="s">
        <v>74</v>
      </c>
      <c r="B5370" t="s">
        <v>283</v>
      </c>
      <c r="C5370" t="s">
        <v>2696</v>
      </c>
      <c r="D5370" s="15">
        <v>43970</v>
      </c>
      <c r="E5370" s="15" t="str">
        <f>_xlfn.IFNA(IF(LEFT(VLOOKUP(RecordTable[[#This Row],[METRC]],METRC!A:B,2,FALSE),4)=LEFT(RecordTable[[#This Row],[CloneBarcode]],4),"match","MISMATCH"),"dead")</f>
        <v>dead</v>
      </c>
      <c r="F5370" s="15" t="str">
        <f>_xlfn.IFNA(INDEX(Table6[[#All],[Location]],MATCH(RecordTable[[#This Row],[METRC]],Table6[Tag],0)),"DEAD")</f>
        <v>DEAD</v>
      </c>
    </row>
    <row r="5371" spans="1:6" x14ac:dyDescent="0.25">
      <c r="A5371" t="s">
        <v>79</v>
      </c>
      <c r="B5371" t="s">
        <v>283</v>
      </c>
      <c r="C5371" t="s">
        <v>196</v>
      </c>
      <c r="D5371" s="15">
        <v>43970</v>
      </c>
      <c r="E5371" s="15" t="str">
        <f>_xlfn.IFNA(IF(LEFT(VLOOKUP(RecordTable[[#This Row],[METRC]],METRC!A:B,2,FALSE),4)=LEFT(RecordTable[[#This Row],[CloneBarcode]],4),"match","MISMATCH"),"dead")</f>
        <v>dead</v>
      </c>
      <c r="F5371" s="15" t="str">
        <f>_xlfn.IFNA(INDEX(Table6[[#All],[Location]],MATCH(RecordTable[[#This Row],[METRC]],Table6[Tag],0)),"DEAD")</f>
        <v>DEAD</v>
      </c>
    </row>
    <row r="5372" spans="1:6" x14ac:dyDescent="0.25">
      <c r="A5372" t="s">
        <v>45</v>
      </c>
      <c r="B5372" t="s">
        <v>2669</v>
      </c>
      <c r="C5372" t="s">
        <v>287</v>
      </c>
      <c r="D5372" s="15">
        <v>43970</v>
      </c>
      <c r="E5372" s="15" t="str">
        <f>_xlfn.IFNA(IF(LEFT(VLOOKUP(RecordTable[[#This Row],[METRC]],METRC!A:B,2,FALSE),4)=LEFT(RecordTable[[#This Row],[CloneBarcode]],4),"match","MISMATCH"),"dead")</f>
        <v>dead</v>
      </c>
      <c r="F5372" s="15" t="str">
        <f>_xlfn.IFNA(INDEX(Table6[[#All],[Location]],MATCH(RecordTable[[#This Row],[METRC]],Table6[Tag],0)),"DEAD")</f>
        <v>DEAD</v>
      </c>
    </row>
    <row r="5373" spans="1:6" x14ac:dyDescent="0.25">
      <c r="A5373" t="s">
        <v>49</v>
      </c>
      <c r="B5373" t="s">
        <v>2669</v>
      </c>
      <c r="C5373" t="s">
        <v>290</v>
      </c>
      <c r="D5373" s="15">
        <v>43970</v>
      </c>
      <c r="E5373" s="15" t="str">
        <f>_xlfn.IFNA(IF(LEFT(VLOOKUP(RecordTable[[#This Row],[METRC]],METRC!A:B,2,FALSE),4)=LEFT(RecordTable[[#This Row],[CloneBarcode]],4),"match","MISMATCH"),"dead")</f>
        <v>dead</v>
      </c>
      <c r="F5373" s="15" t="str">
        <f>_xlfn.IFNA(INDEX(Table6[[#All],[Location]],MATCH(RecordTable[[#This Row],[METRC]],Table6[Tag],0)),"DEAD")</f>
        <v>DEAD</v>
      </c>
    </row>
    <row r="5374" spans="1:6" x14ac:dyDescent="0.25">
      <c r="A5374" t="s">
        <v>96</v>
      </c>
      <c r="B5374" t="s">
        <v>2669</v>
      </c>
      <c r="C5374" t="s">
        <v>2713</v>
      </c>
      <c r="D5374" s="15">
        <v>43970</v>
      </c>
      <c r="E5374" s="15" t="str">
        <f>_xlfn.IFNA(IF(LEFT(VLOOKUP(RecordTable[[#This Row],[METRC]],METRC!A:B,2,FALSE),4)=LEFT(RecordTable[[#This Row],[CloneBarcode]],4),"match","MISMATCH"),"dead")</f>
        <v>dead</v>
      </c>
      <c r="F5374" s="15" t="str">
        <f>_xlfn.IFNA(INDEX(Table6[[#All],[Location]],MATCH(RecordTable[[#This Row],[METRC]],Table6[Tag],0)),"DEAD")</f>
        <v>DEAD</v>
      </c>
    </row>
    <row r="5375" spans="1:6" x14ac:dyDescent="0.25">
      <c r="A5375" t="s">
        <v>150</v>
      </c>
      <c r="B5375" t="s">
        <v>2659</v>
      </c>
      <c r="C5375" t="s">
        <v>2758</v>
      </c>
      <c r="D5375" s="15">
        <v>43991</v>
      </c>
      <c r="E5375" s="15" t="str">
        <f>_xlfn.IFNA(IF(LEFT(VLOOKUP(RecordTable[[#This Row],[METRC]],METRC!A:B,2,FALSE),4)=LEFT(RecordTable[[#This Row],[CloneBarcode]],4),"match","MISMATCH"),"dead")</f>
        <v>dead</v>
      </c>
      <c r="F5375" s="15" t="str">
        <f>_xlfn.IFNA(INDEX(Table6[[#All],[Location]],MATCH(RecordTable[[#This Row],[METRC]],Table6[Tag],0)),"DEAD")</f>
        <v>DEAD</v>
      </c>
    </row>
    <row r="5376" spans="1:6" x14ac:dyDescent="0.25">
      <c r="A5376" t="s">
        <v>153</v>
      </c>
      <c r="B5376" t="s">
        <v>2629</v>
      </c>
      <c r="C5376" t="s">
        <v>2759</v>
      </c>
      <c r="D5376" s="15">
        <v>43991</v>
      </c>
      <c r="E5376" s="15" t="str">
        <f>_xlfn.IFNA(IF(LEFT(VLOOKUP(RecordTable[[#This Row],[METRC]],METRC!A:B,2,FALSE),4)=LEFT(RecordTable[[#This Row],[CloneBarcode]],4),"match","MISMATCH"),"dead")</f>
        <v>dead</v>
      </c>
      <c r="F5376" s="15" t="str">
        <f>_xlfn.IFNA(INDEX(Table6[[#All],[Location]],MATCH(RecordTable[[#This Row],[METRC]],Table6[Tag],0)),"DEAD")</f>
        <v>DEAD</v>
      </c>
    </row>
    <row r="5377" spans="1:6" x14ac:dyDescent="0.25">
      <c r="A5377" t="s">
        <v>154</v>
      </c>
      <c r="B5377" t="s">
        <v>2659</v>
      </c>
      <c r="C5377" t="s">
        <v>2760</v>
      </c>
      <c r="D5377" s="15">
        <v>43991</v>
      </c>
      <c r="E5377" s="15" t="str">
        <f>_xlfn.IFNA(IF(LEFT(VLOOKUP(RecordTable[[#This Row],[METRC]],METRC!A:B,2,FALSE),4)=LEFT(RecordTable[[#This Row],[CloneBarcode]],4),"match","MISMATCH"),"dead")</f>
        <v>dead</v>
      </c>
      <c r="F5377" s="15" t="str">
        <f>_xlfn.IFNA(INDEX(Table6[[#All],[Location]],MATCH(RecordTable[[#This Row],[METRC]],Table6[Tag],0)),"DEAD")</f>
        <v>DEAD</v>
      </c>
    </row>
    <row r="5378" spans="1:6" x14ac:dyDescent="0.25">
      <c r="A5378" t="s">
        <v>156</v>
      </c>
      <c r="B5378" t="s">
        <v>2629</v>
      </c>
      <c r="C5378" t="s">
        <v>2761</v>
      </c>
      <c r="D5378" s="15">
        <v>43991</v>
      </c>
      <c r="E5378" s="15" t="str">
        <f>_xlfn.IFNA(IF(LEFT(VLOOKUP(RecordTable[[#This Row],[METRC]],METRC!A:B,2,FALSE),4)=LEFT(RecordTable[[#This Row],[CloneBarcode]],4),"match","MISMATCH"),"dead")</f>
        <v>dead</v>
      </c>
      <c r="F5378" s="15" t="str">
        <f>_xlfn.IFNA(INDEX(Table6[[#All],[Location]],MATCH(RecordTable[[#This Row],[METRC]],Table6[Tag],0)),"DEAD")</f>
        <v>DEAD</v>
      </c>
    </row>
    <row r="5379" spans="1:6" x14ac:dyDescent="0.25">
      <c r="A5379" t="s">
        <v>157</v>
      </c>
      <c r="B5379" t="s">
        <v>2672</v>
      </c>
      <c r="C5379" t="s">
        <v>2762</v>
      </c>
      <c r="D5379" s="15">
        <v>43991</v>
      </c>
      <c r="E5379" s="15" t="str">
        <f>_xlfn.IFNA(IF(LEFT(VLOOKUP(RecordTable[[#This Row],[METRC]],METRC!A:B,2,FALSE),4)=LEFT(RecordTable[[#This Row],[CloneBarcode]],4),"match","MISMATCH"),"dead")</f>
        <v>dead</v>
      </c>
      <c r="F5379" s="15" t="str">
        <f>_xlfn.IFNA(INDEX(Table6[[#All],[Location]],MATCH(RecordTable[[#This Row],[METRC]],Table6[Tag],0)),"DEAD")</f>
        <v>DEAD</v>
      </c>
    </row>
    <row r="5380" spans="1:6" x14ac:dyDescent="0.25">
      <c r="A5380" t="s">
        <v>159</v>
      </c>
      <c r="B5380" t="s">
        <v>2659</v>
      </c>
      <c r="C5380" t="s">
        <v>2763</v>
      </c>
      <c r="D5380" s="15">
        <v>43991</v>
      </c>
      <c r="E5380" s="15" t="str">
        <f>_xlfn.IFNA(IF(LEFT(VLOOKUP(RecordTable[[#This Row],[METRC]],METRC!A:B,2,FALSE),4)=LEFT(RecordTable[[#This Row],[CloneBarcode]],4),"match","MISMATCH"),"dead")</f>
        <v>dead</v>
      </c>
      <c r="F5380" s="15" t="str">
        <f>_xlfn.IFNA(INDEX(Table6[[#All],[Location]],MATCH(RecordTable[[#This Row],[METRC]],Table6[Tag],0)),"DEAD")</f>
        <v>DEAD</v>
      </c>
    </row>
    <row r="5381" spans="1:6" x14ac:dyDescent="0.25">
      <c r="A5381" t="s">
        <v>160</v>
      </c>
      <c r="B5381" t="s">
        <v>117</v>
      </c>
      <c r="C5381" t="s">
        <v>2764</v>
      </c>
      <c r="D5381" s="15">
        <v>43991</v>
      </c>
      <c r="E5381" s="15" t="str">
        <f>_xlfn.IFNA(IF(LEFT(VLOOKUP(RecordTable[[#This Row],[METRC]],METRC!A:B,2,FALSE),4)=LEFT(RecordTable[[#This Row],[CloneBarcode]],4),"match","MISMATCH"),"dead")</f>
        <v>dead</v>
      </c>
      <c r="F5381" s="15" t="str">
        <f>_xlfn.IFNA(INDEX(Table6[[#All],[Location]],MATCH(RecordTable[[#This Row],[METRC]],Table6[Tag],0)),"DEAD")</f>
        <v>DEAD</v>
      </c>
    </row>
    <row r="5382" spans="1:6" x14ac:dyDescent="0.25">
      <c r="A5382" t="s">
        <v>162</v>
      </c>
      <c r="B5382" t="s">
        <v>2667</v>
      </c>
      <c r="C5382" t="s">
        <v>2765</v>
      </c>
      <c r="D5382" s="15">
        <v>43991</v>
      </c>
      <c r="E5382" s="15" t="str">
        <f>_xlfn.IFNA(IF(LEFT(VLOOKUP(RecordTable[[#This Row],[METRC]],METRC!A:B,2,FALSE),4)=LEFT(RecordTable[[#This Row],[CloneBarcode]],4),"match","MISMATCH"),"dead")</f>
        <v>dead</v>
      </c>
      <c r="F5382" s="15" t="str">
        <f>_xlfn.IFNA(INDEX(Table6[[#All],[Location]],MATCH(RecordTable[[#This Row],[METRC]],Table6[Tag],0)),"DEAD")</f>
        <v>DEAD</v>
      </c>
    </row>
    <row r="5383" spans="1:6" x14ac:dyDescent="0.25">
      <c r="A5383" t="s">
        <v>163</v>
      </c>
      <c r="B5383" t="s">
        <v>2726</v>
      </c>
      <c r="C5383" t="s">
        <v>2766</v>
      </c>
      <c r="D5383" s="15">
        <v>43991</v>
      </c>
      <c r="E5383" s="15" t="str">
        <f>_xlfn.IFNA(IF(LEFT(VLOOKUP(RecordTable[[#This Row],[METRC]],METRC!A:B,2,FALSE),4)=LEFT(RecordTable[[#This Row],[CloneBarcode]],4),"match","MISMATCH"),"dead")</f>
        <v>dead</v>
      </c>
      <c r="F5383" s="15" t="str">
        <f>_xlfn.IFNA(INDEX(Table6[[#All],[Location]],MATCH(RecordTable[[#This Row],[METRC]],Table6[Tag],0)),"DEAD")</f>
        <v>DEAD</v>
      </c>
    </row>
    <row r="5384" spans="1:6" x14ac:dyDescent="0.25">
      <c r="A5384" t="s">
        <v>166</v>
      </c>
      <c r="B5384" t="s">
        <v>117</v>
      </c>
      <c r="C5384" t="s">
        <v>2767</v>
      </c>
      <c r="D5384" s="15">
        <v>43991</v>
      </c>
      <c r="E5384" s="15" t="str">
        <f>_xlfn.IFNA(IF(LEFT(VLOOKUP(RecordTable[[#This Row],[METRC]],METRC!A:B,2,FALSE),4)=LEFT(RecordTable[[#This Row],[CloneBarcode]],4),"match","MISMATCH"),"dead")</f>
        <v>dead</v>
      </c>
      <c r="F5384" s="15" t="str">
        <f>_xlfn.IFNA(INDEX(Table6[[#All],[Location]],MATCH(RecordTable[[#This Row],[METRC]],Table6[Tag],0)),"DEAD")</f>
        <v>DEAD</v>
      </c>
    </row>
    <row r="5385" spans="1:6" x14ac:dyDescent="0.25">
      <c r="A5385" t="s">
        <v>167</v>
      </c>
      <c r="B5385" t="s">
        <v>2667</v>
      </c>
      <c r="C5385" t="s">
        <v>2768</v>
      </c>
      <c r="D5385" s="15">
        <v>43991</v>
      </c>
      <c r="E5385" s="15" t="str">
        <f>_xlfn.IFNA(IF(LEFT(VLOOKUP(RecordTable[[#This Row],[METRC]],METRC!A:B,2,FALSE),4)=LEFT(RecordTable[[#This Row],[CloneBarcode]],4),"match","MISMATCH"),"dead")</f>
        <v>dead</v>
      </c>
      <c r="F5385" s="15" t="str">
        <f>_xlfn.IFNA(INDEX(Table6[[#All],[Location]],MATCH(RecordTable[[#This Row],[METRC]],Table6[Tag],0)),"DEAD")</f>
        <v>DEAD</v>
      </c>
    </row>
    <row r="5386" spans="1:6" x14ac:dyDescent="0.25">
      <c r="A5386" t="s">
        <v>168</v>
      </c>
      <c r="B5386" t="s">
        <v>2642</v>
      </c>
      <c r="C5386" t="s">
        <v>2769</v>
      </c>
      <c r="D5386" s="15">
        <v>43991</v>
      </c>
      <c r="E5386" s="15" t="str">
        <f>_xlfn.IFNA(IF(LEFT(VLOOKUP(RecordTable[[#This Row],[METRC]],METRC!A:B,2,FALSE),4)=LEFT(RecordTable[[#This Row],[CloneBarcode]],4),"match","MISMATCH"),"dead")</f>
        <v>dead</v>
      </c>
      <c r="F5386" s="15" t="str">
        <f>_xlfn.IFNA(INDEX(Table6[[#All],[Location]],MATCH(RecordTable[[#This Row],[METRC]],Table6[Tag],0)),"DEAD")</f>
        <v>DEAD</v>
      </c>
    </row>
    <row r="5387" spans="1:6" x14ac:dyDescent="0.25">
      <c r="A5387" t="s">
        <v>169</v>
      </c>
      <c r="B5387" t="s">
        <v>2636</v>
      </c>
      <c r="C5387" t="s">
        <v>2770</v>
      </c>
      <c r="D5387" s="15">
        <v>43991</v>
      </c>
      <c r="E5387" s="15" t="str">
        <f>_xlfn.IFNA(IF(LEFT(VLOOKUP(RecordTable[[#This Row],[METRC]],METRC!A:B,2,FALSE),4)=LEFT(RecordTable[[#This Row],[CloneBarcode]],4),"match","MISMATCH"),"dead")</f>
        <v>dead</v>
      </c>
      <c r="F5387" s="15" t="str">
        <f>_xlfn.IFNA(INDEX(Table6[[#All],[Location]],MATCH(RecordTable[[#This Row],[METRC]],Table6[Tag],0)),"DEAD")</f>
        <v>DEAD</v>
      </c>
    </row>
    <row r="5388" spans="1:6" x14ac:dyDescent="0.25">
      <c r="A5388" t="s">
        <v>171</v>
      </c>
      <c r="B5388" t="s">
        <v>2715</v>
      </c>
      <c r="C5388" t="s">
        <v>2771</v>
      </c>
      <c r="D5388" s="15">
        <v>43991</v>
      </c>
      <c r="E5388" s="15" t="str">
        <f>_xlfn.IFNA(IF(LEFT(VLOOKUP(RecordTable[[#This Row],[METRC]],METRC!A:B,2,FALSE),4)=LEFT(RecordTable[[#This Row],[CloneBarcode]],4),"match","MISMATCH"),"dead")</f>
        <v>dead</v>
      </c>
      <c r="F5388" s="15" t="str">
        <f>_xlfn.IFNA(INDEX(Table6[[#All],[Location]],MATCH(RecordTable[[#This Row],[METRC]],Table6[Tag],0)),"DEAD")</f>
        <v>DEAD</v>
      </c>
    </row>
    <row r="5389" spans="1:6" x14ac:dyDescent="0.25">
      <c r="A5389" t="s">
        <v>173</v>
      </c>
      <c r="B5389" t="s">
        <v>2645</v>
      </c>
      <c r="C5389" t="s">
        <v>2772</v>
      </c>
      <c r="D5389" s="15">
        <v>43991</v>
      </c>
      <c r="E5389" s="15" t="str">
        <f>_xlfn.IFNA(IF(LEFT(VLOOKUP(RecordTable[[#This Row],[METRC]],METRC!A:B,2,FALSE),4)=LEFT(RecordTable[[#This Row],[CloneBarcode]],4),"match","MISMATCH"),"dead")</f>
        <v>dead</v>
      </c>
      <c r="F5389" s="15" t="str">
        <f>_xlfn.IFNA(INDEX(Table6[[#All],[Location]],MATCH(RecordTable[[#This Row],[METRC]],Table6[Tag],0)),"DEAD")</f>
        <v>DEAD</v>
      </c>
    </row>
    <row r="5390" spans="1:6" x14ac:dyDescent="0.25">
      <c r="A5390" t="s">
        <v>175</v>
      </c>
      <c r="B5390" t="s">
        <v>2642</v>
      </c>
      <c r="C5390" t="s">
        <v>2773</v>
      </c>
      <c r="D5390" s="15">
        <v>43991</v>
      </c>
      <c r="E5390" s="15" t="str">
        <f>_xlfn.IFNA(IF(LEFT(VLOOKUP(RecordTable[[#This Row],[METRC]],METRC!A:B,2,FALSE),4)=LEFT(RecordTable[[#This Row],[CloneBarcode]],4),"match","MISMATCH"),"dead")</f>
        <v>dead</v>
      </c>
      <c r="F5390" s="15" t="str">
        <f>_xlfn.IFNA(INDEX(Table6[[#All],[Location]],MATCH(RecordTable[[#This Row],[METRC]],Table6[Tag],0)),"DEAD")</f>
        <v>DEAD</v>
      </c>
    </row>
    <row r="5391" spans="1:6" x14ac:dyDescent="0.25">
      <c r="A5391" t="s">
        <v>177</v>
      </c>
      <c r="B5391" t="s">
        <v>2645</v>
      </c>
      <c r="C5391" t="s">
        <v>2774</v>
      </c>
      <c r="D5391" s="15">
        <v>43991</v>
      </c>
      <c r="E5391" s="15" t="str">
        <f>_xlfn.IFNA(IF(LEFT(VLOOKUP(RecordTable[[#This Row],[METRC]],METRC!A:B,2,FALSE),4)=LEFT(RecordTable[[#This Row],[CloneBarcode]],4),"match","MISMATCH"),"dead")</f>
        <v>dead</v>
      </c>
      <c r="F5391" s="15" t="str">
        <f>_xlfn.IFNA(INDEX(Table6[[#All],[Location]],MATCH(RecordTable[[#This Row],[METRC]],Table6[Tag],0)),"DEAD")</f>
        <v>DEAD</v>
      </c>
    </row>
    <row r="5392" spans="1:6" x14ac:dyDescent="0.25">
      <c r="A5392" t="s">
        <v>179</v>
      </c>
      <c r="B5392" t="s">
        <v>2642</v>
      </c>
      <c r="C5392" t="s">
        <v>2775</v>
      </c>
      <c r="D5392" s="15">
        <v>43991</v>
      </c>
      <c r="E5392" s="15" t="str">
        <f>_xlfn.IFNA(IF(LEFT(VLOOKUP(RecordTable[[#This Row],[METRC]],METRC!A:B,2,FALSE),4)=LEFT(RecordTable[[#This Row],[CloneBarcode]],4),"match","MISMATCH"),"dead")</f>
        <v>dead</v>
      </c>
      <c r="F5392" s="15" t="str">
        <f>_xlfn.IFNA(INDEX(Table6[[#All],[Location]],MATCH(RecordTable[[#This Row],[METRC]],Table6[Tag],0)),"DEAD")</f>
        <v>DEAD</v>
      </c>
    </row>
    <row r="5393" spans="1:6" x14ac:dyDescent="0.25">
      <c r="A5393" t="s">
        <v>180</v>
      </c>
      <c r="B5393" t="s">
        <v>2715</v>
      </c>
      <c r="C5393" t="s">
        <v>2776</v>
      </c>
      <c r="D5393" s="15">
        <v>43991</v>
      </c>
      <c r="E5393" s="15" t="str">
        <f>_xlfn.IFNA(IF(LEFT(VLOOKUP(RecordTable[[#This Row],[METRC]],METRC!A:B,2,FALSE),4)=LEFT(RecordTable[[#This Row],[CloneBarcode]],4),"match","MISMATCH"),"dead")</f>
        <v>dead</v>
      </c>
      <c r="F5393" s="15" t="str">
        <f>_xlfn.IFNA(INDEX(Table6[[#All],[Location]],MATCH(RecordTable[[#This Row],[METRC]],Table6[Tag],0)),"DEAD")</f>
        <v>DEAD</v>
      </c>
    </row>
    <row r="5394" spans="1:6" x14ac:dyDescent="0.25">
      <c r="A5394" t="s">
        <v>181</v>
      </c>
      <c r="B5394" t="s">
        <v>2636</v>
      </c>
      <c r="C5394" t="s">
        <v>2777</v>
      </c>
      <c r="D5394" s="15">
        <v>43991</v>
      </c>
      <c r="E5394" s="15" t="str">
        <f>_xlfn.IFNA(IF(LEFT(VLOOKUP(RecordTable[[#This Row],[METRC]],METRC!A:B,2,FALSE),4)=LEFT(RecordTable[[#This Row],[CloneBarcode]],4),"match","MISMATCH"),"dead")</f>
        <v>dead</v>
      </c>
      <c r="F5394" s="15" t="str">
        <f>_xlfn.IFNA(INDEX(Table6[[#All],[Location]],MATCH(RecordTable[[#This Row],[METRC]],Table6[Tag],0)),"DEAD")</f>
        <v>DEAD</v>
      </c>
    </row>
    <row r="5395" spans="1:6" x14ac:dyDescent="0.25">
      <c r="A5395" t="s">
        <v>182</v>
      </c>
      <c r="B5395" t="s">
        <v>2652</v>
      </c>
      <c r="C5395" t="s">
        <v>2778</v>
      </c>
      <c r="D5395" s="15">
        <v>43991</v>
      </c>
      <c r="E5395" s="15" t="str">
        <f>_xlfn.IFNA(IF(LEFT(VLOOKUP(RecordTable[[#This Row],[METRC]],METRC!A:B,2,FALSE),4)=LEFT(RecordTable[[#This Row],[CloneBarcode]],4),"match","MISMATCH"),"dead")</f>
        <v>dead</v>
      </c>
      <c r="F5395" s="15" t="str">
        <f>_xlfn.IFNA(INDEX(Table6[[#All],[Location]],MATCH(RecordTable[[#This Row],[METRC]],Table6[Tag],0)),"DEAD")</f>
        <v>DEAD</v>
      </c>
    </row>
    <row r="5396" spans="1:6" x14ac:dyDescent="0.25">
      <c r="A5396" t="s">
        <v>184</v>
      </c>
      <c r="B5396" t="s">
        <v>2679</v>
      </c>
      <c r="C5396" t="s">
        <v>2779</v>
      </c>
      <c r="D5396" s="15">
        <v>43991</v>
      </c>
      <c r="E5396" s="15" t="str">
        <f>_xlfn.IFNA(IF(LEFT(VLOOKUP(RecordTable[[#This Row],[METRC]],METRC!A:B,2,FALSE),4)=LEFT(RecordTable[[#This Row],[CloneBarcode]],4),"match","MISMATCH"),"dead")</f>
        <v>dead</v>
      </c>
      <c r="F5396" s="15" t="str">
        <f>_xlfn.IFNA(INDEX(Table6[[#All],[Location]],MATCH(RecordTable[[#This Row],[METRC]],Table6[Tag],0)),"DEAD")</f>
        <v>DEAD</v>
      </c>
    </row>
    <row r="5397" spans="1:6" x14ac:dyDescent="0.25">
      <c r="A5397" t="s">
        <v>186</v>
      </c>
      <c r="B5397" t="s">
        <v>2649</v>
      </c>
      <c r="C5397" t="s">
        <v>2780</v>
      </c>
      <c r="D5397" s="15">
        <v>43991</v>
      </c>
      <c r="E5397" s="15" t="str">
        <f>_xlfn.IFNA(IF(LEFT(VLOOKUP(RecordTable[[#This Row],[METRC]],METRC!A:B,2,FALSE),4)=LEFT(RecordTable[[#This Row],[CloneBarcode]],4),"match","MISMATCH"),"dead")</f>
        <v>dead</v>
      </c>
      <c r="F5397" s="15" t="str">
        <f>_xlfn.IFNA(INDEX(Table6[[#All],[Location]],MATCH(RecordTable[[#This Row],[METRC]],Table6[Tag],0)),"DEAD")</f>
        <v>DEAD</v>
      </c>
    </row>
    <row r="5398" spans="1:6" x14ac:dyDescent="0.25">
      <c r="A5398" t="s">
        <v>188</v>
      </c>
      <c r="B5398" t="s">
        <v>2645</v>
      </c>
      <c r="C5398" t="s">
        <v>2781</v>
      </c>
      <c r="D5398" s="15">
        <v>43991</v>
      </c>
      <c r="E5398" s="15" t="str">
        <f>_xlfn.IFNA(IF(LEFT(VLOOKUP(RecordTable[[#This Row],[METRC]],METRC!A:B,2,FALSE),4)=LEFT(RecordTable[[#This Row],[CloneBarcode]],4),"match","MISMATCH"),"dead")</f>
        <v>dead</v>
      </c>
      <c r="F5398" s="15" t="str">
        <f>_xlfn.IFNA(INDEX(Table6[[#All],[Location]],MATCH(RecordTable[[#This Row],[METRC]],Table6[Tag],0)),"DEAD")</f>
        <v>DEAD</v>
      </c>
    </row>
    <row r="5399" spans="1:6" x14ac:dyDescent="0.25">
      <c r="A5399" t="s">
        <v>190</v>
      </c>
      <c r="B5399" t="s">
        <v>2645</v>
      </c>
      <c r="C5399" t="s">
        <v>2782</v>
      </c>
      <c r="D5399" s="15">
        <v>43991</v>
      </c>
      <c r="E5399" s="15" t="str">
        <f>_xlfn.IFNA(IF(LEFT(VLOOKUP(RecordTable[[#This Row],[METRC]],METRC!A:B,2,FALSE),4)=LEFT(RecordTable[[#This Row],[CloneBarcode]],4),"match","MISMATCH"),"dead")</f>
        <v>dead</v>
      </c>
      <c r="F5399" s="15" t="str">
        <f>_xlfn.IFNA(INDEX(Table6[[#All],[Location]],MATCH(RecordTable[[#This Row],[METRC]],Table6[Tag],0)),"DEAD")</f>
        <v>DEAD</v>
      </c>
    </row>
    <row r="5400" spans="1:6" x14ac:dyDescent="0.25">
      <c r="A5400" t="s">
        <v>192</v>
      </c>
      <c r="B5400" t="s">
        <v>2679</v>
      </c>
      <c r="C5400" t="s">
        <v>2783</v>
      </c>
      <c r="D5400" s="15">
        <v>43991</v>
      </c>
      <c r="E5400" s="15" t="str">
        <f>_xlfn.IFNA(IF(LEFT(VLOOKUP(RecordTable[[#This Row],[METRC]],METRC!A:B,2,FALSE),4)=LEFT(RecordTable[[#This Row],[CloneBarcode]],4),"match","MISMATCH"),"dead")</f>
        <v>dead</v>
      </c>
      <c r="F5400" s="15" t="str">
        <f>_xlfn.IFNA(INDEX(Table6[[#All],[Location]],MATCH(RecordTable[[#This Row],[METRC]],Table6[Tag],0)),"DEAD")</f>
        <v>DEAD</v>
      </c>
    </row>
    <row r="5401" spans="1:6" x14ac:dyDescent="0.25">
      <c r="A5401" t="s">
        <v>193</v>
      </c>
      <c r="B5401" t="s">
        <v>2649</v>
      </c>
      <c r="C5401" t="s">
        <v>2784</v>
      </c>
      <c r="D5401" s="15">
        <v>43991</v>
      </c>
      <c r="E5401" s="15" t="str">
        <f>_xlfn.IFNA(IF(LEFT(VLOOKUP(RecordTable[[#This Row],[METRC]],METRC!A:B,2,FALSE),4)=LEFT(RecordTable[[#This Row],[CloneBarcode]],4),"match","MISMATCH"),"dead")</f>
        <v>dead</v>
      </c>
      <c r="F5401" s="15" t="str">
        <f>_xlfn.IFNA(INDEX(Table6[[#All],[Location]],MATCH(RecordTable[[#This Row],[METRC]],Table6[Tag],0)),"DEAD")</f>
        <v>DEAD</v>
      </c>
    </row>
    <row r="5402" spans="1:6" x14ac:dyDescent="0.25">
      <c r="A5402" t="s">
        <v>195</v>
      </c>
      <c r="B5402" t="s">
        <v>283</v>
      </c>
      <c r="C5402" t="s">
        <v>2785</v>
      </c>
      <c r="D5402" s="15">
        <v>43991</v>
      </c>
      <c r="E5402" s="15" t="str">
        <f>_xlfn.IFNA(IF(LEFT(VLOOKUP(RecordTable[[#This Row],[METRC]],METRC!A:B,2,FALSE),4)=LEFT(RecordTable[[#This Row],[CloneBarcode]],4),"match","MISMATCH"),"dead")</f>
        <v>dead</v>
      </c>
      <c r="F5402" s="15" t="str">
        <f>_xlfn.IFNA(INDEX(Table6[[#All],[Location]],MATCH(RecordTable[[#This Row],[METRC]],Table6[Tag],0)),"DEAD")</f>
        <v>DEAD</v>
      </c>
    </row>
    <row r="5403" spans="1:6" x14ac:dyDescent="0.25">
      <c r="A5403" t="s">
        <v>197</v>
      </c>
      <c r="B5403" t="s">
        <v>2684</v>
      </c>
      <c r="C5403" t="s">
        <v>2786</v>
      </c>
      <c r="D5403" s="15">
        <v>43991</v>
      </c>
      <c r="E5403" s="15" t="str">
        <f>_xlfn.IFNA(IF(LEFT(VLOOKUP(RecordTable[[#This Row],[METRC]],METRC!A:B,2,FALSE),4)=LEFT(RecordTable[[#This Row],[CloneBarcode]],4),"match","MISMATCH"),"dead")</f>
        <v>dead</v>
      </c>
      <c r="F5403" s="15" t="str">
        <f>_xlfn.IFNA(INDEX(Table6[[#All],[Location]],MATCH(RecordTable[[#This Row],[METRC]],Table6[Tag],0)),"DEAD")</f>
        <v>DEAD</v>
      </c>
    </row>
    <row r="5404" spans="1:6" x14ac:dyDescent="0.25">
      <c r="A5404" t="s">
        <v>198</v>
      </c>
      <c r="B5404" t="s">
        <v>283</v>
      </c>
      <c r="C5404" t="s">
        <v>2787</v>
      </c>
      <c r="D5404" s="15">
        <v>43991</v>
      </c>
      <c r="E5404" s="15" t="str">
        <f>_xlfn.IFNA(IF(LEFT(VLOOKUP(RecordTable[[#This Row],[METRC]],METRC!A:B,2,FALSE),4)=LEFT(RecordTable[[#This Row],[CloneBarcode]],4),"match","MISMATCH"),"dead")</f>
        <v>dead</v>
      </c>
      <c r="F5404" s="15" t="str">
        <f>_xlfn.IFNA(INDEX(Table6[[#All],[Location]],MATCH(RecordTable[[#This Row],[METRC]],Table6[Tag],0)),"DEAD")</f>
        <v>DEAD</v>
      </c>
    </row>
    <row r="5405" spans="1:6" x14ac:dyDescent="0.25">
      <c r="A5405" t="s">
        <v>200</v>
      </c>
      <c r="B5405" t="s">
        <v>2649</v>
      </c>
      <c r="C5405" t="s">
        <v>2788</v>
      </c>
      <c r="D5405" s="15">
        <v>43991</v>
      </c>
      <c r="E5405" s="15" t="str">
        <f>_xlfn.IFNA(IF(LEFT(VLOOKUP(RecordTable[[#This Row],[METRC]],METRC!A:B,2,FALSE),4)=LEFT(RecordTable[[#This Row],[CloneBarcode]],4),"match","MISMATCH"),"dead")</f>
        <v>dead</v>
      </c>
      <c r="F5405" s="15" t="str">
        <f>_xlfn.IFNA(INDEX(Table6[[#All],[Location]],MATCH(RecordTable[[#This Row],[METRC]],Table6[Tag],0)),"DEAD")</f>
        <v>DEAD</v>
      </c>
    </row>
    <row r="5406" spans="1:6" x14ac:dyDescent="0.25">
      <c r="A5406" t="s">
        <v>202</v>
      </c>
      <c r="B5406" t="s">
        <v>2642</v>
      </c>
      <c r="C5406" t="s">
        <v>2789</v>
      </c>
      <c r="D5406" s="15">
        <v>43991</v>
      </c>
      <c r="E5406" s="15" t="str">
        <f>_xlfn.IFNA(IF(LEFT(VLOOKUP(RecordTable[[#This Row],[METRC]],METRC!A:B,2,FALSE),4)=LEFT(RecordTable[[#This Row],[CloneBarcode]],4),"match","MISMATCH"),"dead")</f>
        <v>dead</v>
      </c>
      <c r="F5406" s="15" t="str">
        <f>_xlfn.IFNA(INDEX(Table6[[#All],[Location]],MATCH(RecordTable[[#This Row],[METRC]],Table6[Tag],0)),"DEAD")</f>
        <v>DEAD</v>
      </c>
    </row>
    <row r="5407" spans="1:6" x14ac:dyDescent="0.25">
      <c r="A5407" t="s">
        <v>204</v>
      </c>
      <c r="B5407" t="s">
        <v>2672</v>
      </c>
      <c r="C5407" t="s">
        <v>2790</v>
      </c>
      <c r="D5407" s="15">
        <v>43991</v>
      </c>
      <c r="E5407" s="15" t="str">
        <f>_xlfn.IFNA(IF(LEFT(VLOOKUP(RecordTable[[#This Row],[METRC]],METRC!A:B,2,FALSE),4)=LEFT(RecordTable[[#This Row],[CloneBarcode]],4),"match","MISMATCH"),"dead")</f>
        <v>dead</v>
      </c>
      <c r="F5407" s="15" t="str">
        <f>_xlfn.IFNA(INDEX(Table6[[#All],[Location]],MATCH(RecordTable[[#This Row],[METRC]],Table6[Tag],0)),"DEAD")</f>
        <v>DEAD</v>
      </c>
    </row>
    <row r="5408" spans="1:6" x14ac:dyDescent="0.25">
      <c r="A5408" t="s">
        <v>206</v>
      </c>
      <c r="B5408" t="s">
        <v>2791</v>
      </c>
      <c r="C5408" t="s">
        <v>2792</v>
      </c>
      <c r="D5408" s="15">
        <v>43991</v>
      </c>
      <c r="E5408" s="15" t="str">
        <f>_xlfn.IFNA(IF(LEFT(VLOOKUP(RecordTable[[#This Row],[METRC]],METRC!A:B,2,FALSE),4)=LEFT(RecordTable[[#This Row],[CloneBarcode]],4),"match","MISMATCH"),"dead")</f>
        <v>dead</v>
      </c>
      <c r="F5408" s="15" t="str">
        <f>_xlfn.IFNA(INDEX(Table6[[#All],[Location]],MATCH(RecordTable[[#This Row],[METRC]],Table6[Tag],0)),"DEAD")</f>
        <v>DEAD</v>
      </c>
    </row>
    <row r="5409" spans="1:6" x14ac:dyDescent="0.25">
      <c r="A5409" t="s">
        <v>208</v>
      </c>
      <c r="B5409" t="s">
        <v>2794</v>
      </c>
      <c r="C5409" t="s">
        <v>2795</v>
      </c>
      <c r="D5409" s="15">
        <v>43991</v>
      </c>
      <c r="E5409" s="15" t="str">
        <f>_xlfn.IFNA(IF(LEFT(VLOOKUP(RecordTable[[#This Row],[METRC]],METRC!A:B,2,FALSE),4)=LEFT(RecordTable[[#This Row],[CloneBarcode]],4),"match","MISMATCH"),"dead")</f>
        <v>dead</v>
      </c>
      <c r="F5409" s="15" t="str">
        <f>_xlfn.IFNA(INDEX(Table6[[#All],[Location]],MATCH(RecordTable[[#This Row],[METRC]],Table6[Tag],0)),"DEAD")</f>
        <v>DEAD</v>
      </c>
    </row>
    <row r="5410" spans="1:6" x14ac:dyDescent="0.25">
      <c r="A5410" t="s">
        <v>209</v>
      </c>
      <c r="B5410" t="s">
        <v>2796</v>
      </c>
      <c r="C5410" t="s">
        <v>2797</v>
      </c>
      <c r="D5410" s="15">
        <v>43991</v>
      </c>
      <c r="E5410" s="15" t="str">
        <f>_xlfn.IFNA(IF(LEFT(VLOOKUP(RecordTable[[#This Row],[METRC]],METRC!A:B,2,FALSE),4)=LEFT(RecordTable[[#This Row],[CloneBarcode]],4),"match","MISMATCH"),"dead")</f>
        <v>dead</v>
      </c>
      <c r="F5410" s="15" t="str">
        <f>_xlfn.IFNA(INDEX(Table6[[#All],[Location]],MATCH(RecordTable[[#This Row],[METRC]],Table6[Tag],0)),"DEAD")</f>
        <v>DEAD</v>
      </c>
    </row>
    <row r="5411" spans="1:6" x14ac:dyDescent="0.25">
      <c r="A5411" t="s">
        <v>210</v>
      </c>
      <c r="B5411" t="s">
        <v>2798</v>
      </c>
      <c r="C5411" t="s">
        <v>2799</v>
      </c>
      <c r="D5411" s="15">
        <v>43991</v>
      </c>
      <c r="E5411" s="15" t="str">
        <f>_xlfn.IFNA(IF(LEFT(VLOOKUP(RecordTable[[#This Row],[METRC]],METRC!A:B,2,FALSE),4)=LEFT(RecordTable[[#This Row],[CloneBarcode]],4),"match","MISMATCH"),"dead")</f>
        <v>dead</v>
      </c>
      <c r="F5411" s="15" t="str">
        <f>_xlfn.IFNA(INDEX(Table6[[#All],[Location]],MATCH(RecordTable[[#This Row],[METRC]],Table6[Tag],0)),"DEAD")</f>
        <v>DEAD</v>
      </c>
    </row>
    <row r="5412" spans="1:6" x14ac:dyDescent="0.25">
      <c r="A5412" t="s">
        <v>211</v>
      </c>
      <c r="B5412" t="s">
        <v>2800</v>
      </c>
      <c r="C5412" t="s">
        <v>2801</v>
      </c>
      <c r="D5412" s="15">
        <v>43991</v>
      </c>
      <c r="E5412" s="15" t="str">
        <f>_xlfn.IFNA(IF(LEFT(VLOOKUP(RecordTable[[#This Row],[METRC]],METRC!A:B,2,FALSE),4)=LEFT(RecordTable[[#This Row],[CloneBarcode]],4),"match","MISMATCH"),"dead")</f>
        <v>dead</v>
      </c>
      <c r="F5412" s="15" t="str">
        <f>_xlfn.IFNA(INDEX(Table6[[#All],[Location]],MATCH(RecordTable[[#This Row],[METRC]],Table6[Tag],0)),"DEAD")</f>
        <v>DEAD</v>
      </c>
    </row>
    <row r="5413" spans="1:6" x14ac:dyDescent="0.25">
      <c r="A5413" t="s">
        <v>212</v>
      </c>
      <c r="B5413" t="s">
        <v>2802</v>
      </c>
      <c r="C5413" t="s">
        <v>2803</v>
      </c>
      <c r="D5413" s="15">
        <v>43991</v>
      </c>
      <c r="E5413" s="15" t="str">
        <f>_xlfn.IFNA(IF(LEFT(VLOOKUP(RecordTable[[#This Row],[METRC]],METRC!A:B,2,FALSE),4)=LEFT(RecordTable[[#This Row],[CloneBarcode]],4),"match","MISMATCH"),"dead")</f>
        <v>dead</v>
      </c>
      <c r="F5413" s="15" t="str">
        <f>_xlfn.IFNA(INDEX(Table6[[#All],[Location]],MATCH(RecordTable[[#This Row],[METRC]],Table6[Tag],0)),"DEAD")</f>
        <v>DEAD</v>
      </c>
    </row>
    <row r="5414" spans="1:6" x14ac:dyDescent="0.25">
      <c r="A5414" t="s">
        <v>213</v>
      </c>
      <c r="B5414" t="s">
        <v>2805</v>
      </c>
      <c r="C5414" t="s">
        <v>2806</v>
      </c>
      <c r="D5414" s="15">
        <v>43991</v>
      </c>
      <c r="E5414" s="15" t="str">
        <f>_xlfn.IFNA(IF(LEFT(VLOOKUP(RecordTable[[#This Row],[METRC]],METRC!A:B,2,FALSE),4)=LEFT(RecordTable[[#This Row],[CloneBarcode]],4),"match","MISMATCH"),"dead")</f>
        <v>dead</v>
      </c>
      <c r="F5414" s="15" t="str">
        <f>_xlfn.IFNA(INDEX(Table6[[#All],[Location]],MATCH(RecordTable[[#This Row],[METRC]],Table6[Tag],0)),"DEAD")</f>
        <v>DEAD</v>
      </c>
    </row>
    <row r="5415" spans="1:6" x14ac:dyDescent="0.25">
      <c r="A5415" t="s">
        <v>214</v>
      </c>
      <c r="B5415" t="s">
        <v>2808</v>
      </c>
      <c r="C5415" t="s">
        <v>2809</v>
      </c>
      <c r="D5415" s="15">
        <v>43991</v>
      </c>
      <c r="E5415" s="15" t="str">
        <f>_xlfn.IFNA(IF(LEFT(VLOOKUP(RecordTable[[#This Row],[METRC]],METRC!A:B,2,FALSE),4)=LEFT(RecordTable[[#This Row],[CloneBarcode]],4),"match","MISMATCH"),"dead")</f>
        <v>dead</v>
      </c>
      <c r="F5415" s="15" t="str">
        <f>_xlfn.IFNA(INDEX(Table6[[#All],[Location]],MATCH(RecordTable[[#This Row],[METRC]],Table6[Tag],0)),"DEAD")</f>
        <v>DEAD</v>
      </c>
    </row>
    <row r="5416" spans="1:6" x14ac:dyDescent="0.25">
      <c r="A5416" t="s">
        <v>215</v>
      </c>
      <c r="B5416" t="s">
        <v>2810</v>
      </c>
      <c r="C5416" t="s">
        <v>2811</v>
      </c>
      <c r="D5416" s="15">
        <v>43991</v>
      </c>
      <c r="E5416" s="15" t="str">
        <f>_xlfn.IFNA(IF(LEFT(VLOOKUP(RecordTable[[#This Row],[METRC]],METRC!A:B,2,FALSE),4)=LEFT(RecordTable[[#This Row],[CloneBarcode]],4),"match","MISMATCH"),"dead")</f>
        <v>dead</v>
      </c>
      <c r="F5416" s="15" t="str">
        <f>_xlfn.IFNA(INDEX(Table6[[#All],[Location]],MATCH(RecordTable[[#This Row],[METRC]],Table6[Tag],0)),"DEAD")</f>
        <v>DEAD</v>
      </c>
    </row>
    <row r="5417" spans="1:6" x14ac:dyDescent="0.25">
      <c r="A5417" t="s">
        <v>217</v>
      </c>
      <c r="B5417" t="s">
        <v>2812</v>
      </c>
      <c r="C5417" t="s">
        <v>2813</v>
      </c>
      <c r="D5417" s="15">
        <v>43991</v>
      </c>
      <c r="E5417" s="15" t="str">
        <f>_xlfn.IFNA(IF(LEFT(VLOOKUP(RecordTable[[#This Row],[METRC]],METRC!A:B,2,FALSE),4)=LEFT(RecordTable[[#This Row],[CloneBarcode]],4),"match","MISMATCH"),"dead")</f>
        <v>dead</v>
      </c>
      <c r="F5417" s="15" t="str">
        <f>_xlfn.IFNA(INDEX(Table6[[#All],[Location]],MATCH(RecordTable[[#This Row],[METRC]],Table6[Tag],0)),"DEAD")</f>
        <v>DEAD</v>
      </c>
    </row>
    <row r="5418" spans="1:6" x14ac:dyDescent="0.25">
      <c r="A5418" t="s">
        <v>218</v>
      </c>
      <c r="B5418" t="s">
        <v>2814</v>
      </c>
      <c r="C5418" t="s">
        <v>2815</v>
      </c>
      <c r="D5418" s="15">
        <v>43991</v>
      </c>
      <c r="E5418" s="15" t="str">
        <f>_xlfn.IFNA(IF(LEFT(VLOOKUP(RecordTable[[#This Row],[METRC]],METRC!A:B,2,FALSE),4)=LEFT(RecordTable[[#This Row],[CloneBarcode]],4),"match","MISMATCH"),"dead")</f>
        <v>dead</v>
      </c>
      <c r="F5418" s="15" t="str">
        <f>_xlfn.IFNA(INDEX(Table6[[#All],[Location]],MATCH(RecordTable[[#This Row],[METRC]],Table6[Tag],0)),"DEAD")</f>
        <v>DEAD</v>
      </c>
    </row>
    <row r="5419" spans="1:6" x14ac:dyDescent="0.25">
      <c r="A5419" t="s">
        <v>219</v>
      </c>
      <c r="B5419" t="s">
        <v>2816</v>
      </c>
      <c r="C5419" t="s">
        <v>2817</v>
      </c>
      <c r="D5419" s="15">
        <v>43991</v>
      </c>
      <c r="E5419" s="15" t="str">
        <f>_xlfn.IFNA(IF(LEFT(VLOOKUP(RecordTable[[#This Row],[METRC]],METRC!A:B,2,FALSE),4)=LEFT(RecordTable[[#This Row],[CloneBarcode]],4),"match","MISMATCH"),"dead")</f>
        <v>dead</v>
      </c>
      <c r="F5419" s="15" t="str">
        <f>_xlfn.IFNA(INDEX(Table6[[#All],[Location]],MATCH(RecordTable[[#This Row],[METRC]],Table6[Tag],0)),"DEAD")</f>
        <v>DEAD</v>
      </c>
    </row>
    <row r="5420" spans="1:6" x14ac:dyDescent="0.25">
      <c r="A5420" t="s">
        <v>220</v>
      </c>
      <c r="B5420" t="s">
        <v>2818</v>
      </c>
      <c r="C5420" t="s">
        <v>2819</v>
      </c>
      <c r="D5420" s="15">
        <v>43991</v>
      </c>
      <c r="E5420" s="15" t="str">
        <f>_xlfn.IFNA(IF(LEFT(VLOOKUP(RecordTable[[#This Row],[METRC]],METRC!A:B,2,FALSE),4)=LEFT(RecordTable[[#This Row],[CloneBarcode]],4),"match","MISMATCH"),"dead")</f>
        <v>dead</v>
      </c>
      <c r="F5420" s="15" t="str">
        <f>_xlfn.IFNA(INDEX(Table6[[#All],[Location]],MATCH(RecordTable[[#This Row],[METRC]],Table6[Tag],0)),"DEAD")</f>
        <v>DEAD</v>
      </c>
    </row>
    <row r="5421" spans="1:6" x14ac:dyDescent="0.25">
      <c r="A5421" t="s">
        <v>221</v>
      </c>
      <c r="B5421" t="s">
        <v>2820</v>
      </c>
      <c r="C5421" t="s">
        <v>2821</v>
      </c>
      <c r="D5421" s="15">
        <v>43991</v>
      </c>
      <c r="E5421" s="15" t="str">
        <f>_xlfn.IFNA(IF(LEFT(VLOOKUP(RecordTable[[#This Row],[METRC]],METRC!A:B,2,FALSE),4)=LEFT(RecordTable[[#This Row],[CloneBarcode]],4),"match","MISMATCH"),"dead")</f>
        <v>dead</v>
      </c>
      <c r="F5421" s="15" t="str">
        <f>_xlfn.IFNA(INDEX(Table6[[#All],[Location]],MATCH(RecordTable[[#This Row],[METRC]],Table6[Tag],0)),"DEAD")</f>
        <v>DEAD</v>
      </c>
    </row>
    <row r="5422" spans="1:6" x14ac:dyDescent="0.25">
      <c r="A5422" t="s">
        <v>222</v>
      </c>
      <c r="B5422" t="s">
        <v>2822</v>
      </c>
      <c r="C5422" t="s">
        <v>2823</v>
      </c>
      <c r="D5422" s="15">
        <v>43991</v>
      </c>
      <c r="E5422" s="15" t="str">
        <f>_xlfn.IFNA(IF(LEFT(VLOOKUP(RecordTable[[#This Row],[METRC]],METRC!A:B,2,FALSE),4)=LEFT(RecordTable[[#This Row],[CloneBarcode]],4),"match","MISMATCH"),"dead")</f>
        <v>dead</v>
      </c>
      <c r="F5422" s="15" t="str">
        <f>_xlfn.IFNA(INDEX(Table6[[#All],[Location]],MATCH(RecordTable[[#This Row],[METRC]],Table6[Tag],0)),"DEAD")</f>
        <v>DEAD</v>
      </c>
    </row>
    <row r="5423" spans="1:6" x14ac:dyDescent="0.25">
      <c r="A5423" t="s">
        <v>223</v>
      </c>
      <c r="B5423" t="s">
        <v>2824</v>
      </c>
      <c r="C5423" t="s">
        <v>2825</v>
      </c>
      <c r="D5423" s="15">
        <v>43991</v>
      </c>
      <c r="E5423" s="15" t="str">
        <f>_xlfn.IFNA(IF(LEFT(VLOOKUP(RecordTable[[#This Row],[METRC]],METRC!A:B,2,FALSE),4)=LEFT(RecordTable[[#This Row],[CloneBarcode]],4),"match","MISMATCH"),"dead")</f>
        <v>dead</v>
      </c>
      <c r="F5423" s="15" t="str">
        <f>_xlfn.IFNA(INDEX(Table6[[#All],[Location]],MATCH(RecordTable[[#This Row],[METRC]],Table6[Tag],0)),"DEAD")</f>
        <v>DEAD</v>
      </c>
    </row>
    <row r="5424" spans="1:6" x14ac:dyDescent="0.25">
      <c r="A5424" t="s">
        <v>224</v>
      </c>
      <c r="B5424" t="s">
        <v>2827</v>
      </c>
      <c r="C5424" t="s">
        <v>2828</v>
      </c>
      <c r="D5424" s="15">
        <v>43991</v>
      </c>
      <c r="E5424" s="15" t="str">
        <f>_xlfn.IFNA(IF(LEFT(VLOOKUP(RecordTable[[#This Row],[METRC]],METRC!A:B,2,FALSE),4)=LEFT(RecordTable[[#This Row],[CloneBarcode]],4),"match","MISMATCH"),"dead")</f>
        <v>dead</v>
      </c>
      <c r="F5424" s="15" t="str">
        <f>_xlfn.IFNA(INDEX(Table6[[#All],[Location]],MATCH(RecordTable[[#This Row],[METRC]],Table6[Tag],0)),"DEAD")</f>
        <v>DEAD</v>
      </c>
    </row>
    <row r="5425" spans="1:6" x14ac:dyDescent="0.25">
      <c r="A5425" t="s">
        <v>226</v>
      </c>
      <c r="B5425" t="s">
        <v>2830</v>
      </c>
      <c r="C5425" t="s">
        <v>2831</v>
      </c>
      <c r="D5425" s="15">
        <v>43991</v>
      </c>
      <c r="E5425" s="15" t="str">
        <f>_xlfn.IFNA(IF(LEFT(VLOOKUP(RecordTable[[#This Row],[METRC]],METRC!A:B,2,FALSE),4)=LEFT(RecordTable[[#This Row],[CloneBarcode]],4),"match","MISMATCH"),"dead")</f>
        <v>dead</v>
      </c>
      <c r="F5425" s="15" t="str">
        <f>_xlfn.IFNA(INDEX(Table6[[#All],[Location]],MATCH(RecordTable[[#This Row],[METRC]],Table6[Tag],0)),"DEAD")</f>
        <v>DEAD</v>
      </c>
    </row>
    <row r="5426" spans="1:6" x14ac:dyDescent="0.25">
      <c r="A5426" t="s">
        <v>227</v>
      </c>
      <c r="B5426" t="s">
        <v>2832</v>
      </c>
      <c r="C5426" t="s">
        <v>2833</v>
      </c>
      <c r="D5426" s="15">
        <v>43991</v>
      </c>
      <c r="E5426" s="15" t="str">
        <f>_xlfn.IFNA(IF(LEFT(VLOOKUP(RecordTable[[#This Row],[METRC]],METRC!A:B,2,FALSE),4)=LEFT(RecordTable[[#This Row],[CloneBarcode]],4),"match","MISMATCH"),"dead")</f>
        <v>dead</v>
      </c>
      <c r="F5426" s="15" t="str">
        <f>_xlfn.IFNA(INDEX(Table6[[#All],[Location]],MATCH(RecordTable[[#This Row],[METRC]],Table6[Tag],0)),"DEAD")</f>
        <v>DEAD</v>
      </c>
    </row>
    <row r="5427" spans="1:6" x14ac:dyDescent="0.25">
      <c r="A5427" t="s">
        <v>228</v>
      </c>
      <c r="B5427" t="s">
        <v>229</v>
      </c>
      <c r="C5427" t="s">
        <v>2834</v>
      </c>
      <c r="D5427" s="15">
        <v>43991</v>
      </c>
      <c r="E5427" s="15" t="str">
        <f>_xlfn.IFNA(IF(LEFT(VLOOKUP(RecordTable[[#This Row],[METRC]],METRC!A:B,2,FALSE),4)=LEFT(RecordTable[[#This Row],[CloneBarcode]],4),"match","MISMATCH"),"dead")</f>
        <v>dead</v>
      </c>
      <c r="F5427" s="15" t="str">
        <f>_xlfn.IFNA(INDEX(Table6[[#All],[Location]],MATCH(RecordTable[[#This Row],[METRC]],Table6[Tag],0)),"DEAD")</f>
        <v>DEAD</v>
      </c>
    </row>
    <row r="5428" spans="1:6" x14ac:dyDescent="0.25">
      <c r="A5428" t="s">
        <v>230</v>
      </c>
      <c r="B5428" t="s">
        <v>2835</v>
      </c>
      <c r="C5428" t="s">
        <v>2836</v>
      </c>
      <c r="D5428" s="15">
        <v>43991</v>
      </c>
      <c r="E5428" s="15" t="str">
        <f>_xlfn.IFNA(IF(LEFT(VLOOKUP(RecordTable[[#This Row],[METRC]],METRC!A:B,2,FALSE),4)=LEFT(RecordTable[[#This Row],[CloneBarcode]],4),"match","MISMATCH"),"dead")</f>
        <v>dead</v>
      </c>
      <c r="F5428" s="15" t="str">
        <f>_xlfn.IFNA(INDEX(Table6[[#All],[Location]],MATCH(RecordTable[[#This Row],[METRC]],Table6[Tag],0)),"DEAD")</f>
        <v>DEAD</v>
      </c>
    </row>
    <row r="5429" spans="1:6" x14ac:dyDescent="0.25">
      <c r="A5429" t="s">
        <v>231</v>
      </c>
      <c r="B5429" t="s">
        <v>2639</v>
      </c>
      <c r="C5429" t="s">
        <v>2837</v>
      </c>
      <c r="D5429" s="15">
        <v>43991</v>
      </c>
      <c r="E5429" s="15" t="str">
        <f>_xlfn.IFNA(IF(LEFT(VLOOKUP(RecordTable[[#This Row],[METRC]],METRC!A:B,2,FALSE),4)=LEFT(RecordTable[[#This Row],[CloneBarcode]],4),"match","MISMATCH"),"dead")</f>
        <v>dead</v>
      </c>
      <c r="F5429" s="15" t="str">
        <f>_xlfn.IFNA(INDEX(Table6[[#All],[Location]],MATCH(RecordTable[[#This Row],[METRC]],Table6[Tag],0)),"DEAD")</f>
        <v>DEAD</v>
      </c>
    </row>
    <row r="5430" spans="1:6" x14ac:dyDescent="0.25">
      <c r="A5430" t="s">
        <v>233</v>
      </c>
      <c r="B5430" t="s">
        <v>229</v>
      </c>
      <c r="C5430" t="s">
        <v>2838</v>
      </c>
      <c r="D5430" s="15">
        <v>43991</v>
      </c>
      <c r="E5430" s="15" t="str">
        <f>_xlfn.IFNA(IF(LEFT(VLOOKUP(RecordTable[[#This Row],[METRC]],METRC!A:B,2,FALSE),4)=LEFT(RecordTable[[#This Row],[CloneBarcode]],4),"match","MISMATCH"),"dead")</f>
        <v>dead</v>
      </c>
      <c r="F5430" s="15" t="str">
        <f>_xlfn.IFNA(INDEX(Table6[[#All],[Location]],MATCH(RecordTable[[#This Row],[METRC]],Table6[Tag],0)),"DEAD")</f>
        <v>DEAD</v>
      </c>
    </row>
    <row r="5431" spans="1:6" x14ac:dyDescent="0.25">
      <c r="A5431" t="s">
        <v>234</v>
      </c>
      <c r="B5431" t="s">
        <v>2639</v>
      </c>
      <c r="C5431" t="s">
        <v>2839</v>
      </c>
      <c r="D5431" s="15">
        <v>43991</v>
      </c>
      <c r="E5431" s="15" t="str">
        <f>_xlfn.IFNA(IF(LEFT(VLOOKUP(RecordTable[[#This Row],[METRC]],METRC!A:B,2,FALSE),4)=LEFT(RecordTable[[#This Row],[CloneBarcode]],4),"match","MISMATCH"),"dead")</f>
        <v>dead</v>
      </c>
      <c r="F5431" s="15" t="str">
        <f>_xlfn.IFNA(INDEX(Table6[[#All],[Location]],MATCH(RecordTable[[#This Row],[METRC]],Table6[Tag],0)),"DEAD")</f>
        <v>DEAD</v>
      </c>
    </row>
    <row r="5432" spans="1:6" x14ac:dyDescent="0.25">
      <c r="A5432" t="s">
        <v>235</v>
      </c>
      <c r="B5432" t="s">
        <v>2639</v>
      </c>
      <c r="C5432" t="s">
        <v>2840</v>
      </c>
      <c r="D5432" s="15">
        <v>43991</v>
      </c>
      <c r="E5432" s="15" t="str">
        <f>_xlfn.IFNA(IF(LEFT(VLOOKUP(RecordTable[[#This Row],[METRC]],METRC!A:B,2,FALSE),4)=LEFT(RecordTable[[#This Row],[CloneBarcode]],4),"match","MISMATCH"),"dead")</f>
        <v>dead</v>
      </c>
      <c r="F5432" s="15" t="str">
        <f>_xlfn.IFNA(INDEX(Table6[[#All],[Location]],MATCH(RecordTable[[#This Row],[METRC]],Table6[Tag],0)),"DEAD")</f>
        <v>DEAD</v>
      </c>
    </row>
    <row r="5433" spans="1:6" x14ac:dyDescent="0.25">
      <c r="A5433" t="s">
        <v>237</v>
      </c>
      <c r="B5433" t="s">
        <v>2639</v>
      </c>
      <c r="C5433" t="s">
        <v>2841</v>
      </c>
      <c r="D5433" s="15">
        <v>43991</v>
      </c>
      <c r="E5433" s="15" t="str">
        <f>_xlfn.IFNA(IF(LEFT(VLOOKUP(RecordTable[[#This Row],[METRC]],METRC!A:B,2,FALSE),4)=LEFT(RecordTable[[#This Row],[CloneBarcode]],4),"match","MISMATCH"),"dead")</f>
        <v>dead</v>
      </c>
      <c r="F5433" s="15" t="str">
        <f>_xlfn.IFNA(INDEX(Table6[[#All],[Location]],MATCH(RecordTable[[#This Row],[METRC]],Table6[Tag],0)),"DEAD")</f>
        <v>DEAD</v>
      </c>
    </row>
    <row r="5434" spans="1:6" x14ac:dyDescent="0.25">
      <c r="A5434" t="s">
        <v>238</v>
      </c>
      <c r="B5434" t="s">
        <v>2639</v>
      </c>
      <c r="C5434" t="s">
        <v>2842</v>
      </c>
      <c r="D5434" s="15">
        <v>43991</v>
      </c>
      <c r="E5434" s="15" t="str">
        <f>_xlfn.IFNA(IF(LEFT(VLOOKUP(RecordTable[[#This Row],[METRC]],METRC!A:B,2,FALSE),4)=LEFT(RecordTable[[#This Row],[CloneBarcode]],4),"match","MISMATCH"),"dead")</f>
        <v>dead</v>
      </c>
      <c r="F5434" s="15" t="str">
        <f>_xlfn.IFNA(INDEX(Table6[[#All],[Location]],MATCH(RecordTable[[#This Row],[METRC]],Table6[Tag],0)),"DEAD")</f>
        <v>DEAD</v>
      </c>
    </row>
    <row r="5435" spans="1:6" x14ac:dyDescent="0.25">
      <c r="A5435" t="s">
        <v>239</v>
      </c>
      <c r="B5435" t="s">
        <v>2843</v>
      </c>
      <c r="C5435" t="s">
        <v>2844</v>
      </c>
      <c r="D5435" s="15">
        <v>43991</v>
      </c>
      <c r="E5435" s="15" t="str">
        <f>_xlfn.IFNA(IF(LEFT(VLOOKUP(RecordTable[[#This Row],[METRC]],METRC!A:B,2,FALSE),4)=LEFT(RecordTable[[#This Row],[CloneBarcode]],4),"match","MISMATCH"),"dead")</f>
        <v>dead</v>
      </c>
      <c r="F5435" s="15" t="str">
        <f>_xlfn.IFNA(INDEX(Table6[[#All],[Location]],MATCH(RecordTable[[#This Row],[METRC]],Table6[Tag],0)),"DEAD")</f>
        <v>DEAD</v>
      </c>
    </row>
    <row r="5436" spans="1:6" x14ac:dyDescent="0.25">
      <c r="A5436" t="s">
        <v>240</v>
      </c>
      <c r="B5436" t="s">
        <v>2629</v>
      </c>
      <c r="C5436" t="s">
        <v>2845</v>
      </c>
      <c r="D5436" s="15">
        <v>43991</v>
      </c>
      <c r="E5436" s="15" t="str">
        <f>_xlfn.IFNA(IF(LEFT(VLOOKUP(RecordTable[[#This Row],[METRC]],METRC!A:B,2,FALSE),4)=LEFT(RecordTable[[#This Row],[CloneBarcode]],4),"match","MISMATCH"),"dead")</f>
        <v>dead</v>
      </c>
      <c r="F5436" s="15" t="str">
        <f>_xlfn.IFNA(INDEX(Table6[[#All],[Location]],MATCH(RecordTable[[#This Row],[METRC]],Table6[Tag],0)),"DEAD")</f>
        <v>DEAD</v>
      </c>
    </row>
    <row r="5437" spans="1:6" x14ac:dyDescent="0.25">
      <c r="A5437" t="s">
        <v>241</v>
      </c>
      <c r="B5437" t="s">
        <v>2846</v>
      </c>
      <c r="C5437" t="s">
        <v>2847</v>
      </c>
      <c r="D5437" s="15">
        <v>43991</v>
      </c>
      <c r="E5437" s="15" t="str">
        <f>_xlfn.IFNA(IF(LEFT(VLOOKUP(RecordTable[[#This Row],[METRC]],METRC!A:B,2,FALSE),4)=LEFT(RecordTable[[#This Row],[CloneBarcode]],4),"match","MISMATCH"),"dead")</f>
        <v>dead</v>
      </c>
      <c r="F5437" s="15" t="str">
        <f>_xlfn.IFNA(INDEX(Table6[[#All],[Location]],MATCH(RecordTable[[#This Row],[METRC]],Table6[Tag],0)),"DEAD")</f>
        <v>DEAD</v>
      </c>
    </row>
    <row r="5438" spans="1:6" x14ac:dyDescent="0.25">
      <c r="A5438" t="s">
        <v>242</v>
      </c>
      <c r="B5438" t="s">
        <v>2848</v>
      </c>
      <c r="C5438" t="s">
        <v>2849</v>
      </c>
      <c r="D5438" s="15">
        <v>43991</v>
      </c>
      <c r="E5438" s="15" t="str">
        <f>_xlfn.IFNA(IF(LEFT(VLOOKUP(RecordTable[[#This Row],[METRC]],METRC!A:B,2,FALSE),4)=LEFT(RecordTable[[#This Row],[CloneBarcode]],4),"match","MISMATCH"),"dead")</f>
        <v>dead</v>
      </c>
      <c r="F5438" s="15" t="str">
        <f>_xlfn.IFNA(INDEX(Table6[[#All],[Location]],MATCH(RecordTable[[#This Row],[METRC]],Table6[Tag],0)),"DEAD")</f>
        <v>DEAD</v>
      </c>
    </row>
    <row r="5439" spans="1:6" x14ac:dyDescent="0.25">
      <c r="A5439" t="s">
        <v>243</v>
      </c>
      <c r="B5439" t="s">
        <v>2850</v>
      </c>
      <c r="C5439" t="s">
        <v>2851</v>
      </c>
      <c r="D5439" s="15">
        <v>43991</v>
      </c>
      <c r="E5439" s="15" t="str">
        <f>_xlfn.IFNA(IF(LEFT(VLOOKUP(RecordTable[[#This Row],[METRC]],METRC!A:B,2,FALSE),4)=LEFT(RecordTable[[#This Row],[CloneBarcode]],4),"match","MISMATCH"),"dead")</f>
        <v>dead</v>
      </c>
      <c r="F5439" s="15" t="str">
        <f>_xlfn.IFNA(INDEX(Table6[[#All],[Location]],MATCH(RecordTable[[#This Row],[METRC]],Table6[Tag],0)),"DEAD")</f>
        <v>DEAD</v>
      </c>
    </row>
    <row r="5440" spans="1:6" x14ac:dyDescent="0.25">
      <c r="A5440" t="s">
        <v>244</v>
      </c>
      <c r="B5440" t="s">
        <v>2639</v>
      </c>
      <c r="C5440" t="s">
        <v>2852</v>
      </c>
      <c r="D5440" s="15">
        <v>43991</v>
      </c>
      <c r="E5440" s="15" t="str">
        <f>_xlfn.IFNA(IF(LEFT(VLOOKUP(RecordTable[[#This Row],[METRC]],METRC!A:B,2,FALSE),4)=LEFT(RecordTable[[#This Row],[CloneBarcode]],4),"match","MISMATCH"),"dead")</f>
        <v>dead</v>
      </c>
      <c r="F5440" s="15" t="str">
        <f>_xlfn.IFNA(INDEX(Table6[[#All],[Location]],MATCH(RecordTable[[#This Row],[METRC]],Table6[Tag],0)),"DEAD")</f>
        <v>DEAD</v>
      </c>
    </row>
    <row r="5441" spans="1:6" x14ac:dyDescent="0.25">
      <c r="A5441" t="s">
        <v>246</v>
      </c>
      <c r="B5441" t="s">
        <v>117</v>
      </c>
      <c r="C5441" t="s">
        <v>2853</v>
      </c>
      <c r="D5441" s="15">
        <v>43991</v>
      </c>
      <c r="E5441" s="15" t="str">
        <f>_xlfn.IFNA(IF(LEFT(VLOOKUP(RecordTable[[#This Row],[METRC]],METRC!A:B,2,FALSE),4)=LEFT(RecordTable[[#This Row],[CloneBarcode]],4),"match","MISMATCH"),"dead")</f>
        <v>dead</v>
      </c>
      <c r="F5441" s="15" t="str">
        <f>_xlfn.IFNA(INDEX(Table6[[#All],[Location]],MATCH(RecordTable[[#This Row],[METRC]],Table6[Tag],0)),"DEAD")</f>
        <v>DEAD</v>
      </c>
    </row>
    <row r="5442" spans="1:6" x14ac:dyDescent="0.25">
      <c r="A5442" t="s">
        <v>247</v>
      </c>
      <c r="B5442" t="s">
        <v>2629</v>
      </c>
      <c r="C5442" t="s">
        <v>2854</v>
      </c>
      <c r="D5442" s="15">
        <v>43991</v>
      </c>
      <c r="E5442" s="15" t="str">
        <f>_xlfn.IFNA(IF(LEFT(VLOOKUP(RecordTable[[#This Row],[METRC]],METRC!A:B,2,FALSE),4)=LEFT(RecordTable[[#This Row],[CloneBarcode]],4),"match","MISMATCH"),"dead")</f>
        <v>dead</v>
      </c>
      <c r="F5442" s="15" t="str">
        <f>_xlfn.IFNA(INDEX(Table6[[#All],[Location]],MATCH(RecordTable[[#This Row],[METRC]],Table6[Tag],0)),"DEAD")</f>
        <v>DEAD</v>
      </c>
    </row>
    <row r="5443" spans="1:6" x14ac:dyDescent="0.25">
      <c r="A5443" t="s">
        <v>249</v>
      </c>
      <c r="B5443" t="s">
        <v>2629</v>
      </c>
      <c r="C5443" t="s">
        <v>2855</v>
      </c>
      <c r="D5443" s="15">
        <v>43991</v>
      </c>
      <c r="E5443" s="15" t="str">
        <f>_xlfn.IFNA(IF(LEFT(VLOOKUP(RecordTable[[#This Row],[METRC]],METRC!A:B,2,FALSE),4)=LEFT(RecordTable[[#This Row],[CloneBarcode]],4),"match","MISMATCH"),"dead")</f>
        <v>dead</v>
      </c>
      <c r="F5443" s="15" t="str">
        <f>_xlfn.IFNA(INDEX(Table6[[#All],[Location]],MATCH(RecordTable[[#This Row],[METRC]],Table6[Tag],0)),"DEAD")</f>
        <v>DEAD</v>
      </c>
    </row>
    <row r="5444" spans="1:6" x14ac:dyDescent="0.25">
      <c r="A5444" t="s">
        <v>250</v>
      </c>
      <c r="B5444" t="s">
        <v>2856</v>
      </c>
      <c r="C5444" t="s">
        <v>2857</v>
      </c>
      <c r="D5444" s="15">
        <v>43991</v>
      </c>
      <c r="E5444" s="15" t="str">
        <f>_xlfn.IFNA(IF(LEFT(VLOOKUP(RecordTable[[#This Row],[METRC]],METRC!A:B,2,FALSE),4)=LEFT(RecordTable[[#This Row],[CloneBarcode]],4),"match","MISMATCH"),"dead")</f>
        <v>dead</v>
      </c>
      <c r="F5444" s="15" t="str">
        <f>_xlfn.IFNA(INDEX(Table6[[#All],[Location]],MATCH(RecordTable[[#This Row],[METRC]],Table6[Tag],0)),"DEAD")</f>
        <v>DEAD</v>
      </c>
    </row>
    <row r="5445" spans="1:6" x14ac:dyDescent="0.25">
      <c r="A5445" t="s">
        <v>251</v>
      </c>
      <c r="B5445" t="s">
        <v>229</v>
      </c>
      <c r="C5445" t="s">
        <v>2858</v>
      </c>
      <c r="D5445" s="15">
        <v>43991</v>
      </c>
      <c r="E5445" s="15" t="str">
        <f>_xlfn.IFNA(IF(LEFT(VLOOKUP(RecordTable[[#This Row],[METRC]],METRC!A:B,2,FALSE),4)=LEFT(RecordTable[[#This Row],[CloneBarcode]],4),"match","MISMATCH"),"dead")</f>
        <v>dead</v>
      </c>
      <c r="F5445" s="15" t="str">
        <f>_xlfn.IFNA(INDEX(Table6[[#All],[Location]],MATCH(RecordTable[[#This Row],[METRC]],Table6[Tag],0)),"DEAD")</f>
        <v>DEAD</v>
      </c>
    </row>
    <row r="5446" spans="1:6" x14ac:dyDescent="0.25">
      <c r="A5446" t="s">
        <v>253</v>
      </c>
      <c r="B5446" t="s">
        <v>2859</v>
      </c>
      <c r="C5446" t="s">
        <v>2860</v>
      </c>
      <c r="D5446" s="15">
        <v>43991</v>
      </c>
      <c r="E5446" s="15" t="str">
        <f>_xlfn.IFNA(IF(LEFT(VLOOKUP(RecordTable[[#This Row],[METRC]],METRC!A:B,2,FALSE),4)=LEFT(RecordTable[[#This Row],[CloneBarcode]],4),"match","MISMATCH"),"dead")</f>
        <v>dead</v>
      </c>
      <c r="F5446" s="15" t="str">
        <f>_xlfn.IFNA(INDEX(Table6[[#All],[Location]],MATCH(RecordTable[[#This Row],[METRC]],Table6[Tag],0)),"DEAD")</f>
        <v>DEAD</v>
      </c>
    </row>
    <row r="5447" spans="1:6" x14ac:dyDescent="0.25">
      <c r="A5447" t="s">
        <v>255</v>
      </c>
      <c r="B5447" t="s">
        <v>2861</v>
      </c>
      <c r="C5447" t="s">
        <v>2862</v>
      </c>
      <c r="D5447" s="15">
        <v>43991</v>
      </c>
      <c r="E5447" s="15" t="str">
        <f>_xlfn.IFNA(IF(LEFT(VLOOKUP(RecordTable[[#This Row],[METRC]],METRC!A:B,2,FALSE),4)=LEFT(RecordTable[[#This Row],[CloneBarcode]],4),"match","MISMATCH"),"dead")</f>
        <v>dead</v>
      </c>
      <c r="F5447" s="15" t="str">
        <f>_xlfn.IFNA(INDEX(Table6[[#All],[Location]],MATCH(RecordTable[[#This Row],[METRC]],Table6[Tag],0)),"DEAD")</f>
        <v>DEAD</v>
      </c>
    </row>
    <row r="5448" spans="1:6" x14ac:dyDescent="0.25">
      <c r="A5448" t="s">
        <v>256</v>
      </c>
      <c r="B5448" t="s">
        <v>2863</v>
      </c>
      <c r="C5448" t="s">
        <v>2864</v>
      </c>
      <c r="D5448" s="15">
        <v>43991</v>
      </c>
      <c r="E5448" s="15" t="str">
        <f>_xlfn.IFNA(IF(LEFT(VLOOKUP(RecordTable[[#This Row],[METRC]],METRC!A:B,2,FALSE),4)=LEFT(RecordTable[[#This Row],[CloneBarcode]],4),"match","MISMATCH"),"dead")</f>
        <v>dead</v>
      </c>
      <c r="F5448" s="15" t="str">
        <f>_xlfn.IFNA(INDEX(Table6[[#All],[Location]],MATCH(RecordTable[[#This Row],[METRC]],Table6[Tag],0)),"DEAD")</f>
        <v>DEAD</v>
      </c>
    </row>
    <row r="5449" spans="1:6" x14ac:dyDescent="0.25">
      <c r="A5449" t="s">
        <v>257</v>
      </c>
      <c r="B5449" t="s">
        <v>2865</v>
      </c>
      <c r="C5449" t="s">
        <v>2866</v>
      </c>
      <c r="D5449" s="15">
        <v>43991</v>
      </c>
      <c r="E5449" s="15" t="str">
        <f>_xlfn.IFNA(IF(LEFT(VLOOKUP(RecordTable[[#This Row],[METRC]],METRC!A:B,2,FALSE),4)=LEFT(RecordTable[[#This Row],[CloneBarcode]],4),"match","MISMATCH"),"dead")</f>
        <v>dead</v>
      </c>
      <c r="F5449" s="15" t="str">
        <f>_xlfn.IFNA(INDEX(Table6[[#All],[Location]],MATCH(RecordTable[[#This Row],[METRC]],Table6[Tag],0)),"DEAD")</f>
        <v>DEAD</v>
      </c>
    </row>
    <row r="5450" spans="1:6" x14ac:dyDescent="0.25">
      <c r="A5450" t="s">
        <v>258</v>
      </c>
      <c r="B5450" t="s">
        <v>2867</v>
      </c>
      <c r="C5450" t="s">
        <v>2868</v>
      </c>
      <c r="D5450" s="15">
        <v>43991</v>
      </c>
      <c r="E5450" s="15" t="str">
        <f>_xlfn.IFNA(IF(LEFT(VLOOKUP(RecordTable[[#This Row],[METRC]],METRC!A:B,2,FALSE),4)=LEFT(RecordTable[[#This Row],[CloneBarcode]],4),"match","MISMATCH"),"dead")</f>
        <v>dead</v>
      </c>
      <c r="F5450" s="15" t="str">
        <f>_xlfn.IFNA(INDEX(Table6[[#All],[Location]],MATCH(RecordTable[[#This Row],[METRC]],Table6[Tag],0)),"DEAD")</f>
        <v>DEAD</v>
      </c>
    </row>
    <row r="5451" spans="1:6" x14ac:dyDescent="0.25">
      <c r="A5451" t="s">
        <v>259</v>
      </c>
      <c r="B5451" t="s">
        <v>2869</v>
      </c>
      <c r="C5451" t="s">
        <v>2870</v>
      </c>
      <c r="D5451" s="15">
        <v>43991</v>
      </c>
      <c r="E5451" s="15" t="str">
        <f>_xlfn.IFNA(IF(LEFT(VLOOKUP(RecordTable[[#This Row],[METRC]],METRC!A:B,2,FALSE),4)=LEFT(RecordTable[[#This Row],[CloneBarcode]],4),"match","MISMATCH"),"dead")</f>
        <v>dead</v>
      </c>
      <c r="F5451" s="15" t="str">
        <f>_xlfn.IFNA(INDEX(Table6[[#All],[Location]],MATCH(RecordTable[[#This Row],[METRC]],Table6[Tag],0)),"DEAD")</f>
        <v>DEAD</v>
      </c>
    </row>
    <row r="5452" spans="1:6" x14ac:dyDescent="0.25">
      <c r="A5452" t="s">
        <v>260</v>
      </c>
      <c r="B5452" t="s">
        <v>2871</v>
      </c>
      <c r="C5452" t="s">
        <v>2872</v>
      </c>
      <c r="D5452" s="15">
        <v>43991</v>
      </c>
      <c r="E5452" s="15" t="str">
        <f>_xlfn.IFNA(IF(LEFT(VLOOKUP(RecordTable[[#This Row],[METRC]],METRC!A:B,2,FALSE),4)=LEFT(RecordTable[[#This Row],[CloneBarcode]],4),"match","MISMATCH"),"dead")</f>
        <v>dead</v>
      </c>
      <c r="F5452" s="15" t="str">
        <f>_xlfn.IFNA(INDEX(Table6[[#All],[Location]],MATCH(RecordTable[[#This Row],[METRC]],Table6[Tag],0)),"DEAD")</f>
        <v>DEAD</v>
      </c>
    </row>
    <row r="5453" spans="1:6" x14ac:dyDescent="0.25">
      <c r="A5453" t="s">
        <v>261</v>
      </c>
      <c r="B5453" t="s">
        <v>2873</v>
      </c>
      <c r="C5453" t="s">
        <v>2874</v>
      </c>
      <c r="D5453" s="15">
        <v>43991</v>
      </c>
      <c r="E5453" s="15" t="str">
        <f>_xlfn.IFNA(IF(LEFT(VLOOKUP(RecordTable[[#This Row],[METRC]],METRC!A:B,2,FALSE),4)=LEFT(RecordTable[[#This Row],[CloneBarcode]],4),"match","MISMATCH"),"dead")</f>
        <v>dead</v>
      </c>
      <c r="F5453" s="15" t="str">
        <f>_xlfn.IFNA(INDEX(Table6[[#All],[Location]],MATCH(RecordTable[[#This Row],[METRC]],Table6[Tag],0)),"DEAD")</f>
        <v>DEAD</v>
      </c>
    </row>
    <row r="5454" spans="1:6" x14ac:dyDescent="0.25">
      <c r="A5454" t="s">
        <v>262</v>
      </c>
      <c r="B5454" t="s">
        <v>229</v>
      </c>
      <c r="C5454" t="s">
        <v>2875</v>
      </c>
      <c r="D5454" s="15">
        <v>43991</v>
      </c>
      <c r="E5454" s="15" t="str">
        <f>_xlfn.IFNA(IF(LEFT(VLOOKUP(RecordTable[[#This Row],[METRC]],METRC!A:B,2,FALSE),4)=LEFT(RecordTable[[#This Row],[CloneBarcode]],4),"match","MISMATCH"),"dead")</f>
        <v>dead</v>
      </c>
      <c r="F5454" s="15" t="str">
        <f>_xlfn.IFNA(INDEX(Table6[[#All],[Location]],MATCH(RecordTable[[#This Row],[METRC]],Table6[Tag],0)),"DEAD")</f>
        <v>DEAD</v>
      </c>
    </row>
    <row r="5455" spans="1:6" x14ac:dyDescent="0.25">
      <c r="A5455" t="s">
        <v>264</v>
      </c>
      <c r="B5455" t="s">
        <v>229</v>
      </c>
      <c r="C5455" t="s">
        <v>2876</v>
      </c>
      <c r="D5455" s="15">
        <v>43991</v>
      </c>
      <c r="E5455" s="15" t="str">
        <f>_xlfn.IFNA(IF(LEFT(VLOOKUP(RecordTable[[#This Row],[METRC]],METRC!A:B,2,FALSE),4)=LEFT(RecordTable[[#This Row],[CloneBarcode]],4),"match","MISMATCH"),"dead")</f>
        <v>dead</v>
      </c>
      <c r="F5455" s="15" t="str">
        <f>_xlfn.IFNA(INDEX(Table6[[#All],[Location]],MATCH(RecordTable[[#This Row],[METRC]],Table6[Tag],0)),"DEAD")</f>
        <v>DEAD</v>
      </c>
    </row>
    <row r="5456" spans="1:6" x14ac:dyDescent="0.25">
      <c r="A5456" t="s">
        <v>265</v>
      </c>
      <c r="B5456" t="s">
        <v>117</v>
      </c>
      <c r="C5456" t="s">
        <v>2877</v>
      </c>
      <c r="D5456" s="15">
        <v>43991</v>
      </c>
      <c r="E5456" s="15" t="str">
        <f>_xlfn.IFNA(IF(LEFT(VLOOKUP(RecordTable[[#This Row],[METRC]],METRC!A:B,2,FALSE),4)=LEFT(RecordTable[[#This Row],[CloneBarcode]],4),"match","MISMATCH"),"dead")</f>
        <v>dead</v>
      </c>
      <c r="F5456" s="15" t="str">
        <f>_xlfn.IFNA(INDEX(Table6[[#All],[Location]],MATCH(RecordTable[[#This Row],[METRC]],Table6[Tag],0)),"DEAD")</f>
        <v>DEAD</v>
      </c>
    </row>
    <row r="5457" spans="1:6" x14ac:dyDescent="0.25">
      <c r="A5457" t="s">
        <v>266</v>
      </c>
      <c r="B5457" t="s">
        <v>117</v>
      </c>
      <c r="C5457" t="s">
        <v>2878</v>
      </c>
      <c r="D5457" s="15">
        <v>43991</v>
      </c>
      <c r="E5457" s="15" t="str">
        <f>_xlfn.IFNA(IF(LEFT(VLOOKUP(RecordTable[[#This Row],[METRC]],METRC!A:B,2,FALSE),4)=LEFT(RecordTable[[#This Row],[CloneBarcode]],4),"match","MISMATCH"),"dead")</f>
        <v>dead</v>
      </c>
      <c r="F5457" s="15" t="str">
        <f>_xlfn.IFNA(INDEX(Table6[[#All],[Location]],MATCH(RecordTable[[#This Row],[METRC]],Table6[Tag],0)),"DEAD")</f>
        <v>DEAD</v>
      </c>
    </row>
    <row r="5458" spans="1:6" x14ac:dyDescent="0.25">
      <c r="A5458" t="s">
        <v>267</v>
      </c>
      <c r="B5458" t="s">
        <v>117</v>
      </c>
      <c r="C5458" t="s">
        <v>2879</v>
      </c>
      <c r="D5458" s="15">
        <v>43991</v>
      </c>
      <c r="E5458" s="15" t="str">
        <f>_xlfn.IFNA(IF(LEFT(VLOOKUP(RecordTable[[#This Row],[METRC]],METRC!A:B,2,FALSE),4)=LEFT(RecordTable[[#This Row],[CloneBarcode]],4),"match","MISMATCH"),"dead")</f>
        <v>dead</v>
      </c>
      <c r="F5458" s="15" t="str">
        <f>_xlfn.IFNA(INDEX(Table6[[#All],[Location]],MATCH(RecordTable[[#This Row],[METRC]],Table6[Tag],0)),"DEAD")</f>
        <v>DEAD</v>
      </c>
    </row>
    <row r="5459" spans="1:6" x14ac:dyDescent="0.25">
      <c r="A5459" t="s">
        <v>268</v>
      </c>
      <c r="B5459" t="s">
        <v>2880</v>
      </c>
      <c r="C5459" t="s">
        <v>2881</v>
      </c>
      <c r="D5459" s="15">
        <v>43991</v>
      </c>
      <c r="E5459" s="15" t="str">
        <f>_xlfn.IFNA(IF(LEFT(VLOOKUP(RecordTable[[#This Row],[METRC]],METRC!A:B,2,FALSE),4)=LEFT(RecordTable[[#This Row],[CloneBarcode]],4),"match","MISMATCH"),"dead")</f>
        <v>dead</v>
      </c>
      <c r="F5459" s="15" t="str">
        <f>_xlfn.IFNA(INDEX(Table6[[#All],[Location]],MATCH(RecordTable[[#This Row],[METRC]],Table6[Tag],0)),"DEAD")</f>
        <v>DEAD</v>
      </c>
    </row>
    <row r="5460" spans="1:6" x14ac:dyDescent="0.25">
      <c r="A5460" t="s">
        <v>269</v>
      </c>
      <c r="B5460" t="s">
        <v>2882</v>
      </c>
      <c r="C5460" t="s">
        <v>2883</v>
      </c>
      <c r="D5460" s="15">
        <v>43991</v>
      </c>
      <c r="E5460" s="15" t="str">
        <f>_xlfn.IFNA(IF(LEFT(VLOOKUP(RecordTable[[#This Row],[METRC]],METRC!A:B,2,FALSE),4)=LEFT(RecordTable[[#This Row],[CloneBarcode]],4),"match","MISMATCH"),"dead")</f>
        <v>dead</v>
      </c>
      <c r="F5460" s="15" t="str">
        <f>_xlfn.IFNA(INDEX(Table6[[#All],[Location]],MATCH(RecordTable[[#This Row],[METRC]],Table6[Tag],0)),"DEAD")</f>
        <v>DEAD</v>
      </c>
    </row>
    <row r="5461" spans="1:6" x14ac:dyDescent="0.25">
      <c r="A5461" t="s">
        <v>270</v>
      </c>
      <c r="B5461" t="s">
        <v>2734</v>
      </c>
      <c r="C5461" t="s">
        <v>2884</v>
      </c>
      <c r="D5461" s="15">
        <v>43991</v>
      </c>
      <c r="E5461" s="15" t="str">
        <f>_xlfn.IFNA(IF(LEFT(VLOOKUP(RecordTable[[#This Row],[METRC]],METRC!A:B,2,FALSE),4)=LEFT(RecordTable[[#This Row],[CloneBarcode]],4),"match","MISMATCH"),"dead")</f>
        <v>dead</v>
      </c>
      <c r="F5461" s="15" t="str">
        <f>_xlfn.IFNA(INDEX(Table6[[#All],[Location]],MATCH(RecordTable[[#This Row],[METRC]],Table6[Tag],0)),"DEAD")</f>
        <v>DEAD</v>
      </c>
    </row>
    <row r="5462" spans="1:6" x14ac:dyDescent="0.25">
      <c r="A5462" t="s">
        <v>272</v>
      </c>
      <c r="B5462" t="s">
        <v>2885</v>
      </c>
      <c r="C5462" t="s">
        <v>2886</v>
      </c>
      <c r="D5462" s="15">
        <v>43991</v>
      </c>
      <c r="E5462" s="15" t="str">
        <f>_xlfn.IFNA(IF(LEFT(VLOOKUP(RecordTable[[#This Row],[METRC]],METRC!A:B,2,FALSE),4)=LEFT(RecordTable[[#This Row],[CloneBarcode]],4),"match","MISMATCH"),"dead")</f>
        <v>dead</v>
      </c>
      <c r="F5462" s="15" t="str">
        <f>_xlfn.IFNA(INDEX(Table6[[#All],[Location]],MATCH(RecordTable[[#This Row],[METRC]],Table6[Tag],0)),"DEAD")</f>
        <v>DEAD</v>
      </c>
    </row>
    <row r="5463" spans="1:6" x14ac:dyDescent="0.25">
      <c r="A5463" t="s">
        <v>274</v>
      </c>
      <c r="B5463" t="s">
        <v>2734</v>
      </c>
      <c r="C5463" t="s">
        <v>2887</v>
      </c>
      <c r="D5463" s="15">
        <v>43991</v>
      </c>
      <c r="E5463" s="15" t="str">
        <f>_xlfn.IFNA(IF(LEFT(VLOOKUP(RecordTable[[#This Row],[METRC]],METRC!A:B,2,FALSE),4)=LEFT(RecordTable[[#This Row],[CloneBarcode]],4),"match","MISMATCH"),"dead")</f>
        <v>dead</v>
      </c>
      <c r="F5463" s="15" t="str">
        <f>_xlfn.IFNA(INDEX(Table6[[#All],[Location]],MATCH(RecordTable[[#This Row],[METRC]],Table6[Tag],0)),"DEAD")</f>
        <v>DEAD</v>
      </c>
    </row>
    <row r="5464" spans="1:6" x14ac:dyDescent="0.25">
      <c r="A5464" t="s">
        <v>275</v>
      </c>
      <c r="B5464" t="s">
        <v>2734</v>
      </c>
      <c r="C5464" t="s">
        <v>2888</v>
      </c>
      <c r="D5464" s="15">
        <v>43991</v>
      </c>
      <c r="E5464" s="15" t="str">
        <f>_xlfn.IFNA(IF(LEFT(VLOOKUP(RecordTable[[#This Row],[METRC]],METRC!A:B,2,FALSE),4)=LEFT(RecordTable[[#This Row],[CloneBarcode]],4),"match","MISMATCH"),"dead")</f>
        <v>dead</v>
      </c>
      <c r="F5464" s="15" t="str">
        <f>_xlfn.IFNA(INDEX(Table6[[#All],[Location]],MATCH(RecordTable[[#This Row],[METRC]],Table6[Tag],0)),"DEAD")</f>
        <v>DEAD</v>
      </c>
    </row>
    <row r="5465" spans="1:6" x14ac:dyDescent="0.25">
      <c r="A5465" t="s">
        <v>276</v>
      </c>
      <c r="B5465" t="s">
        <v>2734</v>
      </c>
      <c r="C5465" t="s">
        <v>2889</v>
      </c>
      <c r="D5465" s="15">
        <v>43991</v>
      </c>
      <c r="E5465" s="15" t="str">
        <f>_xlfn.IFNA(IF(LEFT(VLOOKUP(RecordTable[[#This Row],[METRC]],METRC!A:B,2,FALSE),4)=LEFT(RecordTable[[#This Row],[CloneBarcode]],4),"match","MISMATCH"),"dead")</f>
        <v>dead</v>
      </c>
      <c r="F5465" s="15" t="str">
        <f>_xlfn.IFNA(INDEX(Table6[[#All],[Location]],MATCH(RecordTable[[#This Row],[METRC]],Table6[Tag],0)),"DEAD")</f>
        <v>DEAD</v>
      </c>
    </row>
    <row r="5466" spans="1:6" x14ac:dyDescent="0.25">
      <c r="A5466" t="s">
        <v>277</v>
      </c>
      <c r="B5466" t="s">
        <v>2734</v>
      </c>
      <c r="C5466" t="s">
        <v>2890</v>
      </c>
      <c r="D5466" s="15">
        <v>43991</v>
      </c>
      <c r="E5466" s="15" t="str">
        <f>_xlfn.IFNA(IF(LEFT(VLOOKUP(RecordTable[[#This Row],[METRC]],METRC!A:B,2,FALSE),4)=LEFT(RecordTable[[#This Row],[CloneBarcode]],4),"match","MISMATCH"),"dead")</f>
        <v>dead</v>
      </c>
      <c r="F5466" s="15" t="str">
        <f>_xlfn.IFNA(INDEX(Table6[[#All],[Location]],MATCH(RecordTable[[#This Row],[METRC]],Table6[Tag],0)),"DEAD")</f>
        <v>DEAD</v>
      </c>
    </row>
    <row r="5467" spans="1:6" x14ac:dyDescent="0.25">
      <c r="A5467" t="s">
        <v>278</v>
      </c>
      <c r="B5467" t="s">
        <v>2734</v>
      </c>
      <c r="C5467" t="s">
        <v>2891</v>
      </c>
      <c r="D5467" s="15">
        <v>43991</v>
      </c>
      <c r="E5467" s="15" t="str">
        <f>_xlfn.IFNA(IF(LEFT(VLOOKUP(RecordTable[[#This Row],[METRC]],METRC!A:B,2,FALSE),4)=LEFT(RecordTable[[#This Row],[CloneBarcode]],4),"match","MISMATCH"),"dead")</f>
        <v>dead</v>
      </c>
      <c r="F5467" s="15" t="str">
        <f>_xlfn.IFNA(INDEX(Table6[[#All],[Location]],MATCH(RecordTable[[#This Row],[METRC]],Table6[Tag],0)),"DEAD")</f>
        <v>DEAD</v>
      </c>
    </row>
    <row r="5468" spans="1:6" x14ac:dyDescent="0.25">
      <c r="A5468" t="s">
        <v>279</v>
      </c>
      <c r="B5468" t="s">
        <v>2676</v>
      </c>
      <c r="C5468" t="s">
        <v>2892</v>
      </c>
      <c r="D5468" s="15">
        <v>43991</v>
      </c>
      <c r="E5468" s="15" t="str">
        <f>_xlfn.IFNA(IF(LEFT(VLOOKUP(RecordTable[[#This Row],[METRC]],METRC!A:B,2,FALSE),4)=LEFT(RecordTable[[#This Row],[CloneBarcode]],4),"match","MISMATCH"),"dead")</f>
        <v>dead</v>
      </c>
      <c r="F5468" s="15" t="str">
        <f>_xlfn.IFNA(INDEX(Table6[[#All],[Location]],MATCH(RecordTable[[#This Row],[METRC]],Table6[Tag],0)),"DEAD")</f>
        <v>DEAD</v>
      </c>
    </row>
    <row r="5469" spans="1:6" x14ac:dyDescent="0.25">
      <c r="A5469" t="s">
        <v>280</v>
      </c>
      <c r="B5469" t="s">
        <v>2636</v>
      </c>
      <c r="C5469" t="s">
        <v>2893</v>
      </c>
      <c r="D5469" s="15">
        <v>43991</v>
      </c>
      <c r="E5469" s="15" t="str">
        <f>_xlfn.IFNA(IF(LEFT(VLOOKUP(RecordTable[[#This Row],[METRC]],METRC!A:B,2,FALSE),4)=LEFT(RecordTable[[#This Row],[CloneBarcode]],4),"match","MISMATCH"),"dead")</f>
        <v>dead</v>
      </c>
      <c r="F5469" s="15" t="str">
        <f>_xlfn.IFNA(INDEX(Table6[[#All],[Location]],MATCH(RecordTable[[#This Row],[METRC]],Table6[Tag],0)),"DEAD")</f>
        <v>DEAD</v>
      </c>
    </row>
    <row r="5470" spans="1:6" x14ac:dyDescent="0.25">
      <c r="A5470" t="s">
        <v>281</v>
      </c>
      <c r="B5470" t="s">
        <v>283</v>
      </c>
      <c r="C5470" t="s">
        <v>2894</v>
      </c>
      <c r="D5470" s="15">
        <v>43991</v>
      </c>
      <c r="E5470" s="15" t="str">
        <f>_xlfn.IFNA(IF(LEFT(VLOOKUP(RecordTable[[#This Row],[METRC]],METRC!A:B,2,FALSE),4)=LEFT(RecordTable[[#This Row],[CloneBarcode]],4),"match","MISMATCH"),"dead")</f>
        <v>dead</v>
      </c>
      <c r="F5470" s="15" t="str">
        <f>_xlfn.IFNA(INDEX(Table6[[#All],[Location]],MATCH(RecordTable[[#This Row],[METRC]],Table6[Tag],0)),"DEAD")</f>
        <v>DEAD</v>
      </c>
    </row>
    <row r="5471" spans="1:6" x14ac:dyDescent="0.25">
      <c r="A5471" t="s">
        <v>284</v>
      </c>
      <c r="B5471" t="s">
        <v>2676</v>
      </c>
      <c r="C5471" t="s">
        <v>2895</v>
      </c>
      <c r="D5471" s="15">
        <v>43991</v>
      </c>
      <c r="E5471" s="15" t="str">
        <f>_xlfn.IFNA(IF(LEFT(VLOOKUP(RecordTable[[#This Row],[METRC]],METRC!A:B,2,FALSE),4)=LEFT(RecordTable[[#This Row],[CloneBarcode]],4),"match","MISMATCH"),"dead")</f>
        <v>dead</v>
      </c>
      <c r="F5471" s="15" t="str">
        <f>_xlfn.IFNA(INDEX(Table6[[#All],[Location]],MATCH(RecordTable[[#This Row],[METRC]],Table6[Tag],0)),"DEAD")</f>
        <v>DEAD</v>
      </c>
    </row>
    <row r="5472" spans="1:6" x14ac:dyDescent="0.25">
      <c r="A5472" t="s">
        <v>285</v>
      </c>
      <c r="B5472" t="s">
        <v>2669</v>
      </c>
      <c r="C5472" t="s">
        <v>2896</v>
      </c>
      <c r="D5472" s="15">
        <v>43991</v>
      </c>
      <c r="E5472" s="15" t="str">
        <f>_xlfn.IFNA(IF(LEFT(VLOOKUP(RecordTable[[#This Row],[METRC]],METRC!A:B,2,FALSE),4)=LEFT(RecordTable[[#This Row],[CloneBarcode]],4),"match","MISMATCH"),"dead")</f>
        <v>dead</v>
      </c>
      <c r="F5472" s="15" t="str">
        <f>_xlfn.IFNA(INDEX(Table6[[#All],[Location]],MATCH(RecordTable[[#This Row],[METRC]],Table6[Tag],0)),"DEAD")</f>
        <v>DEAD</v>
      </c>
    </row>
    <row r="5473" spans="1:6" x14ac:dyDescent="0.25">
      <c r="A5473" t="s">
        <v>286</v>
      </c>
      <c r="B5473" t="s">
        <v>2669</v>
      </c>
      <c r="C5473" t="s">
        <v>2897</v>
      </c>
      <c r="D5473" s="15">
        <v>43991</v>
      </c>
      <c r="E5473" s="15" t="str">
        <f>_xlfn.IFNA(IF(LEFT(VLOOKUP(RecordTable[[#This Row],[METRC]],METRC!A:B,2,FALSE),4)=LEFT(RecordTable[[#This Row],[CloneBarcode]],4),"match","MISMATCH"),"dead")</f>
        <v>dead</v>
      </c>
      <c r="F5473" s="15" t="str">
        <f>_xlfn.IFNA(INDEX(Table6[[#All],[Location]],MATCH(RecordTable[[#This Row],[METRC]],Table6[Tag],0)),"DEAD")</f>
        <v>DEAD</v>
      </c>
    </row>
    <row r="5474" spans="1:6" x14ac:dyDescent="0.25">
      <c r="A5474" t="s">
        <v>288</v>
      </c>
      <c r="B5474" t="s">
        <v>2669</v>
      </c>
      <c r="C5474" t="s">
        <v>2898</v>
      </c>
      <c r="D5474" s="15">
        <v>43991</v>
      </c>
      <c r="E5474" s="15" t="str">
        <f>_xlfn.IFNA(IF(LEFT(VLOOKUP(RecordTable[[#This Row],[METRC]],METRC!A:B,2,FALSE),4)=LEFT(RecordTable[[#This Row],[CloneBarcode]],4),"match","MISMATCH"),"dead")</f>
        <v>dead</v>
      </c>
      <c r="F5474" s="15" t="str">
        <f>_xlfn.IFNA(INDEX(Table6[[#All],[Location]],MATCH(RecordTable[[#This Row],[METRC]],Table6[Tag],0)),"DEAD")</f>
        <v>DEAD</v>
      </c>
    </row>
    <row r="5475" spans="1:6" x14ac:dyDescent="0.25">
      <c r="A5475" t="s">
        <v>289</v>
      </c>
      <c r="B5475" t="s">
        <v>2669</v>
      </c>
      <c r="C5475" t="s">
        <v>2899</v>
      </c>
      <c r="D5475" s="15">
        <v>43991</v>
      </c>
      <c r="E5475" s="15" t="str">
        <f>_xlfn.IFNA(IF(LEFT(VLOOKUP(RecordTable[[#This Row],[METRC]],METRC!A:B,2,FALSE),4)=LEFT(RecordTable[[#This Row],[CloneBarcode]],4),"match","MISMATCH"),"dead")</f>
        <v>dead</v>
      </c>
      <c r="F5475" s="15" t="str">
        <f>_xlfn.IFNA(INDEX(Table6[[#All],[Location]],MATCH(RecordTable[[#This Row],[METRC]],Table6[Tag],0)),"DEAD")</f>
        <v>DEAD</v>
      </c>
    </row>
    <row r="5476" spans="1:6" x14ac:dyDescent="0.25">
      <c r="A5476" t="s">
        <v>291</v>
      </c>
      <c r="B5476" t="s">
        <v>283</v>
      </c>
      <c r="C5476" t="s">
        <v>2900</v>
      </c>
      <c r="D5476" s="15">
        <v>43991</v>
      </c>
      <c r="E5476" s="15" t="str">
        <f>_xlfn.IFNA(IF(LEFT(VLOOKUP(RecordTable[[#This Row],[METRC]],METRC!A:B,2,FALSE),4)=LEFT(RecordTable[[#This Row],[CloneBarcode]],4),"match","MISMATCH"),"dead")</f>
        <v>dead</v>
      </c>
      <c r="F5476" s="15" t="str">
        <f>_xlfn.IFNA(INDEX(Table6[[#All],[Location]],MATCH(RecordTable[[#This Row],[METRC]],Table6[Tag],0)),"DEAD")</f>
        <v>DEAD</v>
      </c>
    </row>
    <row r="5477" spans="1:6" x14ac:dyDescent="0.25">
      <c r="A5477" t="s">
        <v>293</v>
      </c>
      <c r="B5477" t="s">
        <v>2669</v>
      </c>
      <c r="C5477" t="s">
        <v>2901</v>
      </c>
      <c r="D5477" s="15">
        <v>43991</v>
      </c>
      <c r="E5477" s="15" t="str">
        <f>_xlfn.IFNA(IF(LEFT(VLOOKUP(RecordTable[[#This Row],[METRC]],METRC!A:B,2,FALSE),4)=LEFT(RecordTable[[#This Row],[CloneBarcode]],4),"match","MISMATCH"),"dead")</f>
        <v>dead</v>
      </c>
      <c r="F5477" s="15" t="str">
        <f>_xlfn.IFNA(INDEX(Table6[[#All],[Location]],MATCH(RecordTable[[#This Row],[METRC]],Table6[Tag],0)),"DEAD")</f>
        <v>DEAD</v>
      </c>
    </row>
    <row r="5478" spans="1:6" x14ac:dyDescent="0.25">
      <c r="A5478" t="s">
        <v>294</v>
      </c>
      <c r="B5478" t="s">
        <v>2636</v>
      </c>
      <c r="C5478" t="s">
        <v>2902</v>
      </c>
      <c r="D5478" s="15">
        <v>43991</v>
      </c>
      <c r="E5478" s="15" t="str">
        <f>_xlfn.IFNA(IF(LEFT(VLOOKUP(RecordTable[[#This Row],[METRC]],METRC!A:B,2,FALSE),4)=LEFT(RecordTable[[#This Row],[CloneBarcode]],4),"match","MISMATCH"),"dead")</f>
        <v>dead</v>
      </c>
      <c r="F5478" s="15" t="str">
        <f>_xlfn.IFNA(INDEX(Table6[[#All],[Location]],MATCH(RecordTable[[#This Row],[METRC]],Table6[Tag],0)),"DEAD")</f>
        <v>DEAD</v>
      </c>
    </row>
    <row r="5479" spans="1:6" x14ac:dyDescent="0.25">
      <c r="A5479" t="s">
        <v>295</v>
      </c>
      <c r="B5479" t="s">
        <v>2669</v>
      </c>
      <c r="C5479" t="s">
        <v>2903</v>
      </c>
      <c r="D5479" s="15">
        <v>43991</v>
      </c>
      <c r="E5479" s="15" t="str">
        <f>_xlfn.IFNA(IF(LEFT(VLOOKUP(RecordTable[[#This Row],[METRC]],METRC!A:B,2,FALSE),4)=LEFT(RecordTable[[#This Row],[CloneBarcode]],4),"match","MISMATCH"),"dead")</f>
        <v>dead</v>
      </c>
      <c r="F5479" s="15" t="str">
        <f>_xlfn.IFNA(INDEX(Table6[[#All],[Location]],MATCH(RecordTable[[#This Row],[METRC]],Table6[Tag],0)),"DEAD")</f>
        <v>DEAD</v>
      </c>
    </row>
    <row r="5480" spans="1:6" x14ac:dyDescent="0.25">
      <c r="A5480" t="s">
        <v>150</v>
      </c>
      <c r="B5480" t="s">
        <v>2659</v>
      </c>
      <c r="C5480" t="s">
        <v>2758</v>
      </c>
      <c r="D5480" s="15">
        <v>43991</v>
      </c>
      <c r="E5480" s="15" t="str">
        <f>_xlfn.IFNA(IF(LEFT(VLOOKUP(RecordTable[[#This Row],[METRC]],METRC!A:B,2,FALSE),4)=LEFT(RecordTable[[#This Row],[CloneBarcode]],4),"match","MISMATCH"),"dead")</f>
        <v>dead</v>
      </c>
      <c r="F5480" s="15" t="str">
        <f>_xlfn.IFNA(INDEX(Table6[[#All],[Location]],MATCH(RecordTable[[#This Row],[METRC]],Table6[Tag],0)),"DEAD")</f>
        <v>DEAD</v>
      </c>
    </row>
    <row r="5481" spans="1:6" x14ac:dyDescent="0.25">
      <c r="A5481" t="s">
        <v>153</v>
      </c>
      <c r="B5481" t="s">
        <v>2629</v>
      </c>
      <c r="C5481" t="s">
        <v>2759</v>
      </c>
      <c r="D5481" s="15">
        <v>43991</v>
      </c>
      <c r="E5481" s="15" t="str">
        <f>_xlfn.IFNA(IF(LEFT(VLOOKUP(RecordTable[[#This Row],[METRC]],METRC!A:B,2,FALSE),4)=LEFT(RecordTable[[#This Row],[CloneBarcode]],4),"match","MISMATCH"),"dead")</f>
        <v>dead</v>
      </c>
      <c r="F5481" s="15" t="str">
        <f>_xlfn.IFNA(INDEX(Table6[[#All],[Location]],MATCH(RecordTable[[#This Row],[METRC]],Table6[Tag],0)),"DEAD")</f>
        <v>DEAD</v>
      </c>
    </row>
    <row r="5482" spans="1:6" x14ac:dyDescent="0.25">
      <c r="A5482" t="s">
        <v>154</v>
      </c>
      <c r="B5482" t="s">
        <v>2659</v>
      </c>
      <c r="C5482" t="s">
        <v>2760</v>
      </c>
      <c r="D5482" s="15">
        <v>43991</v>
      </c>
      <c r="E5482" s="15" t="str">
        <f>_xlfn.IFNA(IF(LEFT(VLOOKUP(RecordTable[[#This Row],[METRC]],METRC!A:B,2,FALSE),4)=LEFT(RecordTable[[#This Row],[CloneBarcode]],4),"match","MISMATCH"),"dead")</f>
        <v>dead</v>
      </c>
      <c r="F5482" s="15" t="str">
        <f>_xlfn.IFNA(INDEX(Table6[[#All],[Location]],MATCH(RecordTable[[#This Row],[METRC]],Table6[Tag],0)),"DEAD")</f>
        <v>DEAD</v>
      </c>
    </row>
    <row r="5483" spans="1:6" x14ac:dyDescent="0.25">
      <c r="A5483" t="s">
        <v>156</v>
      </c>
      <c r="B5483" t="s">
        <v>2629</v>
      </c>
      <c r="C5483" t="s">
        <v>2761</v>
      </c>
      <c r="D5483" s="15">
        <v>43991</v>
      </c>
      <c r="E5483" s="15" t="str">
        <f>_xlfn.IFNA(IF(LEFT(VLOOKUP(RecordTable[[#This Row],[METRC]],METRC!A:B,2,FALSE),4)=LEFT(RecordTable[[#This Row],[CloneBarcode]],4),"match","MISMATCH"),"dead")</f>
        <v>dead</v>
      </c>
      <c r="F5483" s="15" t="str">
        <f>_xlfn.IFNA(INDEX(Table6[[#All],[Location]],MATCH(RecordTable[[#This Row],[METRC]],Table6[Tag],0)),"DEAD")</f>
        <v>DEAD</v>
      </c>
    </row>
    <row r="5484" spans="1:6" x14ac:dyDescent="0.25">
      <c r="A5484" t="s">
        <v>157</v>
      </c>
      <c r="B5484" t="s">
        <v>2672</v>
      </c>
      <c r="C5484" t="s">
        <v>2762</v>
      </c>
      <c r="D5484" s="15">
        <v>43991</v>
      </c>
      <c r="E5484" s="15" t="str">
        <f>_xlfn.IFNA(IF(LEFT(VLOOKUP(RecordTable[[#This Row],[METRC]],METRC!A:B,2,FALSE),4)=LEFT(RecordTable[[#This Row],[CloneBarcode]],4),"match","MISMATCH"),"dead")</f>
        <v>dead</v>
      </c>
      <c r="F5484" s="15" t="str">
        <f>_xlfn.IFNA(INDEX(Table6[[#All],[Location]],MATCH(RecordTable[[#This Row],[METRC]],Table6[Tag],0)),"DEAD")</f>
        <v>DEAD</v>
      </c>
    </row>
    <row r="5485" spans="1:6" x14ac:dyDescent="0.25">
      <c r="A5485" t="s">
        <v>159</v>
      </c>
      <c r="B5485" t="s">
        <v>2659</v>
      </c>
      <c r="C5485" t="s">
        <v>2763</v>
      </c>
      <c r="D5485" s="15">
        <v>43991</v>
      </c>
      <c r="E5485" s="15" t="str">
        <f>_xlfn.IFNA(IF(LEFT(VLOOKUP(RecordTable[[#This Row],[METRC]],METRC!A:B,2,FALSE),4)=LEFT(RecordTable[[#This Row],[CloneBarcode]],4),"match","MISMATCH"),"dead")</f>
        <v>dead</v>
      </c>
      <c r="F5485" s="15" t="str">
        <f>_xlfn.IFNA(INDEX(Table6[[#All],[Location]],MATCH(RecordTable[[#This Row],[METRC]],Table6[Tag],0)),"DEAD")</f>
        <v>DEAD</v>
      </c>
    </row>
    <row r="5486" spans="1:6" x14ac:dyDescent="0.25">
      <c r="A5486" t="s">
        <v>160</v>
      </c>
      <c r="B5486" t="s">
        <v>117</v>
      </c>
      <c r="C5486" t="s">
        <v>2764</v>
      </c>
      <c r="D5486" s="15">
        <v>43991</v>
      </c>
      <c r="E5486" s="15" t="str">
        <f>_xlfn.IFNA(IF(LEFT(VLOOKUP(RecordTable[[#This Row],[METRC]],METRC!A:B,2,FALSE),4)=LEFT(RecordTable[[#This Row],[CloneBarcode]],4),"match","MISMATCH"),"dead")</f>
        <v>dead</v>
      </c>
      <c r="F5486" s="15" t="str">
        <f>_xlfn.IFNA(INDEX(Table6[[#All],[Location]],MATCH(RecordTable[[#This Row],[METRC]],Table6[Tag],0)),"DEAD")</f>
        <v>DEAD</v>
      </c>
    </row>
    <row r="5487" spans="1:6" x14ac:dyDescent="0.25">
      <c r="A5487" t="s">
        <v>162</v>
      </c>
      <c r="B5487" t="s">
        <v>2667</v>
      </c>
      <c r="C5487" t="s">
        <v>2765</v>
      </c>
      <c r="D5487" s="15">
        <v>43991</v>
      </c>
      <c r="E5487" s="15" t="str">
        <f>_xlfn.IFNA(IF(LEFT(VLOOKUP(RecordTable[[#This Row],[METRC]],METRC!A:B,2,FALSE),4)=LEFT(RecordTable[[#This Row],[CloneBarcode]],4),"match","MISMATCH"),"dead")</f>
        <v>dead</v>
      </c>
      <c r="F5487" s="15" t="str">
        <f>_xlfn.IFNA(INDEX(Table6[[#All],[Location]],MATCH(RecordTable[[#This Row],[METRC]],Table6[Tag],0)),"DEAD")</f>
        <v>DEAD</v>
      </c>
    </row>
    <row r="5488" spans="1:6" x14ac:dyDescent="0.25">
      <c r="A5488" t="s">
        <v>163</v>
      </c>
      <c r="B5488" t="s">
        <v>2726</v>
      </c>
      <c r="C5488" t="s">
        <v>2766</v>
      </c>
      <c r="D5488" s="15">
        <v>43991</v>
      </c>
      <c r="E5488" s="15" t="str">
        <f>_xlfn.IFNA(IF(LEFT(VLOOKUP(RecordTable[[#This Row],[METRC]],METRC!A:B,2,FALSE),4)=LEFT(RecordTable[[#This Row],[CloneBarcode]],4),"match","MISMATCH"),"dead")</f>
        <v>dead</v>
      </c>
      <c r="F5488" s="15" t="str">
        <f>_xlfn.IFNA(INDEX(Table6[[#All],[Location]],MATCH(RecordTable[[#This Row],[METRC]],Table6[Tag],0)),"DEAD")</f>
        <v>DEAD</v>
      </c>
    </row>
    <row r="5489" spans="1:6" x14ac:dyDescent="0.25">
      <c r="A5489" t="s">
        <v>166</v>
      </c>
      <c r="B5489" t="s">
        <v>117</v>
      </c>
      <c r="C5489" t="s">
        <v>2767</v>
      </c>
      <c r="D5489" s="15">
        <v>43991</v>
      </c>
      <c r="E5489" s="15" t="str">
        <f>_xlfn.IFNA(IF(LEFT(VLOOKUP(RecordTable[[#This Row],[METRC]],METRC!A:B,2,FALSE),4)=LEFT(RecordTable[[#This Row],[CloneBarcode]],4),"match","MISMATCH"),"dead")</f>
        <v>dead</v>
      </c>
      <c r="F5489" s="15" t="str">
        <f>_xlfn.IFNA(INDEX(Table6[[#All],[Location]],MATCH(RecordTable[[#This Row],[METRC]],Table6[Tag],0)),"DEAD")</f>
        <v>DEAD</v>
      </c>
    </row>
    <row r="5490" spans="1:6" x14ac:dyDescent="0.25">
      <c r="A5490" t="s">
        <v>167</v>
      </c>
      <c r="B5490" t="s">
        <v>2667</v>
      </c>
      <c r="C5490" t="s">
        <v>2768</v>
      </c>
      <c r="D5490" s="15">
        <v>43991</v>
      </c>
      <c r="E5490" s="15" t="str">
        <f>_xlfn.IFNA(IF(LEFT(VLOOKUP(RecordTable[[#This Row],[METRC]],METRC!A:B,2,FALSE),4)=LEFT(RecordTable[[#This Row],[CloneBarcode]],4),"match","MISMATCH"),"dead")</f>
        <v>dead</v>
      </c>
      <c r="F5490" s="15" t="str">
        <f>_xlfn.IFNA(INDEX(Table6[[#All],[Location]],MATCH(RecordTable[[#This Row],[METRC]],Table6[Tag],0)),"DEAD")</f>
        <v>DEAD</v>
      </c>
    </row>
    <row r="5491" spans="1:6" x14ac:dyDescent="0.25">
      <c r="A5491" t="s">
        <v>168</v>
      </c>
      <c r="B5491" t="s">
        <v>2642</v>
      </c>
      <c r="C5491" t="s">
        <v>2769</v>
      </c>
      <c r="D5491" s="15">
        <v>43991</v>
      </c>
      <c r="E5491" s="15" t="str">
        <f>_xlfn.IFNA(IF(LEFT(VLOOKUP(RecordTable[[#This Row],[METRC]],METRC!A:B,2,FALSE),4)=LEFT(RecordTable[[#This Row],[CloneBarcode]],4),"match","MISMATCH"),"dead")</f>
        <v>dead</v>
      </c>
      <c r="F5491" s="15" t="str">
        <f>_xlfn.IFNA(INDEX(Table6[[#All],[Location]],MATCH(RecordTable[[#This Row],[METRC]],Table6[Tag],0)),"DEAD")</f>
        <v>DEAD</v>
      </c>
    </row>
    <row r="5492" spans="1:6" x14ac:dyDescent="0.25">
      <c r="A5492" t="s">
        <v>169</v>
      </c>
      <c r="B5492" t="s">
        <v>2636</v>
      </c>
      <c r="C5492" t="s">
        <v>2770</v>
      </c>
      <c r="D5492" s="15">
        <v>43991</v>
      </c>
      <c r="E5492" s="15" t="str">
        <f>_xlfn.IFNA(IF(LEFT(VLOOKUP(RecordTable[[#This Row],[METRC]],METRC!A:B,2,FALSE),4)=LEFT(RecordTable[[#This Row],[CloneBarcode]],4),"match","MISMATCH"),"dead")</f>
        <v>dead</v>
      </c>
      <c r="F5492" s="15" t="str">
        <f>_xlfn.IFNA(INDEX(Table6[[#All],[Location]],MATCH(RecordTable[[#This Row],[METRC]],Table6[Tag],0)),"DEAD")</f>
        <v>DEAD</v>
      </c>
    </row>
    <row r="5493" spans="1:6" x14ac:dyDescent="0.25">
      <c r="A5493" t="s">
        <v>171</v>
      </c>
      <c r="B5493" t="s">
        <v>2715</v>
      </c>
      <c r="C5493" t="s">
        <v>2771</v>
      </c>
      <c r="D5493" s="15">
        <v>43991</v>
      </c>
      <c r="E5493" s="15" t="str">
        <f>_xlfn.IFNA(IF(LEFT(VLOOKUP(RecordTable[[#This Row],[METRC]],METRC!A:B,2,FALSE),4)=LEFT(RecordTable[[#This Row],[CloneBarcode]],4),"match","MISMATCH"),"dead")</f>
        <v>dead</v>
      </c>
      <c r="F5493" s="15" t="str">
        <f>_xlfn.IFNA(INDEX(Table6[[#All],[Location]],MATCH(RecordTable[[#This Row],[METRC]],Table6[Tag],0)),"DEAD")</f>
        <v>DEAD</v>
      </c>
    </row>
    <row r="5494" spans="1:6" x14ac:dyDescent="0.25">
      <c r="A5494" t="s">
        <v>173</v>
      </c>
      <c r="B5494" t="s">
        <v>2645</v>
      </c>
      <c r="C5494" t="s">
        <v>2772</v>
      </c>
      <c r="D5494" s="15">
        <v>43991</v>
      </c>
      <c r="E5494" s="15" t="str">
        <f>_xlfn.IFNA(IF(LEFT(VLOOKUP(RecordTable[[#This Row],[METRC]],METRC!A:B,2,FALSE),4)=LEFT(RecordTable[[#This Row],[CloneBarcode]],4),"match","MISMATCH"),"dead")</f>
        <v>dead</v>
      </c>
      <c r="F5494" s="15" t="str">
        <f>_xlfn.IFNA(INDEX(Table6[[#All],[Location]],MATCH(RecordTable[[#This Row],[METRC]],Table6[Tag],0)),"DEAD")</f>
        <v>DEAD</v>
      </c>
    </row>
    <row r="5495" spans="1:6" x14ac:dyDescent="0.25">
      <c r="A5495" t="s">
        <v>175</v>
      </c>
      <c r="B5495" t="s">
        <v>2642</v>
      </c>
      <c r="C5495" t="s">
        <v>2773</v>
      </c>
      <c r="D5495" s="15">
        <v>43991</v>
      </c>
      <c r="E5495" s="15" t="str">
        <f>_xlfn.IFNA(IF(LEFT(VLOOKUP(RecordTable[[#This Row],[METRC]],METRC!A:B,2,FALSE),4)=LEFT(RecordTable[[#This Row],[CloneBarcode]],4),"match","MISMATCH"),"dead")</f>
        <v>dead</v>
      </c>
      <c r="F5495" s="15" t="str">
        <f>_xlfn.IFNA(INDEX(Table6[[#All],[Location]],MATCH(RecordTable[[#This Row],[METRC]],Table6[Tag],0)),"DEAD")</f>
        <v>DEAD</v>
      </c>
    </row>
    <row r="5496" spans="1:6" x14ac:dyDescent="0.25">
      <c r="A5496" t="s">
        <v>177</v>
      </c>
      <c r="B5496" t="s">
        <v>2645</v>
      </c>
      <c r="C5496" t="s">
        <v>2774</v>
      </c>
      <c r="D5496" s="15">
        <v>43991</v>
      </c>
      <c r="E5496" s="15" t="str">
        <f>_xlfn.IFNA(IF(LEFT(VLOOKUP(RecordTable[[#This Row],[METRC]],METRC!A:B,2,FALSE),4)=LEFT(RecordTable[[#This Row],[CloneBarcode]],4),"match","MISMATCH"),"dead")</f>
        <v>dead</v>
      </c>
      <c r="F5496" s="15" t="str">
        <f>_xlfn.IFNA(INDEX(Table6[[#All],[Location]],MATCH(RecordTable[[#This Row],[METRC]],Table6[Tag],0)),"DEAD")</f>
        <v>DEAD</v>
      </c>
    </row>
    <row r="5497" spans="1:6" x14ac:dyDescent="0.25">
      <c r="A5497" t="s">
        <v>179</v>
      </c>
      <c r="B5497" t="s">
        <v>2642</v>
      </c>
      <c r="C5497" t="s">
        <v>2775</v>
      </c>
      <c r="D5497" s="15">
        <v>43991</v>
      </c>
      <c r="E5497" s="15" t="str">
        <f>_xlfn.IFNA(IF(LEFT(VLOOKUP(RecordTable[[#This Row],[METRC]],METRC!A:B,2,FALSE),4)=LEFT(RecordTable[[#This Row],[CloneBarcode]],4),"match","MISMATCH"),"dead")</f>
        <v>dead</v>
      </c>
      <c r="F5497" s="15" t="str">
        <f>_xlfn.IFNA(INDEX(Table6[[#All],[Location]],MATCH(RecordTable[[#This Row],[METRC]],Table6[Tag],0)),"DEAD")</f>
        <v>DEAD</v>
      </c>
    </row>
    <row r="5498" spans="1:6" x14ac:dyDescent="0.25">
      <c r="A5498" t="s">
        <v>180</v>
      </c>
      <c r="B5498" t="s">
        <v>2715</v>
      </c>
      <c r="C5498" t="s">
        <v>2776</v>
      </c>
      <c r="D5498" s="15">
        <v>43991</v>
      </c>
      <c r="E5498" s="15" t="str">
        <f>_xlfn.IFNA(IF(LEFT(VLOOKUP(RecordTable[[#This Row],[METRC]],METRC!A:B,2,FALSE),4)=LEFT(RecordTable[[#This Row],[CloneBarcode]],4),"match","MISMATCH"),"dead")</f>
        <v>dead</v>
      </c>
      <c r="F5498" s="15" t="str">
        <f>_xlfn.IFNA(INDEX(Table6[[#All],[Location]],MATCH(RecordTable[[#This Row],[METRC]],Table6[Tag],0)),"DEAD")</f>
        <v>DEAD</v>
      </c>
    </row>
    <row r="5499" spans="1:6" x14ac:dyDescent="0.25">
      <c r="A5499" t="s">
        <v>181</v>
      </c>
      <c r="B5499" t="s">
        <v>2636</v>
      </c>
      <c r="C5499" t="s">
        <v>2777</v>
      </c>
      <c r="D5499" s="15">
        <v>43991</v>
      </c>
      <c r="E5499" s="15" t="str">
        <f>_xlfn.IFNA(IF(LEFT(VLOOKUP(RecordTable[[#This Row],[METRC]],METRC!A:B,2,FALSE),4)=LEFT(RecordTable[[#This Row],[CloneBarcode]],4),"match","MISMATCH"),"dead")</f>
        <v>dead</v>
      </c>
      <c r="F5499" s="15" t="str">
        <f>_xlfn.IFNA(INDEX(Table6[[#All],[Location]],MATCH(RecordTable[[#This Row],[METRC]],Table6[Tag],0)),"DEAD")</f>
        <v>DEAD</v>
      </c>
    </row>
    <row r="5500" spans="1:6" x14ac:dyDescent="0.25">
      <c r="A5500" t="s">
        <v>182</v>
      </c>
      <c r="B5500" t="s">
        <v>2652</v>
      </c>
      <c r="C5500" t="s">
        <v>2778</v>
      </c>
      <c r="D5500" s="15">
        <v>43991</v>
      </c>
      <c r="E5500" s="15" t="str">
        <f>_xlfn.IFNA(IF(LEFT(VLOOKUP(RecordTable[[#This Row],[METRC]],METRC!A:B,2,FALSE),4)=LEFT(RecordTable[[#This Row],[CloneBarcode]],4),"match","MISMATCH"),"dead")</f>
        <v>dead</v>
      </c>
      <c r="F5500" s="15" t="str">
        <f>_xlfn.IFNA(INDEX(Table6[[#All],[Location]],MATCH(RecordTable[[#This Row],[METRC]],Table6[Tag],0)),"DEAD")</f>
        <v>DEAD</v>
      </c>
    </row>
    <row r="5501" spans="1:6" x14ac:dyDescent="0.25">
      <c r="A5501" t="s">
        <v>184</v>
      </c>
      <c r="B5501" t="s">
        <v>2679</v>
      </c>
      <c r="C5501" t="s">
        <v>2779</v>
      </c>
      <c r="D5501" s="15">
        <v>43991</v>
      </c>
      <c r="E5501" s="15" t="str">
        <f>_xlfn.IFNA(IF(LEFT(VLOOKUP(RecordTable[[#This Row],[METRC]],METRC!A:B,2,FALSE),4)=LEFT(RecordTable[[#This Row],[CloneBarcode]],4),"match","MISMATCH"),"dead")</f>
        <v>dead</v>
      </c>
      <c r="F5501" s="15" t="str">
        <f>_xlfn.IFNA(INDEX(Table6[[#All],[Location]],MATCH(RecordTable[[#This Row],[METRC]],Table6[Tag],0)),"DEAD")</f>
        <v>DEAD</v>
      </c>
    </row>
    <row r="5502" spans="1:6" x14ac:dyDescent="0.25">
      <c r="A5502" t="s">
        <v>186</v>
      </c>
      <c r="B5502" t="s">
        <v>2649</v>
      </c>
      <c r="C5502" t="s">
        <v>2780</v>
      </c>
      <c r="D5502" s="15">
        <v>43991</v>
      </c>
      <c r="E5502" s="15" t="str">
        <f>_xlfn.IFNA(IF(LEFT(VLOOKUP(RecordTable[[#This Row],[METRC]],METRC!A:B,2,FALSE),4)=LEFT(RecordTable[[#This Row],[CloneBarcode]],4),"match","MISMATCH"),"dead")</f>
        <v>dead</v>
      </c>
      <c r="F5502" s="15" t="str">
        <f>_xlfn.IFNA(INDEX(Table6[[#All],[Location]],MATCH(RecordTable[[#This Row],[METRC]],Table6[Tag],0)),"DEAD")</f>
        <v>DEAD</v>
      </c>
    </row>
    <row r="5503" spans="1:6" x14ac:dyDescent="0.25">
      <c r="A5503" t="s">
        <v>188</v>
      </c>
      <c r="B5503" t="s">
        <v>2645</v>
      </c>
      <c r="C5503" t="s">
        <v>2781</v>
      </c>
      <c r="D5503" s="15">
        <v>43991</v>
      </c>
      <c r="E5503" s="15" t="str">
        <f>_xlfn.IFNA(IF(LEFT(VLOOKUP(RecordTable[[#This Row],[METRC]],METRC!A:B,2,FALSE),4)=LEFT(RecordTable[[#This Row],[CloneBarcode]],4),"match","MISMATCH"),"dead")</f>
        <v>dead</v>
      </c>
      <c r="F5503" s="15" t="str">
        <f>_xlfn.IFNA(INDEX(Table6[[#All],[Location]],MATCH(RecordTable[[#This Row],[METRC]],Table6[Tag],0)),"DEAD")</f>
        <v>DEAD</v>
      </c>
    </row>
    <row r="5504" spans="1:6" x14ac:dyDescent="0.25">
      <c r="A5504" t="s">
        <v>190</v>
      </c>
      <c r="B5504" t="s">
        <v>2645</v>
      </c>
      <c r="C5504" t="s">
        <v>2782</v>
      </c>
      <c r="D5504" s="15">
        <v>43991</v>
      </c>
      <c r="E5504" s="15" t="str">
        <f>_xlfn.IFNA(IF(LEFT(VLOOKUP(RecordTable[[#This Row],[METRC]],METRC!A:B,2,FALSE),4)=LEFT(RecordTable[[#This Row],[CloneBarcode]],4),"match","MISMATCH"),"dead")</f>
        <v>dead</v>
      </c>
      <c r="F5504" s="15" t="str">
        <f>_xlfn.IFNA(INDEX(Table6[[#All],[Location]],MATCH(RecordTable[[#This Row],[METRC]],Table6[Tag],0)),"DEAD")</f>
        <v>DEAD</v>
      </c>
    </row>
    <row r="5505" spans="1:6" x14ac:dyDescent="0.25">
      <c r="A5505" t="s">
        <v>192</v>
      </c>
      <c r="B5505" t="s">
        <v>2679</v>
      </c>
      <c r="C5505" t="s">
        <v>2783</v>
      </c>
      <c r="D5505" s="15">
        <v>43991</v>
      </c>
      <c r="E5505" s="15" t="str">
        <f>_xlfn.IFNA(IF(LEFT(VLOOKUP(RecordTable[[#This Row],[METRC]],METRC!A:B,2,FALSE),4)=LEFT(RecordTable[[#This Row],[CloneBarcode]],4),"match","MISMATCH"),"dead")</f>
        <v>dead</v>
      </c>
      <c r="F5505" s="15" t="str">
        <f>_xlfn.IFNA(INDEX(Table6[[#All],[Location]],MATCH(RecordTable[[#This Row],[METRC]],Table6[Tag],0)),"DEAD")</f>
        <v>DEAD</v>
      </c>
    </row>
    <row r="5506" spans="1:6" x14ac:dyDescent="0.25">
      <c r="A5506" t="s">
        <v>193</v>
      </c>
      <c r="B5506" t="s">
        <v>2649</v>
      </c>
      <c r="C5506" t="s">
        <v>2784</v>
      </c>
      <c r="D5506" s="15">
        <v>43991</v>
      </c>
      <c r="E5506" s="15" t="str">
        <f>_xlfn.IFNA(IF(LEFT(VLOOKUP(RecordTable[[#This Row],[METRC]],METRC!A:B,2,FALSE),4)=LEFT(RecordTable[[#This Row],[CloneBarcode]],4),"match","MISMATCH"),"dead")</f>
        <v>dead</v>
      </c>
      <c r="F5506" s="15" t="str">
        <f>_xlfn.IFNA(INDEX(Table6[[#All],[Location]],MATCH(RecordTable[[#This Row],[METRC]],Table6[Tag],0)),"DEAD")</f>
        <v>DEAD</v>
      </c>
    </row>
    <row r="5507" spans="1:6" x14ac:dyDescent="0.25">
      <c r="A5507" t="s">
        <v>195</v>
      </c>
      <c r="B5507" t="s">
        <v>283</v>
      </c>
      <c r="C5507" t="s">
        <v>2785</v>
      </c>
      <c r="D5507" s="15">
        <v>43991</v>
      </c>
      <c r="E5507" s="15" t="str">
        <f>_xlfn.IFNA(IF(LEFT(VLOOKUP(RecordTable[[#This Row],[METRC]],METRC!A:B,2,FALSE),4)=LEFT(RecordTable[[#This Row],[CloneBarcode]],4),"match","MISMATCH"),"dead")</f>
        <v>dead</v>
      </c>
      <c r="F5507" s="15" t="str">
        <f>_xlfn.IFNA(INDEX(Table6[[#All],[Location]],MATCH(RecordTable[[#This Row],[METRC]],Table6[Tag],0)),"DEAD")</f>
        <v>DEAD</v>
      </c>
    </row>
    <row r="5508" spans="1:6" x14ac:dyDescent="0.25">
      <c r="A5508" t="s">
        <v>197</v>
      </c>
      <c r="B5508" t="s">
        <v>2684</v>
      </c>
      <c r="C5508" t="s">
        <v>2786</v>
      </c>
      <c r="D5508" s="15">
        <v>43991</v>
      </c>
      <c r="E5508" s="15" t="str">
        <f>_xlfn.IFNA(IF(LEFT(VLOOKUP(RecordTable[[#This Row],[METRC]],METRC!A:B,2,FALSE),4)=LEFT(RecordTable[[#This Row],[CloneBarcode]],4),"match","MISMATCH"),"dead")</f>
        <v>dead</v>
      </c>
      <c r="F5508" s="15" t="str">
        <f>_xlfn.IFNA(INDEX(Table6[[#All],[Location]],MATCH(RecordTable[[#This Row],[METRC]],Table6[Tag],0)),"DEAD")</f>
        <v>DEAD</v>
      </c>
    </row>
    <row r="5509" spans="1:6" x14ac:dyDescent="0.25">
      <c r="A5509" t="s">
        <v>198</v>
      </c>
      <c r="B5509" t="s">
        <v>283</v>
      </c>
      <c r="C5509" t="s">
        <v>2787</v>
      </c>
      <c r="D5509" s="15">
        <v>43991</v>
      </c>
      <c r="E5509" s="15" t="str">
        <f>_xlfn.IFNA(IF(LEFT(VLOOKUP(RecordTable[[#This Row],[METRC]],METRC!A:B,2,FALSE),4)=LEFT(RecordTable[[#This Row],[CloneBarcode]],4),"match","MISMATCH"),"dead")</f>
        <v>dead</v>
      </c>
      <c r="F5509" s="15" t="str">
        <f>_xlfn.IFNA(INDEX(Table6[[#All],[Location]],MATCH(RecordTable[[#This Row],[METRC]],Table6[Tag],0)),"DEAD")</f>
        <v>DEAD</v>
      </c>
    </row>
    <row r="5510" spans="1:6" x14ac:dyDescent="0.25">
      <c r="A5510" t="s">
        <v>200</v>
      </c>
      <c r="B5510" t="s">
        <v>2649</v>
      </c>
      <c r="C5510" t="s">
        <v>2788</v>
      </c>
      <c r="D5510" s="15">
        <v>43991</v>
      </c>
      <c r="E5510" s="15" t="str">
        <f>_xlfn.IFNA(IF(LEFT(VLOOKUP(RecordTable[[#This Row],[METRC]],METRC!A:B,2,FALSE),4)=LEFT(RecordTable[[#This Row],[CloneBarcode]],4),"match","MISMATCH"),"dead")</f>
        <v>dead</v>
      </c>
      <c r="F5510" s="15" t="str">
        <f>_xlfn.IFNA(INDEX(Table6[[#All],[Location]],MATCH(RecordTable[[#This Row],[METRC]],Table6[Tag],0)),"DEAD")</f>
        <v>DEAD</v>
      </c>
    </row>
    <row r="5511" spans="1:6" x14ac:dyDescent="0.25">
      <c r="A5511" t="s">
        <v>202</v>
      </c>
      <c r="B5511" t="s">
        <v>2642</v>
      </c>
      <c r="C5511" t="s">
        <v>2789</v>
      </c>
      <c r="D5511" s="15">
        <v>43991</v>
      </c>
      <c r="E5511" s="15" t="str">
        <f>_xlfn.IFNA(IF(LEFT(VLOOKUP(RecordTable[[#This Row],[METRC]],METRC!A:B,2,FALSE),4)=LEFT(RecordTable[[#This Row],[CloneBarcode]],4),"match","MISMATCH"),"dead")</f>
        <v>dead</v>
      </c>
      <c r="F5511" s="15" t="str">
        <f>_xlfn.IFNA(INDEX(Table6[[#All],[Location]],MATCH(RecordTable[[#This Row],[METRC]],Table6[Tag],0)),"DEAD")</f>
        <v>DEAD</v>
      </c>
    </row>
    <row r="5512" spans="1:6" x14ac:dyDescent="0.25">
      <c r="A5512" t="s">
        <v>204</v>
      </c>
      <c r="B5512" t="s">
        <v>2672</v>
      </c>
      <c r="C5512" t="s">
        <v>2790</v>
      </c>
      <c r="D5512" s="15">
        <v>43991</v>
      </c>
      <c r="E5512" s="15" t="str">
        <f>_xlfn.IFNA(IF(LEFT(VLOOKUP(RecordTable[[#This Row],[METRC]],METRC!A:B,2,FALSE),4)=LEFT(RecordTable[[#This Row],[CloneBarcode]],4),"match","MISMATCH"),"dead")</f>
        <v>dead</v>
      </c>
      <c r="F5512" s="15" t="str">
        <f>_xlfn.IFNA(INDEX(Table6[[#All],[Location]],MATCH(RecordTable[[#This Row],[METRC]],Table6[Tag],0)),"DEAD")</f>
        <v>DEAD</v>
      </c>
    </row>
    <row r="5513" spans="1:6" x14ac:dyDescent="0.25">
      <c r="A5513" t="s">
        <v>206</v>
      </c>
      <c r="B5513" t="s">
        <v>2791</v>
      </c>
      <c r="C5513" t="s">
        <v>2792</v>
      </c>
      <c r="D5513" s="15">
        <v>43991</v>
      </c>
      <c r="E5513" s="15" t="str">
        <f>_xlfn.IFNA(IF(LEFT(VLOOKUP(RecordTable[[#This Row],[METRC]],METRC!A:B,2,FALSE),4)=LEFT(RecordTable[[#This Row],[CloneBarcode]],4),"match","MISMATCH"),"dead")</f>
        <v>dead</v>
      </c>
      <c r="F5513" s="15" t="str">
        <f>_xlfn.IFNA(INDEX(Table6[[#All],[Location]],MATCH(RecordTable[[#This Row],[METRC]],Table6[Tag],0)),"DEAD")</f>
        <v>DEAD</v>
      </c>
    </row>
    <row r="5514" spans="1:6" x14ac:dyDescent="0.25">
      <c r="A5514" t="s">
        <v>208</v>
      </c>
      <c r="B5514" t="s">
        <v>2794</v>
      </c>
      <c r="C5514" t="s">
        <v>2795</v>
      </c>
      <c r="D5514" s="15">
        <v>43991</v>
      </c>
      <c r="E5514" s="15" t="str">
        <f>_xlfn.IFNA(IF(LEFT(VLOOKUP(RecordTable[[#This Row],[METRC]],METRC!A:B,2,FALSE),4)=LEFT(RecordTable[[#This Row],[CloneBarcode]],4),"match","MISMATCH"),"dead")</f>
        <v>dead</v>
      </c>
      <c r="F5514" s="15" t="str">
        <f>_xlfn.IFNA(INDEX(Table6[[#All],[Location]],MATCH(RecordTable[[#This Row],[METRC]],Table6[Tag],0)),"DEAD")</f>
        <v>DEAD</v>
      </c>
    </row>
    <row r="5515" spans="1:6" x14ac:dyDescent="0.25">
      <c r="A5515" t="s">
        <v>209</v>
      </c>
      <c r="B5515" t="s">
        <v>2796</v>
      </c>
      <c r="C5515" t="s">
        <v>2797</v>
      </c>
      <c r="D5515" s="15">
        <v>43991</v>
      </c>
      <c r="E5515" s="15" t="str">
        <f>_xlfn.IFNA(IF(LEFT(VLOOKUP(RecordTable[[#This Row],[METRC]],METRC!A:B,2,FALSE),4)=LEFT(RecordTable[[#This Row],[CloneBarcode]],4),"match","MISMATCH"),"dead")</f>
        <v>dead</v>
      </c>
      <c r="F5515" s="15" t="str">
        <f>_xlfn.IFNA(INDEX(Table6[[#All],[Location]],MATCH(RecordTable[[#This Row],[METRC]],Table6[Tag],0)),"DEAD")</f>
        <v>DEAD</v>
      </c>
    </row>
    <row r="5516" spans="1:6" x14ac:dyDescent="0.25">
      <c r="A5516" t="s">
        <v>210</v>
      </c>
      <c r="B5516" t="s">
        <v>2798</v>
      </c>
      <c r="C5516" t="s">
        <v>2799</v>
      </c>
      <c r="D5516" s="15">
        <v>43991</v>
      </c>
      <c r="E5516" s="15" t="str">
        <f>_xlfn.IFNA(IF(LEFT(VLOOKUP(RecordTable[[#This Row],[METRC]],METRC!A:B,2,FALSE),4)=LEFT(RecordTable[[#This Row],[CloneBarcode]],4),"match","MISMATCH"),"dead")</f>
        <v>dead</v>
      </c>
      <c r="F5516" s="15" t="str">
        <f>_xlfn.IFNA(INDEX(Table6[[#All],[Location]],MATCH(RecordTable[[#This Row],[METRC]],Table6[Tag],0)),"DEAD")</f>
        <v>DEAD</v>
      </c>
    </row>
    <row r="5517" spans="1:6" x14ac:dyDescent="0.25">
      <c r="A5517" t="s">
        <v>211</v>
      </c>
      <c r="B5517" t="s">
        <v>2800</v>
      </c>
      <c r="C5517" t="s">
        <v>2801</v>
      </c>
      <c r="D5517" s="15">
        <v>43991</v>
      </c>
      <c r="E5517" s="15" t="str">
        <f>_xlfn.IFNA(IF(LEFT(VLOOKUP(RecordTable[[#This Row],[METRC]],METRC!A:B,2,FALSE),4)=LEFT(RecordTable[[#This Row],[CloneBarcode]],4),"match","MISMATCH"),"dead")</f>
        <v>dead</v>
      </c>
      <c r="F5517" s="15" t="str">
        <f>_xlfn.IFNA(INDEX(Table6[[#All],[Location]],MATCH(RecordTable[[#This Row],[METRC]],Table6[Tag],0)),"DEAD")</f>
        <v>DEAD</v>
      </c>
    </row>
    <row r="5518" spans="1:6" x14ac:dyDescent="0.25">
      <c r="A5518" t="s">
        <v>212</v>
      </c>
      <c r="B5518" t="s">
        <v>2802</v>
      </c>
      <c r="C5518" t="s">
        <v>2803</v>
      </c>
      <c r="D5518" s="15">
        <v>43991</v>
      </c>
      <c r="E5518" s="15" t="str">
        <f>_xlfn.IFNA(IF(LEFT(VLOOKUP(RecordTable[[#This Row],[METRC]],METRC!A:B,2,FALSE),4)=LEFT(RecordTable[[#This Row],[CloneBarcode]],4),"match","MISMATCH"),"dead")</f>
        <v>dead</v>
      </c>
      <c r="F5518" s="15" t="str">
        <f>_xlfn.IFNA(INDEX(Table6[[#All],[Location]],MATCH(RecordTable[[#This Row],[METRC]],Table6[Tag],0)),"DEAD")</f>
        <v>DEAD</v>
      </c>
    </row>
    <row r="5519" spans="1:6" x14ac:dyDescent="0.25">
      <c r="A5519" t="s">
        <v>213</v>
      </c>
      <c r="B5519" t="s">
        <v>2805</v>
      </c>
      <c r="C5519" t="s">
        <v>2806</v>
      </c>
      <c r="D5519" s="15">
        <v>43991</v>
      </c>
      <c r="E5519" s="15" t="str">
        <f>_xlfn.IFNA(IF(LEFT(VLOOKUP(RecordTable[[#This Row],[METRC]],METRC!A:B,2,FALSE),4)=LEFT(RecordTable[[#This Row],[CloneBarcode]],4),"match","MISMATCH"),"dead")</f>
        <v>dead</v>
      </c>
      <c r="F5519" s="15" t="str">
        <f>_xlfn.IFNA(INDEX(Table6[[#All],[Location]],MATCH(RecordTable[[#This Row],[METRC]],Table6[Tag],0)),"DEAD")</f>
        <v>DEAD</v>
      </c>
    </row>
    <row r="5520" spans="1:6" x14ac:dyDescent="0.25">
      <c r="A5520" t="s">
        <v>214</v>
      </c>
      <c r="B5520" t="s">
        <v>2808</v>
      </c>
      <c r="C5520" t="s">
        <v>2809</v>
      </c>
      <c r="D5520" s="15">
        <v>43991</v>
      </c>
      <c r="E5520" s="15" t="str">
        <f>_xlfn.IFNA(IF(LEFT(VLOOKUP(RecordTable[[#This Row],[METRC]],METRC!A:B,2,FALSE),4)=LEFT(RecordTable[[#This Row],[CloneBarcode]],4),"match","MISMATCH"),"dead")</f>
        <v>dead</v>
      </c>
      <c r="F5520" s="15" t="str">
        <f>_xlfn.IFNA(INDEX(Table6[[#All],[Location]],MATCH(RecordTable[[#This Row],[METRC]],Table6[Tag],0)),"DEAD")</f>
        <v>DEAD</v>
      </c>
    </row>
    <row r="5521" spans="1:6" x14ac:dyDescent="0.25">
      <c r="A5521" t="s">
        <v>215</v>
      </c>
      <c r="B5521" t="s">
        <v>2810</v>
      </c>
      <c r="C5521" t="s">
        <v>2811</v>
      </c>
      <c r="D5521" s="15">
        <v>43991</v>
      </c>
      <c r="E5521" s="15" t="str">
        <f>_xlfn.IFNA(IF(LEFT(VLOOKUP(RecordTable[[#This Row],[METRC]],METRC!A:B,2,FALSE),4)=LEFT(RecordTable[[#This Row],[CloneBarcode]],4),"match","MISMATCH"),"dead")</f>
        <v>dead</v>
      </c>
      <c r="F5521" s="15" t="str">
        <f>_xlfn.IFNA(INDEX(Table6[[#All],[Location]],MATCH(RecordTable[[#This Row],[METRC]],Table6[Tag],0)),"DEAD")</f>
        <v>DEAD</v>
      </c>
    </row>
    <row r="5522" spans="1:6" x14ac:dyDescent="0.25">
      <c r="A5522" t="s">
        <v>217</v>
      </c>
      <c r="B5522" t="s">
        <v>2812</v>
      </c>
      <c r="C5522" t="s">
        <v>2813</v>
      </c>
      <c r="D5522" s="15">
        <v>43991</v>
      </c>
      <c r="E5522" s="15" t="str">
        <f>_xlfn.IFNA(IF(LEFT(VLOOKUP(RecordTable[[#This Row],[METRC]],METRC!A:B,2,FALSE),4)=LEFT(RecordTable[[#This Row],[CloneBarcode]],4),"match","MISMATCH"),"dead")</f>
        <v>dead</v>
      </c>
      <c r="F5522" s="15" t="str">
        <f>_xlfn.IFNA(INDEX(Table6[[#All],[Location]],MATCH(RecordTable[[#This Row],[METRC]],Table6[Tag],0)),"DEAD")</f>
        <v>DEAD</v>
      </c>
    </row>
    <row r="5523" spans="1:6" x14ac:dyDescent="0.25">
      <c r="A5523" t="s">
        <v>218</v>
      </c>
      <c r="B5523" t="s">
        <v>2814</v>
      </c>
      <c r="C5523" t="s">
        <v>2815</v>
      </c>
      <c r="D5523" s="15">
        <v>43991</v>
      </c>
      <c r="E5523" s="15" t="str">
        <f>_xlfn.IFNA(IF(LEFT(VLOOKUP(RecordTable[[#This Row],[METRC]],METRC!A:B,2,FALSE),4)=LEFT(RecordTable[[#This Row],[CloneBarcode]],4),"match","MISMATCH"),"dead")</f>
        <v>dead</v>
      </c>
      <c r="F5523" s="15" t="str">
        <f>_xlfn.IFNA(INDEX(Table6[[#All],[Location]],MATCH(RecordTable[[#This Row],[METRC]],Table6[Tag],0)),"DEAD")</f>
        <v>DEAD</v>
      </c>
    </row>
    <row r="5524" spans="1:6" x14ac:dyDescent="0.25">
      <c r="A5524" t="s">
        <v>219</v>
      </c>
      <c r="B5524" t="s">
        <v>2816</v>
      </c>
      <c r="C5524" t="s">
        <v>2817</v>
      </c>
      <c r="D5524" s="15">
        <v>43991</v>
      </c>
      <c r="E5524" s="15" t="str">
        <f>_xlfn.IFNA(IF(LEFT(VLOOKUP(RecordTable[[#This Row],[METRC]],METRC!A:B,2,FALSE),4)=LEFT(RecordTable[[#This Row],[CloneBarcode]],4),"match","MISMATCH"),"dead")</f>
        <v>dead</v>
      </c>
      <c r="F5524" s="15" t="str">
        <f>_xlfn.IFNA(INDEX(Table6[[#All],[Location]],MATCH(RecordTable[[#This Row],[METRC]],Table6[Tag],0)),"DEAD")</f>
        <v>DEAD</v>
      </c>
    </row>
    <row r="5525" spans="1:6" x14ac:dyDescent="0.25">
      <c r="A5525" t="s">
        <v>220</v>
      </c>
      <c r="B5525" t="s">
        <v>2818</v>
      </c>
      <c r="C5525" t="s">
        <v>2819</v>
      </c>
      <c r="D5525" s="15">
        <v>43991</v>
      </c>
      <c r="E5525" s="15" t="str">
        <f>_xlfn.IFNA(IF(LEFT(VLOOKUP(RecordTable[[#This Row],[METRC]],METRC!A:B,2,FALSE),4)=LEFT(RecordTable[[#This Row],[CloneBarcode]],4),"match","MISMATCH"),"dead")</f>
        <v>dead</v>
      </c>
      <c r="F5525" s="15" t="str">
        <f>_xlfn.IFNA(INDEX(Table6[[#All],[Location]],MATCH(RecordTable[[#This Row],[METRC]],Table6[Tag],0)),"DEAD")</f>
        <v>DEAD</v>
      </c>
    </row>
    <row r="5526" spans="1:6" x14ac:dyDescent="0.25">
      <c r="A5526" t="s">
        <v>221</v>
      </c>
      <c r="B5526" t="s">
        <v>2820</v>
      </c>
      <c r="C5526" t="s">
        <v>2821</v>
      </c>
      <c r="D5526" s="15">
        <v>43991</v>
      </c>
      <c r="E5526" s="15" t="str">
        <f>_xlfn.IFNA(IF(LEFT(VLOOKUP(RecordTable[[#This Row],[METRC]],METRC!A:B,2,FALSE),4)=LEFT(RecordTable[[#This Row],[CloneBarcode]],4),"match","MISMATCH"),"dead")</f>
        <v>dead</v>
      </c>
      <c r="F5526" s="15" t="str">
        <f>_xlfn.IFNA(INDEX(Table6[[#All],[Location]],MATCH(RecordTable[[#This Row],[METRC]],Table6[Tag],0)),"DEAD")</f>
        <v>DEAD</v>
      </c>
    </row>
    <row r="5527" spans="1:6" x14ac:dyDescent="0.25">
      <c r="A5527" t="s">
        <v>222</v>
      </c>
      <c r="B5527" t="s">
        <v>2822</v>
      </c>
      <c r="C5527" t="s">
        <v>2823</v>
      </c>
      <c r="D5527" s="15">
        <v>43991</v>
      </c>
      <c r="E5527" s="15" t="str">
        <f>_xlfn.IFNA(IF(LEFT(VLOOKUP(RecordTable[[#This Row],[METRC]],METRC!A:B,2,FALSE),4)=LEFT(RecordTable[[#This Row],[CloneBarcode]],4),"match","MISMATCH"),"dead")</f>
        <v>dead</v>
      </c>
      <c r="F5527" s="15" t="str">
        <f>_xlfn.IFNA(INDEX(Table6[[#All],[Location]],MATCH(RecordTable[[#This Row],[METRC]],Table6[Tag],0)),"DEAD")</f>
        <v>DEAD</v>
      </c>
    </row>
    <row r="5528" spans="1:6" x14ac:dyDescent="0.25">
      <c r="A5528" t="s">
        <v>223</v>
      </c>
      <c r="B5528" t="s">
        <v>2824</v>
      </c>
      <c r="C5528" t="s">
        <v>2825</v>
      </c>
      <c r="D5528" s="15">
        <v>43991</v>
      </c>
      <c r="E5528" s="15" t="str">
        <f>_xlfn.IFNA(IF(LEFT(VLOOKUP(RecordTable[[#This Row],[METRC]],METRC!A:B,2,FALSE),4)=LEFT(RecordTable[[#This Row],[CloneBarcode]],4),"match","MISMATCH"),"dead")</f>
        <v>dead</v>
      </c>
      <c r="F5528" s="15" t="str">
        <f>_xlfn.IFNA(INDEX(Table6[[#All],[Location]],MATCH(RecordTable[[#This Row],[METRC]],Table6[Tag],0)),"DEAD")</f>
        <v>DEAD</v>
      </c>
    </row>
    <row r="5529" spans="1:6" x14ac:dyDescent="0.25">
      <c r="A5529" t="s">
        <v>224</v>
      </c>
      <c r="B5529" t="s">
        <v>2827</v>
      </c>
      <c r="C5529" t="s">
        <v>2828</v>
      </c>
      <c r="D5529" s="15">
        <v>43991</v>
      </c>
      <c r="E5529" s="15" t="str">
        <f>_xlfn.IFNA(IF(LEFT(VLOOKUP(RecordTable[[#This Row],[METRC]],METRC!A:B,2,FALSE),4)=LEFT(RecordTable[[#This Row],[CloneBarcode]],4),"match","MISMATCH"),"dead")</f>
        <v>dead</v>
      </c>
      <c r="F5529" s="15" t="str">
        <f>_xlfn.IFNA(INDEX(Table6[[#All],[Location]],MATCH(RecordTable[[#This Row],[METRC]],Table6[Tag],0)),"DEAD")</f>
        <v>DEAD</v>
      </c>
    </row>
    <row r="5530" spans="1:6" x14ac:dyDescent="0.25">
      <c r="A5530" t="s">
        <v>226</v>
      </c>
      <c r="B5530" t="s">
        <v>2830</v>
      </c>
      <c r="C5530" t="s">
        <v>2831</v>
      </c>
      <c r="D5530" s="15">
        <v>43991</v>
      </c>
      <c r="E5530" s="15" t="str">
        <f>_xlfn.IFNA(IF(LEFT(VLOOKUP(RecordTable[[#This Row],[METRC]],METRC!A:B,2,FALSE),4)=LEFT(RecordTable[[#This Row],[CloneBarcode]],4),"match","MISMATCH"),"dead")</f>
        <v>dead</v>
      </c>
      <c r="F5530" s="15" t="str">
        <f>_xlfn.IFNA(INDEX(Table6[[#All],[Location]],MATCH(RecordTable[[#This Row],[METRC]],Table6[Tag],0)),"DEAD")</f>
        <v>DEAD</v>
      </c>
    </row>
    <row r="5531" spans="1:6" x14ac:dyDescent="0.25">
      <c r="A5531" t="s">
        <v>227</v>
      </c>
      <c r="B5531" t="s">
        <v>2832</v>
      </c>
      <c r="C5531" t="s">
        <v>2833</v>
      </c>
      <c r="D5531" s="15">
        <v>43991</v>
      </c>
      <c r="E5531" s="15" t="str">
        <f>_xlfn.IFNA(IF(LEFT(VLOOKUP(RecordTable[[#This Row],[METRC]],METRC!A:B,2,FALSE),4)=LEFT(RecordTable[[#This Row],[CloneBarcode]],4),"match","MISMATCH"),"dead")</f>
        <v>dead</v>
      </c>
      <c r="F5531" s="15" t="str">
        <f>_xlfn.IFNA(INDEX(Table6[[#All],[Location]],MATCH(RecordTable[[#This Row],[METRC]],Table6[Tag],0)),"DEAD")</f>
        <v>DEAD</v>
      </c>
    </row>
    <row r="5532" spans="1:6" x14ac:dyDescent="0.25">
      <c r="A5532" t="s">
        <v>228</v>
      </c>
      <c r="B5532" t="s">
        <v>229</v>
      </c>
      <c r="C5532" t="s">
        <v>2834</v>
      </c>
      <c r="D5532" s="15">
        <v>43991</v>
      </c>
      <c r="E5532" s="15" t="str">
        <f>_xlfn.IFNA(IF(LEFT(VLOOKUP(RecordTable[[#This Row],[METRC]],METRC!A:B,2,FALSE),4)=LEFT(RecordTable[[#This Row],[CloneBarcode]],4),"match","MISMATCH"),"dead")</f>
        <v>dead</v>
      </c>
      <c r="F5532" s="15" t="str">
        <f>_xlfn.IFNA(INDEX(Table6[[#All],[Location]],MATCH(RecordTable[[#This Row],[METRC]],Table6[Tag],0)),"DEAD")</f>
        <v>DEAD</v>
      </c>
    </row>
    <row r="5533" spans="1:6" x14ac:dyDescent="0.25">
      <c r="A5533" t="s">
        <v>230</v>
      </c>
      <c r="B5533" t="s">
        <v>2835</v>
      </c>
      <c r="C5533" t="s">
        <v>2836</v>
      </c>
      <c r="D5533" s="15">
        <v>43991</v>
      </c>
      <c r="E5533" s="15" t="str">
        <f>_xlfn.IFNA(IF(LEFT(VLOOKUP(RecordTable[[#This Row],[METRC]],METRC!A:B,2,FALSE),4)=LEFT(RecordTable[[#This Row],[CloneBarcode]],4),"match","MISMATCH"),"dead")</f>
        <v>dead</v>
      </c>
      <c r="F5533" s="15" t="str">
        <f>_xlfn.IFNA(INDEX(Table6[[#All],[Location]],MATCH(RecordTable[[#This Row],[METRC]],Table6[Tag],0)),"DEAD")</f>
        <v>DEAD</v>
      </c>
    </row>
    <row r="5534" spans="1:6" x14ac:dyDescent="0.25">
      <c r="A5534" t="s">
        <v>231</v>
      </c>
      <c r="B5534" t="s">
        <v>2639</v>
      </c>
      <c r="C5534" t="s">
        <v>2837</v>
      </c>
      <c r="D5534" s="15">
        <v>43991</v>
      </c>
      <c r="E5534" s="15" t="str">
        <f>_xlfn.IFNA(IF(LEFT(VLOOKUP(RecordTable[[#This Row],[METRC]],METRC!A:B,2,FALSE),4)=LEFT(RecordTable[[#This Row],[CloneBarcode]],4),"match","MISMATCH"),"dead")</f>
        <v>dead</v>
      </c>
      <c r="F5534" s="15" t="str">
        <f>_xlfn.IFNA(INDEX(Table6[[#All],[Location]],MATCH(RecordTable[[#This Row],[METRC]],Table6[Tag],0)),"DEAD")</f>
        <v>DEAD</v>
      </c>
    </row>
    <row r="5535" spans="1:6" x14ac:dyDescent="0.25">
      <c r="A5535" t="s">
        <v>233</v>
      </c>
      <c r="B5535" t="s">
        <v>229</v>
      </c>
      <c r="C5535" t="s">
        <v>2838</v>
      </c>
      <c r="D5535" s="15">
        <v>43991</v>
      </c>
      <c r="E5535" s="15" t="str">
        <f>_xlfn.IFNA(IF(LEFT(VLOOKUP(RecordTable[[#This Row],[METRC]],METRC!A:B,2,FALSE),4)=LEFT(RecordTable[[#This Row],[CloneBarcode]],4),"match","MISMATCH"),"dead")</f>
        <v>dead</v>
      </c>
      <c r="F5535" s="15" t="str">
        <f>_xlfn.IFNA(INDEX(Table6[[#All],[Location]],MATCH(RecordTable[[#This Row],[METRC]],Table6[Tag],0)),"DEAD")</f>
        <v>DEAD</v>
      </c>
    </row>
    <row r="5536" spans="1:6" x14ac:dyDescent="0.25">
      <c r="A5536" t="s">
        <v>234</v>
      </c>
      <c r="B5536" t="s">
        <v>2639</v>
      </c>
      <c r="C5536" t="s">
        <v>2839</v>
      </c>
      <c r="D5536" s="15">
        <v>43991</v>
      </c>
      <c r="E5536" s="15" t="str">
        <f>_xlfn.IFNA(IF(LEFT(VLOOKUP(RecordTable[[#This Row],[METRC]],METRC!A:B,2,FALSE),4)=LEFT(RecordTable[[#This Row],[CloneBarcode]],4),"match","MISMATCH"),"dead")</f>
        <v>dead</v>
      </c>
      <c r="F5536" s="15" t="str">
        <f>_xlfn.IFNA(INDEX(Table6[[#All],[Location]],MATCH(RecordTable[[#This Row],[METRC]],Table6[Tag],0)),"DEAD")</f>
        <v>DEAD</v>
      </c>
    </row>
    <row r="5537" spans="1:6" x14ac:dyDescent="0.25">
      <c r="A5537" t="s">
        <v>235</v>
      </c>
      <c r="B5537" t="s">
        <v>2639</v>
      </c>
      <c r="C5537" t="s">
        <v>2840</v>
      </c>
      <c r="D5537" s="15">
        <v>43991</v>
      </c>
      <c r="E5537" s="15" t="str">
        <f>_xlfn.IFNA(IF(LEFT(VLOOKUP(RecordTable[[#This Row],[METRC]],METRC!A:B,2,FALSE),4)=LEFT(RecordTable[[#This Row],[CloneBarcode]],4),"match","MISMATCH"),"dead")</f>
        <v>dead</v>
      </c>
      <c r="F5537" s="15" t="str">
        <f>_xlfn.IFNA(INDEX(Table6[[#All],[Location]],MATCH(RecordTable[[#This Row],[METRC]],Table6[Tag],0)),"DEAD")</f>
        <v>DEAD</v>
      </c>
    </row>
    <row r="5538" spans="1:6" x14ac:dyDescent="0.25">
      <c r="A5538" t="s">
        <v>237</v>
      </c>
      <c r="B5538" t="s">
        <v>2639</v>
      </c>
      <c r="C5538" t="s">
        <v>2841</v>
      </c>
      <c r="D5538" s="15">
        <v>43991</v>
      </c>
      <c r="E5538" s="15" t="str">
        <f>_xlfn.IFNA(IF(LEFT(VLOOKUP(RecordTable[[#This Row],[METRC]],METRC!A:B,2,FALSE),4)=LEFT(RecordTable[[#This Row],[CloneBarcode]],4),"match","MISMATCH"),"dead")</f>
        <v>dead</v>
      </c>
      <c r="F5538" s="15" t="str">
        <f>_xlfn.IFNA(INDEX(Table6[[#All],[Location]],MATCH(RecordTable[[#This Row],[METRC]],Table6[Tag],0)),"DEAD")</f>
        <v>DEAD</v>
      </c>
    </row>
    <row r="5539" spans="1:6" x14ac:dyDescent="0.25">
      <c r="A5539" t="s">
        <v>238</v>
      </c>
      <c r="B5539" t="s">
        <v>2639</v>
      </c>
      <c r="C5539" t="s">
        <v>2842</v>
      </c>
      <c r="D5539" s="15">
        <v>43991</v>
      </c>
      <c r="E5539" s="15" t="str">
        <f>_xlfn.IFNA(IF(LEFT(VLOOKUP(RecordTable[[#This Row],[METRC]],METRC!A:B,2,FALSE),4)=LEFT(RecordTable[[#This Row],[CloneBarcode]],4),"match","MISMATCH"),"dead")</f>
        <v>dead</v>
      </c>
      <c r="F5539" s="15" t="str">
        <f>_xlfn.IFNA(INDEX(Table6[[#All],[Location]],MATCH(RecordTable[[#This Row],[METRC]],Table6[Tag],0)),"DEAD")</f>
        <v>DEAD</v>
      </c>
    </row>
    <row r="5540" spans="1:6" x14ac:dyDescent="0.25">
      <c r="A5540" t="s">
        <v>239</v>
      </c>
      <c r="B5540" t="s">
        <v>2843</v>
      </c>
      <c r="C5540" t="s">
        <v>2844</v>
      </c>
      <c r="D5540" s="15">
        <v>43991</v>
      </c>
      <c r="E5540" s="15" t="str">
        <f>_xlfn.IFNA(IF(LEFT(VLOOKUP(RecordTable[[#This Row],[METRC]],METRC!A:B,2,FALSE),4)=LEFT(RecordTable[[#This Row],[CloneBarcode]],4),"match","MISMATCH"),"dead")</f>
        <v>dead</v>
      </c>
      <c r="F5540" s="15" t="str">
        <f>_xlfn.IFNA(INDEX(Table6[[#All],[Location]],MATCH(RecordTable[[#This Row],[METRC]],Table6[Tag],0)),"DEAD")</f>
        <v>DEAD</v>
      </c>
    </row>
    <row r="5541" spans="1:6" x14ac:dyDescent="0.25">
      <c r="A5541" t="s">
        <v>240</v>
      </c>
      <c r="B5541" t="s">
        <v>2629</v>
      </c>
      <c r="C5541" t="s">
        <v>2845</v>
      </c>
      <c r="D5541" s="15">
        <v>43991</v>
      </c>
      <c r="E5541" s="15" t="str">
        <f>_xlfn.IFNA(IF(LEFT(VLOOKUP(RecordTable[[#This Row],[METRC]],METRC!A:B,2,FALSE),4)=LEFT(RecordTable[[#This Row],[CloneBarcode]],4),"match","MISMATCH"),"dead")</f>
        <v>dead</v>
      </c>
      <c r="F5541" s="15" t="str">
        <f>_xlfn.IFNA(INDEX(Table6[[#All],[Location]],MATCH(RecordTable[[#This Row],[METRC]],Table6[Tag],0)),"DEAD")</f>
        <v>DEAD</v>
      </c>
    </row>
    <row r="5542" spans="1:6" x14ac:dyDescent="0.25">
      <c r="A5542" t="s">
        <v>241</v>
      </c>
      <c r="B5542" t="s">
        <v>2846</v>
      </c>
      <c r="C5542" t="s">
        <v>2847</v>
      </c>
      <c r="D5542" s="15">
        <v>43991</v>
      </c>
      <c r="E5542" s="15" t="str">
        <f>_xlfn.IFNA(IF(LEFT(VLOOKUP(RecordTable[[#This Row],[METRC]],METRC!A:B,2,FALSE),4)=LEFT(RecordTable[[#This Row],[CloneBarcode]],4),"match","MISMATCH"),"dead")</f>
        <v>dead</v>
      </c>
      <c r="F5542" s="15" t="str">
        <f>_xlfn.IFNA(INDEX(Table6[[#All],[Location]],MATCH(RecordTable[[#This Row],[METRC]],Table6[Tag],0)),"DEAD")</f>
        <v>DEAD</v>
      </c>
    </row>
    <row r="5543" spans="1:6" x14ac:dyDescent="0.25">
      <c r="A5543" t="s">
        <v>242</v>
      </c>
      <c r="B5543" t="s">
        <v>2848</v>
      </c>
      <c r="C5543" t="s">
        <v>2849</v>
      </c>
      <c r="D5543" s="15">
        <v>43991</v>
      </c>
      <c r="E5543" s="15" t="str">
        <f>_xlfn.IFNA(IF(LEFT(VLOOKUP(RecordTable[[#This Row],[METRC]],METRC!A:B,2,FALSE),4)=LEFT(RecordTable[[#This Row],[CloneBarcode]],4),"match","MISMATCH"),"dead")</f>
        <v>dead</v>
      </c>
      <c r="F5543" s="15" t="str">
        <f>_xlfn.IFNA(INDEX(Table6[[#All],[Location]],MATCH(RecordTable[[#This Row],[METRC]],Table6[Tag],0)),"DEAD")</f>
        <v>DEAD</v>
      </c>
    </row>
    <row r="5544" spans="1:6" x14ac:dyDescent="0.25">
      <c r="A5544" t="s">
        <v>243</v>
      </c>
      <c r="B5544" t="s">
        <v>2850</v>
      </c>
      <c r="C5544" t="s">
        <v>2851</v>
      </c>
      <c r="D5544" s="15">
        <v>43991</v>
      </c>
      <c r="E5544" s="15" t="str">
        <f>_xlfn.IFNA(IF(LEFT(VLOOKUP(RecordTable[[#This Row],[METRC]],METRC!A:B,2,FALSE),4)=LEFT(RecordTable[[#This Row],[CloneBarcode]],4),"match","MISMATCH"),"dead")</f>
        <v>dead</v>
      </c>
      <c r="F5544" s="15" t="str">
        <f>_xlfn.IFNA(INDEX(Table6[[#All],[Location]],MATCH(RecordTable[[#This Row],[METRC]],Table6[Tag],0)),"DEAD")</f>
        <v>DEAD</v>
      </c>
    </row>
    <row r="5545" spans="1:6" x14ac:dyDescent="0.25">
      <c r="A5545" t="s">
        <v>244</v>
      </c>
      <c r="B5545" t="s">
        <v>2639</v>
      </c>
      <c r="C5545" t="s">
        <v>2852</v>
      </c>
      <c r="D5545" s="15">
        <v>43991</v>
      </c>
      <c r="E5545" s="15" t="str">
        <f>_xlfn.IFNA(IF(LEFT(VLOOKUP(RecordTable[[#This Row],[METRC]],METRC!A:B,2,FALSE),4)=LEFT(RecordTable[[#This Row],[CloneBarcode]],4),"match","MISMATCH"),"dead")</f>
        <v>dead</v>
      </c>
      <c r="F5545" s="15" t="str">
        <f>_xlfn.IFNA(INDEX(Table6[[#All],[Location]],MATCH(RecordTable[[#This Row],[METRC]],Table6[Tag],0)),"DEAD")</f>
        <v>DEAD</v>
      </c>
    </row>
    <row r="5546" spans="1:6" x14ac:dyDescent="0.25">
      <c r="A5546" t="s">
        <v>246</v>
      </c>
      <c r="B5546" t="s">
        <v>117</v>
      </c>
      <c r="C5546" t="s">
        <v>2853</v>
      </c>
      <c r="D5546" s="15">
        <v>43991</v>
      </c>
      <c r="E5546" s="15" t="str">
        <f>_xlfn.IFNA(IF(LEFT(VLOOKUP(RecordTable[[#This Row],[METRC]],METRC!A:B,2,FALSE),4)=LEFT(RecordTable[[#This Row],[CloneBarcode]],4),"match","MISMATCH"),"dead")</f>
        <v>dead</v>
      </c>
      <c r="F5546" s="15" t="str">
        <f>_xlfn.IFNA(INDEX(Table6[[#All],[Location]],MATCH(RecordTable[[#This Row],[METRC]],Table6[Tag],0)),"DEAD")</f>
        <v>DEAD</v>
      </c>
    </row>
    <row r="5547" spans="1:6" x14ac:dyDescent="0.25">
      <c r="A5547" t="s">
        <v>247</v>
      </c>
      <c r="B5547" t="s">
        <v>2629</v>
      </c>
      <c r="C5547" t="s">
        <v>2854</v>
      </c>
      <c r="D5547" s="15">
        <v>43991</v>
      </c>
      <c r="E5547" s="15" t="str">
        <f>_xlfn.IFNA(IF(LEFT(VLOOKUP(RecordTable[[#This Row],[METRC]],METRC!A:B,2,FALSE),4)=LEFT(RecordTable[[#This Row],[CloneBarcode]],4),"match","MISMATCH"),"dead")</f>
        <v>dead</v>
      </c>
      <c r="F5547" s="15" t="str">
        <f>_xlfn.IFNA(INDEX(Table6[[#All],[Location]],MATCH(RecordTable[[#This Row],[METRC]],Table6[Tag],0)),"DEAD")</f>
        <v>DEAD</v>
      </c>
    </row>
    <row r="5548" spans="1:6" x14ac:dyDescent="0.25">
      <c r="A5548" t="s">
        <v>249</v>
      </c>
      <c r="B5548" t="s">
        <v>2629</v>
      </c>
      <c r="C5548" t="s">
        <v>2855</v>
      </c>
      <c r="D5548" s="15">
        <v>43991</v>
      </c>
      <c r="E5548" s="15" t="str">
        <f>_xlfn.IFNA(IF(LEFT(VLOOKUP(RecordTable[[#This Row],[METRC]],METRC!A:B,2,FALSE),4)=LEFT(RecordTable[[#This Row],[CloneBarcode]],4),"match","MISMATCH"),"dead")</f>
        <v>dead</v>
      </c>
      <c r="F5548" s="15" t="str">
        <f>_xlfn.IFNA(INDEX(Table6[[#All],[Location]],MATCH(RecordTable[[#This Row],[METRC]],Table6[Tag],0)),"DEAD")</f>
        <v>DEAD</v>
      </c>
    </row>
    <row r="5549" spans="1:6" x14ac:dyDescent="0.25">
      <c r="A5549" t="s">
        <v>250</v>
      </c>
      <c r="B5549" t="s">
        <v>2856</v>
      </c>
      <c r="C5549" t="s">
        <v>2857</v>
      </c>
      <c r="D5549" s="15">
        <v>43991</v>
      </c>
      <c r="E5549" s="15" t="str">
        <f>_xlfn.IFNA(IF(LEFT(VLOOKUP(RecordTable[[#This Row],[METRC]],METRC!A:B,2,FALSE),4)=LEFT(RecordTable[[#This Row],[CloneBarcode]],4),"match","MISMATCH"),"dead")</f>
        <v>dead</v>
      </c>
      <c r="F5549" s="15" t="str">
        <f>_xlfn.IFNA(INDEX(Table6[[#All],[Location]],MATCH(RecordTable[[#This Row],[METRC]],Table6[Tag],0)),"DEAD")</f>
        <v>DEAD</v>
      </c>
    </row>
    <row r="5550" spans="1:6" x14ac:dyDescent="0.25">
      <c r="A5550" t="s">
        <v>251</v>
      </c>
      <c r="B5550" t="s">
        <v>229</v>
      </c>
      <c r="C5550" t="s">
        <v>2858</v>
      </c>
      <c r="D5550" s="15">
        <v>43991</v>
      </c>
      <c r="E5550" s="15" t="str">
        <f>_xlfn.IFNA(IF(LEFT(VLOOKUP(RecordTable[[#This Row],[METRC]],METRC!A:B,2,FALSE),4)=LEFT(RecordTable[[#This Row],[CloneBarcode]],4),"match","MISMATCH"),"dead")</f>
        <v>dead</v>
      </c>
      <c r="F5550" s="15" t="str">
        <f>_xlfn.IFNA(INDEX(Table6[[#All],[Location]],MATCH(RecordTable[[#This Row],[METRC]],Table6[Tag],0)),"DEAD")</f>
        <v>DEAD</v>
      </c>
    </row>
    <row r="5551" spans="1:6" x14ac:dyDescent="0.25">
      <c r="A5551" t="s">
        <v>253</v>
      </c>
      <c r="B5551" t="s">
        <v>2859</v>
      </c>
      <c r="C5551" t="s">
        <v>2860</v>
      </c>
      <c r="D5551" s="15">
        <v>43991</v>
      </c>
      <c r="E5551" s="15" t="str">
        <f>_xlfn.IFNA(IF(LEFT(VLOOKUP(RecordTable[[#This Row],[METRC]],METRC!A:B,2,FALSE),4)=LEFT(RecordTable[[#This Row],[CloneBarcode]],4),"match","MISMATCH"),"dead")</f>
        <v>dead</v>
      </c>
      <c r="F5551" s="15" t="str">
        <f>_xlfn.IFNA(INDEX(Table6[[#All],[Location]],MATCH(RecordTable[[#This Row],[METRC]],Table6[Tag],0)),"DEAD")</f>
        <v>DEAD</v>
      </c>
    </row>
    <row r="5552" spans="1:6" x14ac:dyDescent="0.25">
      <c r="A5552" t="s">
        <v>255</v>
      </c>
      <c r="B5552" t="s">
        <v>2861</v>
      </c>
      <c r="C5552" t="s">
        <v>2862</v>
      </c>
      <c r="D5552" s="15">
        <v>43991</v>
      </c>
      <c r="E5552" s="15" t="str">
        <f>_xlfn.IFNA(IF(LEFT(VLOOKUP(RecordTable[[#This Row],[METRC]],METRC!A:B,2,FALSE),4)=LEFT(RecordTable[[#This Row],[CloneBarcode]],4),"match","MISMATCH"),"dead")</f>
        <v>dead</v>
      </c>
      <c r="F5552" s="15" t="str">
        <f>_xlfn.IFNA(INDEX(Table6[[#All],[Location]],MATCH(RecordTable[[#This Row],[METRC]],Table6[Tag],0)),"DEAD")</f>
        <v>DEAD</v>
      </c>
    </row>
    <row r="5553" spans="1:6" x14ac:dyDescent="0.25">
      <c r="A5553" t="s">
        <v>256</v>
      </c>
      <c r="B5553" t="s">
        <v>2863</v>
      </c>
      <c r="C5553" t="s">
        <v>2864</v>
      </c>
      <c r="D5553" s="15">
        <v>43991</v>
      </c>
      <c r="E5553" s="15" t="str">
        <f>_xlfn.IFNA(IF(LEFT(VLOOKUP(RecordTable[[#This Row],[METRC]],METRC!A:B,2,FALSE),4)=LEFT(RecordTable[[#This Row],[CloneBarcode]],4),"match","MISMATCH"),"dead")</f>
        <v>dead</v>
      </c>
      <c r="F5553" s="15" t="str">
        <f>_xlfn.IFNA(INDEX(Table6[[#All],[Location]],MATCH(RecordTable[[#This Row],[METRC]],Table6[Tag],0)),"DEAD")</f>
        <v>DEAD</v>
      </c>
    </row>
    <row r="5554" spans="1:6" x14ac:dyDescent="0.25">
      <c r="A5554" t="s">
        <v>257</v>
      </c>
      <c r="B5554" t="s">
        <v>2865</v>
      </c>
      <c r="C5554" t="s">
        <v>2866</v>
      </c>
      <c r="D5554" s="15">
        <v>43991</v>
      </c>
      <c r="E5554" s="15" t="str">
        <f>_xlfn.IFNA(IF(LEFT(VLOOKUP(RecordTable[[#This Row],[METRC]],METRC!A:B,2,FALSE),4)=LEFT(RecordTable[[#This Row],[CloneBarcode]],4),"match","MISMATCH"),"dead")</f>
        <v>dead</v>
      </c>
      <c r="F5554" s="15" t="str">
        <f>_xlfn.IFNA(INDEX(Table6[[#All],[Location]],MATCH(RecordTable[[#This Row],[METRC]],Table6[Tag],0)),"DEAD")</f>
        <v>DEAD</v>
      </c>
    </row>
    <row r="5555" spans="1:6" x14ac:dyDescent="0.25">
      <c r="A5555" t="s">
        <v>258</v>
      </c>
      <c r="B5555" t="s">
        <v>2867</v>
      </c>
      <c r="C5555" t="s">
        <v>2868</v>
      </c>
      <c r="D5555" s="15">
        <v>43991</v>
      </c>
      <c r="E5555" s="15" t="str">
        <f>_xlfn.IFNA(IF(LEFT(VLOOKUP(RecordTable[[#This Row],[METRC]],METRC!A:B,2,FALSE),4)=LEFT(RecordTable[[#This Row],[CloneBarcode]],4),"match","MISMATCH"),"dead")</f>
        <v>dead</v>
      </c>
      <c r="F5555" s="15" t="str">
        <f>_xlfn.IFNA(INDEX(Table6[[#All],[Location]],MATCH(RecordTable[[#This Row],[METRC]],Table6[Tag],0)),"DEAD")</f>
        <v>DEAD</v>
      </c>
    </row>
    <row r="5556" spans="1:6" x14ac:dyDescent="0.25">
      <c r="A5556" t="s">
        <v>259</v>
      </c>
      <c r="B5556" t="s">
        <v>2869</v>
      </c>
      <c r="C5556" t="s">
        <v>2870</v>
      </c>
      <c r="D5556" s="15">
        <v>43991</v>
      </c>
      <c r="E5556" s="15" t="str">
        <f>_xlfn.IFNA(IF(LEFT(VLOOKUP(RecordTable[[#This Row],[METRC]],METRC!A:B,2,FALSE),4)=LEFT(RecordTable[[#This Row],[CloneBarcode]],4),"match","MISMATCH"),"dead")</f>
        <v>dead</v>
      </c>
      <c r="F5556" s="15" t="str">
        <f>_xlfn.IFNA(INDEX(Table6[[#All],[Location]],MATCH(RecordTable[[#This Row],[METRC]],Table6[Tag],0)),"DEAD")</f>
        <v>DEAD</v>
      </c>
    </row>
    <row r="5557" spans="1:6" x14ac:dyDescent="0.25">
      <c r="A5557" t="s">
        <v>260</v>
      </c>
      <c r="B5557" t="s">
        <v>2871</v>
      </c>
      <c r="C5557" t="s">
        <v>2872</v>
      </c>
      <c r="D5557" s="15">
        <v>43991</v>
      </c>
      <c r="E5557" s="15" t="str">
        <f>_xlfn.IFNA(IF(LEFT(VLOOKUP(RecordTable[[#This Row],[METRC]],METRC!A:B,2,FALSE),4)=LEFT(RecordTable[[#This Row],[CloneBarcode]],4),"match","MISMATCH"),"dead")</f>
        <v>dead</v>
      </c>
      <c r="F5557" s="15" t="str">
        <f>_xlfn.IFNA(INDEX(Table6[[#All],[Location]],MATCH(RecordTable[[#This Row],[METRC]],Table6[Tag],0)),"DEAD")</f>
        <v>DEAD</v>
      </c>
    </row>
    <row r="5558" spans="1:6" x14ac:dyDescent="0.25">
      <c r="A5558" t="s">
        <v>261</v>
      </c>
      <c r="B5558" t="s">
        <v>2873</v>
      </c>
      <c r="C5558" t="s">
        <v>2874</v>
      </c>
      <c r="D5558" s="15">
        <v>43991</v>
      </c>
      <c r="E5558" s="15" t="str">
        <f>_xlfn.IFNA(IF(LEFT(VLOOKUP(RecordTable[[#This Row],[METRC]],METRC!A:B,2,FALSE),4)=LEFT(RecordTable[[#This Row],[CloneBarcode]],4),"match","MISMATCH"),"dead")</f>
        <v>dead</v>
      </c>
      <c r="F5558" s="15" t="str">
        <f>_xlfn.IFNA(INDEX(Table6[[#All],[Location]],MATCH(RecordTable[[#This Row],[METRC]],Table6[Tag],0)),"DEAD")</f>
        <v>DEAD</v>
      </c>
    </row>
    <row r="5559" spans="1:6" x14ac:dyDescent="0.25">
      <c r="A5559" t="s">
        <v>262</v>
      </c>
      <c r="B5559" t="s">
        <v>229</v>
      </c>
      <c r="C5559" t="s">
        <v>2875</v>
      </c>
      <c r="D5559" s="15">
        <v>43991</v>
      </c>
      <c r="E5559" s="15" t="str">
        <f>_xlfn.IFNA(IF(LEFT(VLOOKUP(RecordTable[[#This Row],[METRC]],METRC!A:B,2,FALSE),4)=LEFT(RecordTable[[#This Row],[CloneBarcode]],4),"match","MISMATCH"),"dead")</f>
        <v>dead</v>
      </c>
      <c r="F5559" s="15" t="str">
        <f>_xlfn.IFNA(INDEX(Table6[[#All],[Location]],MATCH(RecordTable[[#This Row],[METRC]],Table6[Tag],0)),"DEAD")</f>
        <v>DEAD</v>
      </c>
    </row>
    <row r="5560" spans="1:6" x14ac:dyDescent="0.25">
      <c r="A5560" t="s">
        <v>264</v>
      </c>
      <c r="B5560" t="s">
        <v>229</v>
      </c>
      <c r="C5560" t="s">
        <v>2876</v>
      </c>
      <c r="D5560" s="15">
        <v>43991</v>
      </c>
      <c r="E5560" s="15" t="str">
        <f>_xlfn.IFNA(IF(LEFT(VLOOKUP(RecordTable[[#This Row],[METRC]],METRC!A:B,2,FALSE),4)=LEFT(RecordTable[[#This Row],[CloneBarcode]],4),"match","MISMATCH"),"dead")</f>
        <v>dead</v>
      </c>
      <c r="F5560" s="15" t="str">
        <f>_xlfn.IFNA(INDEX(Table6[[#All],[Location]],MATCH(RecordTable[[#This Row],[METRC]],Table6[Tag],0)),"DEAD")</f>
        <v>DEAD</v>
      </c>
    </row>
    <row r="5561" spans="1:6" x14ac:dyDescent="0.25">
      <c r="A5561" t="s">
        <v>265</v>
      </c>
      <c r="B5561" t="s">
        <v>117</v>
      </c>
      <c r="C5561" t="s">
        <v>2877</v>
      </c>
      <c r="D5561" s="15">
        <v>43991</v>
      </c>
      <c r="E5561" s="15" t="str">
        <f>_xlfn.IFNA(IF(LEFT(VLOOKUP(RecordTable[[#This Row],[METRC]],METRC!A:B,2,FALSE),4)=LEFT(RecordTable[[#This Row],[CloneBarcode]],4),"match","MISMATCH"),"dead")</f>
        <v>dead</v>
      </c>
      <c r="F5561" s="15" t="str">
        <f>_xlfn.IFNA(INDEX(Table6[[#All],[Location]],MATCH(RecordTable[[#This Row],[METRC]],Table6[Tag],0)),"DEAD")</f>
        <v>DEAD</v>
      </c>
    </row>
    <row r="5562" spans="1:6" x14ac:dyDescent="0.25">
      <c r="A5562" t="s">
        <v>266</v>
      </c>
      <c r="B5562" t="s">
        <v>117</v>
      </c>
      <c r="C5562" t="s">
        <v>2878</v>
      </c>
      <c r="D5562" s="15">
        <v>43991</v>
      </c>
      <c r="E5562" s="15" t="str">
        <f>_xlfn.IFNA(IF(LEFT(VLOOKUP(RecordTable[[#This Row],[METRC]],METRC!A:B,2,FALSE),4)=LEFT(RecordTable[[#This Row],[CloneBarcode]],4),"match","MISMATCH"),"dead")</f>
        <v>dead</v>
      </c>
      <c r="F5562" s="15" t="str">
        <f>_xlfn.IFNA(INDEX(Table6[[#All],[Location]],MATCH(RecordTable[[#This Row],[METRC]],Table6[Tag],0)),"DEAD")</f>
        <v>DEAD</v>
      </c>
    </row>
    <row r="5563" spans="1:6" x14ac:dyDescent="0.25">
      <c r="A5563" t="s">
        <v>267</v>
      </c>
      <c r="B5563" t="s">
        <v>117</v>
      </c>
      <c r="C5563" t="s">
        <v>2879</v>
      </c>
      <c r="D5563" s="15">
        <v>43991</v>
      </c>
      <c r="E5563" s="15" t="str">
        <f>_xlfn.IFNA(IF(LEFT(VLOOKUP(RecordTable[[#This Row],[METRC]],METRC!A:B,2,FALSE),4)=LEFT(RecordTable[[#This Row],[CloneBarcode]],4),"match","MISMATCH"),"dead")</f>
        <v>dead</v>
      </c>
      <c r="F5563" s="15" t="str">
        <f>_xlfn.IFNA(INDEX(Table6[[#All],[Location]],MATCH(RecordTable[[#This Row],[METRC]],Table6[Tag],0)),"DEAD")</f>
        <v>DEAD</v>
      </c>
    </row>
    <row r="5564" spans="1:6" x14ac:dyDescent="0.25">
      <c r="A5564" t="s">
        <v>268</v>
      </c>
      <c r="B5564" t="s">
        <v>2880</v>
      </c>
      <c r="C5564" t="s">
        <v>2881</v>
      </c>
      <c r="D5564" s="15">
        <v>43991</v>
      </c>
      <c r="E5564" s="15" t="str">
        <f>_xlfn.IFNA(IF(LEFT(VLOOKUP(RecordTable[[#This Row],[METRC]],METRC!A:B,2,FALSE),4)=LEFT(RecordTable[[#This Row],[CloneBarcode]],4),"match","MISMATCH"),"dead")</f>
        <v>dead</v>
      </c>
      <c r="F5564" s="15" t="str">
        <f>_xlfn.IFNA(INDEX(Table6[[#All],[Location]],MATCH(RecordTable[[#This Row],[METRC]],Table6[Tag],0)),"DEAD")</f>
        <v>DEAD</v>
      </c>
    </row>
    <row r="5565" spans="1:6" x14ac:dyDescent="0.25">
      <c r="A5565" t="s">
        <v>269</v>
      </c>
      <c r="B5565" t="s">
        <v>2882</v>
      </c>
      <c r="C5565" t="s">
        <v>2883</v>
      </c>
      <c r="D5565" s="15">
        <v>43991</v>
      </c>
      <c r="E5565" s="15" t="str">
        <f>_xlfn.IFNA(IF(LEFT(VLOOKUP(RecordTable[[#This Row],[METRC]],METRC!A:B,2,FALSE),4)=LEFT(RecordTable[[#This Row],[CloneBarcode]],4),"match","MISMATCH"),"dead")</f>
        <v>dead</v>
      </c>
      <c r="F5565" s="15" t="str">
        <f>_xlfn.IFNA(INDEX(Table6[[#All],[Location]],MATCH(RecordTable[[#This Row],[METRC]],Table6[Tag],0)),"DEAD")</f>
        <v>DEAD</v>
      </c>
    </row>
    <row r="5566" spans="1:6" x14ac:dyDescent="0.25">
      <c r="A5566" t="s">
        <v>270</v>
      </c>
      <c r="B5566" t="s">
        <v>2734</v>
      </c>
      <c r="C5566" t="s">
        <v>2884</v>
      </c>
      <c r="D5566" s="15">
        <v>43991</v>
      </c>
      <c r="E5566" s="15" t="str">
        <f>_xlfn.IFNA(IF(LEFT(VLOOKUP(RecordTable[[#This Row],[METRC]],METRC!A:B,2,FALSE),4)=LEFT(RecordTable[[#This Row],[CloneBarcode]],4),"match","MISMATCH"),"dead")</f>
        <v>dead</v>
      </c>
      <c r="F5566" s="15" t="str">
        <f>_xlfn.IFNA(INDEX(Table6[[#All],[Location]],MATCH(RecordTable[[#This Row],[METRC]],Table6[Tag],0)),"DEAD")</f>
        <v>DEAD</v>
      </c>
    </row>
    <row r="5567" spans="1:6" x14ac:dyDescent="0.25">
      <c r="A5567" t="s">
        <v>272</v>
      </c>
      <c r="B5567" t="s">
        <v>2885</v>
      </c>
      <c r="C5567" t="s">
        <v>2886</v>
      </c>
      <c r="D5567" s="15">
        <v>43991</v>
      </c>
      <c r="E5567" s="15" t="str">
        <f>_xlfn.IFNA(IF(LEFT(VLOOKUP(RecordTable[[#This Row],[METRC]],METRC!A:B,2,FALSE),4)=LEFT(RecordTable[[#This Row],[CloneBarcode]],4),"match","MISMATCH"),"dead")</f>
        <v>dead</v>
      </c>
      <c r="F5567" s="15" t="str">
        <f>_xlfn.IFNA(INDEX(Table6[[#All],[Location]],MATCH(RecordTable[[#This Row],[METRC]],Table6[Tag],0)),"DEAD")</f>
        <v>DEAD</v>
      </c>
    </row>
    <row r="5568" spans="1:6" x14ac:dyDescent="0.25">
      <c r="A5568" t="s">
        <v>274</v>
      </c>
      <c r="B5568" t="s">
        <v>2734</v>
      </c>
      <c r="C5568" t="s">
        <v>2887</v>
      </c>
      <c r="D5568" s="15">
        <v>43991</v>
      </c>
      <c r="E5568" s="15" t="str">
        <f>_xlfn.IFNA(IF(LEFT(VLOOKUP(RecordTable[[#This Row],[METRC]],METRC!A:B,2,FALSE),4)=LEFT(RecordTable[[#This Row],[CloneBarcode]],4),"match","MISMATCH"),"dead")</f>
        <v>dead</v>
      </c>
      <c r="F5568" s="15" t="str">
        <f>_xlfn.IFNA(INDEX(Table6[[#All],[Location]],MATCH(RecordTable[[#This Row],[METRC]],Table6[Tag],0)),"DEAD")</f>
        <v>DEAD</v>
      </c>
    </row>
    <row r="5569" spans="1:6" x14ac:dyDescent="0.25">
      <c r="A5569" t="s">
        <v>275</v>
      </c>
      <c r="B5569" t="s">
        <v>2734</v>
      </c>
      <c r="C5569" t="s">
        <v>2888</v>
      </c>
      <c r="D5569" s="15">
        <v>43991</v>
      </c>
      <c r="E5569" s="15" t="str">
        <f>_xlfn.IFNA(IF(LEFT(VLOOKUP(RecordTable[[#This Row],[METRC]],METRC!A:B,2,FALSE),4)=LEFT(RecordTable[[#This Row],[CloneBarcode]],4),"match","MISMATCH"),"dead")</f>
        <v>dead</v>
      </c>
      <c r="F5569" s="15" t="str">
        <f>_xlfn.IFNA(INDEX(Table6[[#All],[Location]],MATCH(RecordTable[[#This Row],[METRC]],Table6[Tag],0)),"DEAD")</f>
        <v>DEAD</v>
      </c>
    </row>
    <row r="5570" spans="1:6" x14ac:dyDescent="0.25">
      <c r="A5570" t="s">
        <v>276</v>
      </c>
      <c r="B5570" t="s">
        <v>2734</v>
      </c>
      <c r="C5570" t="s">
        <v>2889</v>
      </c>
      <c r="D5570" s="15">
        <v>43991</v>
      </c>
      <c r="E5570" s="15" t="str">
        <f>_xlfn.IFNA(IF(LEFT(VLOOKUP(RecordTable[[#This Row],[METRC]],METRC!A:B,2,FALSE),4)=LEFT(RecordTable[[#This Row],[CloneBarcode]],4),"match","MISMATCH"),"dead")</f>
        <v>dead</v>
      </c>
      <c r="F5570" s="15" t="str">
        <f>_xlfn.IFNA(INDEX(Table6[[#All],[Location]],MATCH(RecordTable[[#This Row],[METRC]],Table6[Tag],0)),"DEAD")</f>
        <v>DEAD</v>
      </c>
    </row>
    <row r="5571" spans="1:6" x14ac:dyDescent="0.25">
      <c r="A5571" t="s">
        <v>277</v>
      </c>
      <c r="B5571" t="s">
        <v>2734</v>
      </c>
      <c r="C5571" t="s">
        <v>2890</v>
      </c>
      <c r="D5571" s="15">
        <v>43991</v>
      </c>
      <c r="E5571" s="15" t="str">
        <f>_xlfn.IFNA(IF(LEFT(VLOOKUP(RecordTable[[#This Row],[METRC]],METRC!A:B,2,FALSE),4)=LEFT(RecordTable[[#This Row],[CloneBarcode]],4),"match","MISMATCH"),"dead")</f>
        <v>dead</v>
      </c>
      <c r="F5571" s="15" t="str">
        <f>_xlfn.IFNA(INDEX(Table6[[#All],[Location]],MATCH(RecordTable[[#This Row],[METRC]],Table6[Tag],0)),"DEAD")</f>
        <v>DEAD</v>
      </c>
    </row>
    <row r="5572" spans="1:6" x14ac:dyDescent="0.25">
      <c r="A5572" t="s">
        <v>278</v>
      </c>
      <c r="B5572" t="s">
        <v>2734</v>
      </c>
      <c r="C5572" t="s">
        <v>2891</v>
      </c>
      <c r="D5572" s="15">
        <v>43991</v>
      </c>
      <c r="E5572" s="15" t="str">
        <f>_xlfn.IFNA(IF(LEFT(VLOOKUP(RecordTable[[#This Row],[METRC]],METRC!A:B,2,FALSE),4)=LEFT(RecordTable[[#This Row],[CloneBarcode]],4),"match","MISMATCH"),"dead")</f>
        <v>dead</v>
      </c>
      <c r="F5572" s="15" t="str">
        <f>_xlfn.IFNA(INDEX(Table6[[#All],[Location]],MATCH(RecordTable[[#This Row],[METRC]],Table6[Tag],0)),"DEAD")</f>
        <v>DEAD</v>
      </c>
    </row>
    <row r="5573" spans="1:6" x14ac:dyDescent="0.25">
      <c r="A5573" t="s">
        <v>279</v>
      </c>
      <c r="B5573" t="s">
        <v>2676</v>
      </c>
      <c r="C5573" t="s">
        <v>2892</v>
      </c>
      <c r="D5573" s="15">
        <v>43991</v>
      </c>
      <c r="E5573" s="15" t="str">
        <f>_xlfn.IFNA(IF(LEFT(VLOOKUP(RecordTable[[#This Row],[METRC]],METRC!A:B,2,FALSE),4)=LEFT(RecordTable[[#This Row],[CloneBarcode]],4),"match","MISMATCH"),"dead")</f>
        <v>dead</v>
      </c>
      <c r="F5573" s="15" t="str">
        <f>_xlfn.IFNA(INDEX(Table6[[#All],[Location]],MATCH(RecordTable[[#This Row],[METRC]],Table6[Tag],0)),"DEAD")</f>
        <v>DEAD</v>
      </c>
    </row>
    <row r="5574" spans="1:6" x14ac:dyDescent="0.25">
      <c r="A5574" t="s">
        <v>280</v>
      </c>
      <c r="B5574" t="s">
        <v>2636</v>
      </c>
      <c r="C5574" t="s">
        <v>2893</v>
      </c>
      <c r="D5574" s="15">
        <v>43991</v>
      </c>
      <c r="E5574" s="15" t="str">
        <f>_xlfn.IFNA(IF(LEFT(VLOOKUP(RecordTable[[#This Row],[METRC]],METRC!A:B,2,FALSE),4)=LEFT(RecordTable[[#This Row],[CloneBarcode]],4),"match","MISMATCH"),"dead")</f>
        <v>dead</v>
      </c>
      <c r="F5574" s="15" t="str">
        <f>_xlfn.IFNA(INDEX(Table6[[#All],[Location]],MATCH(RecordTable[[#This Row],[METRC]],Table6[Tag],0)),"DEAD")</f>
        <v>DEAD</v>
      </c>
    </row>
    <row r="5575" spans="1:6" x14ac:dyDescent="0.25">
      <c r="A5575" t="s">
        <v>281</v>
      </c>
      <c r="B5575" t="s">
        <v>283</v>
      </c>
      <c r="C5575" t="s">
        <v>2894</v>
      </c>
      <c r="D5575" s="15">
        <v>43991</v>
      </c>
      <c r="E5575" s="15" t="str">
        <f>_xlfn.IFNA(IF(LEFT(VLOOKUP(RecordTable[[#This Row],[METRC]],METRC!A:B,2,FALSE),4)=LEFT(RecordTable[[#This Row],[CloneBarcode]],4),"match","MISMATCH"),"dead")</f>
        <v>dead</v>
      </c>
      <c r="F5575" s="15" t="str">
        <f>_xlfn.IFNA(INDEX(Table6[[#All],[Location]],MATCH(RecordTable[[#This Row],[METRC]],Table6[Tag],0)),"DEAD")</f>
        <v>DEAD</v>
      </c>
    </row>
    <row r="5576" spans="1:6" x14ac:dyDescent="0.25">
      <c r="A5576" t="s">
        <v>284</v>
      </c>
      <c r="B5576" t="s">
        <v>2676</v>
      </c>
      <c r="C5576" t="s">
        <v>2895</v>
      </c>
      <c r="D5576" s="15">
        <v>43991</v>
      </c>
      <c r="E5576" s="15" t="str">
        <f>_xlfn.IFNA(IF(LEFT(VLOOKUP(RecordTable[[#This Row],[METRC]],METRC!A:B,2,FALSE),4)=LEFT(RecordTable[[#This Row],[CloneBarcode]],4),"match","MISMATCH"),"dead")</f>
        <v>dead</v>
      </c>
      <c r="F5576" s="15" t="str">
        <f>_xlfn.IFNA(INDEX(Table6[[#All],[Location]],MATCH(RecordTable[[#This Row],[METRC]],Table6[Tag],0)),"DEAD")</f>
        <v>DEAD</v>
      </c>
    </row>
    <row r="5577" spans="1:6" x14ac:dyDescent="0.25">
      <c r="A5577" t="s">
        <v>285</v>
      </c>
      <c r="B5577" t="s">
        <v>2669</v>
      </c>
      <c r="C5577" t="s">
        <v>2896</v>
      </c>
      <c r="D5577" s="15">
        <v>43991</v>
      </c>
      <c r="E5577" s="15" t="str">
        <f>_xlfn.IFNA(IF(LEFT(VLOOKUP(RecordTable[[#This Row],[METRC]],METRC!A:B,2,FALSE),4)=LEFT(RecordTable[[#This Row],[CloneBarcode]],4),"match","MISMATCH"),"dead")</f>
        <v>dead</v>
      </c>
      <c r="F5577" s="15" t="str">
        <f>_xlfn.IFNA(INDEX(Table6[[#All],[Location]],MATCH(RecordTable[[#This Row],[METRC]],Table6[Tag],0)),"DEAD")</f>
        <v>DEAD</v>
      </c>
    </row>
    <row r="5578" spans="1:6" x14ac:dyDescent="0.25">
      <c r="A5578" t="s">
        <v>286</v>
      </c>
      <c r="B5578" t="s">
        <v>2669</v>
      </c>
      <c r="C5578" t="s">
        <v>2897</v>
      </c>
      <c r="D5578" s="15">
        <v>43991</v>
      </c>
      <c r="E5578" s="15" t="str">
        <f>_xlfn.IFNA(IF(LEFT(VLOOKUP(RecordTable[[#This Row],[METRC]],METRC!A:B,2,FALSE),4)=LEFT(RecordTable[[#This Row],[CloneBarcode]],4),"match","MISMATCH"),"dead")</f>
        <v>dead</v>
      </c>
      <c r="F5578" s="15" t="str">
        <f>_xlfn.IFNA(INDEX(Table6[[#All],[Location]],MATCH(RecordTable[[#This Row],[METRC]],Table6[Tag],0)),"DEAD")</f>
        <v>DEAD</v>
      </c>
    </row>
    <row r="5579" spans="1:6" x14ac:dyDescent="0.25">
      <c r="A5579" t="s">
        <v>288</v>
      </c>
      <c r="B5579" t="s">
        <v>2669</v>
      </c>
      <c r="C5579" t="s">
        <v>2898</v>
      </c>
      <c r="D5579" s="15">
        <v>43991</v>
      </c>
      <c r="E5579" s="15" t="str">
        <f>_xlfn.IFNA(IF(LEFT(VLOOKUP(RecordTable[[#This Row],[METRC]],METRC!A:B,2,FALSE),4)=LEFT(RecordTable[[#This Row],[CloneBarcode]],4),"match","MISMATCH"),"dead")</f>
        <v>dead</v>
      </c>
      <c r="F5579" s="15" t="str">
        <f>_xlfn.IFNA(INDEX(Table6[[#All],[Location]],MATCH(RecordTable[[#This Row],[METRC]],Table6[Tag],0)),"DEAD")</f>
        <v>DEAD</v>
      </c>
    </row>
    <row r="5580" spans="1:6" x14ac:dyDescent="0.25">
      <c r="A5580" t="s">
        <v>289</v>
      </c>
      <c r="B5580" t="s">
        <v>2669</v>
      </c>
      <c r="C5580" t="s">
        <v>2899</v>
      </c>
      <c r="D5580" s="15">
        <v>43991</v>
      </c>
      <c r="E5580" s="15" t="str">
        <f>_xlfn.IFNA(IF(LEFT(VLOOKUP(RecordTable[[#This Row],[METRC]],METRC!A:B,2,FALSE),4)=LEFT(RecordTable[[#This Row],[CloneBarcode]],4),"match","MISMATCH"),"dead")</f>
        <v>dead</v>
      </c>
      <c r="F5580" s="15" t="str">
        <f>_xlfn.IFNA(INDEX(Table6[[#All],[Location]],MATCH(RecordTable[[#This Row],[METRC]],Table6[Tag],0)),"DEAD")</f>
        <v>DEAD</v>
      </c>
    </row>
    <row r="5581" spans="1:6" x14ac:dyDescent="0.25">
      <c r="A5581" t="s">
        <v>291</v>
      </c>
      <c r="B5581" t="s">
        <v>283</v>
      </c>
      <c r="C5581" t="s">
        <v>2900</v>
      </c>
      <c r="D5581" s="15">
        <v>43991</v>
      </c>
      <c r="E5581" s="15" t="str">
        <f>_xlfn.IFNA(IF(LEFT(VLOOKUP(RecordTable[[#This Row],[METRC]],METRC!A:B,2,FALSE),4)=LEFT(RecordTable[[#This Row],[CloneBarcode]],4),"match","MISMATCH"),"dead")</f>
        <v>dead</v>
      </c>
      <c r="F5581" s="15" t="str">
        <f>_xlfn.IFNA(INDEX(Table6[[#All],[Location]],MATCH(RecordTable[[#This Row],[METRC]],Table6[Tag],0)),"DEAD")</f>
        <v>DEAD</v>
      </c>
    </row>
    <row r="5582" spans="1:6" x14ac:dyDescent="0.25">
      <c r="A5582" t="s">
        <v>293</v>
      </c>
      <c r="B5582" t="s">
        <v>2669</v>
      </c>
      <c r="C5582" t="s">
        <v>2901</v>
      </c>
      <c r="D5582" s="15">
        <v>43991</v>
      </c>
      <c r="E5582" s="15" t="str">
        <f>_xlfn.IFNA(IF(LEFT(VLOOKUP(RecordTable[[#This Row],[METRC]],METRC!A:B,2,FALSE),4)=LEFT(RecordTable[[#This Row],[CloneBarcode]],4),"match","MISMATCH"),"dead")</f>
        <v>dead</v>
      </c>
      <c r="F5582" s="15" t="str">
        <f>_xlfn.IFNA(INDEX(Table6[[#All],[Location]],MATCH(RecordTable[[#This Row],[METRC]],Table6[Tag],0)),"DEAD")</f>
        <v>DEAD</v>
      </c>
    </row>
    <row r="5583" spans="1:6" x14ac:dyDescent="0.25">
      <c r="A5583" t="s">
        <v>294</v>
      </c>
      <c r="B5583" t="s">
        <v>2636</v>
      </c>
      <c r="C5583" t="s">
        <v>2902</v>
      </c>
      <c r="D5583" s="15">
        <v>43991</v>
      </c>
      <c r="E5583" s="15" t="str">
        <f>_xlfn.IFNA(IF(LEFT(VLOOKUP(RecordTable[[#This Row],[METRC]],METRC!A:B,2,FALSE),4)=LEFT(RecordTable[[#This Row],[CloneBarcode]],4),"match","MISMATCH"),"dead")</f>
        <v>dead</v>
      </c>
      <c r="F5583" s="15" t="str">
        <f>_xlfn.IFNA(INDEX(Table6[[#All],[Location]],MATCH(RecordTable[[#This Row],[METRC]],Table6[Tag],0)),"DEAD")</f>
        <v>DEAD</v>
      </c>
    </row>
    <row r="5584" spans="1:6" x14ac:dyDescent="0.25">
      <c r="A5584" t="s">
        <v>295</v>
      </c>
      <c r="B5584" t="s">
        <v>2669</v>
      </c>
      <c r="C5584" t="s">
        <v>2903</v>
      </c>
      <c r="D5584" s="15">
        <v>43991</v>
      </c>
      <c r="E5584" s="15" t="str">
        <f>_xlfn.IFNA(IF(LEFT(VLOOKUP(RecordTable[[#This Row],[METRC]],METRC!A:B,2,FALSE),4)=LEFT(RecordTable[[#This Row],[CloneBarcode]],4),"match","MISMATCH"),"dead")</f>
        <v>dead</v>
      </c>
      <c r="F5584" s="15" t="str">
        <f>_xlfn.IFNA(INDEX(Table6[[#All],[Location]],MATCH(RecordTable[[#This Row],[METRC]],Table6[Tag],0)),"DEAD")</f>
        <v>DEAD</v>
      </c>
    </row>
    <row r="5585" spans="1:6" x14ac:dyDescent="0.25">
      <c r="A5585" t="s">
        <v>107</v>
      </c>
      <c r="B5585" t="s">
        <v>2659</v>
      </c>
      <c r="C5585" t="s">
        <v>2720</v>
      </c>
      <c r="D5585" s="15">
        <v>43991</v>
      </c>
      <c r="E5585" s="15" t="str">
        <f>_xlfn.IFNA(IF(LEFT(VLOOKUP(RecordTable[[#This Row],[METRC]],METRC!A:B,2,FALSE),4)=LEFT(RecordTable[[#This Row],[CloneBarcode]],4),"match","MISMATCH"),"dead")</f>
        <v>dead</v>
      </c>
      <c r="F5585" s="15" t="str">
        <f>_xlfn.IFNA(INDEX(Table6[[#All],[Location]],MATCH(RecordTable[[#This Row],[METRC]],Table6[Tag],0)),"DEAD")</f>
        <v>DEAD</v>
      </c>
    </row>
    <row r="5586" spans="1:6" x14ac:dyDescent="0.25">
      <c r="A5586" t="s">
        <v>108</v>
      </c>
      <c r="B5586" t="s">
        <v>2721</v>
      </c>
      <c r="C5586" t="s">
        <v>2722</v>
      </c>
      <c r="D5586" s="15">
        <v>43991</v>
      </c>
      <c r="E5586" s="15" t="str">
        <f>_xlfn.IFNA(IF(LEFT(VLOOKUP(RecordTable[[#This Row],[METRC]],METRC!A:B,2,FALSE),4)=LEFT(RecordTable[[#This Row],[CloneBarcode]],4),"match","MISMATCH"),"dead")</f>
        <v>dead</v>
      </c>
      <c r="F5586" s="15" t="str">
        <f>_xlfn.IFNA(INDEX(Table6[[#All],[Location]],MATCH(RecordTable[[#This Row],[METRC]],Table6[Tag],0)),"DEAD")</f>
        <v>DEAD</v>
      </c>
    </row>
    <row r="5587" spans="1:6" x14ac:dyDescent="0.25">
      <c r="A5587" t="s">
        <v>109</v>
      </c>
      <c r="B5587" t="s">
        <v>2723</v>
      </c>
      <c r="C5587" t="s">
        <v>2724</v>
      </c>
      <c r="D5587" s="15">
        <v>43991</v>
      </c>
      <c r="E5587" s="15" t="str">
        <f>_xlfn.IFNA(IF(LEFT(VLOOKUP(RecordTable[[#This Row],[METRC]],METRC!A:B,2,FALSE),4)=LEFT(RecordTable[[#This Row],[CloneBarcode]],4),"match","MISMATCH"),"dead")</f>
        <v>dead</v>
      </c>
      <c r="F5587" s="15" t="str">
        <f>_xlfn.IFNA(INDEX(Table6[[#All],[Location]],MATCH(RecordTable[[#This Row],[METRC]],Table6[Tag],0)),"DEAD")</f>
        <v>DEAD</v>
      </c>
    </row>
    <row r="5588" spans="1:6" x14ac:dyDescent="0.25">
      <c r="A5588" t="s">
        <v>110</v>
      </c>
      <c r="B5588" t="s">
        <v>2649</v>
      </c>
      <c r="C5588" t="s">
        <v>2725</v>
      </c>
      <c r="D5588" s="15">
        <v>43991</v>
      </c>
      <c r="E5588" s="15" t="str">
        <f>_xlfn.IFNA(IF(LEFT(VLOOKUP(RecordTable[[#This Row],[METRC]],METRC!A:B,2,FALSE),4)=LEFT(RecordTable[[#This Row],[CloneBarcode]],4),"match","MISMATCH"),"dead")</f>
        <v>dead</v>
      </c>
      <c r="F5588" s="15" t="str">
        <f>_xlfn.IFNA(INDEX(Table6[[#All],[Location]],MATCH(RecordTable[[#This Row],[METRC]],Table6[Tag],0)),"DEAD")</f>
        <v>DEAD</v>
      </c>
    </row>
    <row r="5589" spans="1:6" x14ac:dyDescent="0.25">
      <c r="A5589" t="s">
        <v>111</v>
      </c>
      <c r="B5589" t="s">
        <v>2726</v>
      </c>
      <c r="C5589" t="s">
        <v>2727</v>
      </c>
      <c r="D5589" s="15">
        <v>43991</v>
      </c>
      <c r="E5589" s="15" t="str">
        <f>_xlfn.IFNA(IF(LEFT(VLOOKUP(RecordTable[[#This Row],[METRC]],METRC!A:B,2,FALSE),4)=LEFT(RecordTable[[#This Row],[CloneBarcode]],4),"match","MISMATCH"),"dead")</f>
        <v>dead</v>
      </c>
      <c r="F5589" s="15" t="str">
        <f>_xlfn.IFNA(INDEX(Table6[[#All],[Location]],MATCH(RecordTable[[#This Row],[METRC]],Table6[Tag],0)),"DEAD")</f>
        <v>DEAD</v>
      </c>
    </row>
    <row r="5590" spans="1:6" x14ac:dyDescent="0.25">
      <c r="A5590" t="s">
        <v>112</v>
      </c>
      <c r="B5590" t="s">
        <v>2667</v>
      </c>
      <c r="C5590" t="s">
        <v>2728</v>
      </c>
      <c r="D5590" s="15">
        <v>43991</v>
      </c>
      <c r="E5590" s="15" t="str">
        <f>_xlfn.IFNA(IF(LEFT(VLOOKUP(RecordTable[[#This Row],[METRC]],METRC!A:B,2,FALSE),4)=LEFT(RecordTable[[#This Row],[CloneBarcode]],4),"match","MISMATCH"),"dead")</f>
        <v>dead</v>
      </c>
      <c r="F5590" s="15" t="str">
        <f>_xlfn.IFNA(INDEX(Table6[[#All],[Location]],MATCH(RecordTable[[#This Row],[METRC]],Table6[Tag],0)),"DEAD")</f>
        <v>DEAD</v>
      </c>
    </row>
    <row r="5591" spans="1:6" x14ac:dyDescent="0.25">
      <c r="A5591" t="s">
        <v>114</v>
      </c>
      <c r="B5591" t="s">
        <v>2654</v>
      </c>
      <c r="C5591" t="s">
        <v>2729</v>
      </c>
      <c r="D5591" s="15">
        <v>43991</v>
      </c>
      <c r="E5591" s="15" t="str">
        <f>_xlfn.IFNA(IF(LEFT(VLOOKUP(RecordTable[[#This Row],[METRC]],METRC!A:B,2,FALSE),4)=LEFT(RecordTable[[#This Row],[CloneBarcode]],4),"match","MISMATCH"),"dead")</f>
        <v>dead</v>
      </c>
      <c r="F5591" s="15" t="str">
        <f>_xlfn.IFNA(INDEX(Table6[[#All],[Location]],MATCH(RecordTable[[#This Row],[METRC]],Table6[Tag],0)),"DEAD")</f>
        <v>DEAD</v>
      </c>
    </row>
    <row r="5592" spans="1:6" x14ac:dyDescent="0.25">
      <c r="A5592" t="s">
        <v>115</v>
      </c>
      <c r="B5592" t="s">
        <v>2654</v>
      </c>
      <c r="C5592" t="s">
        <v>2730</v>
      </c>
      <c r="D5592" s="15">
        <v>43991</v>
      </c>
      <c r="E5592" s="15" t="str">
        <f>_xlfn.IFNA(IF(LEFT(VLOOKUP(RecordTable[[#This Row],[METRC]],METRC!A:B,2,FALSE),4)=LEFT(RecordTable[[#This Row],[CloneBarcode]],4),"match","MISMATCH"),"dead")</f>
        <v>dead</v>
      </c>
      <c r="F5592" s="15" t="str">
        <f>_xlfn.IFNA(INDEX(Table6[[#All],[Location]],MATCH(RecordTable[[#This Row],[METRC]],Table6[Tag],0)),"DEAD")</f>
        <v>DEAD</v>
      </c>
    </row>
    <row r="5593" spans="1:6" x14ac:dyDescent="0.25">
      <c r="A5593" t="s">
        <v>12</v>
      </c>
      <c r="B5593" t="s">
        <v>2629</v>
      </c>
      <c r="C5593" t="s">
        <v>2630</v>
      </c>
      <c r="D5593" s="15">
        <v>43991</v>
      </c>
      <c r="E5593" s="15" t="str">
        <f>_xlfn.IFNA(IF(LEFT(VLOOKUP(RecordTable[[#This Row],[METRC]],METRC!A:B,2,FALSE),4)=LEFT(RecordTable[[#This Row],[CloneBarcode]],4),"match","MISMATCH"),"dead")</f>
        <v>dead</v>
      </c>
      <c r="F5593" s="15" t="str">
        <f>_xlfn.IFNA(INDEX(Table6[[#All],[Location]],MATCH(RecordTable[[#This Row],[METRC]],Table6[Tag],0)),"DEAD")</f>
        <v>DEAD</v>
      </c>
    </row>
    <row r="5594" spans="1:6" x14ac:dyDescent="0.25">
      <c r="A5594" t="s">
        <v>14</v>
      </c>
      <c r="B5594" t="s">
        <v>2633</v>
      </c>
      <c r="C5594" t="s">
        <v>2634</v>
      </c>
      <c r="D5594" s="15">
        <v>43991</v>
      </c>
      <c r="E5594" s="15" t="str">
        <f>_xlfn.IFNA(IF(LEFT(VLOOKUP(RecordTable[[#This Row],[METRC]],METRC!A:B,2,FALSE),4)=LEFT(RecordTable[[#This Row],[CloneBarcode]],4),"match","MISMATCH"),"dead")</f>
        <v>dead</v>
      </c>
      <c r="F5594" s="15" t="str">
        <f>_xlfn.IFNA(INDEX(Table6[[#All],[Location]],MATCH(RecordTable[[#This Row],[METRC]],Table6[Tag],0)),"DEAD")</f>
        <v>DEAD</v>
      </c>
    </row>
    <row r="5595" spans="1:6" x14ac:dyDescent="0.25">
      <c r="A5595" t="s">
        <v>15</v>
      </c>
      <c r="B5595" t="s">
        <v>2636</v>
      </c>
      <c r="C5595" t="s">
        <v>2637</v>
      </c>
      <c r="D5595" s="15">
        <v>43991</v>
      </c>
      <c r="E5595" s="15" t="str">
        <f>_xlfn.IFNA(IF(LEFT(VLOOKUP(RecordTable[[#This Row],[METRC]],METRC!A:B,2,FALSE),4)=LEFT(RecordTable[[#This Row],[CloneBarcode]],4),"match","MISMATCH"),"dead")</f>
        <v>dead</v>
      </c>
      <c r="F5595" s="15" t="str">
        <f>_xlfn.IFNA(INDEX(Table6[[#All],[Location]],MATCH(RecordTable[[#This Row],[METRC]],Table6[Tag],0)),"DEAD")</f>
        <v>DEAD</v>
      </c>
    </row>
    <row r="5596" spans="1:6" x14ac:dyDescent="0.25">
      <c r="A5596" t="s">
        <v>17</v>
      </c>
      <c r="B5596" t="s">
        <v>2639</v>
      </c>
      <c r="C5596" t="s">
        <v>2640</v>
      </c>
      <c r="D5596" s="15">
        <v>43991</v>
      </c>
      <c r="E5596" s="15" t="str">
        <f>_xlfn.IFNA(IF(LEFT(VLOOKUP(RecordTable[[#This Row],[METRC]],METRC!A:B,2,FALSE),4)=LEFT(RecordTable[[#This Row],[CloneBarcode]],4),"match","MISMATCH"),"dead")</f>
        <v>dead</v>
      </c>
      <c r="F5596" s="15" t="str">
        <f>_xlfn.IFNA(INDEX(Table6[[#All],[Location]],MATCH(RecordTable[[#This Row],[METRC]],Table6[Tag],0)),"DEAD")</f>
        <v>DEAD</v>
      </c>
    </row>
    <row r="5597" spans="1:6" x14ac:dyDescent="0.25">
      <c r="A5597" t="s">
        <v>19</v>
      </c>
      <c r="B5597" t="s">
        <v>2642</v>
      </c>
      <c r="C5597" t="s">
        <v>2643</v>
      </c>
      <c r="D5597" s="15">
        <v>43991</v>
      </c>
      <c r="E5597" s="15" t="str">
        <f>_xlfn.IFNA(IF(LEFT(VLOOKUP(RecordTable[[#This Row],[METRC]],METRC!A:B,2,FALSE),4)=LEFT(RecordTable[[#This Row],[CloneBarcode]],4),"match","MISMATCH"),"dead")</f>
        <v>dead</v>
      </c>
      <c r="F5597" s="15" t="str">
        <f>_xlfn.IFNA(INDEX(Table6[[#All],[Location]],MATCH(RecordTable[[#This Row],[METRC]],Table6[Tag],0)),"DEAD")</f>
        <v>DEAD</v>
      </c>
    </row>
    <row r="5598" spans="1:6" x14ac:dyDescent="0.25">
      <c r="A5598" t="s">
        <v>21</v>
      </c>
      <c r="B5598" t="s">
        <v>2645</v>
      </c>
      <c r="C5598" t="s">
        <v>2646</v>
      </c>
      <c r="D5598" s="15">
        <v>43991</v>
      </c>
      <c r="E5598" s="15" t="str">
        <f>_xlfn.IFNA(IF(LEFT(VLOOKUP(RecordTable[[#This Row],[METRC]],METRC!A:B,2,FALSE),4)=LEFT(RecordTable[[#This Row],[CloneBarcode]],4),"match","MISMATCH"),"dead")</f>
        <v>dead</v>
      </c>
      <c r="F5598" s="15" t="str">
        <f>_xlfn.IFNA(INDEX(Table6[[#All],[Location]],MATCH(RecordTable[[#This Row],[METRC]],Table6[Tag],0)),"DEAD")</f>
        <v>DEAD</v>
      </c>
    </row>
    <row r="5599" spans="1:6" x14ac:dyDescent="0.25">
      <c r="A5599" t="s">
        <v>23</v>
      </c>
      <c r="B5599" t="s">
        <v>2642</v>
      </c>
      <c r="C5599" t="s">
        <v>2648</v>
      </c>
      <c r="D5599" s="15">
        <v>43991</v>
      </c>
      <c r="E5599" s="15" t="str">
        <f>_xlfn.IFNA(IF(LEFT(VLOOKUP(RecordTable[[#This Row],[METRC]],METRC!A:B,2,FALSE),4)=LEFT(RecordTable[[#This Row],[CloneBarcode]],4),"match","MISMATCH"),"dead")</f>
        <v>dead</v>
      </c>
      <c r="F5599" s="15" t="str">
        <f>_xlfn.IFNA(INDEX(Table6[[#All],[Location]],MATCH(RecordTable[[#This Row],[METRC]],Table6[Tag],0)),"DEAD")</f>
        <v>DEAD</v>
      </c>
    </row>
    <row r="5600" spans="1:6" x14ac:dyDescent="0.25">
      <c r="A5600" t="s">
        <v>24</v>
      </c>
      <c r="B5600" t="s">
        <v>2649</v>
      </c>
      <c r="C5600" t="s">
        <v>187</v>
      </c>
      <c r="D5600" s="15">
        <v>43991</v>
      </c>
      <c r="E5600" s="15" t="str">
        <f>_xlfn.IFNA(IF(LEFT(VLOOKUP(RecordTable[[#This Row],[METRC]],METRC!A:B,2,FALSE),4)=LEFT(RecordTable[[#This Row],[CloneBarcode]],4),"match","MISMATCH"),"dead")</f>
        <v>dead</v>
      </c>
      <c r="F5600" s="15" t="str">
        <f>_xlfn.IFNA(INDEX(Table6[[#All],[Location]],MATCH(RecordTable[[#This Row],[METRC]],Table6[Tag],0)),"DEAD")</f>
        <v>DEAD</v>
      </c>
    </row>
    <row r="5601" spans="1:6" x14ac:dyDescent="0.25">
      <c r="A5601" t="s">
        <v>25</v>
      </c>
      <c r="B5601" t="s">
        <v>2642</v>
      </c>
      <c r="C5601" t="s">
        <v>2651</v>
      </c>
      <c r="D5601" s="15">
        <v>43991</v>
      </c>
      <c r="E5601" s="15" t="str">
        <f>_xlfn.IFNA(IF(LEFT(VLOOKUP(RecordTable[[#This Row],[METRC]],METRC!A:B,2,FALSE),4)=LEFT(RecordTable[[#This Row],[CloneBarcode]],4),"match","MISMATCH"),"dead")</f>
        <v>dead</v>
      </c>
      <c r="F5601" s="15" t="str">
        <f>_xlfn.IFNA(INDEX(Table6[[#All],[Location]],MATCH(RecordTable[[#This Row],[METRC]],Table6[Tag],0)),"DEAD")</f>
        <v>DEAD</v>
      </c>
    </row>
    <row r="5602" spans="1:6" x14ac:dyDescent="0.25">
      <c r="A5602" t="s">
        <v>26</v>
      </c>
      <c r="B5602" t="s">
        <v>2649</v>
      </c>
      <c r="C5602" t="s">
        <v>194</v>
      </c>
      <c r="D5602" s="15">
        <v>43991</v>
      </c>
      <c r="E5602" s="15" t="str">
        <f>_xlfn.IFNA(IF(LEFT(VLOOKUP(RecordTable[[#This Row],[METRC]],METRC!A:B,2,FALSE),4)=LEFT(RecordTable[[#This Row],[CloneBarcode]],4),"match","MISMATCH"),"dead")</f>
        <v>dead</v>
      </c>
      <c r="F5602" s="15" t="str">
        <f>_xlfn.IFNA(INDEX(Table6[[#All],[Location]],MATCH(RecordTable[[#This Row],[METRC]],Table6[Tag],0)),"DEAD")</f>
        <v>DEAD</v>
      </c>
    </row>
    <row r="5603" spans="1:6" x14ac:dyDescent="0.25">
      <c r="A5603" t="s">
        <v>28</v>
      </c>
      <c r="B5603" t="s">
        <v>2645</v>
      </c>
      <c r="C5603" t="s">
        <v>189</v>
      </c>
      <c r="D5603" s="15">
        <v>43991</v>
      </c>
      <c r="E5603" s="15" t="str">
        <f>_xlfn.IFNA(IF(LEFT(VLOOKUP(RecordTable[[#This Row],[METRC]],METRC!A:B,2,FALSE),4)=LEFT(RecordTable[[#This Row],[CloneBarcode]],4),"match","MISMATCH"),"dead")</f>
        <v>dead</v>
      </c>
      <c r="F5603" s="15" t="str">
        <f>_xlfn.IFNA(INDEX(Table6[[#All],[Location]],MATCH(RecordTable[[#This Row],[METRC]],Table6[Tag],0)),"DEAD")</f>
        <v>DEAD</v>
      </c>
    </row>
    <row r="5604" spans="1:6" x14ac:dyDescent="0.25">
      <c r="A5604" t="s">
        <v>29</v>
      </c>
      <c r="B5604" t="s">
        <v>2649</v>
      </c>
      <c r="C5604" t="s">
        <v>201</v>
      </c>
      <c r="D5604" s="15">
        <v>43991</v>
      </c>
      <c r="E5604" s="15" t="str">
        <f>_xlfn.IFNA(IF(LEFT(VLOOKUP(RecordTable[[#This Row],[METRC]],METRC!A:B,2,FALSE),4)=LEFT(RecordTable[[#This Row],[CloneBarcode]],4),"match","MISMATCH"),"dead")</f>
        <v>dead</v>
      </c>
      <c r="F5604" s="15" t="str">
        <f>_xlfn.IFNA(INDEX(Table6[[#All],[Location]],MATCH(RecordTable[[#This Row],[METRC]],Table6[Tag],0)),"DEAD")</f>
        <v>DEAD</v>
      </c>
    </row>
    <row r="5605" spans="1:6" x14ac:dyDescent="0.25">
      <c r="A5605" t="s">
        <v>31</v>
      </c>
      <c r="B5605" t="s">
        <v>2652</v>
      </c>
      <c r="C5605" t="s">
        <v>2653</v>
      </c>
      <c r="D5605" s="15">
        <v>43991</v>
      </c>
      <c r="E5605" s="15" t="str">
        <f>_xlfn.IFNA(IF(LEFT(VLOOKUP(RecordTable[[#This Row],[METRC]],METRC!A:B,2,FALSE),4)=LEFT(RecordTable[[#This Row],[CloneBarcode]],4),"match","MISMATCH"),"dead")</f>
        <v>dead</v>
      </c>
      <c r="F5605" s="15" t="str">
        <f>_xlfn.IFNA(INDEX(Table6[[#All],[Location]],MATCH(RecordTable[[#This Row],[METRC]],Table6[Tag],0)),"DEAD")</f>
        <v>DEAD</v>
      </c>
    </row>
    <row r="5606" spans="1:6" x14ac:dyDescent="0.25">
      <c r="A5606" t="s">
        <v>32</v>
      </c>
      <c r="B5606" t="s">
        <v>2654</v>
      </c>
      <c r="C5606" t="s">
        <v>2655</v>
      </c>
      <c r="D5606" s="15">
        <v>43991</v>
      </c>
      <c r="E5606" s="15" t="str">
        <f>_xlfn.IFNA(IF(LEFT(VLOOKUP(RecordTable[[#This Row],[METRC]],METRC!A:B,2,FALSE),4)=LEFT(RecordTable[[#This Row],[CloneBarcode]],4),"match","MISMATCH"),"dead")</f>
        <v>dead</v>
      </c>
      <c r="F5606" s="15" t="str">
        <f>_xlfn.IFNA(INDEX(Table6[[#All],[Location]],MATCH(RecordTable[[#This Row],[METRC]],Table6[Tag],0)),"DEAD")</f>
        <v>DEAD</v>
      </c>
    </row>
    <row r="5607" spans="1:6" x14ac:dyDescent="0.25">
      <c r="A5607" t="s">
        <v>34</v>
      </c>
      <c r="B5607" t="s">
        <v>35</v>
      </c>
      <c r="C5607" t="s">
        <v>2656</v>
      </c>
      <c r="D5607" s="15">
        <v>43991</v>
      </c>
      <c r="E5607" s="15" t="str">
        <f>_xlfn.IFNA(IF(LEFT(VLOOKUP(RecordTable[[#This Row],[METRC]],METRC!A:B,2,FALSE),4)=LEFT(RecordTable[[#This Row],[CloneBarcode]],4),"match","MISMATCH"),"dead")</f>
        <v>dead</v>
      </c>
      <c r="F5607" s="15" t="str">
        <f>_xlfn.IFNA(INDEX(Table6[[#All],[Location]],MATCH(RecordTable[[#This Row],[METRC]],Table6[Tag],0)),"DEAD")</f>
        <v>DEAD</v>
      </c>
    </row>
    <row r="5608" spans="1:6" x14ac:dyDescent="0.25">
      <c r="A5608" t="s">
        <v>36</v>
      </c>
      <c r="B5608" t="s">
        <v>2645</v>
      </c>
      <c r="C5608" t="s">
        <v>22</v>
      </c>
      <c r="D5608" s="15">
        <v>43991</v>
      </c>
      <c r="E5608" s="15" t="str">
        <f>_xlfn.IFNA(IF(LEFT(VLOOKUP(RecordTable[[#This Row],[METRC]],METRC!A:B,2,FALSE),4)=LEFT(RecordTable[[#This Row],[CloneBarcode]],4),"match","MISMATCH"),"dead")</f>
        <v>dead</v>
      </c>
      <c r="F5608" s="15" t="str">
        <f>_xlfn.IFNA(INDEX(Table6[[#All],[Location]],MATCH(RecordTable[[#This Row],[METRC]],Table6[Tag],0)),"DEAD")</f>
        <v>DEAD</v>
      </c>
    </row>
    <row r="5609" spans="1:6" x14ac:dyDescent="0.25">
      <c r="A5609" t="s">
        <v>116</v>
      </c>
      <c r="B5609" t="s">
        <v>117</v>
      </c>
      <c r="C5609" t="s">
        <v>2731</v>
      </c>
      <c r="D5609" s="15">
        <v>43991</v>
      </c>
      <c r="E5609" s="15" t="str">
        <f>_xlfn.IFNA(IF(LEFT(VLOOKUP(RecordTable[[#This Row],[METRC]],METRC!A:B,2,FALSE),4)=LEFT(RecordTable[[#This Row],[CloneBarcode]],4),"match","MISMATCH"),"dead")</f>
        <v>dead</v>
      </c>
      <c r="F5609" s="15" t="str">
        <f>_xlfn.IFNA(INDEX(Table6[[#All],[Location]],MATCH(RecordTable[[#This Row],[METRC]],Table6[Tag],0)),"DEAD")</f>
        <v>DEAD</v>
      </c>
    </row>
    <row r="5610" spans="1:6" x14ac:dyDescent="0.25">
      <c r="A5610" t="s">
        <v>118</v>
      </c>
      <c r="B5610" t="s">
        <v>117</v>
      </c>
      <c r="C5610" t="s">
        <v>2732</v>
      </c>
      <c r="D5610" s="15">
        <v>43991</v>
      </c>
      <c r="E5610" s="15" t="str">
        <f>_xlfn.IFNA(IF(LEFT(VLOOKUP(RecordTable[[#This Row],[METRC]],METRC!A:B,2,FALSE),4)=LEFT(RecordTable[[#This Row],[CloneBarcode]],4),"match","MISMATCH"),"dead")</f>
        <v>dead</v>
      </c>
      <c r="F5610" s="15" t="str">
        <f>_xlfn.IFNA(INDEX(Table6[[#All],[Location]],MATCH(RecordTable[[#This Row],[METRC]],Table6[Tag],0)),"DEAD")</f>
        <v>DEAD</v>
      </c>
    </row>
    <row r="5611" spans="1:6" x14ac:dyDescent="0.25">
      <c r="A5611" t="s">
        <v>120</v>
      </c>
      <c r="B5611" t="s">
        <v>2726</v>
      </c>
      <c r="C5611" t="s">
        <v>2733</v>
      </c>
      <c r="D5611" s="15">
        <v>43991</v>
      </c>
      <c r="E5611" s="15" t="str">
        <f>_xlfn.IFNA(IF(LEFT(VLOOKUP(RecordTable[[#This Row],[METRC]],METRC!A:B,2,FALSE),4)=LEFT(RecordTable[[#This Row],[CloneBarcode]],4),"match","MISMATCH"),"dead")</f>
        <v>dead</v>
      </c>
      <c r="F5611" s="15" t="str">
        <f>_xlfn.IFNA(INDEX(Table6[[#All],[Location]],MATCH(RecordTable[[#This Row],[METRC]],Table6[Tag],0)),"DEAD")</f>
        <v>DEAD</v>
      </c>
    </row>
    <row r="5612" spans="1:6" x14ac:dyDescent="0.25">
      <c r="A5612" t="s">
        <v>121</v>
      </c>
      <c r="B5612" t="s">
        <v>2734</v>
      </c>
      <c r="C5612" t="s">
        <v>2735</v>
      </c>
      <c r="D5612" s="15">
        <v>43991</v>
      </c>
      <c r="E5612" s="15" t="str">
        <f>_xlfn.IFNA(IF(LEFT(VLOOKUP(RecordTable[[#This Row],[METRC]],METRC!A:B,2,FALSE),4)=LEFT(RecordTable[[#This Row],[CloneBarcode]],4),"match","MISMATCH"),"dead")</f>
        <v>dead</v>
      </c>
      <c r="F5612" s="15" t="str">
        <f>_xlfn.IFNA(INDEX(Table6[[#All],[Location]],MATCH(RecordTable[[#This Row],[METRC]],Table6[Tag],0)),"DEAD")</f>
        <v>DEAD</v>
      </c>
    </row>
    <row r="5613" spans="1:6" x14ac:dyDescent="0.25">
      <c r="A5613" t="s">
        <v>123</v>
      </c>
      <c r="B5613" t="s">
        <v>2715</v>
      </c>
      <c r="C5613" t="s">
        <v>2737</v>
      </c>
      <c r="D5613" s="15">
        <v>43991</v>
      </c>
      <c r="E5613" s="15" t="str">
        <f>_xlfn.IFNA(IF(LEFT(VLOOKUP(RecordTable[[#This Row],[METRC]],METRC!A:B,2,FALSE),4)=LEFT(RecordTable[[#This Row],[CloneBarcode]],4),"match","MISMATCH"),"dead")</f>
        <v>dead</v>
      </c>
      <c r="F5613" s="15" t="str">
        <f>_xlfn.IFNA(INDEX(Table6[[#All],[Location]],MATCH(RecordTable[[#This Row],[METRC]],Table6[Tag],0)),"DEAD")</f>
        <v>DEAD</v>
      </c>
    </row>
    <row r="5614" spans="1:6" x14ac:dyDescent="0.25">
      <c r="A5614" t="s">
        <v>125</v>
      </c>
      <c r="B5614" t="s">
        <v>283</v>
      </c>
      <c r="C5614" t="s">
        <v>2738</v>
      </c>
      <c r="D5614" s="15">
        <v>43991</v>
      </c>
      <c r="E5614" s="15" t="str">
        <f>_xlfn.IFNA(IF(LEFT(VLOOKUP(RecordTable[[#This Row],[METRC]],METRC!A:B,2,FALSE),4)=LEFT(RecordTable[[#This Row],[CloneBarcode]],4),"match","MISMATCH"),"dead")</f>
        <v>dead</v>
      </c>
      <c r="F5614" s="15" t="str">
        <f>_xlfn.IFNA(INDEX(Table6[[#All],[Location]],MATCH(RecordTable[[#This Row],[METRC]],Table6[Tag],0)),"DEAD")</f>
        <v>DEAD</v>
      </c>
    </row>
    <row r="5615" spans="1:6" x14ac:dyDescent="0.25">
      <c r="A5615" t="s">
        <v>126</v>
      </c>
      <c r="B5615" t="s">
        <v>2652</v>
      </c>
      <c r="C5615" t="s">
        <v>2739</v>
      </c>
      <c r="D5615" s="15">
        <v>43991</v>
      </c>
      <c r="E5615" s="15" t="str">
        <f>_xlfn.IFNA(IF(LEFT(VLOOKUP(RecordTable[[#This Row],[METRC]],METRC!A:B,2,FALSE),4)=LEFT(RecordTable[[#This Row],[CloneBarcode]],4),"match","MISMATCH"),"dead")</f>
        <v>dead</v>
      </c>
      <c r="F5615" s="15" t="str">
        <f>_xlfn.IFNA(INDEX(Table6[[#All],[Location]],MATCH(RecordTable[[#This Row],[METRC]],Table6[Tag],0)),"DEAD")</f>
        <v>DEAD</v>
      </c>
    </row>
    <row r="5616" spans="1:6" x14ac:dyDescent="0.25">
      <c r="A5616" t="s">
        <v>128</v>
      </c>
      <c r="B5616" t="s">
        <v>2667</v>
      </c>
      <c r="C5616" t="s">
        <v>2740</v>
      </c>
      <c r="D5616" s="15">
        <v>43991</v>
      </c>
      <c r="E5616" s="15" t="str">
        <f>_xlfn.IFNA(IF(LEFT(VLOOKUP(RecordTable[[#This Row],[METRC]],METRC!A:B,2,FALSE),4)=LEFT(RecordTable[[#This Row],[CloneBarcode]],4),"match","MISMATCH"),"dead")</f>
        <v>dead</v>
      </c>
      <c r="F5616" s="15" t="str">
        <f>_xlfn.IFNA(INDEX(Table6[[#All],[Location]],MATCH(RecordTable[[#This Row],[METRC]],Table6[Tag],0)),"DEAD")</f>
        <v>DEAD</v>
      </c>
    </row>
    <row r="5617" spans="1:6" x14ac:dyDescent="0.25">
      <c r="A5617" t="s">
        <v>38</v>
      </c>
      <c r="B5617" t="s">
        <v>2636</v>
      </c>
      <c r="C5617" t="s">
        <v>2658</v>
      </c>
      <c r="D5617" s="15">
        <v>43991</v>
      </c>
      <c r="E5617" s="15" t="str">
        <f>_xlfn.IFNA(IF(LEFT(VLOOKUP(RecordTable[[#This Row],[METRC]],METRC!A:B,2,FALSE),4)=LEFT(RecordTable[[#This Row],[CloneBarcode]],4),"match","MISMATCH"),"dead")</f>
        <v>dead</v>
      </c>
      <c r="F5617" s="15" t="str">
        <f>_xlfn.IFNA(INDEX(Table6[[#All],[Location]],MATCH(RecordTable[[#This Row],[METRC]],Table6[Tag],0)),"DEAD")</f>
        <v>DEAD</v>
      </c>
    </row>
    <row r="5618" spans="1:6" x14ac:dyDescent="0.25">
      <c r="A5618" t="s">
        <v>40</v>
      </c>
      <c r="B5618" t="s">
        <v>2659</v>
      </c>
      <c r="C5618" t="s">
        <v>2660</v>
      </c>
      <c r="D5618" s="15">
        <v>43991</v>
      </c>
      <c r="E5618" s="15" t="str">
        <f>_xlfn.IFNA(IF(LEFT(VLOOKUP(RecordTable[[#This Row],[METRC]],METRC!A:B,2,FALSE),4)=LEFT(RecordTable[[#This Row],[CloneBarcode]],4),"match","MISMATCH"),"dead")</f>
        <v>dead</v>
      </c>
      <c r="F5618" s="15" t="str">
        <f>_xlfn.IFNA(INDEX(Table6[[#All],[Location]],MATCH(RecordTable[[#This Row],[METRC]],Table6[Tag],0)),"DEAD")</f>
        <v>DEAD</v>
      </c>
    </row>
    <row r="5619" spans="1:6" x14ac:dyDescent="0.25">
      <c r="A5619" t="s">
        <v>41</v>
      </c>
      <c r="B5619" t="s">
        <v>2662</v>
      </c>
      <c r="C5619" t="s">
        <v>2663</v>
      </c>
      <c r="D5619" s="15">
        <v>43991</v>
      </c>
      <c r="E5619" s="15" t="str">
        <f>_xlfn.IFNA(IF(LEFT(VLOOKUP(RecordTable[[#This Row],[METRC]],METRC!A:B,2,FALSE),4)=LEFT(RecordTable[[#This Row],[CloneBarcode]],4),"match","MISMATCH"),"dead")</f>
        <v>dead</v>
      </c>
      <c r="F5619" s="15" t="str">
        <f>_xlfn.IFNA(INDEX(Table6[[#All],[Location]],MATCH(RecordTable[[#This Row],[METRC]],Table6[Tag],0)),"DEAD")</f>
        <v>DEAD</v>
      </c>
    </row>
    <row r="5620" spans="1:6" x14ac:dyDescent="0.25">
      <c r="A5620" t="s">
        <v>42</v>
      </c>
      <c r="B5620" t="s">
        <v>2664</v>
      </c>
      <c r="C5620" t="s">
        <v>2665</v>
      </c>
      <c r="D5620" s="15">
        <v>43991</v>
      </c>
      <c r="E5620" s="15" t="str">
        <f>_xlfn.IFNA(IF(LEFT(VLOOKUP(RecordTable[[#This Row],[METRC]],METRC!A:B,2,FALSE),4)=LEFT(RecordTable[[#This Row],[CloneBarcode]],4),"match","MISMATCH"),"dead")</f>
        <v>dead</v>
      </c>
      <c r="F5620" s="15" t="str">
        <f>_xlfn.IFNA(INDEX(Table6[[#All],[Location]],MATCH(RecordTable[[#This Row],[METRC]],Table6[Tag],0)),"DEAD")</f>
        <v>DEAD</v>
      </c>
    </row>
    <row r="5621" spans="1:6" x14ac:dyDescent="0.25">
      <c r="A5621" t="s">
        <v>44</v>
      </c>
      <c r="B5621" t="s">
        <v>2667</v>
      </c>
      <c r="C5621" t="s">
        <v>2668</v>
      </c>
      <c r="D5621" s="15">
        <v>43991</v>
      </c>
      <c r="E5621" s="15" t="str">
        <f>_xlfn.IFNA(IF(LEFT(VLOOKUP(RecordTable[[#This Row],[METRC]],METRC!A:B,2,FALSE),4)=LEFT(RecordTable[[#This Row],[CloneBarcode]],4),"match","MISMATCH"),"dead")</f>
        <v>dead</v>
      </c>
      <c r="F5621" s="15" t="str">
        <f>_xlfn.IFNA(INDEX(Table6[[#All],[Location]],MATCH(RecordTable[[#This Row],[METRC]],Table6[Tag],0)),"DEAD")</f>
        <v>DEAD</v>
      </c>
    </row>
    <row r="5622" spans="1:6" x14ac:dyDescent="0.25">
      <c r="A5622" t="s">
        <v>45</v>
      </c>
      <c r="B5622" t="s">
        <v>2669</v>
      </c>
      <c r="C5622" t="s">
        <v>287</v>
      </c>
      <c r="D5622" s="15">
        <v>43991</v>
      </c>
      <c r="E5622" s="15" t="str">
        <f>_xlfn.IFNA(IF(LEFT(VLOOKUP(RecordTable[[#This Row],[METRC]],METRC!A:B,2,FALSE),4)=LEFT(RecordTable[[#This Row],[CloneBarcode]],4),"match","MISMATCH"),"dead")</f>
        <v>dead</v>
      </c>
      <c r="F5622" s="15" t="str">
        <f>_xlfn.IFNA(INDEX(Table6[[#All],[Location]],MATCH(RecordTable[[#This Row],[METRC]],Table6[Tag],0)),"DEAD")</f>
        <v>DEAD</v>
      </c>
    </row>
    <row r="5623" spans="1:6" x14ac:dyDescent="0.25">
      <c r="A5623" t="s">
        <v>47</v>
      </c>
      <c r="B5623" t="s">
        <v>2649</v>
      </c>
      <c r="C5623" t="s">
        <v>2671</v>
      </c>
      <c r="D5623" s="15">
        <v>43991</v>
      </c>
      <c r="E5623" s="15" t="str">
        <f>_xlfn.IFNA(IF(LEFT(VLOOKUP(RecordTable[[#This Row],[METRC]],METRC!A:B,2,FALSE),4)=LEFT(RecordTable[[#This Row],[CloneBarcode]],4),"match","MISMATCH"),"dead")</f>
        <v>dead</v>
      </c>
      <c r="F5623" s="15" t="str">
        <f>_xlfn.IFNA(INDEX(Table6[[#All],[Location]],MATCH(RecordTable[[#This Row],[METRC]],Table6[Tag],0)),"DEAD")</f>
        <v>DEAD</v>
      </c>
    </row>
    <row r="5624" spans="1:6" x14ac:dyDescent="0.25">
      <c r="A5624" t="s">
        <v>48</v>
      </c>
      <c r="B5624" t="s">
        <v>2672</v>
      </c>
      <c r="C5624" t="s">
        <v>2673</v>
      </c>
      <c r="D5624" s="15">
        <v>43991</v>
      </c>
      <c r="E5624" s="15" t="str">
        <f>_xlfn.IFNA(IF(LEFT(VLOOKUP(RecordTable[[#This Row],[METRC]],METRC!A:B,2,FALSE),4)=LEFT(RecordTable[[#This Row],[CloneBarcode]],4),"match","MISMATCH"),"dead")</f>
        <v>dead</v>
      </c>
      <c r="F5624" s="15" t="str">
        <f>_xlfn.IFNA(INDEX(Table6[[#All],[Location]],MATCH(RecordTable[[#This Row],[METRC]],Table6[Tag],0)),"DEAD")</f>
        <v>DEAD</v>
      </c>
    </row>
    <row r="5625" spans="1:6" x14ac:dyDescent="0.25">
      <c r="A5625" t="s">
        <v>49</v>
      </c>
      <c r="B5625" t="s">
        <v>2669</v>
      </c>
      <c r="C5625" t="s">
        <v>290</v>
      </c>
      <c r="D5625" s="15">
        <v>43991</v>
      </c>
      <c r="E5625" s="15" t="str">
        <f>_xlfn.IFNA(IF(LEFT(VLOOKUP(RecordTable[[#This Row],[METRC]],METRC!A:B,2,FALSE),4)=LEFT(RecordTable[[#This Row],[CloneBarcode]],4),"match","MISMATCH"),"dead")</f>
        <v>dead</v>
      </c>
      <c r="F5625" s="15" t="str">
        <f>_xlfn.IFNA(INDEX(Table6[[#All],[Location]],MATCH(RecordTable[[#This Row],[METRC]],Table6[Tag],0)),"DEAD")</f>
        <v>DEAD</v>
      </c>
    </row>
    <row r="5626" spans="1:6" x14ac:dyDescent="0.25">
      <c r="A5626" t="s">
        <v>51</v>
      </c>
      <c r="B5626" t="s">
        <v>2649</v>
      </c>
      <c r="C5626" t="s">
        <v>2674</v>
      </c>
      <c r="D5626" s="15">
        <v>43991</v>
      </c>
      <c r="E5626" s="15" t="str">
        <f>_xlfn.IFNA(IF(LEFT(VLOOKUP(RecordTable[[#This Row],[METRC]],METRC!A:B,2,FALSE),4)=LEFT(RecordTable[[#This Row],[CloneBarcode]],4),"match","MISMATCH"),"dead")</f>
        <v>dead</v>
      </c>
      <c r="F5626" s="15" t="str">
        <f>_xlfn.IFNA(INDEX(Table6[[#All],[Location]],MATCH(RecordTable[[#This Row],[METRC]],Table6[Tag],0)),"DEAD")</f>
        <v>DEAD</v>
      </c>
    </row>
    <row r="5627" spans="1:6" x14ac:dyDescent="0.25">
      <c r="A5627" t="s">
        <v>52</v>
      </c>
      <c r="B5627" t="s">
        <v>2649</v>
      </c>
      <c r="C5627" t="s">
        <v>2675</v>
      </c>
      <c r="D5627" s="15">
        <v>43991</v>
      </c>
      <c r="E5627" s="15" t="str">
        <f>_xlfn.IFNA(IF(LEFT(VLOOKUP(RecordTable[[#This Row],[METRC]],METRC!A:B,2,FALSE),4)=LEFT(RecordTable[[#This Row],[CloneBarcode]],4),"match","MISMATCH"),"dead")</f>
        <v>dead</v>
      </c>
      <c r="F5627" s="15" t="str">
        <f>_xlfn.IFNA(INDEX(Table6[[#All],[Location]],MATCH(RecordTable[[#This Row],[METRC]],Table6[Tag],0)),"DEAD")</f>
        <v>DEAD</v>
      </c>
    </row>
    <row r="5628" spans="1:6" x14ac:dyDescent="0.25">
      <c r="A5628" t="s">
        <v>53</v>
      </c>
      <c r="B5628" t="s">
        <v>2676</v>
      </c>
      <c r="C5628" t="s">
        <v>2677</v>
      </c>
      <c r="D5628" s="15">
        <v>43991</v>
      </c>
      <c r="E5628" s="15" t="str">
        <f>_xlfn.IFNA(IF(LEFT(VLOOKUP(RecordTable[[#This Row],[METRC]],METRC!A:B,2,FALSE),4)=LEFT(RecordTable[[#This Row],[CloneBarcode]],4),"match","MISMATCH"),"dead")</f>
        <v>dead</v>
      </c>
      <c r="F5628" s="15" t="str">
        <f>_xlfn.IFNA(INDEX(Table6[[#All],[Location]],MATCH(RecordTable[[#This Row],[METRC]],Table6[Tag],0)),"DEAD")</f>
        <v>DEAD</v>
      </c>
    </row>
    <row r="5629" spans="1:6" x14ac:dyDescent="0.25">
      <c r="A5629" t="s">
        <v>56</v>
      </c>
      <c r="B5629" t="s">
        <v>2679</v>
      </c>
      <c r="C5629" t="s">
        <v>2680</v>
      </c>
      <c r="D5629" s="15">
        <v>43991</v>
      </c>
      <c r="E5629" s="15" t="str">
        <f>_xlfn.IFNA(IF(LEFT(VLOOKUP(RecordTable[[#This Row],[METRC]],METRC!A:B,2,FALSE),4)=LEFT(RecordTable[[#This Row],[CloneBarcode]],4),"match","MISMATCH"),"dead")</f>
        <v>dead</v>
      </c>
      <c r="F5629" s="15" t="str">
        <f>_xlfn.IFNA(INDEX(Table6[[#All],[Location]],MATCH(RecordTable[[#This Row],[METRC]],Table6[Tag],0)),"DEAD")</f>
        <v>DEAD</v>
      </c>
    </row>
    <row r="5630" spans="1:6" x14ac:dyDescent="0.25">
      <c r="A5630" t="s">
        <v>58</v>
      </c>
      <c r="B5630" t="s">
        <v>2679</v>
      </c>
      <c r="C5630" t="s">
        <v>2681</v>
      </c>
      <c r="D5630" s="15">
        <v>43991</v>
      </c>
      <c r="E5630" s="15" t="str">
        <f>_xlfn.IFNA(IF(LEFT(VLOOKUP(RecordTable[[#This Row],[METRC]],METRC!A:B,2,FALSE),4)=LEFT(RecordTable[[#This Row],[CloneBarcode]],4),"match","MISMATCH"),"dead")</f>
        <v>dead</v>
      </c>
      <c r="F5630" s="15" t="str">
        <f>_xlfn.IFNA(INDEX(Table6[[#All],[Location]],MATCH(RecordTable[[#This Row],[METRC]],Table6[Tag],0)),"DEAD")</f>
        <v>DEAD</v>
      </c>
    </row>
    <row r="5631" spans="1:6" x14ac:dyDescent="0.25">
      <c r="A5631" t="s">
        <v>59</v>
      </c>
      <c r="B5631" t="s">
        <v>35</v>
      </c>
      <c r="C5631" t="s">
        <v>2682</v>
      </c>
      <c r="D5631" s="15">
        <v>43991</v>
      </c>
      <c r="E5631" s="15" t="str">
        <f>_xlfn.IFNA(IF(LEFT(VLOOKUP(RecordTable[[#This Row],[METRC]],METRC!A:B,2,FALSE),4)=LEFT(RecordTable[[#This Row],[CloneBarcode]],4),"match","MISMATCH"),"dead")</f>
        <v>dead</v>
      </c>
      <c r="F5631" s="15" t="str">
        <f>_xlfn.IFNA(INDEX(Table6[[#All],[Location]],MATCH(RecordTable[[#This Row],[METRC]],Table6[Tag],0)),"DEAD")</f>
        <v>DEAD</v>
      </c>
    </row>
    <row r="5632" spans="1:6" x14ac:dyDescent="0.25">
      <c r="A5632" t="s">
        <v>61</v>
      </c>
      <c r="B5632" t="s">
        <v>62</v>
      </c>
      <c r="C5632" t="s">
        <v>102</v>
      </c>
      <c r="D5632" s="15">
        <v>43991</v>
      </c>
      <c r="E5632" s="15" t="str">
        <f>_xlfn.IFNA(IF(LEFT(VLOOKUP(RecordTable[[#This Row],[METRC]],METRC!A:B,2,FALSE),4)=LEFT(RecordTable[[#This Row],[CloneBarcode]],4),"match","MISMATCH"),"dead")</f>
        <v>dead</v>
      </c>
      <c r="F5632" s="15" t="str">
        <f>_xlfn.IFNA(INDEX(Table6[[#All],[Location]],MATCH(RecordTable[[#This Row],[METRC]],Table6[Tag],0)),"DEAD")</f>
        <v>DEAD</v>
      </c>
    </row>
    <row r="5633" spans="1:6" x14ac:dyDescent="0.25">
      <c r="A5633" t="s">
        <v>129</v>
      </c>
      <c r="B5633" t="s">
        <v>2741</v>
      </c>
      <c r="C5633" t="s">
        <v>2742</v>
      </c>
      <c r="D5633" s="15">
        <v>43991</v>
      </c>
      <c r="E5633" s="15" t="str">
        <f>_xlfn.IFNA(IF(LEFT(VLOOKUP(RecordTable[[#This Row],[METRC]],METRC!A:B,2,FALSE),4)=LEFT(RecordTable[[#This Row],[CloneBarcode]],4),"match","MISMATCH"),"dead")</f>
        <v>dead</v>
      </c>
      <c r="F5633" s="15" t="str">
        <f>_xlfn.IFNA(INDEX(Table6[[#All],[Location]],MATCH(RecordTable[[#This Row],[METRC]],Table6[Tag],0)),"DEAD")</f>
        <v>DEAD</v>
      </c>
    </row>
    <row r="5634" spans="1:6" x14ac:dyDescent="0.25">
      <c r="A5634" t="s">
        <v>130</v>
      </c>
      <c r="B5634" t="s">
        <v>117</v>
      </c>
      <c r="C5634" t="s">
        <v>2743</v>
      </c>
      <c r="D5634" s="15">
        <v>43991</v>
      </c>
      <c r="E5634" s="15" t="str">
        <f>_xlfn.IFNA(IF(LEFT(VLOOKUP(RecordTable[[#This Row],[METRC]],METRC!A:B,2,FALSE),4)=LEFT(RecordTable[[#This Row],[CloneBarcode]],4),"match","MISMATCH"),"dead")</f>
        <v>dead</v>
      </c>
      <c r="F5634" s="15" t="str">
        <f>_xlfn.IFNA(INDEX(Table6[[#All],[Location]],MATCH(RecordTable[[#This Row],[METRC]],Table6[Tag],0)),"DEAD")</f>
        <v>DEAD</v>
      </c>
    </row>
    <row r="5635" spans="1:6" x14ac:dyDescent="0.25">
      <c r="A5635" t="s">
        <v>132</v>
      </c>
      <c r="B5635" t="s">
        <v>2726</v>
      </c>
      <c r="C5635" t="s">
        <v>2744</v>
      </c>
      <c r="D5635" s="15">
        <v>43991</v>
      </c>
      <c r="E5635" s="15" t="str">
        <f>_xlfn.IFNA(IF(LEFT(VLOOKUP(RecordTable[[#This Row],[METRC]],METRC!A:B,2,FALSE),4)=LEFT(RecordTable[[#This Row],[CloneBarcode]],4),"match","MISMATCH"),"dead")</f>
        <v>dead</v>
      </c>
      <c r="F5635" s="15" t="str">
        <f>_xlfn.IFNA(INDEX(Table6[[#All],[Location]],MATCH(RecordTable[[#This Row],[METRC]],Table6[Tag],0)),"DEAD")</f>
        <v>DEAD</v>
      </c>
    </row>
    <row r="5636" spans="1:6" x14ac:dyDescent="0.25">
      <c r="A5636" t="s">
        <v>133</v>
      </c>
      <c r="B5636" t="s">
        <v>2715</v>
      </c>
      <c r="C5636" t="s">
        <v>2745</v>
      </c>
      <c r="D5636" s="15">
        <v>43991</v>
      </c>
      <c r="E5636" s="15" t="str">
        <f>_xlfn.IFNA(IF(LEFT(VLOOKUP(RecordTable[[#This Row],[METRC]],METRC!A:B,2,FALSE),4)=LEFT(RecordTable[[#This Row],[CloneBarcode]],4),"match","MISMATCH"),"dead")</f>
        <v>dead</v>
      </c>
      <c r="F5636" s="15" t="str">
        <f>_xlfn.IFNA(INDEX(Table6[[#All],[Location]],MATCH(RecordTable[[#This Row],[METRC]],Table6[Tag],0)),"DEAD")</f>
        <v>DEAD</v>
      </c>
    </row>
    <row r="5637" spans="1:6" x14ac:dyDescent="0.25">
      <c r="A5637" t="s">
        <v>134</v>
      </c>
      <c r="B5637" t="s">
        <v>2642</v>
      </c>
      <c r="C5637" t="s">
        <v>2746</v>
      </c>
      <c r="D5637" s="15">
        <v>43991</v>
      </c>
      <c r="E5637" s="15" t="str">
        <f>_xlfn.IFNA(IF(LEFT(VLOOKUP(RecordTable[[#This Row],[METRC]],METRC!A:B,2,FALSE),4)=LEFT(RecordTable[[#This Row],[CloneBarcode]],4),"match","MISMATCH"),"dead")</f>
        <v>dead</v>
      </c>
      <c r="F5637" s="15" t="str">
        <f>_xlfn.IFNA(INDEX(Table6[[#All],[Location]],MATCH(RecordTable[[#This Row],[METRC]],Table6[Tag],0)),"DEAD")</f>
        <v>DEAD</v>
      </c>
    </row>
    <row r="5638" spans="1:6" x14ac:dyDescent="0.25">
      <c r="A5638" t="s">
        <v>135</v>
      </c>
      <c r="B5638" t="s">
        <v>2667</v>
      </c>
      <c r="C5638" t="s">
        <v>2747</v>
      </c>
      <c r="D5638" s="15">
        <v>43991</v>
      </c>
      <c r="E5638" s="15" t="str">
        <f>_xlfn.IFNA(IF(LEFT(VLOOKUP(RecordTable[[#This Row],[METRC]],METRC!A:B,2,FALSE),4)=LEFT(RecordTable[[#This Row],[CloneBarcode]],4),"match","MISMATCH"),"dead")</f>
        <v>dead</v>
      </c>
      <c r="F5638" s="15" t="str">
        <f>_xlfn.IFNA(INDEX(Table6[[#All],[Location]],MATCH(RecordTable[[#This Row],[METRC]],Table6[Tag],0)),"DEAD")</f>
        <v>DEAD</v>
      </c>
    </row>
    <row r="5639" spans="1:6" x14ac:dyDescent="0.25">
      <c r="A5639" t="s">
        <v>137</v>
      </c>
      <c r="B5639" t="s">
        <v>35</v>
      </c>
      <c r="C5639" t="s">
        <v>2748</v>
      </c>
      <c r="D5639" s="15">
        <v>43991</v>
      </c>
      <c r="E5639" s="15" t="str">
        <f>_xlfn.IFNA(IF(LEFT(VLOOKUP(RecordTable[[#This Row],[METRC]],METRC!A:B,2,FALSE),4)=LEFT(RecordTable[[#This Row],[CloneBarcode]],4),"match","MISMATCH"),"dead")</f>
        <v>dead</v>
      </c>
      <c r="F5639" s="15" t="str">
        <f>_xlfn.IFNA(INDEX(Table6[[#All],[Location]],MATCH(RecordTable[[#This Row],[METRC]],Table6[Tag],0)),"DEAD")</f>
        <v>DEAD</v>
      </c>
    </row>
    <row r="5640" spans="1:6" x14ac:dyDescent="0.25">
      <c r="A5640" t="s">
        <v>138</v>
      </c>
      <c r="B5640" t="s">
        <v>2654</v>
      </c>
      <c r="C5640" t="s">
        <v>2749</v>
      </c>
      <c r="D5640" s="15">
        <v>43991</v>
      </c>
      <c r="E5640" s="15" t="str">
        <f>_xlfn.IFNA(IF(LEFT(VLOOKUP(RecordTable[[#This Row],[METRC]],METRC!A:B,2,FALSE),4)=LEFT(RecordTable[[#This Row],[CloneBarcode]],4),"match","MISMATCH"),"dead")</f>
        <v>dead</v>
      </c>
      <c r="F5640" s="15" t="str">
        <f>_xlfn.IFNA(INDEX(Table6[[#All],[Location]],MATCH(RecordTable[[#This Row],[METRC]],Table6[Tag],0)),"DEAD")</f>
        <v>DEAD</v>
      </c>
    </row>
    <row r="5641" spans="1:6" x14ac:dyDescent="0.25">
      <c r="A5641" t="s">
        <v>64</v>
      </c>
      <c r="B5641" t="s">
        <v>2684</v>
      </c>
      <c r="C5641" t="s">
        <v>2685</v>
      </c>
      <c r="D5641" s="15">
        <v>43991</v>
      </c>
      <c r="E5641" s="15" t="str">
        <f>_xlfn.IFNA(IF(LEFT(VLOOKUP(RecordTable[[#This Row],[METRC]],METRC!A:B,2,FALSE),4)=LEFT(RecordTable[[#This Row],[CloneBarcode]],4),"match","MISMATCH"),"dead")</f>
        <v>dead</v>
      </c>
      <c r="F5641" s="15" t="str">
        <f>_xlfn.IFNA(INDEX(Table6[[#All],[Location]],MATCH(RecordTable[[#This Row],[METRC]],Table6[Tag],0)),"DEAD")</f>
        <v>DEAD</v>
      </c>
    </row>
    <row r="5642" spans="1:6" x14ac:dyDescent="0.25">
      <c r="A5642" t="s">
        <v>66</v>
      </c>
      <c r="B5642" t="s">
        <v>2687</v>
      </c>
      <c r="C5642" t="s">
        <v>2688</v>
      </c>
      <c r="D5642" s="15">
        <v>43991</v>
      </c>
      <c r="E5642" s="15" t="str">
        <f>_xlfn.IFNA(IF(LEFT(VLOOKUP(RecordTable[[#This Row],[METRC]],METRC!A:B,2,FALSE),4)=LEFT(RecordTable[[#This Row],[CloneBarcode]],4),"match","MISMATCH"),"dead")</f>
        <v>dead</v>
      </c>
      <c r="F5642" s="15" t="str">
        <f>_xlfn.IFNA(INDEX(Table6[[#All],[Location]],MATCH(RecordTable[[#This Row],[METRC]],Table6[Tag],0)),"DEAD")</f>
        <v>DEAD</v>
      </c>
    </row>
    <row r="5643" spans="1:6" x14ac:dyDescent="0.25">
      <c r="A5643" t="s">
        <v>67</v>
      </c>
      <c r="B5643" t="s">
        <v>2629</v>
      </c>
      <c r="C5643" t="s">
        <v>2689</v>
      </c>
      <c r="D5643" s="15">
        <v>43991</v>
      </c>
      <c r="E5643" s="15" t="str">
        <f>_xlfn.IFNA(IF(LEFT(VLOOKUP(RecordTable[[#This Row],[METRC]],METRC!A:B,2,FALSE),4)=LEFT(RecordTable[[#This Row],[CloneBarcode]],4),"match","MISMATCH"),"dead")</f>
        <v>dead</v>
      </c>
      <c r="F5643" s="15" t="str">
        <f>_xlfn.IFNA(INDEX(Table6[[#All],[Location]],MATCH(RecordTable[[#This Row],[METRC]],Table6[Tag],0)),"DEAD")</f>
        <v>DEAD</v>
      </c>
    </row>
    <row r="5644" spans="1:6" x14ac:dyDescent="0.25">
      <c r="A5644" t="s">
        <v>69</v>
      </c>
      <c r="B5644" t="s">
        <v>2659</v>
      </c>
      <c r="C5644" t="s">
        <v>2690</v>
      </c>
      <c r="D5644" s="15">
        <v>43991</v>
      </c>
      <c r="E5644" s="15" t="str">
        <f>_xlfn.IFNA(IF(LEFT(VLOOKUP(RecordTable[[#This Row],[METRC]],METRC!A:B,2,FALSE),4)=LEFT(RecordTable[[#This Row],[CloneBarcode]],4),"match","MISMATCH"),"dead")</f>
        <v>dead</v>
      </c>
      <c r="F5644" s="15" t="str">
        <f>_xlfn.IFNA(INDEX(Table6[[#All],[Location]],MATCH(RecordTable[[#This Row],[METRC]],Table6[Tag],0)),"DEAD")</f>
        <v>DEAD</v>
      </c>
    </row>
    <row r="5645" spans="1:6" x14ac:dyDescent="0.25">
      <c r="A5645" t="s">
        <v>70</v>
      </c>
      <c r="B5645" t="s">
        <v>2672</v>
      </c>
      <c r="C5645" t="s">
        <v>2691</v>
      </c>
      <c r="D5645" s="15">
        <v>43991</v>
      </c>
      <c r="E5645" s="15" t="str">
        <f>_xlfn.IFNA(IF(LEFT(VLOOKUP(RecordTable[[#This Row],[METRC]],METRC!A:B,2,FALSE),4)=LEFT(RecordTable[[#This Row],[CloneBarcode]],4),"match","MISMATCH"),"dead")</f>
        <v>dead</v>
      </c>
      <c r="F5645" s="15" t="str">
        <f>_xlfn.IFNA(INDEX(Table6[[#All],[Location]],MATCH(RecordTable[[#This Row],[METRC]],Table6[Tag],0)),"DEAD")</f>
        <v>DEAD</v>
      </c>
    </row>
    <row r="5646" spans="1:6" x14ac:dyDescent="0.25">
      <c r="A5646" t="s">
        <v>71</v>
      </c>
      <c r="B5646" t="s">
        <v>229</v>
      </c>
      <c r="C5646" t="s">
        <v>2692</v>
      </c>
      <c r="D5646" s="15">
        <v>43991</v>
      </c>
      <c r="E5646" s="15" t="str">
        <f>_xlfn.IFNA(IF(LEFT(VLOOKUP(RecordTable[[#This Row],[METRC]],METRC!A:B,2,FALSE),4)=LEFT(RecordTable[[#This Row],[CloneBarcode]],4),"match","MISMATCH"),"dead")</f>
        <v>dead</v>
      </c>
      <c r="F5646" s="15" t="str">
        <f>_xlfn.IFNA(INDEX(Table6[[#All],[Location]],MATCH(RecordTable[[#This Row],[METRC]],Table6[Tag],0)),"DEAD")</f>
        <v>DEAD</v>
      </c>
    </row>
    <row r="5647" spans="1:6" x14ac:dyDescent="0.25">
      <c r="A5647" t="s">
        <v>73</v>
      </c>
      <c r="B5647" t="s">
        <v>2693</v>
      </c>
      <c r="C5647" t="s">
        <v>2694</v>
      </c>
      <c r="D5647" s="15">
        <v>43991</v>
      </c>
      <c r="E5647" s="15" t="str">
        <f>_xlfn.IFNA(IF(LEFT(VLOOKUP(RecordTable[[#This Row],[METRC]],METRC!A:B,2,FALSE),4)=LEFT(RecordTable[[#This Row],[CloneBarcode]],4),"match","MISMATCH"),"dead")</f>
        <v>dead</v>
      </c>
      <c r="F5647" s="15" t="str">
        <f>_xlfn.IFNA(INDEX(Table6[[#All],[Location]],MATCH(RecordTable[[#This Row],[METRC]],Table6[Tag],0)),"DEAD")</f>
        <v>DEAD</v>
      </c>
    </row>
    <row r="5648" spans="1:6" x14ac:dyDescent="0.25">
      <c r="A5648" t="s">
        <v>74</v>
      </c>
      <c r="B5648" t="s">
        <v>283</v>
      </c>
      <c r="C5648" t="s">
        <v>2696</v>
      </c>
      <c r="D5648" s="15">
        <v>43991</v>
      </c>
      <c r="E5648" s="15" t="str">
        <f>_xlfn.IFNA(IF(LEFT(VLOOKUP(RecordTable[[#This Row],[METRC]],METRC!A:B,2,FALSE),4)=LEFT(RecordTable[[#This Row],[CloneBarcode]],4),"match","MISMATCH"),"dead")</f>
        <v>dead</v>
      </c>
      <c r="F5648" s="15" t="str">
        <f>_xlfn.IFNA(INDEX(Table6[[#All],[Location]],MATCH(RecordTable[[#This Row],[METRC]],Table6[Tag],0)),"DEAD")</f>
        <v>DEAD</v>
      </c>
    </row>
    <row r="5649" spans="1:6" x14ac:dyDescent="0.25">
      <c r="A5649" t="s">
        <v>75</v>
      </c>
      <c r="B5649" t="s">
        <v>2662</v>
      </c>
      <c r="C5649" t="s">
        <v>2698</v>
      </c>
      <c r="D5649" s="15">
        <v>43991</v>
      </c>
      <c r="E5649" s="15" t="str">
        <f>_xlfn.IFNA(IF(LEFT(VLOOKUP(RecordTable[[#This Row],[METRC]],METRC!A:B,2,FALSE),4)=LEFT(RecordTable[[#This Row],[CloneBarcode]],4),"match","MISMATCH"),"dead")</f>
        <v>dead</v>
      </c>
      <c r="F5649" s="15" t="str">
        <f>_xlfn.IFNA(INDEX(Table6[[#All],[Location]],MATCH(RecordTable[[#This Row],[METRC]],Table6[Tag],0)),"DEAD")</f>
        <v>DEAD</v>
      </c>
    </row>
    <row r="5650" spans="1:6" x14ac:dyDescent="0.25">
      <c r="A5650" t="s">
        <v>77</v>
      </c>
      <c r="B5650" t="s">
        <v>2676</v>
      </c>
      <c r="C5650" t="s">
        <v>2699</v>
      </c>
      <c r="D5650" s="15">
        <v>43991</v>
      </c>
      <c r="E5650" s="15" t="str">
        <f>_xlfn.IFNA(IF(LEFT(VLOOKUP(RecordTable[[#This Row],[METRC]],METRC!A:B,2,FALSE),4)=LEFT(RecordTable[[#This Row],[CloneBarcode]],4),"match","MISMATCH"),"dead")</f>
        <v>dead</v>
      </c>
      <c r="F5650" s="15" t="str">
        <f>_xlfn.IFNA(INDEX(Table6[[#All],[Location]],MATCH(RecordTable[[#This Row],[METRC]],Table6[Tag],0)),"DEAD")</f>
        <v>DEAD</v>
      </c>
    </row>
    <row r="5651" spans="1:6" x14ac:dyDescent="0.25">
      <c r="A5651" t="s">
        <v>79</v>
      </c>
      <c r="B5651" t="s">
        <v>283</v>
      </c>
      <c r="C5651" t="s">
        <v>196</v>
      </c>
      <c r="D5651" s="15">
        <v>43991</v>
      </c>
      <c r="E5651" s="15" t="str">
        <f>_xlfn.IFNA(IF(LEFT(VLOOKUP(RecordTable[[#This Row],[METRC]],METRC!A:B,2,FALSE),4)=LEFT(RecordTable[[#This Row],[CloneBarcode]],4),"match","MISMATCH"),"dead")</f>
        <v>dead</v>
      </c>
      <c r="F5651" s="15" t="str">
        <f>_xlfn.IFNA(INDEX(Table6[[#All],[Location]],MATCH(RecordTable[[#This Row],[METRC]],Table6[Tag],0)),"DEAD")</f>
        <v>DEAD</v>
      </c>
    </row>
    <row r="5652" spans="1:6" x14ac:dyDescent="0.25">
      <c r="A5652" t="s">
        <v>80</v>
      </c>
      <c r="B5652" t="s">
        <v>62</v>
      </c>
      <c r="C5652" t="s">
        <v>2700</v>
      </c>
      <c r="D5652" s="15">
        <v>43991</v>
      </c>
      <c r="E5652" s="15" t="str">
        <f>_xlfn.IFNA(IF(LEFT(VLOOKUP(RecordTable[[#This Row],[METRC]],METRC!A:B,2,FALSE),4)=LEFT(RecordTable[[#This Row],[CloneBarcode]],4),"match","MISMATCH"),"dead")</f>
        <v>dead</v>
      </c>
      <c r="F5652" s="15" t="str">
        <f>_xlfn.IFNA(INDEX(Table6[[#All],[Location]],MATCH(RecordTable[[#This Row],[METRC]],Table6[Tag],0)),"DEAD")</f>
        <v>DEAD</v>
      </c>
    </row>
    <row r="5653" spans="1:6" x14ac:dyDescent="0.25">
      <c r="A5653" t="s">
        <v>82</v>
      </c>
      <c r="B5653" t="s">
        <v>2679</v>
      </c>
      <c r="C5653" t="s">
        <v>2701</v>
      </c>
      <c r="D5653" s="15">
        <v>43991</v>
      </c>
      <c r="E5653" s="15" t="str">
        <f>_xlfn.IFNA(IF(LEFT(VLOOKUP(RecordTable[[#This Row],[METRC]],METRC!A:B,2,FALSE),4)=LEFT(RecordTable[[#This Row],[CloneBarcode]],4),"match","MISMATCH"),"dead")</f>
        <v>dead</v>
      </c>
      <c r="F5653" s="15" t="str">
        <f>_xlfn.IFNA(INDEX(Table6[[#All],[Location]],MATCH(RecordTable[[#This Row],[METRC]],Table6[Tag],0)),"DEAD")</f>
        <v>DEAD</v>
      </c>
    </row>
    <row r="5654" spans="1:6" x14ac:dyDescent="0.25">
      <c r="A5654" t="s">
        <v>83</v>
      </c>
      <c r="B5654" t="s">
        <v>2652</v>
      </c>
      <c r="C5654" t="s">
        <v>2702</v>
      </c>
      <c r="D5654" s="15">
        <v>43991</v>
      </c>
      <c r="E5654" s="15" t="str">
        <f>_xlfn.IFNA(IF(LEFT(VLOOKUP(RecordTable[[#This Row],[METRC]],METRC!A:B,2,FALSE),4)=LEFT(RecordTable[[#This Row],[CloneBarcode]],4),"match","MISMATCH"),"dead")</f>
        <v>dead</v>
      </c>
      <c r="F5654" s="15" t="str">
        <f>_xlfn.IFNA(INDEX(Table6[[#All],[Location]],MATCH(RecordTable[[#This Row],[METRC]],Table6[Tag],0)),"DEAD")</f>
        <v>DEAD</v>
      </c>
    </row>
    <row r="5655" spans="1:6" x14ac:dyDescent="0.25">
      <c r="A5655" t="s">
        <v>84</v>
      </c>
      <c r="B5655" t="s">
        <v>2667</v>
      </c>
      <c r="C5655" t="s">
        <v>2703</v>
      </c>
      <c r="D5655" s="15">
        <v>43991</v>
      </c>
      <c r="E5655" s="15" t="str">
        <f>_xlfn.IFNA(IF(LEFT(VLOOKUP(RecordTable[[#This Row],[METRC]],METRC!A:B,2,FALSE),4)=LEFT(RecordTable[[#This Row],[CloneBarcode]],4),"match","MISMATCH"),"dead")</f>
        <v>dead</v>
      </c>
      <c r="F5655" s="15" t="str">
        <f>_xlfn.IFNA(INDEX(Table6[[#All],[Location]],MATCH(RecordTable[[#This Row],[METRC]],Table6[Tag],0)),"DEAD")</f>
        <v>DEAD</v>
      </c>
    </row>
    <row r="5656" spans="1:6" x14ac:dyDescent="0.25">
      <c r="A5656" t="s">
        <v>85</v>
      </c>
      <c r="B5656" t="s">
        <v>2654</v>
      </c>
      <c r="C5656" t="s">
        <v>2704</v>
      </c>
      <c r="D5656" s="15">
        <v>43991</v>
      </c>
      <c r="E5656" s="15" t="str">
        <f>_xlfn.IFNA(IF(LEFT(VLOOKUP(RecordTable[[#This Row],[METRC]],METRC!A:B,2,FALSE),4)=LEFT(RecordTable[[#This Row],[CloneBarcode]],4),"match","MISMATCH"),"dead")</f>
        <v>dead</v>
      </c>
      <c r="F5656" s="15" t="str">
        <f>_xlfn.IFNA(INDEX(Table6[[#All],[Location]],MATCH(RecordTable[[#This Row],[METRC]],Table6[Tag],0)),"DEAD")</f>
        <v>DEAD</v>
      </c>
    </row>
    <row r="5657" spans="1:6" x14ac:dyDescent="0.25">
      <c r="A5657" t="s">
        <v>139</v>
      </c>
      <c r="B5657" t="s">
        <v>2750</v>
      </c>
      <c r="C5657" t="s">
        <v>2751</v>
      </c>
      <c r="D5657" s="15">
        <v>43991</v>
      </c>
      <c r="E5657" s="15" t="str">
        <f>_xlfn.IFNA(IF(LEFT(VLOOKUP(RecordTable[[#This Row],[METRC]],METRC!A:B,2,FALSE),4)=LEFT(RecordTable[[#This Row],[CloneBarcode]],4),"match","MISMATCH"),"dead")</f>
        <v>dead</v>
      </c>
      <c r="F5657" s="15" t="str">
        <f>_xlfn.IFNA(INDEX(Table6[[#All],[Location]],MATCH(RecordTable[[#This Row],[METRC]],Table6[Tag],0)),"DEAD")</f>
        <v>DEAD</v>
      </c>
    </row>
    <row r="5658" spans="1:6" x14ac:dyDescent="0.25">
      <c r="A5658" t="s">
        <v>140</v>
      </c>
      <c r="B5658" t="s">
        <v>2734</v>
      </c>
      <c r="C5658" t="s">
        <v>2752</v>
      </c>
      <c r="D5658" s="15">
        <v>43991</v>
      </c>
      <c r="E5658" s="15" t="str">
        <f>_xlfn.IFNA(IF(LEFT(VLOOKUP(RecordTable[[#This Row],[METRC]],METRC!A:B,2,FALSE),4)=LEFT(RecordTable[[#This Row],[CloneBarcode]],4),"match","MISMATCH"),"dead")</f>
        <v>dead</v>
      </c>
      <c r="F5658" s="15" t="str">
        <f>_xlfn.IFNA(INDEX(Table6[[#All],[Location]],MATCH(RecordTable[[#This Row],[METRC]],Table6[Tag],0)),"DEAD")</f>
        <v>DEAD</v>
      </c>
    </row>
    <row r="5659" spans="1:6" x14ac:dyDescent="0.25">
      <c r="A5659" t="s">
        <v>142</v>
      </c>
      <c r="B5659" t="s">
        <v>117</v>
      </c>
      <c r="C5659" t="s">
        <v>119</v>
      </c>
      <c r="D5659" s="15">
        <v>43991</v>
      </c>
      <c r="E5659" s="15" t="str">
        <f>_xlfn.IFNA(IF(LEFT(VLOOKUP(RecordTable[[#This Row],[METRC]],METRC!A:B,2,FALSE),4)=LEFT(RecordTable[[#This Row],[CloneBarcode]],4),"match","MISMATCH"),"dead")</f>
        <v>dead</v>
      </c>
      <c r="F5659" s="15" t="str">
        <f>_xlfn.IFNA(INDEX(Table6[[#All],[Location]],MATCH(RecordTable[[#This Row],[METRC]],Table6[Tag],0)),"DEAD")</f>
        <v>DEAD</v>
      </c>
    </row>
    <row r="5660" spans="1:6" x14ac:dyDescent="0.25">
      <c r="A5660" t="s">
        <v>143</v>
      </c>
      <c r="B5660" t="s">
        <v>2715</v>
      </c>
      <c r="C5660" t="s">
        <v>2753</v>
      </c>
      <c r="D5660" s="15">
        <v>43991</v>
      </c>
      <c r="E5660" s="15" t="str">
        <f>_xlfn.IFNA(IF(LEFT(VLOOKUP(RecordTable[[#This Row],[METRC]],METRC!A:B,2,FALSE),4)=LEFT(RecordTable[[#This Row],[CloneBarcode]],4),"match","MISMATCH"),"dead")</f>
        <v>dead</v>
      </c>
      <c r="F5660" s="15" t="str">
        <f>_xlfn.IFNA(INDEX(Table6[[#All],[Location]],MATCH(RecordTable[[#This Row],[METRC]],Table6[Tag],0)),"DEAD")</f>
        <v>DEAD</v>
      </c>
    </row>
    <row r="5661" spans="1:6" x14ac:dyDescent="0.25">
      <c r="A5661" t="s">
        <v>144</v>
      </c>
      <c r="B5661" t="s">
        <v>2754</v>
      </c>
      <c r="C5661" t="s">
        <v>2755</v>
      </c>
      <c r="D5661" s="15">
        <v>43991</v>
      </c>
      <c r="E5661" s="15" t="str">
        <f>_xlfn.IFNA(IF(LEFT(VLOOKUP(RecordTable[[#This Row],[METRC]],METRC!A:B,2,FALSE),4)=LEFT(RecordTable[[#This Row],[CloneBarcode]],4),"match","MISMATCH"),"dead")</f>
        <v>dead</v>
      </c>
      <c r="F5661" s="15" t="str">
        <f>_xlfn.IFNA(INDEX(Table6[[#All],[Location]],MATCH(RecordTable[[#This Row],[METRC]],Table6[Tag],0)),"DEAD")</f>
        <v>DEAD</v>
      </c>
    </row>
    <row r="5662" spans="1:6" x14ac:dyDescent="0.25">
      <c r="A5662" t="s">
        <v>145</v>
      </c>
      <c r="B5662" t="s">
        <v>2726</v>
      </c>
      <c r="C5662" t="s">
        <v>165</v>
      </c>
      <c r="D5662" s="15">
        <v>43991</v>
      </c>
      <c r="E5662" s="15" t="str">
        <f>_xlfn.IFNA(IF(LEFT(VLOOKUP(RecordTable[[#This Row],[METRC]],METRC!A:B,2,FALSE),4)=LEFT(RecordTable[[#This Row],[CloneBarcode]],4),"match","MISMATCH"),"dead")</f>
        <v>dead</v>
      </c>
      <c r="F5662" s="15" t="str">
        <f>_xlfn.IFNA(INDEX(Table6[[#All],[Location]],MATCH(RecordTable[[#This Row],[METRC]],Table6[Tag],0)),"DEAD")</f>
        <v>DEAD</v>
      </c>
    </row>
    <row r="5663" spans="1:6" x14ac:dyDescent="0.25">
      <c r="A5663" t="s">
        <v>146</v>
      </c>
      <c r="B5663" t="s">
        <v>35</v>
      </c>
      <c r="C5663" t="s">
        <v>2756</v>
      </c>
      <c r="D5663" s="15">
        <v>43991</v>
      </c>
      <c r="E5663" s="15" t="str">
        <f>_xlfn.IFNA(IF(LEFT(VLOOKUP(RecordTable[[#This Row],[METRC]],METRC!A:B,2,FALSE),4)=LEFT(RecordTable[[#This Row],[CloneBarcode]],4),"match","MISMATCH"),"dead")</f>
        <v>dead</v>
      </c>
      <c r="F5663" s="15" t="str">
        <f>_xlfn.IFNA(INDEX(Table6[[#All],[Location]],MATCH(RecordTable[[#This Row],[METRC]],Table6[Tag],0)),"DEAD")</f>
        <v>DEAD</v>
      </c>
    </row>
    <row r="5664" spans="1:6" x14ac:dyDescent="0.25">
      <c r="A5664" t="s">
        <v>148</v>
      </c>
      <c r="B5664" t="s">
        <v>2667</v>
      </c>
      <c r="C5664" t="s">
        <v>2757</v>
      </c>
      <c r="D5664" s="15">
        <v>43991</v>
      </c>
      <c r="E5664" s="15" t="str">
        <f>_xlfn.IFNA(IF(LEFT(VLOOKUP(RecordTable[[#This Row],[METRC]],METRC!A:B,2,FALSE),4)=LEFT(RecordTable[[#This Row],[CloneBarcode]],4),"match","MISMATCH"),"dead")</f>
        <v>dead</v>
      </c>
      <c r="F5664" s="15" t="str">
        <f>_xlfn.IFNA(INDEX(Table6[[#All],[Location]],MATCH(RecordTable[[#This Row],[METRC]],Table6[Tag],0)),"DEAD")</f>
        <v>DEAD</v>
      </c>
    </row>
    <row r="5665" spans="1:6" x14ac:dyDescent="0.25">
      <c r="A5665" t="s">
        <v>88</v>
      </c>
      <c r="B5665" t="s">
        <v>2639</v>
      </c>
      <c r="C5665" t="s">
        <v>232</v>
      </c>
      <c r="D5665" s="15">
        <v>43991</v>
      </c>
      <c r="E5665" s="15" t="str">
        <f>_xlfn.IFNA(IF(LEFT(VLOOKUP(RecordTable[[#This Row],[METRC]],METRC!A:B,2,FALSE),4)=LEFT(RecordTable[[#This Row],[CloneBarcode]],4),"match","MISMATCH"),"dead")</f>
        <v>dead</v>
      </c>
      <c r="F5665" s="15" t="str">
        <f>_xlfn.IFNA(INDEX(Table6[[#All],[Location]],MATCH(RecordTable[[#This Row],[METRC]],Table6[Tag],0)),"DEAD")</f>
        <v>DEAD</v>
      </c>
    </row>
    <row r="5666" spans="1:6" x14ac:dyDescent="0.25">
      <c r="A5666" t="s">
        <v>89</v>
      </c>
      <c r="B5666" t="s">
        <v>2659</v>
      </c>
      <c r="C5666" t="s">
        <v>2705</v>
      </c>
      <c r="D5666" s="15">
        <v>43991</v>
      </c>
      <c r="E5666" s="15" t="str">
        <f>_xlfn.IFNA(IF(LEFT(VLOOKUP(RecordTable[[#This Row],[METRC]],METRC!A:B,2,FALSE),4)=LEFT(RecordTable[[#This Row],[CloneBarcode]],4),"match","MISMATCH"),"dead")</f>
        <v>dead</v>
      </c>
      <c r="F5666" s="15" t="str">
        <f>_xlfn.IFNA(INDEX(Table6[[#All],[Location]],MATCH(RecordTable[[#This Row],[METRC]],Table6[Tag],0)),"DEAD")</f>
        <v>DEAD</v>
      </c>
    </row>
    <row r="5667" spans="1:6" x14ac:dyDescent="0.25">
      <c r="A5667" t="s">
        <v>90</v>
      </c>
      <c r="B5667" t="s">
        <v>2684</v>
      </c>
      <c r="C5667" t="s">
        <v>2706</v>
      </c>
      <c r="D5667" s="15">
        <v>43991</v>
      </c>
      <c r="E5667" s="15" t="str">
        <f>_xlfn.IFNA(IF(LEFT(VLOOKUP(RecordTable[[#This Row],[METRC]],METRC!A:B,2,FALSE),4)=LEFT(RecordTable[[#This Row],[CloneBarcode]],4),"match","MISMATCH"),"dead")</f>
        <v>dead</v>
      </c>
      <c r="F5667" s="15" t="str">
        <f>_xlfn.IFNA(INDEX(Table6[[#All],[Location]],MATCH(RecordTable[[#This Row],[METRC]],Table6[Tag],0)),"DEAD")</f>
        <v>DEAD</v>
      </c>
    </row>
    <row r="5668" spans="1:6" x14ac:dyDescent="0.25">
      <c r="A5668" t="s">
        <v>92</v>
      </c>
      <c r="B5668" t="s">
        <v>2659</v>
      </c>
      <c r="C5668" t="s">
        <v>2707</v>
      </c>
      <c r="D5668" s="15">
        <v>43991</v>
      </c>
      <c r="E5668" s="15" t="str">
        <f>_xlfn.IFNA(IF(LEFT(VLOOKUP(RecordTable[[#This Row],[METRC]],METRC!A:B,2,FALSE),4)=LEFT(RecordTable[[#This Row],[CloneBarcode]],4),"match","MISMATCH"),"dead")</f>
        <v>dead</v>
      </c>
      <c r="F5668" s="15" t="str">
        <f>_xlfn.IFNA(INDEX(Table6[[#All],[Location]],MATCH(RecordTable[[#This Row],[METRC]],Table6[Tag],0)),"DEAD")</f>
        <v>DEAD</v>
      </c>
    </row>
    <row r="5669" spans="1:6" x14ac:dyDescent="0.25">
      <c r="A5669" t="s">
        <v>93</v>
      </c>
      <c r="B5669" t="s">
        <v>2676</v>
      </c>
      <c r="C5669" t="s">
        <v>2708</v>
      </c>
      <c r="D5669" s="15">
        <v>43991</v>
      </c>
      <c r="E5669" s="15" t="str">
        <f>_xlfn.IFNA(IF(LEFT(VLOOKUP(RecordTable[[#This Row],[METRC]],METRC!A:B,2,FALSE),4)=LEFT(RecordTable[[#This Row],[CloneBarcode]],4),"match","MISMATCH"),"dead")</f>
        <v>dead</v>
      </c>
      <c r="F5669" s="15" t="str">
        <f>_xlfn.IFNA(INDEX(Table6[[#All],[Location]],MATCH(RecordTable[[#This Row],[METRC]],Table6[Tag],0)),"DEAD")</f>
        <v>DEAD</v>
      </c>
    </row>
    <row r="5670" spans="1:6" x14ac:dyDescent="0.25">
      <c r="A5670" t="s">
        <v>94</v>
      </c>
      <c r="B5670" t="s">
        <v>2649</v>
      </c>
      <c r="C5670" t="s">
        <v>2709</v>
      </c>
      <c r="D5670" s="15">
        <v>43991</v>
      </c>
      <c r="E5670" s="15" t="str">
        <f>_xlfn.IFNA(IF(LEFT(VLOOKUP(RecordTable[[#This Row],[METRC]],METRC!A:B,2,FALSE),4)=LEFT(RecordTable[[#This Row],[CloneBarcode]],4),"match","MISMATCH"),"dead")</f>
        <v>dead</v>
      </c>
      <c r="F5670" s="15" t="str">
        <f>_xlfn.IFNA(INDEX(Table6[[#All],[Location]],MATCH(RecordTable[[#This Row],[METRC]],Table6[Tag],0)),"DEAD")</f>
        <v>DEAD</v>
      </c>
    </row>
    <row r="5671" spans="1:6" x14ac:dyDescent="0.25">
      <c r="A5671" t="s">
        <v>95</v>
      </c>
      <c r="B5671" t="s">
        <v>2662</v>
      </c>
      <c r="C5671" t="s">
        <v>2712</v>
      </c>
      <c r="D5671" s="15">
        <v>43991</v>
      </c>
      <c r="E5671" s="15" t="str">
        <f>_xlfn.IFNA(IF(LEFT(VLOOKUP(RecordTable[[#This Row],[METRC]],METRC!A:B,2,FALSE),4)=LEFT(RecordTable[[#This Row],[CloneBarcode]],4),"match","MISMATCH"),"dead")</f>
        <v>dead</v>
      </c>
      <c r="F5671" s="15" t="str">
        <f>_xlfn.IFNA(INDEX(Table6[[#All],[Location]],MATCH(RecordTable[[#This Row],[METRC]],Table6[Tag],0)),"DEAD")</f>
        <v>DEAD</v>
      </c>
    </row>
    <row r="5672" spans="1:6" x14ac:dyDescent="0.25">
      <c r="A5672" t="s">
        <v>96</v>
      </c>
      <c r="B5672" t="s">
        <v>2669</v>
      </c>
      <c r="C5672" t="s">
        <v>2713</v>
      </c>
      <c r="D5672" s="15">
        <v>43991</v>
      </c>
      <c r="E5672" s="15" t="str">
        <f>_xlfn.IFNA(IF(LEFT(VLOOKUP(RecordTable[[#This Row],[METRC]],METRC!A:B,2,FALSE),4)=LEFT(RecordTable[[#This Row],[CloneBarcode]],4),"match","MISMATCH"),"dead")</f>
        <v>dead</v>
      </c>
      <c r="F5672" s="15" t="str">
        <f>_xlfn.IFNA(INDEX(Table6[[#All],[Location]],MATCH(RecordTable[[#This Row],[METRC]],Table6[Tag],0)),"DEAD")</f>
        <v>DEAD</v>
      </c>
    </row>
    <row r="5673" spans="1:6" x14ac:dyDescent="0.25">
      <c r="A5673" t="s">
        <v>98</v>
      </c>
      <c r="B5673" t="s">
        <v>2649</v>
      </c>
      <c r="C5673" t="s">
        <v>2714</v>
      </c>
      <c r="D5673" s="15">
        <v>43991</v>
      </c>
      <c r="E5673" s="15" t="str">
        <f>_xlfn.IFNA(IF(LEFT(VLOOKUP(RecordTable[[#This Row],[METRC]],METRC!A:B,2,FALSE),4)=LEFT(RecordTable[[#This Row],[CloneBarcode]],4),"match","MISMATCH"),"dead")</f>
        <v>dead</v>
      </c>
      <c r="F5673" s="15" t="str">
        <f>_xlfn.IFNA(INDEX(Table6[[#All],[Location]],MATCH(RecordTable[[#This Row],[METRC]],Table6[Tag],0)),"DEAD")</f>
        <v>DEAD</v>
      </c>
    </row>
    <row r="5674" spans="1:6" x14ac:dyDescent="0.25">
      <c r="A5674" t="s">
        <v>99</v>
      </c>
      <c r="B5674" t="s">
        <v>2715</v>
      </c>
      <c r="C5674" t="s">
        <v>172</v>
      </c>
      <c r="D5674" s="15">
        <v>43991</v>
      </c>
      <c r="E5674" s="15" t="str">
        <f>_xlfn.IFNA(IF(LEFT(VLOOKUP(RecordTable[[#This Row],[METRC]],METRC!A:B,2,FALSE),4)=LEFT(RecordTable[[#This Row],[CloneBarcode]],4),"match","MISMATCH"),"dead")</f>
        <v>dead</v>
      </c>
      <c r="F5674" s="15" t="str">
        <f>_xlfn.IFNA(INDEX(Table6[[#All],[Location]],MATCH(RecordTable[[#This Row],[METRC]],Table6[Tag],0)),"DEAD")</f>
        <v>DEAD</v>
      </c>
    </row>
    <row r="5675" spans="1:6" x14ac:dyDescent="0.25">
      <c r="A5675" t="s">
        <v>100</v>
      </c>
      <c r="B5675" t="s">
        <v>35</v>
      </c>
      <c r="C5675" t="s">
        <v>2716</v>
      </c>
      <c r="D5675" s="15">
        <v>43991</v>
      </c>
      <c r="E5675" s="15" t="str">
        <f>_xlfn.IFNA(IF(LEFT(VLOOKUP(RecordTable[[#This Row],[METRC]],METRC!A:B,2,FALSE),4)=LEFT(RecordTable[[#This Row],[CloneBarcode]],4),"match","MISMATCH"),"dead")</f>
        <v>dead</v>
      </c>
      <c r="F5675" s="15" t="str">
        <f>_xlfn.IFNA(INDEX(Table6[[#All],[Location]],MATCH(RecordTable[[#This Row],[METRC]],Table6[Tag],0)),"DEAD")</f>
        <v>DEAD</v>
      </c>
    </row>
    <row r="5676" spans="1:6" x14ac:dyDescent="0.25">
      <c r="A5676" t="s">
        <v>101</v>
      </c>
      <c r="B5676" t="s">
        <v>62</v>
      </c>
      <c r="C5676" t="s">
        <v>2717</v>
      </c>
      <c r="D5676" s="15">
        <v>43991</v>
      </c>
      <c r="E5676" s="15" t="str">
        <f>_xlfn.IFNA(IF(LEFT(VLOOKUP(RecordTable[[#This Row],[METRC]],METRC!A:B,2,FALSE),4)=LEFT(RecordTable[[#This Row],[CloneBarcode]],4),"match","MISMATCH"),"dead")</f>
        <v>dead</v>
      </c>
      <c r="F5676" s="15" t="str">
        <f>_xlfn.IFNA(INDEX(Table6[[#All],[Location]],MATCH(RecordTable[[#This Row],[METRC]],Table6[Tag],0)),"DEAD")</f>
        <v>DEAD</v>
      </c>
    </row>
    <row r="5677" spans="1:6" x14ac:dyDescent="0.25">
      <c r="A5677" t="s">
        <v>103</v>
      </c>
      <c r="B5677" t="s">
        <v>283</v>
      </c>
      <c r="C5677" t="s">
        <v>199</v>
      </c>
      <c r="D5677" s="15">
        <v>43991</v>
      </c>
      <c r="E5677" s="15" t="str">
        <f>_xlfn.IFNA(IF(LEFT(VLOOKUP(RecordTable[[#This Row],[METRC]],METRC!A:B,2,FALSE),4)=LEFT(RecordTable[[#This Row],[CloneBarcode]],4),"match","MISMATCH"),"dead")</f>
        <v>dead</v>
      </c>
      <c r="F5677" s="15" t="str">
        <f>_xlfn.IFNA(INDEX(Table6[[#All],[Location]],MATCH(RecordTable[[#This Row],[METRC]],Table6[Tag],0)),"DEAD")</f>
        <v>DEAD</v>
      </c>
    </row>
    <row r="5678" spans="1:6" x14ac:dyDescent="0.25">
      <c r="A5678" t="s">
        <v>104</v>
      </c>
      <c r="B5678" t="s">
        <v>2679</v>
      </c>
      <c r="C5678" t="s">
        <v>185</v>
      </c>
      <c r="D5678" s="15">
        <v>43991</v>
      </c>
      <c r="E5678" s="15" t="str">
        <f>_xlfn.IFNA(IF(LEFT(VLOOKUP(RecordTable[[#This Row],[METRC]],METRC!A:B,2,FALSE),4)=LEFT(RecordTable[[#This Row],[CloneBarcode]],4),"match","MISMATCH"),"dead")</f>
        <v>dead</v>
      </c>
      <c r="F5678" s="15" t="str">
        <f>_xlfn.IFNA(INDEX(Table6[[#All],[Location]],MATCH(RecordTable[[#This Row],[METRC]],Table6[Tag],0)),"DEAD")</f>
        <v>DEAD</v>
      </c>
    </row>
    <row r="5679" spans="1:6" x14ac:dyDescent="0.25">
      <c r="A5679" t="s">
        <v>105</v>
      </c>
      <c r="B5679" t="s">
        <v>62</v>
      </c>
      <c r="C5679" t="s">
        <v>2718</v>
      </c>
      <c r="D5679" s="15">
        <v>43991</v>
      </c>
      <c r="E5679" s="15" t="str">
        <f>_xlfn.IFNA(IF(LEFT(VLOOKUP(RecordTable[[#This Row],[METRC]],METRC!A:B,2,FALSE),4)=LEFT(RecordTable[[#This Row],[CloneBarcode]],4),"match","MISMATCH"),"dead")</f>
        <v>dead</v>
      </c>
      <c r="F5679" s="15" t="str">
        <f>_xlfn.IFNA(INDEX(Table6[[#All],[Location]],MATCH(RecordTable[[#This Row],[METRC]],Table6[Tag],0)),"DEAD")</f>
        <v>DEAD</v>
      </c>
    </row>
    <row r="5680" spans="1:6" x14ac:dyDescent="0.25">
      <c r="A5680" t="s">
        <v>106</v>
      </c>
      <c r="B5680" t="s">
        <v>2679</v>
      </c>
      <c r="C5680" t="s">
        <v>2719</v>
      </c>
      <c r="D5680" s="15">
        <v>43991</v>
      </c>
      <c r="E5680" s="15" t="str">
        <f>_xlfn.IFNA(IF(LEFT(VLOOKUP(RecordTable[[#This Row],[METRC]],METRC!A:B,2,FALSE),4)=LEFT(RecordTable[[#This Row],[CloneBarcode]],4),"match","MISMATCH"),"dead")</f>
        <v>dead</v>
      </c>
      <c r="F5680" s="15" t="str">
        <f>_xlfn.IFNA(INDEX(Table6[[#All],[Location]],MATCH(RecordTable[[#This Row],[METRC]],Table6[Tag],0)),"DEAD")</f>
        <v>DEAD</v>
      </c>
    </row>
    <row r="5681" spans="1:6" x14ac:dyDescent="0.25">
      <c r="A5681" t="s">
        <v>277</v>
      </c>
      <c r="B5681" t="s">
        <v>2734</v>
      </c>
      <c r="C5681" s="18" t="s">
        <v>2890</v>
      </c>
      <c r="D5681" s="79">
        <v>44012</v>
      </c>
      <c r="E5681" s="79" t="str">
        <f>_xlfn.IFNA(IF(LEFT(VLOOKUP(RecordTable[[#This Row],[METRC]],METRC!A:B,2,FALSE),4)=LEFT(RecordTable[[#This Row],[CloneBarcode]],4),"match","MISMATCH"),"dead")</f>
        <v>dead</v>
      </c>
      <c r="F5681" s="79" t="str">
        <f>_xlfn.IFNA(INDEX(Table6[[#All],[Location]],MATCH(RecordTable[[#This Row],[METRC]],Table6[Tag],0)),"DEAD")</f>
        <v>DEAD</v>
      </c>
    </row>
    <row r="5682" spans="1:6" x14ac:dyDescent="0.25">
      <c r="A5682" t="s">
        <v>260</v>
      </c>
      <c r="B5682" t="s">
        <v>2871</v>
      </c>
      <c r="C5682" s="18" t="s">
        <v>2872</v>
      </c>
      <c r="D5682" s="79">
        <v>44012</v>
      </c>
      <c r="E5682" s="79" t="str">
        <f>_xlfn.IFNA(IF(LEFT(VLOOKUP(RecordTable[[#This Row],[METRC]],METRC!A:B,2,FALSE),4)=LEFT(RecordTable[[#This Row],[CloneBarcode]],4),"match","MISMATCH"),"dead")</f>
        <v>dead</v>
      </c>
      <c r="F5682" s="79" t="str">
        <f>_xlfn.IFNA(INDEX(Table6[[#All],[Location]],MATCH(RecordTable[[#This Row],[METRC]],Table6[Tag],0)),"DEAD")</f>
        <v>DEAD</v>
      </c>
    </row>
    <row r="5683" spans="1:6" x14ac:dyDescent="0.25">
      <c r="A5683" t="s">
        <v>107</v>
      </c>
      <c r="B5683" t="s">
        <v>2659</v>
      </c>
      <c r="C5683" s="18" t="s">
        <v>2720</v>
      </c>
      <c r="D5683" s="79">
        <v>44012</v>
      </c>
      <c r="E5683" s="79" t="str">
        <f>_xlfn.IFNA(IF(LEFT(VLOOKUP(RecordTable[[#This Row],[METRC]],METRC!A:B,2,FALSE),4)=LEFT(RecordTable[[#This Row],[CloneBarcode]],4),"match","MISMATCH"),"dead")</f>
        <v>dead</v>
      </c>
      <c r="F5683" s="79" t="str">
        <f>_xlfn.IFNA(INDEX(Table6[[#All],[Location]],MATCH(RecordTable[[#This Row],[METRC]],Table6[Tag],0)),"DEAD")</f>
        <v>DEAD</v>
      </c>
    </row>
    <row r="5684" spans="1:6" x14ac:dyDescent="0.25">
      <c r="A5684" t="s">
        <v>267</v>
      </c>
      <c r="B5684" t="s">
        <v>117</v>
      </c>
      <c r="C5684" s="18" t="s">
        <v>2879</v>
      </c>
      <c r="D5684" s="79">
        <v>44012</v>
      </c>
      <c r="E5684" s="79" t="str">
        <f>_xlfn.IFNA(IF(LEFT(VLOOKUP(RecordTable[[#This Row],[METRC]],METRC!A:B,2,FALSE),4)=LEFT(RecordTable[[#This Row],[CloneBarcode]],4),"match","MISMATCH"),"dead")</f>
        <v>dead</v>
      </c>
      <c r="F5684" s="79" t="str">
        <f>_xlfn.IFNA(INDEX(Table6[[#All],[Location]],MATCH(RecordTable[[#This Row],[METRC]],Table6[Tag],0)),"DEAD")</f>
        <v>DEAD</v>
      </c>
    </row>
    <row r="5685" spans="1:6" x14ac:dyDescent="0.25">
      <c r="A5685" t="s">
        <v>289</v>
      </c>
      <c r="B5685" t="s">
        <v>2669</v>
      </c>
      <c r="C5685" s="18" t="s">
        <v>2899</v>
      </c>
      <c r="D5685" s="79">
        <v>44012</v>
      </c>
      <c r="E5685" s="79" t="str">
        <f>_xlfn.IFNA(IF(LEFT(VLOOKUP(RecordTable[[#This Row],[METRC]],METRC!A:B,2,FALSE),4)=LEFT(RecordTable[[#This Row],[CloneBarcode]],4),"match","MISMATCH"),"dead")</f>
        <v>dead</v>
      </c>
      <c r="F5685" s="79" t="str">
        <f>_xlfn.IFNA(INDEX(Table6[[#All],[Location]],MATCH(RecordTable[[#This Row],[METRC]],Table6[Tag],0)),"DEAD")</f>
        <v>DEAD</v>
      </c>
    </row>
    <row r="5686" spans="1:6" x14ac:dyDescent="0.25">
      <c r="A5686" t="s">
        <v>108</v>
      </c>
      <c r="B5686" t="s">
        <v>2721</v>
      </c>
      <c r="C5686" s="18" t="s">
        <v>2722</v>
      </c>
      <c r="D5686" s="79">
        <v>44012</v>
      </c>
      <c r="E5686" s="79" t="str">
        <f>_xlfn.IFNA(IF(LEFT(VLOOKUP(RecordTable[[#This Row],[METRC]],METRC!A:B,2,FALSE),4)=LEFT(RecordTable[[#This Row],[CloneBarcode]],4),"match","MISMATCH"),"dead")</f>
        <v>dead</v>
      </c>
      <c r="F5686" s="79" t="str">
        <f>_xlfn.IFNA(INDEX(Table6[[#All],[Location]],MATCH(RecordTable[[#This Row],[METRC]],Table6[Tag],0)),"DEAD")</f>
        <v>DEAD</v>
      </c>
    </row>
    <row r="5687" spans="1:6" x14ac:dyDescent="0.25">
      <c r="A5687" t="s">
        <v>110</v>
      </c>
      <c r="B5687" t="s">
        <v>2649</v>
      </c>
      <c r="C5687" s="18" t="s">
        <v>2725</v>
      </c>
      <c r="D5687" s="79">
        <v>44012</v>
      </c>
      <c r="E5687" s="79" t="str">
        <f>_xlfn.IFNA(IF(LEFT(VLOOKUP(RecordTable[[#This Row],[METRC]],METRC!A:B,2,FALSE),4)=LEFT(RecordTable[[#This Row],[CloneBarcode]],4),"match","MISMATCH"),"dead")</f>
        <v>dead</v>
      </c>
      <c r="F5687" s="79" t="str">
        <f>_xlfn.IFNA(INDEX(Table6[[#All],[Location]],MATCH(RecordTable[[#This Row],[METRC]],Table6[Tag],0)),"DEAD")</f>
        <v>DEAD</v>
      </c>
    </row>
    <row r="5688" spans="1:6" x14ac:dyDescent="0.25">
      <c r="A5688" t="s">
        <v>109</v>
      </c>
      <c r="B5688" t="s">
        <v>2723</v>
      </c>
      <c r="C5688" s="18" t="s">
        <v>2724</v>
      </c>
      <c r="D5688" s="79">
        <v>44012</v>
      </c>
      <c r="E5688" s="79" t="str">
        <f>_xlfn.IFNA(IF(LEFT(VLOOKUP(RecordTable[[#This Row],[METRC]],METRC!A:B,2,FALSE),4)=LEFT(RecordTable[[#This Row],[CloneBarcode]],4),"match","MISMATCH"),"dead")</f>
        <v>dead</v>
      </c>
      <c r="F5688" s="79" t="str">
        <f>_xlfn.IFNA(INDEX(Table6[[#All],[Location]],MATCH(RecordTable[[#This Row],[METRC]],Table6[Tag],0)),"DEAD")</f>
        <v>DEAD</v>
      </c>
    </row>
    <row r="5689" spans="1:6" x14ac:dyDescent="0.25">
      <c r="A5689" t="s">
        <v>32</v>
      </c>
      <c r="B5689" t="s">
        <v>2654</v>
      </c>
      <c r="C5689" s="18" t="s">
        <v>2655</v>
      </c>
      <c r="D5689" s="79">
        <v>44012</v>
      </c>
      <c r="E5689" s="79" t="str">
        <f>_xlfn.IFNA(IF(LEFT(VLOOKUP(RecordTable[[#This Row],[METRC]],METRC!A:B,2,FALSE),4)=LEFT(RecordTable[[#This Row],[CloneBarcode]],4),"match","MISMATCH"),"dead")</f>
        <v>dead</v>
      </c>
      <c r="F5689" s="79" t="str">
        <f>_xlfn.IFNA(INDEX(Table6[[#All],[Location]],MATCH(RecordTable[[#This Row],[METRC]],Table6[Tag],0)),"DEAD")</f>
        <v>DEAD</v>
      </c>
    </row>
    <row r="5690" spans="1:6" x14ac:dyDescent="0.25">
      <c r="A5690" t="s">
        <v>44</v>
      </c>
      <c r="B5690" t="s">
        <v>2667</v>
      </c>
      <c r="C5690" s="18" t="s">
        <v>2668</v>
      </c>
      <c r="D5690" s="79">
        <v>44012</v>
      </c>
      <c r="E5690" s="79" t="str">
        <f>_xlfn.IFNA(IF(LEFT(VLOOKUP(RecordTable[[#This Row],[METRC]],METRC!A:B,2,FALSE),4)=LEFT(RecordTable[[#This Row],[CloneBarcode]],4),"match","MISMATCH"),"dead")</f>
        <v>dead</v>
      </c>
      <c r="F5690" s="79" t="str">
        <f>_xlfn.IFNA(INDEX(Table6[[#All],[Location]],MATCH(RecordTable[[#This Row],[METRC]],Table6[Tag],0)),"DEAD")</f>
        <v>DEAD</v>
      </c>
    </row>
    <row r="5691" spans="1:6" x14ac:dyDescent="0.25">
      <c r="A5691" t="s">
        <v>240</v>
      </c>
      <c r="B5691" t="s">
        <v>2629</v>
      </c>
      <c r="C5691" s="18" t="s">
        <v>2845</v>
      </c>
      <c r="D5691" s="79">
        <v>44012</v>
      </c>
      <c r="E5691" s="79" t="str">
        <f>_xlfn.IFNA(IF(LEFT(VLOOKUP(RecordTable[[#This Row],[METRC]],METRC!A:B,2,FALSE),4)=LEFT(RecordTable[[#This Row],[CloneBarcode]],4),"match","MISMATCH"),"dead")</f>
        <v>dead</v>
      </c>
      <c r="F5691" s="79" t="str">
        <f>_xlfn.IFNA(INDEX(Table6[[#All],[Location]],MATCH(RecordTable[[#This Row],[METRC]],Table6[Tag],0)),"DEAD")</f>
        <v>DEAD</v>
      </c>
    </row>
    <row r="5692" spans="1:6" x14ac:dyDescent="0.25">
      <c r="A5692" t="s">
        <v>237</v>
      </c>
      <c r="B5692" t="s">
        <v>2639</v>
      </c>
      <c r="C5692" s="18" t="s">
        <v>2841</v>
      </c>
      <c r="D5692" s="79">
        <v>44012</v>
      </c>
      <c r="E5692" s="79" t="str">
        <f>_xlfn.IFNA(IF(LEFT(VLOOKUP(RecordTable[[#This Row],[METRC]],METRC!A:B,2,FALSE),4)=LEFT(RecordTable[[#This Row],[CloneBarcode]],4),"match","MISMATCH"),"dead")</f>
        <v>dead</v>
      </c>
      <c r="F5692" s="79" t="str">
        <f>_xlfn.IFNA(INDEX(Table6[[#All],[Location]],MATCH(RecordTable[[#This Row],[METRC]],Table6[Tag],0)),"DEAD")</f>
        <v>DEAD</v>
      </c>
    </row>
    <row r="5693" spans="1:6" x14ac:dyDescent="0.25">
      <c r="A5693" t="s">
        <v>14</v>
      </c>
      <c r="B5693" t="s">
        <v>2633</v>
      </c>
      <c r="C5693" s="18" t="s">
        <v>2634</v>
      </c>
      <c r="D5693" s="79">
        <v>44012</v>
      </c>
      <c r="E5693" s="79" t="str">
        <f>_xlfn.IFNA(IF(LEFT(VLOOKUP(RecordTable[[#This Row],[METRC]],METRC!A:B,2,FALSE),4)=LEFT(RecordTable[[#This Row],[CloneBarcode]],4),"match","MISMATCH"),"dead")</f>
        <v>dead</v>
      </c>
      <c r="F5693" s="79" t="str">
        <f>_xlfn.IFNA(INDEX(Table6[[#All],[Location]],MATCH(RecordTable[[#This Row],[METRC]],Table6[Tag],0)),"DEAD")</f>
        <v>DEAD</v>
      </c>
    </row>
    <row r="5694" spans="1:6" x14ac:dyDescent="0.25">
      <c r="A5694" t="s">
        <v>253</v>
      </c>
      <c r="B5694" t="s">
        <v>2859</v>
      </c>
      <c r="C5694" s="18" t="s">
        <v>2860</v>
      </c>
      <c r="D5694" s="79">
        <v>44012</v>
      </c>
      <c r="E5694" s="79" t="str">
        <f>_xlfn.IFNA(IF(LEFT(VLOOKUP(RecordTable[[#This Row],[METRC]],METRC!A:B,2,FALSE),4)=LEFT(RecordTable[[#This Row],[CloneBarcode]],4),"match","MISMATCH"),"dead")</f>
        <v>dead</v>
      </c>
      <c r="F5694" s="79" t="str">
        <f>_xlfn.IFNA(INDEX(Table6[[#All],[Location]],MATCH(RecordTable[[#This Row],[METRC]],Table6[Tag],0)),"DEAD")</f>
        <v>DEAD</v>
      </c>
    </row>
    <row r="5695" spans="1:6" x14ac:dyDescent="0.25">
      <c r="A5695" t="s">
        <v>17</v>
      </c>
      <c r="B5695" t="s">
        <v>2639</v>
      </c>
      <c r="C5695" s="18" t="s">
        <v>2640</v>
      </c>
      <c r="D5695" s="79">
        <v>44012</v>
      </c>
      <c r="E5695" s="79" t="str">
        <f>_xlfn.IFNA(IF(LEFT(VLOOKUP(RecordTable[[#This Row],[METRC]],METRC!A:B,2,FALSE),4)=LEFT(RecordTable[[#This Row],[CloneBarcode]],4),"match","MISMATCH"),"dead")</f>
        <v>dead</v>
      </c>
      <c r="F5695" s="79" t="str">
        <f>_xlfn.IFNA(INDEX(Table6[[#All],[Location]],MATCH(RecordTable[[#This Row],[METRC]],Table6[Tag],0)),"DEAD")</f>
        <v>DEAD</v>
      </c>
    </row>
    <row r="5696" spans="1:6" x14ac:dyDescent="0.25">
      <c r="A5696" t="s">
        <v>19</v>
      </c>
      <c r="B5696" t="s">
        <v>2642</v>
      </c>
      <c r="C5696" s="18" t="s">
        <v>2643</v>
      </c>
      <c r="D5696" s="79">
        <v>44012</v>
      </c>
      <c r="E5696" s="79" t="str">
        <f>_xlfn.IFNA(IF(LEFT(VLOOKUP(RecordTable[[#This Row],[METRC]],METRC!A:B,2,FALSE),4)=LEFT(RecordTable[[#This Row],[CloneBarcode]],4),"match","MISMATCH"),"dead")</f>
        <v>dead</v>
      </c>
      <c r="F5696" s="79" t="str">
        <f>_xlfn.IFNA(INDEX(Table6[[#All],[Location]],MATCH(RecordTable[[#This Row],[METRC]],Table6[Tag],0)),"DEAD")</f>
        <v>DEAD</v>
      </c>
    </row>
    <row r="5697" spans="1:6" x14ac:dyDescent="0.25">
      <c r="A5697" t="s">
        <v>25</v>
      </c>
      <c r="B5697" t="s">
        <v>2642</v>
      </c>
      <c r="C5697" s="18" t="s">
        <v>2651</v>
      </c>
      <c r="D5697" s="79">
        <v>44012</v>
      </c>
      <c r="E5697" s="79" t="str">
        <f>_xlfn.IFNA(IF(LEFT(VLOOKUP(RecordTable[[#This Row],[METRC]],METRC!A:B,2,FALSE),4)=LEFT(RecordTable[[#This Row],[CloneBarcode]],4),"match","MISMATCH"),"dead")</f>
        <v>dead</v>
      </c>
      <c r="F5697" s="79" t="str">
        <f>_xlfn.IFNA(INDEX(Table6[[#All],[Location]],MATCH(RecordTable[[#This Row],[METRC]],Table6[Tag],0)),"DEAD")</f>
        <v>DEAD</v>
      </c>
    </row>
    <row r="5698" spans="1:6" x14ac:dyDescent="0.25">
      <c r="A5698" t="s">
        <v>47</v>
      </c>
      <c r="B5698" t="s">
        <v>2649</v>
      </c>
      <c r="C5698" s="18" t="s">
        <v>2671</v>
      </c>
      <c r="D5698" s="79">
        <v>44012</v>
      </c>
      <c r="E5698" s="79" t="str">
        <f>_xlfn.IFNA(IF(LEFT(VLOOKUP(RecordTable[[#This Row],[METRC]],METRC!A:B,2,FALSE),4)=LEFT(RecordTable[[#This Row],[CloneBarcode]],4),"match","MISMATCH"),"dead")</f>
        <v>dead</v>
      </c>
      <c r="F5698" s="79" t="str">
        <f>_xlfn.IFNA(INDEX(Table6[[#All],[Location]],MATCH(RecordTable[[#This Row],[METRC]],Table6[Tag],0)),"DEAD")</f>
        <v>DEAD</v>
      </c>
    </row>
    <row r="5699" spans="1:6" x14ac:dyDescent="0.25">
      <c r="A5699" t="s">
        <v>23</v>
      </c>
      <c r="B5699" t="s">
        <v>2642</v>
      </c>
      <c r="C5699" s="18" t="s">
        <v>2648</v>
      </c>
      <c r="D5699" s="79">
        <v>44012</v>
      </c>
      <c r="E5699" s="79" t="str">
        <f>_xlfn.IFNA(IF(LEFT(VLOOKUP(RecordTable[[#This Row],[METRC]],METRC!A:B,2,FALSE),4)=LEFT(RecordTable[[#This Row],[CloneBarcode]],4),"match","MISMATCH"),"dead")</f>
        <v>dead</v>
      </c>
      <c r="F5699" s="79" t="str">
        <f>_xlfn.IFNA(INDEX(Table6[[#All],[Location]],MATCH(RecordTable[[#This Row],[METRC]],Table6[Tag],0)),"DEAD")</f>
        <v>DEAD</v>
      </c>
    </row>
    <row r="5700" spans="1:6" x14ac:dyDescent="0.25">
      <c r="A5700" t="s">
        <v>21</v>
      </c>
      <c r="B5700" t="s">
        <v>2645</v>
      </c>
      <c r="C5700" s="18" t="s">
        <v>2646</v>
      </c>
      <c r="D5700" s="79">
        <v>44012</v>
      </c>
      <c r="E5700" s="79" t="str">
        <f>_xlfn.IFNA(IF(LEFT(VLOOKUP(RecordTable[[#This Row],[METRC]],METRC!A:B,2,FALSE),4)=LEFT(RecordTable[[#This Row],[CloneBarcode]],4),"match","MISMATCH"),"dead")</f>
        <v>dead</v>
      </c>
      <c r="F5700" s="79" t="str">
        <f>_xlfn.IFNA(INDEX(Table6[[#All],[Location]],MATCH(RecordTable[[#This Row],[METRC]],Table6[Tag],0)),"DEAD")</f>
        <v>DEAD</v>
      </c>
    </row>
    <row r="5701" spans="1:6" x14ac:dyDescent="0.25">
      <c r="A5701" t="s">
        <v>24</v>
      </c>
      <c r="B5701" t="s">
        <v>2649</v>
      </c>
      <c r="C5701" s="18" t="s">
        <v>187</v>
      </c>
      <c r="D5701" s="79">
        <v>44012</v>
      </c>
      <c r="E5701" s="79" t="str">
        <f>_xlfn.IFNA(IF(LEFT(VLOOKUP(RecordTable[[#This Row],[METRC]],METRC!A:B,2,FALSE),4)=LEFT(RecordTable[[#This Row],[CloneBarcode]],4),"match","MISMATCH"),"dead")</f>
        <v>dead</v>
      </c>
      <c r="F5701" s="79" t="str">
        <f>_xlfn.IFNA(INDEX(Table6[[#All],[Location]],MATCH(RecordTable[[#This Row],[METRC]],Table6[Tag],0)),"DEAD")</f>
        <v>DEAD</v>
      </c>
    </row>
    <row r="5702" spans="1:6" x14ac:dyDescent="0.25">
      <c r="A5702" t="s">
        <v>28</v>
      </c>
      <c r="B5702" t="s">
        <v>2645</v>
      </c>
      <c r="C5702" s="18" t="s">
        <v>189</v>
      </c>
      <c r="D5702" s="79">
        <v>44012</v>
      </c>
      <c r="E5702" s="79" t="str">
        <f>_xlfn.IFNA(IF(LEFT(VLOOKUP(RecordTable[[#This Row],[METRC]],METRC!A:B,2,FALSE),4)=LEFT(RecordTable[[#This Row],[CloneBarcode]],4),"match","MISMATCH"),"dead")</f>
        <v>dead</v>
      </c>
      <c r="F5702" s="79" t="str">
        <f>_xlfn.IFNA(INDEX(Table6[[#All],[Location]],MATCH(RecordTable[[#This Row],[METRC]],Table6[Tag],0)),"DEAD")</f>
        <v>DEAD</v>
      </c>
    </row>
    <row r="5703" spans="1:6" x14ac:dyDescent="0.25">
      <c r="A5703" t="s">
        <v>26</v>
      </c>
      <c r="B5703" t="s">
        <v>2649</v>
      </c>
      <c r="C5703" s="18" t="s">
        <v>194</v>
      </c>
      <c r="D5703" s="79">
        <v>44012</v>
      </c>
      <c r="E5703" s="79" t="str">
        <f>_xlfn.IFNA(IF(LEFT(VLOOKUP(RecordTable[[#This Row],[METRC]],METRC!A:B,2,FALSE),4)=LEFT(RecordTable[[#This Row],[CloneBarcode]],4),"match","MISMATCH"),"dead")</f>
        <v>dead</v>
      </c>
      <c r="F5703" s="79" t="str">
        <f>_xlfn.IFNA(INDEX(Table6[[#All],[Location]],MATCH(RecordTable[[#This Row],[METRC]],Table6[Tag],0)),"DEAD")</f>
        <v>DEAD</v>
      </c>
    </row>
    <row r="5704" spans="1:6" x14ac:dyDescent="0.25">
      <c r="A5704" t="s">
        <v>29</v>
      </c>
      <c r="B5704" t="s">
        <v>2649</v>
      </c>
      <c r="C5704" s="18" t="s">
        <v>201</v>
      </c>
      <c r="D5704" s="79">
        <v>44012</v>
      </c>
      <c r="E5704" s="79" t="str">
        <f>_xlfn.IFNA(IF(LEFT(VLOOKUP(RecordTable[[#This Row],[METRC]],METRC!A:B,2,FALSE),4)=LEFT(RecordTable[[#This Row],[CloneBarcode]],4),"match","MISMATCH"),"dead")</f>
        <v>dead</v>
      </c>
      <c r="F5704" s="79" t="str">
        <f>_xlfn.IFNA(INDEX(Table6[[#All],[Location]],MATCH(RecordTable[[#This Row],[METRC]],Table6[Tag],0)),"DEAD")</f>
        <v>DEAD</v>
      </c>
    </row>
    <row r="5705" spans="1:6" x14ac:dyDescent="0.25">
      <c r="A5705" t="s">
        <v>202</v>
      </c>
      <c r="B5705" t="s">
        <v>2642</v>
      </c>
      <c r="C5705" s="18" t="s">
        <v>2789</v>
      </c>
      <c r="D5705" s="79">
        <v>44012</v>
      </c>
      <c r="E5705" s="79" t="str">
        <f>_xlfn.IFNA(IF(LEFT(VLOOKUP(RecordTable[[#This Row],[METRC]],METRC!A:B,2,FALSE),4)=LEFT(RecordTable[[#This Row],[CloneBarcode]],4),"match","MISMATCH"),"dead")</f>
        <v>dead</v>
      </c>
      <c r="F5705" s="79" t="str">
        <f>_xlfn.IFNA(INDEX(Table6[[#All],[Location]],MATCH(RecordTable[[#This Row],[METRC]],Table6[Tag],0)),"DEAD")</f>
        <v>DEAD</v>
      </c>
    </row>
    <row r="5706" spans="1:6" x14ac:dyDescent="0.25">
      <c r="A5706" t="s">
        <v>58</v>
      </c>
      <c r="B5706" t="s">
        <v>2679</v>
      </c>
      <c r="C5706" s="18" t="s">
        <v>2681</v>
      </c>
      <c r="D5706" s="79">
        <v>44012</v>
      </c>
      <c r="E5706" s="79" t="str">
        <f>_xlfn.IFNA(IF(LEFT(VLOOKUP(RecordTable[[#This Row],[METRC]],METRC!A:B,2,FALSE),4)=LEFT(RecordTable[[#This Row],[CloneBarcode]],4),"match","MISMATCH"),"dead")</f>
        <v>dead</v>
      </c>
      <c r="F5706" s="79" t="str">
        <f>_xlfn.IFNA(INDEX(Table6[[#All],[Location]],MATCH(RecordTable[[#This Row],[METRC]],Table6[Tag],0)),"DEAD")</f>
        <v>DEAD</v>
      </c>
    </row>
    <row r="5707" spans="1:6" x14ac:dyDescent="0.25">
      <c r="A5707" t="s">
        <v>36</v>
      </c>
      <c r="B5707" t="s">
        <v>2645</v>
      </c>
      <c r="C5707" s="18" t="s">
        <v>22</v>
      </c>
      <c r="D5707" s="79">
        <v>44012</v>
      </c>
      <c r="E5707" s="79" t="str">
        <f>_xlfn.IFNA(IF(LEFT(VLOOKUP(RecordTable[[#This Row],[METRC]],METRC!A:B,2,FALSE),4)=LEFT(RecordTable[[#This Row],[CloneBarcode]],4),"match","MISMATCH"),"dead")</f>
        <v>dead</v>
      </c>
      <c r="F5707" s="79" t="str">
        <f>_xlfn.IFNA(INDEX(Table6[[#All],[Location]],MATCH(RecordTable[[#This Row],[METRC]],Table6[Tag],0)),"DEAD")</f>
        <v>DEAD</v>
      </c>
    </row>
    <row r="5708" spans="1:6" x14ac:dyDescent="0.25">
      <c r="A5708" t="s">
        <v>116</v>
      </c>
      <c r="B5708" t="s">
        <v>117</v>
      </c>
      <c r="C5708" s="18" t="s">
        <v>2731</v>
      </c>
      <c r="D5708" s="79">
        <v>44012</v>
      </c>
      <c r="E5708" s="79" t="str">
        <f>_xlfn.IFNA(IF(LEFT(VLOOKUP(RecordTable[[#This Row],[METRC]],METRC!A:B,2,FALSE),4)=LEFT(RecordTable[[#This Row],[CloneBarcode]],4),"match","MISMATCH"),"dead")</f>
        <v>dead</v>
      </c>
      <c r="F5708" s="79" t="str">
        <f>_xlfn.IFNA(INDEX(Table6[[#All],[Location]],MATCH(RecordTable[[#This Row],[METRC]],Table6[Tag],0)),"DEAD")</f>
        <v>DEAD</v>
      </c>
    </row>
    <row r="5709" spans="1:6" x14ac:dyDescent="0.25">
      <c r="A5709" t="s">
        <v>118</v>
      </c>
      <c r="B5709" t="s">
        <v>117</v>
      </c>
      <c r="C5709" s="18" t="s">
        <v>2732</v>
      </c>
      <c r="D5709" s="79">
        <v>44012</v>
      </c>
      <c r="E5709" s="79" t="str">
        <f>_xlfn.IFNA(IF(LEFT(VLOOKUP(RecordTable[[#This Row],[METRC]],METRC!A:B,2,FALSE),4)=LEFT(RecordTable[[#This Row],[CloneBarcode]],4),"match","MISMATCH"),"dead")</f>
        <v>dead</v>
      </c>
      <c r="F5709" s="79" t="str">
        <f>_xlfn.IFNA(INDEX(Table6[[#All],[Location]],MATCH(RecordTable[[#This Row],[METRC]],Table6[Tag],0)),"DEAD")</f>
        <v>DEAD</v>
      </c>
    </row>
    <row r="5710" spans="1:6" x14ac:dyDescent="0.25">
      <c r="A5710" t="s">
        <v>278</v>
      </c>
      <c r="B5710" t="s">
        <v>2734</v>
      </c>
      <c r="C5710" s="18" t="s">
        <v>2891</v>
      </c>
      <c r="D5710" s="79">
        <v>44012</v>
      </c>
      <c r="E5710" s="79" t="str">
        <f>_xlfn.IFNA(IF(LEFT(VLOOKUP(RecordTable[[#This Row],[METRC]],METRC!A:B,2,FALSE),4)=LEFT(RecordTable[[#This Row],[CloneBarcode]],4),"match","MISMATCH"),"dead")</f>
        <v>dead</v>
      </c>
      <c r="F5710" s="79" t="str">
        <f>_xlfn.IFNA(INDEX(Table6[[#All],[Location]],MATCH(RecordTable[[#This Row],[METRC]],Table6[Tag],0)),"DEAD")</f>
        <v>DEAD</v>
      </c>
    </row>
    <row r="5711" spans="1:6" x14ac:dyDescent="0.25">
      <c r="A5711" t="s">
        <v>121</v>
      </c>
      <c r="B5711" t="s">
        <v>2734</v>
      </c>
      <c r="C5711" s="18" t="s">
        <v>2735</v>
      </c>
      <c r="D5711" s="79">
        <v>44012</v>
      </c>
      <c r="E5711" s="79" t="str">
        <f>_xlfn.IFNA(IF(LEFT(VLOOKUP(RecordTable[[#This Row],[METRC]],METRC!A:B,2,FALSE),4)=LEFT(RecordTable[[#This Row],[CloneBarcode]],4),"match","MISMATCH"),"dead")</f>
        <v>dead</v>
      </c>
      <c r="F5711" s="79" t="str">
        <f>_xlfn.IFNA(INDEX(Table6[[#All],[Location]],MATCH(RecordTable[[#This Row],[METRC]],Table6[Tag],0)),"DEAD")</f>
        <v>DEAD</v>
      </c>
    </row>
    <row r="5712" spans="1:6" x14ac:dyDescent="0.25">
      <c r="A5712" t="s">
        <v>284</v>
      </c>
      <c r="B5712" t="s">
        <v>2676</v>
      </c>
      <c r="C5712" s="18" t="s">
        <v>2895</v>
      </c>
      <c r="D5712" s="79">
        <v>44012</v>
      </c>
      <c r="E5712" s="79" t="str">
        <f>_xlfn.IFNA(IF(LEFT(VLOOKUP(RecordTable[[#This Row],[METRC]],METRC!A:B,2,FALSE),4)=LEFT(RecordTable[[#This Row],[CloneBarcode]],4),"match","MISMATCH"),"dead")</f>
        <v>dead</v>
      </c>
      <c r="F5712" s="79" t="str">
        <f>_xlfn.IFNA(INDEX(Table6[[#All],[Location]],MATCH(RecordTable[[#This Row],[METRC]],Table6[Tag],0)),"DEAD")</f>
        <v>DEAD</v>
      </c>
    </row>
    <row r="5713" spans="1:6" x14ac:dyDescent="0.25">
      <c r="A5713" t="s">
        <v>285</v>
      </c>
      <c r="B5713" t="s">
        <v>2669</v>
      </c>
      <c r="C5713" s="18" t="s">
        <v>2896</v>
      </c>
      <c r="D5713" s="79">
        <v>44012</v>
      </c>
      <c r="E5713" s="79" t="str">
        <f>_xlfn.IFNA(IF(LEFT(VLOOKUP(RecordTable[[#This Row],[METRC]],METRC!A:B,2,FALSE),4)=LEFT(RecordTable[[#This Row],[CloneBarcode]],4),"match","MISMATCH"),"dead")</f>
        <v>dead</v>
      </c>
      <c r="F5713" s="79" t="str">
        <f>_xlfn.IFNA(INDEX(Table6[[#All],[Location]],MATCH(RecordTable[[#This Row],[METRC]],Table6[Tag],0)),"DEAD")</f>
        <v>DEAD</v>
      </c>
    </row>
    <row r="5714" spans="1:6" x14ac:dyDescent="0.25">
      <c r="A5714" t="s">
        <v>125</v>
      </c>
      <c r="B5714" t="s">
        <v>283</v>
      </c>
      <c r="C5714" s="18" t="s">
        <v>2738</v>
      </c>
      <c r="D5714" s="79">
        <v>44012</v>
      </c>
      <c r="E5714" s="79" t="str">
        <f>_xlfn.IFNA(IF(LEFT(VLOOKUP(RecordTable[[#This Row],[METRC]],METRC!A:B,2,FALSE),4)=LEFT(RecordTable[[#This Row],[CloneBarcode]],4),"match","MISMATCH"),"dead")</f>
        <v>dead</v>
      </c>
      <c r="F5714" s="79" t="str">
        <f>_xlfn.IFNA(INDEX(Table6[[#All],[Location]],MATCH(RecordTable[[#This Row],[METRC]],Table6[Tag],0)),"DEAD")</f>
        <v>DEAD</v>
      </c>
    </row>
    <row r="5715" spans="1:6" x14ac:dyDescent="0.25">
      <c r="A5715" t="s">
        <v>112</v>
      </c>
      <c r="B5715" t="s">
        <v>2667</v>
      </c>
      <c r="C5715" s="18" t="s">
        <v>2728</v>
      </c>
      <c r="D5715" s="79">
        <v>44012</v>
      </c>
      <c r="E5715" s="79" t="str">
        <f>_xlfn.IFNA(IF(LEFT(VLOOKUP(RecordTable[[#This Row],[METRC]],METRC!A:B,2,FALSE),4)=LEFT(RecordTable[[#This Row],[CloneBarcode]],4),"match","MISMATCH"),"dead")</f>
        <v>dead</v>
      </c>
      <c r="F5715" s="79" t="str">
        <f>_xlfn.IFNA(INDEX(Table6[[#All],[Location]],MATCH(RecordTable[[#This Row],[METRC]],Table6[Tag],0)),"DEAD")</f>
        <v>DEAD</v>
      </c>
    </row>
    <row r="5716" spans="1:6" x14ac:dyDescent="0.25">
      <c r="A5716" t="s">
        <v>128</v>
      </c>
      <c r="B5716" t="s">
        <v>2667</v>
      </c>
      <c r="C5716" s="18" t="s">
        <v>2740</v>
      </c>
      <c r="D5716" s="79">
        <v>44012</v>
      </c>
      <c r="E5716" s="79" t="str">
        <f>_xlfn.IFNA(IF(LEFT(VLOOKUP(RecordTable[[#This Row],[METRC]],METRC!A:B,2,FALSE),4)=LEFT(RecordTable[[#This Row],[CloneBarcode]],4),"match","MISMATCH"),"dead")</f>
        <v>dead</v>
      </c>
      <c r="F5716" s="79" t="str">
        <f>_xlfn.IFNA(INDEX(Table6[[#All],[Location]],MATCH(RecordTable[[#This Row],[METRC]],Table6[Tag],0)),"DEAD")</f>
        <v>DEAD</v>
      </c>
    </row>
    <row r="5717" spans="1:6" x14ac:dyDescent="0.25">
      <c r="A5717" t="s">
        <v>233</v>
      </c>
      <c r="B5717" t="s">
        <v>229</v>
      </c>
      <c r="C5717" s="18" t="s">
        <v>2838</v>
      </c>
      <c r="D5717" s="79">
        <v>44012</v>
      </c>
      <c r="E5717" s="79" t="str">
        <f>_xlfn.IFNA(IF(LEFT(VLOOKUP(RecordTable[[#This Row],[METRC]],METRC!A:B,2,FALSE),4)=LEFT(RecordTable[[#This Row],[CloneBarcode]],4),"match","MISMATCH"),"dead")</f>
        <v>dead</v>
      </c>
      <c r="F5717" s="79" t="str">
        <f>_xlfn.IFNA(INDEX(Table6[[#All],[Location]],MATCH(RecordTable[[#This Row],[METRC]],Table6[Tag],0)),"DEAD")</f>
        <v>DEAD</v>
      </c>
    </row>
    <row r="5718" spans="1:6" x14ac:dyDescent="0.25">
      <c r="A5718" t="s">
        <v>242</v>
      </c>
      <c r="B5718" t="s">
        <v>2848</v>
      </c>
      <c r="C5718" s="18" t="s">
        <v>2849</v>
      </c>
      <c r="D5718" s="79">
        <v>44012</v>
      </c>
      <c r="E5718" s="79" t="str">
        <f>_xlfn.IFNA(IF(LEFT(VLOOKUP(RecordTable[[#This Row],[METRC]],METRC!A:B,2,FALSE),4)=LEFT(RecordTable[[#This Row],[CloneBarcode]],4),"match","MISMATCH"),"dead")</f>
        <v>dead</v>
      </c>
      <c r="F5718" s="79" t="str">
        <f>_xlfn.IFNA(INDEX(Table6[[#All],[Location]],MATCH(RecordTable[[#This Row],[METRC]],Table6[Tag],0)),"DEAD")</f>
        <v>DEAD</v>
      </c>
    </row>
    <row r="5719" spans="1:6" x14ac:dyDescent="0.25">
      <c r="A5719" t="s">
        <v>259</v>
      </c>
      <c r="B5719" t="s">
        <v>2869</v>
      </c>
      <c r="C5719" s="18" t="s">
        <v>2870</v>
      </c>
      <c r="D5719" s="79">
        <v>44012</v>
      </c>
      <c r="E5719" s="79" t="str">
        <f>_xlfn.IFNA(IF(LEFT(VLOOKUP(RecordTable[[#This Row],[METRC]],METRC!A:B,2,FALSE),4)=LEFT(RecordTable[[#This Row],[CloneBarcode]],4),"match","MISMATCH"),"dead")</f>
        <v>dead</v>
      </c>
      <c r="F5719" s="79" t="str">
        <f>_xlfn.IFNA(INDEX(Table6[[#All],[Location]],MATCH(RecordTable[[#This Row],[METRC]],Table6[Tag],0)),"DEAD")</f>
        <v>DEAD</v>
      </c>
    </row>
    <row r="5720" spans="1:6" x14ac:dyDescent="0.25">
      <c r="A5720" t="s">
        <v>12</v>
      </c>
      <c r="B5720" t="s">
        <v>2629</v>
      </c>
      <c r="C5720" s="18" t="s">
        <v>2630</v>
      </c>
      <c r="D5720" s="79">
        <v>44012</v>
      </c>
      <c r="E5720" s="79" t="str">
        <f>_xlfn.IFNA(IF(LEFT(VLOOKUP(RecordTable[[#This Row],[METRC]],METRC!A:B,2,FALSE),4)=LEFT(RecordTable[[#This Row],[CloneBarcode]],4),"match","MISMATCH"),"dead")</f>
        <v>dead</v>
      </c>
      <c r="F5720" s="79" t="str">
        <f>_xlfn.IFNA(INDEX(Table6[[#All],[Location]],MATCH(RecordTable[[#This Row],[METRC]],Table6[Tag],0)),"DEAD")</f>
        <v>DEAD</v>
      </c>
    </row>
    <row r="5721" spans="1:6" x14ac:dyDescent="0.25">
      <c r="A5721" t="s">
        <v>40</v>
      </c>
      <c r="B5721" t="s">
        <v>2659</v>
      </c>
      <c r="C5721" s="18" t="s">
        <v>2660</v>
      </c>
      <c r="D5721" s="79">
        <v>44012</v>
      </c>
      <c r="E5721" s="79" t="str">
        <f>_xlfn.IFNA(IF(LEFT(VLOOKUP(RecordTable[[#This Row],[METRC]],METRC!A:B,2,FALSE),4)=LEFT(RecordTable[[#This Row],[CloneBarcode]],4),"match","MISMATCH"),"dead")</f>
        <v>dead</v>
      </c>
      <c r="F5721" s="79" t="str">
        <f>_xlfn.IFNA(INDEX(Table6[[#All],[Location]],MATCH(RecordTable[[#This Row],[METRC]],Table6[Tag],0)),"DEAD")</f>
        <v>DEAD</v>
      </c>
    </row>
    <row r="5722" spans="1:6" x14ac:dyDescent="0.25">
      <c r="A5722" t="s">
        <v>291</v>
      </c>
      <c r="B5722" t="s">
        <v>283</v>
      </c>
      <c r="C5722" s="18" t="s">
        <v>2900</v>
      </c>
      <c r="D5722" s="79">
        <v>44012</v>
      </c>
      <c r="E5722" s="79" t="str">
        <f>_xlfn.IFNA(IF(LEFT(VLOOKUP(RecordTable[[#This Row],[METRC]],METRC!A:B,2,FALSE),4)=LEFT(RecordTable[[#This Row],[CloneBarcode]],4),"match","MISMATCH"),"dead")</f>
        <v>dead</v>
      </c>
      <c r="F5722" s="79" t="str">
        <f>_xlfn.IFNA(INDEX(Table6[[#All],[Location]],MATCH(RecordTable[[#This Row],[METRC]],Table6[Tag],0)),"DEAD")</f>
        <v>DEAD</v>
      </c>
    </row>
    <row r="5723" spans="1:6" x14ac:dyDescent="0.25">
      <c r="A5723" t="s">
        <v>42</v>
      </c>
      <c r="B5723" t="s">
        <v>2664</v>
      </c>
      <c r="C5723" s="18" t="s">
        <v>2665</v>
      </c>
      <c r="D5723" s="79">
        <v>44012</v>
      </c>
      <c r="E5723" s="79" t="str">
        <f>_xlfn.IFNA(IF(LEFT(VLOOKUP(RecordTable[[#This Row],[METRC]],METRC!A:B,2,FALSE),4)=LEFT(RecordTable[[#This Row],[CloneBarcode]],4),"match","MISMATCH"),"dead")</f>
        <v>dead</v>
      </c>
      <c r="F5723" s="79" t="str">
        <f>_xlfn.IFNA(INDEX(Table6[[#All],[Location]],MATCH(RecordTable[[#This Row],[METRC]],Table6[Tag],0)),"DEAD")</f>
        <v>DEAD</v>
      </c>
    </row>
    <row r="5724" spans="1:6" x14ac:dyDescent="0.25">
      <c r="A5724" t="s">
        <v>38</v>
      </c>
      <c r="B5724" t="s">
        <v>2636</v>
      </c>
      <c r="C5724" s="18" t="s">
        <v>2658</v>
      </c>
      <c r="D5724" s="79">
        <v>44012</v>
      </c>
      <c r="E5724" s="79" t="str">
        <f>_xlfn.IFNA(IF(LEFT(VLOOKUP(RecordTable[[#This Row],[METRC]],METRC!A:B,2,FALSE),4)=LEFT(RecordTable[[#This Row],[CloneBarcode]],4),"match","MISMATCH"),"dead")</f>
        <v>dead</v>
      </c>
      <c r="F5724" s="79" t="str">
        <f>_xlfn.IFNA(INDEX(Table6[[#All],[Location]],MATCH(RecordTable[[#This Row],[METRC]],Table6[Tag],0)),"DEAD")</f>
        <v>DEAD</v>
      </c>
    </row>
    <row r="5725" spans="1:6" x14ac:dyDescent="0.25">
      <c r="A5725" t="s">
        <v>49</v>
      </c>
      <c r="B5725" t="s">
        <v>2669</v>
      </c>
      <c r="C5725" s="18" t="s">
        <v>290</v>
      </c>
      <c r="D5725" s="79">
        <v>44012</v>
      </c>
      <c r="E5725" s="79" t="str">
        <f>_xlfn.IFNA(IF(LEFT(VLOOKUP(RecordTable[[#This Row],[METRC]],METRC!A:B,2,FALSE),4)=LEFT(RecordTable[[#This Row],[CloneBarcode]],4),"match","MISMATCH"),"dead")</f>
        <v>dead</v>
      </c>
      <c r="F5725" s="79" t="str">
        <f>_xlfn.IFNA(INDEX(Table6[[#All],[Location]],MATCH(RecordTable[[#This Row],[METRC]],Table6[Tag],0)),"DEAD")</f>
        <v>DEAD</v>
      </c>
    </row>
    <row r="5726" spans="1:6" x14ac:dyDescent="0.25">
      <c r="A5726" t="s">
        <v>294</v>
      </c>
      <c r="B5726" t="s">
        <v>2636</v>
      </c>
      <c r="C5726" s="18" t="s">
        <v>2902</v>
      </c>
      <c r="D5726" s="79">
        <v>44012</v>
      </c>
      <c r="E5726" s="79" t="str">
        <f>_xlfn.IFNA(IF(LEFT(VLOOKUP(RecordTable[[#This Row],[METRC]],METRC!A:B,2,FALSE),4)=LEFT(RecordTable[[#This Row],[CloneBarcode]],4),"match","MISMATCH"),"dead")</f>
        <v>dead</v>
      </c>
      <c r="F5726" s="79" t="str">
        <f>_xlfn.IFNA(INDEX(Table6[[#All],[Location]],MATCH(RecordTable[[#This Row],[METRC]],Table6[Tag],0)),"DEAD")</f>
        <v>DEAD</v>
      </c>
    </row>
    <row r="5727" spans="1:6" x14ac:dyDescent="0.25">
      <c r="A5727" t="s">
        <v>51</v>
      </c>
      <c r="B5727" t="s">
        <v>2649</v>
      </c>
      <c r="C5727" s="18" t="s">
        <v>2674</v>
      </c>
      <c r="D5727" s="79">
        <v>44012</v>
      </c>
      <c r="E5727" s="79" t="str">
        <f>_xlfn.IFNA(IF(LEFT(VLOOKUP(RecordTable[[#This Row],[METRC]],METRC!A:B,2,FALSE),4)=LEFT(RecordTable[[#This Row],[CloneBarcode]],4),"match","MISMATCH"),"dead")</f>
        <v>dead</v>
      </c>
      <c r="F5727" s="79" t="str">
        <f>_xlfn.IFNA(INDEX(Table6[[#All],[Location]],MATCH(RecordTable[[#This Row],[METRC]],Table6[Tag],0)),"DEAD")</f>
        <v>DEAD</v>
      </c>
    </row>
    <row r="5728" spans="1:6" x14ac:dyDescent="0.25">
      <c r="A5728" t="s">
        <v>48</v>
      </c>
      <c r="B5728" t="s">
        <v>2672</v>
      </c>
      <c r="C5728" s="18" t="s">
        <v>2673</v>
      </c>
      <c r="D5728" s="79">
        <v>44012</v>
      </c>
      <c r="E5728" s="79" t="str">
        <f>_xlfn.IFNA(IF(LEFT(VLOOKUP(RecordTable[[#This Row],[METRC]],METRC!A:B,2,FALSE),4)=LEFT(RecordTable[[#This Row],[CloneBarcode]],4),"match","MISMATCH"),"dead")</f>
        <v>dead</v>
      </c>
      <c r="F5728" s="79" t="str">
        <f>_xlfn.IFNA(INDEX(Table6[[#All],[Location]],MATCH(RecordTable[[#This Row],[METRC]],Table6[Tag],0)),"DEAD")</f>
        <v>DEAD</v>
      </c>
    </row>
    <row r="5729" spans="1:6" x14ac:dyDescent="0.25">
      <c r="A5729" t="s">
        <v>53</v>
      </c>
      <c r="B5729" t="s">
        <v>2676</v>
      </c>
      <c r="C5729" s="18" t="s">
        <v>2677</v>
      </c>
      <c r="D5729" s="79">
        <v>44012</v>
      </c>
      <c r="E5729" s="79" t="str">
        <f>_xlfn.IFNA(IF(LEFT(VLOOKUP(RecordTable[[#This Row],[METRC]],METRC!A:B,2,FALSE),4)=LEFT(RecordTable[[#This Row],[CloneBarcode]],4),"match","MISMATCH"),"dead")</f>
        <v>dead</v>
      </c>
      <c r="F5729" s="79" t="str">
        <f>_xlfn.IFNA(INDEX(Table6[[#All],[Location]],MATCH(RecordTable[[#This Row],[METRC]],Table6[Tag],0)),"DEAD")</f>
        <v>DEAD</v>
      </c>
    </row>
    <row r="5730" spans="1:6" x14ac:dyDescent="0.25">
      <c r="A5730" t="s">
        <v>52</v>
      </c>
      <c r="B5730" t="s">
        <v>2649</v>
      </c>
      <c r="C5730" s="18" t="s">
        <v>2675</v>
      </c>
      <c r="D5730" s="79">
        <v>44012</v>
      </c>
      <c r="E5730" s="79" t="str">
        <f>_xlfn.IFNA(IF(LEFT(VLOOKUP(RecordTable[[#This Row],[METRC]],METRC!A:B,2,FALSE),4)=LEFT(RecordTable[[#This Row],[CloneBarcode]],4),"match","MISMATCH"),"dead")</f>
        <v>dead</v>
      </c>
      <c r="F5730" s="79" t="str">
        <f>_xlfn.IFNA(INDEX(Table6[[#All],[Location]],MATCH(RecordTable[[#This Row],[METRC]],Table6[Tag],0)),"DEAD")</f>
        <v>DEAD</v>
      </c>
    </row>
    <row r="5731" spans="1:6" x14ac:dyDescent="0.25">
      <c r="A5731" t="s">
        <v>56</v>
      </c>
      <c r="B5731" t="s">
        <v>2679</v>
      </c>
      <c r="C5731" s="18" t="s">
        <v>2680</v>
      </c>
      <c r="D5731" s="79">
        <v>44012</v>
      </c>
      <c r="E5731" s="79" t="str">
        <f>_xlfn.IFNA(IF(LEFT(VLOOKUP(RecordTable[[#This Row],[METRC]],METRC!A:B,2,FALSE),4)=LEFT(RecordTable[[#This Row],[CloneBarcode]],4),"match","MISMATCH"),"dead")</f>
        <v>dead</v>
      </c>
      <c r="F5731" s="79" t="str">
        <f>_xlfn.IFNA(INDEX(Table6[[#All],[Location]],MATCH(RecordTable[[#This Row],[METRC]],Table6[Tag],0)),"DEAD")</f>
        <v>DEAD</v>
      </c>
    </row>
    <row r="5732" spans="1:6" x14ac:dyDescent="0.25">
      <c r="A5732" t="s">
        <v>61</v>
      </c>
      <c r="B5732" t="s">
        <v>62</v>
      </c>
      <c r="C5732" s="18" t="s">
        <v>102</v>
      </c>
      <c r="D5732" s="79">
        <v>44012</v>
      </c>
      <c r="E5732" s="79" t="str">
        <f>_xlfn.IFNA(IF(LEFT(VLOOKUP(RecordTable[[#This Row],[METRC]],METRC!A:B,2,FALSE),4)=LEFT(RecordTable[[#This Row],[CloneBarcode]],4),"match","MISMATCH"),"dead")</f>
        <v>dead</v>
      </c>
      <c r="F5732" s="79" t="str">
        <f>_xlfn.IFNA(INDEX(Table6[[#All],[Location]],MATCH(RecordTable[[#This Row],[METRC]],Table6[Tag],0)),"DEAD")</f>
        <v>DEAD</v>
      </c>
    </row>
    <row r="5733" spans="1:6" x14ac:dyDescent="0.25">
      <c r="A5733" t="s">
        <v>268</v>
      </c>
      <c r="B5733" t="s">
        <v>2880</v>
      </c>
      <c r="C5733" s="18" t="s">
        <v>2881</v>
      </c>
      <c r="D5733" s="79">
        <v>44012</v>
      </c>
      <c r="E5733" s="79" t="str">
        <f>_xlfn.IFNA(IF(LEFT(VLOOKUP(RecordTable[[#This Row],[METRC]],METRC!A:B,2,FALSE),4)=LEFT(RecordTable[[#This Row],[CloneBarcode]],4),"match","MISMATCH"),"dead")</f>
        <v>dead</v>
      </c>
      <c r="F5733" s="79" t="str">
        <f>_xlfn.IFNA(INDEX(Table6[[#All],[Location]],MATCH(RecordTable[[#This Row],[METRC]],Table6[Tag],0)),"DEAD")</f>
        <v>DEAD</v>
      </c>
    </row>
    <row r="5734" spans="1:6" x14ac:dyDescent="0.25">
      <c r="A5734" t="s">
        <v>130</v>
      </c>
      <c r="B5734" t="s">
        <v>117</v>
      </c>
      <c r="C5734" s="18" t="s">
        <v>2743</v>
      </c>
      <c r="D5734" s="79">
        <v>44012</v>
      </c>
      <c r="E5734" s="79" t="str">
        <f>_xlfn.IFNA(IF(LEFT(VLOOKUP(RecordTable[[#This Row],[METRC]],METRC!A:B,2,FALSE),4)=LEFT(RecordTable[[#This Row],[CloneBarcode]],4),"match","MISMATCH"),"dead")</f>
        <v>dead</v>
      </c>
      <c r="F5734" s="79" t="str">
        <f>_xlfn.IFNA(INDEX(Table6[[#All],[Location]],MATCH(RecordTable[[#This Row],[METRC]],Table6[Tag],0)),"DEAD")</f>
        <v>DEAD</v>
      </c>
    </row>
    <row r="5735" spans="1:6" x14ac:dyDescent="0.25">
      <c r="A5735" t="s">
        <v>261</v>
      </c>
      <c r="B5735" t="s">
        <v>2873</v>
      </c>
      <c r="C5735" s="18" t="s">
        <v>2874</v>
      </c>
      <c r="D5735" s="79">
        <v>44012</v>
      </c>
      <c r="E5735" s="79" t="str">
        <f>_xlfn.IFNA(IF(LEFT(VLOOKUP(RecordTable[[#This Row],[METRC]],METRC!A:B,2,FALSE),4)=LEFT(RecordTable[[#This Row],[CloneBarcode]],4),"match","MISMATCH"),"dead")</f>
        <v>dead</v>
      </c>
      <c r="F5735" s="79" t="str">
        <f>_xlfn.IFNA(INDEX(Table6[[#All],[Location]],MATCH(RecordTable[[#This Row],[METRC]],Table6[Tag],0)),"DEAD")</f>
        <v>DEAD</v>
      </c>
    </row>
    <row r="5736" spans="1:6" x14ac:dyDescent="0.25">
      <c r="A5736" t="s">
        <v>133</v>
      </c>
      <c r="B5736" t="s">
        <v>2715</v>
      </c>
      <c r="C5736" s="18" t="s">
        <v>2745</v>
      </c>
      <c r="D5736" s="79">
        <v>44012</v>
      </c>
      <c r="E5736" s="79" t="str">
        <f>_xlfn.IFNA(IF(LEFT(VLOOKUP(RecordTable[[#This Row],[METRC]],METRC!A:B,2,FALSE),4)=LEFT(RecordTable[[#This Row],[CloneBarcode]],4),"match","MISMATCH"),"dead")</f>
        <v>dead</v>
      </c>
      <c r="F5736" s="79" t="str">
        <f>_xlfn.IFNA(INDEX(Table6[[#All],[Location]],MATCH(RecordTable[[#This Row],[METRC]],Table6[Tag],0)),"DEAD")</f>
        <v>DEAD</v>
      </c>
    </row>
    <row r="5737" spans="1:6" x14ac:dyDescent="0.25">
      <c r="A5737" t="s">
        <v>272</v>
      </c>
      <c r="B5737" t="s">
        <v>2885</v>
      </c>
      <c r="C5737" s="18" t="s">
        <v>2886</v>
      </c>
      <c r="D5737" s="79">
        <v>44012</v>
      </c>
      <c r="E5737" s="79" t="str">
        <f>_xlfn.IFNA(IF(LEFT(VLOOKUP(RecordTable[[#This Row],[METRC]],METRC!A:B,2,FALSE),4)=LEFT(RecordTable[[#This Row],[CloneBarcode]],4),"match","MISMATCH"),"dead")</f>
        <v>dead</v>
      </c>
      <c r="F5737" s="79" t="str">
        <f>_xlfn.IFNA(INDEX(Table6[[#All],[Location]],MATCH(RecordTable[[#This Row],[METRC]],Table6[Tag],0)),"DEAD")</f>
        <v>DEAD</v>
      </c>
    </row>
    <row r="5738" spans="1:6" x14ac:dyDescent="0.25">
      <c r="A5738" t="s">
        <v>134</v>
      </c>
      <c r="B5738" t="s">
        <v>2642</v>
      </c>
      <c r="C5738" s="18" t="s">
        <v>2746</v>
      </c>
      <c r="D5738" s="79">
        <v>44012</v>
      </c>
      <c r="E5738" s="79" t="str">
        <f>_xlfn.IFNA(IF(LEFT(VLOOKUP(RecordTable[[#This Row],[METRC]],METRC!A:B,2,FALSE),4)=LEFT(RecordTable[[#This Row],[CloneBarcode]],4),"match","MISMATCH"),"dead")</f>
        <v>dead</v>
      </c>
      <c r="F5738" s="79" t="str">
        <f>_xlfn.IFNA(INDEX(Table6[[#All],[Location]],MATCH(RecordTable[[#This Row],[METRC]],Table6[Tag],0)),"DEAD")</f>
        <v>DEAD</v>
      </c>
    </row>
    <row r="5739" spans="1:6" x14ac:dyDescent="0.25">
      <c r="A5739" t="s">
        <v>129</v>
      </c>
      <c r="B5739" t="s">
        <v>2741</v>
      </c>
      <c r="C5739" s="18" t="s">
        <v>2742</v>
      </c>
      <c r="D5739" s="79">
        <v>44012</v>
      </c>
      <c r="E5739" s="79" t="str">
        <f>_xlfn.IFNA(IF(LEFT(VLOOKUP(RecordTable[[#This Row],[METRC]],METRC!A:B,2,FALSE),4)=LEFT(RecordTable[[#This Row],[CloneBarcode]],4),"match","MISMATCH"),"dead")</f>
        <v>dead</v>
      </c>
      <c r="F5739" s="79" t="str">
        <f>_xlfn.IFNA(INDEX(Table6[[#All],[Location]],MATCH(RecordTable[[#This Row],[METRC]],Table6[Tag],0)),"DEAD")</f>
        <v>DEAD</v>
      </c>
    </row>
    <row r="5740" spans="1:6" x14ac:dyDescent="0.25">
      <c r="A5740" t="s">
        <v>135</v>
      </c>
      <c r="B5740" t="s">
        <v>2667</v>
      </c>
      <c r="C5740" s="18" t="s">
        <v>2747</v>
      </c>
      <c r="D5740" s="79">
        <v>44012</v>
      </c>
      <c r="E5740" s="79" t="str">
        <f>_xlfn.IFNA(IF(LEFT(VLOOKUP(RecordTable[[#This Row],[METRC]],METRC!A:B,2,FALSE),4)=LEFT(RecordTable[[#This Row],[CloneBarcode]],4),"match","MISMATCH"),"dead")</f>
        <v>dead</v>
      </c>
      <c r="F5740" s="79" t="str">
        <f>_xlfn.IFNA(INDEX(Table6[[#All],[Location]],MATCH(RecordTable[[#This Row],[METRC]],Table6[Tag],0)),"DEAD")</f>
        <v>DEAD</v>
      </c>
    </row>
    <row r="5741" spans="1:6" x14ac:dyDescent="0.25">
      <c r="A5741" t="s">
        <v>45</v>
      </c>
      <c r="B5741" t="s">
        <v>2669</v>
      </c>
      <c r="C5741" s="18" t="s">
        <v>287</v>
      </c>
      <c r="D5741" s="79">
        <v>44012</v>
      </c>
      <c r="E5741" s="79" t="str">
        <f>_xlfn.IFNA(IF(LEFT(VLOOKUP(RecordTable[[#This Row],[METRC]],METRC!A:B,2,FALSE),4)=LEFT(RecordTable[[#This Row],[CloneBarcode]],4),"match","MISMATCH"),"dead")</f>
        <v>dead</v>
      </c>
      <c r="F5741" s="79" t="str">
        <f>_xlfn.IFNA(INDEX(Table6[[#All],[Location]],MATCH(RecordTable[[#This Row],[METRC]],Table6[Tag],0)),"DEAD")</f>
        <v>DEAD</v>
      </c>
    </row>
    <row r="5742" spans="1:6" x14ac:dyDescent="0.25">
      <c r="A5742" t="s">
        <v>138</v>
      </c>
      <c r="B5742" t="s">
        <v>2654</v>
      </c>
      <c r="C5742" s="18" t="s">
        <v>2749</v>
      </c>
      <c r="D5742" s="79">
        <v>44012</v>
      </c>
      <c r="E5742" s="79" t="str">
        <f>_xlfn.IFNA(IF(LEFT(VLOOKUP(RecordTable[[#This Row],[METRC]],METRC!A:B,2,FALSE),4)=LEFT(RecordTable[[#This Row],[CloneBarcode]],4),"match","MISMATCH"),"dead")</f>
        <v>dead</v>
      </c>
      <c r="F5742" s="79" t="str">
        <f>_xlfn.IFNA(INDEX(Table6[[#All],[Location]],MATCH(RecordTable[[#This Row],[METRC]],Table6[Tag],0)),"DEAD")</f>
        <v>DEAD</v>
      </c>
    </row>
    <row r="5743" spans="1:6" x14ac:dyDescent="0.25">
      <c r="A5743" t="s">
        <v>265</v>
      </c>
      <c r="B5743" t="s">
        <v>117</v>
      </c>
      <c r="C5743" s="18" t="s">
        <v>2877</v>
      </c>
      <c r="D5743" s="79">
        <v>44012</v>
      </c>
      <c r="E5743" s="79" t="str">
        <f>_xlfn.IFNA(IF(LEFT(VLOOKUP(RecordTable[[#This Row],[METRC]],METRC!A:B,2,FALSE),4)=LEFT(RecordTable[[#This Row],[CloneBarcode]],4),"match","MISMATCH"),"dead")</f>
        <v>dead</v>
      </c>
      <c r="F5743" s="79" t="str">
        <f>_xlfn.IFNA(INDEX(Table6[[#All],[Location]],MATCH(RecordTable[[#This Row],[METRC]],Table6[Tag],0)),"DEAD")</f>
        <v>DEAD</v>
      </c>
    </row>
    <row r="5744" spans="1:6" x14ac:dyDescent="0.25">
      <c r="A5744" t="s">
        <v>270</v>
      </c>
      <c r="B5744" t="s">
        <v>2734</v>
      </c>
      <c r="C5744" s="18" t="s">
        <v>2884</v>
      </c>
      <c r="D5744" s="79">
        <v>44012</v>
      </c>
      <c r="E5744" s="79" t="str">
        <f>_xlfn.IFNA(IF(LEFT(VLOOKUP(RecordTable[[#This Row],[METRC]],METRC!A:B,2,FALSE),4)=LEFT(RecordTable[[#This Row],[CloneBarcode]],4),"match","MISMATCH"),"dead")</f>
        <v>dead</v>
      </c>
      <c r="F5744" s="79" t="str">
        <f>_xlfn.IFNA(INDEX(Table6[[#All],[Location]],MATCH(RecordTable[[#This Row],[METRC]],Table6[Tag],0)),"DEAD")</f>
        <v>DEAD</v>
      </c>
    </row>
    <row r="5745" spans="1:6" x14ac:dyDescent="0.25">
      <c r="A5745" t="s">
        <v>67</v>
      </c>
      <c r="B5745" t="s">
        <v>2629</v>
      </c>
      <c r="C5745" s="18" t="s">
        <v>2689</v>
      </c>
      <c r="D5745" s="79">
        <v>44012</v>
      </c>
      <c r="E5745" s="79" t="str">
        <f>_xlfn.IFNA(IF(LEFT(VLOOKUP(RecordTable[[#This Row],[METRC]],METRC!A:B,2,FALSE),4)=LEFT(RecordTable[[#This Row],[CloneBarcode]],4),"match","MISMATCH"),"dead")</f>
        <v>dead</v>
      </c>
      <c r="F5745" s="79" t="str">
        <f>_xlfn.IFNA(INDEX(Table6[[#All],[Location]],MATCH(RecordTable[[#This Row],[METRC]],Table6[Tag],0)),"DEAD")</f>
        <v>DEAD</v>
      </c>
    </row>
    <row r="5746" spans="1:6" x14ac:dyDescent="0.25">
      <c r="A5746" t="s">
        <v>269</v>
      </c>
      <c r="B5746" t="s">
        <v>2882</v>
      </c>
      <c r="C5746" s="18" t="s">
        <v>2883</v>
      </c>
      <c r="D5746" s="79">
        <v>44012</v>
      </c>
      <c r="E5746" s="79" t="str">
        <f>_xlfn.IFNA(IF(LEFT(VLOOKUP(RecordTable[[#This Row],[METRC]],METRC!A:B,2,FALSE),4)=LEFT(RecordTable[[#This Row],[CloneBarcode]],4),"match","MISMATCH"),"dead")</f>
        <v>dead</v>
      </c>
      <c r="F5746" s="79" t="str">
        <f>_xlfn.IFNA(INDEX(Table6[[#All],[Location]],MATCH(RecordTable[[#This Row],[METRC]],Table6[Tag],0)),"DEAD")</f>
        <v>DEAD</v>
      </c>
    </row>
    <row r="5747" spans="1:6" x14ac:dyDescent="0.25">
      <c r="A5747" t="s">
        <v>66</v>
      </c>
      <c r="B5747" t="s">
        <v>2687</v>
      </c>
      <c r="C5747" s="18" t="s">
        <v>2688</v>
      </c>
      <c r="D5747" s="79">
        <v>44012</v>
      </c>
      <c r="E5747" s="79" t="str">
        <f>_xlfn.IFNA(IF(LEFT(VLOOKUP(RecordTable[[#This Row],[METRC]],METRC!A:B,2,FALSE),4)=LEFT(RecordTable[[#This Row],[CloneBarcode]],4),"match","MISMATCH"),"dead")</f>
        <v>dead</v>
      </c>
      <c r="F5747" s="79" t="str">
        <f>_xlfn.IFNA(INDEX(Table6[[#All],[Location]],MATCH(RecordTable[[#This Row],[METRC]],Table6[Tag],0)),"DEAD")</f>
        <v>DEAD</v>
      </c>
    </row>
    <row r="5748" spans="1:6" x14ac:dyDescent="0.25">
      <c r="A5748" t="s">
        <v>69</v>
      </c>
      <c r="B5748" t="s">
        <v>2659</v>
      </c>
      <c r="C5748" s="18" t="s">
        <v>2690</v>
      </c>
      <c r="D5748" s="79">
        <v>44012</v>
      </c>
      <c r="E5748" s="79" t="str">
        <f>_xlfn.IFNA(IF(LEFT(VLOOKUP(RecordTable[[#This Row],[METRC]],METRC!A:B,2,FALSE),4)=LEFT(RecordTable[[#This Row],[CloneBarcode]],4),"match","MISMATCH"),"dead")</f>
        <v>dead</v>
      </c>
      <c r="F5748" s="79" t="str">
        <f>_xlfn.IFNA(INDEX(Table6[[#All],[Location]],MATCH(RecordTable[[#This Row],[METRC]],Table6[Tag],0)),"DEAD")</f>
        <v>DEAD</v>
      </c>
    </row>
    <row r="5749" spans="1:6" x14ac:dyDescent="0.25">
      <c r="A5749" t="s">
        <v>293</v>
      </c>
      <c r="B5749" t="s">
        <v>2669</v>
      </c>
      <c r="C5749" s="18" t="s">
        <v>2901</v>
      </c>
      <c r="D5749" s="79">
        <v>44012</v>
      </c>
      <c r="E5749" s="79" t="str">
        <f>_xlfn.IFNA(IF(LEFT(VLOOKUP(RecordTable[[#This Row],[METRC]],METRC!A:B,2,FALSE),4)=LEFT(RecordTable[[#This Row],[CloneBarcode]],4),"match","MISMATCH"),"dead")</f>
        <v>dead</v>
      </c>
      <c r="F5749" s="79" t="str">
        <f>_xlfn.IFNA(INDEX(Table6[[#All],[Location]],MATCH(RecordTable[[#This Row],[METRC]],Table6[Tag],0)),"DEAD")</f>
        <v>DEAD</v>
      </c>
    </row>
    <row r="5750" spans="1:6" x14ac:dyDescent="0.25">
      <c r="A5750" t="s">
        <v>74</v>
      </c>
      <c r="B5750" t="s">
        <v>283</v>
      </c>
      <c r="C5750" s="18" t="s">
        <v>2696</v>
      </c>
      <c r="D5750" s="79">
        <v>44012</v>
      </c>
      <c r="E5750" s="79" t="str">
        <f>_xlfn.IFNA(IF(LEFT(VLOOKUP(RecordTable[[#This Row],[METRC]],METRC!A:B,2,FALSE),4)=LEFT(RecordTable[[#This Row],[CloneBarcode]],4),"match","MISMATCH"),"dead")</f>
        <v>dead</v>
      </c>
      <c r="F5750" s="79" t="str">
        <f>_xlfn.IFNA(INDEX(Table6[[#All],[Location]],MATCH(RecordTable[[#This Row],[METRC]],Table6[Tag],0)),"DEAD")</f>
        <v>DEAD</v>
      </c>
    </row>
    <row r="5751" spans="1:6" x14ac:dyDescent="0.25">
      <c r="A5751" t="s">
        <v>77</v>
      </c>
      <c r="B5751" t="s">
        <v>2676</v>
      </c>
      <c r="C5751" s="18" t="s">
        <v>2699</v>
      </c>
      <c r="D5751" s="79">
        <v>44012</v>
      </c>
      <c r="E5751" s="79" t="str">
        <f>_xlfn.IFNA(IF(LEFT(VLOOKUP(RecordTable[[#This Row],[METRC]],METRC!A:B,2,FALSE),4)=LEFT(RecordTable[[#This Row],[CloneBarcode]],4),"match","MISMATCH"),"dead")</f>
        <v>dead</v>
      </c>
      <c r="F5751" s="79" t="str">
        <f>_xlfn.IFNA(INDEX(Table6[[#All],[Location]],MATCH(RecordTable[[#This Row],[METRC]],Table6[Tag],0)),"DEAD")</f>
        <v>DEAD</v>
      </c>
    </row>
    <row r="5752" spans="1:6" x14ac:dyDescent="0.25">
      <c r="A5752" t="s">
        <v>73</v>
      </c>
      <c r="B5752" t="s">
        <v>2693</v>
      </c>
      <c r="C5752" s="18" t="s">
        <v>2694</v>
      </c>
      <c r="D5752" s="79">
        <v>44012</v>
      </c>
      <c r="E5752" s="79" t="str">
        <f>_xlfn.IFNA(IF(LEFT(VLOOKUP(RecordTable[[#This Row],[METRC]],METRC!A:B,2,FALSE),4)=LEFT(RecordTable[[#This Row],[CloneBarcode]],4),"match","MISMATCH"),"dead")</f>
        <v>dead</v>
      </c>
      <c r="F5752" s="79" t="str">
        <f>_xlfn.IFNA(INDEX(Table6[[#All],[Location]],MATCH(RecordTable[[#This Row],[METRC]],Table6[Tag],0)),"DEAD")</f>
        <v>DEAD</v>
      </c>
    </row>
    <row r="5753" spans="1:6" x14ac:dyDescent="0.25">
      <c r="A5753" t="s">
        <v>70</v>
      </c>
      <c r="B5753" t="s">
        <v>2672</v>
      </c>
      <c r="C5753" s="18" t="s">
        <v>2691</v>
      </c>
      <c r="D5753" s="79">
        <v>44012</v>
      </c>
      <c r="E5753" s="79" t="str">
        <f>_xlfn.IFNA(IF(LEFT(VLOOKUP(RecordTable[[#This Row],[METRC]],METRC!A:B,2,FALSE),4)=LEFT(RecordTable[[#This Row],[CloneBarcode]],4),"match","MISMATCH"),"dead")</f>
        <v>dead</v>
      </c>
      <c r="F5753" s="79" t="str">
        <f>_xlfn.IFNA(INDEX(Table6[[#All],[Location]],MATCH(RecordTable[[#This Row],[METRC]],Table6[Tag],0)),"DEAD")</f>
        <v>DEAD</v>
      </c>
    </row>
    <row r="5754" spans="1:6" x14ac:dyDescent="0.25">
      <c r="A5754" t="s">
        <v>80</v>
      </c>
      <c r="B5754" t="s">
        <v>62</v>
      </c>
      <c r="C5754" s="18" t="s">
        <v>2700</v>
      </c>
      <c r="D5754" s="79">
        <v>44012</v>
      </c>
      <c r="E5754" s="79" t="str">
        <f>_xlfn.IFNA(IF(LEFT(VLOOKUP(RecordTable[[#This Row],[METRC]],METRC!A:B,2,FALSE),4)=LEFT(RecordTable[[#This Row],[CloneBarcode]],4),"match","MISMATCH"),"dead")</f>
        <v>dead</v>
      </c>
      <c r="F5754" s="79" t="str">
        <f>_xlfn.IFNA(INDEX(Table6[[#All],[Location]],MATCH(RecordTable[[#This Row],[METRC]],Table6[Tag],0)),"DEAD")</f>
        <v>DEAD</v>
      </c>
    </row>
    <row r="5755" spans="1:6" x14ac:dyDescent="0.25">
      <c r="A5755" t="s">
        <v>82</v>
      </c>
      <c r="B5755" t="s">
        <v>2679</v>
      </c>
      <c r="C5755" s="18" t="s">
        <v>2701</v>
      </c>
      <c r="D5755" s="79">
        <v>44012</v>
      </c>
      <c r="E5755" s="79" t="str">
        <f>_xlfn.IFNA(IF(LEFT(VLOOKUP(RecordTable[[#This Row],[METRC]],METRC!A:B,2,FALSE),4)=LEFT(RecordTable[[#This Row],[CloneBarcode]],4),"match","MISMATCH"),"dead")</f>
        <v>dead</v>
      </c>
      <c r="F5755" s="79" t="str">
        <f>_xlfn.IFNA(INDEX(Table6[[#All],[Location]],MATCH(RecordTable[[#This Row],[METRC]],Table6[Tag],0)),"DEAD")</f>
        <v>DEAD</v>
      </c>
    </row>
    <row r="5756" spans="1:6" x14ac:dyDescent="0.25">
      <c r="A5756" t="s">
        <v>79</v>
      </c>
      <c r="B5756" t="s">
        <v>283</v>
      </c>
      <c r="C5756" s="18" t="s">
        <v>196</v>
      </c>
      <c r="D5756" s="79">
        <v>44012</v>
      </c>
      <c r="E5756" s="79" t="str">
        <f>_xlfn.IFNA(IF(LEFT(VLOOKUP(RecordTable[[#This Row],[METRC]],METRC!A:B,2,FALSE),4)=LEFT(RecordTable[[#This Row],[CloneBarcode]],4),"match","MISMATCH"),"dead")</f>
        <v>dead</v>
      </c>
      <c r="F5756" s="79" t="str">
        <f>_xlfn.IFNA(INDEX(Table6[[#All],[Location]],MATCH(RecordTable[[#This Row],[METRC]],Table6[Tag],0)),"DEAD")</f>
        <v>DEAD</v>
      </c>
    </row>
    <row r="5757" spans="1:6" x14ac:dyDescent="0.25">
      <c r="A5757" t="s">
        <v>84</v>
      </c>
      <c r="B5757" t="s">
        <v>2667</v>
      </c>
      <c r="C5757" s="18" t="s">
        <v>2703</v>
      </c>
      <c r="D5757" s="79">
        <v>44012</v>
      </c>
      <c r="E5757" s="79" t="str">
        <f>_xlfn.IFNA(IF(LEFT(VLOOKUP(RecordTable[[#This Row],[METRC]],METRC!A:B,2,FALSE),4)=LEFT(RecordTable[[#This Row],[CloneBarcode]],4),"match","MISMATCH"),"dead")</f>
        <v>dead</v>
      </c>
      <c r="F5757" s="79" t="str">
        <f>_xlfn.IFNA(INDEX(Table6[[#All],[Location]],MATCH(RecordTable[[#This Row],[METRC]],Table6[Tag],0)),"DEAD")</f>
        <v>DEAD</v>
      </c>
    </row>
    <row r="5758" spans="1:6" x14ac:dyDescent="0.25">
      <c r="A5758" t="s">
        <v>104</v>
      </c>
      <c r="B5758" t="s">
        <v>2679</v>
      </c>
      <c r="C5758" s="18" t="s">
        <v>185</v>
      </c>
      <c r="D5758" s="79">
        <v>44012</v>
      </c>
      <c r="E5758" s="79" t="str">
        <f>_xlfn.IFNA(IF(LEFT(VLOOKUP(RecordTable[[#This Row],[METRC]],METRC!A:B,2,FALSE),4)=LEFT(RecordTable[[#This Row],[CloneBarcode]],4),"match","MISMATCH"),"dead")</f>
        <v>dead</v>
      </c>
      <c r="F5758" s="79" t="str">
        <f>_xlfn.IFNA(INDEX(Table6[[#All],[Location]],MATCH(RecordTable[[#This Row],[METRC]],Table6[Tag],0)),"DEAD")</f>
        <v>DEAD</v>
      </c>
    </row>
    <row r="5759" spans="1:6" x14ac:dyDescent="0.25">
      <c r="A5759" t="s">
        <v>139</v>
      </c>
      <c r="B5759" t="s">
        <v>2750</v>
      </c>
      <c r="C5759" s="18" t="s">
        <v>2751</v>
      </c>
      <c r="D5759" s="79">
        <v>44012</v>
      </c>
      <c r="E5759" s="79" t="str">
        <f>_xlfn.IFNA(IF(LEFT(VLOOKUP(RecordTable[[#This Row],[METRC]],METRC!A:B,2,FALSE),4)=LEFT(RecordTable[[#This Row],[CloneBarcode]],4),"match","MISMATCH"),"dead")</f>
        <v>dead</v>
      </c>
      <c r="F5759" s="79" t="str">
        <f>_xlfn.IFNA(INDEX(Table6[[#All],[Location]],MATCH(RecordTable[[#This Row],[METRC]],Table6[Tag],0)),"DEAD")</f>
        <v>DEAD</v>
      </c>
    </row>
    <row r="5760" spans="1:6" x14ac:dyDescent="0.25">
      <c r="A5760" t="s">
        <v>140</v>
      </c>
      <c r="B5760" t="s">
        <v>2734</v>
      </c>
      <c r="C5760" s="18" t="s">
        <v>2752</v>
      </c>
      <c r="D5760" s="79">
        <v>44012</v>
      </c>
      <c r="E5760" s="79" t="str">
        <f>_xlfn.IFNA(IF(LEFT(VLOOKUP(RecordTable[[#This Row],[METRC]],METRC!A:B,2,FALSE),4)=LEFT(RecordTable[[#This Row],[CloneBarcode]],4),"match","MISMATCH"),"dead")</f>
        <v>dead</v>
      </c>
      <c r="F5760" s="79" t="str">
        <f>_xlfn.IFNA(INDEX(Table6[[#All],[Location]],MATCH(RecordTable[[#This Row],[METRC]],Table6[Tag],0)),"DEAD")</f>
        <v>DEAD</v>
      </c>
    </row>
    <row r="5761" spans="1:6" x14ac:dyDescent="0.25">
      <c r="A5761" t="s">
        <v>142</v>
      </c>
      <c r="B5761" t="s">
        <v>117</v>
      </c>
      <c r="C5761" s="18" t="s">
        <v>119</v>
      </c>
      <c r="D5761" s="79">
        <v>44012</v>
      </c>
      <c r="E5761" s="79" t="str">
        <f>_xlfn.IFNA(IF(LEFT(VLOOKUP(RecordTable[[#This Row],[METRC]],METRC!A:B,2,FALSE),4)=LEFT(RecordTable[[#This Row],[CloneBarcode]],4),"match","MISMATCH"),"dead")</f>
        <v>dead</v>
      </c>
      <c r="F5761" s="79" t="str">
        <f>_xlfn.IFNA(INDEX(Table6[[#All],[Location]],MATCH(RecordTable[[#This Row],[METRC]],Table6[Tag],0)),"DEAD")</f>
        <v>DEAD</v>
      </c>
    </row>
    <row r="5762" spans="1:6" x14ac:dyDescent="0.25">
      <c r="A5762" t="s">
        <v>143</v>
      </c>
      <c r="B5762" t="s">
        <v>2715</v>
      </c>
      <c r="C5762" s="18" t="s">
        <v>2753</v>
      </c>
      <c r="D5762" s="79">
        <v>44012</v>
      </c>
      <c r="E5762" s="79" t="str">
        <f>_xlfn.IFNA(IF(LEFT(VLOOKUP(RecordTable[[#This Row],[METRC]],METRC!A:B,2,FALSE),4)=LEFT(RecordTable[[#This Row],[CloneBarcode]],4),"match","MISMATCH"),"dead")</f>
        <v>dead</v>
      </c>
      <c r="F5762" s="79" t="str">
        <f>_xlfn.IFNA(INDEX(Table6[[#All],[Location]],MATCH(RecordTable[[#This Row],[METRC]],Table6[Tag],0)),"DEAD")</f>
        <v>DEAD</v>
      </c>
    </row>
    <row r="5763" spans="1:6" x14ac:dyDescent="0.25">
      <c r="A5763" t="s">
        <v>15</v>
      </c>
      <c r="B5763" t="s">
        <v>2636</v>
      </c>
      <c r="C5763" s="18" t="s">
        <v>2637</v>
      </c>
      <c r="D5763" s="79">
        <v>44012</v>
      </c>
      <c r="E5763" s="79" t="str">
        <f>_xlfn.IFNA(IF(LEFT(VLOOKUP(RecordTable[[#This Row],[METRC]],METRC!A:B,2,FALSE),4)=LEFT(RecordTable[[#This Row],[CloneBarcode]],4),"match","MISMATCH"),"dead")</f>
        <v>dead</v>
      </c>
      <c r="F5763" s="79" t="str">
        <f>_xlfn.IFNA(INDEX(Table6[[#All],[Location]],MATCH(RecordTable[[#This Row],[METRC]],Table6[Tag],0)),"DEAD")</f>
        <v>DEAD</v>
      </c>
    </row>
    <row r="5764" spans="1:6" x14ac:dyDescent="0.25">
      <c r="A5764" t="s">
        <v>144</v>
      </c>
      <c r="B5764" t="s">
        <v>2754</v>
      </c>
      <c r="C5764" s="18" t="s">
        <v>2755</v>
      </c>
      <c r="D5764" s="79">
        <v>44012</v>
      </c>
      <c r="E5764" s="79" t="str">
        <f>_xlfn.IFNA(IF(LEFT(VLOOKUP(RecordTable[[#This Row],[METRC]],METRC!A:B,2,FALSE),4)=LEFT(RecordTable[[#This Row],[CloneBarcode]],4),"match","MISMATCH"),"dead")</f>
        <v>dead</v>
      </c>
      <c r="F5764" s="79" t="str">
        <f>_xlfn.IFNA(INDEX(Table6[[#All],[Location]],MATCH(RecordTable[[#This Row],[METRC]],Table6[Tag],0)),"DEAD")</f>
        <v>DEAD</v>
      </c>
    </row>
    <row r="5765" spans="1:6" x14ac:dyDescent="0.25">
      <c r="A5765" t="s">
        <v>71</v>
      </c>
      <c r="B5765" t="s">
        <v>229</v>
      </c>
      <c r="C5765" s="18" t="s">
        <v>2692</v>
      </c>
      <c r="D5765" s="79">
        <v>44012</v>
      </c>
      <c r="E5765" s="79" t="str">
        <f>_xlfn.IFNA(IF(LEFT(VLOOKUP(RecordTable[[#This Row],[METRC]],METRC!A:B,2,FALSE),4)=LEFT(RecordTable[[#This Row],[CloneBarcode]],4),"match","MISMATCH"),"dead")</f>
        <v>dead</v>
      </c>
      <c r="F5765" s="79" t="str">
        <f>_xlfn.IFNA(INDEX(Table6[[#All],[Location]],MATCH(RecordTable[[#This Row],[METRC]],Table6[Tag],0)),"DEAD")</f>
        <v>DEAD</v>
      </c>
    </row>
    <row r="5766" spans="1:6" x14ac:dyDescent="0.25">
      <c r="A5766" t="s">
        <v>103</v>
      </c>
      <c r="B5766" t="s">
        <v>283</v>
      </c>
      <c r="C5766" s="18" t="s">
        <v>199</v>
      </c>
      <c r="D5766" s="79">
        <v>44012</v>
      </c>
      <c r="E5766" s="79" t="str">
        <f>_xlfn.IFNA(IF(LEFT(VLOOKUP(RecordTable[[#This Row],[METRC]],METRC!A:B,2,FALSE),4)=LEFT(RecordTable[[#This Row],[CloneBarcode]],4),"match","MISMATCH"),"dead")</f>
        <v>dead</v>
      </c>
      <c r="F5766" s="79" t="str">
        <f>_xlfn.IFNA(INDEX(Table6[[#All],[Location]],MATCH(RecordTable[[#This Row],[METRC]],Table6[Tag],0)),"DEAD")</f>
        <v>DEAD</v>
      </c>
    </row>
    <row r="5767" spans="1:6" x14ac:dyDescent="0.25">
      <c r="A5767" t="s">
        <v>148</v>
      </c>
      <c r="B5767" t="s">
        <v>2667</v>
      </c>
      <c r="C5767" s="18" t="s">
        <v>2757</v>
      </c>
      <c r="D5767" s="79">
        <v>44012</v>
      </c>
      <c r="E5767" s="79" t="str">
        <f>_xlfn.IFNA(IF(LEFT(VLOOKUP(RecordTable[[#This Row],[METRC]],METRC!A:B,2,FALSE),4)=LEFT(RecordTable[[#This Row],[CloneBarcode]],4),"match","MISMATCH"),"dead")</f>
        <v>dead</v>
      </c>
      <c r="F5767" s="79" t="str">
        <f>_xlfn.IFNA(INDEX(Table6[[#All],[Location]],MATCH(RecordTable[[#This Row],[METRC]],Table6[Tag],0)),"DEAD")</f>
        <v>DEAD</v>
      </c>
    </row>
    <row r="5768" spans="1:6" x14ac:dyDescent="0.25">
      <c r="A5768" t="s">
        <v>249</v>
      </c>
      <c r="B5768" t="s">
        <v>2629</v>
      </c>
      <c r="C5768" s="18" t="s">
        <v>2855</v>
      </c>
      <c r="D5768" s="79">
        <v>44012</v>
      </c>
      <c r="E5768" s="79" t="str">
        <f>_xlfn.IFNA(IF(LEFT(VLOOKUP(RecordTable[[#This Row],[METRC]],METRC!A:B,2,FALSE),4)=LEFT(RecordTable[[#This Row],[CloneBarcode]],4),"match","MISMATCH"),"dead")</f>
        <v>dead</v>
      </c>
      <c r="F5768" s="79" t="str">
        <f>_xlfn.IFNA(INDEX(Table6[[#All],[Location]],MATCH(RecordTable[[#This Row],[METRC]],Table6[Tag],0)),"DEAD")</f>
        <v>DEAD</v>
      </c>
    </row>
    <row r="5769" spans="1:6" x14ac:dyDescent="0.25">
      <c r="A5769" t="s">
        <v>89</v>
      </c>
      <c r="B5769" t="s">
        <v>2659</v>
      </c>
      <c r="C5769" s="18" t="s">
        <v>2705</v>
      </c>
      <c r="D5769" s="79">
        <v>44012</v>
      </c>
      <c r="E5769" s="79" t="str">
        <f>_xlfn.IFNA(IF(LEFT(VLOOKUP(RecordTable[[#This Row],[METRC]],METRC!A:B,2,FALSE),4)=LEFT(RecordTable[[#This Row],[CloneBarcode]],4),"match","MISMATCH"),"dead")</f>
        <v>dead</v>
      </c>
      <c r="F5769" s="79" t="str">
        <f>_xlfn.IFNA(INDEX(Table6[[#All],[Location]],MATCH(RecordTable[[#This Row],[METRC]],Table6[Tag],0)),"DEAD")</f>
        <v>DEAD</v>
      </c>
    </row>
    <row r="5770" spans="1:6" x14ac:dyDescent="0.25">
      <c r="A5770" t="s">
        <v>244</v>
      </c>
      <c r="B5770" t="s">
        <v>2639</v>
      </c>
      <c r="C5770" s="18" t="s">
        <v>2852</v>
      </c>
      <c r="D5770" s="79">
        <v>44012</v>
      </c>
      <c r="E5770" s="79" t="str">
        <f>_xlfn.IFNA(IF(LEFT(VLOOKUP(RecordTable[[#This Row],[METRC]],METRC!A:B,2,FALSE),4)=LEFT(RecordTable[[#This Row],[CloneBarcode]],4),"match","MISMATCH"),"dead")</f>
        <v>dead</v>
      </c>
      <c r="F5770" s="79" t="str">
        <f>_xlfn.IFNA(INDEX(Table6[[#All],[Location]],MATCH(RecordTable[[#This Row],[METRC]],Table6[Tag],0)),"DEAD")</f>
        <v>DEAD</v>
      </c>
    </row>
    <row r="5771" spans="1:6" x14ac:dyDescent="0.25">
      <c r="A5771" t="s">
        <v>251</v>
      </c>
      <c r="B5771" t="s">
        <v>229</v>
      </c>
      <c r="C5771" s="18" t="s">
        <v>2858</v>
      </c>
      <c r="D5771" s="79">
        <v>44012</v>
      </c>
      <c r="E5771" s="79" t="str">
        <f>_xlfn.IFNA(IF(LEFT(VLOOKUP(RecordTable[[#This Row],[METRC]],METRC!A:B,2,FALSE),4)=LEFT(RecordTable[[#This Row],[CloneBarcode]],4),"match","MISMATCH"),"dead")</f>
        <v>dead</v>
      </c>
      <c r="F5771" s="79" t="str">
        <f>_xlfn.IFNA(INDEX(Table6[[#All],[Location]],MATCH(RecordTable[[#This Row],[METRC]],Table6[Tag],0)),"DEAD")</f>
        <v>DEAD</v>
      </c>
    </row>
    <row r="5772" spans="1:6" x14ac:dyDescent="0.25">
      <c r="A5772" t="s">
        <v>88</v>
      </c>
      <c r="B5772" t="s">
        <v>2639</v>
      </c>
      <c r="C5772" s="18" t="s">
        <v>232</v>
      </c>
      <c r="D5772" s="79">
        <v>44012</v>
      </c>
      <c r="E5772" s="79" t="str">
        <f>_xlfn.IFNA(IF(LEFT(VLOOKUP(RecordTable[[#This Row],[METRC]],METRC!A:B,2,FALSE),4)=LEFT(RecordTable[[#This Row],[CloneBarcode]],4),"match","MISMATCH"),"dead")</f>
        <v>dead</v>
      </c>
      <c r="F5772" s="79" t="str">
        <f>_xlfn.IFNA(INDEX(Table6[[#All],[Location]],MATCH(RecordTable[[#This Row],[METRC]],Table6[Tag],0)),"DEAD")</f>
        <v>DEAD</v>
      </c>
    </row>
    <row r="5773" spans="1:6" x14ac:dyDescent="0.25">
      <c r="A5773" t="s">
        <v>258</v>
      </c>
      <c r="B5773" t="s">
        <v>2867</v>
      </c>
      <c r="C5773" s="18" t="s">
        <v>2868</v>
      </c>
      <c r="D5773" s="79">
        <v>44012</v>
      </c>
      <c r="E5773" s="79" t="str">
        <f>_xlfn.IFNA(IF(LEFT(VLOOKUP(RecordTable[[#This Row],[METRC]],METRC!A:B,2,FALSE),4)=LEFT(RecordTable[[#This Row],[CloneBarcode]],4),"match","MISMATCH"),"dead")</f>
        <v>dead</v>
      </c>
      <c r="F5773" s="79" t="str">
        <f>_xlfn.IFNA(INDEX(Table6[[#All],[Location]],MATCH(RecordTable[[#This Row],[METRC]],Table6[Tag],0)),"DEAD")</f>
        <v>DEAD</v>
      </c>
    </row>
    <row r="5774" spans="1:6" x14ac:dyDescent="0.25">
      <c r="A5774" t="s">
        <v>92</v>
      </c>
      <c r="B5774" t="s">
        <v>2659</v>
      </c>
      <c r="C5774" s="18" t="s">
        <v>2707</v>
      </c>
      <c r="D5774" s="79">
        <v>44012</v>
      </c>
      <c r="E5774" s="79" t="str">
        <f>_xlfn.IFNA(IF(LEFT(VLOOKUP(RecordTable[[#This Row],[METRC]],METRC!A:B,2,FALSE),4)=LEFT(RecordTable[[#This Row],[CloneBarcode]],4),"match","MISMATCH"),"dead")</f>
        <v>dead</v>
      </c>
      <c r="F5774" s="79" t="str">
        <f>_xlfn.IFNA(INDEX(Table6[[#All],[Location]],MATCH(RecordTable[[#This Row],[METRC]],Table6[Tag],0)),"DEAD")</f>
        <v>DEAD</v>
      </c>
    </row>
    <row r="5775" spans="1:6" x14ac:dyDescent="0.25">
      <c r="A5775" t="s">
        <v>99</v>
      </c>
      <c r="B5775" t="s">
        <v>2715</v>
      </c>
      <c r="C5775" s="18" t="s">
        <v>172</v>
      </c>
      <c r="D5775" s="79">
        <v>44012</v>
      </c>
      <c r="E5775" s="79" t="str">
        <f>_xlfn.IFNA(IF(LEFT(VLOOKUP(RecordTable[[#This Row],[METRC]],METRC!A:B,2,FALSE),4)=LEFT(RecordTable[[#This Row],[CloneBarcode]],4),"match","MISMATCH"),"dead")</f>
        <v>dead</v>
      </c>
      <c r="F5775" s="79" t="str">
        <f>_xlfn.IFNA(INDEX(Table6[[#All],[Location]],MATCH(RecordTable[[#This Row],[METRC]],Table6[Tag],0)),"DEAD")</f>
        <v>DEAD</v>
      </c>
    </row>
    <row r="5776" spans="1:6" x14ac:dyDescent="0.25">
      <c r="A5776" t="s">
        <v>96</v>
      </c>
      <c r="B5776" t="s">
        <v>2669</v>
      </c>
      <c r="C5776" s="18" t="s">
        <v>2713</v>
      </c>
      <c r="D5776" s="79">
        <v>44012</v>
      </c>
      <c r="E5776" s="79" t="str">
        <f>_xlfn.IFNA(IF(LEFT(VLOOKUP(RecordTable[[#This Row],[METRC]],METRC!A:B,2,FALSE),4)=LEFT(RecordTable[[#This Row],[CloneBarcode]],4),"match","MISMATCH"),"dead")</f>
        <v>dead</v>
      </c>
      <c r="F5776" s="79" t="str">
        <f>_xlfn.IFNA(INDEX(Table6[[#All],[Location]],MATCH(RecordTable[[#This Row],[METRC]],Table6[Tag],0)),"DEAD")</f>
        <v>DEAD</v>
      </c>
    </row>
    <row r="5777" spans="1:6" x14ac:dyDescent="0.25">
      <c r="A5777" t="s">
        <v>94</v>
      </c>
      <c r="B5777" t="s">
        <v>2649</v>
      </c>
      <c r="C5777" s="18" t="s">
        <v>2709</v>
      </c>
      <c r="D5777" s="79">
        <v>44012</v>
      </c>
      <c r="E5777" s="79" t="str">
        <f>_xlfn.IFNA(IF(LEFT(VLOOKUP(RecordTable[[#This Row],[METRC]],METRC!A:B,2,FALSE),4)=LEFT(RecordTable[[#This Row],[CloneBarcode]],4),"match","MISMATCH"),"dead")</f>
        <v>dead</v>
      </c>
      <c r="F5777" s="79" t="str">
        <f>_xlfn.IFNA(INDEX(Table6[[#All],[Location]],MATCH(RecordTable[[#This Row],[METRC]],Table6[Tag],0)),"DEAD")</f>
        <v>DEAD</v>
      </c>
    </row>
    <row r="5778" spans="1:6" x14ac:dyDescent="0.25">
      <c r="A5778" t="s">
        <v>93</v>
      </c>
      <c r="B5778" t="s">
        <v>2676</v>
      </c>
      <c r="C5778" s="18" t="s">
        <v>2708</v>
      </c>
      <c r="D5778" s="79">
        <v>44012</v>
      </c>
      <c r="E5778" s="79" t="str">
        <f>_xlfn.IFNA(IF(LEFT(VLOOKUP(RecordTable[[#This Row],[METRC]],METRC!A:B,2,FALSE),4)=LEFT(RecordTable[[#This Row],[CloneBarcode]],4),"match","MISMATCH"),"dead")</f>
        <v>dead</v>
      </c>
      <c r="F5778" s="79" t="str">
        <f>_xlfn.IFNA(INDEX(Table6[[#All],[Location]],MATCH(RecordTable[[#This Row],[METRC]],Table6[Tag],0)),"DEAD")</f>
        <v>DEAD</v>
      </c>
    </row>
    <row r="5779" spans="1:6" x14ac:dyDescent="0.25">
      <c r="A5779" t="s">
        <v>98</v>
      </c>
      <c r="B5779" t="s">
        <v>2649</v>
      </c>
      <c r="C5779" s="18" t="s">
        <v>2714</v>
      </c>
      <c r="D5779" s="79">
        <v>44012</v>
      </c>
      <c r="E5779" s="79" t="str">
        <f>_xlfn.IFNA(IF(LEFT(VLOOKUP(RecordTable[[#This Row],[METRC]],METRC!A:B,2,FALSE),4)=LEFT(RecordTable[[#This Row],[CloneBarcode]],4),"match","MISMATCH"),"dead")</f>
        <v>dead</v>
      </c>
      <c r="F5779" s="79" t="str">
        <f>_xlfn.IFNA(INDEX(Table6[[#All],[Location]],MATCH(RecordTable[[#This Row],[METRC]],Table6[Tag],0)),"DEAD")</f>
        <v>DEAD</v>
      </c>
    </row>
    <row r="5780" spans="1:6" x14ac:dyDescent="0.25">
      <c r="A5780" t="s">
        <v>101</v>
      </c>
      <c r="B5780" t="s">
        <v>62</v>
      </c>
      <c r="C5780" s="18" t="s">
        <v>2717</v>
      </c>
      <c r="D5780" s="79">
        <v>44012</v>
      </c>
      <c r="E5780" s="79" t="str">
        <f>_xlfn.IFNA(IF(LEFT(VLOOKUP(RecordTable[[#This Row],[METRC]],METRC!A:B,2,FALSE),4)=LEFT(RecordTable[[#This Row],[CloneBarcode]],4),"match","MISMATCH"),"dead")</f>
        <v>dead</v>
      </c>
      <c r="F5780" s="79" t="str">
        <f>_xlfn.IFNA(INDEX(Table6[[#All],[Location]],MATCH(RecordTable[[#This Row],[METRC]],Table6[Tag],0)),"DEAD")</f>
        <v>DEAD</v>
      </c>
    </row>
    <row r="5781" spans="1:6" x14ac:dyDescent="0.25">
      <c r="A5781" t="s">
        <v>204</v>
      </c>
      <c r="B5781" t="s">
        <v>2672</v>
      </c>
      <c r="C5781" s="18" t="s">
        <v>2790</v>
      </c>
      <c r="D5781" s="79">
        <v>44012</v>
      </c>
      <c r="E5781" s="79" t="str">
        <f>_xlfn.IFNA(IF(LEFT(VLOOKUP(RecordTable[[#This Row],[METRC]],METRC!A:B,2,FALSE),4)=LEFT(RecordTable[[#This Row],[CloneBarcode]],4),"match","MISMATCH"),"dead")</f>
        <v>dead</v>
      </c>
      <c r="F5781" s="79" t="str">
        <f>_xlfn.IFNA(INDEX(Table6[[#All],[Location]],MATCH(RecordTable[[#This Row],[METRC]],Table6[Tag],0)),"DEAD")</f>
        <v>DEAD</v>
      </c>
    </row>
    <row r="5782" spans="1:6" x14ac:dyDescent="0.25">
      <c r="A5782" t="s">
        <v>105</v>
      </c>
      <c r="B5782" t="s">
        <v>62</v>
      </c>
      <c r="C5782" s="18" t="s">
        <v>2718</v>
      </c>
      <c r="D5782" s="79">
        <v>44012</v>
      </c>
      <c r="E5782" s="79" t="str">
        <f>_xlfn.IFNA(IF(LEFT(VLOOKUP(RecordTable[[#This Row],[METRC]],METRC!A:B,2,FALSE),4)=LEFT(RecordTable[[#This Row],[CloneBarcode]],4),"match","MISMATCH"),"dead")</f>
        <v>dead</v>
      </c>
      <c r="F5782" s="79" t="str">
        <f>_xlfn.IFNA(INDEX(Table6[[#All],[Location]],MATCH(RecordTable[[#This Row],[METRC]],Table6[Tag],0)),"DEAD")</f>
        <v>DEAD</v>
      </c>
    </row>
    <row r="5783" spans="1:6" x14ac:dyDescent="0.25">
      <c r="A5783" t="s">
        <v>106</v>
      </c>
      <c r="B5783" t="s">
        <v>2679</v>
      </c>
      <c r="C5783" s="18" t="s">
        <v>2719</v>
      </c>
      <c r="D5783" s="79">
        <v>44012</v>
      </c>
      <c r="E5783" s="79" t="str">
        <f>_xlfn.IFNA(IF(LEFT(VLOOKUP(RecordTable[[#This Row],[METRC]],METRC!A:B,2,FALSE),4)=LEFT(RecordTable[[#This Row],[CloneBarcode]],4),"match","MISMATCH"),"dead")</f>
        <v>dead</v>
      </c>
      <c r="F5783" s="79" t="str">
        <f>_xlfn.IFNA(INDEX(Table6[[#All],[Location]],MATCH(RecordTable[[#This Row],[METRC]],Table6[Tag],0)),"DEAD")</f>
        <v>DEAD</v>
      </c>
    </row>
    <row r="5784" spans="1:6" x14ac:dyDescent="0.25">
      <c r="A5784" t="s">
        <v>210</v>
      </c>
      <c r="B5784" t="s">
        <v>2798</v>
      </c>
      <c r="C5784" s="18" t="s">
        <v>2799</v>
      </c>
      <c r="D5784" s="79">
        <v>44012</v>
      </c>
      <c r="E5784" s="79" t="str">
        <f>_xlfn.IFNA(IF(LEFT(VLOOKUP(RecordTable[[#This Row],[METRC]],METRC!A:B,2,FALSE),4)=LEFT(RecordTable[[#This Row],[CloneBarcode]],4),"match","MISMATCH"),"dead")</f>
        <v>dead</v>
      </c>
      <c r="F5784" s="79" t="str">
        <f>_xlfn.IFNA(INDEX(Table6[[#All],[Location]],MATCH(RecordTable[[#This Row],[METRC]],Table6[Tag],0)),"DEAD")</f>
        <v>DEAD</v>
      </c>
    </row>
    <row r="5785" spans="1:6" x14ac:dyDescent="0.25">
      <c r="A5785" t="s">
        <v>206</v>
      </c>
      <c r="B5785" t="s">
        <v>2791</v>
      </c>
      <c r="C5785" s="18" t="s">
        <v>2792</v>
      </c>
      <c r="D5785" s="79">
        <v>44012</v>
      </c>
      <c r="E5785" s="79" t="str">
        <f>_xlfn.IFNA(IF(LEFT(VLOOKUP(RecordTable[[#This Row],[METRC]],METRC!A:B,2,FALSE),4)=LEFT(RecordTable[[#This Row],[CloneBarcode]],4),"match","MISMATCH"),"dead")</f>
        <v>dead</v>
      </c>
      <c r="F5785" s="79" t="str">
        <f>_xlfn.IFNA(INDEX(Table6[[#All],[Location]],MATCH(RecordTable[[#This Row],[METRC]],Table6[Tag],0)),"DEAD")</f>
        <v>DEAD</v>
      </c>
    </row>
    <row r="5786" spans="1:6" x14ac:dyDescent="0.25">
      <c r="A5786" t="s">
        <v>150</v>
      </c>
      <c r="B5786" t="s">
        <v>2659</v>
      </c>
      <c r="C5786" s="18" t="s">
        <v>2758</v>
      </c>
      <c r="D5786" s="79">
        <v>44012</v>
      </c>
      <c r="E5786" s="79" t="str">
        <f>_xlfn.IFNA(IF(LEFT(VLOOKUP(RecordTable[[#This Row],[METRC]],METRC!A:B,2,FALSE),4)=LEFT(RecordTable[[#This Row],[CloneBarcode]],4),"match","MISMATCH"),"dead")</f>
        <v>dead</v>
      </c>
      <c r="F5786" s="79" t="str">
        <f>_xlfn.IFNA(INDEX(Table6[[#All],[Location]],MATCH(RecordTable[[#This Row],[METRC]],Table6[Tag],0)),"DEAD")</f>
        <v>DEAD</v>
      </c>
    </row>
    <row r="5787" spans="1:6" x14ac:dyDescent="0.25">
      <c r="A5787" t="s">
        <v>208</v>
      </c>
      <c r="B5787" t="s">
        <v>2794</v>
      </c>
      <c r="C5787" s="18" t="s">
        <v>2795</v>
      </c>
      <c r="D5787" s="79">
        <v>44012</v>
      </c>
      <c r="E5787" s="79" t="str">
        <f>_xlfn.IFNA(IF(LEFT(VLOOKUP(RecordTable[[#This Row],[METRC]],METRC!A:B,2,FALSE),4)=LEFT(RecordTable[[#This Row],[CloneBarcode]],4),"match","MISMATCH"),"dead")</f>
        <v>dead</v>
      </c>
      <c r="F5787" s="79" t="str">
        <f>_xlfn.IFNA(INDEX(Table6[[#All],[Location]],MATCH(RecordTable[[#This Row],[METRC]],Table6[Tag],0)),"DEAD")</f>
        <v>DEAD</v>
      </c>
    </row>
    <row r="5788" spans="1:6" x14ac:dyDescent="0.25">
      <c r="A5788" t="s">
        <v>223</v>
      </c>
      <c r="B5788" t="s">
        <v>2824</v>
      </c>
      <c r="C5788" s="18" t="s">
        <v>2825</v>
      </c>
      <c r="D5788" s="79">
        <v>44012</v>
      </c>
      <c r="E5788" s="79" t="str">
        <f>_xlfn.IFNA(IF(LEFT(VLOOKUP(RecordTable[[#This Row],[METRC]],METRC!A:B,2,FALSE),4)=LEFT(RecordTable[[#This Row],[CloneBarcode]],4),"match","MISMATCH"),"dead")</f>
        <v>dead</v>
      </c>
      <c r="F5788" s="79" t="str">
        <f>_xlfn.IFNA(INDEX(Table6[[#All],[Location]],MATCH(RecordTable[[#This Row],[METRC]],Table6[Tag],0)),"DEAD")</f>
        <v>DEAD</v>
      </c>
    </row>
    <row r="5789" spans="1:6" x14ac:dyDescent="0.25">
      <c r="A5789" t="s">
        <v>211</v>
      </c>
      <c r="B5789" t="s">
        <v>2800</v>
      </c>
      <c r="C5789" s="18" t="s">
        <v>2801</v>
      </c>
      <c r="D5789" s="79">
        <v>44012</v>
      </c>
      <c r="E5789" s="79" t="str">
        <f>_xlfn.IFNA(IF(LEFT(VLOOKUP(RecordTable[[#This Row],[METRC]],METRC!A:B,2,FALSE),4)=LEFT(RecordTable[[#This Row],[CloneBarcode]],4),"match","MISMATCH"),"dead")</f>
        <v>dead</v>
      </c>
      <c r="F5789" s="79" t="str">
        <f>_xlfn.IFNA(INDEX(Table6[[#All],[Location]],MATCH(RecordTable[[#This Row],[METRC]],Table6[Tag],0)),"DEAD")</f>
        <v>DEAD</v>
      </c>
    </row>
    <row r="5790" spans="1:6" x14ac:dyDescent="0.25">
      <c r="A5790" t="s">
        <v>154</v>
      </c>
      <c r="B5790" t="s">
        <v>2659</v>
      </c>
      <c r="C5790" s="18" t="s">
        <v>2760</v>
      </c>
      <c r="D5790" s="79">
        <v>44012</v>
      </c>
      <c r="E5790" s="79" t="str">
        <f>_xlfn.IFNA(IF(LEFT(VLOOKUP(RecordTable[[#This Row],[METRC]],METRC!A:B,2,FALSE),4)=LEFT(RecordTable[[#This Row],[CloneBarcode]],4),"match","MISMATCH"),"dead")</f>
        <v>dead</v>
      </c>
      <c r="F5790" s="79" t="str">
        <f>_xlfn.IFNA(INDEX(Table6[[#All],[Location]],MATCH(RecordTable[[#This Row],[METRC]],Table6[Tag],0)),"DEAD")</f>
        <v>DEAD</v>
      </c>
    </row>
    <row r="5791" spans="1:6" x14ac:dyDescent="0.25">
      <c r="A5791" t="s">
        <v>159</v>
      </c>
      <c r="B5791" t="s">
        <v>2659</v>
      </c>
      <c r="C5791" s="18" t="s">
        <v>2763</v>
      </c>
      <c r="D5791" s="79">
        <v>44012</v>
      </c>
      <c r="E5791" s="79" t="str">
        <f>_xlfn.IFNA(IF(LEFT(VLOOKUP(RecordTable[[#This Row],[METRC]],METRC!A:B,2,FALSE),4)=LEFT(RecordTable[[#This Row],[CloneBarcode]],4),"match","MISMATCH"),"dead")</f>
        <v>dead</v>
      </c>
      <c r="F5791" s="79" t="str">
        <f>_xlfn.IFNA(INDEX(Table6[[#All],[Location]],MATCH(RecordTable[[#This Row],[METRC]],Table6[Tag],0)),"DEAD")</f>
        <v>DEAD</v>
      </c>
    </row>
    <row r="5792" spans="1:6" x14ac:dyDescent="0.25">
      <c r="A5792" t="s">
        <v>156</v>
      </c>
      <c r="B5792" t="s">
        <v>2629</v>
      </c>
      <c r="C5792" s="18" t="s">
        <v>2761</v>
      </c>
      <c r="D5792" s="79">
        <v>44012</v>
      </c>
      <c r="E5792" s="79" t="str">
        <f>_xlfn.IFNA(IF(LEFT(VLOOKUP(RecordTable[[#This Row],[METRC]],METRC!A:B,2,FALSE),4)=LEFT(RecordTable[[#This Row],[CloneBarcode]],4),"match","MISMATCH"),"dead")</f>
        <v>dead</v>
      </c>
      <c r="F5792" s="79" t="str">
        <f>_xlfn.IFNA(INDEX(Table6[[#All],[Location]],MATCH(RecordTable[[#This Row],[METRC]],Table6[Tag],0)),"DEAD")</f>
        <v>DEAD</v>
      </c>
    </row>
    <row r="5793" spans="1:6" x14ac:dyDescent="0.25">
      <c r="A5793" t="s">
        <v>153</v>
      </c>
      <c r="B5793" t="s">
        <v>2629</v>
      </c>
      <c r="C5793" s="18" t="s">
        <v>2759</v>
      </c>
      <c r="D5793" s="79">
        <v>44012</v>
      </c>
      <c r="E5793" s="79" t="str">
        <f>_xlfn.IFNA(IF(LEFT(VLOOKUP(RecordTable[[#This Row],[METRC]],METRC!A:B,2,FALSE),4)=LEFT(RecordTable[[#This Row],[CloneBarcode]],4),"match","MISMATCH"),"dead")</f>
        <v>dead</v>
      </c>
      <c r="F5793" s="79" t="str">
        <f>_xlfn.IFNA(INDEX(Table6[[#All],[Location]],MATCH(RecordTable[[#This Row],[METRC]],Table6[Tag],0)),"DEAD")</f>
        <v>DEAD</v>
      </c>
    </row>
    <row r="5794" spans="1:6" x14ac:dyDescent="0.25">
      <c r="A5794" t="s">
        <v>160</v>
      </c>
      <c r="B5794" t="s">
        <v>117</v>
      </c>
      <c r="C5794" s="18" t="s">
        <v>2764</v>
      </c>
      <c r="D5794" s="79">
        <v>44012</v>
      </c>
      <c r="E5794" s="79" t="str">
        <f>_xlfn.IFNA(IF(LEFT(VLOOKUP(RecordTable[[#This Row],[METRC]],METRC!A:B,2,FALSE),4)=LEFT(RecordTable[[#This Row],[CloneBarcode]],4),"match","MISMATCH"),"dead")</f>
        <v>dead</v>
      </c>
      <c r="F5794" s="79" t="str">
        <f>_xlfn.IFNA(INDEX(Table6[[#All],[Location]],MATCH(RecordTable[[#This Row],[METRC]],Table6[Tag],0)),"DEAD")</f>
        <v>DEAD</v>
      </c>
    </row>
    <row r="5795" spans="1:6" x14ac:dyDescent="0.25">
      <c r="A5795" t="s">
        <v>175</v>
      </c>
      <c r="B5795" t="s">
        <v>2642</v>
      </c>
      <c r="C5795" s="18" t="s">
        <v>2773</v>
      </c>
      <c r="D5795" s="79">
        <v>44012</v>
      </c>
      <c r="E5795" s="79" t="str">
        <f>_xlfn.IFNA(IF(LEFT(VLOOKUP(RecordTable[[#This Row],[METRC]],METRC!A:B,2,FALSE),4)=LEFT(RecordTable[[#This Row],[CloneBarcode]],4),"match","MISMATCH"),"dead")</f>
        <v>dead</v>
      </c>
      <c r="F5795" s="79" t="str">
        <f>_xlfn.IFNA(INDEX(Table6[[#All],[Location]],MATCH(RecordTable[[#This Row],[METRC]],Table6[Tag],0)),"DEAD")</f>
        <v>DEAD</v>
      </c>
    </row>
    <row r="5796" spans="1:6" x14ac:dyDescent="0.25">
      <c r="A5796" t="s">
        <v>168</v>
      </c>
      <c r="B5796" t="s">
        <v>2642</v>
      </c>
      <c r="C5796" s="18" t="s">
        <v>2769</v>
      </c>
      <c r="D5796" s="79">
        <v>44012</v>
      </c>
      <c r="E5796" s="79" t="str">
        <f>_xlfn.IFNA(IF(LEFT(VLOOKUP(RecordTable[[#This Row],[METRC]],METRC!A:B,2,FALSE),4)=LEFT(RecordTable[[#This Row],[CloneBarcode]],4),"match","MISMATCH"),"dead")</f>
        <v>dead</v>
      </c>
      <c r="F5796" s="79" t="str">
        <f>_xlfn.IFNA(INDEX(Table6[[#All],[Location]],MATCH(RecordTable[[#This Row],[METRC]],Table6[Tag],0)),"DEAD")</f>
        <v>DEAD</v>
      </c>
    </row>
    <row r="5797" spans="1:6" x14ac:dyDescent="0.25">
      <c r="A5797" t="s">
        <v>180</v>
      </c>
      <c r="B5797" t="s">
        <v>2715</v>
      </c>
      <c r="C5797" s="18" t="s">
        <v>2776</v>
      </c>
      <c r="D5797" s="79">
        <v>44012</v>
      </c>
      <c r="E5797" s="79" t="str">
        <f>_xlfn.IFNA(IF(LEFT(VLOOKUP(RecordTable[[#This Row],[METRC]],METRC!A:B,2,FALSE),4)=LEFT(RecordTable[[#This Row],[CloneBarcode]],4),"match","MISMATCH"),"dead")</f>
        <v>dead</v>
      </c>
      <c r="F5797" s="79" t="str">
        <f>_xlfn.IFNA(INDEX(Table6[[#All],[Location]],MATCH(RecordTable[[#This Row],[METRC]],Table6[Tag],0)),"DEAD")</f>
        <v>DEAD</v>
      </c>
    </row>
    <row r="5798" spans="1:6" x14ac:dyDescent="0.25">
      <c r="A5798" t="s">
        <v>171</v>
      </c>
      <c r="B5798" t="s">
        <v>2715</v>
      </c>
      <c r="C5798" s="18" t="s">
        <v>2771</v>
      </c>
      <c r="D5798" s="79">
        <v>44012</v>
      </c>
      <c r="E5798" s="79" t="str">
        <f>_xlfn.IFNA(IF(LEFT(VLOOKUP(RecordTable[[#This Row],[METRC]],METRC!A:B,2,FALSE),4)=LEFT(RecordTable[[#This Row],[CloneBarcode]],4),"match","MISMATCH"),"dead")</f>
        <v>dead</v>
      </c>
      <c r="F5798" s="79" t="str">
        <f>_xlfn.IFNA(INDEX(Table6[[#All],[Location]],MATCH(RecordTable[[#This Row],[METRC]],Table6[Tag],0)),"DEAD")</f>
        <v>DEAD</v>
      </c>
    </row>
    <row r="5799" spans="1:6" x14ac:dyDescent="0.25">
      <c r="A5799" t="s">
        <v>173</v>
      </c>
      <c r="B5799" t="s">
        <v>2645</v>
      </c>
      <c r="C5799" s="18" t="s">
        <v>2772</v>
      </c>
      <c r="D5799" s="79">
        <v>44012</v>
      </c>
      <c r="E5799" s="79" t="str">
        <f>_xlfn.IFNA(IF(LEFT(VLOOKUP(RecordTable[[#This Row],[METRC]],METRC!A:B,2,FALSE),4)=LEFT(RecordTable[[#This Row],[CloneBarcode]],4),"match","MISMATCH"),"dead")</f>
        <v>dead</v>
      </c>
      <c r="F5799" s="79" t="str">
        <f>_xlfn.IFNA(INDEX(Table6[[#All],[Location]],MATCH(RecordTable[[#This Row],[METRC]],Table6[Tag],0)),"DEAD")</f>
        <v>DEAD</v>
      </c>
    </row>
    <row r="5800" spans="1:6" x14ac:dyDescent="0.25">
      <c r="A5800" t="s">
        <v>179</v>
      </c>
      <c r="B5800" t="s">
        <v>2642</v>
      </c>
      <c r="C5800" s="18" t="s">
        <v>2775</v>
      </c>
      <c r="D5800" s="79">
        <v>44012</v>
      </c>
      <c r="E5800" s="79" t="str">
        <f>_xlfn.IFNA(IF(LEFT(VLOOKUP(RecordTable[[#This Row],[METRC]],METRC!A:B,2,FALSE),4)=LEFT(RecordTable[[#This Row],[CloneBarcode]],4),"match","MISMATCH"),"dead")</f>
        <v>dead</v>
      </c>
      <c r="F5800" s="79" t="str">
        <f>_xlfn.IFNA(INDEX(Table6[[#All],[Location]],MATCH(RecordTable[[#This Row],[METRC]],Table6[Tag],0)),"DEAD")</f>
        <v>DEAD</v>
      </c>
    </row>
    <row r="5801" spans="1:6" x14ac:dyDescent="0.25">
      <c r="A5801" t="s">
        <v>166</v>
      </c>
      <c r="B5801" t="s">
        <v>117</v>
      </c>
      <c r="C5801" s="18" t="s">
        <v>2767</v>
      </c>
      <c r="D5801" s="79">
        <v>44012</v>
      </c>
      <c r="E5801" s="79" t="str">
        <f>_xlfn.IFNA(IF(LEFT(VLOOKUP(RecordTable[[#This Row],[METRC]],METRC!A:B,2,FALSE),4)=LEFT(RecordTable[[#This Row],[CloneBarcode]],4),"match","MISMATCH"),"dead")</f>
        <v>dead</v>
      </c>
      <c r="F5801" s="79" t="str">
        <f>_xlfn.IFNA(INDEX(Table6[[#All],[Location]],MATCH(RecordTable[[#This Row],[METRC]],Table6[Tag],0)),"DEAD")</f>
        <v>DEAD</v>
      </c>
    </row>
    <row r="5802" spans="1:6" x14ac:dyDescent="0.25">
      <c r="A5802" t="s">
        <v>186</v>
      </c>
      <c r="B5802" t="s">
        <v>2649</v>
      </c>
      <c r="C5802" s="18" t="s">
        <v>2780</v>
      </c>
      <c r="D5802" s="79">
        <v>44012</v>
      </c>
      <c r="E5802" s="79" t="str">
        <f>_xlfn.IFNA(IF(LEFT(VLOOKUP(RecordTable[[#This Row],[METRC]],METRC!A:B,2,FALSE),4)=LEFT(RecordTable[[#This Row],[CloneBarcode]],4),"match","MISMATCH"),"dead")</f>
        <v>dead</v>
      </c>
      <c r="F5802" s="79" t="str">
        <f>_xlfn.IFNA(INDEX(Table6[[#All],[Location]],MATCH(RecordTable[[#This Row],[METRC]],Table6[Tag],0)),"DEAD")</f>
        <v>DEAD</v>
      </c>
    </row>
    <row r="5803" spans="1:6" x14ac:dyDescent="0.25">
      <c r="A5803" t="s">
        <v>197</v>
      </c>
      <c r="B5803" t="s">
        <v>2684</v>
      </c>
      <c r="C5803" s="18" t="s">
        <v>2786</v>
      </c>
      <c r="D5803" s="79">
        <v>44012</v>
      </c>
      <c r="E5803" s="79" t="str">
        <f>_xlfn.IFNA(IF(LEFT(VLOOKUP(RecordTable[[#This Row],[METRC]],METRC!A:B,2,FALSE),4)=LEFT(RecordTable[[#This Row],[CloneBarcode]],4),"match","MISMATCH"),"dead")</f>
        <v>dead</v>
      </c>
      <c r="F5803" s="79" t="str">
        <f>_xlfn.IFNA(INDEX(Table6[[#All],[Location]],MATCH(RecordTable[[#This Row],[METRC]],Table6[Tag],0)),"DEAD")</f>
        <v>DEAD</v>
      </c>
    </row>
    <row r="5804" spans="1:6" x14ac:dyDescent="0.25">
      <c r="A5804" t="s">
        <v>157</v>
      </c>
      <c r="B5804" t="s">
        <v>2672</v>
      </c>
      <c r="C5804" s="18" t="s">
        <v>2762</v>
      </c>
      <c r="D5804" s="79">
        <v>44012</v>
      </c>
      <c r="E5804" s="79" t="str">
        <f>_xlfn.IFNA(IF(LEFT(VLOOKUP(RecordTable[[#This Row],[METRC]],METRC!A:B,2,FALSE),4)=LEFT(RecordTable[[#This Row],[CloneBarcode]],4),"match","MISMATCH"),"dead")</f>
        <v>dead</v>
      </c>
      <c r="F5804" s="79" t="str">
        <f>_xlfn.IFNA(INDEX(Table6[[#All],[Location]],MATCH(RecordTable[[#This Row],[METRC]],Table6[Tag],0)),"DEAD")</f>
        <v>DEAD</v>
      </c>
    </row>
    <row r="5805" spans="1:6" x14ac:dyDescent="0.25">
      <c r="A5805" t="s">
        <v>193</v>
      </c>
      <c r="B5805" t="s">
        <v>2649</v>
      </c>
      <c r="C5805" s="18" t="s">
        <v>2784</v>
      </c>
      <c r="D5805" s="79">
        <v>44012</v>
      </c>
      <c r="E5805" s="79" t="str">
        <f>_xlfn.IFNA(IF(LEFT(VLOOKUP(RecordTable[[#This Row],[METRC]],METRC!A:B,2,FALSE),4)=LEFT(RecordTable[[#This Row],[CloneBarcode]],4),"match","MISMATCH"),"dead")</f>
        <v>dead</v>
      </c>
      <c r="F5805" s="79" t="str">
        <f>_xlfn.IFNA(INDEX(Table6[[#All],[Location]],MATCH(RecordTable[[#This Row],[METRC]],Table6[Tag],0)),"DEAD")</f>
        <v>DEAD</v>
      </c>
    </row>
    <row r="5806" spans="1:6" x14ac:dyDescent="0.25">
      <c r="A5806" t="s">
        <v>181</v>
      </c>
      <c r="B5806" t="s">
        <v>2636</v>
      </c>
      <c r="C5806" s="18" t="s">
        <v>2777</v>
      </c>
      <c r="D5806" s="79">
        <v>44012</v>
      </c>
      <c r="E5806" s="79" t="str">
        <f>_xlfn.IFNA(IF(LEFT(VLOOKUP(RecordTable[[#This Row],[METRC]],METRC!A:B,2,FALSE),4)=LEFT(RecordTable[[#This Row],[CloneBarcode]],4),"match","MISMATCH"),"dead")</f>
        <v>dead</v>
      </c>
      <c r="F5806" s="79" t="str">
        <f>_xlfn.IFNA(INDEX(Table6[[#All],[Location]],MATCH(RecordTable[[#This Row],[METRC]],Table6[Tag],0)),"DEAD")</f>
        <v>DEAD</v>
      </c>
    </row>
    <row r="5807" spans="1:6" x14ac:dyDescent="0.25">
      <c r="A5807" t="s">
        <v>188</v>
      </c>
      <c r="B5807" t="s">
        <v>2645</v>
      </c>
      <c r="C5807" s="18" t="s">
        <v>2781</v>
      </c>
      <c r="D5807" s="79">
        <v>44012</v>
      </c>
      <c r="E5807" s="79" t="str">
        <f>_xlfn.IFNA(IF(LEFT(VLOOKUP(RecordTable[[#This Row],[METRC]],METRC!A:B,2,FALSE),4)=LEFT(RecordTable[[#This Row],[CloneBarcode]],4),"match","MISMATCH"),"dead")</f>
        <v>dead</v>
      </c>
      <c r="F5807" s="79" t="str">
        <f>_xlfn.IFNA(INDEX(Table6[[#All],[Location]],MATCH(RecordTable[[#This Row],[METRC]],Table6[Tag],0)),"DEAD")</f>
        <v>DEAD</v>
      </c>
    </row>
    <row r="5808" spans="1:6" x14ac:dyDescent="0.25">
      <c r="A5808" t="s">
        <v>167</v>
      </c>
      <c r="B5808" t="s">
        <v>2667</v>
      </c>
      <c r="C5808" s="18" t="s">
        <v>2768</v>
      </c>
      <c r="D5808" s="79">
        <v>44012</v>
      </c>
      <c r="E5808" s="79" t="str">
        <f>_xlfn.IFNA(IF(LEFT(VLOOKUP(RecordTable[[#This Row],[METRC]],METRC!A:B,2,FALSE),4)=LEFT(RecordTable[[#This Row],[CloneBarcode]],4),"match","MISMATCH"),"dead")</f>
        <v>dead</v>
      </c>
      <c r="F5808" s="79" t="str">
        <f>_xlfn.IFNA(INDEX(Table6[[#All],[Location]],MATCH(RecordTable[[#This Row],[METRC]],Table6[Tag],0)),"DEAD")</f>
        <v>DEAD</v>
      </c>
    </row>
    <row r="5809" spans="1:6" x14ac:dyDescent="0.25">
      <c r="A5809" t="s">
        <v>195</v>
      </c>
      <c r="B5809" t="s">
        <v>283</v>
      </c>
      <c r="C5809" s="18" t="s">
        <v>2785</v>
      </c>
      <c r="D5809" s="79">
        <v>44012</v>
      </c>
      <c r="E5809" s="79" t="str">
        <f>_xlfn.IFNA(IF(LEFT(VLOOKUP(RecordTable[[#This Row],[METRC]],METRC!A:B,2,FALSE),4)=LEFT(RecordTable[[#This Row],[CloneBarcode]],4),"match","MISMATCH"),"dead")</f>
        <v>dead</v>
      </c>
      <c r="F5809" s="79" t="str">
        <f>_xlfn.IFNA(INDEX(Table6[[#All],[Location]],MATCH(RecordTable[[#This Row],[METRC]],Table6[Tag],0)),"DEAD")</f>
        <v>DEAD</v>
      </c>
    </row>
    <row r="5810" spans="1:6" x14ac:dyDescent="0.25">
      <c r="A5810" t="s">
        <v>190</v>
      </c>
      <c r="B5810" t="s">
        <v>2645</v>
      </c>
      <c r="C5810" s="18" t="s">
        <v>2782</v>
      </c>
      <c r="D5810" s="79">
        <v>44012</v>
      </c>
      <c r="E5810" s="79" t="str">
        <f>_xlfn.IFNA(IF(LEFT(VLOOKUP(RecordTable[[#This Row],[METRC]],METRC!A:B,2,FALSE),4)=LEFT(RecordTable[[#This Row],[CloneBarcode]],4),"match","MISMATCH"),"dead")</f>
        <v>dead</v>
      </c>
      <c r="F5810" s="79" t="str">
        <f>_xlfn.IFNA(INDEX(Table6[[#All],[Location]],MATCH(RecordTable[[#This Row],[METRC]],Table6[Tag],0)),"DEAD")</f>
        <v>DEAD</v>
      </c>
    </row>
    <row r="5811" spans="1:6" x14ac:dyDescent="0.25">
      <c r="A5811" t="s">
        <v>200</v>
      </c>
      <c r="B5811" t="s">
        <v>2649</v>
      </c>
      <c r="C5811" s="18" t="s">
        <v>2788</v>
      </c>
      <c r="D5811" s="79">
        <v>44012</v>
      </c>
      <c r="E5811" s="79" t="str">
        <f>_xlfn.IFNA(IF(LEFT(VLOOKUP(RecordTable[[#This Row],[METRC]],METRC!A:B,2,FALSE),4)=LEFT(RecordTable[[#This Row],[CloneBarcode]],4),"match","MISMATCH"),"dead")</f>
        <v>dead</v>
      </c>
      <c r="F5811" s="79" t="str">
        <f>_xlfn.IFNA(INDEX(Table6[[#All],[Location]],MATCH(RecordTable[[#This Row],[METRC]],Table6[Tag],0)),"DEAD")</f>
        <v>DEAD</v>
      </c>
    </row>
    <row r="5812" spans="1:6" x14ac:dyDescent="0.25">
      <c r="A5812" t="s">
        <v>184</v>
      </c>
      <c r="B5812" t="s">
        <v>2679</v>
      </c>
      <c r="C5812" s="18" t="s">
        <v>2779</v>
      </c>
      <c r="D5812" s="79">
        <v>44012</v>
      </c>
      <c r="E5812" s="79" t="str">
        <f>_xlfn.IFNA(IF(LEFT(VLOOKUP(RecordTable[[#This Row],[METRC]],METRC!A:B,2,FALSE),4)=LEFT(RecordTable[[#This Row],[CloneBarcode]],4),"match","MISMATCH"),"dead")</f>
        <v>dead</v>
      </c>
      <c r="F5812" s="79" t="str">
        <f>_xlfn.IFNA(INDEX(Table6[[#All],[Location]],MATCH(RecordTable[[#This Row],[METRC]],Table6[Tag],0)),"DEAD")</f>
        <v>DEAD</v>
      </c>
    </row>
    <row r="5813" spans="1:6" x14ac:dyDescent="0.25">
      <c r="A5813" t="s">
        <v>198</v>
      </c>
      <c r="B5813" t="s">
        <v>283</v>
      </c>
      <c r="C5813" s="18" t="s">
        <v>2787</v>
      </c>
      <c r="D5813" s="79">
        <v>44012</v>
      </c>
      <c r="E5813" s="79" t="str">
        <f>_xlfn.IFNA(IF(LEFT(VLOOKUP(RecordTable[[#This Row],[METRC]],METRC!A:B,2,FALSE),4)=LEFT(RecordTable[[#This Row],[CloneBarcode]],4),"match","MISMATCH"),"dead")</f>
        <v>dead</v>
      </c>
      <c r="F5813" s="79" t="str">
        <f>_xlfn.IFNA(INDEX(Table6[[#All],[Location]],MATCH(RecordTable[[#This Row],[METRC]],Table6[Tag],0)),"DEAD")</f>
        <v>DEAD</v>
      </c>
    </row>
    <row r="5814" spans="1:6" x14ac:dyDescent="0.25">
      <c r="A5814" t="s">
        <v>226</v>
      </c>
      <c r="B5814" t="s">
        <v>2830</v>
      </c>
      <c r="C5814" s="18" t="s">
        <v>2831</v>
      </c>
      <c r="D5814" s="79">
        <v>44012</v>
      </c>
      <c r="E5814" s="79" t="str">
        <f>_xlfn.IFNA(IF(LEFT(VLOOKUP(RecordTable[[#This Row],[METRC]],METRC!A:B,2,FALSE),4)=LEFT(RecordTable[[#This Row],[CloneBarcode]],4),"match","MISMATCH"),"dead")</f>
        <v>dead</v>
      </c>
      <c r="F5814" s="79" t="str">
        <f>_xlfn.IFNA(INDEX(Table6[[#All],[Location]],MATCH(RecordTable[[#This Row],[METRC]],Table6[Tag],0)),"DEAD")</f>
        <v>DEAD</v>
      </c>
    </row>
    <row r="5815" spans="1:6" x14ac:dyDescent="0.25">
      <c r="A5815" t="s">
        <v>214</v>
      </c>
      <c r="B5815" t="s">
        <v>2808</v>
      </c>
      <c r="C5815" s="18" t="s">
        <v>2809</v>
      </c>
      <c r="D5815" s="79">
        <v>44012</v>
      </c>
      <c r="E5815" s="79" t="str">
        <f>_xlfn.IFNA(IF(LEFT(VLOOKUP(RecordTable[[#This Row],[METRC]],METRC!A:B,2,FALSE),4)=LEFT(RecordTable[[#This Row],[CloneBarcode]],4),"match","MISMATCH"),"dead")</f>
        <v>dead</v>
      </c>
      <c r="F5815" s="79" t="str">
        <f>_xlfn.IFNA(INDEX(Table6[[#All],[Location]],MATCH(RecordTable[[#This Row],[METRC]],Table6[Tag],0)),"DEAD")</f>
        <v>DEAD</v>
      </c>
    </row>
    <row r="5816" spans="1:6" x14ac:dyDescent="0.25">
      <c r="A5816" t="s">
        <v>209</v>
      </c>
      <c r="B5816" t="s">
        <v>2796</v>
      </c>
      <c r="C5816" s="18" t="s">
        <v>2797</v>
      </c>
      <c r="D5816" s="79">
        <v>44012</v>
      </c>
      <c r="E5816" s="79" t="str">
        <f>_xlfn.IFNA(IF(LEFT(VLOOKUP(RecordTable[[#This Row],[METRC]],METRC!A:B,2,FALSE),4)=LEFT(RecordTable[[#This Row],[CloneBarcode]],4),"match","MISMATCH"),"dead")</f>
        <v>dead</v>
      </c>
      <c r="F5816" s="79" t="str">
        <f>_xlfn.IFNA(INDEX(Table6[[#All],[Location]],MATCH(RecordTable[[#This Row],[METRC]],Table6[Tag],0)),"DEAD")</f>
        <v>DEAD</v>
      </c>
    </row>
    <row r="5817" spans="1:6" x14ac:dyDescent="0.25">
      <c r="A5817" t="s">
        <v>255</v>
      </c>
      <c r="B5817" t="s">
        <v>2861</v>
      </c>
      <c r="C5817" s="18" t="s">
        <v>2862</v>
      </c>
      <c r="D5817" s="79">
        <v>44012</v>
      </c>
      <c r="E5817" s="79" t="str">
        <f>_xlfn.IFNA(IF(LEFT(VLOOKUP(RecordTable[[#This Row],[METRC]],METRC!A:B,2,FALSE),4)=LEFT(RecordTable[[#This Row],[CloneBarcode]],4),"match","MISMATCH"),"dead")</f>
        <v>dead</v>
      </c>
      <c r="F5817" s="79" t="str">
        <f>_xlfn.IFNA(INDEX(Table6[[#All],[Location]],MATCH(RecordTable[[#This Row],[METRC]],Table6[Tag],0)),"DEAD")</f>
        <v>DEAD</v>
      </c>
    </row>
    <row r="5818" spans="1:6" x14ac:dyDescent="0.25">
      <c r="A5818" t="s">
        <v>212</v>
      </c>
      <c r="B5818" t="s">
        <v>2802</v>
      </c>
      <c r="C5818" s="18" t="s">
        <v>2803</v>
      </c>
      <c r="D5818" s="79">
        <v>44012</v>
      </c>
      <c r="E5818" s="79" t="str">
        <f>_xlfn.IFNA(IF(LEFT(VLOOKUP(RecordTable[[#This Row],[METRC]],METRC!A:B,2,FALSE),4)=LEFT(RecordTable[[#This Row],[CloneBarcode]],4),"match","MISMATCH"),"dead")</f>
        <v>dead</v>
      </c>
      <c r="F5818" s="79" t="str">
        <f>_xlfn.IFNA(INDEX(Table6[[#All],[Location]],MATCH(RecordTable[[#This Row],[METRC]],Table6[Tag],0)),"DEAD")</f>
        <v>DEAD</v>
      </c>
    </row>
    <row r="5819" spans="1:6" x14ac:dyDescent="0.25">
      <c r="A5819" t="s">
        <v>247</v>
      </c>
      <c r="B5819" t="s">
        <v>2629</v>
      </c>
      <c r="C5819" s="18" t="s">
        <v>2854</v>
      </c>
      <c r="D5819" s="79">
        <v>44012</v>
      </c>
      <c r="E5819" s="79" t="str">
        <f>_xlfn.IFNA(IF(LEFT(VLOOKUP(RecordTable[[#This Row],[METRC]],METRC!A:B,2,FALSE),4)=LEFT(RecordTable[[#This Row],[CloneBarcode]],4),"match","MISMATCH"),"dead")</f>
        <v>dead</v>
      </c>
      <c r="F5819" s="79" t="str">
        <f>_xlfn.IFNA(INDEX(Table6[[#All],[Location]],MATCH(RecordTable[[#This Row],[METRC]],Table6[Tag],0)),"DEAD")</f>
        <v>DEAD</v>
      </c>
    </row>
    <row r="5820" spans="1:6" x14ac:dyDescent="0.25">
      <c r="A5820" t="s">
        <v>5032</v>
      </c>
      <c r="B5820" t="s">
        <v>2812</v>
      </c>
      <c r="C5820" s="18" t="s">
        <v>7327</v>
      </c>
      <c r="D5820" s="79">
        <v>44012</v>
      </c>
      <c r="E5820" s="79" t="str">
        <f>_xlfn.IFNA(IF(LEFT(VLOOKUP(RecordTable[[#This Row],[METRC]],METRC!A:B,2,FALSE),4)=LEFT(RecordTable[[#This Row],[CloneBarcode]],4),"match","MISMATCH"),"dead")</f>
        <v>dead</v>
      </c>
      <c r="F5820" s="79" t="str">
        <f>_xlfn.IFNA(INDEX(Table6[[#All],[Location]],MATCH(RecordTable[[#This Row],[METRC]],Table6[Tag],0)),"DEAD")</f>
        <v>DEAD</v>
      </c>
    </row>
    <row r="5821" spans="1:6" x14ac:dyDescent="0.25">
      <c r="A5821" t="s">
        <v>215</v>
      </c>
      <c r="B5821" t="s">
        <v>2810</v>
      </c>
      <c r="C5821" s="18" t="s">
        <v>2811</v>
      </c>
      <c r="D5821" s="79">
        <v>44012</v>
      </c>
      <c r="E5821" s="79" t="str">
        <f>_xlfn.IFNA(IF(LEFT(VLOOKUP(RecordTable[[#This Row],[METRC]],METRC!A:B,2,FALSE),4)=LEFT(RecordTable[[#This Row],[CloneBarcode]],4),"match","MISMATCH"),"dead")</f>
        <v>dead</v>
      </c>
      <c r="F5821" s="79" t="str">
        <f>_xlfn.IFNA(INDEX(Table6[[#All],[Location]],MATCH(RecordTable[[#This Row],[METRC]],Table6[Tag],0)),"DEAD")</f>
        <v>DEAD</v>
      </c>
    </row>
    <row r="5822" spans="1:6" x14ac:dyDescent="0.25">
      <c r="A5822" t="s">
        <v>224</v>
      </c>
      <c r="B5822" t="s">
        <v>2827</v>
      </c>
      <c r="C5822" s="18" t="s">
        <v>2828</v>
      </c>
      <c r="D5822" s="79">
        <v>44012</v>
      </c>
      <c r="E5822" s="79" t="str">
        <f>_xlfn.IFNA(IF(LEFT(VLOOKUP(RecordTable[[#This Row],[METRC]],METRC!A:B,2,FALSE),4)=LEFT(RecordTable[[#This Row],[CloneBarcode]],4),"match","MISMATCH"),"dead")</f>
        <v>dead</v>
      </c>
      <c r="F5822" s="79" t="str">
        <f>_xlfn.IFNA(INDEX(Table6[[#All],[Location]],MATCH(RecordTable[[#This Row],[METRC]],Table6[Tag],0)),"DEAD")</f>
        <v>DEAD</v>
      </c>
    </row>
    <row r="5823" spans="1:6" x14ac:dyDescent="0.25">
      <c r="A5823" t="s">
        <v>222</v>
      </c>
      <c r="B5823" t="s">
        <v>2822</v>
      </c>
      <c r="C5823" s="18" t="s">
        <v>2823</v>
      </c>
      <c r="D5823" s="79">
        <v>44012</v>
      </c>
      <c r="E5823" s="79" t="str">
        <f>_xlfn.IFNA(IF(LEFT(VLOOKUP(RecordTable[[#This Row],[METRC]],METRC!A:B,2,FALSE),4)=LEFT(RecordTable[[#This Row],[CloneBarcode]],4),"match","MISMATCH"),"dead")</f>
        <v>dead</v>
      </c>
      <c r="F5823" s="79" t="str">
        <f>_xlfn.IFNA(INDEX(Table6[[#All],[Location]],MATCH(RecordTable[[#This Row],[METRC]],Table6[Tag],0)),"DEAD")</f>
        <v>DEAD</v>
      </c>
    </row>
    <row r="5824" spans="1:6" x14ac:dyDescent="0.25">
      <c r="A5824" t="s">
        <v>218</v>
      </c>
      <c r="B5824" t="s">
        <v>2814</v>
      </c>
      <c r="C5824" s="18" t="s">
        <v>2815</v>
      </c>
      <c r="D5824" s="79">
        <v>44012</v>
      </c>
      <c r="E5824" s="79" t="str">
        <f>_xlfn.IFNA(IF(LEFT(VLOOKUP(RecordTable[[#This Row],[METRC]],METRC!A:B,2,FALSE),4)=LEFT(RecordTable[[#This Row],[CloneBarcode]],4),"match","MISMATCH"),"dead")</f>
        <v>dead</v>
      </c>
      <c r="F5824" s="79" t="str">
        <f>_xlfn.IFNA(INDEX(Table6[[#All],[Location]],MATCH(RecordTable[[#This Row],[METRC]],Table6[Tag],0)),"DEAD")</f>
        <v>DEAD</v>
      </c>
    </row>
    <row r="5825" spans="1:6" x14ac:dyDescent="0.25">
      <c r="A5825" t="s">
        <v>219</v>
      </c>
      <c r="B5825" t="s">
        <v>2816</v>
      </c>
      <c r="C5825" s="18" t="s">
        <v>2817</v>
      </c>
      <c r="D5825" s="79">
        <v>44012</v>
      </c>
      <c r="E5825" s="79" t="str">
        <f>_xlfn.IFNA(IF(LEFT(VLOOKUP(RecordTable[[#This Row],[METRC]],METRC!A:B,2,FALSE),4)=LEFT(RecordTable[[#This Row],[CloneBarcode]],4),"match","MISMATCH"),"dead")</f>
        <v>dead</v>
      </c>
      <c r="F5825" s="79" t="str">
        <f>_xlfn.IFNA(INDEX(Table6[[#All],[Location]],MATCH(RecordTable[[#This Row],[METRC]],Table6[Tag],0)),"DEAD")</f>
        <v>DEAD</v>
      </c>
    </row>
    <row r="5826" spans="1:6" x14ac:dyDescent="0.25">
      <c r="A5826" t="s">
        <v>230</v>
      </c>
      <c r="B5826" t="s">
        <v>2835</v>
      </c>
      <c r="C5826" s="18" t="s">
        <v>2836</v>
      </c>
      <c r="D5826" s="79">
        <v>44012</v>
      </c>
      <c r="E5826" s="79" t="str">
        <f>_xlfn.IFNA(IF(LEFT(VLOOKUP(RecordTable[[#This Row],[METRC]],METRC!A:B,2,FALSE),4)=LEFT(RecordTable[[#This Row],[CloneBarcode]],4),"match","MISMATCH"),"dead")</f>
        <v>dead</v>
      </c>
      <c r="F5826" s="79" t="str">
        <f>_xlfn.IFNA(INDEX(Table6[[#All],[Location]],MATCH(RecordTable[[#This Row],[METRC]],Table6[Tag],0)),"DEAD")</f>
        <v>DEAD</v>
      </c>
    </row>
    <row r="5827" spans="1:6" x14ac:dyDescent="0.25">
      <c r="A5827" t="s">
        <v>241</v>
      </c>
      <c r="B5827" t="s">
        <v>2846</v>
      </c>
      <c r="C5827" s="18" t="s">
        <v>2847</v>
      </c>
      <c r="D5827" s="79">
        <v>44012</v>
      </c>
      <c r="E5827" s="79" t="str">
        <f>_xlfn.IFNA(IF(LEFT(VLOOKUP(RecordTable[[#This Row],[METRC]],METRC!A:B,2,FALSE),4)=LEFT(RecordTable[[#This Row],[CloneBarcode]],4),"match","MISMATCH"),"dead")</f>
        <v>dead</v>
      </c>
      <c r="F5827" s="79" t="str">
        <f>_xlfn.IFNA(INDEX(Table6[[#All],[Location]],MATCH(RecordTable[[#This Row],[METRC]],Table6[Tag],0)),"DEAD")</f>
        <v>DEAD</v>
      </c>
    </row>
    <row r="5828" spans="1:6" x14ac:dyDescent="0.25">
      <c r="A5828" t="s">
        <v>250</v>
      </c>
      <c r="B5828" t="s">
        <v>2856</v>
      </c>
      <c r="C5828" s="18" t="s">
        <v>2857</v>
      </c>
      <c r="D5828" s="79">
        <v>44012</v>
      </c>
      <c r="E5828" s="79" t="str">
        <f>_xlfn.IFNA(IF(LEFT(VLOOKUP(RecordTable[[#This Row],[METRC]],METRC!A:B,2,FALSE),4)=LEFT(RecordTable[[#This Row],[CloneBarcode]],4),"match","MISMATCH"),"dead")</f>
        <v>dead</v>
      </c>
      <c r="F5828" s="79" t="str">
        <f>_xlfn.IFNA(INDEX(Table6[[#All],[Location]],MATCH(RecordTable[[#This Row],[METRC]],Table6[Tag],0)),"DEAD")</f>
        <v>DEAD</v>
      </c>
    </row>
    <row r="5829" spans="1:6" x14ac:dyDescent="0.25">
      <c r="A5829" t="s">
        <v>243</v>
      </c>
      <c r="B5829" t="s">
        <v>2850</v>
      </c>
      <c r="C5829" s="18" t="s">
        <v>2851</v>
      </c>
      <c r="D5829" s="79">
        <v>44012</v>
      </c>
      <c r="E5829" s="79" t="str">
        <f>_xlfn.IFNA(IF(LEFT(VLOOKUP(RecordTable[[#This Row],[METRC]],METRC!A:B,2,FALSE),4)=LEFT(RecordTable[[#This Row],[CloneBarcode]],4),"match","MISMATCH"),"dead")</f>
        <v>dead</v>
      </c>
      <c r="F5829" s="79" t="str">
        <f>_xlfn.IFNA(INDEX(Table6[[#All],[Location]],MATCH(RecordTable[[#This Row],[METRC]],Table6[Tag],0)),"DEAD")</f>
        <v>DEAD</v>
      </c>
    </row>
    <row r="5830" spans="1:6" x14ac:dyDescent="0.25">
      <c r="A5830" t="s">
        <v>5024</v>
      </c>
      <c r="B5830" t="s">
        <v>7325</v>
      </c>
      <c r="C5830" s="18" t="s">
        <v>7329</v>
      </c>
      <c r="D5830" s="79">
        <v>44012</v>
      </c>
      <c r="E5830" s="79" t="str">
        <f>_xlfn.IFNA(IF(LEFT(VLOOKUP(RecordTable[[#This Row],[METRC]],METRC!A:B,2,FALSE),4)=LEFT(RecordTable[[#This Row],[CloneBarcode]],4),"match","MISMATCH"),"dead")</f>
        <v>dead</v>
      </c>
      <c r="F5830" s="79" t="str">
        <f>_xlfn.IFNA(INDEX(Table6[[#All],[Location]],MATCH(RecordTable[[#This Row],[METRC]],Table6[Tag],0)),"DEAD")</f>
        <v>DEAD</v>
      </c>
    </row>
    <row r="5831" spans="1:6" x14ac:dyDescent="0.25">
      <c r="A5831" t="s">
        <v>228</v>
      </c>
      <c r="B5831" t="s">
        <v>229</v>
      </c>
      <c r="C5831" s="18" t="s">
        <v>2834</v>
      </c>
      <c r="D5831" s="79">
        <v>44012</v>
      </c>
      <c r="E5831" s="79" t="str">
        <f>_xlfn.IFNA(IF(LEFT(VLOOKUP(RecordTable[[#This Row],[METRC]],METRC!A:B,2,FALSE),4)=LEFT(RecordTable[[#This Row],[CloneBarcode]],4),"match","MISMATCH"),"dead")</f>
        <v>dead</v>
      </c>
      <c r="F5831" s="79" t="str">
        <f>_xlfn.IFNA(INDEX(Table6[[#All],[Location]],MATCH(RecordTable[[#This Row],[METRC]],Table6[Tag],0)),"DEAD")</f>
        <v>DEAD</v>
      </c>
    </row>
    <row r="5832" spans="1:6" x14ac:dyDescent="0.25">
      <c r="A5832" t="s">
        <v>238</v>
      </c>
      <c r="B5832" t="s">
        <v>2639</v>
      </c>
      <c r="C5832" s="18" t="s">
        <v>2842</v>
      </c>
      <c r="D5832" s="79">
        <v>44012</v>
      </c>
      <c r="E5832" s="79" t="str">
        <f>_xlfn.IFNA(IF(LEFT(VLOOKUP(RecordTable[[#This Row],[METRC]],METRC!A:B,2,FALSE),4)=LEFT(RecordTable[[#This Row],[CloneBarcode]],4),"match","MISMATCH"),"dead")</f>
        <v>dead</v>
      </c>
      <c r="F5832" s="79" t="str">
        <f>_xlfn.IFNA(INDEX(Table6[[#All],[Location]],MATCH(RecordTable[[#This Row],[METRC]],Table6[Tag],0)),"DEAD")</f>
        <v>DEAD</v>
      </c>
    </row>
    <row r="5833" spans="1:6" x14ac:dyDescent="0.25">
      <c r="A5833" t="s">
        <v>235</v>
      </c>
      <c r="B5833" t="s">
        <v>2639</v>
      </c>
      <c r="C5833" s="18" t="s">
        <v>2840</v>
      </c>
      <c r="D5833" s="79">
        <v>44012</v>
      </c>
      <c r="E5833" s="79" t="str">
        <f>_xlfn.IFNA(IF(LEFT(VLOOKUP(RecordTable[[#This Row],[METRC]],METRC!A:B,2,FALSE),4)=LEFT(RecordTable[[#This Row],[CloneBarcode]],4),"match","MISMATCH"),"dead")</f>
        <v>dead</v>
      </c>
      <c r="F5833" s="79" t="str">
        <f>_xlfn.IFNA(INDEX(Table6[[#All],[Location]],MATCH(RecordTable[[#This Row],[METRC]],Table6[Tag],0)),"DEAD")</f>
        <v>DEAD</v>
      </c>
    </row>
    <row r="5834" spans="1:6" x14ac:dyDescent="0.25">
      <c r="A5834" t="s">
        <v>221</v>
      </c>
      <c r="B5834" t="s">
        <v>2820</v>
      </c>
      <c r="C5834" s="18" t="s">
        <v>2821</v>
      </c>
      <c r="D5834" s="79">
        <v>44012</v>
      </c>
      <c r="E5834" s="79" t="str">
        <f>_xlfn.IFNA(IF(LEFT(VLOOKUP(RecordTable[[#This Row],[METRC]],METRC!A:B,2,FALSE),4)=LEFT(RecordTable[[#This Row],[CloneBarcode]],4),"match","MISMATCH"),"dead")</f>
        <v>dead</v>
      </c>
      <c r="F5834" s="79" t="str">
        <f>_xlfn.IFNA(INDEX(Table6[[#All],[Location]],MATCH(RecordTable[[#This Row],[METRC]],Table6[Tag],0)),"DEAD")</f>
        <v>DEAD</v>
      </c>
    </row>
    <row r="5835" spans="1:6" x14ac:dyDescent="0.25">
      <c r="A5835" t="s">
        <v>234</v>
      </c>
      <c r="B5835" t="s">
        <v>2639</v>
      </c>
      <c r="C5835" s="18" t="s">
        <v>2839</v>
      </c>
      <c r="D5835" s="79">
        <v>44012</v>
      </c>
      <c r="E5835" s="79" t="str">
        <f>_xlfn.IFNA(IF(LEFT(VLOOKUP(RecordTable[[#This Row],[METRC]],METRC!A:B,2,FALSE),4)=LEFT(RecordTable[[#This Row],[CloneBarcode]],4),"match","MISMATCH"),"dead")</f>
        <v>dead</v>
      </c>
      <c r="F5835" s="79" t="str">
        <f>_xlfn.IFNA(INDEX(Table6[[#All],[Location]],MATCH(RecordTable[[#This Row],[METRC]],Table6[Tag],0)),"DEAD")</f>
        <v>DEAD</v>
      </c>
    </row>
    <row r="5836" spans="1:6" x14ac:dyDescent="0.25">
      <c r="A5836" t="s">
        <v>274</v>
      </c>
      <c r="B5836" t="s">
        <v>2734</v>
      </c>
      <c r="C5836" s="18" t="s">
        <v>2887</v>
      </c>
      <c r="D5836" s="79">
        <v>44012</v>
      </c>
      <c r="E5836" s="79" t="str">
        <f>_xlfn.IFNA(IF(LEFT(VLOOKUP(RecordTable[[#This Row],[METRC]],METRC!A:B,2,FALSE),4)=LEFT(RecordTable[[#This Row],[CloneBarcode]],4),"match","MISMATCH"),"dead")</f>
        <v>dead</v>
      </c>
      <c r="F5836" s="79" t="str">
        <f>_xlfn.IFNA(INDEX(Table6[[#All],[Location]],MATCH(RecordTable[[#This Row],[METRC]],Table6[Tag],0)),"DEAD")</f>
        <v>DEAD</v>
      </c>
    </row>
    <row r="5837" spans="1:6" x14ac:dyDescent="0.25">
      <c r="A5837" t="s">
        <v>231</v>
      </c>
      <c r="B5837" t="s">
        <v>2639</v>
      </c>
      <c r="C5837" s="18" t="s">
        <v>2837</v>
      </c>
      <c r="D5837" s="79">
        <v>44012</v>
      </c>
      <c r="E5837" s="79" t="str">
        <f>_xlfn.IFNA(IF(LEFT(VLOOKUP(RecordTable[[#This Row],[METRC]],METRC!A:B,2,FALSE),4)=LEFT(RecordTable[[#This Row],[CloneBarcode]],4),"match","MISMATCH"),"dead")</f>
        <v>dead</v>
      </c>
      <c r="F5837" s="79" t="str">
        <f>_xlfn.IFNA(INDEX(Table6[[#All],[Location]],MATCH(RecordTable[[#This Row],[METRC]],Table6[Tag],0)),"DEAD")</f>
        <v>DEAD</v>
      </c>
    </row>
    <row r="5838" spans="1:6" x14ac:dyDescent="0.25">
      <c r="A5838" t="s">
        <v>220</v>
      </c>
      <c r="B5838" t="s">
        <v>2818</v>
      </c>
      <c r="C5838" s="18" t="s">
        <v>2819</v>
      </c>
      <c r="D5838" s="79">
        <v>44012</v>
      </c>
      <c r="E5838" s="79" t="str">
        <f>_xlfn.IFNA(IF(LEFT(VLOOKUP(RecordTable[[#This Row],[METRC]],METRC!A:B,2,FALSE),4)=LEFT(RecordTable[[#This Row],[CloneBarcode]],4),"match","MISMATCH"),"dead")</f>
        <v>dead</v>
      </c>
      <c r="F5838" s="79" t="str">
        <f>_xlfn.IFNA(INDEX(Table6[[#All],[Location]],MATCH(RecordTable[[#This Row],[METRC]],Table6[Tag],0)),"DEAD")</f>
        <v>DEAD</v>
      </c>
    </row>
    <row r="5839" spans="1:6" x14ac:dyDescent="0.25">
      <c r="A5839" t="s">
        <v>276</v>
      </c>
      <c r="B5839" t="s">
        <v>2734</v>
      </c>
      <c r="C5839" s="18" t="s">
        <v>2889</v>
      </c>
      <c r="D5839" s="79">
        <v>44012</v>
      </c>
      <c r="E5839" s="79" t="str">
        <f>_xlfn.IFNA(IF(LEFT(VLOOKUP(RecordTable[[#This Row],[METRC]],METRC!A:B,2,FALSE),4)=LEFT(RecordTable[[#This Row],[CloneBarcode]],4),"match","MISMATCH"),"dead")</f>
        <v>dead</v>
      </c>
      <c r="F5839" s="79" t="str">
        <f>_xlfn.IFNA(INDEX(Table6[[#All],[Location]],MATCH(RecordTable[[#This Row],[METRC]],Table6[Tag],0)),"DEAD")</f>
        <v>DEAD</v>
      </c>
    </row>
    <row r="5840" spans="1:6" x14ac:dyDescent="0.25">
      <c r="A5840" t="s">
        <v>257</v>
      </c>
      <c r="B5840" t="s">
        <v>2865</v>
      </c>
      <c r="C5840" s="18" t="s">
        <v>2866</v>
      </c>
      <c r="D5840" s="79">
        <v>44012</v>
      </c>
      <c r="E5840" s="79" t="str">
        <f>_xlfn.IFNA(IF(LEFT(VLOOKUP(RecordTable[[#This Row],[METRC]],METRC!A:B,2,FALSE),4)=LEFT(RecordTable[[#This Row],[CloneBarcode]],4),"match","MISMATCH"),"dead")</f>
        <v>dead</v>
      </c>
      <c r="F5840" s="79" t="str">
        <f>_xlfn.IFNA(INDEX(Table6[[#All],[Location]],MATCH(RecordTable[[#This Row],[METRC]],Table6[Tag],0)),"DEAD")</f>
        <v>DEAD</v>
      </c>
    </row>
    <row r="5841" spans="1:6" x14ac:dyDescent="0.25">
      <c r="A5841" t="s">
        <v>246</v>
      </c>
      <c r="B5841" t="s">
        <v>117</v>
      </c>
      <c r="C5841" s="18" t="s">
        <v>2853</v>
      </c>
      <c r="D5841" s="79">
        <v>44012</v>
      </c>
      <c r="E5841" s="79" t="str">
        <f>_xlfn.IFNA(IF(LEFT(VLOOKUP(RecordTable[[#This Row],[METRC]],METRC!A:B,2,FALSE),4)=LEFT(RecordTable[[#This Row],[CloneBarcode]],4),"match","MISMATCH"),"dead")</f>
        <v>dead</v>
      </c>
      <c r="F5841" s="79" t="str">
        <f>_xlfn.IFNA(INDEX(Table6[[#All],[Location]],MATCH(RecordTable[[#This Row],[METRC]],Table6[Tag],0)),"DEAD")</f>
        <v>DEAD</v>
      </c>
    </row>
    <row r="5842" spans="1:6" x14ac:dyDescent="0.25">
      <c r="A5842" t="s">
        <v>239</v>
      </c>
      <c r="B5842" t="s">
        <v>2843</v>
      </c>
      <c r="C5842" s="18" t="s">
        <v>2844</v>
      </c>
      <c r="D5842" s="79">
        <v>44012</v>
      </c>
      <c r="E5842" s="79" t="str">
        <f>_xlfn.IFNA(IF(LEFT(VLOOKUP(RecordTable[[#This Row],[METRC]],METRC!A:B,2,FALSE),4)=LEFT(RecordTable[[#This Row],[CloneBarcode]],4),"match","MISMATCH"),"dead")</f>
        <v>dead</v>
      </c>
      <c r="F5842" s="79" t="str">
        <f>_xlfn.IFNA(INDEX(Table6[[#All],[Location]],MATCH(RecordTable[[#This Row],[METRC]],Table6[Tag],0)),"DEAD")</f>
        <v>DEAD</v>
      </c>
    </row>
    <row r="5843" spans="1:6" x14ac:dyDescent="0.25">
      <c r="A5843" t="s">
        <v>264</v>
      </c>
      <c r="B5843" t="s">
        <v>229</v>
      </c>
      <c r="C5843" s="18" t="s">
        <v>2876</v>
      </c>
      <c r="D5843" s="79">
        <v>44012</v>
      </c>
      <c r="E5843" s="79" t="str">
        <f>_xlfn.IFNA(IF(LEFT(VLOOKUP(RecordTable[[#This Row],[METRC]],METRC!A:B,2,FALSE),4)=LEFT(RecordTable[[#This Row],[CloneBarcode]],4),"match","MISMATCH"),"dead")</f>
        <v>dead</v>
      </c>
      <c r="F5843" s="79" t="str">
        <f>_xlfn.IFNA(INDEX(Table6[[#All],[Location]],MATCH(RecordTable[[#This Row],[METRC]],Table6[Tag],0)),"DEAD")</f>
        <v>DEAD</v>
      </c>
    </row>
    <row r="5844" spans="1:6" x14ac:dyDescent="0.25">
      <c r="A5844" t="s">
        <v>275</v>
      </c>
      <c r="B5844" t="s">
        <v>2734</v>
      </c>
      <c r="C5844" s="18" t="s">
        <v>2888</v>
      </c>
      <c r="D5844" s="79">
        <v>44012</v>
      </c>
      <c r="E5844" s="79" t="str">
        <f>_xlfn.IFNA(IF(LEFT(VLOOKUP(RecordTable[[#This Row],[METRC]],METRC!A:B,2,FALSE),4)=LEFT(RecordTable[[#This Row],[CloneBarcode]],4),"match","MISMATCH"),"dead")</f>
        <v>dead</v>
      </c>
      <c r="F5844" s="79" t="str">
        <f>_xlfn.IFNA(INDEX(Table6[[#All],[Location]],MATCH(RecordTable[[#This Row],[METRC]],Table6[Tag],0)),"DEAD")</f>
        <v>DEAD</v>
      </c>
    </row>
    <row r="5845" spans="1:6" x14ac:dyDescent="0.25">
      <c r="A5845" t="s">
        <v>266</v>
      </c>
      <c r="B5845" t="s">
        <v>117</v>
      </c>
      <c r="C5845" s="18" t="s">
        <v>2878</v>
      </c>
      <c r="D5845" s="79">
        <v>44012</v>
      </c>
      <c r="E5845" s="79" t="str">
        <f>_xlfn.IFNA(IF(LEFT(VLOOKUP(RecordTable[[#This Row],[METRC]],METRC!A:B,2,FALSE),4)=LEFT(RecordTable[[#This Row],[CloneBarcode]],4),"match","MISMATCH"),"dead")</f>
        <v>dead</v>
      </c>
      <c r="F5845" s="79" t="str">
        <f>_xlfn.IFNA(INDEX(Table6[[#All],[Location]],MATCH(RecordTable[[#This Row],[METRC]],Table6[Tag],0)),"DEAD")</f>
        <v>DEAD</v>
      </c>
    </row>
    <row r="5846" spans="1:6" x14ac:dyDescent="0.25">
      <c r="A5846" t="s">
        <v>262</v>
      </c>
      <c r="B5846" t="s">
        <v>229</v>
      </c>
      <c r="C5846" s="18" t="s">
        <v>2875</v>
      </c>
      <c r="D5846" s="79">
        <v>44012</v>
      </c>
      <c r="E5846" s="79" t="str">
        <f>_xlfn.IFNA(IF(LEFT(VLOOKUP(RecordTable[[#This Row],[METRC]],METRC!A:B,2,FALSE),4)=LEFT(RecordTable[[#This Row],[CloneBarcode]],4),"match","MISMATCH"),"dead")</f>
        <v>dead</v>
      </c>
      <c r="F5846" s="79" t="str">
        <f>_xlfn.IFNA(INDEX(Table6[[#All],[Location]],MATCH(RecordTable[[#This Row],[METRC]],Table6[Tag],0)),"DEAD")</f>
        <v>DEAD</v>
      </c>
    </row>
    <row r="5847" spans="1:6" x14ac:dyDescent="0.25">
      <c r="A5847" t="s">
        <v>169</v>
      </c>
      <c r="B5847" t="s">
        <v>2636</v>
      </c>
      <c r="C5847" s="18" t="s">
        <v>2770</v>
      </c>
      <c r="D5847" s="79">
        <v>44012</v>
      </c>
      <c r="E5847" s="79" t="str">
        <f>_xlfn.IFNA(IF(LEFT(VLOOKUP(RecordTable[[#This Row],[METRC]],METRC!A:B,2,FALSE),4)=LEFT(RecordTable[[#This Row],[CloneBarcode]],4),"match","MISMATCH"),"dead")</f>
        <v>dead</v>
      </c>
      <c r="F5847" s="79" t="str">
        <f>_xlfn.IFNA(INDEX(Table6[[#All],[Location]],MATCH(RecordTable[[#This Row],[METRC]],Table6[Tag],0)),"DEAD")</f>
        <v>DEAD</v>
      </c>
    </row>
    <row r="5848" spans="1:6" x14ac:dyDescent="0.25">
      <c r="A5848" t="s">
        <v>192</v>
      </c>
      <c r="B5848" t="s">
        <v>2679</v>
      </c>
      <c r="C5848" s="18" t="s">
        <v>2783</v>
      </c>
      <c r="D5848" s="79">
        <v>44012</v>
      </c>
      <c r="E5848" s="79" t="str">
        <f>_xlfn.IFNA(IF(LEFT(VLOOKUP(RecordTable[[#This Row],[METRC]],METRC!A:B,2,FALSE),4)=LEFT(RecordTable[[#This Row],[CloneBarcode]],4),"match","MISMATCH"),"dead")</f>
        <v>dead</v>
      </c>
      <c r="F5848" s="79" t="str">
        <f>_xlfn.IFNA(INDEX(Table6[[#All],[Location]],MATCH(RecordTable[[#This Row],[METRC]],Table6[Tag],0)),"DEAD")</f>
        <v>DEAD</v>
      </c>
    </row>
    <row r="5849" spans="1:6" x14ac:dyDescent="0.25">
      <c r="A5849" t="s">
        <v>281</v>
      </c>
      <c r="B5849" t="s">
        <v>283</v>
      </c>
      <c r="C5849" s="18" t="s">
        <v>2894</v>
      </c>
      <c r="D5849" s="79">
        <v>44012</v>
      </c>
      <c r="E5849" s="79" t="str">
        <f>_xlfn.IFNA(IF(LEFT(VLOOKUP(RecordTable[[#This Row],[METRC]],METRC!A:B,2,FALSE),4)=LEFT(RecordTable[[#This Row],[CloneBarcode]],4),"match","MISMATCH"),"dead")</f>
        <v>dead</v>
      </c>
      <c r="F5849" s="79" t="str">
        <f>_xlfn.IFNA(INDEX(Table6[[#All],[Location]],MATCH(RecordTable[[#This Row],[METRC]],Table6[Tag],0)),"DEAD")</f>
        <v>DEAD</v>
      </c>
    </row>
    <row r="5850" spans="1:6" x14ac:dyDescent="0.25">
      <c r="A5850" t="s">
        <v>256</v>
      </c>
      <c r="B5850" t="s">
        <v>2863</v>
      </c>
      <c r="C5850" s="18" t="s">
        <v>2864</v>
      </c>
      <c r="D5850" s="79">
        <v>44012</v>
      </c>
      <c r="E5850" s="79" t="str">
        <f>_xlfn.IFNA(IF(LEFT(VLOOKUP(RecordTable[[#This Row],[METRC]],METRC!A:B,2,FALSE),4)=LEFT(RecordTable[[#This Row],[CloneBarcode]],4),"match","MISMATCH"),"dead")</f>
        <v>dead</v>
      </c>
      <c r="F5850" s="79" t="str">
        <f>_xlfn.IFNA(INDEX(Table6[[#All],[Location]],MATCH(RecordTable[[#This Row],[METRC]],Table6[Tag],0)),"DEAD")</f>
        <v>DEAD</v>
      </c>
    </row>
    <row r="5851" spans="1:6" x14ac:dyDescent="0.25">
      <c r="A5851" t="s">
        <v>5038</v>
      </c>
      <c r="B5851" t="s">
        <v>7331</v>
      </c>
      <c r="C5851" s="18" t="s">
        <v>7332</v>
      </c>
      <c r="D5851" s="79">
        <v>44012</v>
      </c>
      <c r="E5851" s="79" t="str">
        <f>_xlfn.IFNA(IF(LEFT(VLOOKUP(RecordTable[[#This Row],[METRC]],METRC!A:B,2,FALSE),4)=LEFT(RecordTable[[#This Row],[CloneBarcode]],4),"match","MISMATCH"),"dead")</f>
        <v>dead</v>
      </c>
      <c r="F5851" s="79" t="str">
        <f>_xlfn.IFNA(INDEX(Table6[[#All],[Location]],MATCH(RecordTable[[#This Row],[METRC]],Table6[Tag],0)),"DEAD")</f>
        <v>DEAD</v>
      </c>
    </row>
    <row r="5852" spans="1:6" x14ac:dyDescent="0.25">
      <c r="A5852" t="s">
        <v>5026</v>
      </c>
      <c r="B5852" t="s">
        <v>7334</v>
      </c>
      <c r="C5852" s="18" t="s">
        <v>7335</v>
      </c>
      <c r="D5852" s="79">
        <v>44012</v>
      </c>
      <c r="E5852" s="79" t="str">
        <f>_xlfn.IFNA(IF(LEFT(VLOOKUP(RecordTable[[#This Row],[METRC]],METRC!A:B,2,FALSE),4)=LEFT(RecordTable[[#This Row],[CloneBarcode]],4),"match","MISMATCH"),"dead")</f>
        <v>dead</v>
      </c>
      <c r="F5852" s="79" t="str">
        <f>_xlfn.IFNA(INDEX(Table6[[#All],[Location]],MATCH(RecordTable[[#This Row],[METRC]],Table6[Tag],0)),"DEAD")</f>
        <v>DEAD</v>
      </c>
    </row>
    <row r="5853" spans="1:6" x14ac:dyDescent="0.25">
      <c r="A5853" t="s">
        <v>5036</v>
      </c>
      <c r="B5853" t="s">
        <v>7337</v>
      </c>
      <c r="C5853" s="18" t="s">
        <v>7338</v>
      </c>
      <c r="D5853" s="79">
        <v>44012</v>
      </c>
      <c r="E5853" s="79" t="str">
        <f>_xlfn.IFNA(IF(LEFT(VLOOKUP(RecordTable[[#This Row],[METRC]],METRC!A:B,2,FALSE),4)=LEFT(RecordTable[[#This Row],[CloneBarcode]],4),"match","MISMATCH"),"dead")</f>
        <v>dead</v>
      </c>
      <c r="F5853" s="79" t="str">
        <f>_xlfn.IFNA(INDEX(Table6[[#All],[Location]],MATCH(RecordTable[[#This Row],[METRC]],Table6[Tag],0)),"DEAD")</f>
        <v>DEAD</v>
      </c>
    </row>
    <row r="5854" spans="1:6" x14ac:dyDescent="0.25">
      <c r="A5854" t="s">
        <v>5035</v>
      </c>
      <c r="B5854" t="s">
        <v>7339</v>
      </c>
      <c r="C5854" s="18" t="s">
        <v>7340</v>
      </c>
      <c r="D5854" s="79">
        <v>44012</v>
      </c>
      <c r="E5854" s="79" t="str">
        <f>_xlfn.IFNA(IF(LEFT(VLOOKUP(RecordTable[[#This Row],[METRC]],METRC!A:B,2,FALSE),4)=LEFT(RecordTable[[#This Row],[CloneBarcode]],4),"match","MISMATCH"),"dead")</f>
        <v>dead</v>
      </c>
      <c r="F5854" s="79" t="str">
        <f>_xlfn.IFNA(INDEX(Table6[[#All],[Location]],MATCH(RecordTable[[#This Row],[METRC]],Table6[Tag],0)),"DEAD")</f>
        <v>DEAD</v>
      </c>
    </row>
    <row r="5855" spans="1:6" x14ac:dyDescent="0.25">
      <c r="A5855" t="s">
        <v>5041</v>
      </c>
      <c r="B5855" t="s">
        <v>7341</v>
      </c>
      <c r="C5855" s="18" t="s">
        <v>7342</v>
      </c>
      <c r="D5855" s="79">
        <v>44012</v>
      </c>
      <c r="E5855" s="79" t="str">
        <f>_xlfn.IFNA(IF(LEFT(VLOOKUP(RecordTable[[#This Row],[METRC]],METRC!A:B,2,FALSE),4)=LEFT(RecordTable[[#This Row],[CloneBarcode]],4),"match","MISMATCH"),"dead")</f>
        <v>dead</v>
      </c>
      <c r="F5855" s="79" t="str">
        <f>_xlfn.IFNA(INDEX(Table6[[#All],[Location]],MATCH(RecordTable[[#This Row],[METRC]],Table6[Tag],0)),"DEAD")</f>
        <v>DEAD</v>
      </c>
    </row>
    <row r="5856" spans="1:6" x14ac:dyDescent="0.25">
      <c r="A5856" t="s">
        <v>569</v>
      </c>
      <c r="B5856" t="s">
        <v>2848</v>
      </c>
      <c r="C5856" s="18" t="s">
        <v>7343</v>
      </c>
      <c r="D5856" s="79">
        <v>44012</v>
      </c>
      <c r="E5856" s="79" t="str">
        <f>_xlfn.IFNA(IF(LEFT(VLOOKUP(RecordTable[[#This Row],[METRC]],METRC!A:B,2,FALSE),4)=LEFT(RecordTable[[#This Row],[CloneBarcode]],4),"match","MISMATCH"),"dead")</f>
        <v>dead</v>
      </c>
      <c r="F5856" s="79" t="str">
        <f>_xlfn.IFNA(INDEX(Table6[[#All],[Location]],MATCH(RecordTable[[#This Row],[METRC]],Table6[Tag],0)),"DEAD")</f>
        <v>DEAD</v>
      </c>
    </row>
    <row r="5857" spans="1:6" x14ac:dyDescent="0.25">
      <c r="A5857" t="s">
        <v>5039</v>
      </c>
      <c r="B5857" t="s">
        <v>7344</v>
      </c>
      <c r="C5857" s="18" t="s">
        <v>7345</v>
      </c>
      <c r="D5857" s="79">
        <v>44012</v>
      </c>
      <c r="E5857" s="79" t="str">
        <f>_xlfn.IFNA(IF(LEFT(VLOOKUP(RecordTable[[#This Row],[METRC]],METRC!A:B,2,FALSE),4)=LEFT(RecordTable[[#This Row],[CloneBarcode]],4),"match","MISMATCH"),"dead")</f>
        <v>dead</v>
      </c>
      <c r="F5857" s="79" t="str">
        <f>_xlfn.IFNA(INDEX(Table6[[#All],[Location]],MATCH(RecordTable[[#This Row],[METRC]],Table6[Tag],0)),"DEAD")</f>
        <v>DEAD</v>
      </c>
    </row>
    <row r="5858" spans="1:6" x14ac:dyDescent="0.25">
      <c r="A5858" t="s">
        <v>1144</v>
      </c>
      <c r="B5858" t="s">
        <v>2861</v>
      </c>
      <c r="C5858" s="18" t="s">
        <v>7346</v>
      </c>
      <c r="D5858" s="79">
        <v>44012</v>
      </c>
      <c r="E5858" s="79" t="str">
        <f>_xlfn.IFNA(IF(LEFT(VLOOKUP(RecordTable[[#This Row],[METRC]],METRC!A:B,2,FALSE),4)=LEFT(RecordTable[[#This Row],[CloneBarcode]],4),"match","MISMATCH"),"dead")</f>
        <v>dead</v>
      </c>
      <c r="F5858" s="79" t="str">
        <f>_xlfn.IFNA(INDEX(Table6[[#All],[Location]],MATCH(RecordTable[[#This Row],[METRC]],Table6[Tag],0)),"DEAD")</f>
        <v>DEAD</v>
      </c>
    </row>
    <row r="5859" spans="1:6" x14ac:dyDescent="0.25">
      <c r="A5859" t="s">
        <v>5030</v>
      </c>
      <c r="B5859" t="s">
        <v>7347</v>
      </c>
      <c r="C5859" s="18" t="s">
        <v>7348</v>
      </c>
      <c r="D5859" s="79">
        <v>44012</v>
      </c>
      <c r="E5859" s="79" t="str">
        <f>_xlfn.IFNA(IF(LEFT(VLOOKUP(RecordTable[[#This Row],[METRC]],METRC!A:B,2,FALSE),4)=LEFT(RecordTable[[#This Row],[CloneBarcode]],4),"match","MISMATCH"),"dead")</f>
        <v>dead</v>
      </c>
      <c r="F5859" s="79" t="str">
        <f>_xlfn.IFNA(INDEX(Table6[[#All],[Location]],MATCH(RecordTable[[#This Row],[METRC]],Table6[Tag],0)),"DEAD")</f>
        <v>DEAD</v>
      </c>
    </row>
    <row r="5860" spans="1:6" x14ac:dyDescent="0.25">
      <c r="A5860" t="s">
        <v>5025</v>
      </c>
      <c r="B5860" t="s">
        <v>7349</v>
      </c>
      <c r="C5860" s="18" t="s">
        <v>7350</v>
      </c>
      <c r="D5860" s="79">
        <v>44012</v>
      </c>
      <c r="E5860" s="79" t="str">
        <f>_xlfn.IFNA(IF(LEFT(VLOOKUP(RecordTable[[#This Row],[METRC]],METRC!A:B,2,FALSE),4)=LEFT(RecordTable[[#This Row],[CloneBarcode]],4),"match","MISMATCH"),"dead")</f>
        <v>dead</v>
      </c>
      <c r="F5860" s="79" t="str">
        <f>_xlfn.IFNA(INDEX(Table6[[#All],[Location]],MATCH(RecordTable[[#This Row],[METRC]],Table6[Tag],0)),"DEAD")</f>
        <v>DEAD</v>
      </c>
    </row>
    <row r="5861" spans="1:6" x14ac:dyDescent="0.25">
      <c r="A5861" t="s">
        <v>5028</v>
      </c>
      <c r="B5861" t="s">
        <v>7351</v>
      </c>
      <c r="C5861" s="18" t="s">
        <v>7352</v>
      </c>
      <c r="D5861" s="79">
        <v>44012</v>
      </c>
      <c r="E5861" s="79" t="str">
        <f>_xlfn.IFNA(IF(LEFT(VLOOKUP(RecordTable[[#This Row],[METRC]],METRC!A:B,2,FALSE),4)=LEFT(RecordTable[[#This Row],[CloneBarcode]],4),"match","MISMATCH"),"dead")</f>
        <v>dead</v>
      </c>
      <c r="F5861" s="79" t="str">
        <f>_xlfn.IFNA(INDEX(Table6[[#All],[Location]],MATCH(RecordTable[[#This Row],[METRC]],Table6[Tag],0)),"DEAD")</f>
        <v>DEAD</v>
      </c>
    </row>
    <row r="5862" spans="1:6" x14ac:dyDescent="0.25">
      <c r="A5862" t="s">
        <v>5040</v>
      </c>
      <c r="B5862" t="s">
        <v>7353</v>
      </c>
      <c r="C5862" s="18" t="s">
        <v>7354</v>
      </c>
      <c r="D5862" s="79">
        <v>44012</v>
      </c>
      <c r="E5862" s="79" t="str">
        <f>_xlfn.IFNA(IF(LEFT(VLOOKUP(RecordTable[[#This Row],[METRC]],METRC!A:B,2,FALSE),4)=LEFT(RecordTable[[#This Row],[CloneBarcode]],4),"match","MISMATCH"),"dead")</f>
        <v>dead</v>
      </c>
      <c r="F5862" s="79" t="str">
        <f>_xlfn.IFNA(INDEX(Table6[[#All],[Location]],MATCH(RecordTable[[#This Row],[METRC]],Table6[Tag],0)),"DEAD")</f>
        <v>DEAD</v>
      </c>
    </row>
    <row r="5863" spans="1:6" x14ac:dyDescent="0.25">
      <c r="A5863" t="s">
        <v>5027</v>
      </c>
      <c r="B5863" t="s">
        <v>7355</v>
      </c>
      <c r="C5863" s="18" t="s">
        <v>7356</v>
      </c>
      <c r="D5863" s="79">
        <v>44012</v>
      </c>
      <c r="E5863" s="79" t="str">
        <f>_xlfn.IFNA(IF(LEFT(VLOOKUP(RecordTable[[#This Row],[METRC]],METRC!A:B,2,FALSE),4)=LEFT(RecordTable[[#This Row],[CloneBarcode]],4),"match","MISMATCH"),"dead")</f>
        <v>dead</v>
      </c>
      <c r="F5863" s="79" t="str">
        <f>_xlfn.IFNA(INDEX(Table6[[#All],[Location]],MATCH(RecordTable[[#This Row],[METRC]],Table6[Tag],0)),"DEAD")</f>
        <v>DEAD</v>
      </c>
    </row>
    <row r="5864" spans="1:6" x14ac:dyDescent="0.25">
      <c r="A5864" t="s">
        <v>5034</v>
      </c>
      <c r="B5864" t="s">
        <v>7326</v>
      </c>
      <c r="C5864" s="18" t="s">
        <v>7357</v>
      </c>
      <c r="D5864" s="79">
        <v>44012</v>
      </c>
      <c r="E5864" s="79" t="str">
        <f>_xlfn.IFNA(IF(LEFT(VLOOKUP(RecordTable[[#This Row],[METRC]],METRC!A:B,2,FALSE),4)=LEFT(RecordTable[[#This Row],[CloneBarcode]],4),"match","MISMATCH"),"dead")</f>
        <v>dead</v>
      </c>
      <c r="F5864" s="79" t="str">
        <f>_xlfn.IFNA(INDEX(Table6[[#All],[Location]],MATCH(RecordTable[[#This Row],[METRC]],Table6[Tag],0)),"DEAD")</f>
        <v>DEAD</v>
      </c>
    </row>
    <row r="5865" spans="1:6" x14ac:dyDescent="0.25">
      <c r="A5865" t="s">
        <v>5031</v>
      </c>
      <c r="B5865" t="s">
        <v>7358</v>
      </c>
      <c r="C5865" s="18" t="s">
        <v>7359</v>
      </c>
      <c r="D5865" s="79">
        <v>44012</v>
      </c>
      <c r="E5865" s="79" t="str">
        <f>_xlfn.IFNA(IF(LEFT(VLOOKUP(RecordTable[[#This Row],[METRC]],METRC!A:B,2,FALSE),4)=LEFT(RecordTable[[#This Row],[CloneBarcode]],4),"match","MISMATCH"),"dead")</f>
        <v>dead</v>
      </c>
      <c r="F5865" s="79" t="str">
        <f>_xlfn.IFNA(INDEX(Table6[[#All],[Location]],MATCH(RecordTable[[#This Row],[METRC]],Table6[Tag],0)),"DEAD")</f>
        <v>DEAD</v>
      </c>
    </row>
    <row r="5866" spans="1:6" x14ac:dyDescent="0.25">
      <c r="A5866" t="s">
        <v>5037</v>
      </c>
      <c r="B5866" t="s">
        <v>7360</v>
      </c>
      <c r="C5866" s="18" t="s">
        <v>7361</v>
      </c>
      <c r="D5866" s="79">
        <v>44012</v>
      </c>
      <c r="E5866" s="79" t="str">
        <f>_xlfn.IFNA(IF(LEFT(VLOOKUP(RecordTable[[#This Row],[METRC]],METRC!A:B,2,FALSE),4)=LEFT(RecordTable[[#This Row],[CloneBarcode]],4),"match","MISMATCH"),"dead")</f>
        <v>dead</v>
      </c>
      <c r="F5866" s="79" t="str">
        <f>_xlfn.IFNA(INDEX(Table6[[#All],[Location]],MATCH(RecordTable[[#This Row],[METRC]],Table6[Tag],0)),"DEAD")</f>
        <v>DEAD</v>
      </c>
    </row>
    <row r="5867" spans="1:6" x14ac:dyDescent="0.25">
      <c r="A5867" t="s">
        <v>5029</v>
      </c>
      <c r="B5867" t="s">
        <v>7362</v>
      </c>
      <c r="C5867" s="18" t="s">
        <v>7363</v>
      </c>
      <c r="D5867" s="79">
        <v>44012</v>
      </c>
      <c r="E5867" s="79" t="str">
        <f>_xlfn.IFNA(IF(LEFT(VLOOKUP(RecordTable[[#This Row],[METRC]],METRC!A:B,2,FALSE),4)=LEFT(RecordTable[[#This Row],[CloneBarcode]],4),"match","MISMATCH"),"dead")</f>
        <v>dead</v>
      </c>
      <c r="F5867" s="79" t="str">
        <f>_xlfn.IFNA(INDEX(Table6[[#All],[Location]],MATCH(RecordTable[[#This Row],[METRC]],Table6[Tag],0)),"DEAD")</f>
        <v>DEAD</v>
      </c>
    </row>
    <row r="5868" spans="1:6" x14ac:dyDescent="0.25">
      <c r="A5868" t="s">
        <v>5033</v>
      </c>
      <c r="B5868" t="s">
        <v>7364</v>
      </c>
      <c r="C5868" s="18" t="s">
        <v>7365</v>
      </c>
      <c r="D5868" s="79">
        <v>44012</v>
      </c>
      <c r="E5868" s="79" t="str">
        <f>_xlfn.IFNA(IF(LEFT(VLOOKUP(RecordTable[[#This Row],[METRC]],METRC!A:B,2,FALSE),4)=LEFT(RecordTable[[#This Row],[CloneBarcode]],4),"match","MISMATCH"),"dead")</f>
        <v>dead</v>
      </c>
      <c r="F5868" s="79" t="str">
        <f>_xlfn.IFNA(INDEX(Table6[[#All],[Location]],MATCH(RecordTable[[#This Row],[METRC]],Table6[Tag],0)),"DEAD")</f>
        <v>DEAD</v>
      </c>
    </row>
    <row r="5869" spans="1:6" x14ac:dyDescent="0.25">
      <c r="A5869" t="s">
        <v>568</v>
      </c>
      <c r="B5869" t="s">
        <v>2800</v>
      </c>
      <c r="C5869" s="18" t="s">
        <v>7366</v>
      </c>
      <c r="D5869" s="79">
        <v>44012</v>
      </c>
      <c r="E5869" s="79" t="str">
        <f>_xlfn.IFNA(IF(LEFT(VLOOKUP(RecordTable[[#This Row],[METRC]],METRC!A:B,2,FALSE),4)=LEFT(RecordTable[[#This Row],[CloneBarcode]],4),"match","MISMATCH"),"dead")</f>
        <v>dead</v>
      </c>
      <c r="F5869" s="79" t="str">
        <f>_xlfn.IFNA(INDEX(Table6[[#All],[Location]],MATCH(RecordTable[[#This Row],[METRC]],Table6[Tag],0)),"DEAD")</f>
        <v>DEAD</v>
      </c>
    </row>
    <row r="5870" spans="1:6" x14ac:dyDescent="0.25">
      <c r="A5870" t="s">
        <v>576</v>
      </c>
      <c r="B5870" t="s">
        <v>2633</v>
      </c>
      <c r="C5870" s="18" t="s">
        <v>7367</v>
      </c>
      <c r="D5870" s="79">
        <v>44012</v>
      </c>
      <c r="E5870" s="79" t="str">
        <f>_xlfn.IFNA(IF(LEFT(VLOOKUP(RecordTable[[#This Row],[METRC]],METRC!A:B,2,FALSE),4)=LEFT(RecordTable[[#This Row],[CloneBarcode]],4),"match","MISMATCH"),"dead")</f>
        <v>dead</v>
      </c>
      <c r="F5870" s="79" t="str">
        <f>_xlfn.IFNA(INDEX(Table6[[#All],[Location]],MATCH(RecordTable[[#This Row],[METRC]],Table6[Tag],0)),"DEAD")</f>
        <v>DEAD</v>
      </c>
    </row>
    <row r="5871" spans="1:6" x14ac:dyDescent="0.25">
      <c r="A5871" t="s">
        <v>933</v>
      </c>
      <c r="B5871" t="s">
        <v>2885</v>
      </c>
      <c r="C5871" s="18" t="s">
        <v>7368</v>
      </c>
      <c r="D5871" s="79">
        <v>44012</v>
      </c>
      <c r="E5871" s="79" t="str">
        <f>_xlfn.IFNA(IF(LEFT(VLOOKUP(RecordTable[[#This Row],[METRC]],METRC!A:B,2,FALSE),4)=LEFT(RecordTable[[#This Row],[CloneBarcode]],4),"match","MISMATCH"),"dead")</f>
        <v>dead</v>
      </c>
      <c r="F5871" s="79" t="str">
        <f>_xlfn.IFNA(INDEX(Table6[[#All],[Location]],MATCH(RecordTable[[#This Row],[METRC]],Table6[Tag],0)),"DEAD")</f>
        <v>DEAD</v>
      </c>
    </row>
    <row r="5872" spans="1:6" x14ac:dyDescent="0.25">
      <c r="A5872" t="s">
        <v>943</v>
      </c>
      <c r="B5872" t="s">
        <v>2664</v>
      </c>
      <c r="C5872" s="18" t="s">
        <v>7369</v>
      </c>
      <c r="D5872" s="79">
        <v>44012</v>
      </c>
      <c r="E5872" s="79" t="str">
        <f>_xlfn.IFNA(IF(LEFT(VLOOKUP(RecordTable[[#This Row],[METRC]],METRC!A:B,2,FALSE),4)=LEFT(RecordTable[[#This Row],[CloneBarcode]],4),"match","MISMATCH"),"dead")</f>
        <v>dead</v>
      </c>
      <c r="F5872" s="79" t="str">
        <f>_xlfn.IFNA(INDEX(Table6[[#All],[Location]],MATCH(RecordTable[[#This Row],[METRC]],Table6[Tag],0)),"DEAD")</f>
        <v>DEAD</v>
      </c>
    </row>
    <row r="5873" spans="1:6" x14ac:dyDescent="0.25">
      <c r="A5873" t="s">
        <v>1146</v>
      </c>
      <c r="B5873" t="s">
        <v>2873</v>
      </c>
      <c r="C5873" s="18" t="s">
        <v>7370</v>
      </c>
      <c r="D5873" s="79">
        <v>44012</v>
      </c>
      <c r="E5873" s="79" t="str">
        <f>_xlfn.IFNA(IF(LEFT(VLOOKUP(RecordTable[[#This Row],[METRC]],METRC!A:B,2,FALSE),4)=LEFT(RecordTable[[#This Row],[CloneBarcode]],4),"match","MISMATCH"),"dead")</f>
        <v>dead</v>
      </c>
      <c r="F5873" s="79" t="str">
        <f>_xlfn.IFNA(INDEX(Table6[[#All],[Location]],MATCH(RecordTable[[#This Row],[METRC]],Table6[Tag],0)),"DEAD")</f>
        <v>DEAD</v>
      </c>
    </row>
    <row r="5874" spans="1:6" x14ac:dyDescent="0.25">
      <c r="A5874" t="s">
        <v>946</v>
      </c>
      <c r="B5874" t="s">
        <v>2741</v>
      </c>
      <c r="C5874" s="18" t="s">
        <v>7371</v>
      </c>
      <c r="D5874" s="79">
        <v>44012</v>
      </c>
      <c r="E5874" s="79" t="str">
        <f>_xlfn.IFNA(IF(LEFT(VLOOKUP(RecordTable[[#This Row],[METRC]],METRC!A:B,2,FALSE),4)=LEFT(RecordTable[[#This Row],[CloneBarcode]],4),"match","MISMATCH"),"dead")</f>
        <v>dead</v>
      </c>
      <c r="F5874" s="79" t="str">
        <f>_xlfn.IFNA(INDEX(Table6[[#All],[Location]],MATCH(RecordTable[[#This Row],[METRC]],Table6[Tag],0)),"DEAD")</f>
        <v>DEAD</v>
      </c>
    </row>
    <row r="5875" spans="1:6" x14ac:dyDescent="0.25">
      <c r="A5875" t="s">
        <v>1150</v>
      </c>
      <c r="B5875" t="s">
        <v>2882</v>
      </c>
      <c r="C5875" s="18" t="s">
        <v>7372</v>
      </c>
      <c r="D5875" s="79">
        <v>44012</v>
      </c>
      <c r="E5875" s="79" t="str">
        <f>_xlfn.IFNA(IF(LEFT(VLOOKUP(RecordTable[[#This Row],[METRC]],METRC!A:B,2,FALSE),4)=LEFT(RecordTable[[#This Row],[CloneBarcode]],4),"match","MISMATCH"),"dead")</f>
        <v>dead</v>
      </c>
      <c r="F5875" s="79" t="str">
        <f>_xlfn.IFNA(INDEX(Table6[[#All],[Location]],MATCH(RecordTable[[#This Row],[METRC]],Table6[Tag],0)),"DEAD")</f>
        <v>DEAD</v>
      </c>
    </row>
    <row r="5876" spans="1:6" x14ac:dyDescent="0.25">
      <c r="A5876" t="s">
        <v>1679</v>
      </c>
      <c r="B5876" t="s">
        <v>2659</v>
      </c>
      <c r="C5876" s="18" t="s">
        <v>7373</v>
      </c>
      <c r="D5876" s="79">
        <v>44012</v>
      </c>
      <c r="E5876" s="79" t="str">
        <f>_xlfn.IFNA(IF(LEFT(VLOOKUP(RecordTable[[#This Row],[METRC]],METRC!A:B,2,FALSE),4)=LEFT(RecordTable[[#This Row],[CloneBarcode]],4),"match","MISMATCH"),"dead")</f>
        <v>dead</v>
      </c>
      <c r="F5876" s="79" t="str">
        <f>_xlfn.IFNA(INDEX(Table6[[#All],[Location]],MATCH(RecordTable[[#This Row],[METRC]],Table6[Tag],0)),"DEAD")</f>
        <v>DEAD</v>
      </c>
    </row>
    <row r="5877" spans="1:6" x14ac:dyDescent="0.25">
      <c r="A5877" t="s">
        <v>942</v>
      </c>
      <c r="B5877" t="s">
        <v>2754</v>
      </c>
      <c r="C5877" s="18" t="s">
        <v>7374</v>
      </c>
      <c r="D5877" s="79">
        <v>44012</v>
      </c>
      <c r="E5877" s="79" t="str">
        <f>_xlfn.IFNA(IF(LEFT(VLOOKUP(RecordTable[[#This Row],[METRC]],METRC!A:B,2,FALSE),4)=LEFT(RecordTable[[#This Row],[CloneBarcode]],4),"match","MISMATCH"),"dead")</f>
        <v>dead</v>
      </c>
      <c r="F5877" s="79" t="str">
        <f>_xlfn.IFNA(INDEX(Table6[[#All],[Location]],MATCH(RecordTable[[#This Row],[METRC]],Table6[Tag],0)),"DEAD")</f>
        <v>DEAD</v>
      </c>
    </row>
    <row r="5878" spans="1:6" x14ac:dyDescent="0.25">
      <c r="A5878" t="s">
        <v>1140</v>
      </c>
      <c r="B5878" t="s">
        <v>2721</v>
      </c>
      <c r="C5878" s="18" t="s">
        <v>7375</v>
      </c>
      <c r="D5878" s="79">
        <v>44012</v>
      </c>
      <c r="E5878" s="79" t="str">
        <f>_xlfn.IFNA(IF(LEFT(VLOOKUP(RecordTable[[#This Row],[METRC]],METRC!A:B,2,FALSE),4)=LEFT(RecordTable[[#This Row],[CloneBarcode]],4),"match","MISMATCH"),"dead")</f>
        <v>dead</v>
      </c>
      <c r="F5878" s="79" t="str">
        <f>_xlfn.IFNA(INDEX(Table6[[#All],[Location]],MATCH(RecordTable[[#This Row],[METRC]],Table6[Tag],0)),"DEAD")</f>
        <v>DEAD</v>
      </c>
    </row>
    <row r="5879" spans="1:6" x14ac:dyDescent="0.25">
      <c r="A5879" t="s">
        <v>934</v>
      </c>
      <c r="B5879" t="s">
        <v>2687</v>
      </c>
      <c r="C5879" s="18" t="s">
        <v>7376</v>
      </c>
      <c r="D5879" s="79">
        <v>44012</v>
      </c>
      <c r="E5879" s="79" t="str">
        <f>_xlfn.IFNA(IF(LEFT(VLOOKUP(RecordTable[[#This Row],[METRC]],METRC!A:B,2,FALSE),4)=LEFT(RecordTable[[#This Row],[CloneBarcode]],4),"match","MISMATCH"),"dead")</f>
        <v>dead</v>
      </c>
      <c r="F5879" s="79" t="str">
        <f>_xlfn.IFNA(INDEX(Table6[[#All],[Location]],MATCH(RecordTable[[#This Row],[METRC]],Table6[Tag],0)),"DEAD")</f>
        <v>DEAD</v>
      </c>
    </row>
    <row r="5880" spans="1:6" x14ac:dyDescent="0.25">
      <c r="A5880" t="s">
        <v>1388</v>
      </c>
      <c r="B5880" t="s">
        <v>2715</v>
      </c>
      <c r="C5880" s="18" t="s">
        <v>7377</v>
      </c>
      <c r="D5880" s="79">
        <v>44012</v>
      </c>
      <c r="E5880" s="79" t="str">
        <f>_xlfn.IFNA(IF(LEFT(VLOOKUP(RecordTable[[#This Row],[METRC]],METRC!A:B,2,FALSE),4)=LEFT(RecordTable[[#This Row],[CloneBarcode]],4),"match","MISMATCH"),"dead")</f>
        <v>dead</v>
      </c>
      <c r="F5880" s="79" t="str">
        <f>_xlfn.IFNA(INDEX(Table6[[#All],[Location]],MATCH(RecordTable[[#This Row],[METRC]],Table6[Tag],0)),"DEAD")</f>
        <v>DEAD</v>
      </c>
    </row>
    <row r="5881" spans="1:6" x14ac:dyDescent="0.25">
      <c r="A5881" t="s">
        <v>938</v>
      </c>
      <c r="B5881" t="s">
        <v>2723</v>
      </c>
      <c r="C5881" s="18" t="s">
        <v>7378</v>
      </c>
      <c r="D5881" s="79">
        <v>44012</v>
      </c>
      <c r="E5881" s="79" t="str">
        <f>_xlfn.IFNA(IF(LEFT(VLOOKUP(RecordTable[[#This Row],[METRC]],METRC!A:B,2,FALSE),4)=LEFT(RecordTable[[#This Row],[CloneBarcode]],4),"match","MISMATCH"),"dead")</f>
        <v>dead</v>
      </c>
      <c r="F5881" s="79" t="str">
        <f>_xlfn.IFNA(INDEX(Table6[[#All],[Location]],MATCH(RecordTable[[#This Row],[METRC]],Table6[Tag],0)),"DEAD")</f>
        <v>DEAD</v>
      </c>
    </row>
    <row r="5882" spans="1:6" x14ac:dyDescent="0.25">
      <c r="A5882" t="s">
        <v>1137</v>
      </c>
      <c r="B5882" t="s">
        <v>2750</v>
      </c>
      <c r="C5882" s="18" t="s">
        <v>7379</v>
      </c>
      <c r="D5882" s="79">
        <v>44012</v>
      </c>
      <c r="E5882" s="79" t="str">
        <f>_xlfn.IFNA(IF(LEFT(VLOOKUP(RecordTable[[#This Row],[METRC]],METRC!A:B,2,FALSE),4)=LEFT(RecordTable[[#This Row],[CloneBarcode]],4),"match","MISMATCH"),"dead")</f>
        <v>dead</v>
      </c>
      <c r="F5882" s="79" t="str">
        <f>_xlfn.IFNA(INDEX(Table6[[#All],[Location]],MATCH(RecordTable[[#This Row],[METRC]],Table6[Tag],0)),"DEAD")</f>
        <v>DEAD</v>
      </c>
    </row>
    <row r="5883" spans="1:6" x14ac:dyDescent="0.25">
      <c r="A5883" t="s">
        <v>1283</v>
      </c>
      <c r="B5883" t="s">
        <v>2672</v>
      </c>
      <c r="C5883" s="18" t="s">
        <v>7380</v>
      </c>
      <c r="D5883" s="79">
        <v>44012</v>
      </c>
      <c r="E5883" s="79" t="str">
        <f>_xlfn.IFNA(IF(LEFT(VLOOKUP(RecordTable[[#This Row],[METRC]],METRC!A:B,2,FALSE),4)=LEFT(RecordTable[[#This Row],[CloneBarcode]],4),"match","MISMATCH"),"dead")</f>
        <v>dead</v>
      </c>
      <c r="F5883" s="79" t="str">
        <f>_xlfn.IFNA(INDEX(Table6[[#All],[Location]],MATCH(RecordTable[[#This Row],[METRC]],Table6[Tag],0)),"DEAD")</f>
        <v>DEAD</v>
      </c>
    </row>
    <row r="5884" spans="1:6" x14ac:dyDescent="0.25">
      <c r="A5884" t="s">
        <v>1732</v>
      </c>
      <c r="B5884" t="s">
        <v>2659</v>
      </c>
      <c r="C5884" s="18" t="s">
        <v>7381</v>
      </c>
      <c r="D5884" s="79">
        <v>44012</v>
      </c>
      <c r="E5884" s="79" t="str">
        <f>_xlfn.IFNA(IF(LEFT(VLOOKUP(RecordTable[[#This Row],[METRC]],METRC!A:B,2,FALSE),4)=LEFT(RecordTable[[#This Row],[CloneBarcode]],4),"match","MISMATCH"),"dead")</f>
        <v>dead</v>
      </c>
      <c r="F5884" s="79" t="str">
        <f>_xlfn.IFNA(INDEX(Table6[[#All],[Location]],MATCH(RecordTable[[#This Row],[METRC]],Table6[Tag],0)),"DEAD")</f>
        <v>DEAD</v>
      </c>
    </row>
    <row r="5885" spans="1:6" x14ac:dyDescent="0.25">
      <c r="A5885" t="s">
        <v>1267</v>
      </c>
      <c r="B5885" t="s">
        <v>2672</v>
      </c>
      <c r="C5885" s="18" t="s">
        <v>7382</v>
      </c>
      <c r="D5885" s="79">
        <v>44012</v>
      </c>
      <c r="E5885" s="79" t="str">
        <f>_xlfn.IFNA(IF(LEFT(VLOOKUP(RecordTable[[#This Row],[METRC]],METRC!A:B,2,FALSE),4)=LEFT(RecordTable[[#This Row],[CloneBarcode]],4),"match","MISMATCH"),"dead")</f>
        <v>dead</v>
      </c>
      <c r="F5885" s="79" t="str">
        <f>_xlfn.IFNA(INDEX(Table6[[#All],[Location]],MATCH(RecordTable[[#This Row],[METRC]],Table6[Tag],0)),"DEAD")</f>
        <v>DEAD</v>
      </c>
    </row>
    <row r="5886" spans="1:6" x14ac:dyDescent="0.25">
      <c r="A5886" t="s">
        <v>1384</v>
      </c>
      <c r="B5886" t="s">
        <v>2715</v>
      </c>
      <c r="C5886" s="18" t="s">
        <v>7383</v>
      </c>
      <c r="D5886" s="79">
        <v>44012</v>
      </c>
      <c r="E5886" s="79" t="str">
        <f>_xlfn.IFNA(IF(LEFT(VLOOKUP(RecordTable[[#This Row],[METRC]],METRC!A:B,2,FALSE),4)=LEFT(RecordTable[[#This Row],[CloneBarcode]],4),"match","MISMATCH"),"dead")</f>
        <v>dead</v>
      </c>
      <c r="F5886" s="79" t="str">
        <f>_xlfn.IFNA(INDEX(Table6[[#All],[Location]],MATCH(RecordTable[[#This Row],[METRC]],Table6[Tag],0)),"DEAD")</f>
        <v>DEAD</v>
      </c>
    </row>
    <row r="5887" spans="1:6" x14ac:dyDescent="0.25">
      <c r="A5887" t="s">
        <v>1135</v>
      </c>
      <c r="B5887" t="s">
        <v>2693</v>
      </c>
      <c r="C5887" s="18" t="s">
        <v>7384</v>
      </c>
      <c r="D5887" s="79">
        <v>44012</v>
      </c>
      <c r="E5887" s="79" t="str">
        <f>_xlfn.IFNA(IF(LEFT(VLOOKUP(RecordTable[[#This Row],[METRC]],METRC!A:B,2,FALSE),4)=LEFT(RecordTable[[#This Row],[CloneBarcode]],4),"match","MISMATCH"),"dead")</f>
        <v>dead</v>
      </c>
      <c r="F5887" s="79" t="str">
        <f>_xlfn.IFNA(INDEX(Table6[[#All],[Location]],MATCH(RecordTable[[#This Row],[METRC]],Table6[Tag],0)),"DEAD")</f>
        <v>DEAD</v>
      </c>
    </row>
    <row r="5888" spans="1:6" x14ac:dyDescent="0.25">
      <c r="A5888" t="s">
        <v>903</v>
      </c>
      <c r="B5888" t="s">
        <v>2679</v>
      </c>
      <c r="C5888" s="18" t="s">
        <v>7385</v>
      </c>
      <c r="D5888" s="79">
        <v>44012</v>
      </c>
      <c r="E5888" s="79" t="str">
        <f>_xlfn.IFNA(IF(LEFT(VLOOKUP(RecordTable[[#This Row],[METRC]],METRC!A:B,2,FALSE),4)=LEFT(RecordTable[[#This Row],[CloneBarcode]],4),"match","MISMATCH"),"dead")</f>
        <v>dead</v>
      </c>
      <c r="F5888" s="79" t="str">
        <f>_xlfn.IFNA(INDEX(Table6[[#All],[Location]],MATCH(RecordTable[[#This Row],[METRC]],Table6[Tag],0)),"DEAD")</f>
        <v>DEAD</v>
      </c>
    </row>
    <row r="5889" spans="1:6" x14ac:dyDescent="0.25">
      <c r="A5889" t="s">
        <v>1071</v>
      </c>
      <c r="B5889" t="s">
        <v>62</v>
      </c>
      <c r="C5889" s="18" t="s">
        <v>7386</v>
      </c>
      <c r="D5889" s="79">
        <v>44012</v>
      </c>
      <c r="E5889" s="79" t="str">
        <f>_xlfn.IFNA(IF(LEFT(VLOOKUP(RecordTable[[#This Row],[METRC]],METRC!A:B,2,FALSE),4)=LEFT(RecordTable[[#This Row],[CloneBarcode]],4),"match","MISMATCH"),"dead")</f>
        <v>dead</v>
      </c>
      <c r="F5889" s="79" t="str">
        <f>_xlfn.IFNA(INDEX(Table6[[#All],[Location]],MATCH(RecordTable[[#This Row],[METRC]],Table6[Tag],0)),"DEAD")</f>
        <v>DEAD</v>
      </c>
    </row>
    <row r="5890" spans="1:6" x14ac:dyDescent="0.25">
      <c r="A5890" t="s">
        <v>912</v>
      </c>
      <c r="B5890" t="s">
        <v>2679</v>
      </c>
      <c r="C5890" s="18" t="s">
        <v>7387</v>
      </c>
      <c r="D5890" s="79">
        <v>44012</v>
      </c>
      <c r="E5890" s="79" t="str">
        <f>_xlfn.IFNA(IF(LEFT(VLOOKUP(RecordTable[[#This Row],[METRC]],METRC!A:B,2,FALSE),4)=LEFT(RecordTable[[#This Row],[CloneBarcode]],4),"match","MISMATCH"),"dead")</f>
        <v>dead</v>
      </c>
      <c r="F5890" s="79" t="str">
        <f>_xlfn.IFNA(INDEX(Table6[[#All],[Location]],MATCH(RecordTable[[#This Row],[METRC]],Table6[Tag],0)),"DEAD")</f>
        <v>DEAD</v>
      </c>
    </row>
    <row r="5891" spans="1:6" x14ac:dyDescent="0.25">
      <c r="A5891" t="s">
        <v>2572</v>
      </c>
      <c r="B5891" t="s">
        <v>2649</v>
      </c>
      <c r="C5891" s="18" t="s">
        <v>7388</v>
      </c>
      <c r="D5891" s="79">
        <v>44012</v>
      </c>
      <c r="E5891" s="79" t="str">
        <f>_xlfn.IFNA(IF(LEFT(VLOOKUP(RecordTable[[#This Row],[METRC]],METRC!A:B,2,FALSE),4)=LEFT(RecordTable[[#This Row],[CloneBarcode]],4),"match","MISMATCH"),"dead")</f>
        <v>dead</v>
      </c>
      <c r="F5891" s="79" t="str">
        <f>_xlfn.IFNA(INDEX(Table6[[#All],[Location]],MATCH(RecordTable[[#This Row],[METRC]],Table6[Tag],0)),"DEAD")</f>
        <v>DEAD</v>
      </c>
    </row>
    <row r="5892" spans="1:6" x14ac:dyDescent="0.25">
      <c r="A5892" t="s">
        <v>1093</v>
      </c>
      <c r="B5892" t="s">
        <v>62</v>
      </c>
      <c r="C5892" s="18" t="s">
        <v>7389</v>
      </c>
      <c r="D5892" s="79">
        <v>44012</v>
      </c>
      <c r="E5892" s="79" t="str">
        <f>_xlfn.IFNA(IF(LEFT(VLOOKUP(RecordTable[[#This Row],[METRC]],METRC!A:B,2,FALSE),4)=LEFT(RecordTable[[#This Row],[CloneBarcode]],4),"match","MISMATCH"),"dead")</f>
        <v>dead</v>
      </c>
      <c r="F5892" s="79" t="str">
        <f>_xlfn.IFNA(INDEX(Table6[[#All],[Location]],MATCH(RecordTable[[#This Row],[METRC]],Table6[Tag],0)),"DEAD")</f>
        <v>DEAD</v>
      </c>
    </row>
    <row r="5893" spans="1:6" x14ac:dyDescent="0.25">
      <c r="A5893" t="s">
        <v>997</v>
      </c>
      <c r="B5893" t="s">
        <v>62</v>
      </c>
      <c r="C5893" s="18" t="s">
        <v>7390</v>
      </c>
      <c r="D5893" s="79">
        <v>44012</v>
      </c>
      <c r="E5893" s="79" t="str">
        <f>_xlfn.IFNA(IF(LEFT(VLOOKUP(RecordTable[[#This Row],[METRC]],METRC!A:B,2,FALSE),4)=LEFT(RecordTable[[#This Row],[CloneBarcode]],4),"match","MISMATCH"),"dead")</f>
        <v>dead</v>
      </c>
      <c r="F5893" s="79" t="str">
        <f>_xlfn.IFNA(INDEX(Table6[[#All],[Location]],MATCH(RecordTable[[#This Row],[METRC]],Table6[Tag],0)),"DEAD")</f>
        <v>DEAD</v>
      </c>
    </row>
    <row r="5894" spans="1:6" x14ac:dyDescent="0.25">
      <c r="A5894" t="s">
        <v>2587</v>
      </c>
      <c r="B5894" t="s">
        <v>2649</v>
      </c>
      <c r="C5894" s="18" t="s">
        <v>7391</v>
      </c>
      <c r="D5894" s="79">
        <v>44012</v>
      </c>
      <c r="E5894" s="79" t="str">
        <f>_xlfn.IFNA(IF(LEFT(VLOOKUP(RecordTable[[#This Row],[METRC]],METRC!A:B,2,FALSE),4)=LEFT(RecordTable[[#This Row],[CloneBarcode]],4),"match","MISMATCH"),"dead")</f>
        <v>dead</v>
      </c>
      <c r="F5894" s="79" t="str">
        <f>_xlfn.IFNA(INDEX(Table6[[#All],[Location]],MATCH(RecordTable[[#This Row],[METRC]],Table6[Tag],0)),"DEAD")</f>
        <v>DEAD</v>
      </c>
    </row>
    <row r="5895" spans="1:6" x14ac:dyDescent="0.25">
      <c r="A5895" t="s">
        <v>177</v>
      </c>
      <c r="B5895" t="s">
        <v>2645</v>
      </c>
      <c r="C5895" s="18" t="s">
        <v>2774</v>
      </c>
      <c r="D5895" s="79">
        <v>44012</v>
      </c>
      <c r="E5895" s="79" t="str">
        <f>_xlfn.IFNA(IF(LEFT(VLOOKUP(RecordTable[[#This Row],[METRC]],METRC!A:B,2,FALSE),4)=LEFT(RecordTable[[#This Row],[CloneBarcode]],4),"match","MISMATCH"),"dead")</f>
        <v>dead</v>
      </c>
      <c r="F5895" s="79" t="str">
        <f>_xlfn.IFNA(INDEX(Table6[[#All],[Location]],MATCH(RecordTable[[#This Row],[METRC]],Table6[Tag],0)),"DEAD")</f>
        <v>DEAD</v>
      </c>
    </row>
    <row r="5896" spans="1:6" x14ac:dyDescent="0.25">
      <c r="A5896" t="s">
        <v>2541</v>
      </c>
      <c r="B5896" t="s">
        <v>2649</v>
      </c>
      <c r="C5896" s="18" t="s">
        <v>7392</v>
      </c>
      <c r="D5896" s="79">
        <v>44012</v>
      </c>
      <c r="E5896" s="79" t="str">
        <f>_xlfn.IFNA(IF(LEFT(VLOOKUP(RecordTable[[#This Row],[METRC]],METRC!A:B,2,FALSE),4)=LEFT(RecordTable[[#This Row],[CloneBarcode]],4),"match","MISMATCH"),"dead")</f>
        <v>dead</v>
      </c>
      <c r="F5896" s="79" t="str">
        <f>_xlfn.IFNA(INDEX(Table6[[#All],[Location]],MATCH(RecordTable[[#This Row],[METRC]],Table6[Tag],0)),"DEAD")</f>
        <v>DEAD</v>
      </c>
    </row>
    <row r="5897" spans="1:6" x14ac:dyDescent="0.25">
      <c r="A5897" t="s">
        <v>279</v>
      </c>
      <c r="B5897" t="s">
        <v>2676</v>
      </c>
      <c r="C5897" s="18" t="s">
        <v>2892</v>
      </c>
      <c r="D5897" s="79">
        <v>44012</v>
      </c>
      <c r="E5897" s="79" t="str">
        <f>_xlfn.IFNA(IF(LEFT(VLOOKUP(RecordTable[[#This Row],[METRC]],METRC!A:B,2,FALSE),4)=LEFT(RecordTable[[#This Row],[CloneBarcode]],4),"match","MISMATCH"),"dead")</f>
        <v>dead</v>
      </c>
      <c r="F5897" s="79" t="str">
        <f>_xlfn.IFNA(INDEX(Table6[[#All],[Location]],MATCH(RecordTable[[#This Row],[METRC]],Table6[Tag],0)),"DEAD")</f>
        <v>DEAD</v>
      </c>
    </row>
    <row r="5898" spans="1:6" x14ac:dyDescent="0.25">
      <c r="A5898" t="s">
        <v>162</v>
      </c>
      <c r="B5898" t="s">
        <v>2667</v>
      </c>
      <c r="C5898" s="18" t="s">
        <v>2765</v>
      </c>
      <c r="D5898" s="79">
        <v>44012</v>
      </c>
      <c r="E5898" s="79" t="str">
        <f>_xlfn.IFNA(IF(LEFT(VLOOKUP(RecordTable[[#This Row],[METRC]],METRC!A:B,2,FALSE),4)=LEFT(RecordTable[[#This Row],[CloneBarcode]],4),"match","MISMATCH"),"dead")</f>
        <v>dead</v>
      </c>
      <c r="F5898" s="79" t="str">
        <f>_xlfn.IFNA(INDEX(Table6[[#All],[Location]],MATCH(RecordTable[[#This Row],[METRC]],Table6[Tag],0)),"DEAD")</f>
        <v>DEAD</v>
      </c>
    </row>
    <row r="5899" spans="1:6" x14ac:dyDescent="0.25">
      <c r="A5899" t="s">
        <v>286</v>
      </c>
      <c r="B5899" t="s">
        <v>2669</v>
      </c>
      <c r="C5899" s="18" t="s">
        <v>2897</v>
      </c>
      <c r="D5899" s="79">
        <v>44012</v>
      </c>
      <c r="E5899" s="79" t="str">
        <f>_xlfn.IFNA(IF(LEFT(VLOOKUP(RecordTable[[#This Row],[METRC]],METRC!A:B,2,FALSE),4)=LEFT(RecordTable[[#This Row],[CloneBarcode]],4),"match","MISMATCH"),"dead")</f>
        <v>dead</v>
      </c>
      <c r="F5899" s="79" t="str">
        <f>_xlfn.IFNA(INDEX(Table6[[#All],[Location]],MATCH(RecordTable[[#This Row],[METRC]],Table6[Tag],0)),"DEAD")</f>
        <v>DEAD</v>
      </c>
    </row>
    <row r="5900" spans="1:6" x14ac:dyDescent="0.25">
      <c r="A5900" t="s">
        <v>280</v>
      </c>
      <c r="B5900" t="s">
        <v>2636</v>
      </c>
      <c r="C5900" s="18" t="s">
        <v>2893</v>
      </c>
      <c r="D5900" s="79">
        <v>44012</v>
      </c>
      <c r="E5900" s="79" t="str">
        <f>_xlfn.IFNA(IF(LEFT(VLOOKUP(RecordTable[[#This Row],[METRC]],METRC!A:B,2,FALSE),4)=LEFT(RecordTable[[#This Row],[CloneBarcode]],4),"match","MISMATCH"),"dead")</f>
        <v>dead</v>
      </c>
      <c r="F5900" s="79" t="str">
        <f>_xlfn.IFNA(INDEX(Table6[[#All],[Location]],MATCH(RecordTable[[#This Row],[METRC]],Table6[Tag],0)),"DEAD")</f>
        <v>DEAD</v>
      </c>
    </row>
    <row r="5901" spans="1:6" x14ac:dyDescent="0.25">
      <c r="A5901" t="s">
        <v>295</v>
      </c>
      <c r="B5901" t="s">
        <v>2669</v>
      </c>
      <c r="C5901" s="18" t="s">
        <v>2903</v>
      </c>
      <c r="D5901" s="79">
        <v>44012</v>
      </c>
      <c r="E5901" s="79" t="str">
        <f>_xlfn.IFNA(IF(LEFT(VLOOKUP(RecordTable[[#This Row],[METRC]],METRC!A:B,2,FALSE),4)=LEFT(RecordTable[[#This Row],[CloneBarcode]],4),"match","MISMATCH"),"dead")</f>
        <v>dead</v>
      </c>
      <c r="F5901" s="79" t="str">
        <f>_xlfn.IFNA(INDEX(Table6[[#All],[Location]],MATCH(RecordTable[[#This Row],[METRC]],Table6[Tag],0)),"DEAD")</f>
        <v>DEAD</v>
      </c>
    </row>
    <row r="5902" spans="1:6" x14ac:dyDescent="0.25">
      <c r="A5902" t="s">
        <v>288</v>
      </c>
      <c r="B5902" t="s">
        <v>2669</v>
      </c>
      <c r="C5902" s="18" t="s">
        <v>2898</v>
      </c>
      <c r="D5902" s="79">
        <v>44012</v>
      </c>
      <c r="E5902" s="79" t="str">
        <f>_xlfn.IFNA(IF(LEFT(VLOOKUP(RecordTable[[#This Row],[METRC]],METRC!A:B,2,FALSE),4)=LEFT(RecordTable[[#This Row],[CloneBarcode]],4),"match","MISMATCH"),"dead")</f>
        <v>dead</v>
      </c>
      <c r="F5902" s="79" t="str">
        <f>_xlfn.IFNA(INDEX(Table6[[#All],[Location]],MATCH(RecordTable[[#This Row],[METRC]],Table6[Tag],0)),"DEAD")</f>
        <v>DEAD</v>
      </c>
    </row>
    <row r="5903" spans="1:6" x14ac:dyDescent="0.25">
      <c r="A5903" t="s">
        <v>211</v>
      </c>
      <c r="B5903" t="s">
        <v>2800</v>
      </c>
      <c r="C5903" s="18" t="s">
        <v>2801</v>
      </c>
      <c r="D5903" s="79">
        <v>44027</v>
      </c>
      <c r="E5903" s="79" t="str">
        <f>_xlfn.IFNA(IF(LEFT(VLOOKUP(RecordTable[[#This Row],[METRC]],METRC!A:B,2,FALSE),4)=LEFT(RecordTable[[#This Row],[CloneBarcode]],4),"match","MISMATCH"),"dead")</f>
        <v>dead</v>
      </c>
      <c r="F5903" s="79" t="str">
        <f>_xlfn.IFNA(INDEX(Table6[[#All],[Location]],MATCH(RecordTable[[#This Row],[METRC]],Table6[Tag],0)),"DEAD")</f>
        <v>DEAD</v>
      </c>
    </row>
    <row r="5904" spans="1:6" x14ac:dyDescent="0.25">
      <c r="A5904" t="s">
        <v>226</v>
      </c>
      <c r="B5904" t="s">
        <v>2830</v>
      </c>
      <c r="C5904" s="18" t="s">
        <v>2831</v>
      </c>
      <c r="D5904" s="79">
        <v>44027</v>
      </c>
      <c r="E5904" s="79" t="str">
        <f>_xlfn.IFNA(IF(LEFT(VLOOKUP(RecordTable[[#This Row],[METRC]],METRC!A:B,2,FALSE),4)=LEFT(RecordTable[[#This Row],[CloneBarcode]],4),"match","MISMATCH"),"dead")</f>
        <v>dead</v>
      </c>
      <c r="F5904" s="79" t="str">
        <f>_xlfn.IFNA(INDEX(Table6[[#All],[Location]],MATCH(RecordTable[[#This Row],[METRC]],Table6[Tag],0)),"DEAD")</f>
        <v>DEAD</v>
      </c>
    </row>
    <row r="5905" spans="1:6" x14ac:dyDescent="0.25">
      <c r="A5905" t="s">
        <v>255</v>
      </c>
      <c r="B5905" t="s">
        <v>2861</v>
      </c>
      <c r="C5905" s="18" t="s">
        <v>2862</v>
      </c>
      <c r="D5905" s="79">
        <v>44027</v>
      </c>
      <c r="E5905" s="79" t="str">
        <f>_xlfn.IFNA(IF(LEFT(VLOOKUP(RecordTable[[#This Row],[METRC]],METRC!A:B,2,FALSE),4)=LEFT(RecordTable[[#This Row],[CloneBarcode]],4),"match","MISMATCH"),"dead")</f>
        <v>dead</v>
      </c>
      <c r="F5905" s="79" t="str">
        <f>_xlfn.IFNA(INDEX(Table6[[#All],[Location]],MATCH(RecordTable[[#This Row],[METRC]],Table6[Tag],0)),"DEAD")</f>
        <v>DEAD</v>
      </c>
    </row>
    <row r="5906" spans="1:6" x14ac:dyDescent="0.25">
      <c r="A5906" t="s">
        <v>240</v>
      </c>
      <c r="B5906" t="s">
        <v>2629</v>
      </c>
      <c r="C5906" s="18" t="s">
        <v>2845</v>
      </c>
      <c r="D5906" s="79">
        <v>44027</v>
      </c>
      <c r="E5906" s="79" t="str">
        <f>_xlfn.IFNA(IF(LEFT(VLOOKUP(RecordTable[[#This Row],[METRC]],METRC!A:B,2,FALSE),4)=LEFT(RecordTable[[#This Row],[CloneBarcode]],4),"match","MISMATCH"),"dead")</f>
        <v>dead</v>
      </c>
      <c r="F5906" s="79" t="str">
        <f>_xlfn.IFNA(INDEX(Table6[[#All],[Location]],MATCH(RecordTable[[#This Row],[METRC]],Table6[Tag],0)),"DEAD")</f>
        <v>DEAD</v>
      </c>
    </row>
    <row r="5907" spans="1:6" x14ac:dyDescent="0.25">
      <c r="A5907" t="s">
        <v>279</v>
      </c>
      <c r="B5907" t="s">
        <v>2676</v>
      </c>
      <c r="C5907" s="18" t="s">
        <v>2892</v>
      </c>
      <c r="D5907" s="79">
        <v>44027</v>
      </c>
      <c r="E5907" s="79" t="str">
        <f>_xlfn.IFNA(IF(LEFT(VLOOKUP(RecordTable[[#This Row],[METRC]],METRC!A:B,2,FALSE),4)=LEFT(RecordTable[[#This Row],[CloneBarcode]],4),"match","MISMATCH"),"dead")</f>
        <v>dead</v>
      </c>
      <c r="F5907" s="79" t="str">
        <f>_xlfn.IFNA(INDEX(Table6[[#All],[Location]],MATCH(RecordTable[[#This Row],[METRC]],Table6[Tag],0)),"DEAD")</f>
        <v>DEAD</v>
      </c>
    </row>
    <row r="5908" spans="1:6" x14ac:dyDescent="0.25">
      <c r="A5908" t="s">
        <v>291</v>
      </c>
      <c r="B5908" t="s">
        <v>283</v>
      </c>
      <c r="C5908" s="18" t="s">
        <v>2900</v>
      </c>
      <c r="D5908" s="79">
        <v>44027</v>
      </c>
      <c r="E5908" s="79" t="str">
        <f>_xlfn.IFNA(IF(LEFT(VLOOKUP(RecordTable[[#This Row],[METRC]],METRC!A:B,2,FALSE),4)=LEFT(RecordTable[[#This Row],[CloneBarcode]],4),"match","MISMATCH"),"dead")</f>
        <v>dead</v>
      </c>
      <c r="F5908" s="79" t="str">
        <f>_xlfn.IFNA(INDEX(Table6[[#All],[Location]],MATCH(RecordTable[[#This Row],[METRC]],Table6[Tag],0)),"DEAD")</f>
        <v>DEAD</v>
      </c>
    </row>
    <row r="5909" spans="1:6" x14ac:dyDescent="0.25">
      <c r="A5909" t="s">
        <v>44</v>
      </c>
      <c r="B5909" t="s">
        <v>2667</v>
      </c>
      <c r="C5909" s="18" t="s">
        <v>2668</v>
      </c>
      <c r="D5909" s="79">
        <v>44027</v>
      </c>
      <c r="E5909" s="79" t="str">
        <f>_xlfn.IFNA(IF(LEFT(VLOOKUP(RecordTable[[#This Row],[METRC]],METRC!A:B,2,FALSE),4)=LEFT(RecordTable[[#This Row],[CloneBarcode]],4),"match","MISMATCH"),"dead")</f>
        <v>dead</v>
      </c>
      <c r="F5909" s="79" t="str">
        <f>_xlfn.IFNA(INDEX(Table6[[#All],[Location]],MATCH(RecordTable[[#This Row],[METRC]],Table6[Tag],0)),"DEAD")</f>
        <v>DEAD</v>
      </c>
    </row>
    <row r="5910" spans="1:6" x14ac:dyDescent="0.25">
      <c r="A5910" t="s">
        <v>277</v>
      </c>
      <c r="B5910" t="s">
        <v>2734</v>
      </c>
      <c r="C5910" s="18" t="s">
        <v>2890</v>
      </c>
      <c r="D5910" s="79">
        <v>44027</v>
      </c>
      <c r="E5910" s="79" t="str">
        <f>_xlfn.IFNA(IF(LEFT(VLOOKUP(RecordTable[[#This Row],[METRC]],METRC!A:B,2,FALSE),4)=LEFT(RecordTable[[#This Row],[CloneBarcode]],4),"match","MISMATCH"),"dead")</f>
        <v>dead</v>
      </c>
      <c r="F5910" s="79" t="str">
        <f>_xlfn.IFNA(INDEX(Table6[[#All],[Location]],MATCH(RecordTable[[#This Row],[METRC]],Table6[Tag],0)),"DEAD")</f>
        <v>DEAD</v>
      </c>
    </row>
    <row r="5911" spans="1:6" x14ac:dyDescent="0.25">
      <c r="A5911" t="s">
        <v>237</v>
      </c>
      <c r="B5911" t="s">
        <v>2639</v>
      </c>
      <c r="C5911" s="18" t="s">
        <v>2841</v>
      </c>
      <c r="D5911" s="79">
        <v>44027</v>
      </c>
      <c r="E5911" s="79" t="str">
        <f>_xlfn.IFNA(IF(LEFT(VLOOKUP(RecordTable[[#This Row],[METRC]],METRC!A:B,2,FALSE),4)=LEFT(RecordTable[[#This Row],[CloneBarcode]],4),"match","MISMATCH"),"dead")</f>
        <v>dead</v>
      </c>
      <c r="F5911" s="79" t="str">
        <f>_xlfn.IFNA(INDEX(Table6[[#All],[Location]],MATCH(RecordTable[[#This Row],[METRC]],Table6[Tag],0)),"DEAD")</f>
        <v>DEAD</v>
      </c>
    </row>
    <row r="5912" spans="1:6" x14ac:dyDescent="0.25">
      <c r="A5912" t="s">
        <v>14</v>
      </c>
      <c r="B5912" t="s">
        <v>2633</v>
      </c>
      <c r="C5912" s="18" t="s">
        <v>2634</v>
      </c>
      <c r="D5912" s="79">
        <v>44027</v>
      </c>
      <c r="E5912" s="79" t="str">
        <f>_xlfn.IFNA(IF(LEFT(VLOOKUP(RecordTable[[#This Row],[METRC]],METRC!A:B,2,FALSE),4)=LEFT(RecordTable[[#This Row],[CloneBarcode]],4),"match","MISMATCH"),"dead")</f>
        <v>dead</v>
      </c>
      <c r="F5912" s="79" t="str">
        <f>_xlfn.IFNA(INDEX(Table6[[#All],[Location]],MATCH(RecordTable[[#This Row],[METRC]],Table6[Tag],0)),"DEAD")</f>
        <v>DEAD</v>
      </c>
    </row>
    <row r="5913" spans="1:6" x14ac:dyDescent="0.25">
      <c r="A5913" t="s">
        <v>253</v>
      </c>
      <c r="B5913" t="s">
        <v>2859</v>
      </c>
      <c r="C5913" s="18" t="s">
        <v>2860</v>
      </c>
      <c r="D5913" s="79">
        <v>44027</v>
      </c>
      <c r="E5913" s="79" t="str">
        <f>_xlfn.IFNA(IF(LEFT(VLOOKUP(RecordTable[[#This Row],[METRC]],METRC!A:B,2,FALSE),4)=LEFT(RecordTable[[#This Row],[CloneBarcode]],4),"match","MISMATCH"),"dead")</f>
        <v>dead</v>
      </c>
      <c r="F5913" s="79" t="str">
        <f>_xlfn.IFNA(INDEX(Table6[[#All],[Location]],MATCH(RecordTable[[#This Row],[METRC]],Table6[Tag],0)),"DEAD")</f>
        <v>DEAD</v>
      </c>
    </row>
    <row r="5914" spans="1:6" x14ac:dyDescent="0.25">
      <c r="A5914" t="s">
        <v>40</v>
      </c>
      <c r="B5914" t="s">
        <v>2659</v>
      </c>
      <c r="C5914" s="18" t="s">
        <v>2660</v>
      </c>
      <c r="D5914" s="79">
        <v>44027</v>
      </c>
      <c r="E5914" s="79" t="str">
        <f>_xlfn.IFNA(IF(LEFT(VLOOKUP(RecordTable[[#This Row],[METRC]],METRC!A:B,2,FALSE),4)=LEFT(RecordTable[[#This Row],[CloneBarcode]],4),"match","MISMATCH"),"dead")</f>
        <v>dead</v>
      </c>
      <c r="F5914" s="79" t="str">
        <f>_xlfn.IFNA(INDEX(Table6[[#All],[Location]],MATCH(RecordTable[[#This Row],[METRC]],Table6[Tag],0)),"DEAD")</f>
        <v>DEAD</v>
      </c>
    </row>
    <row r="5915" spans="1:6" x14ac:dyDescent="0.25">
      <c r="A5915" t="s">
        <v>19</v>
      </c>
      <c r="B5915" t="s">
        <v>2642</v>
      </c>
      <c r="C5915" s="18" t="s">
        <v>2643</v>
      </c>
      <c r="D5915" s="79">
        <v>44027</v>
      </c>
      <c r="E5915" s="79" t="str">
        <f>_xlfn.IFNA(IF(LEFT(VLOOKUP(RecordTable[[#This Row],[METRC]],METRC!A:B,2,FALSE),4)=LEFT(RecordTable[[#This Row],[CloneBarcode]],4),"match","MISMATCH"),"dead")</f>
        <v>dead</v>
      </c>
      <c r="F5915" s="79" t="str">
        <f>_xlfn.IFNA(INDEX(Table6[[#All],[Location]],MATCH(RecordTable[[#This Row],[METRC]],Table6[Tag],0)),"DEAD")</f>
        <v>DEAD</v>
      </c>
    </row>
    <row r="5916" spans="1:6" x14ac:dyDescent="0.25">
      <c r="A5916" t="s">
        <v>25</v>
      </c>
      <c r="B5916" t="s">
        <v>2642</v>
      </c>
      <c r="C5916" s="18" t="s">
        <v>2651</v>
      </c>
      <c r="D5916" s="79">
        <v>44027</v>
      </c>
      <c r="E5916" s="79" t="str">
        <f>_xlfn.IFNA(IF(LEFT(VLOOKUP(RecordTable[[#This Row],[METRC]],METRC!A:B,2,FALSE),4)=LEFT(RecordTable[[#This Row],[CloneBarcode]],4),"match","MISMATCH"),"dead")</f>
        <v>dead</v>
      </c>
      <c r="F5916" s="79" t="str">
        <f>_xlfn.IFNA(INDEX(Table6[[#All],[Location]],MATCH(RecordTable[[#This Row],[METRC]],Table6[Tag],0)),"DEAD")</f>
        <v>DEAD</v>
      </c>
    </row>
    <row r="5917" spans="1:6" x14ac:dyDescent="0.25">
      <c r="A5917" t="s">
        <v>289</v>
      </c>
      <c r="B5917" t="s">
        <v>2669</v>
      </c>
      <c r="C5917" s="18" t="s">
        <v>2899</v>
      </c>
      <c r="D5917" s="79">
        <v>44027</v>
      </c>
      <c r="E5917" s="79" t="str">
        <f>_xlfn.IFNA(IF(LEFT(VLOOKUP(RecordTable[[#This Row],[METRC]],METRC!A:B,2,FALSE),4)=LEFT(RecordTable[[#This Row],[CloneBarcode]],4),"match","MISMATCH"),"dead")</f>
        <v>dead</v>
      </c>
      <c r="F5917" s="79" t="str">
        <f>_xlfn.IFNA(INDEX(Table6[[#All],[Location]],MATCH(RecordTable[[#This Row],[METRC]],Table6[Tag],0)),"DEAD")</f>
        <v>DEAD</v>
      </c>
    </row>
    <row r="5918" spans="1:6" x14ac:dyDescent="0.25">
      <c r="A5918" t="s">
        <v>285</v>
      </c>
      <c r="B5918" t="s">
        <v>2669</v>
      </c>
      <c r="C5918" s="18" t="s">
        <v>2896</v>
      </c>
      <c r="D5918" s="79">
        <v>44027</v>
      </c>
      <c r="E5918" s="79" t="str">
        <f>_xlfn.IFNA(IF(LEFT(VLOOKUP(RecordTable[[#This Row],[METRC]],METRC!A:B,2,FALSE),4)=LEFT(RecordTable[[#This Row],[CloneBarcode]],4),"match","MISMATCH"),"dead")</f>
        <v>dead</v>
      </c>
      <c r="F5918" s="79" t="str">
        <f>_xlfn.IFNA(INDEX(Table6[[#All],[Location]],MATCH(RecordTable[[#This Row],[METRC]],Table6[Tag],0)),"DEAD")</f>
        <v>DEAD</v>
      </c>
    </row>
    <row r="5919" spans="1:6" x14ac:dyDescent="0.25">
      <c r="A5919" t="s">
        <v>47</v>
      </c>
      <c r="B5919" t="s">
        <v>2649</v>
      </c>
      <c r="C5919" s="18" t="s">
        <v>2671</v>
      </c>
      <c r="D5919" s="79">
        <v>44027</v>
      </c>
      <c r="E5919" s="79" t="str">
        <f>_xlfn.IFNA(IF(LEFT(VLOOKUP(RecordTable[[#This Row],[METRC]],METRC!A:B,2,FALSE),4)=LEFT(RecordTable[[#This Row],[CloneBarcode]],4),"match","MISMATCH"),"dead")</f>
        <v>dead</v>
      </c>
      <c r="F5919" s="79" t="str">
        <f>_xlfn.IFNA(INDEX(Table6[[#All],[Location]],MATCH(RecordTable[[#This Row],[METRC]],Table6[Tag],0)),"DEAD")</f>
        <v>DEAD</v>
      </c>
    </row>
    <row r="5920" spans="1:6" x14ac:dyDescent="0.25">
      <c r="A5920" t="s">
        <v>23</v>
      </c>
      <c r="B5920" t="s">
        <v>2642</v>
      </c>
      <c r="C5920" s="18" t="s">
        <v>2648</v>
      </c>
      <c r="D5920" s="79">
        <v>44027</v>
      </c>
      <c r="E5920" s="79" t="str">
        <f>_xlfn.IFNA(IF(LEFT(VLOOKUP(RecordTable[[#This Row],[METRC]],METRC!A:B,2,FALSE),4)=LEFT(RecordTable[[#This Row],[CloneBarcode]],4),"match","MISMATCH"),"dead")</f>
        <v>dead</v>
      </c>
      <c r="F5920" s="79" t="str">
        <f>_xlfn.IFNA(INDEX(Table6[[#All],[Location]],MATCH(RecordTable[[#This Row],[METRC]],Table6[Tag],0)),"DEAD")</f>
        <v>DEAD</v>
      </c>
    </row>
    <row r="5921" spans="1:6" x14ac:dyDescent="0.25">
      <c r="A5921" t="s">
        <v>24</v>
      </c>
      <c r="B5921" t="s">
        <v>2649</v>
      </c>
      <c r="C5921" s="18" t="s">
        <v>187</v>
      </c>
      <c r="D5921" s="79">
        <v>44027</v>
      </c>
      <c r="E5921" s="79" t="str">
        <f>_xlfn.IFNA(IF(LEFT(VLOOKUP(RecordTable[[#This Row],[METRC]],METRC!A:B,2,FALSE),4)=LEFT(RecordTable[[#This Row],[CloneBarcode]],4),"match","MISMATCH"),"dead")</f>
        <v>dead</v>
      </c>
      <c r="F5921" s="79" t="str">
        <f>_xlfn.IFNA(INDEX(Table6[[#All],[Location]],MATCH(RecordTable[[#This Row],[METRC]],Table6[Tag],0)),"DEAD")</f>
        <v>DEAD</v>
      </c>
    </row>
    <row r="5922" spans="1:6" x14ac:dyDescent="0.25">
      <c r="A5922" t="s">
        <v>125</v>
      </c>
      <c r="B5922" t="s">
        <v>283</v>
      </c>
      <c r="C5922" s="18" t="s">
        <v>2738</v>
      </c>
      <c r="D5922" s="79">
        <v>44027</v>
      </c>
      <c r="E5922" s="79" t="str">
        <f>_xlfn.IFNA(IF(LEFT(VLOOKUP(RecordTable[[#This Row],[METRC]],METRC!A:B,2,FALSE),4)=LEFT(RecordTable[[#This Row],[CloneBarcode]],4),"match","MISMATCH"),"dead")</f>
        <v>dead</v>
      </c>
      <c r="F5922" s="79" t="str">
        <f>_xlfn.IFNA(INDEX(Table6[[#All],[Location]],MATCH(RecordTable[[#This Row],[METRC]],Table6[Tag],0)),"DEAD")</f>
        <v>DEAD</v>
      </c>
    </row>
    <row r="5923" spans="1:6" x14ac:dyDescent="0.25">
      <c r="A5923" t="s">
        <v>21</v>
      </c>
      <c r="B5923" t="s">
        <v>2645</v>
      </c>
      <c r="C5923" s="18" t="s">
        <v>2646</v>
      </c>
      <c r="D5923" s="79">
        <v>44027</v>
      </c>
      <c r="E5923" s="79" t="str">
        <f>_xlfn.IFNA(IF(LEFT(VLOOKUP(RecordTable[[#This Row],[METRC]],METRC!A:B,2,FALSE),4)=LEFT(RecordTable[[#This Row],[CloneBarcode]],4),"match","MISMATCH"),"dead")</f>
        <v>dead</v>
      </c>
      <c r="F5923" s="79" t="str">
        <f>_xlfn.IFNA(INDEX(Table6[[#All],[Location]],MATCH(RecordTable[[#This Row],[METRC]],Table6[Tag],0)),"DEAD")</f>
        <v>DEAD</v>
      </c>
    </row>
    <row r="5924" spans="1:6" x14ac:dyDescent="0.25">
      <c r="A5924" t="s">
        <v>51</v>
      </c>
      <c r="B5924" t="s">
        <v>2649</v>
      </c>
      <c r="C5924" s="18" t="s">
        <v>2674</v>
      </c>
      <c r="D5924" s="79">
        <v>44027</v>
      </c>
      <c r="E5924" s="79" t="str">
        <f>_xlfn.IFNA(IF(LEFT(VLOOKUP(RecordTable[[#This Row],[METRC]],METRC!A:B,2,FALSE),4)=LEFT(RecordTable[[#This Row],[CloneBarcode]],4),"match","MISMATCH"),"dead")</f>
        <v>dead</v>
      </c>
      <c r="F5924" s="79" t="str">
        <f>_xlfn.IFNA(INDEX(Table6[[#All],[Location]],MATCH(RecordTable[[#This Row],[METRC]],Table6[Tag],0)),"DEAD")</f>
        <v>DEAD</v>
      </c>
    </row>
    <row r="5925" spans="1:6" x14ac:dyDescent="0.25">
      <c r="A5925" t="s">
        <v>73</v>
      </c>
      <c r="B5925" t="s">
        <v>2693</v>
      </c>
      <c r="C5925" s="18" t="s">
        <v>2694</v>
      </c>
      <c r="D5925" s="79">
        <v>44027</v>
      </c>
      <c r="E5925" s="79" t="str">
        <f>_xlfn.IFNA(IF(LEFT(VLOOKUP(RecordTable[[#This Row],[METRC]],METRC!A:B,2,FALSE),4)=LEFT(RecordTable[[#This Row],[CloneBarcode]],4),"match","MISMATCH"),"dead")</f>
        <v>dead</v>
      </c>
      <c r="F5925" s="79" t="str">
        <f>_xlfn.IFNA(INDEX(Table6[[#All],[Location]],MATCH(RecordTable[[#This Row],[METRC]],Table6[Tag],0)),"DEAD")</f>
        <v>DEAD</v>
      </c>
    </row>
    <row r="5926" spans="1:6" x14ac:dyDescent="0.25">
      <c r="A5926" t="s">
        <v>202</v>
      </c>
      <c r="B5926" t="s">
        <v>2642</v>
      </c>
      <c r="C5926" s="18" t="s">
        <v>2789</v>
      </c>
      <c r="D5926" s="79">
        <v>44027</v>
      </c>
      <c r="E5926" s="79" t="str">
        <f>_xlfn.IFNA(IF(LEFT(VLOOKUP(RecordTable[[#This Row],[METRC]],METRC!A:B,2,FALSE),4)=LEFT(RecordTable[[#This Row],[CloneBarcode]],4),"match","MISMATCH"),"dead")</f>
        <v>dead</v>
      </c>
      <c r="F5926" s="79" t="str">
        <f>_xlfn.IFNA(INDEX(Table6[[#All],[Location]],MATCH(RecordTable[[#This Row],[METRC]],Table6[Tag],0)),"DEAD")</f>
        <v>DEAD</v>
      </c>
    </row>
    <row r="5927" spans="1:6" x14ac:dyDescent="0.25">
      <c r="A5927" t="s">
        <v>197</v>
      </c>
      <c r="B5927" t="s">
        <v>2684</v>
      </c>
      <c r="C5927" s="18" t="s">
        <v>2786</v>
      </c>
      <c r="D5927" s="79">
        <v>44027</v>
      </c>
      <c r="E5927" s="79" t="str">
        <f>_xlfn.IFNA(IF(LEFT(VLOOKUP(RecordTable[[#This Row],[METRC]],METRC!A:B,2,FALSE),4)=LEFT(RecordTable[[#This Row],[CloneBarcode]],4),"match","MISMATCH"),"dead")</f>
        <v>dead</v>
      </c>
      <c r="F5927" s="79" t="str">
        <f>_xlfn.IFNA(INDEX(Table6[[#All],[Location]],MATCH(RecordTable[[#This Row],[METRC]],Table6[Tag],0)),"DEAD")</f>
        <v>DEAD</v>
      </c>
    </row>
    <row r="5928" spans="1:6" x14ac:dyDescent="0.25">
      <c r="A5928" t="s">
        <v>247</v>
      </c>
      <c r="B5928" t="s">
        <v>2629</v>
      </c>
      <c r="C5928" s="18" t="s">
        <v>2854</v>
      </c>
      <c r="D5928" s="79">
        <v>44027</v>
      </c>
      <c r="E5928" s="79" t="str">
        <f>_xlfn.IFNA(IF(LEFT(VLOOKUP(RecordTable[[#This Row],[METRC]],METRC!A:B,2,FALSE),4)=LEFT(RecordTable[[#This Row],[CloneBarcode]],4),"match","MISMATCH"),"dead")</f>
        <v>dead</v>
      </c>
      <c r="F5928" s="79" t="str">
        <f>_xlfn.IFNA(INDEX(Table6[[#All],[Location]],MATCH(RecordTable[[#This Row],[METRC]],Table6[Tag],0)),"DEAD")</f>
        <v>DEAD</v>
      </c>
    </row>
    <row r="5929" spans="1:6" x14ac:dyDescent="0.25">
      <c r="A5929" t="s">
        <v>278</v>
      </c>
      <c r="B5929" t="s">
        <v>2734</v>
      </c>
      <c r="C5929" s="18" t="s">
        <v>2891</v>
      </c>
      <c r="D5929" s="79">
        <v>44027</v>
      </c>
      <c r="E5929" s="79" t="str">
        <f>_xlfn.IFNA(IF(LEFT(VLOOKUP(RecordTable[[#This Row],[METRC]],METRC!A:B,2,FALSE),4)=LEFT(RecordTable[[#This Row],[CloneBarcode]],4),"match","MISMATCH"),"dead")</f>
        <v>dead</v>
      </c>
      <c r="F5929" s="79" t="str">
        <f>_xlfn.IFNA(INDEX(Table6[[#All],[Location]],MATCH(RecordTable[[#This Row],[METRC]],Table6[Tag],0)),"DEAD")</f>
        <v>DEAD</v>
      </c>
    </row>
    <row r="5930" spans="1:6" x14ac:dyDescent="0.25">
      <c r="A5930" t="s">
        <v>235</v>
      </c>
      <c r="B5930" t="s">
        <v>2639</v>
      </c>
      <c r="C5930" s="18" t="s">
        <v>2840</v>
      </c>
      <c r="D5930" s="79">
        <v>44027</v>
      </c>
      <c r="E5930" s="79" t="str">
        <f>_xlfn.IFNA(IF(LEFT(VLOOKUP(RecordTable[[#This Row],[METRC]],METRC!A:B,2,FALSE),4)=LEFT(RecordTable[[#This Row],[CloneBarcode]],4),"match","MISMATCH"),"dead")</f>
        <v>dead</v>
      </c>
      <c r="F5930" s="79" t="str">
        <f>_xlfn.IFNA(INDEX(Table6[[#All],[Location]],MATCH(RecordTable[[#This Row],[METRC]],Table6[Tag],0)),"DEAD")</f>
        <v>DEAD</v>
      </c>
    </row>
    <row r="5931" spans="1:6" x14ac:dyDescent="0.25">
      <c r="A5931" t="s">
        <v>267</v>
      </c>
      <c r="B5931" t="s">
        <v>117</v>
      </c>
      <c r="C5931" s="18" t="s">
        <v>2879</v>
      </c>
      <c r="D5931" s="79">
        <v>44027</v>
      </c>
      <c r="E5931" s="79" t="str">
        <f>_xlfn.IFNA(IF(LEFT(VLOOKUP(RecordTable[[#This Row],[METRC]],METRC!A:B,2,FALSE),4)=LEFT(RecordTable[[#This Row],[CloneBarcode]],4),"match","MISMATCH"),"dead")</f>
        <v>dead</v>
      </c>
      <c r="F5931" s="79" t="str">
        <f>_xlfn.IFNA(INDEX(Table6[[#All],[Location]],MATCH(RecordTable[[#This Row],[METRC]],Table6[Tag],0)),"DEAD")</f>
        <v>DEAD</v>
      </c>
    </row>
    <row r="5932" spans="1:6" x14ac:dyDescent="0.25">
      <c r="A5932" t="s">
        <v>107</v>
      </c>
      <c r="B5932" t="s">
        <v>2659</v>
      </c>
      <c r="C5932" s="18" t="s">
        <v>2720</v>
      </c>
      <c r="D5932" s="79">
        <v>44027</v>
      </c>
      <c r="E5932" s="79" t="str">
        <f>_xlfn.IFNA(IF(LEFT(VLOOKUP(RecordTable[[#This Row],[METRC]],METRC!A:B,2,FALSE),4)=LEFT(RecordTable[[#This Row],[CloneBarcode]],4),"match","MISMATCH"),"dead")</f>
        <v>dead</v>
      </c>
      <c r="F5932" s="79" t="str">
        <f>_xlfn.IFNA(INDEX(Table6[[#All],[Location]],MATCH(RecordTable[[#This Row],[METRC]],Table6[Tag],0)),"DEAD")</f>
        <v>DEAD</v>
      </c>
    </row>
    <row r="5933" spans="1:6" x14ac:dyDescent="0.25">
      <c r="A5933" t="s">
        <v>260</v>
      </c>
      <c r="B5933" t="s">
        <v>2871</v>
      </c>
      <c r="C5933" s="18" t="s">
        <v>2872</v>
      </c>
      <c r="D5933" s="79">
        <v>44027</v>
      </c>
      <c r="E5933" s="79" t="str">
        <f>_xlfn.IFNA(IF(LEFT(VLOOKUP(RecordTable[[#This Row],[METRC]],METRC!A:B,2,FALSE),4)=LEFT(RecordTable[[#This Row],[CloneBarcode]],4),"match","MISMATCH"),"dead")</f>
        <v>dead</v>
      </c>
      <c r="F5933" s="79" t="str">
        <f>_xlfn.IFNA(INDEX(Table6[[#All],[Location]],MATCH(RecordTable[[#This Row],[METRC]],Table6[Tag],0)),"DEAD")</f>
        <v>DEAD</v>
      </c>
    </row>
    <row r="5934" spans="1:6" x14ac:dyDescent="0.25">
      <c r="A5934" t="s">
        <v>112</v>
      </c>
      <c r="B5934" t="s">
        <v>2667</v>
      </c>
      <c r="C5934" s="18" t="s">
        <v>2728</v>
      </c>
      <c r="D5934" s="79">
        <v>44027</v>
      </c>
      <c r="E5934" s="79" t="str">
        <f>_xlfn.IFNA(IF(LEFT(VLOOKUP(RecordTable[[#This Row],[METRC]],METRC!A:B,2,FALSE),4)=LEFT(RecordTable[[#This Row],[CloneBarcode]],4),"match","MISMATCH"),"dead")</f>
        <v>dead</v>
      </c>
      <c r="F5934" s="79" t="str">
        <f>_xlfn.IFNA(INDEX(Table6[[#All],[Location]],MATCH(RecordTable[[#This Row],[METRC]],Table6[Tag],0)),"DEAD")</f>
        <v>DEAD</v>
      </c>
    </row>
    <row r="5935" spans="1:6" x14ac:dyDescent="0.25">
      <c r="A5935" t="s">
        <v>128</v>
      </c>
      <c r="B5935" t="s">
        <v>2667</v>
      </c>
      <c r="C5935" s="18" t="s">
        <v>2740</v>
      </c>
      <c r="D5935" s="79">
        <v>44027</v>
      </c>
      <c r="E5935" s="79" t="str">
        <f>_xlfn.IFNA(IF(LEFT(VLOOKUP(RecordTable[[#This Row],[METRC]],METRC!A:B,2,FALSE),4)=LEFT(RecordTable[[#This Row],[CloneBarcode]],4),"match","MISMATCH"),"dead")</f>
        <v>dead</v>
      </c>
      <c r="F5935" s="79" t="str">
        <f>_xlfn.IFNA(INDEX(Table6[[#All],[Location]],MATCH(RecordTable[[#This Row],[METRC]],Table6[Tag],0)),"DEAD")</f>
        <v>DEAD</v>
      </c>
    </row>
    <row r="5936" spans="1:6" x14ac:dyDescent="0.25">
      <c r="A5936" t="s">
        <v>233</v>
      </c>
      <c r="B5936" t="s">
        <v>229</v>
      </c>
      <c r="C5936" s="18" t="s">
        <v>2838</v>
      </c>
      <c r="D5936" s="79">
        <v>44027</v>
      </c>
      <c r="E5936" s="79" t="str">
        <f>_xlfn.IFNA(IF(LEFT(VLOOKUP(RecordTable[[#This Row],[METRC]],METRC!A:B,2,FALSE),4)=LEFT(RecordTable[[#This Row],[CloneBarcode]],4),"match","MISMATCH"),"dead")</f>
        <v>dead</v>
      </c>
      <c r="F5936" s="79" t="str">
        <f>_xlfn.IFNA(INDEX(Table6[[#All],[Location]],MATCH(RecordTable[[#This Row],[METRC]],Table6[Tag],0)),"DEAD")</f>
        <v>DEAD</v>
      </c>
    </row>
    <row r="5937" spans="1:6" x14ac:dyDescent="0.25">
      <c r="A5937" t="s">
        <v>242</v>
      </c>
      <c r="B5937" t="s">
        <v>2848</v>
      </c>
      <c r="C5937" s="18" t="s">
        <v>2849</v>
      </c>
      <c r="D5937" s="79">
        <v>44027</v>
      </c>
      <c r="E5937" s="79" t="str">
        <f>_xlfn.IFNA(IF(LEFT(VLOOKUP(RecordTable[[#This Row],[METRC]],METRC!A:B,2,FALSE),4)=LEFT(RecordTable[[#This Row],[CloneBarcode]],4),"match","MISMATCH"),"dead")</f>
        <v>dead</v>
      </c>
      <c r="F5937" s="79" t="str">
        <f>_xlfn.IFNA(INDEX(Table6[[#All],[Location]],MATCH(RecordTable[[#This Row],[METRC]],Table6[Tag],0)),"DEAD")</f>
        <v>DEAD</v>
      </c>
    </row>
    <row r="5938" spans="1:6" x14ac:dyDescent="0.25">
      <c r="A5938" t="s">
        <v>259</v>
      </c>
      <c r="B5938" t="s">
        <v>2869</v>
      </c>
      <c r="C5938" s="18" t="s">
        <v>2870</v>
      </c>
      <c r="D5938" s="79">
        <v>44027</v>
      </c>
      <c r="E5938" s="79" t="str">
        <f>_xlfn.IFNA(IF(LEFT(VLOOKUP(RecordTable[[#This Row],[METRC]],METRC!A:B,2,FALSE),4)=LEFT(RecordTable[[#This Row],[CloneBarcode]],4),"match","MISMATCH"),"dead")</f>
        <v>dead</v>
      </c>
      <c r="F5938" s="79" t="str">
        <f>_xlfn.IFNA(INDEX(Table6[[#All],[Location]],MATCH(RecordTable[[#This Row],[METRC]],Table6[Tag],0)),"DEAD")</f>
        <v>DEAD</v>
      </c>
    </row>
    <row r="5939" spans="1:6" x14ac:dyDescent="0.25">
      <c r="A5939" t="s">
        <v>12</v>
      </c>
      <c r="B5939" t="s">
        <v>2629</v>
      </c>
      <c r="C5939" s="18" t="s">
        <v>2630</v>
      </c>
      <c r="D5939" s="79">
        <v>44027</v>
      </c>
      <c r="E5939" s="79" t="str">
        <f>_xlfn.IFNA(IF(LEFT(VLOOKUP(RecordTable[[#This Row],[METRC]],METRC!A:B,2,FALSE),4)=LEFT(RecordTable[[#This Row],[CloneBarcode]],4),"match","MISMATCH"),"dead")</f>
        <v>dead</v>
      </c>
      <c r="F5939" s="79" t="str">
        <f>_xlfn.IFNA(INDEX(Table6[[#All],[Location]],MATCH(RecordTable[[#This Row],[METRC]],Table6[Tag],0)),"DEAD")</f>
        <v>DEAD</v>
      </c>
    </row>
    <row r="5940" spans="1:6" x14ac:dyDescent="0.25">
      <c r="A5940" t="s">
        <v>118</v>
      </c>
      <c r="B5940" t="s">
        <v>117</v>
      </c>
      <c r="C5940" s="18" t="s">
        <v>2732</v>
      </c>
      <c r="D5940" s="79">
        <v>44027</v>
      </c>
      <c r="E5940" s="79" t="str">
        <f>_xlfn.IFNA(IF(LEFT(VLOOKUP(RecordTable[[#This Row],[METRC]],METRC!A:B,2,FALSE),4)=LEFT(RecordTable[[#This Row],[CloneBarcode]],4),"match","MISMATCH"),"dead")</f>
        <v>dead</v>
      </c>
      <c r="F5940" s="79" t="str">
        <f>_xlfn.IFNA(INDEX(Table6[[#All],[Location]],MATCH(RecordTable[[#This Row],[METRC]],Table6[Tag],0)),"DEAD")</f>
        <v>DEAD</v>
      </c>
    </row>
    <row r="5941" spans="1:6" x14ac:dyDescent="0.25">
      <c r="A5941" t="s">
        <v>264</v>
      </c>
      <c r="B5941" t="s">
        <v>229</v>
      </c>
      <c r="C5941" s="18" t="s">
        <v>2876</v>
      </c>
      <c r="D5941" s="79">
        <v>44027</v>
      </c>
      <c r="E5941" s="79" t="str">
        <f>_xlfn.IFNA(IF(LEFT(VLOOKUP(RecordTable[[#This Row],[METRC]],METRC!A:B,2,FALSE),4)=LEFT(RecordTable[[#This Row],[CloneBarcode]],4),"match","MISMATCH"),"dead")</f>
        <v>dead</v>
      </c>
      <c r="F5941" s="79" t="str">
        <f>_xlfn.IFNA(INDEX(Table6[[#All],[Location]],MATCH(RecordTable[[#This Row],[METRC]],Table6[Tag],0)),"DEAD")</f>
        <v>DEAD</v>
      </c>
    </row>
    <row r="5942" spans="1:6" x14ac:dyDescent="0.25">
      <c r="A5942" t="s">
        <v>42</v>
      </c>
      <c r="B5942" t="s">
        <v>2664</v>
      </c>
      <c r="C5942" s="18" t="s">
        <v>2665</v>
      </c>
      <c r="D5942" s="79">
        <v>44027</v>
      </c>
      <c r="E5942" s="79" t="str">
        <f>_xlfn.IFNA(IF(LEFT(VLOOKUP(RecordTable[[#This Row],[METRC]],METRC!A:B,2,FALSE),4)=LEFT(RecordTable[[#This Row],[CloneBarcode]],4),"match","MISMATCH"),"dead")</f>
        <v>dead</v>
      </c>
      <c r="F5942" s="79" t="str">
        <f>_xlfn.IFNA(INDEX(Table6[[#All],[Location]],MATCH(RecordTable[[#This Row],[METRC]],Table6[Tag],0)),"DEAD")</f>
        <v>DEAD</v>
      </c>
    </row>
    <row r="5943" spans="1:6" x14ac:dyDescent="0.25">
      <c r="A5943" t="s">
        <v>295</v>
      </c>
      <c r="B5943" t="s">
        <v>2669</v>
      </c>
      <c r="C5943" s="18" t="s">
        <v>2903</v>
      </c>
      <c r="D5943" s="79">
        <v>44027</v>
      </c>
      <c r="E5943" s="79" t="str">
        <f>_xlfn.IFNA(IF(LEFT(VLOOKUP(RecordTable[[#This Row],[METRC]],METRC!A:B,2,FALSE),4)=LEFT(RecordTable[[#This Row],[CloneBarcode]],4),"match","MISMATCH"),"dead")</f>
        <v>dead</v>
      </c>
      <c r="F5943" s="79" t="str">
        <f>_xlfn.IFNA(INDEX(Table6[[#All],[Location]],MATCH(RecordTable[[#This Row],[METRC]],Table6[Tag],0)),"DEAD")</f>
        <v>DEAD</v>
      </c>
    </row>
    <row r="5944" spans="1:6" x14ac:dyDescent="0.25">
      <c r="A5944" t="s">
        <v>38</v>
      </c>
      <c r="B5944" t="s">
        <v>2636</v>
      </c>
      <c r="C5944" s="18" t="s">
        <v>2658</v>
      </c>
      <c r="D5944" s="79">
        <v>44027</v>
      </c>
      <c r="E5944" s="79" t="str">
        <f>_xlfn.IFNA(IF(LEFT(VLOOKUP(RecordTable[[#This Row],[METRC]],METRC!A:B,2,FALSE),4)=LEFT(RecordTable[[#This Row],[CloneBarcode]],4),"match","MISMATCH"),"dead")</f>
        <v>dead</v>
      </c>
      <c r="F5944" s="79" t="str">
        <f>_xlfn.IFNA(INDEX(Table6[[#All],[Location]],MATCH(RecordTable[[#This Row],[METRC]],Table6[Tag],0)),"DEAD")</f>
        <v>DEAD</v>
      </c>
    </row>
    <row r="5945" spans="1:6" x14ac:dyDescent="0.25">
      <c r="A5945" t="s">
        <v>71</v>
      </c>
      <c r="B5945" t="s">
        <v>229</v>
      </c>
      <c r="C5945" s="18" t="s">
        <v>2692</v>
      </c>
      <c r="D5945" s="79">
        <v>44027</v>
      </c>
      <c r="E5945" s="79" t="str">
        <f>_xlfn.IFNA(IF(LEFT(VLOOKUP(RecordTable[[#This Row],[METRC]],METRC!A:B,2,FALSE),4)=LEFT(RecordTable[[#This Row],[CloneBarcode]],4),"match","MISMATCH"),"dead")</f>
        <v>dead</v>
      </c>
      <c r="F5945" s="79" t="str">
        <f>_xlfn.IFNA(INDEX(Table6[[#All],[Location]],MATCH(RecordTable[[#This Row],[METRC]],Table6[Tag],0)),"DEAD")</f>
        <v>DEAD</v>
      </c>
    </row>
    <row r="5946" spans="1:6" x14ac:dyDescent="0.25">
      <c r="A5946" t="s">
        <v>294</v>
      </c>
      <c r="B5946" t="s">
        <v>2636</v>
      </c>
      <c r="C5946" s="18" t="s">
        <v>2902</v>
      </c>
      <c r="D5946" s="79">
        <v>44027</v>
      </c>
      <c r="E5946" s="79" t="str">
        <f>_xlfn.IFNA(IF(LEFT(VLOOKUP(RecordTable[[#This Row],[METRC]],METRC!A:B,2,FALSE),4)=LEFT(RecordTable[[#This Row],[CloneBarcode]],4),"match","MISMATCH"),"dead")</f>
        <v>dead</v>
      </c>
      <c r="F5946" s="79" t="str">
        <f>_xlfn.IFNA(INDEX(Table6[[#All],[Location]],MATCH(RecordTable[[#This Row],[METRC]],Table6[Tag],0)),"DEAD")</f>
        <v>DEAD</v>
      </c>
    </row>
    <row r="5947" spans="1:6" x14ac:dyDescent="0.25">
      <c r="A5947" t="s">
        <v>48</v>
      </c>
      <c r="B5947" t="s">
        <v>2672</v>
      </c>
      <c r="C5947" s="18" t="s">
        <v>2673</v>
      </c>
      <c r="D5947" s="79">
        <v>44027</v>
      </c>
      <c r="E5947" s="79" t="str">
        <f>_xlfn.IFNA(IF(LEFT(VLOOKUP(RecordTable[[#This Row],[METRC]],METRC!A:B,2,FALSE),4)=LEFT(RecordTable[[#This Row],[CloneBarcode]],4),"match","MISMATCH"),"dead")</f>
        <v>dead</v>
      </c>
      <c r="F5947" s="79" t="str">
        <f>_xlfn.IFNA(INDEX(Table6[[#All],[Location]],MATCH(RecordTable[[#This Row],[METRC]],Table6[Tag],0)),"DEAD")</f>
        <v>DEAD</v>
      </c>
    </row>
    <row r="5948" spans="1:6" x14ac:dyDescent="0.25">
      <c r="A5948" t="s">
        <v>53</v>
      </c>
      <c r="B5948" t="s">
        <v>2676</v>
      </c>
      <c r="C5948" s="18" t="s">
        <v>2677</v>
      </c>
      <c r="D5948" s="79">
        <v>44027</v>
      </c>
      <c r="E5948" s="79" t="str">
        <f>_xlfn.IFNA(IF(LEFT(VLOOKUP(RecordTable[[#This Row],[METRC]],METRC!A:B,2,FALSE),4)=LEFT(RecordTable[[#This Row],[CloneBarcode]],4),"match","MISMATCH"),"dead")</f>
        <v>dead</v>
      </c>
      <c r="F5948" s="79" t="str">
        <f>_xlfn.IFNA(INDEX(Table6[[#All],[Location]],MATCH(RecordTable[[#This Row],[METRC]],Table6[Tag],0)),"DEAD")</f>
        <v>DEAD</v>
      </c>
    </row>
    <row r="5949" spans="1:6" x14ac:dyDescent="0.25">
      <c r="A5949" t="s">
        <v>52</v>
      </c>
      <c r="B5949" t="s">
        <v>2649</v>
      </c>
      <c r="C5949" s="18" t="s">
        <v>2675</v>
      </c>
      <c r="D5949" s="79">
        <v>44027</v>
      </c>
      <c r="E5949" s="79" t="str">
        <f>_xlfn.IFNA(IF(LEFT(VLOOKUP(RecordTable[[#This Row],[METRC]],METRC!A:B,2,FALSE),4)=LEFT(RecordTable[[#This Row],[CloneBarcode]],4),"match","MISMATCH"),"dead")</f>
        <v>dead</v>
      </c>
      <c r="F5949" s="79" t="str">
        <f>_xlfn.IFNA(INDEX(Table6[[#All],[Location]],MATCH(RecordTable[[#This Row],[METRC]],Table6[Tag],0)),"DEAD")</f>
        <v>DEAD</v>
      </c>
    </row>
    <row r="5950" spans="1:6" x14ac:dyDescent="0.25">
      <c r="A5950" t="s">
        <v>58</v>
      </c>
      <c r="B5950" t="s">
        <v>2679</v>
      </c>
      <c r="C5950" s="18" t="s">
        <v>2681</v>
      </c>
      <c r="D5950" s="79">
        <v>44027</v>
      </c>
      <c r="E5950" s="79" t="str">
        <f>_xlfn.IFNA(IF(LEFT(VLOOKUP(RecordTable[[#This Row],[METRC]],METRC!A:B,2,FALSE),4)=LEFT(RecordTable[[#This Row],[CloneBarcode]],4),"match","MISMATCH"),"dead")</f>
        <v>dead</v>
      </c>
      <c r="F5950" s="79" t="str">
        <f>_xlfn.IFNA(INDEX(Table6[[#All],[Location]],MATCH(RecordTable[[#This Row],[METRC]],Table6[Tag],0)),"DEAD")</f>
        <v>DEAD</v>
      </c>
    </row>
    <row r="5951" spans="1:6" x14ac:dyDescent="0.25">
      <c r="A5951" t="s">
        <v>268</v>
      </c>
      <c r="B5951" t="s">
        <v>2880</v>
      </c>
      <c r="C5951" s="18" t="s">
        <v>2881</v>
      </c>
      <c r="D5951" s="79">
        <v>44027</v>
      </c>
      <c r="E5951" s="79" t="str">
        <f>_xlfn.IFNA(IF(LEFT(VLOOKUP(RecordTable[[#This Row],[METRC]],METRC!A:B,2,FALSE),4)=LEFT(RecordTable[[#This Row],[CloneBarcode]],4),"match","MISMATCH"),"dead")</f>
        <v>dead</v>
      </c>
      <c r="F5951" s="79" t="str">
        <f>_xlfn.IFNA(INDEX(Table6[[#All],[Location]],MATCH(RecordTable[[#This Row],[METRC]],Table6[Tag],0)),"DEAD")</f>
        <v>DEAD</v>
      </c>
    </row>
    <row r="5952" spans="1:6" x14ac:dyDescent="0.25">
      <c r="A5952" t="s">
        <v>262</v>
      </c>
      <c r="B5952" t="s">
        <v>229</v>
      </c>
      <c r="C5952" s="18" t="s">
        <v>2875</v>
      </c>
      <c r="D5952" s="79">
        <v>44027</v>
      </c>
      <c r="E5952" s="79" t="str">
        <f>_xlfn.IFNA(IF(LEFT(VLOOKUP(RecordTable[[#This Row],[METRC]],METRC!A:B,2,FALSE),4)=LEFT(RecordTable[[#This Row],[CloneBarcode]],4),"match","MISMATCH"),"dead")</f>
        <v>dead</v>
      </c>
      <c r="F5952" s="79" t="str">
        <f>_xlfn.IFNA(INDEX(Table6[[#All],[Location]],MATCH(RecordTable[[#This Row],[METRC]],Table6[Tag],0)),"DEAD")</f>
        <v>DEAD</v>
      </c>
    </row>
    <row r="5953" spans="1:6" x14ac:dyDescent="0.25">
      <c r="A5953" t="s">
        <v>234</v>
      </c>
      <c r="B5953" t="s">
        <v>2639</v>
      </c>
      <c r="C5953" s="18" t="s">
        <v>2839</v>
      </c>
      <c r="D5953" s="79">
        <v>44027</v>
      </c>
      <c r="E5953" s="79" t="str">
        <f>_xlfn.IFNA(IF(LEFT(VLOOKUP(RecordTable[[#This Row],[METRC]],METRC!A:B,2,FALSE),4)=LEFT(RecordTable[[#This Row],[CloneBarcode]],4),"match","MISMATCH"),"dead")</f>
        <v>dead</v>
      </c>
      <c r="F5953" s="79" t="str">
        <f>_xlfn.IFNA(INDEX(Table6[[#All],[Location]],MATCH(RecordTable[[#This Row],[METRC]],Table6[Tag],0)),"DEAD")</f>
        <v>DEAD</v>
      </c>
    </row>
    <row r="5954" spans="1:6" x14ac:dyDescent="0.25">
      <c r="A5954" t="s">
        <v>121</v>
      </c>
      <c r="B5954" t="s">
        <v>2734</v>
      </c>
      <c r="C5954" s="18" t="s">
        <v>2735</v>
      </c>
      <c r="D5954" s="79">
        <v>44027</v>
      </c>
      <c r="E5954" s="79" t="str">
        <f>_xlfn.IFNA(IF(LEFT(VLOOKUP(RecordTable[[#This Row],[METRC]],METRC!A:B,2,FALSE),4)=LEFT(RecordTable[[#This Row],[CloneBarcode]],4),"match","MISMATCH"),"dead")</f>
        <v>dead</v>
      </c>
      <c r="F5954" s="79" t="str">
        <f>_xlfn.IFNA(INDEX(Table6[[#All],[Location]],MATCH(RecordTable[[#This Row],[METRC]],Table6[Tag],0)),"DEAD")</f>
        <v>DEAD</v>
      </c>
    </row>
    <row r="5955" spans="1:6" x14ac:dyDescent="0.25">
      <c r="A5955" t="s">
        <v>169</v>
      </c>
      <c r="B5955" t="s">
        <v>2636</v>
      </c>
      <c r="C5955" s="18" t="s">
        <v>2770</v>
      </c>
      <c r="D5955" s="79">
        <v>44027</v>
      </c>
      <c r="E5955" s="79" t="str">
        <f>_xlfn.IFNA(IF(LEFT(VLOOKUP(RecordTable[[#This Row],[METRC]],METRC!A:B,2,FALSE),4)=LEFT(RecordTable[[#This Row],[CloneBarcode]],4),"match","MISMATCH"),"dead")</f>
        <v>dead</v>
      </c>
      <c r="F5955" s="79" t="str">
        <f>_xlfn.IFNA(INDEX(Table6[[#All],[Location]],MATCH(RecordTable[[#This Row],[METRC]],Table6[Tag],0)),"DEAD")</f>
        <v>DEAD</v>
      </c>
    </row>
    <row r="5956" spans="1:6" x14ac:dyDescent="0.25">
      <c r="A5956" t="s">
        <v>281</v>
      </c>
      <c r="B5956" t="s">
        <v>283</v>
      </c>
      <c r="C5956" s="18" t="s">
        <v>2894</v>
      </c>
      <c r="D5956" s="79">
        <v>44027</v>
      </c>
      <c r="E5956" s="79" t="str">
        <f>_xlfn.IFNA(IF(LEFT(VLOOKUP(RecordTable[[#This Row],[METRC]],METRC!A:B,2,FALSE),4)=LEFT(RecordTable[[#This Row],[CloneBarcode]],4),"match","MISMATCH"),"dead")</f>
        <v>dead</v>
      </c>
      <c r="F5956" s="79" t="str">
        <f>_xlfn.IFNA(INDEX(Table6[[#All],[Location]],MATCH(RecordTable[[#This Row],[METRC]],Table6[Tag],0)),"DEAD")</f>
        <v>DEAD</v>
      </c>
    </row>
    <row r="5957" spans="1:6" x14ac:dyDescent="0.25">
      <c r="A5957" t="s">
        <v>77</v>
      </c>
      <c r="B5957" t="s">
        <v>2676</v>
      </c>
      <c r="C5957" s="18" t="s">
        <v>2699</v>
      </c>
      <c r="D5957" s="79">
        <v>44027</v>
      </c>
      <c r="E5957" s="79" t="str">
        <f>_xlfn.IFNA(IF(LEFT(VLOOKUP(RecordTable[[#This Row],[METRC]],METRC!A:B,2,FALSE),4)=LEFT(RecordTable[[#This Row],[CloneBarcode]],4),"match","MISMATCH"),"dead")</f>
        <v>dead</v>
      </c>
      <c r="F5957" s="79" t="str">
        <f>_xlfn.IFNA(INDEX(Table6[[#All],[Location]],MATCH(RecordTable[[#This Row],[METRC]],Table6[Tag],0)),"DEAD")</f>
        <v>DEAD</v>
      </c>
    </row>
    <row r="5958" spans="1:6" x14ac:dyDescent="0.25">
      <c r="A5958" t="s">
        <v>274</v>
      </c>
      <c r="B5958" t="s">
        <v>2734</v>
      </c>
      <c r="C5958" s="18" t="s">
        <v>2887</v>
      </c>
      <c r="D5958" s="79">
        <v>44027</v>
      </c>
      <c r="E5958" s="79" t="str">
        <f>_xlfn.IFNA(IF(LEFT(VLOOKUP(RecordTable[[#This Row],[METRC]],METRC!A:B,2,FALSE),4)=LEFT(RecordTable[[#This Row],[CloneBarcode]],4),"match","MISMATCH"),"dead")</f>
        <v>dead</v>
      </c>
      <c r="F5958" s="79" t="str">
        <f>_xlfn.IFNA(INDEX(Table6[[#All],[Location]],MATCH(RecordTable[[#This Row],[METRC]],Table6[Tag],0)),"DEAD")</f>
        <v>DEAD</v>
      </c>
    </row>
    <row r="5959" spans="1:6" x14ac:dyDescent="0.25">
      <c r="A5959" t="s">
        <v>270</v>
      </c>
      <c r="B5959" t="s">
        <v>2734</v>
      </c>
      <c r="C5959" s="18" t="s">
        <v>2884</v>
      </c>
      <c r="D5959" s="79">
        <v>44027</v>
      </c>
      <c r="E5959" s="79" t="str">
        <f>_xlfn.IFNA(IF(LEFT(VLOOKUP(RecordTable[[#This Row],[METRC]],METRC!A:B,2,FALSE),4)=LEFT(RecordTable[[#This Row],[CloneBarcode]],4),"match","MISMATCH"),"dead")</f>
        <v>dead</v>
      </c>
      <c r="F5959" s="79" t="str">
        <f>_xlfn.IFNA(INDEX(Table6[[#All],[Location]],MATCH(RecordTable[[#This Row],[METRC]],Table6[Tag],0)),"DEAD")</f>
        <v>DEAD</v>
      </c>
    </row>
    <row r="5960" spans="1:6" x14ac:dyDescent="0.25">
      <c r="A5960" t="s">
        <v>269</v>
      </c>
      <c r="B5960" t="s">
        <v>2882</v>
      </c>
      <c r="C5960" s="18" t="s">
        <v>2883</v>
      </c>
      <c r="D5960" s="79">
        <v>44027</v>
      </c>
      <c r="E5960" s="79" t="str">
        <f>_xlfn.IFNA(IF(LEFT(VLOOKUP(RecordTable[[#This Row],[METRC]],METRC!A:B,2,FALSE),4)=LEFT(RecordTable[[#This Row],[CloneBarcode]],4),"match","MISMATCH"),"dead")</f>
        <v>dead</v>
      </c>
      <c r="F5960" s="79" t="str">
        <f>_xlfn.IFNA(INDEX(Table6[[#All],[Location]],MATCH(RecordTable[[#This Row],[METRC]],Table6[Tag],0)),"DEAD")</f>
        <v>DEAD</v>
      </c>
    </row>
    <row r="5961" spans="1:6" x14ac:dyDescent="0.25">
      <c r="A5961" t="s">
        <v>265</v>
      </c>
      <c r="B5961" t="s">
        <v>117</v>
      </c>
      <c r="C5961" s="18" t="s">
        <v>2877</v>
      </c>
      <c r="D5961" s="79">
        <v>44027</v>
      </c>
      <c r="E5961" s="79" t="str">
        <f>_xlfn.IFNA(IF(LEFT(VLOOKUP(RecordTable[[#This Row],[METRC]],METRC!A:B,2,FALSE),4)=LEFT(RecordTable[[#This Row],[CloneBarcode]],4),"match","MISMATCH"),"dead")</f>
        <v>dead</v>
      </c>
      <c r="F5961" s="79" t="str">
        <f>_xlfn.IFNA(INDEX(Table6[[#All],[Location]],MATCH(RecordTable[[#This Row],[METRC]],Table6[Tag],0)),"DEAD")</f>
        <v>DEAD</v>
      </c>
    </row>
    <row r="5962" spans="1:6" x14ac:dyDescent="0.25">
      <c r="A5962" t="s">
        <v>67</v>
      </c>
      <c r="B5962" t="s">
        <v>2629</v>
      </c>
      <c r="C5962" s="18" t="s">
        <v>2689</v>
      </c>
      <c r="D5962" s="79">
        <v>44027</v>
      </c>
      <c r="E5962" s="79" t="str">
        <f>_xlfn.IFNA(IF(LEFT(VLOOKUP(RecordTable[[#This Row],[METRC]],METRC!A:B,2,FALSE),4)=LEFT(RecordTable[[#This Row],[CloneBarcode]],4),"match","MISMATCH"),"dead")</f>
        <v>dead</v>
      </c>
      <c r="F5962" s="79" t="str">
        <f>_xlfn.IFNA(INDEX(Table6[[#All],[Location]],MATCH(RecordTable[[#This Row],[METRC]],Table6[Tag],0)),"DEAD")</f>
        <v>DEAD</v>
      </c>
    </row>
    <row r="5963" spans="1:6" x14ac:dyDescent="0.25">
      <c r="A5963" t="s">
        <v>192</v>
      </c>
      <c r="B5963" t="s">
        <v>2679</v>
      </c>
      <c r="C5963" s="18" t="s">
        <v>2783</v>
      </c>
      <c r="D5963" s="79">
        <v>44027</v>
      </c>
      <c r="E5963" s="79" t="str">
        <f>_xlfn.IFNA(IF(LEFT(VLOOKUP(RecordTable[[#This Row],[METRC]],METRC!A:B,2,FALSE),4)=LEFT(RecordTable[[#This Row],[CloneBarcode]],4),"match","MISMATCH"),"dead")</f>
        <v>dead</v>
      </c>
      <c r="F5963" s="79" t="str">
        <f>_xlfn.IFNA(INDEX(Table6[[#All],[Location]],MATCH(RecordTable[[#This Row],[METRC]],Table6[Tag],0)),"DEAD")</f>
        <v>DEAD</v>
      </c>
    </row>
    <row r="5964" spans="1:6" x14ac:dyDescent="0.25">
      <c r="A5964" t="s">
        <v>66</v>
      </c>
      <c r="B5964" t="s">
        <v>2687</v>
      </c>
      <c r="C5964" s="18" t="s">
        <v>2688</v>
      </c>
      <c r="D5964" s="79">
        <v>44027</v>
      </c>
      <c r="E5964" s="79" t="str">
        <f>_xlfn.IFNA(IF(LEFT(VLOOKUP(RecordTable[[#This Row],[METRC]],METRC!A:B,2,FALSE),4)=LEFT(RecordTable[[#This Row],[CloneBarcode]],4),"match","MISMATCH"),"dead")</f>
        <v>dead</v>
      </c>
      <c r="F5964" s="79" t="str">
        <f>_xlfn.IFNA(INDEX(Table6[[#All],[Location]],MATCH(RecordTable[[#This Row],[METRC]],Table6[Tag],0)),"DEAD")</f>
        <v>DEAD</v>
      </c>
    </row>
    <row r="5965" spans="1:6" x14ac:dyDescent="0.25">
      <c r="A5965" t="s">
        <v>15</v>
      </c>
      <c r="B5965" t="s">
        <v>2636</v>
      </c>
      <c r="C5965" s="18" t="s">
        <v>2637</v>
      </c>
      <c r="D5965" s="79">
        <v>44027</v>
      </c>
      <c r="E5965" s="79" t="str">
        <f>_xlfn.IFNA(IF(LEFT(VLOOKUP(RecordTable[[#This Row],[METRC]],METRC!A:B,2,FALSE),4)=LEFT(RecordTable[[#This Row],[CloneBarcode]],4),"match","MISMATCH"),"dead")</f>
        <v>dead</v>
      </c>
      <c r="F5965" s="79" t="str">
        <f>_xlfn.IFNA(INDEX(Table6[[#All],[Location]],MATCH(RecordTable[[#This Row],[METRC]],Table6[Tag],0)),"DEAD")</f>
        <v>DEAD</v>
      </c>
    </row>
    <row r="5966" spans="1:6" x14ac:dyDescent="0.25">
      <c r="A5966" t="s">
        <v>288</v>
      </c>
      <c r="B5966" t="s">
        <v>2669</v>
      </c>
      <c r="C5966" s="18" t="s">
        <v>2898</v>
      </c>
      <c r="D5966" s="79">
        <v>44027</v>
      </c>
      <c r="E5966" s="79" t="str">
        <f>_xlfn.IFNA(IF(LEFT(VLOOKUP(RecordTable[[#This Row],[METRC]],METRC!A:B,2,FALSE),4)=LEFT(RecordTable[[#This Row],[CloneBarcode]],4),"match","MISMATCH"),"dead")</f>
        <v>dead</v>
      </c>
      <c r="F5966" s="79" t="str">
        <f>_xlfn.IFNA(INDEX(Table6[[#All],[Location]],MATCH(RecordTable[[#This Row],[METRC]],Table6[Tag],0)),"DEAD")</f>
        <v>DEAD</v>
      </c>
    </row>
    <row r="5967" spans="1:6" x14ac:dyDescent="0.25">
      <c r="A5967" t="s">
        <v>110</v>
      </c>
      <c r="B5967" t="s">
        <v>2649</v>
      </c>
      <c r="C5967" s="18" t="s">
        <v>2725</v>
      </c>
      <c r="D5967" s="79">
        <v>44027</v>
      </c>
      <c r="E5967" s="79" t="str">
        <f>_xlfn.IFNA(IF(LEFT(VLOOKUP(RecordTable[[#This Row],[METRC]],METRC!A:B,2,FALSE),4)=LEFT(RecordTable[[#This Row],[CloneBarcode]],4),"match","MISMATCH"),"dead")</f>
        <v>dead</v>
      </c>
      <c r="F5967" s="79" t="str">
        <f>_xlfn.IFNA(INDEX(Table6[[#All],[Location]],MATCH(RecordTable[[#This Row],[METRC]],Table6[Tag],0)),"DEAD")</f>
        <v>DEAD</v>
      </c>
    </row>
    <row r="5968" spans="1:6" x14ac:dyDescent="0.25">
      <c r="A5968" t="s">
        <v>94</v>
      </c>
      <c r="B5968" t="s">
        <v>2649</v>
      </c>
      <c r="C5968" s="18" t="s">
        <v>2709</v>
      </c>
      <c r="D5968" s="79">
        <v>44027</v>
      </c>
      <c r="E5968" s="79" t="str">
        <f>_xlfn.IFNA(IF(LEFT(VLOOKUP(RecordTable[[#This Row],[METRC]],METRC!A:B,2,FALSE),4)=LEFT(RecordTable[[#This Row],[CloneBarcode]],4),"match","MISMATCH"),"dead")</f>
        <v>dead</v>
      </c>
      <c r="F5968" s="79" t="str">
        <f>_xlfn.IFNA(INDEX(Table6[[#All],[Location]],MATCH(RecordTable[[#This Row],[METRC]],Table6[Tag],0)),"DEAD")</f>
        <v>DEAD</v>
      </c>
    </row>
    <row r="5969" spans="1:6" x14ac:dyDescent="0.25">
      <c r="A5969" t="s">
        <v>80</v>
      </c>
      <c r="B5969" t="s">
        <v>62</v>
      </c>
      <c r="C5969" s="18" t="s">
        <v>2700</v>
      </c>
      <c r="D5969" s="79">
        <v>44027</v>
      </c>
      <c r="E5969" s="79" t="str">
        <f>_xlfn.IFNA(IF(LEFT(VLOOKUP(RecordTable[[#This Row],[METRC]],METRC!A:B,2,FALSE),4)=LEFT(RecordTable[[#This Row],[CloneBarcode]],4),"match","MISMATCH"),"dead")</f>
        <v>dead</v>
      </c>
      <c r="F5969" s="79" t="str">
        <f>_xlfn.IFNA(INDEX(Table6[[#All],[Location]],MATCH(RecordTable[[#This Row],[METRC]],Table6[Tag],0)),"DEAD")</f>
        <v>DEAD</v>
      </c>
    </row>
    <row r="5970" spans="1:6" x14ac:dyDescent="0.25">
      <c r="A5970" t="s">
        <v>293</v>
      </c>
      <c r="B5970" t="s">
        <v>2669</v>
      </c>
      <c r="C5970" s="18" t="s">
        <v>2901</v>
      </c>
      <c r="D5970" s="79">
        <v>44027</v>
      </c>
      <c r="E5970" s="79" t="str">
        <f>_xlfn.IFNA(IF(LEFT(VLOOKUP(RecordTable[[#This Row],[METRC]],METRC!A:B,2,FALSE),4)=LEFT(RecordTable[[#This Row],[CloneBarcode]],4),"match","MISMATCH"),"dead")</f>
        <v>dead</v>
      </c>
      <c r="F5970" s="79" t="str">
        <f>_xlfn.IFNA(INDEX(Table6[[#All],[Location]],MATCH(RecordTable[[#This Row],[METRC]],Table6[Tag],0)),"DEAD")</f>
        <v>DEAD</v>
      </c>
    </row>
    <row r="5971" spans="1:6" x14ac:dyDescent="0.25">
      <c r="A5971" t="s">
        <v>96</v>
      </c>
      <c r="B5971" t="s">
        <v>2669</v>
      </c>
      <c r="C5971" s="18" t="s">
        <v>2713</v>
      </c>
      <c r="D5971" s="79">
        <v>44027</v>
      </c>
      <c r="E5971" s="79" t="str">
        <f>_xlfn.IFNA(IF(LEFT(VLOOKUP(RecordTable[[#This Row],[METRC]],METRC!A:B,2,FALSE),4)=LEFT(RecordTable[[#This Row],[CloneBarcode]],4),"match","MISMATCH"),"dead")</f>
        <v>dead</v>
      </c>
      <c r="F5971" s="79" t="str">
        <f>_xlfn.IFNA(INDEX(Table6[[#All],[Location]],MATCH(RecordTable[[#This Row],[METRC]],Table6[Tag],0)),"DEAD")</f>
        <v>DEAD</v>
      </c>
    </row>
    <row r="5972" spans="1:6" x14ac:dyDescent="0.25">
      <c r="A5972" t="s">
        <v>275</v>
      </c>
      <c r="B5972" t="s">
        <v>2734</v>
      </c>
      <c r="C5972" s="18" t="s">
        <v>2888</v>
      </c>
      <c r="D5972" s="79">
        <v>44027</v>
      </c>
      <c r="E5972" s="79" t="str">
        <f>_xlfn.IFNA(IF(LEFT(VLOOKUP(RecordTable[[#This Row],[METRC]],METRC!A:B,2,FALSE),4)=LEFT(RecordTable[[#This Row],[CloneBarcode]],4),"match","MISMATCH"),"dead")</f>
        <v>dead</v>
      </c>
      <c r="F5972" s="79" t="str">
        <f>_xlfn.IFNA(INDEX(Table6[[#All],[Location]],MATCH(RecordTable[[#This Row],[METRC]],Table6[Tag],0)),"DEAD")</f>
        <v>DEAD</v>
      </c>
    </row>
    <row r="5973" spans="1:6" x14ac:dyDescent="0.25">
      <c r="A5973" t="s">
        <v>130</v>
      </c>
      <c r="B5973" t="s">
        <v>117</v>
      </c>
      <c r="C5973" s="18" t="s">
        <v>2743</v>
      </c>
      <c r="D5973" s="79">
        <v>44027</v>
      </c>
      <c r="E5973" s="79" t="str">
        <f>_xlfn.IFNA(IF(LEFT(VLOOKUP(RecordTable[[#This Row],[METRC]],METRC!A:B,2,FALSE),4)=LEFT(RecordTable[[#This Row],[CloneBarcode]],4),"match","MISMATCH"),"dead")</f>
        <v>dead</v>
      </c>
      <c r="F5973" s="79" t="str">
        <f>_xlfn.IFNA(INDEX(Table6[[#All],[Location]],MATCH(RecordTable[[#This Row],[METRC]],Table6[Tag],0)),"DEAD")</f>
        <v>DEAD</v>
      </c>
    </row>
    <row r="5974" spans="1:6" x14ac:dyDescent="0.25">
      <c r="A5974" t="s">
        <v>116</v>
      </c>
      <c r="B5974" t="s">
        <v>117</v>
      </c>
      <c r="C5974" s="18" t="s">
        <v>2731</v>
      </c>
      <c r="D5974" s="79">
        <v>44027</v>
      </c>
      <c r="E5974" s="79" t="str">
        <f>_xlfn.IFNA(IF(LEFT(VLOOKUP(RecordTable[[#This Row],[METRC]],METRC!A:B,2,FALSE),4)=LEFT(RecordTable[[#This Row],[CloneBarcode]],4),"match","MISMATCH"),"dead")</f>
        <v>dead</v>
      </c>
      <c r="F5974" s="79" t="str">
        <f>_xlfn.IFNA(INDEX(Table6[[#All],[Location]],MATCH(RecordTable[[#This Row],[METRC]],Table6[Tag],0)),"DEAD")</f>
        <v>DEAD</v>
      </c>
    </row>
    <row r="5975" spans="1:6" x14ac:dyDescent="0.25">
      <c r="A5975" t="s">
        <v>228</v>
      </c>
      <c r="B5975" t="s">
        <v>229</v>
      </c>
      <c r="C5975" s="18" t="s">
        <v>2834</v>
      </c>
      <c r="D5975" s="79">
        <v>44027</v>
      </c>
      <c r="E5975" s="79" t="str">
        <f>_xlfn.IFNA(IF(LEFT(VLOOKUP(RecordTable[[#This Row],[METRC]],METRC!A:B,2,FALSE),4)=LEFT(RecordTable[[#This Row],[CloneBarcode]],4),"match","MISMATCH"),"dead")</f>
        <v>dead</v>
      </c>
      <c r="F5975" s="79" t="str">
        <f>_xlfn.IFNA(INDEX(Table6[[#All],[Location]],MATCH(RecordTable[[#This Row],[METRC]],Table6[Tag],0)),"DEAD")</f>
        <v>DEAD</v>
      </c>
    </row>
    <row r="5976" spans="1:6" x14ac:dyDescent="0.25">
      <c r="A5976" t="s">
        <v>272</v>
      </c>
      <c r="B5976" t="s">
        <v>2885</v>
      </c>
      <c r="C5976" s="18" t="s">
        <v>2886</v>
      </c>
      <c r="D5976" s="79">
        <v>44027</v>
      </c>
      <c r="E5976" s="79" t="str">
        <f>_xlfn.IFNA(IF(LEFT(VLOOKUP(RecordTable[[#This Row],[METRC]],METRC!A:B,2,FALSE),4)=LEFT(RecordTable[[#This Row],[CloneBarcode]],4),"match","MISMATCH"),"dead")</f>
        <v>dead</v>
      </c>
      <c r="F5976" s="79" t="str">
        <f>_xlfn.IFNA(INDEX(Table6[[#All],[Location]],MATCH(RecordTable[[#This Row],[METRC]],Table6[Tag],0)),"DEAD")</f>
        <v>DEAD</v>
      </c>
    </row>
    <row r="5977" spans="1:6" x14ac:dyDescent="0.25">
      <c r="A5977" t="s">
        <v>238</v>
      </c>
      <c r="B5977" t="s">
        <v>2639</v>
      </c>
      <c r="C5977" s="18" t="s">
        <v>2842</v>
      </c>
      <c r="D5977" s="79">
        <v>44027</v>
      </c>
      <c r="E5977" s="79" t="str">
        <f>_xlfn.IFNA(IF(LEFT(VLOOKUP(RecordTable[[#This Row],[METRC]],METRC!A:B,2,FALSE),4)=LEFT(RecordTable[[#This Row],[CloneBarcode]],4),"match","MISMATCH"),"dead")</f>
        <v>dead</v>
      </c>
      <c r="F5977" s="79" t="str">
        <f>_xlfn.IFNA(INDEX(Table6[[#All],[Location]],MATCH(RecordTable[[#This Row],[METRC]],Table6[Tag],0)),"DEAD")</f>
        <v>DEAD</v>
      </c>
    </row>
    <row r="5978" spans="1:6" x14ac:dyDescent="0.25">
      <c r="A5978" t="s">
        <v>280</v>
      </c>
      <c r="B5978" t="s">
        <v>2636</v>
      </c>
      <c r="C5978" s="18" t="s">
        <v>2893</v>
      </c>
      <c r="D5978" s="79">
        <v>44027</v>
      </c>
      <c r="E5978" s="79" t="str">
        <f>_xlfn.IFNA(IF(LEFT(VLOOKUP(RecordTable[[#This Row],[METRC]],METRC!A:B,2,FALSE),4)=LEFT(RecordTable[[#This Row],[CloneBarcode]],4),"match","MISMATCH"),"dead")</f>
        <v>dead</v>
      </c>
      <c r="F5978" s="79" t="str">
        <f>_xlfn.IFNA(INDEX(Table6[[#All],[Location]],MATCH(RecordTable[[#This Row],[METRC]],Table6[Tag],0)),"DEAD")</f>
        <v>DEAD</v>
      </c>
    </row>
    <row r="5979" spans="1:6" x14ac:dyDescent="0.25">
      <c r="A5979" t="s">
        <v>148</v>
      </c>
      <c r="B5979" t="s">
        <v>2667</v>
      </c>
      <c r="C5979" s="18" t="s">
        <v>2757</v>
      </c>
      <c r="D5979" s="79">
        <v>44027</v>
      </c>
      <c r="E5979" s="79" t="str">
        <f>_xlfn.IFNA(IF(LEFT(VLOOKUP(RecordTable[[#This Row],[METRC]],METRC!A:B,2,FALSE),4)=LEFT(RecordTable[[#This Row],[CloneBarcode]],4),"match","MISMATCH"),"dead")</f>
        <v>dead</v>
      </c>
      <c r="F5979" s="79" t="str">
        <f>_xlfn.IFNA(INDEX(Table6[[#All],[Location]],MATCH(RecordTable[[#This Row],[METRC]],Table6[Tag],0)),"DEAD")</f>
        <v>DEAD</v>
      </c>
    </row>
    <row r="5980" spans="1:6" x14ac:dyDescent="0.25">
      <c r="A5980" t="s">
        <v>249</v>
      </c>
      <c r="B5980" t="s">
        <v>2629</v>
      </c>
      <c r="C5980" s="18" t="s">
        <v>2855</v>
      </c>
      <c r="D5980" s="79">
        <v>44027</v>
      </c>
      <c r="E5980" s="79" t="str">
        <f>_xlfn.IFNA(IF(LEFT(VLOOKUP(RecordTable[[#This Row],[METRC]],METRC!A:B,2,FALSE),4)=LEFT(RecordTable[[#This Row],[CloneBarcode]],4),"match","MISMATCH"),"dead")</f>
        <v>dead</v>
      </c>
      <c r="F5980" s="79" t="str">
        <f>_xlfn.IFNA(INDEX(Table6[[#All],[Location]],MATCH(RecordTable[[#This Row],[METRC]],Table6[Tag],0)),"DEAD")</f>
        <v>DEAD</v>
      </c>
    </row>
    <row r="5981" spans="1:6" x14ac:dyDescent="0.25">
      <c r="A5981" t="s">
        <v>276</v>
      </c>
      <c r="B5981" t="s">
        <v>2734</v>
      </c>
      <c r="C5981" s="18" t="s">
        <v>2889</v>
      </c>
      <c r="D5981" s="79">
        <v>44027</v>
      </c>
      <c r="E5981" s="79" t="str">
        <f>_xlfn.IFNA(IF(LEFT(VLOOKUP(RecordTable[[#This Row],[METRC]],METRC!A:B,2,FALSE),4)=LEFT(RecordTable[[#This Row],[CloneBarcode]],4),"match","MISMATCH"),"dead")</f>
        <v>dead</v>
      </c>
      <c r="F5981" s="79" t="str">
        <f>_xlfn.IFNA(INDEX(Table6[[#All],[Location]],MATCH(RecordTable[[#This Row],[METRC]],Table6[Tag],0)),"DEAD")</f>
        <v>DEAD</v>
      </c>
    </row>
    <row r="5982" spans="1:6" x14ac:dyDescent="0.25">
      <c r="A5982" t="s">
        <v>266</v>
      </c>
      <c r="B5982" t="s">
        <v>117</v>
      </c>
      <c r="C5982" s="18" t="s">
        <v>2878</v>
      </c>
      <c r="D5982" s="79">
        <v>44027</v>
      </c>
      <c r="E5982" s="79" t="str">
        <f>_xlfn.IFNA(IF(LEFT(VLOOKUP(RecordTable[[#This Row],[METRC]],METRC!A:B,2,FALSE),4)=LEFT(RecordTable[[#This Row],[CloneBarcode]],4),"match","MISMATCH"),"dead")</f>
        <v>dead</v>
      </c>
      <c r="F5982" s="79" t="str">
        <f>_xlfn.IFNA(INDEX(Table6[[#All],[Location]],MATCH(RecordTable[[#This Row],[METRC]],Table6[Tag],0)),"DEAD")</f>
        <v>DEAD</v>
      </c>
    </row>
    <row r="5983" spans="1:6" x14ac:dyDescent="0.25">
      <c r="A5983" t="s">
        <v>251</v>
      </c>
      <c r="B5983" t="s">
        <v>229</v>
      </c>
      <c r="C5983" s="18" t="s">
        <v>2858</v>
      </c>
      <c r="D5983" s="79">
        <v>44027</v>
      </c>
      <c r="E5983" s="79" t="str">
        <f>_xlfn.IFNA(IF(LEFT(VLOOKUP(RecordTable[[#This Row],[METRC]],METRC!A:B,2,FALSE),4)=LEFT(RecordTable[[#This Row],[CloneBarcode]],4),"match","MISMATCH"),"dead")</f>
        <v>dead</v>
      </c>
      <c r="F5983" s="79" t="str">
        <f>_xlfn.IFNA(INDEX(Table6[[#All],[Location]],MATCH(RecordTable[[#This Row],[METRC]],Table6[Tag],0)),"DEAD")</f>
        <v>DEAD</v>
      </c>
    </row>
    <row r="5984" spans="1:6" x14ac:dyDescent="0.25">
      <c r="A5984" t="s">
        <v>140</v>
      </c>
      <c r="B5984" t="s">
        <v>2734</v>
      </c>
      <c r="C5984" s="18" t="s">
        <v>2752</v>
      </c>
      <c r="D5984" s="79">
        <v>44027</v>
      </c>
      <c r="E5984" s="79" t="str">
        <f>_xlfn.IFNA(IF(LEFT(VLOOKUP(RecordTable[[#This Row],[METRC]],METRC!A:B,2,FALSE),4)=LEFT(RecordTable[[#This Row],[CloneBarcode]],4),"match","MISMATCH"),"dead")</f>
        <v>dead</v>
      </c>
      <c r="F5984" s="79" t="str">
        <f>_xlfn.IFNA(INDEX(Table6[[#All],[Location]],MATCH(RecordTable[[#This Row],[METRC]],Table6[Tag],0)),"DEAD")</f>
        <v>DEAD</v>
      </c>
    </row>
    <row r="5985" spans="1:6" x14ac:dyDescent="0.25">
      <c r="A5985" t="s">
        <v>244</v>
      </c>
      <c r="B5985" t="s">
        <v>2639</v>
      </c>
      <c r="C5985" s="18" t="s">
        <v>2852</v>
      </c>
      <c r="D5985" s="79">
        <v>44027</v>
      </c>
      <c r="E5985" s="79" t="str">
        <f>_xlfn.IFNA(IF(LEFT(VLOOKUP(RecordTable[[#This Row],[METRC]],METRC!A:B,2,FALSE),4)=LEFT(RecordTable[[#This Row],[CloneBarcode]],4),"match","MISMATCH"),"dead")</f>
        <v>dead</v>
      </c>
      <c r="F5985" s="79" t="str">
        <f>_xlfn.IFNA(INDEX(Table6[[#All],[Location]],MATCH(RecordTable[[#This Row],[METRC]],Table6[Tag],0)),"DEAD")</f>
        <v>DEAD</v>
      </c>
    </row>
    <row r="5986" spans="1:6" x14ac:dyDescent="0.25">
      <c r="A5986" t="s">
        <v>92</v>
      </c>
      <c r="B5986" t="s">
        <v>2659</v>
      </c>
      <c r="C5986" s="18" t="s">
        <v>2707</v>
      </c>
      <c r="D5986" s="79">
        <v>44027</v>
      </c>
      <c r="E5986" s="79" t="str">
        <f>_xlfn.IFNA(IF(LEFT(VLOOKUP(RecordTable[[#This Row],[METRC]],METRC!A:B,2,FALSE),4)=LEFT(RecordTable[[#This Row],[CloneBarcode]],4),"match","MISMATCH"),"dead")</f>
        <v>dead</v>
      </c>
      <c r="F5986" s="79" t="str">
        <f>_xlfn.IFNA(INDEX(Table6[[#All],[Location]],MATCH(RecordTable[[#This Row],[METRC]],Table6[Tag],0)),"DEAD")</f>
        <v>DEAD</v>
      </c>
    </row>
    <row r="5987" spans="1:6" x14ac:dyDescent="0.25">
      <c r="A5987" t="s">
        <v>286</v>
      </c>
      <c r="B5987" t="s">
        <v>2669</v>
      </c>
      <c r="C5987" s="18" t="s">
        <v>2897</v>
      </c>
      <c r="D5987" s="79">
        <v>44027</v>
      </c>
      <c r="E5987" s="79" t="str">
        <f>_xlfn.IFNA(IF(LEFT(VLOOKUP(RecordTable[[#This Row],[METRC]],METRC!A:B,2,FALSE),4)=LEFT(RecordTable[[#This Row],[CloneBarcode]],4),"match","MISMATCH"),"dead")</f>
        <v>dead</v>
      </c>
      <c r="F5987" s="79" t="str">
        <f>_xlfn.IFNA(INDEX(Table6[[#All],[Location]],MATCH(RecordTable[[#This Row],[METRC]],Table6[Tag],0)),"DEAD")</f>
        <v>DEAD</v>
      </c>
    </row>
    <row r="5988" spans="1:6" x14ac:dyDescent="0.25">
      <c r="A5988" t="s">
        <v>129</v>
      </c>
      <c r="B5988" t="s">
        <v>2741</v>
      </c>
      <c r="C5988" s="18" t="s">
        <v>2742</v>
      </c>
      <c r="D5988" s="79">
        <v>44027</v>
      </c>
      <c r="E5988" s="79" t="str">
        <f>_xlfn.IFNA(IF(LEFT(VLOOKUP(RecordTable[[#This Row],[METRC]],METRC!A:B,2,FALSE),4)=LEFT(RecordTable[[#This Row],[CloneBarcode]],4),"match","MISMATCH"),"dead")</f>
        <v>dead</v>
      </c>
      <c r="F5988" s="79" t="str">
        <f>_xlfn.IFNA(INDEX(Table6[[#All],[Location]],MATCH(RecordTable[[#This Row],[METRC]],Table6[Tag],0)),"DEAD")</f>
        <v>DEAD</v>
      </c>
    </row>
    <row r="5989" spans="1:6" x14ac:dyDescent="0.25">
      <c r="A5989" t="s">
        <v>144</v>
      </c>
      <c r="B5989" t="s">
        <v>2754</v>
      </c>
      <c r="C5989" s="18" t="s">
        <v>2755</v>
      </c>
      <c r="D5989" s="79">
        <v>44027</v>
      </c>
      <c r="E5989" s="79" t="str">
        <f>_xlfn.IFNA(IF(LEFT(VLOOKUP(RecordTable[[#This Row],[METRC]],METRC!A:B,2,FALSE),4)=LEFT(RecordTable[[#This Row],[CloneBarcode]],4),"match","MISMATCH"),"dead")</f>
        <v>dead</v>
      </c>
      <c r="F5989" s="79" t="str">
        <f>_xlfn.IFNA(INDEX(Table6[[#All],[Location]],MATCH(RecordTable[[#This Row],[METRC]],Table6[Tag],0)),"DEAD")</f>
        <v>DEAD</v>
      </c>
    </row>
    <row r="5990" spans="1:6" x14ac:dyDescent="0.25">
      <c r="A5990" t="s">
        <v>93</v>
      </c>
      <c r="B5990" t="s">
        <v>2676</v>
      </c>
      <c r="C5990" s="18" t="s">
        <v>2708</v>
      </c>
      <c r="D5990" s="79">
        <v>44027</v>
      </c>
      <c r="E5990" s="79" t="str">
        <f>_xlfn.IFNA(IF(LEFT(VLOOKUP(RecordTable[[#This Row],[METRC]],METRC!A:B,2,FALSE),4)=LEFT(RecordTable[[#This Row],[CloneBarcode]],4),"match","MISMATCH"),"dead")</f>
        <v>dead</v>
      </c>
      <c r="F5990" s="79" t="str">
        <f>_xlfn.IFNA(INDEX(Table6[[#All],[Location]],MATCH(RecordTable[[#This Row],[METRC]],Table6[Tag],0)),"DEAD")</f>
        <v>DEAD</v>
      </c>
    </row>
    <row r="5991" spans="1:6" x14ac:dyDescent="0.25">
      <c r="A5991" t="s">
        <v>109</v>
      </c>
      <c r="B5991" t="s">
        <v>2723</v>
      </c>
      <c r="C5991" s="18" t="s">
        <v>2724</v>
      </c>
      <c r="D5991" s="79">
        <v>44027</v>
      </c>
      <c r="E5991" s="79" t="str">
        <f>_xlfn.IFNA(IF(LEFT(VLOOKUP(RecordTable[[#This Row],[METRC]],METRC!A:B,2,FALSE),4)=LEFT(RecordTable[[#This Row],[CloneBarcode]],4),"match","MISMATCH"),"dead")</f>
        <v>dead</v>
      </c>
      <c r="F5991" s="79" t="str">
        <f>_xlfn.IFNA(INDEX(Table6[[#All],[Location]],MATCH(RecordTable[[#This Row],[METRC]],Table6[Tag],0)),"DEAD")</f>
        <v>DEAD</v>
      </c>
    </row>
    <row r="5992" spans="1:6" x14ac:dyDescent="0.25">
      <c r="A5992" t="s">
        <v>101</v>
      </c>
      <c r="B5992" t="s">
        <v>62</v>
      </c>
      <c r="C5992" s="18" t="s">
        <v>2717</v>
      </c>
      <c r="D5992" s="79">
        <v>44027</v>
      </c>
      <c r="E5992" s="79" t="str">
        <f>_xlfn.IFNA(IF(LEFT(VLOOKUP(RecordTable[[#This Row],[METRC]],METRC!A:B,2,FALSE),4)=LEFT(RecordTable[[#This Row],[CloneBarcode]],4),"match","MISMATCH"),"dead")</f>
        <v>dead</v>
      </c>
      <c r="F5992" s="79" t="str">
        <f>_xlfn.IFNA(INDEX(Table6[[#All],[Location]],MATCH(RecordTable[[#This Row],[METRC]],Table6[Tag],0)),"DEAD")</f>
        <v>DEAD</v>
      </c>
    </row>
    <row r="5993" spans="1:6" x14ac:dyDescent="0.25">
      <c r="A5993" t="s">
        <v>98</v>
      </c>
      <c r="B5993" t="s">
        <v>2649</v>
      </c>
      <c r="C5993" s="18" t="s">
        <v>2714</v>
      </c>
      <c r="D5993" s="79">
        <v>44027</v>
      </c>
      <c r="E5993" s="79" t="str">
        <f>_xlfn.IFNA(IF(LEFT(VLOOKUP(RecordTable[[#This Row],[METRC]],METRC!A:B,2,FALSE),4)=LEFT(RecordTable[[#This Row],[CloneBarcode]],4),"match","MISMATCH"),"dead")</f>
        <v>dead</v>
      </c>
      <c r="F5993" s="79" t="str">
        <f>_xlfn.IFNA(INDEX(Table6[[#All],[Location]],MATCH(RecordTable[[#This Row],[METRC]],Table6[Tag],0)),"DEAD")</f>
        <v>DEAD</v>
      </c>
    </row>
    <row r="5994" spans="1:6" x14ac:dyDescent="0.25">
      <c r="A5994" t="s">
        <v>70</v>
      </c>
      <c r="B5994" t="s">
        <v>2672</v>
      </c>
      <c r="C5994" s="18" t="s">
        <v>2691</v>
      </c>
      <c r="D5994" s="79">
        <v>44027</v>
      </c>
      <c r="E5994" s="79" t="str">
        <f>_xlfn.IFNA(IF(LEFT(VLOOKUP(RecordTable[[#This Row],[METRC]],METRC!A:B,2,FALSE),4)=LEFT(RecordTable[[#This Row],[CloneBarcode]],4),"match","MISMATCH"),"dead")</f>
        <v>dead</v>
      </c>
      <c r="F5994" s="79" t="str">
        <f>_xlfn.IFNA(INDEX(Table6[[#All],[Location]],MATCH(RecordTable[[#This Row],[METRC]],Table6[Tag],0)),"DEAD")</f>
        <v>DEAD</v>
      </c>
    </row>
    <row r="5995" spans="1:6" x14ac:dyDescent="0.25">
      <c r="A5995" t="s">
        <v>106</v>
      </c>
      <c r="B5995" t="s">
        <v>2679</v>
      </c>
      <c r="C5995" s="18" t="s">
        <v>2719</v>
      </c>
      <c r="D5995" s="79">
        <v>44027</v>
      </c>
      <c r="E5995" s="79" t="str">
        <f>_xlfn.IFNA(IF(LEFT(VLOOKUP(RecordTable[[#This Row],[METRC]],METRC!A:B,2,FALSE),4)=LEFT(RecordTable[[#This Row],[CloneBarcode]],4),"match","MISMATCH"),"dead")</f>
        <v>dead</v>
      </c>
      <c r="F5995" s="79" t="str">
        <f>_xlfn.IFNA(INDEX(Table6[[#All],[Location]],MATCH(RecordTable[[#This Row],[METRC]],Table6[Tag],0)),"DEAD")</f>
        <v>DEAD</v>
      </c>
    </row>
    <row r="5996" spans="1:6" x14ac:dyDescent="0.25">
      <c r="A5996" t="s">
        <v>568</v>
      </c>
      <c r="B5996" t="s">
        <v>2800</v>
      </c>
      <c r="C5996" s="18" t="s">
        <v>7366</v>
      </c>
      <c r="D5996" s="79">
        <v>44027</v>
      </c>
      <c r="E5996" s="79" t="str">
        <f>_xlfn.IFNA(IF(LEFT(VLOOKUP(RecordTable[[#This Row],[METRC]],METRC!A:B,2,FALSE),4)=LEFT(RecordTable[[#This Row],[CloneBarcode]],4),"match","MISMATCH"),"dead")</f>
        <v>dead</v>
      </c>
      <c r="F5996" s="79" t="str">
        <f>_xlfn.IFNA(INDEX(Table6[[#All],[Location]],MATCH(RecordTable[[#This Row],[METRC]],Table6[Tag],0)),"DEAD")</f>
        <v>DEAD</v>
      </c>
    </row>
    <row r="5997" spans="1:6" x14ac:dyDescent="0.25">
      <c r="A5997" t="s">
        <v>569</v>
      </c>
      <c r="B5997" t="s">
        <v>2848</v>
      </c>
      <c r="C5997" s="18" t="s">
        <v>7343</v>
      </c>
      <c r="D5997" s="79">
        <v>44027</v>
      </c>
      <c r="E5997" s="79" t="str">
        <f>_xlfn.IFNA(IF(LEFT(VLOOKUP(RecordTable[[#This Row],[METRC]],METRC!A:B,2,FALSE),4)=LEFT(RecordTable[[#This Row],[CloneBarcode]],4),"match","MISMATCH"),"dead")</f>
        <v>dead</v>
      </c>
      <c r="F5997" s="79" t="str">
        <f>_xlfn.IFNA(INDEX(Table6[[#All],[Location]],MATCH(RecordTable[[#This Row],[METRC]],Table6[Tag],0)),"DEAD")</f>
        <v>DEAD</v>
      </c>
    </row>
    <row r="5998" spans="1:6" x14ac:dyDescent="0.25">
      <c r="A5998" t="s">
        <v>206</v>
      </c>
      <c r="B5998" t="s">
        <v>2791</v>
      </c>
      <c r="C5998" s="18" t="s">
        <v>2792</v>
      </c>
      <c r="D5998" s="79">
        <v>44027</v>
      </c>
      <c r="E5998" s="79" t="str">
        <f>_xlfn.IFNA(IF(LEFT(VLOOKUP(RecordTable[[#This Row],[METRC]],METRC!A:B,2,FALSE),4)=LEFT(RecordTable[[#This Row],[CloneBarcode]],4),"match","MISMATCH"),"dead")</f>
        <v>dead</v>
      </c>
      <c r="F5998" s="79" t="str">
        <f>_xlfn.IFNA(INDEX(Table6[[#All],[Location]],MATCH(RecordTable[[#This Row],[METRC]],Table6[Tag],0)),"DEAD")</f>
        <v>DEAD</v>
      </c>
    </row>
    <row r="5999" spans="1:6" x14ac:dyDescent="0.25">
      <c r="A5999" t="s">
        <v>1144</v>
      </c>
      <c r="B5999" t="s">
        <v>2861</v>
      </c>
      <c r="C5999" s="18" t="s">
        <v>7346</v>
      </c>
      <c r="D5999" s="79">
        <v>44027</v>
      </c>
      <c r="E5999" s="79" t="str">
        <f>_xlfn.IFNA(IF(LEFT(VLOOKUP(RecordTable[[#This Row],[METRC]],METRC!A:B,2,FALSE),4)=LEFT(RecordTable[[#This Row],[CloneBarcode]],4),"match","MISMATCH"),"dead")</f>
        <v>dead</v>
      </c>
      <c r="F5999" s="79" t="str">
        <f>_xlfn.IFNA(INDEX(Table6[[#All],[Location]],MATCH(RecordTable[[#This Row],[METRC]],Table6[Tag],0)),"DEAD")</f>
        <v>DEAD</v>
      </c>
    </row>
    <row r="6000" spans="1:6" x14ac:dyDescent="0.25">
      <c r="A6000" t="s">
        <v>933</v>
      </c>
      <c r="B6000" t="s">
        <v>2885</v>
      </c>
      <c r="C6000" s="18" t="s">
        <v>7368</v>
      </c>
      <c r="D6000" s="79">
        <v>44027</v>
      </c>
      <c r="E6000" s="79" t="str">
        <f>_xlfn.IFNA(IF(LEFT(VLOOKUP(RecordTable[[#This Row],[METRC]],METRC!A:B,2,FALSE),4)=LEFT(RecordTable[[#This Row],[CloneBarcode]],4),"match","MISMATCH"),"dead")</f>
        <v>dead</v>
      </c>
      <c r="F6000" s="79" t="str">
        <f>_xlfn.IFNA(INDEX(Table6[[#All],[Location]],MATCH(RecordTable[[#This Row],[METRC]],Table6[Tag],0)),"DEAD")</f>
        <v>DEAD</v>
      </c>
    </row>
    <row r="6001" spans="1:6" x14ac:dyDescent="0.25">
      <c r="A6001" t="s">
        <v>154</v>
      </c>
      <c r="B6001" t="s">
        <v>2659</v>
      </c>
      <c r="C6001" s="18" t="s">
        <v>2760</v>
      </c>
      <c r="D6001" s="79">
        <v>44027</v>
      </c>
      <c r="E6001" s="79" t="str">
        <f>_xlfn.IFNA(IF(LEFT(VLOOKUP(RecordTable[[#This Row],[METRC]],METRC!A:B,2,FALSE),4)=LEFT(RecordTable[[#This Row],[CloneBarcode]],4),"match","MISMATCH"),"dead")</f>
        <v>dead</v>
      </c>
      <c r="F6001" s="79" t="str">
        <f>_xlfn.IFNA(INDEX(Table6[[#All],[Location]],MATCH(RecordTable[[#This Row],[METRC]],Table6[Tag],0)),"DEAD")</f>
        <v>DEAD</v>
      </c>
    </row>
    <row r="6002" spans="1:6" x14ac:dyDescent="0.25">
      <c r="A6002" t="s">
        <v>159</v>
      </c>
      <c r="B6002" t="s">
        <v>2659</v>
      </c>
      <c r="C6002" s="18" t="s">
        <v>2763</v>
      </c>
      <c r="D6002" s="79">
        <v>44027</v>
      </c>
      <c r="E6002" s="79" t="str">
        <f>_xlfn.IFNA(IF(LEFT(VLOOKUP(RecordTable[[#This Row],[METRC]],METRC!A:B,2,FALSE),4)=LEFT(RecordTable[[#This Row],[CloneBarcode]],4),"match","MISMATCH"),"dead")</f>
        <v>dead</v>
      </c>
      <c r="F6002" s="79" t="str">
        <f>_xlfn.IFNA(INDEX(Table6[[#All],[Location]],MATCH(RecordTable[[#This Row],[METRC]],Table6[Tag],0)),"DEAD")</f>
        <v>DEAD</v>
      </c>
    </row>
    <row r="6003" spans="1:6" x14ac:dyDescent="0.25">
      <c r="A6003" t="s">
        <v>171</v>
      </c>
      <c r="B6003" t="s">
        <v>2715</v>
      </c>
      <c r="C6003" s="18" t="s">
        <v>2771</v>
      </c>
      <c r="D6003" s="79">
        <v>44027</v>
      </c>
      <c r="E6003" s="79" t="str">
        <f>_xlfn.IFNA(IF(LEFT(VLOOKUP(RecordTable[[#This Row],[METRC]],METRC!A:B,2,FALSE),4)=LEFT(RecordTable[[#This Row],[CloneBarcode]],4),"match","MISMATCH"),"dead")</f>
        <v>dead</v>
      </c>
      <c r="F6003" s="79" t="str">
        <f>_xlfn.IFNA(INDEX(Table6[[#All],[Location]],MATCH(RecordTable[[#This Row],[METRC]],Table6[Tag],0)),"DEAD")</f>
        <v>DEAD</v>
      </c>
    </row>
    <row r="6004" spans="1:6" x14ac:dyDescent="0.25">
      <c r="A6004" t="s">
        <v>153</v>
      </c>
      <c r="B6004" t="s">
        <v>2629</v>
      </c>
      <c r="C6004" s="18" t="s">
        <v>2759</v>
      </c>
      <c r="D6004" s="79">
        <v>44027</v>
      </c>
      <c r="E6004" s="79" t="str">
        <f>_xlfn.IFNA(IF(LEFT(VLOOKUP(RecordTable[[#This Row],[METRC]],METRC!A:B,2,FALSE),4)=LEFT(RecordTable[[#This Row],[CloneBarcode]],4),"match","MISMATCH"),"dead")</f>
        <v>dead</v>
      </c>
      <c r="F6004" s="79" t="str">
        <f>_xlfn.IFNA(INDEX(Table6[[#All],[Location]],MATCH(RecordTable[[#This Row],[METRC]],Table6[Tag],0)),"DEAD")</f>
        <v>DEAD</v>
      </c>
    </row>
    <row r="6005" spans="1:6" x14ac:dyDescent="0.25">
      <c r="A6005" t="s">
        <v>175</v>
      </c>
      <c r="B6005" t="s">
        <v>2642</v>
      </c>
      <c r="C6005" s="18" t="s">
        <v>2773</v>
      </c>
      <c r="D6005" s="79">
        <v>44027</v>
      </c>
      <c r="E6005" s="79" t="str">
        <f>_xlfn.IFNA(IF(LEFT(VLOOKUP(RecordTable[[#This Row],[METRC]],METRC!A:B,2,FALSE),4)=LEFT(RecordTable[[#This Row],[CloneBarcode]],4),"match","MISMATCH"),"dead")</f>
        <v>dead</v>
      </c>
      <c r="F6005" s="79" t="str">
        <f>_xlfn.IFNA(INDEX(Table6[[#All],[Location]],MATCH(RecordTable[[#This Row],[METRC]],Table6[Tag],0)),"DEAD")</f>
        <v>DEAD</v>
      </c>
    </row>
    <row r="6006" spans="1:6" x14ac:dyDescent="0.25">
      <c r="A6006" t="s">
        <v>208</v>
      </c>
      <c r="B6006" t="s">
        <v>2794</v>
      </c>
      <c r="C6006" s="18" t="s">
        <v>2795</v>
      </c>
      <c r="D6006" s="79">
        <v>44027</v>
      </c>
      <c r="E6006" s="79" t="str">
        <f>_xlfn.IFNA(IF(LEFT(VLOOKUP(RecordTable[[#This Row],[METRC]],METRC!A:B,2,FALSE),4)=LEFT(RecordTable[[#This Row],[CloneBarcode]],4),"match","MISMATCH"),"dead")</f>
        <v>dead</v>
      </c>
      <c r="F6006" s="79" t="str">
        <f>_xlfn.IFNA(INDEX(Table6[[#All],[Location]],MATCH(RecordTable[[#This Row],[METRC]],Table6[Tag],0)),"DEAD")</f>
        <v>DEAD</v>
      </c>
    </row>
    <row r="6007" spans="1:6" x14ac:dyDescent="0.25">
      <c r="A6007" t="s">
        <v>179</v>
      </c>
      <c r="B6007" t="s">
        <v>2642</v>
      </c>
      <c r="C6007" s="18" t="s">
        <v>2775</v>
      </c>
      <c r="D6007" s="79">
        <v>44027</v>
      </c>
      <c r="E6007" s="79" t="str">
        <f>_xlfn.IFNA(IF(LEFT(VLOOKUP(RecordTable[[#This Row],[METRC]],METRC!A:B,2,FALSE),4)=LEFT(RecordTable[[#This Row],[CloneBarcode]],4),"match","MISMATCH"),"dead")</f>
        <v>dead</v>
      </c>
      <c r="F6007" s="79" t="str">
        <f>_xlfn.IFNA(INDEX(Table6[[#All],[Location]],MATCH(RecordTable[[#This Row],[METRC]],Table6[Tag],0)),"DEAD")</f>
        <v>DEAD</v>
      </c>
    </row>
    <row r="6008" spans="1:6" x14ac:dyDescent="0.25">
      <c r="A6008" t="s">
        <v>173</v>
      </c>
      <c r="B6008" t="s">
        <v>2645</v>
      </c>
      <c r="C6008" s="18" t="s">
        <v>2772</v>
      </c>
      <c r="D6008" s="79">
        <v>44027</v>
      </c>
      <c r="E6008" s="79" t="str">
        <f>_xlfn.IFNA(IF(LEFT(VLOOKUP(RecordTable[[#This Row],[METRC]],METRC!A:B,2,FALSE),4)=LEFT(RecordTable[[#This Row],[CloneBarcode]],4),"match","MISMATCH"),"dead")</f>
        <v>dead</v>
      </c>
      <c r="F6008" s="79" t="str">
        <f>_xlfn.IFNA(INDEX(Table6[[#All],[Location]],MATCH(RecordTable[[#This Row],[METRC]],Table6[Tag],0)),"DEAD")</f>
        <v>DEAD</v>
      </c>
    </row>
    <row r="6009" spans="1:6" x14ac:dyDescent="0.25">
      <c r="A6009" t="s">
        <v>168</v>
      </c>
      <c r="B6009" t="s">
        <v>2642</v>
      </c>
      <c r="C6009" s="18" t="s">
        <v>2769</v>
      </c>
      <c r="D6009" s="79">
        <v>44027</v>
      </c>
      <c r="E6009" s="79" t="str">
        <f>_xlfn.IFNA(IF(LEFT(VLOOKUP(RecordTable[[#This Row],[METRC]],METRC!A:B,2,FALSE),4)=LEFT(RecordTable[[#This Row],[CloneBarcode]],4),"match","MISMATCH"),"dead")</f>
        <v>dead</v>
      </c>
      <c r="F6009" s="79" t="str">
        <f>_xlfn.IFNA(INDEX(Table6[[#All],[Location]],MATCH(RecordTable[[#This Row],[METRC]],Table6[Tag],0)),"DEAD")</f>
        <v>DEAD</v>
      </c>
    </row>
    <row r="6010" spans="1:6" x14ac:dyDescent="0.25">
      <c r="A6010" t="s">
        <v>160</v>
      </c>
      <c r="B6010" t="s">
        <v>117</v>
      </c>
      <c r="C6010" s="18" t="s">
        <v>2764</v>
      </c>
      <c r="D6010" s="79">
        <v>44027</v>
      </c>
      <c r="E6010" s="79" t="str">
        <f>_xlfn.IFNA(IF(LEFT(VLOOKUP(RecordTable[[#This Row],[METRC]],METRC!A:B,2,FALSE),4)=LEFT(RecordTable[[#This Row],[CloneBarcode]],4),"match","MISMATCH"),"dead")</f>
        <v>dead</v>
      </c>
      <c r="F6010" s="79" t="str">
        <f>_xlfn.IFNA(INDEX(Table6[[#All],[Location]],MATCH(RecordTable[[#This Row],[METRC]],Table6[Tag],0)),"DEAD")</f>
        <v>DEAD</v>
      </c>
    </row>
    <row r="6011" spans="1:6" x14ac:dyDescent="0.25">
      <c r="A6011" t="s">
        <v>181</v>
      </c>
      <c r="B6011" t="s">
        <v>2636</v>
      </c>
      <c r="C6011" s="18" t="s">
        <v>2777</v>
      </c>
      <c r="D6011" s="79">
        <v>44027</v>
      </c>
      <c r="E6011" s="79" t="str">
        <f>_xlfn.IFNA(IF(LEFT(VLOOKUP(RecordTable[[#This Row],[METRC]],METRC!A:B,2,FALSE),4)=LEFT(RecordTable[[#This Row],[CloneBarcode]],4),"match","MISMATCH"),"dead")</f>
        <v>dead</v>
      </c>
      <c r="F6011" s="79" t="str">
        <f>_xlfn.IFNA(INDEX(Table6[[#All],[Location]],MATCH(RecordTable[[#This Row],[METRC]],Table6[Tag],0)),"DEAD")</f>
        <v>DEAD</v>
      </c>
    </row>
    <row r="6012" spans="1:6" x14ac:dyDescent="0.25">
      <c r="A6012" t="s">
        <v>166</v>
      </c>
      <c r="B6012" t="s">
        <v>117</v>
      </c>
      <c r="C6012" s="18" t="s">
        <v>2767</v>
      </c>
      <c r="D6012" s="79">
        <v>44027</v>
      </c>
      <c r="E6012" s="79" t="str">
        <f>_xlfn.IFNA(IF(LEFT(VLOOKUP(RecordTable[[#This Row],[METRC]],METRC!A:B,2,FALSE),4)=LEFT(RecordTable[[#This Row],[CloneBarcode]],4),"match","MISMATCH"),"dead")</f>
        <v>dead</v>
      </c>
      <c r="F6012" s="79" t="str">
        <f>_xlfn.IFNA(INDEX(Table6[[#All],[Location]],MATCH(RecordTable[[#This Row],[METRC]],Table6[Tag],0)),"DEAD")</f>
        <v>DEAD</v>
      </c>
    </row>
    <row r="6013" spans="1:6" x14ac:dyDescent="0.25">
      <c r="A6013" t="s">
        <v>188</v>
      </c>
      <c r="B6013" t="s">
        <v>2645</v>
      </c>
      <c r="C6013" s="18" t="s">
        <v>2781</v>
      </c>
      <c r="D6013" s="79">
        <v>44027</v>
      </c>
      <c r="E6013" s="79" t="str">
        <f>_xlfn.IFNA(IF(LEFT(VLOOKUP(RecordTable[[#This Row],[METRC]],METRC!A:B,2,FALSE),4)=LEFT(RecordTable[[#This Row],[CloneBarcode]],4),"match","MISMATCH"),"dead")</f>
        <v>dead</v>
      </c>
      <c r="F6013" s="79" t="str">
        <f>_xlfn.IFNA(INDEX(Table6[[#All],[Location]],MATCH(RecordTable[[#This Row],[METRC]],Table6[Tag],0)),"DEAD")</f>
        <v>DEAD</v>
      </c>
    </row>
    <row r="6014" spans="1:6" x14ac:dyDescent="0.25">
      <c r="A6014" t="s">
        <v>193</v>
      </c>
      <c r="B6014" t="s">
        <v>2649</v>
      </c>
      <c r="C6014" s="18" t="s">
        <v>2784</v>
      </c>
      <c r="D6014" s="79">
        <v>44027</v>
      </c>
      <c r="E6014" s="79" t="str">
        <f>_xlfn.IFNA(IF(LEFT(VLOOKUP(RecordTable[[#This Row],[METRC]],METRC!A:B,2,FALSE),4)=LEFT(RecordTable[[#This Row],[CloneBarcode]],4),"match","MISMATCH"),"dead")</f>
        <v>dead</v>
      </c>
      <c r="F6014" s="79" t="str">
        <f>_xlfn.IFNA(INDEX(Table6[[#All],[Location]],MATCH(RecordTable[[#This Row],[METRC]],Table6[Tag],0)),"DEAD")</f>
        <v>DEAD</v>
      </c>
    </row>
    <row r="6015" spans="1:6" x14ac:dyDescent="0.25">
      <c r="A6015" t="s">
        <v>246</v>
      </c>
      <c r="B6015" t="s">
        <v>117</v>
      </c>
      <c r="C6015" s="18" t="s">
        <v>2853</v>
      </c>
      <c r="D6015" s="79">
        <v>44027</v>
      </c>
      <c r="E6015" s="79" t="str">
        <f>_xlfn.IFNA(IF(LEFT(VLOOKUP(RecordTable[[#This Row],[METRC]],METRC!A:B,2,FALSE),4)=LEFT(RecordTable[[#This Row],[CloneBarcode]],4),"match","MISMATCH"),"dead")</f>
        <v>dead</v>
      </c>
      <c r="F6015" s="79" t="str">
        <f>_xlfn.IFNA(INDEX(Table6[[#All],[Location]],MATCH(RecordTable[[#This Row],[METRC]],Table6[Tag],0)),"DEAD")</f>
        <v>DEAD</v>
      </c>
    </row>
    <row r="6016" spans="1:6" x14ac:dyDescent="0.25">
      <c r="A6016" t="s">
        <v>222</v>
      </c>
      <c r="B6016" t="s">
        <v>2822</v>
      </c>
      <c r="C6016" s="18" t="s">
        <v>2823</v>
      </c>
      <c r="D6016" s="79">
        <v>44027</v>
      </c>
      <c r="E6016" s="79" t="str">
        <f>_xlfn.IFNA(IF(LEFT(VLOOKUP(RecordTable[[#This Row],[METRC]],METRC!A:B,2,FALSE),4)=LEFT(RecordTable[[#This Row],[CloneBarcode]],4),"match","MISMATCH"),"dead")</f>
        <v>dead</v>
      </c>
      <c r="F6016" s="79" t="str">
        <f>_xlfn.IFNA(INDEX(Table6[[#All],[Location]],MATCH(RecordTable[[#This Row],[METRC]],Table6[Tag],0)),"DEAD")</f>
        <v>DEAD</v>
      </c>
    </row>
    <row r="6017" spans="1:6" x14ac:dyDescent="0.25">
      <c r="A6017" t="s">
        <v>190</v>
      </c>
      <c r="B6017" t="s">
        <v>2645</v>
      </c>
      <c r="C6017" s="18" t="s">
        <v>2782</v>
      </c>
      <c r="D6017" s="79">
        <v>44027</v>
      </c>
      <c r="E6017" s="79" t="str">
        <f>_xlfn.IFNA(IF(LEFT(VLOOKUP(RecordTable[[#This Row],[METRC]],METRC!A:B,2,FALSE),4)=LEFT(RecordTable[[#This Row],[CloneBarcode]],4),"match","MISMATCH"),"dead")</f>
        <v>dead</v>
      </c>
      <c r="F6017" s="79" t="str">
        <f>_xlfn.IFNA(INDEX(Table6[[#All],[Location]],MATCH(RecordTable[[#This Row],[METRC]],Table6[Tag],0)),"DEAD")</f>
        <v>DEAD</v>
      </c>
    </row>
    <row r="6018" spans="1:6" x14ac:dyDescent="0.25">
      <c r="A6018" t="s">
        <v>231</v>
      </c>
      <c r="B6018" t="s">
        <v>2639</v>
      </c>
      <c r="C6018" s="18" t="s">
        <v>2837</v>
      </c>
      <c r="D6018" s="79">
        <v>44027</v>
      </c>
      <c r="E6018" s="79" t="str">
        <f>_xlfn.IFNA(IF(LEFT(VLOOKUP(RecordTable[[#This Row],[METRC]],METRC!A:B,2,FALSE),4)=LEFT(RecordTable[[#This Row],[CloneBarcode]],4),"match","MISMATCH"),"dead")</f>
        <v>dead</v>
      </c>
      <c r="F6018" s="79" t="str">
        <f>_xlfn.IFNA(INDEX(Table6[[#All],[Location]],MATCH(RecordTable[[#This Row],[METRC]],Table6[Tag],0)),"DEAD")</f>
        <v>DEAD</v>
      </c>
    </row>
    <row r="6019" spans="1:6" x14ac:dyDescent="0.25">
      <c r="A6019" t="s">
        <v>2572</v>
      </c>
      <c r="B6019" t="s">
        <v>2649</v>
      </c>
      <c r="C6019" s="18" t="s">
        <v>7388</v>
      </c>
      <c r="D6019" s="79">
        <v>44027</v>
      </c>
      <c r="E6019" s="79" t="str">
        <f>_xlfn.IFNA(IF(LEFT(VLOOKUP(RecordTable[[#This Row],[METRC]],METRC!A:B,2,FALSE),4)=LEFT(RecordTable[[#This Row],[CloneBarcode]],4),"match","MISMATCH"),"dead")</f>
        <v>dead</v>
      </c>
      <c r="F6019" s="79" t="str">
        <f>_xlfn.IFNA(INDEX(Table6[[#All],[Location]],MATCH(RecordTable[[#This Row],[METRC]],Table6[Tag],0)),"DEAD")</f>
        <v>DEAD</v>
      </c>
    </row>
    <row r="6020" spans="1:6" x14ac:dyDescent="0.25">
      <c r="A6020" t="s">
        <v>167</v>
      </c>
      <c r="B6020" t="s">
        <v>2667</v>
      </c>
      <c r="C6020" s="18" t="s">
        <v>2768</v>
      </c>
      <c r="D6020" s="79">
        <v>44027</v>
      </c>
      <c r="E6020" s="79" t="str">
        <f>_xlfn.IFNA(IF(LEFT(VLOOKUP(RecordTable[[#This Row],[METRC]],METRC!A:B,2,FALSE),4)=LEFT(RecordTable[[#This Row],[CloneBarcode]],4),"match","MISMATCH"),"dead")</f>
        <v>dead</v>
      </c>
      <c r="F6020" s="79" t="str">
        <f>_xlfn.IFNA(INDEX(Table6[[#All],[Location]],MATCH(RecordTable[[#This Row],[METRC]],Table6[Tag],0)),"DEAD")</f>
        <v>DEAD</v>
      </c>
    </row>
    <row r="6021" spans="1:6" x14ac:dyDescent="0.25">
      <c r="A6021" t="s">
        <v>2587</v>
      </c>
      <c r="B6021" t="s">
        <v>2649</v>
      </c>
      <c r="C6021" s="18" t="s">
        <v>7391</v>
      </c>
      <c r="D6021" s="79">
        <v>44027</v>
      </c>
      <c r="E6021" s="79" t="str">
        <f>_xlfn.IFNA(IF(LEFT(VLOOKUP(RecordTable[[#This Row],[METRC]],METRC!A:B,2,FALSE),4)=LEFT(RecordTable[[#This Row],[CloneBarcode]],4),"match","MISMATCH"),"dead")</f>
        <v>dead</v>
      </c>
      <c r="F6021" s="79" t="str">
        <f>_xlfn.IFNA(INDEX(Table6[[#All],[Location]],MATCH(RecordTable[[#This Row],[METRC]],Table6[Tag],0)),"DEAD")</f>
        <v>DEAD</v>
      </c>
    </row>
    <row r="6022" spans="1:6" x14ac:dyDescent="0.25">
      <c r="A6022" t="s">
        <v>184</v>
      </c>
      <c r="B6022" t="s">
        <v>2679</v>
      </c>
      <c r="C6022" s="18" t="s">
        <v>2779</v>
      </c>
      <c r="D6022" s="79">
        <v>44027</v>
      </c>
      <c r="E6022" s="79" t="str">
        <f>_xlfn.IFNA(IF(LEFT(VLOOKUP(RecordTable[[#This Row],[METRC]],METRC!A:B,2,FALSE),4)=LEFT(RecordTable[[#This Row],[CloneBarcode]],4),"match","MISMATCH"),"dead")</f>
        <v>dead</v>
      </c>
      <c r="F6022" s="79" t="str">
        <f>_xlfn.IFNA(INDEX(Table6[[#All],[Location]],MATCH(RecordTable[[#This Row],[METRC]],Table6[Tag],0)),"DEAD")</f>
        <v>DEAD</v>
      </c>
    </row>
    <row r="6023" spans="1:6" x14ac:dyDescent="0.25">
      <c r="A6023" t="s">
        <v>256</v>
      </c>
      <c r="B6023" t="s">
        <v>2863</v>
      </c>
      <c r="C6023" s="18" t="s">
        <v>2864</v>
      </c>
      <c r="D6023" s="79">
        <v>44027</v>
      </c>
      <c r="E6023" s="79" t="str">
        <f>_xlfn.IFNA(IF(LEFT(VLOOKUP(RecordTable[[#This Row],[METRC]],METRC!A:B,2,FALSE),4)=LEFT(RecordTable[[#This Row],[CloneBarcode]],4),"match","MISMATCH"),"dead")</f>
        <v>dead</v>
      </c>
      <c r="F6023" s="79" t="str">
        <f>_xlfn.IFNA(INDEX(Table6[[#All],[Location]],MATCH(RecordTable[[#This Row],[METRC]],Table6[Tag],0)),"DEAD")</f>
        <v>DEAD</v>
      </c>
    </row>
    <row r="6024" spans="1:6" x14ac:dyDescent="0.25">
      <c r="A6024" t="s">
        <v>200</v>
      </c>
      <c r="B6024" t="s">
        <v>2649</v>
      </c>
      <c r="C6024" s="18" t="s">
        <v>2788</v>
      </c>
      <c r="D6024" s="79">
        <v>44027</v>
      </c>
      <c r="E6024" s="79" t="str">
        <f>_xlfn.IFNA(IF(LEFT(VLOOKUP(RecordTable[[#This Row],[METRC]],METRC!A:B,2,FALSE),4)=LEFT(RecordTable[[#This Row],[CloneBarcode]],4),"match","MISMATCH"),"dead")</f>
        <v>dead</v>
      </c>
      <c r="F6024" s="79" t="str">
        <f>_xlfn.IFNA(INDEX(Table6[[#All],[Location]],MATCH(RecordTable[[#This Row],[METRC]],Table6[Tag],0)),"DEAD")</f>
        <v>DEAD</v>
      </c>
    </row>
    <row r="6025" spans="1:6" x14ac:dyDescent="0.25">
      <c r="A6025" t="s">
        <v>6750</v>
      </c>
      <c r="B6025" t="s">
        <v>2659</v>
      </c>
      <c r="C6025" s="18" t="s">
        <v>7440</v>
      </c>
      <c r="D6025" s="79">
        <v>44027</v>
      </c>
      <c r="E6025" s="79" t="str">
        <f>_xlfn.IFNA(IF(LEFT(VLOOKUP(RecordTable[[#This Row],[METRC]],METRC!A:B,2,FALSE),4)=LEFT(RecordTable[[#This Row],[CloneBarcode]],4),"match","MISMATCH"),"dead")</f>
        <v>dead</v>
      </c>
      <c r="F6025" s="79" t="str">
        <f>_xlfn.IFNA(INDEX(Table6[[#All],[Location]],MATCH(RecordTable[[#This Row],[METRC]],Table6[Tag],0)),"DEAD")</f>
        <v>DEAD</v>
      </c>
    </row>
    <row r="6026" spans="1:6" x14ac:dyDescent="0.25">
      <c r="A6026" t="s">
        <v>5373</v>
      </c>
      <c r="B6026" t="s">
        <v>229</v>
      </c>
      <c r="C6026" s="18" t="s">
        <v>7441</v>
      </c>
      <c r="D6026" s="79">
        <v>44027</v>
      </c>
      <c r="E6026" s="79" t="str">
        <f>_xlfn.IFNA(IF(LEFT(VLOOKUP(RecordTable[[#This Row],[METRC]],METRC!A:B,2,FALSE),4)=LEFT(RecordTable[[#This Row],[CloneBarcode]],4),"match","MISMATCH"),"dead")</f>
        <v>dead</v>
      </c>
      <c r="F6026" s="79" t="str">
        <f>_xlfn.IFNA(INDEX(Table6[[#All],[Location]],MATCH(RecordTable[[#This Row],[METRC]],Table6[Tag],0)),"DEAD")</f>
        <v>DEAD</v>
      </c>
    </row>
    <row r="6027" spans="1:6" x14ac:dyDescent="0.25">
      <c r="A6027" t="s">
        <v>6713</v>
      </c>
      <c r="B6027" t="s">
        <v>2659</v>
      </c>
      <c r="C6027" s="18" t="s">
        <v>7442</v>
      </c>
      <c r="D6027" s="79">
        <v>44027</v>
      </c>
      <c r="E6027" s="79" t="str">
        <f>_xlfn.IFNA(IF(LEFT(VLOOKUP(RecordTable[[#This Row],[METRC]],METRC!A:B,2,FALSE),4)=LEFT(RecordTable[[#This Row],[CloneBarcode]],4),"match","MISMATCH"),"dead")</f>
        <v>dead</v>
      </c>
      <c r="F6027" s="79" t="str">
        <f>_xlfn.IFNA(INDEX(Table6[[#All],[Location]],MATCH(RecordTable[[#This Row],[METRC]],Table6[Tag],0)),"DEAD")</f>
        <v>DEAD</v>
      </c>
    </row>
    <row r="6028" spans="1:6" x14ac:dyDescent="0.25">
      <c r="A6028" t="s">
        <v>5355</v>
      </c>
      <c r="B6028" t="s">
        <v>2629</v>
      </c>
      <c r="C6028" s="18" t="s">
        <v>7443</v>
      </c>
      <c r="D6028" s="79">
        <v>44027</v>
      </c>
      <c r="E6028" s="79" t="str">
        <f>_xlfn.IFNA(IF(LEFT(VLOOKUP(RecordTable[[#This Row],[METRC]],METRC!A:B,2,FALSE),4)=LEFT(RecordTable[[#This Row],[CloneBarcode]],4),"match","MISMATCH"),"dead")</f>
        <v>dead</v>
      </c>
      <c r="F6028" s="79" t="str">
        <f>_xlfn.IFNA(INDEX(Table6[[#All],[Location]],MATCH(RecordTable[[#This Row],[METRC]],Table6[Tag],0)),"DEAD")</f>
        <v>DEAD</v>
      </c>
    </row>
    <row r="6029" spans="1:6" x14ac:dyDescent="0.25">
      <c r="A6029" t="s">
        <v>6666</v>
      </c>
      <c r="B6029" t="s">
        <v>2639</v>
      </c>
      <c r="C6029" s="18" t="s">
        <v>7444</v>
      </c>
      <c r="D6029" s="79">
        <v>44027</v>
      </c>
      <c r="E6029" s="79" t="str">
        <f>_xlfn.IFNA(IF(LEFT(VLOOKUP(RecordTable[[#This Row],[METRC]],METRC!A:B,2,FALSE),4)=LEFT(RecordTable[[#This Row],[CloneBarcode]],4),"match","MISMATCH"),"dead")</f>
        <v>match</v>
      </c>
      <c r="F6029" s="79" t="str">
        <f>_xlfn.IFNA(INDEX(Table6[[#All],[Location]],MATCH(RecordTable[[#This Row],[METRC]],Table6[Tag],0)),"DEAD")</f>
        <v>MOTHER</v>
      </c>
    </row>
    <row r="6030" spans="1:6" x14ac:dyDescent="0.25">
      <c r="A6030" t="s">
        <v>5330</v>
      </c>
      <c r="B6030" t="s">
        <v>2629</v>
      </c>
      <c r="C6030" s="18" t="s">
        <v>7445</v>
      </c>
      <c r="D6030" s="79">
        <v>44027</v>
      </c>
      <c r="E6030" s="79" t="str">
        <f>_xlfn.IFNA(IF(LEFT(VLOOKUP(RecordTable[[#This Row],[METRC]],METRC!A:B,2,FALSE),4)=LEFT(RecordTable[[#This Row],[CloneBarcode]],4),"match","MISMATCH"),"dead")</f>
        <v>dead</v>
      </c>
      <c r="F6030" s="79" t="str">
        <f>_xlfn.IFNA(INDEX(Table6[[#All],[Location]],MATCH(RecordTable[[#This Row],[METRC]],Table6[Tag],0)),"DEAD")</f>
        <v>DEAD</v>
      </c>
    </row>
    <row r="6031" spans="1:6" x14ac:dyDescent="0.25">
      <c r="A6031" t="s">
        <v>5429</v>
      </c>
      <c r="B6031" t="s">
        <v>229</v>
      </c>
      <c r="C6031" s="18" t="s">
        <v>7446</v>
      </c>
      <c r="D6031" s="79">
        <v>44027</v>
      </c>
      <c r="E6031" s="79" t="str">
        <f>_xlfn.IFNA(IF(LEFT(VLOOKUP(RecordTable[[#This Row],[METRC]],METRC!A:B,2,FALSE),4)=LEFT(RecordTable[[#This Row],[CloneBarcode]],4),"match","MISMATCH"),"dead")</f>
        <v>dead</v>
      </c>
      <c r="F6031" s="79" t="str">
        <f>_xlfn.IFNA(INDEX(Table6[[#All],[Location]],MATCH(RecordTable[[#This Row],[METRC]],Table6[Tag],0)),"DEAD")</f>
        <v>DEAD</v>
      </c>
    </row>
    <row r="6032" spans="1:6" x14ac:dyDescent="0.25">
      <c r="A6032" t="s">
        <v>6397</v>
      </c>
      <c r="B6032" t="s">
        <v>2642</v>
      </c>
      <c r="C6032" s="18" t="s">
        <v>7447</v>
      </c>
      <c r="D6032" s="79">
        <v>44027</v>
      </c>
      <c r="E6032" s="79" t="str">
        <f>_xlfn.IFNA(IF(LEFT(VLOOKUP(RecordTable[[#This Row],[METRC]],METRC!A:B,2,FALSE),4)=LEFT(RecordTable[[#This Row],[CloneBarcode]],4),"match","MISMATCH"),"dead")</f>
        <v>dead</v>
      </c>
      <c r="F6032" s="79" t="str">
        <f>_xlfn.IFNA(INDEX(Table6[[#All],[Location]],MATCH(RecordTable[[#This Row],[METRC]],Table6[Tag],0)),"DEAD")</f>
        <v>DEAD</v>
      </c>
    </row>
    <row r="6033" spans="1:6" x14ac:dyDescent="0.25">
      <c r="A6033" t="s">
        <v>5511</v>
      </c>
      <c r="B6033" t="s">
        <v>2734</v>
      </c>
      <c r="C6033" s="18" t="s">
        <v>7448</v>
      </c>
      <c r="D6033" s="79">
        <v>44027</v>
      </c>
      <c r="E6033" s="79" t="str">
        <f>_xlfn.IFNA(IF(LEFT(VLOOKUP(RecordTable[[#This Row],[METRC]],METRC!A:B,2,FALSE),4)=LEFT(RecordTable[[#This Row],[CloneBarcode]],4),"match","MISMATCH"),"dead")</f>
        <v>dead</v>
      </c>
      <c r="F6033" s="79" t="str">
        <f>_xlfn.IFNA(INDEX(Table6[[#All],[Location]],MATCH(RecordTable[[#This Row],[METRC]],Table6[Tag],0)),"DEAD")</f>
        <v>DEAD</v>
      </c>
    </row>
    <row r="6034" spans="1:6" x14ac:dyDescent="0.25">
      <c r="A6034" t="s">
        <v>7095</v>
      </c>
      <c r="B6034" t="s">
        <v>117</v>
      </c>
      <c r="C6034" s="18" t="s">
        <v>7449</v>
      </c>
      <c r="D6034" s="79">
        <v>44027</v>
      </c>
      <c r="E6034" s="79" t="str">
        <f>_xlfn.IFNA(IF(LEFT(VLOOKUP(RecordTable[[#This Row],[METRC]],METRC!A:B,2,FALSE),4)=LEFT(RecordTable[[#This Row],[CloneBarcode]],4),"match","MISMATCH"),"dead")</f>
        <v>dead</v>
      </c>
      <c r="F6034" s="79" t="str">
        <f>_xlfn.IFNA(INDEX(Table6[[#All],[Location]],MATCH(RecordTable[[#This Row],[METRC]],Table6[Tag],0)),"DEAD")</f>
        <v>DEAD</v>
      </c>
    </row>
    <row r="6035" spans="1:6" x14ac:dyDescent="0.25">
      <c r="A6035" t="s">
        <v>6370</v>
      </c>
      <c r="B6035" t="s">
        <v>2642</v>
      </c>
      <c r="C6035" s="18" t="s">
        <v>7450</v>
      </c>
      <c r="D6035" s="79">
        <v>44027</v>
      </c>
      <c r="E6035" s="79" t="str">
        <f>_xlfn.IFNA(IF(LEFT(VLOOKUP(RecordTable[[#This Row],[METRC]],METRC!A:B,2,FALSE),4)=LEFT(RecordTable[[#This Row],[CloneBarcode]],4),"match","MISMATCH"),"dead")</f>
        <v>dead</v>
      </c>
      <c r="F6035" s="79" t="str">
        <f>_xlfn.IFNA(INDEX(Table6[[#All],[Location]],MATCH(RecordTable[[#This Row],[METRC]],Table6[Tag],0)),"DEAD")</f>
        <v>DEAD</v>
      </c>
    </row>
    <row r="6036" spans="1:6" x14ac:dyDescent="0.25">
      <c r="A6036" t="s">
        <v>7017</v>
      </c>
      <c r="B6036" t="s">
        <v>117</v>
      </c>
      <c r="C6036" s="18" t="s">
        <v>7451</v>
      </c>
      <c r="D6036" s="79">
        <v>44027</v>
      </c>
      <c r="E6036" s="79" t="str">
        <f>_xlfn.IFNA(IF(LEFT(VLOOKUP(RecordTable[[#This Row],[METRC]],METRC!A:B,2,FALSE),4)=LEFT(RecordTable[[#This Row],[CloneBarcode]],4),"match","MISMATCH"),"dead")</f>
        <v>dead</v>
      </c>
      <c r="F6036" s="79" t="str">
        <f>_xlfn.IFNA(INDEX(Table6[[#All],[Location]],MATCH(RecordTable[[#This Row],[METRC]],Table6[Tag],0)),"DEAD")</f>
        <v>DEAD</v>
      </c>
    </row>
    <row r="6037" spans="1:6" x14ac:dyDescent="0.25">
      <c r="A6037" t="s">
        <v>6553</v>
      </c>
      <c r="B6037" t="s">
        <v>2645</v>
      </c>
      <c r="C6037" s="18" t="s">
        <v>7452</v>
      </c>
      <c r="D6037" s="79">
        <v>44027</v>
      </c>
      <c r="E6037" s="79" t="str">
        <f>_xlfn.IFNA(IF(LEFT(VLOOKUP(RecordTable[[#This Row],[METRC]],METRC!A:B,2,FALSE),4)=LEFT(RecordTable[[#This Row],[CloneBarcode]],4),"match","MISMATCH"),"dead")</f>
        <v>dead</v>
      </c>
      <c r="F6037" s="79" t="str">
        <f>_xlfn.IFNA(INDEX(Table6[[#All],[Location]],MATCH(RecordTable[[#This Row],[METRC]],Table6[Tag],0)),"DEAD")</f>
        <v>DEAD</v>
      </c>
    </row>
    <row r="6038" spans="1:6" x14ac:dyDescent="0.25">
      <c r="A6038" t="s">
        <v>5559</v>
      </c>
      <c r="B6038" t="s">
        <v>2679</v>
      </c>
      <c r="C6038" s="18" t="s">
        <v>7453</v>
      </c>
      <c r="D6038" s="79">
        <v>44027</v>
      </c>
      <c r="E6038" s="79" t="str">
        <f>_xlfn.IFNA(IF(LEFT(VLOOKUP(RecordTable[[#This Row],[METRC]],METRC!A:B,2,FALSE),4)=LEFT(RecordTable[[#This Row],[CloneBarcode]],4),"match","MISMATCH"),"dead")</f>
        <v>dead</v>
      </c>
      <c r="F6038" s="79" t="str">
        <f>_xlfn.IFNA(INDEX(Table6[[#All],[Location]],MATCH(RecordTable[[#This Row],[METRC]],Table6[Tag],0)),"DEAD")</f>
        <v>DEAD</v>
      </c>
    </row>
    <row r="6039" spans="1:6" x14ac:dyDescent="0.25">
      <c r="A6039" t="s">
        <v>5713</v>
      </c>
      <c r="B6039" t="s">
        <v>2676</v>
      </c>
      <c r="C6039" s="18" t="s">
        <v>7454</v>
      </c>
      <c r="D6039" s="79">
        <v>44027</v>
      </c>
      <c r="E6039" s="79" t="str">
        <f>_xlfn.IFNA(IF(LEFT(VLOOKUP(RecordTable[[#This Row],[METRC]],METRC!A:B,2,FALSE),4)=LEFT(RecordTable[[#This Row],[CloneBarcode]],4),"match","MISMATCH"),"dead")</f>
        <v>dead</v>
      </c>
      <c r="F6039" s="79" t="str">
        <f>_xlfn.IFNA(INDEX(Table6[[#All],[Location]],MATCH(RecordTable[[#This Row],[METRC]],Table6[Tag],0)),"DEAD")</f>
        <v>DEAD</v>
      </c>
    </row>
    <row r="6040" spans="1:6" x14ac:dyDescent="0.25">
      <c r="A6040" t="s">
        <v>5791</v>
      </c>
      <c r="B6040" t="s">
        <v>2676</v>
      </c>
      <c r="C6040" s="18" t="s">
        <v>7455</v>
      </c>
      <c r="D6040" s="79">
        <v>44027</v>
      </c>
      <c r="E6040" s="79" t="str">
        <f>_xlfn.IFNA(IF(LEFT(VLOOKUP(RecordTable[[#This Row],[METRC]],METRC!A:B,2,FALSE),4)=LEFT(RecordTable[[#This Row],[CloneBarcode]],4),"match","MISMATCH"),"dead")</f>
        <v>dead</v>
      </c>
      <c r="F6040" s="79" t="str">
        <f>_xlfn.IFNA(INDEX(Table6[[#All],[Location]],MATCH(RecordTable[[#This Row],[METRC]],Table6[Tag],0)),"DEAD")</f>
        <v>DEAD</v>
      </c>
    </row>
    <row r="6041" spans="1:6" x14ac:dyDescent="0.25">
      <c r="A6041" t="s">
        <v>6875</v>
      </c>
      <c r="B6041" t="s">
        <v>283</v>
      </c>
      <c r="C6041" s="18" t="s">
        <v>7456</v>
      </c>
      <c r="D6041" s="79">
        <v>44027</v>
      </c>
      <c r="E6041" s="79" t="str">
        <f>_xlfn.IFNA(IF(LEFT(VLOOKUP(RecordTable[[#This Row],[METRC]],METRC!A:B,2,FALSE),4)=LEFT(RecordTable[[#This Row],[CloneBarcode]],4),"match","MISMATCH"),"dead")</f>
        <v>dead</v>
      </c>
      <c r="F6041" s="79" t="str">
        <f>_xlfn.IFNA(INDEX(Table6[[#All],[Location]],MATCH(RecordTable[[#This Row],[METRC]],Table6[Tag],0)),"DEAD")</f>
        <v>DEAD</v>
      </c>
    </row>
    <row r="6042" spans="1:6" x14ac:dyDescent="0.25">
      <c r="A6042" t="s">
        <v>5561</v>
      </c>
      <c r="B6042" t="s">
        <v>2679</v>
      </c>
      <c r="C6042" s="18" t="s">
        <v>7457</v>
      </c>
      <c r="D6042" s="79">
        <v>44027</v>
      </c>
      <c r="E6042" s="79" t="str">
        <f>_xlfn.IFNA(IF(LEFT(VLOOKUP(RecordTable[[#This Row],[METRC]],METRC!A:B,2,FALSE),4)=LEFT(RecordTable[[#This Row],[CloneBarcode]],4),"match","MISMATCH"),"dead")</f>
        <v>dead</v>
      </c>
      <c r="F6042" s="79" t="str">
        <f>_xlfn.IFNA(INDEX(Table6[[#All],[Location]],MATCH(RecordTable[[#This Row],[METRC]],Table6[Tag],0)),"DEAD")</f>
        <v>DEAD</v>
      </c>
    </row>
    <row r="6043" spans="1:6" x14ac:dyDescent="0.25">
      <c r="A6043" t="s">
        <v>5560</v>
      </c>
      <c r="B6043" t="s">
        <v>2679</v>
      </c>
      <c r="C6043" s="18" t="s">
        <v>7458</v>
      </c>
      <c r="D6043" s="79">
        <v>44027</v>
      </c>
      <c r="E6043" s="79" t="str">
        <f>_xlfn.IFNA(IF(LEFT(VLOOKUP(RecordTable[[#This Row],[METRC]],METRC!A:B,2,FALSE),4)=LEFT(RecordTable[[#This Row],[CloneBarcode]],4),"match","MISMATCH"),"dead")</f>
        <v>dead</v>
      </c>
      <c r="F6043" s="79" t="str">
        <f>_xlfn.IFNA(INDEX(Table6[[#All],[Location]],MATCH(RecordTable[[#This Row],[METRC]],Table6[Tag],0)),"DEAD")</f>
        <v>DEAD</v>
      </c>
    </row>
    <row r="6044" spans="1:6" x14ac:dyDescent="0.25">
      <c r="A6044" t="s">
        <v>7267</v>
      </c>
      <c r="B6044" t="s">
        <v>2669</v>
      </c>
      <c r="C6044" s="18" t="s">
        <v>7459</v>
      </c>
      <c r="D6044" s="79">
        <v>44027</v>
      </c>
      <c r="E6044" s="79" t="str">
        <f>_xlfn.IFNA(IF(LEFT(VLOOKUP(RecordTable[[#This Row],[METRC]],METRC!A:B,2,FALSE),4)=LEFT(RecordTable[[#This Row],[CloneBarcode]],4),"match","MISMATCH"),"dead")</f>
        <v>dead</v>
      </c>
      <c r="F6044" s="79" t="str">
        <f>_xlfn.IFNA(INDEX(Table6[[#All],[Location]],MATCH(RecordTable[[#This Row],[METRC]],Table6[Tag],0)),"DEAD")</f>
        <v>DEAD</v>
      </c>
    </row>
    <row r="6045" spans="1:6" x14ac:dyDescent="0.25">
      <c r="A6045" t="s">
        <v>6942</v>
      </c>
      <c r="B6045" t="s">
        <v>283</v>
      </c>
      <c r="C6045" s="18" t="s">
        <v>7460</v>
      </c>
      <c r="D6045" s="79">
        <v>44027</v>
      </c>
      <c r="E6045" s="79" t="str">
        <f>_xlfn.IFNA(IF(LEFT(VLOOKUP(RecordTable[[#This Row],[METRC]],METRC!A:B,2,FALSE),4)=LEFT(RecordTable[[#This Row],[CloneBarcode]],4),"match","MISMATCH"),"dead")</f>
        <v>dead</v>
      </c>
      <c r="F6045" s="79" t="str">
        <f>_xlfn.IFNA(INDEX(Table6[[#All],[Location]],MATCH(RecordTable[[#This Row],[METRC]],Table6[Tag],0)),"DEAD")</f>
        <v>DEAD</v>
      </c>
    </row>
    <row r="6046" spans="1:6" x14ac:dyDescent="0.25">
      <c r="A6046" t="s">
        <v>7311</v>
      </c>
      <c r="B6046" t="s">
        <v>2669</v>
      </c>
      <c r="C6046" s="18" t="s">
        <v>7461</v>
      </c>
      <c r="D6046" s="79">
        <v>44027</v>
      </c>
      <c r="E6046" s="79" t="str">
        <f>_xlfn.IFNA(IF(LEFT(VLOOKUP(RecordTable[[#This Row],[METRC]],METRC!A:B,2,FALSE),4)=LEFT(RecordTable[[#This Row],[CloneBarcode]],4),"match","MISMATCH"),"dead")</f>
        <v>dead</v>
      </c>
      <c r="F6046" s="79" t="str">
        <f>_xlfn.IFNA(INDEX(Table6[[#All],[Location]],MATCH(RecordTable[[#This Row],[METRC]],Table6[Tag],0)),"DEAD")</f>
        <v>DEAD</v>
      </c>
    </row>
    <row r="6047" spans="1:6" x14ac:dyDescent="0.25">
      <c r="A6047" t="s">
        <v>5041</v>
      </c>
      <c r="B6047" t="s">
        <v>7341</v>
      </c>
      <c r="C6047" s="18" t="s">
        <v>7342</v>
      </c>
      <c r="D6047" s="79">
        <v>44027</v>
      </c>
      <c r="E6047" s="79" t="str">
        <f>_xlfn.IFNA(IF(LEFT(VLOOKUP(RecordTable[[#This Row],[METRC]],METRC!A:B,2,FALSE),4)=LEFT(RecordTable[[#This Row],[CloneBarcode]],4),"match","MISMATCH"),"dead")</f>
        <v>dead</v>
      </c>
      <c r="F6047" s="79" t="str">
        <f>_xlfn.IFNA(INDEX(Table6[[#All],[Location]],MATCH(RecordTable[[#This Row],[METRC]],Table6[Tag],0)),"DEAD")</f>
        <v>DEAD</v>
      </c>
    </row>
    <row r="6048" spans="1:6" x14ac:dyDescent="0.25">
      <c r="A6048" t="s">
        <v>5038</v>
      </c>
      <c r="B6048" t="s">
        <v>7331</v>
      </c>
      <c r="C6048" s="18" t="s">
        <v>7332</v>
      </c>
      <c r="D6048" s="79">
        <v>44027</v>
      </c>
      <c r="E6048" s="79" t="str">
        <f>_xlfn.IFNA(IF(LEFT(VLOOKUP(RecordTable[[#This Row],[METRC]],METRC!A:B,2,FALSE),4)=LEFT(RecordTable[[#This Row],[CloneBarcode]],4),"match","MISMATCH"),"dead")</f>
        <v>dead</v>
      </c>
      <c r="F6048" s="79" t="str">
        <f>_xlfn.IFNA(INDEX(Table6[[#All],[Location]],MATCH(RecordTable[[#This Row],[METRC]],Table6[Tag],0)),"DEAD")</f>
        <v>DEAD</v>
      </c>
    </row>
    <row r="6049" spans="1:6" x14ac:dyDescent="0.25">
      <c r="A6049" t="s">
        <v>5037</v>
      </c>
      <c r="B6049" t="s">
        <v>7360</v>
      </c>
      <c r="C6049" s="18" t="s">
        <v>7361</v>
      </c>
      <c r="D6049" s="79">
        <v>44027</v>
      </c>
      <c r="E6049" s="79" t="str">
        <f>_xlfn.IFNA(IF(LEFT(VLOOKUP(RecordTable[[#This Row],[METRC]],METRC!A:B,2,FALSE),4)=LEFT(RecordTable[[#This Row],[CloneBarcode]],4),"match","MISMATCH"),"dead")</f>
        <v>dead</v>
      </c>
      <c r="F6049" s="79" t="str">
        <f>_xlfn.IFNA(INDEX(Table6[[#All],[Location]],MATCH(RecordTable[[#This Row],[METRC]],Table6[Tag],0)),"DEAD")</f>
        <v>DEAD</v>
      </c>
    </row>
    <row r="6050" spans="1:6" x14ac:dyDescent="0.25">
      <c r="A6050" t="s">
        <v>5034</v>
      </c>
      <c r="B6050" t="s">
        <v>7326</v>
      </c>
      <c r="C6050" s="18" t="s">
        <v>7357</v>
      </c>
      <c r="D6050" s="79">
        <v>44027</v>
      </c>
      <c r="E6050" s="79" t="str">
        <f>_xlfn.IFNA(IF(LEFT(VLOOKUP(RecordTable[[#This Row],[METRC]],METRC!A:B,2,FALSE),4)=LEFT(RecordTable[[#This Row],[CloneBarcode]],4),"match","MISMATCH"),"dead")</f>
        <v>dead</v>
      </c>
      <c r="F6050" s="79" t="str">
        <f>_xlfn.IFNA(INDEX(Table6[[#All],[Location]],MATCH(RecordTable[[#This Row],[METRC]],Table6[Tag],0)),"DEAD")</f>
        <v>DEAD</v>
      </c>
    </row>
    <row r="6051" spans="1:6" x14ac:dyDescent="0.25">
      <c r="A6051" t="s">
        <v>5033</v>
      </c>
      <c r="B6051" t="s">
        <v>7364</v>
      </c>
      <c r="C6051" s="18" t="s">
        <v>7365</v>
      </c>
      <c r="D6051" s="79">
        <v>44027</v>
      </c>
      <c r="E6051" s="79" t="str">
        <f>_xlfn.IFNA(IF(LEFT(VLOOKUP(RecordTable[[#This Row],[METRC]],METRC!A:B,2,FALSE),4)=LEFT(RecordTable[[#This Row],[CloneBarcode]],4),"match","MISMATCH"),"dead")</f>
        <v>dead</v>
      </c>
      <c r="F6051" s="79" t="str">
        <f>_xlfn.IFNA(INDEX(Table6[[#All],[Location]],MATCH(RecordTable[[#This Row],[METRC]],Table6[Tag],0)),"DEAD")</f>
        <v>DEAD</v>
      </c>
    </row>
    <row r="6052" spans="1:6" x14ac:dyDescent="0.25">
      <c r="A6052" t="s">
        <v>5036</v>
      </c>
      <c r="B6052" t="s">
        <v>7337</v>
      </c>
      <c r="C6052" s="18" t="s">
        <v>7338</v>
      </c>
      <c r="D6052" s="79">
        <v>44027</v>
      </c>
      <c r="E6052" s="79" t="str">
        <f>_xlfn.IFNA(IF(LEFT(VLOOKUP(RecordTable[[#This Row],[METRC]],METRC!A:B,2,FALSE),4)=LEFT(RecordTable[[#This Row],[CloneBarcode]],4),"match","MISMATCH"),"dead")</f>
        <v>dead</v>
      </c>
      <c r="F6052" s="79" t="str">
        <f>_xlfn.IFNA(INDEX(Table6[[#All],[Location]],MATCH(RecordTable[[#This Row],[METRC]],Table6[Tag],0)),"DEAD")</f>
        <v>DEAD</v>
      </c>
    </row>
    <row r="6053" spans="1:6" x14ac:dyDescent="0.25">
      <c r="A6053" t="s">
        <v>5040</v>
      </c>
      <c r="B6053" t="s">
        <v>7353</v>
      </c>
      <c r="C6053" s="18" t="s">
        <v>7354</v>
      </c>
      <c r="D6053" s="79">
        <v>44027</v>
      </c>
      <c r="E6053" s="79" t="str">
        <f>_xlfn.IFNA(IF(LEFT(VLOOKUP(RecordTable[[#This Row],[METRC]],METRC!A:B,2,FALSE),4)=LEFT(RecordTable[[#This Row],[CloneBarcode]],4),"match","MISMATCH"),"dead")</f>
        <v>dead</v>
      </c>
      <c r="F6053" s="79" t="str">
        <f>_xlfn.IFNA(INDEX(Table6[[#All],[Location]],MATCH(RecordTable[[#This Row],[METRC]],Table6[Tag],0)),"DEAD")</f>
        <v>DEAD</v>
      </c>
    </row>
    <row r="6054" spans="1:6" x14ac:dyDescent="0.25">
      <c r="A6054" t="s">
        <v>5031</v>
      </c>
      <c r="B6054" t="s">
        <v>7358</v>
      </c>
      <c r="C6054" s="18" t="s">
        <v>7359</v>
      </c>
      <c r="D6054" s="79">
        <v>44027</v>
      </c>
      <c r="E6054" s="79" t="str">
        <f>_xlfn.IFNA(IF(LEFT(VLOOKUP(RecordTable[[#This Row],[METRC]],METRC!A:B,2,FALSE),4)=LEFT(RecordTable[[#This Row],[CloneBarcode]],4),"match","MISMATCH"),"dead")</f>
        <v>dead</v>
      </c>
      <c r="F6054" s="79" t="str">
        <f>_xlfn.IFNA(INDEX(Table6[[#All],[Location]],MATCH(RecordTable[[#This Row],[METRC]],Table6[Tag],0)),"DEAD")</f>
        <v>DEAD</v>
      </c>
    </row>
    <row r="6055" spans="1:6" x14ac:dyDescent="0.25">
      <c r="A6055" t="s">
        <v>5028</v>
      </c>
      <c r="B6055" t="s">
        <v>7351</v>
      </c>
      <c r="C6055" s="18" t="s">
        <v>7352</v>
      </c>
      <c r="D6055" s="79">
        <v>44027</v>
      </c>
      <c r="E6055" s="79" t="str">
        <f>_xlfn.IFNA(IF(LEFT(VLOOKUP(RecordTable[[#This Row],[METRC]],METRC!A:B,2,FALSE),4)=LEFT(RecordTable[[#This Row],[CloneBarcode]],4),"match","MISMATCH"),"dead")</f>
        <v>dead</v>
      </c>
      <c r="F6055" s="79" t="str">
        <f>_xlfn.IFNA(INDEX(Table6[[#All],[Location]],MATCH(RecordTable[[#This Row],[METRC]],Table6[Tag],0)),"DEAD")</f>
        <v>DEAD</v>
      </c>
    </row>
    <row r="6056" spans="1:6" x14ac:dyDescent="0.25">
      <c r="A6056" t="s">
        <v>5029</v>
      </c>
      <c r="B6056" t="s">
        <v>7362</v>
      </c>
      <c r="C6056" s="18" t="s">
        <v>7363</v>
      </c>
      <c r="D6056" s="79">
        <v>44027</v>
      </c>
      <c r="E6056" s="79" t="str">
        <f>_xlfn.IFNA(IF(LEFT(VLOOKUP(RecordTable[[#This Row],[METRC]],METRC!A:B,2,FALSE),4)=LEFT(RecordTable[[#This Row],[CloneBarcode]],4),"match","MISMATCH"),"dead")</f>
        <v>dead</v>
      </c>
      <c r="F6056" s="79" t="str">
        <f>_xlfn.IFNA(INDEX(Table6[[#All],[Location]],MATCH(RecordTable[[#This Row],[METRC]],Table6[Tag],0)),"DEAD")</f>
        <v>DEAD</v>
      </c>
    </row>
    <row r="6057" spans="1:6" x14ac:dyDescent="0.25">
      <c r="A6057" t="s">
        <v>5026</v>
      </c>
      <c r="B6057" t="s">
        <v>7334</v>
      </c>
      <c r="C6057" s="18" t="s">
        <v>7335</v>
      </c>
      <c r="D6057" s="79">
        <v>44027</v>
      </c>
      <c r="E6057" s="79" t="str">
        <f>_xlfn.IFNA(IF(LEFT(VLOOKUP(RecordTable[[#This Row],[METRC]],METRC!A:B,2,FALSE),4)=LEFT(RecordTable[[#This Row],[CloneBarcode]],4),"match","MISMATCH"),"dead")</f>
        <v>dead</v>
      </c>
      <c r="F6057" s="79" t="str">
        <f>_xlfn.IFNA(INDEX(Table6[[#All],[Location]],MATCH(RecordTable[[#This Row],[METRC]],Table6[Tag],0)),"DEAD")</f>
        <v>DEAD</v>
      </c>
    </row>
    <row r="6058" spans="1:6" x14ac:dyDescent="0.25">
      <c r="A6058" t="s">
        <v>5032</v>
      </c>
      <c r="B6058" t="s">
        <v>2812</v>
      </c>
      <c r="C6058" s="18" t="s">
        <v>7327</v>
      </c>
      <c r="D6058" s="79">
        <v>44027</v>
      </c>
      <c r="E6058" s="79" t="str">
        <f>_xlfn.IFNA(IF(LEFT(VLOOKUP(RecordTable[[#This Row],[METRC]],METRC!A:B,2,FALSE),4)=LEFT(RecordTable[[#This Row],[CloneBarcode]],4),"match","MISMATCH"),"dead")</f>
        <v>dead</v>
      </c>
      <c r="F6058" s="79" t="str">
        <f>_xlfn.IFNA(INDEX(Table6[[#All],[Location]],MATCH(RecordTable[[#This Row],[METRC]],Table6[Tag],0)),"DEAD")</f>
        <v>DEAD</v>
      </c>
    </row>
    <row r="6059" spans="1:6" x14ac:dyDescent="0.25">
      <c r="A6059" t="s">
        <v>5025</v>
      </c>
      <c r="B6059" t="s">
        <v>7349</v>
      </c>
      <c r="C6059" s="18" t="s">
        <v>7350</v>
      </c>
      <c r="D6059" s="79">
        <v>44027</v>
      </c>
      <c r="E6059" s="79" t="str">
        <f>_xlfn.IFNA(IF(LEFT(VLOOKUP(RecordTable[[#This Row],[METRC]],METRC!A:B,2,FALSE),4)=LEFT(RecordTable[[#This Row],[CloneBarcode]],4),"match","MISMATCH"),"dead")</f>
        <v>dead</v>
      </c>
      <c r="F6059" s="79" t="str">
        <f>_xlfn.IFNA(INDEX(Table6[[#All],[Location]],MATCH(RecordTable[[#This Row],[METRC]],Table6[Tag],0)),"DEAD")</f>
        <v>DEAD</v>
      </c>
    </row>
    <row r="6060" spans="1:6" x14ac:dyDescent="0.25">
      <c r="A6060" t="s">
        <v>5030</v>
      </c>
      <c r="B6060" t="s">
        <v>7347</v>
      </c>
      <c r="C6060" s="18" t="s">
        <v>7348</v>
      </c>
      <c r="D6060" s="79">
        <v>44027</v>
      </c>
      <c r="E6060" s="79" t="str">
        <f>_xlfn.IFNA(IF(LEFT(VLOOKUP(RecordTable[[#This Row],[METRC]],METRC!A:B,2,FALSE),4)=LEFT(RecordTable[[#This Row],[CloneBarcode]],4),"match","MISMATCH"),"dead")</f>
        <v>dead</v>
      </c>
      <c r="F6060" s="79" t="str">
        <f>_xlfn.IFNA(INDEX(Table6[[#All],[Location]],MATCH(RecordTable[[#This Row],[METRC]],Table6[Tag],0)),"DEAD")</f>
        <v>DEAD</v>
      </c>
    </row>
    <row r="6061" spans="1:6" x14ac:dyDescent="0.25">
      <c r="A6061" t="s">
        <v>224</v>
      </c>
      <c r="B6061" t="s">
        <v>2827</v>
      </c>
      <c r="C6061" s="18" t="s">
        <v>2828</v>
      </c>
      <c r="D6061" s="79">
        <v>44027</v>
      </c>
      <c r="E6061" s="79" t="str">
        <f>_xlfn.IFNA(IF(LEFT(VLOOKUP(RecordTable[[#This Row],[METRC]],METRC!A:B,2,FALSE),4)=LEFT(RecordTable[[#This Row],[CloneBarcode]],4),"match","MISMATCH"),"dead")</f>
        <v>dead</v>
      </c>
      <c r="F6061" s="79" t="str">
        <f>_xlfn.IFNA(INDEX(Table6[[#All],[Location]],MATCH(RecordTable[[#This Row],[METRC]],Table6[Tag],0)),"DEAD")</f>
        <v>DEAD</v>
      </c>
    </row>
    <row r="6062" spans="1:6" x14ac:dyDescent="0.25">
      <c r="A6062" t="s">
        <v>214</v>
      </c>
      <c r="B6062" t="s">
        <v>2808</v>
      </c>
      <c r="C6062" s="18" t="s">
        <v>2809</v>
      </c>
      <c r="D6062" s="79">
        <v>44027</v>
      </c>
      <c r="E6062" s="79" t="str">
        <f>_xlfn.IFNA(IF(LEFT(VLOOKUP(RecordTable[[#This Row],[METRC]],METRC!A:B,2,FALSE),4)=LEFT(RecordTable[[#This Row],[CloneBarcode]],4),"match","MISMATCH"),"dead")</f>
        <v>dead</v>
      </c>
      <c r="F6062" s="79" t="str">
        <f>_xlfn.IFNA(INDEX(Table6[[#All],[Location]],MATCH(RecordTable[[#This Row],[METRC]],Table6[Tag],0)),"DEAD")</f>
        <v>DEAD</v>
      </c>
    </row>
    <row r="6063" spans="1:6" x14ac:dyDescent="0.25">
      <c r="A6063" t="s">
        <v>209</v>
      </c>
      <c r="B6063" t="s">
        <v>2796</v>
      </c>
      <c r="C6063" s="18" t="s">
        <v>2797</v>
      </c>
      <c r="D6063" s="79">
        <v>44027</v>
      </c>
      <c r="E6063" s="79" t="str">
        <f>_xlfn.IFNA(IF(LEFT(VLOOKUP(RecordTable[[#This Row],[METRC]],METRC!A:B,2,FALSE),4)=LEFT(RecordTable[[#This Row],[CloneBarcode]],4),"match","MISMATCH"),"dead")</f>
        <v>dead</v>
      </c>
      <c r="F6063" s="79" t="str">
        <f>_xlfn.IFNA(INDEX(Table6[[#All],[Location]],MATCH(RecordTable[[#This Row],[METRC]],Table6[Tag],0)),"DEAD")</f>
        <v>DEAD</v>
      </c>
    </row>
    <row r="6064" spans="1:6" x14ac:dyDescent="0.25">
      <c r="A6064" t="s">
        <v>946</v>
      </c>
      <c r="B6064" t="s">
        <v>2741</v>
      </c>
      <c r="C6064" s="18" t="s">
        <v>7371</v>
      </c>
      <c r="D6064" s="79">
        <v>44027</v>
      </c>
      <c r="E6064" s="79" t="str">
        <f>_xlfn.IFNA(IF(LEFT(VLOOKUP(RecordTable[[#This Row],[METRC]],METRC!A:B,2,FALSE),4)=LEFT(RecordTable[[#This Row],[CloneBarcode]],4),"match","MISMATCH"),"dead")</f>
        <v>dead</v>
      </c>
      <c r="F6064" s="79" t="str">
        <f>_xlfn.IFNA(INDEX(Table6[[#All],[Location]],MATCH(RecordTable[[#This Row],[METRC]],Table6[Tag],0)),"DEAD")</f>
        <v>DEAD</v>
      </c>
    </row>
    <row r="6065" spans="1:6" x14ac:dyDescent="0.25">
      <c r="A6065" t="s">
        <v>1388</v>
      </c>
      <c r="B6065" t="s">
        <v>2715</v>
      </c>
      <c r="C6065" s="18" t="s">
        <v>7377</v>
      </c>
      <c r="D6065" s="79">
        <v>44027</v>
      </c>
      <c r="E6065" s="79" t="str">
        <f>_xlfn.IFNA(IF(LEFT(VLOOKUP(RecordTable[[#This Row],[METRC]],METRC!A:B,2,FALSE),4)=LEFT(RecordTable[[#This Row],[CloneBarcode]],4),"match","MISMATCH"),"dead")</f>
        <v>dead</v>
      </c>
      <c r="F6065" s="79" t="str">
        <f>_xlfn.IFNA(INDEX(Table6[[#All],[Location]],MATCH(RecordTable[[#This Row],[METRC]],Table6[Tag],0)),"DEAD")</f>
        <v>DEAD</v>
      </c>
    </row>
    <row r="6066" spans="1:6" x14ac:dyDescent="0.25">
      <c r="A6066" t="s">
        <v>938</v>
      </c>
      <c r="B6066" t="s">
        <v>2723</v>
      </c>
      <c r="C6066" s="18" t="s">
        <v>7378</v>
      </c>
      <c r="D6066" s="79">
        <v>44027</v>
      </c>
      <c r="E6066" s="79" t="str">
        <f>_xlfn.IFNA(IF(LEFT(VLOOKUP(RecordTable[[#This Row],[METRC]],METRC!A:B,2,FALSE),4)=LEFT(RecordTable[[#This Row],[CloneBarcode]],4),"match","MISMATCH"),"dead")</f>
        <v>dead</v>
      </c>
      <c r="F6066" s="79" t="str">
        <f>_xlfn.IFNA(INDEX(Table6[[#All],[Location]],MATCH(RecordTable[[#This Row],[METRC]],Table6[Tag],0)),"DEAD")</f>
        <v>DEAD</v>
      </c>
    </row>
    <row r="6067" spans="1:6" x14ac:dyDescent="0.25">
      <c r="A6067" t="s">
        <v>576</v>
      </c>
      <c r="B6067" t="s">
        <v>2633</v>
      </c>
      <c r="C6067" s="18" t="s">
        <v>7367</v>
      </c>
      <c r="D6067" s="79">
        <v>44027</v>
      </c>
      <c r="E6067" s="79" t="str">
        <f>_xlfn.IFNA(IF(LEFT(VLOOKUP(RecordTable[[#This Row],[METRC]],METRC!A:B,2,FALSE),4)=LEFT(RecordTable[[#This Row],[CloneBarcode]],4),"match","MISMATCH"),"dead")</f>
        <v>dead</v>
      </c>
      <c r="F6067" s="79" t="str">
        <f>_xlfn.IFNA(INDEX(Table6[[#All],[Location]],MATCH(RecordTable[[#This Row],[METRC]],Table6[Tag],0)),"DEAD")</f>
        <v>DEAD</v>
      </c>
    </row>
    <row r="6068" spans="1:6" x14ac:dyDescent="0.25">
      <c r="A6068" t="s">
        <v>1679</v>
      </c>
      <c r="B6068" t="s">
        <v>2659</v>
      </c>
      <c r="C6068" s="18" t="s">
        <v>7373</v>
      </c>
      <c r="D6068" s="79">
        <v>44027</v>
      </c>
      <c r="E6068" s="79" t="str">
        <f>_xlfn.IFNA(IF(LEFT(VLOOKUP(RecordTable[[#This Row],[METRC]],METRC!A:B,2,FALSE),4)=LEFT(RecordTable[[#This Row],[CloneBarcode]],4),"match","MISMATCH"),"dead")</f>
        <v>dead</v>
      </c>
      <c r="F6068" s="79" t="str">
        <f>_xlfn.IFNA(INDEX(Table6[[#All],[Location]],MATCH(RecordTable[[#This Row],[METRC]],Table6[Tag],0)),"DEAD")</f>
        <v>DEAD</v>
      </c>
    </row>
    <row r="6069" spans="1:6" x14ac:dyDescent="0.25">
      <c r="A6069" t="s">
        <v>942</v>
      </c>
      <c r="B6069" t="s">
        <v>2754</v>
      </c>
      <c r="C6069" s="18" t="s">
        <v>7374</v>
      </c>
      <c r="D6069" s="79">
        <v>44027</v>
      </c>
      <c r="E6069" s="79" t="str">
        <f>_xlfn.IFNA(IF(LEFT(VLOOKUP(RecordTable[[#This Row],[METRC]],METRC!A:B,2,FALSE),4)=LEFT(RecordTable[[#This Row],[CloneBarcode]],4),"match","MISMATCH"),"dead")</f>
        <v>dead</v>
      </c>
      <c r="F6069" s="79" t="str">
        <f>_xlfn.IFNA(INDEX(Table6[[#All],[Location]],MATCH(RecordTable[[#This Row],[METRC]],Table6[Tag],0)),"DEAD")</f>
        <v>DEAD</v>
      </c>
    </row>
    <row r="6070" spans="1:6" x14ac:dyDescent="0.25">
      <c r="A6070" t="s">
        <v>934</v>
      </c>
      <c r="B6070" t="s">
        <v>2687</v>
      </c>
      <c r="C6070" s="18" t="s">
        <v>7376</v>
      </c>
      <c r="D6070" s="79">
        <v>44027</v>
      </c>
      <c r="E6070" s="79" t="str">
        <f>_xlfn.IFNA(IF(LEFT(VLOOKUP(RecordTable[[#This Row],[METRC]],METRC!A:B,2,FALSE),4)=LEFT(RecordTable[[#This Row],[CloneBarcode]],4),"match","MISMATCH"),"dead")</f>
        <v>dead</v>
      </c>
      <c r="F6070" s="79" t="str">
        <f>_xlfn.IFNA(INDEX(Table6[[#All],[Location]],MATCH(RecordTable[[#This Row],[METRC]],Table6[Tag],0)),"DEAD")</f>
        <v>DEAD</v>
      </c>
    </row>
    <row r="6071" spans="1:6" x14ac:dyDescent="0.25">
      <c r="A6071" t="s">
        <v>1384</v>
      </c>
      <c r="B6071" t="s">
        <v>2715</v>
      </c>
      <c r="C6071" s="18" t="s">
        <v>7383</v>
      </c>
      <c r="D6071" s="79">
        <v>44027</v>
      </c>
      <c r="E6071" s="79" t="str">
        <f>_xlfn.IFNA(IF(LEFT(VLOOKUP(RecordTable[[#This Row],[METRC]],METRC!A:B,2,FALSE),4)=LEFT(RecordTable[[#This Row],[CloneBarcode]],4),"match","MISMATCH"),"dead")</f>
        <v>dead</v>
      </c>
      <c r="F6071" s="79" t="str">
        <f>_xlfn.IFNA(INDEX(Table6[[#All],[Location]],MATCH(RecordTable[[#This Row],[METRC]],Table6[Tag],0)),"DEAD")</f>
        <v>DEAD</v>
      </c>
    </row>
    <row r="6072" spans="1:6" x14ac:dyDescent="0.25">
      <c r="A6072" t="s">
        <v>220</v>
      </c>
      <c r="B6072" t="s">
        <v>2818</v>
      </c>
      <c r="C6072" s="18" t="s">
        <v>2819</v>
      </c>
      <c r="D6072" s="79">
        <v>44027</v>
      </c>
      <c r="E6072" s="79" t="str">
        <f>_xlfn.IFNA(IF(LEFT(VLOOKUP(RecordTable[[#This Row],[METRC]],METRC!A:B,2,FALSE),4)=LEFT(RecordTable[[#This Row],[CloneBarcode]],4),"match","MISMATCH"),"dead")</f>
        <v>dead</v>
      </c>
      <c r="F6072" s="79" t="str">
        <f>_xlfn.IFNA(INDEX(Table6[[#All],[Location]],MATCH(RecordTable[[#This Row],[METRC]],Table6[Tag],0)),"DEAD")</f>
        <v>DEAD</v>
      </c>
    </row>
    <row r="6073" spans="1:6" x14ac:dyDescent="0.25">
      <c r="A6073" t="s">
        <v>1732</v>
      </c>
      <c r="B6073" t="s">
        <v>2659</v>
      </c>
      <c r="C6073" s="18" t="s">
        <v>7381</v>
      </c>
      <c r="D6073" s="79">
        <v>44027</v>
      </c>
      <c r="E6073" s="79" t="str">
        <f>_xlfn.IFNA(IF(LEFT(VLOOKUP(RecordTable[[#This Row],[METRC]],METRC!A:B,2,FALSE),4)=LEFT(RecordTable[[#This Row],[CloneBarcode]],4),"match","MISMATCH"),"dead")</f>
        <v>dead</v>
      </c>
      <c r="F6073" s="79" t="str">
        <f>_xlfn.IFNA(INDEX(Table6[[#All],[Location]],MATCH(RecordTable[[#This Row],[METRC]],Table6[Tag],0)),"DEAD")</f>
        <v>DEAD</v>
      </c>
    </row>
    <row r="6074" spans="1:6" x14ac:dyDescent="0.25">
      <c r="A6074" t="s">
        <v>212</v>
      </c>
      <c r="B6074" t="s">
        <v>2802</v>
      </c>
      <c r="C6074" s="18" t="s">
        <v>2803</v>
      </c>
      <c r="D6074" s="79">
        <v>44027</v>
      </c>
      <c r="E6074" s="79" t="str">
        <f>_xlfn.IFNA(IF(LEFT(VLOOKUP(RecordTable[[#This Row],[METRC]],METRC!A:B,2,FALSE),4)=LEFT(RecordTable[[#This Row],[CloneBarcode]],4),"match","MISMATCH"),"dead")</f>
        <v>dead</v>
      </c>
      <c r="F6074" s="79" t="str">
        <f>_xlfn.IFNA(INDEX(Table6[[#All],[Location]],MATCH(RecordTable[[#This Row],[METRC]],Table6[Tag],0)),"DEAD")</f>
        <v>DEAD</v>
      </c>
    </row>
    <row r="6075" spans="1:6" x14ac:dyDescent="0.25">
      <c r="A6075" t="s">
        <v>1135</v>
      </c>
      <c r="B6075" t="s">
        <v>2693</v>
      </c>
      <c r="C6075" s="18" t="s">
        <v>7384</v>
      </c>
      <c r="D6075" s="79">
        <v>44027</v>
      </c>
      <c r="E6075" s="79" t="str">
        <f>_xlfn.IFNA(IF(LEFT(VLOOKUP(RecordTable[[#This Row],[METRC]],METRC!A:B,2,FALSE),4)=LEFT(RecordTable[[#This Row],[CloneBarcode]],4),"match","MISMATCH"),"dead")</f>
        <v>dead</v>
      </c>
      <c r="F6075" s="79" t="str">
        <f>_xlfn.IFNA(INDEX(Table6[[#All],[Location]],MATCH(RecordTable[[#This Row],[METRC]],Table6[Tag],0)),"DEAD")</f>
        <v>DEAD</v>
      </c>
    </row>
    <row r="6076" spans="1:6" x14ac:dyDescent="0.25">
      <c r="A6076" t="s">
        <v>1137</v>
      </c>
      <c r="B6076" t="s">
        <v>2750</v>
      </c>
      <c r="C6076" s="18" t="s">
        <v>7379</v>
      </c>
      <c r="D6076" s="79">
        <v>44027</v>
      </c>
      <c r="E6076" s="79" t="str">
        <f>_xlfn.IFNA(IF(LEFT(VLOOKUP(RecordTable[[#This Row],[METRC]],METRC!A:B,2,FALSE),4)=LEFT(RecordTable[[#This Row],[CloneBarcode]],4),"match","MISMATCH"),"dead")</f>
        <v>dead</v>
      </c>
      <c r="F6076" s="79" t="str">
        <f>_xlfn.IFNA(INDEX(Table6[[#All],[Location]],MATCH(RecordTable[[#This Row],[METRC]],Table6[Tag],0)),"DEAD")</f>
        <v>DEAD</v>
      </c>
    </row>
    <row r="6077" spans="1:6" x14ac:dyDescent="0.25">
      <c r="A6077" t="s">
        <v>943</v>
      </c>
      <c r="B6077" t="s">
        <v>2664</v>
      </c>
      <c r="C6077" s="18" t="s">
        <v>7369</v>
      </c>
      <c r="D6077" s="79">
        <v>44027</v>
      </c>
      <c r="E6077" s="79" t="str">
        <f>_xlfn.IFNA(IF(LEFT(VLOOKUP(RecordTable[[#This Row],[METRC]],METRC!A:B,2,FALSE),4)=LEFT(RecordTable[[#This Row],[CloneBarcode]],4),"match","MISMATCH"),"dead")</f>
        <v>dead</v>
      </c>
      <c r="F6077" s="79" t="str">
        <f>_xlfn.IFNA(INDEX(Table6[[#All],[Location]],MATCH(RecordTable[[#This Row],[METRC]],Table6[Tag],0)),"DEAD")</f>
        <v>DEAD</v>
      </c>
    </row>
    <row r="6078" spans="1:6" x14ac:dyDescent="0.25">
      <c r="A6078" t="s">
        <v>230</v>
      </c>
      <c r="B6078" t="s">
        <v>2835</v>
      </c>
      <c r="C6078" s="18" t="s">
        <v>2836</v>
      </c>
      <c r="D6078" s="79">
        <v>44027</v>
      </c>
      <c r="E6078" s="79" t="str">
        <f>_xlfn.IFNA(IF(LEFT(VLOOKUP(RecordTable[[#This Row],[METRC]],METRC!A:B,2,FALSE),4)=LEFT(RecordTable[[#This Row],[CloneBarcode]],4),"match","MISMATCH"),"dead")</f>
        <v>dead</v>
      </c>
      <c r="F6078" s="79" t="str">
        <f>_xlfn.IFNA(INDEX(Table6[[#All],[Location]],MATCH(RecordTable[[#This Row],[METRC]],Table6[Tag],0)),"DEAD")</f>
        <v>DEAD</v>
      </c>
    </row>
    <row r="6079" spans="1:6" x14ac:dyDescent="0.25">
      <c r="A6079" t="s">
        <v>162</v>
      </c>
      <c r="B6079" t="s">
        <v>2667</v>
      </c>
      <c r="C6079" s="18" t="s">
        <v>2765</v>
      </c>
      <c r="D6079" s="79">
        <v>44027</v>
      </c>
      <c r="E6079" s="79" t="str">
        <f>_xlfn.IFNA(IF(LEFT(VLOOKUP(RecordTable[[#This Row],[METRC]],METRC!A:B,2,FALSE),4)=LEFT(RecordTable[[#This Row],[CloneBarcode]],4),"match","MISMATCH"),"dead")</f>
        <v>dead</v>
      </c>
      <c r="F6079" s="79" t="str">
        <f>_xlfn.IFNA(INDEX(Table6[[#All],[Location]],MATCH(RecordTable[[#This Row],[METRC]],Table6[Tag],0)),"DEAD")</f>
        <v>DEAD</v>
      </c>
    </row>
    <row r="6080" spans="1:6" x14ac:dyDescent="0.25">
      <c r="A6080" t="s">
        <v>243</v>
      </c>
      <c r="B6080" t="s">
        <v>2850</v>
      </c>
      <c r="C6080" s="18" t="s">
        <v>2851</v>
      </c>
      <c r="D6080" s="79">
        <v>44027</v>
      </c>
      <c r="E6080" s="79" t="str">
        <f>_xlfn.IFNA(IF(LEFT(VLOOKUP(RecordTable[[#This Row],[METRC]],METRC!A:B,2,FALSE),4)=LEFT(RecordTable[[#This Row],[CloneBarcode]],4),"match","MISMATCH"),"dead")</f>
        <v>dead</v>
      </c>
      <c r="F6080" s="79" t="str">
        <f>_xlfn.IFNA(INDEX(Table6[[#All],[Location]],MATCH(RecordTable[[#This Row],[METRC]],Table6[Tag],0)),"DEAD")</f>
        <v>DEAD</v>
      </c>
    </row>
    <row r="6081" spans="1:6" x14ac:dyDescent="0.25">
      <c r="A6081" t="s">
        <v>241</v>
      </c>
      <c r="B6081" t="s">
        <v>2846</v>
      </c>
      <c r="C6081" s="18" t="s">
        <v>2847</v>
      </c>
      <c r="D6081" s="79">
        <v>44027</v>
      </c>
      <c r="E6081" s="79" t="str">
        <f>_xlfn.IFNA(IF(LEFT(VLOOKUP(RecordTable[[#This Row],[METRC]],METRC!A:B,2,FALSE),4)=LEFT(RecordTable[[#This Row],[CloneBarcode]],4),"match","MISMATCH"),"dead")</f>
        <v>dead</v>
      </c>
      <c r="F6081" s="79" t="str">
        <f>_xlfn.IFNA(INDEX(Table6[[#All],[Location]],MATCH(RecordTable[[#This Row],[METRC]],Table6[Tag],0)),"DEAD")</f>
        <v>DEAD</v>
      </c>
    </row>
    <row r="6082" spans="1:6" x14ac:dyDescent="0.25">
      <c r="A6082" t="s">
        <v>903</v>
      </c>
      <c r="B6082" t="s">
        <v>2679</v>
      </c>
      <c r="C6082" s="18" t="s">
        <v>7385</v>
      </c>
      <c r="D6082" s="79">
        <v>44027</v>
      </c>
      <c r="E6082" s="79" t="str">
        <f>_xlfn.IFNA(IF(LEFT(VLOOKUP(RecordTable[[#This Row],[METRC]],METRC!A:B,2,FALSE),4)=LEFT(RecordTable[[#This Row],[CloneBarcode]],4),"match","MISMATCH"),"dead")</f>
        <v>dead</v>
      </c>
      <c r="F6082" s="79" t="str">
        <f>_xlfn.IFNA(INDEX(Table6[[#All],[Location]],MATCH(RecordTable[[#This Row],[METRC]],Table6[Tag],0)),"DEAD")</f>
        <v>DEAD</v>
      </c>
    </row>
    <row r="6083" spans="1:6" x14ac:dyDescent="0.25">
      <c r="A6083" t="s">
        <v>1267</v>
      </c>
      <c r="B6083" t="s">
        <v>2672</v>
      </c>
      <c r="C6083" s="18" t="s">
        <v>7382</v>
      </c>
      <c r="D6083" s="79">
        <v>44027</v>
      </c>
      <c r="E6083" s="79" t="str">
        <f>_xlfn.IFNA(IF(LEFT(VLOOKUP(RecordTable[[#This Row],[METRC]],METRC!A:B,2,FALSE),4)=LEFT(RecordTable[[#This Row],[CloneBarcode]],4),"match","MISMATCH"),"dead")</f>
        <v>dead</v>
      </c>
      <c r="F6083" s="79" t="str">
        <f>_xlfn.IFNA(INDEX(Table6[[#All],[Location]],MATCH(RecordTable[[#This Row],[METRC]],Table6[Tag],0)),"DEAD")</f>
        <v>DEAD</v>
      </c>
    </row>
    <row r="6084" spans="1:6" x14ac:dyDescent="0.25">
      <c r="A6084" t="s">
        <v>177</v>
      </c>
      <c r="B6084" t="s">
        <v>2645</v>
      </c>
      <c r="C6084" s="18" t="s">
        <v>2774</v>
      </c>
      <c r="D6084" s="79">
        <v>44027</v>
      </c>
      <c r="E6084" s="79" t="str">
        <f>_xlfn.IFNA(IF(LEFT(VLOOKUP(RecordTable[[#This Row],[METRC]],METRC!A:B,2,FALSE),4)=LEFT(RecordTable[[#This Row],[CloneBarcode]],4),"match","MISMATCH"),"dead")</f>
        <v>dead</v>
      </c>
      <c r="F6084" s="79" t="str">
        <f>_xlfn.IFNA(INDEX(Table6[[#All],[Location]],MATCH(RecordTable[[#This Row],[METRC]],Table6[Tag],0)),"DEAD")</f>
        <v>DEAD</v>
      </c>
    </row>
    <row r="6085" spans="1:6" x14ac:dyDescent="0.25">
      <c r="A6085" t="s">
        <v>1071</v>
      </c>
      <c r="B6085" t="s">
        <v>62</v>
      </c>
      <c r="C6085" s="18" t="s">
        <v>7386</v>
      </c>
      <c r="D6085" s="79">
        <v>44027</v>
      </c>
      <c r="E6085" s="79" t="str">
        <f>_xlfn.IFNA(IF(LEFT(VLOOKUP(RecordTable[[#This Row],[METRC]],METRC!A:B,2,FALSE),4)=LEFT(RecordTable[[#This Row],[CloneBarcode]],4),"match","MISMATCH"),"dead")</f>
        <v>dead</v>
      </c>
      <c r="F6085" s="79" t="str">
        <f>_xlfn.IFNA(INDEX(Table6[[#All],[Location]],MATCH(RecordTable[[#This Row],[METRC]],Table6[Tag],0)),"DEAD")</f>
        <v>DEAD</v>
      </c>
    </row>
    <row r="6086" spans="1:6" x14ac:dyDescent="0.25">
      <c r="A6086" t="s">
        <v>257</v>
      </c>
      <c r="B6086" t="s">
        <v>2865</v>
      </c>
      <c r="C6086" s="18" t="s">
        <v>2866</v>
      </c>
      <c r="D6086" s="79">
        <v>44027</v>
      </c>
      <c r="E6086" s="79" t="str">
        <f>_xlfn.IFNA(IF(LEFT(VLOOKUP(RecordTable[[#This Row],[METRC]],METRC!A:B,2,FALSE),4)=LEFT(RecordTable[[#This Row],[CloneBarcode]],4),"match","MISMATCH"),"dead")</f>
        <v>dead</v>
      </c>
      <c r="F6086" s="79" t="str">
        <f>_xlfn.IFNA(INDEX(Table6[[#All],[Location]],MATCH(RecordTable[[#This Row],[METRC]],Table6[Tag],0)),"DEAD")</f>
        <v>DEAD</v>
      </c>
    </row>
    <row r="6087" spans="1:6" x14ac:dyDescent="0.25">
      <c r="A6087" t="s">
        <v>1093</v>
      </c>
      <c r="B6087" t="s">
        <v>62</v>
      </c>
      <c r="C6087" s="18" t="s">
        <v>7389</v>
      </c>
      <c r="D6087" s="79">
        <v>44027</v>
      </c>
      <c r="E6087" s="79" t="str">
        <f>_xlfn.IFNA(IF(LEFT(VLOOKUP(RecordTable[[#This Row],[METRC]],METRC!A:B,2,FALSE),4)=LEFT(RecordTable[[#This Row],[CloneBarcode]],4),"match","MISMATCH"),"dead")</f>
        <v>dead</v>
      </c>
      <c r="F6087" s="79" t="str">
        <f>_xlfn.IFNA(INDEX(Table6[[#All],[Location]],MATCH(RecordTable[[#This Row],[METRC]],Table6[Tag],0)),"DEAD")</f>
        <v>DEAD</v>
      </c>
    </row>
    <row r="6088" spans="1:6" x14ac:dyDescent="0.25">
      <c r="A6088" t="s">
        <v>221</v>
      </c>
      <c r="B6088" t="s">
        <v>2820</v>
      </c>
      <c r="C6088" s="18" t="s">
        <v>2821</v>
      </c>
      <c r="D6088" s="79">
        <v>44027</v>
      </c>
      <c r="E6088" s="79" t="str">
        <f>_xlfn.IFNA(IF(LEFT(VLOOKUP(RecordTable[[#This Row],[METRC]],METRC!A:B,2,FALSE),4)=LEFT(RecordTable[[#This Row],[CloneBarcode]],4),"match","MISMATCH"),"dead")</f>
        <v>dead</v>
      </c>
      <c r="F6088" s="79" t="str">
        <f>_xlfn.IFNA(INDEX(Table6[[#All],[Location]],MATCH(RecordTable[[#This Row],[METRC]],Table6[Tag],0)),"DEAD")</f>
        <v>DEAD</v>
      </c>
    </row>
    <row r="6089" spans="1:6" x14ac:dyDescent="0.25">
      <c r="A6089" t="s">
        <v>1283</v>
      </c>
      <c r="B6089" t="s">
        <v>2672</v>
      </c>
      <c r="C6089" s="18" t="s">
        <v>7380</v>
      </c>
      <c r="D6089" s="79">
        <v>44027</v>
      </c>
      <c r="E6089" s="79" t="str">
        <f>_xlfn.IFNA(IF(LEFT(VLOOKUP(RecordTable[[#This Row],[METRC]],METRC!A:B,2,FALSE),4)=LEFT(RecordTable[[#This Row],[CloneBarcode]],4),"match","MISMATCH"),"dead")</f>
        <v>dead</v>
      </c>
      <c r="F6089" s="79" t="str">
        <f>_xlfn.IFNA(INDEX(Table6[[#All],[Location]],MATCH(RecordTable[[#This Row],[METRC]],Table6[Tag],0)),"DEAD")</f>
        <v>DEAD</v>
      </c>
    </row>
    <row r="6090" spans="1:6" x14ac:dyDescent="0.25">
      <c r="A6090" t="s">
        <v>239</v>
      </c>
      <c r="B6090" t="s">
        <v>2843</v>
      </c>
      <c r="C6090" s="18" t="s">
        <v>2844</v>
      </c>
      <c r="D6090" s="79">
        <v>44027</v>
      </c>
      <c r="E6090" s="79" t="str">
        <f>_xlfn.IFNA(IF(LEFT(VLOOKUP(RecordTable[[#This Row],[METRC]],METRC!A:B,2,FALSE),4)=LEFT(RecordTable[[#This Row],[CloneBarcode]],4),"match","MISMATCH"),"dead")</f>
        <v>dead</v>
      </c>
      <c r="F6090" s="79" t="str">
        <f>_xlfn.IFNA(INDEX(Table6[[#All],[Location]],MATCH(RecordTable[[#This Row],[METRC]],Table6[Tag],0)),"DEAD")</f>
        <v>DEAD</v>
      </c>
    </row>
    <row r="6091" spans="1:6" x14ac:dyDescent="0.25">
      <c r="A6091" t="s">
        <v>912</v>
      </c>
      <c r="B6091" t="s">
        <v>2679</v>
      </c>
      <c r="C6091" s="18" t="s">
        <v>7387</v>
      </c>
      <c r="D6091" s="79">
        <v>44027</v>
      </c>
      <c r="E6091" s="79" t="str">
        <f>_xlfn.IFNA(IF(LEFT(VLOOKUP(RecordTable[[#This Row],[METRC]],METRC!A:B,2,FALSE),4)=LEFT(RecordTable[[#This Row],[CloneBarcode]],4),"match","MISMATCH"),"dead")</f>
        <v>dead</v>
      </c>
      <c r="F6091" s="79" t="str">
        <f>_xlfn.IFNA(INDEX(Table6[[#All],[Location]],MATCH(RecordTable[[#This Row],[METRC]],Table6[Tag],0)),"DEAD")</f>
        <v>DEAD</v>
      </c>
    </row>
    <row r="6092" spans="1:6" x14ac:dyDescent="0.25">
      <c r="A6092" t="s">
        <v>250</v>
      </c>
      <c r="B6092" t="s">
        <v>2856</v>
      </c>
      <c r="C6092" s="18" t="s">
        <v>2857</v>
      </c>
      <c r="D6092" s="79">
        <v>44027</v>
      </c>
      <c r="E6092" s="79" t="str">
        <f>_xlfn.IFNA(IF(LEFT(VLOOKUP(RecordTable[[#This Row],[METRC]],METRC!A:B,2,FALSE),4)=LEFT(RecordTable[[#This Row],[CloneBarcode]],4),"match","MISMATCH"),"dead")</f>
        <v>dead</v>
      </c>
      <c r="F6092" s="79" t="str">
        <f>_xlfn.IFNA(INDEX(Table6[[#All],[Location]],MATCH(RecordTable[[#This Row],[METRC]],Table6[Tag],0)),"DEAD")</f>
        <v>DEAD</v>
      </c>
    </row>
    <row r="6093" spans="1:6" x14ac:dyDescent="0.25">
      <c r="A6093" t="s">
        <v>215</v>
      </c>
      <c r="B6093" t="s">
        <v>2810</v>
      </c>
      <c r="C6093" s="18" t="s">
        <v>2811</v>
      </c>
      <c r="D6093" s="79">
        <v>44027</v>
      </c>
      <c r="E6093" s="79" t="str">
        <f>_xlfn.IFNA(IF(LEFT(VLOOKUP(RecordTable[[#This Row],[METRC]],METRC!A:B,2,FALSE),4)=LEFT(RecordTable[[#This Row],[CloneBarcode]],4),"match","MISMATCH"),"dead")</f>
        <v>dead</v>
      </c>
      <c r="F6093" s="79" t="str">
        <f>_xlfn.IFNA(INDEX(Table6[[#All],[Location]],MATCH(RecordTable[[#This Row],[METRC]],Table6[Tag],0)),"DEAD")</f>
        <v>DEAD</v>
      </c>
    </row>
    <row r="6094" spans="1:6" x14ac:dyDescent="0.25">
      <c r="A6094" t="s">
        <v>219</v>
      </c>
      <c r="B6094" t="s">
        <v>2816</v>
      </c>
      <c r="C6094" s="18" t="s">
        <v>2817</v>
      </c>
      <c r="D6094" s="79">
        <v>44027</v>
      </c>
      <c r="E6094" s="79" t="str">
        <f>_xlfn.IFNA(IF(LEFT(VLOOKUP(RecordTable[[#This Row],[METRC]],METRC!A:B,2,FALSE),4)=LEFT(RecordTable[[#This Row],[CloneBarcode]],4),"match","MISMATCH"),"dead")</f>
        <v>dead</v>
      </c>
      <c r="F6094" s="79" t="str">
        <f>_xlfn.IFNA(INDEX(Table6[[#All],[Location]],MATCH(RecordTable[[#This Row],[METRC]],Table6[Tag],0)),"DEAD")</f>
        <v>DEAD</v>
      </c>
    </row>
    <row r="6095" spans="1:6" x14ac:dyDescent="0.25">
      <c r="A6095" t="s">
        <v>5024</v>
      </c>
      <c r="B6095" t="s">
        <v>7325</v>
      </c>
      <c r="C6095" s="18" t="s">
        <v>7329</v>
      </c>
      <c r="D6095" s="79">
        <v>44027</v>
      </c>
      <c r="E6095" s="79" t="str">
        <f>_xlfn.IFNA(IF(LEFT(VLOOKUP(RecordTable[[#This Row],[METRC]],METRC!A:B,2,FALSE),4)=LEFT(RecordTable[[#This Row],[CloneBarcode]],4),"match","MISMATCH"),"dead")</f>
        <v>dead</v>
      </c>
      <c r="F6095" s="79" t="str">
        <f>_xlfn.IFNA(INDEX(Table6[[#All],[Location]],MATCH(RecordTable[[#This Row],[METRC]],Table6[Tag],0)),"DEAD")</f>
        <v>DEAD</v>
      </c>
    </row>
    <row r="6096" spans="1:6" x14ac:dyDescent="0.25">
      <c r="A6096" t="s">
        <v>997</v>
      </c>
      <c r="B6096" t="s">
        <v>62</v>
      </c>
      <c r="C6096" s="18" t="s">
        <v>7390</v>
      </c>
      <c r="D6096" s="79">
        <v>44027</v>
      </c>
      <c r="E6096" s="79" t="str">
        <f>_xlfn.IFNA(IF(LEFT(VLOOKUP(RecordTable[[#This Row],[METRC]],METRC!A:B,2,FALSE),4)=LEFT(RecordTable[[#This Row],[CloneBarcode]],4),"match","MISMATCH"),"dead")</f>
        <v>dead</v>
      </c>
      <c r="F6096" s="79" t="str">
        <f>_xlfn.IFNA(INDEX(Table6[[#All],[Location]],MATCH(RecordTable[[#This Row],[METRC]],Table6[Tag],0)),"DEAD")</f>
        <v>DEAD</v>
      </c>
    </row>
    <row r="6097" spans="1:6" x14ac:dyDescent="0.25">
      <c r="A6097" t="s">
        <v>2541</v>
      </c>
      <c r="B6097" t="s">
        <v>2649</v>
      </c>
      <c r="C6097" s="18" t="s">
        <v>7392</v>
      </c>
      <c r="D6097" s="79">
        <v>44027</v>
      </c>
      <c r="E6097" s="79" t="str">
        <f>_xlfn.IFNA(IF(LEFT(VLOOKUP(RecordTable[[#This Row],[METRC]],METRC!A:B,2,FALSE),4)=LEFT(RecordTable[[#This Row],[CloneBarcode]],4),"match","MISMATCH"),"dead")</f>
        <v>dead</v>
      </c>
      <c r="F6097" s="79" t="str">
        <f>_xlfn.IFNA(INDEX(Table6[[#All],[Location]],MATCH(RecordTable[[#This Row],[METRC]],Table6[Tag],0)),"DEAD")</f>
        <v>DEAD</v>
      </c>
    </row>
    <row r="6098" spans="1:6" x14ac:dyDescent="0.25">
      <c r="A6098" t="s">
        <v>211</v>
      </c>
      <c r="B6098" t="s">
        <v>2800</v>
      </c>
      <c r="C6098" s="18" t="s">
        <v>2801</v>
      </c>
      <c r="D6098" s="92">
        <v>44048</v>
      </c>
      <c r="E6098" s="92" t="str">
        <f>_xlfn.IFNA(IF(LEFT(VLOOKUP(RecordTable[[#This Row],[METRC]],METRC!A:B,2,FALSE),4)=LEFT(RecordTable[[#This Row],[CloneBarcode]],4),"match","MISMATCH"),"dead")</f>
        <v>dead</v>
      </c>
      <c r="F6098" s="92" t="str">
        <f>_xlfn.IFNA(INDEX(Table6[[#All],[Location]],MATCH(RecordTable[[#This Row],[METRC]],Table6[Tag],0)),"DEAD")</f>
        <v>DEAD</v>
      </c>
    </row>
    <row r="6099" spans="1:6" x14ac:dyDescent="0.25">
      <c r="A6099" t="s">
        <v>226</v>
      </c>
      <c r="B6099" t="s">
        <v>2830</v>
      </c>
      <c r="C6099" s="18" t="s">
        <v>2831</v>
      </c>
      <c r="D6099" s="92">
        <v>44048</v>
      </c>
      <c r="E6099" s="92" t="str">
        <f>_xlfn.IFNA(IF(LEFT(VLOOKUP(RecordTable[[#This Row],[METRC]],METRC!A:B,2,FALSE),4)=LEFT(RecordTable[[#This Row],[CloneBarcode]],4),"match","MISMATCH"),"dead")</f>
        <v>dead</v>
      </c>
      <c r="F6099" s="92" t="str">
        <f>_xlfn.IFNA(INDEX(Table6[[#All],[Location]],MATCH(RecordTable[[#This Row],[METRC]],Table6[Tag],0)),"DEAD")</f>
        <v>DEAD</v>
      </c>
    </row>
    <row r="6100" spans="1:6" x14ac:dyDescent="0.25">
      <c r="A6100" t="s">
        <v>255</v>
      </c>
      <c r="B6100" t="s">
        <v>2861</v>
      </c>
      <c r="C6100" s="18" t="s">
        <v>2862</v>
      </c>
      <c r="D6100" s="92">
        <v>44048</v>
      </c>
      <c r="E6100" s="92" t="str">
        <f>_xlfn.IFNA(IF(LEFT(VLOOKUP(RecordTable[[#This Row],[METRC]],METRC!A:B,2,FALSE),4)=LEFT(RecordTable[[#This Row],[CloneBarcode]],4),"match","MISMATCH"),"dead")</f>
        <v>dead</v>
      </c>
      <c r="F6100" s="92" t="str">
        <f>_xlfn.IFNA(INDEX(Table6[[#All],[Location]],MATCH(RecordTable[[#This Row],[METRC]],Table6[Tag],0)),"DEAD")</f>
        <v>DEAD</v>
      </c>
    </row>
    <row r="6101" spans="1:6" x14ac:dyDescent="0.25">
      <c r="A6101" t="s">
        <v>240</v>
      </c>
      <c r="B6101" t="s">
        <v>2629</v>
      </c>
      <c r="C6101" s="18" t="s">
        <v>2845</v>
      </c>
      <c r="D6101" s="92">
        <v>44048</v>
      </c>
      <c r="E6101" s="92" t="str">
        <f>_xlfn.IFNA(IF(LEFT(VLOOKUP(RecordTable[[#This Row],[METRC]],METRC!A:B,2,FALSE),4)=LEFT(RecordTable[[#This Row],[CloneBarcode]],4),"match","MISMATCH"),"dead")</f>
        <v>dead</v>
      </c>
      <c r="F6101" s="92" t="str">
        <f>_xlfn.IFNA(INDEX(Table6[[#All],[Location]],MATCH(RecordTable[[#This Row],[METRC]],Table6[Tag],0)),"DEAD")</f>
        <v>DEAD</v>
      </c>
    </row>
    <row r="6102" spans="1:6" x14ac:dyDescent="0.25">
      <c r="A6102" t="s">
        <v>279</v>
      </c>
      <c r="B6102" t="s">
        <v>2676</v>
      </c>
      <c r="C6102" s="18" t="s">
        <v>2892</v>
      </c>
      <c r="D6102" s="92">
        <v>44048</v>
      </c>
      <c r="E6102" s="92" t="str">
        <f>_xlfn.IFNA(IF(LEFT(VLOOKUP(RecordTable[[#This Row],[METRC]],METRC!A:B,2,FALSE),4)=LEFT(RecordTable[[#This Row],[CloneBarcode]],4),"match","MISMATCH"),"dead")</f>
        <v>dead</v>
      </c>
      <c r="F6102" s="92" t="str">
        <f>_xlfn.IFNA(INDEX(Table6[[#All],[Location]],MATCH(RecordTable[[#This Row],[METRC]],Table6[Tag],0)),"DEAD")</f>
        <v>DEAD</v>
      </c>
    </row>
    <row r="6103" spans="1:6" x14ac:dyDescent="0.25">
      <c r="A6103" t="s">
        <v>231</v>
      </c>
      <c r="B6103" t="s">
        <v>2639</v>
      </c>
      <c r="C6103" s="18" t="s">
        <v>2837</v>
      </c>
      <c r="D6103" s="92">
        <v>44048</v>
      </c>
      <c r="E6103" s="92" t="str">
        <f>_xlfn.IFNA(IF(LEFT(VLOOKUP(RecordTable[[#This Row],[METRC]],METRC!A:B,2,FALSE),4)=LEFT(RecordTable[[#This Row],[CloneBarcode]],4),"match","MISMATCH"),"dead")</f>
        <v>dead</v>
      </c>
      <c r="F6103" s="92" t="str">
        <f>_xlfn.IFNA(INDEX(Table6[[#All],[Location]],MATCH(RecordTable[[#This Row],[METRC]],Table6[Tag],0)),"DEAD")</f>
        <v>DEAD</v>
      </c>
    </row>
    <row r="6104" spans="1:6" x14ac:dyDescent="0.25">
      <c r="A6104" t="s">
        <v>284</v>
      </c>
      <c r="B6104" t="s">
        <v>2676</v>
      </c>
      <c r="C6104" s="18" t="s">
        <v>2895</v>
      </c>
      <c r="D6104" s="92">
        <v>44048</v>
      </c>
      <c r="E6104" s="92" t="str">
        <f>_xlfn.IFNA(IF(LEFT(VLOOKUP(RecordTable[[#This Row],[METRC]],METRC!A:B,2,FALSE),4)=LEFT(RecordTable[[#This Row],[CloneBarcode]],4),"match","MISMATCH"),"dead")</f>
        <v>dead</v>
      </c>
      <c r="F6104" s="92" t="str">
        <f>_xlfn.IFNA(INDEX(Table6[[#All],[Location]],MATCH(RecordTable[[#This Row],[METRC]],Table6[Tag],0)),"DEAD")</f>
        <v>DEAD</v>
      </c>
    </row>
    <row r="6105" spans="1:6" x14ac:dyDescent="0.25">
      <c r="A6105" t="s">
        <v>286</v>
      </c>
      <c r="B6105" t="s">
        <v>2669</v>
      </c>
      <c r="C6105" s="18" t="s">
        <v>2897</v>
      </c>
      <c r="D6105" s="92">
        <v>44048</v>
      </c>
      <c r="E6105" s="92" t="str">
        <f>_xlfn.IFNA(IF(LEFT(VLOOKUP(RecordTable[[#This Row],[METRC]],METRC!A:B,2,FALSE),4)=LEFT(RecordTable[[#This Row],[CloneBarcode]],4),"match","MISMATCH"),"dead")</f>
        <v>dead</v>
      </c>
      <c r="F6105" s="92" t="str">
        <f>_xlfn.IFNA(INDEX(Table6[[#All],[Location]],MATCH(RecordTable[[#This Row],[METRC]],Table6[Tag],0)),"DEAD")</f>
        <v>DEAD</v>
      </c>
    </row>
    <row r="6106" spans="1:6" x14ac:dyDescent="0.25">
      <c r="A6106" t="s">
        <v>291</v>
      </c>
      <c r="B6106" t="s">
        <v>283</v>
      </c>
      <c r="C6106" s="18" t="s">
        <v>2900</v>
      </c>
      <c r="D6106" s="92">
        <v>44048</v>
      </c>
      <c r="E6106" s="92" t="str">
        <f>_xlfn.IFNA(IF(LEFT(VLOOKUP(RecordTable[[#This Row],[METRC]],METRC!A:B,2,FALSE),4)=LEFT(RecordTable[[#This Row],[CloneBarcode]],4),"match","MISMATCH"),"dead")</f>
        <v>dead</v>
      </c>
      <c r="F6106" s="92" t="str">
        <f>_xlfn.IFNA(INDEX(Table6[[#All],[Location]],MATCH(RecordTable[[#This Row],[METRC]],Table6[Tag],0)),"DEAD")</f>
        <v>DEAD</v>
      </c>
    </row>
    <row r="6107" spans="1:6" x14ac:dyDescent="0.25">
      <c r="A6107" t="s">
        <v>44</v>
      </c>
      <c r="B6107" t="s">
        <v>2667</v>
      </c>
      <c r="C6107" s="18" t="s">
        <v>2668</v>
      </c>
      <c r="D6107" s="92">
        <v>44048</v>
      </c>
      <c r="E6107" s="92" t="str">
        <f>_xlfn.IFNA(IF(LEFT(VLOOKUP(RecordTable[[#This Row],[METRC]],METRC!A:B,2,FALSE),4)=LEFT(RecordTable[[#This Row],[CloneBarcode]],4),"match","MISMATCH"),"dead")</f>
        <v>dead</v>
      </c>
      <c r="F6107" s="92" t="str">
        <f>_xlfn.IFNA(INDEX(Table6[[#All],[Location]],MATCH(RecordTable[[#This Row],[METRC]],Table6[Tag],0)),"DEAD")</f>
        <v>DEAD</v>
      </c>
    </row>
    <row r="6108" spans="1:6" x14ac:dyDescent="0.25">
      <c r="A6108" t="s">
        <v>247</v>
      </c>
      <c r="B6108" t="s">
        <v>2629</v>
      </c>
      <c r="C6108" s="18" t="s">
        <v>2854</v>
      </c>
      <c r="D6108" s="92">
        <v>44048</v>
      </c>
      <c r="E6108" s="92" t="str">
        <f>_xlfn.IFNA(IF(LEFT(VLOOKUP(RecordTable[[#This Row],[METRC]],METRC!A:B,2,FALSE),4)=LEFT(RecordTable[[#This Row],[CloneBarcode]],4),"match","MISMATCH"),"dead")</f>
        <v>dead</v>
      </c>
      <c r="F6108" s="92" t="str">
        <f>_xlfn.IFNA(INDEX(Table6[[#All],[Location]],MATCH(RecordTable[[#This Row],[METRC]],Table6[Tag],0)),"DEAD")</f>
        <v>DEAD</v>
      </c>
    </row>
    <row r="6109" spans="1:6" x14ac:dyDescent="0.25">
      <c r="A6109" t="s">
        <v>159</v>
      </c>
      <c r="B6109" t="s">
        <v>2659</v>
      </c>
      <c r="C6109" s="18" t="s">
        <v>2763</v>
      </c>
      <c r="D6109" s="92">
        <v>44048</v>
      </c>
      <c r="E6109" s="92" t="str">
        <f>_xlfn.IFNA(IF(LEFT(VLOOKUP(RecordTable[[#This Row],[METRC]],METRC!A:B,2,FALSE),4)=LEFT(RecordTable[[#This Row],[CloneBarcode]],4),"match","MISMATCH"),"dead")</f>
        <v>dead</v>
      </c>
      <c r="F6109" s="92" t="str">
        <f>_xlfn.IFNA(INDEX(Table6[[#All],[Location]],MATCH(RecordTable[[#This Row],[METRC]],Table6[Tag],0)),"DEAD")</f>
        <v>DEAD</v>
      </c>
    </row>
    <row r="6110" spans="1:6" x14ac:dyDescent="0.25">
      <c r="A6110" t="s">
        <v>235</v>
      </c>
      <c r="B6110" t="s">
        <v>2639</v>
      </c>
      <c r="C6110" s="18" t="s">
        <v>2840</v>
      </c>
      <c r="D6110" s="92">
        <v>44048</v>
      </c>
      <c r="E6110" s="92" t="str">
        <f>_xlfn.IFNA(IF(LEFT(VLOOKUP(RecordTable[[#This Row],[METRC]],METRC!A:B,2,FALSE),4)=LEFT(RecordTable[[#This Row],[CloneBarcode]],4),"match","MISMATCH"),"dead")</f>
        <v>dead</v>
      </c>
      <c r="F6110" s="92" t="str">
        <f>_xlfn.IFNA(INDEX(Table6[[#All],[Location]],MATCH(RecordTable[[#This Row],[METRC]],Table6[Tag],0)),"DEAD")</f>
        <v>DEAD</v>
      </c>
    </row>
    <row r="6111" spans="1:6" x14ac:dyDescent="0.25">
      <c r="A6111" t="s">
        <v>278</v>
      </c>
      <c r="B6111" t="s">
        <v>2734</v>
      </c>
      <c r="C6111" s="18" t="s">
        <v>2891</v>
      </c>
      <c r="D6111" s="92">
        <v>44048</v>
      </c>
      <c r="E6111" s="92" t="str">
        <f>_xlfn.IFNA(IF(LEFT(VLOOKUP(RecordTable[[#This Row],[METRC]],METRC!A:B,2,FALSE),4)=LEFT(RecordTable[[#This Row],[CloneBarcode]],4),"match","MISMATCH"),"dead")</f>
        <v>dead</v>
      </c>
      <c r="F6111" s="92" t="str">
        <f>_xlfn.IFNA(INDEX(Table6[[#All],[Location]],MATCH(RecordTable[[#This Row],[METRC]],Table6[Tag],0)),"DEAD")</f>
        <v>DEAD</v>
      </c>
    </row>
    <row r="6112" spans="1:6" x14ac:dyDescent="0.25">
      <c r="A6112" t="s">
        <v>192</v>
      </c>
      <c r="B6112" t="s">
        <v>2679</v>
      </c>
      <c r="C6112" s="18" t="s">
        <v>2783</v>
      </c>
      <c r="D6112" s="92">
        <v>44048</v>
      </c>
      <c r="E6112" s="92" t="str">
        <f>_xlfn.IFNA(IF(LEFT(VLOOKUP(RecordTable[[#This Row],[METRC]],METRC!A:B,2,FALSE),4)=LEFT(RecordTable[[#This Row],[CloneBarcode]],4),"match","MISMATCH"),"dead")</f>
        <v>dead</v>
      </c>
      <c r="F6112" s="92" t="str">
        <f>_xlfn.IFNA(INDEX(Table6[[#All],[Location]],MATCH(RecordTable[[#This Row],[METRC]],Table6[Tag],0)),"DEAD")</f>
        <v>DEAD</v>
      </c>
    </row>
    <row r="6113" spans="1:6" x14ac:dyDescent="0.25">
      <c r="A6113" t="s">
        <v>260</v>
      </c>
      <c r="B6113" t="s">
        <v>2871</v>
      </c>
      <c r="C6113" s="18" t="s">
        <v>2872</v>
      </c>
      <c r="D6113" s="92">
        <v>44048</v>
      </c>
      <c r="E6113" s="92" t="str">
        <f>_xlfn.IFNA(IF(LEFT(VLOOKUP(RecordTable[[#This Row],[METRC]],METRC!A:B,2,FALSE),4)=LEFT(RecordTable[[#This Row],[CloneBarcode]],4),"match","MISMATCH"),"dead")</f>
        <v>dead</v>
      </c>
      <c r="F6113" s="92" t="str">
        <f>_xlfn.IFNA(INDEX(Table6[[#All],[Location]],MATCH(RecordTable[[#This Row],[METRC]],Table6[Tag],0)),"DEAD")</f>
        <v>DEAD</v>
      </c>
    </row>
    <row r="6114" spans="1:6" x14ac:dyDescent="0.25">
      <c r="A6114" t="s">
        <v>169</v>
      </c>
      <c r="B6114" t="s">
        <v>2636</v>
      </c>
      <c r="C6114" s="18" t="s">
        <v>2770</v>
      </c>
      <c r="D6114" s="92">
        <v>44048</v>
      </c>
      <c r="E6114" s="92" t="str">
        <f>_xlfn.IFNA(IF(LEFT(VLOOKUP(RecordTable[[#This Row],[METRC]],METRC!A:B,2,FALSE),4)=LEFT(RecordTable[[#This Row],[CloneBarcode]],4),"match","MISMATCH"),"dead")</f>
        <v>dead</v>
      </c>
      <c r="F6114" s="92" t="str">
        <f>_xlfn.IFNA(INDEX(Table6[[#All],[Location]],MATCH(RecordTable[[#This Row],[METRC]],Table6[Tag],0)),"DEAD")</f>
        <v>DEAD</v>
      </c>
    </row>
    <row r="6115" spans="1:6" x14ac:dyDescent="0.25">
      <c r="A6115" t="s">
        <v>1283</v>
      </c>
      <c r="B6115" t="s">
        <v>2672</v>
      </c>
      <c r="C6115" s="18" t="s">
        <v>7380</v>
      </c>
      <c r="D6115" s="92">
        <v>44048</v>
      </c>
      <c r="E6115" s="92" t="str">
        <f>_xlfn.IFNA(IF(LEFT(VLOOKUP(RecordTable[[#This Row],[METRC]],METRC!A:B,2,FALSE),4)=LEFT(RecordTable[[#This Row],[CloneBarcode]],4),"match","MISMATCH"),"dead")</f>
        <v>dead</v>
      </c>
      <c r="F6115" s="92" t="str">
        <f>_xlfn.IFNA(INDEX(Table6[[#All],[Location]],MATCH(RecordTable[[#This Row],[METRC]],Table6[Tag],0)),"DEAD")</f>
        <v>DEAD</v>
      </c>
    </row>
    <row r="6116" spans="1:6" x14ac:dyDescent="0.25">
      <c r="A6116" t="s">
        <v>23</v>
      </c>
      <c r="B6116" t="s">
        <v>2642</v>
      </c>
      <c r="C6116" s="18" t="s">
        <v>2648</v>
      </c>
      <c r="D6116" s="92">
        <v>44048</v>
      </c>
      <c r="E6116" s="92" t="str">
        <f>_xlfn.IFNA(IF(LEFT(VLOOKUP(RecordTable[[#This Row],[METRC]],METRC!A:B,2,FALSE),4)=LEFT(RecordTable[[#This Row],[CloneBarcode]],4),"match","MISMATCH"),"dead")</f>
        <v>dead</v>
      </c>
      <c r="F6116" s="92" t="str">
        <f>_xlfn.IFNA(INDEX(Table6[[#All],[Location]],MATCH(RecordTable[[#This Row],[METRC]],Table6[Tag],0)),"DEAD")</f>
        <v>DEAD</v>
      </c>
    </row>
    <row r="6117" spans="1:6" x14ac:dyDescent="0.25">
      <c r="A6117" t="s">
        <v>128</v>
      </c>
      <c r="B6117" t="s">
        <v>2667</v>
      </c>
      <c r="C6117" s="18" t="s">
        <v>2740</v>
      </c>
      <c r="D6117" s="92">
        <v>44048</v>
      </c>
      <c r="E6117" s="92" t="str">
        <f>_xlfn.IFNA(IF(LEFT(VLOOKUP(RecordTable[[#This Row],[METRC]],METRC!A:B,2,FALSE),4)=LEFT(RecordTable[[#This Row],[CloneBarcode]],4),"match","MISMATCH"),"dead")</f>
        <v>dead</v>
      </c>
      <c r="F6117" s="92" t="str">
        <f>_xlfn.IFNA(INDEX(Table6[[#All],[Location]],MATCH(RecordTable[[#This Row],[METRC]],Table6[Tag],0)),"DEAD")</f>
        <v>DEAD</v>
      </c>
    </row>
    <row r="6118" spans="1:6" x14ac:dyDescent="0.25">
      <c r="A6118" t="s">
        <v>268</v>
      </c>
      <c r="B6118" t="s">
        <v>2880</v>
      </c>
      <c r="C6118" s="18" t="s">
        <v>2881</v>
      </c>
      <c r="D6118" s="92">
        <v>44048</v>
      </c>
      <c r="E6118" s="92" t="str">
        <f>_xlfn.IFNA(IF(LEFT(VLOOKUP(RecordTable[[#This Row],[METRC]],METRC!A:B,2,FALSE),4)=LEFT(RecordTable[[#This Row],[CloneBarcode]],4),"match","MISMATCH"),"dead")</f>
        <v>dead</v>
      </c>
      <c r="F6118" s="92" t="str">
        <f>_xlfn.IFNA(INDEX(Table6[[#All],[Location]],MATCH(RecordTable[[#This Row],[METRC]],Table6[Tag],0)),"DEAD")</f>
        <v>DEAD</v>
      </c>
    </row>
    <row r="6119" spans="1:6" x14ac:dyDescent="0.25">
      <c r="A6119" t="s">
        <v>180</v>
      </c>
      <c r="B6119" t="s">
        <v>2715</v>
      </c>
      <c r="C6119" s="18" t="s">
        <v>2776</v>
      </c>
      <c r="D6119" s="92">
        <v>44048</v>
      </c>
      <c r="E6119" s="92" t="str">
        <f>_xlfn.IFNA(IF(LEFT(VLOOKUP(RecordTable[[#This Row],[METRC]],METRC!A:B,2,FALSE),4)=LEFT(RecordTable[[#This Row],[CloneBarcode]],4),"match","MISMATCH"),"dead")</f>
        <v>dead</v>
      </c>
      <c r="F6119" s="92" t="str">
        <f>_xlfn.IFNA(INDEX(Table6[[#All],[Location]],MATCH(RecordTable[[#This Row],[METRC]],Table6[Tag],0)),"DEAD")</f>
        <v>DEAD</v>
      </c>
    </row>
    <row r="6120" spans="1:6" x14ac:dyDescent="0.25">
      <c r="A6120" t="s">
        <v>266</v>
      </c>
      <c r="B6120" t="s">
        <v>117</v>
      </c>
      <c r="C6120" s="18" t="s">
        <v>2878</v>
      </c>
      <c r="D6120" s="92">
        <v>44048</v>
      </c>
      <c r="E6120" s="92" t="str">
        <f>_xlfn.IFNA(IF(LEFT(VLOOKUP(RecordTable[[#This Row],[METRC]],METRC!A:B,2,FALSE),4)=LEFT(RecordTable[[#This Row],[CloneBarcode]],4),"match","MISMATCH"),"dead")</f>
        <v>dead</v>
      </c>
      <c r="F6120" s="92" t="str">
        <f>_xlfn.IFNA(INDEX(Table6[[#All],[Location]],MATCH(RecordTable[[#This Row],[METRC]],Table6[Tag],0)),"DEAD")</f>
        <v>DEAD</v>
      </c>
    </row>
    <row r="6121" spans="1:6" x14ac:dyDescent="0.25">
      <c r="A6121" t="s">
        <v>234</v>
      </c>
      <c r="B6121" t="s">
        <v>2639</v>
      </c>
      <c r="C6121" s="18" t="s">
        <v>2839</v>
      </c>
      <c r="D6121" s="92">
        <v>44048</v>
      </c>
      <c r="E6121" s="92" t="str">
        <f>_xlfn.IFNA(IF(LEFT(VLOOKUP(RecordTable[[#This Row],[METRC]],METRC!A:B,2,FALSE),4)=LEFT(RecordTable[[#This Row],[CloneBarcode]],4),"match","MISMATCH"),"dead")</f>
        <v>dead</v>
      </c>
      <c r="F6121" s="92" t="str">
        <f>_xlfn.IFNA(INDEX(Table6[[#All],[Location]],MATCH(RecordTable[[#This Row],[METRC]],Table6[Tag],0)),"DEAD")</f>
        <v>DEAD</v>
      </c>
    </row>
    <row r="6122" spans="1:6" x14ac:dyDescent="0.25">
      <c r="A6122" t="s">
        <v>193</v>
      </c>
      <c r="B6122" t="s">
        <v>2649</v>
      </c>
      <c r="C6122" s="18" t="s">
        <v>2784</v>
      </c>
      <c r="D6122" s="92">
        <v>44048</v>
      </c>
      <c r="E6122" s="92" t="str">
        <f>_xlfn.IFNA(IF(LEFT(VLOOKUP(RecordTable[[#This Row],[METRC]],METRC!A:B,2,FALSE),4)=LEFT(RecordTable[[#This Row],[CloneBarcode]],4),"match","MISMATCH"),"dead")</f>
        <v>dead</v>
      </c>
      <c r="F6122" s="92" t="str">
        <f>_xlfn.IFNA(INDEX(Table6[[#All],[Location]],MATCH(RecordTable[[#This Row],[METRC]],Table6[Tag],0)),"DEAD")</f>
        <v>DEAD</v>
      </c>
    </row>
    <row r="6123" spans="1:6" x14ac:dyDescent="0.25">
      <c r="A6123" t="s">
        <v>218</v>
      </c>
      <c r="B6123" t="s">
        <v>2814</v>
      </c>
      <c r="C6123" s="18" t="s">
        <v>2815</v>
      </c>
      <c r="D6123" s="92">
        <v>44048</v>
      </c>
      <c r="E6123" s="92" t="str">
        <f>_xlfn.IFNA(IF(LEFT(VLOOKUP(RecordTable[[#This Row],[METRC]],METRC!A:B,2,FALSE),4)=LEFT(RecordTable[[#This Row],[CloneBarcode]],4),"match","MISMATCH"),"dead")</f>
        <v>dead</v>
      </c>
      <c r="F6123" s="92" t="str">
        <f>_xlfn.IFNA(INDEX(Table6[[#All],[Location]],MATCH(RecordTable[[#This Row],[METRC]],Table6[Tag],0)),"DEAD")</f>
        <v>DEAD</v>
      </c>
    </row>
    <row r="6124" spans="1:6" x14ac:dyDescent="0.25">
      <c r="A6124" t="s">
        <v>258</v>
      </c>
      <c r="B6124" t="s">
        <v>2867</v>
      </c>
      <c r="C6124" s="18" t="s">
        <v>2868</v>
      </c>
      <c r="D6124" s="92">
        <v>44048</v>
      </c>
      <c r="E6124" s="92" t="str">
        <f>_xlfn.IFNA(IF(LEFT(VLOOKUP(RecordTable[[#This Row],[METRC]],METRC!A:B,2,FALSE),4)=LEFT(RecordTable[[#This Row],[CloneBarcode]],4),"match","MISMATCH"),"dead")</f>
        <v>dead</v>
      </c>
      <c r="F6124" s="92" t="str">
        <f>_xlfn.IFNA(INDEX(Table6[[#All],[Location]],MATCH(RecordTable[[#This Row],[METRC]],Table6[Tag],0)),"DEAD")</f>
        <v>DEAD</v>
      </c>
    </row>
    <row r="6125" spans="1:6" x14ac:dyDescent="0.25">
      <c r="A6125" t="s">
        <v>177</v>
      </c>
      <c r="B6125" t="s">
        <v>2645</v>
      </c>
      <c r="C6125" s="18" t="s">
        <v>2774</v>
      </c>
      <c r="D6125" s="92">
        <v>44048</v>
      </c>
      <c r="E6125" s="92" t="str">
        <f>_xlfn.IFNA(IF(LEFT(VLOOKUP(RecordTable[[#This Row],[METRC]],METRC!A:B,2,FALSE),4)=LEFT(RecordTable[[#This Row],[CloneBarcode]],4),"match","MISMATCH"),"dead")</f>
        <v>dead</v>
      </c>
      <c r="F6125" s="92" t="str">
        <f>_xlfn.IFNA(INDEX(Table6[[#All],[Location]],MATCH(RecordTable[[#This Row],[METRC]],Table6[Tag],0)),"DEAD")</f>
        <v>DEAD</v>
      </c>
    </row>
    <row r="6126" spans="1:6" x14ac:dyDescent="0.25">
      <c r="A6126" t="s">
        <v>281</v>
      </c>
      <c r="B6126" t="s">
        <v>283</v>
      </c>
      <c r="C6126" s="18" t="s">
        <v>2894</v>
      </c>
      <c r="D6126" s="92">
        <v>44048</v>
      </c>
      <c r="E6126" s="92" t="str">
        <f>_xlfn.IFNA(IF(LEFT(VLOOKUP(RecordTable[[#This Row],[METRC]],METRC!A:B,2,FALSE),4)=LEFT(RecordTable[[#This Row],[CloneBarcode]],4),"match","MISMATCH"),"dead")</f>
        <v>dead</v>
      </c>
      <c r="F6126" s="92" t="str">
        <f>_xlfn.IFNA(INDEX(Table6[[#All],[Location]],MATCH(RecordTable[[#This Row],[METRC]],Table6[Tag],0)),"DEAD")</f>
        <v>DEAD</v>
      </c>
    </row>
    <row r="6127" spans="1:6" x14ac:dyDescent="0.25">
      <c r="A6127" t="s">
        <v>71</v>
      </c>
      <c r="B6127" t="s">
        <v>229</v>
      </c>
      <c r="C6127" s="18" t="s">
        <v>2692</v>
      </c>
      <c r="D6127" s="92">
        <v>44048</v>
      </c>
      <c r="E6127" s="92" t="str">
        <f>_xlfn.IFNA(IF(LEFT(VLOOKUP(RecordTable[[#This Row],[METRC]],METRC!A:B,2,FALSE),4)=LEFT(RecordTable[[#This Row],[CloneBarcode]],4),"match","MISMATCH"),"dead")</f>
        <v>dead</v>
      </c>
      <c r="F6127" s="92" t="str">
        <f>_xlfn.IFNA(INDEX(Table6[[#All],[Location]],MATCH(RecordTable[[#This Row],[METRC]],Table6[Tag],0)),"DEAD")</f>
        <v>DEAD</v>
      </c>
    </row>
    <row r="6128" spans="1:6" x14ac:dyDescent="0.25">
      <c r="A6128" t="s">
        <v>275</v>
      </c>
      <c r="B6128" t="s">
        <v>2734</v>
      </c>
      <c r="C6128" s="18" t="s">
        <v>2888</v>
      </c>
      <c r="D6128" s="92">
        <v>44048</v>
      </c>
      <c r="E6128" s="92" t="str">
        <f>_xlfn.IFNA(IF(LEFT(VLOOKUP(RecordTable[[#This Row],[METRC]],METRC!A:B,2,FALSE),4)=LEFT(RecordTable[[#This Row],[CloneBarcode]],4),"match","MISMATCH"),"dead")</f>
        <v>dead</v>
      </c>
      <c r="F6128" s="92" t="str">
        <f>_xlfn.IFNA(INDEX(Table6[[#All],[Location]],MATCH(RecordTable[[#This Row],[METRC]],Table6[Tag],0)),"DEAD")</f>
        <v>DEAD</v>
      </c>
    </row>
    <row r="6129" spans="1:6" x14ac:dyDescent="0.25">
      <c r="A6129" t="s">
        <v>130</v>
      </c>
      <c r="B6129" t="s">
        <v>117</v>
      </c>
      <c r="C6129" s="18" t="s">
        <v>2743</v>
      </c>
      <c r="D6129" s="92">
        <v>44048</v>
      </c>
      <c r="E6129" s="92" t="str">
        <f>_xlfn.IFNA(IF(LEFT(VLOOKUP(RecordTable[[#This Row],[METRC]],METRC!A:B,2,FALSE),4)=LEFT(RecordTable[[#This Row],[CloneBarcode]],4),"match","MISMATCH"),"dead")</f>
        <v>dead</v>
      </c>
      <c r="F6129" s="92" t="str">
        <f>_xlfn.IFNA(INDEX(Table6[[#All],[Location]],MATCH(RecordTable[[#This Row],[METRC]],Table6[Tag],0)),"DEAD")</f>
        <v>DEAD</v>
      </c>
    </row>
    <row r="6130" spans="1:6" x14ac:dyDescent="0.25">
      <c r="A6130" t="s">
        <v>272</v>
      </c>
      <c r="B6130" t="s">
        <v>2885</v>
      </c>
      <c r="C6130" s="18" t="s">
        <v>2886</v>
      </c>
      <c r="D6130" s="92">
        <v>44048</v>
      </c>
      <c r="E6130" s="92" t="str">
        <f>_xlfn.IFNA(IF(LEFT(VLOOKUP(RecordTable[[#This Row],[METRC]],METRC!A:B,2,FALSE),4)=LEFT(RecordTable[[#This Row],[CloneBarcode]],4),"match","MISMATCH"),"dead")</f>
        <v>dead</v>
      </c>
      <c r="F6130" s="92" t="str">
        <f>_xlfn.IFNA(INDEX(Table6[[#All],[Location]],MATCH(RecordTable[[#This Row],[METRC]],Table6[Tag],0)),"DEAD")</f>
        <v>DEAD</v>
      </c>
    </row>
    <row r="6131" spans="1:6" x14ac:dyDescent="0.25">
      <c r="A6131" t="s">
        <v>197</v>
      </c>
      <c r="B6131" t="s">
        <v>2684</v>
      </c>
      <c r="C6131" s="18" t="s">
        <v>2786</v>
      </c>
      <c r="D6131" s="92">
        <v>44048</v>
      </c>
      <c r="E6131" s="92" t="str">
        <f>_xlfn.IFNA(IF(LEFT(VLOOKUP(RecordTable[[#This Row],[METRC]],METRC!A:B,2,FALSE),4)=LEFT(RecordTable[[#This Row],[CloneBarcode]],4),"match","MISMATCH"),"dead")</f>
        <v>dead</v>
      </c>
      <c r="F6131" s="92" t="str">
        <f>_xlfn.IFNA(INDEX(Table6[[#All],[Location]],MATCH(RecordTable[[#This Row],[METRC]],Table6[Tag],0)),"DEAD")</f>
        <v>DEAD</v>
      </c>
    </row>
    <row r="6132" spans="1:6" x14ac:dyDescent="0.25">
      <c r="A6132" t="s">
        <v>1093</v>
      </c>
      <c r="B6132" t="s">
        <v>62</v>
      </c>
      <c r="C6132" s="18" t="s">
        <v>7389</v>
      </c>
      <c r="D6132" s="92">
        <v>44048</v>
      </c>
      <c r="E6132" s="92" t="str">
        <f>_xlfn.IFNA(IF(LEFT(VLOOKUP(RecordTable[[#This Row],[METRC]],METRC!A:B,2,FALSE),4)=LEFT(RecordTable[[#This Row],[CloneBarcode]],4),"match","MISMATCH"),"dead")</f>
        <v>dead</v>
      </c>
      <c r="F6132" s="92" t="str">
        <f>_xlfn.IFNA(INDEX(Table6[[#All],[Location]],MATCH(RecordTable[[#This Row],[METRC]],Table6[Tag],0)),"DEAD")</f>
        <v>DEAD</v>
      </c>
    </row>
    <row r="6133" spans="1:6" x14ac:dyDescent="0.25">
      <c r="A6133" t="s">
        <v>264</v>
      </c>
      <c r="B6133" t="s">
        <v>229</v>
      </c>
      <c r="C6133" s="18" t="s">
        <v>2876</v>
      </c>
      <c r="D6133" s="92">
        <v>44048</v>
      </c>
      <c r="E6133" s="92" t="str">
        <f>_xlfn.IFNA(IF(LEFT(VLOOKUP(RecordTable[[#This Row],[METRC]],METRC!A:B,2,FALSE),4)=LEFT(RecordTable[[#This Row],[CloneBarcode]],4),"match","MISMATCH"),"dead")</f>
        <v>dead</v>
      </c>
      <c r="F6133" s="92" t="str">
        <f>_xlfn.IFNA(INDEX(Table6[[#All],[Location]],MATCH(RecordTable[[#This Row],[METRC]],Table6[Tag],0)),"DEAD")</f>
        <v>DEAD</v>
      </c>
    </row>
    <row r="6134" spans="1:6" x14ac:dyDescent="0.25">
      <c r="A6134" t="s">
        <v>256</v>
      </c>
      <c r="B6134" t="s">
        <v>2863</v>
      </c>
      <c r="C6134" s="18" t="s">
        <v>2864</v>
      </c>
      <c r="D6134" s="92">
        <v>44048</v>
      </c>
      <c r="E6134" s="92" t="str">
        <f>_xlfn.IFNA(IF(LEFT(VLOOKUP(RecordTable[[#This Row],[METRC]],METRC!A:B,2,FALSE),4)=LEFT(RecordTable[[#This Row],[CloneBarcode]],4),"match","MISMATCH"),"dead")</f>
        <v>dead</v>
      </c>
      <c r="F6134" s="92" t="str">
        <f>_xlfn.IFNA(INDEX(Table6[[#All],[Location]],MATCH(RecordTable[[#This Row],[METRC]],Table6[Tag],0)),"DEAD")</f>
        <v>DEAD</v>
      </c>
    </row>
    <row r="6135" spans="1:6" x14ac:dyDescent="0.25">
      <c r="A6135" t="s">
        <v>280</v>
      </c>
      <c r="B6135" t="s">
        <v>2636</v>
      </c>
      <c r="C6135" s="18" t="s">
        <v>2893</v>
      </c>
      <c r="D6135" s="92">
        <v>44048</v>
      </c>
      <c r="E6135" s="92" t="str">
        <f>_xlfn.IFNA(IF(LEFT(VLOOKUP(RecordTable[[#This Row],[METRC]],METRC!A:B,2,FALSE),4)=LEFT(RecordTable[[#This Row],[CloneBarcode]],4),"match","MISMATCH"),"dead")</f>
        <v>dead</v>
      </c>
      <c r="F6135" s="92" t="str">
        <f>_xlfn.IFNA(INDEX(Table6[[#All],[Location]],MATCH(RecordTable[[#This Row],[METRC]],Table6[Tag],0)),"DEAD")</f>
        <v>DEAD</v>
      </c>
    </row>
    <row r="6136" spans="1:6" x14ac:dyDescent="0.25">
      <c r="A6136" t="s">
        <v>295</v>
      </c>
      <c r="B6136" t="s">
        <v>2669</v>
      </c>
      <c r="C6136" s="18" t="s">
        <v>2903</v>
      </c>
      <c r="D6136" s="92">
        <v>44048</v>
      </c>
      <c r="E6136" s="92" t="str">
        <f>_xlfn.IFNA(IF(LEFT(VLOOKUP(RecordTable[[#This Row],[METRC]],METRC!A:B,2,FALSE),4)=LEFT(RecordTable[[#This Row],[CloneBarcode]],4),"match","MISMATCH"),"dead")</f>
        <v>dead</v>
      </c>
      <c r="F6136" s="92" t="str">
        <f>_xlfn.IFNA(INDEX(Table6[[#All],[Location]],MATCH(RecordTable[[#This Row],[METRC]],Table6[Tag],0)),"DEAD")</f>
        <v>DEAD</v>
      </c>
    </row>
    <row r="6137" spans="1:6" x14ac:dyDescent="0.25">
      <c r="A6137" t="s">
        <v>195</v>
      </c>
      <c r="B6137" t="s">
        <v>283</v>
      </c>
      <c r="C6137" s="18" t="s">
        <v>2785</v>
      </c>
      <c r="D6137" s="92">
        <v>44048</v>
      </c>
      <c r="E6137" s="92" t="str">
        <f>_xlfn.IFNA(IF(LEFT(VLOOKUP(RecordTable[[#This Row],[METRC]],METRC!A:B,2,FALSE),4)=LEFT(RecordTable[[#This Row],[CloneBarcode]],4),"match","MISMATCH"),"dead")</f>
        <v>dead</v>
      </c>
      <c r="F6137" s="92" t="str">
        <f>_xlfn.IFNA(INDEX(Table6[[#All],[Location]],MATCH(RecordTable[[#This Row],[METRC]],Table6[Tag],0)),"DEAD")</f>
        <v>DEAD</v>
      </c>
    </row>
    <row r="6138" spans="1:6" x14ac:dyDescent="0.25">
      <c r="A6138" t="s">
        <v>208</v>
      </c>
      <c r="B6138" t="s">
        <v>2794</v>
      </c>
      <c r="C6138" s="18" t="s">
        <v>2795</v>
      </c>
      <c r="D6138" s="92">
        <v>44048</v>
      </c>
      <c r="E6138" s="92" t="str">
        <f>_xlfn.IFNA(IF(LEFT(VLOOKUP(RecordTable[[#This Row],[METRC]],METRC!A:B,2,FALSE),4)=LEFT(RecordTable[[#This Row],[CloneBarcode]],4),"match","MISMATCH"),"dead")</f>
        <v>dead</v>
      </c>
      <c r="F6138" s="92" t="str">
        <f>_xlfn.IFNA(INDEX(Table6[[#All],[Location]],MATCH(RecordTable[[#This Row],[METRC]],Table6[Tag],0)),"DEAD")</f>
        <v>DEAD</v>
      </c>
    </row>
    <row r="6139" spans="1:6" x14ac:dyDescent="0.25">
      <c r="A6139" t="s">
        <v>237</v>
      </c>
      <c r="B6139" t="s">
        <v>2639</v>
      </c>
      <c r="C6139" s="18" t="s">
        <v>2841</v>
      </c>
      <c r="D6139" s="92">
        <v>44048</v>
      </c>
      <c r="E6139" s="92" t="str">
        <f>_xlfn.IFNA(IF(LEFT(VLOOKUP(RecordTable[[#This Row],[METRC]],METRC!A:B,2,FALSE),4)=LEFT(RecordTable[[#This Row],[CloneBarcode]],4),"match","MISMATCH"),"dead")</f>
        <v>dead</v>
      </c>
      <c r="F6139" s="92" t="str">
        <f>_xlfn.IFNA(INDEX(Table6[[#All],[Location]],MATCH(RecordTable[[#This Row],[METRC]],Table6[Tag],0)),"DEAD")</f>
        <v>DEAD</v>
      </c>
    </row>
    <row r="6140" spans="1:6" x14ac:dyDescent="0.25">
      <c r="A6140" t="s">
        <v>277</v>
      </c>
      <c r="B6140" t="s">
        <v>2734</v>
      </c>
      <c r="C6140" s="18" t="s">
        <v>2890</v>
      </c>
      <c r="D6140" s="92">
        <v>44048</v>
      </c>
      <c r="E6140" s="92" t="str">
        <f>_xlfn.IFNA(IF(LEFT(VLOOKUP(RecordTable[[#This Row],[METRC]],METRC!A:B,2,FALSE),4)=LEFT(RecordTable[[#This Row],[CloneBarcode]],4),"match","MISMATCH"),"dead")</f>
        <v>dead</v>
      </c>
      <c r="F6140" s="92" t="str">
        <f>_xlfn.IFNA(INDEX(Table6[[#All],[Location]],MATCH(RecordTable[[#This Row],[METRC]],Table6[Tag],0)),"DEAD")</f>
        <v>DEAD</v>
      </c>
    </row>
    <row r="6141" spans="1:6" x14ac:dyDescent="0.25">
      <c r="A6141" t="s">
        <v>150</v>
      </c>
      <c r="B6141" t="s">
        <v>2659</v>
      </c>
      <c r="C6141" s="18" t="s">
        <v>2758</v>
      </c>
      <c r="D6141" s="92">
        <v>44048</v>
      </c>
      <c r="E6141" s="92" t="str">
        <f>_xlfn.IFNA(IF(LEFT(VLOOKUP(RecordTable[[#This Row],[METRC]],METRC!A:B,2,FALSE),4)=LEFT(RecordTable[[#This Row],[CloneBarcode]],4),"match","MISMATCH"),"dead")</f>
        <v>dead</v>
      </c>
      <c r="F6141" s="92" t="str">
        <f>_xlfn.IFNA(INDEX(Table6[[#All],[Location]],MATCH(RecordTable[[#This Row],[METRC]],Table6[Tag],0)),"DEAD")</f>
        <v>DEAD</v>
      </c>
    </row>
    <row r="6142" spans="1:6" x14ac:dyDescent="0.25">
      <c r="A6142" t="s">
        <v>173</v>
      </c>
      <c r="B6142" t="s">
        <v>2645</v>
      </c>
      <c r="C6142" s="18" t="s">
        <v>2772</v>
      </c>
      <c r="D6142" s="92">
        <v>44048</v>
      </c>
      <c r="E6142" s="92" t="str">
        <f>_xlfn.IFNA(IF(LEFT(VLOOKUP(RecordTable[[#This Row],[METRC]],METRC!A:B,2,FALSE),4)=LEFT(RecordTable[[#This Row],[CloneBarcode]],4),"match","MISMATCH"),"dead")</f>
        <v>dead</v>
      </c>
      <c r="F6142" s="92" t="str">
        <f>_xlfn.IFNA(INDEX(Table6[[#All],[Location]],MATCH(RecordTable[[#This Row],[METRC]],Table6[Tag],0)),"DEAD")</f>
        <v>DEAD</v>
      </c>
    </row>
    <row r="6143" spans="1:6" x14ac:dyDescent="0.25">
      <c r="A6143" t="s">
        <v>253</v>
      </c>
      <c r="B6143" t="s">
        <v>2859</v>
      </c>
      <c r="C6143" s="18" t="s">
        <v>2860</v>
      </c>
      <c r="D6143" s="92">
        <v>44048</v>
      </c>
      <c r="E6143" s="92" t="str">
        <f>_xlfn.IFNA(IF(LEFT(VLOOKUP(RecordTable[[#This Row],[METRC]],METRC!A:B,2,FALSE),4)=LEFT(RecordTable[[#This Row],[CloneBarcode]],4),"match","MISMATCH"),"dead")</f>
        <v>dead</v>
      </c>
      <c r="F6143" s="92" t="str">
        <f>_xlfn.IFNA(INDEX(Table6[[#All],[Location]],MATCH(RecordTable[[#This Row],[METRC]],Table6[Tag],0)),"DEAD")</f>
        <v>DEAD</v>
      </c>
    </row>
    <row r="6144" spans="1:6" x14ac:dyDescent="0.25">
      <c r="A6144" t="s">
        <v>228</v>
      </c>
      <c r="B6144" t="s">
        <v>229</v>
      </c>
      <c r="C6144" s="18" t="s">
        <v>2834</v>
      </c>
      <c r="D6144" s="92">
        <v>44048</v>
      </c>
      <c r="E6144" s="92" t="str">
        <f>_xlfn.IFNA(IF(LEFT(VLOOKUP(RecordTable[[#This Row],[METRC]],METRC!A:B,2,FALSE),4)=LEFT(RecordTable[[#This Row],[CloneBarcode]],4),"match","MISMATCH"),"dead")</f>
        <v>dead</v>
      </c>
      <c r="F6144" s="92" t="str">
        <f>_xlfn.IFNA(INDEX(Table6[[#All],[Location]],MATCH(RecordTable[[#This Row],[METRC]],Table6[Tag],0)),"DEAD")</f>
        <v>DEAD</v>
      </c>
    </row>
    <row r="6145" spans="1:6" x14ac:dyDescent="0.25">
      <c r="A6145" t="s">
        <v>14</v>
      </c>
      <c r="B6145" t="s">
        <v>2633</v>
      </c>
      <c r="C6145" s="18" t="s">
        <v>2634</v>
      </c>
      <c r="D6145" s="92">
        <v>44048</v>
      </c>
      <c r="E6145" s="92" t="str">
        <f>_xlfn.IFNA(IF(LEFT(VLOOKUP(RecordTable[[#This Row],[METRC]],METRC!A:B,2,FALSE),4)=LEFT(RecordTable[[#This Row],[CloneBarcode]],4),"match","MISMATCH"),"dead")</f>
        <v>dead</v>
      </c>
      <c r="F6145" s="92" t="str">
        <f>_xlfn.IFNA(INDEX(Table6[[#All],[Location]],MATCH(RecordTable[[#This Row],[METRC]],Table6[Tag],0)),"DEAD")</f>
        <v>DEAD</v>
      </c>
    </row>
    <row r="6146" spans="1:6" x14ac:dyDescent="0.25">
      <c r="A6146" t="s">
        <v>139</v>
      </c>
      <c r="B6146" t="s">
        <v>2750</v>
      </c>
      <c r="C6146" s="18" t="s">
        <v>2751</v>
      </c>
      <c r="D6146" s="92">
        <v>44048</v>
      </c>
      <c r="E6146" s="92" t="str">
        <f>_xlfn.IFNA(IF(LEFT(VLOOKUP(RecordTable[[#This Row],[METRC]],METRC!A:B,2,FALSE),4)=LEFT(RecordTable[[#This Row],[CloneBarcode]],4),"match","MISMATCH"),"dead")</f>
        <v>dead</v>
      </c>
      <c r="F6146" s="92" t="str">
        <f>_xlfn.IFNA(INDEX(Table6[[#All],[Location]],MATCH(RecordTable[[#This Row],[METRC]],Table6[Tag],0)),"DEAD")</f>
        <v>DEAD</v>
      </c>
    </row>
    <row r="6147" spans="1:6" x14ac:dyDescent="0.25">
      <c r="A6147" t="s">
        <v>222</v>
      </c>
      <c r="B6147" t="s">
        <v>2822</v>
      </c>
      <c r="C6147" s="18" t="s">
        <v>2823</v>
      </c>
      <c r="D6147" s="92">
        <v>44048</v>
      </c>
      <c r="E6147" s="92" t="str">
        <f>_xlfn.IFNA(IF(LEFT(VLOOKUP(RecordTable[[#This Row],[METRC]],METRC!A:B,2,FALSE),4)=LEFT(RecordTable[[#This Row],[CloneBarcode]],4),"match","MISMATCH"),"dead")</f>
        <v>dead</v>
      </c>
      <c r="F6147" s="92" t="str">
        <f>_xlfn.IFNA(INDEX(Table6[[#All],[Location]],MATCH(RecordTable[[#This Row],[METRC]],Table6[Tag],0)),"DEAD")</f>
        <v>DEAD</v>
      </c>
    </row>
    <row r="6148" spans="1:6" x14ac:dyDescent="0.25">
      <c r="A6148" t="s">
        <v>1071</v>
      </c>
      <c r="B6148" t="s">
        <v>62</v>
      </c>
      <c r="C6148" s="18" t="s">
        <v>7386</v>
      </c>
      <c r="D6148" s="92">
        <v>44048</v>
      </c>
      <c r="E6148" s="92" t="str">
        <f>_xlfn.IFNA(IF(LEFT(VLOOKUP(RecordTable[[#This Row],[METRC]],METRC!A:B,2,FALSE),4)=LEFT(RecordTable[[#This Row],[CloneBarcode]],4),"match","MISMATCH"),"dead")</f>
        <v>dead</v>
      </c>
      <c r="F6148" s="92" t="str">
        <f>_xlfn.IFNA(INDEX(Table6[[#All],[Location]],MATCH(RecordTable[[#This Row],[METRC]],Table6[Tag],0)),"DEAD")</f>
        <v>DEAD</v>
      </c>
    </row>
    <row r="6149" spans="1:6" x14ac:dyDescent="0.25">
      <c r="A6149" t="s">
        <v>184</v>
      </c>
      <c r="B6149" t="s">
        <v>2679</v>
      </c>
      <c r="C6149" s="18" t="s">
        <v>2779</v>
      </c>
      <c r="D6149" s="92">
        <v>44048</v>
      </c>
      <c r="E6149" s="92" t="str">
        <f>_xlfn.IFNA(IF(LEFT(VLOOKUP(RecordTable[[#This Row],[METRC]],METRC!A:B,2,FALSE),4)=LEFT(RecordTable[[#This Row],[CloneBarcode]],4),"match","MISMATCH"),"dead")</f>
        <v>dead</v>
      </c>
      <c r="F6149" s="92" t="str">
        <f>_xlfn.IFNA(INDEX(Table6[[#All],[Location]],MATCH(RecordTable[[#This Row],[METRC]],Table6[Tag],0)),"DEAD")</f>
        <v>DEAD</v>
      </c>
    </row>
    <row r="6150" spans="1:6" x14ac:dyDescent="0.25">
      <c r="A6150" t="s">
        <v>997</v>
      </c>
      <c r="B6150" t="s">
        <v>62</v>
      </c>
      <c r="C6150" s="18" t="s">
        <v>7390</v>
      </c>
      <c r="D6150" s="92">
        <v>44048</v>
      </c>
      <c r="E6150" s="92" t="str">
        <f>_xlfn.IFNA(IF(LEFT(VLOOKUP(RecordTable[[#This Row],[METRC]],METRC!A:B,2,FALSE),4)=LEFT(RecordTable[[#This Row],[CloneBarcode]],4),"match","MISMATCH"),"dead")</f>
        <v>dead</v>
      </c>
      <c r="F6150" s="92" t="str">
        <f>_xlfn.IFNA(INDEX(Table6[[#All],[Location]],MATCH(RecordTable[[#This Row],[METRC]],Table6[Tag],0)),"DEAD")</f>
        <v>DEAD</v>
      </c>
    </row>
    <row r="6151" spans="1:6" x14ac:dyDescent="0.25">
      <c r="A6151" t="s">
        <v>285</v>
      </c>
      <c r="B6151" t="s">
        <v>2669</v>
      </c>
      <c r="C6151" s="18" t="s">
        <v>2896</v>
      </c>
      <c r="D6151" s="92">
        <v>44048</v>
      </c>
      <c r="E6151" s="92" t="str">
        <f>_xlfn.IFNA(IF(LEFT(VLOOKUP(RecordTable[[#This Row],[METRC]],METRC!A:B,2,FALSE),4)=LEFT(RecordTable[[#This Row],[CloneBarcode]],4),"match","MISMATCH"),"dead")</f>
        <v>dead</v>
      </c>
      <c r="F6151" s="92" t="str">
        <f>_xlfn.IFNA(INDEX(Table6[[#All],[Location]],MATCH(RecordTable[[#This Row],[METRC]],Table6[Tag],0)),"DEAD")</f>
        <v>DEAD</v>
      </c>
    </row>
    <row r="6152" spans="1:6" x14ac:dyDescent="0.25">
      <c r="A6152" t="s">
        <v>289</v>
      </c>
      <c r="B6152" t="s">
        <v>2669</v>
      </c>
      <c r="C6152" s="18" t="s">
        <v>2899</v>
      </c>
      <c r="D6152" s="92">
        <v>44048</v>
      </c>
      <c r="E6152" s="92" t="str">
        <f>_xlfn.IFNA(IF(LEFT(VLOOKUP(RecordTable[[#This Row],[METRC]],METRC!A:B,2,FALSE),4)=LEFT(RecordTable[[#This Row],[CloneBarcode]],4),"match","MISMATCH"),"dead")</f>
        <v>dead</v>
      </c>
      <c r="F6152" s="92" t="str">
        <f>_xlfn.IFNA(INDEX(Table6[[#All],[Location]],MATCH(RecordTable[[#This Row],[METRC]],Table6[Tag],0)),"DEAD")</f>
        <v>DEAD</v>
      </c>
    </row>
    <row r="6153" spans="1:6" x14ac:dyDescent="0.25">
      <c r="A6153" t="s">
        <v>112</v>
      </c>
      <c r="B6153" t="s">
        <v>2667</v>
      </c>
      <c r="C6153" s="18" t="s">
        <v>2728</v>
      </c>
      <c r="D6153" s="92">
        <v>44048</v>
      </c>
      <c r="E6153" s="92" t="str">
        <f>_xlfn.IFNA(IF(LEFT(VLOOKUP(RecordTable[[#This Row],[METRC]],METRC!A:B,2,FALSE),4)=LEFT(RecordTable[[#This Row],[CloneBarcode]],4),"match","MISMATCH"),"dead")</f>
        <v>dead</v>
      </c>
      <c r="F6153" s="92" t="str">
        <f>_xlfn.IFNA(INDEX(Table6[[#All],[Location]],MATCH(RecordTable[[#This Row],[METRC]],Table6[Tag],0)),"DEAD")</f>
        <v>DEAD</v>
      </c>
    </row>
    <row r="6154" spans="1:6" x14ac:dyDescent="0.25">
      <c r="A6154" t="s">
        <v>73</v>
      </c>
      <c r="B6154" t="s">
        <v>2693</v>
      </c>
      <c r="C6154" s="18" t="s">
        <v>2694</v>
      </c>
      <c r="D6154" s="92">
        <v>44048</v>
      </c>
      <c r="E6154" s="92" t="str">
        <f>_xlfn.IFNA(IF(LEFT(VLOOKUP(RecordTable[[#This Row],[METRC]],METRC!A:B,2,FALSE),4)=LEFT(RecordTable[[#This Row],[CloneBarcode]],4),"match","MISMATCH"),"dead")</f>
        <v>dead</v>
      </c>
      <c r="F6154" s="92" t="str">
        <f>_xlfn.IFNA(INDEX(Table6[[#All],[Location]],MATCH(RecordTable[[#This Row],[METRC]],Table6[Tag],0)),"DEAD")</f>
        <v>DEAD</v>
      </c>
    </row>
    <row r="6155" spans="1:6" x14ac:dyDescent="0.25">
      <c r="A6155" t="s">
        <v>202</v>
      </c>
      <c r="B6155" t="s">
        <v>2642</v>
      </c>
      <c r="C6155" s="18" t="s">
        <v>2789</v>
      </c>
      <c r="D6155" s="92">
        <v>44048</v>
      </c>
      <c r="E6155" s="92" t="str">
        <f>_xlfn.IFNA(IF(LEFT(VLOOKUP(RecordTable[[#This Row],[METRC]],METRC!A:B,2,FALSE),4)=LEFT(RecordTable[[#This Row],[CloneBarcode]],4),"match","MISMATCH"),"dead")</f>
        <v>dead</v>
      </c>
      <c r="F6155" s="92" t="str">
        <f>_xlfn.IFNA(INDEX(Table6[[#All],[Location]],MATCH(RecordTable[[#This Row],[METRC]],Table6[Tag],0)),"DEAD")</f>
        <v>DEAD</v>
      </c>
    </row>
    <row r="6156" spans="1:6" x14ac:dyDescent="0.25">
      <c r="A6156" t="s">
        <v>154</v>
      </c>
      <c r="B6156" t="s">
        <v>2659</v>
      </c>
      <c r="C6156" s="18" t="s">
        <v>2760</v>
      </c>
      <c r="D6156" s="92">
        <v>44048</v>
      </c>
      <c r="E6156" s="92" t="str">
        <f>_xlfn.IFNA(IF(LEFT(VLOOKUP(RecordTable[[#This Row],[METRC]],METRC!A:B,2,FALSE),4)=LEFT(RecordTable[[#This Row],[CloneBarcode]],4),"match","MISMATCH"),"dead")</f>
        <v>dead</v>
      </c>
      <c r="F6156" s="92" t="str">
        <f>_xlfn.IFNA(INDEX(Table6[[#All],[Location]],MATCH(RecordTable[[#This Row],[METRC]],Table6[Tag],0)),"DEAD")</f>
        <v>DEAD</v>
      </c>
    </row>
    <row r="6157" spans="1:6" x14ac:dyDescent="0.25">
      <c r="A6157" t="s">
        <v>171</v>
      </c>
      <c r="B6157" t="s">
        <v>2715</v>
      </c>
      <c r="C6157" s="18" t="s">
        <v>2771</v>
      </c>
      <c r="D6157" s="92">
        <v>44048</v>
      </c>
      <c r="E6157" s="92" t="str">
        <f>_xlfn.IFNA(IF(LEFT(VLOOKUP(RecordTable[[#This Row],[METRC]],METRC!A:B,2,FALSE),4)=LEFT(RecordTable[[#This Row],[CloneBarcode]],4),"match","MISMATCH"),"dead")</f>
        <v>dead</v>
      </c>
      <c r="F6157" s="92" t="str">
        <f>_xlfn.IFNA(INDEX(Table6[[#All],[Location]],MATCH(RecordTable[[#This Row],[METRC]],Table6[Tag],0)),"DEAD")</f>
        <v>DEAD</v>
      </c>
    </row>
    <row r="6158" spans="1:6" x14ac:dyDescent="0.25">
      <c r="A6158" t="s">
        <v>242</v>
      </c>
      <c r="B6158" t="s">
        <v>2848</v>
      </c>
      <c r="C6158" s="18" t="s">
        <v>2849</v>
      </c>
      <c r="D6158" s="92">
        <v>44048</v>
      </c>
      <c r="E6158" s="92" t="str">
        <f>_xlfn.IFNA(IF(LEFT(VLOOKUP(RecordTable[[#This Row],[METRC]],METRC!A:B,2,FALSE),4)=LEFT(RecordTable[[#This Row],[CloneBarcode]],4),"match","MISMATCH"),"dead")</f>
        <v>dead</v>
      </c>
      <c r="F6158" s="92" t="str">
        <f>_xlfn.IFNA(INDEX(Table6[[#All],[Location]],MATCH(RecordTable[[#This Row],[METRC]],Table6[Tag],0)),"DEAD")</f>
        <v>DEAD</v>
      </c>
    </row>
    <row r="6159" spans="1:6" x14ac:dyDescent="0.25">
      <c r="A6159" t="s">
        <v>160</v>
      </c>
      <c r="B6159" t="s">
        <v>117</v>
      </c>
      <c r="C6159" s="18" t="s">
        <v>2764</v>
      </c>
      <c r="D6159" s="92">
        <v>44048</v>
      </c>
      <c r="E6159" s="92" t="str">
        <f>_xlfn.IFNA(IF(LEFT(VLOOKUP(RecordTable[[#This Row],[METRC]],METRC!A:B,2,FALSE),4)=LEFT(RecordTable[[#This Row],[CloneBarcode]],4),"match","MISMATCH"),"dead")</f>
        <v>dead</v>
      </c>
      <c r="F6159" s="92" t="str">
        <f>_xlfn.IFNA(INDEX(Table6[[#All],[Location]],MATCH(RecordTable[[#This Row],[METRC]],Table6[Tag],0)),"DEAD")</f>
        <v>DEAD</v>
      </c>
    </row>
    <row r="6160" spans="1:6" x14ac:dyDescent="0.25">
      <c r="A6160" t="s">
        <v>269</v>
      </c>
      <c r="B6160" t="s">
        <v>2882</v>
      </c>
      <c r="C6160" s="18" t="s">
        <v>2883</v>
      </c>
      <c r="D6160" s="92">
        <v>44048</v>
      </c>
      <c r="E6160" s="92" t="str">
        <f>_xlfn.IFNA(IF(LEFT(VLOOKUP(RecordTable[[#This Row],[METRC]],METRC!A:B,2,FALSE),4)=LEFT(RecordTable[[#This Row],[CloneBarcode]],4),"match","MISMATCH"),"dead")</f>
        <v>dead</v>
      </c>
      <c r="F6160" s="92" t="str">
        <f>_xlfn.IFNA(INDEX(Table6[[#All],[Location]],MATCH(RecordTable[[#This Row],[METRC]],Table6[Tag],0)),"DEAD")</f>
        <v>DEAD</v>
      </c>
    </row>
    <row r="6161" spans="1:6" x14ac:dyDescent="0.25">
      <c r="A6161" t="s">
        <v>262</v>
      </c>
      <c r="B6161" t="s">
        <v>229</v>
      </c>
      <c r="C6161" s="18" t="s">
        <v>2875</v>
      </c>
      <c r="D6161" s="92">
        <v>44048</v>
      </c>
      <c r="E6161" s="92" t="str">
        <f>_xlfn.IFNA(IF(LEFT(VLOOKUP(RecordTable[[#This Row],[METRC]],METRC!A:B,2,FALSE),4)=LEFT(RecordTable[[#This Row],[CloneBarcode]],4),"match","MISMATCH"),"dead")</f>
        <v>dead</v>
      </c>
      <c r="F6161" s="92" t="str">
        <f>_xlfn.IFNA(INDEX(Table6[[#All],[Location]],MATCH(RecordTable[[#This Row],[METRC]],Table6[Tag],0)),"DEAD")</f>
        <v>DEAD</v>
      </c>
    </row>
    <row r="6162" spans="1:6" x14ac:dyDescent="0.25">
      <c r="A6162" t="s">
        <v>118</v>
      </c>
      <c r="B6162" t="s">
        <v>117</v>
      </c>
      <c r="C6162" s="18" t="s">
        <v>2732</v>
      </c>
      <c r="D6162" s="92">
        <v>44048</v>
      </c>
      <c r="E6162" s="92" t="str">
        <f>_xlfn.IFNA(IF(LEFT(VLOOKUP(RecordTable[[#This Row],[METRC]],METRC!A:B,2,FALSE),4)=LEFT(RecordTable[[#This Row],[CloneBarcode]],4),"match","MISMATCH"),"dead")</f>
        <v>dead</v>
      </c>
      <c r="F6162" s="92" t="str">
        <f>_xlfn.IFNA(INDEX(Table6[[#All],[Location]],MATCH(RecordTable[[#This Row],[METRC]],Table6[Tag],0)),"DEAD")</f>
        <v>DEAD</v>
      </c>
    </row>
    <row r="6163" spans="1:6" x14ac:dyDescent="0.25">
      <c r="A6163" t="s">
        <v>179</v>
      </c>
      <c r="B6163" t="s">
        <v>2642</v>
      </c>
      <c r="C6163" s="18" t="s">
        <v>2775</v>
      </c>
      <c r="D6163" s="92">
        <v>44048</v>
      </c>
      <c r="E6163" s="92" t="str">
        <f>_xlfn.IFNA(IF(LEFT(VLOOKUP(RecordTable[[#This Row],[METRC]],METRC!A:B,2,FALSE),4)=LEFT(RecordTable[[#This Row],[CloneBarcode]],4),"match","MISMATCH"),"dead")</f>
        <v>dead</v>
      </c>
      <c r="F6163" s="92" t="str">
        <f>_xlfn.IFNA(INDEX(Table6[[#All],[Location]],MATCH(RecordTable[[#This Row],[METRC]],Table6[Tag],0)),"DEAD")</f>
        <v>DEAD</v>
      </c>
    </row>
    <row r="6164" spans="1:6" x14ac:dyDescent="0.25">
      <c r="A6164" t="s">
        <v>2541</v>
      </c>
      <c r="B6164" t="s">
        <v>2649</v>
      </c>
      <c r="C6164" s="18" t="s">
        <v>7392</v>
      </c>
      <c r="D6164" s="92">
        <v>44048</v>
      </c>
      <c r="E6164" s="92" t="str">
        <f>_xlfn.IFNA(IF(LEFT(VLOOKUP(RecordTable[[#This Row],[METRC]],METRC!A:B,2,FALSE),4)=LEFT(RecordTable[[#This Row],[CloneBarcode]],4),"match","MISMATCH"),"dead")</f>
        <v>dead</v>
      </c>
      <c r="F6164" s="92" t="str">
        <f>_xlfn.IFNA(INDEX(Table6[[#All],[Location]],MATCH(RecordTable[[#This Row],[METRC]],Table6[Tag],0)),"DEAD")</f>
        <v>DEAD</v>
      </c>
    </row>
    <row r="6165" spans="1:6" x14ac:dyDescent="0.25">
      <c r="A6165" t="s">
        <v>190</v>
      </c>
      <c r="B6165" t="s">
        <v>2645</v>
      </c>
      <c r="C6165" s="18" t="s">
        <v>2782</v>
      </c>
      <c r="D6165" s="92">
        <v>44048</v>
      </c>
      <c r="E6165" s="92" t="str">
        <f>_xlfn.IFNA(IF(LEFT(VLOOKUP(RecordTable[[#This Row],[METRC]],METRC!A:B,2,FALSE),4)=LEFT(RecordTable[[#This Row],[CloneBarcode]],4),"match","MISMATCH"),"dead")</f>
        <v>dead</v>
      </c>
      <c r="F6165" s="92" t="str">
        <f>_xlfn.IFNA(INDEX(Table6[[#All],[Location]],MATCH(RecordTable[[#This Row],[METRC]],Table6[Tag],0)),"DEAD")</f>
        <v>DEAD</v>
      </c>
    </row>
    <row r="6166" spans="1:6" x14ac:dyDescent="0.25">
      <c r="A6166" t="s">
        <v>36</v>
      </c>
      <c r="B6166" t="s">
        <v>2645</v>
      </c>
      <c r="C6166" s="18" t="s">
        <v>22</v>
      </c>
      <c r="D6166" s="92">
        <v>44048</v>
      </c>
      <c r="E6166" s="92" t="str">
        <f>_xlfn.IFNA(IF(LEFT(VLOOKUP(RecordTable[[#This Row],[METRC]],METRC!A:B,2,FALSE),4)=LEFT(RecordTable[[#This Row],[CloneBarcode]],4),"match","MISMATCH"),"dead")</f>
        <v>dead</v>
      </c>
      <c r="F6166" s="92" t="str">
        <f>_xlfn.IFNA(INDEX(Table6[[#All],[Location]],MATCH(RecordTable[[#This Row],[METRC]],Table6[Tag],0)),"DEAD")</f>
        <v>DEAD</v>
      </c>
    </row>
    <row r="6167" spans="1:6" x14ac:dyDescent="0.25">
      <c r="A6167" t="s">
        <v>2572</v>
      </c>
      <c r="B6167" t="s">
        <v>2649</v>
      </c>
      <c r="C6167" s="18" t="s">
        <v>7388</v>
      </c>
      <c r="D6167" s="92">
        <v>44048</v>
      </c>
      <c r="E6167" s="92" t="str">
        <f>_xlfn.IFNA(IF(LEFT(VLOOKUP(RecordTable[[#This Row],[METRC]],METRC!A:B,2,FALSE),4)=LEFT(RecordTable[[#This Row],[CloneBarcode]],4),"match","MISMATCH"),"dead")</f>
        <v>dead</v>
      </c>
      <c r="F6167" s="92" t="str">
        <f>_xlfn.IFNA(INDEX(Table6[[#All],[Location]],MATCH(RecordTable[[#This Row],[METRC]],Table6[Tag],0)),"DEAD")</f>
        <v>DEAD</v>
      </c>
    </row>
    <row r="6168" spans="1:6" x14ac:dyDescent="0.25">
      <c r="A6168" t="s">
        <v>167</v>
      </c>
      <c r="B6168" t="s">
        <v>2667</v>
      </c>
      <c r="C6168" s="18" t="s">
        <v>2768</v>
      </c>
      <c r="D6168" s="92">
        <v>44048</v>
      </c>
      <c r="E6168" s="92" t="str">
        <f>_xlfn.IFNA(IF(LEFT(VLOOKUP(RecordTable[[#This Row],[METRC]],METRC!A:B,2,FALSE),4)=LEFT(RecordTable[[#This Row],[CloneBarcode]],4),"match","MISMATCH"),"dead")</f>
        <v>dead</v>
      </c>
      <c r="F6168" s="92" t="str">
        <f>_xlfn.IFNA(INDEX(Table6[[#All],[Location]],MATCH(RecordTable[[#This Row],[METRC]],Table6[Tag],0)),"DEAD")</f>
        <v>DEAD</v>
      </c>
    </row>
    <row r="6169" spans="1:6" x14ac:dyDescent="0.25">
      <c r="A6169" t="s">
        <v>4676</v>
      </c>
      <c r="B6169" t="s">
        <v>2667</v>
      </c>
      <c r="C6169" s="18" t="s">
        <v>113</v>
      </c>
      <c r="D6169" s="92">
        <v>44048</v>
      </c>
      <c r="E6169" s="92" t="str">
        <f>_xlfn.IFNA(IF(LEFT(VLOOKUP(RecordTable[[#This Row],[METRC]],METRC!A:B,2,FALSE),4)=LEFT(RecordTable[[#This Row],[CloneBarcode]],4),"match","MISMATCH"),"dead")</f>
        <v>dead</v>
      </c>
      <c r="F6169" s="92" t="str">
        <f>_xlfn.IFNA(INDEX(Table6[[#All],[Location]],MATCH(RecordTable[[#This Row],[METRC]],Table6[Tag],0)),"DEAD")</f>
        <v>DEAD</v>
      </c>
    </row>
    <row r="6170" spans="1:6" x14ac:dyDescent="0.25">
      <c r="A6170" t="s">
        <v>4676</v>
      </c>
      <c r="B6170" t="s">
        <v>2667</v>
      </c>
      <c r="C6170" s="18" t="s">
        <v>113</v>
      </c>
      <c r="D6170" s="92">
        <v>44048</v>
      </c>
      <c r="E6170" s="92" t="str">
        <f>_xlfn.IFNA(IF(LEFT(VLOOKUP(RecordTable[[#This Row],[METRC]],METRC!A:B,2,FALSE),4)=LEFT(RecordTable[[#This Row],[CloneBarcode]],4),"match","MISMATCH"),"dead")</f>
        <v>dead</v>
      </c>
      <c r="F6170" s="92" t="str">
        <f>_xlfn.IFNA(INDEX(Table6[[#All],[Location]],MATCH(RecordTable[[#This Row],[METRC]],Table6[Tag],0)),"DEAD")</f>
        <v>DEAD</v>
      </c>
    </row>
    <row r="6171" spans="1:6" x14ac:dyDescent="0.25">
      <c r="A6171" t="s">
        <v>200</v>
      </c>
      <c r="B6171" t="s">
        <v>2649</v>
      </c>
      <c r="C6171" s="18" t="s">
        <v>2788</v>
      </c>
      <c r="D6171" s="92">
        <v>44048</v>
      </c>
      <c r="E6171" s="92" t="str">
        <f>_xlfn.IFNA(IF(LEFT(VLOOKUP(RecordTable[[#This Row],[METRC]],METRC!A:B,2,FALSE),4)=LEFT(RecordTable[[#This Row],[CloneBarcode]],4),"match","MISMATCH"),"dead")</f>
        <v>dead</v>
      </c>
      <c r="F6171" s="92" t="str">
        <f>_xlfn.IFNA(INDEX(Table6[[#All],[Location]],MATCH(RecordTable[[#This Row],[METRC]],Table6[Tag],0)),"DEAD")</f>
        <v>DEAD</v>
      </c>
    </row>
    <row r="6172" spans="1:6" x14ac:dyDescent="0.25">
      <c r="A6172" t="s">
        <v>38</v>
      </c>
      <c r="B6172" t="s">
        <v>2636</v>
      </c>
      <c r="C6172" s="18" t="s">
        <v>2658</v>
      </c>
      <c r="D6172" s="92">
        <v>44048</v>
      </c>
      <c r="E6172" s="92" t="str">
        <f>_xlfn.IFNA(IF(LEFT(VLOOKUP(RecordTable[[#This Row],[METRC]],METRC!A:B,2,FALSE),4)=LEFT(RecordTable[[#This Row],[CloneBarcode]],4),"match","MISMATCH"),"dead")</f>
        <v>dead</v>
      </c>
      <c r="F6172" s="92" t="str">
        <f>_xlfn.IFNA(INDEX(Table6[[#All],[Location]],MATCH(RecordTable[[#This Row],[METRC]],Table6[Tag],0)),"DEAD")</f>
        <v>DEAD</v>
      </c>
    </row>
    <row r="6173" spans="1:6" x14ac:dyDescent="0.25">
      <c r="A6173" t="s">
        <v>157</v>
      </c>
      <c r="B6173" t="s">
        <v>2672</v>
      </c>
      <c r="C6173" s="18" t="s">
        <v>2762</v>
      </c>
      <c r="D6173" s="92">
        <v>44048</v>
      </c>
      <c r="E6173" s="92" t="str">
        <f>_xlfn.IFNA(IF(LEFT(VLOOKUP(RecordTable[[#This Row],[METRC]],METRC!A:B,2,FALSE),4)=LEFT(RecordTable[[#This Row],[CloneBarcode]],4),"match","MISMATCH"),"dead")</f>
        <v>dead</v>
      </c>
      <c r="F6173" s="92" t="str">
        <f>_xlfn.IFNA(INDEX(Table6[[#All],[Location]],MATCH(RecordTable[[#This Row],[METRC]],Table6[Tag],0)),"DEAD")</f>
        <v>DEAD</v>
      </c>
    </row>
    <row r="6174" spans="1:6" x14ac:dyDescent="0.25">
      <c r="A6174" t="s">
        <v>294</v>
      </c>
      <c r="B6174" t="s">
        <v>2636</v>
      </c>
      <c r="C6174" s="18" t="s">
        <v>2902</v>
      </c>
      <c r="D6174" s="92">
        <v>44048</v>
      </c>
      <c r="E6174" s="92" t="str">
        <f>_xlfn.IFNA(IF(LEFT(VLOOKUP(RecordTable[[#This Row],[METRC]],METRC!A:B,2,FALSE),4)=LEFT(RecordTable[[#This Row],[CloneBarcode]],4),"match","MISMATCH"),"dead")</f>
        <v>dead</v>
      </c>
      <c r="F6174" s="92" t="str">
        <f>_xlfn.IFNA(INDEX(Table6[[#All],[Location]],MATCH(RecordTable[[#This Row],[METRC]],Table6[Tag],0)),"DEAD")</f>
        <v>DEAD</v>
      </c>
    </row>
    <row r="6175" spans="1:6" x14ac:dyDescent="0.25">
      <c r="A6175" t="s">
        <v>4809</v>
      </c>
      <c r="B6175" t="s">
        <v>2636</v>
      </c>
      <c r="C6175" s="18" t="s">
        <v>39</v>
      </c>
      <c r="D6175" s="92">
        <v>44048</v>
      </c>
      <c r="E6175" s="92" t="str">
        <f>_xlfn.IFNA(IF(LEFT(VLOOKUP(RecordTable[[#This Row],[METRC]],METRC!A:B,2,FALSE),4)=LEFT(RecordTable[[#This Row],[CloneBarcode]],4),"match","MISMATCH"),"dead")</f>
        <v>dead</v>
      </c>
      <c r="F6175" s="92" t="str">
        <f>_xlfn.IFNA(INDEX(Table6[[#All],[Location]],MATCH(RecordTable[[#This Row],[METRC]],Table6[Tag],0)),"DEAD")</f>
        <v>DEAD</v>
      </c>
    </row>
    <row r="6176" spans="1:6" x14ac:dyDescent="0.25">
      <c r="A6176" t="s">
        <v>25</v>
      </c>
      <c r="B6176" t="s">
        <v>2642</v>
      </c>
      <c r="C6176" s="18" t="s">
        <v>2651</v>
      </c>
      <c r="D6176" s="92">
        <v>44048</v>
      </c>
      <c r="E6176" s="92" t="str">
        <f>_xlfn.IFNA(IF(LEFT(VLOOKUP(RecordTable[[#This Row],[METRC]],METRC!A:B,2,FALSE),4)=LEFT(RecordTable[[#This Row],[CloneBarcode]],4),"match","MISMATCH"),"dead")</f>
        <v>dead</v>
      </c>
      <c r="F6176" s="92" t="str">
        <f>_xlfn.IFNA(INDEX(Table6[[#All],[Location]],MATCH(RecordTable[[#This Row],[METRC]],Table6[Tag],0)),"DEAD")</f>
        <v>DEAD</v>
      </c>
    </row>
    <row r="6177" spans="1:6" x14ac:dyDescent="0.25">
      <c r="A6177" t="s">
        <v>274</v>
      </c>
      <c r="B6177" t="s">
        <v>2734</v>
      </c>
      <c r="C6177" s="18" t="s">
        <v>2887</v>
      </c>
      <c r="D6177" s="92">
        <v>44048</v>
      </c>
      <c r="E6177" s="92" t="str">
        <f>_xlfn.IFNA(IF(LEFT(VLOOKUP(RecordTable[[#This Row],[METRC]],METRC!A:B,2,FALSE),4)=LEFT(RecordTable[[#This Row],[CloneBarcode]],4),"match","MISMATCH"),"dead")</f>
        <v>dead</v>
      </c>
      <c r="F6177" s="92" t="str">
        <f>_xlfn.IFNA(INDEX(Table6[[#All],[Location]],MATCH(RecordTable[[#This Row],[METRC]],Table6[Tag],0)),"DEAD")</f>
        <v>DEAD</v>
      </c>
    </row>
    <row r="6178" spans="1:6" x14ac:dyDescent="0.25">
      <c r="A6178" t="s">
        <v>270</v>
      </c>
      <c r="B6178" t="s">
        <v>2734</v>
      </c>
      <c r="C6178" s="18" t="s">
        <v>2884</v>
      </c>
      <c r="D6178" s="92">
        <v>44048</v>
      </c>
      <c r="E6178" s="92" t="str">
        <f>_xlfn.IFNA(IF(LEFT(VLOOKUP(RecordTable[[#This Row],[METRC]],METRC!A:B,2,FALSE),4)=LEFT(RecordTable[[#This Row],[CloneBarcode]],4),"match","MISMATCH"),"dead")</f>
        <v>dead</v>
      </c>
      <c r="F6178" s="92" t="str">
        <f>_xlfn.IFNA(INDEX(Table6[[#All],[Location]],MATCH(RecordTable[[#This Row],[METRC]],Table6[Tag],0)),"DEAD")</f>
        <v>DEAD</v>
      </c>
    </row>
    <row r="6179" spans="1:6" x14ac:dyDescent="0.25">
      <c r="A6179" t="s">
        <v>265</v>
      </c>
      <c r="B6179" t="s">
        <v>117</v>
      </c>
      <c r="C6179" s="18" t="s">
        <v>2877</v>
      </c>
      <c r="D6179" s="92">
        <v>44048</v>
      </c>
      <c r="E6179" s="92" t="str">
        <f>_xlfn.IFNA(IF(LEFT(VLOOKUP(RecordTable[[#This Row],[METRC]],METRC!A:B,2,FALSE),4)=LEFT(RecordTable[[#This Row],[CloneBarcode]],4),"match","MISMATCH"),"dead")</f>
        <v>dead</v>
      </c>
      <c r="F6179" s="92" t="str">
        <f>_xlfn.IFNA(INDEX(Table6[[#All],[Location]],MATCH(RecordTable[[#This Row],[METRC]],Table6[Tag],0)),"DEAD")</f>
        <v>DEAD</v>
      </c>
    </row>
    <row r="6180" spans="1:6" x14ac:dyDescent="0.25">
      <c r="A6180" t="s">
        <v>267</v>
      </c>
      <c r="B6180" t="s">
        <v>117</v>
      </c>
      <c r="C6180" s="18" t="s">
        <v>2879</v>
      </c>
      <c r="D6180" s="92">
        <v>44048</v>
      </c>
      <c r="E6180" s="92" t="str">
        <f>_xlfn.IFNA(IF(LEFT(VLOOKUP(RecordTable[[#This Row],[METRC]],METRC!A:B,2,FALSE),4)=LEFT(RecordTable[[#This Row],[CloneBarcode]],4),"match","MISMATCH"),"dead")</f>
        <v>dead</v>
      </c>
      <c r="F6180" s="92" t="str">
        <f>_xlfn.IFNA(INDEX(Table6[[#All],[Location]],MATCH(RecordTable[[#This Row],[METRC]],Table6[Tag],0)),"DEAD")</f>
        <v>DEAD</v>
      </c>
    </row>
    <row r="6181" spans="1:6" x14ac:dyDescent="0.25">
      <c r="A6181" t="s">
        <v>244</v>
      </c>
      <c r="B6181" t="s">
        <v>2639</v>
      </c>
      <c r="C6181" s="18" t="s">
        <v>2852</v>
      </c>
      <c r="D6181" s="92">
        <v>44048</v>
      </c>
      <c r="E6181" s="92" t="str">
        <f>_xlfn.IFNA(IF(LEFT(VLOOKUP(RecordTable[[#This Row],[METRC]],METRC!A:B,2,FALSE),4)=LEFT(RecordTable[[#This Row],[CloneBarcode]],4),"match","MISMATCH"),"dead")</f>
        <v>dead</v>
      </c>
      <c r="F6181" s="92" t="str">
        <f>_xlfn.IFNA(INDEX(Table6[[#All],[Location]],MATCH(RecordTable[[#This Row],[METRC]],Table6[Tag],0)),"DEAD")</f>
        <v>DEAD</v>
      </c>
    </row>
    <row r="6182" spans="1:6" x14ac:dyDescent="0.25">
      <c r="A6182" t="s">
        <v>259</v>
      </c>
      <c r="B6182" t="s">
        <v>2869</v>
      </c>
      <c r="C6182" s="18" t="s">
        <v>2870</v>
      </c>
      <c r="D6182" s="92">
        <v>44048</v>
      </c>
      <c r="E6182" s="92" t="str">
        <f>_xlfn.IFNA(IF(LEFT(VLOOKUP(RecordTable[[#This Row],[METRC]],METRC!A:B,2,FALSE),4)=LEFT(RecordTable[[#This Row],[CloneBarcode]],4),"match","MISMATCH"),"dead")</f>
        <v>dead</v>
      </c>
      <c r="F6182" s="92" t="str">
        <f>_xlfn.IFNA(INDEX(Table6[[#All],[Location]],MATCH(RecordTable[[#This Row],[METRC]],Table6[Tag],0)),"DEAD")</f>
        <v>DEAD</v>
      </c>
    </row>
    <row r="6183" spans="1:6" x14ac:dyDescent="0.25">
      <c r="A6183" t="s">
        <v>223</v>
      </c>
      <c r="B6183" t="s">
        <v>2824</v>
      </c>
      <c r="C6183" s="18" t="s">
        <v>2825</v>
      </c>
      <c r="D6183" s="92">
        <v>44048</v>
      </c>
      <c r="E6183" s="92" t="str">
        <f>_xlfn.IFNA(IF(LEFT(VLOOKUP(RecordTable[[#This Row],[METRC]],METRC!A:B,2,FALSE),4)=LEFT(RecordTable[[#This Row],[CloneBarcode]],4),"match","MISMATCH"),"dead")</f>
        <v>dead</v>
      </c>
      <c r="F6183" s="92" t="str">
        <f>_xlfn.IFNA(INDEX(Table6[[#All],[Location]],MATCH(RecordTable[[#This Row],[METRC]],Table6[Tag],0)),"DEAD")</f>
        <v>DEAD</v>
      </c>
    </row>
    <row r="6184" spans="1:6" x14ac:dyDescent="0.25">
      <c r="A6184" t="s">
        <v>175</v>
      </c>
      <c r="B6184" t="s">
        <v>2642</v>
      </c>
      <c r="C6184" s="18" t="s">
        <v>2773</v>
      </c>
      <c r="D6184" s="92">
        <v>44048</v>
      </c>
      <c r="E6184" s="92" t="str">
        <f>_xlfn.IFNA(IF(LEFT(VLOOKUP(RecordTable[[#This Row],[METRC]],METRC!A:B,2,FALSE),4)=LEFT(RecordTable[[#This Row],[CloneBarcode]],4),"match","MISMATCH"),"dead")</f>
        <v>dead</v>
      </c>
      <c r="F6184" s="92" t="str">
        <f>_xlfn.IFNA(INDEX(Table6[[#All],[Location]],MATCH(RecordTable[[#This Row],[METRC]],Table6[Tag],0)),"DEAD")</f>
        <v>DEAD</v>
      </c>
    </row>
    <row r="6185" spans="1:6" x14ac:dyDescent="0.25">
      <c r="A6185" t="s">
        <v>168</v>
      </c>
      <c r="B6185" t="s">
        <v>2642</v>
      </c>
      <c r="C6185" s="18" t="s">
        <v>2769</v>
      </c>
      <c r="D6185" s="92">
        <v>44048</v>
      </c>
      <c r="E6185" s="92" t="str">
        <f>_xlfn.IFNA(IF(LEFT(VLOOKUP(RecordTable[[#This Row],[METRC]],METRC!A:B,2,FALSE),4)=LEFT(RecordTable[[#This Row],[CloneBarcode]],4),"match","MISMATCH"),"dead")</f>
        <v>dead</v>
      </c>
      <c r="F6185" s="92" t="str">
        <f>_xlfn.IFNA(INDEX(Table6[[#All],[Location]],MATCH(RecordTable[[#This Row],[METRC]],Table6[Tag],0)),"DEAD")</f>
        <v>DEAD</v>
      </c>
    </row>
    <row r="6186" spans="1:6" x14ac:dyDescent="0.25">
      <c r="A6186" t="s">
        <v>233</v>
      </c>
      <c r="B6186" t="s">
        <v>229</v>
      </c>
      <c r="C6186" s="18" t="s">
        <v>2838</v>
      </c>
      <c r="D6186" s="92">
        <v>44048</v>
      </c>
      <c r="E6186" s="92" t="str">
        <f>_xlfn.IFNA(IF(LEFT(VLOOKUP(RecordTable[[#This Row],[METRC]],METRC!A:B,2,FALSE),4)=LEFT(RecordTable[[#This Row],[CloneBarcode]],4),"match","MISMATCH"),"dead")</f>
        <v>dead</v>
      </c>
      <c r="F6186" s="92" t="str">
        <f>_xlfn.IFNA(INDEX(Table6[[#All],[Location]],MATCH(RecordTable[[#This Row],[METRC]],Table6[Tag],0)),"DEAD")</f>
        <v>DEAD</v>
      </c>
    </row>
    <row r="6187" spans="1:6" x14ac:dyDescent="0.25">
      <c r="A6187" t="s">
        <v>181</v>
      </c>
      <c r="B6187" t="s">
        <v>2636</v>
      </c>
      <c r="C6187" s="18" t="s">
        <v>2777</v>
      </c>
      <c r="D6187" s="92">
        <v>44048</v>
      </c>
      <c r="E6187" s="92" t="str">
        <f>_xlfn.IFNA(IF(LEFT(VLOOKUP(RecordTable[[#This Row],[METRC]],METRC!A:B,2,FALSE),4)=LEFT(RecordTable[[#This Row],[CloneBarcode]],4),"match","MISMATCH"),"dead")</f>
        <v>dead</v>
      </c>
      <c r="F6187" s="92" t="str">
        <f>_xlfn.IFNA(INDEX(Table6[[#All],[Location]],MATCH(RecordTable[[#This Row],[METRC]],Table6[Tag],0)),"DEAD")</f>
        <v>DEAD</v>
      </c>
    </row>
    <row r="6188" spans="1:6" x14ac:dyDescent="0.25">
      <c r="A6188" t="s">
        <v>912</v>
      </c>
      <c r="B6188" t="s">
        <v>2679</v>
      </c>
      <c r="C6188" s="18" t="s">
        <v>7387</v>
      </c>
      <c r="D6188" s="92">
        <v>44048</v>
      </c>
      <c r="E6188" s="92" t="str">
        <f>_xlfn.IFNA(IF(LEFT(VLOOKUP(RecordTable[[#This Row],[METRC]],METRC!A:B,2,FALSE),4)=LEFT(RecordTable[[#This Row],[CloneBarcode]],4),"match","MISMATCH"),"dead")</f>
        <v>dead</v>
      </c>
      <c r="F6188" s="92" t="str">
        <f>_xlfn.IFNA(INDEX(Table6[[#All],[Location]],MATCH(RecordTable[[#This Row],[METRC]],Table6[Tag],0)),"DEAD")</f>
        <v>DEAD</v>
      </c>
    </row>
    <row r="6189" spans="1:6" x14ac:dyDescent="0.25">
      <c r="A6189" t="s">
        <v>288</v>
      </c>
      <c r="B6189" t="s">
        <v>2669</v>
      </c>
      <c r="C6189" s="18" t="s">
        <v>2898</v>
      </c>
      <c r="D6189" s="92">
        <v>44048</v>
      </c>
      <c r="E6189" s="92" t="str">
        <f>_xlfn.IFNA(IF(LEFT(VLOOKUP(RecordTable[[#This Row],[METRC]],METRC!A:B,2,FALSE),4)=LEFT(RecordTable[[#This Row],[CloneBarcode]],4),"match","MISMATCH"),"dead")</f>
        <v>dead</v>
      </c>
      <c r="F6189" s="92" t="str">
        <f>_xlfn.IFNA(INDEX(Table6[[#All],[Location]],MATCH(RecordTable[[#This Row],[METRC]],Table6[Tag],0)),"DEAD")</f>
        <v>DEAD</v>
      </c>
    </row>
    <row r="6190" spans="1:6" x14ac:dyDescent="0.25">
      <c r="A6190" t="s">
        <v>15</v>
      </c>
      <c r="B6190" t="s">
        <v>2636</v>
      </c>
      <c r="C6190" s="18" t="s">
        <v>2637</v>
      </c>
      <c r="D6190" s="92">
        <v>44048</v>
      </c>
      <c r="E6190" s="92" t="str">
        <f>_xlfn.IFNA(IF(LEFT(VLOOKUP(RecordTable[[#This Row],[METRC]],METRC!A:B,2,FALSE),4)=LEFT(RecordTable[[#This Row],[CloneBarcode]],4),"match","MISMATCH"),"dead")</f>
        <v>dead</v>
      </c>
      <c r="F6190" s="92" t="str">
        <f>_xlfn.IFNA(INDEX(Table6[[#All],[Location]],MATCH(RecordTable[[#This Row],[METRC]],Table6[Tag],0)),"DEAD")</f>
        <v>DEAD</v>
      </c>
    </row>
    <row r="6191" spans="1:6" x14ac:dyDescent="0.25">
      <c r="A6191" t="s">
        <v>2587</v>
      </c>
      <c r="B6191" t="s">
        <v>2649</v>
      </c>
      <c r="C6191" s="18" t="s">
        <v>7391</v>
      </c>
      <c r="D6191" s="92">
        <v>44048</v>
      </c>
      <c r="E6191" s="92" t="str">
        <f>_xlfn.IFNA(IF(LEFT(VLOOKUP(RecordTable[[#This Row],[METRC]],METRC!A:B,2,FALSE),4)=LEFT(RecordTable[[#This Row],[CloneBarcode]],4),"match","MISMATCH"),"dead")</f>
        <v>dead</v>
      </c>
      <c r="F6191" s="92" t="str">
        <f>_xlfn.IFNA(INDEX(Table6[[#All],[Location]],MATCH(RecordTable[[#This Row],[METRC]],Table6[Tag],0)),"DEAD")</f>
        <v>DEAD</v>
      </c>
    </row>
    <row r="6192" spans="1:6" x14ac:dyDescent="0.25">
      <c r="A6192" t="s">
        <v>96</v>
      </c>
      <c r="B6192" t="s">
        <v>2669</v>
      </c>
      <c r="C6192" s="18" t="s">
        <v>2713</v>
      </c>
      <c r="D6192" s="92">
        <v>44048</v>
      </c>
      <c r="E6192" s="92" t="str">
        <f>_xlfn.IFNA(IF(LEFT(VLOOKUP(RecordTable[[#This Row],[METRC]],METRC!A:B,2,FALSE),4)=LEFT(RecordTable[[#This Row],[CloneBarcode]],4),"match","MISMATCH"),"dead")</f>
        <v>dead</v>
      </c>
      <c r="F6192" s="92" t="str">
        <f>_xlfn.IFNA(INDEX(Table6[[#All],[Location]],MATCH(RecordTable[[#This Row],[METRC]],Table6[Tag],0)),"DEAD")</f>
        <v>DEAD</v>
      </c>
    </row>
    <row r="6193" spans="1:6" x14ac:dyDescent="0.25">
      <c r="A6193" t="s">
        <v>84</v>
      </c>
      <c r="B6193" t="s">
        <v>2667</v>
      </c>
      <c r="C6193" s="18" t="s">
        <v>2703</v>
      </c>
      <c r="D6193" s="92">
        <v>44048</v>
      </c>
      <c r="E6193" s="92" t="str">
        <f>_xlfn.IFNA(IF(LEFT(VLOOKUP(RecordTable[[#This Row],[METRC]],METRC!A:B,2,FALSE),4)=LEFT(RecordTable[[#This Row],[CloneBarcode]],4),"match","MISMATCH"),"dead")</f>
        <v>dead</v>
      </c>
      <c r="F6193" s="92" t="str">
        <f>_xlfn.IFNA(INDEX(Table6[[#All],[Location]],MATCH(RecordTable[[#This Row],[METRC]],Table6[Tag],0)),"DEAD")</f>
        <v>DEAD</v>
      </c>
    </row>
    <row r="6194" spans="1:6" x14ac:dyDescent="0.25">
      <c r="A6194" t="s">
        <v>276</v>
      </c>
      <c r="B6194" t="s">
        <v>2734</v>
      </c>
      <c r="C6194" s="18" t="s">
        <v>2889</v>
      </c>
      <c r="D6194" s="92">
        <v>44048</v>
      </c>
      <c r="E6194" s="92" t="str">
        <f>_xlfn.IFNA(IF(LEFT(VLOOKUP(RecordTable[[#This Row],[METRC]],METRC!A:B,2,FALSE),4)=LEFT(RecordTable[[#This Row],[CloneBarcode]],4),"match","MISMATCH"),"dead")</f>
        <v>dead</v>
      </c>
      <c r="F6194" s="92" t="str">
        <f>_xlfn.IFNA(INDEX(Table6[[#All],[Location]],MATCH(RecordTable[[#This Row],[METRC]],Table6[Tag],0)),"DEAD")</f>
        <v>DEAD</v>
      </c>
    </row>
    <row r="6195" spans="1:6" x14ac:dyDescent="0.25">
      <c r="A6195" t="s">
        <v>249</v>
      </c>
      <c r="B6195" t="s">
        <v>2629</v>
      </c>
      <c r="C6195" s="18" t="s">
        <v>2855</v>
      </c>
      <c r="D6195" s="92">
        <v>44048</v>
      </c>
      <c r="E6195" s="92" t="str">
        <f>_xlfn.IFNA(IF(LEFT(VLOOKUP(RecordTable[[#This Row],[METRC]],METRC!A:B,2,FALSE),4)=LEFT(RecordTable[[#This Row],[CloneBarcode]],4),"match","MISMATCH"),"dead")</f>
        <v>dead</v>
      </c>
      <c r="F6195" s="92" t="str">
        <f>_xlfn.IFNA(INDEX(Table6[[#All],[Location]],MATCH(RecordTable[[#This Row],[METRC]],Table6[Tag],0)),"DEAD")</f>
        <v>DEAD</v>
      </c>
    </row>
    <row r="6196" spans="1:6" x14ac:dyDescent="0.25">
      <c r="A6196" t="s">
        <v>238</v>
      </c>
      <c r="B6196" t="s">
        <v>2639</v>
      </c>
      <c r="C6196" s="18" t="s">
        <v>2842</v>
      </c>
      <c r="D6196" s="92">
        <v>44048</v>
      </c>
      <c r="E6196" s="92" t="str">
        <f>_xlfn.IFNA(IF(LEFT(VLOOKUP(RecordTable[[#This Row],[METRC]],METRC!A:B,2,FALSE),4)=LEFT(RecordTable[[#This Row],[CloneBarcode]],4),"match","MISMATCH"),"dead")</f>
        <v>dead</v>
      </c>
      <c r="F6196" s="92" t="str">
        <f>_xlfn.IFNA(INDEX(Table6[[#All],[Location]],MATCH(RecordTable[[#This Row],[METRC]],Table6[Tag],0)),"DEAD")</f>
        <v>DEAD</v>
      </c>
    </row>
    <row r="6197" spans="1:6" x14ac:dyDescent="0.25">
      <c r="A6197" t="s">
        <v>166</v>
      </c>
      <c r="B6197" t="s">
        <v>117</v>
      </c>
      <c r="C6197" s="18" t="s">
        <v>2767</v>
      </c>
      <c r="D6197" s="92">
        <v>44048</v>
      </c>
      <c r="E6197" s="92" t="str">
        <f>_xlfn.IFNA(IF(LEFT(VLOOKUP(RecordTable[[#This Row],[METRC]],METRC!A:B,2,FALSE),4)=LEFT(RecordTable[[#This Row],[CloneBarcode]],4),"match","MISMATCH"),"dead")</f>
        <v>dead</v>
      </c>
      <c r="F6197" s="92" t="str">
        <f>_xlfn.IFNA(INDEX(Table6[[#All],[Location]],MATCH(RecordTable[[#This Row],[METRC]],Table6[Tag],0)),"DEAD")</f>
        <v>DEAD</v>
      </c>
    </row>
    <row r="6198" spans="1:6" x14ac:dyDescent="0.25">
      <c r="A6198" t="s">
        <v>251</v>
      </c>
      <c r="B6198" t="s">
        <v>229</v>
      </c>
      <c r="C6198" s="18" t="s">
        <v>2858</v>
      </c>
      <c r="D6198" s="92">
        <v>44048</v>
      </c>
      <c r="E6198" s="92" t="str">
        <f>_xlfn.IFNA(IF(LEFT(VLOOKUP(RecordTable[[#This Row],[METRC]],METRC!A:B,2,FALSE),4)=LEFT(RecordTable[[#This Row],[CloneBarcode]],4),"match","MISMATCH"),"dead")</f>
        <v>dead</v>
      </c>
      <c r="F6198" s="92" t="str">
        <f>_xlfn.IFNA(INDEX(Table6[[#All],[Location]],MATCH(RecordTable[[#This Row],[METRC]],Table6[Tag],0)),"DEAD")</f>
        <v>DEAD</v>
      </c>
    </row>
    <row r="6199" spans="1:6" x14ac:dyDescent="0.25">
      <c r="A6199" t="s">
        <v>188</v>
      </c>
      <c r="B6199" t="s">
        <v>2645</v>
      </c>
      <c r="C6199" s="18" t="s">
        <v>2781</v>
      </c>
      <c r="D6199" s="92">
        <v>44048</v>
      </c>
      <c r="E6199" s="92" t="str">
        <f>_xlfn.IFNA(IF(LEFT(VLOOKUP(RecordTable[[#This Row],[METRC]],METRC!A:B,2,FALSE),4)=LEFT(RecordTable[[#This Row],[CloneBarcode]],4),"match","MISMATCH"),"dead")</f>
        <v>dead</v>
      </c>
      <c r="F6199" s="92" t="str">
        <f>_xlfn.IFNA(INDEX(Table6[[#All],[Location]],MATCH(RecordTable[[#This Row],[METRC]],Table6[Tag],0)),"DEAD")</f>
        <v>DEAD</v>
      </c>
    </row>
    <row r="6200" spans="1:6" x14ac:dyDescent="0.25">
      <c r="A6200" t="s">
        <v>92</v>
      </c>
      <c r="B6200" t="s">
        <v>2659</v>
      </c>
      <c r="C6200" s="18" t="s">
        <v>2707</v>
      </c>
      <c r="D6200" s="92">
        <v>44048</v>
      </c>
      <c r="E6200" s="92" t="str">
        <f>_xlfn.IFNA(IF(LEFT(VLOOKUP(RecordTable[[#This Row],[METRC]],METRC!A:B,2,FALSE),4)=LEFT(RecordTable[[#This Row],[CloneBarcode]],4),"match","MISMATCH"),"dead")</f>
        <v>dead</v>
      </c>
      <c r="F6200" s="92" t="str">
        <f>_xlfn.IFNA(INDEX(Table6[[#All],[Location]],MATCH(RecordTable[[#This Row],[METRC]],Table6[Tag],0)),"DEAD")</f>
        <v>DEAD</v>
      </c>
    </row>
    <row r="6201" spans="1:6" x14ac:dyDescent="0.25">
      <c r="A6201" t="s">
        <v>186</v>
      </c>
      <c r="B6201" t="s">
        <v>2649</v>
      </c>
      <c r="C6201" s="18" t="s">
        <v>2780</v>
      </c>
      <c r="D6201" s="92">
        <v>44048</v>
      </c>
      <c r="E6201" s="92" t="str">
        <f>_xlfn.IFNA(IF(LEFT(VLOOKUP(RecordTable[[#This Row],[METRC]],METRC!A:B,2,FALSE),4)=LEFT(RecordTable[[#This Row],[CloneBarcode]],4),"match","MISMATCH"),"dead")</f>
        <v>dead</v>
      </c>
      <c r="F6201" s="92" t="str">
        <f>_xlfn.IFNA(INDEX(Table6[[#All],[Location]],MATCH(RecordTable[[#This Row],[METRC]],Table6[Tag],0)),"DEAD")</f>
        <v>DEAD</v>
      </c>
    </row>
    <row r="6202" spans="1:6" x14ac:dyDescent="0.25">
      <c r="A6202" t="s">
        <v>129</v>
      </c>
      <c r="B6202" t="s">
        <v>2741</v>
      </c>
      <c r="C6202" s="18" t="s">
        <v>2742</v>
      </c>
      <c r="D6202" s="92">
        <v>44048</v>
      </c>
      <c r="E6202" s="92" t="str">
        <f>_xlfn.IFNA(IF(LEFT(VLOOKUP(RecordTable[[#This Row],[METRC]],METRC!A:B,2,FALSE),4)=LEFT(RecordTable[[#This Row],[CloneBarcode]],4),"match","MISMATCH"),"dead")</f>
        <v>dead</v>
      </c>
      <c r="F6202" s="92" t="str">
        <f>_xlfn.IFNA(INDEX(Table6[[#All],[Location]],MATCH(RecordTable[[#This Row],[METRC]],Table6[Tag],0)),"DEAD")</f>
        <v>DEAD</v>
      </c>
    </row>
    <row r="6203" spans="1:6" x14ac:dyDescent="0.25">
      <c r="A6203" t="s">
        <v>246</v>
      </c>
      <c r="B6203" t="s">
        <v>117</v>
      </c>
      <c r="C6203" s="18" t="s">
        <v>2853</v>
      </c>
      <c r="D6203" s="92">
        <v>44048</v>
      </c>
      <c r="E6203" s="92" t="str">
        <f>_xlfn.IFNA(IF(LEFT(VLOOKUP(RecordTable[[#This Row],[METRC]],METRC!A:B,2,FALSE),4)=LEFT(RecordTable[[#This Row],[CloneBarcode]],4),"match","MISMATCH"),"dead")</f>
        <v>dead</v>
      </c>
      <c r="F6203" s="92" t="str">
        <f>_xlfn.IFNA(INDEX(Table6[[#All],[Location]],MATCH(RecordTable[[#This Row],[METRC]],Table6[Tag],0)),"DEAD")</f>
        <v>DEAD</v>
      </c>
    </row>
    <row r="6204" spans="1:6" x14ac:dyDescent="0.25">
      <c r="A6204" t="s">
        <v>109</v>
      </c>
      <c r="B6204" t="s">
        <v>2723</v>
      </c>
      <c r="C6204" s="18" t="s">
        <v>2724</v>
      </c>
      <c r="D6204" s="92">
        <v>44048</v>
      </c>
      <c r="E6204" s="92" t="str">
        <f>_xlfn.IFNA(IF(LEFT(VLOOKUP(RecordTable[[#This Row],[METRC]],METRC!A:B,2,FALSE),4)=LEFT(RecordTable[[#This Row],[CloneBarcode]],4),"match","MISMATCH"),"dead")</f>
        <v>dead</v>
      </c>
      <c r="F6204" s="92" t="str">
        <f>_xlfn.IFNA(INDEX(Table6[[#All],[Location]],MATCH(RecordTable[[#This Row],[METRC]],Table6[Tag],0)),"DEAD")</f>
        <v>DEAD</v>
      </c>
    </row>
    <row r="6205" spans="1:6" x14ac:dyDescent="0.25">
      <c r="A6205" t="s">
        <v>66</v>
      </c>
      <c r="B6205" t="s">
        <v>2687</v>
      </c>
      <c r="C6205" s="18" t="s">
        <v>2688</v>
      </c>
      <c r="D6205" s="92">
        <v>44048</v>
      </c>
      <c r="E6205" s="92" t="str">
        <f>_xlfn.IFNA(IF(LEFT(VLOOKUP(RecordTable[[#This Row],[METRC]],METRC!A:B,2,FALSE),4)=LEFT(RecordTable[[#This Row],[CloneBarcode]],4),"match","MISMATCH"),"dead")</f>
        <v>dead</v>
      </c>
      <c r="F6205" s="92" t="str">
        <f>_xlfn.IFNA(INDEX(Table6[[#All],[Location]],MATCH(RecordTable[[#This Row],[METRC]],Table6[Tag],0)),"DEAD")</f>
        <v>DEAD</v>
      </c>
    </row>
    <row r="6206" spans="1:6" x14ac:dyDescent="0.25">
      <c r="A6206" t="s">
        <v>198</v>
      </c>
      <c r="B6206" t="s">
        <v>283</v>
      </c>
      <c r="C6206" s="18" t="s">
        <v>2787</v>
      </c>
      <c r="D6206" s="92">
        <v>44048</v>
      </c>
      <c r="E6206" s="92" t="str">
        <f>_xlfn.IFNA(IF(LEFT(VLOOKUP(RecordTable[[#This Row],[METRC]],METRC!A:B,2,FALSE),4)=LEFT(RecordTable[[#This Row],[CloneBarcode]],4),"match","MISMATCH"),"dead")</f>
        <v>dead</v>
      </c>
      <c r="F6206" s="92" t="str">
        <f>_xlfn.IFNA(INDEX(Table6[[#All],[Location]],MATCH(RecordTable[[#This Row],[METRC]],Table6[Tag],0)),"DEAD")</f>
        <v>DEAD</v>
      </c>
    </row>
    <row r="6207" spans="1:6" x14ac:dyDescent="0.25">
      <c r="A6207" t="s">
        <v>144</v>
      </c>
      <c r="B6207" t="s">
        <v>2754</v>
      </c>
      <c r="C6207" s="18" t="s">
        <v>2755</v>
      </c>
      <c r="D6207" s="92">
        <v>44048</v>
      </c>
      <c r="E6207" s="92" t="str">
        <f>_xlfn.IFNA(IF(LEFT(VLOOKUP(RecordTable[[#This Row],[METRC]],METRC!A:B,2,FALSE),4)=LEFT(RecordTable[[#This Row],[CloneBarcode]],4),"match","MISMATCH"),"dead")</f>
        <v>dead</v>
      </c>
      <c r="F6207" s="92" t="str">
        <f>_xlfn.IFNA(INDEX(Table6[[#All],[Location]],MATCH(RecordTable[[#This Row],[METRC]],Table6[Tag],0)),"DEAD")</f>
        <v>DEAD</v>
      </c>
    </row>
    <row r="6208" spans="1:6" x14ac:dyDescent="0.25">
      <c r="A6208" t="s">
        <v>42</v>
      </c>
      <c r="B6208" t="s">
        <v>2664</v>
      </c>
      <c r="C6208" s="18" t="s">
        <v>2665</v>
      </c>
      <c r="D6208" s="92">
        <v>44048</v>
      </c>
      <c r="E6208" s="92" t="str">
        <f>_xlfn.IFNA(IF(LEFT(VLOOKUP(RecordTable[[#This Row],[METRC]],METRC!A:B,2,FALSE),4)=LEFT(RecordTable[[#This Row],[CloneBarcode]],4),"match","MISMATCH"),"dead")</f>
        <v>dead</v>
      </c>
      <c r="F6208" s="92" t="str">
        <f>_xlfn.IFNA(INDEX(Table6[[#All],[Location]],MATCH(RecordTable[[#This Row],[METRC]],Table6[Tag],0)),"DEAD")</f>
        <v>DEAD</v>
      </c>
    </row>
    <row r="6209" spans="1:6" x14ac:dyDescent="0.25">
      <c r="A6209" t="s">
        <v>293</v>
      </c>
      <c r="B6209" t="s">
        <v>2669</v>
      </c>
      <c r="C6209" s="18" t="s">
        <v>2901</v>
      </c>
      <c r="D6209" s="92">
        <v>44048</v>
      </c>
      <c r="E6209" s="92" t="str">
        <f>_xlfn.IFNA(IF(LEFT(VLOOKUP(RecordTable[[#This Row],[METRC]],METRC!A:B,2,FALSE),4)=LEFT(RecordTable[[#This Row],[CloneBarcode]],4),"match","MISMATCH"),"dead")</f>
        <v>dead</v>
      </c>
      <c r="F6209" s="92" t="str">
        <f>_xlfn.IFNA(INDEX(Table6[[#All],[Location]],MATCH(RecordTable[[#This Row],[METRC]],Table6[Tag],0)),"DEAD")</f>
        <v>DEAD</v>
      </c>
    </row>
    <row r="6210" spans="1:6" x14ac:dyDescent="0.25">
      <c r="A6210" t="s">
        <v>19</v>
      </c>
      <c r="B6210" t="s">
        <v>2642</v>
      </c>
      <c r="C6210" s="18" t="s">
        <v>2643</v>
      </c>
      <c r="D6210" s="92">
        <v>44048</v>
      </c>
      <c r="E6210" s="92" t="str">
        <f>_xlfn.IFNA(IF(LEFT(VLOOKUP(RecordTable[[#This Row],[METRC]],METRC!A:B,2,FALSE),4)=LEFT(RecordTable[[#This Row],[CloneBarcode]],4),"match","MISMATCH"),"dead")</f>
        <v>dead</v>
      </c>
      <c r="F6210" s="92" t="str">
        <f>_xlfn.IFNA(INDEX(Table6[[#All],[Location]],MATCH(RecordTable[[#This Row],[METRC]],Table6[Tag],0)),"DEAD")</f>
        <v>DEAD</v>
      </c>
    </row>
    <row r="6211" spans="1:6" x14ac:dyDescent="0.25">
      <c r="A6211" t="s">
        <v>148</v>
      </c>
      <c r="B6211" t="s">
        <v>2667</v>
      </c>
      <c r="C6211" s="18" t="s">
        <v>2757</v>
      </c>
      <c r="D6211" s="92">
        <v>44048</v>
      </c>
      <c r="E6211" s="92" t="str">
        <f>_xlfn.IFNA(IF(LEFT(VLOOKUP(RecordTable[[#This Row],[METRC]],METRC!A:B,2,FALSE),4)=LEFT(RecordTable[[#This Row],[CloneBarcode]],4),"match","MISMATCH"),"dead")</f>
        <v>dead</v>
      </c>
      <c r="F6211" s="92" t="str">
        <f>_xlfn.IFNA(INDEX(Table6[[#All],[Location]],MATCH(RecordTable[[#This Row],[METRC]],Table6[Tag],0)),"DEAD")</f>
        <v>DEAD</v>
      </c>
    </row>
    <row r="6212" spans="1:6" x14ac:dyDescent="0.25">
      <c r="A6212" t="s">
        <v>7434</v>
      </c>
      <c r="B6212" t="s">
        <v>2659</v>
      </c>
      <c r="C6212" s="18" t="s">
        <v>7545</v>
      </c>
      <c r="D6212" s="92">
        <v>44048</v>
      </c>
      <c r="E6212" s="92" t="str">
        <f>_xlfn.IFNA(IF(LEFT(VLOOKUP(RecordTable[[#This Row],[METRC]],METRC!A:B,2,FALSE),4)=LEFT(RecordTable[[#This Row],[CloneBarcode]],4),"match","MISMATCH"),"dead")</f>
        <v>dead</v>
      </c>
      <c r="F6212" s="92" t="str">
        <f>_xlfn.IFNA(INDEX(Table6[[#All],[Location]],MATCH(RecordTable[[#This Row],[METRC]],Table6[Tag],0)),"DEAD")</f>
        <v>DEAD</v>
      </c>
    </row>
    <row r="6213" spans="1:6" x14ac:dyDescent="0.25">
      <c r="A6213" t="s">
        <v>7433</v>
      </c>
      <c r="B6213" t="s">
        <v>2659</v>
      </c>
      <c r="C6213" s="18" t="s">
        <v>7546</v>
      </c>
      <c r="D6213" s="92">
        <v>44048</v>
      </c>
      <c r="E6213" s="92" t="str">
        <f>_xlfn.IFNA(IF(LEFT(VLOOKUP(RecordTable[[#This Row],[METRC]],METRC!A:B,2,FALSE),4)=LEFT(RecordTable[[#This Row],[CloneBarcode]],4),"match","MISMATCH"),"dead")</f>
        <v>dead</v>
      </c>
      <c r="F6213" s="92" t="str">
        <f>_xlfn.IFNA(INDEX(Table6[[#All],[Location]],MATCH(RecordTable[[#This Row],[METRC]],Table6[Tag],0)),"DEAD")</f>
        <v>DEAD</v>
      </c>
    </row>
    <row r="6214" spans="1:6" x14ac:dyDescent="0.25">
      <c r="A6214" t="s">
        <v>7415</v>
      </c>
      <c r="B6214" t="s">
        <v>2629</v>
      </c>
      <c r="C6214" s="18" t="s">
        <v>7547</v>
      </c>
      <c r="D6214" s="92">
        <v>44048</v>
      </c>
      <c r="E6214" s="92" t="str">
        <f>_xlfn.IFNA(IF(LEFT(VLOOKUP(RecordTable[[#This Row],[METRC]],METRC!A:B,2,FALSE),4)=LEFT(RecordTable[[#This Row],[CloneBarcode]],4),"match","MISMATCH"),"dead")</f>
        <v>dead</v>
      </c>
      <c r="F6214" s="92" t="str">
        <f>_xlfn.IFNA(INDEX(Table6[[#All],[Location]],MATCH(RecordTable[[#This Row],[METRC]],Table6[Tag],0)),"DEAD")</f>
        <v>DEAD</v>
      </c>
    </row>
    <row r="6215" spans="1:6" x14ac:dyDescent="0.25">
      <c r="A6215" t="s">
        <v>7435</v>
      </c>
      <c r="B6215" t="s">
        <v>2659</v>
      </c>
      <c r="C6215" s="18" t="s">
        <v>7548</v>
      </c>
      <c r="D6215" s="92">
        <v>44048</v>
      </c>
      <c r="E6215" s="92" t="str">
        <f>_xlfn.IFNA(IF(LEFT(VLOOKUP(RecordTable[[#This Row],[METRC]],METRC!A:B,2,FALSE),4)=LEFT(RecordTable[[#This Row],[CloneBarcode]],4),"match","MISMATCH"),"dead")</f>
        <v>dead</v>
      </c>
      <c r="F6215" s="92" t="str">
        <f>_xlfn.IFNA(INDEX(Table6[[#All],[Location]],MATCH(RecordTable[[#This Row],[METRC]],Table6[Tag],0)),"DEAD")</f>
        <v>DEAD</v>
      </c>
    </row>
    <row r="6216" spans="1:6" x14ac:dyDescent="0.25">
      <c r="A6216" t="s">
        <v>7414</v>
      </c>
      <c r="B6216" t="s">
        <v>2629</v>
      </c>
      <c r="C6216" s="18" t="s">
        <v>7549</v>
      </c>
      <c r="D6216" s="92">
        <v>44048</v>
      </c>
      <c r="E6216" s="92" t="str">
        <f>_xlfn.IFNA(IF(LEFT(VLOOKUP(RecordTable[[#This Row],[METRC]],METRC!A:B,2,FALSE),4)=LEFT(RecordTable[[#This Row],[CloneBarcode]],4),"match","MISMATCH"),"dead")</f>
        <v>match</v>
      </c>
      <c r="F6216" s="92" t="str">
        <f>_xlfn.IFNA(INDEX(Table6[[#All],[Location]],MATCH(RecordTable[[#This Row],[METRC]],Table6[Tag],0)),"DEAD")</f>
        <v>MOTHER</v>
      </c>
    </row>
    <row r="6217" spans="1:6" x14ac:dyDescent="0.25">
      <c r="A6217" t="s">
        <v>7417</v>
      </c>
      <c r="B6217" t="s">
        <v>2629</v>
      </c>
      <c r="C6217" s="18" t="s">
        <v>7550</v>
      </c>
      <c r="D6217" s="92">
        <v>44048</v>
      </c>
      <c r="E6217" s="92" t="str">
        <f>_xlfn.IFNA(IF(LEFT(VLOOKUP(RecordTable[[#This Row],[METRC]],METRC!A:B,2,FALSE),4)=LEFT(RecordTable[[#This Row],[CloneBarcode]],4),"match","MISMATCH"),"dead")</f>
        <v>match</v>
      </c>
      <c r="F6217" s="92" t="str">
        <f>_xlfn.IFNA(INDEX(Table6[[#All],[Location]],MATCH(RecordTable[[#This Row],[METRC]],Table6[Tag],0)),"DEAD")</f>
        <v>MOTHER</v>
      </c>
    </row>
    <row r="6218" spans="1:6" x14ac:dyDescent="0.25">
      <c r="A6218" t="s">
        <v>7432</v>
      </c>
      <c r="B6218" t="s">
        <v>2715</v>
      </c>
      <c r="C6218" s="18" t="s">
        <v>7551</v>
      </c>
      <c r="D6218" s="92">
        <v>44048</v>
      </c>
      <c r="E6218" s="92" t="str">
        <f>_xlfn.IFNA(IF(LEFT(VLOOKUP(RecordTable[[#This Row],[METRC]],METRC!A:B,2,FALSE),4)=LEFT(RecordTable[[#This Row],[CloneBarcode]],4),"match","MISMATCH"),"dead")</f>
        <v>dead</v>
      </c>
      <c r="F6218" s="92" t="str">
        <f>_xlfn.IFNA(INDEX(Table6[[#All],[Location]],MATCH(RecordTable[[#This Row],[METRC]],Table6[Tag],0)),"DEAD")</f>
        <v>DEAD</v>
      </c>
    </row>
    <row r="6219" spans="1:6" x14ac:dyDescent="0.25">
      <c r="A6219" t="s">
        <v>7419</v>
      </c>
      <c r="B6219" t="s">
        <v>2734</v>
      </c>
      <c r="C6219" s="18" t="s">
        <v>7552</v>
      </c>
      <c r="D6219" s="92">
        <v>44048</v>
      </c>
      <c r="E6219" s="92" t="str">
        <f>_xlfn.IFNA(IF(LEFT(VLOOKUP(RecordTable[[#This Row],[METRC]],METRC!A:B,2,FALSE),4)=LEFT(RecordTable[[#This Row],[CloneBarcode]],4),"match","MISMATCH"),"dead")</f>
        <v>dead</v>
      </c>
      <c r="F6219" s="92" t="str">
        <f>_xlfn.IFNA(INDEX(Table6[[#All],[Location]],MATCH(RecordTable[[#This Row],[METRC]],Table6[Tag],0)),"DEAD")</f>
        <v>DEAD</v>
      </c>
    </row>
    <row r="6220" spans="1:6" x14ac:dyDescent="0.25">
      <c r="A6220" t="s">
        <v>7416</v>
      </c>
      <c r="B6220" t="s">
        <v>2629</v>
      </c>
      <c r="C6220" s="18" t="s">
        <v>7553</v>
      </c>
      <c r="D6220" s="92">
        <v>44048</v>
      </c>
      <c r="E6220" s="92" t="str">
        <f>_xlfn.IFNA(IF(LEFT(VLOOKUP(RecordTable[[#This Row],[METRC]],METRC!A:B,2,FALSE),4)=LEFT(RecordTable[[#This Row],[CloneBarcode]],4),"match","MISMATCH"),"dead")</f>
        <v>dead</v>
      </c>
      <c r="F6220" s="92" t="str">
        <f>_xlfn.IFNA(INDEX(Table6[[#All],[Location]],MATCH(RecordTable[[#This Row],[METRC]],Table6[Tag],0)),"DEAD")</f>
        <v>DEAD</v>
      </c>
    </row>
    <row r="6221" spans="1:6" x14ac:dyDescent="0.25">
      <c r="A6221" t="s">
        <v>7429</v>
      </c>
      <c r="B6221" t="s">
        <v>2715</v>
      </c>
      <c r="C6221" s="18" t="s">
        <v>7554</v>
      </c>
      <c r="D6221" s="92">
        <v>44048</v>
      </c>
      <c r="E6221" s="92" t="str">
        <f>_xlfn.IFNA(IF(LEFT(VLOOKUP(RecordTable[[#This Row],[METRC]],METRC!A:B,2,FALSE),4)=LEFT(RecordTable[[#This Row],[CloneBarcode]],4),"match","MISMATCH"),"dead")</f>
        <v>dead</v>
      </c>
      <c r="F6221" s="92" t="str">
        <f>_xlfn.IFNA(INDEX(Table6[[#All],[Location]],MATCH(RecordTable[[#This Row],[METRC]],Table6[Tag],0)),"DEAD")</f>
        <v>DEAD</v>
      </c>
    </row>
    <row r="6222" spans="1:6" x14ac:dyDescent="0.25">
      <c r="A6222" t="s">
        <v>7420</v>
      </c>
      <c r="B6222" t="s">
        <v>2734</v>
      </c>
      <c r="C6222" s="18" t="s">
        <v>7555</v>
      </c>
      <c r="D6222" s="92">
        <v>44048</v>
      </c>
      <c r="E6222" s="92" t="str">
        <f>_xlfn.IFNA(IF(LEFT(VLOOKUP(RecordTable[[#This Row],[METRC]],METRC!A:B,2,FALSE),4)=LEFT(RecordTable[[#This Row],[CloneBarcode]],4),"match","MISMATCH"),"dead")</f>
        <v>dead</v>
      </c>
      <c r="F6222" s="92" t="str">
        <f>_xlfn.IFNA(INDEX(Table6[[#All],[Location]],MATCH(RecordTable[[#This Row],[METRC]],Table6[Tag],0)),"DEAD")</f>
        <v>DEAD</v>
      </c>
    </row>
    <row r="6223" spans="1:6" x14ac:dyDescent="0.25">
      <c r="A6223" t="s">
        <v>7425</v>
      </c>
      <c r="B6223" t="s">
        <v>2642</v>
      </c>
      <c r="C6223" s="18" t="s">
        <v>7556</v>
      </c>
      <c r="D6223" s="92">
        <v>44048</v>
      </c>
      <c r="E6223" s="92" t="str">
        <f>_xlfn.IFNA(IF(LEFT(VLOOKUP(RecordTable[[#This Row],[METRC]],METRC!A:B,2,FALSE),4)=LEFT(RecordTable[[#This Row],[CloneBarcode]],4),"match","MISMATCH"),"dead")</f>
        <v>dead</v>
      </c>
      <c r="F6223" s="92" t="str">
        <f>_xlfn.IFNA(INDEX(Table6[[#All],[Location]],MATCH(RecordTable[[#This Row],[METRC]],Table6[Tag],0)),"DEAD")</f>
        <v>DEAD</v>
      </c>
    </row>
    <row r="6224" spans="1:6" x14ac:dyDescent="0.25">
      <c r="A6224" t="s">
        <v>7424</v>
      </c>
      <c r="B6224" t="s">
        <v>2642</v>
      </c>
      <c r="C6224" s="18" t="s">
        <v>7557</v>
      </c>
      <c r="D6224" s="92">
        <v>44048</v>
      </c>
      <c r="E6224" s="92" t="str">
        <f>_xlfn.IFNA(IF(LEFT(VLOOKUP(RecordTable[[#This Row],[METRC]],METRC!A:B,2,FALSE),4)=LEFT(RecordTable[[#This Row],[CloneBarcode]],4),"match","MISMATCH"),"dead")</f>
        <v>dead</v>
      </c>
      <c r="F6224" s="92" t="str">
        <f>_xlfn.IFNA(INDEX(Table6[[#All],[Location]],MATCH(RecordTable[[#This Row],[METRC]],Table6[Tag],0)),"DEAD")</f>
        <v>DEAD</v>
      </c>
    </row>
    <row r="6225" spans="1:6" x14ac:dyDescent="0.25">
      <c r="A6225" t="s">
        <v>7418</v>
      </c>
      <c r="B6225" t="s">
        <v>2734</v>
      </c>
      <c r="C6225" s="18" t="s">
        <v>7558</v>
      </c>
      <c r="D6225" s="92">
        <v>44048</v>
      </c>
      <c r="E6225" s="92" t="str">
        <f>_xlfn.IFNA(IF(LEFT(VLOOKUP(RecordTable[[#This Row],[METRC]],METRC!A:B,2,FALSE),4)=LEFT(RecordTable[[#This Row],[CloneBarcode]],4),"match","MISMATCH"),"dead")</f>
        <v>dead</v>
      </c>
      <c r="F6225" s="92" t="str">
        <f>_xlfn.IFNA(INDEX(Table6[[#All],[Location]],MATCH(RecordTable[[#This Row],[METRC]],Table6[Tag],0)),"DEAD")</f>
        <v>DEAD</v>
      </c>
    </row>
    <row r="6226" spans="1:6" x14ac:dyDescent="0.25">
      <c r="A6226" t="s">
        <v>7430</v>
      </c>
      <c r="B6226" t="s">
        <v>2715</v>
      </c>
      <c r="C6226" s="18" t="s">
        <v>7559</v>
      </c>
      <c r="D6226" s="92">
        <v>44048</v>
      </c>
      <c r="E6226" s="92" t="str">
        <f>_xlfn.IFNA(IF(LEFT(VLOOKUP(RecordTable[[#This Row],[METRC]],METRC!A:B,2,FALSE),4)=LEFT(RecordTable[[#This Row],[CloneBarcode]],4),"match","MISMATCH"),"dead")</f>
        <v>dead</v>
      </c>
      <c r="F6226" s="92" t="str">
        <f>_xlfn.IFNA(INDEX(Table6[[#All],[Location]],MATCH(RecordTable[[#This Row],[METRC]],Table6[Tag],0)),"DEAD")</f>
        <v>DEAD</v>
      </c>
    </row>
    <row r="6227" spans="1:6" x14ac:dyDescent="0.25">
      <c r="A6227" t="s">
        <v>7431</v>
      </c>
      <c r="B6227" t="s">
        <v>2715</v>
      </c>
      <c r="C6227" s="18" t="s">
        <v>7560</v>
      </c>
      <c r="D6227" s="92">
        <v>44048</v>
      </c>
      <c r="E6227" s="92" t="str">
        <f>_xlfn.IFNA(IF(LEFT(VLOOKUP(RecordTable[[#This Row],[METRC]],METRC!A:B,2,FALSE),4)=LEFT(RecordTable[[#This Row],[CloneBarcode]],4),"match","MISMATCH"),"dead")</f>
        <v>dead</v>
      </c>
      <c r="F6227" s="92" t="str">
        <f>_xlfn.IFNA(INDEX(Table6[[#All],[Location]],MATCH(RecordTable[[#This Row],[METRC]],Table6[Tag],0)),"DEAD")</f>
        <v>DEAD</v>
      </c>
    </row>
    <row r="6228" spans="1:6" x14ac:dyDescent="0.25">
      <c r="A6228" t="s">
        <v>7426</v>
      </c>
      <c r="B6228" t="s">
        <v>2645</v>
      </c>
      <c r="C6228" s="18" t="s">
        <v>7561</v>
      </c>
      <c r="D6228" s="92">
        <v>44048</v>
      </c>
      <c r="E6228" s="92" t="str">
        <f>_xlfn.IFNA(IF(LEFT(VLOOKUP(RecordTable[[#This Row],[METRC]],METRC!A:B,2,FALSE),4)=LEFT(RecordTable[[#This Row],[CloneBarcode]],4),"match","MISMATCH"),"dead")</f>
        <v>dead</v>
      </c>
      <c r="F6228" s="92" t="str">
        <f>_xlfn.IFNA(INDEX(Table6[[#All],[Location]],MATCH(RecordTable[[#This Row],[METRC]],Table6[Tag],0)),"DEAD")</f>
        <v>DEAD</v>
      </c>
    </row>
    <row r="6229" spans="1:6" x14ac:dyDescent="0.25">
      <c r="A6229" t="s">
        <v>7436</v>
      </c>
      <c r="B6229" t="s">
        <v>283</v>
      </c>
      <c r="C6229" s="18" t="s">
        <v>7562</v>
      </c>
      <c r="D6229" s="92">
        <v>44048</v>
      </c>
      <c r="E6229" s="92" t="str">
        <f>_xlfn.IFNA(IF(LEFT(VLOOKUP(RecordTable[[#This Row],[METRC]],METRC!A:B,2,FALSE),4)=LEFT(RecordTable[[#This Row],[CloneBarcode]],4),"match","MISMATCH"),"dead")</f>
        <v>dead</v>
      </c>
      <c r="F6229" s="92" t="str">
        <f>_xlfn.IFNA(INDEX(Table6[[#All],[Location]],MATCH(RecordTable[[#This Row],[METRC]],Table6[Tag],0)),"DEAD")</f>
        <v>DEAD</v>
      </c>
    </row>
    <row r="6230" spans="1:6" x14ac:dyDescent="0.25">
      <c r="A6230" t="s">
        <v>7423</v>
      </c>
      <c r="B6230" t="s">
        <v>62</v>
      </c>
      <c r="C6230" s="18" t="s">
        <v>7563</v>
      </c>
      <c r="D6230" s="92">
        <v>44048</v>
      </c>
      <c r="E6230" s="92" t="str">
        <f>_xlfn.IFNA(IF(LEFT(VLOOKUP(RecordTable[[#This Row],[METRC]],METRC!A:B,2,FALSE),4)=LEFT(RecordTable[[#This Row],[CloneBarcode]],4),"match","MISMATCH"),"dead")</f>
        <v>dead</v>
      </c>
      <c r="F6230" s="92" t="str">
        <f>_xlfn.IFNA(INDEX(Table6[[#All],[Location]],MATCH(RecordTable[[#This Row],[METRC]],Table6[Tag],0)),"DEAD")</f>
        <v>DEAD</v>
      </c>
    </row>
    <row r="6231" spans="1:6" x14ac:dyDescent="0.25">
      <c r="A6231" t="s">
        <v>7421</v>
      </c>
      <c r="B6231" t="s">
        <v>62</v>
      </c>
      <c r="C6231" s="18" t="s">
        <v>7564</v>
      </c>
      <c r="D6231" s="92">
        <v>44048</v>
      </c>
      <c r="E6231" s="92" t="str">
        <f>_xlfn.IFNA(IF(LEFT(VLOOKUP(RecordTable[[#This Row],[METRC]],METRC!A:B,2,FALSE),4)=LEFT(RecordTable[[#This Row],[CloneBarcode]],4),"match","MISMATCH"),"dead")</f>
        <v>dead</v>
      </c>
      <c r="F6231" s="92" t="str">
        <f>_xlfn.IFNA(INDEX(Table6[[#All],[Location]],MATCH(RecordTable[[#This Row],[METRC]],Table6[Tag],0)),"DEAD")</f>
        <v>DEAD</v>
      </c>
    </row>
    <row r="6232" spans="1:6" x14ac:dyDescent="0.25">
      <c r="A6232" t="s">
        <v>7427</v>
      </c>
      <c r="B6232" t="s">
        <v>2645</v>
      </c>
      <c r="C6232" s="18" t="s">
        <v>7565</v>
      </c>
      <c r="D6232" s="92">
        <v>44048</v>
      </c>
      <c r="E6232" s="92" t="str">
        <f>_xlfn.IFNA(IF(LEFT(VLOOKUP(RecordTable[[#This Row],[METRC]],METRC!A:B,2,FALSE),4)=LEFT(RecordTable[[#This Row],[CloneBarcode]],4),"match","MISMATCH"),"dead")</f>
        <v>dead</v>
      </c>
      <c r="F6232" s="92" t="str">
        <f>_xlfn.IFNA(INDEX(Table6[[#All],[Location]],MATCH(RecordTable[[#This Row],[METRC]],Table6[Tag],0)),"DEAD")</f>
        <v>DEAD</v>
      </c>
    </row>
    <row r="6233" spans="1:6" x14ac:dyDescent="0.25">
      <c r="A6233" t="s">
        <v>7428</v>
      </c>
      <c r="B6233" t="s">
        <v>2645</v>
      </c>
      <c r="C6233" s="18" t="s">
        <v>7566</v>
      </c>
      <c r="D6233" s="92">
        <v>44048</v>
      </c>
      <c r="E6233" s="92" t="str">
        <f>_xlfn.IFNA(IF(LEFT(VLOOKUP(RecordTable[[#This Row],[METRC]],METRC!A:B,2,FALSE),4)=LEFT(RecordTable[[#This Row],[CloneBarcode]],4),"match","MISMATCH"),"dead")</f>
        <v>dead</v>
      </c>
      <c r="F6233" s="92" t="str">
        <f>_xlfn.IFNA(INDEX(Table6[[#All],[Location]],MATCH(RecordTable[[#This Row],[METRC]],Table6[Tag],0)),"DEAD")</f>
        <v>DEAD</v>
      </c>
    </row>
    <row r="6234" spans="1:6" x14ac:dyDescent="0.25">
      <c r="A6234" t="s">
        <v>7437</v>
      </c>
      <c r="B6234" t="s">
        <v>283</v>
      </c>
      <c r="C6234" s="18" t="s">
        <v>7567</v>
      </c>
      <c r="D6234" s="92">
        <v>44048</v>
      </c>
      <c r="E6234" s="92" t="str">
        <f>_xlfn.IFNA(IF(LEFT(VLOOKUP(RecordTable[[#This Row],[METRC]],METRC!A:B,2,FALSE),4)=LEFT(RecordTable[[#This Row],[CloneBarcode]],4),"match","MISMATCH"),"dead")</f>
        <v>dead</v>
      </c>
      <c r="F6234" s="92" t="str">
        <f>_xlfn.IFNA(INDEX(Table6[[#All],[Location]],MATCH(RecordTable[[#This Row],[METRC]],Table6[Tag],0)),"DEAD")</f>
        <v>DEAD</v>
      </c>
    </row>
    <row r="6235" spans="1:6" x14ac:dyDescent="0.25">
      <c r="A6235" t="s">
        <v>7412</v>
      </c>
      <c r="B6235" t="s">
        <v>2649</v>
      </c>
      <c r="C6235" s="18" t="s">
        <v>7568</v>
      </c>
      <c r="D6235" s="92">
        <v>44048</v>
      </c>
      <c r="E6235" s="92" t="str">
        <f>_xlfn.IFNA(IF(LEFT(VLOOKUP(RecordTable[[#This Row],[METRC]],METRC!A:B,2,FALSE),4)=LEFT(RecordTable[[#This Row],[CloneBarcode]],4),"match","MISMATCH"),"dead")</f>
        <v>dead</v>
      </c>
      <c r="F6235" s="92" t="str">
        <f>_xlfn.IFNA(INDEX(Table6[[#All],[Location]],MATCH(RecordTable[[#This Row],[METRC]],Table6[Tag],0)),"DEAD")</f>
        <v>DEAD</v>
      </c>
    </row>
    <row r="6236" spans="1:6" x14ac:dyDescent="0.25">
      <c r="A6236" t="s">
        <v>7409</v>
      </c>
      <c r="B6236" t="s">
        <v>2649</v>
      </c>
      <c r="C6236" s="18" t="s">
        <v>7569</v>
      </c>
      <c r="D6236" s="92">
        <v>44048</v>
      </c>
      <c r="E6236" s="92" t="str">
        <f>_xlfn.IFNA(IF(LEFT(VLOOKUP(RecordTable[[#This Row],[METRC]],METRC!A:B,2,FALSE),4)=LEFT(RecordTable[[#This Row],[CloneBarcode]],4),"match","MISMATCH"),"dead")</f>
        <v>dead</v>
      </c>
      <c r="F6236" s="92" t="str">
        <f>_xlfn.IFNA(INDEX(Table6[[#All],[Location]],MATCH(RecordTable[[#This Row],[METRC]],Table6[Tag],0)),"DEAD")</f>
        <v>DEAD</v>
      </c>
    </row>
    <row r="6237" spans="1:6" x14ac:dyDescent="0.25">
      <c r="A6237" t="s">
        <v>7422</v>
      </c>
      <c r="B6237" t="s">
        <v>62</v>
      </c>
      <c r="C6237" s="18" t="s">
        <v>7570</v>
      </c>
      <c r="D6237" s="92">
        <v>44048</v>
      </c>
      <c r="E6237" s="92" t="str">
        <f>_xlfn.IFNA(IF(LEFT(VLOOKUP(RecordTable[[#This Row],[METRC]],METRC!A:B,2,FALSE),4)=LEFT(RecordTable[[#This Row],[CloneBarcode]],4),"match","MISMATCH"),"dead")</f>
        <v>dead</v>
      </c>
      <c r="F6237" s="92" t="str">
        <f>_xlfn.IFNA(INDEX(Table6[[#All],[Location]],MATCH(RecordTable[[#This Row],[METRC]],Table6[Tag],0)),"DEAD")</f>
        <v>DEAD</v>
      </c>
    </row>
    <row r="6238" spans="1:6" x14ac:dyDescent="0.25">
      <c r="A6238" t="s">
        <v>7411</v>
      </c>
      <c r="B6238" t="s">
        <v>2649</v>
      </c>
      <c r="C6238" s="18" t="s">
        <v>7571</v>
      </c>
      <c r="D6238" s="92">
        <v>44048</v>
      </c>
      <c r="E6238" s="92" t="str">
        <f>_xlfn.IFNA(IF(LEFT(VLOOKUP(RecordTable[[#This Row],[METRC]],METRC!A:B,2,FALSE),4)=LEFT(RecordTable[[#This Row],[CloneBarcode]],4),"match","MISMATCH"),"dead")</f>
        <v>dead</v>
      </c>
      <c r="F6238" s="92" t="str">
        <f>_xlfn.IFNA(INDEX(Table6[[#All],[Location]],MATCH(RecordTable[[#This Row],[METRC]],Table6[Tag],0)),"DEAD")</f>
        <v>DEAD</v>
      </c>
    </row>
    <row r="6239" spans="1:6" x14ac:dyDescent="0.25">
      <c r="A6239" t="s">
        <v>7410</v>
      </c>
      <c r="B6239" t="s">
        <v>2649</v>
      </c>
      <c r="C6239" s="18" t="s">
        <v>7572</v>
      </c>
      <c r="D6239" s="92">
        <v>44048</v>
      </c>
      <c r="E6239" s="92" t="str">
        <f>_xlfn.IFNA(IF(LEFT(VLOOKUP(RecordTable[[#This Row],[METRC]],METRC!A:B,2,FALSE),4)=LEFT(RecordTable[[#This Row],[CloneBarcode]],4),"match","MISMATCH"),"dead")</f>
        <v>dead</v>
      </c>
      <c r="F6239" s="92" t="str">
        <f>_xlfn.IFNA(INDEX(Table6[[#All],[Location]],MATCH(RecordTable[[#This Row],[METRC]],Table6[Tag],0)),"DEAD")</f>
        <v>DEAD</v>
      </c>
    </row>
    <row r="6240" spans="1:6" x14ac:dyDescent="0.25">
      <c r="A6240" t="s">
        <v>7478</v>
      </c>
      <c r="B6240" t="s">
        <v>2669</v>
      </c>
      <c r="C6240" s="18" t="s">
        <v>7573</v>
      </c>
      <c r="D6240" s="92">
        <v>44048</v>
      </c>
      <c r="E6240" s="92" t="str">
        <f>_xlfn.IFNA(IF(LEFT(VLOOKUP(RecordTable[[#This Row],[METRC]],METRC!A:B,2,FALSE),4)=LEFT(RecordTable[[#This Row],[CloneBarcode]],4),"match","MISMATCH"),"dead")</f>
        <v>dead</v>
      </c>
      <c r="F6240" s="92" t="str">
        <f>_xlfn.IFNA(INDEX(Table6[[#All],[Location]],MATCH(RecordTable[[#This Row],[METRC]],Table6[Tag],0)),"DEAD")</f>
        <v>DEAD</v>
      </c>
    </row>
    <row r="6241" spans="1:6" x14ac:dyDescent="0.25">
      <c r="A6241" t="s">
        <v>7438</v>
      </c>
      <c r="B6241" t="s">
        <v>2669</v>
      </c>
      <c r="C6241" s="18" t="s">
        <v>7574</v>
      </c>
      <c r="D6241" s="92">
        <v>44048</v>
      </c>
      <c r="E6241" s="92" t="str">
        <f>_xlfn.IFNA(IF(LEFT(VLOOKUP(RecordTable[[#This Row],[METRC]],METRC!A:B,2,FALSE),4)=LEFT(RecordTable[[#This Row],[CloneBarcode]],4),"match","MISMATCH"),"dead")</f>
        <v>dead</v>
      </c>
      <c r="F6241" s="92" t="str">
        <f>_xlfn.IFNA(INDEX(Table6[[#All],[Location]],MATCH(RecordTable[[#This Row],[METRC]],Table6[Tag],0)),"DEAD")</f>
        <v>DEAD</v>
      </c>
    </row>
    <row r="6242" spans="1:6" x14ac:dyDescent="0.25">
      <c r="A6242" t="s">
        <v>1137</v>
      </c>
      <c r="B6242" t="s">
        <v>2750</v>
      </c>
      <c r="C6242" s="18" t="s">
        <v>7379</v>
      </c>
      <c r="D6242" s="92">
        <v>44048</v>
      </c>
      <c r="E6242" s="92" t="str">
        <f>_xlfn.IFNA(IF(LEFT(VLOOKUP(RecordTable[[#This Row],[METRC]],METRC!A:B,2,FALSE),4)=LEFT(RecordTable[[#This Row],[CloneBarcode]],4),"match","MISMATCH"),"dead")</f>
        <v>dead</v>
      </c>
      <c r="F6242" s="92" t="str">
        <f>_xlfn.IFNA(INDEX(Table6[[#All],[Location]],MATCH(RecordTable[[#This Row],[METRC]],Table6[Tag],0)),"DEAD")</f>
        <v>DEAD</v>
      </c>
    </row>
    <row r="6243" spans="1:6" x14ac:dyDescent="0.25">
      <c r="A6243" t="s">
        <v>934</v>
      </c>
      <c r="B6243" t="s">
        <v>2687</v>
      </c>
      <c r="C6243" s="18" t="s">
        <v>7376</v>
      </c>
      <c r="D6243" s="92">
        <v>44048</v>
      </c>
      <c r="E6243" s="92" t="str">
        <f>_xlfn.IFNA(IF(LEFT(VLOOKUP(RecordTable[[#This Row],[METRC]],METRC!A:B,2,FALSE),4)=LEFT(RecordTable[[#This Row],[CloneBarcode]],4),"match","MISMATCH"),"dead")</f>
        <v>dead</v>
      </c>
      <c r="F6243" s="92" t="str">
        <f>_xlfn.IFNA(INDEX(Table6[[#All],[Location]],MATCH(RecordTable[[#This Row],[METRC]],Table6[Tag],0)),"DEAD")</f>
        <v>DEAD</v>
      </c>
    </row>
    <row r="6244" spans="1:6" x14ac:dyDescent="0.25">
      <c r="A6244" t="s">
        <v>1732</v>
      </c>
      <c r="B6244" t="s">
        <v>2659</v>
      </c>
      <c r="C6244" s="18" t="s">
        <v>7381</v>
      </c>
      <c r="D6244" s="92">
        <v>44048</v>
      </c>
      <c r="E6244" s="92" t="str">
        <f>_xlfn.IFNA(IF(LEFT(VLOOKUP(RecordTable[[#This Row],[METRC]],METRC!A:B,2,FALSE),4)=LEFT(RecordTable[[#This Row],[CloneBarcode]],4),"match","MISMATCH"),"dead")</f>
        <v>dead</v>
      </c>
      <c r="F6244" s="92" t="str">
        <f>_xlfn.IFNA(INDEX(Table6[[#All],[Location]],MATCH(RecordTable[[#This Row],[METRC]],Table6[Tag],0)),"DEAD")</f>
        <v>DEAD</v>
      </c>
    </row>
    <row r="6245" spans="1:6" x14ac:dyDescent="0.25">
      <c r="A6245" t="s">
        <v>220</v>
      </c>
      <c r="B6245" t="s">
        <v>2818</v>
      </c>
      <c r="C6245" s="18" t="s">
        <v>2819</v>
      </c>
      <c r="D6245" s="92">
        <v>44048</v>
      </c>
      <c r="E6245" s="92" t="str">
        <f>_xlfn.IFNA(IF(LEFT(VLOOKUP(RecordTable[[#This Row],[METRC]],METRC!A:B,2,FALSE),4)=LEFT(RecordTable[[#This Row],[CloneBarcode]],4),"match","MISMATCH"),"dead")</f>
        <v>dead</v>
      </c>
      <c r="F6245" s="92" t="str">
        <f>_xlfn.IFNA(INDEX(Table6[[#All],[Location]],MATCH(RecordTable[[#This Row],[METRC]],Table6[Tag],0)),"DEAD")</f>
        <v>DEAD</v>
      </c>
    </row>
    <row r="6246" spans="1:6" x14ac:dyDescent="0.25">
      <c r="A6246" t="s">
        <v>212</v>
      </c>
      <c r="B6246" t="s">
        <v>2802</v>
      </c>
      <c r="C6246" s="18" t="s">
        <v>2803</v>
      </c>
      <c r="D6246" s="92">
        <v>44048</v>
      </c>
      <c r="E6246" s="92" t="str">
        <f>_xlfn.IFNA(IF(LEFT(VLOOKUP(RecordTable[[#This Row],[METRC]],METRC!A:B,2,FALSE),4)=LEFT(RecordTable[[#This Row],[CloneBarcode]],4),"match","MISMATCH"),"dead")</f>
        <v>dead</v>
      </c>
      <c r="F6246" s="92" t="str">
        <f>_xlfn.IFNA(INDEX(Table6[[#All],[Location]],MATCH(RecordTable[[#This Row],[METRC]],Table6[Tag],0)),"DEAD")</f>
        <v>DEAD</v>
      </c>
    </row>
    <row r="6247" spans="1:6" x14ac:dyDescent="0.25">
      <c r="A6247" t="s">
        <v>1384</v>
      </c>
      <c r="B6247" t="s">
        <v>2715</v>
      </c>
      <c r="C6247" s="18" t="s">
        <v>7383</v>
      </c>
      <c r="D6247" s="92">
        <v>44048</v>
      </c>
      <c r="E6247" s="92" t="str">
        <f>_xlfn.IFNA(IF(LEFT(VLOOKUP(RecordTable[[#This Row],[METRC]],METRC!A:B,2,FALSE),4)=LEFT(RecordTable[[#This Row],[CloneBarcode]],4),"match","MISMATCH"),"dead")</f>
        <v>dead</v>
      </c>
      <c r="F6247" s="92" t="str">
        <f>_xlfn.IFNA(INDEX(Table6[[#All],[Location]],MATCH(RecordTable[[#This Row],[METRC]],Table6[Tag],0)),"DEAD")</f>
        <v>DEAD</v>
      </c>
    </row>
    <row r="6248" spans="1:6" x14ac:dyDescent="0.25">
      <c r="A6248" t="s">
        <v>230</v>
      </c>
      <c r="B6248" t="s">
        <v>2835</v>
      </c>
      <c r="C6248" s="18" t="s">
        <v>2836</v>
      </c>
      <c r="D6248" s="92">
        <v>44048</v>
      </c>
      <c r="E6248" s="92" t="str">
        <f>_xlfn.IFNA(IF(LEFT(VLOOKUP(RecordTable[[#This Row],[METRC]],METRC!A:B,2,FALSE),4)=LEFT(RecordTable[[#This Row],[CloneBarcode]],4),"match","MISMATCH"),"dead")</f>
        <v>dead</v>
      </c>
      <c r="F6248" s="92" t="str">
        <f>_xlfn.IFNA(INDEX(Table6[[#All],[Location]],MATCH(RecordTable[[#This Row],[METRC]],Table6[Tag],0)),"DEAD")</f>
        <v>DEAD</v>
      </c>
    </row>
    <row r="6249" spans="1:6" x14ac:dyDescent="0.25">
      <c r="A6249" t="s">
        <v>943</v>
      </c>
      <c r="B6249" t="s">
        <v>2664</v>
      </c>
      <c r="C6249" s="18" t="s">
        <v>7369</v>
      </c>
      <c r="D6249" s="92">
        <v>44048</v>
      </c>
      <c r="E6249" s="92" t="str">
        <f>_xlfn.IFNA(IF(LEFT(VLOOKUP(RecordTable[[#This Row],[METRC]],METRC!A:B,2,FALSE),4)=LEFT(RecordTable[[#This Row],[CloneBarcode]],4),"match","MISMATCH"),"dead")</f>
        <v>dead</v>
      </c>
      <c r="F6249" s="92" t="str">
        <f>_xlfn.IFNA(INDEX(Table6[[#All],[Location]],MATCH(RecordTable[[#This Row],[METRC]],Table6[Tag],0)),"DEAD")</f>
        <v>DEAD</v>
      </c>
    </row>
    <row r="6250" spans="1:6" x14ac:dyDescent="0.25">
      <c r="A6250" t="s">
        <v>241</v>
      </c>
      <c r="B6250" t="s">
        <v>2846</v>
      </c>
      <c r="C6250" s="18" t="s">
        <v>2847</v>
      </c>
      <c r="D6250" s="92">
        <v>44048</v>
      </c>
      <c r="E6250" s="92" t="str">
        <f>_xlfn.IFNA(IF(LEFT(VLOOKUP(RecordTable[[#This Row],[METRC]],METRC!A:B,2,FALSE),4)=LEFT(RecordTable[[#This Row],[CloneBarcode]],4),"match","MISMATCH"),"dead")</f>
        <v>dead</v>
      </c>
      <c r="F6250" s="92" t="str">
        <f>_xlfn.IFNA(INDEX(Table6[[#All],[Location]],MATCH(RecordTable[[#This Row],[METRC]],Table6[Tag],0)),"DEAD")</f>
        <v>DEAD</v>
      </c>
    </row>
    <row r="6251" spans="1:6" x14ac:dyDescent="0.25">
      <c r="A6251" t="s">
        <v>243</v>
      </c>
      <c r="B6251" t="s">
        <v>2850</v>
      </c>
      <c r="C6251" s="18" t="s">
        <v>2851</v>
      </c>
      <c r="D6251" s="92">
        <v>44048</v>
      </c>
      <c r="E6251" s="92" t="str">
        <f>_xlfn.IFNA(IF(LEFT(VLOOKUP(RecordTable[[#This Row],[METRC]],METRC!A:B,2,FALSE),4)=LEFT(RecordTable[[#This Row],[CloneBarcode]],4),"match","MISMATCH"),"dead")</f>
        <v>dead</v>
      </c>
      <c r="F6251" s="92" t="str">
        <f>_xlfn.IFNA(INDEX(Table6[[#All],[Location]],MATCH(RecordTable[[#This Row],[METRC]],Table6[Tag],0)),"DEAD")</f>
        <v>DEAD</v>
      </c>
    </row>
    <row r="6252" spans="1:6" x14ac:dyDescent="0.25">
      <c r="A6252" t="s">
        <v>239</v>
      </c>
      <c r="B6252" t="s">
        <v>2843</v>
      </c>
      <c r="C6252" s="18" t="s">
        <v>2844</v>
      </c>
      <c r="D6252" s="92">
        <v>44048</v>
      </c>
      <c r="E6252" s="92" t="str">
        <f>_xlfn.IFNA(IF(LEFT(VLOOKUP(RecordTable[[#This Row],[METRC]],METRC!A:B,2,FALSE),4)=LEFT(RecordTable[[#This Row],[CloneBarcode]],4),"match","MISMATCH"),"dead")</f>
        <v>dead</v>
      </c>
      <c r="F6252" s="92" t="str">
        <f>_xlfn.IFNA(INDEX(Table6[[#All],[Location]],MATCH(RecordTable[[#This Row],[METRC]],Table6[Tag],0)),"DEAD")</f>
        <v>DEAD</v>
      </c>
    </row>
    <row r="6253" spans="1:6" x14ac:dyDescent="0.25">
      <c r="A6253" t="s">
        <v>221</v>
      </c>
      <c r="B6253" t="s">
        <v>2820</v>
      </c>
      <c r="C6253" s="18" t="s">
        <v>2821</v>
      </c>
      <c r="D6253" s="92">
        <v>44048</v>
      </c>
      <c r="E6253" s="92" t="str">
        <f>_xlfn.IFNA(IF(LEFT(VLOOKUP(RecordTable[[#This Row],[METRC]],METRC!A:B,2,FALSE),4)=LEFT(RecordTable[[#This Row],[CloneBarcode]],4),"match","MISMATCH"),"dead")</f>
        <v>dead</v>
      </c>
      <c r="F6253" s="92" t="str">
        <f>_xlfn.IFNA(INDEX(Table6[[#All],[Location]],MATCH(RecordTable[[#This Row],[METRC]],Table6[Tag],0)),"DEAD")</f>
        <v>DEAD</v>
      </c>
    </row>
    <row r="6254" spans="1:6" x14ac:dyDescent="0.25">
      <c r="A6254" t="s">
        <v>1135</v>
      </c>
      <c r="B6254" t="s">
        <v>2693</v>
      </c>
      <c r="C6254" s="18" t="s">
        <v>7384</v>
      </c>
      <c r="D6254" s="92">
        <v>44048</v>
      </c>
      <c r="E6254" s="92" t="str">
        <f>_xlfn.IFNA(IF(LEFT(VLOOKUP(RecordTable[[#This Row],[METRC]],METRC!A:B,2,FALSE),4)=LEFT(RecordTable[[#This Row],[CloneBarcode]],4),"match","MISMATCH"),"dead")</f>
        <v>dead</v>
      </c>
      <c r="F6254" s="92" t="str">
        <f>_xlfn.IFNA(INDEX(Table6[[#All],[Location]],MATCH(RecordTable[[#This Row],[METRC]],Table6[Tag],0)),"DEAD")</f>
        <v>DEAD</v>
      </c>
    </row>
    <row r="6255" spans="1:6" x14ac:dyDescent="0.25">
      <c r="A6255" t="s">
        <v>1267</v>
      </c>
      <c r="B6255" t="s">
        <v>2672</v>
      </c>
      <c r="C6255" s="18" t="s">
        <v>7382</v>
      </c>
      <c r="D6255" s="92">
        <v>44048</v>
      </c>
      <c r="E6255" s="92" t="str">
        <f>_xlfn.IFNA(IF(LEFT(VLOOKUP(RecordTable[[#This Row],[METRC]],METRC!A:B,2,FALSE),4)=LEFT(RecordTable[[#This Row],[CloneBarcode]],4),"match","MISMATCH"),"dead")</f>
        <v>dead</v>
      </c>
      <c r="F6255" s="92" t="str">
        <f>_xlfn.IFNA(INDEX(Table6[[#All],[Location]],MATCH(RecordTable[[#This Row],[METRC]],Table6[Tag],0)),"DEAD")</f>
        <v>DEAD</v>
      </c>
    </row>
    <row r="6256" spans="1:6" x14ac:dyDescent="0.25">
      <c r="A6256" t="s">
        <v>6666</v>
      </c>
      <c r="B6256" t="s">
        <v>2639</v>
      </c>
      <c r="C6256" s="18" t="s">
        <v>7444</v>
      </c>
      <c r="D6256" s="92">
        <v>44048</v>
      </c>
      <c r="E6256" s="92" t="str">
        <f>_xlfn.IFNA(IF(LEFT(VLOOKUP(RecordTable[[#This Row],[METRC]],METRC!A:B,2,FALSE),4)=LEFT(RecordTable[[#This Row],[CloneBarcode]],4),"match","MISMATCH"),"dead")</f>
        <v>match</v>
      </c>
      <c r="F6256" s="92" t="str">
        <f>_xlfn.IFNA(INDEX(Table6[[#All],[Location]],MATCH(RecordTable[[#This Row],[METRC]],Table6[Tag],0)),"DEAD")</f>
        <v>MOTHER</v>
      </c>
    </row>
    <row r="6257" spans="1:6" x14ac:dyDescent="0.25">
      <c r="A6257" t="s">
        <v>5355</v>
      </c>
      <c r="B6257" t="s">
        <v>2629</v>
      </c>
      <c r="C6257" s="18" t="s">
        <v>7443</v>
      </c>
      <c r="D6257" s="92">
        <v>44048</v>
      </c>
      <c r="E6257" s="92" t="str">
        <f>_xlfn.IFNA(IF(LEFT(VLOOKUP(RecordTable[[#This Row],[METRC]],METRC!A:B,2,FALSE),4)=LEFT(RecordTable[[#This Row],[CloneBarcode]],4),"match","MISMATCH"),"dead")</f>
        <v>dead</v>
      </c>
      <c r="F6257" s="92" t="str">
        <f>_xlfn.IFNA(INDEX(Table6[[#All],[Location]],MATCH(RecordTable[[#This Row],[METRC]],Table6[Tag],0)),"DEAD")</f>
        <v>DEAD</v>
      </c>
    </row>
    <row r="6258" spans="1:6" x14ac:dyDescent="0.25">
      <c r="A6258" t="s">
        <v>6750</v>
      </c>
      <c r="B6258" t="s">
        <v>2659</v>
      </c>
      <c r="C6258" s="18" t="s">
        <v>7440</v>
      </c>
      <c r="D6258" s="92">
        <v>44048</v>
      </c>
      <c r="E6258" s="92" t="str">
        <f>_xlfn.IFNA(IF(LEFT(VLOOKUP(RecordTable[[#This Row],[METRC]],METRC!A:B,2,FALSE),4)=LEFT(RecordTable[[#This Row],[CloneBarcode]],4),"match","MISMATCH"),"dead")</f>
        <v>dead</v>
      </c>
      <c r="F6258" s="92" t="str">
        <f>_xlfn.IFNA(INDEX(Table6[[#All],[Location]],MATCH(RecordTable[[#This Row],[METRC]],Table6[Tag],0)),"DEAD")</f>
        <v>DEAD</v>
      </c>
    </row>
    <row r="6259" spans="1:6" x14ac:dyDescent="0.25">
      <c r="A6259" t="s">
        <v>6646</v>
      </c>
      <c r="B6259" t="s">
        <v>2639</v>
      </c>
      <c r="C6259" s="18" t="s">
        <v>7494</v>
      </c>
      <c r="D6259" s="92">
        <v>44048</v>
      </c>
      <c r="E6259" s="92" t="str">
        <f>_xlfn.IFNA(IF(LEFT(VLOOKUP(RecordTable[[#This Row],[METRC]],METRC!A:B,2,FALSE),4)=LEFT(RecordTable[[#This Row],[CloneBarcode]],4),"match","MISMATCH"),"dead")</f>
        <v>match</v>
      </c>
      <c r="F6259" s="92" t="str">
        <f>_xlfn.IFNA(INDEX(Table6[[#All],[Location]],MATCH(RecordTable[[#This Row],[METRC]],Table6[Tag],0)),"DEAD")</f>
        <v>Location</v>
      </c>
    </row>
    <row r="6260" spans="1:6" x14ac:dyDescent="0.25">
      <c r="A6260" t="s">
        <v>5373</v>
      </c>
      <c r="B6260" t="s">
        <v>229</v>
      </c>
      <c r="C6260" s="18" t="s">
        <v>7441</v>
      </c>
      <c r="D6260" s="92">
        <v>44048</v>
      </c>
      <c r="E6260" s="92" t="str">
        <f>_xlfn.IFNA(IF(LEFT(VLOOKUP(RecordTable[[#This Row],[METRC]],METRC!A:B,2,FALSE),4)=LEFT(RecordTable[[#This Row],[CloneBarcode]],4),"match","MISMATCH"),"dead")</f>
        <v>dead</v>
      </c>
      <c r="F6260" s="92" t="str">
        <f>_xlfn.IFNA(INDEX(Table6[[#All],[Location]],MATCH(RecordTable[[#This Row],[METRC]],Table6[Tag],0)),"DEAD")</f>
        <v>DEAD</v>
      </c>
    </row>
    <row r="6261" spans="1:6" x14ac:dyDescent="0.25">
      <c r="A6261" t="s">
        <v>5443</v>
      </c>
      <c r="B6261" t="s">
        <v>2734</v>
      </c>
      <c r="C6261" s="18" t="s">
        <v>7496</v>
      </c>
      <c r="D6261" s="92">
        <v>44048</v>
      </c>
      <c r="E6261" s="92" t="str">
        <f>_xlfn.IFNA(IF(LEFT(VLOOKUP(RecordTable[[#This Row],[METRC]],METRC!A:B,2,FALSE),4)=LEFT(RecordTable[[#This Row],[CloneBarcode]],4),"match","MISMATCH"),"dead")</f>
        <v>dead</v>
      </c>
      <c r="F6261" s="92" t="str">
        <f>_xlfn.IFNA(INDEX(Table6[[#All],[Location]],MATCH(RecordTable[[#This Row],[METRC]],Table6[Tag],0)),"DEAD")</f>
        <v>DEAD</v>
      </c>
    </row>
    <row r="6262" spans="1:6" x14ac:dyDescent="0.25">
      <c r="A6262" t="s">
        <v>5511</v>
      </c>
      <c r="B6262" t="s">
        <v>2734</v>
      </c>
      <c r="C6262" s="18" t="s">
        <v>7448</v>
      </c>
      <c r="D6262" s="92">
        <v>44048</v>
      </c>
      <c r="E6262" s="92" t="str">
        <f>_xlfn.IFNA(IF(LEFT(VLOOKUP(RecordTable[[#This Row],[METRC]],METRC!A:B,2,FALSE),4)=LEFT(RecordTable[[#This Row],[CloneBarcode]],4),"match","MISMATCH"),"dead")</f>
        <v>dead</v>
      </c>
      <c r="F6262" s="92" t="str">
        <f>_xlfn.IFNA(INDEX(Table6[[#All],[Location]],MATCH(RecordTable[[#This Row],[METRC]],Table6[Tag],0)),"DEAD")</f>
        <v>DEAD</v>
      </c>
    </row>
    <row r="6263" spans="1:6" x14ac:dyDescent="0.25">
      <c r="A6263" t="s">
        <v>5447</v>
      </c>
      <c r="B6263" t="s">
        <v>2734</v>
      </c>
      <c r="C6263" s="18" t="s">
        <v>7495</v>
      </c>
      <c r="D6263" s="92">
        <v>44048</v>
      </c>
      <c r="E6263" s="92" t="str">
        <f>_xlfn.IFNA(IF(LEFT(VLOOKUP(RecordTable[[#This Row],[METRC]],METRC!A:B,2,FALSE),4)=LEFT(RecordTable[[#This Row],[CloneBarcode]],4),"match","MISMATCH"),"dead")</f>
        <v>dead</v>
      </c>
      <c r="F6263" s="92" t="str">
        <f>_xlfn.IFNA(INDEX(Table6[[#All],[Location]],MATCH(RecordTable[[#This Row],[METRC]],Table6[Tag],0)),"DEAD")</f>
        <v>DEAD</v>
      </c>
    </row>
    <row r="6264" spans="1:6" x14ac:dyDescent="0.25">
      <c r="A6264" t="s">
        <v>5429</v>
      </c>
      <c r="B6264" t="s">
        <v>229</v>
      </c>
      <c r="C6264" s="18" t="s">
        <v>7446</v>
      </c>
      <c r="D6264" s="92">
        <v>44048</v>
      </c>
      <c r="E6264" s="92" t="str">
        <f>_xlfn.IFNA(IF(LEFT(VLOOKUP(RecordTable[[#This Row],[METRC]],METRC!A:B,2,FALSE),4)=LEFT(RecordTable[[#This Row],[CloneBarcode]],4),"match","MISMATCH"),"dead")</f>
        <v>dead</v>
      </c>
      <c r="F6264" s="92" t="str">
        <f>_xlfn.IFNA(INDEX(Table6[[#All],[Location]],MATCH(RecordTable[[#This Row],[METRC]],Table6[Tag],0)),"DEAD")</f>
        <v>DEAD</v>
      </c>
    </row>
    <row r="6265" spans="1:6" x14ac:dyDescent="0.25">
      <c r="A6265" t="s">
        <v>5330</v>
      </c>
      <c r="B6265" t="s">
        <v>2629</v>
      </c>
      <c r="C6265" s="18" t="s">
        <v>7445</v>
      </c>
      <c r="D6265" s="92">
        <v>44048</v>
      </c>
      <c r="E6265" s="92" t="str">
        <f>_xlfn.IFNA(IF(LEFT(VLOOKUP(RecordTable[[#This Row],[METRC]],METRC!A:B,2,FALSE),4)=LEFT(RecordTable[[#This Row],[CloneBarcode]],4),"match","MISMATCH"),"dead")</f>
        <v>dead</v>
      </c>
      <c r="F6265" s="92" t="str">
        <f>_xlfn.IFNA(INDEX(Table6[[#All],[Location]],MATCH(RecordTable[[#This Row],[METRC]],Table6[Tag],0)),"DEAD")</f>
        <v>DEAD</v>
      </c>
    </row>
    <row r="6266" spans="1:6" x14ac:dyDescent="0.25">
      <c r="A6266" t="s">
        <v>5041</v>
      </c>
      <c r="B6266" t="s">
        <v>7341</v>
      </c>
      <c r="C6266" s="18" t="s">
        <v>7342</v>
      </c>
      <c r="D6266" s="92">
        <v>44048</v>
      </c>
      <c r="E6266" s="92" t="str">
        <f>_xlfn.IFNA(IF(LEFT(VLOOKUP(RecordTable[[#This Row],[METRC]],METRC!A:B,2,FALSE),4)=LEFT(RecordTable[[#This Row],[CloneBarcode]],4),"match","MISMATCH"),"dead")</f>
        <v>dead</v>
      </c>
      <c r="F6266" s="92" t="str">
        <f>_xlfn.IFNA(INDEX(Table6[[#All],[Location]],MATCH(RecordTable[[#This Row],[METRC]],Table6[Tag],0)),"DEAD")</f>
        <v>DEAD</v>
      </c>
    </row>
    <row r="6267" spans="1:6" x14ac:dyDescent="0.25">
      <c r="A6267" t="s">
        <v>6713</v>
      </c>
      <c r="B6267" t="s">
        <v>2659</v>
      </c>
      <c r="C6267" s="18" t="s">
        <v>7442</v>
      </c>
      <c r="D6267" s="92">
        <v>44048</v>
      </c>
      <c r="E6267" s="92" t="str">
        <f>_xlfn.IFNA(IF(LEFT(VLOOKUP(RecordTable[[#This Row],[METRC]],METRC!A:B,2,FALSE),4)=LEFT(RecordTable[[#This Row],[CloneBarcode]],4),"match","MISMATCH"),"dead")</f>
        <v>dead</v>
      </c>
      <c r="F6267" s="92" t="str">
        <f>_xlfn.IFNA(INDEX(Table6[[#All],[Location]],MATCH(RecordTable[[#This Row],[METRC]],Table6[Tag],0)),"DEAD")</f>
        <v>DEAD</v>
      </c>
    </row>
    <row r="6268" spans="1:6" x14ac:dyDescent="0.25">
      <c r="A6268" t="s">
        <v>5034</v>
      </c>
      <c r="B6268" t="s">
        <v>7326</v>
      </c>
      <c r="C6268" s="18" t="s">
        <v>7357</v>
      </c>
      <c r="D6268" s="92">
        <v>44048</v>
      </c>
      <c r="E6268" s="92" t="str">
        <f>_xlfn.IFNA(IF(LEFT(VLOOKUP(RecordTable[[#This Row],[METRC]],METRC!A:B,2,FALSE),4)=LEFT(RecordTable[[#This Row],[CloneBarcode]],4),"match","MISMATCH"),"dead")</f>
        <v>dead</v>
      </c>
      <c r="F6268" s="92" t="str">
        <f>_xlfn.IFNA(INDEX(Table6[[#All],[Location]],MATCH(RecordTable[[#This Row],[METRC]],Table6[Tag],0)),"DEAD")</f>
        <v>DEAD</v>
      </c>
    </row>
    <row r="6269" spans="1:6" x14ac:dyDescent="0.25">
      <c r="A6269" t="s">
        <v>5038</v>
      </c>
      <c r="B6269" t="s">
        <v>7331</v>
      </c>
      <c r="C6269" s="18" t="s">
        <v>7332</v>
      </c>
      <c r="D6269" s="92">
        <v>44048</v>
      </c>
      <c r="E6269" s="92" t="str">
        <f>_xlfn.IFNA(IF(LEFT(VLOOKUP(RecordTable[[#This Row],[METRC]],METRC!A:B,2,FALSE),4)=LEFT(RecordTable[[#This Row],[CloneBarcode]],4),"match","MISMATCH"),"dead")</f>
        <v>dead</v>
      </c>
      <c r="F6269" s="92" t="str">
        <f>_xlfn.IFNA(INDEX(Table6[[#All],[Location]],MATCH(RecordTable[[#This Row],[METRC]],Table6[Tag],0)),"DEAD")</f>
        <v>DEAD</v>
      </c>
    </row>
    <row r="6270" spans="1:6" x14ac:dyDescent="0.25">
      <c r="A6270" t="s">
        <v>5033</v>
      </c>
      <c r="B6270" t="s">
        <v>7364</v>
      </c>
      <c r="C6270" s="18" t="s">
        <v>7365</v>
      </c>
      <c r="D6270" s="92">
        <v>44048</v>
      </c>
      <c r="E6270" s="92" t="str">
        <f>_xlfn.IFNA(IF(LEFT(VLOOKUP(RecordTable[[#This Row],[METRC]],METRC!A:B,2,FALSE),4)=LEFT(RecordTable[[#This Row],[CloneBarcode]],4),"match","MISMATCH"),"dead")</f>
        <v>dead</v>
      </c>
      <c r="F6270" s="92" t="str">
        <f>_xlfn.IFNA(INDEX(Table6[[#All],[Location]],MATCH(RecordTable[[#This Row],[METRC]],Table6[Tag],0)),"DEAD")</f>
        <v>DEAD</v>
      </c>
    </row>
    <row r="6271" spans="1:6" x14ac:dyDescent="0.25">
      <c r="A6271" t="s">
        <v>5037</v>
      </c>
      <c r="B6271" t="s">
        <v>7360</v>
      </c>
      <c r="C6271" s="18" t="s">
        <v>7361</v>
      </c>
      <c r="D6271" s="92">
        <v>44048</v>
      </c>
      <c r="E6271" s="92" t="str">
        <f>_xlfn.IFNA(IF(LEFT(VLOOKUP(RecordTable[[#This Row],[METRC]],METRC!A:B,2,FALSE),4)=LEFT(RecordTable[[#This Row],[CloneBarcode]],4),"match","MISMATCH"),"dead")</f>
        <v>dead</v>
      </c>
      <c r="F6271" s="92" t="str">
        <f>_xlfn.IFNA(INDEX(Table6[[#All],[Location]],MATCH(RecordTable[[#This Row],[METRC]],Table6[Tag],0)),"DEAD")</f>
        <v>DEAD</v>
      </c>
    </row>
    <row r="6272" spans="1:6" x14ac:dyDescent="0.25">
      <c r="A6272" t="s">
        <v>5035</v>
      </c>
      <c r="B6272" t="s">
        <v>7339</v>
      </c>
      <c r="C6272" s="18" t="s">
        <v>7340</v>
      </c>
      <c r="D6272" s="92">
        <v>44048</v>
      </c>
      <c r="E6272" s="92" t="str">
        <f>_xlfn.IFNA(IF(LEFT(VLOOKUP(RecordTable[[#This Row],[METRC]],METRC!A:B,2,FALSE),4)=LEFT(RecordTable[[#This Row],[CloneBarcode]],4),"match","MISMATCH"),"dead")</f>
        <v>dead</v>
      </c>
      <c r="F6272" s="92" t="str">
        <f>_xlfn.IFNA(INDEX(Table6[[#All],[Location]],MATCH(RecordTable[[#This Row],[METRC]],Table6[Tag],0)),"DEAD")</f>
        <v>DEAD</v>
      </c>
    </row>
    <row r="6273" spans="1:6" x14ac:dyDescent="0.25">
      <c r="A6273" t="s">
        <v>7095</v>
      </c>
      <c r="B6273" t="s">
        <v>117</v>
      </c>
      <c r="C6273" s="18" t="s">
        <v>7449</v>
      </c>
      <c r="D6273" s="92">
        <v>44048</v>
      </c>
      <c r="E6273" s="92" t="str">
        <f>_xlfn.IFNA(IF(LEFT(VLOOKUP(RecordTable[[#This Row],[METRC]],METRC!A:B,2,FALSE),4)=LEFT(RecordTable[[#This Row],[CloneBarcode]],4),"match","MISMATCH"),"dead")</f>
        <v>dead</v>
      </c>
      <c r="F6273" s="92" t="str">
        <f>_xlfn.IFNA(INDEX(Table6[[#All],[Location]],MATCH(RecordTable[[#This Row],[METRC]],Table6[Tag],0)),"DEAD")</f>
        <v>DEAD</v>
      </c>
    </row>
    <row r="6274" spans="1:6" x14ac:dyDescent="0.25">
      <c r="A6274" t="s">
        <v>5039</v>
      </c>
      <c r="B6274" t="s">
        <v>7344</v>
      </c>
      <c r="C6274" s="18" t="s">
        <v>7345</v>
      </c>
      <c r="D6274" s="92">
        <v>44048</v>
      </c>
      <c r="E6274" s="92" t="str">
        <f>_xlfn.IFNA(IF(LEFT(VLOOKUP(RecordTable[[#This Row],[METRC]],METRC!A:B,2,FALSE),4)=LEFT(RecordTable[[#This Row],[CloneBarcode]],4),"match","MISMATCH"),"dead")</f>
        <v>dead</v>
      </c>
      <c r="F6274" s="92" t="str">
        <f>_xlfn.IFNA(INDEX(Table6[[#All],[Location]],MATCH(RecordTable[[#This Row],[METRC]],Table6[Tag],0)),"DEAD")</f>
        <v>DEAD</v>
      </c>
    </row>
    <row r="6275" spans="1:6" x14ac:dyDescent="0.25">
      <c r="A6275" t="s">
        <v>5040</v>
      </c>
      <c r="B6275" t="s">
        <v>7353</v>
      </c>
      <c r="C6275" s="18" t="s">
        <v>7354</v>
      </c>
      <c r="D6275" s="92">
        <v>44048</v>
      </c>
      <c r="E6275" s="92" t="str">
        <f>_xlfn.IFNA(IF(LEFT(VLOOKUP(RecordTable[[#This Row],[METRC]],METRC!A:B,2,FALSE),4)=LEFT(RecordTable[[#This Row],[CloneBarcode]],4),"match","MISMATCH"),"dead")</f>
        <v>dead</v>
      </c>
      <c r="F6275" s="92" t="str">
        <f>_xlfn.IFNA(INDEX(Table6[[#All],[Location]],MATCH(RecordTable[[#This Row],[METRC]],Table6[Tag],0)),"DEAD")</f>
        <v>DEAD</v>
      </c>
    </row>
    <row r="6276" spans="1:6" x14ac:dyDescent="0.25">
      <c r="A6276" t="s">
        <v>7017</v>
      </c>
      <c r="B6276" t="s">
        <v>117</v>
      </c>
      <c r="C6276" s="18" t="s">
        <v>7451</v>
      </c>
      <c r="D6276" s="92">
        <v>44048</v>
      </c>
      <c r="E6276" s="92" t="str">
        <f>_xlfn.IFNA(IF(LEFT(VLOOKUP(RecordTable[[#This Row],[METRC]],METRC!A:B,2,FALSE),4)=LEFT(RecordTable[[#This Row],[CloneBarcode]],4),"match","MISMATCH"),"dead")</f>
        <v>dead</v>
      </c>
      <c r="F6276" s="92" t="str">
        <f>_xlfn.IFNA(INDEX(Table6[[#All],[Location]],MATCH(RecordTable[[#This Row],[METRC]],Table6[Tag],0)),"DEAD")</f>
        <v>DEAD</v>
      </c>
    </row>
    <row r="6277" spans="1:6" x14ac:dyDescent="0.25">
      <c r="A6277" t="s">
        <v>5036</v>
      </c>
      <c r="B6277" t="s">
        <v>7337</v>
      </c>
      <c r="C6277" s="18" t="s">
        <v>7338</v>
      </c>
      <c r="D6277" s="92">
        <v>44048</v>
      </c>
      <c r="E6277" s="92" t="str">
        <f>_xlfn.IFNA(IF(LEFT(VLOOKUP(RecordTable[[#This Row],[METRC]],METRC!A:B,2,FALSE),4)=LEFT(RecordTable[[#This Row],[CloneBarcode]],4),"match","MISMATCH"),"dead")</f>
        <v>dead</v>
      </c>
      <c r="F6277" s="92" t="str">
        <f>_xlfn.IFNA(INDEX(Table6[[#All],[Location]],MATCH(RecordTable[[#This Row],[METRC]],Table6[Tag],0)),"DEAD")</f>
        <v>DEAD</v>
      </c>
    </row>
    <row r="6278" spans="1:6" x14ac:dyDescent="0.25">
      <c r="A6278" t="s">
        <v>5713</v>
      </c>
      <c r="B6278" t="s">
        <v>2676</v>
      </c>
      <c r="C6278" s="18" t="s">
        <v>7454</v>
      </c>
      <c r="D6278" s="92">
        <v>44048</v>
      </c>
      <c r="E6278" s="92" t="str">
        <f>_xlfn.IFNA(IF(LEFT(VLOOKUP(RecordTable[[#This Row],[METRC]],METRC!A:B,2,FALSE),4)=LEFT(RecordTable[[#This Row],[CloneBarcode]],4),"match","MISMATCH"),"dead")</f>
        <v>dead</v>
      </c>
      <c r="F6278" s="92" t="str">
        <f>_xlfn.IFNA(INDEX(Table6[[#All],[Location]],MATCH(RecordTable[[#This Row],[METRC]],Table6[Tag],0)),"DEAD")</f>
        <v>DEAD</v>
      </c>
    </row>
    <row r="6279" spans="1:6" x14ac:dyDescent="0.25">
      <c r="A6279" t="s">
        <v>6397</v>
      </c>
      <c r="B6279" t="s">
        <v>2642</v>
      </c>
      <c r="C6279" s="18" t="s">
        <v>7447</v>
      </c>
      <c r="D6279" s="92">
        <v>44048</v>
      </c>
      <c r="E6279" s="92" t="str">
        <f>_xlfn.IFNA(IF(LEFT(VLOOKUP(RecordTable[[#This Row],[METRC]],METRC!A:B,2,FALSE),4)=LEFT(RecordTable[[#This Row],[CloneBarcode]],4),"match","MISMATCH"),"dead")</f>
        <v>dead</v>
      </c>
      <c r="F6279" s="92" t="str">
        <f>_xlfn.IFNA(INDEX(Table6[[#All],[Location]],MATCH(RecordTable[[#This Row],[METRC]],Table6[Tag],0)),"DEAD")</f>
        <v>DEAD</v>
      </c>
    </row>
    <row r="6280" spans="1:6" x14ac:dyDescent="0.25">
      <c r="A6280" t="s">
        <v>6550</v>
      </c>
      <c r="B6280" t="s">
        <v>2645</v>
      </c>
      <c r="C6280" s="18" t="s">
        <v>7497</v>
      </c>
      <c r="D6280" s="92">
        <v>44048</v>
      </c>
      <c r="E6280" s="92" t="str">
        <f>_xlfn.IFNA(IF(LEFT(VLOOKUP(RecordTable[[#This Row],[METRC]],METRC!A:B,2,FALSE),4)=LEFT(RecordTable[[#This Row],[CloneBarcode]],4),"match","MISMATCH"),"dead")</f>
        <v>dead</v>
      </c>
      <c r="F6280" s="92" t="str">
        <f>_xlfn.IFNA(INDEX(Table6[[#All],[Location]],MATCH(RecordTable[[#This Row],[METRC]],Table6[Tag],0)),"DEAD")</f>
        <v>DEAD</v>
      </c>
    </row>
    <row r="6281" spans="1:6" x14ac:dyDescent="0.25">
      <c r="A6281" t="s">
        <v>6370</v>
      </c>
      <c r="B6281" t="s">
        <v>2642</v>
      </c>
      <c r="C6281" s="18" t="s">
        <v>7450</v>
      </c>
      <c r="D6281" s="92">
        <v>44048</v>
      </c>
      <c r="E6281" s="92" t="str">
        <f>_xlfn.IFNA(IF(LEFT(VLOOKUP(RecordTable[[#This Row],[METRC]],METRC!A:B,2,FALSE),4)=LEFT(RecordTable[[#This Row],[CloneBarcode]],4),"match","MISMATCH"),"dead")</f>
        <v>dead</v>
      </c>
      <c r="F6281" s="92" t="str">
        <f>_xlfn.IFNA(INDEX(Table6[[#All],[Location]],MATCH(RecordTable[[#This Row],[METRC]],Table6[Tag],0)),"DEAD")</f>
        <v>DEAD</v>
      </c>
    </row>
    <row r="6282" spans="1:6" x14ac:dyDescent="0.25">
      <c r="A6282" t="s">
        <v>6553</v>
      </c>
      <c r="B6282" t="s">
        <v>2645</v>
      </c>
      <c r="C6282" s="18" t="s">
        <v>7452</v>
      </c>
      <c r="D6282" s="92">
        <v>44048</v>
      </c>
      <c r="E6282" s="92" t="str">
        <f>_xlfn.IFNA(IF(LEFT(VLOOKUP(RecordTable[[#This Row],[METRC]],METRC!A:B,2,FALSE),4)=LEFT(RecordTable[[#This Row],[CloneBarcode]],4),"match","MISMATCH"),"dead")</f>
        <v>dead</v>
      </c>
      <c r="F6282" s="92" t="str">
        <f>_xlfn.IFNA(INDEX(Table6[[#All],[Location]],MATCH(RecordTable[[#This Row],[METRC]],Table6[Tag],0)),"DEAD")</f>
        <v>DEAD</v>
      </c>
    </row>
    <row r="6283" spans="1:6" x14ac:dyDescent="0.25">
      <c r="A6283" t="s">
        <v>5725</v>
      </c>
      <c r="B6283" t="s">
        <v>2676</v>
      </c>
      <c r="C6283" s="18" t="s">
        <v>7499</v>
      </c>
      <c r="D6283" s="92">
        <v>44048</v>
      </c>
      <c r="E6283" s="92" t="str">
        <f>_xlfn.IFNA(IF(LEFT(VLOOKUP(RecordTable[[#This Row],[METRC]],METRC!A:B,2,FALSE),4)=LEFT(RecordTable[[#This Row],[CloneBarcode]],4),"match","MISMATCH"),"dead")</f>
        <v>dead</v>
      </c>
      <c r="F6283" s="92" t="str">
        <f>_xlfn.IFNA(INDEX(Table6[[#All],[Location]],MATCH(RecordTable[[#This Row],[METRC]],Table6[Tag],0)),"DEAD")</f>
        <v>DEAD</v>
      </c>
    </row>
    <row r="6284" spans="1:6" x14ac:dyDescent="0.25">
      <c r="A6284" t="s">
        <v>5031</v>
      </c>
      <c r="B6284" t="s">
        <v>7358</v>
      </c>
      <c r="C6284" s="18" t="s">
        <v>7359</v>
      </c>
      <c r="D6284" s="92">
        <v>44048</v>
      </c>
      <c r="E6284" s="92" t="str">
        <f>_xlfn.IFNA(IF(LEFT(VLOOKUP(RecordTable[[#This Row],[METRC]],METRC!A:B,2,FALSE),4)=LEFT(RecordTable[[#This Row],[CloneBarcode]],4),"match","MISMATCH"),"dead")</f>
        <v>dead</v>
      </c>
      <c r="F6284" s="92" t="str">
        <f>_xlfn.IFNA(INDEX(Table6[[#All],[Location]],MATCH(RecordTable[[#This Row],[METRC]],Table6[Tag],0)),"DEAD")</f>
        <v>DEAD</v>
      </c>
    </row>
    <row r="6285" spans="1:6" x14ac:dyDescent="0.25">
      <c r="A6285" t="s">
        <v>224</v>
      </c>
      <c r="B6285" t="s">
        <v>2827</v>
      </c>
      <c r="C6285" s="18" t="s">
        <v>2828</v>
      </c>
      <c r="D6285" s="92">
        <v>44048</v>
      </c>
      <c r="E6285" s="92" t="str">
        <f>_xlfn.IFNA(IF(LEFT(VLOOKUP(RecordTable[[#This Row],[METRC]],METRC!A:B,2,FALSE),4)=LEFT(RecordTable[[#This Row],[CloneBarcode]],4),"match","MISMATCH"),"dead")</f>
        <v>dead</v>
      </c>
      <c r="F6285" s="92" t="str">
        <f>_xlfn.IFNA(INDEX(Table6[[#All],[Location]],MATCH(RecordTable[[#This Row],[METRC]],Table6[Tag],0)),"DEAD")</f>
        <v>DEAD</v>
      </c>
    </row>
    <row r="6286" spans="1:6" x14ac:dyDescent="0.25">
      <c r="A6286" t="s">
        <v>7267</v>
      </c>
      <c r="B6286" t="s">
        <v>2669</v>
      </c>
      <c r="C6286" s="18" t="s">
        <v>7459</v>
      </c>
      <c r="D6286" s="92">
        <v>44048</v>
      </c>
      <c r="E6286" s="92" t="str">
        <f>_xlfn.IFNA(IF(LEFT(VLOOKUP(RecordTable[[#This Row],[METRC]],METRC!A:B,2,FALSE),4)=LEFT(RecordTable[[#This Row],[CloneBarcode]],4),"match","MISMATCH"),"dead")</f>
        <v>dead</v>
      </c>
      <c r="F6286" s="92" t="str">
        <f>_xlfn.IFNA(INDEX(Table6[[#All],[Location]],MATCH(RecordTable[[#This Row],[METRC]],Table6[Tag],0)),"DEAD")</f>
        <v>DEAD</v>
      </c>
    </row>
    <row r="6287" spans="1:6" x14ac:dyDescent="0.25">
      <c r="A6287" t="s">
        <v>5792</v>
      </c>
      <c r="B6287" t="s">
        <v>2676</v>
      </c>
      <c r="C6287" s="18" t="s">
        <v>7575</v>
      </c>
      <c r="D6287" s="92">
        <v>44048</v>
      </c>
      <c r="E6287" s="92" t="str">
        <f>_xlfn.IFNA(IF(LEFT(VLOOKUP(RecordTable[[#This Row],[METRC]],METRC!A:B,2,FALSE),4)=LEFT(RecordTable[[#This Row],[CloneBarcode]],4),"match","MISMATCH"),"dead")</f>
        <v>dead</v>
      </c>
      <c r="F6287" s="92" t="str">
        <f>_xlfn.IFNA(INDEX(Table6[[#All],[Location]],MATCH(RecordTable[[#This Row],[METRC]],Table6[Tag],0)),"DEAD")</f>
        <v>DEAD</v>
      </c>
    </row>
    <row r="6288" spans="1:6" x14ac:dyDescent="0.25">
      <c r="A6288" t="s">
        <v>6875</v>
      </c>
      <c r="B6288" t="s">
        <v>283</v>
      </c>
      <c r="C6288" s="18" t="s">
        <v>7456</v>
      </c>
      <c r="D6288" s="92">
        <v>44048</v>
      </c>
      <c r="E6288" s="92" t="str">
        <f>_xlfn.IFNA(IF(LEFT(VLOOKUP(RecordTable[[#This Row],[METRC]],METRC!A:B,2,FALSE),4)=LEFT(RecordTable[[#This Row],[CloneBarcode]],4),"match","MISMATCH"),"dead")</f>
        <v>dead</v>
      </c>
      <c r="F6288" s="92" t="str">
        <f>_xlfn.IFNA(INDEX(Table6[[#All],[Location]],MATCH(RecordTable[[#This Row],[METRC]],Table6[Tag],0)),"DEAD")</f>
        <v>DEAD</v>
      </c>
    </row>
    <row r="6289" spans="1:6" x14ac:dyDescent="0.25">
      <c r="A6289" t="s">
        <v>5561</v>
      </c>
      <c r="B6289" t="s">
        <v>2679</v>
      </c>
      <c r="C6289" s="18" t="s">
        <v>7457</v>
      </c>
      <c r="D6289" s="92">
        <v>44048</v>
      </c>
      <c r="E6289" s="92" t="str">
        <f>_xlfn.IFNA(IF(LEFT(VLOOKUP(RecordTable[[#This Row],[METRC]],METRC!A:B,2,FALSE),4)=LEFT(RecordTable[[#This Row],[CloneBarcode]],4),"match","MISMATCH"),"dead")</f>
        <v>dead</v>
      </c>
      <c r="F6289" s="92" t="str">
        <f>_xlfn.IFNA(INDEX(Table6[[#All],[Location]],MATCH(RecordTable[[#This Row],[METRC]],Table6[Tag],0)),"DEAD")</f>
        <v>DEAD</v>
      </c>
    </row>
    <row r="6290" spans="1:6" x14ac:dyDescent="0.25">
      <c r="A6290" t="s">
        <v>1144</v>
      </c>
      <c r="B6290" t="s">
        <v>2861</v>
      </c>
      <c r="C6290" s="18" t="s">
        <v>7346</v>
      </c>
      <c r="D6290" s="92">
        <v>44048</v>
      </c>
      <c r="E6290" s="92" t="str">
        <f>_xlfn.IFNA(IF(LEFT(VLOOKUP(RecordTable[[#This Row],[METRC]],METRC!A:B,2,FALSE),4)=LEFT(RecordTable[[#This Row],[CloneBarcode]],4),"match","MISMATCH"),"dead")</f>
        <v>dead</v>
      </c>
      <c r="F6290" s="92" t="str">
        <f>_xlfn.IFNA(INDEX(Table6[[#All],[Location]],MATCH(RecordTable[[#This Row],[METRC]],Table6[Tag],0)),"DEAD")</f>
        <v>DEAD</v>
      </c>
    </row>
    <row r="6291" spans="1:6" x14ac:dyDescent="0.25">
      <c r="A6291" t="s">
        <v>569</v>
      </c>
      <c r="B6291" t="s">
        <v>2848</v>
      </c>
      <c r="C6291" s="18" t="s">
        <v>7343</v>
      </c>
      <c r="D6291" s="92">
        <v>44048</v>
      </c>
      <c r="E6291" s="92" t="str">
        <f>_xlfn.IFNA(IF(LEFT(VLOOKUP(RecordTable[[#This Row],[METRC]],METRC!A:B,2,FALSE),4)=LEFT(RecordTable[[#This Row],[CloneBarcode]],4),"match","MISMATCH"),"dead")</f>
        <v>dead</v>
      </c>
      <c r="F6291" s="92" t="str">
        <f>_xlfn.IFNA(INDEX(Table6[[#All],[Location]],MATCH(RecordTable[[#This Row],[METRC]],Table6[Tag],0)),"DEAD")</f>
        <v>DEAD</v>
      </c>
    </row>
    <row r="6292" spans="1:6" x14ac:dyDescent="0.25">
      <c r="A6292" t="s">
        <v>568</v>
      </c>
      <c r="B6292" t="s">
        <v>2800</v>
      </c>
      <c r="C6292" s="18" t="s">
        <v>7366</v>
      </c>
      <c r="D6292" s="92">
        <v>44048</v>
      </c>
      <c r="E6292" s="92" t="str">
        <f>_xlfn.IFNA(IF(LEFT(VLOOKUP(RecordTable[[#This Row],[METRC]],METRC!A:B,2,FALSE),4)=LEFT(RecordTable[[#This Row],[CloneBarcode]],4),"match","MISMATCH"),"dead")</f>
        <v>dead</v>
      </c>
      <c r="F6292" s="92" t="str">
        <f>_xlfn.IFNA(INDEX(Table6[[#All],[Location]],MATCH(RecordTable[[#This Row],[METRC]],Table6[Tag],0)),"DEAD")</f>
        <v>DEAD</v>
      </c>
    </row>
    <row r="6293" spans="1:6" x14ac:dyDescent="0.25">
      <c r="A6293" t="s">
        <v>206</v>
      </c>
      <c r="B6293" t="s">
        <v>2791</v>
      </c>
      <c r="C6293" s="18" t="s">
        <v>2792</v>
      </c>
      <c r="D6293" s="92">
        <v>44048</v>
      </c>
      <c r="E6293" s="92" t="str">
        <f>_xlfn.IFNA(IF(LEFT(VLOOKUP(RecordTable[[#This Row],[METRC]],METRC!A:B,2,FALSE),4)=LEFT(RecordTable[[#This Row],[CloneBarcode]],4),"match","MISMATCH"),"dead")</f>
        <v>dead</v>
      </c>
      <c r="F6293" s="92" t="str">
        <f>_xlfn.IFNA(INDEX(Table6[[#All],[Location]],MATCH(RecordTable[[#This Row],[METRC]],Table6[Tag],0)),"DEAD")</f>
        <v>DEAD</v>
      </c>
    </row>
    <row r="6294" spans="1:6" x14ac:dyDescent="0.25">
      <c r="A6294" t="s">
        <v>214</v>
      </c>
      <c r="B6294" t="s">
        <v>2808</v>
      </c>
      <c r="C6294" s="18" t="s">
        <v>2809</v>
      </c>
      <c r="D6294" s="92">
        <v>44048</v>
      </c>
      <c r="E6294" s="92" t="str">
        <f>_xlfn.IFNA(IF(LEFT(VLOOKUP(RecordTable[[#This Row],[METRC]],METRC!A:B,2,FALSE),4)=LEFT(RecordTable[[#This Row],[CloneBarcode]],4),"match","MISMATCH"),"dead")</f>
        <v>dead</v>
      </c>
      <c r="F6294" s="92" t="str">
        <f>_xlfn.IFNA(INDEX(Table6[[#All],[Location]],MATCH(RecordTable[[#This Row],[METRC]],Table6[Tag],0)),"DEAD")</f>
        <v>DEAD</v>
      </c>
    </row>
    <row r="6295" spans="1:6" x14ac:dyDescent="0.25">
      <c r="A6295" t="s">
        <v>156</v>
      </c>
      <c r="B6295" t="s">
        <v>2629</v>
      </c>
      <c r="C6295" s="18" t="s">
        <v>2761</v>
      </c>
      <c r="D6295" s="92">
        <v>44048</v>
      </c>
      <c r="E6295" s="92" t="str">
        <f>_xlfn.IFNA(IF(LEFT(VLOOKUP(RecordTable[[#This Row],[METRC]],METRC!A:B,2,FALSE),4)=LEFT(RecordTable[[#This Row],[CloneBarcode]],4),"match","MISMATCH"),"dead")</f>
        <v>dead</v>
      </c>
      <c r="F6295" s="92" t="str">
        <f>_xlfn.IFNA(INDEX(Table6[[#All],[Location]],MATCH(RecordTable[[#This Row],[METRC]],Table6[Tag],0)),"DEAD")</f>
        <v>DEAD</v>
      </c>
    </row>
    <row r="6296" spans="1:6" x14ac:dyDescent="0.25">
      <c r="A6296" t="s">
        <v>209</v>
      </c>
      <c r="B6296" t="s">
        <v>2796</v>
      </c>
      <c r="C6296" s="18" t="s">
        <v>2797</v>
      </c>
      <c r="D6296" s="92">
        <v>44048</v>
      </c>
      <c r="E6296" s="92" t="str">
        <f>_xlfn.IFNA(IF(LEFT(VLOOKUP(RecordTable[[#This Row],[METRC]],METRC!A:B,2,FALSE),4)=LEFT(RecordTable[[#This Row],[CloneBarcode]],4),"match","MISMATCH"),"dead")</f>
        <v>dead</v>
      </c>
      <c r="F6296" s="92" t="str">
        <f>_xlfn.IFNA(INDEX(Table6[[#All],[Location]],MATCH(RecordTable[[#This Row],[METRC]],Table6[Tag],0)),"DEAD")</f>
        <v>DEAD</v>
      </c>
    </row>
    <row r="6297" spans="1:6" x14ac:dyDescent="0.25">
      <c r="A6297" t="s">
        <v>153</v>
      </c>
      <c r="B6297" t="s">
        <v>2629</v>
      </c>
      <c r="C6297" s="18" t="s">
        <v>2759</v>
      </c>
      <c r="D6297" s="92">
        <v>44048</v>
      </c>
      <c r="E6297" s="92" t="str">
        <f>_xlfn.IFNA(IF(LEFT(VLOOKUP(RecordTable[[#This Row],[METRC]],METRC!A:B,2,FALSE),4)=LEFT(RecordTable[[#This Row],[CloneBarcode]],4),"match","MISMATCH"),"dead")</f>
        <v>dead</v>
      </c>
      <c r="F6297" s="92" t="str">
        <f>_xlfn.IFNA(INDEX(Table6[[#All],[Location]],MATCH(RecordTable[[#This Row],[METRC]],Table6[Tag],0)),"DEAD")</f>
        <v>DEAD</v>
      </c>
    </row>
    <row r="6298" spans="1:6" x14ac:dyDescent="0.25">
      <c r="A6298" t="s">
        <v>946</v>
      </c>
      <c r="B6298" t="s">
        <v>2741</v>
      </c>
      <c r="C6298" s="18" t="s">
        <v>7371</v>
      </c>
      <c r="D6298" s="92">
        <v>44048</v>
      </c>
      <c r="E6298" s="92" t="str">
        <f>_xlfn.IFNA(IF(LEFT(VLOOKUP(RecordTable[[#This Row],[METRC]],METRC!A:B,2,FALSE),4)=LEFT(RecordTable[[#This Row],[CloneBarcode]],4),"match","MISMATCH"),"dead")</f>
        <v>dead</v>
      </c>
      <c r="F6298" s="92" t="str">
        <f>_xlfn.IFNA(INDEX(Table6[[#All],[Location]],MATCH(RecordTable[[#This Row],[METRC]],Table6[Tag],0)),"DEAD")</f>
        <v>DEAD</v>
      </c>
    </row>
    <row r="6299" spans="1:6" x14ac:dyDescent="0.25">
      <c r="A6299" t="s">
        <v>1150</v>
      </c>
      <c r="B6299" t="s">
        <v>2882</v>
      </c>
      <c r="C6299" s="18" t="s">
        <v>7372</v>
      </c>
      <c r="D6299" s="92">
        <v>44048</v>
      </c>
      <c r="E6299" s="92" t="str">
        <f>_xlfn.IFNA(IF(LEFT(VLOOKUP(RecordTable[[#This Row],[METRC]],METRC!A:B,2,FALSE),4)=LEFT(RecordTable[[#This Row],[CloneBarcode]],4),"match","MISMATCH"),"dead")</f>
        <v>dead</v>
      </c>
      <c r="F6299" s="92" t="str">
        <f>_xlfn.IFNA(INDEX(Table6[[#All],[Location]],MATCH(RecordTable[[#This Row],[METRC]],Table6[Tag],0)),"DEAD")</f>
        <v>DEAD</v>
      </c>
    </row>
    <row r="6300" spans="1:6" x14ac:dyDescent="0.25">
      <c r="A6300" t="s">
        <v>933</v>
      </c>
      <c r="B6300" t="s">
        <v>2885</v>
      </c>
      <c r="C6300" s="18" t="s">
        <v>7368</v>
      </c>
      <c r="D6300" s="92">
        <v>44048</v>
      </c>
      <c r="E6300" s="92" t="str">
        <f>_xlfn.IFNA(IF(LEFT(VLOOKUP(RecordTable[[#This Row],[METRC]],METRC!A:B,2,FALSE),4)=LEFT(RecordTable[[#This Row],[CloneBarcode]],4),"match","MISMATCH"),"dead")</f>
        <v>dead</v>
      </c>
      <c r="F6300" s="92" t="str">
        <f>_xlfn.IFNA(INDEX(Table6[[#All],[Location]],MATCH(RecordTable[[#This Row],[METRC]],Table6[Tag],0)),"DEAD")</f>
        <v>DEAD</v>
      </c>
    </row>
    <row r="6301" spans="1:6" x14ac:dyDescent="0.25">
      <c r="A6301" t="s">
        <v>576</v>
      </c>
      <c r="B6301" t="s">
        <v>2633</v>
      </c>
      <c r="C6301" s="18" t="s">
        <v>7367</v>
      </c>
      <c r="D6301" s="92">
        <v>44048</v>
      </c>
      <c r="E6301" s="92" t="str">
        <f>_xlfn.IFNA(IF(LEFT(VLOOKUP(RecordTable[[#This Row],[METRC]],METRC!A:B,2,FALSE),4)=LEFT(RecordTable[[#This Row],[CloneBarcode]],4),"match","MISMATCH"),"dead")</f>
        <v>dead</v>
      </c>
      <c r="F6301" s="92" t="str">
        <f>_xlfn.IFNA(INDEX(Table6[[#All],[Location]],MATCH(RecordTable[[#This Row],[METRC]],Table6[Tag],0)),"DEAD")</f>
        <v>DEAD</v>
      </c>
    </row>
    <row r="6302" spans="1:6" x14ac:dyDescent="0.25">
      <c r="A6302" t="s">
        <v>938</v>
      </c>
      <c r="B6302" t="s">
        <v>2723</v>
      </c>
      <c r="C6302" s="18" t="s">
        <v>7378</v>
      </c>
      <c r="D6302" s="92">
        <v>44048</v>
      </c>
      <c r="E6302" s="92" t="str">
        <f>_xlfn.IFNA(IF(LEFT(VLOOKUP(RecordTable[[#This Row],[METRC]],METRC!A:B,2,FALSE),4)=LEFT(RecordTable[[#This Row],[CloneBarcode]],4),"match","MISMATCH"),"dead")</f>
        <v>dead</v>
      </c>
      <c r="F6302" s="92" t="str">
        <f>_xlfn.IFNA(INDEX(Table6[[#All],[Location]],MATCH(RecordTable[[#This Row],[METRC]],Table6[Tag],0)),"DEAD")</f>
        <v>DEAD</v>
      </c>
    </row>
    <row r="6303" spans="1:6" x14ac:dyDescent="0.25">
      <c r="A6303" t="s">
        <v>1388</v>
      </c>
      <c r="B6303" t="s">
        <v>2715</v>
      </c>
      <c r="C6303" s="18" t="s">
        <v>7377</v>
      </c>
      <c r="D6303" s="92">
        <v>44048</v>
      </c>
      <c r="E6303" s="92" t="str">
        <f>_xlfn.IFNA(IF(LEFT(VLOOKUP(RecordTable[[#This Row],[METRC]],METRC!A:B,2,FALSE),4)=LEFT(RecordTable[[#This Row],[CloneBarcode]],4),"match","MISMATCH"),"dead")</f>
        <v>dead</v>
      </c>
      <c r="F6303" s="92" t="str">
        <f>_xlfn.IFNA(INDEX(Table6[[#All],[Location]],MATCH(RecordTable[[#This Row],[METRC]],Table6[Tag],0)),"DEAD")</f>
        <v>DEAD</v>
      </c>
    </row>
    <row r="6304" spans="1:6" x14ac:dyDescent="0.25">
      <c r="A6304" t="s">
        <v>1679</v>
      </c>
      <c r="B6304" t="s">
        <v>2659</v>
      </c>
      <c r="C6304" s="18" t="s">
        <v>7373</v>
      </c>
      <c r="D6304" s="92">
        <v>44048</v>
      </c>
      <c r="E6304" s="92" t="str">
        <f>_xlfn.IFNA(IF(LEFT(VLOOKUP(RecordTable[[#This Row],[METRC]],METRC!A:B,2,FALSE),4)=LEFT(RecordTable[[#This Row],[CloneBarcode]],4),"match","MISMATCH"),"dead")</f>
        <v>dead</v>
      </c>
      <c r="F6304" s="92" t="str">
        <f>_xlfn.IFNA(INDEX(Table6[[#All],[Location]],MATCH(RecordTable[[#This Row],[METRC]],Table6[Tag],0)),"DEAD")</f>
        <v>DEAD</v>
      </c>
    </row>
    <row r="6305" spans="1:6" x14ac:dyDescent="0.25">
      <c r="A6305" t="s">
        <v>942</v>
      </c>
      <c r="B6305" t="s">
        <v>2754</v>
      </c>
      <c r="C6305" s="18" t="s">
        <v>7374</v>
      </c>
      <c r="D6305" s="92">
        <v>44048</v>
      </c>
      <c r="E6305" s="92" t="str">
        <f>_xlfn.IFNA(IF(LEFT(VLOOKUP(RecordTable[[#This Row],[METRC]],METRC!A:B,2,FALSE),4)=LEFT(RecordTable[[#This Row],[CloneBarcode]],4),"match","MISMATCH"),"dead")</f>
        <v>dead</v>
      </c>
      <c r="F6305" s="92" t="str">
        <f>_xlfn.IFNA(INDEX(Table6[[#All],[Location]],MATCH(RecordTable[[#This Row],[METRC]],Table6[Tag],0)),"DEAD")</f>
        <v>DEAD</v>
      </c>
    </row>
    <row r="6306" spans="1:6" x14ac:dyDescent="0.25">
      <c r="A6306" t="s">
        <v>5029</v>
      </c>
      <c r="B6306" t="s">
        <v>7362</v>
      </c>
      <c r="C6306" s="18" t="s">
        <v>7363</v>
      </c>
      <c r="D6306" s="92">
        <v>44048</v>
      </c>
      <c r="E6306" s="92" t="str">
        <f>_xlfn.IFNA(IF(LEFT(VLOOKUP(RecordTable[[#This Row],[METRC]],METRC!A:B,2,FALSE),4)=LEFT(RecordTable[[#This Row],[CloneBarcode]],4),"match","MISMATCH"),"dead")</f>
        <v>dead</v>
      </c>
      <c r="F6306" s="92" t="str">
        <f>_xlfn.IFNA(INDEX(Table6[[#All],[Location]],MATCH(RecordTable[[#This Row],[METRC]],Table6[Tag],0)),"DEAD")</f>
        <v>DEAD</v>
      </c>
    </row>
    <row r="6307" spans="1:6" x14ac:dyDescent="0.25">
      <c r="A6307" t="s">
        <v>5028</v>
      </c>
      <c r="B6307" t="s">
        <v>7351</v>
      </c>
      <c r="C6307" s="18" t="s">
        <v>7352</v>
      </c>
      <c r="D6307" s="92">
        <v>44048</v>
      </c>
      <c r="E6307" s="92" t="str">
        <f>_xlfn.IFNA(IF(LEFT(VLOOKUP(RecordTable[[#This Row],[METRC]],METRC!A:B,2,FALSE),4)=LEFT(RecordTable[[#This Row],[CloneBarcode]],4),"match","MISMATCH"),"dead")</f>
        <v>dead</v>
      </c>
      <c r="F6307" s="92" t="str">
        <f>_xlfn.IFNA(INDEX(Table6[[#All],[Location]],MATCH(RecordTable[[#This Row],[METRC]],Table6[Tag],0)),"DEAD")</f>
        <v>DEAD</v>
      </c>
    </row>
    <row r="6308" spans="1:6" x14ac:dyDescent="0.25">
      <c r="A6308" t="s">
        <v>5559</v>
      </c>
      <c r="B6308" t="s">
        <v>2679</v>
      </c>
      <c r="C6308" s="18" t="s">
        <v>7453</v>
      </c>
      <c r="D6308" s="92">
        <v>44048</v>
      </c>
      <c r="E6308" s="92" t="str">
        <f>_xlfn.IFNA(IF(LEFT(VLOOKUP(RecordTable[[#This Row],[METRC]],METRC!A:B,2,FALSE),4)=LEFT(RecordTable[[#This Row],[CloneBarcode]],4),"match","MISMATCH"),"dead")</f>
        <v>dead</v>
      </c>
      <c r="F6308" s="92" t="str">
        <f>_xlfn.IFNA(INDEX(Table6[[#All],[Location]],MATCH(RecordTable[[#This Row],[METRC]],Table6[Tag],0)),"DEAD")</f>
        <v>DEAD</v>
      </c>
    </row>
    <row r="6309" spans="1:6" x14ac:dyDescent="0.25">
      <c r="A6309" t="s">
        <v>5558</v>
      </c>
      <c r="B6309" t="s">
        <v>2679</v>
      </c>
      <c r="C6309" s="18" t="s">
        <v>7498</v>
      </c>
      <c r="D6309" s="92">
        <v>44048</v>
      </c>
      <c r="E6309" s="92" t="str">
        <f>_xlfn.IFNA(IF(LEFT(VLOOKUP(RecordTable[[#This Row],[METRC]],METRC!A:B,2,FALSE),4)=LEFT(RecordTable[[#This Row],[CloneBarcode]],4),"match","MISMATCH"),"dead")</f>
        <v>dead</v>
      </c>
      <c r="F6309" s="92" t="str">
        <f>_xlfn.IFNA(INDEX(Table6[[#All],[Location]],MATCH(RecordTable[[#This Row],[METRC]],Table6[Tag],0)),"DEAD")</f>
        <v>DEAD</v>
      </c>
    </row>
    <row r="6310" spans="1:6" x14ac:dyDescent="0.25">
      <c r="A6310" t="s">
        <v>6942</v>
      </c>
      <c r="B6310" t="s">
        <v>283</v>
      </c>
      <c r="C6310" s="18" t="s">
        <v>7460</v>
      </c>
      <c r="D6310" s="92">
        <v>44048</v>
      </c>
      <c r="E6310" s="92" t="str">
        <f>_xlfn.IFNA(IF(LEFT(VLOOKUP(RecordTable[[#This Row],[METRC]],METRC!A:B,2,FALSE),4)=LEFT(RecordTable[[#This Row],[CloneBarcode]],4),"match","MISMATCH"),"dead")</f>
        <v>dead</v>
      </c>
      <c r="F6310" s="92" t="str">
        <f>_xlfn.IFNA(INDEX(Table6[[#All],[Location]],MATCH(RecordTable[[#This Row],[METRC]],Table6[Tag],0)),"DEAD")</f>
        <v>DEAD</v>
      </c>
    </row>
    <row r="6311" spans="1:6" x14ac:dyDescent="0.25">
      <c r="A6311" t="s">
        <v>6182</v>
      </c>
      <c r="B6311" t="s">
        <v>62</v>
      </c>
      <c r="C6311" s="18" t="s">
        <v>7500</v>
      </c>
      <c r="D6311" s="92">
        <v>44048</v>
      </c>
      <c r="E6311" s="92" t="str">
        <f>_xlfn.IFNA(IF(LEFT(VLOOKUP(RecordTable[[#This Row],[METRC]],METRC!A:B,2,FALSE),4)=LEFT(RecordTable[[#This Row],[CloneBarcode]],4),"match","MISMATCH"),"dead")</f>
        <v>dead</v>
      </c>
      <c r="F6311" s="92" t="str">
        <f>_xlfn.IFNA(INDEX(Table6[[#All],[Location]],MATCH(RecordTable[[#This Row],[METRC]],Table6[Tag],0)),"DEAD")</f>
        <v>DEAD</v>
      </c>
    </row>
    <row r="6312" spans="1:6" x14ac:dyDescent="0.25">
      <c r="A6312" t="s">
        <v>5560</v>
      </c>
      <c r="B6312" t="s">
        <v>2679</v>
      </c>
      <c r="C6312" s="18" t="s">
        <v>7458</v>
      </c>
      <c r="D6312" s="92">
        <v>44048</v>
      </c>
      <c r="E6312" s="92" t="str">
        <f>_xlfn.IFNA(IF(LEFT(VLOOKUP(RecordTable[[#This Row],[METRC]],METRC!A:B,2,FALSE),4)=LEFT(RecordTable[[#This Row],[CloneBarcode]],4),"match","MISMATCH"),"dead")</f>
        <v>dead</v>
      </c>
      <c r="F6312" s="92" t="str">
        <f>_xlfn.IFNA(INDEX(Table6[[#All],[Location]],MATCH(RecordTable[[#This Row],[METRC]],Table6[Tag],0)),"DEAD")</f>
        <v>DEAD</v>
      </c>
    </row>
    <row r="6313" spans="1:6" x14ac:dyDescent="0.25">
      <c r="A6313" t="s">
        <v>7311</v>
      </c>
      <c r="B6313" t="s">
        <v>2669</v>
      </c>
      <c r="C6313" s="18" t="s">
        <v>7461</v>
      </c>
      <c r="D6313" s="92">
        <v>44048</v>
      </c>
      <c r="E6313" s="92" t="str">
        <f>_xlfn.IFNA(IF(LEFT(VLOOKUP(RecordTable[[#This Row],[METRC]],METRC!A:B,2,FALSE),4)=LEFT(RecordTable[[#This Row],[CloneBarcode]],4),"match","MISMATCH"),"dead")</f>
        <v>dead</v>
      </c>
      <c r="F6313" s="92" t="str">
        <f>_xlfn.IFNA(INDEX(Table6[[#All],[Location]],MATCH(RecordTable[[#This Row],[METRC]],Table6[Tag],0)),"DEAD")</f>
        <v>DEAD</v>
      </c>
    </row>
    <row r="6314" spans="1:6" x14ac:dyDescent="0.25">
      <c r="A6314" t="s">
        <v>5026</v>
      </c>
      <c r="B6314" t="s">
        <v>7334</v>
      </c>
      <c r="C6314" s="18" t="s">
        <v>7335</v>
      </c>
      <c r="D6314" s="92">
        <v>44048</v>
      </c>
      <c r="E6314" s="92" t="str">
        <f>_xlfn.IFNA(IF(LEFT(VLOOKUP(RecordTable[[#This Row],[METRC]],METRC!A:B,2,FALSE),4)=LEFT(RecordTable[[#This Row],[CloneBarcode]],4),"match","MISMATCH"),"dead")</f>
        <v>dead</v>
      </c>
      <c r="F6314" s="92" t="str">
        <f>_xlfn.IFNA(INDEX(Table6[[#All],[Location]],MATCH(RecordTable[[#This Row],[METRC]],Table6[Tag],0)),"DEAD")</f>
        <v>DEAD</v>
      </c>
    </row>
    <row r="6315" spans="1:6" x14ac:dyDescent="0.25">
      <c r="A6315" t="s">
        <v>5025</v>
      </c>
      <c r="B6315" t="s">
        <v>7349</v>
      </c>
      <c r="C6315" s="18" t="s">
        <v>7350</v>
      </c>
      <c r="D6315" s="92">
        <v>44048</v>
      </c>
      <c r="E6315" s="92" t="str">
        <f>_xlfn.IFNA(IF(LEFT(VLOOKUP(RecordTable[[#This Row],[METRC]],METRC!A:B,2,FALSE),4)=LEFT(RecordTable[[#This Row],[CloneBarcode]],4),"match","MISMATCH"),"dead")</f>
        <v>dead</v>
      </c>
      <c r="F6315" s="92" t="str">
        <f>_xlfn.IFNA(INDEX(Table6[[#All],[Location]],MATCH(RecordTable[[#This Row],[METRC]],Table6[Tag],0)),"DEAD")</f>
        <v>DEAD</v>
      </c>
    </row>
    <row r="6316" spans="1:6" x14ac:dyDescent="0.25">
      <c r="A6316" t="s">
        <v>5032</v>
      </c>
      <c r="B6316" t="s">
        <v>2812</v>
      </c>
      <c r="C6316" s="18" t="s">
        <v>7327</v>
      </c>
      <c r="D6316" s="92">
        <v>44048</v>
      </c>
      <c r="E6316" s="92" t="str">
        <f>_xlfn.IFNA(IF(LEFT(VLOOKUP(RecordTable[[#This Row],[METRC]],METRC!A:B,2,FALSE),4)=LEFT(RecordTable[[#This Row],[CloneBarcode]],4),"match","MISMATCH"),"dead")</f>
        <v>dead</v>
      </c>
      <c r="F6316" s="92" t="str">
        <f>_xlfn.IFNA(INDEX(Table6[[#All],[Location]],MATCH(RecordTable[[#This Row],[METRC]],Table6[Tag],0)),"DEAD")</f>
        <v>DEAD</v>
      </c>
    </row>
    <row r="6317" spans="1:6" x14ac:dyDescent="0.25">
      <c r="A6317" t="s">
        <v>5030</v>
      </c>
      <c r="B6317" t="s">
        <v>7347</v>
      </c>
      <c r="C6317" s="18" t="s">
        <v>7348</v>
      </c>
      <c r="D6317" s="92">
        <v>44048</v>
      </c>
      <c r="E6317" s="92" t="str">
        <f>_xlfn.IFNA(IF(LEFT(VLOOKUP(RecordTable[[#This Row],[METRC]],METRC!A:B,2,FALSE),4)=LEFT(RecordTable[[#This Row],[CloneBarcode]],4),"match","MISMATCH"),"dead")</f>
        <v>dead</v>
      </c>
      <c r="F6317" s="92" t="str">
        <f>_xlfn.IFNA(INDEX(Table6[[#All],[Location]],MATCH(RecordTable[[#This Row],[METRC]],Table6[Tag],0)),"DEAD")</f>
        <v>DEAD</v>
      </c>
    </row>
    <row r="6318" spans="1:6" x14ac:dyDescent="0.25">
      <c r="A6318" t="s">
        <v>257</v>
      </c>
      <c r="B6318" t="s">
        <v>2865</v>
      </c>
      <c r="C6318" s="18" t="s">
        <v>2866</v>
      </c>
      <c r="D6318" s="92">
        <v>44048</v>
      </c>
      <c r="E6318" s="92" t="str">
        <f>_xlfn.IFNA(IF(LEFT(VLOOKUP(RecordTable[[#This Row],[METRC]],METRC!A:B,2,FALSE),4)=LEFT(RecordTable[[#This Row],[CloneBarcode]],4),"match","MISMATCH"),"dead")</f>
        <v>dead</v>
      </c>
      <c r="F6318" s="92" t="str">
        <f>_xlfn.IFNA(INDEX(Table6[[#All],[Location]],MATCH(RecordTable[[#This Row],[METRC]],Table6[Tag],0)),"DEAD")</f>
        <v>DEAD</v>
      </c>
    </row>
    <row r="6319" spans="1:6" x14ac:dyDescent="0.25">
      <c r="A6319" t="s">
        <v>6197</v>
      </c>
      <c r="B6319" t="s">
        <v>62</v>
      </c>
      <c r="C6319" s="18" t="s">
        <v>7501</v>
      </c>
      <c r="D6319" s="92">
        <v>44048</v>
      </c>
      <c r="E6319" s="92" t="str">
        <f>_xlfn.IFNA(IF(LEFT(VLOOKUP(RecordTable[[#This Row],[METRC]],METRC!A:B,2,FALSE),4)=LEFT(RecordTable[[#This Row],[CloneBarcode]],4),"match","MISMATCH"),"dead")</f>
        <v>dead</v>
      </c>
      <c r="F6319" s="92" t="str">
        <f>_xlfn.IFNA(INDEX(Table6[[#All],[Location]],MATCH(RecordTable[[#This Row],[METRC]],Table6[Tag],0)),"DEAD")</f>
        <v>DEAD</v>
      </c>
    </row>
    <row r="6320" spans="1:6" x14ac:dyDescent="0.25">
      <c r="A6320" t="s">
        <v>903</v>
      </c>
      <c r="B6320" t="s">
        <v>2679</v>
      </c>
      <c r="C6320" s="18" t="s">
        <v>7385</v>
      </c>
      <c r="D6320" s="92">
        <v>44048</v>
      </c>
      <c r="E6320" s="92" t="str">
        <f>_xlfn.IFNA(IF(LEFT(VLOOKUP(RecordTable[[#This Row],[METRC]],METRC!A:B,2,FALSE),4)=LEFT(RecordTable[[#This Row],[CloneBarcode]],4),"match","MISMATCH"),"dead")</f>
        <v>dead</v>
      </c>
      <c r="F6320" s="92" t="str">
        <f>_xlfn.IFNA(INDEX(Table6[[#All],[Location]],MATCH(RecordTable[[#This Row],[METRC]],Table6[Tag],0)),"DEAD")</f>
        <v>DEAD</v>
      </c>
    </row>
    <row r="6321" spans="1:6" x14ac:dyDescent="0.25">
      <c r="A6321" t="s">
        <v>250</v>
      </c>
      <c r="B6321" t="s">
        <v>2856</v>
      </c>
      <c r="C6321" s="18" t="s">
        <v>2857</v>
      </c>
      <c r="D6321" s="92">
        <v>44048</v>
      </c>
      <c r="E6321" s="92" t="str">
        <f>_xlfn.IFNA(IF(LEFT(VLOOKUP(RecordTable[[#This Row],[METRC]],METRC!A:B,2,FALSE),4)=LEFT(RecordTable[[#This Row],[CloneBarcode]],4),"match","MISMATCH"),"dead")</f>
        <v>dead</v>
      </c>
      <c r="F6321" s="92" t="str">
        <f>_xlfn.IFNA(INDEX(Table6[[#All],[Location]],MATCH(RecordTable[[#This Row],[METRC]],Table6[Tag],0)),"DEAD")</f>
        <v>DEAD</v>
      </c>
    </row>
    <row r="6322" spans="1:6" x14ac:dyDescent="0.25">
      <c r="A6322" t="s">
        <v>162</v>
      </c>
      <c r="B6322" t="s">
        <v>2667</v>
      </c>
      <c r="C6322" s="18" t="s">
        <v>2765</v>
      </c>
      <c r="D6322" s="92">
        <v>44048</v>
      </c>
      <c r="E6322" s="92" t="str">
        <f>_xlfn.IFNA(IF(LEFT(VLOOKUP(RecordTable[[#This Row],[METRC]],METRC!A:B,2,FALSE),4)=LEFT(RecordTable[[#This Row],[CloneBarcode]],4),"match","MISMATCH"),"dead")</f>
        <v>dead</v>
      </c>
      <c r="F6322" s="92" t="str">
        <f>_xlfn.IFNA(INDEX(Table6[[#All],[Location]],MATCH(RecordTable[[#This Row],[METRC]],Table6[Tag],0)),"DEAD")</f>
        <v>DEAD</v>
      </c>
    </row>
    <row r="6323" spans="1:6" x14ac:dyDescent="0.25">
      <c r="A6323" t="s">
        <v>5024</v>
      </c>
      <c r="B6323" t="s">
        <v>2832</v>
      </c>
      <c r="C6323" s="18" t="s">
        <v>7576</v>
      </c>
      <c r="D6323" s="92">
        <v>44048</v>
      </c>
      <c r="E6323" s="92" t="str">
        <f>_xlfn.IFNA(IF(LEFT(VLOOKUP(RecordTable[[#This Row],[METRC]],METRC!A:B,2,FALSE),4)=LEFT(RecordTable[[#This Row],[CloneBarcode]],4),"match","MISMATCH"),"dead")</f>
        <v>dead</v>
      </c>
      <c r="F6323" s="92" t="str">
        <f>_xlfn.IFNA(INDEX(Table6[[#All],[Location]],MATCH(RecordTable[[#This Row],[METRC]],Table6[Tag],0)),"DEAD")</f>
        <v>DEAD</v>
      </c>
    </row>
    <row r="6324" spans="1:6" x14ac:dyDescent="0.25">
      <c r="A6324" t="s">
        <v>219</v>
      </c>
      <c r="B6324" t="s">
        <v>2816</v>
      </c>
      <c r="C6324" s="18" t="s">
        <v>2817</v>
      </c>
      <c r="D6324" s="92">
        <v>44048</v>
      </c>
      <c r="E6324" s="92" t="str">
        <f>_xlfn.IFNA(IF(LEFT(VLOOKUP(RecordTable[[#This Row],[METRC]],METRC!A:B,2,FALSE),4)=LEFT(RecordTable[[#This Row],[CloneBarcode]],4),"match","MISMATCH"),"dead")</f>
        <v>dead</v>
      </c>
      <c r="F6324" s="92" t="str">
        <f>_xlfn.IFNA(INDEX(Table6[[#All],[Location]],MATCH(RecordTable[[#This Row],[METRC]],Table6[Tag],0)),"DEAD")</f>
        <v>DEAD</v>
      </c>
    </row>
    <row r="6325" spans="1:6" x14ac:dyDescent="0.25">
      <c r="A6325" t="s">
        <v>215</v>
      </c>
      <c r="B6325" t="s">
        <v>2810</v>
      </c>
      <c r="C6325" s="18" t="s">
        <v>2811</v>
      </c>
      <c r="D6325" s="92">
        <v>44048</v>
      </c>
      <c r="E6325" s="92" t="str">
        <f>_xlfn.IFNA(IF(LEFT(VLOOKUP(RecordTable[[#This Row],[METRC]],METRC!A:B,2,FALSE),4)=LEFT(RecordTable[[#This Row],[CloneBarcode]],4),"match","MISMATCH"),"dead")</f>
        <v>dead</v>
      </c>
      <c r="F6325" s="92" t="str">
        <f>_xlfn.IFNA(INDEX(Table6[[#All],[Location]],MATCH(RecordTable[[#This Row],[METRC]],Table6[Tag],0)),"DEAD")</f>
        <v>DEAD</v>
      </c>
    </row>
    <row r="6326" spans="1:6" x14ac:dyDescent="0.25">
      <c r="A6326" s="91" t="s">
        <v>226</v>
      </c>
      <c r="B6326" s="91" t="s">
        <v>2830</v>
      </c>
      <c r="C6326" s="18" t="s">
        <v>2831</v>
      </c>
      <c r="D6326" s="21">
        <v>44070</v>
      </c>
      <c r="E6326" s="92" t="str">
        <f>_xlfn.IFNA(IF(LEFT(VLOOKUP(RecordTable[[#This Row],[METRC]],METRC!A:B,2,FALSE),4)=LEFT(RecordTable[[#This Row],[CloneBarcode]],4),"match","MISMATCH"),"dead")</f>
        <v>dead</v>
      </c>
      <c r="F6326" s="92" t="str">
        <f>_xlfn.IFNA(INDEX(Table6[[#All],[Location]],MATCH(RecordTable[[#This Row],[METRC]],Table6[Tag],0)),"DEAD")</f>
        <v>DEAD</v>
      </c>
    </row>
    <row r="6327" spans="1:6" x14ac:dyDescent="0.25">
      <c r="A6327" s="91" t="s">
        <v>247</v>
      </c>
      <c r="B6327" s="91" t="s">
        <v>2629</v>
      </c>
      <c r="C6327" s="18" t="s">
        <v>2854</v>
      </c>
      <c r="D6327" s="21">
        <v>44070</v>
      </c>
      <c r="E6327" s="92" t="str">
        <f>_xlfn.IFNA(IF(LEFT(VLOOKUP(RecordTable[[#This Row],[METRC]],METRC!A:B,2,FALSE),4)=LEFT(RecordTable[[#This Row],[CloneBarcode]],4),"match","MISMATCH"),"dead")</f>
        <v>dead</v>
      </c>
      <c r="F6327" s="92" t="str">
        <f>_xlfn.IFNA(INDEX(Table6[[#All],[Location]],MATCH(RecordTable[[#This Row],[METRC]],Table6[Tag],0)),"DEAD")</f>
        <v>DEAD</v>
      </c>
    </row>
    <row r="6328" spans="1:6" x14ac:dyDescent="0.25">
      <c r="A6328" s="91" t="s">
        <v>275</v>
      </c>
      <c r="B6328" s="91" t="s">
        <v>2734</v>
      </c>
      <c r="C6328" s="18" t="s">
        <v>2888</v>
      </c>
      <c r="D6328" s="21">
        <v>44070</v>
      </c>
      <c r="E6328" s="92" t="str">
        <f>_xlfn.IFNA(IF(LEFT(VLOOKUP(RecordTable[[#This Row],[METRC]],METRC!A:B,2,FALSE),4)=LEFT(RecordTable[[#This Row],[CloneBarcode]],4),"match","MISMATCH"),"dead")</f>
        <v>dead</v>
      </c>
      <c r="F6328" s="92" t="str">
        <f>_xlfn.IFNA(INDEX(Table6[[#All],[Location]],MATCH(RecordTable[[#This Row],[METRC]],Table6[Tag],0)),"DEAD")</f>
        <v>DEAD</v>
      </c>
    </row>
    <row r="6329" spans="1:6" x14ac:dyDescent="0.25">
      <c r="A6329" s="91" t="s">
        <v>240</v>
      </c>
      <c r="B6329" s="91" t="s">
        <v>2629</v>
      </c>
      <c r="C6329" s="18" t="s">
        <v>2845</v>
      </c>
      <c r="D6329" s="21">
        <v>44070</v>
      </c>
      <c r="E6329" s="92" t="str">
        <f>_xlfn.IFNA(IF(LEFT(VLOOKUP(RecordTable[[#This Row],[METRC]],METRC!A:B,2,FALSE),4)=LEFT(RecordTable[[#This Row],[CloneBarcode]],4),"match","MISMATCH"),"dead")</f>
        <v>dead</v>
      </c>
      <c r="F6329" s="92" t="str">
        <f>_xlfn.IFNA(INDEX(Table6[[#All],[Location]],MATCH(RecordTable[[#This Row],[METRC]],Table6[Tag],0)),"DEAD")</f>
        <v>DEAD</v>
      </c>
    </row>
    <row r="6330" spans="1:6" x14ac:dyDescent="0.25">
      <c r="A6330" s="91" t="s">
        <v>231</v>
      </c>
      <c r="B6330" s="91" t="s">
        <v>2639</v>
      </c>
      <c r="C6330" s="18" t="s">
        <v>2837</v>
      </c>
      <c r="D6330" s="21">
        <v>44070</v>
      </c>
      <c r="E6330" s="92" t="str">
        <f>_xlfn.IFNA(IF(LEFT(VLOOKUP(RecordTable[[#This Row],[METRC]],METRC!A:B,2,FALSE),4)=LEFT(RecordTable[[#This Row],[CloneBarcode]],4),"match","MISMATCH"),"dead")</f>
        <v>dead</v>
      </c>
      <c r="F6330" s="92" t="str">
        <f>_xlfn.IFNA(INDEX(Table6[[#All],[Location]],MATCH(RecordTable[[#This Row],[METRC]],Table6[Tag],0)),"DEAD")</f>
        <v>DEAD</v>
      </c>
    </row>
    <row r="6331" spans="1:6" x14ac:dyDescent="0.25">
      <c r="A6331" s="91" t="s">
        <v>266</v>
      </c>
      <c r="B6331" s="91" t="s">
        <v>117</v>
      </c>
      <c r="C6331" s="18" t="s">
        <v>2878</v>
      </c>
      <c r="D6331" s="21">
        <v>44070</v>
      </c>
      <c r="E6331" s="92" t="str">
        <f>_xlfn.IFNA(IF(LEFT(VLOOKUP(RecordTable[[#This Row],[METRC]],METRC!A:B,2,FALSE),4)=LEFT(RecordTable[[#This Row],[CloneBarcode]],4),"match","MISMATCH"),"dead")</f>
        <v>dead</v>
      </c>
      <c r="F6331" s="92" t="str">
        <f>_xlfn.IFNA(INDEX(Table6[[#All],[Location]],MATCH(RecordTable[[#This Row],[METRC]],Table6[Tag],0)),"DEAD")</f>
        <v>DEAD</v>
      </c>
    </row>
    <row r="6332" spans="1:6" x14ac:dyDescent="0.25">
      <c r="A6332" s="91" t="s">
        <v>192</v>
      </c>
      <c r="B6332" s="91" t="s">
        <v>2679</v>
      </c>
      <c r="C6332" s="18" t="s">
        <v>2783</v>
      </c>
      <c r="D6332" s="21">
        <v>44070</v>
      </c>
      <c r="E6332" s="92" t="str">
        <f>_xlfn.IFNA(IF(LEFT(VLOOKUP(RecordTable[[#This Row],[METRC]],METRC!A:B,2,FALSE),4)=LEFT(RecordTable[[#This Row],[CloneBarcode]],4),"match","MISMATCH"),"dead")</f>
        <v>dead</v>
      </c>
      <c r="F6332" s="92" t="str">
        <f>_xlfn.IFNA(INDEX(Table6[[#All],[Location]],MATCH(RecordTable[[#This Row],[METRC]],Table6[Tag],0)),"DEAD")</f>
        <v>DEAD</v>
      </c>
    </row>
    <row r="6333" spans="1:6" x14ac:dyDescent="0.25">
      <c r="A6333" s="91" t="s">
        <v>934</v>
      </c>
      <c r="B6333" s="91" t="s">
        <v>2687</v>
      </c>
      <c r="C6333" s="18" t="s">
        <v>7376</v>
      </c>
      <c r="D6333" s="21">
        <v>44070</v>
      </c>
      <c r="E6333" s="92" t="str">
        <f>_xlfn.IFNA(IF(LEFT(VLOOKUP(RecordTable[[#This Row],[METRC]],METRC!A:B,2,FALSE),4)=LEFT(RecordTable[[#This Row],[CloneBarcode]],4),"match","MISMATCH"),"dead")</f>
        <v>dead</v>
      </c>
      <c r="F6333" s="92" t="str">
        <f>_xlfn.IFNA(INDEX(Table6[[#All],[Location]],MATCH(RecordTable[[#This Row],[METRC]],Table6[Tag],0)),"DEAD")</f>
        <v>DEAD</v>
      </c>
    </row>
    <row r="6334" spans="1:6" x14ac:dyDescent="0.25">
      <c r="A6334" s="91" t="s">
        <v>144</v>
      </c>
      <c r="B6334" s="91" t="s">
        <v>2754</v>
      </c>
      <c r="C6334" s="18" t="s">
        <v>2755</v>
      </c>
      <c r="D6334" s="21">
        <v>44070</v>
      </c>
      <c r="E6334" s="92" t="str">
        <f>_xlfn.IFNA(IF(LEFT(VLOOKUP(RecordTable[[#This Row],[METRC]],METRC!A:B,2,FALSE),4)=LEFT(RecordTable[[#This Row],[CloneBarcode]],4),"match","MISMATCH"),"dead")</f>
        <v>dead</v>
      </c>
      <c r="F6334" s="92" t="str">
        <f>_xlfn.IFNA(INDEX(Table6[[#All],[Location]],MATCH(RecordTable[[#This Row],[METRC]],Table6[Tag],0)),"DEAD")</f>
        <v>DEAD</v>
      </c>
    </row>
    <row r="6335" spans="1:6" x14ac:dyDescent="0.25">
      <c r="A6335" s="91" t="s">
        <v>286</v>
      </c>
      <c r="B6335" s="91" t="s">
        <v>2669</v>
      </c>
      <c r="C6335" s="18" t="s">
        <v>2897</v>
      </c>
      <c r="D6335" s="21">
        <v>44070</v>
      </c>
      <c r="E6335" s="92" t="str">
        <f>_xlfn.IFNA(IF(LEFT(VLOOKUP(RecordTable[[#This Row],[METRC]],METRC!A:B,2,FALSE),4)=LEFT(RecordTable[[#This Row],[CloneBarcode]],4),"match","MISMATCH"),"dead")</f>
        <v>dead</v>
      </c>
      <c r="F6335" s="92" t="str">
        <f>_xlfn.IFNA(INDEX(Table6[[#All],[Location]],MATCH(RecordTable[[#This Row],[METRC]],Table6[Tag],0)),"DEAD")</f>
        <v>DEAD</v>
      </c>
    </row>
    <row r="6336" spans="1:6" x14ac:dyDescent="0.25">
      <c r="A6336" s="91" t="s">
        <v>208</v>
      </c>
      <c r="B6336" s="91" t="s">
        <v>2794</v>
      </c>
      <c r="C6336" s="18" t="s">
        <v>2795</v>
      </c>
      <c r="D6336" s="21">
        <v>44070</v>
      </c>
      <c r="E6336" s="92" t="str">
        <f>_xlfn.IFNA(IF(LEFT(VLOOKUP(RecordTable[[#This Row],[METRC]],METRC!A:B,2,FALSE),4)=LEFT(RecordTable[[#This Row],[CloneBarcode]],4),"match","MISMATCH"),"dead")</f>
        <v>dead</v>
      </c>
      <c r="F6336" s="92" t="str">
        <f>_xlfn.IFNA(INDEX(Table6[[#All],[Location]],MATCH(RecordTable[[#This Row],[METRC]],Table6[Tag],0)),"DEAD")</f>
        <v>DEAD</v>
      </c>
    </row>
    <row r="6337" spans="1:6" x14ac:dyDescent="0.25">
      <c r="A6337" s="91" t="s">
        <v>249</v>
      </c>
      <c r="B6337" s="91" t="s">
        <v>2629</v>
      </c>
      <c r="C6337" s="18" t="s">
        <v>2855</v>
      </c>
      <c r="D6337" s="21">
        <v>44070</v>
      </c>
      <c r="E6337" s="92" t="str">
        <f>_xlfn.IFNA(IF(LEFT(VLOOKUP(RecordTable[[#This Row],[METRC]],METRC!A:B,2,FALSE),4)=LEFT(RecordTable[[#This Row],[CloneBarcode]],4),"match","MISMATCH"),"dead")</f>
        <v>dead</v>
      </c>
      <c r="F6337" s="92" t="str">
        <f>_xlfn.IFNA(INDEX(Table6[[#All],[Location]],MATCH(RecordTable[[#This Row],[METRC]],Table6[Tag],0)),"DEAD")</f>
        <v>DEAD</v>
      </c>
    </row>
    <row r="6338" spans="1:6" x14ac:dyDescent="0.25">
      <c r="A6338" s="91" t="s">
        <v>277</v>
      </c>
      <c r="B6338" s="91" t="s">
        <v>2734</v>
      </c>
      <c r="C6338" s="18" t="s">
        <v>2890</v>
      </c>
      <c r="D6338" s="21">
        <v>44070</v>
      </c>
      <c r="E6338" s="92" t="str">
        <f>_xlfn.IFNA(IF(LEFT(VLOOKUP(RecordTable[[#This Row],[METRC]],METRC!A:B,2,FALSE),4)=LEFT(RecordTable[[#This Row],[CloneBarcode]],4),"match","MISMATCH"),"dead")</f>
        <v>dead</v>
      </c>
      <c r="F6338" s="92" t="str">
        <f>_xlfn.IFNA(INDEX(Table6[[#All],[Location]],MATCH(RecordTable[[#This Row],[METRC]],Table6[Tag],0)),"DEAD")</f>
        <v>DEAD</v>
      </c>
    </row>
    <row r="6339" spans="1:6" x14ac:dyDescent="0.25">
      <c r="A6339" s="91" t="s">
        <v>237</v>
      </c>
      <c r="B6339" s="91" t="s">
        <v>2639</v>
      </c>
      <c r="C6339" s="18" t="s">
        <v>2841</v>
      </c>
      <c r="D6339" s="21">
        <v>44070</v>
      </c>
      <c r="E6339" s="92" t="str">
        <f>_xlfn.IFNA(IF(LEFT(VLOOKUP(RecordTable[[#This Row],[METRC]],METRC!A:B,2,FALSE),4)=LEFT(RecordTable[[#This Row],[CloneBarcode]],4),"match","MISMATCH"),"dead")</f>
        <v>dead</v>
      </c>
      <c r="F6339" s="92" t="str">
        <f>_xlfn.IFNA(INDEX(Table6[[#All],[Location]],MATCH(RecordTable[[#This Row],[METRC]],Table6[Tag],0)),"DEAD")</f>
        <v>DEAD</v>
      </c>
    </row>
    <row r="6340" spans="1:6" x14ac:dyDescent="0.25">
      <c r="A6340" s="91" t="s">
        <v>173</v>
      </c>
      <c r="B6340" s="91" t="s">
        <v>3002</v>
      </c>
      <c r="C6340" s="18" t="s">
        <v>7696</v>
      </c>
      <c r="D6340" s="21">
        <v>44070</v>
      </c>
      <c r="E6340" s="92" t="str">
        <f>_xlfn.IFNA(IF(LEFT(VLOOKUP(RecordTable[[#This Row],[METRC]],METRC!A:B,2,FALSE),4)=LEFT(RecordTable[[#This Row],[CloneBarcode]],4),"match","MISMATCH"),"dead")</f>
        <v>dead</v>
      </c>
      <c r="F6340" s="92" t="str">
        <f>_xlfn.IFNA(INDEX(Table6[[#All],[Location]],MATCH(RecordTable[[#This Row],[METRC]],Table6[Tag],0)),"DEAD")</f>
        <v>DEAD</v>
      </c>
    </row>
    <row r="6341" spans="1:6" x14ac:dyDescent="0.25">
      <c r="A6341" s="91" t="s">
        <v>938</v>
      </c>
      <c r="B6341" s="91" t="s">
        <v>2723</v>
      </c>
      <c r="C6341" s="18" t="s">
        <v>7378</v>
      </c>
      <c r="D6341" s="21">
        <v>44070</v>
      </c>
      <c r="E6341" s="92" t="str">
        <f>_xlfn.IFNA(IF(LEFT(VLOOKUP(RecordTable[[#This Row],[METRC]],METRC!A:B,2,FALSE),4)=LEFT(RecordTable[[#This Row],[CloneBarcode]],4),"match","MISMATCH"),"dead")</f>
        <v>dead</v>
      </c>
      <c r="F6341" s="92" t="str">
        <f>_xlfn.IFNA(INDEX(Table6[[#All],[Location]],MATCH(RecordTable[[#This Row],[METRC]],Table6[Tag],0)),"DEAD")</f>
        <v>DEAD</v>
      </c>
    </row>
    <row r="6342" spans="1:6" x14ac:dyDescent="0.25">
      <c r="A6342" s="91" t="s">
        <v>1137</v>
      </c>
      <c r="B6342" s="91" t="s">
        <v>2750</v>
      </c>
      <c r="C6342" s="18" t="s">
        <v>7379</v>
      </c>
      <c r="D6342" s="21">
        <v>44070</v>
      </c>
      <c r="E6342" s="92" t="str">
        <f>_xlfn.IFNA(IF(LEFT(VLOOKUP(RecordTable[[#This Row],[METRC]],METRC!A:B,2,FALSE),4)=LEFT(RecordTable[[#This Row],[CloneBarcode]],4),"match","MISMATCH"),"dead")</f>
        <v>dead</v>
      </c>
      <c r="F6342" s="92" t="str">
        <f>_xlfn.IFNA(INDEX(Table6[[#All],[Location]],MATCH(RecordTable[[#This Row],[METRC]],Table6[Tag],0)),"DEAD")</f>
        <v>DEAD</v>
      </c>
    </row>
    <row r="6343" spans="1:6" x14ac:dyDescent="0.25">
      <c r="A6343" s="91" t="s">
        <v>253</v>
      </c>
      <c r="B6343" s="91" t="s">
        <v>2859</v>
      </c>
      <c r="C6343" s="18" t="s">
        <v>2860</v>
      </c>
      <c r="D6343" s="21">
        <v>44070</v>
      </c>
      <c r="E6343" s="92" t="str">
        <f>_xlfn.IFNA(IF(LEFT(VLOOKUP(RecordTable[[#This Row],[METRC]],METRC!A:B,2,FALSE),4)=LEFT(RecordTable[[#This Row],[CloneBarcode]],4),"match","MISMATCH"),"dead")</f>
        <v>dead</v>
      </c>
      <c r="F6343" s="92" t="str">
        <f>_xlfn.IFNA(INDEX(Table6[[#All],[Location]],MATCH(RecordTable[[#This Row],[METRC]],Table6[Tag],0)),"DEAD")</f>
        <v>DEAD</v>
      </c>
    </row>
    <row r="6344" spans="1:6" x14ac:dyDescent="0.25">
      <c r="A6344" s="91" t="s">
        <v>228</v>
      </c>
      <c r="B6344" s="91" t="s">
        <v>229</v>
      </c>
      <c r="C6344" s="18" t="s">
        <v>2834</v>
      </c>
      <c r="D6344" s="21">
        <v>44070</v>
      </c>
      <c r="E6344" s="92" t="str">
        <f>_xlfn.IFNA(IF(LEFT(VLOOKUP(RecordTable[[#This Row],[METRC]],METRC!A:B,2,FALSE),4)=LEFT(RecordTable[[#This Row],[CloneBarcode]],4),"match","MISMATCH"),"dead")</f>
        <v>dead</v>
      </c>
      <c r="F6344" s="92" t="str">
        <f>_xlfn.IFNA(INDEX(Table6[[#All],[Location]],MATCH(RecordTable[[#This Row],[METRC]],Table6[Tag],0)),"DEAD")</f>
        <v>DEAD</v>
      </c>
    </row>
    <row r="6345" spans="1:6" x14ac:dyDescent="0.25">
      <c r="A6345" s="91" t="s">
        <v>1071</v>
      </c>
      <c r="B6345" s="91" t="s">
        <v>62</v>
      </c>
      <c r="C6345" s="18" t="s">
        <v>7386</v>
      </c>
      <c r="D6345" s="21">
        <v>44070</v>
      </c>
      <c r="E6345" s="92" t="str">
        <f>_xlfn.IFNA(IF(LEFT(VLOOKUP(RecordTable[[#This Row],[METRC]],METRC!A:B,2,FALSE),4)=LEFT(RecordTable[[#This Row],[CloneBarcode]],4),"match","MISMATCH"),"dead")</f>
        <v>dead</v>
      </c>
      <c r="F6345" s="92" t="str">
        <f>_xlfn.IFNA(INDEX(Table6[[#All],[Location]],MATCH(RecordTable[[#This Row],[METRC]],Table6[Tag],0)),"DEAD")</f>
        <v>DEAD</v>
      </c>
    </row>
    <row r="6346" spans="1:6" x14ac:dyDescent="0.25">
      <c r="A6346" s="91" t="s">
        <v>241</v>
      </c>
      <c r="B6346" s="91" t="s">
        <v>2846</v>
      </c>
      <c r="C6346" s="18" t="s">
        <v>2847</v>
      </c>
      <c r="D6346" s="21">
        <v>44070</v>
      </c>
      <c r="E6346" s="92" t="str">
        <f>_xlfn.IFNA(IF(LEFT(VLOOKUP(RecordTable[[#This Row],[METRC]],METRC!A:B,2,FALSE),4)=LEFT(RecordTable[[#This Row],[CloneBarcode]],4),"match","MISMATCH"),"dead")</f>
        <v>dead</v>
      </c>
      <c r="F6346" s="92" t="str">
        <f>_xlfn.IFNA(INDEX(Table6[[#All],[Location]],MATCH(RecordTable[[#This Row],[METRC]],Table6[Tag],0)),"DEAD")</f>
        <v>DEAD</v>
      </c>
    </row>
    <row r="6347" spans="1:6" x14ac:dyDescent="0.25">
      <c r="A6347" s="91" t="s">
        <v>139</v>
      </c>
      <c r="B6347" s="91" t="s">
        <v>2750</v>
      </c>
      <c r="C6347" s="18" t="s">
        <v>2751</v>
      </c>
      <c r="D6347" s="21">
        <v>44070</v>
      </c>
      <c r="E6347" s="92" t="str">
        <f>_xlfn.IFNA(IF(LEFT(VLOOKUP(RecordTable[[#This Row],[METRC]],METRC!A:B,2,FALSE),4)=LEFT(RecordTable[[#This Row],[CloneBarcode]],4),"match","MISMATCH"),"dead")</f>
        <v>dead</v>
      </c>
      <c r="F6347" s="92" t="str">
        <f>_xlfn.IFNA(INDEX(Table6[[#All],[Location]],MATCH(RecordTable[[#This Row],[METRC]],Table6[Tag],0)),"DEAD")</f>
        <v>DEAD</v>
      </c>
    </row>
    <row r="6348" spans="1:6" x14ac:dyDescent="0.25">
      <c r="A6348" s="91" t="s">
        <v>184</v>
      </c>
      <c r="B6348" s="91" t="s">
        <v>2679</v>
      </c>
      <c r="C6348" s="18" t="s">
        <v>2779</v>
      </c>
      <c r="D6348" s="21">
        <v>44070</v>
      </c>
      <c r="E6348" s="92" t="str">
        <f>_xlfn.IFNA(IF(LEFT(VLOOKUP(RecordTable[[#This Row],[METRC]],METRC!A:B,2,FALSE),4)=LEFT(RecordTable[[#This Row],[CloneBarcode]],4),"match","MISMATCH"),"dead")</f>
        <v>dead</v>
      </c>
      <c r="F6348" s="92" t="str">
        <f>_xlfn.IFNA(INDEX(Table6[[#All],[Location]],MATCH(RecordTable[[#This Row],[METRC]],Table6[Tag],0)),"DEAD")</f>
        <v>DEAD</v>
      </c>
    </row>
    <row r="6349" spans="1:6" x14ac:dyDescent="0.25">
      <c r="A6349" s="91" t="s">
        <v>997</v>
      </c>
      <c r="B6349" s="91" t="s">
        <v>62</v>
      </c>
      <c r="C6349" s="18" t="s">
        <v>7390</v>
      </c>
      <c r="D6349" s="21">
        <v>44070</v>
      </c>
      <c r="E6349" s="92" t="str">
        <f>_xlfn.IFNA(IF(LEFT(VLOOKUP(RecordTable[[#This Row],[METRC]],METRC!A:B,2,FALSE),4)=LEFT(RecordTable[[#This Row],[CloneBarcode]],4),"match","MISMATCH"),"dead")</f>
        <v>dead</v>
      </c>
      <c r="F6349" s="92" t="str">
        <f>_xlfn.IFNA(INDEX(Table6[[#All],[Location]],MATCH(RecordTable[[#This Row],[METRC]],Table6[Tag],0)),"DEAD")</f>
        <v>DEAD</v>
      </c>
    </row>
    <row r="6350" spans="1:6" x14ac:dyDescent="0.25">
      <c r="A6350" s="91" t="s">
        <v>250</v>
      </c>
      <c r="B6350" s="91" t="s">
        <v>2856</v>
      </c>
      <c r="C6350" s="18" t="s">
        <v>2857</v>
      </c>
      <c r="D6350" s="21">
        <v>44070</v>
      </c>
      <c r="E6350" s="92" t="str">
        <f>_xlfn.IFNA(IF(LEFT(VLOOKUP(RecordTable[[#This Row],[METRC]],METRC!A:B,2,FALSE),4)=LEFT(RecordTable[[#This Row],[CloneBarcode]],4),"match","MISMATCH"),"dead")</f>
        <v>dead</v>
      </c>
      <c r="F6350" s="92" t="str">
        <f>_xlfn.IFNA(INDEX(Table6[[#All],[Location]],MATCH(RecordTable[[#This Row],[METRC]],Table6[Tag],0)),"DEAD")</f>
        <v>DEAD</v>
      </c>
    </row>
    <row r="6351" spans="1:6" x14ac:dyDescent="0.25">
      <c r="A6351" s="91" t="s">
        <v>162</v>
      </c>
      <c r="B6351" s="91" t="s">
        <v>2667</v>
      </c>
      <c r="C6351" s="18" t="s">
        <v>2765</v>
      </c>
      <c r="D6351" s="21">
        <v>44070</v>
      </c>
      <c r="E6351" s="92" t="str">
        <f>_xlfn.IFNA(IF(LEFT(VLOOKUP(RecordTable[[#This Row],[METRC]],METRC!A:B,2,FALSE),4)=LEFT(RecordTable[[#This Row],[CloneBarcode]],4),"match","MISMATCH"),"dead")</f>
        <v>dead</v>
      </c>
      <c r="F6351" s="92" t="str">
        <f>_xlfn.IFNA(INDEX(Table6[[#All],[Location]],MATCH(RecordTable[[#This Row],[METRC]],Table6[Tag],0)),"DEAD")</f>
        <v>DEAD</v>
      </c>
    </row>
    <row r="6352" spans="1:6" x14ac:dyDescent="0.25">
      <c r="A6352" s="91" t="s">
        <v>15</v>
      </c>
      <c r="B6352" s="91" t="s">
        <v>2636</v>
      </c>
      <c r="C6352" s="18" t="s">
        <v>2637</v>
      </c>
      <c r="D6352" s="21">
        <v>44070</v>
      </c>
      <c r="E6352" s="92" t="str">
        <f>_xlfn.IFNA(IF(LEFT(VLOOKUP(RecordTable[[#This Row],[METRC]],METRC!A:B,2,FALSE),4)=LEFT(RecordTable[[#This Row],[CloneBarcode]],4),"match","MISMATCH"),"dead")</f>
        <v>dead</v>
      </c>
      <c r="F6352" s="92" t="str">
        <f>_xlfn.IFNA(INDEX(Table6[[#All],[Location]],MATCH(RecordTable[[#This Row],[METRC]],Table6[Tag],0)),"DEAD")</f>
        <v>DEAD</v>
      </c>
    </row>
    <row r="6353" spans="1:6" x14ac:dyDescent="0.25">
      <c r="A6353" s="91" t="s">
        <v>5024</v>
      </c>
      <c r="B6353" s="91" t="s">
        <v>7325</v>
      </c>
      <c r="C6353" s="18" t="s">
        <v>7329</v>
      </c>
      <c r="D6353" s="21">
        <v>44070</v>
      </c>
      <c r="E6353" s="92" t="str">
        <f>_xlfn.IFNA(IF(LEFT(VLOOKUP(RecordTable[[#This Row],[METRC]],METRC!A:B,2,FALSE),4)=LEFT(RecordTable[[#This Row],[CloneBarcode]],4),"match","MISMATCH"),"dead")</f>
        <v>dead</v>
      </c>
      <c r="F6353" s="92" t="str">
        <f>_xlfn.IFNA(INDEX(Table6[[#All],[Location]],MATCH(RecordTable[[#This Row],[METRC]],Table6[Tag],0)),"DEAD")</f>
        <v>DEAD</v>
      </c>
    </row>
    <row r="6354" spans="1:6" x14ac:dyDescent="0.25">
      <c r="A6354" s="91" t="s">
        <v>295</v>
      </c>
      <c r="B6354" s="91" t="s">
        <v>7593</v>
      </c>
      <c r="C6354" s="18" t="s">
        <v>7594</v>
      </c>
      <c r="D6354" s="21">
        <v>44070</v>
      </c>
      <c r="E6354" s="92" t="str">
        <f>_xlfn.IFNA(IF(LEFT(VLOOKUP(RecordTable[[#This Row],[METRC]],METRC!A:B,2,FALSE),4)=LEFT(RecordTable[[#This Row],[CloneBarcode]],4),"match","MISMATCH"),"dead")</f>
        <v>dead</v>
      </c>
      <c r="F6354" s="92" t="str">
        <f>_xlfn.IFNA(INDEX(Table6[[#All],[Location]],MATCH(RecordTable[[#This Row],[METRC]],Table6[Tag],0)),"DEAD")</f>
        <v>DEAD</v>
      </c>
    </row>
    <row r="6355" spans="1:6" x14ac:dyDescent="0.25">
      <c r="A6355" s="91" t="s">
        <v>202</v>
      </c>
      <c r="B6355" s="91" t="s">
        <v>2642</v>
      </c>
      <c r="C6355" s="18" t="s">
        <v>2789</v>
      </c>
      <c r="D6355" s="21">
        <v>44070</v>
      </c>
      <c r="E6355" s="92" t="str">
        <f>_xlfn.IFNA(IF(LEFT(VLOOKUP(RecordTable[[#This Row],[METRC]],METRC!A:B,2,FALSE),4)=LEFT(RecordTable[[#This Row],[CloneBarcode]],4),"match","MISMATCH"),"dead")</f>
        <v>dead</v>
      </c>
      <c r="F6355" s="92" t="str">
        <f>_xlfn.IFNA(INDEX(Table6[[#All],[Location]],MATCH(RecordTable[[#This Row],[METRC]],Table6[Tag],0)),"DEAD")</f>
        <v>DEAD</v>
      </c>
    </row>
    <row r="6356" spans="1:6" x14ac:dyDescent="0.25">
      <c r="A6356" s="91" t="s">
        <v>268</v>
      </c>
      <c r="B6356" s="91" t="s">
        <v>2880</v>
      </c>
      <c r="C6356" s="18" t="s">
        <v>2881</v>
      </c>
      <c r="D6356" s="21">
        <v>44070</v>
      </c>
      <c r="E6356" s="92" t="str">
        <f>_xlfn.IFNA(IF(LEFT(VLOOKUP(RecordTable[[#This Row],[METRC]],METRC!A:B,2,FALSE),4)=LEFT(RecordTable[[#This Row],[CloneBarcode]],4),"match","MISMATCH"),"dead")</f>
        <v>dead</v>
      </c>
      <c r="F6356" s="92" t="str">
        <f>_xlfn.IFNA(INDEX(Table6[[#All],[Location]],MATCH(RecordTable[[#This Row],[METRC]],Table6[Tag],0)),"DEAD")</f>
        <v>DEAD</v>
      </c>
    </row>
    <row r="6357" spans="1:6" x14ac:dyDescent="0.25">
      <c r="A6357" s="91" t="s">
        <v>159</v>
      </c>
      <c r="B6357" s="91" t="s">
        <v>2659</v>
      </c>
      <c r="C6357" s="18" t="s">
        <v>2763</v>
      </c>
      <c r="D6357" s="21">
        <v>44070</v>
      </c>
      <c r="E6357" s="92" t="str">
        <f>_xlfn.IFNA(IF(LEFT(VLOOKUP(RecordTable[[#This Row],[METRC]],METRC!A:B,2,FALSE),4)=LEFT(RecordTable[[#This Row],[CloneBarcode]],4),"match","MISMATCH"),"dead")</f>
        <v>dead</v>
      </c>
      <c r="F6357" s="92" t="str">
        <f>_xlfn.IFNA(INDEX(Table6[[#All],[Location]],MATCH(RecordTable[[#This Row],[METRC]],Table6[Tag],0)),"DEAD")</f>
        <v>DEAD</v>
      </c>
    </row>
    <row r="6358" spans="1:6" x14ac:dyDescent="0.25">
      <c r="A6358" s="91" t="s">
        <v>235</v>
      </c>
      <c r="B6358" s="91" t="s">
        <v>2639</v>
      </c>
      <c r="C6358" s="18" t="s">
        <v>2840</v>
      </c>
      <c r="D6358" s="21">
        <v>44070</v>
      </c>
      <c r="E6358" s="92" t="str">
        <f>_xlfn.IFNA(IF(LEFT(VLOOKUP(RecordTable[[#This Row],[METRC]],METRC!A:B,2,FALSE),4)=LEFT(RecordTable[[#This Row],[CloneBarcode]],4),"match","MISMATCH"),"dead")</f>
        <v>dead</v>
      </c>
      <c r="F6358" s="92" t="str">
        <f>_xlfn.IFNA(INDEX(Table6[[#All],[Location]],MATCH(RecordTable[[#This Row],[METRC]],Table6[Tag],0)),"DEAD")</f>
        <v>DEAD</v>
      </c>
    </row>
    <row r="6359" spans="1:6" x14ac:dyDescent="0.25">
      <c r="A6359" s="91" t="s">
        <v>278</v>
      </c>
      <c r="B6359" s="91" t="s">
        <v>2734</v>
      </c>
      <c r="C6359" s="18" t="s">
        <v>2891</v>
      </c>
      <c r="D6359" s="21">
        <v>44070</v>
      </c>
      <c r="E6359" s="92" t="str">
        <f>_xlfn.IFNA(IF(LEFT(VLOOKUP(RecordTable[[#This Row],[METRC]],METRC!A:B,2,FALSE),4)=LEFT(RecordTable[[#This Row],[CloneBarcode]],4),"match","MISMATCH"),"dead")</f>
        <v>dead</v>
      </c>
      <c r="F6359" s="92" t="str">
        <f>_xlfn.IFNA(INDEX(Table6[[#All],[Location]],MATCH(RecordTable[[#This Row],[METRC]],Table6[Tag],0)),"DEAD")</f>
        <v>DEAD</v>
      </c>
    </row>
    <row r="6360" spans="1:6" x14ac:dyDescent="0.25">
      <c r="A6360" s="91" t="s">
        <v>234</v>
      </c>
      <c r="B6360" s="91" t="s">
        <v>2639</v>
      </c>
      <c r="C6360" s="18" t="s">
        <v>2839</v>
      </c>
      <c r="D6360" s="21">
        <v>44070</v>
      </c>
      <c r="E6360" s="92" t="str">
        <f>_xlfn.IFNA(IF(LEFT(VLOOKUP(RecordTable[[#This Row],[METRC]],METRC!A:B,2,FALSE),4)=LEFT(RecordTable[[#This Row],[CloneBarcode]],4),"match","MISMATCH"),"dead")</f>
        <v>dead</v>
      </c>
      <c r="F6360" s="92" t="str">
        <f>_xlfn.IFNA(INDEX(Table6[[#All],[Location]],MATCH(RecordTable[[#This Row],[METRC]],Table6[Tag],0)),"DEAD")</f>
        <v>DEAD</v>
      </c>
    </row>
    <row r="6361" spans="1:6" x14ac:dyDescent="0.25">
      <c r="A6361" s="91" t="s">
        <v>1679</v>
      </c>
      <c r="B6361" s="91" t="s">
        <v>2659</v>
      </c>
      <c r="C6361" s="18" t="s">
        <v>7373</v>
      </c>
      <c r="D6361" s="21">
        <v>44070</v>
      </c>
      <c r="E6361" s="92" t="str">
        <f>_xlfn.IFNA(IF(LEFT(VLOOKUP(RecordTable[[#This Row],[METRC]],METRC!A:B,2,FALSE),4)=LEFT(RecordTable[[#This Row],[CloneBarcode]],4),"match","MISMATCH"),"dead")</f>
        <v>dead</v>
      </c>
      <c r="F6361" s="92" t="str">
        <f>_xlfn.IFNA(INDEX(Table6[[#All],[Location]],MATCH(RecordTable[[#This Row],[METRC]],Table6[Tag],0)),"DEAD")</f>
        <v>DEAD</v>
      </c>
    </row>
    <row r="6362" spans="1:6" x14ac:dyDescent="0.25">
      <c r="A6362" s="91" t="s">
        <v>169</v>
      </c>
      <c r="B6362" s="91" t="s">
        <v>2636</v>
      </c>
      <c r="C6362" s="18" t="s">
        <v>2770</v>
      </c>
      <c r="D6362" s="21">
        <v>44070</v>
      </c>
      <c r="E6362" s="92" t="str">
        <f>_xlfn.IFNA(IF(LEFT(VLOOKUP(RecordTable[[#This Row],[METRC]],METRC!A:B,2,FALSE),4)=LEFT(RecordTable[[#This Row],[CloneBarcode]],4),"match","MISMATCH"),"dead")</f>
        <v>dead</v>
      </c>
      <c r="F6362" s="92" t="str">
        <f>_xlfn.IFNA(INDEX(Table6[[#All],[Location]],MATCH(RecordTable[[#This Row],[METRC]],Table6[Tag],0)),"DEAD")</f>
        <v>DEAD</v>
      </c>
    </row>
    <row r="6363" spans="1:6" x14ac:dyDescent="0.25">
      <c r="A6363" s="91" t="s">
        <v>279</v>
      </c>
      <c r="B6363" s="91" t="s">
        <v>2676</v>
      </c>
      <c r="C6363" s="18" t="s">
        <v>2892</v>
      </c>
      <c r="D6363" s="21">
        <v>44070</v>
      </c>
      <c r="E6363" s="92" t="str">
        <f>_xlfn.IFNA(IF(LEFT(VLOOKUP(RecordTable[[#This Row],[METRC]],METRC!A:B,2,FALSE),4)=LEFT(RecordTable[[#This Row],[CloneBarcode]],4),"match","MISMATCH"),"dead")</f>
        <v>dead</v>
      </c>
      <c r="F6363" s="92" t="str">
        <f>_xlfn.IFNA(INDEX(Table6[[#All],[Location]],MATCH(RecordTable[[#This Row],[METRC]],Table6[Tag],0)),"DEAD")</f>
        <v>DEAD</v>
      </c>
    </row>
    <row r="6364" spans="1:6" x14ac:dyDescent="0.25">
      <c r="A6364" s="91" t="s">
        <v>38</v>
      </c>
      <c r="B6364" s="91" t="s">
        <v>2636</v>
      </c>
      <c r="C6364" s="18" t="s">
        <v>2658</v>
      </c>
      <c r="D6364" s="21">
        <v>44070</v>
      </c>
      <c r="E6364" s="92" t="str">
        <f>_xlfn.IFNA(IF(LEFT(VLOOKUP(RecordTable[[#This Row],[METRC]],METRC!A:B,2,FALSE),4)=LEFT(RecordTable[[#This Row],[CloneBarcode]],4),"match","MISMATCH"),"dead")</f>
        <v>dead</v>
      </c>
      <c r="F6364" s="92" t="str">
        <f>_xlfn.IFNA(INDEX(Table6[[#All],[Location]],MATCH(RecordTable[[#This Row],[METRC]],Table6[Tag],0)),"DEAD")</f>
        <v>DEAD</v>
      </c>
    </row>
    <row r="6365" spans="1:6" x14ac:dyDescent="0.25">
      <c r="A6365" s="91" t="s">
        <v>198</v>
      </c>
      <c r="B6365" s="91" t="s">
        <v>283</v>
      </c>
      <c r="C6365" s="18" t="s">
        <v>2787</v>
      </c>
      <c r="D6365" s="21">
        <v>44070</v>
      </c>
      <c r="E6365" s="92" t="str">
        <f>_xlfn.IFNA(IF(LEFT(VLOOKUP(RecordTable[[#This Row],[METRC]],METRC!A:B,2,FALSE),4)=LEFT(RecordTable[[#This Row],[CloneBarcode]],4),"match","MISMATCH"),"dead")</f>
        <v>dead</v>
      </c>
      <c r="F6365" s="92" t="str">
        <f>_xlfn.IFNA(INDEX(Table6[[#All],[Location]],MATCH(RecordTable[[#This Row],[METRC]],Table6[Tag],0)),"DEAD")</f>
        <v>DEAD</v>
      </c>
    </row>
    <row r="6366" spans="1:6" x14ac:dyDescent="0.25">
      <c r="A6366" s="91" t="s">
        <v>154</v>
      </c>
      <c r="B6366" s="91" t="s">
        <v>2659</v>
      </c>
      <c r="C6366" s="18" t="s">
        <v>2760</v>
      </c>
      <c r="D6366" s="21">
        <v>44070</v>
      </c>
      <c r="E6366" s="92" t="str">
        <f>_xlfn.IFNA(IF(LEFT(VLOOKUP(RecordTable[[#This Row],[METRC]],METRC!A:B,2,FALSE),4)=LEFT(RecordTable[[#This Row],[CloneBarcode]],4),"match","MISMATCH"),"dead")</f>
        <v>dead</v>
      </c>
      <c r="F6366" s="92" t="str">
        <f>_xlfn.IFNA(INDEX(Table6[[#All],[Location]],MATCH(RecordTable[[#This Row],[METRC]],Table6[Tag],0)),"DEAD")</f>
        <v>DEAD</v>
      </c>
    </row>
    <row r="6367" spans="1:6" x14ac:dyDescent="0.25">
      <c r="A6367" s="91" t="s">
        <v>171</v>
      </c>
      <c r="B6367" s="91" t="s">
        <v>2715</v>
      </c>
      <c r="C6367" s="18" t="s">
        <v>2771</v>
      </c>
      <c r="D6367" s="21">
        <v>44070</v>
      </c>
      <c r="E6367" s="92" t="str">
        <f>_xlfn.IFNA(IF(LEFT(VLOOKUP(RecordTable[[#This Row],[METRC]],METRC!A:B,2,FALSE),4)=LEFT(RecordTable[[#This Row],[CloneBarcode]],4),"match","MISMATCH"),"dead")</f>
        <v>dead</v>
      </c>
      <c r="F6367" s="92" t="str">
        <f>_xlfn.IFNA(INDEX(Table6[[#All],[Location]],MATCH(RecordTable[[#This Row],[METRC]],Table6[Tag],0)),"DEAD")</f>
        <v>DEAD</v>
      </c>
    </row>
    <row r="6368" spans="1:6" x14ac:dyDescent="0.25">
      <c r="A6368" s="91" t="s">
        <v>153</v>
      </c>
      <c r="B6368" s="91" t="s">
        <v>2629</v>
      </c>
      <c r="C6368" s="18" t="s">
        <v>2759</v>
      </c>
      <c r="D6368" s="21">
        <v>44070</v>
      </c>
      <c r="E6368" s="92" t="str">
        <f>_xlfn.IFNA(IF(LEFT(VLOOKUP(RecordTable[[#This Row],[METRC]],METRC!A:B,2,FALSE),4)=LEFT(RecordTable[[#This Row],[CloneBarcode]],4),"match","MISMATCH"),"dead")</f>
        <v>dead</v>
      </c>
      <c r="F6368" s="92" t="str">
        <f>_xlfn.IFNA(INDEX(Table6[[#All],[Location]],MATCH(RecordTable[[#This Row],[METRC]],Table6[Tag],0)),"DEAD")</f>
        <v>DEAD</v>
      </c>
    </row>
    <row r="6369" spans="1:6" x14ac:dyDescent="0.25">
      <c r="A6369" s="91" t="s">
        <v>160</v>
      </c>
      <c r="B6369" s="91" t="s">
        <v>117</v>
      </c>
      <c r="C6369" s="18" t="s">
        <v>2764</v>
      </c>
      <c r="D6369" s="21">
        <v>44070</v>
      </c>
      <c r="E6369" s="92" t="str">
        <f>_xlfn.IFNA(IF(LEFT(VLOOKUP(RecordTable[[#This Row],[METRC]],METRC!A:B,2,FALSE),4)=LEFT(RecordTable[[#This Row],[CloneBarcode]],4),"match","MISMATCH"),"dead")</f>
        <v>dead</v>
      </c>
      <c r="F6369" s="92" t="str">
        <f>_xlfn.IFNA(INDEX(Table6[[#All],[Location]],MATCH(RecordTable[[#This Row],[METRC]],Table6[Tag],0)),"DEAD")</f>
        <v>DEAD</v>
      </c>
    </row>
    <row r="6370" spans="1:6" x14ac:dyDescent="0.25">
      <c r="A6370" s="91" t="s">
        <v>262</v>
      </c>
      <c r="B6370" s="91" t="s">
        <v>229</v>
      </c>
      <c r="C6370" s="18" t="s">
        <v>2875</v>
      </c>
      <c r="D6370" s="21">
        <v>44070</v>
      </c>
      <c r="E6370" s="92" t="str">
        <f>_xlfn.IFNA(IF(LEFT(VLOOKUP(RecordTable[[#This Row],[METRC]],METRC!A:B,2,FALSE),4)=LEFT(RecordTable[[#This Row],[CloneBarcode]],4),"match","MISMATCH"),"dead")</f>
        <v>dead</v>
      </c>
      <c r="F6370" s="92" t="str">
        <f>_xlfn.IFNA(INDEX(Table6[[#All],[Location]],MATCH(RecordTable[[#This Row],[METRC]],Table6[Tag],0)),"DEAD")</f>
        <v>DEAD</v>
      </c>
    </row>
    <row r="6371" spans="1:6" x14ac:dyDescent="0.25">
      <c r="A6371" s="91" t="s">
        <v>118</v>
      </c>
      <c r="B6371" s="91" t="s">
        <v>117</v>
      </c>
      <c r="C6371" s="18" t="s">
        <v>2732</v>
      </c>
      <c r="D6371" s="21">
        <v>44070</v>
      </c>
      <c r="E6371" s="92" t="str">
        <f>_xlfn.IFNA(IF(LEFT(VLOOKUP(RecordTable[[#This Row],[METRC]],METRC!A:B,2,FALSE),4)=LEFT(RecordTable[[#This Row],[CloneBarcode]],4),"match","MISMATCH"),"dead")</f>
        <v>dead</v>
      </c>
      <c r="F6371" s="92" t="str">
        <f>_xlfn.IFNA(INDEX(Table6[[#All],[Location]],MATCH(RecordTable[[#This Row],[METRC]],Table6[Tag],0)),"DEAD")</f>
        <v>DEAD</v>
      </c>
    </row>
    <row r="6372" spans="1:6" x14ac:dyDescent="0.25">
      <c r="A6372" s="91" t="s">
        <v>179</v>
      </c>
      <c r="B6372" s="91" t="s">
        <v>2642</v>
      </c>
      <c r="C6372" s="18" t="s">
        <v>2775</v>
      </c>
      <c r="D6372" s="21">
        <v>44070</v>
      </c>
      <c r="E6372" s="92" t="str">
        <f>_xlfn.IFNA(IF(LEFT(VLOOKUP(RecordTable[[#This Row],[METRC]],METRC!A:B,2,FALSE),4)=LEFT(RecordTable[[#This Row],[CloneBarcode]],4),"match","MISMATCH"),"dead")</f>
        <v>dead</v>
      </c>
      <c r="F6372" s="92" t="str">
        <f>_xlfn.IFNA(INDEX(Table6[[#All],[Location]],MATCH(RecordTable[[#This Row],[METRC]],Table6[Tag],0)),"DEAD")</f>
        <v>DEAD</v>
      </c>
    </row>
    <row r="6373" spans="1:6" x14ac:dyDescent="0.25">
      <c r="A6373" s="91" t="s">
        <v>224</v>
      </c>
      <c r="B6373" s="91" t="s">
        <v>2827</v>
      </c>
      <c r="C6373" s="18" t="s">
        <v>2828</v>
      </c>
      <c r="D6373" s="21">
        <v>44070</v>
      </c>
      <c r="E6373" s="92" t="str">
        <f>_xlfn.IFNA(IF(LEFT(VLOOKUP(RecordTable[[#This Row],[METRC]],METRC!A:B,2,FALSE),4)=LEFT(RecordTable[[#This Row],[CloneBarcode]],4),"match","MISMATCH"),"dead")</f>
        <v>dead</v>
      </c>
      <c r="F6373" s="92" t="str">
        <f>_xlfn.IFNA(INDEX(Table6[[#All],[Location]],MATCH(RecordTable[[#This Row],[METRC]],Table6[Tag],0)),"DEAD")</f>
        <v>DEAD</v>
      </c>
    </row>
    <row r="6374" spans="1:6" x14ac:dyDescent="0.25">
      <c r="A6374" s="91" t="s">
        <v>190</v>
      </c>
      <c r="B6374" s="91" t="s">
        <v>2645</v>
      </c>
      <c r="C6374" s="18" t="s">
        <v>2782</v>
      </c>
      <c r="D6374" s="21">
        <v>44070</v>
      </c>
      <c r="E6374" s="92" t="str">
        <f>_xlfn.IFNA(IF(LEFT(VLOOKUP(RecordTable[[#This Row],[METRC]],METRC!A:B,2,FALSE),4)=LEFT(RecordTable[[#This Row],[CloneBarcode]],4),"match","MISMATCH"),"dead")</f>
        <v>dead</v>
      </c>
      <c r="F6374" s="92" t="str">
        <f>_xlfn.IFNA(INDEX(Table6[[#All],[Location]],MATCH(RecordTable[[#This Row],[METRC]],Table6[Tag],0)),"DEAD")</f>
        <v>DEAD</v>
      </c>
    </row>
    <row r="6375" spans="1:6" x14ac:dyDescent="0.25">
      <c r="A6375" s="91" t="s">
        <v>2541</v>
      </c>
      <c r="B6375" s="91" t="s">
        <v>2649</v>
      </c>
      <c r="C6375" s="18" t="s">
        <v>7392</v>
      </c>
      <c r="D6375" s="21">
        <v>44070</v>
      </c>
      <c r="E6375" s="92" t="str">
        <f>_xlfn.IFNA(IF(LEFT(VLOOKUP(RecordTable[[#This Row],[METRC]],METRC!A:B,2,FALSE),4)=LEFT(RecordTable[[#This Row],[CloneBarcode]],4),"match","MISMATCH"),"dead")</f>
        <v>dead</v>
      </c>
      <c r="F6375" s="92" t="str">
        <f>_xlfn.IFNA(INDEX(Table6[[#All],[Location]],MATCH(RecordTable[[#This Row],[METRC]],Table6[Tag],0)),"DEAD")</f>
        <v>DEAD</v>
      </c>
    </row>
    <row r="6376" spans="1:6" x14ac:dyDescent="0.25">
      <c r="A6376" s="91" t="s">
        <v>200</v>
      </c>
      <c r="B6376" s="91" t="s">
        <v>2649</v>
      </c>
      <c r="C6376" s="18" t="s">
        <v>2788</v>
      </c>
      <c r="D6376" s="21">
        <v>44070</v>
      </c>
      <c r="E6376" s="92" t="str">
        <f>_xlfn.IFNA(IF(LEFT(VLOOKUP(RecordTable[[#This Row],[METRC]],METRC!A:B,2,FALSE),4)=LEFT(RecordTable[[#This Row],[CloneBarcode]],4),"match","MISMATCH"),"dead")</f>
        <v>dead</v>
      </c>
      <c r="F6376" s="92" t="str">
        <f>_xlfn.IFNA(INDEX(Table6[[#All],[Location]],MATCH(RecordTable[[#This Row],[METRC]],Table6[Tag],0)),"DEAD")</f>
        <v>DEAD</v>
      </c>
    </row>
    <row r="6377" spans="1:6" x14ac:dyDescent="0.25">
      <c r="A6377" s="91" t="s">
        <v>5032</v>
      </c>
      <c r="B6377" s="91" t="s">
        <v>2812</v>
      </c>
      <c r="C6377" s="18" t="s">
        <v>7327</v>
      </c>
      <c r="D6377" s="21">
        <v>44070</v>
      </c>
      <c r="E6377" s="92" t="str">
        <f>_xlfn.IFNA(IF(LEFT(VLOOKUP(RecordTable[[#This Row],[METRC]],METRC!A:B,2,FALSE),4)=LEFT(RecordTable[[#This Row],[CloneBarcode]],4),"match","MISMATCH"),"dead")</f>
        <v>dead</v>
      </c>
      <c r="F6377" s="92" t="str">
        <f>_xlfn.IFNA(INDEX(Table6[[#All],[Location]],MATCH(RecordTable[[#This Row],[METRC]],Table6[Tag],0)),"DEAD")</f>
        <v>DEAD</v>
      </c>
    </row>
    <row r="6378" spans="1:6" x14ac:dyDescent="0.25">
      <c r="A6378" s="91" t="s">
        <v>239</v>
      </c>
      <c r="B6378" s="91" t="s">
        <v>2843</v>
      </c>
      <c r="C6378" s="18" t="s">
        <v>2844</v>
      </c>
      <c r="D6378" s="21">
        <v>44070</v>
      </c>
      <c r="E6378" s="92" t="str">
        <f>_xlfn.IFNA(IF(LEFT(VLOOKUP(RecordTable[[#This Row],[METRC]],METRC!A:B,2,FALSE),4)=LEFT(RecordTable[[#This Row],[CloneBarcode]],4),"match","MISMATCH"),"dead")</f>
        <v>dead</v>
      </c>
      <c r="F6378" s="92" t="str">
        <f>_xlfn.IFNA(INDEX(Table6[[#All],[Location]],MATCH(RecordTable[[#This Row],[METRC]],Table6[Tag],0)),"DEAD")</f>
        <v>DEAD</v>
      </c>
    </row>
    <row r="6379" spans="1:6" x14ac:dyDescent="0.25">
      <c r="A6379" s="91" t="s">
        <v>167</v>
      </c>
      <c r="B6379" s="91" t="s">
        <v>2667</v>
      </c>
      <c r="C6379" s="18" t="s">
        <v>2768</v>
      </c>
      <c r="D6379" s="21">
        <v>44070</v>
      </c>
      <c r="E6379" s="92" t="str">
        <f>_xlfn.IFNA(IF(LEFT(VLOOKUP(RecordTable[[#This Row],[METRC]],METRC!A:B,2,FALSE),4)=LEFT(RecordTable[[#This Row],[CloneBarcode]],4),"match","MISMATCH"),"dead")</f>
        <v>dead</v>
      </c>
      <c r="F6379" s="92" t="str">
        <f>_xlfn.IFNA(INDEX(Table6[[#All],[Location]],MATCH(RecordTable[[#This Row],[METRC]],Table6[Tag],0)),"DEAD")</f>
        <v>DEAD</v>
      </c>
    </row>
    <row r="6380" spans="1:6" x14ac:dyDescent="0.25">
      <c r="A6380" s="91" t="s">
        <v>2572</v>
      </c>
      <c r="B6380" s="91" t="s">
        <v>2649</v>
      </c>
      <c r="C6380" s="18" t="s">
        <v>7388</v>
      </c>
      <c r="D6380" s="21">
        <v>44070</v>
      </c>
      <c r="E6380" s="92" t="str">
        <f>_xlfn.IFNA(IF(LEFT(VLOOKUP(RecordTable[[#This Row],[METRC]],METRC!A:B,2,FALSE),4)=LEFT(RecordTable[[#This Row],[CloneBarcode]],4),"match","MISMATCH"),"dead")</f>
        <v>dead</v>
      </c>
      <c r="F6380" s="92" t="str">
        <f>_xlfn.IFNA(INDEX(Table6[[#All],[Location]],MATCH(RecordTable[[#This Row],[METRC]],Table6[Tag],0)),"DEAD")</f>
        <v>DEAD</v>
      </c>
    </row>
    <row r="6381" spans="1:6" x14ac:dyDescent="0.25">
      <c r="A6381" s="91" t="s">
        <v>294</v>
      </c>
      <c r="B6381" s="91" t="s">
        <v>2636</v>
      </c>
      <c r="C6381" s="18" t="s">
        <v>2902</v>
      </c>
      <c r="D6381" s="21">
        <v>44070</v>
      </c>
      <c r="E6381" s="92" t="str">
        <f>_xlfn.IFNA(IF(LEFT(VLOOKUP(RecordTable[[#This Row],[METRC]],METRC!A:B,2,FALSE),4)=LEFT(RecordTable[[#This Row],[CloneBarcode]],4),"match","MISMATCH"),"dead")</f>
        <v>dead</v>
      </c>
      <c r="F6381" s="92" t="str">
        <f>_xlfn.IFNA(INDEX(Table6[[#All],[Location]],MATCH(RecordTable[[#This Row],[METRC]],Table6[Tag],0)),"DEAD")</f>
        <v>DEAD</v>
      </c>
    </row>
    <row r="6382" spans="1:6" x14ac:dyDescent="0.25">
      <c r="A6382" s="91" t="s">
        <v>128</v>
      </c>
      <c r="B6382" s="91" t="s">
        <v>2667</v>
      </c>
      <c r="C6382" s="18" t="s">
        <v>2740</v>
      </c>
      <c r="D6382" s="21">
        <v>44070</v>
      </c>
      <c r="E6382" s="92" t="str">
        <f>_xlfn.IFNA(IF(LEFT(VLOOKUP(RecordTable[[#This Row],[METRC]],METRC!A:B,2,FALSE),4)=LEFT(RecordTable[[#This Row],[CloneBarcode]],4),"match","MISMATCH"),"dead")</f>
        <v>dead</v>
      </c>
      <c r="F6382" s="92" t="str">
        <f>_xlfn.IFNA(INDEX(Table6[[#All],[Location]],MATCH(RecordTable[[#This Row],[METRC]],Table6[Tag],0)),"DEAD")</f>
        <v>DEAD</v>
      </c>
    </row>
    <row r="6383" spans="1:6" x14ac:dyDescent="0.25">
      <c r="A6383" s="91" t="s">
        <v>1150</v>
      </c>
      <c r="B6383" s="91" t="s">
        <v>2882</v>
      </c>
      <c r="C6383" s="18" t="s">
        <v>7372</v>
      </c>
      <c r="D6383" s="21">
        <v>44070</v>
      </c>
      <c r="E6383" s="92" t="str">
        <f>_xlfn.IFNA(IF(LEFT(VLOOKUP(RecordTable[[#This Row],[METRC]],METRC!A:B,2,FALSE),4)=LEFT(RecordTable[[#This Row],[CloneBarcode]],4),"match","MISMATCH"),"dead")</f>
        <v>dead</v>
      </c>
      <c r="F6383" s="92" t="str">
        <f>_xlfn.IFNA(INDEX(Table6[[#All],[Location]],MATCH(RecordTable[[#This Row],[METRC]],Table6[Tag],0)),"DEAD")</f>
        <v>DEAD</v>
      </c>
    </row>
    <row r="6384" spans="1:6" x14ac:dyDescent="0.25">
      <c r="A6384" s="91" t="s">
        <v>180</v>
      </c>
      <c r="B6384" s="91" t="s">
        <v>7595</v>
      </c>
      <c r="C6384" s="18" t="s">
        <v>7596</v>
      </c>
      <c r="D6384" s="21">
        <v>44070</v>
      </c>
      <c r="E6384" s="92" t="str">
        <f>_xlfn.IFNA(IF(LEFT(VLOOKUP(RecordTable[[#This Row],[METRC]],METRC!A:B,2,FALSE),4)=LEFT(RecordTable[[#This Row],[CloneBarcode]],4),"match","MISMATCH"),"dead")</f>
        <v>dead</v>
      </c>
      <c r="F6384" s="92" t="str">
        <f>_xlfn.IFNA(INDEX(Table6[[#All],[Location]],MATCH(RecordTable[[#This Row],[METRC]],Table6[Tag],0)),"DEAD")</f>
        <v>DEAD</v>
      </c>
    </row>
    <row r="6385" spans="1:6" x14ac:dyDescent="0.25">
      <c r="A6385" s="91" t="s">
        <v>1732</v>
      </c>
      <c r="B6385" s="91" t="s">
        <v>2659</v>
      </c>
      <c r="C6385" s="18" t="s">
        <v>7381</v>
      </c>
      <c r="D6385" s="21">
        <v>44070</v>
      </c>
      <c r="E6385" s="92" t="str">
        <f>_xlfn.IFNA(IF(LEFT(VLOOKUP(RecordTable[[#This Row],[METRC]],METRC!A:B,2,FALSE),4)=LEFT(RecordTable[[#This Row],[CloneBarcode]],4),"match","MISMATCH"),"dead")</f>
        <v>dead</v>
      </c>
      <c r="F6385" s="92" t="str">
        <f>_xlfn.IFNA(INDEX(Table6[[#All],[Location]],MATCH(RecordTable[[#This Row],[METRC]],Table6[Tag],0)),"DEAD")</f>
        <v>DEAD</v>
      </c>
    </row>
    <row r="6386" spans="1:6" x14ac:dyDescent="0.25">
      <c r="A6386" s="91" t="s">
        <v>274</v>
      </c>
      <c r="B6386" s="91" t="s">
        <v>2734</v>
      </c>
      <c r="C6386" s="18" t="s">
        <v>2887</v>
      </c>
      <c r="D6386" s="21">
        <v>44070</v>
      </c>
      <c r="E6386" s="92" t="str">
        <f>_xlfn.IFNA(IF(LEFT(VLOOKUP(RecordTable[[#This Row],[METRC]],METRC!A:B,2,FALSE),4)=LEFT(RecordTable[[#This Row],[CloneBarcode]],4),"match","MISMATCH"),"dead")</f>
        <v>dead</v>
      </c>
      <c r="F6386" s="92" t="str">
        <f>_xlfn.IFNA(INDEX(Table6[[#All],[Location]],MATCH(RecordTable[[#This Row],[METRC]],Table6[Tag],0)),"DEAD")</f>
        <v>DEAD</v>
      </c>
    </row>
    <row r="6387" spans="1:6" x14ac:dyDescent="0.25">
      <c r="A6387" s="91" t="s">
        <v>193</v>
      </c>
      <c r="B6387" s="91" t="s">
        <v>2649</v>
      </c>
      <c r="C6387" s="18" t="s">
        <v>2784</v>
      </c>
      <c r="D6387" s="21">
        <v>44070</v>
      </c>
      <c r="E6387" s="92" t="str">
        <f>_xlfn.IFNA(IF(LEFT(VLOOKUP(RecordTable[[#This Row],[METRC]],METRC!A:B,2,FALSE),4)=LEFT(RecordTable[[#This Row],[CloneBarcode]],4),"match","MISMATCH"),"dead")</f>
        <v>dead</v>
      </c>
      <c r="F6387" s="92" t="str">
        <f>_xlfn.IFNA(INDEX(Table6[[#All],[Location]],MATCH(RecordTable[[#This Row],[METRC]],Table6[Tag],0)),"DEAD")</f>
        <v>DEAD</v>
      </c>
    </row>
    <row r="6388" spans="1:6" x14ac:dyDescent="0.25">
      <c r="A6388" s="91" t="s">
        <v>212</v>
      </c>
      <c r="B6388" s="91" t="s">
        <v>2802</v>
      </c>
      <c r="C6388" s="18" t="s">
        <v>2803</v>
      </c>
      <c r="D6388" s="21">
        <v>44070</v>
      </c>
      <c r="E6388" s="92" t="str">
        <f>_xlfn.IFNA(IF(LEFT(VLOOKUP(RecordTable[[#This Row],[METRC]],METRC!A:B,2,FALSE),4)=LEFT(RecordTable[[#This Row],[CloneBarcode]],4),"match","MISMATCH"),"dead")</f>
        <v>dead</v>
      </c>
      <c r="F6388" s="92" t="str">
        <f>_xlfn.IFNA(INDEX(Table6[[#All],[Location]],MATCH(RecordTable[[#This Row],[METRC]],Table6[Tag],0)),"DEAD")</f>
        <v>DEAD</v>
      </c>
    </row>
    <row r="6389" spans="1:6" x14ac:dyDescent="0.25">
      <c r="A6389" s="91" t="s">
        <v>243</v>
      </c>
      <c r="B6389" s="91" t="s">
        <v>2850</v>
      </c>
      <c r="C6389" s="18" t="s">
        <v>2851</v>
      </c>
      <c r="D6389" s="21">
        <v>44070</v>
      </c>
      <c r="E6389" s="92" t="str">
        <f>_xlfn.IFNA(IF(LEFT(VLOOKUP(RecordTable[[#This Row],[METRC]],METRC!A:B,2,FALSE),4)=LEFT(RecordTable[[#This Row],[CloneBarcode]],4),"match","MISMATCH"),"dead")</f>
        <v>dead</v>
      </c>
      <c r="F6389" s="92" t="str">
        <f>_xlfn.IFNA(INDEX(Table6[[#All],[Location]],MATCH(RecordTable[[#This Row],[METRC]],Table6[Tag],0)),"DEAD")</f>
        <v>DEAD</v>
      </c>
    </row>
    <row r="6390" spans="1:6" x14ac:dyDescent="0.25">
      <c r="A6390" s="91" t="s">
        <v>177</v>
      </c>
      <c r="B6390" s="91" t="s">
        <v>2645</v>
      </c>
      <c r="C6390" s="18" t="s">
        <v>2774</v>
      </c>
      <c r="D6390" s="21">
        <v>44070</v>
      </c>
      <c r="E6390" s="92" t="str">
        <f>_xlfn.IFNA(IF(LEFT(VLOOKUP(RecordTable[[#This Row],[METRC]],METRC!A:B,2,FALSE),4)=LEFT(RecordTable[[#This Row],[CloneBarcode]],4),"match","MISMATCH"),"dead")</f>
        <v>dead</v>
      </c>
      <c r="F6390" s="92" t="str">
        <f>_xlfn.IFNA(INDEX(Table6[[#All],[Location]],MATCH(RecordTable[[#This Row],[METRC]],Table6[Tag],0)),"DEAD")</f>
        <v>DEAD</v>
      </c>
    </row>
    <row r="6391" spans="1:6" x14ac:dyDescent="0.25">
      <c r="A6391" s="91" t="s">
        <v>289</v>
      </c>
      <c r="B6391" s="91" t="s">
        <v>2669</v>
      </c>
      <c r="C6391" s="18" t="s">
        <v>2899</v>
      </c>
      <c r="D6391" s="21">
        <v>44070</v>
      </c>
      <c r="E6391" s="92" t="str">
        <f>_xlfn.IFNA(IF(LEFT(VLOOKUP(RecordTable[[#This Row],[METRC]],METRC!A:B,2,FALSE),4)=LEFT(RecordTable[[#This Row],[CloneBarcode]],4),"match","MISMATCH"),"dead")</f>
        <v>dead</v>
      </c>
      <c r="F6391" s="92" t="str">
        <f>_xlfn.IFNA(INDEX(Table6[[#All],[Location]],MATCH(RecordTable[[#This Row],[METRC]],Table6[Tag],0)),"DEAD")</f>
        <v>DEAD</v>
      </c>
    </row>
    <row r="6392" spans="1:6" x14ac:dyDescent="0.25">
      <c r="A6392" s="91" t="s">
        <v>215</v>
      </c>
      <c r="B6392" s="91" t="s">
        <v>2810</v>
      </c>
      <c r="C6392" s="18" t="s">
        <v>2811</v>
      </c>
      <c r="D6392" s="21">
        <v>44070</v>
      </c>
      <c r="E6392" s="92" t="str">
        <f>_xlfn.IFNA(IF(LEFT(VLOOKUP(RecordTable[[#This Row],[METRC]],METRC!A:B,2,FALSE),4)=LEFT(RecordTable[[#This Row],[CloneBarcode]],4),"match","MISMATCH"),"dead")</f>
        <v>dead</v>
      </c>
      <c r="F6392" s="92" t="str">
        <f>_xlfn.IFNA(INDEX(Table6[[#All],[Location]],MATCH(RecordTable[[#This Row],[METRC]],Table6[Tag],0)),"DEAD")</f>
        <v>DEAD</v>
      </c>
    </row>
    <row r="6393" spans="1:6" x14ac:dyDescent="0.25">
      <c r="A6393" s="91" t="s">
        <v>150</v>
      </c>
      <c r="B6393" s="91" t="s">
        <v>2659</v>
      </c>
      <c r="C6393" s="18" t="s">
        <v>2758</v>
      </c>
      <c r="D6393" s="21">
        <v>44070</v>
      </c>
      <c r="E6393" s="92" t="str">
        <f>_xlfn.IFNA(IF(LEFT(VLOOKUP(RecordTable[[#This Row],[METRC]],METRC!A:B,2,FALSE),4)=LEFT(RecordTable[[#This Row],[CloneBarcode]],4),"match","MISMATCH"),"dead")</f>
        <v>dead</v>
      </c>
      <c r="F6393" s="92" t="str">
        <f>_xlfn.IFNA(INDEX(Table6[[#All],[Location]],MATCH(RecordTable[[#This Row],[METRC]],Table6[Tag],0)),"DEAD")</f>
        <v>DEAD</v>
      </c>
    </row>
    <row r="6394" spans="1:6" x14ac:dyDescent="0.25">
      <c r="A6394" s="91" t="s">
        <v>270</v>
      </c>
      <c r="B6394" s="91" t="s">
        <v>2734</v>
      </c>
      <c r="C6394" s="18" t="s">
        <v>2884</v>
      </c>
      <c r="D6394" s="21">
        <v>44070</v>
      </c>
      <c r="E6394" s="92" t="str">
        <f>_xlfn.IFNA(IF(LEFT(VLOOKUP(RecordTable[[#This Row],[METRC]],METRC!A:B,2,FALSE),4)=LEFT(RecordTable[[#This Row],[CloneBarcode]],4),"match","MISMATCH"),"dead")</f>
        <v>dead</v>
      </c>
      <c r="F6394" s="92" t="str">
        <f>_xlfn.IFNA(INDEX(Table6[[#All],[Location]],MATCH(RecordTable[[#This Row],[METRC]],Table6[Tag],0)),"DEAD")</f>
        <v>DEAD</v>
      </c>
    </row>
    <row r="6395" spans="1:6" x14ac:dyDescent="0.25">
      <c r="A6395" s="91" t="s">
        <v>933</v>
      </c>
      <c r="B6395" s="91" t="s">
        <v>2885</v>
      </c>
      <c r="C6395" s="18" t="s">
        <v>7368</v>
      </c>
      <c r="D6395" s="21">
        <v>44070</v>
      </c>
      <c r="E6395" s="92" t="str">
        <f>_xlfn.IFNA(IF(LEFT(VLOOKUP(RecordTable[[#This Row],[METRC]],METRC!A:B,2,FALSE),4)=LEFT(RecordTable[[#This Row],[CloneBarcode]],4),"match","MISMATCH"),"dead")</f>
        <v>dead</v>
      </c>
      <c r="F6395" s="92" t="str">
        <f>_xlfn.IFNA(INDEX(Table6[[#All],[Location]],MATCH(RecordTable[[#This Row],[METRC]],Table6[Tag],0)),"DEAD")</f>
        <v>DEAD</v>
      </c>
    </row>
    <row r="6396" spans="1:6" x14ac:dyDescent="0.25">
      <c r="A6396" s="91" t="s">
        <v>265</v>
      </c>
      <c r="B6396" s="91" t="s">
        <v>117</v>
      </c>
      <c r="C6396" s="18" t="s">
        <v>2877</v>
      </c>
      <c r="D6396" s="21">
        <v>44070</v>
      </c>
      <c r="E6396" s="92" t="str">
        <f>_xlfn.IFNA(IF(LEFT(VLOOKUP(RecordTable[[#This Row],[METRC]],METRC!A:B,2,FALSE),4)=LEFT(RecordTable[[#This Row],[CloneBarcode]],4),"match","MISMATCH"),"dead")</f>
        <v>dead</v>
      </c>
      <c r="F6396" s="92" t="str">
        <f>_xlfn.IFNA(INDEX(Table6[[#All],[Location]],MATCH(RecordTable[[#This Row],[METRC]],Table6[Tag],0)),"DEAD")</f>
        <v>DEAD</v>
      </c>
    </row>
    <row r="6397" spans="1:6" x14ac:dyDescent="0.25">
      <c r="A6397" s="91" t="s">
        <v>244</v>
      </c>
      <c r="B6397" s="91" t="s">
        <v>2639</v>
      </c>
      <c r="C6397" s="18" t="s">
        <v>2852</v>
      </c>
      <c r="D6397" s="21">
        <v>44070</v>
      </c>
      <c r="E6397" s="92" t="str">
        <f>_xlfn.IFNA(IF(LEFT(VLOOKUP(RecordTable[[#This Row],[METRC]],METRC!A:B,2,FALSE),4)=LEFT(RecordTable[[#This Row],[CloneBarcode]],4),"match","MISMATCH"),"dead")</f>
        <v>dead</v>
      </c>
      <c r="F6397" s="92" t="str">
        <f>_xlfn.IFNA(INDEX(Table6[[#All],[Location]],MATCH(RecordTable[[#This Row],[METRC]],Table6[Tag],0)),"DEAD")</f>
        <v>DEAD</v>
      </c>
    </row>
    <row r="6398" spans="1:6" x14ac:dyDescent="0.25">
      <c r="A6398" s="91" t="s">
        <v>946</v>
      </c>
      <c r="B6398" s="91" t="s">
        <v>2741</v>
      </c>
      <c r="C6398" s="18" t="s">
        <v>7371</v>
      </c>
      <c r="D6398" s="21">
        <v>44070</v>
      </c>
      <c r="E6398" s="92" t="str">
        <f>_xlfn.IFNA(IF(LEFT(VLOOKUP(RecordTable[[#This Row],[METRC]],METRC!A:B,2,FALSE),4)=LEFT(RecordTable[[#This Row],[CloneBarcode]],4),"match","MISMATCH"),"dead")</f>
        <v>dead</v>
      </c>
      <c r="F6398" s="92" t="str">
        <f>_xlfn.IFNA(INDEX(Table6[[#All],[Location]],MATCH(RecordTable[[#This Row],[METRC]],Table6[Tag],0)),"DEAD")</f>
        <v>DEAD</v>
      </c>
    </row>
    <row r="6399" spans="1:6" x14ac:dyDescent="0.25">
      <c r="A6399" s="91" t="s">
        <v>220</v>
      </c>
      <c r="B6399" s="91" t="s">
        <v>2818</v>
      </c>
      <c r="C6399" s="18" t="s">
        <v>2819</v>
      </c>
      <c r="D6399" s="21">
        <v>44070</v>
      </c>
      <c r="E6399" s="92" t="str">
        <f>_xlfn.IFNA(IF(LEFT(VLOOKUP(RecordTable[[#This Row],[METRC]],METRC!A:B,2,FALSE),4)=LEFT(RecordTable[[#This Row],[CloneBarcode]],4),"match","MISMATCH"),"dead")</f>
        <v>dead</v>
      </c>
      <c r="F6399" s="92" t="str">
        <f>_xlfn.IFNA(INDEX(Table6[[#All],[Location]],MATCH(RecordTable[[#This Row],[METRC]],Table6[Tag],0)),"DEAD")</f>
        <v>DEAD</v>
      </c>
    </row>
    <row r="6400" spans="1:6" x14ac:dyDescent="0.25">
      <c r="A6400" s="91" t="s">
        <v>259</v>
      </c>
      <c r="B6400" s="91" t="s">
        <v>2869</v>
      </c>
      <c r="C6400" s="18" t="s">
        <v>2870</v>
      </c>
      <c r="D6400" s="21">
        <v>44070</v>
      </c>
      <c r="E6400" s="92" t="str">
        <f>_xlfn.IFNA(IF(LEFT(VLOOKUP(RecordTable[[#This Row],[METRC]],METRC!A:B,2,FALSE),4)=LEFT(RecordTable[[#This Row],[CloneBarcode]],4),"match","MISMATCH"),"dead")</f>
        <v>dead</v>
      </c>
      <c r="F6400" s="92" t="str">
        <f>_xlfn.IFNA(INDEX(Table6[[#All],[Location]],MATCH(RecordTable[[#This Row],[METRC]],Table6[Tag],0)),"DEAD")</f>
        <v>DEAD</v>
      </c>
    </row>
    <row r="6401" spans="1:6" x14ac:dyDescent="0.25">
      <c r="A6401" s="91" t="s">
        <v>223</v>
      </c>
      <c r="B6401" s="91" t="s">
        <v>2824</v>
      </c>
      <c r="C6401" s="18" t="s">
        <v>2825</v>
      </c>
      <c r="D6401" s="21">
        <v>44070</v>
      </c>
      <c r="E6401" s="92" t="str">
        <f>_xlfn.IFNA(IF(LEFT(VLOOKUP(RecordTable[[#This Row],[METRC]],METRC!A:B,2,FALSE),4)=LEFT(RecordTable[[#This Row],[CloneBarcode]],4),"match","MISMATCH"),"dead")</f>
        <v>dead</v>
      </c>
      <c r="F6401" s="92" t="str">
        <f>_xlfn.IFNA(INDEX(Table6[[#All],[Location]],MATCH(RecordTable[[#This Row],[METRC]],Table6[Tag],0)),"DEAD")</f>
        <v>DEAD</v>
      </c>
    </row>
    <row r="6402" spans="1:6" x14ac:dyDescent="0.25">
      <c r="A6402" s="91" t="s">
        <v>233</v>
      </c>
      <c r="B6402" s="91" t="s">
        <v>229</v>
      </c>
      <c r="C6402" s="18" t="s">
        <v>2838</v>
      </c>
      <c r="D6402" s="21">
        <v>44070</v>
      </c>
      <c r="E6402" s="92" t="str">
        <f>_xlfn.IFNA(IF(LEFT(VLOOKUP(RecordTable[[#This Row],[METRC]],METRC!A:B,2,FALSE),4)=LEFT(RecordTable[[#This Row],[CloneBarcode]],4),"match","MISMATCH"),"dead")</f>
        <v>dead</v>
      </c>
      <c r="F6402" s="92" t="str">
        <f>_xlfn.IFNA(INDEX(Table6[[#All],[Location]],MATCH(RecordTable[[#This Row],[METRC]],Table6[Tag],0)),"DEAD")</f>
        <v>DEAD</v>
      </c>
    </row>
    <row r="6403" spans="1:6" x14ac:dyDescent="0.25">
      <c r="A6403" s="91" t="s">
        <v>168</v>
      </c>
      <c r="B6403" s="91" t="s">
        <v>2642</v>
      </c>
      <c r="C6403" s="18" t="s">
        <v>2769</v>
      </c>
      <c r="D6403" s="21">
        <v>44070</v>
      </c>
      <c r="E6403" s="92" t="str">
        <f>_xlfn.IFNA(IF(LEFT(VLOOKUP(RecordTable[[#This Row],[METRC]],METRC!A:B,2,FALSE),4)=LEFT(RecordTable[[#This Row],[CloneBarcode]],4),"match","MISMATCH"),"dead")</f>
        <v>dead</v>
      </c>
      <c r="F6403" s="92" t="str">
        <f>_xlfn.IFNA(INDEX(Table6[[#All],[Location]],MATCH(RecordTable[[#This Row],[METRC]],Table6[Tag],0)),"DEAD")</f>
        <v>DEAD</v>
      </c>
    </row>
    <row r="6404" spans="1:6" x14ac:dyDescent="0.25">
      <c r="A6404" s="91" t="s">
        <v>1283</v>
      </c>
      <c r="B6404" s="91" t="s">
        <v>2672</v>
      </c>
      <c r="C6404" s="18" t="s">
        <v>7380</v>
      </c>
      <c r="D6404" s="21">
        <v>44070</v>
      </c>
      <c r="E6404" s="92" t="str">
        <f>_xlfn.IFNA(IF(LEFT(VLOOKUP(RecordTable[[#This Row],[METRC]],METRC!A:B,2,FALSE),4)=LEFT(RecordTable[[#This Row],[CloneBarcode]],4),"match","MISMATCH"),"dead")</f>
        <v>dead</v>
      </c>
      <c r="F6404" s="92" t="str">
        <f>_xlfn.IFNA(INDEX(Table6[[#All],[Location]],MATCH(RecordTable[[#This Row],[METRC]],Table6[Tag],0)),"DEAD")</f>
        <v>DEAD</v>
      </c>
    </row>
    <row r="6405" spans="1:6" x14ac:dyDescent="0.25">
      <c r="A6405" s="91" t="s">
        <v>257</v>
      </c>
      <c r="B6405" s="91" t="s">
        <v>2865</v>
      </c>
      <c r="C6405" s="18" t="s">
        <v>2866</v>
      </c>
      <c r="D6405" s="21">
        <v>44070</v>
      </c>
      <c r="E6405" s="92" t="str">
        <f>_xlfn.IFNA(IF(LEFT(VLOOKUP(RecordTable[[#This Row],[METRC]],METRC!A:B,2,FALSE),4)=LEFT(RecordTable[[#This Row],[CloneBarcode]],4),"match","MISMATCH"),"dead")</f>
        <v>dead</v>
      </c>
      <c r="F6405" s="92" t="str">
        <f>_xlfn.IFNA(INDEX(Table6[[#All],[Location]],MATCH(RecordTable[[#This Row],[METRC]],Table6[Tag],0)),"DEAD")</f>
        <v>DEAD</v>
      </c>
    </row>
    <row r="6406" spans="1:6" x14ac:dyDescent="0.25">
      <c r="A6406" s="91" t="s">
        <v>903</v>
      </c>
      <c r="B6406" s="91" t="s">
        <v>2679</v>
      </c>
      <c r="C6406" s="18" t="s">
        <v>7385</v>
      </c>
      <c r="D6406" s="21">
        <v>44070</v>
      </c>
      <c r="E6406" s="92" t="str">
        <f>_xlfn.IFNA(IF(LEFT(VLOOKUP(RecordTable[[#This Row],[METRC]],METRC!A:B,2,FALSE),4)=LEFT(RecordTable[[#This Row],[CloneBarcode]],4),"match","MISMATCH"),"dead")</f>
        <v>dead</v>
      </c>
      <c r="F6406" s="92" t="str">
        <f>_xlfn.IFNA(INDEX(Table6[[#All],[Location]],MATCH(RecordTable[[#This Row],[METRC]],Table6[Tag],0)),"DEAD")</f>
        <v>DEAD</v>
      </c>
    </row>
    <row r="6407" spans="1:6" x14ac:dyDescent="0.25">
      <c r="A6407" s="91" t="s">
        <v>912</v>
      </c>
      <c r="B6407" s="91" t="s">
        <v>2679</v>
      </c>
      <c r="C6407" s="18" t="s">
        <v>7387</v>
      </c>
      <c r="D6407" s="21">
        <v>44070</v>
      </c>
      <c r="E6407" s="92" t="str">
        <f>_xlfn.IFNA(IF(LEFT(VLOOKUP(RecordTable[[#This Row],[METRC]],METRC!A:B,2,FALSE),4)=LEFT(RecordTable[[#This Row],[CloneBarcode]],4),"match","MISMATCH"),"dead")</f>
        <v>dead</v>
      </c>
      <c r="F6407" s="92" t="str">
        <f>_xlfn.IFNA(INDEX(Table6[[#All],[Location]],MATCH(RecordTable[[#This Row],[METRC]],Table6[Tag],0)),"DEAD")</f>
        <v>DEAD</v>
      </c>
    </row>
    <row r="6408" spans="1:6" x14ac:dyDescent="0.25">
      <c r="A6408" s="91" t="s">
        <v>157</v>
      </c>
      <c r="B6408" s="91" t="s">
        <v>2672</v>
      </c>
      <c r="C6408" s="18" t="s">
        <v>2762</v>
      </c>
      <c r="D6408" s="21">
        <v>44070</v>
      </c>
      <c r="E6408" s="92" t="str">
        <f>_xlfn.IFNA(IF(LEFT(VLOOKUP(RecordTable[[#This Row],[METRC]],METRC!A:B,2,FALSE),4)=LEFT(RecordTable[[#This Row],[CloneBarcode]],4),"match","MISMATCH"),"dead")</f>
        <v>dead</v>
      </c>
      <c r="F6408" s="92" t="str">
        <f>_xlfn.IFNA(INDEX(Table6[[#All],[Location]],MATCH(RecordTable[[#This Row],[METRC]],Table6[Tag],0)),"DEAD")</f>
        <v>DEAD</v>
      </c>
    </row>
    <row r="6409" spans="1:6" x14ac:dyDescent="0.25">
      <c r="A6409" s="91" t="s">
        <v>219</v>
      </c>
      <c r="B6409" s="91" t="s">
        <v>2816</v>
      </c>
      <c r="C6409" s="18" t="s">
        <v>2817</v>
      </c>
      <c r="D6409" s="21">
        <v>44070</v>
      </c>
      <c r="E6409" s="92" t="str">
        <f>_xlfn.IFNA(IF(LEFT(VLOOKUP(RecordTable[[#This Row],[METRC]],METRC!A:B,2,FALSE),4)=LEFT(RecordTable[[#This Row],[CloneBarcode]],4),"match","MISMATCH"),"dead")</f>
        <v>dead</v>
      </c>
      <c r="F6409" s="92" t="str">
        <f>_xlfn.IFNA(INDEX(Table6[[#All],[Location]],MATCH(RecordTable[[#This Row],[METRC]],Table6[Tag],0)),"DEAD")</f>
        <v>DEAD</v>
      </c>
    </row>
    <row r="6410" spans="1:6" x14ac:dyDescent="0.25">
      <c r="A6410" s="91" t="s">
        <v>44</v>
      </c>
      <c r="B6410" s="91" t="s">
        <v>2667</v>
      </c>
      <c r="C6410" s="18" t="s">
        <v>2668</v>
      </c>
      <c r="D6410" s="21">
        <v>44070</v>
      </c>
      <c r="E6410" s="92" t="str">
        <f>_xlfn.IFNA(IF(LEFT(VLOOKUP(RecordTable[[#This Row],[METRC]],METRC!A:B,2,FALSE),4)=LEFT(RecordTable[[#This Row],[CloneBarcode]],4),"match","MISMATCH"),"dead")</f>
        <v>dead</v>
      </c>
      <c r="F6410" s="92" t="str">
        <f>_xlfn.IFNA(INDEX(Table6[[#All],[Location]],MATCH(RecordTable[[#This Row],[METRC]],Table6[Tag],0)),"DEAD")</f>
        <v>DEAD</v>
      </c>
    </row>
    <row r="6411" spans="1:6" x14ac:dyDescent="0.25">
      <c r="A6411" s="91" t="s">
        <v>130</v>
      </c>
      <c r="B6411" s="91" t="s">
        <v>117</v>
      </c>
      <c r="C6411" s="18" t="s">
        <v>2743</v>
      </c>
      <c r="D6411" s="21">
        <v>44070</v>
      </c>
      <c r="E6411" s="92" t="str">
        <f>_xlfn.IFNA(IF(LEFT(VLOOKUP(RecordTable[[#This Row],[METRC]],METRC!A:B,2,FALSE),4)=LEFT(RecordTable[[#This Row],[CloneBarcode]],4),"match","MISMATCH"),"dead")</f>
        <v>dead</v>
      </c>
      <c r="F6411" s="92" t="str">
        <f>_xlfn.IFNA(INDEX(Table6[[#All],[Location]],MATCH(RecordTable[[#This Row],[METRC]],Table6[Tag],0)),"DEAD")</f>
        <v>DEAD</v>
      </c>
    </row>
    <row r="6412" spans="1:6" x14ac:dyDescent="0.25">
      <c r="A6412" s="91" t="s">
        <v>1384</v>
      </c>
      <c r="B6412" s="91" t="s">
        <v>2715</v>
      </c>
      <c r="C6412" s="18" t="s">
        <v>7383</v>
      </c>
      <c r="D6412" s="21">
        <v>44070</v>
      </c>
      <c r="E6412" s="92" t="str">
        <f>_xlfn.IFNA(IF(LEFT(VLOOKUP(RecordTable[[#This Row],[METRC]],METRC!A:B,2,FALSE),4)=LEFT(RecordTable[[#This Row],[CloneBarcode]],4),"match","MISMATCH"),"dead")</f>
        <v>dead</v>
      </c>
      <c r="F6412" s="92" t="str">
        <f>_xlfn.IFNA(INDEX(Table6[[#All],[Location]],MATCH(RecordTable[[#This Row],[METRC]],Table6[Tag],0)),"DEAD")</f>
        <v>DEAD</v>
      </c>
    </row>
    <row r="6413" spans="1:6" x14ac:dyDescent="0.25">
      <c r="A6413" s="91" t="s">
        <v>942</v>
      </c>
      <c r="B6413" s="91" t="s">
        <v>2754</v>
      </c>
      <c r="C6413" s="18" t="s">
        <v>7374</v>
      </c>
      <c r="D6413" s="21">
        <v>44070</v>
      </c>
      <c r="E6413" s="92" t="str">
        <f>_xlfn.IFNA(IF(LEFT(VLOOKUP(RecordTable[[#This Row],[METRC]],METRC!A:B,2,FALSE),4)=LEFT(RecordTable[[#This Row],[CloneBarcode]],4),"match","MISMATCH"),"dead")</f>
        <v>dead</v>
      </c>
      <c r="F6413" s="92" t="str">
        <f>_xlfn.IFNA(INDEX(Table6[[#All],[Location]],MATCH(RecordTable[[#This Row],[METRC]],Table6[Tag],0)),"DEAD")</f>
        <v>DEAD</v>
      </c>
    </row>
    <row r="6414" spans="1:6" x14ac:dyDescent="0.25">
      <c r="A6414" s="91" t="s">
        <v>1093</v>
      </c>
      <c r="B6414" s="91" t="s">
        <v>62</v>
      </c>
      <c r="C6414" s="18" t="s">
        <v>7389</v>
      </c>
      <c r="D6414" s="21">
        <v>44070</v>
      </c>
      <c r="E6414" s="92" t="str">
        <f>_xlfn.IFNA(IF(LEFT(VLOOKUP(RecordTable[[#This Row],[METRC]],METRC!A:B,2,FALSE),4)=LEFT(RecordTable[[#This Row],[CloneBarcode]],4),"match","MISMATCH"),"dead")</f>
        <v>dead</v>
      </c>
      <c r="F6414" s="92" t="str">
        <f>_xlfn.IFNA(INDEX(Table6[[#All],[Location]],MATCH(RecordTable[[#This Row],[METRC]],Table6[Tag],0)),"DEAD")</f>
        <v>DEAD</v>
      </c>
    </row>
    <row r="6415" spans="1:6" x14ac:dyDescent="0.25">
      <c r="A6415" s="91" t="s">
        <v>264</v>
      </c>
      <c r="B6415" s="91" t="s">
        <v>229</v>
      </c>
      <c r="C6415" s="18" t="s">
        <v>2876</v>
      </c>
      <c r="D6415" s="21">
        <v>44070</v>
      </c>
      <c r="E6415" s="92" t="str">
        <f>_xlfn.IFNA(IF(LEFT(VLOOKUP(RecordTable[[#This Row],[METRC]],METRC!A:B,2,FALSE),4)=LEFT(RecordTable[[#This Row],[CloneBarcode]],4),"match","MISMATCH"),"dead")</f>
        <v>dead</v>
      </c>
      <c r="F6415" s="92" t="str">
        <f>_xlfn.IFNA(INDEX(Table6[[#All],[Location]],MATCH(RecordTable[[#This Row],[METRC]],Table6[Tag],0)),"DEAD")</f>
        <v>DEAD</v>
      </c>
    </row>
    <row r="6416" spans="1:6" x14ac:dyDescent="0.25">
      <c r="A6416" s="91" t="s">
        <v>175</v>
      </c>
      <c r="B6416" s="91" t="s">
        <v>2642</v>
      </c>
      <c r="C6416" s="18" t="s">
        <v>2773</v>
      </c>
      <c r="D6416" s="21">
        <v>44070</v>
      </c>
      <c r="E6416" s="92" t="str">
        <f>_xlfn.IFNA(IF(LEFT(VLOOKUP(RecordTable[[#This Row],[METRC]],METRC!A:B,2,FALSE),4)=LEFT(RecordTable[[#This Row],[CloneBarcode]],4),"match","MISMATCH"),"dead")</f>
        <v>dead</v>
      </c>
      <c r="F6416" s="92" t="str">
        <f>_xlfn.IFNA(INDEX(Table6[[#All],[Location]],MATCH(RecordTable[[#This Row],[METRC]],Table6[Tag],0)),"DEAD")</f>
        <v>DEAD</v>
      </c>
    </row>
    <row r="6417" spans="1:6" x14ac:dyDescent="0.25">
      <c r="A6417" s="91" t="s">
        <v>221</v>
      </c>
      <c r="B6417" s="91" t="s">
        <v>2820</v>
      </c>
      <c r="C6417" s="18" t="s">
        <v>2821</v>
      </c>
      <c r="D6417" s="21">
        <v>44070</v>
      </c>
      <c r="E6417" s="92" t="str">
        <f>_xlfn.IFNA(IF(LEFT(VLOOKUP(RecordTable[[#This Row],[METRC]],METRC!A:B,2,FALSE),4)=LEFT(RecordTable[[#This Row],[CloneBarcode]],4),"match","MISMATCH"),"dead")</f>
        <v>dead</v>
      </c>
      <c r="F6417" s="92" t="str">
        <f>_xlfn.IFNA(INDEX(Table6[[#All],[Location]],MATCH(RecordTable[[#This Row],[METRC]],Table6[Tag],0)),"DEAD")</f>
        <v>DEAD</v>
      </c>
    </row>
    <row r="6418" spans="1:6" x14ac:dyDescent="0.25">
      <c r="A6418" s="91" t="s">
        <v>285</v>
      </c>
      <c r="B6418" s="91" t="s">
        <v>2669</v>
      </c>
      <c r="C6418" s="18" t="s">
        <v>2896</v>
      </c>
      <c r="D6418" s="21">
        <v>44070</v>
      </c>
      <c r="E6418" s="92" t="str">
        <f>_xlfn.IFNA(IF(LEFT(VLOOKUP(RecordTable[[#This Row],[METRC]],METRC!A:B,2,FALSE),4)=LEFT(RecordTable[[#This Row],[CloneBarcode]],4),"match","MISMATCH"),"dead")</f>
        <v>dead</v>
      </c>
      <c r="F6418" s="92" t="str">
        <f>_xlfn.IFNA(INDEX(Table6[[#All],[Location]],MATCH(RecordTable[[#This Row],[METRC]],Table6[Tag],0)),"DEAD")</f>
        <v>DEAD</v>
      </c>
    </row>
    <row r="6419" spans="1:6" x14ac:dyDescent="0.25">
      <c r="A6419" s="91" t="s">
        <v>258</v>
      </c>
      <c r="B6419" s="91" t="s">
        <v>2867</v>
      </c>
      <c r="C6419" s="18" t="s">
        <v>2868</v>
      </c>
      <c r="D6419" s="21">
        <v>44070</v>
      </c>
      <c r="E6419" s="92" t="str">
        <f>_xlfn.IFNA(IF(LEFT(VLOOKUP(RecordTable[[#This Row],[METRC]],METRC!A:B,2,FALSE),4)=LEFT(RecordTable[[#This Row],[CloneBarcode]],4),"match","MISMATCH"),"dead")</f>
        <v>dead</v>
      </c>
      <c r="F6419" s="92" t="str">
        <f>_xlfn.IFNA(INDEX(Table6[[#All],[Location]],MATCH(RecordTable[[#This Row],[METRC]],Table6[Tag],0)),"DEAD")</f>
        <v>DEAD</v>
      </c>
    </row>
    <row r="6420" spans="1:6" x14ac:dyDescent="0.25">
      <c r="A6420" s="91" t="s">
        <v>195</v>
      </c>
      <c r="B6420" s="91" t="s">
        <v>283</v>
      </c>
      <c r="C6420" s="18" t="s">
        <v>2785</v>
      </c>
      <c r="D6420" s="21">
        <v>44070</v>
      </c>
      <c r="E6420" s="92" t="str">
        <f>_xlfn.IFNA(IF(LEFT(VLOOKUP(RecordTable[[#This Row],[METRC]],METRC!A:B,2,FALSE),4)=LEFT(RecordTable[[#This Row],[CloneBarcode]],4),"match","MISMATCH"),"dead")</f>
        <v>dead</v>
      </c>
      <c r="F6420" s="92" t="str">
        <f>_xlfn.IFNA(INDEX(Table6[[#All],[Location]],MATCH(RecordTable[[#This Row],[METRC]],Table6[Tag],0)),"DEAD")</f>
        <v>DEAD</v>
      </c>
    </row>
    <row r="6421" spans="1:6" x14ac:dyDescent="0.25">
      <c r="A6421" s="91" t="s">
        <v>576</v>
      </c>
      <c r="B6421" s="91" t="s">
        <v>2633</v>
      </c>
      <c r="C6421" s="18" t="s">
        <v>7367</v>
      </c>
      <c r="D6421" s="21">
        <v>44070</v>
      </c>
      <c r="E6421" s="92" t="str">
        <f>_xlfn.IFNA(IF(LEFT(VLOOKUP(RecordTable[[#This Row],[METRC]],METRC!A:B,2,FALSE),4)=LEFT(RecordTable[[#This Row],[CloneBarcode]],4),"match","MISMATCH"),"dead")</f>
        <v>dead</v>
      </c>
      <c r="F6421" s="92" t="str">
        <f>_xlfn.IFNA(INDEX(Table6[[#All],[Location]],MATCH(RecordTable[[#This Row],[METRC]],Table6[Tag],0)),"DEAD")</f>
        <v>DEAD</v>
      </c>
    </row>
    <row r="6422" spans="1:6" x14ac:dyDescent="0.25">
      <c r="A6422" s="91" t="s">
        <v>166</v>
      </c>
      <c r="B6422" s="91" t="s">
        <v>117</v>
      </c>
      <c r="C6422" s="18" t="s">
        <v>2767</v>
      </c>
      <c r="D6422" s="21">
        <v>44070</v>
      </c>
      <c r="E6422" s="92" t="str">
        <f>_xlfn.IFNA(IF(LEFT(VLOOKUP(RecordTable[[#This Row],[METRC]],METRC!A:B,2,FALSE),4)=LEFT(RecordTable[[#This Row],[CloneBarcode]],4),"match","MISMATCH"),"dead")</f>
        <v>dead</v>
      </c>
      <c r="F6422" s="92" t="str">
        <f>_xlfn.IFNA(INDEX(Table6[[#All],[Location]],MATCH(RecordTable[[#This Row],[METRC]],Table6[Tag],0)),"DEAD")</f>
        <v>DEAD</v>
      </c>
    </row>
    <row r="6423" spans="1:6" x14ac:dyDescent="0.25">
      <c r="A6423" s="91" t="s">
        <v>238</v>
      </c>
      <c r="B6423" s="91" t="s">
        <v>2639</v>
      </c>
      <c r="C6423" s="18" t="s">
        <v>2842</v>
      </c>
      <c r="D6423" s="21">
        <v>44070</v>
      </c>
      <c r="E6423" s="92" t="str">
        <f>_xlfn.IFNA(IF(LEFT(VLOOKUP(RecordTable[[#This Row],[METRC]],METRC!A:B,2,FALSE),4)=LEFT(RecordTable[[#This Row],[CloneBarcode]],4),"match","MISMATCH"),"dead")</f>
        <v>dead</v>
      </c>
      <c r="F6423" s="92" t="str">
        <f>_xlfn.IFNA(INDEX(Table6[[#All],[Location]],MATCH(RecordTable[[#This Row],[METRC]],Table6[Tag],0)),"DEAD")</f>
        <v>DEAD</v>
      </c>
    </row>
    <row r="6424" spans="1:6" x14ac:dyDescent="0.25">
      <c r="A6424" s="91" t="s">
        <v>186</v>
      </c>
      <c r="B6424" s="91" t="s">
        <v>2649</v>
      </c>
      <c r="C6424" s="18" t="s">
        <v>2780</v>
      </c>
      <c r="D6424" s="21">
        <v>44070</v>
      </c>
      <c r="E6424" s="92" t="str">
        <f>_xlfn.IFNA(IF(LEFT(VLOOKUP(RecordTable[[#This Row],[METRC]],METRC!A:B,2,FALSE),4)=LEFT(RecordTable[[#This Row],[CloneBarcode]],4),"match","MISMATCH"),"dead")</f>
        <v>dead</v>
      </c>
      <c r="F6424" s="92" t="str">
        <f>_xlfn.IFNA(INDEX(Table6[[#All],[Location]],MATCH(RecordTable[[#This Row],[METRC]],Table6[Tag],0)),"DEAD")</f>
        <v>DEAD</v>
      </c>
    </row>
    <row r="6425" spans="1:6" x14ac:dyDescent="0.25">
      <c r="A6425" s="91" t="s">
        <v>943</v>
      </c>
      <c r="B6425" s="91" t="s">
        <v>2664</v>
      </c>
      <c r="C6425" s="18" t="s">
        <v>7369</v>
      </c>
      <c r="D6425" s="21">
        <v>44070</v>
      </c>
      <c r="E6425" s="92" t="str">
        <f>_xlfn.IFNA(IF(LEFT(VLOOKUP(RecordTable[[#This Row],[METRC]],METRC!A:B,2,FALSE),4)=LEFT(RecordTable[[#This Row],[CloneBarcode]],4),"match","MISMATCH"),"dead")</f>
        <v>dead</v>
      </c>
      <c r="F6425" s="92" t="str">
        <f>_xlfn.IFNA(INDEX(Table6[[#All],[Location]],MATCH(RecordTable[[#This Row],[METRC]],Table6[Tag],0)),"DEAD")</f>
        <v>DEAD</v>
      </c>
    </row>
    <row r="6426" spans="1:6" x14ac:dyDescent="0.25">
      <c r="A6426" s="18" t="s">
        <v>246</v>
      </c>
      <c r="B6426" s="18" t="s">
        <v>117</v>
      </c>
      <c r="C6426" s="18" t="s">
        <v>2853</v>
      </c>
      <c r="D6426" s="21">
        <v>44070</v>
      </c>
      <c r="E6426" s="92" t="str">
        <f>_xlfn.IFNA(IF(LEFT(VLOOKUP(RecordTable[[#This Row],[METRC]],METRC!A:B,2,FALSE),4)=LEFT(RecordTable[[#This Row],[CloneBarcode]],4),"match","MISMATCH"),"dead")</f>
        <v>dead</v>
      </c>
      <c r="F6426" s="92" t="str">
        <f>_xlfn.IFNA(INDEX(Table6[[#All],[Location]],MATCH(RecordTable[[#This Row],[METRC]],Table6[Tag],0)),"DEAD")</f>
        <v>DEAD</v>
      </c>
    </row>
    <row r="6427" spans="1:6" x14ac:dyDescent="0.25">
      <c r="A6427" s="18" t="s">
        <v>251</v>
      </c>
      <c r="B6427" s="18" t="s">
        <v>229</v>
      </c>
      <c r="C6427" s="18" t="s">
        <v>2858</v>
      </c>
      <c r="D6427" s="21">
        <v>44070</v>
      </c>
      <c r="E6427" s="92" t="str">
        <f>_xlfn.IFNA(IF(LEFT(VLOOKUP(RecordTable[[#This Row],[METRC]],METRC!A:B,2,FALSE),4)=LEFT(RecordTable[[#This Row],[CloneBarcode]],4),"match","MISMATCH"),"dead")</f>
        <v>dead</v>
      </c>
      <c r="F6427" s="92" t="str">
        <f>_xlfn.IFNA(INDEX(Table6[[#All],[Location]],MATCH(RecordTable[[#This Row],[METRC]],Table6[Tag],0)),"DEAD")</f>
        <v>DEAD</v>
      </c>
    </row>
    <row r="6428" spans="1:6" x14ac:dyDescent="0.25">
      <c r="A6428" s="18" t="s">
        <v>280</v>
      </c>
      <c r="B6428" s="18" t="s">
        <v>2636</v>
      </c>
      <c r="C6428" s="18" t="s">
        <v>2893</v>
      </c>
      <c r="D6428" s="21">
        <v>44070</v>
      </c>
      <c r="E6428" s="92" t="str">
        <f>_xlfn.IFNA(IF(LEFT(VLOOKUP(RecordTable[[#This Row],[METRC]],METRC!A:B,2,FALSE),4)=LEFT(RecordTable[[#This Row],[CloneBarcode]],4),"match","MISMATCH"),"dead")</f>
        <v>dead</v>
      </c>
      <c r="F6428" s="92" t="str">
        <f>_xlfn.IFNA(INDEX(Table6[[#All],[Location]],MATCH(RecordTable[[#This Row],[METRC]],Table6[Tag],0)),"DEAD")</f>
        <v>DEAD</v>
      </c>
    </row>
    <row r="6429" spans="1:6" x14ac:dyDescent="0.25">
      <c r="A6429" s="18" t="s">
        <v>284</v>
      </c>
      <c r="B6429" s="18" t="s">
        <v>2676</v>
      </c>
      <c r="C6429" s="18" t="s">
        <v>2895</v>
      </c>
      <c r="D6429" s="21">
        <v>44070</v>
      </c>
      <c r="E6429" s="92" t="str">
        <f>_xlfn.IFNA(IF(LEFT(VLOOKUP(RecordTable[[#This Row],[METRC]],METRC!A:B,2,FALSE),4)=LEFT(RecordTable[[#This Row],[CloneBarcode]],4),"match","MISMATCH"),"dead")</f>
        <v>dead</v>
      </c>
      <c r="F6429" s="92" t="str">
        <f>_xlfn.IFNA(INDEX(Table6[[#All],[Location]],MATCH(RecordTable[[#This Row],[METRC]],Table6[Tag],0)),"DEAD")</f>
        <v>DEAD</v>
      </c>
    </row>
    <row r="6430" spans="1:6" x14ac:dyDescent="0.25">
      <c r="A6430" s="18" t="s">
        <v>92</v>
      </c>
      <c r="B6430" s="18" t="s">
        <v>2659</v>
      </c>
      <c r="C6430" s="18" t="s">
        <v>2707</v>
      </c>
      <c r="D6430" s="21">
        <v>44070</v>
      </c>
      <c r="E6430" s="92" t="str">
        <f>_xlfn.IFNA(IF(LEFT(VLOOKUP(RecordTable[[#This Row],[METRC]],METRC!A:B,2,FALSE),4)=LEFT(RecordTable[[#This Row],[CloneBarcode]],4),"match","MISMATCH"),"dead")</f>
        <v>dead</v>
      </c>
      <c r="F6430" s="92" t="str">
        <f>_xlfn.IFNA(INDEX(Table6[[#All],[Location]],MATCH(RecordTable[[#This Row],[METRC]],Table6[Tag],0)),"DEAD")</f>
        <v>DEAD</v>
      </c>
    </row>
    <row r="6431" spans="1:6" x14ac:dyDescent="0.25">
      <c r="A6431" s="18" t="s">
        <v>188</v>
      </c>
      <c r="B6431" s="18" t="s">
        <v>2645</v>
      </c>
      <c r="C6431" s="18" t="s">
        <v>2781</v>
      </c>
      <c r="D6431" s="21">
        <v>44070</v>
      </c>
      <c r="E6431" s="92" t="str">
        <f>_xlfn.IFNA(IF(LEFT(VLOOKUP(RecordTable[[#This Row],[METRC]],METRC!A:B,2,FALSE),4)=LEFT(RecordTable[[#This Row],[CloneBarcode]],4),"match","MISMATCH"),"dead")</f>
        <v>dead</v>
      </c>
      <c r="F6431" s="92" t="str">
        <f>_xlfn.IFNA(INDEX(Table6[[#All],[Location]],MATCH(RecordTable[[#This Row],[METRC]],Table6[Tag],0)),"DEAD")</f>
        <v>DEAD</v>
      </c>
    </row>
    <row r="6432" spans="1:6" x14ac:dyDescent="0.25">
      <c r="A6432" s="18" t="s">
        <v>1135</v>
      </c>
      <c r="B6432" s="18" t="s">
        <v>2693</v>
      </c>
      <c r="C6432" s="18" t="s">
        <v>7384</v>
      </c>
      <c r="D6432" s="21">
        <v>44070</v>
      </c>
      <c r="E6432" s="92" t="str">
        <f>_xlfn.IFNA(IF(LEFT(VLOOKUP(RecordTable[[#This Row],[METRC]],METRC!A:B,2,FALSE),4)=LEFT(RecordTable[[#This Row],[CloneBarcode]],4),"match","MISMATCH"),"dead")</f>
        <v>dead</v>
      </c>
      <c r="F6432" s="92" t="str">
        <f>_xlfn.IFNA(INDEX(Table6[[#All],[Location]],MATCH(RecordTable[[#This Row],[METRC]],Table6[Tag],0)),"DEAD")</f>
        <v>DEAD</v>
      </c>
    </row>
    <row r="6433" spans="1:6" x14ac:dyDescent="0.25">
      <c r="A6433" s="18" t="s">
        <v>1267</v>
      </c>
      <c r="B6433" s="18" t="s">
        <v>2672</v>
      </c>
      <c r="C6433" s="18" t="s">
        <v>7382</v>
      </c>
      <c r="D6433" s="21">
        <v>44070</v>
      </c>
      <c r="E6433" s="92" t="str">
        <f>_xlfn.IFNA(IF(LEFT(VLOOKUP(RecordTable[[#This Row],[METRC]],METRC!A:B,2,FALSE),4)=LEFT(RecordTable[[#This Row],[CloneBarcode]],4),"match","MISMATCH"),"dead")</f>
        <v>dead</v>
      </c>
      <c r="F6433" s="92" t="str">
        <f>_xlfn.IFNA(INDEX(Table6[[#All],[Location]],MATCH(RecordTable[[#This Row],[METRC]],Table6[Tag],0)),"DEAD")</f>
        <v>DEAD</v>
      </c>
    </row>
    <row r="6434" spans="1:6" x14ac:dyDescent="0.25">
      <c r="A6434" s="18" t="s">
        <v>288</v>
      </c>
      <c r="B6434" s="18" t="s">
        <v>2669</v>
      </c>
      <c r="C6434" s="18" t="s">
        <v>2898</v>
      </c>
      <c r="D6434" s="21">
        <v>44070</v>
      </c>
      <c r="E6434" s="92" t="str">
        <f>_xlfn.IFNA(IF(LEFT(VLOOKUP(RecordTable[[#This Row],[METRC]],METRC!A:B,2,FALSE),4)=LEFT(RecordTable[[#This Row],[CloneBarcode]],4),"match","MISMATCH"),"dead")</f>
        <v>dead</v>
      </c>
      <c r="F6434" s="92" t="str">
        <f>_xlfn.IFNA(INDEX(Table6[[#All],[Location]],MATCH(RecordTable[[#This Row],[METRC]],Table6[Tag],0)),"DEAD")</f>
        <v>DEAD</v>
      </c>
    </row>
    <row r="6435" spans="1:6" x14ac:dyDescent="0.25">
      <c r="A6435" s="18" t="s">
        <v>181</v>
      </c>
      <c r="B6435" s="18" t="s">
        <v>2636</v>
      </c>
      <c r="C6435" s="18" t="s">
        <v>2777</v>
      </c>
      <c r="D6435" s="21">
        <v>44070</v>
      </c>
      <c r="E6435" s="92" t="str">
        <f>_xlfn.IFNA(IF(LEFT(VLOOKUP(RecordTable[[#This Row],[METRC]],METRC!A:B,2,FALSE),4)=LEFT(RecordTable[[#This Row],[CloneBarcode]],4),"match","MISMATCH"),"dead")</f>
        <v>dead</v>
      </c>
      <c r="F6435" s="92" t="str">
        <f>_xlfn.IFNA(INDEX(Table6[[#All],[Location]],MATCH(RecordTable[[#This Row],[METRC]],Table6[Tag],0)),"DEAD")</f>
        <v>DEAD</v>
      </c>
    </row>
    <row r="6436" spans="1:6" x14ac:dyDescent="0.25">
      <c r="A6436" s="18" t="s">
        <v>109</v>
      </c>
      <c r="B6436" s="18" t="s">
        <v>2723</v>
      </c>
      <c r="C6436" s="18" t="s">
        <v>2724</v>
      </c>
      <c r="D6436" s="21">
        <v>44070</v>
      </c>
      <c r="E6436" s="92" t="str">
        <f>_xlfn.IFNA(IF(LEFT(VLOOKUP(RecordTable[[#This Row],[METRC]],METRC!A:B,2,FALSE),4)=LEFT(RecordTable[[#This Row],[CloneBarcode]],4),"match","MISMATCH"),"dead")</f>
        <v>dead</v>
      </c>
      <c r="F6436" s="92" t="str">
        <f>_xlfn.IFNA(INDEX(Table6[[#All],[Location]],MATCH(RecordTable[[#This Row],[METRC]],Table6[Tag],0)),"DEAD")</f>
        <v>DEAD</v>
      </c>
    </row>
    <row r="6437" spans="1:6" x14ac:dyDescent="0.25">
      <c r="A6437" s="18" t="s">
        <v>2587</v>
      </c>
      <c r="B6437" s="18" t="s">
        <v>2649</v>
      </c>
      <c r="C6437" s="18" t="s">
        <v>7391</v>
      </c>
      <c r="D6437" s="21">
        <v>44070</v>
      </c>
      <c r="E6437" s="92" t="str">
        <f>_xlfn.IFNA(IF(LEFT(VLOOKUP(RecordTable[[#This Row],[METRC]],METRC!A:B,2,FALSE),4)=LEFT(RecordTable[[#This Row],[CloneBarcode]],4),"match","MISMATCH"),"dead")</f>
        <v>dead</v>
      </c>
      <c r="F6437" s="92" t="str">
        <f>_xlfn.IFNA(INDEX(Table6[[#All],[Location]],MATCH(RecordTable[[#This Row],[METRC]],Table6[Tag],0)),"DEAD")</f>
        <v>DEAD</v>
      </c>
    </row>
    <row r="6438" spans="1:6" x14ac:dyDescent="0.25">
      <c r="A6438" s="18" t="s">
        <v>293</v>
      </c>
      <c r="B6438" s="18" t="s">
        <v>2669</v>
      </c>
      <c r="C6438" s="18" t="s">
        <v>2901</v>
      </c>
      <c r="D6438" s="21">
        <v>44070</v>
      </c>
      <c r="E6438" s="92" t="str">
        <f>_xlfn.IFNA(IF(LEFT(VLOOKUP(RecordTable[[#This Row],[METRC]],METRC!A:B,2,FALSE),4)=LEFT(RecordTable[[#This Row],[CloneBarcode]],4),"match","MISMATCH"),"dead")</f>
        <v>dead</v>
      </c>
      <c r="F6438" s="92" t="str">
        <f>_xlfn.IFNA(INDEX(Table6[[#All],[Location]],MATCH(RecordTable[[#This Row],[METRC]],Table6[Tag],0)),"DEAD")</f>
        <v>DEAD</v>
      </c>
    </row>
    <row r="6439" spans="1:6" x14ac:dyDescent="0.25">
      <c r="A6439" s="18" t="s">
        <v>256</v>
      </c>
      <c r="B6439" s="18" t="s">
        <v>2863</v>
      </c>
      <c r="C6439" s="18" t="s">
        <v>2864</v>
      </c>
      <c r="D6439" s="21">
        <v>44070</v>
      </c>
      <c r="E6439" s="92" t="str">
        <f>_xlfn.IFNA(IF(LEFT(VLOOKUP(RecordTable[[#This Row],[METRC]],METRC!A:B,2,FALSE),4)=LEFT(RecordTable[[#This Row],[CloneBarcode]],4),"match","MISMATCH"),"dead")</f>
        <v>dead</v>
      </c>
      <c r="F6439" s="92" t="str">
        <f>_xlfn.IFNA(INDEX(Table6[[#All],[Location]],MATCH(RecordTable[[#This Row],[METRC]],Table6[Tag],0)),"DEAD")</f>
        <v>DEAD</v>
      </c>
    </row>
    <row r="6440" spans="1:6" x14ac:dyDescent="0.25">
      <c r="A6440" s="18" t="s">
        <v>7432</v>
      </c>
      <c r="B6440" s="18" t="s">
        <v>2715</v>
      </c>
      <c r="C6440" s="18" t="s">
        <v>7551</v>
      </c>
      <c r="D6440" s="21">
        <v>44070</v>
      </c>
      <c r="E6440" s="92" t="str">
        <f>_xlfn.IFNA(IF(LEFT(VLOOKUP(RecordTable[[#This Row],[METRC]],METRC!A:B,2,FALSE),4)=LEFT(RecordTable[[#This Row],[CloneBarcode]],4),"match","MISMATCH"),"dead")</f>
        <v>dead</v>
      </c>
      <c r="F6440" s="92" t="str">
        <f>_xlfn.IFNA(INDEX(Table6[[#All],[Location]],MATCH(RecordTable[[#This Row],[METRC]],Table6[Tag],0)),"DEAD")</f>
        <v>DEAD</v>
      </c>
    </row>
    <row r="6441" spans="1:6" x14ac:dyDescent="0.25">
      <c r="A6441" s="18" t="s">
        <v>7434</v>
      </c>
      <c r="B6441" s="18" t="s">
        <v>2659</v>
      </c>
      <c r="C6441" s="18" t="s">
        <v>7545</v>
      </c>
      <c r="D6441" s="21">
        <v>44070</v>
      </c>
      <c r="E6441" s="92" t="str">
        <f>_xlfn.IFNA(IF(LEFT(VLOOKUP(RecordTable[[#This Row],[METRC]],METRC!A:B,2,FALSE),4)=LEFT(RecordTable[[#This Row],[CloneBarcode]],4),"match","MISMATCH"),"dead")</f>
        <v>dead</v>
      </c>
      <c r="F6441" s="92" t="str">
        <f>_xlfn.IFNA(INDEX(Table6[[#All],[Location]],MATCH(RecordTable[[#This Row],[METRC]],Table6[Tag],0)),"DEAD")</f>
        <v>DEAD</v>
      </c>
    </row>
    <row r="6442" spans="1:6" x14ac:dyDescent="0.25">
      <c r="A6442" s="18" t="s">
        <v>7419</v>
      </c>
      <c r="B6442" s="18" t="s">
        <v>2734</v>
      </c>
      <c r="C6442" s="18" t="s">
        <v>7552</v>
      </c>
      <c r="D6442" s="21">
        <v>44070</v>
      </c>
      <c r="E6442" s="92" t="str">
        <f>_xlfn.IFNA(IF(LEFT(VLOOKUP(RecordTable[[#This Row],[METRC]],METRC!A:B,2,FALSE),4)=LEFT(RecordTable[[#This Row],[CloneBarcode]],4),"match","MISMATCH"),"dead")</f>
        <v>dead</v>
      </c>
      <c r="F6442" s="92" t="str">
        <f>_xlfn.IFNA(INDEX(Table6[[#All],[Location]],MATCH(RecordTable[[#This Row],[METRC]],Table6[Tag],0)),"DEAD")</f>
        <v>DEAD</v>
      </c>
    </row>
    <row r="6443" spans="1:6" x14ac:dyDescent="0.25">
      <c r="A6443" s="18" t="s">
        <v>7416</v>
      </c>
      <c r="B6443" s="18" t="s">
        <v>2629</v>
      </c>
      <c r="C6443" s="18" t="s">
        <v>7553</v>
      </c>
      <c r="D6443" s="21">
        <v>44070</v>
      </c>
      <c r="E6443" s="92" t="str">
        <f>_xlfn.IFNA(IF(LEFT(VLOOKUP(RecordTable[[#This Row],[METRC]],METRC!A:B,2,FALSE),4)=LEFT(RecordTable[[#This Row],[CloneBarcode]],4),"match","MISMATCH"),"dead")</f>
        <v>dead</v>
      </c>
      <c r="F6443" s="92" t="str">
        <f>_xlfn.IFNA(INDEX(Table6[[#All],[Location]],MATCH(RecordTable[[#This Row],[METRC]],Table6[Tag],0)),"DEAD")</f>
        <v>DEAD</v>
      </c>
    </row>
    <row r="6444" spans="1:6" x14ac:dyDescent="0.25">
      <c r="A6444" s="18" t="s">
        <v>7417</v>
      </c>
      <c r="B6444" s="18" t="s">
        <v>2629</v>
      </c>
      <c r="C6444" s="18" t="s">
        <v>7550</v>
      </c>
      <c r="D6444" s="21">
        <v>44070</v>
      </c>
      <c r="E6444" s="92" t="str">
        <f>_xlfn.IFNA(IF(LEFT(VLOOKUP(RecordTable[[#This Row],[METRC]],METRC!A:B,2,FALSE),4)=LEFT(RecordTable[[#This Row],[CloneBarcode]],4),"match","MISMATCH"),"dead")</f>
        <v>match</v>
      </c>
      <c r="F6444" s="92" t="str">
        <f>_xlfn.IFNA(INDEX(Table6[[#All],[Location]],MATCH(RecordTable[[#This Row],[METRC]],Table6[Tag],0)),"DEAD")</f>
        <v>MOTHER</v>
      </c>
    </row>
    <row r="6445" spans="1:6" x14ac:dyDescent="0.25">
      <c r="A6445" s="18" t="s">
        <v>7429</v>
      </c>
      <c r="B6445" s="18" t="s">
        <v>2715</v>
      </c>
      <c r="C6445" s="18" t="s">
        <v>7554</v>
      </c>
      <c r="D6445" s="21">
        <v>44070</v>
      </c>
      <c r="E6445" s="92" t="str">
        <f>_xlfn.IFNA(IF(LEFT(VLOOKUP(RecordTable[[#This Row],[METRC]],METRC!A:B,2,FALSE),4)=LEFT(RecordTable[[#This Row],[CloneBarcode]],4),"match","MISMATCH"),"dead")</f>
        <v>dead</v>
      </c>
      <c r="F6445" s="92" t="str">
        <f>_xlfn.IFNA(INDEX(Table6[[#All],[Location]],MATCH(RecordTable[[#This Row],[METRC]],Table6[Tag],0)),"DEAD")</f>
        <v>DEAD</v>
      </c>
    </row>
    <row r="6446" spans="1:6" x14ac:dyDescent="0.25">
      <c r="A6446" s="18" t="s">
        <v>7415</v>
      </c>
      <c r="B6446" s="18" t="s">
        <v>2629</v>
      </c>
      <c r="C6446" s="18" t="s">
        <v>7547</v>
      </c>
      <c r="D6446" s="21">
        <v>44070</v>
      </c>
      <c r="E6446" s="92" t="str">
        <f>_xlfn.IFNA(IF(LEFT(VLOOKUP(RecordTable[[#This Row],[METRC]],METRC!A:B,2,FALSE),4)=LEFT(RecordTable[[#This Row],[CloneBarcode]],4),"match","MISMATCH"),"dead")</f>
        <v>dead</v>
      </c>
      <c r="F6446" s="92" t="str">
        <f>_xlfn.IFNA(INDEX(Table6[[#All],[Location]],MATCH(RecordTable[[#This Row],[METRC]],Table6[Tag],0)),"DEAD")</f>
        <v>DEAD</v>
      </c>
    </row>
    <row r="6447" spans="1:6" x14ac:dyDescent="0.25">
      <c r="A6447" s="18" t="s">
        <v>7414</v>
      </c>
      <c r="B6447" s="18" t="s">
        <v>2629</v>
      </c>
      <c r="C6447" s="18" t="s">
        <v>7549</v>
      </c>
      <c r="D6447" s="21">
        <v>44070</v>
      </c>
      <c r="E6447" s="92" t="str">
        <f>_xlfn.IFNA(IF(LEFT(VLOOKUP(RecordTable[[#This Row],[METRC]],METRC!A:B,2,FALSE),4)=LEFT(RecordTable[[#This Row],[CloneBarcode]],4),"match","MISMATCH"),"dead")</f>
        <v>match</v>
      </c>
      <c r="F6447" s="92" t="str">
        <f>_xlfn.IFNA(INDEX(Table6[[#All],[Location]],MATCH(RecordTable[[#This Row],[METRC]],Table6[Tag],0)),"DEAD")</f>
        <v>MOTHER</v>
      </c>
    </row>
    <row r="6448" spans="1:6" x14ac:dyDescent="0.25">
      <c r="A6448" s="18" t="s">
        <v>7433</v>
      </c>
      <c r="B6448" s="18" t="s">
        <v>2659</v>
      </c>
      <c r="C6448" s="18" t="s">
        <v>7546</v>
      </c>
      <c r="D6448" s="21">
        <v>44070</v>
      </c>
      <c r="E6448" s="92" t="str">
        <f>_xlfn.IFNA(IF(LEFT(VLOOKUP(RecordTable[[#This Row],[METRC]],METRC!A:B,2,FALSE),4)=LEFT(RecordTable[[#This Row],[CloneBarcode]],4),"match","MISMATCH"),"dead")</f>
        <v>dead</v>
      </c>
      <c r="F6448" s="92" t="str">
        <f>_xlfn.IFNA(INDEX(Table6[[#All],[Location]],MATCH(RecordTable[[#This Row],[METRC]],Table6[Tag],0)),"DEAD")</f>
        <v>DEAD</v>
      </c>
    </row>
    <row r="6449" spans="1:6" x14ac:dyDescent="0.25">
      <c r="A6449" s="18" t="s">
        <v>7435</v>
      </c>
      <c r="B6449" s="18" t="s">
        <v>2659</v>
      </c>
      <c r="C6449" s="18" t="s">
        <v>7548</v>
      </c>
      <c r="D6449" s="21">
        <v>44070</v>
      </c>
      <c r="E6449" s="92" t="str">
        <f>_xlfn.IFNA(IF(LEFT(VLOOKUP(RecordTable[[#This Row],[METRC]],METRC!A:B,2,FALSE),4)=LEFT(RecordTable[[#This Row],[CloneBarcode]],4),"match","MISMATCH"),"dead")</f>
        <v>dead</v>
      </c>
      <c r="F6449" s="92" t="str">
        <f>_xlfn.IFNA(INDEX(Table6[[#All],[Location]],MATCH(RecordTable[[#This Row],[METRC]],Table6[Tag],0)),"DEAD")</f>
        <v>DEAD</v>
      </c>
    </row>
    <row r="6450" spans="1:6" x14ac:dyDescent="0.25">
      <c r="A6450" s="18" t="s">
        <v>7420</v>
      </c>
      <c r="B6450" s="18" t="s">
        <v>2734</v>
      </c>
      <c r="C6450" s="18" t="s">
        <v>7555</v>
      </c>
      <c r="D6450" s="21">
        <v>44070</v>
      </c>
      <c r="E6450" s="92" t="str">
        <f>_xlfn.IFNA(IF(LEFT(VLOOKUP(RecordTable[[#This Row],[METRC]],METRC!A:B,2,FALSE),4)=LEFT(RecordTable[[#This Row],[CloneBarcode]],4),"match","MISMATCH"),"dead")</f>
        <v>dead</v>
      </c>
      <c r="F6450" s="92" t="str">
        <f>_xlfn.IFNA(INDEX(Table6[[#All],[Location]],MATCH(RecordTable[[#This Row],[METRC]],Table6[Tag],0)),"DEAD")</f>
        <v>DEAD</v>
      </c>
    </row>
    <row r="6451" spans="1:6" x14ac:dyDescent="0.25">
      <c r="A6451" s="18" t="s">
        <v>7418</v>
      </c>
      <c r="B6451" s="18" t="s">
        <v>2734</v>
      </c>
      <c r="C6451" s="18" t="s">
        <v>7558</v>
      </c>
      <c r="D6451" s="21">
        <v>44070</v>
      </c>
      <c r="E6451" s="92" t="str">
        <f>_xlfn.IFNA(IF(LEFT(VLOOKUP(RecordTable[[#This Row],[METRC]],METRC!A:B,2,FALSE),4)=LEFT(RecordTable[[#This Row],[CloneBarcode]],4),"match","MISMATCH"),"dead")</f>
        <v>dead</v>
      </c>
      <c r="F6451" s="92" t="str">
        <f>_xlfn.IFNA(INDEX(Table6[[#All],[Location]],MATCH(RecordTable[[#This Row],[METRC]],Table6[Tag],0)),"DEAD")</f>
        <v>DEAD</v>
      </c>
    </row>
    <row r="6452" spans="1:6" x14ac:dyDescent="0.25">
      <c r="A6452" s="18" t="s">
        <v>7430</v>
      </c>
      <c r="B6452" s="18" t="s">
        <v>2715</v>
      </c>
      <c r="C6452" s="18" t="s">
        <v>7559</v>
      </c>
      <c r="D6452" s="21">
        <v>44070</v>
      </c>
      <c r="E6452" s="92" t="str">
        <f>_xlfn.IFNA(IF(LEFT(VLOOKUP(RecordTable[[#This Row],[METRC]],METRC!A:B,2,FALSE),4)=LEFT(RecordTable[[#This Row],[CloneBarcode]],4),"match","MISMATCH"),"dead")</f>
        <v>dead</v>
      </c>
      <c r="F6452" s="92" t="str">
        <f>_xlfn.IFNA(INDEX(Table6[[#All],[Location]],MATCH(RecordTable[[#This Row],[METRC]],Table6[Tag],0)),"DEAD")</f>
        <v>DEAD</v>
      </c>
    </row>
    <row r="6453" spans="1:6" x14ac:dyDescent="0.25">
      <c r="A6453" s="18" t="s">
        <v>7431</v>
      </c>
      <c r="B6453" s="18" t="s">
        <v>2715</v>
      </c>
      <c r="C6453" s="18" t="s">
        <v>7560</v>
      </c>
      <c r="D6453" s="21">
        <v>44070</v>
      </c>
      <c r="E6453" s="92" t="str">
        <f>_xlfn.IFNA(IF(LEFT(VLOOKUP(RecordTable[[#This Row],[METRC]],METRC!A:B,2,FALSE),4)=LEFT(RecordTable[[#This Row],[CloneBarcode]],4),"match","MISMATCH"),"dead")</f>
        <v>dead</v>
      </c>
      <c r="F6453" s="92" t="str">
        <f>_xlfn.IFNA(INDEX(Table6[[#All],[Location]],MATCH(RecordTable[[#This Row],[METRC]],Table6[Tag],0)),"DEAD")</f>
        <v>DEAD</v>
      </c>
    </row>
    <row r="6454" spans="1:6" x14ac:dyDescent="0.25">
      <c r="A6454" s="18" t="s">
        <v>7424</v>
      </c>
      <c r="B6454" s="18" t="s">
        <v>2642</v>
      </c>
      <c r="C6454" s="18" t="s">
        <v>7557</v>
      </c>
      <c r="D6454" s="21">
        <v>44070</v>
      </c>
      <c r="E6454" s="92" t="str">
        <f>_xlfn.IFNA(IF(LEFT(VLOOKUP(RecordTable[[#This Row],[METRC]],METRC!A:B,2,FALSE),4)=LEFT(RecordTable[[#This Row],[CloneBarcode]],4),"match","MISMATCH"),"dead")</f>
        <v>dead</v>
      </c>
      <c r="F6454" s="92" t="str">
        <f>_xlfn.IFNA(INDEX(Table6[[#All],[Location]],MATCH(RecordTable[[#This Row],[METRC]],Table6[Tag],0)),"DEAD")</f>
        <v>DEAD</v>
      </c>
    </row>
    <row r="6455" spans="1:6" x14ac:dyDescent="0.25">
      <c r="A6455" s="18" t="s">
        <v>7436</v>
      </c>
      <c r="B6455" s="18" t="s">
        <v>283</v>
      </c>
      <c r="C6455" s="18" t="s">
        <v>7562</v>
      </c>
      <c r="D6455" s="21">
        <v>44070</v>
      </c>
      <c r="E6455" s="92" t="str">
        <f>_xlfn.IFNA(IF(LEFT(VLOOKUP(RecordTable[[#This Row],[METRC]],METRC!A:B,2,FALSE),4)=LEFT(RecordTable[[#This Row],[CloneBarcode]],4),"match","MISMATCH"),"dead")</f>
        <v>dead</v>
      </c>
      <c r="F6455" s="92" t="str">
        <f>_xlfn.IFNA(INDEX(Table6[[#All],[Location]],MATCH(RecordTable[[#This Row],[METRC]],Table6[Tag],0)),"DEAD")</f>
        <v>DEAD</v>
      </c>
    </row>
    <row r="6456" spans="1:6" x14ac:dyDescent="0.25">
      <c r="A6456" s="18" t="s">
        <v>7426</v>
      </c>
      <c r="B6456" s="18" t="s">
        <v>2645</v>
      </c>
      <c r="C6456" s="18" t="s">
        <v>7561</v>
      </c>
      <c r="D6456" s="21">
        <v>44070</v>
      </c>
      <c r="E6456" s="92" t="str">
        <f>_xlfn.IFNA(IF(LEFT(VLOOKUP(RecordTable[[#This Row],[METRC]],METRC!A:B,2,FALSE),4)=LEFT(RecordTable[[#This Row],[CloneBarcode]],4),"match","MISMATCH"),"dead")</f>
        <v>dead</v>
      </c>
      <c r="F6456" s="92" t="str">
        <f>_xlfn.IFNA(INDEX(Table6[[#All],[Location]],MATCH(RecordTable[[#This Row],[METRC]],Table6[Tag],0)),"DEAD")</f>
        <v>DEAD</v>
      </c>
    </row>
    <row r="6457" spans="1:6" x14ac:dyDescent="0.25">
      <c r="A6457" s="18" t="s">
        <v>7421</v>
      </c>
      <c r="B6457" s="18" t="s">
        <v>62</v>
      </c>
      <c r="C6457" s="18" t="s">
        <v>7564</v>
      </c>
      <c r="D6457" s="21">
        <v>44070</v>
      </c>
      <c r="E6457" s="92" t="str">
        <f>_xlfn.IFNA(IF(LEFT(VLOOKUP(RecordTable[[#This Row],[METRC]],METRC!A:B,2,FALSE),4)=LEFT(RecordTable[[#This Row],[CloneBarcode]],4),"match","MISMATCH"),"dead")</f>
        <v>dead</v>
      </c>
      <c r="F6457" s="92" t="str">
        <f>_xlfn.IFNA(INDEX(Table6[[#All],[Location]],MATCH(RecordTable[[#This Row],[METRC]],Table6[Tag],0)),"DEAD")</f>
        <v>DEAD</v>
      </c>
    </row>
    <row r="6458" spans="1:6" x14ac:dyDescent="0.25">
      <c r="A6458" s="18" t="s">
        <v>7410</v>
      </c>
      <c r="B6458" s="18" t="s">
        <v>2649</v>
      </c>
      <c r="C6458" s="18" t="s">
        <v>7572</v>
      </c>
      <c r="D6458" s="21">
        <v>44070</v>
      </c>
      <c r="E6458" s="92" t="str">
        <f>_xlfn.IFNA(IF(LEFT(VLOOKUP(RecordTable[[#This Row],[METRC]],METRC!A:B,2,FALSE),4)=LEFT(RecordTable[[#This Row],[CloneBarcode]],4),"match","MISMATCH"),"dead")</f>
        <v>dead</v>
      </c>
      <c r="F6458" s="92" t="str">
        <f>_xlfn.IFNA(INDEX(Table6[[#All],[Location]],MATCH(RecordTable[[#This Row],[METRC]],Table6[Tag],0)),"DEAD")</f>
        <v>DEAD</v>
      </c>
    </row>
    <row r="6459" spans="1:6" x14ac:dyDescent="0.25">
      <c r="A6459" s="18" t="s">
        <v>7412</v>
      </c>
      <c r="B6459" s="18" t="s">
        <v>2649</v>
      </c>
      <c r="C6459" s="18" t="s">
        <v>7568</v>
      </c>
      <c r="D6459" s="21">
        <v>44070</v>
      </c>
      <c r="E6459" s="92" t="str">
        <f>_xlfn.IFNA(IF(LEFT(VLOOKUP(RecordTable[[#This Row],[METRC]],METRC!A:B,2,FALSE),4)=LEFT(RecordTable[[#This Row],[CloneBarcode]],4),"match","MISMATCH"),"dead")</f>
        <v>dead</v>
      </c>
      <c r="F6459" s="92" t="str">
        <f>_xlfn.IFNA(INDEX(Table6[[#All],[Location]],MATCH(RecordTable[[#This Row],[METRC]],Table6[Tag],0)),"DEAD")</f>
        <v>DEAD</v>
      </c>
    </row>
    <row r="6460" spans="1:6" x14ac:dyDescent="0.25">
      <c r="A6460" s="18" t="s">
        <v>7428</v>
      </c>
      <c r="B6460" s="18" t="s">
        <v>2645</v>
      </c>
      <c r="C6460" s="18" t="s">
        <v>7566</v>
      </c>
      <c r="D6460" s="21">
        <v>44070</v>
      </c>
      <c r="E6460" s="92" t="str">
        <f>_xlfn.IFNA(IF(LEFT(VLOOKUP(RecordTable[[#This Row],[METRC]],METRC!A:B,2,FALSE),4)=LEFT(RecordTable[[#This Row],[CloneBarcode]],4),"match","MISMATCH"),"dead")</f>
        <v>dead</v>
      </c>
      <c r="F6460" s="92" t="str">
        <f>_xlfn.IFNA(INDEX(Table6[[#All],[Location]],MATCH(RecordTable[[#This Row],[METRC]],Table6[Tag],0)),"DEAD")</f>
        <v>DEAD</v>
      </c>
    </row>
    <row r="6461" spans="1:6" x14ac:dyDescent="0.25">
      <c r="A6461" s="18" t="s">
        <v>7422</v>
      </c>
      <c r="B6461" s="18" t="s">
        <v>62</v>
      </c>
      <c r="C6461" s="18" t="s">
        <v>7570</v>
      </c>
      <c r="D6461" s="21">
        <v>44070</v>
      </c>
      <c r="E6461" s="92" t="str">
        <f>_xlfn.IFNA(IF(LEFT(VLOOKUP(RecordTable[[#This Row],[METRC]],METRC!A:B,2,FALSE),4)=LEFT(RecordTable[[#This Row],[CloneBarcode]],4),"match","MISMATCH"),"dead")</f>
        <v>dead</v>
      </c>
      <c r="F6461" s="92" t="str">
        <f>_xlfn.IFNA(INDEX(Table6[[#All],[Location]],MATCH(RecordTable[[#This Row],[METRC]],Table6[Tag],0)),"DEAD")</f>
        <v>DEAD</v>
      </c>
    </row>
    <row r="6462" spans="1:6" x14ac:dyDescent="0.25">
      <c r="A6462" s="18" t="s">
        <v>7411</v>
      </c>
      <c r="B6462" s="18" t="s">
        <v>2649</v>
      </c>
      <c r="C6462" s="18" t="s">
        <v>7571</v>
      </c>
      <c r="D6462" s="21">
        <v>44070</v>
      </c>
      <c r="E6462" s="92" t="str">
        <f>_xlfn.IFNA(IF(LEFT(VLOOKUP(RecordTable[[#This Row],[METRC]],METRC!A:B,2,FALSE),4)=LEFT(RecordTable[[#This Row],[CloneBarcode]],4),"match","MISMATCH"),"dead")</f>
        <v>dead</v>
      </c>
      <c r="F6462" s="92" t="str">
        <f>_xlfn.IFNA(INDEX(Table6[[#All],[Location]],MATCH(RecordTable[[#This Row],[METRC]],Table6[Tag],0)),"DEAD")</f>
        <v>DEAD</v>
      </c>
    </row>
    <row r="6463" spans="1:6" x14ac:dyDescent="0.25">
      <c r="A6463" s="18" t="s">
        <v>7478</v>
      </c>
      <c r="B6463" s="18" t="s">
        <v>2669</v>
      </c>
      <c r="C6463" s="18" t="s">
        <v>7573</v>
      </c>
      <c r="D6463" s="21">
        <v>44070</v>
      </c>
      <c r="E6463" s="92" t="str">
        <f>_xlfn.IFNA(IF(LEFT(VLOOKUP(RecordTable[[#This Row],[METRC]],METRC!A:B,2,FALSE),4)=LEFT(RecordTable[[#This Row],[CloneBarcode]],4),"match","MISMATCH"),"dead")</f>
        <v>dead</v>
      </c>
      <c r="F6463" s="92" t="str">
        <f>_xlfn.IFNA(INDEX(Table6[[#All],[Location]],MATCH(RecordTable[[#This Row],[METRC]],Table6[Tag],0)),"DEAD")</f>
        <v>DEAD</v>
      </c>
    </row>
    <row r="6464" spans="1:6" x14ac:dyDescent="0.25">
      <c r="A6464" s="18" t="s">
        <v>7427</v>
      </c>
      <c r="B6464" s="18" t="s">
        <v>2645</v>
      </c>
      <c r="C6464" s="18" t="s">
        <v>7565</v>
      </c>
      <c r="D6464" s="21">
        <v>44070</v>
      </c>
      <c r="E6464" s="92" t="str">
        <f>_xlfn.IFNA(IF(LEFT(VLOOKUP(RecordTable[[#This Row],[METRC]],METRC!A:B,2,FALSE),4)=LEFT(RecordTable[[#This Row],[CloneBarcode]],4),"match","MISMATCH"),"dead")</f>
        <v>dead</v>
      </c>
      <c r="F6464" s="92" t="str">
        <f>_xlfn.IFNA(INDEX(Table6[[#All],[Location]],MATCH(RecordTable[[#This Row],[METRC]],Table6[Tag],0)),"DEAD")</f>
        <v>DEAD</v>
      </c>
    </row>
    <row r="6465" spans="1:6" x14ac:dyDescent="0.25">
      <c r="A6465" s="18" t="s">
        <v>7438</v>
      </c>
      <c r="B6465" s="18" t="s">
        <v>2669</v>
      </c>
      <c r="C6465" s="18" t="s">
        <v>7574</v>
      </c>
      <c r="D6465" s="21">
        <v>44070</v>
      </c>
      <c r="E6465" s="92" t="str">
        <f>_xlfn.IFNA(IF(LEFT(VLOOKUP(RecordTable[[#This Row],[METRC]],METRC!A:B,2,FALSE),4)=LEFT(RecordTable[[#This Row],[CloneBarcode]],4),"match","MISMATCH"),"dead")</f>
        <v>dead</v>
      </c>
      <c r="F6465" s="92" t="str">
        <f>_xlfn.IFNA(INDEX(Table6[[#All],[Location]],MATCH(RecordTable[[#This Row],[METRC]],Table6[Tag],0)),"DEAD")</f>
        <v>DEAD</v>
      </c>
    </row>
    <row r="6466" spans="1:6" x14ac:dyDescent="0.25">
      <c r="A6466" s="18" t="s">
        <v>5558</v>
      </c>
      <c r="B6466" s="18" t="s">
        <v>2679</v>
      </c>
      <c r="C6466" s="18" t="s">
        <v>7498</v>
      </c>
      <c r="D6466" s="21">
        <v>44070</v>
      </c>
      <c r="E6466" s="92" t="str">
        <f>_xlfn.IFNA(IF(LEFT(VLOOKUP(RecordTable[[#This Row],[METRC]],METRC!A:B,2,FALSE),4)=LEFT(RecordTable[[#This Row],[CloneBarcode]],4),"match","MISMATCH"),"dead")</f>
        <v>dead</v>
      </c>
      <c r="F6466" s="92" t="str">
        <f>_xlfn.IFNA(INDEX(Table6[[#All],[Location]],MATCH(RecordTable[[#This Row],[METRC]],Table6[Tag],0)),"DEAD")</f>
        <v>DEAD</v>
      </c>
    </row>
    <row r="6467" spans="1:6" x14ac:dyDescent="0.25">
      <c r="A6467" s="18" t="s">
        <v>6550</v>
      </c>
      <c r="B6467" s="18" t="s">
        <v>2645</v>
      </c>
      <c r="C6467" s="18" t="s">
        <v>7497</v>
      </c>
      <c r="D6467" s="21">
        <v>44070</v>
      </c>
      <c r="E6467" s="92" t="str">
        <f>_xlfn.IFNA(IF(LEFT(VLOOKUP(RecordTable[[#This Row],[METRC]],METRC!A:B,2,FALSE),4)=LEFT(RecordTable[[#This Row],[CloneBarcode]],4),"match","MISMATCH"),"dead")</f>
        <v>dead</v>
      </c>
      <c r="F6467" s="92" t="str">
        <f>_xlfn.IFNA(INDEX(Table6[[#All],[Location]],MATCH(RecordTable[[#This Row],[METRC]],Table6[Tag],0)),"DEAD")</f>
        <v>DEAD</v>
      </c>
    </row>
    <row r="6468" spans="1:6" x14ac:dyDescent="0.25">
      <c r="A6468" s="18" t="s">
        <v>7423</v>
      </c>
      <c r="B6468" s="18" t="s">
        <v>62</v>
      </c>
      <c r="C6468" s="18" t="s">
        <v>7563</v>
      </c>
      <c r="D6468" s="21">
        <v>44070</v>
      </c>
      <c r="E6468" s="92" t="str">
        <f>_xlfn.IFNA(IF(LEFT(VLOOKUP(RecordTable[[#This Row],[METRC]],METRC!A:B,2,FALSE),4)=LEFT(RecordTable[[#This Row],[CloneBarcode]],4),"match","MISMATCH"),"dead")</f>
        <v>dead</v>
      </c>
      <c r="F6468" s="92" t="str">
        <f>_xlfn.IFNA(INDEX(Table6[[#All],[Location]],MATCH(RecordTable[[#This Row],[METRC]],Table6[Tag],0)),"DEAD")</f>
        <v>DEAD</v>
      </c>
    </row>
    <row r="6469" spans="1:6" x14ac:dyDescent="0.25">
      <c r="A6469" s="18" t="s">
        <v>5029</v>
      </c>
      <c r="B6469" s="18" t="s">
        <v>7362</v>
      </c>
      <c r="C6469" s="18" t="s">
        <v>7363</v>
      </c>
      <c r="D6469" s="21">
        <v>44070</v>
      </c>
      <c r="E6469" s="92" t="str">
        <f>_xlfn.IFNA(IF(LEFT(VLOOKUP(RecordTable[[#This Row],[METRC]],METRC!A:B,2,FALSE),4)=LEFT(RecordTable[[#This Row],[CloneBarcode]],4),"match","MISMATCH"),"dead")</f>
        <v>dead</v>
      </c>
      <c r="F6469" s="92" t="str">
        <f>_xlfn.IFNA(INDEX(Table6[[#All],[Location]],MATCH(RecordTable[[#This Row],[METRC]],Table6[Tag],0)),"DEAD")</f>
        <v>DEAD</v>
      </c>
    </row>
    <row r="6470" spans="1:6" x14ac:dyDescent="0.25">
      <c r="A6470" s="18" t="s">
        <v>5026</v>
      </c>
      <c r="B6470" s="18" t="s">
        <v>7334</v>
      </c>
      <c r="C6470" s="18" t="s">
        <v>7335</v>
      </c>
      <c r="D6470" s="21">
        <v>44070</v>
      </c>
      <c r="E6470" s="92" t="str">
        <f>_xlfn.IFNA(IF(LEFT(VLOOKUP(RecordTable[[#This Row],[METRC]],METRC!A:B,2,FALSE),4)=LEFT(RecordTable[[#This Row],[CloneBarcode]],4),"match","MISMATCH"),"dead")</f>
        <v>dead</v>
      </c>
      <c r="F6470" s="92" t="str">
        <f>_xlfn.IFNA(INDEX(Table6[[#All],[Location]],MATCH(RecordTable[[#This Row],[METRC]],Table6[Tag],0)),"DEAD")</f>
        <v>DEAD</v>
      </c>
    </row>
    <row r="6471" spans="1:6" x14ac:dyDescent="0.25">
      <c r="A6471" s="18" t="s">
        <v>5559</v>
      </c>
      <c r="B6471" s="18" t="s">
        <v>2679</v>
      </c>
      <c r="C6471" s="18" t="s">
        <v>7453</v>
      </c>
      <c r="D6471" s="21">
        <v>44070</v>
      </c>
      <c r="E6471" s="92" t="str">
        <f>_xlfn.IFNA(IF(LEFT(VLOOKUP(RecordTable[[#This Row],[METRC]],METRC!A:B,2,FALSE),4)=LEFT(RecordTable[[#This Row],[CloneBarcode]],4),"match","MISMATCH"),"dead")</f>
        <v>dead</v>
      </c>
      <c r="F6471" s="92" t="str">
        <f>_xlfn.IFNA(INDEX(Table6[[#All],[Location]],MATCH(RecordTable[[#This Row],[METRC]],Table6[Tag],0)),"DEAD")</f>
        <v>DEAD</v>
      </c>
    </row>
    <row r="6472" spans="1:6" x14ac:dyDescent="0.25">
      <c r="A6472" s="18" t="s">
        <v>5560</v>
      </c>
      <c r="B6472" s="18" t="s">
        <v>2679</v>
      </c>
      <c r="C6472" s="18" t="s">
        <v>7458</v>
      </c>
      <c r="D6472" s="21">
        <v>44070</v>
      </c>
      <c r="E6472" s="92" t="str">
        <f>_xlfn.IFNA(IF(LEFT(VLOOKUP(RecordTable[[#This Row],[METRC]],METRC!A:B,2,FALSE),4)=LEFT(RecordTable[[#This Row],[CloneBarcode]],4),"match","MISMATCH"),"dead")</f>
        <v>dead</v>
      </c>
      <c r="F6472" s="92" t="str">
        <f>_xlfn.IFNA(INDEX(Table6[[#All],[Location]],MATCH(RecordTable[[#This Row],[METRC]],Table6[Tag],0)),"DEAD")</f>
        <v>DEAD</v>
      </c>
    </row>
    <row r="6473" spans="1:6" x14ac:dyDescent="0.25">
      <c r="A6473" s="18" t="s">
        <v>6942</v>
      </c>
      <c r="B6473" s="18" t="s">
        <v>283</v>
      </c>
      <c r="C6473" s="18" t="s">
        <v>7460</v>
      </c>
      <c r="D6473" s="21">
        <v>44070</v>
      </c>
      <c r="E6473" s="92" t="str">
        <f>_xlfn.IFNA(IF(LEFT(VLOOKUP(RecordTable[[#This Row],[METRC]],METRC!A:B,2,FALSE),4)=LEFT(RecordTable[[#This Row],[CloneBarcode]],4),"match","MISMATCH"),"dead")</f>
        <v>dead</v>
      </c>
      <c r="F6473" s="92" t="str">
        <f>_xlfn.IFNA(INDEX(Table6[[#All],[Location]],MATCH(RecordTable[[#This Row],[METRC]],Table6[Tag],0)),"DEAD")</f>
        <v>DEAD</v>
      </c>
    </row>
    <row r="6474" spans="1:6" x14ac:dyDescent="0.25">
      <c r="A6474" s="18" t="s">
        <v>7311</v>
      </c>
      <c r="B6474" s="18" t="s">
        <v>2669</v>
      </c>
      <c r="C6474" s="18" t="s">
        <v>7461</v>
      </c>
      <c r="D6474" s="21">
        <v>44070</v>
      </c>
      <c r="E6474" s="92" t="str">
        <f>_xlfn.IFNA(IF(LEFT(VLOOKUP(RecordTable[[#This Row],[METRC]],METRC!A:B,2,FALSE),4)=LEFT(RecordTable[[#This Row],[CloneBarcode]],4),"match","MISMATCH"),"dead")</f>
        <v>dead</v>
      </c>
      <c r="F6474" s="92" t="str">
        <f>_xlfn.IFNA(INDEX(Table6[[#All],[Location]],MATCH(RecordTable[[#This Row],[METRC]],Table6[Tag],0)),"DEAD")</f>
        <v>DEAD</v>
      </c>
    </row>
    <row r="6475" spans="1:6" x14ac:dyDescent="0.25">
      <c r="A6475" s="18" t="s">
        <v>5025</v>
      </c>
      <c r="B6475" s="18" t="s">
        <v>7349</v>
      </c>
      <c r="C6475" s="18" t="s">
        <v>7350</v>
      </c>
      <c r="D6475" s="21">
        <v>44070</v>
      </c>
      <c r="E6475" s="92" t="str">
        <f>_xlfn.IFNA(IF(LEFT(VLOOKUP(RecordTable[[#This Row],[METRC]],METRC!A:B,2,FALSE),4)=LEFT(RecordTable[[#This Row],[CloneBarcode]],4),"match","MISMATCH"),"dead")</f>
        <v>dead</v>
      </c>
      <c r="F6475" s="92" t="str">
        <f>_xlfn.IFNA(INDEX(Table6[[#All],[Location]],MATCH(RecordTable[[#This Row],[METRC]],Table6[Tag],0)),"DEAD")</f>
        <v>DEAD</v>
      </c>
    </row>
    <row r="6476" spans="1:6" x14ac:dyDescent="0.25">
      <c r="A6476" s="18" t="s">
        <v>6197</v>
      </c>
      <c r="B6476" s="18" t="s">
        <v>62</v>
      </c>
      <c r="C6476" s="18" t="s">
        <v>7501</v>
      </c>
      <c r="D6476" s="21">
        <v>44070</v>
      </c>
      <c r="E6476" s="92" t="str">
        <f>_xlfn.IFNA(IF(LEFT(VLOOKUP(RecordTable[[#This Row],[METRC]],METRC!A:B,2,FALSE),4)=LEFT(RecordTable[[#This Row],[CloneBarcode]],4),"match","MISMATCH"),"dead")</f>
        <v>dead</v>
      </c>
      <c r="F6476" s="92" t="str">
        <f>_xlfn.IFNA(INDEX(Table6[[#All],[Location]],MATCH(RecordTable[[#This Row],[METRC]],Table6[Tag],0)),"DEAD")</f>
        <v>DEAD</v>
      </c>
    </row>
    <row r="6477" spans="1:6" x14ac:dyDescent="0.25">
      <c r="A6477" s="18" t="s">
        <v>5030</v>
      </c>
      <c r="B6477" s="18" t="s">
        <v>7347</v>
      </c>
      <c r="C6477" s="18" t="s">
        <v>7348</v>
      </c>
      <c r="D6477" s="21">
        <v>44070</v>
      </c>
      <c r="E6477" s="92" t="str">
        <f>_xlfn.IFNA(IF(LEFT(VLOOKUP(RecordTable[[#This Row],[METRC]],METRC!A:B,2,FALSE),4)=LEFT(RecordTable[[#This Row],[CloneBarcode]],4),"match","MISMATCH"),"dead")</f>
        <v>dead</v>
      </c>
      <c r="F6477" s="92" t="str">
        <f>_xlfn.IFNA(INDEX(Table6[[#All],[Location]],MATCH(RecordTable[[#This Row],[METRC]],Table6[Tag],0)),"DEAD")</f>
        <v>DEAD</v>
      </c>
    </row>
    <row r="6478" spans="1:6" x14ac:dyDescent="0.25">
      <c r="A6478" s="18" t="s">
        <v>569</v>
      </c>
      <c r="B6478" s="18" t="s">
        <v>2848</v>
      </c>
      <c r="C6478" s="18" t="s">
        <v>7343</v>
      </c>
      <c r="D6478" s="21">
        <v>44070</v>
      </c>
      <c r="E6478" s="92" t="str">
        <f>_xlfn.IFNA(IF(LEFT(VLOOKUP(RecordTable[[#This Row],[METRC]],METRC!A:B,2,FALSE),4)=LEFT(RecordTable[[#This Row],[CloneBarcode]],4),"match","MISMATCH"),"dead")</f>
        <v>dead</v>
      </c>
      <c r="F6478" s="92" t="str">
        <f>_xlfn.IFNA(INDEX(Table6[[#All],[Location]],MATCH(RecordTable[[#This Row],[METRC]],Table6[Tag],0)),"DEAD")</f>
        <v>DEAD</v>
      </c>
    </row>
    <row r="6479" spans="1:6" x14ac:dyDescent="0.25">
      <c r="A6479" s="18" t="s">
        <v>5355</v>
      </c>
      <c r="B6479" s="18" t="s">
        <v>2629</v>
      </c>
      <c r="C6479" s="18" t="s">
        <v>7443</v>
      </c>
      <c r="D6479" s="21">
        <v>44070</v>
      </c>
      <c r="E6479" s="92" t="str">
        <f>_xlfn.IFNA(IF(LEFT(VLOOKUP(RecordTable[[#This Row],[METRC]],METRC!A:B,2,FALSE),4)=LEFT(RecordTable[[#This Row],[CloneBarcode]],4),"match","MISMATCH"),"dead")</f>
        <v>dead</v>
      </c>
      <c r="F6479" s="92" t="str">
        <f>_xlfn.IFNA(INDEX(Table6[[#All],[Location]],MATCH(RecordTable[[#This Row],[METRC]],Table6[Tag],0)),"DEAD")</f>
        <v>DEAD</v>
      </c>
    </row>
    <row r="6480" spans="1:6" x14ac:dyDescent="0.25">
      <c r="A6480" s="18" t="s">
        <v>568</v>
      </c>
      <c r="B6480" s="18" t="s">
        <v>2800</v>
      </c>
      <c r="C6480" s="18" t="s">
        <v>7366</v>
      </c>
      <c r="D6480" s="21">
        <v>44070</v>
      </c>
      <c r="E6480" s="92" t="str">
        <f>_xlfn.IFNA(IF(LEFT(VLOOKUP(RecordTable[[#This Row],[METRC]],METRC!A:B,2,FALSE),4)=LEFT(RecordTable[[#This Row],[CloneBarcode]],4),"match","MISMATCH"),"dead")</f>
        <v>dead</v>
      </c>
      <c r="F6480" s="92" t="str">
        <f>_xlfn.IFNA(INDEX(Table6[[#All],[Location]],MATCH(RecordTable[[#This Row],[METRC]],Table6[Tag],0)),"DEAD")</f>
        <v>DEAD</v>
      </c>
    </row>
    <row r="6481" spans="1:6" x14ac:dyDescent="0.25">
      <c r="A6481" s="18" t="s">
        <v>1144</v>
      </c>
      <c r="B6481" s="18" t="s">
        <v>2861</v>
      </c>
      <c r="C6481" s="18" t="s">
        <v>7346</v>
      </c>
      <c r="D6481" s="21">
        <v>44070</v>
      </c>
      <c r="E6481" s="92" t="str">
        <f>_xlfn.IFNA(IF(LEFT(VLOOKUP(RecordTable[[#This Row],[METRC]],METRC!A:B,2,FALSE),4)=LEFT(RecordTable[[#This Row],[CloneBarcode]],4),"match","MISMATCH"),"dead")</f>
        <v>dead</v>
      </c>
      <c r="F6481" s="92" t="str">
        <f>_xlfn.IFNA(INDEX(Table6[[#All],[Location]],MATCH(RecordTable[[#This Row],[METRC]],Table6[Tag],0)),"DEAD")</f>
        <v>DEAD</v>
      </c>
    </row>
    <row r="6482" spans="1:6" x14ac:dyDescent="0.25">
      <c r="A6482" s="18" t="s">
        <v>206</v>
      </c>
      <c r="B6482" s="18" t="s">
        <v>2791</v>
      </c>
      <c r="C6482" s="18" t="s">
        <v>2792</v>
      </c>
      <c r="D6482" s="21">
        <v>44070</v>
      </c>
      <c r="E6482" s="92" t="str">
        <f>_xlfn.IFNA(IF(LEFT(VLOOKUP(RecordTable[[#This Row],[METRC]],METRC!A:B,2,FALSE),4)=LEFT(RecordTable[[#This Row],[CloneBarcode]],4),"match","MISMATCH"),"dead")</f>
        <v>dead</v>
      </c>
      <c r="F6482" s="92" t="str">
        <f>_xlfn.IFNA(INDEX(Table6[[#All],[Location]],MATCH(RecordTable[[#This Row],[METRC]],Table6[Tag],0)),"DEAD")</f>
        <v>DEAD</v>
      </c>
    </row>
    <row r="6483" spans="1:6" x14ac:dyDescent="0.25">
      <c r="A6483" s="18" t="s">
        <v>5443</v>
      </c>
      <c r="B6483" s="18" t="s">
        <v>2734</v>
      </c>
      <c r="C6483" s="18" t="s">
        <v>7496</v>
      </c>
      <c r="D6483" s="21">
        <v>44070</v>
      </c>
      <c r="E6483" s="92" t="str">
        <f>_xlfn.IFNA(IF(LEFT(VLOOKUP(RecordTable[[#This Row],[METRC]],METRC!A:B,2,FALSE),4)=LEFT(RecordTable[[#This Row],[CloneBarcode]],4),"match","MISMATCH"),"dead")</f>
        <v>dead</v>
      </c>
      <c r="F6483" s="92" t="str">
        <f>_xlfn.IFNA(INDEX(Table6[[#All],[Location]],MATCH(RecordTable[[#This Row],[METRC]],Table6[Tag],0)),"DEAD")</f>
        <v>DEAD</v>
      </c>
    </row>
    <row r="6484" spans="1:6" x14ac:dyDescent="0.25">
      <c r="A6484" s="18" t="s">
        <v>6646</v>
      </c>
      <c r="B6484" s="18" t="s">
        <v>2639</v>
      </c>
      <c r="C6484" s="18" t="s">
        <v>7494</v>
      </c>
      <c r="D6484" s="21">
        <v>44070</v>
      </c>
      <c r="E6484" s="92" t="str">
        <f>_xlfn.IFNA(IF(LEFT(VLOOKUP(RecordTable[[#This Row],[METRC]],METRC!A:B,2,FALSE),4)=LEFT(RecordTable[[#This Row],[CloneBarcode]],4),"match","MISMATCH"),"dead")</f>
        <v>match</v>
      </c>
      <c r="F6484" s="92" t="str">
        <f>_xlfn.IFNA(INDEX(Table6[[#All],[Location]],MATCH(RecordTable[[#This Row],[METRC]],Table6[Tag],0)),"DEAD")</f>
        <v>Location</v>
      </c>
    </row>
    <row r="6485" spans="1:6" x14ac:dyDescent="0.25">
      <c r="A6485" s="18" t="s">
        <v>5447</v>
      </c>
      <c r="B6485" s="18" t="s">
        <v>2734</v>
      </c>
      <c r="C6485" s="18" t="s">
        <v>7495</v>
      </c>
      <c r="D6485" s="21">
        <v>44070</v>
      </c>
      <c r="E6485" s="92" t="str">
        <f>_xlfn.IFNA(IF(LEFT(VLOOKUP(RecordTable[[#This Row],[METRC]],METRC!A:B,2,FALSE),4)=LEFT(RecordTable[[#This Row],[CloneBarcode]],4),"match","MISMATCH"),"dead")</f>
        <v>dead</v>
      </c>
      <c r="F6485" s="92" t="str">
        <f>_xlfn.IFNA(INDEX(Table6[[#All],[Location]],MATCH(RecordTable[[#This Row],[METRC]],Table6[Tag],0)),"DEAD")</f>
        <v>DEAD</v>
      </c>
    </row>
    <row r="6486" spans="1:6" x14ac:dyDescent="0.25">
      <c r="A6486" s="18" t="s">
        <v>5038</v>
      </c>
      <c r="B6486" s="18" t="s">
        <v>7331</v>
      </c>
      <c r="C6486" s="18" t="s">
        <v>7332</v>
      </c>
      <c r="D6486" s="21">
        <v>44070</v>
      </c>
      <c r="E6486" s="92" t="str">
        <f>_xlfn.IFNA(IF(LEFT(VLOOKUP(RecordTable[[#This Row],[METRC]],METRC!A:B,2,FALSE),4)=LEFT(RecordTable[[#This Row],[CloneBarcode]],4),"match","MISMATCH"),"dead")</f>
        <v>dead</v>
      </c>
      <c r="F6486" s="92" t="str">
        <f>_xlfn.IFNA(INDEX(Table6[[#All],[Location]],MATCH(RecordTable[[#This Row],[METRC]],Table6[Tag],0)),"DEAD")</f>
        <v>DEAD</v>
      </c>
    </row>
    <row r="6487" spans="1:6" x14ac:dyDescent="0.25">
      <c r="A6487" s="18" t="s">
        <v>5330</v>
      </c>
      <c r="B6487" s="18" t="s">
        <v>2629</v>
      </c>
      <c r="C6487" s="18" t="s">
        <v>7445</v>
      </c>
      <c r="D6487" s="21">
        <v>44070</v>
      </c>
      <c r="E6487" s="92" t="str">
        <f>_xlfn.IFNA(IF(LEFT(VLOOKUP(RecordTable[[#This Row],[METRC]],METRC!A:B,2,FALSE),4)=LEFT(RecordTable[[#This Row],[CloneBarcode]],4),"match","MISMATCH"),"dead")</f>
        <v>dead</v>
      </c>
      <c r="F6487" s="92" t="str">
        <f>_xlfn.IFNA(INDEX(Table6[[#All],[Location]],MATCH(RecordTable[[#This Row],[METRC]],Table6[Tag],0)),"DEAD")</f>
        <v>DEAD</v>
      </c>
    </row>
    <row r="6488" spans="1:6" x14ac:dyDescent="0.25">
      <c r="A6488" s="18" t="s">
        <v>156</v>
      </c>
      <c r="B6488" s="18" t="s">
        <v>2629</v>
      </c>
      <c r="C6488" s="18" t="s">
        <v>2761</v>
      </c>
      <c r="D6488" s="21">
        <v>44070</v>
      </c>
      <c r="E6488" s="92" t="str">
        <f>_xlfn.IFNA(IF(LEFT(VLOOKUP(RecordTable[[#This Row],[METRC]],METRC!A:B,2,FALSE),4)=LEFT(RecordTable[[#This Row],[CloneBarcode]],4),"match","MISMATCH"),"dead")</f>
        <v>dead</v>
      </c>
      <c r="F6488" s="92" t="str">
        <f>_xlfn.IFNA(INDEX(Table6[[#All],[Location]],MATCH(RecordTable[[#This Row],[METRC]],Table6[Tag],0)),"DEAD")</f>
        <v>DEAD</v>
      </c>
    </row>
    <row r="6489" spans="1:6" x14ac:dyDescent="0.25">
      <c r="A6489" s="18" t="s">
        <v>6666</v>
      </c>
      <c r="B6489" s="18" t="s">
        <v>2639</v>
      </c>
      <c r="C6489" s="18" t="s">
        <v>7444</v>
      </c>
      <c r="D6489" s="21">
        <v>44070</v>
      </c>
      <c r="E6489" s="92" t="str">
        <f>_xlfn.IFNA(IF(LEFT(VLOOKUP(RecordTable[[#This Row],[METRC]],METRC!A:B,2,FALSE),4)=LEFT(RecordTable[[#This Row],[CloneBarcode]],4),"match","MISMATCH"),"dead")</f>
        <v>match</v>
      </c>
      <c r="F6489" s="92" t="str">
        <f>_xlfn.IFNA(INDEX(Table6[[#All],[Location]],MATCH(RecordTable[[#This Row],[METRC]],Table6[Tag],0)),"DEAD")</f>
        <v>MOTHER</v>
      </c>
    </row>
    <row r="6490" spans="1:6" x14ac:dyDescent="0.25">
      <c r="A6490" s="18" t="s">
        <v>214</v>
      </c>
      <c r="B6490" s="18" t="s">
        <v>2808</v>
      </c>
      <c r="C6490" s="18" t="s">
        <v>2809</v>
      </c>
      <c r="D6490" s="21">
        <v>44070</v>
      </c>
      <c r="E6490" s="92" t="str">
        <f>_xlfn.IFNA(IF(LEFT(VLOOKUP(RecordTable[[#This Row],[METRC]],METRC!A:B,2,FALSE),4)=LEFT(RecordTable[[#This Row],[CloneBarcode]],4),"match","MISMATCH"),"dead")</f>
        <v>dead</v>
      </c>
      <c r="F6490" s="92" t="str">
        <f>_xlfn.IFNA(INDEX(Table6[[#All],[Location]],MATCH(RecordTable[[#This Row],[METRC]],Table6[Tag],0)),"DEAD")</f>
        <v>DEAD</v>
      </c>
    </row>
    <row r="6491" spans="1:6" x14ac:dyDescent="0.25">
      <c r="A6491" s="18" t="s">
        <v>6750</v>
      </c>
      <c r="B6491" s="18" t="s">
        <v>2659</v>
      </c>
      <c r="C6491" s="18" t="s">
        <v>7440</v>
      </c>
      <c r="D6491" s="21">
        <v>44070</v>
      </c>
      <c r="E6491" s="92" t="str">
        <f>_xlfn.IFNA(IF(LEFT(VLOOKUP(RecordTable[[#This Row],[METRC]],METRC!A:B,2,FALSE),4)=LEFT(RecordTable[[#This Row],[CloneBarcode]],4),"match","MISMATCH"),"dead")</f>
        <v>dead</v>
      </c>
      <c r="F6491" s="92" t="str">
        <f>_xlfn.IFNA(INDEX(Table6[[#All],[Location]],MATCH(RecordTable[[#This Row],[METRC]],Table6[Tag],0)),"DEAD")</f>
        <v>DEAD</v>
      </c>
    </row>
    <row r="6492" spans="1:6" x14ac:dyDescent="0.25">
      <c r="A6492" s="18" t="s">
        <v>5039</v>
      </c>
      <c r="B6492" s="18" t="s">
        <v>7344</v>
      </c>
      <c r="C6492" s="18" t="s">
        <v>7345</v>
      </c>
      <c r="D6492" s="21">
        <v>44070</v>
      </c>
      <c r="E6492" s="92" t="str">
        <f>_xlfn.IFNA(IF(LEFT(VLOOKUP(RecordTable[[#This Row],[METRC]],METRC!A:B,2,FALSE),4)=LEFT(RecordTable[[#This Row],[CloneBarcode]],4),"match","MISMATCH"),"dead")</f>
        <v>dead</v>
      </c>
      <c r="F6492" s="92" t="str">
        <f>_xlfn.IFNA(INDEX(Table6[[#All],[Location]],MATCH(RecordTable[[#This Row],[METRC]],Table6[Tag],0)),"DEAD")</f>
        <v>DEAD</v>
      </c>
    </row>
    <row r="6493" spans="1:6" x14ac:dyDescent="0.25">
      <c r="A6493" s="18" t="s">
        <v>5373</v>
      </c>
      <c r="B6493" s="18" t="s">
        <v>229</v>
      </c>
      <c r="C6493" s="18" t="s">
        <v>7441</v>
      </c>
      <c r="D6493" s="21">
        <v>44070</v>
      </c>
      <c r="E6493" s="92" t="str">
        <f>_xlfn.IFNA(IF(LEFT(VLOOKUP(RecordTable[[#This Row],[METRC]],METRC!A:B,2,FALSE),4)=LEFT(RecordTable[[#This Row],[CloneBarcode]],4),"match","MISMATCH"),"dead")</f>
        <v>dead</v>
      </c>
      <c r="F6493" s="92" t="str">
        <f>_xlfn.IFNA(INDEX(Table6[[#All],[Location]],MATCH(RecordTable[[#This Row],[METRC]],Table6[Tag],0)),"DEAD")</f>
        <v>DEAD</v>
      </c>
    </row>
    <row r="6494" spans="1:6" x14ac:dyDescent="0.25">
      <c r="A6494" s="18" t="s">
        <v>7095</v>
      </c>
      <c r="B6494" s="18" t="s">
        <v>117</v>
      </c>
      <c r="C6494" s="18" t="s">
        <v>7449</v>
      </c>
      <c r="D6494" s="21">
        <v>44070</v>
      </c>
      <c r="E6494" s="92" t="str">
        <f>_xlfn.IFNA(IF(LEFT(VLOOKUP(RecordTable[[#This Row],[METRC]],METRC!A:B,2,FALSE),4)=LEFT(RecordTable[[#This Row],[CloneBarcode]],4),"match","MISMATCH"),"dead")</f>
        <v>dead</v>
      </c>
      <c r="F6494" s="92" t="str">
        <f>_xlfn.IFNA(INDEX(Table6[[#All],[Location]],MATCH(RecordTable[[#This Row],[METRC]],Table6[Tag],0)),"DEAD")</f>
        <v>DEAD</v>
      </c>
    </row>
    <row r="6495" spans="1:6" x14ac:dyDescent="0.25">
      <c r="A6495" s="18" t="s">
        <v>5040</v>
      </c>
      <c r="B6495" s="18" t="s">
        <v>7353</v>
      </c>
      <c r="C6495" s="18" t="s">
        <v>7354</v>
      </c>
      <c r="D6495" s="21">
        <v>44070</v>
      </c>
      <c r="E6495" s="92" t="str">
        <f>_xlfn.IFNA(IF(LEFT(VLOOKUP(RecordTable[[#This Row],[METRC]],METRC!A:B,2,FALSE),4)=LEFT(RecordTable[[#This Row],[CloneBarcode]],4),"match","MISMATCH"),"dead")</f>
        <v>dead</v>
      </c>
      <c r="F6495" s="92" t="str">
        <f>_xlfn.IFNA(INDEX(Table6[[#All],[Location]],MATCH(RecordTable[[#This Row],[METRC]],Table6[Tag],0)),"DEAD")</f>
        <v>DEAD</v>
      </c>
    </row>
    <row r="6496" spans="1:6" x14ac:dyDescent="0.25">
      <c r="A6496" s="18" t="s">
        <v>5713</v>
      </c>
      <c r="B6496" s="18" t="s">
        <v>2676</v>
      </c>
      <c r="C6496" s="18" t="s">
        <v>7454</v>
      </c>
      <c r="D6496" s="21">
        <v>44070</v>
      </c>
      <c r="E6496" s="92" t="str">
        <f>_xlfn.IFNA(IF(LEFT(VLOOKUP(RecordTable[[#This Row],[METRC]],METRC!A:B,2,FALSE),4)=LEFT(RecordTable[[#This Row],[CloneBarcode]],4),"match","MISMATCH"),"dead")</f>
        <v>dead</v>
      </c>
      <c r="F6496" s="92" t="str">
        <f>_xlfn.IFNA(INDEX(Table6[[#All],[Location]],MATCH(RecordTable[[#This Row],[METRC]],Table6[Tag],0)),"DEAD")</f>
        <v>DEAD</v>
      </c>
    </row>
    <row r="6497" spans="1:6" x14ac:dyDescent="0.25">
      <c r="A6497" s="18" t="s">
        <v>6370</v>
      </c>
      <c r="B6497" s="18" t="s">
        <v>2642</v>
      </c>
      <c r="C6497" s="18" t="s">
        <v>7450</v>
      </c>
      <c r="D6497" s="21">
        <v>44070</v>
      </c>
      <c r="E6497" s="92" t="str">
        <f>_xlfn.IFNA(IF(LEFT(VLOOKUP(RecordTable[[#This Row],[METRC]],METRC!A:B,2,FALSE),4)=LEFT(RecordTable[[#This Row],[CloneBarcode]],4),"match","MISMATCH"),"dead")</f>
        <v>dead</v>
      </c>
      <c r="F6497" s="92" t="str">
        <f>_xlfn.IFNA(INDEX(Table6[[#All],[Location]],MATCH(RecordTable[[#This Row],[METRC]],Table6[Tag],0)),"DEAD")</f>
        <v>DEAD</v>
      </c>
    </row>
    <row r="6498" spans="1:6" x14ac:dyDescent="0.25">
      <c r="A6498" s="18" t="s">
        <v>5725</v>
      </c>
      <c r="B6498" s="18" t="s">
        <v>2676</v>
      </c>
      <c r="C6498" s="18" t="s">
        <v>7499</v>
      </c>
      <c r="D6498" s="21">
        <v>44070</v>
      </c>
      <c r="E6498" s="92" t="str">
        <f>_xlfn.IFNA(IF(LEFT(VLOOKUP(RecordTable[[#This Row],[METRC]],METRC!A:B,2,FALSE),4)=LEFT(RecordTable[[#This Row],[CloneBarcode]],4),"match","MISMATCH"),"dead")</f>
        <v>dead</v>
      </c>
      <c r="F6498" s="92" t="str">
        <f>_xlfn.IFNA(INDEX(Table6[[#All],[Location]],MATCH(RecordTable[[#This Row],[METRC]],Table6[Tag],0)),"DEAD")</f>
        <v>DEAD</v>
      </c>
    </row>
    <row r="6499" spans="1:6" x14ac:dyDescent="0.25">
      <c r="A6499" s="18" t="s">
        <v>6397</v>
      </c>
      <c r="B6499" s="18" t="s">
        <v>2642</v>
      </c>
      <c r="C6499" s="18" t="s">
        <v>7447</v>
      </c>
      <c r="D6499" s="21">
        <v>44070</v>
      </c>
      <c r="E6499" s="92" t="str">
        <f>_xlfn.IFNA(IF(LEFT(VLOOKUP(RecordTable[[#This Row],[METRC]],METRC!A:B,2,FALSE),4)=LEFT(RecordTable[[#This Row],[CloneBarcode]],4),"match","MISMATCH"),"dead")</f>
        <v>dead</v>
      </c>
      <c r="F6499" s="92" t="str">
        <f>_xlfn.IFNA(INDEX(Table6[[#All],[Location]],MATCH(RecordTable[[#This Row],[METRC]],Table6[Tag],0)),"DEAD")</f>
        <v>DEAD</v>
      </c>
    </row>
    <row r="6500" spans="1:6" x14ac:dyDescent="0.25">
      <c r="A6500" s="18" t="s">
        <v>5031</v>
      </c>
      <c r="B6500" s="18" t="s">
        <v>7358</v>
      </c>
      <c r="C6500" s="18" t="s">
        <v>7359</v>
      </c>
      <c r="D6500" s="21">
        <v>44070</v>
      </c>
      <c r="E6500" s="92" t="str">
        <f>_xlfn.IFNA(IF(LEFT(VLOOKUP(RecordTable[[#This Row],[METRC]],METRC!A:B,2,FALSE),4)=LEFT(RecordTable[[#This Row],[CloneBarcode]],4),"match","MISMATCH"),"dead")</f>
        <v>dead</v>
      </c>
      <c r="F6500" s="92" t="str">
        <f>_xlfn.IFNA(INDEX(Table6[[#All],[Location]],MATCH(RecordTable[[#This Row],[METRC]],Table6[Tag],0)),"DEAD")</f>
        <v>DEAD</v>
      </c>
    </row>
    <row r="6501" spans="1:6" x14ac:dyDescent="0.25">
      <c r="A6501" s="18" t="s">
        <v>5792</v>
      </c>
      <c r="B6501" s="18" t="s">
        <v>2676</v>
      </c>
      <c r="C6501" s="18" t="s">
        <v>7575</v>
      </c>
      <c r="D6501" s="21">
        <v>44070</v>
      </c>
      <c r="E6501" s="92" t="str">
        <f>_xlfn.IFNA(IF(LEFT(VLOOKUP(RecordTable[[#This Row],[METRC]],METRC!A:B,2,FALSE),4)=LEFT(RecordTable[[#This Row],[CloneBarcode]],4),"match","MISMATCH"),"dead")</f>
        <v>dead</v>
      </c>
      <c r="F6501" s="92" t="str">
        <f>_xlfn.IFNA(INDEX(Table6[[#All],[Location]],MATCH(RecordTable[[#This Row],[METRC]],Table6[Tag],0)),"DEAD")</f>
        <v>DEAD</v>
      </c>
    </row>
    <row r="6502" spans="1:6" x14ac:dyDescent="0.25">
      <c r="A6502" s="18" t="s">
        <v>7437</v>
      </c>
      <c r="B6502" s="18" t="s">
        <v>283</v>
      </c>
      <c r="C6502" s="18" t="s">
        <v>7567</v>
      </c>
      <c r="D6502" s="21">
        <v>44070</v>
      </c>
      <c r="E6502" s="92" t="str">
        <f>_xlfn.IFNA(IF(LEFT(VLOOKUP(RecordTable[[#This Row],[METRC]],METRC!A:B,2,FALSE),4)=LEFT(RecordTable[[#This Row],[CloneBarcode]],4),"match","MISMATCH"),"dead")</f>
        <v>dead</v>
      </c>
      <c r="F6502" s="92" t="str">
        <f>_xlfn.IFNA(INDEX(Table6[[#All],[Location]],MATCH(RecordTable[[#This Row],[METRC]],Table6[Tag],0)),"DEAD")</f>
        <v>DEAD</v>
      </c>
    </row>
    <row r="6503" spans="1:6" x14ac:dyDescent="0.25">
      <c r="A6503" s="18" t="s">
        <v>6182</v>
      </c>
      <c r="B6503" s="18" t="s">
        <v>62</v>
      </c>
      <c r="C6503" s="18" t="s">
        <v>7500</v>
      </c>
      <c r="D6503" s="21">
        <v>44070</v>
      </c>
      <c r="E6503" s="92" t="str">
        <f>_xlfn.IFNA(IF(LEFT(VLOOKUP(RecordTable[[#This Row],[METRC]],METRC!A:B,2,FALSE),4)=LEFT(RecordTable[[#This Row],[CloneBarcode]],4),"match","MISMATCH"),"dead")</f>
        <v>dead</v>
      </c>
      <c r="F6503" s="92" t="str">
        <f>_xlfn.IFNA(INDEX(Table6[[#All],[Location]],MATCH(RecordTable[[#This Row],[METRC]],Table6[Tag],0)),"DEAD")</f>
        <v>DEAD</v>
      </c>
    </row>
    <row r="6504" spans="1:6" x14ac:dyDescent="0.25">
      <c r="A6504" s="18" t="s">
        <v>6553</v>
      </c>
      <c r="B6504" s="18" t="s">
        <v>2645</v>
      </c>
      <c r="C6504" s="18" t="s">
        <v>7452</v>
      </c>
      <c r="D6504" s="21">
        <v>44070</v>
      </c>
      <c r="E6504" s="92" t="str">
        <f>_xlfn.IFNA(IF(LEFT(VLOOKUP(RecordTable[[#This Row],[METRC]],METRC!A:B,2,FALSE),4)=LEFT(RecordTable[[#This Row],[CloneBarcode]],4),"match","MISMATCH"),"dead")</f>
        <v>dead</v>
      </c>
      <c r="F6504" s="92" t="str">
        <f>_xlfn.IFNA(INDEX(Table6[[#All],[Location]],MATCH(RecordTable[[#This Row],[METRC]],Table6[Tag],0)),"DEAD")</f>
        <v>DEAD</v>
      </c>
    </row>
    <row r="6505" spans="1:6" x14ac:dyDescent="0.25">
      <c r="A6505" s="18" t="s">
        <v>5561</v>
      </c>
      <c r="B6505" s="18" t="s">
        <v>2679</v>
      </c>
      <c r="C6505" s="18" t="s">
        <v>7457</v>
      </c>
      <c r="D6505" s="21">
        <v>44070</v>
      </c>
      <c r="E6505" s="92" t="str">
        <f>_xlfn.IFNA(IF(LEFT(VLOOKUP(RecordTable[[#This Row],[METRC]],METRC!A:B,2,FALSE),4)=LEFT(RecordTable[[#This Row],[CloneBarcode]],4),"match","MISMATCH"),"dead")</f>
        <v>dead</v>
      </c>
      <c r="F6505" s="92" t="str">
        <f>_xlfn.IFNA(INDEX(Table6[[#All],[Location]],MATCH(RecordTable[[#This Row],[METRC]],Table6[Tag],0)),"DEAD")</f>
        <v>DEAD</v>
      </c>
    </row>
    <row r="6506" spans="1:6" x14ac:dyDescent="0.25">
      <c r="A6506" s="18" t="s">
        <v>5028</v>
      </c>
      <c r="B6506" s="18" t="s">
        <v>7351</v>
      </c>
      <c r="C6506" s="18" t="s">
        <v>7352</v>
      </c>
      <c r="D6506" s="21">
        <v>44070</v>
      </c>
      <c r="E6506" s="92" t="str">
        <f>_xlfn.IFNA(IF(LEFT(VLOOKUP(RecordTable[[#This Row],[METRC]],METRC!A:B,2,FALSE),4)=LEFT(RecordTable[[#This Row],[CloneBarcode]],4),"match","MISMATCH"),"dead")</f>
        <v>dead</v>
      </c>
      <c r="F6506" s="92" t="str">
        <f>_xlfn.IFNA(INDEX(Table6[[#All],[Location]],MATCH(RecordTable[[#This Row],[METRC]],Table6[Tag],0)),"DEAD")</f>
        <v>DEAD</v>
      </c>
    </row>
    <row r="6507" spans="1:6" x14ac:dyDescent="0.25">
      <c r="A6507" s="18" t="s">
        <v>7267</v>
      </c>
      <c r="B6507" s="18" t="s">
        <v>2669</v>
      </c>
      <c r="C6507" s="18" t="s">
        <v>7459</v>
      </c>
      <c r="D6507" s="21">
        <v>44070</v>
      </c>
      <c r="E6507" s="92" t="str">
        <f>_xlfn.IFNA(IF(LEFT(VLOOKUP(RecordTable[[#This Row],[METRC]],METRC!A:B,2,FALSE),4)=LEFT(RecordTable[[#This Row],[CloneBarcode]],4),"match","MISMATCH"),"dead")</f>
        <v>dead</v>
      </c>
      <c r="F6507" s="92" t="str">
        <f>_xlfn.IFNA(INDEX(Table6[[#All],[Location]],MATCH(RecordTable[[#This Row],[METRC]],Table6[Tag],0)),"DEAD")</f>
        <v>DEAD</v>
      </c>
    </row>
    <row r="6508" spans="1:6" x14ac:dyDescent="0.25">
      <c r="A6508" s="18" t="s">
        <v>6875</v>
      </c>
      <c r="B6508" s="18" t="s">
        <v>283</v>
      </c>
      <c r="C6508" s="18" t="s">
        <v>7456</v>
      </c>
      <c r="D6508" s="21">
        <v>44070</v>
      </c>
      <c r="E6508" s="92" t="str">
        <f>_xlfn.IFNA(IF(LEFT(VLOOKUP(RecordTable[[#This Row],[METRC]],METRC!A:B,2,FALSE),4)=LEFT(RecordTable[[#This Row],[CloneBarcode]],4),"match","MISMATCH"),"dead")</f>
        <v>dead</v>
      </c>
      <c r="F6508" s="92" t="str">
        <f>_xlfn.IFNA(INDEX(Table6[[#All],[Location]],MATCH(RecordTable[[#This Row],[METRC]],Table6[Tag],0)),"DEAD")</f>
        <v>DEAD</v>
      </c>
    </row>
    <row r="6509" spans="1:6" x14ac:dyDescent="0.25">
      <c r="A6509" s="18" t="s">
        <v>7520</v>
      </c>
      <c r="B6509" s="18" t="s">
        <v>2687</v>
      </c>
      <c r="C6509" s="18" t="s">
        <v>7597</v>
      </c>
      <c r="D6509" s="21">
        <v>44070</v>
      </c>
      <c r="E6509" s="92" t="str">
        <f>_xlfn.IFNA(IF(LEFT(VLOOKUP(RecordTable[[#This Row],[METRC]],METRC!A:B,2,FALSE),4)=LEFT(RecordTable[[#This Row],[CloneBarcode]],4),"match","MISMATCH"),"dead")</f>
        <v>dead</v>
      </c>
      <c r="F6509" s="92" t="str">
        <f>_xlfn.IFNA(INDEX(Table6[[#All],[Location]],MATCH(RecordTable[[#This Row],[METRC]],Table6[Tag],0)),"DEAD")</f>
        <v>DEAD</v>
      </c>
    </row>
    <row r="6510" spans="1:6" x14ac:dyDescent="0.25">
      <c r="A6510" s="18" t="s">
        <v>7532</v>
      </c>
      <c r="B6510" s="18" t="s">
        <v>2642</v>
      </c>
      <c r="C6510" s="18" t="s">
        <v>7598</v>
      </c>
      <c r="D6510" s="21">
        <v>44070</v>
      </c>
      <c r="E6510" s="92" t="str">
        <f>_xlfn.IFNA(IF(LEFT(VLOOKUP(RecordTable[[#This Row],[METRC]],METRC!A:B,2,FALSE),4)=LEFT(RecordTable[[#This Row],[CloneBarcode]],4),"match","MISMATCH"),"dead")</f>
        <v>dead</v>
      </c>
      <c r="F6510" s="92" t="str">
        <f>_xlfn.IFNA(INDEX(Table6[[#All],[Location]],MATCH(RecordTable[[#This Row],[METRC]],Table6[Tag],0)),"DEAD")</f>
        <v>DEAD</v>
      </c>
    </row>
    <row r="6511" spans="1:6" x14ac:dyDescent="0.25">
      <c r="A6511" s="18" t="s">
        <v>7503</v>
      </c>
      <c r="B6511" s="18" t="s">
        <v>2633</v>
      </c>
      <c r="C6511" s="18" t="s">
        <v>7599</v>
      </c>
      <c r="D6511" s="21">
        <v>44070</v>
      </c>
      <c r="E6511" s="92" t="str">
        <f>_xlfn.IFNA(IF(LEFT(VLOOKUP(RecordTable[[#This Row],[METRC]],METRC!A:B,2,FALSE),4)=LEFT(RecordTable[[#This Row],[CloneBarcode]],4),"match","MISMATCH"),"dead")</f>
        <v>match</v>
      </c>
      <c r="F6511" s="92" t="str">
        <f>_xlfn.IFNA(INDEX(Table6[[#All],[Location]],MATCH(RecordTable[[#This Row],[METRC]],Table6[Tag],0)),"DEAD")</f>
        <v>MOTHER</v>
      </c>
    </row>
    <row r="6512" spans="1:6" x14ac:dyDescent="0.25">
      <c r="A6512" s="18" t="s">
        <v>7506</v>
      </c>
      <c r="B6512" s="18" t="s">
        <v>2629</v>
      </c>
      <c r="C6512" s="18" t="s">
        <v>7600</v>
      </c>
      <c r="D6512" s="21">
        <v>44070</v>
      </c>
      <c r="E6512" s="92" t="str">
        <f>_xlfn.IFNA(IF(LEFT(VLOOKUP(RecordTable[[#This Row],[METRC]],METRC!A:B,2,FALSE),4)=LEFT(RecordTable[[#This Row],[CloneBarcode]],4),"match","MISMATCH"),"dead")</f>
        <v>match</v>
      </c>
      <c r="F6512" s="92" t="str">
        <f>_xlfn.IFNA(INDEX(Table6[[#All],[Location]],MATCH(RecordTable[[#This Row],[METRC]],Table6[Tag],0)),"DEAD")</f>
        <v>MOTHER</v>
      </c>
    </row>
    <row r="6513" spans="1:6" x14ac:dyDescent="0.25">
      <c r="A6513" s="18" t="s">
        <v>7504</v>
      </c>
      <c r="B6513" s="18" t="s">
        <v>2633</v>
      </c>
      <c r="C6513" s="18" t="s">
        <v>7601</v>
      </c>
      <c r="D6513" s="21">
        <v>44070</v>
      </c>
      <c r="E6513" s="92" t="str">
        <f>_xlfn.IFNA(IF(LEFT(VLOOKUP(RecordTable[[#This Row],[METRC]],METRC!A:B,2,FALSE),4)=LEFT(RecordTable[[#This Row],[CloneBarcode]],4),"match","MISMATCH"),"dead")</f>
        <v>match</v>
      </c>
      <c r="F6513" s="92" t="str">
        <f>_xlfn.IFNA(INDEX(Table6[[#All],[Location]],MATCH(RecordTable[[#This Row],[METRC]],Table6[Tag],0)),"DEAD")</f>
        <v>MOTHER</v>
      </c>
    </row>
    <row r="6514" spans="1:6" x14ac:dyDescent="0.25">
      <c r="A6514" s="18" t="s">
        <v>7507</v>
      </c>
      <c r="B6514" s="18" t="s">
        <v>2629</v>
      </c>
      <c r="C6514" s="18" t="s">
        <v>7602</v>
      </c>
      <c r="D6514" s="21">
        <v>44070</v>
      </c>
      <c r="E6514" s="92" t="str">
        <f>_xlfn.IFNA(IF(LEFT(VLOOKUP(RecordTable[[#This Row],[METRC]],METRC!A:B,2,FALSE),4)=LEFT(RecordTable[[#This Row],[CloneBarcode]],4),"match","MISMATCH"),"dead")</f>
        <v>match</v>
      </c>
      <c r="F6514" s="92" t="str">
        <f>_xlfn.IFNA(INDEX(Table6[[#All],[Location]],MATCH(RecordTable[[#This Row],[METRC]],Table6[Tag],0)),"DEAD")</f>
        <v>MOTHER</v>
      </c>
    </row>
    <row r="6515" spans="1:6" x14ac:dyDescent="0.25">
      <c r="A6515" s="18" t="s">
        <v>7523</v>
      </c>
      <c r="B6515" s="18" t="s">
        <v>2664</v>
      </c>
      <c r="C6515" s="18" t="s">
        <v>7603</v>
      </c>
      <c r="D6515" s="21">
        <v>44070</v>
      </c>
      <c r="E6515" s="92" t="str">
        <f>_xlfn.IFNA(IF(LEFT(VLOOKUP(RecordTable[[#This Row],[METRC]],METRC!A:B,2,FALSE),4)=LEFT(RecordTable[[#This Row],[CloneBarcode]],4),"match","MISMATCH"),"dead")</f>
        <v>dead</v>
      </c>
      <c r="F6515" s="92" t="str">
        <f>_xlfn.IFNA(INDEX(Table6[[#All],[Location]],MATCH(RecordTable[[#This Row],[METRC]],Table6[Tag],0)),"DEAD")</f>
        <v>DEAD</v>
      </c>
    </row>
    <row r="6516" spans="1:6" x14ac:dyDescent="0.25">
      <c r="A6516" s="18" t="s">
        <v>7509</v>
      </c>
      <c r="B6516" s="18" t="s">
        <v>2734</v>
      </c>
      <c r="C6516" s="18" t="s">
        <v>7604</v>
      </c>
      <c r="D6516" s="21">
        <v>44070</v>
      </c>
      <c r="E6516" s="92" t="str">
        <f>_xlfn.IFNA(IF(LEFT(VLOOKUP(RecordTable[[#This Row],[METRC]],METRC!A:B,2,FALSE),4)=LEFT(RecordTable[[#This Row],[CloneBarcode]],4),"match","MISMATCH"),"dead")</f>
        <v>match</v>
      </c>
      <c r="F6516" s="92" t="str">
        <f>_xlfn.IFNA(INDEX(Table6[[#All],[Location]],MATCH(RecordTable[[#This Row],[METRC]],Table6[Tag],0)),"DEAD")</f>
        <v>MOTHER</v>
      </c>
    </row>
    <row r="6517" spans="1:6" x14ac:dyDescent="0.25">
      <c r="A6517" s="18" t="s">
        <v>7522</v>
      </c>
      <c r="B6517" s="18" t="s">
        <v>2754</v>
      </c>
      <c r="C6517" s="18" t="s">
        <v>7605</v>
      </c>
      <c r="D6517" s="21">
        <v>44070</v>
      </c>
      <c r="E6517" s="92" t="str">
        <f>_xlfn.IFNA(IF(LEFT(VLOOKUP(RecordTable[[#This Row],[METRC]],METRC!A:B,2,FALSE),4)=LEFT(RecordTable[[#This Row],[CloneBarcode]],4),"match","MISMATCH"),"dead")</f>
        <v>dead</v>
      </c>
      <c r="F6517" s="92" t="str">
        <f>_xlfn.IFNA(INDEX(Table6[[#All],[Location]],MATCH(RecordTable[[#This Row],[METRC]],Table6[Tag],0)),"DEAD")</f>
        <v>DEAD</v>
      </c>
    </row>
    <row r="6518" spans="1:6" x14ac:dyDescent="0.25">
      <c r="A6518" s="18" t="s">
        <v>7511</v>
      </c>
      <c r="B6518" s="18" t="s">
        <v>2734</v>
      </c>
      <c r="C6518" s="18" t="s">
        <v>7606</v>
      </c>
      <c r="D6518" s="21">
        <v>44070</v>
      </c>
      <c r="E6518" s="92" t="str">
        <f>_xlfn.IFNA(IF(LEFT(VLOOKUP(RecordTable[[#This Row],[METRC]],METRC!A:B,2,FALSE),4)=LEFT(RecordTable[[#This Row],[CloneBarcode]],4),"match","MISMATCH"),"dead")</f>
        <v>match</v>
      </c>
      <c r="F6518" s="92" t="str">
        <f>_xlfn.IFNA(INDEX(Table6[[#All],[Location]],MATCH(RecordTable[[#This Row],[METRC]],Table6[Tag],0)),"DEAD")</f>
        <v>MOTHER</v>
      </c>
    </row>
    <row r="6519" spans="1:6" x14ac:dyDescent="0.25">
      <c r="A6519" s="18" t="s">
        <v>7521</v>
      </c>
      <c r="B6519" s="18" t="s">
        <v>2723</v>
      </c>
      <c r="C6519" s="18" t="s">
        <v>7607</v>
      </c>
      <c r="D6519" s="21">
        <v>44070</v>
      </c>
      <c r="E6519" s="92" t="str">
        <f>_xlfn.IFNA(IF(LEFT(VLOOKUP(RecordTable[[#This Row],[METRC]],METRC!A:B,2,FALSE),4)=LEFT(RecordTable[[#This Row],[CloneBarcode]],4),"match","MISMATCH"),"dead")</f>
        <v>dead</v>
      </c>
      <c r="F6519" s="92" t="str">
        <f>_xlfn.IFNA(INDEX(Table6[[#All],[Location]],MATCH(RecordTable[[#This Row],[METRC]],Table6[Tag],0)),"DEAD")</f>
        <v>DEAD</v>
      </c>
    </row>
    <row r="6520" spans="1:6" x14ac:dyDescent="0.25">
      <c r="A6520" s="18" t="s">
        <v>7517</v>
      </c>
      <c r="B6520" s="18" t="s">
        <v>2636</v>
      </c>
      <c r="C6520" s="18" t="s">
        <v>7608</v>
      </c>
      <c r="D6520" s="21">
        <v>44070</v>
      </c>
      <c r="E6520" s="92" t="str">
        <f>_xlfn.IFNA(IF(LEFT(VLOOKUP(RecordTable[[#This Row],[METRC]],METRC!A:B,2,FALSE),4)=LEFT(RecordTable[[#This Row],[CloneBarcode]],4),"match","MISMATCH"),"dead")</f>
        <v>match</v>
      </c>
      <c r="F6520" s="92" t="str">
        <f>_xlfn.IFNA(INDEX(Table6[[#All],[Location]],MATCH(RecordTable[[#This Row],[METRC]],Table6[Tag],0)),"DEAD")</f>
        <v>MOTHER</v>
      </c>
    </row>
    <row r="6521" spans="1:6" x14ac:dyDescent="0.25">
      <c r="A6521" s="18" t="s">
        <v>7531</v>
      </c>
      <c r="B6521" s="18" t="s">
        <v>2642</v>
      </c>
      <c r="C6521" s="18" t="s">
        <v>7609</v>
      </c>
      <c r="D6521" s="21">
        <v>44070</v>
      </c>
      <c r="E6521" s="92" t="str">
        <f>_xlfn.IFNA(IF(LEFT(VLOOKUP(RecordTable[[#This Row],[METRC]],METRC!A:B,2,FALSE),4)=LEFT(RecordTable[[#This Row],[CloneBarcode]],4),"match","MISMATCH"),"dead")</f>
        <v>dead</v>
      </c>
      <c r="F6521" s="92" t="str">
        <f>_xlfn.IFNA(INDEX(Table6[[#All],[Location]],MATCH(RecordTable[[#This Row],[METRC]],Table6[Tag],0)),"DEAD")</f>
        <v>DEAD</v>
      </c>
    </row>
    <row r="6522" spans="1:6" x14ac:dyDescent="0.25">
      <c r="A6522" s="18" t="s">
        <v>7510</v>
      </c>
      <c r="B6522" s="18" t="s">
        <v>2734</v>
      </c>
      <c r="C6522" s="18" t="s">
        <v>7610</v>
      </c>
      <c r="D6522" s="21">
        <v>44070</v>
      </c>
      <c r="E6522" s="92" t="str">
        <f>_xlfn.IFNA(IF(LEFT(VLOOKUP(RecordTable[[#This Row],[METRC]],METRC!A:B,2,FALSE),4)=LEFT(RecordTable[[#This Row],[CloneBarcode]],4),"match","MISMATCH"),"dead")</f>
        <v>dead</v>
      </c>
      <c r="F6522" s="92" t="str">
        <f>_xlfn.IFNA(INDEX(Table6[[#All],[Location]],MATCH(RecordTable[[#This Row],[METRC]],Table6[Tag],0)),"DEAD")</f>
        <v>DEAD</v>
      </c>
    </row>
    <row r="6523" spans="1:6" x14ac:dyDescent="0.25">
      <c r="A6523" s="18" t="s">
        <v>7543</v>
      </c>
      <c r="B6523" s="18" t="s">
        <v>117</v>
      </c>
      <c r="C6523" s="18" t="s">
        <v>7611</v>
      </c>
      <c r="D6523" s="21">
        <v>44070</v>
      </c>
      <c r="E6523" s="92" t="str">
        <f>_xlfn.IFNA(IF(LEFT(VLOOKUP(RecordTable[[#This Row],[METRC]],METRC!A:B,2,FALSE),4)=LEFT(RecordTable[[#This Row],[CloneBarcode]],4),"match","MISMATCH"),"dead")</f>
        <v>match</v>
      </c>
      <c r="F6523" s="92" t="str">
        <f>_xlfn.IFNA(INDEX(Table6[[#All],[Location]],MATCH(RecordTable[[#This Row],[METRC]],Table6[Tag],0)),"DEAD")</f>
        <v>MOTHER</v>
      </c>
    </row>
    <row r="6524" spans="1:6" x14ac:dyDescent="0.25">
      <c r="A6524" s="18" t="s">
        <v>7535</v>
      </c>
      <c r="B6524" s="18" t="s">
        <v>2715</v>
      </c>
      <c r="C6524" s="18" t="s">
        <v>7612</v>
      </c>
      <c r="D6524" s="21">
        <v>44070</v>
      </c>
      <c r="E6524" s="92" t="str">
        <f>_xlfn.IFNA(IF(LEFT(VLOOKUP(RecordTable[[#This Row],[METRC]],METRC!A:B,2,FALSE),4)=LEFT(RecordTable[[#This Row],[CloneBarcode]],4),"match","MISMATCH"),"dead")</f>
        <v>match</v>
      </c>
      <c r="F6524" s="92" t="str">
        <f>_xlfn.IFNA(INDEX(Table6[[#All],[Location]],MATCH(RecordTable[[#This Row],[METRC]],Table6[Tag],0)),"DEAD")</f>
        <v>MOTHER</v>
      </c>
    </row>
    <row r="6525" spans="1:6" x14ac:dyDescent="0.25">
      <c r="A6525" s="18" t="s">
        <v>7536</v>
      </c>
      <c r="B6525" s="18" t="s">
        <v>2715</v>
      </c>
      <c r="C6525" s="18" t="s">
        <v>7613</v>
      </c>
      <c r="D6525" s="21">
        <v>44070</v>
      </c>
      <c r="E6525" s="92" t="str">
        <f>_xlfn.IFNA(IF(LEFT(VLOOKUP(RecordTable[[#This Row],[METRC]],METRC!A:B,2,FALSE),4)=LEFT(RecordTable[[#This Row],[CloneBarcode]],4),"match","MISMATCH"),"dead")</f>
        <v>match</v>
      </c>
      <c r="F6525" s="92" t="str">
        <f>_xlfn.IFNA(INDEX(Table6[[#All],[Location]],MATCH(RecordTable[[#This Row],[METRC]],Table6[Tag],0)),"DEAD")</f>
        <v>MOTHER</v>
      </c>
    </row>
    <row r="6526" spans="1:6" x14ac:dyDescent="0.25">
      <c r="A6526" s="18" t="s">
        <v>7519</v>
      </c>
      <c r="B6526" s="18" t="s">
        <v>2636</v>
      </c>
      <c r="C6526" s="18" t="s">
        <v>7614</v>
      </c>
      <c r="D6526" s="21">
        <v>44070</v>
      </c>
      <c r="E6526" s="92" t="str">
        <f>_xlfn.IFNA(IF(LEFT(VLOOKUP(RecordTable[[#This Row],[METRC]],METRC!A:B,2,FALSE),4)=LEFT(RecordTable[[#This Row],[CloneBarcode]],4),"match","MISMATCH"),"dead")</f>
        <v>match</v>
      </c>
      <c r="F6526" s="92" t="str">
        <f>_xlfn.IFNA(INDEX(Table6[[#All],[Location]],MATCH(RecordTable[[#This Row],[METRC]],Table6[Tag],0)),"DEAD")</f>
        <v>MOTHER</v>
      </c>
    </row>
    <row r="6527" spans="1:6" x14ac:dyDescent="0.25">
      <c r="A6527" s="18" t="s">
        <v>7542</v>
      </c>
      <c r="B6527" s="18" t="s">
        <v>117</v>
      </c>
      <c r="C6527" s="18" t="s">
        <v>7615</v>
      </c>
      <c r="D6527" s="21">
        <v>44070</v>
      </c>
      <c r="E6527" s="92" t="str">
        <f>_xlfn.IFNA(IF(LEFT(VLOOKUP(RecordTable[[#This Row],[METRC]],METRC!A:B,2,FALSE),4)=LEFT(RecordTable[[#This Row],[CloneBarcode]],4),"match","MISMATCH"),"dead")</f>
        <v>match</v>
      </c>
      <c r="F6527" s="92" t="str">
        <f>_xlfn.IFNA(INDEX(Table6[[#All],[Location]],MATCH(RecordTable[[#This Row],[METRC]],Table6[Tag],0)),"DEAD")</f>
        <v>MOTHER</v>
      </c>
    </row>
    <row r="6528" spans="1:6" x14ac:dyDescent="0.25">
      <c r="A6528" s="18" t="s">
        <v>7540</v>
      </c>
      <c r="B6528" s="18" t="s">
        <v>2667</v>
      </c>
      <c r="C6528" s="18" t="s">
        <v>7616</v>
      </c>
      <c r="D6528" s="21">
        <v>44070</v>
      </c>
      <c r="E6528" s="92" t="str">
        <f>_xlfn.IFNA(IF(LEFT(VLOOKUP(RecordTable[[#This Row],[METRC]],METRC!A:B,2,FALSE),4)=LEFT(RecordTable[[#This Row],[CloneBarcode]],4),"match","MISMATCH"),"dead")</f>
        <v>match</v>
      </c>
      <c r="F6528" s="92" t="str">
        <f>_xlfn.IFNA(INDEX(Table6[[#All],[Location]],MATCH(RecordTable[[#This Row],[METRC]],Table6[Tag],0)),"DEAD")</f>
        <v>MOTHER</v>
      </c>
    </row>
    <row r="6529" spans="1:6" x14ac:dyDescent="0.25">
      <c r="A6529" s="18" t="s">
        <v>7534</v>
      </c>
      <c r="B6529" s="18" t="s">
        <v>2715</v>
      </c>
      <c r="C6529" s="18" t="s">
        <v>7617</v>
      </c>
      <c r="D6529" s="21">
        <v>44070</v>
      </c>
      <c r="E6529" s="92" t="str">
        <f>_xlfn.IFNA(IF(LEFT(VLOOKUP(RecordTable[[#This Row],[METRC]],METRC!A:B,2,FALSE),4)=LEFT(RecordTable[[#This Row],[CloneBarcode]],4),"match","MISMATCH"),"dead")</f>
        <v>match</v>
      </c>
      <c r="F6529" s="92" t="str">
        <f>_xlfn.IFNA(INDEX(Table6[[#All],[Location]],MATCH(RecordTable[[#This Row],[METRC]],Table6[Tag],0)),"DEAD")</f>
        <v>MOTHER</v>
      </c>
    </row>
    <row r="6530" spans="1:6" x14ac:dyDescent="0.25">
      <c r="A6530" s="18" t="s">
        <v>7544</v>
      </c>
      <c r="B6530" s="18" t="s">
        <v>2669</v>
      </c>
      <c r="C6530" s="18" t="s">
        <v>7618</v>
      </c>
      <c r="D6530" s="21">
        <v>44070</v>
      </c>
      <c r="E6530" s="92" t="str">
        <f>_xlfn.IFNA(IF(LEFT(VLOOKUP(RecordTable[[#This Row],[METRC]],METRC!A:B,2,FALSE),4)=LEFT(RecordTable[[#This Row],[CloneBarcode]],4),"match","MISMATCH"),"dead")</f>
        <v>dead</v>
      </c>
      <c r="F6530" s="92" t="str">
        <f>_xlfn.IFNA(INDEX(Table6[[#All],[Location]],MATCH(RecordTable[[#This Row],[METRC]],Table6[Tag],0)),"DEAD")</f>
        <v>DEAD</v>
      </c>
    </row>
    <row r="6531" spans="1:6" x14ac:dyDescent="0.25">
      <c r="A6531" s="18" t="s">
        <v>7518</v>
      </c>
      <c r="B6531" s="18" t="s">
        <v>2636</v>
      </c>
      <c r="C6531" s="18" t="s">
        <v>7619</v>
      </c>
      <c r="D6531" s="21">
        <v>44070</v>
      </c>
      <c r="E6531" s="92" t="str">
        <f>_xlfn.IFNA(IF(LEFT(VLOOKUP(RecordTable[[#This Row],[METRC]],METRC!A:B,2,FALSE),4)=LEFT(RecordTable[[#This Row],[CloneBarcode]],4),"match","MISMATCH"),"dead")</f>
        <v>match</v>
      </c>
      <c r="F6531" s="92" t="str">
        <f>_xlfn.IFNA(INDEX(Table6[[#All],[Location]],MATCH(RecordTable[[#This Row],[METRC]],Table6[Tag],0)),"DEAD")</f>
        <v>MOTHER</v>
      </c>
    </row>
    <row r="6532" spans="1:6" x14ac:dyDescent="0.25">
      <c r="A6532" s="18" t="s">
        <v>7516</v>
      </c>
      <c r="B6532" s="18" t="s">
        <v>2636</v>
      </c>
      <c r="C6532" s="18" t="s">
        <v>7620</v>
      </c>
      <c r="D6532" s="21">
        <v>44070</v>
      </c>
      <c r="E6532" s="92" t="str">
        <f>_xlfn.IFNA(IF(LEFT(VLOOKUP(RecordTable[[#This Row],[METRC]],METRC!A:B,2,FALSE),4)=LEFT(RecordTable[[#This Row],[CloneBarcode]],4),"match","MISMATCH"),"dead")</f>
        <v>match</v>
      </c>
      <c r="F6532" s="92" t="str">
        <f>_xlfn.IFNA(INDEX(Table6[[#All],[Location]],MATCH(RecordTable[[#This Row],[METRC]],Table6[Tag],0)),"DEAD")</f>
        <v>MOTHER</v>
      </c>
    </row>
    <row r="6533" spans="1:6" x14ac:dyDescent="0.25">
      <c r="A6533" s="18" t="s">
        <v>7525</v>
      </c>
      <c r="B6533" s="18" t="s">
        <v>2676</v>
      </c>
      <c r="C6533" s="18" t="s">
        <v>7621</v>
      </c>
      <c r="D6533" s="21">
        <v>44070</v>
      </c>
      <c r="E6533" s="92" t="str">
        <f>_xlfn.IFNA(IF(LEFT(VLOOKUP(RecordTable[[#This Row],[METRC]],METRC!A:B,2,FALSE),4)=LEFT(RecordTable[[#This Row],[CloneBarcode]],4),"match","MISMATCH"),"dead")</f>
        <v>match</v>
      </c>
      <c r="F6533" s="92" t="str">
        <f>_xlfn.IFNA(INDEX(Table6[[#All],[Location]],MATCH(RecordTable[[#This Row],[METRC]],Table6[Tag],0)),"DEAD")</f>
        <v>MOTHER</v>
      </c>
    </row>
    <row r="6534" spans="1:6" x14ac:dyDescent="0.25">
      <c r="A6534" s="18" t="s">
        <v>7526</v>
      </c>
      <c r="B6534" s="18" t="s">
        <v>2676</v>
      </c>
      <c r="C6534" s="18" t="s">
        <v>7622</v>
      </c>
      <c r="D6534" s="21">
        <v>44070</v>
      </c>
      <c r="E6534" s="92" t="str">
        <f>_xlfn.IFNA(IF(LEFT(VLOOKUP(RecordTable[[#This Row],[METRC]],METRC!A:B,2,FALSE),4)=LEFT(RecordTable[[#This Row],[CloneBarcode]],4),"match","MISMATCH"),"dead")</f>
        <v>match</v>
      </c>
      <c r="F6534" s="92" t="str">
        <f>_xlfn.IFNA(INDEX(Table6[[#All],[Location]],MATCH(RecordTable[[#This Row],[METRC]],Table6[Tag],0)),"DEAD")</f>
        <v>MOTHER</v>
      </c>
    </row>
    <row r="6535" spans="1:6" x14ac:dyDescent="0.25">
      <c r="A6535" s="18" t="s">
        <v>7538</v>
      </c>
      <c r="B6535" s="18" t="s">
        <v>2667</v>
      </c>
      <c r="C6535" s="18" t="s">
        <v>7623</v>
      </c>
      <c r="D6535" s="21">
        <v>44070</v>
      </c>
      <c r="E6535" s="92" t="str">
        <f>_xlfn.IFNA(IF(LEFT(VLOOKUP(RecordTable[[#This Row],[METRC]],METRC!A:B,2,FALSE),4)=LEFT(RecordTable[[#This Row],[CloneBarcode]],4),"match","MISMATCH"),"dead")</f>
        <v>match</v>
      </c>
      <c r="F6535" s="92" t="str">
        <f>_xlfn.IFNA(INDEX(Table6[[#All],[Location]],MATCH(RecordTable[[#This Row],[METRC]],Table6[Tag],0)),"DEAD")</f>
        <v>MOTHER</v>
      </c>
    </row>
    <row r="6536" spans="1:6" x14ac:dyDescent="0.25">
      <c r="A6536" s="18" t="s">
        <v>7514</v>
      </c>
      <c r="B6536" s="18" t="s">
        <v>2679</v>
      </c>
      <c r="C6536" s="18" t="s">
        <v>7624</v>
      </c>
      <c r="D6536" s="21">
        <v>44070</v>
      </c>
      <c r="E6536" s="92" t="str">
        <f>_xlfn.IFNA(IF(LEFT(VLOOKUP(RecordTable[[#This Row],[METRC]],METRC!A:B,2,FALSE),4)=LEFT(RecordTable[[#This Row],[CloneBarcode]],4),"match","MISMATCH"),"dead")</f>
        <v>match</v>
      </c>
      <c r="F6536" s="92" t="str">
        <f>_xlfn.IFNA(INDEX(Table6[[#All],[Location]],MATCH(RecordTable[[#This Row],[METRC]],Table6[Tag],0)),"DEAD")</f>
        <v>MOTHER</v>
      </c>
    </row>
    <row r="6537" spans="1:6" x14ac:dyDescent="0.25">
      <c r="A6537" s="18" t="s">
        <v>7527</v>
      </c>
      <c r="B6537" s="18" t="s">
        <v>2676</v>
      </c>
      <c r="C6537" s="18" t="s">
        <v>7625</v>
      </c>
      <c r="D6537" s="21">
        <v>44070</v>
      </c>
      <c r="E6537" s="92" t="str">
        <f>_xlfn.IFNA(IF(LEFT(VLOOKUP(RecordTable[[#This Row],[METRC]],METRC!A:B,2,FALSE),4)=LEFT(RecordTable[[#This Row],[CloneBarcode]],4),"match","MISMATCH"),"dead")</f>
        <v>match</v>
      </c>
      <c r="F6537" s="92" t="str">
        <f>_xlfn.IFNA(INDEX(Table6[[#All],[Location]],MATCH(RecordTable[[#This Row],[METRC]],Table6[Tag],0)),"DEAD")</f>
        <v>MOTHER</v>
      </c>
    </row>
    <row r="6538" spans="1:6" x14ac:dyDescent="0.25">
      <c r="A6538" s="18" t="s">
        <v>7513</v>
      </c>
      <c r="B6538" s="18" t="s">
        <v>2679</v>
      </c>
      <c r="C6538" s="18" t="s">
        <v>7626</v>
      </c>
      <c r="D6538" s="21">
        <v>44070</v>
      </c>
      <c r="E6538" s="92" t="str">
        <f>_xlfn.IFNA(IF(LEFT(VLOOKUP(RecordTable[[#This Row],[METRC]],METRC!A:B,2,FALSE),4)=LEFT(RecordTable[[#This Row],[CloneBarcode]],4),"match","MISMATCH"),"dead")</f>
        <v>match</v>
      </c>
      <c r="F6538" s="92" t="str">
        <f>_xlfn.IFNA(INDEX(Table6[[#All],[Location]],MATCH(RecordTable[[#This Row],[METRC]],Table6[Tag],0)),"DEAD")</f>
        <v>MOTHER</v>
      </c>
    </row>
    <row r="6539" spans="1:6" x14ac:dyDescent="0.25">
      <c r="A6539" s="18" t="s">
        <v>7529</v>
      </c>
      <c r="B6539" s="18" t="s">
        <v>62</v>
      </c>
      <c r="C6539" s="18" t="s">
        <v>7627</v>
      </c>
      <c r="D6539" s="21">
        <v>44070</v>
      </c>
      <c r="E6539" s="92" t="str">
        <f>_xlfn.IFNA(IF(LEFT(VLOOKUP(RecordTable[[#This Row],[METRC]],METRC!A:B,2,FALSE),4)=LEFT(RecordTable[[#This Row],[CloneBarcode]],4),"match","MISMATCH"),"dead")</f>
        <v>match</v>
      </c>
      <c r="F6539" s="92" t="str">
        <f>_xlfn.IFNA(INDEX(Table6[[#All],[Location]],MATCH(RecordTable[[#This Row],[METRC]],Table6[Tag],0)),"DEAD")</f>
        <v>MOTHER</v>
      </c>
    </row>
    <row r="6540" spans="1:6" x14ac:dyDescent="0.25">
      <c r="A6540" s="18" t="s">
        <v>7530</v>
      </c>
      <c r="B6540" s="18" t="s">
        <v>62</v>
      </c>
      <c r="C6540" s="18" t="s">
        <v>7628</v>
      </c>
      <c r="D6540" s="21">
        <v>44070</v>
      </c>
      <c r="E6540" s="92" t="str">
        <f>_xlfn.IFNA(IF(LEFT(VLOOKUP(RecordTable[[#This Row],[METRC]],METRC!A:B,2,FALSE),4)=LEFT(RecordTable[[#This Row],[CloneBarcode]],4),"match","MISMATCH"),"dead")</f>
        <v>match</v>
      </c>
      <c r="F6540" s="92" t="str">
        <f>_xlfn.IFNA(INDEX(Table6[[#All],[Location]],MATCH(RecordTable[[#This Row],[METRC]],Table6[Tag],0)),"DEAD")</f>
        <v>MOTHER</v>
      </c>
    </row>
    <row r="6541" spans="1:6" x14ac:dyDescent="0.25">
      <c r="A6541" s="18" t="s">
        <v>7425</v>
      </c>
      <c r="B6541" s="18" t="s">
        <v>2642</v>
      </c>
      <c r="C6541" s="18" t="s">
        <v>7556</v>
      </c>
      <c r="D6541" s="21">
        <v>44070</v>
      </c>
      <c r="E6541" s="92" t="str">
        <f>_xlfn.IFNA(IF(LEFT(VLOOKUP(RecordTable[[#This Row],[METRC]],METRC!A:B,2,FALSE),4)=LEFT(RecordTable[[#This Row],[CloneBarcode]],4),"match","MISMATCH"),"dead")</f>
        <v>dead</v>
      </c>
      <c r="F6541" s="92" t="str">
        <f>_xlfn.IFNA(INDEX(Table6[[#All],[Location]],MATCH(RecordTable[[#This Row],[METRC]],Table6[Tag],0)),"DEAD")</f>
        <v>DEAD</v>
      </c>
    </row>
    <row r="6542" spans="1:6" x14ac:dyDescent="0.25">
      <c r="A6542" s="18" t="s">
        <v>7539</v>
      </c>
      <c r="B6542" s="18" t="s">
        <v>2667</v>
      </c>
      <c r="C6542" s="18" t="s">
        <v>7629</v>
      </c>
      <c r="D6542" s="21">
        <v>44070</v>
      </c>
      <c r="E6542" s="92" t="str">
        <f>_xlfn.IFNA(IF(LEFT(VLOOKUP(RecordTable[[#This Row],[METRC]],METRC!A:B,2,FALSE),4)=LEFT(RecordTable[[#This Row],[CloneBarcode]],4),"match","MISMATCH"),"dead")</f>
        <v>match</v>
      </c>
      <c r="F6542" s="92" t="str">
        <f>_xlfn.IFNA(INDEX(Table6[[#All],[Location]],MATCH(RecordTable[[#This Row],[METRC]],Table6[Tag],0)),"DEAD")</f>
        <v>MOTHER</v>
      </c>
    </row>
    <row r="6543" spans="1:6" x14ac:dyDescent="0.25">
      <c r="A6543" s="18" t="s">
        <v>5511</v>
      </c>
      <c r="B6543" s="18" t="s">
        <v>2734</v>
      </c>
      <c r="C6543" s="18" t="s">
        <v>7448</v>
      </c>
      <c r="D6543" s="21">
        <v>44070</v>
      </c>
      <c r="E6543" s="92" t="str">
        <f>_xlfn.IFNA(IF(LEFT(VLOOKUP(RecordTable[[#This Row],[METRC]],METRC!A:B,2,FALSE),4)=LEFT(RecordTable[[#This Row],[CloneBarcode]],4),"match","MISMATCH"),"dead")</f>
        <v>dead</v>
      </c>
      <c r="F6543" s="92" t="str">
        <f>_xlfn.IFNA(INDEX(Table6[[#All],[Location]],MATCH(RecordTable[[#This Row],[METRC]],Table6[Tag],0)),"DEAD")</f>
        <v>DEAD</v>
      </c>
    </row>
    <row r="6544" spans="1:6" x14ac:dyDescent="0.25">
      <c r="A6544" s="18" t="s">
        <v>209</v>
      </c>
      <c r="B6544" s="18" t="s">
        <v>2796</v>
      </c>
      <c r="C6544" s="18" t="s">
        <v>2797</v>
      </c>
      <c r="D6544" s="21">
        <v>44070</v>
      </c>
      <c r="E6544" s="92" t="str">
        <f>_xlfn.IFNA(IF(LEFT(VLOOKUP(RecordTable[[#This Row],[METRC]],METRC!A:B,2,FALSE),4)=LEFT(RecordTable[[#This Row],[CloneBarcode]],4),"match","MISMATCH"),"dead")</f>
        <v>dead</v>
      </c>
      <c r="F6544" s="92" t="str">
        <f>_xlfn.IFNA(INDEX(Table6[[#All],[Location]],MATCH(RecordTable[[#This Row],[METRC]],Table6[Tag],0)),"DEAD")</f>
        <v>DEAD</v>
      </c>
    </row>
    <row r="6545" spans="1:6" x14ac:dyDescent="0.25">
      <c r="A6545" s="18" t="s">
        <v>5041</v>
      </c>
      <c r="B6545" s="18" t="s">
        <v>7341</v>
      </c>
      <c r="C6545" s="18" t="s">
        <v>7342</v>
      </c>
      <c r="D6545" s="21">
        <v>44070</v>
      </c>
      <c r="E6545" s="92" t="str">
        <f>_xlfn.IFNA(IF(LEFT(VLOOKUP(RecordTable[[#This Row],[METRC]],METRC!A:B,2,FALSE),4)=LEFT(RecordTable[[#This Row],[CloneBarcode]],4),"match","MISMATCH"),"dead")</f>
        <v>dead</v>
      </c>
      <c r="F6545" s="92" t="str">
        <f>_xlfn.IFNA(INDEX(Table6[[#All],[Location]],MATCH(RecordTable[[#This Row],[METRC]],Table6[Tag],0)),"DEAD")</f>
        <v>DEAD</v>
      </c>
    </row>
    <row r="6546" spans="1:6" x14ac:dyDescent="0.25">
      <c r="A6546" s="18" t="s">
        <v>6713</v>
      </c>
      <c r="B6546" s="18" t="s">
        <v>2659</v>
      </c>
      <c r="C6546" s="18" t="s">
        <v>7442</v>
      </c>
      <c r="D6546" s="21">
        <v>44070</v>
      </c>
      <c r="E6546" s="92" t="str">
        <f>_xlfn.IFNA(IF(LEFT(VLOOKUP(RecordTable[[#This Row],[METRC]],METRC!A:B,2,FALSE),4)=LEFT(RecordTable[[#This Row],[CloneBarcode]],4),"match","MISMATCH"),"dead")</f>
        <v>dead</v>
      </c>
      <c r="F6546" s="92" t="str">
        <f>_xlfn.IFNA(INDEX(Table6[[#All],[Location]],MATCH(RecordTable[[#This Row],[METRC]],Table6[Tag],0)),"DEAD")</f>
        <v>DEAD</v>
      </c>
    </row>
    <row r="6547" spans="1:6" x14ac:dyDescent="0.25">
      <c r="A6547" t="s">
        <v>5037</v>
      </c>
      <c r="B6547" t="s">
        <v>7360</v>
      </c>
      <c r="C6547" s="18" t="s">
        <v>7361</v>
      </c>
      <c r="D6547" s="92">
        <v>44070</v>
      </c>
      <c r="E6547" s="92" t="str">
        <f>_xlfn.IFNA(IF(LEFT(VLOOKUP(RecordTable[[#This Row],[METRC]],METRC!A:B,2,FALSE),4)=LEFT(RecordTable[[#This Row],[CloneBarcode]],4),"match","MISMATCH"),"dead")</f>
        <v>dead</v>
      </c>
      <c r="F6547" s="92" t="str">
        <f>_xlfn.IFNA(INDEX(Table6[[#All],[Location]],MATCH(RecordTable[[#This Row],[METRC]],Table6[Tag],0)),"DEAD")</f>
        <v>DEAD</v>
      </c>
    </row>
    <row r="6548" spans="1:6" x14ac:dyDescent="0.25">
      <c r="A6548" t="s">
        <v>5035</v>
      </c>
      <c r="B6548" t="s">
        <v>7339</v>
      </c>
      <c r="C6548" s="18" t="s">
        <v>7340</v>
      </c>
      <c r="D6548" s="92">
        <v>44070</v>
      </c>
      <c r="E6548" s="92" t="str">
        <f>_xlfn.IFNA(IF(LEFT(VLOOKUP(RecordTable[[#This Row],[METRC]],METRC!A:B,2,FALSE),4)=LEFT(RecordTable[[#This Row],[CloneBarcode]],4),"match","MISMATCH"),"dead")</f>
        <v>dead</v>
      </c>
      <c r="F6548" s="92" t="str">
        <f>_xlfn.IFNA(INDEX(Table6[[#All],[Location]],MATCH(RecordTable[[#This Row],[METRC]],Table6[Tag],0)),"DEAD")</f>
        <v>DEAD</v>
      </c>
    </row>
    <row r="6549" spans="1:6" x14ac:dyDescent="0.25">
      <c r="A6549" t="s">
        <v>5036</v>
      </c>
      <c r="B6549" t="s">
        <v>7337</v>
      </c>
      <c r="C6549" s="18" t="s">
        <v>7338</v>
      </c>
      <c r="D6549" s="92">
        <v>44070</v>
      </c>
      <c r="E6549" s="92" t="str">
        <f>_xlfn.IFNA(IF(LEFT(VLOOKUP(RecordTable[[#This Row],[METRC]],METRC!A:B,2,FALSE),4)=LEFT(RecordTable[[#This Row],[CloneBarcode]],4),"match","MISMATCH"),"dead")</f>
        <v>dead</v>
      </c>
      <c r="F6549" s="92" t="str">
        <f>_xlfn.IFNA(INDEX(Table6[[#All],[Location]],MATCH(RecordTable[[#This Row],[METRC]],Table6[Tag],0)),"DEAD")</f>
        <v>DEAD</v>
      </c>
    </row>
    <row r="6550" spans="1:6" x14ac:dyDescent="0.25">
      <c r="A6550" t="s">
        <v>5033</v>
      </c>
      <c r="B6550" t="s">
        <v>7364</v>
      </c>
      <c r="C6550" s="18" t="s">
        <v>7365</v>
      </c>
      <c r="D6550" s="92">
        <v>44070</v>
      </c>
      <c r="E6550" s="92" t="str">
        <f>_xlfn.IFNA(IF(LEFT(VLOOKUP(RecordTable[[#This Row],[METRC]],METRC!A:B,2,FALSE),4)=LEFT(RecordTable[[#This Row],[CloneBarcode]],4),"match","MISMATCH"),"dead")</f>
        <v>dead</v>
      </c>
      <c r="F6550" s="92" t="str">
        <f>_xlfn.IFNA(INDEX(Table6[[#All],[Location]],MATCH(RecordTable[[#This Row],[METRC]],Table6[Tag],0)),"DEAD")</f>
        <v>DEAD</v>
      </c>
    </row>
    <row r="6551" spans="1:6" x14ac:dyDescent="0.25">
      <c r="A6551" t="s">
        <v>5034</v>
      </c>
      <c r="B6551" t="s">
        <v>7326</v>
      </c>
      <c r="C6551" s="18" t="s">
        <v>7357</v>
      </c>
      <c r="D6551" s="92">
        <v>44070</v>
      </c>
      <c r="E6551" s="92" t="str">
        <f>_xlfn.IFNA(IF(LEFT(VLOOKUP(RecordTable[[#This Row],[METRC]],METRC!A:B,2,FALSE),4)=LEFT(RecordTable[[#This Row],[CloneBarcode]],4),"match","MISMATCH"),"dead")</f>
        <v>dead</v>
      </c>
      <c r="F6551" s="92" t="str">
        <f>_xlfn.IFNA(INDEX(Table6[[#All],[Location]],MATCH(RecordTable[[#This Row],[METRC]],Table6[Tag],0)),"DEAD")</f>
        <v>DEAD</v>
      </c>
    </row>
    <row r="6552" spans="1:6" x14ac:dyDescent="0.25">
      <c r="A6552" t="s">
        <v>7017</v>
      </c>
      <c r="B6552" t="s">
        <v>117</v>
      </c>
      <c r="C6552" s="18" t="s">
        <v>7451</v>
      </c>
      <c r="D6552" s="92">
        <v>44070</v>
      </c>
      <c r="E6552" s="92" t="str">
        <f>_xlfn.IFNA(IF(LEFT(VLOOKUP(RecordTable[[#This Row],[METRC]],METRC!A:B,2,FALSE),4)=LEFT(RecordTable[[#This Row],[CloneBarcode]],4),"match","MISMATCH"),"dead")</f>
        <v>dead</v>
      </c>
      <c r="F6552" s="92" t="str">
        <f>_xlfn.IFNA(INDEX(Table6[[#All],[Location]],MATCH(RecordTable[[#This Row],[METRC]],Table6[Tag],0)),"DEAD")</f>
        <v>DEAD</v>
      </c>
    </row>
    <row r="6553" spans="1:6" x14ac:dyDescent="0.25">
      <c r="A6553" t="s">
        <v>5429</v>
      </c>
      <c r="B6553" t="s">
        <v>229</v>
      </c>
      <c r="C6553" s="18" t="s">
        <v>7446</v>
      </c>
      <c r="D6553" s="92">
        <v>44070</v>
      </c>
      <c r="E6553" s="92" t="str">
        <f>_xlfn.IFNA(IF(LEFT(VLOOKUP(RecordTable[[#This Row],[METRC]],METRC!A:B,2,FALSE),4)=LEFT(RecordTable[[#This Row],[CloneBarcode]],4),"match","MISMATCH"),"dead")</f>
        <v>dead</v>
      </c>
      <c r="F6553" s="92" t="str">
        <f>_xlfn.IFNA(INDEX(Table6[[#All],[Location]],MATCH(RecordTable[[#This Row],[METRC]],Table6[Tag],0)),"DEAD")</f>
        <v>DEAD</v>
      </c>
    </row>
    <row r="6554" spans="1:6" x14ac:dyDescent="0.25">
      <c r="A6554" t="s">
        <v>1679</v>
      </c>
      <c r="B6554" t="s">
        <v>2659</v>
      </c>
      <c r="C6554" s="18" t="s">
        <v>7373</v>
      </c>
      <c r="D6554" s="92">
        <v>44091</v>
      </c>
      <c r="E6554" s="92" t="str">
        <f>_xlfn.IFNA(IF(LEFT(VLOOKUP(RecordTable[[#This Row],[METRC]],METRC!A:B,2,FALSE),4)=LEFT(RecordTable[[#This Row],[CloneBarcode]],4),"match","MISMATCH"),"dead")</f>
        <v>dead</v>
      </c>
      <c r="F6554" s="92" t="str">
        <f>_xlfn.IFNA(INDEX(Table6[[#All],[Location]],MATCH(RecordTable[[#This Row],[METRC]],Table6[Tag],0)),"DEAD")</f>
        <v>DEAD</v>
      </c>
    </row>
    <row r="6555" spans="1:6" x14ac:dyDescent="0.25">
      <c r="A6555" t="s">
        <v>234</v>
      </c>
      <c r="B6555" t="s">
        <v>2639</v>
      </c>
      <c r="C6555" s="18" t="s">
        <v>2839</v>
      </c>
      <c r="D6555" s="92">
        <v>44091</v>
      </c>
      <c r="E6555" s="92" t="str">
        <f>_xlfn.IFNA(IF(LEFT(VLOOKUP(RecordTable[[#This Row],[METRC]],METRC!A:B,2,FALSE),4)=LEFT(RecordTable[[#This Row],[CloneBarcode]],4),"match","MISMATCH"),"dead")</f>
        <v>dead</v>
      </c>
      <c r="F6555" s="92" t="str">
        <f>_xlfn.IFNA(INDEX(Table6[[#All],[Location]],MATCH(RecordTable[[#This Row],[METRC]],Table6[Tag],0)),"DEAD")</f>
        <v>DEAD</v>
      </c>
    </row>
    <row r="6556" spans="1:6" x14ac:dyDescent="0.25">
      <c r="A6556" t="s">
        <v>266</v>
      </c>
      <c r="B6556" t="s">
        <v>117</v>
      </c>
      <c r="C6556" s="18" t="s">
        <v>2878</v>
      </c>
      <c r="D6556" s="92">
        <v>44091</v>
      </c>
      <c r="E6556" s="92" t="str">
        <f>_xlfn.IFNA(IF(LEFT(VLOOKUP(RecordTable[[#This Row],[METRC]],METRC!A:B,2,FALSE),4)=LEFT(RecordTable[[#This Row],[CloneBarcode]],4),"match","MISMATCH"),"dead")</f>
        <v>dead</v>
      </c>
      <c r="F6556" s="92" t="str">
        <f>_xlfn.IFNA(INDEX(Table6[[#All],[Location]],MATCH(RecordTable[[#This Row],[METRC]],Table6[Tag],0)),"DEAD")</f>
        <v>DEAD</v>
      </c>
    </row>
    <row r="6557" spans="1:6" x14ac:dyDescent="0.25">
      <c r="A6557" t="s">
        <v>5040</v>
      </c>
      <c r="B6557" t="s">
        <v>7353</v>
      </c>
      <c r="C6557" s="18" t="s">
        <v>7354</v>
      </c>
      <c r="D6557" s="92">
        <v>44091</v>
      </c>
      <c r="E6557" s="92" t="str">
        <f>_xlfn.IFNA(IF(LEFT(VLOOKUP(RecordTable[[#This Row],[METRC]],METRC!A:B,2,FALSE),4)=LEFT(RecordTable[[#This Row],[CloneBarcode]],4),"match","MISMATCH"),"dead")</f>
        <v>dead</v>
      </c>
      <c r="F6557" s="92" t="str">
        <f>_xlfn.IFNA(INDEX(Table6[[#All],[Location]],MATCH(RecordTable[[#This Row],[METRC]],Table6[Tag],0)),"DEAD")</f>
        <v>DEAD</v>
      </c>
    </row>
    <row r="6558" spans="1:6" x14ac:dyDescent="0.25">
      <c r="A6558" t="s">
        <v>5559</v>
      </c>
      <c r="B6558" t="s">
        <v>2679</v>
      </c>
      <c r="C6558" s="18" t="s">
        <v>7453</v>
      </c>
      <c r="D6558" s="92">
        <v>44091</v>
      </c>
      <c r="E6558" s="92" t="str">
        <f>_xlfn.IFNA(IF(LEFT(VLOOKUP(RecordTable[[#This Row],[METRC]],METRC!A:B,2,FALSE),4)=LEFT(RecordTable[[#This Row],[CloneBarcode]],4),"match","MISMATCH"),"dead")</f>
        <v>dead</v>
      </c>
      <c r="F6558" s="92" t="str">
        <f>_xlfn.IFNA(INDEX(Table6[[#All],[Location]],MATCH(RecordTable[[#This Row],[METRC]],Table6[Tag],0)),"DEAD")</f>
        <v>DEAD</v>
      </c>
    </row>
    <row r="6559" spans="1:6" x14ac:dyDescent="0.25">
      <c r="A6559" t="s">
        <v>7095</v>
      </c>
      <c r="B6559" t="s">
        <v>117</v>
      </c>
      <c r="C6559" s="18" t="s">
        <v>7449</v>
      </c>
      <c r="D6559" s="92">
        <v>44091</v>
      </c>
      <c r="E6559" s="92" t="str">
        <f>_xlfn.IFNA(IF(LEFT(VLOOKUP(RecordTable[[#This Row],[METRC]],METRC!A:B,2,FALSE),4)=LEFT(RecordTable[[#This Row],[CloneBarcode]],4),"match","MISMATCH"),"dead")</f>
        <v>dead</v>
      </c>
      <c r="F6559" s="92" t="str">
        <f>_xlfn.IFNA(INDEX(Table6[[#All],[Location]],MATCH(RecordTable[[#This Row],[METRC]],Table6[Tag],0)),"DEAD")</f>
        <v>DEAD</v>
      </c>
    </row>
    <row r="6560" spans="1:6" x14ac:dyDescent="0.25">
      <c r="A6560" t="s">
        <v>7437</v>
      </c>
      <c r="B6560" t="s">
        <v>283</v>
      </c>
      <c r="C6560" s="18" t="s">
        <v>7567</v>
      </c>
      <c r="D6560" s="92">
        <v>44091</v>
      </c>
      <c r="E6560" s="92" t="str">
        <f>_xlfn.IFNA(IF(LEFT(VLOOKUP(RecordTable[[#This Row],[METRC]],METRC!A:B,2,FALSE),4)=LEFT(RecordTable[[#This Row],[CloneBarcode]],4),"match","MISMATCH"),"dead")</f>
        <v>dead</v>
      </c>
      <c r="F6560" s="92" t="str">
        <f>_xlfn.IFNA(INDEX(Table6[[#All],[Location]],MATCH(RecordTable[[#This Row],[METRC]],Table6[Tag],0)),"DEAD")</f>
        <v>DEAD</v>
      </c>
    </row>
    <row r="6561" spans="1:6" x14ac:dyDescent="0.25">
      <c r="A6561" t="s">
        <v>179</v>
      </c>
      <c r="B6561" t="s">
        <v>2642</v>
      </c>
      <c r="C6561" s="18" t="s">
        <v>2775</v>
      </c>
      <c r="D6561" s="92">
        <v>44091</v>
      </c>
      <c r="E6561" s="92" t="str">
        <f>_xlfn.IFNA(IF(LEFT(VLOOKUP(RecordTable[[#This Row],[METRC]],METRC!A:B,2,FALSE),4)=LEFT(RecordTable[[#This Row],[CloneBarcode]],4),"match","MISMATCH"),"dead")</f>
        <v>dead</v>
      </c>
      <c r="F6561" s="92" t="str">
        <f>_xlfn.IFNA(INDEX(Table6[[#All],[Location]],MATCH(RecordTable[[#This Row],[METRC]],Table6[Tag],0)),"DEAD")</f>
        <v>DEAD</v>
      </c>
    </row>
    <row r="6562" spans="1:6" x14ac:dyDescent="0.25">
      <c r="A6562" t="s">
        <v>184</v>
      </c>
      <c r="B6562" t="s">
        <v>2679</v>
      </c>
      <c r="C6562" s="18" t="s">
        <v>2779</v>
      </c>
      <c r="D6562" s="92">
        <v>44091</v>
      </c>
      <c r="E6562" s="92" t="str">
        <f>_xlfn.IFNA(IF(LEFT(VLOOKUP(RecordTable[[#This Row],[METRC]],METRC!A:B,2,FALSE),4)=LEFT(RecordTable[[#This Row],[CloneBarcode]],4),"match","MISMATCH"),"dead")</f>
        <v>dead</v>
      </c>
      <c r="F6562" s="92" t="str">
        <f>_xlfn.IFNA(INDEX(Table6[[#All],[Location]],MATCH(RecordTable[[#This Row],[METRC]],Table6[Tag],0)),"DEAD")</f>
        <v>DEAD</v>
      </c>
    </row>
    <row r="6563" spans="1:6" x14ac:dyDescent="0.25">
      <c r="A6563" t="s">
        <v>6197</v>
      </c>
      <c r="B6563" t="s">
        <v>62</v>
      </c>
      <c r="C6563" s="18" t="s">
        <v>7501</v>
      </c>
      <c r="D6563" s="92">
        <v>44091</v>
      </c>
      <c r="E6563" s="92" t="str">
        <f>_xlfn.IFNA(IF(LEFT(VLOOKUP(RecordTable[[#This Row],[METRC]],METRC!A:B,2,FALSE),4)=LEFT(RecordTable[[#This Row],[CloneBarcode]],4),"match","MISMATCH"),"dead")</f>
        <v>dead</v>
      </c>
      <c r="F6563" s="92" t="str">
        <f>_xlfn.IFNA(INDEX(Table6[[#All],[Location]],MATCH(RecordTable[[#This Row],[METRC]],Table6[Tag],0)),"DEAD")</f>
        <v>DEAD</v>
      </c>
    </row>
    <row r="6564" spans="1:6" x14ac:dyDescent="0.25">
      <c r="A6564" t="s">
        <v>5511</v>
      </c>
      <c r="B6564" t="s">
        <v>2734</v>
      </c>
      <c r="C6564" s="18" t="s">
        <v>7448</v>
      </c>
      <c r="D6564" s="92">
        <v>44091</v>
      </c>
      <c r="E6564" s="92" t="str">
        <f>_xlfn.IFNA(IF(LEFT(VLOOKUP(RecordTable[[#This Row],[METRC]],METRC!A:B,2,FALSE),4)=LEFT(RecordTable[[#This Row],[CloneBarcode]],4),"match","MISMATCH"),"dead")</f>
        <v>dead</v>
      </c>
      <c r="F6564" s="92" t="str">
        <f>_xlfn.IFNA(INDEX(Table6[[#All],[Location]],MATCH(RecordTable[[#This Row],[METRC]],Table6[Tag],0)),"DEAD")</f>
        <v>DEAD</v>
      </c>
    </row>
    <row r="6565" spans="1:6" x14ac:dyDescent="0.25">
      <c r="A6565" t="s">
        <v>5373</v>
      </c>
      <c r="B6565" t="s">
        <v>229</v>
      </c>
      <c r="C6565" s="18" t="s">
        <v>7441</v>
      </c>
      <c r="D6565" s="92">
        <v>44091</v>
      </c>
      <c r="E6565" s="92" t="str">
        <f>_xlfn.IFNA(IF(LEFT(VLOOKUP(RecordTable[[#This Row],[METRC]],METRC!A:B,2,FALSE),4)=LEFT(RecordTable[[#This Row],[CloneBarcode]],4),"match","MISMATCH"),"dead")</f>
        <v>dead</v>
      </c>
      <c r="F6565" s="92" t="str">
        <f>_xlfn.IFNA(INDEX(Table6[[#All],[Location]],MATCH(RecordTable[[#This Row],[METRC]],Table6[Tag],0)),"DEAD")</f>
        <v>DEAD</v>
      </c>
    </row>
    <row r="6566" spans="1:6" x14ac:dyDescent="0.25">
      <c r="A6566" t="s">
        <v>5035</v>
      </c>
      <c r="B6566" t="s">
        <v>7339</v>
      </c>
      <c r="C6566" s="18" t="s">
        <v>7340</v>
      </c>
      <c r="D6566" s="92">
        <v>44091</v>
      </c>
      <c r="E6566" s="92" t="str">
        <f>_xlfn.IFNA(IF(LEFT(VLOOKUP(RecordTable[[#This Row],[METRC]],METRC!A:B,2,FALSE),4)=LEFT(RecordTable[[#This Row],[CloneBarcode]],4),"match","MISMATCH"),"dead")</f>
        <v>dead</v>
      </c>
      <c r="F6566" s="92" t="str">
        <f>_xlfn.IFNA(INDEX(Table6[[#All],[Location]],MATCH(RecordTable[[#This Row],[METRC]],Table6[Tag],0)),"DEAD")</f>
        <v>DEAD</v>
      </c>
    </row>
    <row r="6567" spans="1:6" x14ac:dyDescent="0.25">
      <c r="A6567" t="s">
        <v>6713</v>
      </c>
      <c r="B6567" t="s">
        <v>2659</v>
      </c>
      <c r="C6567" s="18" t="s">
        <v>7442</v>
      </c>
      <c r="D6567" s="92">
        <v>44091</v>
      </c>
      <c r="E6567" s="92" t="str">
        <f>_xlfn.IFNA(IF(LEFT(VLOOKUP(RecordTable[[#This Row],[METRC]],METRC!A:B,2,FALSE),4)=LEFT(RecordTable[[#This Row],[CloneBarcode]],4),"match","MISMATCH"),"dead")</f>
        <v>dead</v>
      </c>
      <c r="F6567" s="92" t="str">
        <f>_xlfn.IFNA(INDEX(Table6[[#All],[Location]],MATCH(RecordTable[[#This Row],[METRC]],Table6[Tag],0)),"DEAD")</f>
        <v>DEAD</v>
      </c>
    </row>
    <row r="6568" spans="1:6" x14ac:dyDescent="0.25">
      <c r="A6568" t="s">
        <v>7708</v>
      </c>
      <c r="B6568" t="s">
        <v>7775</v>
      </c>
      <c r="C6568" s="18" t="s">
        <v>7776</v>
      </c>
      <c r="D6568" s="92">
        <v>44091</v>
      </c>
      <c r="E6568" s="92" t="str">
        <f>_xlfn.IFNA(IF(LEFT(VLOOKUP(RecordTable[[#This Row],[METRC]],METRC!A:B,2,FALSE),4)=LEFT(RecordTable[[#This Row],[CloneBarcode]],4),"match","MISMATCH"),"dead")</f>
        <v>dead</v>
      </c>
      <c r="F6568" s="92" t="str">
        <f>_xlfn.IFNA(INDEX(Table6[[#All],[Location]],MATCH(RecordTable[[#This Row],[METRC]],Table6[Tag],0)),"DEAD")</f>
        <v>DEAD</v>
      </c>
    </row>
    <row r="6569" spans="1:6" x14ac:dyDescent="0.25">
      <c r="A6569" t="s">
        <v>938</v>
      </c>
      <c r="B6569" t="s">
        <v>2723</v>
      </c>
      <c r="C6569" s="18" t="s">
        <v>7378</v>
      </c>
      <c r="D6569" s="92">
        <v>44091</v>
      </c>
      <c r="E6569" s="92" t="str">
        <f>_xlfn.IFNA(IF(LEFT(VLOOKUP(RecordTable[[#This Row],[METRC]],METRC!A:B,2,FALSE),4)=LEFT(RecordTable[[#This Row],[CloneBarcode]],4),"match","MISMATCH"),"dead")</f>
        <v>dead</v>
      </c>
      <c r="F6569" s="92" t="str">
        <f>_xlfn.IFNA(INDEX(Table6[[#All],[Location]],MATCH(RecordTable[[#This Row],[METRC]],Table6[Tag],0)),"DEAD")</f>
        <v>DEAD</v>
      </c>
    </row>
    <row r="6570" spans="1:6" x14ac:dyDescent="0.25">
      <c r="A6570" t="s">
        <v>1137</v>
      </c>
      <c r="B6570" t="s">
        <v>2750</v>
      </c>
      <c r="C6570" s="18" t="s">
        <v>7379</v>
      </c>
      <c r="D6570" s="92">
        <v>44091</v>
      </c>
      <c r="E6570" s="92" t="str">
        <f>_xlfn.IFNA(IF(LEFT(VLOOKUP(RecordTable[[#This Row],[METRC]],METRC!A:B,2,FALSE),4)=LEFT(RecordTable[[#This Row],[CloneBarcode]],4),"match","MISMATCH"),"dead")</f>
        <v>dead</v>
      </c>
      <c r="F6570" s="92" t="str">
        <f>_xlfn.IFNA(INDEX(Table6[[#All],[Location]],MATCH(RecordTable[[#This Row],[METRC]],Table6[Tag],0)),"DEAD")</f>
        <v>DEAD</v>
      </c>
    </row>
    <row r="6571" spans="1:6" x14ac:dyDescent="0.25">
      <c r="A6571" t="s">
        <v>253</v>
      </c>
      <c r="B6571" t="s">
        <v>2859</v>
      </c>
      <c r="C6571" s="18" t="s">
        <v>2860</v>
      </c>
      <c r="D6571" s="92">
        <v>44091</v>
      </c>
      <c r="E6571" s="92" t="str">
        <f>_xlfn.IFNA(IF(LEFT(VLOOKUP(RecordTable[[#This Row],[METRC]],METRC!A:B,2,FALSE),4)=LEFT(RecordTable[[#This Row],[CloneBarcode]],4),"match","MISMATCH"),"dead")</f>
        <v>dead</v>
      </c>
      <c r="F6571" s="92" t="str">
        <f>_xlfn.IFNA(INDEX(Table6[[#All],[Location]],MATCH(RecordTable[[#This Row],[METRC]],Table6[Tag],0)),"DEAD")</f>
        <v>DEAD</v>
      </c>
    </row>
    <row r="6572" spans="1:6" x14ac:dyDescent="0.25">
      <c r="A6572" t="s">
        <v>6370</v>
      </c>
      <c r="B6572" t="s">
        <v>2642</v>
      </c>
      <c r="C6572" s="18" t="s">
        <v>7450</v>
      </c>
      <c r="D6572" s="92">
        <v>44091</v>
      </c>
      <c r="E6572" s="92" t="str">
        <f>_xlfn.IFNA(IF(LEFT(VLOOKUP(RecordTable[[#This Row],[METRC]],METRC!A:B,2,FALSE),4)=LEFT(RecordTable[[#This Row],[CloneBarcode]],4),"match","MISMATCH"),"dead")</f>
        <v>dead</v>
      </c>
      <c r="F6572" s="92" t="str">
        <f>_xlfn.IFNA(INDEX(Table6[[#All],[Location]],MATCH(RecordTable[[#This Row],[METRC]],Table6[Tag],0)),"DEAD")</f>
        <v>DEAD</v>
      </c>
    </row>
    <row r="6573" spans="1:6" x14ac:dyDescent="0.25">
      <c r="A6573" t="s">
        <v>1071</v>
      </c>
      <c r="B6573" t="s">
        <v>62</v>
      </c>
      <c r="C6573" s="18" t="s">
        <v>7386</v>
      </c>
      <c r="D6573" s="92">
        <v>44091</v>
      </c>
      <c r="E6573" s="92" t="str">
        <f>_xlfn.IFNA(IF(LEFT(VLOOKUP(RecordTable[[#This Row],[METRC]],METRC!A:B,2,FALSE),4)=LEFT(RecordTable[[#This Row],[CloneBarcode]],4),"match","MISMATCH"),"dead")</f>
        <v>dead</v>
      </c>
      <c r="F6573" s="92" t="str">
        <f>_xlfn.IFNA(INDEX(Table6[[#All],[Location]],MATCH(RecordTable[[#This Row],[METRC]],Table6[Tag],0)),"DEAD")</f>
        <v>DEAD</v>
      </c>
    </row>
    <row r="6574" spans="1:6" x14ac:dyDescent="0.25">
      <c r="A6574" t="s">
        <v>241</v>
      </c>
      <c r="B6574" t="s">
        <v>2846</v>
      </c>
      <c r="C6574" s="18" t="s">
        <v>2847</v>
      </c>
      <c r="D6574" s="92">
        <v>44091</v>
      </c>
      <c r="E6574" s="92" t="str">
        <f>_xlfn.IFNA(IF(LEFT(VLOOKUP(RecordTable[[#This Row],[METRC]],METRC!A:B,2,FALSE),4)=LEFT(RecordTable[[#This Row],[CloneBarcode]],4),"match","MISMATCH"),"dead")</f>
        <v>dead</v>
      </c>
      <c r="F6574" s="92" t="str">
        <f>_xlfn.IFNA(INDEX(Table6[[#All],[Location]],MATCH(RecordTable[[#This Row],[METRC]],Table6[Tag],0)),"DEAD")</f>
        <v>DEAD</v>
      </c>
    </row>
    <row r="6575" spans="1:6" x14ac:dyDescent="0.25">
      <c r="A6575" t="s">
        <v>5561</v>
      </c>
      <c r="B6575" t="s">
        <v>2679</v>
      </c>
      <c r="C6575" s="18" t="s">
        <v>7457</v>
      </c>
      <c r="D6575" s="92">
        <v>44091</v>
      </c>
      <c r="E6575" s="92" t="str">
        <f>_xlfn.IFNA(IF(LEFT(VLOOKUP(RecordTable[[#This Row],[METRC]],METRC!A:B,2,FALSE),4)=LEFT(RecordTable[[#This Row],[CloneBarcode]],4),"match","MISMATCH"),"dead")</f>
        <v>dead</v>
      </c>
      <c r="F6575" s="92" t="str">
        <f>_xlfn.IFNA(INDEX(Table6[[#All],[Location]],MATCH(RecordTable[[#This Row],[METRC]],Table6[Tag],0)),"DEAD")</f>
        <v>DEAD</v>
      </c>
    </row>
    <row r="6576" spans="1:6" x14ac:dyDescent="0.25">
      <c r="A6576" t="s">
        <v>228</v>
      </c>
      <c r="B6576" t="s">
        <v>229</v>
      </c>
      <c r="C6576" s="18" t="s">
        <v>2834</v>
      </c>
      <c r="D6576" s="92">
        <v>44091</v>
      </c>
      <c r="E6576" s="92" t="str">
        <f>_xlfn.IFNA(IF(LEFT(VLOOKUP(RecordTable[[#This Row],[METRC]],METRC!A:B,2,FALSE),4)=LEFT(RecordTable[[#This Row],[CloneBarcode]],4),"match","MISMATCH"),"dead")</f>
        <v>dead</v>
      </c>
      <c r="F6576" s="92" t="str">
        <f>_xlfn.IFNA(INDEX(Table6[[#All],[Location]],MATCH(RecordTable[[#This Row],[METRC]],Table6[Tag],0)),"DEAD")</f>
        <v>DEAD</v>
      </c>
    </row>
    <row r="6577" spans="1:6" x14ac:dyDescent="0.25">
      <c r="A6577" t="s">
        <v>997</v>
      </c>
      <c r="B6577" t="s">
        <v>62</v>
      </c>
      <c r="C6577" s="18" t="s">
        <v>7390</v>
      </c>
      <c r="D6577" s="92">
        <v>44091</v>
      </c>
      <c r="E6577" s="92" t="str">
        <f>_xlfn.IFNA(IF(LEFT(VLOOKUP(RecordTable[[#This Row],[METRC]],METRC!A:B,2,FALSE),4)=LEFT(RecordTable[[#This Row],[CloneBarcode]],4),"match","MISMATCH"),"dead")</f>
        <v>dead</v>
      </c>
      <c r="F6577" s="92" t="str">
        <f>_xlfn.IFNA(INDEX(Table6[[#All],[Location]],MATCH(RecordTable[[#This Row],[METRC]],Table6[Tag],0)),"DEAD")</f>
        <v>DEAD</v>
      </c>
    </row>
    <row r="6578" spans="1:6" x14ac:dyDescent="0.25">
      <c r="A6578" t="s">
        <v>162</v>
      </c>
      <c r="B6578" t="s">
        <v>2667</v>
      </c>
      <c r="C6578" s="18" t="s">
        <v>2765</v>
      </c>
      <c r="D6578" s="92">
        <v>44091</v>
      </c>
      <c r="E6578" s="92" t="str">
        <f>_xlfn.IFNA(IF(LEFT(VLOOKUP(RecordTable[[#This Row],[METRC]],METRC!A:B,2,FALSE),4)=LEFT(RecordTable[[#This Row],[CloneBarcode]],4),"match","MISMATCH"),"dead")</f>
        <v>dead</v>
      </c>
      <c r="F6578" s="92" t="str">
        <f>_xlfn.IFNA(INDEX(Table6[[#All],[Location]],MATCH(RecordTable[[#This Row],[METRC]],Table6[Tag],0)),"DEAD")</f>
        <v>DEAD</v>
      </c>
    </row>
    <row r="6579" spans="1:6" x14ac:dyDescent="0.25">
      <c r="A6579" t="s">
        <v>6553</v>
      </c>
      <c r="B6579" t="s">
        <v>2645</v>
      </c>
      <c r="C6579" s="18" t="s">
        <v>7452</v>
      </c>
      <c r="D6579" s="92">
        <v>44091</v>
      </c>
      <c r="E6579" s="92" t="str">
        <f>_xlfn.IFNA(IF(LEFT(VLOOKUP(RecordTable[[#This Row],[METRC]],METRC!A:B,2,FALSE),4)=LEFT(RecordTable[[#This Row],[CloneBarcode]],4),"match","MISMATCH"),"dead")</f>
        <v>dead</v>
      </c>
      <c r="F6579" s="92" t="str">
        <f>_xlfn.IFNA(INDEX(Table6[[#All],[Location]],MATCH(RecordTable[[#This Row],[METRC]],Table6[Tag],0)),"DEAD")</f>
        <v>DEAD</v>
      </c>
    </row>
    <row r="6580" spans="1:6" x14ac:dyDescent="0.25">
      <c r="A6580" t="s">
        <v>5025</v>
      </c>
      <c r="B6580" t="s">
        <v>7349</v>
      </c>
      <c r="C6580" s="18" t="s">
        <v>7350</v>
      </c>
      <c r="D6580" s="92">
        <v>44091</v>
      </c>
      <c r="E6580" s="92" t="str">
        <f>_xlfn.IFNA(IF(LEFT(VLOOKUP(RecordTable[[#This Row],[METRC]],METRC!A:B,2,FALSE),4)=LEFT(RecordTable[[#This Row],[CloneBarcode]],4),"match","MISMATCH"),"dead")</f>
        <v>dead</v>
      </c>
      <c r="F6580" s="92" t="str">
        <f>_xlfn.IFNA(INDEX(Table6[[#All],[Location]],MATCH(RecordTable[[#This Row],[METRC]],Table6[Tag],0)),"DEAD")</f>
        <v>DEAD</v>
      </c>
    </row>
    <row r="6581" spans="1:6" x14ac:dyDescent="0.25">
      <c r="A6581" t="s">
        <v>903</v>
      </c>
      <c r="B6581" t="s">
        <v>2679</v>
      </c>
      <c r="C6581" s="18" t="s">
        <v>7385</v>
      </c>
      <c r="D6581" s="92">
        <v>44091</v>
      </c>
      <c r="E6581" s="92" t="str">
        <f>_xlfn.IFNA(IF(LEFT(VLOOKUP(RecordTable[[#This Row],[METRC]],METRC!A:B,2,FALSE),4)=LEFT(RecordTable[[#This Row],[CloneBarcode]],4),"match","MISMATCH"),"dead")</f>
        <v>dead</v>
      </c>
      <c r="F6581" s="92" t="str">
        <f>_xlfn.IFNA(INDEX(Table6[[#All],[Location]],MATCH(RecordTable[[#This Row],[METRC]],Table6[Tag],0)),"DEAD")</f>
        <v>DEAD</v>
      </c>
    </row>
    <row r="6582" spans="1:6" x14ac:dyDescent="0.25">
      <c r="A6582" t="s">
        <v>208</v>
      </c>
      <c r="B6582" t="s">
        <v>2794</v>
      </c>
      <c r="C6582" s="18" t="s">
        <v>2795</v>
      </c>
      <c r="D6582" s="92">
        <v>44091</v>
      </c>
      <c r="E6582" s="92" t="str">
        <f>_xlfn.IFNA(IF(LEFT(VLOOKUP(RecordTable[[#This Row],[METRC]],METRC!A:B,2,FALSE),4)=LEFT(RecordTable[[#This Row],[CloneBarcode]],4),"match","MISMATCH"),"dead")</f>
        <v>dead</v>
      </c>
      <c r="F6582" s="92" t="str">
        <f>_xlfn.IFNA(INDEX(Table6[[#All],[Location]],MATCH(RecordTable[[#This Row],[METRC]],Table6[Tag],0)),"DEAD")</f>
        <v>DEAD</v>
      </c>
    </row>
    <row r="6583" spans="1:6" x14ac:dyDescent="0.25">
      <c r="A6583" t="s">
        <v>159</v>
      </c>
      <c r="B6583" t="s">
        <v>2659</v>
      </c>
      <c r="C6583" s="18" t="s">
        <v>2763</v>
      </c>
      <c r="D6583" s="92">
        <v>44091</v>
      </c>
      <c r="E6583" s="92" t="str">
        <f>_xlfn.IFNA(IF(LEFT(VLOOKUP(RecordTable[[#This Row],[METRC]],METRC!A:B,2,FALSE),4)=LEFT(RecordTable[[#This Row],[CloneBarcode]],4),"match","MISMATCH"),"dead")</f>
        <v>dead</v>
      </c>
      <c r="F6583" s="92" t="str">
        <f>_xlfn.IFNA(INDEX(Table6[[#All],[Location]],MATCH(RecordTable[[#This Row],[METRC]],Table6[Tag],0)),"DEAD")</f>
        <v>DEAD</v>
      </c>
    </row>
    <row r="6584" spans="1:6" x14ac:dyDescent="0.25">
      <c r="A6584" t="s">
        <v>235</v>
      </c>
      <c r="B6584" t="s">
        <v>2639</v>
      </c>
      <c r="C6584" s="18" t="s">
        <v>2840</v>
      </c>
      <c r="D6584" s="92">
        <v>44091</v>
      </c>
      <c r="E6584" s="92" t="str">
        <f>_xlfn.IFNA(IF(LEFT(VLOOKUP(RecordTable[[#This Row],[METRC]],METRC!A:B,2,FALSE),4)=LEFT(RecordTable[[#This Row],[CloneBarcode]],4),"match","MISMATCH"),"dead")</f>
        <v>dead</v>
      </c>
      <c r="F6584" s="92" t="str">
        <f>_xlfn.IFNA(INDEX(Table6[[#All],[Location]],MATCH(RecordTable[[#This Row],[METRC]],Table6[Tag],0)),"DEAD")</f>
        <v>DEAD</v>
      </c>
    </row>
    <row r="6585" spans="1:6" x14ac:dyDescent="0.25">
      <c r="A6585" t="s">
        <v>5429</v>
      </c>
      <c r="B6585" t="s">
        <v>229</v>
      </c>
      <c r="C6585" s="18" t="s">
        <v>7446</v>
      </c>
      <c r="D6585" s="92">
        <v>44091</v>
      </c>
      <c r="E6585" s="92" t="str">
        <f>_xlfn.IFNA(IF(LEFT(VLOOKUP(RecordTable[[#This Row],[METRC]],METRC!A:B,2,FALSE),4)=LEFT(RecordTable[[#This Row],[CloneBarcode]],4),"match","MISMATCH"),"dead")</f>
        <v>dead</v>
      </c>
      <c r="F6585" s="92" t="str">
        <f>_xlfn.IFNA(INDEX(Table6[[#All],[Location]],MATCH(RecordTable[[#This Row],[METRC]],Table6[Tag],0)),"DEAD")</f>
        <v>DEAD</v>
      </c>
    </row>
    <row r="6586" spans="1:6" x14ac:dyDescent="0.25">
      <c r="A6586" t="s">
        <v>5725</v>
      </c>
      <c r="B6586" t="s">
        <v>2676</v>
      </c>
      <c r="C6586" s="18" t="s">
        <v>7499</v>
      </c>
      <c r="D6586" s="92">
        <v>44091</v>
      </c>
      <c r="E6586" s="92" t="str">
        <f>_xlfn.IFNA(IF(LEFT(VLOOKUP(RecordTable[[#This Row],[METRC]],METRC!A:B,2,FALSE),4)=LEFT(RecordTable[[#This Row],[CloneBarcode]],4),"match","MISMATCH"),"dead")</f>
        <v>dead</v>
      </c>
      <c r="F6586" s="92" t="str">
        <f>_xlfn.IFNA(INDEX(Table6[[#All],[Location]],MATCH(RecordTable[[#This Row],[METRC]],Table6[Tag],0)),"DEAD")</f>
        <v>DEAD</v>
      </c>
    </row>
    <row r="6587" spans="1:6" x14ac:dyDescent="0.25">
      <c r="A6587" t="s">
        <v>7017</v>
      </c>
      <c r="B6587" t="s">
        <v>117</v>
      </c>
      <c r="C6587" s="18" t="s">
        <v>7451</v>
      </c>
      <c r="D6587" s="92">
        <v>44091</v>
      </c>
      <c r="E6587" s="92" t="str">
        <f>_xlfn.IFNA(IF(LEFT(VLOOKUP(RecordTable[[#This Row],[METRC]],METRC!A:B,2,FALSE),4)=LEFT(RecordTable[[#This Row],[CloneBarcode]],4),"match","MISMATCH"),"dead")</f>
        <v>dead</v>
      </c>
      <c r="F6587" s="92" t="str">
        <f>_xlfn.IFNA(INDEX(Table6[[#All],[Location]],MATCH(RecordTable[[#This Row],[METRC]],Table6[Tag],0)),"DEAD")</f>
        <v>DEAD</v>
      </c>
    </row>
    <row r="6588" spans="1:6" x14ac:dyDescent="0.25">
      <c r="A6588" t="s">
        <v>5037</v>
      </c>
      <c r="B6588" t="s">
        <v>7360</v>
      </c>
      <c r="C6588" s="18" t="s">
        <v>7361</v>
      </c>
      <c r="D6588" s="92">
        <v>44091</v>
      </c>
      <c r="E6588" s="92" t="str">
        <f>_xlfn.IFNA(IF(LEFT(VLOOKUP(RecordTable[[#This Row],[METRC]],METRC!A:B,2,FALSE),4)=LEFT(RecordTable[[#This Row],[CloneBarcode]],4),"match","MISMATCH"),"dead")</f>
        <v>dead</v>
      </c>
      <c r="F6588" s="92" t="str">
        <f>_xlfn.IFNA(INDEX(Table6[[#All],[Location]],MATCH(RecordTable[[#This Row],[METRC]],Table6[Tag],0)),"DEAD")</f>
        <v>DEAD</v>
      </c>
    </row>
    <row r="6589" spans="1:6" x14ac:dyDescent="0.25">
      <c r="A6589" t="s">
        <v>169</v>
      </c>
      <c r="B6589" t="s">
        <v>2636</v>
      </c>
      <c r="C6589" s="18" t="s">
        <v>2770</v>
      </c>
      <c r="D6589" s="92">
        <v>44091</v>
      </c>
      <c r="E6589" s="92" t="str">
        <f>_xlfn.IFNA(IF(LEFT(VLOOKUP(RecordTable[[#This Row],[METRC]],METRC!A:B,2,FALSE),4)=LEFT(RecordTable[[#This Row],[CloneBarcode]],4),"match","MISMATCH"),"dead")</f>
        <v>dead</v>
      </c>
      <c r="F6589" s="92" t="str">
        <f>_xlfn.IFNA(INDEX(Table6[[#All],[Location]],MATCH(RecordTable[[#This Row],[METRC]],Table6[Tag],0)),"DEAD")</f>
        <v>DEAD</v>
      </c>
    </row>
    <row r="6590" spans="1:6" x14ac:dyDescent="0.25">
      <c r="A6590" t="s">
        <v>5030</v>
      </c>
      <c r="B6590" t="s">
        <v>7347</v>
      </c>
      <c r="C6590" s="18" t="s">
        <v>7348</v>
      </c>
      <c r="D6590" s="92">
        <v>44091</v>
      </c>
      <c r="E6590" s="92" t="str">
        <f>_xlfn.IFNA(IF(LEFT(VLOOKUP(RecordTable[[#This Row],[METRC]],METRC!A:B,2,FALSE),4)=LEFT(RecordTable[[#This Row],[CloneBarcode]],4),"match","MISMATCH"),"dead")</f>
        <v>dead</v>
      </c>
      <c r="F6590" s="92" t="str">
        <f>_xlfn.IFNA(INDEX(Table6[[#All],[Location]],MATCH(RecordTable[[#This Row],[METRC]],Table6[Tag],0)),"DEAD")</f>
        <v>DEAD</v>
      </c>
    </row>
    <row r="6591" spans="1:6" x14ac:dyDescent="0.25">
      <c r="A6591" t="s">
        <v>198</v>
      </c>
      <c r="B6591" t="s">
        <v>283</v>
      </c>
      <c r="C6591" s="18" t="s">
        <v>2787</v>
      </c>
      <c r="D6591" s="92">
        <v>44091</v>
      </c>
      <c r="E6591" s="92" t="str">
        <f>_xlfn.IFNA(IF(LEFT(VLOOKUP(RecordTable[[#This Row],[METRC]],METRC!A:B,2,FALSE),4)=LEFT(RecordTable[[#This Row],[CloneBarcode]],4),"match","MISMATCH"),"dead")</f>
        <v>dead</v>
      </c>
      <c r="F6591" s="92" t="str">
        <f>_xlfn.IFNA(INDEX(Table6[[#All],[Location]],MATCH(RecordTable[[#This Row],[METRC]],Table6[Tag],0)),"DEAD")</f>
        <v>DEAD</v>
      </c>
    </row>
    <row r="6592" spans="1:6" x14ac:dyDescent="0.25">
      <c r="A6592" t="s">
        <v>154</v>
      </c>
      <c r="B6592" t="s">
        <v>2659</v>
      </c>
      <c r="C6592" s="18" t="s">
        <v>2760</v>
      </c>
      <c r="D6592" s="92">
        <v>44091</v>
      </c>
      <c r="E6592" s="92" t="str">
        <f>_xlfn.IFNA(IF(LEFT(VLOOKUP(RecordTable[[#This Row],[METRC]],METRC!A:B,2,FALSE),4)=LEFT(RecordTable[[#This Row],[CloneBarcode]],4),"match","MISMATCH"),"dead")</f>
        <v>dead</v>
      </c>
      <c r="F6592" s="92" t="str">
        <f>_xlfn.IFNA(INDEX(Table6[[#All],[Location]],MATCH(RecordTable[[#This Row],[METRC]],Table6[Tag],0)),"DEAD")</f>
        <v>DEAD</v>
      </c>
    </row>
    <row r="6593" spans="1:6" x14ac:dyDescent="0.25">
      <c r="A6593" t="s">
        <v>171</v>
      </c>
      <c r="B6593" t="s">
        <v>2715</v>
      </c>
      <c r="C6593" s="18" t="s">
        <v>2771</v>
      </c>
      <c r="D6593" s="92">
        <v>44091</v>
      </c>
      <c r="E6593" s="92" t="str">
        <f>_xlfn.IFNA(IF(LEFT(VLOOKUP(RecordTable[[#This Row],[METRC]],METRC!A:B,2,FALSE),4)=LEFT(RecordTable[[#This Row],[CloneBarcode]],4),"match","MISMATCH"),"dead")</f>
        <v>dead</v>
      </c>
      <c r="F6593" s="92" t="str">
        <f>_xlfn.IFNA(INDEX(Table6[[#All],[Location]],MATCH(RecordTable[[#This Row],[METRC]],Table6[Tag],0)),"DEAD")</f>
        <v>DEAD</v>
      </c>
    </row>
    <row r="6594" spans="1:6" x14ac:dyDescent="0.25">
      <c r="A6594" t="s">
        <v>153</v>
      </c>
      <c r="B6594" t="s">
        <v>2629</v>
      </c>
      <c r="C6594" s="18" t="s">
        <v>2759</v>
      </c>
      <c r="D6594" s="92">
        <v>44091</v>
      </c>
      <c r="E6594" s="92" t="str">
        <f>_xlfn.IFNA(IF(LEFT(VLOOKUP(RecordTable[[#This Row],[METRC]],METRC!A:B,2,FALSE),4)=LEFT(RecordTable[[#This Row],[CloneBarcode]],4),"match","MISMATCH"),"dead")</f>
        <v>dead</v>
      </c>
      <c r="F6594" s="92" t="str">
        <f>_xlfn.IFNA(INDEX(Table6[[#All],[Location]],MATCH(RecordTable[[#This Row],[METRC]],Table6[Tag],0)),"DEAD")</f>
        <v>DEAD</v>
      </c>
    </row>
    <row r="6595" spans="1:6" x14ac:dyDescent="0.25">
      <c r="A6595" t="s">
        <v>231</v>
      </c>
      <c r="B6595" t="s">
        <v>2639</v>
      </c>
      <c r="C6595" s="18" t="s">
        <v>2837</v>
      </c>
      <c r="D6595" s="92">
        <v>44091</v>
      </c>
      <c r="E6595" s="92" t="str">
        <f>_xlfn.IFNA(IF(LEFT(VLOOKUP(RecordTable[[#This Row],[METRC]],METRC!A:B,2,FALSE),4)=LEFT(RecordTable[[#This Row],[CloneBarcode]],4),"match","MISMATCH"),"dead")</f>
        <v>dead</v>
      </c>
      <c r="F6595" s="92" t="str">
        <f>_xlfn.IFNA(INDEX(Table6[[#All],[Location]],MATCH(RecordTable[[#This Row],[METRC]],Table6[Tag],0)),"DEAD")</f>
        <v>DEAD</v>
      </c>
    </row>
    <row r="6596" spans="1:6" x14ac:dyDescent="0.25">
      <c r="A6596" t="s">
        <v>262</v>
      </c>
      <c r="B6596" t="s">
        <v>229</v>
      </c>
      <c r="C6596" s="18" t="s">
        <v>2875</v>
      </c>
      <c r="D6596" s="92">
        <v>44091</v>
      </c>
      <c r="E6596" s="92" t="str">
        <f>_xlfn.IFNA(IF(LEFT(VLOOKUP(RecordTable[[#This Row],[METRC]],METRC!A:B,2,FALSE),4)=LEFT(RecordTable[[#This Row],[CloneBarcode]],4),"match","MISMATCH"),"dead")</f>
        <v>dead</v>
      </c>
      <c r="F6596" s="92" t="str">
        <f>_xlfn.IFNA(INDEX(Table6[[#All],[Location]],MATCH(RecordTable[[#This Row],[METRC]],Table6[Tag],0)),"DEAD")</f>
        <v>DEAD</v>
      </c>
    </row>
    <row r="6597" spans="1:6" x14ac:dyDescent="0.25">
      <c r="A6597" t="s">
        <v>160</v>
      </c>
      <c r="B6597" t="s">
        <v>117</v>
      </c>
      <c r="C6597" s="18" t="s">
        <v>2764</v>
      </c>
      <c r="D6597" s="92">
        <v>44091</v>
      </c>
      <c r="E6597" s="92" t="str">
        <f>_xlfn.IFNA(IF(LEFT(VLOOKUP(RecordTable[[#This Row],[METRC]],METRC!A:B,2,FALSE),4)=LEFT(RecordTable[[#This Row],[CloneBarcode]],4),"match","MISMATCH"),"dead")</f>
        <v>dead</v>
      </c>
      <c r="F6597" s="92" t="str">
        <f>_xlfn.IFNA(INDEX(Table6[[#All],[Location]],MATCH(RecordTable[[#This Row],[METRC]],Table6[Tag],0)),"DEAD")</f>
        <v>DEAD</v>
      </c>
    </row>
    <row r="6598" spans="1:6" x14ac:dyDescent="0.25">
      <c r="A6598" t="s">
        <v>5034</v>
      </c>
      <c r="B6598" t="s">
        <v>7326</v>
      </c>
      <c r="C6598" s="18" t="s">
        <v>7357</v>
      </c>
      <c r="D6598" s="92">
        <v>44091</v>
      </c>
      <c r="E6598" s="92" t="str">
        <f>_xlfn.IFNA(IF(LEFT(VLOOKUP(RecordTable[[#This Row],[METRC]],METRC!A:B,2,FALSE),4)=LEFT(RecordTable[[#This Row],[CloneBarcode]],4),"match","MISMATCH"),"dead")</f>
        <v>dead</v>
      </c>
      <c r="F6598" s="92" t="str">
        <f>_xlfn.IFNA(INDEX(Table6[[#All],[Location]],MATCH(RecordTable[[#This Row],[METRC]],Table6[Tag],0)),"DEAD")</f>
        <v>DEAD</v>
      </c>
    </row>
    <row r="6599" spans="1:6" x14ac:dyDescent="0.25">
      <c r="A6599" t="s">
        <v>5031</v>
      </c>
      <c r="B6599" t="s">
        <v>7358</v>
      </c>
      <c r="C6599" s="18" t="s">
        <v>7359</v>
      </c>
      <c r="D6599" s="92">
        <v>44091</v>
      </c>
      <c r="E6599" s="92" t="str">
        <f>_xlfn.IFNA(IF(LEFT(VLOOKUP(RecordTable[[#This Row],[METRC]],METRC!A:B,2,FALSE),4)=LEFT(RecordTable[[#This Row],[CloneBarcode]],4),"match","MISMATCH"),"dead")</f>
        <v>dead</v>
      </c>
      <c r="F6599" s="92" t="str">
        <f>_xlfn.IFNA(INDEX(Table6[[#All],[Location]],MATCH(RecordTable[[#This Row],[METRC]],Table6[Tag],0)),"DEAD")</f>
        <v>DEAD</v>
      </c>
    </row>
    <row r="6600" spans="1:6" x14ac:dyDescent="0.25">
      <c r="A6600" t="s">
        <v>200</v>
      </c>
      <c r="B6600" t="s">
        <v>2649</v>
      </c>
      <c r="C6600" s="18" t="s">
        <v>2788</v>
      </c>
      <c r="D6600" s="92">
        <v>44091</v>
      </c>
      <c r="E6600" s="92" t="str">
        <f>_xlfn.IFNA(IF(LEFT(VLOOKUP(RecordTable[[#This Row],[METRC]],METRC!A:B,2,FALSE),4)=LEFT(RecordTable[[#This Row],[CloneBarcode]],4),"match","MISMATCH"),"dead")</f>
        <v>dead</v>
      </c>
      <c r="F6600" s="92" t="str">
        <f>_xlfn.IFNA(INDEX(Table6[[#All],[Location]],MATCH(RecordTable[[#This Row],[METRC]],Table6[Tag],0)),"DEAD")</f>
        <v>DEAD</v>
      </c>
    </row>
    <row r="6601" spans="1:6" x14ac:dyDescent="0.25">
      <c r="A6601" t="s">
        <v>6875</v>
      </c>
      <c r="B6601" t="s">
        <v>283</v>
      </c>
      <c r="C6601" s="18" t="s">
        <v>7456</v>
      </c>
      <c r="D6601" s="92">
        <v>44091</v>
      </c>
      <c r="E6601" s="92" t="str">
        <f>_xlfn.IFNA(IF(LEFT(VLOOKUP(RecordTable[[#This Row],[METRC]],METRC!A:B,2,FALSE),4)=LEFT(RecordTable[[#This Row],[CloneBarcode]],4),"match","MISMATCH"),"dead")</f>
        <v>dead</v>
      </c>
      <c r="F6601" s="92" t="str">
        <f>_xlfn.IFNA(INDEX(Table6[[#All],[Location]],MATCH(RecordTable[[#This Row],[METRC]],Table6[Tag],0)),"DEAD")</f>
        <v>DEAD</v>
      </c>
    </row>
    <row r="6602" spans="1:6" x14ac:dyDescent="0.25">
      <c r="A6602" t="s">
        <v>2541</v>
      </c>
      <c r="B6602" t="s">
        <v>2649</v>
      </c>
      <c r="C6602" s="18" t="s">
        <v>7392</v>
      </c>
      <c r="D6602" s="92">
        <v>44091</v>
      </c>
      <c r="E6602" s="92" t="str">
        <f>_xlfn.IFNA(IF(LEFT(VLOOKUP(RecordTable[[#This Row],[METRC]],METRC!A:B,2,FALSE),4)=LEFT(RecordTable[[#This Row],[CloneBarcode]],4),"match","MISMATCH"),"dead")</f>
        <v>dead</v>
      </c>
      <c r="F6602" s="92" t="str">
        <f>_xlfn.IFNA(INDEX(Table6[[#All],[Location]],MATCH(RecordTable[[#This Row],[METRC]],Table6[Tag],0)),"DEAD")</f>
        <v>DEAD</v>
      </c>
    </row>
    <row r="6603" spans="1:6" x14ac:dyDescent="0.25">
      <c r="A6603" t="s">
        <v>167</v>
      </c>
      <c r="B6603" t="s">
        <v>2667</v>
      </c>
      <c r="C6603" s="18" t="s">
        <v>2768</v>
      </c>
      <c r="D6603" s="92">
        <v>44091</v>
      </c>
      <c r="E6603" s="92" t="str">
        <f>_xlfn.IFNA(IF(LEFT(VLOOKUP(RecordTable[[#This Row],[METRC]],METRC!A:B,2,FALSE),4)=LEFT(RecordTable[[#This Row],[CloneBarcode]],4),"match","MISMATCH"),"dead")</f>
        <v>dead</v>
      </c>
      <c r="F6603" s="92" t="str">
        <f>_xlfn.IFNA(INDEX(Table6[[#All],[Location]],MATCH(RecordTable[[#This Row],[METRC]],Table6[Tag],0)),"DEAD")</f>
        <v>DEAD</v>
      </c>
    </row>
    <row r="6604" spans="1:6" x14ac:dyDescent="0.25">
      <c r="A6604" t="s">
        <v>5560</v>
      </c>
      <c r="B6604" t="s">
        <v>2679</v>
      </c>
      <c r="C6604" s="18" t="s">
        <v>7458</v>
      </c>
      <c r="D6604" s="92">
        <v>44091</v>
      </c>
      <c r="E6604" s="92" t="str">
        <f>_xlfn.IFNA(IF(LEFT(VLOOKUP(RecordTable[[#This Row],[METRC]],METRC!A:B,2,FALSE),4)=LEFT(RecordTable[[#This Row],[CloneBarcode]],4),"match","MISMATCH"),"dead")</f>
        <v>dead</v>
      </c>
      <c r="F6604" s="92" t="str">
        <f>_xlfn.IFNA(INDEX(Table6[[#All],[Location]],MATCH(RecordTable[[#This Row],[METRC]],Table6[Tag],0)),"DEAD")</f>
        <v>DEAD</v>
      </c>
    </row>
    <row r="6605" spans="1:6" x14ac:dyDescent="0.25">
      <c r="A6605" t="s">
        <v>6550</v>
      </c>
      <c r="B6605" t="s">
        <v>2645</v>
      </c>
      <c r="C6605" s="18" t="s">
        <v>7497</v>
      </c>
      <c r="D6605" s="92">
        <v>44091</v>
      </c>
      <c r="E6605" s="92" t="str">
        <f>_xlfn.IFNA(IF(LEFT(VLOOKUP(RecordTable[[#This Row],[METRC]],METRC!A:B,2,FALSE),4)=LEFT(RecordTable[[#This Row],[CloneBarcode]],4),"match","MISMATCH"),"dead")</f>
        <v>dead</v>
      </c>
      <c r="F6605" s="92" t="str">
        <f>_xlfn.IFNA(INDEX(Table6[[#All],[Location]],MATCH(RecordTable[[#This Row],[METRC]],Table6[Tag],0)),"DEAD")</f>
        <v>DEAD</v>
      </c>
    </row>
    <row r="6606" spans="1:6" x14ac:dyDescent="0.25">
      <c r="A6606" t="s">
        <v>2572</v>
      </c>
      <c r="B6606" t="s">
        <v>2649</v>
      </c>
      <c r="C6606" s="18" t="s">
        <v>7388</v>
      </c>
      <c r="D6606" s="92">
        <v>44091</v>
      </c>
      <c r="E6606" s="92" t="str">
        <f>_xlfn.IFNA(IF(LEFT(VLOOKUP(RecordTable[[#This Row],[METRC]],METRC!A:B,2,FALSE),4)=LEFT(RecordTable[[#This Row],[CloneBarcode]],4),"match","MISMATCH"),"dead")</f>
        <v>dead</v>
      </c>
      <c r="F6606" s="92" t="str">
        <f>_xlfn.IFNA(INDEX(Table6[[#All],[Location]],MATCH(RecordTable[[#This Row],[METRC]],Table6[Tag],0)),"DEAD")</f>
        <v>DEAD</v>
      </c>
    </row>
    <row r="6607" spans="1:6" x14ac:dyDescent="0.25">
      <c r="A6607" t="s">
        <v>912</v>
      </c>
      <c r="B6607" t="s">
        <v>2679</v>
      </c>
      <c r="C6607" s="18" t="s">
        <v>7387</v>
      </c>
      <c r="D6607" s="92">
        <v>44091</v>
      </c>
      <c r="E6607" s="92" t="str">
        <f>_xlfn.IFNA(IF(LEFT(VLOOKUP(RecordTable[[#This Row],[METRC]],METRC!A:B,2,FALSE),4)=LEFT(RecordTable[[#This Row],[CloneBarcode]],4),"match","MISMATCH"),"dead")</f>
        <v>dead</v>
      </c>
      <c r="F6607" s="92" t="str">
        <f>_xlfn.IFNA(INDEX(Table6[[#All],[Location]],MATCH(RecordTable[[#This Row],[METRC]],Table6[Tag],0)),"DEAD")</f>
        <v>DEAD</v>
      </c>
    </row>
    <row r="6608" spans="1:6" x14ac:dyDescent="0.25">
      <c r="A6608" t="s">
        <v>7267</v>
      </c>
      <c r="B6608" t="s">
        <v>2669</v>
      </c>
      <c r="C6608" s="18" t="s">
        <v>7459</v>
      </c>
      <c r="D6608" s="92">
        <v>44091</v>
      </c>
      <c r="E6608" s="92" t="str">
        <f>_xlfn.IFNA(IF(LEFT(VLOOKUP(RecordTable[[#This Row],[METRC]],METRC!A:B,2,FALSE),4)=LEFT(RecordTable[[#This Row],[CloneBarcode]],4),"match","MISMATCH"),"dead")</f>
        <v>dead</v>
      </c>
      <c r="F6608" s="92" t="str">
        <f>_xlfn.IFNA(INDEX(Table6[[#All],[Location]],MATCH(RecordTable[[#This Row],[METRC]],Table6[Tag],0)),"DEAD")</f>
        <v>DEAD</v>
      </c>
    </row>
    <row r="6609" spans="1:6" x14ac:dyDescent="0.25">
      <c r="A6609" t="s">
        <v>5036</v>
      </c>
      <c r="B6609" t="s">
        <v>7337</v>
      </c>
      <c r="C6609" s="18" t="s">
        <v>7338</v>
      </c>
      <c r="D6609" s="92">
        <v>44091</v>
      </c>
      <c r="E6609" s="92" t="str">
        <f>_xlfn.IFNA(IF(LEFT(VLOOKUP(RecordTable[[#This Row],[METRC]],METRC!A:B,2,FALSE),4)=LEFT(RecordTable[[#This Row],[CloneBarcode]],4),"match","MISMATCH"),"dead")</f>
        <v>dead</v>
      </c>
      <c r="F6609" s="92" t="str">
        <f>_xlfn.IFNA(INDEX(Table6[[#All],[Location]],MATCH(RecordTable[[#This Row],[METRC]],Table6[Tag],0)),"DEAD")</f>
        <v>DEAD</v>
      </c>
    </row>
    <row r="6610" spans="1:6" x14ac:dyDescent="0.25">
      <c r="A6610" t="s">
        <v>180</v>
      </c>
      <c r="B6610" t="s">
        <v>2715</v>
      </c>
      <c r="C6610" s="18" t="s">
        <v>2776</v>
      </c>
      <c r="D6610" s="92">
        <v>44091</v>
      </c>
      <c r="E6610" s="92" t="str">
        <f>_xlfn.IFNA(IF(LEFT(VLOOKUP(RecordTable[[#This Row],[METRC]],METRC!A:B,2,FALSE),4)=LEFT(RecordTable[[#This Row],[CloneBarcode]],4),"match","MISMATCH"),"dead")</f>
        <v>dead</v>
      </c>
      <c r="F6610" s="92" t="str">
        <f>_xlfn.IFNA(INDEX(Table6[[#All],[Location]],MATCH(RecordTable[[#This Row],[METRC]],Table6[Tag],0)),"DEAD")</f>
        <v>DEAD</v>
      </c>
    </row>
    <row r="6611" spans="1:6" x14ac:dyDescent="0.25">
      <c r="A6611" t="s">
        <v>1732</v>
      </c>
      <c r="B6611" t="s">
        <v>2659</v>
      </c>
      <c r="C6611" s="18" t="s">
        <v>7381</v>
      </c>
      <c r="D6611" s="92">
        <v>44091</v>
      </c>
      <c r="E6611" s="92" t="str">
        <f>_xlfn.IFNA(IF(LEFT(VLOOKUP(RecordTable[[#This Row],[METRC]],METRC!A:B,2,FALSE),4)=LEFT(RecordTable[[#This Row],[CloneBarcode]],4),"match","MISMATCH"),"dead")</f>
        <v>dead</v>
      </c>
      <c r="F6611" s="92" t="str">
        <f>_xlfn.IFNA(INDEX(Table6[[#All],[Location]],MATCH(RecordTable[[#This Row],[METRC]],Table6[Tag],0)),"DEAD")</f>
        <v>DEAD</v>
      </c>
    </row>
    <row r="6612" spans="1:6" x14ac:dyDescent="0.25">
      <c r="A6612" t="s">
        <v>264</v>
      </c>
      <c r="B6612" t="s">
        <v>229</v>
      </c>
      <c r="C6612" s="18" t="s">
        <v>2876</v>
      </c>
      <c r="D6612" s="92">
        <v>44091</v>
      </c>
      <c r="E6612" s="92" t="str">
        <f>_xlfn.IFNA(IF(LEFT(VLOOKUP(RecordTable[[#This Row],[METRC]],METRC!A:B,2,FALSE),4)=LEFT(RecordTable[[#This Row],[CloneBarcode]],4),"match","MISMATCH"),"dead")</f>
        <v>dead</v>
      </c>
      <c r="F6612" s="92" t="str">
        <f>_xlfn.IFNA(INDEX(Table6[[#All],[Location]],MATCH(RecordTable[[#This Row],[METRC]],Table6[Tag],0)),"DEAD")</f>
        <v>DEAD</v>
      </c>
    </row>
    <row r="6613" spans="1:6" x14ac:dyDescent="0.25">
      <c r="A6613" t="s">
        <v>5041</v>
      </c>
      <c r="B6613" t="s">
        <v>7341</v>
      </c>
      <c r="C6613" s="18" t="s">
        <v>7342</v>
      </c>
      <c r="D6613" s="92">
        <v>44091</v>
      </c>
      <c r="E6613" s="92" t="str">
        <f>_xlfn.IFNA(IF(LEFT(VLOOKUP(RecordTable[[#This Row],[METRC]],METRC!A:B,2,FALSE),4)=LEFT(RecordTable[[#This Row],[CloneBarcode]],4),"match","MISMATCH"),"dead")</f>
        <v>dead</v>
      </c>
      <c r="F6613" s="92" t="str">
        <f>_xlfn.IFNA(INDEX(Table6[[#All],[Location]],MATCH(RecordTable[[#This Row],[METRC]],Table6[Tag],0)),"DEAD")</f>
        <v>DEAD</v>
      </c>
    </row>
    <row r="6614" spans="1:6" x14ac:dyDescent="0.25">
      <c r="A6614" t="s">
        <v>212</v>
      </c>
      <c r="B6614" t="s">
        <v>2802</v>
      </c>
      <c r="C6614" s="18" t="s">
        <v>2803</v>
      </c>
      <c r="D6614" s="92">
        <v>44091</v>
      </c>
      <c r="E6614" s="92" t="str">
        <f>_xlfn.IFNA(IF(LEFT(VLOOKUP(RecordTable[[#This Row],[METRC]],METRC!A:B,2,FALSE),4)=LEFT(RecordTable[[#This Row],[CloneBarcode]],4),"match","MISMATCH"),"dead")</f>
        <v>dead</v>
      </c>
      <c r="F6614" s="92" t="str">
        <f>_xlfn.IFNA(INDEX(Table6[[#All],[Location]],MATCH(RecordTable[[#This Row],[METRC]],Table6[Tag],0)),"DEAD")</f>
        <v>DEAD</v>
      </c>
    </row>
    <row r="6615" spans="1:6" x14ac:dyDescent="0.25">
      <c r="A6615" t="s">
        <v>193</v>
      </c>
      <c r="B6615" t="s">
        <v>2649</v>
      </c>
      <c r="C6615" s="18" t="s">
        <v>2784</v>
      </c>
      <c r="D6615" s="92">
        <v>44091</v>
      </c>
      <c r="E6615" s="92" t="str">
        <f>_xlfn.IFNA(IF(LEFT(VLOOKUP(RecordTable[[#This Row],[METRC]],METRC!A:B,2,FALSE),4)=LEFT(RecordTable[[#This Row],[CloneBarcode]],4),"match","MISMATCH"),"dead")</f>
        <v>dead</v>
      </c>
      <c r="F6615" s="92" t="str">
        <f>_xlfn.IFNA(INDEX(Table6[[#All],[Location]],MATCH(RecordTable[[#This Row],[METRC]],Table6[Tag],0)),"DEAD")</f>
        <v>DEAD</v>
      </c>
    </row>
    <row r="6616" spans="1:6" x14ac:dyDescent="0.25">
      <c r="A6616" t="s">
        <v>7529</v>
      </c>
      <c r="B6616" t="s">
        <v>62</v>
      </c>
      <c r="C6616" s="18" t="s">
        <v>7627</v>
      </c>
      <c r="D6616" s="92">
        <v>44091</v>
      </c>
      <c r="E6616" s="92" t="str">
        <f>_xlfn.IFNA(IF(LEFT(VLOOKUP(RecordTable[[#This Row],[METRC]],METRC!A:B,2,FALSE),4)=LEFT(RecordTable[[#This Row],[CloneBarcode]],4),"match","MISMATCH"),"dead")</f>
        <v>match</v>
      </c>
      <c r="F6616" s="92" t="str">
        <f>_xlfn.IFNA(INDEX(Table6[[#All],[Location]],MATCH(RecordTable[[#This Row],[METRC]],Table6[Tag],0)),"DEAD")</f>
        <v>MOTHER</v>
      </c>
    </row>
    <row r="6617" spans="1:6" x14ac:dyDescent="0.25">
      <c r="A6617" t="s">
        <v>5029</v>
      </c>
      <c r="B6617" t="s">
        <v>7362</v>
      </c>
      <c r="C6617" s="18" t="s">
        <v>7363</v>
      </c>
      <c r="D6617" s="92">
        <v>44091</v>
      </c>
      <c r="E6617" s="92" t="str">
        <f>_xlfn.IFNA(IF(LEFT(VLOOKUP(RecordTable[[#This Row],[METRC]],METRC!A:B,2,FALSE),4)=LEFT(RecordTable[[#This Row],[CloneBarcode]],4),"match","MISMATCH"),"dead")</f>
        <v>dead</v>
      </c>
      <c r="F6617" s="92" t="str">
        <f>_xlfn.IFNA(INDEX(Table6[[#All],[Location]],MATCH(RecordTable[[#This Row],[METRC]],Table6[Tag],0)),"DEAD")</f>
        <v>DEAD</v>
      </c>
    </row>
    <row r="6618" spans="1:6" x14ac:dyDescent="0.25">
      <c r="A6618" t="s">
        <v>215</v>
      </c>
      <c r="B6618" t="s">
        <v>2810</v>
      </c>
      <c r="C6618" s="18" t="s">
        <v>2811</v>
      </c>
      <c r="D6618" s="92">
        <v>44091</v>
      </c>
      <c r="E6618" s="92" t="str">
        <f>_xlfn.IFNA(IF(LEFT(VLOOKUP(RecordTable[[#This Row],[METRC]],METRC!A:B,2,FALSE),4)=LEFT(RecordTable[[#This Row],[CloneBarcode]],4),"match","MISMATCH"),"dead")</f>
        <v>dead</v>
      </c>
      <c r="F6618" s="92" t="str">
        <f>_xlfn.IFNA(INDEX(Table6[[#All],[Location]],MATCH(RecordTable[[#This Row],[METRC]],Table6[Tag],0)),"DEAD")</f>
        <v>DEAD</v>
      </c>
    </row>
    <row r="6619" spans="1:6" x14ac:dyDescent="0.25">
      <c r="A6619" t="s">
        <v>150</v>
      </c>
      <c r="B6619" t="s">
        <v>2659</v>
      </c>
      <c r="C6619" s="18" t="s">
        <v>2758</v>
      </c>
      <c r="D6619" s="92">
        <v>44091</v>
      </c>
      <c r="E6619" s="92" t="str">
        <f>_xlfn.IFNA(IF(LEFT(VLOOKUP(RecordTable[[#This Row],[METRC]],METRC!A:B,2,FALSE),4)=LEFT(RecordTable[[#This Row],[CloneBarcode]],4),"match","MISMATCH"),"dead")</f>
        <v>dead</v>
      </c>
      <c r="F6619" s="92" t="str">
        <f>_xlfn.IFNA(INDEX(Table6[[#All],[Location]],MATCH(RecordTable[[#This Row],[METRC]],Table6[Tag],0)),"DEAD")</f>
        <v>DEAD</v>
      </c>
    </row>
    <row r="6620" spans="1:6" x14ac:dyDescent="0.25">
      <c r="A6620" t="s">
        <v>265</v>
      </c>
      <c r="B6620" t="s">
        <v>117</v>
      </c>
      <c r="C6620" s="18" t="s">
        <v>2877</v>
      </c>
      <c r="D6620" s="92">
        <v>44091</v>
      </c>
      <c r="E6620" s="92" t="str">
        <f>_xlfn.IFNA(IF(LEFT(VLOOKUP(RecordTable[[#This Row],[METRC]],METRC!A:B,2,FALSE),4)=LEFT(RecordTable[[#This Row],[CloneBarcode]],4),"match","MISMATCH"),"dead")</f>
        <v>dead</v>
      </c>
      <c r="F6620" s="92" t="str">
        <f>_xlfn.IFNA(INDEX(Table6[[#All],[Location]],MATCH(RecordTable[[#This Row],[METRC]],Table6[Tag],0)),"DEAD")</f>
        <v>DEAD</v>
      </c>
    </row>
    <row r="6621" spans="1:6" x14ac:dyDescent="0.25">
      <c r="A6621" t="s">
        <v>933</v>
      </c>
      <c r="B6621" t="s">
        <v>2885</v>
      </c>
      <c r="C6621" s="18" t="s">
        <v>7368</v>
      </c>
      <c r="D6621" s="92">
        <v>44091</v>
      </c>
      <c r="E6621" s="92" t="str">
        <f>_xlfn.IFNA(IF(LEFT(VLOOKUP(RecordTable[[#This Row],[METRC]],METRC!A:B,2,FALSE),4)=LEFT(RecordTable[[#This Row],[CloneBarcode]],4),"match","MISMATCH"),"dead")</f>
        <v>dead</v>
      </c>
      <c r="F6621" s="92" t="str">
        <f>_xlfn.IFNA(INDEX(Table6[[#All],[Location]],MATCH(RecordTable[[#This Row],[METRC]],Table6[Tag],0)),"DEAD")</f>
        <v>DEAD</v>
      </c>
    </row>
    <row r="6622" spans="1:6" x14ac:dyDescent="0.25">
      <c r="A6622" t="s">
        <v>946</v>
      </c>
      <c r="B6622" t="s">
        <v>2741</v>
      </c>
      <c r="C6622" s="18" t="s">
        <v>7371</v>
      </c>
      <c r="D6622" s="92">
        <v>44091</v>
      </c>
      <c r="E6622" s="92" t="str">
        <f>_xlfn.IFNA(IF(LEFT(VLOOKUP(RecordTable[[#This Row],[METRC]],METRC!A:B,2,FALSE),4)=LEFT(RecordTable[[#This Row],[CloneBarcode]],4),"match","MISMATCH"),"dead")</f>
        <v>dead</v>
      </c>
      <c r="F6622" s="92" t="str">
        <f>_xlfn.IFNA(INDEX(Table6[[#All],[Location]],MATCH(RecordTable[[#This Row],[METRC]],Table6[Tag],0)),"DEAD")</f>
        <v>DEAD</v>
      </c>
    </row>
    <row r="6623" spans="1:6" x14ac:dyDescent="0.25">
      <c r="A6623" t="s">
        <v>118</v>
      </c>
      <c r="B6623" t="s">
        <v>117</v>
      </c>
      <c r="C6623" s="18" t="s">
        <v>2732</v>
      </c>
      <c r="D6623" s="92">
        <v>44091</v>
      </c>
      <c r="E6623" s="92" t="str">
        <f>_xlfn.IFNA(IF(LEFT(VLOOKUP(RecordTable[[#This Row],[METRC]],METRC!A:B,2,FALSE),4)=LEFT(RecordTable[[#This Row],[CloneBarcode]],4),"match","MISMATCH"),"dead")</f>
        <v>dead</v>
      </c>
      <c r="F6623" s="92" t="str">
        <f>_xlfn.IFNA(INDEX(Table6[[#All],[Location]],MATCH(RecordTable[[#This Row],[METRC]],Table6[Tag],0)),"DEAD")</f>
        <v>DEAD</v>
      </c>
    </row>
    <row r="6624" spans="1:6" x14ac:dyDescent="0.25">
      <c r="A6624" t="s">
        <v>259</v>
      </c>
      <c r="B6624" t="s">
        <v>2869</v>
      </c>
      <c r="C6624" s="18" t="s">
        <v>2870</v>
      </c>
      <c r="D6624" s="92">
        <v>44091</v>
      </c>
      <c r="E6624" s="92" t="str">
        <f>_xlfn.IFNA(IF(LEFT(VLOOKUP(RecordTable[[#This Row],[METRC]],METRC!A:B,2,FALSE),4)=LEFT(RecordTable[[#This Row],[CloneBarcode]],4),"match","MISMATCH"),"dead")</f>
        <v>dead</v>
      </c>
      <c r="F6624" s="92" t="str">
        <f>_xlfn.IFNA(INDEX(Table6[[#All],[Location]],MATCH(RecordTable[[#This Row],[METRC]],Table6[Tag],0)),"DEAD")</f>
        <v>DEAD</v>
      </c>
    </row>
    <row r="6625" spans="1:6" x14ac:dyDescent="0.25">
      <c r="A6625" t="s">
        <v>220</v>
      </c>
      <c r="B6625" t="s">
        <v>2818</v>
      </c>
      <c r="C6625" s="18" t="s">
        <v>2819</v>
      </c>
      <c r="D6625" s="92">
        <v>44091</v>
      </c>
      <c r="E6625" s="92" t="str">
        <f>_xlfn.IFNA(IF(LEFT(VLOOKUP(RecordTable[[#This Row],[METRC]],METRC!A:B,2,FALSE),4)=LEFT(RecordTable[[#This Row],[CloneBarcode]],4),"match","MISMATCH"),"dead")</f>
        <v>dead</v>
      </c>
      <c r="F6625" s="92" t="str">
        <f>_xlfn.IFNA(INDEX(Table6[[#All],[Location]],MATCH(RecordTable[[#This Row],[METRC]],Table6[Tag],0)),"DEAD")</f>
        <v>DEAD</v>
      </c>
    </row>
    <row r="6626" spans="1:6" x14ac:dyDescent="0.25">
      <c r="A6626" t="s">
        <v>233</v>
      </c>
      <c r="B6626" t="s">
        <v>229</v>
      </c>
      <c r="C6626" s="18" t="s">
        <v>2838</v>
      </c>
      <c r="D6626" s="92">
        <v>44091</v>
      </c>
      <c r="E6626" s="92" t="str">
        <f>_xlfn.IFNA(IF(LEFT(VLOOKUP(RecordTable[[#This Row],[METRC]],METRC!A:B,2,FALSE),4)=LEFT(RecordTable[[#This Row],[CloneBarcode]],4),"match","MISMATCH"),"dead")</f>
        <v>dead</v>
      </c>
      <c r="F6626" s="92" t="str">
        <f>_xlfn.IFNA(INDEX(Table6[[#All],[Location]],MATCH(RecordTable[[#This Row],[METRC]],Table6[Tag],0)),"DEAD")</f>
        <v>DEAD</v>
      </c>
    </row>
    <row r="6627" spans="1:6" x14ac:dyDescent="0.25">
      <c r="A6627" t="s">
        <v>223</v>
      </c>
      <c r="B6627" t="s">
        <v>2824</v>
      </c>
      <c r="C6627" s="18" t="s">
        <v>2825</v>
      </c>
      <c r="D6627" s="92">
        <v>44091</v>
      </c>
      <c r="E6627" s="92" t="str">
        <f>_xlfn.IFNA(IF(LEFT(VLOOKUP(RecordTable[[#This Row],[METRC]],METRC!A:B,2,FALSE),4)=LEFT(RecordTable[[#This Row],[CloneBarcode]],4),"match","MISMATCH"),"dead")</f>
        <v>dead</v>
      </c>
      <c r="F6627" s="92" t="str">
        <f>_xlfn.IFNA(INDEX(Table6[[#All],[Location]],MATCH(RecordTable[[#This Row],[METRC]],Table6[Tag],0)),"DEAD")</f>
        <v>DEAD</v>
      </c>
    </row>
    <row r="6628" spans="1:6" x14ac:dyDescent="0.25">
      <c r="A6628" t="s">
        <v>221</v>
      </c>
      <c r="B6628" t="s">
        <v>2820</v>
      </c>
      <c r="C6628" s="18" t="s">
        <v>2821</v>
      </c>
      <c r="D6628" s="92">
        <v>44091</v>
      </c>
      <c r="E6628" s="92" t="str">
        <f>_xlfn.IFNA(IF(LEFT(VLOOKUP(RecordTable[[#This Row],[METRC]],METRC!A:B,2,FALSE),4)=LEFT(RecordTable[[#This Row],[CloneBarcode]],4),"match","MISMATCH"),"dead")</f>
        <v>dead</v>
      </c>
      <c r="F6628" s="92" t="str">
        <f>_xlfn.IFNA(INDEX(Table6[[#All],[Location]],MATCH(RecordTable[[#This Row],[METRC]],Table6[Tag],0)),"DEAD")</f>
        <v>DEAD</v>
      </c>
    </row>
    <row r="6629" spans="1:6" x14ac:dyDescent="0.25">
      <c r="A6629" t="s">
        <v>168</v>
      </c>
      <c r="B6629" t="s">
        <v>2642</v>
      </c>
      <c r="C6629" s="18" t="s">
        <v>2769</v>
      </c>
      <c r="D6629" s="92">
        <v>44091</v>
      </c>
      <c r="E6629" s="92" t="str">
        <f>_xlfn.IFNA(IF(LEFT(VLOOKUP(RecordTable[[#This Row],[METRC]],METRC!A:B,2,FALSE),4)=LEFT(RecordTable[[#This Row],[CloneBarcode]],4),"match","MISMATCH"),"dead")</f>
        <v>dead</v>
      </c>
      <c r="F6629" s="92" t="str">
        <f>_xlfn.IFNA(INDEX(Table6[[#All],[Location]],MATCH(RecordTable[[#This Row],[METRC]],Table6[Tag],0)),"DEAD")</f>
        <v>DEAD</v>
      </c>
    </row>
    <row r="6630" spans="1:6" x14ac:dyDescent="0.25">
      <c r="A6630" t="s">
        <v>5558</v>
      </c>
      <c r="B6630" t="s">
        <v>2679</v>
      </c>
      <c r="C6630" s="18" t="s">
        <v>7498</v>
      </c>
      <c r="D6630" s="92">
        <v>44091</v>
      </c>
      <c r="E6630" s="92" t="str">
        <f>_xlfn.IFNA(IF(LEFT(VLOOKUP(RecordTable[[#This Row],[METRC]],METRC!A:B,2,FALSE),4)=LEFT(RecordTable[[#This Row],[CloneBarcode]],4),"match","MISMATCH"),"dead")</f>
        <v>dead</v>
      </c>
      <c r="F6630" s="92" t="str">
        <f>_xlfn.IFNA(INDEX(Table6[[#All],[Location]],MATCH(RecordTable[[#This Row],[METRC]],Table6[Tag],0)),"DEAD")</f>
        <v>DEAD</v>
      </c>
    </row>
    <row r="6631" spans="1:6" x14ac:dyDescent="0.25">
      <c r="A6631" t="s">
        <v>6942</v>
      </c>
      <c r="B6631" t="s">
        <v>283</v>
      </c>
      <c r="C6631" s="18" t="s">
        <v>7460</v>
      </c>
      <c r="D6631" s="92">
        <v>44091</v>
      </c>
      <c r="E6631" s="92" t="str">
        <f>_xlfn.IFNA(IF(LEFT(VLOOKUP(RecordTable[[#This Row],[METRC]],METRC!A:B,2,FALSE),4)=LEFT(RecordTable[[#This Row],[CloneBarcode]],4),"match","MISMATCH"),"dead")</f>
        <v>dead</v>
      </c>
      <c r="F6631" s="92" t="str">
        <f>_xlfn.IFNA(INDEX(Table6[[#All],[Location]],MATCH(RecordTable[[#This Row],[METRC]],Table6[Tag],0)),"DEAD")</f>
        <v>DEAD</v>
      </c>
    </row>
    <row r="6632" spans="1:6" x14ac:dyDescent="0.25">
      <c r="A6632" t="s">
        <v>5026</v>
      </c>
      <c r="B6632" t="s">
        <v>7334</v>
      </c>
      <c r="C6632" s="18" t="s">
        <v>7335</v>
      </c>
      <c r="D6632" s="92">
        <v>44091</v>
      </c>
      <c r="E6632" s="92" t="str">
        <f>_xlfn.IFNA(IF(LEFT(VLOOKUP(RecordTable[[#This Row],[METRC]],METRC!A:B,2,FALSE),4)=LEFT(RecordTable[[#This Row],[CloneBarcode]],4),"match","MISMATCH"),"dead")</f>
        <v>dead</v>
      </c>
      <c r="F6632" s="92" t="str">
        <f>_xlfn.IFNA(INDEX(Table6[[#All],[Location]],MATCH(RecordTable[[#This Row],[METRC]],Table6[Tag],0)),"DEAD")</f>
        <v>DEAD</v>
      </c>
    </row>
    <row r="6633" spans="1:6" x14ac:dyDescent="0.25">
      <c r="A6633" t="s">
        <v>1283</v>
      </c>
      <c r="B6633" t="s">
        <v>2672</v>
      </c>
      <c r="C6633" s="18" t="s">
        <v>7380</v>
      </c>
      <c r="D6633" s="92">
        <v>44091</v>
      </c>
      <c r="E6633" s="92" t="str">
        <f>_xlfn.IFNA(IF(LEFT(VLOOKUP(RecordTable[[#This Row],[METRC]],METRC!A:B,2,FALSE),4)=LEFT(RecordTable[[#This Row],[CloneBarcode]],4),"match","MISMATCH"),"dead")</f>
        <v>dead</v>
      </c>
      <c r="F6633" s="92" t="str">
        <f>_xlfn.IFNA(INDEX(Table6[[#All],[Location]],MATCH(RecordTable[[#This Row],[METRC]],Table6[Tag],0)),"DEAD")</f>
        <v>DEAD</v>
      </c>
    </row>
    <row r="6634" spans="1:6" x14ac:dyDescent="0.25">
      <c r="A6634" t="s">
        <v>257</v>
      </c>
      <c r="B6634" t="s">
        <v>2865</v>
      </c>
      <c r="C6634" s="18" t="s">
        <v>2866</v>
      </c>
      <c r="D6634" s="92">
        <v>44091</v>
      </c>
      <c r="E6634" s="92" t="str">
        <f>_xlfn.IFNA(IF(LEFT(VLOOKUP(RecordTable[[#This Row],[METRC]],METRC!A:B,2,FALSE),4)=LEFT(RecordTable[[#This Row],[CloneBarcode]],4),"match","MISMATCH"),"dead")</f>
        <v>dead</v>
      </c>
      <c r="F6634" s="92" t="str">
        <f>_xlfn.IFNA(INDEX(Table6[[#All],[Location]],MATCH(RecordTable[[#This Row],[METRC]],Table6[Tag],0)),"DEAD")</f>
        <v>DEAD</v>
      </c>
    </row>
    <row r="6635" spans="1:6" x14ac:dyDescent="0.25">
      <c r="A6635" t="s">
        <v>2587</v>
      </c>
      <c r="B6635" t="s">
        <v>2649</v>
      </c>
      <c r="C6635" s="18" t="s">
        <v>7391</v>
      </c>
      <c r="D6635" s="92">
        <v>44091</v>
      </c>
      <c r="E6635" s="92" t="str">
        <f>_xlfn.IFNA(IF(LEFT(VLOOKUP(RecordTable[[#This Row],[METRC]],METRC!A:B,2,FALSE),4)=LEFT(RecordTable[[#This Row],[CloneBarcode]],4),"match","MISMATCH"),"dead")</f>
        <v>dead</v>
      </c>
      <c r="F6635" s="92" t="str">
        <f>_xlfn.IFNA(INDEX(Table6[[#All],[Location]],MATCH(RecordTable[[#This Row],[METRC]],Table6[Tag],0)),"DEAD")</f>
        <v>DEAD</v>
      </c>
    </row>
    <row r="6636" spans="1:6" x14ac:dyDescent="0.25">
      <c r="A6636" t="s">
        <v>157</v>
      </c>
      <c r="B6636" t="s">
        <v>2672</v>
      </c>
      <c r="C6636" s="18" t="s">
        <v>2762</v>
      </c>
      <c r="D6636" s="92">
        <v>44091</v>
      </c>
      <c r="E6636" s="92" t="str">
        <f>_xlfn.IFNA(IF(LEFT(VLOOKUP(RecordTable[[#This Row],[METRC]],METRC!A:B,2,FALSE),4)=LEFT(RecordTable[[#This Row],[CloneBarcode]],4),"match","MISMATCH"),"dead")</f>
        <v>dead</v>
      </c>
      <c r="F6636" s="92" t="str">
        <f>_xlfn.IFNA(INDEX(Table6[[#All],[Location]],MATCH(RecordTable[[#This Row],[METRC]],Table6[Tag],0)),"DEAD")</f>
        <v>DEAD</v>
      </c>
    </row>
    <row r="6637" spans="1:6" x14ac:dyDescent="0.25">
      <c r="A6637" t="s">
        <v>7425</v>
      </c>
      <c r="B6637" t="s">
        <v>2642</v>
      </c>
      <c r="C6637" s="18" t="s">
        <v>7556</v>
      </c>
      <c r="D6637" s="92">
        <v>44091</v>
      </c>
      <c r="E6637" s="92" t="str">
        <f>_xlfn.IFNA(IF(LEFT(VLOOKUP(RecordTable[[#This Row],[METRC]],METRC!A:B,2,FALSE),4)=LEFT(RecordTable[[#This Row],[CloneBarcode]],4),"match","MISMATCH"),"dead")</f>
        <v>dead</v>
      </c>
      <c r="F6637" s="92" t="str">
        <f>_xlfn.IFNA(INDEX(Table6[[#All],[Location]],MATCH(RecordTable[[#This Row],[METRC]],Table6[Tag],0)),"DEAD")</f>
        <v>DEAD</v>
      </c>
    </row>
    <row r="6638" spans="1:6" x14ac:dyDescent="0.25">
      <c r="A6638" t="s">
        <v>1384</v>
      </c>
      <c r="B6638" t="s">
        <v>2715</v>
      </c>
      <c r="C6638" s="18" t="s">
        <v>7383</v>
      </c>
      <c r="D6638" s="92">
        <v>44091</v>
      </c>
      <c r="E6638" s="92" t="str">
        <f>_xlfn.IFNA(IF(LEFT(VLOOKUP(RecordTable[[#This Row],[METRC]],METRC!A:B,2,FALSE),4)=LEFT(RecordTable[[#This Row],[CloneBarcode]],4),"match","MISMATCH"),"dead")</f>
        <v>dead</v>
      </c>
      <c r="F6638" s="92" t="str">
        <f>_xlfn.IFNA(INDEX(Table6[[#All],[Location]],MATCH(RecordTable[[#This Row],[METRC]],Table6[Tag],0)),"DEAD")</f>
        <v>DEAD</v>
      </c>
    </row>
    <row r="6639" spans="1:6" x14ac:dyDescent="0.25">
      <c r="A6639" t="s">
        <v>942</v>
      </c>
      <c r="B6639" t="s">
        <v>2754</v>
      </c>
      <c r="C6639" s="18" t="s">
        <v>7374</v>
      </c>
      <c r="D6639" s="92">
        <v>44091</v>
      </c>
      <c r="E6639" s="92" t="str">
        <f>_xlfn.IFNA(IF(LEFT(VLOOKUP(RecordTable[[#This Row],[METRC]],METRC!A:B,2,FALSE),4)=LEFT(RecordTable[[#This Row],[CloneBarcode]],4),"match","MISMATCH"),"dead")</f>
        <v>dead</v>
      </c>
      <c r="F6639" s="92" t="str">
        <f>_xlfn.IFNA(INDEX(Table6[[#All],[Location]],MATCH(RecordTable[[#This Row],[METRC]],Table6[Tag],0)),"DEAD")</f>
        <v>DEAD</v>
      </c>
    </row>
    <row r="6640" spans="1:6" x14ac:dyDescent="0.25">
      <c r="A6640" t="s">
        <v>130</v>
      </c>
      <c r="B6640" t="s">
        <v>117</v>
      </c>
      <c r="C6640" s="18" t="s">
        <v>2743</v>
      </c>
      <c r="D6640" s="92">
        <v>44091</v>
      </c>
      <c r="E6640" s="92" t="str">
        <f>_xlfn.IFNA(IF(LEFT(VLOOKUP(RecordTable[[#This Row],[METRC]],METRC!A:B,2,FALSE),4)=LEFT(RecordTable[[#This Row],[CloneBarcode]],4),"match","MISMATCH"),"dead")</f>
        <v>dead</v>
      </c>
      <c r="F6640" s="92" t="str">
        <f>_xlfn.IFNA(INDEX(Table6[[#All],[Location]],MATCH(RecordTable[[#This Row],[METRC]],Table6[Tag],0)),"DEAD")</f>
        <v>DEAD</v>
      </c>
    </row>
    <row r="6641" spans="1:6" x14ac:dyDescent="0.25">
      <c r="A6641" t="s">
        <v>5713</v>
      </c>
      <c r="B6641" t="s">
        <v>2676</v>
      </c>
      <c r="C6641" s="18" t="s">
        <v>7454</v>
      </c>
      <c r="D6641" s="92">
        <v>44091</v>
      </c>
      <c r="E6641" s="92" t="str">
        <f>_xlfn.IFNA(IF(LEFT(VLOOKUP(RecordTable[[#This Row],[METRC]],METRC!A:B,2,FALSE),4)=LEFT(RecordTable[[#This Row],[CloneBarcode]],4),"match","MISMATCH"),"dead")</f>
        <v>dead</v>
      </c>
      <c r="F6641" s="92" t="str">
        <f>_xlfn.IFNA(INDEX(Table6[[#All],[Location]],MATCH(RecordTable[[#This Row],[METRC]],Table6[Tag],0)),"DEAD")</f>
        <v>DEAD</v>
      </c>
    </row>
    <row r="6642" spans="1:6" x14ac:dyDescent="0.25">
      <c r="A6642" t="s">
        <v>5039</v>
      </c>
      <c r="B6642" t="s">
        <v>7344</v>
      </c>
      <c r="C6642" s="18" t="s">
        <v>7345</v>
      </c>
      <c r="D6642" s="92">
        <v>44091</v>
      </c>
      <c r="E6642" s="92" t="str">
        <f>_xlfn.IFNA(IF(LEFT(VLOOKUP(RecordTable[[#This Row],[METRC]],METRC!A:B,2,FALSE),4)=LEFT(RecordTable[[#This Row],[CloneBarcode]],4),"match","MISMATCH"),"dead")</f>
        <v>dead</v>
      </c>
      <c r="F6642" s="92" t="str">
        <f>_xlfn.IFNA(INDEX(Table6[[#All],[Location]],MATCH(RecordTable[[#This Row],[METRC]],Table6[Tag],0)),"DEAD")</f>
        <v>DEAD</v>
      </c>
    </row>
    <row r="6643" spans="1:6" x14ac:dyDescent="0.25">
      <c r="A6643" t="s">
        <v>7311</v>
      </c>
      <c r="B6643" t="s">
        <v>2669</v>
      </c>
      <c r="C6643" s="18" t="s">
        <v>7461</v>
      </c>
      <c r="D6643" s="92">
        <v>44091</v>
      </c>
      <c r="E6643" s="92" t="str">
        <f>_xlfn.IFNA(IF(LEFT(VLOOKUP(RecordTable[[#This Row],[METRC]],METRC!A:B,2,FALSE),4)=LEFT(RecordTable[[#This Row],[CloneBarcode]],4),"match","MISMATCH"),"dead")</f>
        <v>dead</v>
      </c>
      <c r="F6643" s="92" t="str">
        <f>_xlfn.IFNA(INDEX(Table6[[#All],[Location]],MATCH(RecordTable[[#This Row],[METRC]],Table6[Tag],0)),"DEAD")</f>
        <v>DEAD</v>
      </c>
    </row>
    <row r="6644" spans="1:6" x14ac:dyDescent="0.25">
      <c r="A6644" t="s">
        <v>7539</v>
      </c>
      <c r="B6644" t="s">
        <v>2667</v>
      </c>
      <c r="C6644" s="18" t="s">
        <v>7629</v>
      </c>
      <c r="D6644" s="92">
        <v>44091</v>
      </c>
      <c r="E6644" s="92" t="str">
        <f>_xlfn.IFNA(IF(LEFT(VLOOKUP(RecordTable[[#This Row],[METRC]],METRC!A:B,2,FALSE),4)=LEFT(RecordTable[[#This Row],[CloneBarcode]],4),"match","MISMATCH"),"dead")</f>
        <v>match</v>
      </c>
      <c r="F6644" s="92" t="str">
        <f>_xlfn.IFNA(INDEX(Table6[[#All],[Location]],MATCH(RecordTable[[#This Row],[METRC]],Table6[Tag],0)),"DEAD")</f>
        <v>MOTHER</v>
      </c>
    </row>
    <row r="6645" spans="1:6" x14ac:dyDescent="0.25">
      <c r="A6645" t="s">
        <v>175</v>
      </c>
      <c r="B6645" t="s">
        <v>2642</v>
      </c>
      <c r="C6645" s="18" t="s">
        <v>2773</v>
      </c>
      <c r="D6645" s="92">
        <v>44091</v>
      </c>
      <c r="E6645" s="92" t="str">
        <f>_xlfn.IFNA(IF(LEFT(VLOOKUP(RecordTable[[#This Row],[METRC]],METRC!A:B,2,FALSE),4)=LEFT(RecordTable[[#This Row],[CloneBarcode]],4),"match","MISMATCH"),"dead")</f>
        <v>dead</v>
      </c>
      <c r="F6645" s="92" t="str">
        <f>_xlfn.IFNA(INDEX(Table6[[#All],[Location]],MATCH(RecordTable[[#This Row],[METRC]],Table6[Tag],0)),"DEAD")</f>
        <v>DEAD</v>
      </c>
    </row>
    <row r="6646" spans="1:6" x14ac:dyDescent="0.25">
      <c r="A6646" t="s">
        <v>195</v>
      </c>
      <c r="B6646" t="s">
        <v>283</v>
      </c>
      <c r="C6646" s="18" t="s">
        <v>2785</v>
      </c>
      <c r="D6646" s="92">
        <v>44091</v>
      </c>
      <c r="E6646" s="92" t="str">
        <f>_xlfn.IFNA(IF(LEFT(VLOOKUP(RecordTable[[#This Row],[METRC]],METRC!A:B,2,FALSE),4)=LEFT(RecordTable[[#This Row],[CloneBarcode]],4),"match","MISMATCH"),"dead")</f>
        <v>dead</v>
      </c>
      <c r="F6646" s="92" t="str">
        <f>_xlfn.IFNA(INDEX(Table6[[#All],[Location]],MATCH(RecordTable[[#This Row],[METRC]],Table6[Tag],0)),"DEAD")</f>
        <v>DEAD</v>
      </c>
    </row>
    <row r="6647" spans="1:6" x14ac:dyDescent="0.25">
      <c r="A6647" t="s">
        <v>576</v>
      </c>
      <c r="B6647" t="s">
        <v>2633</v>
      </c>
      <c r="C6647" s="18" t="s">
        <v>7367</v>
      </c>
      <c r="D6647" s="92">
        <v>44091</v>
      </c>
      <c r="E6647" s="92" t="str">
        <f>_xlfn.IFNA(IF(LEFT(VLOOKUP(RecordTable[[#This Row],[METRC]],METRC!A:B,2,FALSE),4)=LEFT(RecordTable[[#This Row],[CloneBarcode]],4),"match","MISMATCH"),"dead")</f>
        <v>dead</v>
      </c>
      <c r="F6647" s="92" t="str">
        <f>_xlfn.IFNA(INDEX(Table6[[#All],[Location]],MATCH(RecordTable[[#This Row],[METRC]],Table6[Tag],0)),"DEAD")</f>
        <v>DEAD</v>
      </c>
    </row>
    <row r="6648" spans="1:6" x14ac:dyDescent="0.25">
      <c r="A6648" t="s">
        <v>166</v>
      </c>
      <c r="B6648" t="s">
        <v>117</v>
      </c>
      <c r="C6648" s="18" t="s">
        <v>2767</v>
      </c>
      <c r="D6648" s="92">
        <v>44091</v>
      </c>
      <c r="E6648" s="92" t="str">
        <f>_xlfn.IFNA(IF(LEFT(VLOOKUP(RecordTable[[#This Row],[METRC]],METRC!A:B,2,FALSE),4)=LEFT(RecordTable[[#This Row],[CloneBarcode]],4),"match","MISMATCH"),"dead")</f>
        <v>dead</v>
      </c>
      <c r="F6648" s="92" t="str">
        <f>_xlfn.IFNA(INDEX(Table6[[#All],[Location]],MATCH(RecordTable[[#This Row],[METRC]],Table6[Tag],0)),"DEAD")</f>
        <v>DEAD</v>
      </c>
    </row>
    <row r="6649" spans="1:6" x14ac:dyDescent="0.25">
      <c r="A6649" t="s">
        <v>238</v>
      </c>
      <c r="B6649" t="s">
        <v>2639</v>
      </c>
      <c r="C6649" s="18" t="s">
        <v>2842</v>
      </c>
      <c r="D6649" s="92">
        <v>44091</v>
      </c>
      <c r="E6649" s="92" t="str">
        <f>_xlfn.IFNA(IF(LEFT(VLOOKUP(RecordTable[[#This Row],[METRC]],METRC!A:B,2,FALSE),4)=LEFT(RecordTable[[#This Row],[CloneBarcode]],4),"match","MISMATCH"),"dead")</f>
        <v>dead</v>
      </c>
      <c r="F6649" s="92" t="str">
        <f>_xlfn.IFNA(INDEX(Table6[[#All],[Location]],MATCH(RecordTable[[#This Row],[METRC]],Table6[Tag],0)),"DEAD")</f>
        <v>DEAD</v>
      </c>
    </row>
    <row r="6650" spans="1:6" x14ac:dyDescent="0.25">
      <c r="A6650" t="s">
        <v>186</v>
      </c>
      <c r="B6650" t="s">
        <v>2649</v>
      </c>
      <c r="C6650" s="18" t="s">
        <v>2780</v>
      </c>
      <c r="D6650" s="92">
        <v>44091</v>
      </c>
      <c r="E6650" s="92" t="str">
        <f>_xlfn.IFNA(IF(LEFT(VLOOKUP(RecordTable[[#This Row],[METRC]],METRC!A:B,2,FALSE),4)=LEFT(RecordTable[[#This Row],[CloneBarcode]],4),"match","MISMATCH"),"dead")</f>
        <v>dead</v>
      </c>
      <c r="F6650" s="92" t="str">
        <f>_xlfn.IFNA(INDEX(Table6[[#All],[Location]],MATCH(RecordTable[[#This Row],[METRC]],Table6[Tag],0)),"DEAD")</f>
        <v>DEAD</v>
      </c>
    </row>
    <row r="6651" spans="1:6" x14ac:dyDescent="0.25">
      <c r="A6651" t="s">
        <v>5033</v>
      </c>
      <c r="B6651" t="s">
        <v>7364</v>
      </c>
      <c r="C6651" s="18" t="s">
        <v>7365</v>
      </c>
      <c r="D6651" s="92">
        <v>44091</v>
      </c>
      <c r="E6651" s="92" t="str">
        <f>_xlfn.IFNA(IF(LEFT(VLOOKUP(RecordTable[[#This Row],[METRC]],METRC!A:B,2,FALSE),4)=LEFT(RecordTable[[#This Row],[CloneBarcode]],4),"match","MISMATCH"),"dead")</f>
        <v>dead</v>
      </c>
      <c r="F6651" s="92" t="str">
        <f>_xlfn.IFNA(INDEX(Table6[[#All],[Location]],MATCH(RecordTable[[#This Row],[METRC]],Table6[Tag],0)),"DEAD")</f>
        <v>DEAD</v>
      </c>
    </row>
    <row r="6652" spans="1:6" x14ac:dyDescent="0.25">
      <c r="A6652" t="s">
        <v>246</v>
      </c>
      <c r="B6652" t="s">
        <v>117</v>
      </c>
      <c r="C6652" s="18" t="s">
        <v>2853</v>
      </c>
      <c r="D6652" s="92">
        <v>44091</v>
      </c>
      <c r="E6652" s="92" t="str">
        <f>_xlfn.IFNA(IF(LEFT(VLOOKUP(RecordTable[[#This Row],[METRC]],METRC!A:B,2,FALSE),4)=LEFT(RecordTable[[#This Row],[CloneBarcode]],4),"match","MISMATCH"),"dead")</f>
        <v>dead</v>
      </c>
      <c r="F6652" s="92" t="str">
        <f>_xlfn.IFNA(INDEX(Table6[[#All],[Location]],MATCH(RecordTable[[#This Row],[METRC]],Table6[Tag],0)),"DEAD")</f>
        <v>DEAD</v>
      </c>
    </row>
    <row r="6653" spans="1:6" x14ac:dyDescent="0.25">
      <c r="A6653" t="s">
        <v>7530</v>
      </c>
      <c r="B6653" t="s">
        <v>62</v>
      </c>
      <c r="C6653" s="18" t="s">
        <v>7628</v>
      </c>
      <c r="D6653" s="92">
        <v>44091</v>
      </c>
      <c r="E6653" s="92" t="str">
        <f>_xlfn.IFNA(IF(LEFT(VLOOKUP(RecordTable[[#This Row],[METRC]],METRC!A:B,2,FALSE),4)=LEFT(RecordTable[[#This Row],[CloneBarcode]],4),"match","MISMATCH"),"dead")</f>
        <v>match</v>
      </c>
      <c r="F6653" s="92" t="str">
        <f>_xlfn.IFNA(INDEX(Table6[[#All],[Location]],MATCH(RecordTable[[#This Row],[METRC]],Table6[Tag],0)),"DEAD")</f>
        <v>MOTHER</v>
      </c>
    </row>
    <row r="6654" spans="1:6" x14ac:dyDescent="0.25">
      <c r="A6654" t="s">
        <v>6397</v>
      </c>
      <c r="B6654" t="s">
        <v>2642</v>
      </c>
      <c r="C6654" s="18" t="s">
        <v>7447</v>
      </c>
      <c r="D6654" s="92">
        <v>44091</v>
      </c>
      <c r="E6654" s="92" t="str">
        <f>_xlfn.IFNA(IF(LEFT(VLOOKUP(RecordTable[[#This Row],[METRC]],METRC!A:B,2,FALSE),4)=LEFT(RecordTable[[#This Row],[CloneBarcode]],4),"match","MISMATCH"),"dead")</f>
        <v>dead</v>
      </c>
      <c r="F6654" s="92" t="str">
        <f>_xlfn.IFNA(INDEX(Table6[[#All],[Location]],MATCH(RecordTable[[#This Row],[METRC]],Table6[Tag],0)),"DEAD")</f>
        <v>DEAD</v>
      </c>
    </row>
    <row r="6655" spans="1:6" x14ac:dyDescent="0.25">
      <c r="A6655" t="s">
        <v>5792</v>
      </c>
      <c r="B6655" t="s">
        <v>2676</v>
      </c>
      <c r="C6655" s="18" t="s">
        <v>7575</v>
      </c>
      <c r="D6655" s="92">
        <v>44091</v>
      </c>
      <c r="E6655" s="92" t="str">
        <f>_xlfn.IFNA(IF(LEFT(VLOOKUP(RecordTable[[#This Row],[METRC]],METRC!A:B,2,FALSE),4)=LEFT(RecordTable[[#This Row],[CloneBarcode]],4),"match","MISMATCH"),"dead")</f>
        <v>dead</v>
      </c>
      <c r="F6655" s="92" t="str">
        <f>_xlfn.IFNA(INDEX(Table6[[#All],[Location]],MATCH(RecordTable[[#This Row],[METRC]],Table6[Tag],0)),"DEAD")</f>
        <v>DEAD</v>
      </c>
    </row>
    <row r="6656" spans="1:6" x14ac:dyDescent="0.25">
      <c r="A6656" t="s">
        <v>192</v>
      </c>
      <c r="B6656" t="s">
        <v>2679</v>
      </c>
      <c r="C6656" s="18" t="s">
        <v>2783</v>
      </c>
      <c r="D6656" s="92">
        <v>44091</v>
      </c>
      <c r="E6656" s="92" t="str">
        <f>_xlfn.IFNA(IF(LEFT(VLOOKUP(RecordTable[[#This Row],[METRC]],METRC!A:B,2,FALSE),4)=LEFT(RecordTable[[#This Row],[CloneBarcode]],4),"match","MISMATCH"),"dead")</f>
        <v>dead</v>
      </c>
      <c r="F6656" s="92" t="str">
        <f>_xlfn.IFNA(INDEX(Table6[[#All],[Location]],MATCH(RecordTable[[#This Row],[METRC]],Table6[Tag],0)),"DEAD")</f>
        <v>DEAD</v>
      </c>
    </row>
    <row r="6657" spans="1:6" x14ac:dyDescent="0.25">
      <c r="A6657" t="s">
        <v>1093</v>
      </c>
      <c r="B6657" t="s">
        <v>62</v>
      </c>
      <c r="C6657" s="18" t="s">
        <v>7389</v>
      </c>
      <c r="D6657" s="92">
        <v>44091</v>
      </c>
      <c r="E6657" s="92" t="str">
        <f>_xlfn.IFNA(IF(LEFT(VLOOKUP(RecordTable[[#This Row],[METRC]],METRC!A:B,2,FALSE),4)=LEFT(RecordTable[[#This Row],[CloneBarcode]],4),"match","MISMATCH"),"dead")</f>
        <v>dead</v>
      </c>
      <c r="F6657" s="92" t="str">
        <f>_xlfn.IFNA(INDEX(Table6[[#All],[Location]],MATCH(RecordTable[[#This Row],[METRC]],Table6[Tag],0)),"DEAD")</f>
        <v>DEAD</v>
      </c>
    </row>
    <row r="6658" spans="1:6" x14ac:dyDescent="0.25">
      <c r="A6658" t="s">
        <v>7423</v>
      </c>
      <c r="B6658" t="s">
        <v>62</v>
      </c>
      <c r="C6658" s="18" t="s">
        <v>7563</v>
      </c>
      <c r="D6658" s="92">
        <v>44091</v>
      </c>
      <c r="E6658" s="92" t="str">
        <f>_xlfn.IFNA(IF(LEFT(VLOOKUP(RecordTable[[#This Row],[METRC]],METRC!A:B,2,FALSE),4)=LEFT(RecordTable[[#This Row],[CloneBarcode]],4),"match","MISMATCH"),"dead")</f>
        <v>dead</v>
      </c>
      <c r="F6658" s="92" t="str">
        <f>_xlfn.IFNA(INDEX(Table6[[#All],[Location]],MATCH(RecordTable[[#This Row],[METRC]],Table6[Tag],0)),"DEAD")</f>
        <v>DEAD</v>
      </c>
    </row>
    <row r="6659" spans="1:6" x14ac:dyDescent="0.25">
      <c r="A6659" t="s">
        <v>1135</v>
      </c>
      <c r="B6659" t="s">
        <v>2693</v>
      </c>
      <c r="C6659" s="18" t="s">
        <v>7384</v>
      </c>
      <c r="D6659" s="92">
        <v>44091</v>
      </c>
      <c r="E6659" s="92" t="str">
        <f>_xlfn.IFNA(IF(LEFT(VLOOKUP(RecordTable[[#This Row],[METRC]],METRC!A:B,2,FALSE),4)=LEFT(RecordTable[[#This Row],[CloneBarcode]],4),"match","MISMATCH"),"dead")</f>
        <v>dead</v>
      </c>
      <c r="F6659" s="92" t="str">
        <f>_xlfn.IFNA(INDEX(Table6[[#All],[Location]],MATCH(RecordTable[[#This Row],[METRC]],Table6[Tag],0)),"DEAD")</f>
        <v>DEAD</v>
      </c>
    </row>
    <row r="6660" spans="1:6" x14ac:dyDescent="0.25">
      <c r="A6660" t="s">
        <v>6182</v>
      </c>
      <c r="B6660" t="s">
        <v>62</v>
      </c>
      <c r="C6660" s="18" t="s">
        <v>7500</v>
      </c>
      <c r="D6660" s="92">
        <v>44091</v>
      </c>
      <c r="E6660" s="92" t="str">
        <f>_xlfn.IFNA(IF(LEFT(VLOOKUP(RecordTable[[#This Row],[METRC]],METRC!A:B,2,FALSE),4)=LEFT(RecordTable[[#This Row],[CloneBarcode]],4),"match","MISMATCH"),"dead")</f>
        <v>dead</v>
      </c>
      <c r="F6660" s="92" t="str">
        <f>_xlfn.IFNA(INDEX(Table6[[#All],[Location]],MATCH(RecordTable[[#This Row],[METRC]],Table6[Tag],0)),"DEAD")</f>
        <v>DEAD</v>
      </c>
    </row>
    <row r="6661" spans="1:6" x14ac:dyDescent="0.25">
      <c r="A6661" t="s">
        <v>181</v>
      </c>
      <c r="B6661" t="s">
        <v>2636</v>
      </c>
      <c r="C6661" s="18" t="s">
        <v>2777</v>
      </c>
      <c r="D6661" s="92">
        <v>44091</v>
      </c>
      <c r="E6661" s="92" t="str">
        <f>_xlfn.IFNA(IF(LEFT(VLOOKUP(RecordTable[[#This Row],[METRC]],METRC!A:B,2,FALSE),4)=LEFT(RecordTable[[#This Row],[CloneBarcode]],4),"match","MISMATCH"),"dead")</f>
        <v>dead</v>
      </c>
      <c r="F6661" s="92" t="str">
        <f>_xlfn.IFNA(INDEX(Table6[[#All],[Location]],MATCH(RecordTable[[#This Row],[METRC]],Table6[Tag],0)),"DEAD")</f>
        <v>DEAD</v>
      </c>
    </row>
    <row r="6662" spans="1:6" x14ac:dyDescent="0.25">
      <c r="A6662" t="s">
        <v>5028</v>
      </c>
      <c r="B6662" t="s">
        <v>7351</v>
      </c>
      <c r="C6662" s="18" t="s">
        <v>7352</v>
      </c>
      <c r="D6662" s="92">
        <v>44091</v>
      </c>
      <c r="E6662" s="92" t="str">
        <f>_xlfn.IFNA(IF(LEFT(VLOOKUP(RecordTable[[#This Row],[METRC]],METRC!A:B,2,FALSE),4)=LEFT(RecordTable[[#This Row],[CloneBarcode]],4),"match","MISMATCH"),"dead")</f>
        <v>dead</v>
      </c>
      <c r="F6662" s="92" t="str">
        <f>_xlfn.IFNA(INDEX(Table6[[#All],[Location]],MATCH(RecordTable[[#This Row],[METRC]],Table6[Tag],0)),"DEAD")</f>
        <v>DEAD</v>
      </c>
    </row>
    <row r="6663" spans="1:6" x14ac:dyDescent="0.25">
      <c r="A6663" t="s">
        <v>1267</v>
      </c>
      <c r="B6663" t="s">
        <v>2672</v>
      </c>
      <c r="C6663" s="18" t="s">
        <v>7382</v>
      </c>
      <c r="D6663" s="92">
        <v>44091</v>
      </c>
      <c r="E6663" s="92" t="str">
        <f>_xlfn.IFNA(IF(LEFT(VLOOKUP(RecordTable[[#This Row],[METRC]],METRC!A:B,2,FALSE),4)=LEFT(RecordTable[[#This Row],[CloneBarcode]],4),"match","MISMATCH"),"dead")</f>
        <v>dead</v>
      </c>
      <c r="F6663" s="92" t="str">
        <f>_xlfn.IFNA(INDEX(Table6[[#All],[Location]],MATCH(RecordTable[[#This Row],[METRC]],Table6[Tag],0)),"DEAD")</f>
        <v>DEAD</v>
      </c>
    </row>
    <row r="6664" spans="1:6" x14ac:dyDescent="0.25">
      <c r="A6664" t="s">
        <v>256</v>
      </c>
      <c r="B6664" t="s">
        <v>2863</v>
      </c>
      <c r="C6664" s="18" t="s">
        <v>2864</v>
      </c>
      <c r="D6664" s="92">
        <v>44091</v>
      </c>
      <c r="E6664" s="92" t="str">
        <f>_xlfn.IFNA(IF(LEFT(VLOOKUP(RecordTable[[#This Row],[METRC]],METRC!A:B,2,FALSE),4)=LEFT(RecordTable[[#This Row],[CloneBarcode]],4),"match","MISMATCH"),"dead")</f>
        <v>dead</v>
      </c>
      <c r="F6664" s="92" t="str">
        <f>_xlfn.IFNA(INDEX(Table6[[#All],[Location]],MATCH(RecordTable[[#This Row],[METRC]],Table6[Tag],0)),"DEAD")</f>
        <v>DEAD</v>
      </c>
    </row>
    <row r="6665" spans="1:6" x14ac:dyDescent="0.25">
      <c r="A6665" t="s">
        <v>7432</v>
      </c>
      <c r="B6665" t="s">
        <v>2715</v>
      </c>
      <c r="C6665" s="18" t="s">
        <v>7551</v>
      </c>
      <c r="D6665" s="92">
        <v>44091</v>
      </c>
      <c r="E6665" s="92" t="str">
        <f>_xlfn.IFNA(IF(LEFT(VLOOKUP(RecordTable[[#This Row],[METRC]],METRC!A:B,2,FALSE),4)=LEFT(RecordTable[[#This Row],[CloneBarcode]],4),"match","MISMATCH"),"dead")</f>
        <v>dead</v>
      </c>
      <c r="F6665" s="92" t="str">
        <f>_xlfn.IFNA(INDEX(Table6[[#All],[Location]],MATCH(RecordTable[[#This Row],[METRC]],Table6[Tag],0)),"DEAD")</f>
        <v>DEAD</v>
      </c>
    </row>
    <row r="6666" spans="1:6" x14ac:dyDescent="0.25">
      <c r="A6666" t="s">
        <v>7419</v>
      </c>
      <c r="B6666" t="s">
        <v>2734</v>
      </c>
      <c r="C6666" s="18" t="s">
        <v>7552</v>
      </c>
      <c r="D6666" s="92">
        <v>44091</v>
      </c>
      <c r="E6666" s="92" t="str">
        <f>_xlfn.IFNA(IF(LEFT(VLOOKUP(RecordTable[[#This Row],[METRC]],METRC!A:B,2,FALSE),4)=LEFT(RecordTable[[#This Row],[CloneBarcode]],4),"match","MISMATCH"),"dead")</f>
        <v>dead</v>
      </c>
      <c r="F6666" s="92" t="str">
        <f>_xlfn.IFNA(INDEX(Table6[[#All],[Location]],MATCH(RecordTable[[#This Row],[METRC]],Table6[Tag],0)),"DEAD")</f>
        <v>DEAD</v>
      </c>
    </row>
    <row r="6667" spans="1:6" x14ac:dyDescent="0.25">
      <c r="A6667" t="s">
        <v>7416</v>
      </c>
      <c r="B6667" t="s">
        <v>2629</v>
      </c>
      <c r="C6667" s="18" t="s">
        <v>7553</v>
      </c>
      <c r="D6667" s="92">
        <v>44091</v>
      </c>
      <c r="E6667" s="92" t="str">
        <f>_xlfn.IFNA(IF(LEFT(VLOOKUP(RecordTable[[#This Row],[METRC]],METRC!A:B,2,FALSE),4)=LEFT(RecordTable[[#This Row],[CloneBarcode]],4),"match","MISMATCH"),"dead")</f>
        <v>dead</v>
      </c>
      <c r="F6667" s="92" t="str">
        <f>_xlfn.IFNA(INDEX(Table6[[#All],[Location]],MATCH(RecordTable[[#This Row],[METRC]],Table6[Tag],0)),"DEAD")</f>
        <v>DEAD</v>
      </c>
    </row>
    <row r="6668" spans="1:6" x14ac:dyDescent="0.25">
      <c r="A6668" t="s">
        <v>7414</v>
      </c>
      <c r="B6668" t="s">
        <v>2629</v>
      </c>
      <c r="C6668" s="18" t="s">
        <v>7549</v>
      </c>
      <c r="D6668" s="92">
        <v>44091</v>
      </c>
      <c r="E6668" s="92" t="str">
        <f>_xlfn.IFNA(IF(LEFT(VLOOKUP(RecordTable[[#This Row],[METRC]],METRC!A:B,2,FALSE),4)=LEFT(RecordTable[[#This Row],[CloneBarcode]],4),"match","MISMATCH"),"dead")</f>
        <v>match</v>
      </c>
      <c r="F6668" s="92" t="str">
        <f>_xlfn.IFNA(INDEX(Table6[[#All],[Location]],MATCH(RecordTable[[#This Row],[METRC]],Table6[Tag],0)),"DEAD")</f>
        <v>MOTHER</v>
      </c>
    </row>
    <row r="6669" spans="1:6" x14ac:dyDescent="0.25">
      <c r="A6669" t="s">
        <v>7429</v>
      </c>
      <c r="B6669" t="s">
        <v>2715</v>
      </c>
      <c r="C6669" s="18" t="s">
        <v>7554</v>
      </c>
      <c r="D6669" s="92">
        <v>44091</v>
      </c>
      <c r="E6669" s="92" t="str">
        <f>_xlfn.IFNA(IF(LEFT(VLOOKUP(RecordTable[[#This Row],[METRC]],METRC!A:B,2,FALSE),4)=LEFT(RecordTable[[#This Row],[CloneBarcode]],4),"match","MISMATCH"),"dead")</f>
        <v>dead</v>
      </c>
      <c r="F6669" s="92" t="str">
        <f>_xlfn.IFNA(INDEX(Table6[[#All],[Location]],MATCH(RecordTable[[#This Row],[METRC]],Table6[Tag],0)),"DEAD")</f>
        <v>DEAD</v>
      </c>
    </row>
    <row r="6670" spans="1:6" x14ac:dyDescent="0.25">
      <c r="A6670" t="s">
        <v>7430</v>
      </c>
      <c r="B6670" t="s">
        <v>2715</v>
      </c>
      <c r="C6670" s="18" t="s">
        <v>7559</v>
      </c>
      <c r="D6670" s="92">
        <v>44091</v>
      </c>
      <c r="E6670" s="92" t="str">
        <f>_xlfn.IFNA(IF(LEFT(VLOOKUP(RecordTable[[#This Row],[METRC]],METRC!A:B,2,FALSE),4)=LEFT(RecordTable[[#This Row],[CloneBarcode]],4),"match","MISMATCH"),"dead")</f>
        <v>dead</v>
      </c>
      <c r="F6670" s="92" t="str">
        <f>_xlfn.IFNA(INDEX(Table6[[#All],[Location]],MATCH(RecordTable[[#This Row],[METRC]],Table6[Tag],0)),"DEAD")</f>
        <v>DEAD</v>
      </c>
    </row>
    <row r="6671" spans="1:6" x14ac:dyDescent="0.25">
      <c r="A6671" t="s">
        <v>7435</v>
      </c>
      <c r="B6671" t="s">
        <v>2659</v>
      </c>
      <c r="C6671" s="18" t="s">
        <v>7548</v>
      </c>
      <c r="D6671" s="92">
        <v>44091</v>
      </c>
      <c r="E6671" s="92" t="str">
        <f>_xlfn.IFNA(IF(LEFT(VLOOKUP(RecordTable[[#This Row],[METRC]],METRC!A:B,2,FALSE),4)=LEFT(RecordTable[[#This Row],[CloneBarcode]],4),"match","MISMATCH"),"dead")</f>
        <v>dead</v>
      </c>
      <c r="F6671" s="92" t="str">
        <f>_xlfn.IFNA(INDEX(Table6[[#All],[Location]],MATCH(RecordTable[[#This Row],[METRC]],Table6[Tag],0)),"DEAD")</f>
        <v>DEAD</v>
      </c>
    </row>
    <row r="6672" spans="1:6" x14ac:dyDescent="0.25">
      <c r="A6672" t="s">
        <v>7415</v>
      </c>
      <c r="B6672" t="s">
        <v>2629</v>
      </c>
      <c r="C6672" s="18" t="s">
        <v>7547</v>
      </c>
      <c r="D6672" s="92">
        <v>44091</v>
      </c>
      <c r="E6672" s="92" t="str">
        <f>_xlfn.IFNA(IF(LEFT(VLOOKUP(RecordTable[[#This Row],[METRC]],METRC!A:B,2,FALSE),4)=LEFT(RecordTable[[#This Row],[CloneBarcode]],4),"match","MISMATCH"),"dead")</f>
        <v>dead</v>
      </c>
      <c r="F6672" s="92" t="str">
        <f>_xlfn.IFNA(INDEX(Table6[[#All],[Location]],MATCH(RecordTable[[#This Row],[METRC]],Table6[Tag],0)),"DEAD")</f>
        <v>DEAD</v>
      </c>
    </row>
    <row r="6673" spans="1:6" x14ac:dyDescent="0.25">
      <c r="A6673" t="s">
        <v>7433</v>
      </c>
      <c r="B6673" t="s">
        <v>2659</v>
      </c>
      <c r="C6673" s="18" t="s">
        <v>7546</v>
      </c>
      <c r="D6673" s="92">
        <v>44091</v>
      </c>
      <c r="E6673" s="92" t="str">
        <f>_xlfn.IFNA(IF(LEFT(VLOOKUP(RecordTable[[#This Row],[METRC]],METRC!A:B,2,FALSE),4)=LEFT(RecordTable[[#This Row],[CloneBarcode]],4),"match","MISMATCH"),"dead")</f>
        <v>dead</v>
      </c>
      <c r="F6673" s="92" t="str">
        <f>_xlfn.IFNA(INDEX(Table6[[#All],[Location]],MATCH(RecordTable[[#This Row],[METRC]],Table6[Tag],0)),"DEAD")</f>
        <v>DEAD</v>
      </c>
    </row>
    <row r="6674" spans="1:6" x14ac:dyDescent="0.25">
      <c r="A6674" t="s">
        <v>7434</v>
      </c>
      <c r="B6674" t="s">
        <v>2659</v>
      </c>
      <c r="C6674" s="18" t="s">
        <v>7545</v>
      </c>
      <c r="D6674" s="92">
        <v>44091</v>
      </c>
      <c r="E6674" s="92" t="str">
        <f>_xlfn.IFNA(IF(LEFT(VLOOKUP(RecordTable[[#This Row],[METRC]],METRC!A:B,2,FALSE),4)=LEFT(RecordTable[[#This Row],[CloneBarcode]],4),"match","MISMATCH"),"dead")</f>
        <v>dead</v>
      </c>
      <c r="F6674" s="92" t="str">
        <f>_xlfn.IFNA(INDEX(Table6[[#All],[Location]],MATCH(RecordTable[[#This Row],[METRC]],Table6[Tag],0)),"DEAD")</f>
        <v>DEAD</v>
      </c>
    </row>
    <row r="6675" spans="1:6" x14ac:dyDescent="0.25">
      <c r="A6675" t="s">
        <v>7418</v>
      </c>
      <c r="B6675" t="s">
        <v>2734</v>
      </c>
      <c r="C6675" s="18" t="s">
        <v>7558</v>
      </c>
      <c r="D6675" s="92">
        <v>44091</v>
      </c>
      <c r="E6675" s="92" t="str">
        <f>_xlfn.IFNA(IF(LEFT(VLOOKUP(RecordTable[[#This Row],[METRC]],METRC!A:B,2,FALSE),4)=LEFT(RecordTable[[#This Row],[CloneBarcode]],4),"match","MISMATCH"),"dead")</f>
        <v>dead</v>
      </c>
      <c r="F6675" s="92" t="str">
        <f>_xlfn.IFNA(INDEX(Table6[[#All],[Location]],MATCH(RecordTable[[#This Row],[METRC]],Table6[Tag],0)),"DEAD")</f>
        <v>DEAD</v>
      </c>
    </row>
    <row r="6676" spans="1:6" x14ac:dyDescent="0.25">
      <c r="A6676" t="s">
        <v>7431</v>
      </c>
      <c r="B6676" t="s">
        <v>2715</v>
      </c>
      <c r="C6676" s="18" t="s">
        <v>7560</v>
      </c>
      <c r="D6676" s="92">
        <v>44091</v>
      </c>
      <c r="E6676" s="92" t="str">
        <f>_xlfn.IFNA(IF(LEFT(VLOOKUP(RecordTable[[#This Row],[METRC]],METRC!A:B,2,FALSE),4)=LEFT(RecordTable[[#This Row],[CloneBarcode]],4),"match","MISMATCH"),"dead")</f>
        <v>dead</v>
      </c>
      <c r="F6676" s="92" t="str">
        <f>_xlfn.IFNA(INDEX(Table6[[#All],[Location]],MATCH(RecordTable[[#This Row],[METRC]],Table6[Tag],0)),"DEAD")</f>
        <v>DEAD</v>
      </c>
    </row>
    <row r="6677" spans="1:6" x14ac:dyDescent="0.25">
      <c r="A6677" t="s">
        <v>7526</v>
      </c>
      <c r="B6677" t="s">
        <v>2676</v>
      </c>
      <c r="C6677" s="18" t="s">
        <v>7622</v>
      </c>
      <c r="D6677" s="92">
        <v>44091</v>
      </c>
      <c r="E6677" s="92" t="str">
        <f>_xlfn.IFNA(IF(LEFT(VLOOKUP(RecordTable[[#This Row],[METRC]],METRC!A:B,2,FALSE),4)=LEFT(RecordTable[[#This Row],[CloneBarcode]],4),"match","MISMATCH"),"dead")</f>
        <v>match</v>
      </c>
      <c r="F6677" s="92" t="str">
        <f>_xlfn.IFNA(INDEX(Table6[[#All],[Location]],MATCH(RecordTable[[#This Row],[METRC]],Table6[Tag],0)),"DEAD")</f>
        <v>MOTHER</v>
      </c>
    </row>
    <row r="6678" spans="1:6" x14ac:dyDescent="0.25">
      <c r="A6678" t="s">
        <v>7527</v>
      </c>
      <c r="B6678" t="s">
        <v>2676</v>
      </c>
      <c r="C6678" s="18" t="s">
        <v>7625</v>
      </c>
      <c r="D6678" s="92">
        <v>44091</v>
      </c>
      <c r="E6678" s="92" t="str">
        <f>_xlfn.IFNA(IF(LEFT(VLOOKUP(RecordTable[[#This Row],[METRC]],METRC!A:B,2,FALSE),4)=LEFT(RecordTable[[#This Row],[CloneBarcode]],4),"match","MISMATCH"),"dead")</f>
        <v>match</v>
      </c>
      <c r="F6678" s="92" t="str">
        <f>_xlfn.IFNA(INDEX(Table6[[#All],[Location]],MATCH(RecordTable[[#This Row],[METRC]],Table6[Tag],0)),"DEAD")</f>
        <v>MOTHER</v>
      </c>
    </row>
    <row r="6679" spans="1:6" x14ac:dyDescent="0.25">
      <c r="A6679" t="s">
        <v>7540</v>
      </c>
      <c r="B6679" t="s">
        <v>2667</v>
      </c>
      <c r="C6679" s="18" t="s">
        <v>7616</v>
      </c>
      <c r="D6679" s="92">
        <v>44091</v>
      </c>
      <c r="E6679" s="92" t="str">
        <f>_xlfn.IFNA(IF(LEFT(VLOOKUP(RecordTable[[#This Row],[METRC]],METRC!A:B,2,FALSE),4)=LEFT(RecordTable[[#This Row],[CloneBarcode]],4),"match","MISMATCH"),"dead")</f>
        <v>match</v>
      </c>
      <c r="F6679" s="92" t="str">
        <f>_xlfn.IFNA(INDEX(Table6[[#All],[Location]],MATCH(RecordTable[[#This Row],[METRC]],Table6[Tag],0)),"DEAD")</f>
        <v>MOTHER</v>
      </c>
    </row>
    <row r="6680" spans="1:6" x14ac:dyDescent="0.25">
      <c r="A6680" t="s">
        <v>7410</v>
      </c>
      <c r="B6680" t="s">
        <v>2649</v>
      </c>
      <c r="C6680" s="18" t="s">
        <v>7572</v>
      </c>
      <c r="D6680" s="92">
        <v>44091</v>
      </c>
      <c r="E6680" s="92" t="str">
        <f>_xlfn.IFNA(IF(LEFT(VLOOKUP(RecordTable[[#This Row],[METRC]],METRC!A:B,2,FALSE),4)=LEFT(RecordTable[[#This Row],[CloneBarcode]],4),"match","MISMATCH"),"dead")</f>
        <v>dead</v>
      </c>
      <c r="F6680" s="92" t="str">
        <f>_xlfn.IFNA(INDEX(Table6[[#All],[Location]],MATCH(RecordTable[[#This Row],[METRC]],Table6[Tag],0)),"DEAD")</f>
        <v>DEAD</v>
      </c>
    </row>
    <row r="6681" spans="1:6" x14ac:dyDescent="0.25">
      <c r="A6681" t="s">
        <v>7424</v>
      </c>
      <c r="B6681" t="s">
        <v>2642</v>
      </c>
      <c r="C6681" s="18" t="s">
        <v>7557</v>
      </c>
      <c r="D6681" s="92">
        <v>44091</v>
      </c>
      <c r="E6681" s="92" t="str">
        <f>_xlfn.IFNA(IF(LEFT(VLOOKUP(RecordTable[[#This Row],[METRC]],METRC!A:B,2,FALSE),4)=LEFT(RecordTable[[#This Row],[CloneBarcode]],4),"match","MISMATCH"),"dead")</f>
        <v>dead</v>
      </c>
      <c r="F6681" s="92" t="str">
        <f>_xlfn.IFNA(INDEX(Table6[[#All],[Location]],MATCH(RecordTable[[#This Row],[METRC]],Table6[Tag],0)),"DEAD")</f>
        <v>DEAD</v>
      </c>
    </row>
    <row r="6682" spans="1:6" x14ac:dyDescent="0.25">
      <c r="A6682" t="s">
        <v>7436</v>
      </c>
      <c r="B6682" t="s">
        <v>283</v>
      </c>
      <c r="C6682" s="18" t="s">
        <v>7562</v>
      </c>
      <c r="D6682" s="92">
        <v>44091</v>
      </c>
      <c r="E6682" s="92" t="str">
        <f>_xlfn.IFNA(IF(LEFT(VLOOKUP(RecordTable[[#This Row],[METRC]],METRC!A:B,2,FALSE),4)=LEFT(RecordTable[[#This Row],[CloneBarcode]],4),"match","MISMATCH"),"dead")</f>
        <v>dead</v>
      </c>
      <c r="F6682" s="92" t="str">
        <f>_xlfn.IFNA(INDEX(Table6[[#All],[Location]],MATCH(RecordTable[[#This Row],[METRC]],Table6[Tag],0)),"DEAD")</f>
        <v>DEAD</v>
      </c>
    </row>
    <row r="6683" spans="1:6" x14ac:dyDescent="0.25">
      <c r="A6683" t="s">
        <v>7513</v>
      </c>
      <c r="B6683" t="s">
        <v>2679</v>
      </c>
      <c r="C6683" s="18" t="s">
        <v>7626</v>
      </c>
      <c r="D6683" s="92">
        <v>44091</v>
      </c>
      <c r="E6683" s="92" t="str">
        <f>_xlfn.IFNA(IF(LEFT(VLOOKUP(RecordTable[[#This Row],[METRC]],METRC!A:B,2,FALSE),4)=LEFT(RecordTable[[#This Row],[CloneBarcode]],4),"match","MISMATCH"),"dead")</f>
        <v>match</v>
      </c>
      <c r="F6683" s="92" t="str">
        <f>_xlfn.IFNA(INDEX(Table6[[#All],[Location]],MATCH(RecordTable[[#This Row],[METRC]],Table6[Tag],0)),"DEAD")</f>
        <v>MOTHER</v>
      </c>
    </row>
    <row r="6684" spans="1:6" x14ac:dyDescent="0.25">
      <c r="A6684" t="s">
        <v>7412</v>
      </c>
      <c r="B6684" t="s">
        <v>2649</v>
      </c>
      <c r="C6684" s="18" t="s">
        <v>7568</v>
      </c>
      <c r="D6684" s="92">
        <v>44091</v>
      </c>
      <c r="E6684" s="92" t="str">
        <f>_xlfn.IFNA(IF(LEFT(VLOOKUP(RecordTable[[#This Row],[METRC]],METRC!A:B,2,FALSE),4)=LEFT(RecordTable[[#This Row],[CloneBarcode]],4),"match","MISMATCH"),"dead")</f>
        <v>dead</v>
      </c>
      <c r="F6684" s="92" t="str">
        <f>_xlfn.IFNA(INDEX(Table6[[#All],[Location]],MATCH(RecordTable[[#This Row],[METRC]],Table6[Tag],0)),"DEAD")</f>
        <v>DEAD</v>
      </c>
    </row>
    <row r="6685" spans="1:6" x14ac:dyDescent="0.25">
      <c r="A6685" t="s">
        <v>7422</v>
      </c>
      <c r="B6685" t="s">
        <v>62</v>
      </c>
      <c r="C6685" s="18" t="s">
        <v>7570</v>
      </c>
      <c r="D6685" s="92">
        <v>44091</v>
      </c>
      <c r="E6685" s="92" t="str">
        <f>_xlfn.IFNA(IF(LEFT(VLOOKUP(RecordTable[[#This Row],[METRC]],METRC!A:B,2,FALSE),4)=LEFT(RecordTable[[#This Row],[CloneBarcode]],4),"match","MISMATCH"),"dead")</f>
        <v>dead</v>
      </c>
      <c r="F6685" s="92" t="str">
        <f>_xlfn.IFNA(INDEX(Table6[[#All],[Location]],MATCH(RecordTable[[#This Row],[METRC]],Table6[Tag],0)),"DEAD")</f>
        <v>DEAD</v>
      </c>
    </row>
    <row r="6686" spans="1:6" x14ac:dyDescent="0.25">
      <c r="A6686" t="s">
        <v>7514</v>
      </c>
      <c r="B6686" t="s">
        <v>2679</v>
      </c>
      <c r="C6686" s="18" t="s">
        <v>7624</v>
      </c>
      <c r="D6686" s="92">
        <v>44091</v>
      </c>
      <c r="E6686" s="92" t="str">
        <f>_xlfn.IFNA(IF(LEFT(VLOOKUP(RecordTable[[#This Row],[METRC]],METRC!A:B,2,FALSE),4)=LEFT(RecordTable[[#This Row],[CloneBarcode]],4),"match","MISMATCH"),"dead")</f>
        <v>match</v>
      </c>
      <c r="F6686" s="92" t="str">
        <f>_xlfn.IFNA(INDEX(Table6[[#All],[Location]],MATCH(RecordTable[[#This Row],[METRC]],Table6[Tag],0)),"DEAD")</f>
        <v>MOTHER</v>
      </c>
    </row>
    <row r="6687" spans="1:6" x14ac:dyDescent="0.25">
      <c r="A6687" t="s">
        <v>7544</v>
      </c>
      <c r="B6687" t="s">
        <v>2669</v>
      </c>
      <c r="C6687" s="18" t="s">
        <v>7618</v>
      </c>
      <c r="D6687" s="92">
        <v>44091</v>
      </c>
      <c r="E6687" s="92" t="str">
        <f>_xlfn.IFNA(IF(LEFT(VLOOKUP(RecordTable[[#This Row],[METRC]],METRC!A:B,2,FALSE),4)=LEFT(RecordTable[[#This Row],[CloneBarcode]],4),"match","MISMATCH"),"dead")</f>
        <v>dead</v>
      </c>
      <c r="F6687" s="92" t="str">
        <f>_xlfn.IFNA(INDEX(Table6[[#All],[Location]],MATCH(RecordTable[[#This Row],[METRC]],Table6[Tag],0)),"DEAD")</f>
        <v>DEAD</v>
      </c>
    </row>
    <row r="6688" spans="1:6" x14ac:dyDescent="0.25">
      <c r="A6688" t="s">
        <v>7421</v>
      </c>
      <c r="B6688" t="s">
        <v>62</v>
      </c>
      <c r="C6688" s="18" t="s">
        <v>7564</v>
      </c>
      <c r="D6688" s="92">
        <v>44091</v>
      </c>
      <c r="E6688" s="92" t="str">
        <f>_xlfn.IFNA(IF(LEFT(VLOOKUP(RecordTable[[#This Row],[METRC]],METRC!A:B,2,FALSE),4)=LEFT(RecordTable[[#This Row],[CloneBarcode]],4),"match","MISMATCH"),"dead")</f>
        <v>dead</v>
      </c>
      <c r="F6688" s="92" t="str">
        <f>_xlfn.IFNA(INDEX(Table6[[#All],[Location]],MATCH(RecordTable[[#This Row],[METRC]],Table6[Tag],0)),"DEAD")</f>
        <v>DEAD</v>
      </c>
    </row>
    <row r="6689" spans="1:6" x14ac:dyDescent="0.25">
      <c r="A6689" t="s">
        <v>7426</v>
      </c>
      <c r="B6689" t="s">
        <v>2645</v>
      </c>
      <c r="C6689" s="18" t="s">
        <v>7561</v>
      </c>
      <c r="D6689" s="92">
        <v>44091</v>
      </c>
      <c r="E6689" s="92" t="str">
        <f>_xlfn.IFNA(IF(LEFT(VLOOKUP(RecordTable[[#This Row],[METRC]],METRC!A:B,2,FALSE),4)=LEFT(RecordTable[[#This Row],[CloneBarcode]],4),"match","MISMATCH"),"dead")</f>
        <v>dead</v>
      </c>
      <c r="F6689" s="92" t="str">
        <f>_xlfn.IFNA(INDEX(Table6[[#All],[Location]],MATCH(RecordTable[[#This Row],[METRC]],Table6[Tag],0)),"DEAD")</f>
        <v>DEAD</v>
      </c>
    </row>
    <row r="6690" spans="1:6" x14ac:dyDescent="0.25">
      <c r="A6690" t="s">
        <v>7411</v>
      </c>
      <c r="B6690" t="s">
        <v>2649</v>
      </c>
      <c r="C6690" s="18" t="s">
        <v>7571</v>
      </c>
      <c r="D6690" s="92">
        <v>44091</v>
      </c>
      <c r="E6690" s="92" t="str">
        <f>_xlfn.IFNA(IF(LEFT(VLOOKUP(RecordTable[[#This Row],[METRC]],METRC!A:B,2,FALSE),4)=LEFT(RecordTable[[#This Row],[CloneBarcode]],4),"match","MISMATCH"),"dead")</f>
        <v>dead</v>
      </c>
      <c r="F6690" s="92" t="str">
        <f>_xlfn.IFNA(INDEX(Table6[[#All],[Location]],MATCH(RecordTable[[#This Row],[METRC]],Table6[Tag],0)),"DEAD")</f>
        <v>DEAD</v>
      </c>
    </row>
    <row r="6691" spans="1:6" x14ac:dyDescent="0.25">
      <c r="A6691" t="s">
        <v>7478</v>
      </c>
      <c r="B6691" t="s">
        <v>2669</v>
      </c>
      <c r="C6691" s="18" t="s">
        <v>7573</v>
      </c>
      <c r="D6691" s="92">
        <v>44091</v>
      </c>
      <c r="E6691" s="92" t="str">
        <f>_xlfn.IFNA(IF(LEFT(VLOOKUP(RecordTable[[#This Row],[METRC]],METRC!A:B,2,FALSE),4)=LEFT(RecordTable[[#This Row],[CloneBarcode]],4),"match","MISMATCH"),"dead")</f>
        <v>dead</v>
      </c>
      <c r="F6691" s="92" t="str">
        <f>_xlfn.IFNA(INDEX(Table6[[#All],[Location]],MATCH(RecordTable[[#This Row],[METRC]],Table6[Tag],0)),"DEAD")</f>
        <v>DEAD</v>
      </c>
    </row>
    <row r="6692" spans="1:6" x14ac:dyDescent="0.25">
      <c r="A6692" t="s">
        <v>7538</v>
      </c>
      <c r="B6692" t="s">
        <v>2667</v>
      </c>
      <c r="C6692" s="18" t="s">
        <v>7623</v>
      </c>
      <c r="D6692" s="92">
        <v>44091</v>
      </c>
      <c r="E6692" s="92" t="str">
        <f>_xlfn.IFNA(IF(LEFT(VLOOKUP(RecordTable[[#This Row],[METRC]],METRC!A:B,2,FALSE),4)=LEFT(RecordTable[[#This Row],[CloneBarcode]],4),"match","MISMATCH"),"dead")</f>
        <v>match</v>
      </c>
      <c r="F6692" s="92" t="str">
        <f>_xlfn.IFNA(INDEX(Table6[[#All],[Location]],MATCH(RecordTable[[#This Row],[METRC]],Table6[Tag],0)),"DEAD")</f>
        <v>MOTHER</v>
      </c>
    </row>
    <row r="6693" spans="1:6" x14ac:dyDescent="0.25">
      <c r="A6693" t="s">
        <v>7438</v>
      </c>
      <c r="B6693" t="s">
        <v>2669</v>
      </c>
      <c r="C6693" s="18" t="s">
        <v>7574</v>
      </c>
      <c r="D6693" s="92">
        <v>44091</v>
      </c>
      <c r="E6693" s="92" t="str">
        <f>_xlfn.IFNA(IF(LEFT(VLOOKUP(RecordTable[[#This Row],[METRC]],METRC!A:B,2,FALSE),4)=LEFT(RecordTable[[#This Row],[CloneBarcode]],4),"match","MISMATCH"),"dead")</f>
        <v>dead</v>
      </c>
      <c r="F6693" s="92" t="str">
        <f>_xlfn.IFNA(INDEX(Table6[[#All],[Location]],MATCH(RecordTable[[#This Row],[METRC]],Table6[Tag],0)),"DEAD")</f>
        <v>DEAD</v>
      </c>
    </row>
    <row r="6694" spans="1:6" x14ac:dyDescent="0.25">
      <c r="A6694" t="s">
        <v>7428</v>
      </c>
      <c r="B6694" t="s">
        <v>2645</v>
      </c>
      <c r="C6694" s="18" t="s">
        <v>7566</v>
      </c>
      <c r="D6694" s="92">
        <v>44091</v>
      </c>
      <c r="E6694" s="92" t="str">
        <f>_xlfn.IFNA(IF(LEFT(VLOOKUP(RecordTable[[#This Row],[METRC]],METRC!A:B,2,FALSE),4)=LEFT(RecordTable[[#This Row],[CloneBarcode]],4),"match","MISMATCH"),"dead")</f>
        <v>dead</v>
      </c>
      <c r="F6694" s="92" t="str">
        <f>_xlfn.IFNA(INDEX(Table6[[#All],[Location]],MATCH(RecordTable[[#This Row],[METRC]],Table6[Tag],0)),"DEAD")</f>
        <v>DEAD</v>
      </c>
    </row>
    <row r="6695" spans="1:6" x14ac:dyDescent="0.25">
      <c r="A6695" t="s">
        <v>7427</v>
      </c>
      <c r="B6695" t="s">
        <v>2645</v>
      </c>
      <c r="C6695" s="18" t="s">
        <v>7565</v>
      </c>
      <c r="D6695" s="92">
        <v>44091</v>
      </c>
      <c r="E6695" s="92" t="str">
        <f>_xlfn.IFNA(IF(LEFT(VLOOKUP(RecordTable[[#This Row],[METRC]],METRC!A:B,2,FALSE),4)=LEFT(RecordTable[[#This Row],[CloneBarcode]],4),"match","MISMATCH"),"dead")</f>
        <v>dead</v>
      </c>
      <c r="F6695" s="92" t="str">
        <f>_xlfn.IFNA(INDEX(Table6[[#All],[Location]],MATCH(RecordTable[[#This Row],[METRC]],Table6[Tag],0)),"DEAD")</f>
        <v>DEAD</v>
      </c>
    </row>
    <row r="6696" spans="1:6" x14ac:dyDescent="0.25">
      <c r="A6696" t="s">
        <v>7639</v>
      </c>
      <c r="B6696" t="s">
        <v>2794</v>
      </c>
      <c r="C6696" s="18" t="s">
        <v>7778</v>
      </c>
      <c r="D6696" s="92">
        <v>44091</v>
      </c>
      <c r="E6696" s="92" t="str">
        <f>_xlfn.IFNA(IF(LEFT(VLOOKUP(RecordTable[[#This Row],[METRC]],METRC!A:B,2,FALSE),4)=LEFT(RecordTable[[#This Row],[CloneBarcode]],4),"match","MISMATCH"),"dead")</f>
        <v>match</v>
      </c>
      <c r="F6696" s="92" t="str">
        <f>_xlfn.IFNA(INDEX(Table6[[#All],[Location]],MATCH(RecordTable[[#This Row],[METRC]],Table6[Tag],0)),"DEAD")</f>
        <v>MOTHER</v>
      </c>
    </row>
    <row r="6697" spans="1:6" x14ac:dyDescent="0.25">
      <c r="A6697" t="s">
        <v>7683</v>
      </c>
      <c r="B6697" t="s">
        <v>2659</v>
      </c>
      <c r="C6697" s="18" t="s">
        <v>7779</v>
      </c>
      <c r="D6697" s="92">
        <v>44091</v>
      </c>
      <c r="E6697" s="92" t="str">
        <f>_xlfn.IFNA(IF(LEFT(VLOOKUP(RecordTable[[#This Row],[METRC]],METRC!A:B,2,FALSE),4)=LEFT(RecordTable[[#This Row],[CloneBarcode]],4),"match","MISMATCH"),"dead")</f>
        <v>match</v>
      </c>
      <c r="F6697" s="92" t="str">
        <f>_xlfn.IFNA(INDEX(Table6[[#All],[Location]],MATCH(RecordTable[[#This Row],[METRC]],Table6[Tag],0)),"DEAD")</f>
        <v>MOTHER</v>
      </c>
    </row>
    <row r="6698" spans="1:6" x14ac:dyDescent="0.25">
      <c r="A6698" t="s">
        <v>7662</v>
      </c>
      <c r="B6698" t="s">
        <v>7780</v>
      </c>
      <c r="C6698" s="18" t="s">
        <v>7781</v>
      </c>
      <c r="D6698" s="92">
        <v>44091</v>
      </c>
      <c r="E6698" s="92" t="str">
        <f>_xlfn.IFNA(IF(LEFT(VLOOKUP(RecordTable[[#This Row],[METRC]],METRC!A:B,2,FALSE),4)=LEFT(RecordTable[[#This Row],[CloneBarcode]],4),"match","MISMATCH"),"dead")</f>
        <v>dead</v>
      </c>
      <c r="F6698" s="92" t="str">
        <f>_xlfn.IFNA(INDEX(Table6[[#All],[Location]],MATCH(RecordTable[[#This Row],[METRC]],Table6[Tag],0)),"DEAD")</f>
        <v>DEAD</v>
      </c>
    </row>
    <row r="6699" spans="1:6" x14ac:dyDescent="0.25">
      <c r="A6699" t="s">
        <v>7649</v>
      </c>
      <c r="B6699" t="s">
        <v>2734</v>
      </c>
      <c r="C6699" s="18" t="s">
        <v>7782</v>
      </c>
      <c r="D6699" s="92">
        <v>44091</v>
      </c>
      <c r="E6699" s="92" t="str">
        <f>_xlfn.IFNA(IF(LEFT(VLOOKUP(RecordTable[[#This Row],[METRC]],METRC!A:B,2,FALSE),4)=LEFT(RecordTable[[#This Row],[CloneBarcode]],4),"match","MISMATCH"),"dead")</f>
        <v>match</v>
      </c>
      <c r="F6699" s="92" t="str">
        <f>_xlfn.IFNA(INDEX(Table6[[#All],[Location]],MATCH(RecordTable[[#This Row],[METRC]],Table6[Tag],0)),"DEAD")</f>
        <v>MOTHER</v>
      </c>
    </row>
    <row r="6700" spans="1:6" x14ac:dyDescent="0.25">
      <c r="A6700" t="s">
        <v>7667</v>
      </c>
      <c r="B6700" t="s">
        <v>2639</v>
      </c>
      <c r="C6700" s="18" t="s">
        <v>7783</v>
      </c>
      <c r="D6700" s="92">
        <v>44091</v>
      </c>
      <c r="E6700" s="92" t="str">
        <f>_xlfn.IFNA(IF(LEFT(VLOOKUP(RecordTable[[#This Row],[METRC]],METRC!A:B,2,FALSE),4)=LEFT(RecordTable[[#This Row],[CloneBarcode]],4),"match","MISMATCH"),"dead")</f>
        <v>match</v>
      </c>
      <c r="F6700" s="92" t="str">
        <f>_xlfn.IFNA(INDEX(Table6[[#All],[Location]],MATCH(RecordTable[[#This Row],[METRC]],Table6[Tag],0)),"DEAD")</f>
        <v>MOTHER</v>
      </c>
    </row>
    <row r="6701" spans="1:6" x14ac:dyDescent="0.25">
      <c r="A6701" t="s">
        <v>7672</v>
      </c>
      <c r="B6701" t="s">
        <v>117</v>
      </c>
      <c r="C6701" s="18" t="s">
        <v>7784</v>
      </c>
      <c r="D6701" s="92">
        <v>44091</v>
      </c>
      <c r="E6701" s="92" t="str">
        <f>_xlfn.IFNA(IF(LEFT(VLOOKUP(RecordTable[[#This Row],[METRC]],METRC!A:B,2,FALSE),4)=LEFT(RecordTable[[#This Row],[CloneBarcode]],4),"match","MISMATCH"),"dead")</f>
        <v>match</v>
      </c>
      <c r="F6701" s="92" t="str">
        <f>_xlfn.IFNA(INDEX(Table6[[#All],[Location]],MATCH(RecordTable[[#This Row],[METRC]],Table6[Tag],0)),"DEAD")</f>
        <v>MOTHER</v>
      </c>
    </row>
    <row r="6702" spans="1:6" x14ac:dyDescent="0.25">
      <c r="A6702" t="s">
        <v>7661</v>
      </c>
      <c r="B6702" t="s">
        <v>7785</v>
      </c>
      <c r="C6702" s="18" t="s">
        <v>7786</v>
      </c>
      <c r="D6702" s="92">
        <v>44091</v>
      </c>
      <c r="E6702" s="92" t="str">
        <f>_xlfn.IFNA(IF(LEFT(VLOOKUP(RecordTable[[#This Row],[METRC]],METRC!A:B,2,FALSE),4)=LEFT(RecordTable[[#This Row],[CloneBarcode]],4),"match","MISMATCH"),"dead")</f>
        <v>match</v>
      </c>
      <c r="F6702" s="92" t="str">
        <f>_xlfn.IFNA(INDEX(Table6[[#All],[Location]],MATCH(RecordTable[[#This Row],[METRC]],Table6[Tag],0)),"DEAD")</f>
        <v>MOTHER</v>
      </c>
    </row>
    <row r="6703" spans="1:6" x14ac:dyDescent="0.25">
      <c r="A6703" t="s">
        <v>7680</v>
      </c>
      <c r="B6703" t="s">
        <v>2672</v>
      </c>
      <c r="C6703" s="18" t="s">
        <v>7787</v>
      </c>
      <c r="D6703" s="92">
        <v>44091</v>
      </c>
      <c r="E6703" s="92" t="str">
        <f>_xlfn.IFNA(IF(LEFT(VLOOKUP(RecordTable[[#This Row],[METRC]],METRC!A:B,2,FALSE),4)=LEFT(RecordTable[[#This Row],[CloneBarcode]],4),"match","MISMATCH"),"dead")</f>
        <v>match</v>
      </c>
      <c r="F6703" s="92" t="str">
        <f>_xlfn.IFNA(INDEX(Table6[[#All],[Location]],MATCH(RecordTable[[#This Row],[METRC]],Table6[Tag],0)),"DEAD")</f>
        <v>MOTHER</v>
      </c>
    </row>
    <row r="6704" spans="1:6" x14ac:dyDescent="0.25">
      <c r="A6704" t="s">
        <v>7657</v>
      </c>
      <c r="B6704" t="s">
        <v>2750</v>
      </c>
      <c r="C6704" s="18" t="s">
        <v>7788</v>
      </c>
      <c r="D6704" s="92">
        <v>44091</v>
      </c>
      <c r="E6704" s="92" t="str">
        <f>_xlfn.IFNA(IF(LEFT(VLOOKUP(RecordTable[[#This Row],[METRC]],METRC!A:B,2,FALSE),4)=LEFT(RecordTable[[#This Row],[CloneBarcode]],4),"match","MISMATCH"),"dead")</f>
        <v>dead</v>
      </c>
      <c r="F6704" s="92" t="str">
        <f>_xlfn.IFNA(INDEX(Table6[[#All],[Location]],MATCH(RecordTable[[#This Row],[METRC]],Table6[Tag],0)),"DEAD")</f>
        <v>DEAD</v>
      </c>
    </row>
    <row r="6705" spans="1:6" x14ac:dyDescent="0.25">
      <c r="A6705" t="s">
        <v>7688</v>
      </c>
      <c r="B6705" t="s">
        <v>2629</v>
      </c>
      <c r="C6705" s="18" t="s">
        <v>7789</v>
      </c>
      <c r="D6705" s="92">
        <v>44091</v>
      </c>
      <c r="E6705" s="92" t="str">
        <f>_xlfn.IFNA(IF(LEFT(VLOOKUP(RecordTable[[#This Row],[METRC]],METRC!A:B,2,FALSE),4)=LEFT(RecordTable[[#This Row],[CloneBarcode]],4),"match","MISMATCH"),"dead")</f>
        <v>match</v>
      </c>
      <c r="F6705" s="92" t="str">
        <f>_xlfn.IFNA(INDEX(Table6[[#All],[Location]],MATCH(RecordTable[[#This Row],[METRC]],Table6[Tag],0)),"DEAD")</f>
        <v>MOTHER</v>
      </c>
    </row>
    <row r="6706" spans="1:6" x14ac:dyDescent="0.25">
      <c r="A6706" t="s">
        <v>7643</v>
      </c>
      <c r="B6706" t="s">
        <v>2869</v>
      </c>
      <c r="C6706" s="18" t="s">
        <v>7790</v>
      </c>
      <c r="D6706" s="92">
        <v>44091</v>
      </c>
      <c r="E6706" s="92" t="str">
        <f>_xlfn.IFNA(IF(LEFT(VLOOKUP(RecordTable[[#This Row],[METRC]],METRC!A:B,2,FALSE),4)=LEFT(RecordTable[[#This Row],[CloneBarcode]],4),"match","MISMATCH"),"dead")</f>
        <v>dead</v>
      </c>
      <c r="F6706" s="92" t="str">
        <f>_xlfn.IFNA(INDEX(Table6[[#All],[Location]],MATCH(RecordTable[[#This Row],[METRC]],Table6[Tag],0)),"DEAD")</f>
        <v>DEAD</v>
      </c>
    </row>
    <row r="6707" spans="1:6" x14ac:dyDescent="0.25">
      <c r="A6707" t="s">
        <v>7660</v>
      </c>
      <c r="B6707" t="s">
        <v>2846</v>
      </c>
      <c r="C6707" s="18" t="s">
        <v>7791</v>
      </c>
      <c r="D6707" s="92">
        <v>44091</v>
      </c>
      <c r="E6707" s="92" t="str">
        <f>_xlfn.IFNA(IF(LEFT(VLOOKUP(RecordTable[[#This Row],[METRC]],METRC!A:B,2,FALSE),4)=LEFT(RecordTable[[#This Row],[CloneBarcode]],4),"match","MISMATCH"),"dead")</f>
        <v>dead</v>
      </c>
      <c r="F6707" s="92" t="str">
        <f>_xlfn.IFNA(INDEX(Table6[[#All],[Location]],MATCH(RecordTable[[#This Row],[METRC]],Table6[Tag],0)),"DEAD")</f>
        <v>DEAD</v>
      </c>
    </row>
    <row r="6708" spans="1:6" x14ac:dyDescent="0.25">
      <c r="A6708" t="s">
        <v>7682</v>
      </c>
      <c r="B6708" t="s">
        <v>2659</v>
      </c>
      <c r="C6708" s="18" t="s">
        <v>7792</v>
      </c>
      <c r="D6708" s="92">
        <v>44091</v>
      </c>
      <c r="E6708" s="92" t="str">
        <f>_xlfn.IFNA(IF(LEFT(VLOOKUP(RecordTable[[#This Row],[METRC]],METRC!A:B,2,FALSE),4)=LEFT(RecordTable[[#This Row],[CloneBarcode]],4),"match","MISMATCH"),"dead")</f>
        <v>match</v>
      </c>
      <c r="F6708" s="92" t="str">
        <f>_xlfn.IFNA(INDEX(Table6[[#All],[Location]],MATCH(RecordTable[[#This Row],[METRC]],Table6[Tag],0)),"DEAD")</f>
        <v>MOTHER</v>
      </c>
    </row>
    <row r="6709" spans="1:6" x14ac:dyDescent="0.25">
      <c r="A6709" t="s">
        <v>7666</v>
      </c>
      <c r="B6709" t="s">
        <v>2639</v>
      </c>
      <c r="C6709" s="18" t="s">
        <v>7793</v>
      </c>
      <c r="D6709" s="92">
        <v>44091</v>
      </c>
      <c r="E6709" s="92" t="str">
        <f>_xlfn.IFNA(IF(LEFT(VLOOKUP(RecordTable[[#This Row],[METRC]],METRC!A:B,2,FALSE),4)=LEFT(RecordTable[[#This Row],[CloneBarcode]],4),"match","MISMATCH"),"dead")</f>
        <v>match</v>
      </c>
      <c r="F6709" s="92" t="str">
        <f>_xlfn.IFNA(INDEX(Table6[[#All],[Location]],MATCH(RecordTable[[#This Row],[METRC]],Table6[Tag],0)),"DEAD")</f>
        <v>MOTHER</v>
      </c>
    </row>
    <row r="6710" spans="1:6" x14ac:dyDescent="0.25">
      <c r="A6710" t="s">
        <v>7647</v>
      </c>
      <c r="B6710" t="s">
        <v>2734</v>
      </c>
      <c r="C6710" s="18" t="s">
        <v>7794</v>
      </c>
      <c r="D6710" s="92">
        <v>44091</v>
      </c>
      <c r="E6710" s="92" t="str">
        <f>_xlfn.IFNA(IF(LEFT(VLOOKUP(RecordTable[[#This Row],[METRC]],METRC!A:B,2,FALSE),4)=LEFT(RecordTable[[#This Row],[CloneBarcode]],4),"match","MISMATCH"),"dead")</f>
        <v>match</v>
      </c>
      <c r="F6710" s="92" t="str">
        <f>_xlfn.IFNA(INDEX(Table6[[#All],[Location]],MATCH(RecordTable[[#This Row],[METRC]],Table6[Tag],0)),"DEAD")</f>
        <v>MOTHER</v>
      </c>
    </row>
    <row r="6711" spans="1:6" x14ac:dyDescent="0.25">
      <c r="A6711" t="s">
        <v>7674</v>
      </c>
      <c r="B6711" t="s">
        <v>117</v>
      </c>
      <c r="C6711" s="18" t="s">
        <v>7795</v>
      </c>
      <c r="D6711" s="92">
        <v>44091</v>
      </c>
      <c r="E6711" s="92" t="str">
        <f>_xlfn.IFNA(IF(LEFT(VLOOKUP(RecordTable[[#This Row],[METRC]],METRC!A:B,2,FALSE),4)=LEFT(RecordTable[[#This Row],[CloneBarcode]],4),"match","MISMATCH"),"dead")</f>
        <v>match</v>
      </c>
      <c r="F6711" s="92" t="str">
        <f>_xlfn.IFNA(INDEX(Table6[[#All],[Location]],MATCH(RecordTable[[#This Row],[METRC]],Table6[Tag],0)),"DEAD")</f>
        <v>MOTHER</v>
      </c>
    </row>
    <row r="6712" spans="1:6" x14ac:dyDescent="0.25">
      <c r="A6712" t="s">
        <v>7648</v>
      </c>
      <c r="B6712" t="s">
        <v>2734</v>
      </c>
      <c r="C6712" s="18" t="s">
        <v>7796</v>
      </c>
      <c r="D6712" s="92">
        <v>44091</v>
      </c>
      <c r="E6712" s="92" t="str">
        <f>_xlfn.IFNA(IF(LEFT(VLOOKUP(RecordTable[[#This Row],[METRC]],METRC!A:B,2,FALSE),4)=LEFT(RecordTable[[#This Row],[CloneBarcode]],4),"match","MISMATCH"),"dead")</f>
        <v>match</v>
      </c>
      <c r="F6712" s="92" t="str">
        <f>_xlfn.IFNA(INDEX(Table6[[#All],[Location]],MATCH(RecordTable[[#This Row],[METRC]],Table6[Tag],0)),"DEAD")</f>
        <v>MINIMOM</v>
      </c>
    </row>
    <row r="6713" spans="1:6" x14ac:dyDescent="0.25">
      <c r="A6713" t="s">
        <v>7673</v>
      </c>
      <c r="B6713" t="s">
        <v>117</v>
      </c>
      <c r="C6713" s="18" t="s">
        <v>7797</v>
      </c>
      <c r="D6713" s="92">
        <v>44091</v>
      </c>
      <c r="E6713" s="92" t="str">
        <f>_xlfn.IFNA(IF(LEFT(VLOOKUP(RecordTable[[#This Row],[METRC]],METRC!A:B,2,FALSE),4)=LEFT(RecordTable[[#This Row],[CloneBarcode]],4),"match","MISMATCH"),"dead")</f>
        <v>match</v>
      </c>
      <c r="F6713" s="92" t="str">
        <f>_xlfn.IFNA(INDEX(Table6[[#All],[Location]],MATCH(RecordTable[[#This Row],[METRC]],Table6[Tag],0)),"DEAD")</f>
        <v>MOTHER</v>
      </c>
    </row>
    <row r="6714" spans="1:6" x14ac:dyDescent="0.25">
      <c r="A6714" t="s">
        <v>7645</v>
      </c>
      <c r="B6714" t="s">
        <v>2734</v>
      </c>
      <c r="C6714" s="18" t="s">
        <v>7798</v>
      </c>
      <c r="D6714" s="92">
        <v>44091</v>
      </c>
      <c r="E6714" s="92" t="str">
        <f>_xlfn.IFNA(IF(LEFT(VLOOKUP(RecordTable[[#This Row],[METRC]],METRC!A:B,2,FALSE),4)=LEFT(RecordTable[[#This Row],[CloneBarcode]],4),"match","MISMATCH"),"dead")</f>
        <v>match</v>
      </c>
      <c r="F6714" s="92" t="str">
        <f>_xlfn.IFNA(INDEX(Table6[[#All],[Location]],MATCH(RecordTable[[#This Row],[METRC]],Table6[Tag],0)),"DEAD")</f>
        <v>MOTHER</v>
      </c>
    </row>
    <row r="6715" spans="1:6" x14ac:dyDescent="0.25">
      <c r="A6715" t="s">
        <v>7675</v>
      </c>
      <c r="B6715" t="s">
        <v>2672</v>
      </c>
      <c r="C6715" s="18" t="s">
        <v>7799</v>
      </c>
      <c r="D6715" s="92">
        <v>44091</v>
      </c>
      <c r="E6715" s="92" t="str">
        <f>_xlfn.IFNA(IF(LEFT(VLOOKUP(RecordTable[[#This Row],[METRC]],METRC!A:B,2,FALSE),4)=LEFT(RecordTable[[#This Row],[CloneBarcode]],4),"match","MISMATCH"),"dead")</f>
        <v>match</v>
      </c>
      <c r="F6715" s="92" t="str">
        <f>_xlfn.IFNA(INDEX(Table6[[#All],[Location]],MATCH(RecordTable[[#This Row],[METRC]],Table6[Tag],0)),"DEAD")</f>
        <v>MINIMOM</v>
      </c>
    </row>
    <row r="6716" spans="1:6" x14ac:dyDescent="0.25">
      <c r="A6716" t="s">
        <v>7671</v>
      </c>
      <c r="B6716" t="s">
        <v>117</v>
      </c>
      <c r="C6716" s="18" t="s">
        <v>7800</v>
      </c>
      <c r="D6716" s="92">
        <v>44091</v>
      </c>
      <c r="E6716" s="92" t="str">
        <f>_xlfn.IFNA(IF(LEFT(VLOOKUP(RecordTable[[#This Row],[METRC]],METRC!A:B,2,FALSE),4)=LEFT(RecordTable[[#This Row],[CloneBarcode]],4),"match","MISMATCH"),"dead")</f>
        <v>match</v>
      </c>
      <c r="F6716" s="92" t="str">
        <f>_xlfn.IFNA(INDEX(Table6[[#All],[Location]],MATCH(RecordTable[[#This Row],[METRC]],Table6[Tag],0)),"DEAD")</f>
        <v>MOTHER</v>
      </c>
    </row>
    <row r="6717" spans="1:6" x14ac:dyDescent="0.25">
      <c r="A6717" t="s">
        <v>7678</v>
      </c>
      <c r="B6717" t="s">
        <v>2672</v>
      </c>
      <c r="C6717" s="18" t="s">
        <v>7801</v>
      </c>
      <c r="D6717" s="92">
        <v>44091</v>
      </c>
      <c r="E6717" s="92" t="str">
        <f>_xlfn.IFNA(IF(LEFT(VLOOKUP(RecordTable[[#This Row],[METRC]],METRC!A:B,2,FALSE),4)=LEFT(RecordTable[[#This Row],[CloneBarcode]],4),"match","MISMATCH"),"dead")</f>
        <v>match</v>
      </c>
      <c r="F6717" s="92" t="str">
        <f>_xlfn.IFNA(INDEX(Table6[[#All],[Location]],MATCH(RecordTable[[#This Row],[METRC]],Table6[Tag],0)),"DEAD")</f>
        <v>MOTHER</v>
      </c>
    </row>
    <row r="6718" spans="1:6" x14ac:dyDescent="0.25">
      <c r="A6718" t="s">
        <v>7689</v>
      </c>
      <c r="B6718" t="s">
        <v>2629</v>
      </c>
      <c r="C6718" s="18" t="s">
        <v>7802</v>
      </c>
      <c r="D6718" s="92">
        <v>44091</v>
      </c>
      <c r="E6718" s="92" t="str">
        <f>_xlfn.IFNA(IF(LEFT(VLOOKUP(RecordTable[[#This Row],[METRC]],METRC!A:B,2,FALSE),4)=LEFT(RecordTable[[#This Row],[CloneBarcode]],4),"match","MISMATCH"),"dead")</f>
        <v>match</v>
      </c>
      <c r="F6718" s="92" t="str">
        <f>_xlfn.IFNA(INDEX(Table6[[#All],[Location]],MATCH(RecordTable[[#This Row],[METRC]],Table6[Tag],0)),"DEAD")</f>
        <v>MOTHER</v>
      </c>
    </row>
    <row r="6719" spans="1:6" x14ac:dyDescent="0.25">
      <c r="A6719" t="s">
        <v>7640</v>
      </c>
      <c r="B6719" t="s">
        <v>2820</v>
      </c>
      <c r="C6719" s="18" t="s">
        <v>7803</v>
      </c>
      <c r="D6719" s="92">
        <v>44091</v>
      </c>
      <c r="E6719" s="92" t="str">
        <f>_xlfn.IFNA(IF(LEFT(VLOOKUP(RecordTable[[#This Row],[METRC]],METRC!A:B,2,FALSE),4)=LEFT(RecordTable[[#This Row],[CloneBarcode]],4),"match","MISMATCH"),"dead")</f>
        <v>match</v>
      </c>
      <c r="F6719" s="92" t="str">
        <f>_xlfn.IFNA(INDEX(Table6[[#All],[Location]],MATCH(RecordTable[[#This Row],[METRC]],Table6[Tag],0)),"DEAD")</f>
        <v>MINIMOM</v>
      </c>
    </row>
    <row r="6720" spans="1:6" x14ac:dyDescent="0.25">
      <c r="A6720" t="s">
        <v>7677</v>
      </c>
      <c r="B6720" t="s">
        <v>2672</v>
      </c>
      <c r="C6720" s="18" t="s">
        <v>7804</v>
      </c>
      <c r="D6720" s="92">
        <v>44091</v>
      </c>
      <c r="E6720" s="92" t="str">
        <f>_xlfn.IFNA(IF(LEFT(VLOOKUP(RecordTable[[#This Row],[METRC]],METRC!A:B,2,FALSE),4)=LEFT(RecordTable[[#This Row],[CloneBarcode]],4),"match","MISMATCH"),"dead")</f>
        <v>match</v>
      </c>
      <c r="F6720" s="92" t="str">
        <f>_xlfn.IFNA(INDEX(Table6[[#All],[Location]],MATCH(RecordTable[[#This Row],[METRC]],Table6[Tag],0)),"DEAD")</f>
        <v>MOTHER</v>
      </c>
    </row>
    <row r="6721" spans="1:6" x14ac:dyDescent="0.25">
      <c r="A6721" t="s">
        <v>7644</v>
      </c>
      <c r="B6721" t="s">
        <v>2865</v>
      </c>
      <c r="C6721" s="18" t="s">
        <v>7805</v>
      </c>
      <c r="D6721" s="92">
        <v>44091</v>
      </c>
      <c r="E6721" s="92" t="str">
        <f>_xlfn.IFNA(IF(LEFT(VLOOKUP(RecordTable[[#This Row],[METRC]],METRC!A:B,2,FALSE),4)=LEFT(RecordTable[[#This Row],[CloneBarcode]],4),"match","MISMATCH"),"dead")</f>
        <v>match</v>
      </c>
      <c r="F6721" s="92" t="str">
        <f>_xlfn.IFNA(INDEX(Table6[[#All],[Location]],MATCH(RecordTable[[#This Row],[METRC]],Table6[Tag],0)),"DEAD")</f>
        <v>MOTHER</v>
      </c>
    </row>
    <row r="6722" spans="1:6" x14ac:dyDescent="0.25">
      <c r="A6722" t="s">
        <v>7659</v>
      </c>
      <c r="B6722" t="s">
        <v>2859</v>
      </c>
      <c r="C6722" s="18" t="s">
        <v>7806</v>
      </c>
      <c r="D6722" s="92">
        <v>44091</v>
      </c>
      <c r="E6722" s="92" t="str">
        <f>_xlfn.IFNA(IF(LEFT(VLOOKUP(RecordTable[[#This Row],[METRC]],METRC!A:B,2,FALSE),4)=LEFT(RecordTable[[#This Row],[CloneBarcode]],4),"match","MISMATCH"),"dead")</f>
        <v>MISMATCH</v>
      </c>
      <c r="F6722" s="92" t="str">
        <f>_xlfn.IFNA(INDEX(Table6[[#All],[Location]],MATCH(RecordTable[[#This Row],[METRC]],Table6[Tag],0)),"DEAD")</f>
        <v>MINIMOM</v>
      </c>
    </row>
    <row r="6723" spans="1:6" x14ac:dyDescent="0.25">
      <c r="A6723" t="s">
        <v>7679</v>
      </c>
      <c r="B6723" t="s">
        <v>2672</v>
      </c>
      <c r="C6723" s="18" t="s">
        <v>7807</v>
      </c>
      <c r="D6723" s="92">
        <v>44091</v>
      </c>
      <c r="E6723" s="92" t="str">
        <f>_xlfn.IFNA(IF(LEFT(VLOOKUP(RecordTable[[#This Row],[METRC]],METRC!A:B,2,FALSE),4)=LEFT(RecordTable[[#This Row],[CloneBarcode]],4),"match","MISMATCH"),"dead")</f>
        <v>match</v>
      </c>
      <c r="F6723" s="92" t="str">
        <f>_xlfn.IFNA(INDEX(Table6[[#All],[Location]],MATCH(RecordTable[[#This Row],[METRC]],Table6[Tag],0)),"DEAD")</f>
        <v>MOTHER</v>
      </c>
    </row>
    <row r="6724" spans="1:6" x14ac:dyDescent="0.25">
      <c r="A6724" t="s">
        <v>7711</v>
      </c>
      <c r="B6724" t="s">
        <v>3002</v>
      </c>
      <c r="C6724" s="18" t="s">
        <v>7808</v>
      </c>
      <c r="D6724" s="92">
        <v>44091</v>
      </c>
      <c r="E6724" s="92" t="str">
        <f>_xlfn.IFNA(IF(LEFT(VLOOKUP(RecordTable[[#This Row],[METRC]],METRC!A:B,2,FALSE),4)=LEFT(RecordTable[[#This Row],[CloneBarcode]],4),"match","MISMATCH"),"dead")</f>
        <v>MISMATCH</v>
      </c>
      <c r="F6724" s="92" t="str">
        <f>_xlfn.IFNA(INDEX(Table6[[#All],[Location]],MATCH(RecordTable[[#This Row],[METRC]],Table6[Tag],0)),"DEAD")</f>
        <v>MOTHER</v>
      </c>
    </row>
    <row r="6725" spans="1:6" x14ac:dyDescent="0.25">
      <c r="A6725" t="s">
        <v>7712</v>
      </c>
      <c r="B6725" t="s">
        <v>3002</v>
      </c>
      <c r="C6725" s="18" t="s">
        <v>7809</v>
      </c>
      <c r="D6725" s="92">
        <v>44091</v>
      </c>
      <c r="E6725" s="92" t="str">
        <f>_xlfn.IFNA(IF(LEFT(VLOOKUP(RecordTable[[#This Row],[METRC]],METRC!A:B,2,FALSE),4)=LEFT(RecordTable[[#This Row],[CloneBarcode]],4),"match","MISMATCH"),"dead")</f>
        <v>MISMATCH</v>
      </c>
      <c r="F6725" s="92" t="str">
        <f>_xlfn.IFNA(INDEX(Table6[[#All],[Location]],MATCH(RecordTable[[#This Row],[METRC]],Table6[Tag],0)),"DEAD")</f>
        <v>MOTHER</v>
      </c>
    </row>
    <row r="6726" spans="1:6" x14ac:dyDescent="0.25">
      <c r="A6726" t="s">
        <v>7713</v>
      </c>
      <c r="B6726" t="s">
        <v>3002</v>
      </c>
      <c r="C6726" s="18" t="s">
        <v>7810</v>
      </c>
      <c r="D6726" s="92">
        <v>44091</v>
      </c>
      <c r="E6726" s="92" t="str">
        <f>_xlfn.IFNA(IF(LEFT(VLOOKUP(RecordTable[[#This Row],[METRC]],METRC!A:B,2,FALSE),4)=LEFT(RecordTable[[#This Row],[CloneBarcode]],4),"match","MISMATCH"),"dead")</f>
        <v>MISMATCH</v>
      </c>
      <c r="F6726" s="92" t="str">
        <f>_xlfn.IFNA(INDEX(Table6[[#All],[Location]],MATCH(RecordTable[[#This Row],[METRC]],Table6[Tag],0)),"DEAD")</f>
        <v>MOTHER</v>
      </c>
    </row>
    <row r="6727" spans="1:6" x14ac:dyDescent="0.25">
      <c r="A6727" t="s">
        <v>7714</v>
      </c>
      <c r="B6727" t="s">
        <v>3002</v>
      </c>
      <c r="C6727" s="18" t="s">
        <v>7811</v>
      </c>
      <c r="D6727" s="92">
        <v>44091</v>
      </c>
      <c r="E6727" s="92" t="str">
        <f>_xlfn.IFNA(IF(LEFT(VLOOKUP(RecordTable[[#This Row],[METRC]],METRC!A:B,2,FALSE),4)=LEFT(RecordTable[[#This Row],[CloneBarcode]],4),"match","MISMATCH"),"dead")</f>
        <v>MISMATCH</v>
      </c>
      <c r="F6727" s="92" t="str">
        <f>_xlfn.IFNA(INDEX(Table6[[#All],[Location]],MATCH(RecordTable[[#This Row],[METRC]],Table6[Tag],0)),"DEAD")</f>
        <v>MOTHER</v>
      </c>
    </row>
    <row r="6728" spans="1:6" x14ac:dyDescent="0.25">
      <c r="A6728" t="s">
        <v>7715</v>
      </c>
      <c r="B6728" t="s">
        <v>3002</v>
      </c>
      <c r="C6728" s="18" t="s">
        <v>7812</v>
      </c>
      <c r="D6728" s="92">
        <v>44091</v>
      </c>
      <c r="E6728" s="92" t="str">
        <f>_xlfn.IFNA(IF(LEFT(VLOOKUP(RecordTable[[#This Row],[METRC]],METRC!A:B,2,FALSE),4)=LEFT(RecordTable[[#This Row],[CloneBarcode]],4),"match","MISMATCH"),"dead")</f>
        <v>MISMATCH</v>
      </c>
      <c r="F6728" s="92" t="str">
        <f>_xlfn.IFNA(INDEX(Table6[[#All],[Location]],MATCH(RecordTable[[#This Row],[METRC]],Table6[Tag],0)),"DEAD")</f>
        <v>MOTHER</v>
      </c>
    </row>
    <row r="6729" spans="1:6" x14ac:dyDescent="0.25">
      <c r="A6729" t="s">
        <v>7664</v>
      </c>
      <c r="B6729" t="s">
        <v>2715</v>
      </c>
      <c r="C6729" s="18" t="s">
        <v>7813</v>
      </c>
      <c r="D6729" s="92">
        <v>44091</v>
      </c>
      <c r="E6729" s="92" t="str">
        <f>_xlfn.IFNA(IF(LEFT(VLOOKUP(RecordTable[[#This Row],[METRC]],METRC!A:B,2,FALSE),4)=LEFT(RecordTable[[#This Row],[CloneBarcode]],4),"match","MISMATCH"),"dead")</f>
        <v>match</v>
      </c>
      <c r="F6729" s="92" t="str">
        <f>_xlfn.IFNA(INDEX(Table6[[#All],[Location]],MATCH(RecordTable[[#This Row],[METRC]],Table6[Tag],0)),"DEAD")</f>
        <v>MOTHER</v>
      </c>
    </row>
    <row r="6730" spans="1:6" x14ac:dyDescent="0.25">
      <c r="A6730" t="s">
        <v>7656</v>
      </c>
      <c r="B6730" t="s">
        <v>2693</v>
      </c>
      <c r="C6730" s="18" t="s">
        <v>7814</v>
      </c>
      <c r="D6730" s="92">
        <v>44091</v>
      </c>
      <c r="E6730" s="92" t="str">
        <f>_xlfn.IFNA(IF(LEFT(VLOOKUP(RecordTable[[#This Row],[METRC]],METRC!A:B,2,FALSE),4)=LEFT(RecordTable[[#This Row],[CloneBarcode]],4),"match","MISMATCH"),"dead")</f>
        <v>match</v>
      </c>
      <c r="F6730" s="92" t="str">
        <f>_xlfn.IFNA(INDEX(Table6[[#All],[Location]],MATCH(RecordTable[[#This Row],[METRC]],Table6[Tag],0)),"DEAD")</f>
        <v>MOTHER</v>
      </c>
    </row>
    <row r="6731" spans="1:6" x14ac:dyDescent="0.25">
      <c r="A6731" t="s">
        <v>7690</v>
      </c>
      <c r="B6731" t="s">
        <v>2629</v>
      </c>
      <c r="C6731" s="18" t="s">
        <v>7815</v>
      </c>
      <c r="D6731" s="92">
        <v>44091</v>
      </c>
      <c r="E6731" s="92" t="str">
        <f>_xlfn.IFNA(IF(LEFT(VLOOKUP(RecordTable[[#This Row],[METRC]],METRC!A:B,2,FALSE),4)=LEFT(RecordTable[[#This Row],[CloneBarcode]],4),"match","MISMATCH"),"dead")</f>
        <v>match</v>
      </c>
      <c r="F6731" s="92" t="str">
        <f>_xlfn.IFNA(INDEX(Table6[[#All],[Location]],MATCH(RecordTable[[#This Row],[METRC]],Table6[Tag],0)),"DEAD")</f>
        <v>MOTHER</v>
      </c>
    </row>
    <row r="6732" spans="1:6" x14ac:dyDescent="0.25">
      <c r="A6732" t="s">
        <v>7637</v>
      </c>
      <c r="B6732" t="s">
        <v>2824</v>
      </c>
      <c r="C6732" s="18" t="s">
        <v>7816</v>
      </c>
      <c r="D6732" s="92">
        <v>44091</v>
      </c>
      <c r="E6732" s="92" t="str">
        <f>_xlfn.IFNA(IF(LEFT(VLOOKUP(RecordTable[[#This Row],[METRC]],METRC!A:B,2,FALSE),4)=LEFT(RecordTable[[#This Row],[CloneBarcode]],4),"match","MISMATCH"),"dead")</f>
        <v>match</v>
      </c>
      <c r="F6732" s="92" t="str">
        <f>_xlfn.IFNA(INDEX(Table6[[#All],[Location]],MATCH(RecordTable[[#This Row],[METRC]],Table6[Tag],0)),"DEAD")</f>
        <v>MOTHER</v>
      </c>
    </row>
    <row r="6733" spans="1:6" x14ac:dyDescent="0.25">
      <c r="A6733" t="s">
        <v>7654</v>
      </c>
      <c r="B6733" t="s">
        <v>2693</v>
      </c>
      <c r="C6733" s="18" t="s">
        <v>7817</v>
      </c>
      <c r="D6733" s="92">
        <v>44091</v>
      </c>
      <c r="E6733" s="92" t="str">
        <f>_xlfn.IFNA(IF(LEFT(VLOOKUP(RecordTable[[#This Row],[METRC]],METRC!A:B,2,FALSE),4)=LEFT(RecordTable[[#This Row],[CloneBarcode]],4),"match","MISMATCH"),"dead")</f>
        <v>match</v>
      </c>
      <c r="F6733" s="92" t="str">
        <f>_xlfn.IFNA(INDEX(Table6[[#All],[Location]],MATCH(RecordTable[[#This Row],[METRC]],Table6[Tag],0)),"DEAD")</f>
        <v>MOTHER</v>
      </c>
    </row>
    <row r="6734" spans="1:6" x14ac:dyDescent="0.25">
      <c r="A6734" t="s">
        <v>7652</v>
      </c>
      <c r="B6734" t="s">
        <v>2676</v>
      </c>
      <c r="C6734" s="18" t="s">
        <v>7818</v>
      </c>
      <c r="D6734" s="92">
        <v>44091</v>
      </c>
      <c r="E6734" s="92" t="str">
        <f>_xlfn.IFNA(IF(LEFT(VLOOKUP(RecordTable[[#This Row],[METRC]],METRC!A:B,2,FALSE),4)=LEFT(RecordTable[[#This Row],[CloneBarcode]],4),"match","MISMATCH"),"dead")</f>
        <v>match</v>
      </c>
      <c r="F6734" s="92" t="str">
        <f>_xlfn.IFNA(INDEX(Table6[[#All],[Location]],MATCH(RecordTable[[#This Row],[METRC]],Table6[Tag],0)),"DEAD")</f>
        <v>MOTHER</v>
      </c>
    </row>
    <row r="6735" spans="1:6" x14ac:dyDescent="0.25">
      <c r="A6735" t="s">
        <v>7642</v>
      </c>
      <c r="B6735" t="s">
        <v>2863</v>
      </c>
      <c r="C6735" s="18" t="s">
        <v>7819</v>
      </c>
      <c r="D6735" s="92">
        <v>44091</v>
      </c>
      <c r="E6735" s="92" t="str">
        <f>_xlfn.IFNA(IF(LEFT(VLOOKUP(RecordTable[[#This Row],[METRC]],METRC!A:B,2,FALSE),4)=LEFT(RecordTable[[#This Row],[CloneBarcode]],4),"match","MISMATCH"),"dead")</f>
        <v>dead</v>
      </c>
      <c r="F6735" s="92" t="str">
        <f>_xlfn.IFNA(INDEX(Table6[[#All],[Location]],MATCH(RecordTable[[#This Row],[METRC]],Table6[Tag],0)),"DEAD")</f>
        <v>DEAD</v>
      </c>
    </row>
    <row r="6736" spans="1:6" x14ac:dyDescent="0.25">
      <c r="A6736" t="s">
        <v>7651</v>
      </c>
      <c r="B6736" t="s">
        <v>2676</v>
      </c>
      <c r="C6736" s="18" t="s">
        <v>7820</v>
      </c>
      <c r="D6736" s="92">
        <v>44091</v>
      </c>
      <c r="E6736" s="92" t="str">
        <f>_xlfn.IFNA(IF(LEFT(VLOOKUP(RecordTable[[#This Row],[METRC]],METRC!A:B,2,FALSE),4)=LEFT(RecordTable[[#This Row],[CloneBarcode]],4),"match","MISMATCH"),"dead")</f>
        <v>match</v>
      </c>
      <c r="F6736" s="92" t="str">
        <f>_xlfn.IFNA(INDEX(Table6[[#All],[Location]],MATCH(RecordTable[[#This Row],[METRC]],Table6[Tag],0)),"DEAD")</f>
        <v>MINIMOM</v>
      </c>
    </row>
    <row r="6737" spans="1:6" x14ac:dyDescent="0.25">
      <c r="A6737" t="s">
        <v>7655</v>
      </c>
      <c r="B6737" t="s">
        <v>2693</v>
      </c>
      <c r="C6737" s="18" t="s">
        <v>7821</v>
      </c>
      <c r="D6737" s="92">
        <v>44091</v>
      </c>
      <c r="E6737" s="92" t="str">
        <f>_xlfn.IFNA(IF(LEFT(VLOOKUP(RecordTable[[#This Row],[METRC]],METRC!A:B,2,FALSE),4)=LEFT(RecordTable[[#This Row],[CloneBarcode]],4),"match","MISMATCH"),"dead")</f>
        <v>match</v>
      </c>
      <c r="F6737" s="92" t="str">
        <f>_xlfn.IFNA(INDEX(Table6[[#All],[Location]],MATCH(RecordTable[[#This Row],[METRC]],Table6[Tag],0)),"DEAD")</f>
        <v>MOTHER</v>
      </c>
    </row>
    <row r="6738" spans="1:6" x14ac:dyDescent="0.25">
      <c r="A6738" t="s">
        <v>7716</v>
      </c>
      <c r="B6738" t="s">
        <v>2645</v>
      </c>
      <c r="C6738" s="18" t="s">
        <v>7822</v>
      </c>
      <c r="D6738" s="92">
        <v>44091</v>
      </c>
      <c r="E6738" s="92" t="str">
        <f>_xlfn.IFNA(IF(LEFT(VLOOKUP(RecordTable[[#This Row],[METRC]],METRC!A:B,2,FALSE),4)=LEFT(RecordTable[[#This Row],[CloneBarcode]],4),"match","MISMATCH"),"dead")</f>
        <v>dead</v>
      </c>
      <c r="F6738" s="92" t="str">
        <f>_xlfn.IFNA(INDEX(Table6[[#All],[Location]],MATCH(RecordTable[[#This Row],[METRC]],Table6[Tag],0)),"DEAD")</f>
        <v>DEAD</v>
      </c>
    </row>
    <row r="6739" spans="1:6" x14ac:dyDescent="0.25">
      <c r="A6739" t="s">
        <v>7665</v>
      </c>
      <c r="B6739" t="s">
        <v>2715</v>
      </c>
      <c r="C6739" s="18" t="s">
        <v>7823</v>
      </c>
      <c r="D6739" s="92">
        <v>44091</v>
      </c>
      <c r="E6739" s="92" t="str">
        <f>_xlfn.IFNA(IF(LEFT(VLOOKUP(RecordTable[[#This Row],[METRC]],METRC!A:B,2,FALSE),4)=LEFT(RecordTable[[#This Row],[CloneBarcode]],4),"match","MISMATCH"),"dead")</f>
        <v>match</v>
      </c>
      <c r="F6739" s="92" t="str">
        <f>_xlfn.IFNA(INDEX(Table6[[#All],[Location]],MATCH(RecordTable[[#This Row],[METRC]],Table6[Tag],0)),"DEAD")</f>
        <v>MOTHER</v>
      </c>
    </row>
    <row r="6740" spans="1:6" x14ac:dyDescent="0.25">
      <c r="A6740" t="s">
        <v>7685</v>
      </c>
      <c r="B6740" t="s">
        <v>2649</v>
      </c>
      <c r="C6740" s="18" t="s">
        <v>7824</v>
      </c>
      <c r="D6740" s="92">
        <v>44091</v>
      </c>
      <c r="E6740" s="92" t="str">
        <f>_xlfn.IFNA(IF(LEFT(VLOOKUP(RecordTable[[#This Row],[METRC]],METRC!A:B,2,FALSE),4)=LEFT(RecordTable[[#This Row],[CloneBarcode]],4),"match","MISMATCH"),"dead")</f>
        <v>match</v>
      </c>
      <c r="F6740" s="92" t="str">
        <f>_xlfn.IFNA(INDEX(Table6[[#All],[Location]],MATCH(RecordTable[[#This Row],[METRC]],Table6[Tag],0)),"DEAD")</f>
        <v>MINIMOM</v>
      </c>
    </row>
    <row r="6741" spans="1:6" x14ac:dyDescent="0.25">
      <c r="A6741" t="s">
        <v>7686</v>
      </c>
      <c r="B6741" t="s">
        <v>2649</v>
      </c>
      <c r="C6741" s="18" t="s">
        <v>7825</v>
      </c>
      <c r="D6741" s="92">
        <v>44091</v>
      </c>
      <c r="E6741" s="92" t="str">
        <f>_xlfn.IFNA(IF(LEFT(VLOOKUP(RecordTable[[#This Row],[METRC]],METRC!A:B,2,FALSE),4)=LEFT(RecordTable[[#This Row],[CloneBarcode]],4),"match","MISMATCH"),"dead")</f>
        <v>dead</v>
      </c>
      <c r="F6741" s="92" t="str">
        <f>_xlfn.IFNA(INDEX(Table6[[#All],[Location]],MATCH(RecordTable[[#This Row],[METRC]],Table6[Tag],0)),"DEAD")</f>
        <v>DEAD</v>
      </c>
    </row>
    <row r="6742" spans="1:6" x14ac:dyDescent="0.25">
      <c r="A6742" t="s">
        <v>7670</v>
      </c>
      <c r="B6742" t="s">
        <v>283</v>
      </c>
      <c r="C6742" s="18" t="s">
        <v>7826</v>
      </c>
      <c r="D6742" s="92">
        <v>44091</v>
      </c>
      <c r="E6742" s="92" t="str">
        <f>_xlfn.IFNA(IF(LEFT(VLOOKUP(RecordTable[[#This Row],[METRC]],METRC!A:B,2,FALSE),4)=LEFT(RecordTable[[#This Row],[CloneBarcode]],4),"match","MISMATCH"),"dead")</f>
        <v>match</v>
      </c>
      <c r="F6742" s="92" t="str">
        <f>_xlfn.IFNA(INDEX(Table6[[#All],[Location]],MATCH(RecordTable[[#This Row],[METRC]],Table6[Tag],0)),"DEAD")</f>
        <v>MOTHER</v>
      </c>
    </row>
    <row r="6743" spans="1:6" x14ac:dyDescent="0.25">
      <c r="A6743" t="s">
        <v>7669</v>
      </c>
      <c r="B6743" t="s">
        <v>283</v>
      </c>
      <c r="C6743" s="18" t="s">
        <v>7827</v>
      </c>
      <c r="D6743" s="92">
        <v>44091</v>
      </c>
      <c r="E6743" s="92" t="str">
        <f>_xlfn.IFNA(IF(LEFT(VLOOKUP(RecordTable[[#This Row],[METRC]],METRC!A:B,2,FALSE),4)=LEFT(RecordTable[[#This Row],[CloneBarcode]],4),"match","MISMATCH"),"dead")</f>
        <v>match</v>
      </c>
      <c r="F6743" s="92" t="str">
        <f>_xlfn.IFNA(INDEX(Table6[[#All],[Location]],MATCH(RecordTable[[#This Row],[METRC]],Table6[Tag],0)),"DEAD")</f>
        <v>MINIMOM</v>
      </c>
    </row>
    <row r="6744" spans="1:6" x14ac:dyDescent="0.25">
      <c r="A6744" t="s">
        <v>7695</v>
      </c>
      <c r="B6744" t="s">
        <v>62</v>
      </c>
      <c r="C6744" s="18" t="s">
        <v>7828</v>
      </c>
      <c r="D6744" s="92">
        <v>44091</v>
      </c>
      <c r="E6744" s="92" t="str">
        <f>_xlfn.IFNA(IF(LEFT(VLOOKUP(RecordTable[[#This Row],[METRC]],METRC!A:B,2,FALSE),4)=LEFT(RecordTable[[#This Row],[CloneBarcode]],4),"match","MISMATCH"),"dead")</f>
        <v>match</v>
      </c>
      <c r="F6744" s="92" t="str">
        <f>_xlfn.IFNA(INDEX(Table6[[#All],[Location]],MATCH(RecordTable[[#This Row],[METRC]],Table6[Tag],0)),"DEAD")</f>
        <v>MOTHER</v>
      </c>
    </row>
    <row r="6745" spans="1:6" x14ac:dyDescent="0.25">
      <c r="A6745" t="s">
        <v>7692</v>
      </c>
      <c r="B6745" t="s">
        <v>2679</v>
      </c>
      <c r="C6745" s="18" t="s">
        <v>7829</v>
      </c>
      <c r="D6745" s="92">
        <v>44091</v>
      </c>
      <c r="E6745" s="92" t="str">
        <f>_xlfn.IFNA(IF(LEFT(VLOOKUP(RecordTable[[#This Row],[METRC]],METRC!A:B,2,FALSE),4)=LEFT(RecordTable[[#This Row],[CloneBarcode]],4),"match","MISMATCH"),"dead")</f>
        <v>match</v>
      </c>
      <c r="F6745" s="92" t="str">
        <f>_xlfn.IFNA(INDEX(Table6[[#All],[Location]],MATCH(RecordTable[[#This Row],[METRC]],Table6[Tag],0)),"DEAD")</f>
        <v>MOTHER</v>
      </c>
    </row>
    <row r="6746" spans="1:6" x14ac:dyDescent="0.25">
      <c r="A6746" t="s">
        <v>7694</v>
      </c>
      <c r="B6746" t="s">
        <v>62</v>
      </c>
      <c r="C6746" s="18" t="s">
        <v>7830</v>
      </c>
      <c r="D6746" s="92">
        <v>44091</v>
      </c>
      <c r="E6746" s="92" t="str">
        <f>_xlfn.IFNA(IF(LEFT(VLOOKUP(RecordTable[[#This Row],[METRC]],METRC!A:B,2,FALSE),4)=LEFT(RecordTable[[#This Row],[CloneBarcode]],4),"match","MISMATCH"),"dead")</f>
        <v>match</v>
      </c>
      <c r="F6746" s="92" t="str">
        <f>_xlfn.IFNA(INDEX(Table6[[#All],[Location]],MATCH(RecordTable[[#This Row],[METRC]],Table6[Tag],0)),"DEAD")</f>
        <v>MOTHER</v>
      </c>
    </row>
    <row r="6747" spans="1:6" x14ac:dyDescent="0.25">
      <c r="A6747" t="s">
        <v>7503</v>
      </c>
      <c r="B6747" t="s">
        <v>2633</v>
      </c>
      <c r="C6747" s="18" t="s">
        <v>7599</v>
      </c>
      <c r="D6747" s="92">
        <v>44091</v>
      </c>
      <c r="E6747" s="92" t="str">
        <f>_xlfn.IFNA(IF(LEFT(VLOOKUP(RecordTable[[#This Row],[METRC]],METRC!A:B,2,FALSE),4)=LEFT(RecordTable[[#This Row],[CloneBarcode]],4),"match","MISMATCH"),"dead")</f>
        <v>match</v>
      </c>
      <c r="F6747" s="92" t="str">
        <f>_xlfn.IFNA(INDEX(Table6[[#All],[Location]],MATCH(RecordTable[[#This Row],[METRC]],Table6[Tag],0)),"DEAD")</f>
        <v>MOTHER</v>
      </c>
    </row>
    <row r="6748" spans="1:6" x14ac:dyDescent="0.25">
      <c r="A6748" t="s">
        <v>7506</v>
      </c>
      <c r="B6748" t="s">
        <v>2629</v>
      </c>
      <c r="C6748" s="18" t="s">
        <v>7600</v>
      </c>
      <c r="D6748" s="92">
        <v>44091</v>
      </c>
      <c r="E6748" s="92" t="str">
        <f>_xlfn.IFNA(IF(LEFT(VLOOKUP(RecordTable[[#This Row],[METRC]],METRC!A:B,2,FALSE),4)=LEFT(RecordTable[[#This Row],[CloneBarcode]],4),"match","MISMATCH"),"dead")</f>
        <v>match</v>
      </c>
      <c r="F6748" s="92" t="str">
        <f>_xlfn.IFNA(INDEX(Table6[[#All],[Location]],MATCH(RecordTable[[#This Row],[METRC]],Table6[Tag],0)),"DEAD")</f>
        <v>MOTHER</v>
      </c>
    </row>
    <row r="6749" spans="1:6" x14ac:dyDescent="0.25">
      <c r="A6749" t="s">
        <v>7520</v>
      </c>
      <c r="B6749" t="s">
        <v>2687</v>
      </c>
      <c r="C6749" s="18" t="s">
        <v>7597</v>
      </c>
      <c r="D6749" s="92">
        <v>44091</v>
      </c>
      <c r="E6749" s="92" t="str">
        <f>_xlfn.IFNA(IF(LEFT(VLOOKUP(RecordTable[[#This Row],[METRC]],METRC!A:B,2,FALSE),4)=LEFT(RecordTable[[#This Row],[CloneBarcode]],4),"match","MISMATCH"),"dead")</f>
        <v>dead</v>
      </c>
      <c r="F6749" s="92" t="str">
        <f>_xlfn.IFNA(INDEX(Table6[[#All],[Location]],MATCH(RecordTable[[#This Row],[METRC]],Table6[Tag],0)),"DEAD")</f>
        <v>DEAD</v>
      </c>
    </row>
    <row r="6750" spans="1:6" x14ac:dyDescent="0.25">
      <c r="A6750" t="s">
        <v>7504</v>
      </c>
      <c r="B6750" t="s">
        <v>2633</v>
      </c>
      <c r="C6750" s="18" t="s">
        <v>7601</v>
      </c>
      <c r="D6750" s="92">
        <v>44091</v>
      </c>
      <c r="E6750" s="92" t="str">
        <f>_xlfn.IFNA(IF(LEFT(VLOOKUP(RecordTable[[#This Row],[METRC]],METRC!A:B,2,FALSE),4)=LEFT(RecordTable[[#This Row],[CloneBarcode]],4),"match","MISMATCH"),"dead")</f>
        <v>match</v>
      </c>
      <c r="F6750" s="92" t="str">
        <f>_xlfn.IFNA(INDEX(Table6[[#All],[Location]],MATCH(RecordTable[[#This Row],[METRC]],Table6[Tag],0)),"DEAD")</f>
        <v>MOTHER</v>
      </c>
    </row>
    <row r="6751" spans="1:6" x14ac:dyDescent="0.25">
      <c r="A6751" t="s">
        <v>7507</v>
      </c>
      <c r="B6751" t="s">
        <v>2629</v>
      </c>
      <c r="C6751" s="18" t="s">
        <v>7602</v>
      </c>
      <c r="D6751" s="92">
        <v>44091</v>
      </c>
      <c r="E6751" s="92" t="str">
        <f>_xlfn.IFNA(IF(LEFT(VLOOKUP(RecordTable[[#This Row],[METRC]],METRC!A:B,2,FALSE),4)=LEFT(RecordTable[[#This Row],[CloneBarcode]],4),"match","MISMATCH"),"dead")</f>
        <v>match</v>
      </c>
      <c r="F6751" s="92" t="str">
        <f>_xlfn.IFNA(INDEX(Table6[[#All],[Location]],MATCH(RecordTable[[#This Row],[METRC]],Table6[Tag],0)),"DEAD")</f>
        <v>MOTHER</v>
      </c>
    </row>
    <row r="6752" spans="1:6" x14ac:dyDescent="0.25">
      <c r="A6752" t="s">
        <v>5355</v>
      </c>
      <c r="B6752" t="s">
        <v>2629</v>
      </c>
      <c r="C6752" s="18" t="s">
        <v>7443</v>
      </c>
      <c r="D6752" s="92">
        <v>44091</v>
      </c>
      <c r="E6752" s="92" t="str">
        <f>_xlfn.IFNA(IF(LEFT(VLOOKUP(RecordTable[[#This Row],[METRC]],METRC!A:B,2,FALSE),4)=LEFT(RecordTable[[#This Row],[CloneBarcode]],4),"match","MISMATCH"),"dead")</f>
        <v>dead</v>
      </c>
      <c r="F6752" s="92" t="str">
        <f>_xlfn.IFNA(INDEX(Table6[[#All],[Location]],MATCH(RecordTable[[#This Row],[METRC]],Table6[Tag],0)),"DEAD")</f>
        <v>DEAD</v>
      </c>
    </row>
    <row r="6753" spans="1:6" x14ac:dyDescent="0.25">
      <c r="A6753" t="s">
        <v>7511</v>
      </c>
      <c r="B6753" t="s">
        <v>2734</v>
      </c>
      <c r="C6753" s="18" t="s">
        <v>7606</v>
      </c>
      <c r="D6753" s="92">
        <v>44091</v>
      </c>
      <c r="E6753" s="92" t="str">
        <f>_xlfn.IFNA(IF(LEFT(VLOOKUP(RecordTable[[#This Row],[METRC]],METRC!A:B,2,FALSE),4)=LEFT(RecordTable[[#This Row],[CloneBarcode]],4),"match","MISMATCH"),"dead")</f>
        <v>match</v>
      </c>
      <c r="F6753" s="92" t="str">
        <f>_xlfn.IFNA(INDEX(Table6[[#All],[Location]],MATCH(RecordTable[[#This Row],[METRC]],Table6[Tag],0)),"DEAD")</f>
        <v>MOTHER</v>
      </c>
    </row>
    <row r="6754" spans="1:6" x14ac:dyDescent="0.25">
      <c r="A6754" t="s">
        <v>7523</v>
      </c>
      <c r="B6754" t="s">
        <v>2664</v>
      </c>
      <c r="C6754" s="18" t="s">
        <v>7603</v>
      </c>
      <c r="D6754" s="92">
        <v>44091</v>
      </c>
      <c r="E6754" s="92" t="str">
        <f>_xlfn.IFNA(IF(LEFT(VLOOKUP(RecordTable[[#This Row],[METRC]],METRC!A:B,2,FALSE),4)=LEFT(RecordTable[[#This Row],[CloneBarcode]],4),"match","MISMATCH"),"dead")</f>
        <v>dead</v>
      </c>
      <c r="F6754" s="92" t="str">
        <f>_xlfn.IFNA(INDEX(Table6[[#All],[Location]],MATCH(RecordTable[[#This Row],[METRC]],Table6[Tag],0)),"DEAD")</f>
        <v>DEAD</v>
      </c>
    </row>
    <row r="6755" spans="1:6" x14ac:dyDescent="0.25">
      <c r="A6755" t="s">
        <v>7521</v>
      </c>
      <c r="B6755" t="s">
        <v>2723</v>
      </c>
      <c r="C6755" s="18" t="s">
        <v>7607</v>
      </c>
      <c r="D6755" s="92">
        <v>44091</v>
      </c>
      <c r="E6755" s="92" t="str">
        <f>_xlfn.IFNA(IF(LEFT(VLOOKUP(RecordTable[[#This Row],[METRC]],METRC!A:B,2,FALSE),4)=LEFT(RecordTable[[#This Row],[CloneBarcode]],4),"match","MISMATCH"),"dead")</f>
        <v>dead</v>
      </c>
      <c r="F6755" s="92" t="str">
        <f>_xlfn.IFNA(INDEX(Table6[[#All],[Location]],MATCH(RecordTable[[#This Row],[METRC]],Table6[Tag],0)),"DEAD")</f>
        <v>DEAD</v>
      </c>
    </row>
    <row r="6756" spans="1:6" x14ac:dyDescent="0.25">
      <c r="A6756" t="s">
        <v>5443</v>
      </c>
      <c r="B6756" t="s">
        <v>2734</v>
      </c>
      <c r="C6756" s="18" t="s">
        <v>7496</v>
      </c>
      <c r="D6756" s="92">
        <v>44091</v>
      </c>
      <c r="E6756" s="92" t="str">
        <f>_xlfn.IFNA(IF(LEFT(VLOOKUP(RecordTable[[#This Row],[METRC]],METRC!A:B,2,FALSE),4)=LEFT(RecordTable[[#This Row],[CloneBarcode]],4),"match","MISMATCH"),"dead")</f>
        <v>dead</v>
      </c>
      <c r="F6756" s="92" t="str">
        <f>_xlfn.IFNA(INDEX(Table6[[#All],[Location]],MATCH(RecordTable[[#This Row],[METRC]],Table6[Tag],0)),"DEAD")</f>
        <v>DEAD</v>
      </c>
    </row>
    <row r="6757" spans="1:6" x14ac:dyDescent="0.25">
      <c r="A6757" t="s">
        <v>7535</v>
      </c>
      <c r="B6757" t="s">
        <v>2715</v>
      </c>
      <c r="C6757" s="18" t="s">
        <v>7612</v>
      </c>
      <c r="D6757" s="92">
        <v>44091</v>
      </c>
      <c r="E6757" s="92" t="str">
        <f>_xlfn.IFNA(IF(LEFT(VLOOKUP(RecordTable[[#This Row],[METRC]],METRC!A:B,2,FALSE),4)=LEFT(RecordTable[[#This Row],[CloneBarcode]],4),"match","MISMATCH"),"dead")</f>
        <v>match</v>
      </c>
      <c r="F6757" s="92" t="str">
        <f>_xlfn.IFNA(INDEX(Table6[[#All],[Location]],MATCH(RecordTable[[#This Row],[METRC]],Table6[Tag],0)),"DEAD")</f>
        <v>MOTHER</v>
      </c>
    </row>
    <row r="6758" spans="1:6" x14ac:dyDescent="0.25">
      <c r="A6758" t="s">
        <v>7531</v>
      </c>
      <c r="B6758" t="s">
        <v>2642</v>
      </c>
      <c r="C6758" s="18" t="s">
        <v>7609</v>
      </c>
      <c r="D6758" s="92">
        <v>44091</v>
      </c>
      <c r="E6758" s="92" t="str">
        <f>_xlfn.IFNA(IF(LEFT(VLOOKUP(RecordTable[[#This Row],[METRC]],METRC!A:B,2,FALSE),4)=LEFT(RecordTable[[#This Row],[CloneBarcode]],4),"match","MISMATCH"),"dead")</f>
        <v>dead</v>
      </c>
      <c r="F6758" s="92" t="str">
        <f>_xlfn.IFNA(INDEX(Table6[[#All],[Location]],MATCH(RecordTable[[#This Row],[METRC]],Table6[Tag],0)),"DEAD")</f>
        <v>DEAD</v>
      </c>
    </row>
    <row r="6759" spans="1:6" x14ac:dyDescent="0.25">
      <c r="A6759" t="s">
        <v>7534</v>
      </c>
      <c r="B6759" t="s">
        <v>2715</v>
      </c>
      <c r="C6759" s="18" t="s">
        <v>7617</v>
      </c>
      <c r="D6759" s="92">
        <v>44091</v>
      </c>
      <c r="E6759" s="92" t="str">
        <f>_xlfn.IFNA(IF(LEFT(VLOOKUP(RecordTable[[#This Row],[METRC]],METRC!A:B,2,FALSE),4)=LEFT(RecordTable[[#This Row],[CloneBarcode]],4),"match","MISMATCH"),"dead")</f>
        <v>match</v>
      </c>
      <c r="F6759" s="92" t="str">
        <f>_xlfn.IFNA(INDEX(Table6[[#All],[Location]],MATCH(RecordTable[[#This Row],[METRC]],Table6[Tag],0)),"DEAD")</f>
        <v>MOTHER</v>
      </c>
    </row>
    <row r="6760" spans="1:6" x14ac:dyDescent="0.25">
      <c r="A6760" t="s">
        <v>5447</v>
      </c>
      <c r="B6760" t="s">
        <v>2734</v>
      </c>
      <c r="C6760" s="18" t="s">
        <v>7495</v>
      </c>
      <c r="D6760" s="92">
        <v>44091</v>
      </c>
      <c r="E6760" s="92" t="str">
        <f>_xlfn.IFNA(IF(LEFT(VLOOKUP(RecordTable[[#This Row],[METRC]],METRC!A:B,2,FALSE),4)=LEFT(RecordTable[[#This Row],[CloneBarcode]],4),"match","MISMATCH"),"dead")</f>
        <v>dead</v>
      </c>
      <c r="F6760" s="92" t="str">
        <f>_xlfn.IFNA(INDEX(Table6[[#All],[Location]],MATCH(RecordTable[[#This Row],[METRC]],Table6[Tag],0)),"DEAD")</f>
        <v>DEAD</v>
      </c>
    </row>
    <row r="6761" spans="1:6" x14ac:dyDescent="0.25">
      <c r="A6761" t="s">
        <v>6646</v>
      </c>
      <c r="B6761" t="s">
        <v>2639</v>
      </c>
      <c r="C6761" s="18" t="s">
        <v>7494</v>
      </c>
      <c r="D6761" s="92">
        <v>44091</v>
      </c>
      <c r="E6761" s="92" t="str">
        <f>_xlfn.IFNA(IF(LEFT(VLOOKUP(RecordTable[[#This Row],[METRC]],METRC!A:B,2,FALSE),4)=LEFT(RecordTable[[#This Row],[CloneBarcode]],4),"match","MISMATCH"),"dead")</f>
        <v>match</v>
      </c>
      <c r="F6761" s="92" t="str">
        <f>_xlfn.IFNA(INDEX(Table6[[#All],[Location]],MATCH(RecordTable[[#This Row],[METRC]],Table6[Tag],0)),"DEAD")</f>
        <v>Location</v>
      </c>
    </row>
    <row r="6762" spans="1:6" x14ac:dyDescent="0.25">
      <c r="A6762" t="s">
        <v>156</v>
      </c>
      <c r="B6762" t="s">
        <v>2629</v>
      </c>
      <c r="C6762" s="18" t="s">
        <v>2761</v>
      </c>
      <c r="D6762" s="92">
        <v>44091</v>
      </c>
      <c r="E6762" s="92" t="str">
        <f>_xlfn.IFNA(IF(LEFT(VLOOKUP(RecordTable[[#This Row],[METRC]],METRC!A:B,2,FALSE),4)=LEFT(RecordTable[[#This Row],[CloneBarcode]],4),"match","MISMATCH"),"dead")</f>
        <v>dead</v>
      </c>
      <c r="F6762" s="92" t="str">
        <f>_xlfn.IFNA(INDEX(Table6[[#All],[Location]],MATCH(RecordTable[[#This Row],[METRC]],Table6[Tag],0)),"DEAD")</f>
        <v>DEAD</v>
      </c>
    </row>
    <row r="6763" spans="1:6" x14ac:dyDescent="0.25">
      <c r="A6763" t="s">
        <v>5038</v>
      </c>
      <c r="B6763" t="s">
        <v>7331</v>
      </c>
      <c r="C6763" s="18" t="s">
        <v>7332</v>
      </c>
      <c r="D6763" s="92">
        <v>44091</v>
      </c>
      <c r="E6763" s="92" t="str">
        <f>_xlfn.IFNA(IF(LEFT(VLOOKUP(RecordTable[[#This Row],[METRC]],METRC!A:B,2,FALSE),4)=LEFT(RecordTable[[#This Row],[CloneBarcode]],4),"match","MISMATCH"),"dead")</f>
        <v>dead</v>
      </c>
      <c r="F6763" s="92" t="str">
        <f>_xlfn.IFNA(INDEX(Table6[[#All],[Location]],MATCH(RecordTable[[#This Row],[METRC]],Table6[Tag],0)),"DEAD")</f>
        <v>DEAD</v>
      </c>
    </row>
    <row r="6764" spans="1:6" x14ac:dyDescent="0.25">
      <c r="A6764" t="s">
        <v>6750</v>
      </c>
      <c r="B6764" t="s">
        <v>2659</v>
      </c>
      <c r="C6764" s="18" t="s">
        <v>7440</v>
      </c>
      <c r="D6764" s="92">
        <v>44091</v>
      </c>
      <c r="E6764" s="92" t="str">
        <f>_xlfn.IFNA(IF(LEFT(VLOOKUP(RecordTable[[#This Row],[METRC]],METRC!A:B,2,FALSE),4)=LEFT(RecordTable[[#This Row],[CloneBarcode]],4),"match","MISMATCH"),"dead")</f>
        <v>dead</v>
      </c>
      <c r="F6764" s="92" t="str">
        <f>_xlfn.IFNA(INDEX(Table6[[#All],[Location]],MATCH(RecordTable[[#This Row],[METRC]],Table6[Tag],0)),"DEAD")</f>
        <v>DEAD</v>
      </c>
    </row>
    <row r="6765" spans="1:6" x14ac:dyDescent="0.25">
      <c r="A6765" t="s">
        <v>5330</v>
      </c>
      <c r="B6765" t="s">
        <v>2629</v>
      </c>
      <c r="C6765" s="18" t="s">
        <v>7445</v>
      </c>
      <c r="D6765" s="92">
        <v>44091</v>
      </c>
      <c r="E6765" s="92" t="str">
        <f>_xlfn.IFNA(IF(LEFT(VLOOKUP(RecordTable[[#This Row],[METRC]],METRC!A:B,2,FALSE),4)=LEFT(RecordTable[[#This Row],[CloneBarcode]],4),"match","MISMATCH"),"dead")</f>
        <v>dead</v>
      </c>
      <c r="F6765" s="92" t="str">
        <f>_xlfn.IFNA(INDEX(Table6[[#All],[Location]],MATCH(RecordTable[[#This Row],[METRC]],Table6[Tag],0)),"DEAD")</f>
        <v>DEAD</v>
      </c>
    </row>
    <row r="6766" spans="1:6" x14ac:dyDescent="0.25">
      <c r="A6766" t="s">
        <v>7542</v>
      </c>
      <c r="B6766" t="s">
        <v>117</v>
      </c>
      <c r="C6766" s="18" t="s">
        <v>7615</v>
      </c>
      <c r="D6766" s="92">
        <v>44091</v>
      </c>
      <c r="E6766" s="92" t="str">
        <f>_xlfn.IFNA(IF(LEFT(VLOOKUP(RecordTable[[#This Row],[METRC]],METRC!A:B,2,FALSE),4)=LEFT(RecordTable[[#This Row],[CloneBarcode]],4),"match","MISMATCH"),"dead")</f>
        <v>match</v>
      </c>
      <c r="F6766" s="92" t="str">
        <f>_xlfn.IFNA(INDEX(Table6[[#All],[Location]],MATCH(RecordTable[[#This Row],[METRC]],Table6[Tag],0)),"DEAD")</f>
        <v>MOTHER</v>
      </c>
    </row>
    <row r="6767" spans="1:6" x14ac:dyDescent="0.25">
      <c r="A6767" t="s">
        <v>7516</v>
      </c>
      <c r="B6767" t="s">
        <v>2636</v>
      </c>
      <c r="C6767" s="18" t="s">
        <v>7620</v>
      </c>
      <c r="D6767" s="92">
        <v>44091</v>
      </c>
      <c r="E6767" s="92" t="str">
        <f>_xlfn.IFNA(IF(LEFT(VLOOKUP(RecordTable[[#This Row],[METRC]],METRC!A:B,2,FALSE),4)=LEFT(RecordTable[[#This Row],[CloneBarcode]],4),"match","MISMATCH"),"dead")</f>
        <v>match</v>
      </c>
      <c r="F6767" s="92" t="str">
        <f>_xlfn.IFNA(INDEX(Table6[[#All],[Location]],MATCH(RecordTable[[#This Row],[METRC]],Table6[Tag],0)),"DEAD")</f>
        <v>MOTHER</v>
      </c>
    </row>
    <row r="6768" spans="1:6" x14ac:dyDescent="0.25">
      <c r="A6768" t="s">
        <v>7417</v>
      </c>
      <c r="B6768" t="s">
        <v>2629</v>
      </c>
      <c r="C6768" s="18" t="s">
        <v>7550</v>
      </c>
      <c r="D6768" s="92">
        <v>44091</v>
      </c>
      <c r="E6768" s="92" t="str">
        <f>_xlfn.IFNA(IF(LEFT(VLOOKUP(RecordTable[[#This Row],[METRC]],METRC!A:B,2,FALSE),4)=LEFT(RecordTable[[#This Row],[CloneBarcode]],4),"match","MISMATCH"),"dead")</f>
        <v>match</v>
      </c>
      <c r="F6768" s="92" t="str">
        <f>_xlfn.IFNA(INDEX(Table6[[#All],[Location]],MATCH(RecordTable[[#This Row],[METRC]],Table6[Tag],0)),"DEAD")</f>
        <v>MOTHER</v>
      </c>
    </row>
    <row r="6769" spans="1:6" x14ac:dyDescent="0.25">
      <c r="A6769" t="s">
        <v>7522</v>
      </c>
      <c r="B6769" t="s">
        <v>2754</v>
      </c>
      <c r="C6769" s="18" t="s">
        <v>7605</v>
      </c>
      <c r="D6769" s="92">
        <v>44091</v>
      </c>
      <c r="E6769" s="92" t="str">
        <f>_xlfn.IFNA(IF(LEFT(VLOOKUP(RecordTable[[#This Row],[METRC]],METRC!A:B,2,FALSE),4)=LEFT(RecordTable[[#This Row],[CloneBarcode]],4),"match","MISMATCH"),"dead")</f>
        <v>dead</v>
      </c>
      <c r="F6769" s="92" t="str">
        <f>_xlfn.IFNA(INDEX(Table6[[#All],[Location]],MATCH(RecordTable[[#This Row],[METRC]],Table6[Tag],0)),"DEAD")</f>
        <v>DEAD</v>
      </c>
    </row>
    <row r="6770" spans="1:6" x14ac:dyDescent="0.25">
      <c r="A6770" t="s">
        <v>6666</v>
      </c>
      <c r="B6770" t="s">
        <v>2639</v>
      </c>
      <c r="C6770" s="18" t="s">
        <v>7444</v>
      </c>
      <c r="D6770" s="92">
        <v>44091</v>
      </c>
      <c r="E6770" s="92" t="str">
        <f>_xlfn.IFNA(IF(LEFT(VLOOKUP(RecordTable[[#This Row],[METRC]],METRC!A:B,2,FALSE),4)=LEFT(RecordTable[[#This Row],[CloneBarcode]],4),"match","MISMATCH"),"dead")</f>
        <v>match</v>
      </c>
      <c r="F6770" s="92" t="str">
        <f>_xlfn.IFNA(INDEX(Table6[[#All],[Location]],MATCH(RecordTable[[#This Row],[METRC]],Table6[Tag],0)),"DEAD")</f>
        <v>MOTHER</v>
      </c>
    </row>
    <row r="6771" spans="1:6" x14ac:dyDescent="0.25">
      <c r="A6771" t="s">
        <v>7509</v>
      </c>
      <c r="B6771" t="s">
        <v>2734</v>
      </c>
      <c r="C6771" s="18" t="s">
        <v>7604</v>
      </c>
      <c r="D6771" s="92">
        <v>44091</v>
      </c>
      <c r="E6771" s="92" t="str">
        <f>_xlfn.IFNA(IF(LEFT(VLOOKUP(RecordTable[[#This Row],[METRC]],METRC!A:B,2,FALSE),4)=LEFT(RecordTable[[#This Row],[CloneBarcode]],4),"match","MISMATCH"),"dead")</f>
        <v>match</v>
      </c>
      <c r="F6771" s="92" t="str">
        <f>_xlfn.IFNA(INDEX(Table6[[#All],[Location]],MATCH(RecordTable[[#This Row],[METRC]],Table6[Tag],0)),"DEAD")</f>
        <v>MOTHER</v>
      </c>
    </row>
    <row r="6772" spans="1:6" x14ac:dyDescent="0.25">
      <c r="A6772" t="s">
        <v>7543</v>
      </c>
      <c r="B6772" t="s">
        <v>117</v>
      </c>
      <c r="C6772" s="18" t="s">
        <v>7611</v>
      </c>
      <c r="D6772" s="92">
        <v>44091</v>
      </c>
      <c r="E6772" s="92" t="str">
        <f>_xlfn.IFNA(IF(LEFT(VLOOKUP(RecordTable[[#This Row],[METRC]],METRC!A:B,2,FALSE),4)=LEFT(RecordTable[[#This Row],[CloneBarcode]],4),"match","MISMATCH"),"dead")</f>
        <v>match</v>
      </c>
      <c r="F6772" s="92" t="str">
        <f>_xlfn.IFNA(INDEX(Table6[[#All],[Location]],MATCH(RecordTable[[#This Row],[METRC]],Table6[Tag],0)),"DEAD")</f>
        <v>MOTHER</v>
      </c>
    </row>
    <row r="6773" spans="1:6" x14ac:dyDescent="0.25">
      <c r="A6773" t="s">
        <v>7517</v>
      </c>
      <c r="B6773" t="s">
        <v>2636</v>
      </c>
      <c r="C6773" s="18" t="s">
        <v>7608</v>
      </c>
      <c r="D6773" s="92">
        <v>44091</v>
      </c>
      <c r="E6773" s="92" t="str">
        <f>_xlfn.IFNA(IF(LEFT(VLOOKUP(RecordTable[[#This Row],[METRC]],METRC!A:B,2,FALSE),4)=LEFT(RecordTable[[#This Row],[CloneBarcode]],4),"match","MISMATCH"),"dead")</f>
        <v>match</v>
      </c>
      <c r="F6773" s="92" t="str">
        <f>_xlfn.IFNA(INDEX(Table6[[#All],[Location]],MATCH(RecordTable[[#This Row],[METRC]],Table6[Tag],0)),"DEAD")</f>
        <v>MOTHER</v>
      </c>
    </row>
    <row r="6774" spans="1:6" x14ac:dyDescent="0.25">
      <c r="A6774" t="s">
        <v>7519</v>
      </c>
      <c r="B6774" t="s">
        <v>2636</v>
      </c>
      <c r="C6774" s="18" t="s">
        <v>7614</v>
      </c>
      <c r="D6774" s="92">
        <v>44091</v>
      </c>
      <c r="E6774" s="92" t="str">
        <f>_xlfn.IFNA(IF(LEFT(VLOOKUP(RecordTable[[#This Row],[METRC]],METRC!A:B,2,FALSE),4)=LEFT(RecordTable[[#This Row],[CloneBarcode]],4),"match","MISMATCH"),"dead")</f>
        <v>match</v>
      </c>
      <c r="F6774" s="92" t="str">
        <f>_xlfn.IFNA(INDEX(Table6[[#All],[Location]],MATCH(RecordTable[[#This Row],[METRC]],Table6[Tag],0)),"DEAD")</f>
        <v>MOTHER</v>
      </c>
    </row>
    <row r="6775" spans="1:6" x14ac:dyDescent="0.25">
      <c r="A6775" t="s">
        <v>7525</v>
      </c>
      <c r="B6775" t="s">
        <v>2676</v>
      </c>
      <c r="C6775" s="18" t="s">
        <v>7621</v>
      </c>
      <c r="D6775" s="92">
        <v>44091</v>
      </c>
      <c r="E6775" s="92" t="str">
        <f>_xlfn.IFNA(IF(LEFT(VLOOKUP(RecordTable[[#This Row],[METRC]],METRC!A:B,2,FALSE),4)=LEFT(RecordTable[[#This Row],[CloneBarcode]],4),"match","MISMATCH"),"dead")</f>
        <v>match</v>
      </c>
      <c r="F6775" s="92" t="str">
        <f>_xlfn.IFNA(INDEX(Table6[[#All],[Location]],MATCH(RecordTable[[#This Row],[METRC]],Table6[Tag],0)),"DEAD")</f>
        <v>MOTHER</v>
      </c>
    </row>
    <row r="6776" spans="1:6" x14ac:dyDescent="0.25">
      <c r="A6776" t="s">
        <v>7536</v>
      </c>
      <c r="B6776" t="s">
        <v>2715</v>
      </c>
      <c r="C6776" s="18" t="s">
        <v>7613</v>
      </c>
      <c r="D6776" s="92">
        <v>44091</v>
      </c>
      <c r="E6776" s="92" t="str">
        <f>_xlfn.IFNA(IF(LEFT(VLOOKUP(RecordTable[[#This Row],[METRC]],METRC!A:B,2,FALSE),4)=LEFT(RecordTable[[#This Row],[CloneBarcode]],4),"match","MISMATCH"),"dead")</f>
        <v>match</v>
      </c>
      <c r="F6776" s="92" t="str">
        <f>_xlfn.IFNA(INDEX(Table6[[#All],[Location]],MATCH(RecordTable[[#This Row],[METRC]],Table6[Tag],0)),"DEAD")</f>
        <v>MOTHER</v>
      </c>
    </row>
    <row r="6777" spans="1:6" x14ac:dyDescent="0.25">
      <c r="A6777" t="s">
        <v>7532</v>
      </c>
      <c r="B6777" t="s">
        <v>2642</v>
      </c>
      <c r="C6777" s="18" t="s">
        <v>7598</v>
      </c>
      <c r="D6777" s="92">
        <v>44091</v>
      </c>
      <c r="E6777" s="92" t="str">
        <f>_xlfn.IFNA(IF(LEFT(VLOOKUP(RecordTable[[#This Row],[METRC]],METRC!A:B,2,FALSE),4)=LEFT(RecordTable[[#This Row],[CloneBarcode]],4),"match","MISMATCH"),"dead")</f>
        <v>dead</v>
      </c>
      <c r="F6777" s="92" t="str">
        <f>_xlfn.IFNA(INDEX(Table6[[#All],[Location]],MATCH(RecordTable[[#This Row],[METRC]],Table6[Tag],0)),"DEAD")</f>
        <v>DEAD</v>
      </c>
    </row>
    <row r="6778" spans="1:6" x14ac:dyDescent="0.25">
      <c r="A6778" t="s">
        <v>7518</v>
      </c>
      <c r="B6778" t="s">
        <v>2636</v>
      </c>
      <c r="C6778" s="18" t="s">
        <v>7619</v>
      </c>
      <c r="D6778" s="92">
        <v>44091</v>
      </c>
      <c r="E6778" s="92" t="str">
        <f>_xlfn.IFNA(IF(LEFT(VLOOKUP(RecordTable[[#This Row],[METRC]],METRC!A:B,2,FALSE),4)=LEFT(RecordTable[[#This Row],[CloneBarcode]],4),"match","MISMATCH"),"dead")</f>
        <v>match</v>
      </c>
      <c r="F6778" s="92" t="str">
        <f>_xlfn.IFNA(INDEX(Table6[[#All],[Location]],MATCH(RecordTable[[#This Row],[METRC]],Table6[Tag],0)),"DEAD")</f>
        <v>MOTHER</v>
      </c>
    </row>
    <row r="6779" spans="1:6" x14ac:dyDescent="0.25">
      <c r="A6779" t="s">
        <v>1679</v>
      </c>
      <c r="B6779" t="s">
        <v>2659</v>
      </c>
      <c r="C6779" s="18" t="s">
        <v>7373</v>
      </c>
      <c r="D6779" s="92">
        <v>44112</v>
      </c>
      <c r="E6779" s="92" t="str">
        <f>_xlfn.IFNA(IF(LEFT(VLOOKUP(RecordTable[[#This Row],[METRC]],METRC!A:B,2,FALSE),4)=LEFT(RecordTable[[#This Row],[CloneBarcode]],4),"match","MISMATCH"),"dead")</f>
        <v>dead</v>
      </c>
      <c r="F6779" s="92" t="str">
        <f>_xlfn.IFNA(INDEX(Table6[[#All],[Location]],MATCH(RecordTable[[#This Row],[METRC]],Table6[Tag],0)),"DEAD")</f>
        <v>DEAD</v>
      </c>
    </row>
    <row r="6780" spans="1:6" x14ac:dyDescent="0.25">
      <c r="A6780" t="s">
        <v>7415</v>
      </c>
      <c r="B6780" t="s">
        <v>2629</v>
      </c>
      <c r="C6780" s="18" t="s">
        <v>7547</v>
      </c>
      <c r="D6780" s="92">
        <v>44112</v>
      </c>
      <c r="E6780" s="92" t="str">
        <f>_xlfn.IFNA(IF(LEFT(VLOOKUP(RecordTable[[#This Row],[METRC]],METRC!A:B,2,FALSE),4)=LEFT(RecordTable[[#This Row],[CloneBarcode]],4),"match","MISMATCH"),"dead")</f>
        <v>dead</v>
      </c>
      <c r="F6780" s="92" t="str">
        <f>_xlfn.IFNA(INDEX(Table6[[#All],[Location]],MATCH(RecordTable[[#This Row],[METRC]],Table6[Tag],0)),"DEAD")</f>
        <v>DEAD</v>
      </c>
    </row>
    <row r="6781" spans="1:6" x14ac:dyDescent="0.25">
      <c r="A6781" t="s">
        <v>234</v>
      </c>
      <c r="B6781" t="s">
        <v>2639</v>
      </c>
      <c r="C6781" s="18" t="s">
        <v>2839</v>
      </c>
      <c r="D6781" s="92">
        <v>44112</v>
      </c>
      <c r="E6781" s="92" t="str">
        <f>_xlfn.IFNA(IF(LEFT(VLOOKUP(RecordTable[[#This Row],[METRC]],METRC!A:B,2,FALSE),4)=LEFT(RecordTable[[#This Row],[CloneBarcode]],4),"match","MISMATCH"),"dead")</f>
        <v>dead</v>
      </c>
      <c r="F6781" s="92" t="str">
        <f>_xlfn.IFNA(INDEX(Table6[[#All],[Location]],MATCH(RecordTable[[#This Row],[METRC]],Table6[Tag],0)),"DEAD")</f>
        <v>DEAD</v>
      </c>
    </row>
    <row r="6782" spans="1:6" x14ac:dyDescent="0.25">
      <c r="A6782" t="s">
        <v>7430</v>
      </c>
      <c r="B6782" t="s">
        <v>2715</v>
      </c>
      <c r="C6782" s="18" t="s">
        <v>7559</v>
      </c>
      <c r="D6782" s="92">
        <v>44112</v>
      </c>
      <c r="E6782" s="92" t="str">
        <f>_xlfn.IFNA(IF(LEFT(VLOOKUP(RecordTable[[#This Row],[METRC]],METRC!A:B,2,FALSE),4)=LEFT(RecordTable[[#This Row],[CloneBarcode]],4),"match","MISMATCH"),"dead")</f>
        <v>dead</v>
      </c>
      <c r="F6782" s="92" t="str">
        <f>_xlfn.IFNA(INDEX(Table6[[#All],[Location]],MATCH(RecordTable[[#This Row],[METRC]],Table6[Tag],0)),"DEAD")</f>
        <v>DEAD</v>
      </c>
    </row>
    <row r="6783" spans="1:6" x14ac:dyDescent="0.25">
      <c r="A6783" t="s">
        <v>5040</v>
      </c>
      <c r="B6783" t="s">
        <v>7353</v>
      </c>
      <c r="C6783" s="18" t="s">
        <v>7354</v>
      </c>
      <c r="D6783" s="92">
        <v>44112</v>
      </c>
      <c r="E6783" s="92" t="str">
        <f>_xlfn.IFNA(IF(LEFT(VLOOKUP(RecordTable[[#This Row],[METRC]],METRC!A:B,2,FALSE),4)=LEFT(RecordTable[[#This Row],[CloneBarcode]],4),"match","MISMATCH"),"dead")</f>
        <v>dead</v>
      </c>
      <c r="F6783" s="92" t="str">
        <f>_xlfn.IFNA(INDEX(Table6[[#All],[Location]],MATCH(RecordTable[[#This Row],[METRC]],Table6[Tag],0)),"DEAD")</f>
        <v>DEAD</v>
      </c>
    </row>
    <row r="6784" spans="1:6" x14ac:dyDescent="0.25">
      <c r="A6784" t="s">
        <v>7095</v>
      </c>
      <c r="B6784" t="s">
        <v>117</v>
      </c>
      <c r="C6784" s="18" t="s">
        <v>7449</v>
      </c>
      <c r="D6784" s="92">
        <v>44112</v>
      </c>
      <c r="E6784" s="92" t="str">
        <f>_xlfn.IFNA(IF(LEFT(VLOOKUP(RecordTable[[#This Row],[METRC]],METRC!A:B,2,FALSE),4)=LEFT(RecordTable[[#This Row],[CloneBarcode]],4),"match","MISMATCH"),"dead")</f>
        <v>dead</v>
      </c>
      <c r="F6784" s="92" t="str">
        <f>_xlfn.IFNA(INDEX(Table6[[#All],[Location]],MATCH(RecordTable[[#This Row],[METRC]],Table6[Tag],0)),"DEAD")</f>
        <v>DEAD</v>
      </c>
    </row>
    <row r="6785" spans="1:6" x14ac:dyDescent="0.25">
      <c r="A6785" t="s">
        <v>262</v>
      </c>
      <c r="B6785" t="s">
        <v>229</v>
      </c>
      <c r="C6785" s="18" t="s">
        <v>2875</v>
      </c>
      <c r="D6785" s="92">
        <v>44112</v>
      </c>
      <c r="E6785" s="92" t="str">
        <f>_xlfn.IFNA(IF(LEFT(VLOOKUP(RecordTable[[#This Row],[METRC]],METRC!A:B,2,FALSE),4)=LEFT(RecordTable[[#This Row],[CloneBarcode]],4),"match","MISMATCH"),"dead")</f>
        <v>dead</v>
      </c>
      <c r="F6785" s="92" t="str">
        <f>_xlfn.IFNA(INDEX(Table6[[#All],[Location]],MATCH(RecordTable[[#This Row],[METRC]],Table6[Tag],0)),"DEAD")</f>
        <v>DEAD</v>
      </c>
    </row>
    <row r="6786" spans="1:6" x14ac:dyDescent="0.25">
      <c r="A6786" t="s">
        <v>7410</v>
      </c>
      <c r="B6786" t="s">
        <v>2649</v>
      </c>
      <c r="C6786" s="18" t="s">
        <v>7572</v>
      </c>
      <c r="D6786" s="92">
        <v>44112</v>
      </c>
      <c r="E6786" s="92" t="str">
        <f>_xlfn.IFNA(IF(LEFT(VLOOKUP(RecordTable[[#This Row],[METRC]],METRC!A:B,2,FALSE),4)=LEFT(RecordTable[[#This Row],[CloneBarcode]],4),"match","MISMATCH"),"dead")</f>
        <v>dead</v>
      </c>
      <c r="F6786" s="92" t="str">
        <f>_xlfn.IFNA(INDEX(Table6[[#All],[Location]],MATCH(RecordTable[[#This Row],[METRC]],Table6[Tag],0)),"DEAD")</f>
        <v>DEAD</v>
      </c>
    </row>
    <row r="6787" spans="1:6" x14ac:dyDescent="0.25">
      <c r="A6787" t="s">
        <v>5559</v>
      </c>
      <c r="B6787" t="s">
        <v>2679</v>
      </c>
      <c r="C6787" s="18" t="s">
        <v>7453</v>
      </c>
      <c r="D6787" s="92">
        <v>44112</v>
      </c>
      <c r="E6787" s="92" t="str">
        <f>_xlfn.IFNA(IF(LEFT(VLOOKUP(RecordTable[[#This Row],[METRC]],METRC!A:B,2,FALSE),4)=LEFT(RecordTable[[#This Row],[CloneBarcode]],4),"match","MISMATCH"),"dead")</f>
        <v>dead</v>
      </c>
      <c r="F6787" s="92" t="str">
        <f>_xlfn.IFNA(INDEX(Table6[[#All],[Location]],MATCH(RecordTable[[#This Row],[METRC]],Table6[Tag],0)),"DEAD")</f>
        <v>DEAD</v>
      </c>
    </row>
    <row r="6788" spans="1:6" x14ac:dyDescent="0.25">
      <c r="A6788" t="s">
        <v>6197</v>
      </c>
      <c r="B6788" t="s">
        <v>62</v>
      </c>
      <c r="C6788" s="18" t="s">
        <v>7501</v>
      </c>
      <c r="D6788" s="92">
        <v>44112</v>
      </c>
      <c r="E6788" s="92" t="str">
        <f>_xlfn.IFNA(IF(LEFT(VLOOKUP(RecordTable[[#This Row],[METRC]],METRC!A:B,2,FALSE),4)=LEFT(RecordTable[[#This Row],[CloneBarcode]],4),"match","MISMATCH"),"dead")</f>
        <v>dead</v>
      </c>
      <c r="F6788" s="92" t="str">
        <f>_xlfn.IFNA(INDEX(Table6[[#All],[Location]],MATCH(RecordTable[[#This Row],[METRC]],Table6[Tag],0)),"DEAD")</f>
        <v>DEAD</v>
      </c>
    </row>
    <row r="6789" spans="1:6" x14ac:dyDescent="0.25">
      <c r="A6789" t="s">
        <v>5355</v>
      </c>
      <c r="B6789" t="s">
        <v>2629</v>
      </c>
      <c r="C6789" s="18" t="s">
        <v>7443</v>
      </c>
      <c r="D6789" s="92">
        <v>44112</v>
      </c>
      <c r="E6789" s="92" t="str">
        <f>_xlfn.IFNA(IF(LEFT(VLOOKUP(RecordTable[[#This Row],[METRC]],METRC!A:B,2,FALSE),4)=LEFT(RecordTable[[#This Row],[CloneBarcode]],4),"match","MISMATCH"),"dead")</f>
        <v>dead</v>
      </c>
      <c r="F6789" s="92" t="str">
        <f>_xlfn.IFNA(INDEX(Table6[[#All],[Location]],MATCH(RecordTable[[#This Row],[METRC]],Table6[Tag],0)),"DEAD")</f>
        <v>DEAD</v>
      </c>
    </row>
    <row r="6790" spans="1:6" x14ac:dyDescent="0.25">
      <c r="A6790" t="s">
        <v>5373</v>
      </c>
      <c r="B6790" t="s">
        <v>229</v>
      </c>
      <c r="C6790" s="18" t="s">
        <v>7441</v>
      </c>
      <c r="D6790" s="92">
        <v>44112</v>
      </c>
      <c r="E6790" s="92" t="str">
        <f>_xlfn.IFNA(IF(LEFT(VLOOKUP(RecordTable[[#This Row],[METRC]],METRC!A:B,2,FALSE),4)=LEFT(RecordTable[[#This Row],[CloneBarcode]],4),"match","MISMATCH"),"dead")</f>
        <v>dead</v>
      </c>
      <c r="F6790" s="92" t="str">
        <f>_xlfn.IFNA(INDEX(Table6[[#All],[Location]],MATCH(RecordTable[[#This Row],[METRC]],Table6[Tag],0)),"DEAD")</f>
        <v>DEAD</v>
      </c>
    </row>
    <row r="6791" spans="1:6" x14ac:dyDescent="0.25">
      <c r="A6791" t="s">
        <v>5511</v>
      </c>
      <c r="B6791" t="s">
        <v>2734</v>
      </c>
      <c r="C6791" s="18" t="s">
        <v>7448</v>
      </c>
      <c r="D6791" s="92">
        <v>44112</v>
      </c>
      <c r="E6791" s="92" t="str">
        <f>_xlfn.IFNA(IF(LEFT(VLOOKUP(RecordTable[[#This Row],[METRC]],METRC!A:B,2,FALSE),4)=LEFT(RecordTable[[#This Row],[CloneBarcode]],4),"match","MISMATCH"),"dead")</f>
        <v>dead</v>
      </c>
      <c r="F6791" s="92" t="str">
        <f>_xlfn.IFNA(INDEX(Table6[[#All],[Location]],MATCH(RecordTable[[#This Row],[METRC]],Table6[Tag],0)),"DEAD")</f>
        <v>DEAD</v>
      </c>
    </row>
    <row r="6792" spans="1:6" x14ac:dyDescent="0.25">
      <c r="A6792" t="s">
        <v>6713</v>
      </c>
      <c r="B6792" t="s">
        <v>2659</v>
      </c>
      <c r="C6792" s="18" t="s">
        <v>7442</v>
      </c>
      <c r="D6792" s="92">
        <v>44112</v>
      </c>
      <c r="E6792" s="92" t="str">
        <f>_xlfn.IFNA(IF(LEFT(VLOOKUP(RecordTable[[#This Row],[METRC]],METRC!A:B,2,FALSE),4)=LEFT(RecordTable[[#This Row],[CloneBarcode]],4),"match","MISMATCH"),"dead")</f>
        <v>dead</v>
      </c>
      <c r="F6792" s="92" t="str">
        <f>_xlfn.IFNA(INDEX(Table6[[#All],[Location]],MATCH(RecordTable[[#This Row],[METRC]],Table6[Tag],0)),"DEAD")</f>
        <v>DEAD</v>
      </c>
    </row>
    <row r="6793" spans="1:6" x14ac:dyDescent="0.25">
      <c r="A6793" t="s">
        <v>5035</v>
      </c>
      <c r="B6793" t="s">
        <v>7339</v>
      </c>
      <c r="C6793" s="18" t="s">
        <v>7340</v>
      </c>
      <c r="D6793" s="92">
        <v>44112</v>
      </c>
      <c r="E6793" s="92" t="str">
        <f>_xlfn.IFNA(IF(LEFT(VLOOKUP(RecordTable[[#This Row],[METRC]],METRC!A:B,2,FALSE),4)=LEFT(RecordTable[[#This Row],[CloneBarcode]],4),"match","MISMATCH"),"dead")</f>
        <v>dead</v>
      </c>
      <c r="F6793" s="92" t="str">
        <f>_xlfn.IFNA(INDEX(Table6[[#All],[Location]],MATCH(RecordTable[[#This Row],[METRC]],Table6[Tag],0)),"DEAD")</f>
        <v>DEAD</v>
      </c>
    </row>
    <row r="6794" spans="1:6" x14ac:dyDescent="0.25">
      <c r="A6794" t="s">
        <v>938</v>
      </c>
      <c r="B6794" t="s">
        <v>2723</v>
      </c>
      <c r="C6794" s="18" t="s">
        <v>7378</v>
      </c>
      <c r="D6794" s="92">
        <v>44112</v>
      </c>
      <c r="E6794" s="92" t="str">
        <f>_xlfn.IFNA(IF(LEFT(VLOOKUP(RecordTable[[#This Row],[METRC]],METRC!A:B,2,FALSE),4)=LEFT(RecordTable[[#This Row],[CloneBarcode]],4),"match","MISMATCH"),"dead")</f>
        <v>dead</v>
      </c>
      <c r="F6794" s="92" t="str">
        <f>_xlfn.IFNA(INDEX(Table6[[#All],[Location]],MATCH(RecordTable[[#This Row],[METRC]],Table6[Tag],0)),"DEAD")</f>
        <v>DEAD</v>
      </c>
    </row>
    <row r="6795" spans="1:6" x14ac:dyDescent="0.25">
      <c r="A6795" t="s">
        <v>1137</v>
      </c>
      <c r="B6795" t="s">
        <v>2750</v>
      </c>
      <c r="C6795" s="18" t="s">
        <v>7379</v>
      </c>
      <c r="D6795" s="92">
        <v>44112</v>
      </c>
      <c r="E6795" s="92" t="str">
        <f>_xlfn.IFNA(IF(LEFT(VLOOKUP(RecordTable[[#This Row],[METRC]],METRC!A:B,2,FALSE),4)=LEFT(RecordTable[[#This Row],[CloneBarcode]],4),"match","MISMATCH"),"dead")</f>
        <v>dead</v>
      </c>
      <c r="F6795" s="92" t="str">
        <f>_xlfn.IFNA(INDEX(Table6[[#All],[Location]],MATCH(RecordTable[[#This Row],[METRC]],Table6[Tag],0)),"DEAD")</f>
        <v>DEAD</v>
      </c>
    </row>
    <row r="6796" spans="1:6" x14ac:dyDescent="0.25">
      <c r="A6796" t="s">
        <v>7708</v>
      </c>
      <c r="B6796" t="s">
        <v>7844</v>
      </c>
      <c r="C6796" s="18" t="s">
        <v>7845</v>
      </c>
      <c r="D6796" s="92">
        <v>44112</v>
      </c>
      <c r="E6796" s="92" t="str">
        <f>_xlfn.IFNA(IF(LEFT(VLOOKUP(RecordTable[[#This Row],[METRC]],METRC!A:B,2,FALSE),4)=LEFT(RecordTable[[#This Row],[CloneBarcode]],4),"match","MISMATCH"),"dead")</f>
        <v>dead</v>
      </c>
      <c r="F6796" s="92" t="str">
        <f>_xlfn.IFNA(INDEX(Table6[[#All],[Location]],MATCH(RecordTable[[#This Row],[METRC]],Table6[Tag],0)),"DEAD")</f>
        <v>DEAD</v>
      </c>
    </row>
    <row r="6797" spans="1:6" x14ac:dyDescent="0.25">
      <c r="A6797" t="s">
        <v>7412</v>
      </c>
      <c r="B6797" t="s">
        <v>2649</v>
      </c>
      <c r="C6797" s="18" t="s">
        <v>7568</v>
      </c>
      <c r="D6797" s="92">
        <v>44112</v>
      </c>
      <c r="E6797" s="92" t="str">
        <f>_xlfn.IFNA(IF(LEFT(VLOOKUP(RecordTable[[#This Row],[METRC]],METRC!A:B,2,FALSE),4)=LEFT(RecordTable[[#This Row],[CloneBarcode]],4),"match","MISMATCH"),"dead")</f>
        <v>dead</v>
      </c>
      <c r="F6797" s="92" t="str">
        <f>_xlfn.IFNA(INDEX(Table6[[#All],[Location]],MATCH(RecordTable[[#This Row],[METRC]],Table6[Tag],0)),"DEAD")</f>
        <v>DEAD</v>
      </c>
    </row>
    <row r="6798" spans="1:6" x14ac:dyDescent="0.25">
      <c r="A6798" t="s">
        <v>1071</v>
      </c>
      <c r="B6798" t="s">
        <v>62</v>
      </c>
      <c r="C6798" s="18" t="s">
        <v>7386</v>
      </c>
      <c r="D6798" s="92">
        <v>44112</v>
      </c>
      <c r="E6798" s="92" t="str">
        <f>_xlfn.IFNA(IF(LEFT(VLOOKUP(RecordTable[[#This Row],[METRC]],METRC!A:B,2,FALSE),4)=LEFT(RecordTable[[#This Row],[CloneBarcode]],4),"match","MISMATCH"),"dead")</f>
        <v>dead</v>
      </c>
      <c r="F6798" s="92" t="str">
        <f>_xlfn.IFNA(INDEX(Table6[[#All],[Location]],MATCH(RecordTable[[#This Row],[METRC]],Table6[Tag],0)),"DEAD")</f>
        <v>DEAD</v>
      </c>
    </row>
    <row r="6799" spans="1:6" x14ac:dyDescent="0.25">
      <c r="A6799" t="s">
        <v>7428</v>
      </c>
      <c r="B6799" t="s">
        <v>2645</v>
      </c>
      <c r="C6799" s="18" t="s">
        <v>7566</v>
      </c>
      <c r="D6799" s="92">
        <v>44112</v>
      </c>
      <c r="E6799" s="92" t="str">
        <f>_xlfn.IFNA(IF(LEFT(VLOOKUP(RecordTable[[#This Row],[METRC]],METRC!A:B,2,FALSE),4)=LEFT(RecordTable[[#This Row],[CloneBarcode]],4),"match","MISMATCH"),"dead")</f>
        <v>dead</v>
      </c>
      <c r="F6799" s="92" t="str">
        <f>_xlfn.IFNA(INDEX(Table6[[#All],[Location]],MATCH(RecordTable[[#This Row],[METRC]],Table6[Tag],0)),"DEAD")</f>
        <v>DEAD</v>
      </c>
    </row>
    <row r="6800" spans="1:6" x14ac:dyDescent="0.25">
      <c r="A6800" t="s">
        <v>5561</v>
      </c>
      <c r="B6800" t="s">
        <v>2679</v>
      </c>
      <c r="C6800" s="18" t="s">
        <v>7457</v>
      </c>
      <c r="D6800" s="92">
        <v>44112</v>
      </c>
      <c r="E6800" s="92" t="str">
        <f>_xlfn.IFNA(IF(LEFT(VLOOKUP(RecordTable[[#This Row],[METRC]],METRC!A:B,2,FALSE),4)=LEFT(RecordTable[[#This Row],[CloneBarcode]],4),"match","MISMATCH"),"dead")</f>
        <v>dead</v>
      </c>
      <c r="F6800" s="92" t="str">
        <f>_xlfn.IFNA(INDEX(Table6[[#All],[Location]],MATCH(RecordTable[[#This Row],[METRC]],Table6[Tag],0)),"DEAD")</f>
        <v>DEAD</v>
      </c>
    </row>
    <row r="6801" spans="1:6" x14ac:dyDescent="0.25">
      <c r="A6801" t="s">
        <v>228</v>
      </c>
      <c r="B6801" t="s">
        <v>229</v>
      </c>
      <c r="C6801" s="18" t="s">
        <v>2834</v>
      </c>
      <c r="D6801" s="92">
        <v>44112</v>
      </c>
      <c r="E6801" s="92" t="str">
        <f>_xlfn.IFNA(IF(LEFT(VLOOKUP(RecordTable[[#This Row],[METRC]],METRC!A:B,2,FALSE),4)=LEFT(RecordTable[[#This Row],[CloneBarcode]],4),"match","MISMATCH"),"dead")</f>
        <v>dead</v>
      </c>
      <c r="F6801" s="92" t="str">
        <f>_xlfn.IFNA(INDEX(Table6[[#All],[Location]],MATCH(RecordTable[[#This Row],[METRC]],Table6[Tag],0)),"DEAD")</f>
        <v>DEAD</v>
      </c>
    </row>
    <row r="6802" spans="1:6" x14ac:dyDescent="0.25">
      <c r="A6802" t="s">
        <v>7437</v>
      </c>
      <c r="B6802" t="s">
        <v>283</v>
      </c>
      <c r="C6802" s="18" t="s">
        <v>7567</v>
      </c>
      <c r="D6802" s="92">
        <v>44112</v>
      </c>
      <c r="E6802" s="92" t="str">
        <f>_xlfn.IFNA(IF(LEFT(VLOOKUP(RecordTable[[#This Row],[METRC]],METRC!A:B,2,FALSE),4)=LEFT(RecordTable[[#This Row],[CloneBarcode]],4),"match","MISMATCH"),"dead")</f>
        <v>dead</v>
      </c>
      <c r="F6802" s="92" t="str">
        <f>_xlfn.IFNA(INDEX(Table6[[#All],[Location]],MATCH(RecordTable[[#This Row],[METRC]],Table6[Tag],0)),"DEAD")</f>
        <v>DEAD</v>
      </c>
    </row>
    <row r="6803" spans="1:6" x14ac:dyDescent="0.25">
      <c r="A6803" t="s">
        <v>7540</v>
      </c>
      <c r="B6803" t="s">
        <v>2667</v>
      </c>
      <c r="C6803" s="18" t="s">
        <v>7616</v>
      </c>
      <c r="D6803" s="92">
        <v>44112</v>
      </c>
      <c r="E6803" s="92" t="str">
        <f>_xlfn.IFNA(IF(LEFT(VLOOKUP(RecordTable[[#This Row],[METRC]],METRC!A:B,2,FALSE),4)=LEFT(RecordTable[[#This Row],[CloneBarcode]],4),"match","MISMATCH"),"dead")</f>
        <v>match</v>
      </c>
      <c r="F6803" s="92" t="str">
        <f>_xlfn.IFNA(INDEX(Table6[[#All],[Location]],MATCH(RecordTable[[#This Row],[METRC]],Table6[Tag],0)),"DEAD")</f>
        <v>MOTHER</v>
      </c>
    </row>
    <row r="6804" spans="1:6" x14ac:dyDescent="0.25">
      <c r="A6804" t="s">
        <v>997</v>
      </c>
      <c r="B6804" t="s">
        <v>62</v>
      </c>
      <c r="C6804" s="18" t="s">
        <v>7390</v>
      </c>
      <c r="D6804" s="92">
        <v>44112</v>
      </c>
      <c r="E6804" s="92" t="str">
        <f>_xlfn.IFNA(IF(LEFT(VLOOKUP(RecordTable[[#This Row],[METRC]],METRC!A:B,2,FALSE),4)=LEFT(RecordTable[[#This Row],[CloneBarcode]],4),"match","MISMATCH"),"dead")</f>
        <v>dead</v>
      </c>
      <c r="F6804" s="92" t="str">
        <f>_xlfn.IFNA(INDEX(Table6[[#All],[Location]],MATCH(RecordTable[[#This Row],[METRC]],Table6[Tag],0)),"DEAD")</f>
        <v>DEAD</v>
      </c>
    </row>
    <row r="6805" spans="1:6" x14ac:dyDescent="0.25">
      <c r="A6805" t="s">
        <v>5560</v>
      </c>
      <c r="B6805" t="s">
        <v>2679</v>
      </c>
      <c r="C6805" s="18" t="s">
        <v>7458</v>
      </c>
      <c r="D6805" s="92">
        <v>44112</v>
      </c>
      <c r="E6805" s="92" t="str">
        <f>_xlfn.IFNA(IF(LEFT(VLOOKUP(RecordTable[[#This Row],[METRC]],METRC!A:B,2,FALSE),4)=LEFT(RecordTable[[#This Row],[CloneBarcode]],4),"match","MISMATCH"),"dead")</f>
        <v>dead</v>
      </c>
      <c r="F6805" s="92" t="str">
        <f>_xlfn.IFNA(INDEX(Table6[[#All],[Location]],MATCH(RecordTable[[#This Row],[METRC]],Table6[Tag],0)),"DEAD")</f>
        <v>DEAD</v>
      </c>
    </row>
    <row r="6806" spans="1:6" x14ac:dyDescent="0.25">
      <c r="A6806" t="s">
        <v>5025</v>
      </c>
      <c r="B6806" t="s">
        <v>7349</v>
      </c>
      <c r="C6806" s="18" t="s">
        <v>7350</v>
      </c>
      <c r="D6806" s="92">
        <v>44112</v>
      </c>
      <c r="E6806" s="92" t="str">
        <f>_xlfn.IFNA(IF(LEFT(VLOOKUP(RecordTable[[#This Row],[METRC]],METRC!A:B,2,FALSE),4)=LEFT(RecordTable[[#This Row],[CloneBarcode]],4),"match","MISMATCH"),"dead")</f>
        <v>dead</v>
      </c>
      <c r="F6806" s="92" t="str">
        <f>_xlfn.IFNA(INDEX(Table6[[#All],[Location]],MATCH(RecordTable[[#This Row],[METRC]],Table6[Tag],0)),"DEAD")</f>
        <v>DEAD</v>
      </c>
    </row>
    <row r="6807" spans="1:6" x14ac:dyDescent="0.25">
      <c r="A6807" t="s">
        <v>903</v>
      </c>
      <c r="B6807" t="s">
        <v>2679</v>
      </c>
      <c r="C6807" s="18" t="s">
        <v>7385</v>
      </c>
      <c r="D6807" s="92">
        <v>44112</v>
      </c>
      <c r="E6807" s="92" t="str">
        <f>_xlfn.IFNA(IF(LEFT(VLOOKUP(RecordTable[[#This Row],[METRC]],METRC!A:B,2,FALSE),4)=LEFT(RecordTable[[#This Row],[CloneBarcode]],4),"match","MISMATCH"),"dead")</f>
        <v>dead</v>
      </c>
      <c r="F6807" s="92" t="str">
        <f>_xlfn.IFNA(INDEX(Table6[[#All],[Location]],MATCH(RecordTable[[#This Row],[METRC]],Table6[Tag],0)),"DEAD")</f>
        <v>DEAD</v>
      </c>
    </row>
    <row r="6808" spans="1:6" x14ac:dyDescent="0.25">
      <c r="A6808" t="s">
        <v>7416</v>
      </c>
      <c r="B6808" t="s">
        <v>2629</v>
      </c>
      <c r="C6808" s="18" t="s">
        <v>7553</v>
      </c>
      <c r="D6808" s="92">
        <v>44112</v>
      </c>
      <c r="E6808" s="92" t="str">
        <f>_xlfn.IFNA(IF(LEFT(VLOOKUP(RecordTable[[#This Row],[METRC]],METRC!A:B,2,FALSE),4)=LEFT(RecordTable[[#This Row],[CloneBarcode]],4),"match","MISMATCH"),"dead")</f>
        <v>dead</v>
      </c>
      <c r="F6808" s="92" t="str">
        <f>_xlfn.IFNA(INDEX(Table6[[#All],[Location]],MATCH(RecordTable[[#This Row],[METRC]],Table6[Tag],0)),"DEAD")</f>
        <v>DEAD</v>
      </c>
    </row>
    <row r="6809" spans="1:6" x14ac:dyDescent="0.25">
      <c r="A6809" t="s">
        <v>6666</v>
      </c>
      <c r="B6809" t="s">
        <v>2639</v>
      </c>
      <c r="C6809" s="18" t="s">
        <v>7444</v>
      </c>
      <c r="D6809" s="92">
        <v>44112</v>
      </c>
      <c r="E6809" s="92" t="str">
        <f>_xlfn.IFNA(IF(LEFT(VLOOKUP(RecordTable[[#This Row],[METRC]],METRC!A:B,2,FALSE),4)=LEFT(RecordTable[[#This Row],[CloneBarcode]],4),"match","MISMATCH"),"dead")</f>
        <v>match</v>
      </c>
      <c r="F6809" s="92" t="str">
        <f>_xlfn.IFNA(INDEX(Table6[[#All],[Location]],MATCH(RecordTable[[#This Row],[METRC]],Table6[Tag],0)),"DEAD")</f>
        <v>MOTHER</v>
      </c>
    </row>
    <row r="6810" spans="1:6" x14ac:dyDescent="0.25">
      <c r="A6810" t="s">
        <v>235</v>
      </c>
      <c r="B6810" t="s">
        <v>2639</v>
      </c>
      <c r="C6810" s="18" t="s">
        <v>2840</v>
      </c>
      <c r="D6810" s="92">
        <v>44112</v>
      </c>
      <c r="E6810" s="92" t="str">
        <f>_xlfn.IFNA(IF(LEFT(VLOOKUP(RecordTable[[#This Row],[METRC]],METRC!A:B,2,FALSE),4)=LEFT(RecordTable[[#This Row],[CloneBarcode]],4),"match","MISMATCH"),"dead")</f>
        <v>dead</v>
      </c>
      <c r="F6810" s="92" t="str">
        <f>_xlfn.IFNA(INDEX(Table6[[#All],[Location]],MATCH(RecordTable[[#This Row],[METRC]],Table6[Tag],0)),"DEAD")</f>
        <v>DEAD</v>
      </c>
    </row>
    <row r="6811" spans="1:6" x14ac:dyDescent="0.25">
      <c r="A6811" t="s">
        <v>5429</v>
      </c>
      <c r="B6811" t="s">
        <v>229</v>
      </c>
      <c r="C6811" s="18" t="s">
        <v>7446</v>
      </c>
      <c r="D6811" s="92">
        <v>44112</v>
      </c>
      <c r="E6811" s="92" t="str">
        <f>_xlfn.IFNA(IF(LEFT(VLOOKUP(RecordTable[[#This Row],[METRC]],METRC!A:B,2,FALSE),4)=LEFT(RecordTable[[#This Row],[CloneBarcode]],4),"match","MISMATCH"),"dead")</f>
        <v>dead</v>
      </c>
      <c r="F6811" s="92" t="str">
        <f>_xlfn.IFNA(INDEX(Table6[[#All],[Location]],MATCH(RecordTable[[#This Row],[METRC]],Table6[Tag],0)),"DEAD")</f>
        <v>DEAD</v>
      </c>
    </row>
    <row r="6812" spans="1:6" x14ac:dyDescent="0.25">
      <c r="A6812" t="s">
        <v>5725</v>
      </c>
      <c r="B6812" t="s">
        <v>2676</v>
      </c>
      <c r="C6812" s="18" t="s">
        <v>7499</v>
      </c>
      <c r="D6812" s="92">
        <v>44112</v>
      </c>
      <c r="E6812" s="92" t="str">
        <f>_xlfn.IFNA(IF(LEFT(VLOOKUP(RecordTable[[#This Row],[METRC]],METRC!A:B,2,FALSE),4)=LEFT(RecordTable[[#This Row],[CloneBarcode]],4),"match","MISMATCH"),"dead")</f>
        <v>dead</v>
      </c>
      <c r="F6812" s="92" t="str">
        <f>_xlfn.IFNA(INDEX(Table6[[#All],[Location]],MATCH(RecordTable[[#This Row],[METRC]],Table6[Tag],0)),"DEAD")</f>
        <v>DEAD</v>
      </c>
    </row>
    <row r="6813" spans="1:6" x14ac:dyDescent="0.25">
      <c r="A6813" t="s">
        <v>7017</v>
      </c>
      <c r="B6813" t="s">
        <v>117</v>
      </c>
      <c r="C6813" s="18" t="s">
        <v>7451</v>
      </c>
      <c r="D6813" s="92">
        <v>44112</v>
      </c>
      <c r="E6813" s="92" t="str">
        <f>_xlfn.IFNA(IF(LEFT(VLOOKUP(RecordTable[[#This Row],[METRC]],METRC!A:B,2,FALSE),4)=LEFT(RecordTable[[#This Row],[CloneBarcode]],4),"match","MISMATCH"),"dead")</f>
        <v>dead</v>
      </c>
      <c r="F6813" s="92" t="str">
        <f>_xlfn.IFNA(INDEX(Table6[[#All],[Location]],MATCH(RecordTable[[#This Row],[METRC]],Table6[Tag],0)),"DEAD")</f>
        <v>DEAD</v>
      </c>
    </row>
    <row r="6814" spans="1:6" x14ac:dyDescent="0.25">
      <c r="A6814" t="s">
        <v>5037</v>
      </c>
      <c r="B6814" t="s">
        <v>7360</v>
      </c>
      <c r="C6814" s="18" t="s">
        <v>7361</v>
      </c>
      <c r="D6814" s="92">
        <v>44112</v>
      </c>
      <c r="E6814" s="92" t="str">
        <f>_xlfn.IFNA(IF(LEFT(VLOOKUP(RecordTable[[#This Row],[METRC]],METRC!A:B,2,FALSE),4)=LEFT(RecordTable[[#This Row],[CloneBarcode]],4),"match","MISMATCH"),"dead")</f>
        <v>dead</v>
      </c>
      <c r="F6814" s="92" t="str">
        <f>_xlfn.IFNA(INDEX(Table6[[#All],[Location]],MATCH(RecordTable[[#This Row],[METRC]],Table6[Tag],0)),"DEAD")</f>
        <v>DEAD</v>
      </c>
    </row>
    <row r="6815" spans="1:6" x14ac:dyDescent="0.25">
      <c r="A6815" t="s">
        <v>7694</v>
      </c>
      <c r="B6815" t="s">
        <v>62</v>
      </c>
      <c r="C6815" s="18" t="s">
        <v>7830</v>
      </c>
      <c r="D6815" s="92">
        <v>44112</v>
      </c>
      <c r="E6815" s="92" t="str">
        <f>_xlfn.IFNA(IF(LEFT(VLOOKUP(RecordTable[[#This Row],[METRC]],METRC!A:B,2,FALSE),4)=LEFT(RecordTable[[#This Row],[CloneBarcode]],4),"match","MISMATCH"),"dead")</f>
        <v>match</v>
      </c>
      <c r="F6815" s="92" t="str">
        <f>_xlfn.IFNA(INDEX(Table6[[#All],[Location]],MATCH(RecordTable[[#This Row],[METRC]],Table6[Tag],0)),"DEAD")</f>
        <v>MOTHER</v>
      </c>
    </row>
    <row r="6816" spans="1:6" x14ac:dyDescent="0.25">
      <c r="A6816" t="s">
        <v>5030</v>
      </c>
      <c r="B6816" t="s">
        <v>7347</v>
      </c>
      <c r="C6816" s="18" t="s">
        <v>7348</v>
      </c>
      <c r="D6816" s="92">
        <v>44112</v>
      </c>
      <c r="E6816" s="92" t="str">
        <f>_xlfn.IFNA(IF(LEFT(VLOOKUP(RecordTable[[#This Row],[METRC]],METRC!A:B,2,FALSE),4)=LEFT(RecordTable[[#This Row],[CloneBarcode]],4),"match","MISMATCH"),"dead")</f>
        <v>dead</v>
      </c>
      <c r="F6816" s="92" t="str">
        <f>_xlfn.IFNA(INDEX(Table6[[#All],[Location]],MATCH(RecordTable[[#This Row],[METRC]],Table6[Tag],0)),"DEAD")</f>
        <v>DEAD</v>
      </c>
    </row>
    <row r="6817" spans="1:6" x14ac:dyDescent="0.25">
      <c r="A6817" t="s">
        <v>198</v>
      </c>
      <c r="B6817" t="s">
        <v>283</v>
      </c>
      <c r="C6817" s="18" t="s">
        <v>2787</v>
      </c>
      <c r="D6817" s="92">
        <v>44112</v>
      </c>
      <c r="E6817" s="92" t="str">
        <f>_xlfn.IFNA(IF(LEFT(VLOOKUP(RecordTable[[#This Row],[METRC]],METRC!A:B,2,FALSE),4)=LEFT(RecordTable[[#This Row],[CloneBarcode]],4),"match","MISMATCH"),"dead")</f>
        <v>dead</v>
      </c>
      <c r="F6817" s="92" t="str">
        <f>_xlfn.IFNA(INDEX(Table6[[#All],[Location]],MATCH(RecordTable[[#This Row],[METRC]],Table6[Tag],0)),"DEAD")</f>
        <v>DEAD</v>
      </c>
    </row>
    <row r="6818" spans="1:6" x14ac:dyDescent="0.25">
      <c r="A6818" t="s">
        <v>7432</v>
      </c>
      <c r="B6818" t="s">
        <v>2715</v>
      </c>
      <c r="C6818" s="18" t="s">
        <v>7551</v>
      </c>
      <c r="D6818" s="92">
        <v>44112</v>
      </c>
      <c r="E6818" s="92" t="str">
        <f>_xlfn.IFNA(IF(LEFT(VLOOKUP(RecordTable[[#This Row],[METRC]],METRC!A:B,2,FALSE),4)=LEFT(RecordTable[[#This Row],[CloneBarcode]],4),"match","MISMATCH"),"dead")</f>
        <v>dead</v>
      </c>
      <c r="F6818" s="92" t="str">
        <f>_xlfn.IFNA(INDEX(Table6[[#All],[Location]],MATCH(RecordTable[[#This Row],[METRC]],Table6[Tag],0)),"DEAD")</f>
        <v>DEAD</v>
      </c>
    </row>
    <row r="6819" spans="1:6" x14ac:dyDescent="0.25">
      <c r="A6819" t="s">
        <v>7535</v>
      </c>
      <c r="B6819" t="s">
        <v>2715</v>
      </c>
      <c r="C6819" s="18" t="s">
        <v>7612</v>
      </c>
      <c r="D6819" s="92">
        <v>44112</v>
      </c>
      <c r="E6819" s="92" t="str">
        <f>_xlfn.IFNA(IF(LEFT(VLOOKUP(RecordTable[[#This Row],[METRC]],METRC!A:B,2,FALSE),4)=LEFT(RecordTable[[#This Row],[CloneBarcode]],4),"match","MISMATCH"),"dead")</f>
        <v>match</v>
      </c>
      <c r="F6819" s="92" t="str">
        <f>_xlfn.IFNA(INDEX(Table6[[#All],[Location]],MATCH(RecordTable[[#This Row],[METRC]],Table6[Tag],0)),"DEAD")</f>
        <v>MOTHER</v>
      </c>
    </row>
    <row r="6820" spans="1:6" x14ac:dyDescent="0.25">
      <c r="A6820" t="s">
        <v>7433</v>
      </c>
      <c r="B6820" t="s">
        <v>2659</v>
      </c>
      <c r="C6820" s="18" t="s">
        <v>7546</v>
      </c>
      <c r="D6820" s="92">
        <v>44112</v>
      </c>
      <c r="E6820" s="92" t="str">
        <f>_xlfn.IFNA(IF(LEFT(VLOOKUP(RecordTable[[#This Row],[METRC]],METRC!A:B,2,FALSE),4)=LEFT(RecordTable[[#This Row],[CloneBarcode]],4),"match","MISMATCH"),"dead")</f>
        <v>dead</v>
      </c>
      <c r="F6820" s="92" t="str">
        <f>_xlfn.IFNA(INDEX(Table6[[#All],[Location]],MATCH(RecordTable[[#This Row],[METRC]],Table6[Tag],0)),"DEAD")</f>
        <v>DEAD</v>
      </c>
    </row>
    <row r="6821" spans="1:6" x14ac:dyDescent="0.25">
      <c r="A6821" t="s">
        <v>5443</v>
      </c>
      <c r="B6821" t="s">
        <v>2734</v>
      </c>
      <c r="C6821" s="18" t="s">
        <v>7496</v>
      </c>
      <c r="D6821" s="92">
        <v>44112</v>
      </c>
      <c r="E6821" s="92" t="str">
        <f>_xlfn.IFNA(IF(LEFT(VLOOKUP(RecordTable[[#This Row],[METRC]],METRC!A:B,2,FALSE),4)=LEFT(RecordTable[[#This Row],[CloneBarcode]],4),"match","MISMATCH"),"dead")</f>
        <v>dead</v>
      </c>
      <c r="F6821" s="92" t="str">
        <f>_xlfn.IFNA(INDEX(Table6[[#All],[Location]],MATCH(RecordTable[[#This Row],[METRC]],Table6[Tag],0)),"DEAD")</f>
        <v>DEAD</v>
      </c>
    </row>
    <row r="6822" spans="1:6" x14ac:dyDescent="0.25">
      <c r="A6822" t="s">
        <v>5447</v>
      </c>
      <c r="B6822" t="s">
        <v>2734</v>
      </c>
      <c r="C6822" s="18" t="s">
        <v>7495</v>
      </c>
      <c r="D6822" s="92">
        <v>44112</v>
      </c>
      <c r="E6822" s="92" t="str">
        <f>_xlfn.IFNA(IF(LEFT(VLOOKUP(RecordTable[[#This Row],[METRC]],METRC!A:B,2,FALSE),4)=LEFT(RecordTable[[#This Row],[CloneBarcode]],4),"match","MISMATCH"),"dead")</f>
        <v>dead</v>
      </c>
      <c r="F6822" s="92" t="str">
        <f>_xlfn.IFNA(INDEX(Table6[[#All],[Location]],MATCH(RecordTable[[#This Row],[METRC]],Table6[Tag],0)),"DEAD")</f>
        <v>DEAD</v>
      </c>
    </row>
    <row r="6823" spans="1:6" x14ac:dyDescent="0.25">
      <c r="A6823" t="s">
        <v>7526</v>
      </c>
      <c r="B6823" t="s">
        <v>2676</v>
      </c>
      <c r="C6823" s="18" t="s">
        <v>7622</v>
      </c>
      <c r="D6823" s="92">
        <v>44112</v>
      </c>
      <c r="E6823" s="92" t="str">
        <f>_xlfn.IFNA(IF(LEFT(VLOOKUP(RecordTable[[#This Row],[METRC]],METRC!A:B,2,FALSE),4)=LEFT(RecordTable[[#This Row],[CloneBarcode]],4),"match","MISMATCH"),"dead")</f>
        <v>match</v>
      </c>
      <c r="F6823" s="92" t="str">
        <f>_xlfn.IFNA(INDEX(Table6[[#All],[Location]],MATCH(RecordTable[[#This Row],[METRC]],Table6[Tag],0)),"DEAD")</f>
        <v>MOTHER</v>
      </c>
    </row>
    <row r="6824" spans="1:6" x14ac:dyDescent="0.25">
      <c r="A6824" t="s">
        <v>7534</v>
      </c>
      <c r="B6824" t="s">
        <v>2715</v>
      </c>
      <c r="C6824" s="18" t="s">
        <v>7617</v>
      </c>
      <c r="D6824" s="92">
        <v>44112</v>
      </c>
      <c r="E6824" s="92" t="str">
        <f>_xlfn.IFNA(IF(LEFT(VLOOKUP(RecordTable[[#This Row],[METRC]],METRC!A:B,2,FALSE),4)=LEFT(RecordTable[[#This Row],[CloneBarcode]],4),"match","MISMATCH"),"dead")</f>
        <v>match</v>
      </c>
      <c r="F6824" s="92" t="str">
        <f>_xlfn.IFNA(INDEX(Table6[[#All],[Location]],MATCH(RecordTable[[#This Row],[METRC]],Table6[Tag],0)),"DEAD")</f>
        <v>MOTHER</v>
      </c>
    </row>
    <row r="6825" spans="1:6" x14ac:dyDescent="0.25">
      <c r="A6825" t="s">
        <v>7418</v>
      </c>
      <c r="B6825" t="s">
        <v>2734</v>
      </c>
      <c r="C6825" s="18" t="s">
        <v>7558</v>
      </c>
      <c r="D6825" s="92">
        <v>44112</v>
      </c>
      <c r="E6825" s="92" t="str">
        <f>_xlfn.IFNA(IF(LEFT(VLOOKUP(RecordTable[[#This Row],[METRC]],METRC!A:B,2,FALSE),4)=LEFT(RecordTable[[#This Row],[CloneBarcode]],4),"match","MISMATCH"),"dead")</f>
        <v>dead</v>
      </c>
      <c r="F6825" s="92" t="str">
        <f>_xlfn.IFNA(INDEX(Table6[[#All],[Location]],MATCH(RecordTable[[#This Row],[METRC]],Table6[Tag],0)),"DEAD")</f>
        <v>DEAD</v>
      </c>
    </row>
    <row r="6826" spans="1:6" x14ac:dyDescent="0.25">
      <c r="A6826" t="s">
        <v>160</v>
      </c>
      <c r="B6826" t="s">
        <v>117</v>
      </c>
      <c r="C6826" s="18" t="s">
        <v>2764</v>
      </c>
      <c r="D6826" s="92">
        <v>44112</v>
      </c>
      <c r="E6826" s="92" t="str">
        <f>_xlfn.IFNA(IF(LEFT(VLOOKUP(RecordTable[[#This Row],[METRC]],METRC!A:B,2,FALSE),4)=LEFT(RecordTable[[#This Row],[CloneBarcode]],4),"match","MISMATCH"),"dead")</f>
        <v>dead</v>
      </c>
      <c r="F6826" s="92" t="str">
        <f>_xlfn.IFNA(INDEX(Table6[[#All],[Location]],MATCH(RecordTable[[#This Row],[METRC]],Table6[Tag],0)),"DEAD")</f>
        <v>DEAD</v>
      </c>
    </row>
    <row r="6827" spans="1:6" x14ac:dyDescent="0.25">
      <c r="A6827" t="s">
        <v>5034</v>
      </c>
      <c r="B6827" t="s">
        <v>7326</v>
      </c>
      <c r="C6827" s="18" t="s">
        <v>7357</v>
      </c>
      <c r="D6827" s="92">
        <v>44112</v>
      </c>
      <c r="E6827" s="92" t="str">
        <f>_xlfn.IFNA(IF(LEFT(VLOOKUP(RecordTable[[#This Row],[METRC]],METRC!A:B,2,FALSE),4)=LEFT(RecordTable[[#This Row],[CloneBarcode]],4),"match","MISMATCH"),"dead")</f>
        <v>dead</v>
      </c>
      <c r="F6827" s="92" t="str">
        <f>_xlfn.IFNA(INDEX(Table6[[#All],[Location]],MATCH(RecordTable[[#This Row],[METRC]],Table6[Tag],0)),"DEAD")</f>
        <v>DEAD</v>
      </c>
    </row>
    <row r="6828" spans="1:6" x14ac:dyDescent="0.25">
      <c r="A6828" t="s">
        <v>200</v>
      </c>
      <c r="B6828" t="s">
        <v>2649</v>
      </c>
      <c r="C6828" s="18" t="s">
        <v>2788</v>
      </c>
      <c r="D6828" s="92">
        <v>44112</v>
      </c>
      <c r="E6828" s="92" t="str">
        <f>_xlfn.IFNA(IF(LEFT(VLOOKUP(RecordTable[[#This Row],[METRC]],METRC!A:B,2,FALSE),4)=LEFT(RecordTable[[#This Row],[CloneBarcode]],4),"match","MISMATCH"),"dead")</f>
        <v>dead</v>
      </c>
      <c r="F6828" s="92" t="str">
        <f>_xlfn.IFNA(INDEX(Table6[[#All],[Location]],MATCH(RecordTable[[#This Row],[METRC]],Table6[Tag],0)),"DEAD")</f>
        <v>DEAD</v>
      </c>
    </row>
    <row r="6829" spans="1:6" x14ac:dyDescent="0.25">
      <c r="A6829" t="s">
        <v>7422</v>
      </c>
      <c r="B6829" t="s">
        <v>62</v>
      </c>
      <c r="C6829" s="18" t="s">
        <v>7570</v>
      </c>
      <c r="D6829" s="92">
        <v>44112</v>
      </c>
      <c r="E6829" s="92" t="str">
        <f>_xlfn.IFNA(IF(LEFT(VLOOKUP(RecordTable[[#This Row],[METRC]],METRC!A:B,2,FALSE),4)=LEFT(RecordTable[[#This Row],[CloneBarcode]],4),"match","MISMATCH"),"dead")</f>
        <v>dead</v>
      </c>
      <c r="F6829" s="92" t="str">
        <f>_xlfn.IFNA(INDEX(Table6[[#All],[Location]],MATCH(RecordTable[[#This Row],[METRC]],Table6[Tag],0)),"DEAD")</f>
        <v>DEAD</v>
      </c>
    </row>
    <row r="6830" spans="1:6" x14ac:dyDescent="0.25">
      <c r="A6830" t="s">
        <v>5031</v>
      </c>
      <c r="B6830" t="s">
        <v>7358</v>
      </c>
      <c r="C6830" s="18" t="s">
        <v>7359</v>
      </c>
      <c r="D6830" s="92">
        <v>44112</v>
      </c>
      <c r="E6830" s="92" t="str">
        <f>_xlfn.IFNA(IF(LEFT(VLOOKUP(RecordTable[[#This Row],[METRC]],METRC!A:B,2,FALSE),4)=LEFT(RecordTable[[#This Row],[CloneBarcode]],4),"match","MISMATCH"),"dead")</f>
        <v>dead</v>
      </c>
      <c r="F6830" s="92" t="str">
        <f>_xlfn.IFNA(INDEX(Table6[[#All],[Location]],MATCH(RecordTable[[#This Row],[METRC]],Table6[Tag],0)),"DEAD")</f>
        <v>DEAD</v>
      </c>
    </row>
    <row r="6831" spans="1:6" x14ac:dyDescent="0.25">
      <c r="A6831" t="s">
        <v>2541</v>
      </c>
      <c r="B6831" t="s">
        <v>2649</v>
      </c>
      <c r="C6831" s="18" t="s">
        <v>7392</v>
      </c>
      <c r="D6831" s="92">
        <v>44112</v>
      </c>
      <c r="E6831" s="92" t="str">
        <f>_xlfn.IFNA(IF(LEFT(VLOOKUP(RecordTable[[#This Row],[METRC]],METRC!A:B,2,FALSE),4)=LEFT(RecordTable[[#This Row],[CloneBarcode]],4),"match","MISMATCH"),"dead")</f>
        <v>dead</v>
      </c>
      <c r="F6831" s="92" t="str">
        <f>_xlfn.IFNA(INDEX(Table6[[#All],[Location]],MATCH(RecordTable[[#This Row],[METRC]],Table6[Tag],0)),"DEAD")</f>
        <v>DEAD</v>
      </c>
    </row>
    <row r="6832" spans="1:6" x14ac:dyDescent="0.25">
      <c r="A6832" t="s">
        <v>7514</v>
      </c>
      <c r="B6832" t="s">
        <v>2679</v>
      </c>
      <c r="C6832" s="18" t="s">
        <v>7624</v>
      </c>
      <c r="D6832" s="92">
        <v>44112</v>
      </c>
      <c r="E6832" s="92" t="str">
        <f>_xlfn.IFNA(IF(LEFT(VLOOKUP(RecordTable[[#This Row],[METRC]],METRC!A:B,2,FALSE),4)=LEFT(RecordTable[[#This Row],[CloneBarcode]],4),"match","MISMATCH"),"dead")</f>
        <v>match</v>
      </c>
      <c r="F6832" s="92" t="str">
        <f>_xlfn.IFNA(INDEX(Table6[[#All],[Location]],MATCH(RecordTable[[#This Row],[METRC]],Table6[Tag],0)),"DEAD")</f>
        <v>MOTHER</v>
      </c>
    </row>
    <row r="6833" spans="1:6" x14ac:dyDescent="0.25">
      <c r="A6833" t="s">
        <v>2572</v>
      </c>
      <c r="B6833" t="s">
        <v>2649</v>
      </c>
      <c r="C6833" s="18" t="s">
        <v>7388</v>
      </c>
      <c r="D6833" s="92">
        <v>44112</v>
      </c>
      <c r="E6833" s="92" t="str">
        <f>_xlfn.IFNA(IF(LEFT(VLOOKUP(RecordTable[[#This Row],[METRC]],METRC!A:B,2,FALSE),4)=LEFT(RecordTable[[#This Row],[CloneBarcode]],4),"match","MISMATCH"),"dead")</f>
        <v>dead</v>
      </c>
      <c r="F6833" s="92" t="str">
        <f>_xlfn.IFNA(INDEX(Table6[[#All],[Location]],MATCH(RecordTable[[#This Row],[METRC]],Table6[Tag],0)),"DEAD")</f>
        <v>DEAD</v>
      </c>
    </row>
    <row r="6834" spans="1:6" x14ac:dyDescent="0.25">
      <c r="A6834" t="s">
        <v>912</v>
      </c>
      <c r="B6834" t="s">
        <v>2679</v>
      </c>
      <c r="C6834" s="18" t="s">
        <v>7387</v>
      </c>
      <c r="D6834" s="92">
        <v>44112</v>
      </c>
      <c r="E6834" s="92" t="str">
        <f>_xlfn.IFNA(IF(LEFT(VLOOKUP(RecordTable[[#This Row],[METRC]],METRC!A:B,2,FALSE),4)=LEFT(RecordTable[[#This Row],[CloneBarcode]],4),"match","MISMATCH"),"dead")</f>
        <v>dead</v>
      </c>
      <c r="F6834" s="92" t="str">
        <f>_xlfn.IFNA(INDEX(Table6[[#All],[Location]],MATCH(RecordTable[[#This Row],[METRC]],Table6[Tag],0)),"DEAD")</f>
        <v>DEAD</v>
      </c>
    </row>
    <row r="6835" spans="1:6" x14ac:dyDescent="0.25">
      <c r="A6835" t="s">
        <v>6875</v>
      </c>
      <c r="B6835" t="s">
        <v>283</v>
      </c>
      <c r="C6835" s="18" t="s">
        <v>7456</v>
      </c>
      <c r="D6835" s="92">
        <v>44112</v>
      </c>
      <c r="E6835" s="92" t="str">
        <f>_xlfn.IFNA(IF(LEFT(VLOOKUP(RecordTable[[#This Row],[METRC]],METRC!A:B,2,FALSE),4)=LEFT(RecordTable[[#This Row],[CloneBarcode]],4),"match","MISMATCH"),"dead")</f>
        <v>dead</v>
      </c>
      <c r="F6835" s="92" t="str">
        <f>_xlfn.IFNA(INDEX(Table6[[#All],[Location]],MATCH(RecordTable[[#This Row],[METRC]],Table6[Tag],0)),"DEAD")</f>
        <v>DEAD</v>
      </c>
    </row>
    <row r="6836" spans="1:6" x14ac:dyDescent="0.25">
      <c r="A6836" t="s">
        <v>5036</v>
      </c>
      <c r="B6836" t="s">
        <v>7337</v>
      </c>
      <c r="C6836" s="18" t="s">
        <v>7338</v>
      </c>
      <c r="D6836" s="92">
        <v>44112</v>
      </c>
      <c r="E6836" s="92" t="str">
        <f>_xlfn.IFNA(IF(LEFT(VLOOKUP(RecordTable[[#This Row],[METRC]],METRC!A:B,2,FALSE),4)=LEFT(RecordTable[[#This Row],[CloneBarcode]],4),"match","MISMATCH"),"dead")</f>
        <v>dead</v>
      </c>
      <c r="F6836" s="92" t="str">
        <f>_xlfn.IFNA(INDEX(Table6[[#All],[Location]],MATCH(RecordTable[[#This Row],[METRC]],Table6[Tag],0)),"DEAD")</f>
        <v>DEAD</v>
      </c>
    </row>
    <row r="6837" spans="1:6" x14ac:dyDescent="0.25">
      <c r="A6837" t="s">
        <v>7517</v>
      </c>
      <c r="B6837" t="s">
        <v>2636</v>
      </c>
      <c r="C6837" s="18" t="s">
        <v>7608</v>
      </c>
      <c r="D6837" s="92">
        <v>44112</v>
      </c>
      <c r="E6837" s="92" t="str">
        <f>_xlfn.IFNA(IF(LEFT(VLOOKUP(RecordTable[[#This Row],[METRC]],METRC!A:B,2,FALSE),4)=LEFT(RecordTable[[#This Row],[CloneBarcode]],4),"match","MISMATCH"),"dead")</f>
        <v>match</v>
      </c>
      <c r="F6837" s="92" t="str">
        <f>_xlfn.IFNA(INDEX(Table6[[#All],[Location]],MATCH(RecordTable[[#This Row],[METRC]],Table6[Tag],0)),"DEAD")</f>
        <v>MOTHER</v>
      </c>
    </row>
    <row r="6838" spans="1:6" x14ac:dyDescent="0.25">
      <c r="A6838" t="s">
        <v>1732</v>
      </c>
      <c r="B6838" t="s">
        <v>2659</v>
      </c>
      <c r="C6838" s="18" t="s">
        <v>7381</v>
      </c>
      <c r="D6838" s="92">
        <v>44112</v>
      </c>
      <c r="E6838" s="92" t="str">
        <f>_xlfn.IFNA(IF(LEFT(VLOOKUP(RecordTable[[#This Row],[METRC]],METRC!A:B,2,FALSE),4)=LEFT(RecordTable[[#This Row],[CloneBarcode]],4),"match","MISMATCH"),"dead")</f>
        <v>dead</v>
      </c>
      <c r="F6838" s="92" t="str">
        <f>_xlfn.IFNA(INDEX(Table6[[#All],[Location]],MATCH(RecordTable[[#This Row],[METRC]],Table6[Tag],0)),"DEAD")</f>
        <v>DEAD</v>
      </c>
    </row>
    <row r="6839" spans="1:6" x14ac:dyDescent="0.25">
      <c r="A6839" t="s">
        <v>264</v>
      </c>
      <c r="B6839" t="s">
        <v>229</v>
      </c>
      <c r="C6839" s="18" t="s">
        <v>2876</v>
      </c>
      <c r="D6839" s="92">
        <v>44112</v>
      </c>
      <c r="E6839" s="92" t="str">
        <f>_xlfn.IFNA(IF(LEFT(VLOOKUP(RecordTable[[#This Row],[METRC]],METRC!A:B,2,FALSE),4)=LEFT(RecordTable[[#This Row],[CloneBarcode]],4),"match","MISMATCH"),"dead")</f>
        <v>dead</v>
      </c>
      <c r="F6839" s="92" t="str">
        <f>_xlfn.IFNA(INDEX(Table6[[#All],[Location]],MATCH(RecordTable[[#This Row],[METRC]],Table6[Tag],0)),"DEAD")</f>
        <v>DEAD</v>
      </c>
    </row>
    <row r="6840" spans="1:6" x14ac:dyDescent="0.25">
      <c r="A6840" t="s">
        <v>5041</v>
      </c>
      <c r="B6840" t="s">
        <v>7341</v>
      </c>
      <c r="C6840" s="18" t="s">
        <v>7342</v>
      </c>
      <c r="D6840" s="92">
        <v>44112</v>
      </c>
      <c r="E6840" s="92" t="str">
        <f>_xlfn.IFNA(IF(LEFT(VLOOKUP(RecordTable[[#This Row],[METRC]],METRC!A:B,2,FALSE),4)=LEFT(RecordTable[[#This Row],[CloneBarcode]],4),"match","MISMATCH"),"dead")</f>
        <v>dead</v>
      </c>
      <c r="F6840" s="92" t="str">
        <f>_xlfn.IFNA(INDEX(Table6[[#All],[Location]],MATCH(RecordTable[[#This Row],[METRC]],Table6[Tag],0)),"DEAD")</f>
        <v>DEAD</v>
      </c>
    </row>
    <row r="6841" spans="1:6" x14ac:dyDescent="0.25">
      <c r="A6841" t="s">
        <v>7519</v>
      </c>
      <c r="B6841" t="s">
        <v>2636</v>
      </c>
      <c r="C6841" s="18" t="s">
        <v>7614</v>
      </c>
      <c r="D6841" s="92">
        <v>44112</v>
      </c>
      <c r="E6841" s="92" t="str">
        <f>_xlfn.IFNA(IF(LEFT(VLOOKUP(RecordTable[[#This Row],[METRC]],METRC!A:B,2,FALSE),4)=LEFT(RecordTable[[#This Row],[CloneBarcode]],4),"match","MISMATCH"),"dead")</f>
        <v>match</v>
      </c>
      <c r="F6841" s="92" t="str">
        <f>_xlfn.IFNA(INDEX(Table6[[#All],[Location]],MATCH(RecordTable[[#This Row],[METRC]],Table6[Tag],0)),"DEAD")</f>
        <v>MOTHER</v>
      </c>
    </row>
    <row r="6842" spans="1:6" x14ac:dyDescent="0.25">
      <c r="A6842" t="s">
        <v>5039</v>
      </c>
      <c r="B6842" t="s">
        <v>7344</v>
      </c>
      <c r="C6842" s="18" t="s">
        <v>7345</v>
      </c>
      <c r="D6842" s="92">
        <v>44112</v>
      </c>
      <c r="E6842" s="92" t="str">
        <f>_xlfn.IFNA(IF(LEFT(VLOOKUP(RecordTable[[#This Row],[METRC]],METRC!A:B,2,FALSE),4)=LEFT(RecordTable[[#This Row],[CloneBarcode]],4),"match","MISMATCH"),"dead")</f>
        <v>dead</v>
      </c>
      <c r="F6842" s="92" t="str">
        <f>_xlfn.IFNA(INDEX(Table6[[#All],[Location]],MATCH(RecordTable[[#This Row],[METRC]],Table6[Tag],0)),"DEAD")</f>
        <v>DEAD</v>
      </c>
    </row>
    <row r="6843" spans="1:6" x14ac:dyDescent="0.25">
      <c r="A6843" t="s">
        <v>7529</v>
      </c>
      <c r="B6843" t="s">
        <v>62</v>
      </c>
      <c r="C6843" s="18" t="s">
        <v>7627</v>
      </c>
      <c r="D6843" s="92">
        <v>44112</v>
      </c>
      <c r="E6843" s="92" t="str">
        <f>_xlfn.IFNA(IF(LEFT(VLOOKUP(RecordTable[[#This Row],[METRC]],METRC!A:B,2,FALSE),4)=LEFT(RecordTable[[#This Row],[CloneBarcode]],4),"match","MISMATCH"),"dead")</f>
        <v>match</v>
      </c>
      <c r="F6843" s="92" t="str">
        <f>_xlfn.IFNA(INDEX(Table6[[#All],[Location]],MATCH(RecordTable[[#This Row],[METRC]],Table6[Tag],0)),"DEAD")</f>
        <v>MOTHER</v>
      </c>
    </row>
    <row r="6844" spans="1:6" x14ac:dyDescent="0.25">
      <c r="A6844" t="s">
        <v>5029</v>
      </c>
      <c r="B6844" t="s">
        <v>7362</v>
      </c>
      <c r="C6844" s="18" t="s">
        <v>7363</v>
      </c>
      <c r="D6844" s="92">
        <v>44112</v>
      </c>
      <c r="E6844" s="92" t="str">
        <f>_xlfn.IFNA(IF(LEFT(VLOOKUP(RecordTable[[#This Row],[METRC]],METRC!A:B,2,FALSE),4)=LEFT(RecordTable[[#This Row],[CloneBarcode]],4),"match","MISMATCH"),"dead")</f>
        <v>dead</v>
      </c>
      <c r="F6844" s="92" t="str">
        <f>_xlfn.IFNA(INDEX(Table6[[#All],[Location]],MATCH(RecordTable[[#This Row],[METRC]],Table6[Tag],0)),"DEAD")</f>
        <v>DEAD</v>
      </c>
    </row>
    <row r="6845" spans="1:6" x14ac:dyDescent="0.25">
      <c r="A6845" t="s">
        <v>215</v>
      </c>
      <c r="B6845" t="s">
        <v>2810</v>
      </c>
      <c r="C6845" s="18" t="s">
        <v>2811</v>
      </c>
      <c r="D6845" s="92">
        <v>44112</v>
      </c>
      <c r="E6845" s="92" t="str">
        <f>_xlfn.IFNA(IF(LEFT(VLOOKUP(RecordTable[[#This Row],[METRC]],METRC!A:B,2,FALSE),4)=LEFT(RecordTable[[#This Row],[CloneBarcode]],4),"match","MISMATCH"),"dead")</f>
        <v>dead</v>
      </c>
      <c r="F6845" s="92" t="str">
        <f>_xlfn.IFNA(INDEX(Table6[[#All],[Location]],MATCH(RecordTable[[#This Row],[METRC]],Table6[Tag],0)),"DEAD")</f>
        <v>DEAD</v>
      </c>
    </row>
    <row r="6846" spans="1:6" x14ac:dyDescent="0.25">
      <c r="A6846" t="s">
        <v>7543</v>
      </c>
      <c r="B6846" t="s">
        <v>117</v>
      </c>
      <c r="C6846" s="18" t="s">
        <v>7611</v>
      </c>
      <c r="D6846" s="92">
        <v>44112</v>
      </c>
      <c r="E6846" s="92" t="str">
        <f>_xlfn.IFNA(IF(LEFT(VLOOKUP(RecordTable[[#This Row],[METRC]],METRC!A:B,2,FALSE),4)=LEFT(RecordTable[[#This Row],[CloneBarcode]],4),"match","MISMATCH"),"dead")</f>
        <v>match</v>
      </c>
      <c r="F6846" s="92" t="str">
        <f>_xlfn.IFNA(INDEX(Table6[[#All],[Location]],MATCH(RecordTable[[#This Row],[METRC]],Table6[Tag],0)),"DEAD")</f>
        <v>MOTHER</v>
      </c>
    </row>
    <row r="6847" spans="1:6" x14ac:dyDescent="0.25">
      <c r="A6847" t="s">
        <v>7429</v>
      </c>
      <c r="B6847" t="s">
        <v>2715</v>
      </c>
      <c r="C6847" s="18" t="s">
        <v>7554</v>
      </c>
      <c r="D6847" s="92">
        <v>44112</v>
      </c>
      <c r="E6847" s="92" t="str">
        <f>_xlfn.IFNA(IF(LEFT(VLOOKUP(RecordTable[[#This Row],[METRC]],METRC!A:B,2,FALSE),4)=LEFT(RecordTable[[#This Row],[CloneBarcode]],4),"match","MISMATCH"),"dead")</f>
        <v>dead</v>
      </c>
      <c r="F6847" s="92" t="str">
        <f>_xlfn.IFNA(INDEX(Table6[[#All],[Location]],MATCH(RecordTable[[#This Row],[METRC]],Table6[Tag],0)),"DEAD")</f>
        <v>DEAD</v>
      </c>
    </row>
    <row r="6848" spans="1:6" x14ac:dyDescent="0.25">
      <c r="A6848" t="s">
        <v>5038</v>
      </c>
      <c r="B6848" t="s">
        <v>7331</v>
      </c>
      <c r="C6848" s="18" t="s">
        <v>7332</v>
      </c>
      <c r="D6848" s="92">
        <v>44112</v>
      </c>
      <c r="E6848" s="92" t="str">
        <f>_xlfn.IFNA(IF(LEFT(VLOOKUP(RecordTable[[#This Row],[METRC]],METRC!A:B,2,FALSE),4)=LEFT(RecordTable[[#This Row],[CloneBarcode]],4),"match","MISMATCH"),"dead")</f>
        <v>dead</v>
      </c>
      <c r="F6848" s="92" t="str">
        <f>_xlfn.IFNA(INDEX(Table6[[#All],[Location]],MATCH(RecordTable[[#This Row],[METRC]],Table6[Tag],0)),"DEAD")</f>
        <v>DEAD</v>
      </c>
    </row>
    <row r="6849" spans="1:6" x14ac:dyDescent="0.25">
      <c r="A6849" t="s">
        <v>7417</v>
      </c>
      <c r="B6849" t="s">
        <v>2629</v>
      </c>
      <c r="C6849" s="18" t="s">
        <v>7550</v>
      </c>
      <c r="D6849" s="92">
        <v>44112</v>
      </c>
      <c r="E6849" s="92" t="str">
        <f>_xlfn.IFNA(IF(LEFT(VLOOKUP(RecordTable[[#This Row],[METRC]],METRC!A:B,2,FALSE),4)=LEFT(RecordTable[[#This Row],[CloneBarcode]],4),"match","MISMATCH"),"dead")</f>
        <v>match</v>
      </c>
      <c r="F6849" s="92" t="str">
        <f>_xlfn.IFNA(INDEX(Table6[[#All],[Location]],MATCH(RecordTable[[#This Row],[METRC]],Table6[Tag],0)),"DEAD")</f>
        <v>MOTHER</v>
      </c>
    </row>
    <row r="6850" spans="1:6" x14ac:dyDescent="0.25">
      <c r="A6850" t="s">
        <v>933</v>
      </c>
      <c r="B6850" t="s">
        <v>2885</v>
      </c>
      <c r="C6850" s="18" t="s">
        <v>7368</v>
      </c>
      <c r="D6850" s="92">
        <v>44112</v>
      </c>
      <c r="E6850" s="92" t="str">
        <f>_xlfn.IFNA(IF(LEFT(VLOOKUP(RecordTable[[#This Row],[METRC]],METRC!A:B,2,FALSE),4)=LEFT(RecordTable[[#This Row],[CloneBarcode]],4),"match","MISMATCH"),"dead")</f>
        <v>dead</v>
      </c>
      <c r="F6850" s="92" t="str">
        <f>_xlfn.IFNA(INDEX(Table6[[#All],[Location]],MATCH(RecordTable[[#This Row],[METRC]],Table6[Tag],0)),"DEAD")</f>
        <v>DEAD</v>
      </c>
    </row>
    <row r="6851" spans="1:6" x14ac:dyDescent="0.25">
      <c r="A6851" t="s">
        <v>6750</v>
      </c>
      <c r="B6851" t="s">
        <v>2659</v>
      </c>
      <c r="C6851" s="18" t="s">
        <v>7440</v>
      </c>
      <c r="D6851" s="92">
        <v>44112</v>
      </c>
      <c r="E6851" s="92" t="str">
        <f>_xlfn.IFNA(IF(LEFT(VLOOKUP(RecordTable[[#This Row],[METRC]],METRC!A:B,2,FALSE),4)=LEFT(RecordTable[[#This Row],[CloneBarcode]],4),"match","MISMATCH"),"dead")</f>
        <v>dead</v>
      </c>
      <c r="F6851" s="92" t="str">
        <f>_xlfn.IFNA(INDEX(Table6[[#All],[Location]],MATCH(RecordTable[[#This Row],[METRC]],Table6[Tag],0)),"DEAD")</f>
        <v>DEAD</v>
      </c>
    </row>
    <row r="6852" spans="1:6" x14ac:dyDescent="0.25">
      <c r="A6852" t="s">
        <v>7527</v>
      </c>
      <c r="B6852" t="s">
        <v>2676</v>
      </c>
      <c r="C6852" s="18" t="s">
        <v>7625</v>
      </c>
      <c r="D6852" s="92">
        <v>44112</v>
      </c>
      <c r="E6852" s="92" t="str">
        <f>_xlfn.IFNA(IF(LEFT(VLOOKUP(RecordTable[[#This Row],[METRC]],METRC!A:B,2,FALSE),4)=LEFT(RecordTable[[#This Row],[CloneBarcode]],4),"match","MISMATCH"),"dead")</f>
        <v>match</v>
      </c>
      <c r="F6852" s="92" t="str">
        <f>_xlfn.IFNA(INDEX(Table6[[#All],[Location]],MATCH(RecordTable[[#This Row],[METRC]],Table6[Tag],0)),"DEAD")</f>
        <v>MOTHER</v>
      </c>
    </row>
    <row r="6853" spans="1:6" x14ac:dyDescent="0.25">
      <c r="A6853" t="s">
        <v>946</v>
      </c>
      <c r="B6853" t="s">
        <v>2741</v>
      </c>
      <c r="C6853" s="18" t="s">
        <v>7371</v>
      </c>
      <c r="D6853" s="92">
        <v>44112</v>
      </c>
      <c r="E6853" s="92" t="str">
        <f>_xlfn.IFNA(IF(LEFT(VLOOKUP(RecordTable[[#This Row],[METRC]],METRC!A:B,2,FALSE),4)=LEFT(RecordTable[[#This Row],[CloneBarcode]],4),"match","MISMATCH"),"dead")</f>
        <v>dead</v>
      </c>
      <c r="F6853" s="92" t="str">
        <f>_xlfn.IFNA(INDEX(Table6[[#All],[Location]],MATCH(RecordTable[[#This Row],[METRC]],Table6[Tag],0)),"DEAD")</f>
        <v>DEAD</v>
      </c>
    </row>
    <row r="6854" spans="1:6" x14ac:dyDescent="0.25">
      <c r="A6854" t="s">
        <v>7436</v>
      </c>
      <c r="B6854" t="s">
        <v>283</v>
      </c>
      <c r="C6854" s="18" t="s">
        <v>7562</v>
      </c>
      <c r="D6854" s="92">
        <v>44112</v>
      </c>
      <c r="E6854" s="92" t="str">
        <f>_xlfn.IFNA(IF(LEFT(VLOOKUP(RecordTable[[#This Row],[METRC]],METRC!A:B,2,FALSE),4)=LEFT(RecordTable[[#This Row],[CloneBarcode]],4),"match","MISMATCH"),"dead")</f>
        <v>dead</v>
      </c>
      <c r="F6854" s="92" t="str">
        <f>_xlfn.IFNA(INDEX(Table6[[#All],[Location]],MATCH(RecordTable[[#This Row],[METRC]],Table6[Tag],0)),"DEAD")</f>
        <v>DEAD</v>
      </c>
    </row>
    <row r="6855" spans="1:6" x14ac:dyDescent="0.25">
      <c r="A6855" t="s">
        <v>233</v>
      </c>
      <c r="B6855" t="s">
        <v>229</v>
      </c>
      <c r="C6855" s="18" t="s">
        <v>2838</v>
      </c>
      <c r="D6855" s="92">
        <v>44112</v>
      </c>
      <c r="E6855" s="92" t="str">
        <f>_xlfn.IFNA(IF(LEFT(VLOOKUP(RecordTable[[#This Row],[METRC]],METRC!A:B,2,FALSE),4)=LEFT(RecordTable[[#This Row],[CloneBarcode]],4),"match","MISMATCH"),"dead")</f>
        <v>dead</v>
      </c>
      <c r="F6855" s="92" t="str">
        <f>_xlfn.IFNA(INDEX(Table6[[#All],[Location]],MATCH(RecordTable[[#This Row],[METRC]],Table6[Tag],0)),"DEAD")</f>
        <v>DEAD</v>
      </c>
    </row>
    <row r="6856" spans="1:6" x14ac:dyDescent="0.25">
      <c r="A6856" t="s">
        <v>7421</v>
      </c>
      <c r="B6856" t="s">
        <v>62</v>
      </c>
      <c r="C6856" s="18" t="s">
        <v>7564</v>
      </c>
      <c r="D6856" s="92">
        <v>44112</v>
      </c>
      <c r="E6856" s="92" t="str">
        <f>_xlfn.IFNA(IF(LEFT(VLOOKUP(RecordTable[[#This Row],[METRC]],METRC!A:B,2,FALSE),4)=LEFT(RecordTable[[#This Row],[CloneBarcode]],4),"match","MISMATCH"),"dead")</f>
        <v>dead</v>
      </c>
      <c r="F6856" s="92" t="str">
        <f>_xlfn.IFNA(INDEX(Table6[[#All],[Location]],MATCH(RecordTable[[#This Row],[METRC]],Table6[Tag],0)),"DEAD")</f>
        <v>DEAD</v>
      </c>
    </row>
    <row r="6857" spans="1:6" x14ac:dyDescent="0.25">
      <c r="A6857" t="s">
        <v>5558</v>
      </c>
      <c r="B6857" t="s">
        <v>2679</v>
      </c>
      <c r="C6857" s="18" t="s">
        <v>7498</v>
      </c>
      <c r="D6857" s="92">
        <v>44112</v>
      </c>
      <c r="E6857" s="92" t="str">
        <f>_xlfn.IFNA(IF(LEFT(VLOOKUP(RecordTable[[#This Row],[METRC]],METRC!A:B,2,FALSE),4)=LEFT(RecordTable[[#This Row],[CloneBarcode]],4),"match","MISMATCH"),"dead")</f>
        <v>dead</v>
      </c>
      <c r="F6857" s="92" t="str">
        <f>_xlfn.IFNA(INDEX(Table6[[#All],[Location]],MATCH(RecordTable[[#This Row],[METRC]],Table6[Tag],0)),"DEAD")</f>
        <v>DEAD</v>
      </c>
    </row>
    <row r="6858" spans="1:6" x14ac:dyDescent="0.25">
      <c r="A6858" t="s">
        <v>7478</v>
      </c>
      <c r="B6858" t="s">
        <v>2669</v>
      </c>
      <c r="C6858" s="18" t="s">
        <v>7573</v>
      </c>
      <c r="D6858" s="92">
        <v>44112</v>
      </c>
      <c r="E6858" s="92" t="str">
        <f>_xlfn.IFNA(IF(LEFT(VLOOKUP(RecordTable[[#This Row],[METRC]],METRC!A:B,2,FALSE),4)=LEFT(RecordTable[[#This Row],[CloneBarcode]],4),"match","MISMATCH"),"dead")</f>
        <v>dead</v>
      </c>
      <c r="F6858" s="92" t="str">
        <f>_xlfn.IFNA(INDEX(Table6[[#All],[Location]],MATCH(RecordTable[[#This Row],[METRC]],Table6[Tag],0)),"DEAD")</f>
        <v>DEAD</v>
      </c>
    </row>
    <row r="6859" spans="1:6" x14ac:dyDescent="0.25">
      <c r="A6859" t="s">
        <v>7411</v>
      </c>
      <c r="B6859" t="s">
        <v>2649</v>
      </c>
      <c r="C6859" s="18" t="s">
        <v>7571</v>
      </c>
      <c r="D6859" s="92">
        <v>44112</v>
      </c>
      <c r="E6859" s="92" t="str">
        <f>_xlfn.IFNA(IF(LEFT(VLOOKUP(RecordTable[[#This Row],[METRC]],METRC!A:B,2,FALSE),4)=LEFT(RecordTable[[#This Row],[CloneBarcode]],4),"match","MISMATCH"),"dead")</f>
        <v>dead</v>
      </c>
      <c r="F6859" s="92" t="str">
        <f>_xlfn.IFNA(INDEX(Table6[[#All],[Location]],MATCH(RecordTable[[#This Row],[METRC]],Table6[Tag],0)),"DEAD")</f>
        <v>DEAD</v>
      </c>
    </row>
    <row r="6860" spans="1:6" x14ac:dyDescent="0.25">
      <c r="A6860" t="s">
        <v>1283</v>
      </c>
      <c r="B6860" t="s">
        <v>2672</v>
      </c>
      <c r="C6860" s="18" t="s">
        <v>7380</v>
      </c>
      <c r="D6860" s="92">
        <v>44112</v>
      </c>
      <c r="E6860" s="92" t="str">
        <f>_xlfn.IFNA(IF(LEFT(VLOOKUP(RecordTable[[#This Row],[METRC]],METRC!A:B,2,FALSE),4)=LEFT(RecordTable[[#This Row],[CloneBarcode]],4),"match","MISMATCH"),"dead")</f>
        <v>dead</v>
      </c>
      <c r="F6860" s="92" t="str">
        <f>_xlfn.IFNA(INDEX(Table6[[#All],[Location]],MATCH(RecordTable[[#This Row],[METRC]],Table6[Tag],0)),"DEAD")</f>
        <v>DEAD</v>
      </c>
    </row>
    <row r="6861" spans="1:6" x14ac:dyDescent="0.25">
      <c r="A6861" t="s">
        <v>5026</v>
      </c>
      <c r="B6861" t="s">
        <v>7334</v>
      </c>
      <c r="C6861" s="18" t="s">
        <v>7335</v>
      </c>
      <c r="D6861" s="92">
        <v>44112</v>
      </c>
      <c r="E6861" s="92" t="str">
        <f>_xlfn.IFNA(IF(LEFT(VLOOKUP(RecordTable[[#This Row],[METRC]],METRC!A:B,2,FALSE),4)=LEFT(RecordTable[[#This Row],[CloneBarcode]],4),"match","MISMATCH"),"dead")</f>
        <v>dead</v>
      </c>
      <c r="F6861" s="92" t="str">
        <f>_xlfn.IFNA(INDEX(Table6[[#All],[Location]],MATCH(RecordTable[[#This Row],[METRC]],Table6[Tag],0)),"DEAD")</f>
        <v>DEAD</v>
      </c>
    </row>
    <row r="6862" spans="1:6" x14ac:dyDescent="0.25">
      <c r="A6862" t="s">
        <v>2587</v>
      </c>
      <c r="B6862" t="s">
        <v>2649</v>
      </c>
      <c r="C6862" s="18" t="s">
        <v>7391</v>
      </c>
      <c r="D6862" s="92">
        <v>44112</v>
      </c>
      <c r="E6862" s="92" t="str">
        <f>_xlfn.IFNA(IF(LEFT(VLOOKUP(RecordTable[[#This Row],[METRC]],METRC!A:B,2,FALSE),4)=LEFT(RecordTable[[#This Row],[CloneBarcode]],4),"match","MISMATCH"),"dead")</f>
        <v>dead</v>
      </c>
      <c r="F6862" s="92" t="str">
        <f>_xlfn.IFNA(INDEX(Table6[[#All],[Location]],MATCH(RecordTable[[#This Row],[METRC]],Table6[Tag],0)),"DEAD")</f>
        <v>DEAD</v>
      </c>
    </row>
    <row r="6863" spans="1:6" x14ac:dyDescent="0.25">
      <c r="A6863" t="s">
        <v>157</v>
      </c>
      <c r="B6863" t="s">
        <v>2672</v>
      </c>
      <c r="C6863" s="18" t="s">
        <v>2762</v>
      </c>
      <c r="D6863" s="92">
        <v>44112</v>
      </c>
      <c r="E6863" s="92" t="str">
        <f>_xlfn.IFNA(IF(LEFT(VLOOKUP(RecordTable[[#This Row],[METRC]],METRC!A:B,2,FALSE),4)=LEFT(RecordTable[[#This Row],[CloneBarcode]],4),"match","MISMATCH"),"dead")</f>
        <v>dead</v>
      </c>
      <c r="F6863" s="92" t="str">
        <f>_xlfn.IFNA(INDEX(Table6[[#All],[Location]],MATCH(RecordTable[[#This Row],[METRC]],Table6[Tag],0)),"DEAD")</f>
        <v>DEAD</v>
      </c>
    </row>
    <row r="6864" spans="1:6" x14ac:dyDescent="0.25">
      <c r="A6864" t="s">
        <v>7419</v>
      </c>
      <c r="B6864" t="s">
        <v>2734</v>
      </c>
      <c r="C6864" s="18" t="s">
        <v>7552</v>
      </c>
      <c r="D6864" s="92">
        <v>44112</v>
      </c>
      <c r="E6864" s="92" t="str">
        <f>_xlfn.IFNA(IF(LEFT(VLOOKUP(RecordTable[[#This Row],[METRC]],METRC!A:B,2,FALSE),4)=LEFT(RecordTable[[#This Row],[CloneBarcode]],4),"match","MISMATCH"),"dead")</f>
        <v>dead</v>
      </c>
      <c r="F6864" s="92" t="str">
        <f>_xlfn.IFNA(INDEX(Table6[[#All],[Location]],MATCH(RecordTable[[#This Row],[METRC]],Table6[Tag],0)),"DEAD")</f>
        <v>DEAD</v>
      </c>
    </row>
    <row r="6865" spans="1:6" x14ac:dyDescent="0.25">
      <c r="A6865" t="s">
        <v>6646</v>
      </c>
      <c r="B6865" t="s">
        <v>2639</v>
      </c>
      <c r="C6865" s="18" t="s">
        <v>7494</v>
      </c>
      <c r="D6865" s="92">
        <v>44112</v>
      </c>
      <c r="E6865" s="92" t="str">
        <f>_xlfn.IFNA(IF(LEFT(VLOOKUP(RecordTable[[#This Row],[METRC]],METRC!A:B,2,FALSE),4)=LEFT(RecordTable[[#This Row],[CloneBarcode]],4),"match","MISMATCH"),"dead")</f>
        <v>match</v>
      </c>
      <c r="F6865" s="92" t="str">
        <f>_xlfn.IFNA(INDEX(Table6[[#All],[Location]],MATCH(RecordTable[[#This Row],[METRC]],Table6[Tag],0)),"DEAD")</f>
        <v>Location</v>
      </c>
    </row>
    <row r="6866" spans="1:6" x14ac:dyDescent="0.25">
      <c r="A6866" t="s">
        <v>7434</v>
      </c>
      <c r="B6866" t="s">
        <v>2659</v>
      </c>
      <c r="C6866" s="18" t="s">
        <v>7545</v>
      </c>
      <c r="D6866" s="92">
        <v>44112</v>
      </c>
      <c r="E6866" s="92" t="str">
        <f>_xlfn.IFNA(IF(LEFT(VLOOKUP(RecordTable[[#This Row],[METRC]],METRC!A:B,2,FALSE),4)=LEFT(RecordTable[[#This Row],[CloneBarcode]],4),"match","MISMATCH"),"dead")</f>
        <v>dead</v>
      </c>
      <c r="F6866" s="92" t="str">
        <f>_xlfn.IFNA(INDEX(Table6[[#All],[Location]],MATCH(RecordTable[[#This Row],[METRC]],Table6[Tag],0)),"DEAD")</f>
        <v>DEAD</v>
      </c>
    </row>
    <row r="6867" spans="1:6" x14ac:dyDescent="0.25">
      <c r="A6867" t="s">
        <v>7414</v>
      </c>
      <c r="B6867" t="s">
        <v>2629</v>
      </c>
      <c r="C6867" s="18" t="s">
        <v>7549</v>
      </c>
      <c r="D6867" s="92">
        <v>44112</v>
      </c>
      <c r="E6867" s="92" t="str">
        <f>_xlfn.IFNA(IF(LEFT(VLOOKUP(RecordTable[[#This Row],[METRC]],METRC!A:B,2,FALSE),4)=LEFT(RecordTable[[#This Row],[CloneBarcode]],4),"match","MISMATCH"),"dead")</f>
        <v>match</v>
      </c>
      <c r="F6867" s="92" t="str">
        <f>_xlfn.IFNA(INDEX(Table6[[#All],[Location]],MATCH(RecordTable[[#This Row],[METRC]],Table6[Tag],0)),"DEAD")</f>
        <v>MOTHER</v>
      </c>
    </row>
    <row r="6868" spans="1:6" x14ac:dyDescent="0.25">
      <c r="A6868" t="s">
        <v>1384</v>
      </c>
      <c r="B6868" t="s">
        <v>2715</v>
      </c>
      <c r="C6868" s="18" t="s">
        <v>7383</v>
      </c>
      <c r="D6868" s="92">
        <v>44112</v>
      </c>
      <c r="E6868" s="92" t="str">
        <f>_xlfn.IFNA(IF(LEFT(VLOOKUP(RecordTable[[#This Row],[METRC]],METRC!A:B,2,FALSE),4)=LEFT(RecordTable[[#This Row],[CloneBarcode]],4),"match","MISMATCH"),"dead")</f>
        <v>dead</v>
      </c>
      <c r="F6868" s="92" t="str">
        <f>_xlfn.IFNA(INDEX(Table6[[#All],[Location]],MATCH(RecordTable[[#This Row],[METRC]],Table6[Tag],0)),"DEAD")</f>
        <v>DEAD</v>
      </c>
    </row>
    <row r="6869" spans="1:6" x14ac:dyDescent="0.25">
      <c r="A6869" t="s">
        <v>7431</v>
      </c>
      <c r="B6869" t="s">
        <v>2715</v>
      </c>
      <c r="C6869" s="18" t="s">
        <v>7560</v>
      </c>
      <c r="D6869" s="92">
        <v>44112</v>
      </c>
      <c r="E6869" s="92" t="str">
        <f>_xlfn.IFNA(IF(LEFT(VLOOKUP(RecordTable[[#This Row],[METRC]],METRC!A:B,2,FALSE),4)=LEFT(RecordTable[[#This Row],[CloneBarcode]],4),"match","MISMATCH"),"dead")</f>
        <v>dead</v>
      </c>
      <c r="F6869" s="92" t="str">
        <f>_xlfn.IFNA(INDEX(Table6[[#All],[Location]],MATCH(RecordTable[[#This Row],[METRC]],Table6[Tag],0)),"DEAD")</f>
        <v>DEAD</v>
      </c>
    </row>
    <row r="6870" spans="1:6" x14ac:dyDescent="0.25">
      <c r="A6870" t="s">
        <v>7513</v>
      </c>
      <c r="B6870" t="s">
        <v>2679</v>
      </c>
      <c r="C6870" s="18" t="s">
        <v>7626</v>
      </c>
      <c r="D6870" s="92">
        <v>44112</v>
      </c>
      <c r="E6870" s="92" t="str">
        <f>_xlfn.IFNA(IF(LEFT(VLOOKUP(RecordTable[[#This Row],[METRC]],METRC!A:B,2,FALSE),4)=LEFT(RecordTable[[#This Row],[CloneBarcode]],4),"match","MISMATCH"),"dead")</f>
        <v>match</v>
      </c>
      <c r="F6870" s="92" t="str">
        <f>_xlfn.IFNA(INDEX(Table6[[#All],[Location]],MATCH(RecordTable[[#This Row],[METRC]],Table6[Tag],0)),"DEAD")</f>
        <v>MOTHER</v>
      </c>
    </row>
    <row r="6871" spans="1:6" x14ac:dyDescent="0.25">
      <c r="A6871" t="s">
        <v>5713</v>
      </c>
      <c r="B6871" t="s">
        <v>2676</v>
      </c>
      <c r="C6871" s="18" t="s">
        <v>7454</v>
      </c>
      <c r="D6871" s="92">
        <v>44112</v>
      </c>
      <c r="E6871" s="92" t="str">
        <f>_xlfn.IFNA(IF(LEFT(VLOOKUP(RecordTable[[#This Row],[METRC]],METRC!A:B,2,FALSE),4)=LEFT(RecordTable[[#This Row],[CloneBarcode]],4),"match","MISMATCH"),"dead")</f>
        <v>dead</v>
      </c>
      <c r="F6871" s="92" t="str">
        <f>_xlfn.IFNA(INDEX(Table6[[#All],[Location]],MATCH(RecordTable[[#This Row],[METRC]],Table6[Tag],0)),"DEAD")</f>
        <v>DEAD</v>
      </c>
    </row>
    <row r="6872" spans="1:6" x14ac:dyDescent="0.25">
      <c r="A6872" t="s">
        <v>7539</v>
      </c>
      <c r="B6872" t="s">
        <v>2667</v>
      </c>
      <c r="C6872" s="18" t="s">
        <v>7629</v>
      </c>
      <c r="D6872" s="92">
        <v>44112</v>
      </c>
      <c r="E6872" s="92" t="str">
        <f>_xlfn.IFNA(IF(LEFT(VLOOKUP(RecordTable[[#This Row],[METRC]],METRC!A:B,2,FALSE),4)=LEFT(RecordTable[[#This Row],[CloneBarcode]],4),"match","MISMATCH"),"dead")</f>
        <v>match</v>
      </c>
      <c r="F6872" s="92" t="str">
        <f>_xlfn.IFNA(INDEX(Table6[[#All],[Location]],MATCH(RecordTable[[#This Row],[METRC]],Table6[Tag],0)),"DEAD")</f>
        <v>MOTHER</v>
      </c>
    </row>
    <row r="6873" spans="1:6" x14ac:dyDescent="0.25">
      <c r="A6873" t="s">
        <v>7538</v>
      </c>
      <c r="B6873" t="s">
        <v>2667</v>
      </c>
      <c r="C6873" s="18" t="s">
        <v>7623</v>
      </c>
      <c r="D6873" s="92">
        <v>44112</v>
      </c>
      <c r="E6873" s="92" t="str">
        <f>_xlfn.IFNA(IF(LEFT(VLOOKUP(RecordTable[[#This Row],[METRC]],METRC!A:B,2,FALSE),4)=LEFT(RecordTable[[#This Row],[CloneBarcode]],4),"match","MISMATCH"),"dead")</f>
        <v>match</v>
      </c>
      <c r="F6873" s="92" t="str">
        <f>_xlfn.IFNA(INDEX(Table6[[#All],[Location]],MATCH(RecordTable[[#This Row],[METRC]],Table6[Tag],0)),"DEAD")</f>
        <v>MOTHER</v>
      </c>
    </row>
    <row r="6874" spans="1:6" x14ac:dyDescent="0.25">
      <c r="A6874" t="s">
        <v>5330</v>
      </c>
      <c r="B6874" t="s">
        <v>2629</v>
      </c>
      <c r="C6874" s="18" t="s">
        <v>7445</v>
      </c>
      <c r="D6874" s="92">
        <v>44112</v>
      </c>
      <c r="E6874" s="92" t="str">
        <f>_xlfn.IFNA(IF(LEFT(VLOOKUP(RecordTable[[#This Row],[METRC]],METRC!A:B,2,FALSE),4)=LEFT(RecordTable[[#This Row],[CloneBarcode]],4),"match","MISMATCH"),"dead")</f>
        <v>dead</v>
      </c>
      <c r="F6874" s="92" t="str">
        <f>_xlfn.IFNA(INDEX(Table6[[#All],[Location]],MATCH(RecordTable[[#This Row],[METRC]],Table6[Tag],0)),"DEAD")</f>
        <v>DEAD</v>
      </c>
    </row>
    <row r="6875" spans="1:6" x14ac:dyDescent="0.25">
      <c r="A6875" t="s">
        <v>7435</v>
      </c>
      <c r="B6875" t="s">
        <v>2659</v>
      </c>
      <c r="C6875" s="18" t="s">
        <v>7548</v>
      </c>
      <c r="D6875" s="92">
        <v>44112</v>
      </c>
      <c r="E6875" s="92" t="str">
        <f>_xlfn.IFNA(IF(LEFT(VLOOKUP(RecordTable[[#This Row],[METRC]],METRC!A:B,2,FALSE),4)=LEFT(RecordTable[[#This Row],[CloneBarcode]],4),"match","MISMATCH"),"dead")</f>
        <v>dead</v>
      </c>
      <c r="F6875" s="92" t="str">
        <f>_xlfn.IFNA(INDEX(Table6[[#All],[Location]],MATCH(RecordTable[[#This Row],[METRC]],Table6[Tag],0)),"DEAD")</f>
        <v>DEAD</v>
      </c>
    </row>
    <row r="6876" spans="1:6" x14ac:dyDescent="0.25">
      <c r="A6876" t="s">
        <v>576</v>
      </c>
      <c r="B6876" t="s">
        <v>2633</v>
      </c>
      <c r="C6876" s="18" t="s">
        <v>7367</v>
      </c>
      <c r="D6876" s="92">
        <v>44112</v>
      </c>
      <c r="E6876" s="92" t="str">
        <f>_xlfn.IFNA(IF(LEFT(VLOOKUP(RecordTable[[#This Row],[METRC]],METRC!A:B,2,FALSE),4)=LEFT(RecordTable[[#This Row],[CloneBarcode]],4),"match","MISMATCH"),"dead")</f>
        <v>dead</v>
      </c>
      <c r="F6876" s="92" t="str">
        <f>_xlfn.IFNA(INDEX(Table6[[#All],[Location]],MATCH(RecordTable[[#This Row],[METRC]],Table6[Tag],0)),"DEAD")</f>
        <v>DEAD</v>
      </c>
    </row>
    <row r="6877" spans="1:6" x14ac:dyDescent="0.25">
      <c r="A6877" t="s">
        <v>7509</v>
      </c>
      <c r="B6877" t="s">
        <v>2734</v>
      </c>
      <c r="C6877" s="18" t="s">
        <v>7604</v>
      </c>
      <c r="D6877" s="92">
        <v>44112</v>
      </c>
      <c r="E6877" s="92" t="str">
        <f>_xlfn.IFNA(IF(LEFT(VLOOKUP(RecordTable[[#This Row],[METRC]],METRC!A:B,2,FALSE),4)=LEFT(RecordTable[[#This Row],[CloneBarcode]],4),"match","MISMATCH"),"dead")</f>
        <v>match</v>
      </c>
      <c r="F6877" s="92" t="str">
        <f>_xlfn.IFNA(INDEX(Table6[[#All],[Location]],MATCH(RecordTable[[#This Row],[METRC]],Table6[Tag],0)),"DEAD")</f>
        <v>MOTHER</v>
      </c>
    </row>
    <row r="6878" spans="1:6" x14ac:dyDescent="0.25">
      <c r="A6878" t="s">
        <v>7542</v>
      </c>
      <c r="B6878" t="s">
        <v>117</v>
      </c>
      <c r="C6878" s="18" t="s">
        <v>7615</v>
      </c>
      <c r="D6878" s="92">
        <v>44112</v>
      </c>
      <c r="E6878" s="92" t="str">
        <f>_xlfn.IFNA(IF(LEFT(VLOOKUP(RecordTable[[#This Row],[METRC]],METRC!A:B,2,FALSE),4)=LEFT(RecordTable[[#This Row],[CloneBarcode]],4),"match","MISMATCH"),"dead")</f>
        <v>match</v>
      </c>
      <c r="F6878" s="92" t="str">
        <f>_xlfn.IFNA(INDEX(Table6[[#All],[Location]],MATCH(RecordTable[[#This Row],[METRC]],Table6[Tag],0)),"DEAD")</f>
        <v>MOTHER</v>
      </c>
    </row>
    <row r="6879" spans="1:6" x14ac:dyDescent="0.25">
      <c r="A6879" t="s">
        <v>7518</v>
      </c>
      <c r="B6879" t="s">
        <v>2636</v>
      </c>
      <c r="C6879" s="18" t="s">
        <v>7619</v>
      </c>
      <c r="D6879" s="92">
        <v>44112</v>
      </c>
      <c r="E6879" s="92" t="str">
        <f>_xlfn.IFNA(IF(LEFT(VLOOKUP(RecordTable[[#This Row],[METRC]],METRC!A:B,2,FALSE),4)=LEFT(RecordTable[[#This Row],[CloneBarcode]],4),"match","MISMATCH"),"dead")</f>
        <v>match</v>
      </c>
      <c r="F6879" s="92" t="str">
        <f>_xlfn.IFNA(INDEX(Table6[[#All],[Location]],MATCH(RecordTable[[#This Row],[METRC]],Table6[Tag],0)),"DEAD")</f>
        <v>MOTHER</v>
      </c>
    </row>
    <row r="6880" spans="1:6" x14ac:dyDescent="0.25">
      <c r="A6880" t="s">
        <v>5033</v>
      </c>
      <c r="B6880" t="s">
        <v>7364</v>
      </c>
      <c r="C6880" s="18" t="s">
        <v>7365</v>
      </c>
      <c r="D6880" s="92">
        <v>44112</v>
      </c>
      <c r="E6880" s="92" t="str">
        <f>_xlfn.IFNA(IF(LEFT(VLOOKUP(RecordTable[[#This Row],[METRC]],METRC!A:B,2,FALSE),4)=LEFT(RecordTable[[#This Row],[CloneBarcode]],4),"match","MISMATCH"),"dead")</f>
        <v>dead</v>
      </c>
      <c r="F6880" s="92" t="str">
        <f>_xlfn.IFNA(INDEX(Table6[[#All],[Location]],MATCH(RecordTable[[#This Row],[METRC]],Table6[Tag],0)),"DEAD")</f>
        <v>DEAD</v>
      </c>
    </row>
    <row r="6881" spans="1:6" x14ac:dyDescent="0.25">
      <c r="A6881" t="s">
        <v>246</v>
      </c>
      <c r="B6881" t="s">
        <v>117</v>
      </c>
      <c r="C6881" s="18" t="s">
        <v>2853</v>
      </c>
      <c r="D6881" s="92">
        <v>44112</v>
      </c>
      <c r="E6881" s="92" t="str">
        <f>_xlfn.IFNA(IF(LEFT(VLOOKUP(RecordTable[[#This Row],[METRC]],METRC!A:B,2,FALSE),4)=LEFT(RecordTable[[#This Row],[CloneBarcode]],4),"match","MISMATCH"),"dead")</f>
        <v>dead</v>
      </c>
      <c r="F6881" s="92" t="str">
        <f>_xlfn.IFNA(INDEX(Table6[[#All],[Location]],MATCH(RecordTable[[#This Row],[METRC]],Table6[Tag],0)),"DEAD")</f>
        <v>DEAD</v>
      </c>
    </row>
    <row r="6882" spans="1:6" x14ac:dyDescent="0.25">
      <c r="A6882" t="s">
        <v>166</v>
      </c>
      <c r="B6882" t="s">
        <v>117</v>
      </c>
      <c r="C6882" s="18" t="s">
        <v>2767</v>
      </c>
      <c r="D6882" s="92">
        <v>44112</v>
      </c>
      <c r="E6882" s="92" t="str">
        <f>_xlfn.IFNA(IF(LEFT(VLOOKUP(RecordTable[[#This Row],[METRC]],METRC!A:B,2,FALSE),4)=LEFT(RecordTable[[#This Row],[CloneBarcode]],4),"match","MISMATCH"),"dead")</f>
        <v>dead</v>
      </c>
      <c r="F6882" s="92" t="str">
        <f>_xlfn.IFNA(INDEX(Table6[[#All],[Location]],MATCH(RecordTable[[#This Row],[METRC]],Table6[Tag],0)),"DEAD")</f>
        <v>DEAD</v>
      </c>
    </row>
    <row r="6883" spans="1:6" x14ac:dyDescent="0.25">
      <c r="A6883" t="s">
        <v>192</v>
      </c>
      <c r="B6883" t="s">
        <v>2679</v>
      </c>
      <c r="C6883" s="18" t="s">
        <v>2783</v>
      </c>
      <c r="D6883" s="92">
        <v>44112</v>
      </c>
      <c r="E6883" s="92" t="str">
        <f>_xlfn.IFNA(IF(LEFT(VLOOKUP(RecordTable[[#This Row],[METRC]],METRC!A:B,2,FALSE),4)=LEFT(RecordTable[[#This Row],[CloneBarcode]],4),"match","MISMATCH"),"dead")</f>
        <v>dead</v>
      </c>
      <c r="F6883" s="92" t="str">
        <f>_xlfn.IFNA(INDEX(Table6[[#All],[Location]],MATCH(RecordTable[[#This Row],[METRC]],Table6[Tag],0)),"DEAD")</f>
        <v>DEAD</v>
      </c>
    </row>
    <row r="6884" spans="1:6" x14ac:dyDescent="0.25">
      <c r="A6884" t="s">
        <v>7530</v>
      </c>
      <c r="B6884" t="s">
        <v>62</v>
      </c>
      <c r="C6884" s="18" t="s">
        <v>7628</v>
      </c>
      <c r="D6884" s="92">
        <v>44112</v>
      </c>
      <c r="E6884" s="92" t="str">
        <f>_xlfn.IFNA(IF(LEFT(VLOOKUP(RecordTable[[#This Row],[METRC]],METRC!A:B,2,FALSE),4)=LEFT(RecordTable[[#This Row],[CloneBarcode]],4),"match","MISMATCH"),"dead")</f>
        <v>match</v>
      </c>
      <c r="F6884" s="92" t="str">
        <f>_xlfn.IFNA(INDEX(Table6[[#All],[Location]],MATCH(RecordTable[[#This Row],[METRC]],Table6[Tag],0)),"DEAD")</f>
        <v>MOTHER</v>
      </c>
    </row>
    <row r="6885" spans="1:6" x14ac:dyDescent="0.25">
      <c r="A6885" t="s">
        <v>7423</v>
      </c>
      <c r="B6885" t="s">
        <v>62</v>
      </c>
      <c r="C6885" s="18" t="s">
        <v>7563</v>
      </c>
      <c r="D6885" s="92">
        <v>44112</v>
      </c>
      <c r="E6885" s="92" t="str">
        <f>_xlfn.IFNA(IF(LEFT(VLOOKUP(RecordTable[[#This Row],[METRC]],METRC!A:B,2,FALSE),4)=LEFT(RecordTable[[#This Row],[CloneBarcode]],4),"match","MISMATCH"),"dead")</f>
        <v>dead</v>
      </c>
      <c r="F6885" s="92" t="str">
        <f>_xlfn.IFNA(INDEX(Table6[[#All],[Location]],MATCH(RecordTable[[#This Row],[METRC]],Table6[Tag],0)),"DEAD")</f>
        <v>DEAD</v>
      </c>
    </row>
    <row r="6886" spans="1:6" x14ac:dyDescent="0.25">
      <c r="A6886" t="s">
        <v>5792</v>
      </c>
      <c r="B6886" t="s">
        <v>2676</v>
      </c>
      <c r="C6886" s="18" t="s">
        <v>7575</v>
      </c>
      <c r="D6886" s="92">
        <v>44112</v>
      </c>
      <c r="E6886" s="92" t="str">
        <f>_xlfn.IFNA(IF(LEFT(VLOOKUP(RecordTable[[#This Row],[METRC]],METRC!A:B,2,FALSE),4)=LEFT(RecordTable[[#This Row],[CloneBarcode]],4),"match","MISMATCH"),"dead")</f>
        <v>dead</v>
      </c>
      <c r="F6886" s="92" t="str">
        <f>_xlfn.IFNA(INDEX(Table6[[#All],[Location]],MATCH(RecordTable[[#This Row],[METRC]],Table6[Tag],0)),"DEAD")</f>
        <v>DEAD</v>
      </c>
    </row>
    <row r="6887" spans="1:6" x14ac:dyDescent="0.25">
      <c r="A6887" t="s">
        <v>1135</v>
      </c>
      <c r="B6887" t="s">
        <v>2693</v>
      </c>
      <c r="C6887" s="18" t="s">
        <v>7384</v>
      </c>
      <c r="D6887" s="92">
        <v>44112</v>
      </c>
      <c r="E6887" s="92" t="str">
        <f>_xlfn.IFNA(IF(LEFT(VLOOKUP(RecordTable[[#This Row],[METRC]],METRC!A:B,2,FALSE),4)=LEFT(RecordTable[[#This Row],[CloneBarcode]],4),"match","MISMATCH"),"dead")</f>
        <v>dead</v>
      </c>
      <c r="F6887" s="92" t="str">
        <f>_xlfn.IFNA(INDEX(Table6[[#All],[Location]],MATCH(RecordTable[[#This Row],[METRC]],Table6[Tag],0)),"DEAD")</f>
        <v>DEAD</v>
      </c>
    </row>
    <row r="6888" spans="1:6" x14ac:dyDescent="0.25">
      <c r="A6888" t="s">
        <v>1093</v>
      </c>
      <c r="B6888" t="s">
        <v>62</v>
      </c>
      <c r="C6888" s="18" t="s">
        <v>7389</v>
      </c>
      <c r="D6888" s="92">
        <v>44112</v>
      </c>
      <c r="E6888" s="92" t="str">
        <f>_xlfn.IFNA(IF(LEFT(VLOOKUP(RecordTable[[#This Row],[METRC]],METRC!A:B,2,FALSE),4)=LEFT(RecordTable[[#This Row],[CloneBarcode]],4),"match","MISMATCH"),"dead")</f>
        <v>dead</v>
      </c>
      <c r="F6888" s="92" t="str">
        <f>_xlfn.IFNA(INDEX(Table6[[#All],[Location]],MATCH(RecordTable[[#This Row],[METRC]],Table6[Tag],0)),"DEAD")</f>
        <v>DEAD</v>
      </c>
    </row>
    <row r="6889" spans="1:6" x14ac:dyDescent="0.25">
      <c r="A6889" t="s">
        <v>6942</v>
      </c>
      <c r="B6889" t="s">
        <v>283</v>
      </c>
      <c r="C6889" s="18" t="s">
        <v>7460</v>
      </c>
      <c r="D6889" s="92">
        <v>44112</v>
      </c>
      <c r="E6889" s="92" t="str">
        <f>_xlfn.IFNA(IF(LEFT(VLOOKUP(RecordTable[[#This Row],[METRC]],METRC!A:B,2,FALSE),4)=LEFT(RecordTable[[#This Row],[CloneBarcode]],4),"match","MISMATCH"),"dead")</f>
        <v>dead</v>
      </c>
      <c r="F6889" s="92" t="str">
        <f>_xlfn.IFNA(INDEX(Table6[[#All],[Location]],MATCH(RecordTable[[#This Row],[METRC]],Table6[Tag],0)),"DEAD")</f>
        <v>DEAD</v>
      </c>
    </row>
    <row r="6890" spans="1:6" x14ac:dyDescent="0.25">
      <c r="A6890" t="s">
        <v>6182</v>
      </c>
      <c r="B6890" t="s">
        <v>62</v>
      </c>
      <c r="C6890" s="18" t="s">
        <v>7500</v>
      </c>
      <c r="D6890" s="92">
        <v>44112</v>
      </c>
      <c r="E6890" s="92" t="str">
        <f>_xlfn.IFNA(IF(LEFT(VLOOKUP(RecordTable[[#This Row],[METRC]],METRC!A:B,2,FALSE),4)=LEFT(RecordTable[[#This Row],[CloneBarcode]],4),"match","MISMATCH"),"dead")</f>
        <v>dead</v>
      </c>
      <c r="F6890" s="92" t="str">
        <f>_xlfn.IFNA(INDEX(Table6[[#All],[Location]],MATCH(RecordTable[[#This Row],[METRC]],Table6[Tag],0)),"DEAD")</f>
        <v>DEAD</v>
      </c>
    </row>
    <row r="6891" spans="1:6" x14ac:dyDescent="0.25">
      <c r="A6891" t="s">
        <v>1267</v>
      </c>
      <c r="B6891" t="s">
        <v>2672</v>
      </c>
      <c r="C6891" s="18" t="s">
        <v>7382</v>
      </c>
      <c r="D6891" s="92">
        <v>44112</v>
      </c>
      <c r="E6891" s="92" t="str">
        <f>_xlfn.IFNA(IF(LEFT(VLOOKUP(RecordTable[[#This Row],[METRC]],METRC!A:B,2,FALSE),4)=LEFT(RecordTable[[#This Row],[CloneBarcode]],4),"match","MISMATCH"),"dead")</f>
        <v>dead</v>
      </c>
      <c r="F6891" s="92" t="str">
        <f>_xlfn.IFNA(INDEX(Table6[[#All],[Location]],MATCH(RecordTable[[#This Row],[METRC]],Table6[Tag],0)),"DEAD")</f>
        <v>DEAD</v>
      </c>
    </row>
    <row r="6892" spans="1:6" x14ac:dyDescent="0.25">
      <c r="A6892" t="s">
        <v>5028</v>
      </c>
      <c r="B6892" t="s">
        <v>7351</v>
      </c>
      <c r="C6892" s="18" t="s">
        <v>7352</v>
      </c>
      <c r="D6892" s="92">
        <v>44112</v>
      </c>
      <c r="E6892" s="92" t="str">
        <f>_xlfn.IFNA(IF(LEFT(VLOOKUP(RecordTable[[#This Row],[METRC]],METRC!A:B,2,FALSE),4)=LEFT(RecordTable[[#This Row],[CloneBarcode]],4),"match","MISMATCH"),"dead")</f>
        <v>dead</v>
      </c>
      <c r="F6892" s="92" t="str">
        <f>_xlfn.IFNA(INDEX(Table6[[#All],[Location]],MATCH(RecordTable[[#This Row],[METRC]],Table6[Tag],0)),"DEAD")</f>
        <v>DEAD</v>
      </c>
    </row>
    <row r="6893" spans="1:6" x14ac:dyDescent="0.25">
      <c r="A6893" t="s">
        <v>7734</v>
      </c>
      <c r="B6893" t="s">
        <v>7331</v>
      </c>
      <c r="C6893" s="18" t="s">
        <v>7939</v>
      </c>
      <c r="D6893" s="92">
        <v>44112</v>
      </c>
      <c r="E6893" s="92" t="str">
        <f>_xlfn.IFNA(IF(LEFT(VLOOKUP(RecordTable[[#This Row],[METRC]],METRC!A:B,2,FALSE),4)=LEFT(RecordTable[[#This Row],[CloneBarcode]],4),"match","MISMATCH"),"dead")</f>
        <v>match</v>
      </c>
      <c r="F6893" s="92" t="str">
        <f>_xlfn.IFNA(INDEX(Table6[[#All],[Location]],MATCH(RecordTable[[#This Row],[METRC]],Table6[Tag],0)),"DEAD")</f>
        <v>MOTHER</v>
      </c>
    </row>
    <row r="6894" spans="1:6" x14ac:dyDescent="0.25">
      <c r="A6894" t="s">
        <v>7731</v>
      </c>
      <c r="B6894" t="s">
        <v>7339</v>
      </c>
      <c r="C6894" s="18" t="s">
        <v>7940</v>
      </c>
      <c r="D6894" s="92">
        <v>44112</v>
      </c>
      <c r="E6894" s="92" t="str">
        <f>_xlfn.IFNA(IF(LEFT(VLOOKUP(RecordTable[[#This Row],[METRC]],METRC!A:B,2,FALSE),4)=LEFT(RecordTable[[#This Row],[CloneBarcode]],4),"match","MISMATCH"),"dead")</f>
        <v>match</v>
      </c>
      <c r="F6894" s="92" t="str">
        <f>_xlfn.IFNA(INDEX(Table6[[#All],[Location]],MATCH(RecordTable[[#This Row],[METRC]],Table6[Tag],0)),"DEAD")</f>
        <v>MOTHER</v>
      </c>
    </row>
    <row r="6895" spans="1:6" x14ac:dyDescent="0.25">
      <c r="A6895" t="s">
        <v>7722</v>
      </c>
      <c r="B6895" t="s">
        <v>2633</v>
      </c>
      <c r="C6895" s="18" t="s">
        <v>7941</v>
      </c>
      <c r="D6895" s="92">
        <v>44112</v>
      </c>
      <c r="E6895" s="92" t="str">
        <f>_xlfn.IFNA(IF(LEFT(VLOOKUP(RecordTable[[#This Row],[METRC]],METRC!A:B,2,FALSE),4)=LEFT(RecordTable[[#This Row],[CloneBarcode]],4),"match","MISMATCH"),"dead")</f>
        <v>match</v>
      </c>
      <c r="F6895" s="92" t="str">
        <f>_xlfn.IFNA(INDEX(Table6[[#All],[Location]],MATCH(RecordTable[[#This Row],[METRC]],Table6[Tag],0)),"DEAD")</f>
        <v>MOTHER</v>
      </c>
    </row>
    <row r="6896" spans="1:6" x14ac:dyDescent="0.25">
      <c r="A6896" t="s">
        <v>7725</v>
      </c>
      <c r="B6896" t="s">
        <v>2633</v>
      </c>
      <c r="C6896" s="18" t="s">
        <v>7942</v>
      </c>
      <c r="D6896" s="92">
        <v>44112</v>
      </c>
      <c r="E6896" s="92" t="str">
        <f>_xlfn.IFNA(IF(LEFT(VLOOKUP(RecordTable[[#This Row],[METRC]],METRC!A:B,2,FALSE),4)=LEFT(RecordTable[[#This Row],[CloneBarcode]],4),"match","MISMATCH"),"dead")</f>
        <v>match</v>
      </c>
      <c r="F6896" s="92" t="str">
        <f>_xlfn.IFNA(INDEX(Table6[[#All],[Location]],MATCH(RecordTable[[#This Row],[METRC]],Table6[Tag],0)),"DEAD")</f>
        <v>MINIMOM</v>
      </c>
    </row>
    <row r="6897" spans="1:6" x14ac:dyDescent="0.25">
      <c r="A6897" t="s">
        <v>7724</v>
      </c>
      <c r="B6897" t="s">
        <v>2633</v>
      </c>
      <c r="C6897" s="18" t="s">
        <v>7943</v>
      </c>
      <c r="D6897" s="92">
        <v>44112</v>
      </c>
      <c r="E6897" s="92" t="str">
        <f>_xlfn.IFNA(IF(LEFT(VLOOKUP(RecordTable[[#This Row],[METRC]],METRC!A:B,2,FALSE),4)=LEFT(RecordTable[[#This Row],[CloneBarcode]],4),"match","MISMATCH"),"dead")</f>
        <v>match</v>
      </c>
      <c r="F6897" s="92" t="str">
        <f>_xlfn.IFNA(INDEX(Table6[[#All],[Location]],MATCH(RecordTable[[#This Row],[METRC]],Table6[Tag],0)),"DEAD")</f>
        <v>MOTHER</v>
      </c>
    </row>
    <row r="6898" spans="1:6" x14ac:dyDescent="0.25">
      <c r="A6898" t="s">
        <v>7733</v>
      </c>
      <c r="B6898" t="s">
        <v>7341</v>
      </c>
      <c r="C6898" s="18" t="s">
        <v>7944</v>
      </c>
      <c r="D6898" s="92">
        <v>44112</v>
      </c>
      <c r="E6898" s="92" t="str">
        <f>_xlfn.IFNA(IF(LEFT(VLOOKUP(RecordTable[[#This Row],[METRC]],METRC!A:B,2,FALSE),4)=LEFT(RecordTable[[#This Row],[CloneBarcode]],4),"match","MISMATCH"),"dead")</f>
        <v>match</v>
      </c>
      <c r="F6898" s="92" t="str">
        <f>_xlfn.IFNA(INDEX(Table6[[#All],[Location]],MATCH(RecordTable[[#This Row],[METRC]],Table6[Tag],0)),"DEAD")</f>
        <v>MOTHER</v>
      </c>
    </row>
    <row r="6899" spans="1:6" x14ac:dyDescent="0.25">
      <c r="A6899" t="s">
        <v>7723</v>
      </c>
      <c r="B6899" t="s">
        <v>2633</v>
      </c>
      <c r="C6899" s="18" t="s">
        <v>7945</v>
      </c>
      <c r="D6899" s="92">
        <v>44112</v>
      </c>
      <c r="E6899" s="92" t="str">
        <f>_xlfn.IFNA(IF(LEFT(VLOOKUP(RecordTable[[#This Row],[METRC]],METRC!A:B,2,FALSE),4)=LEFT(RecordTable[[#This Row],[CloneBarcode]],4),"match","MISMATCH"),"dead")</f>
        <v>match</v>
      </c>
      <c r="F6899" s="92" t="str">
        <f>_xlfn.IFNA(INDEX(Table6[[#All],[Location]],MATCH(RecordTable[[#This Row],[METRC]],Table6[Tag],0)),"DEAD")</f>
        <v>MINIMOM</v>
      </c>
    </row>
    <row r="6900" spans="1:6" x14ac:dyDescent="0.25">
      <c r="A6900" t="s">
        <v>7732</v>
      </c>
      <c r="B6900" t="s">
        <v>7353</v>
      </c>
      <c r="C6900" s="18" t="s">
        <v>7946</v>
      </c>
      <c r="D6900" s="92">
        <v>44112</v>
      </c>
      <c r="E6900" s="92" t="str">
        <f>_xlfn.IFNA(IF(LEFT(VLOOKUP(RecordTable[[#This Row],[METRC]],METRC!A:B,2,FALSE),4)=LEFT(RecordTable[[#This Row],[CloneBarcode]],4),"match","MISMATCH"),"dead")</f>
        <v>match</v>
      </c>
      <c r="F6900" s="92" t="str">
        <f>_xlfn.IFNA(INDEX(Table6[[#All],[Location]],MATCH(RecordTable[[#This Row],[METRC]],Table6[Tag],0)),"DEAD")</f>
        <v>MINIMOM</v>
      </c>
    </row>
    <row r="6901" spans="1:6" x14ac:dyDescent="0.25">
      <c r="A6901" t="s">
        <v>7737</v>
      </c>
      <c r="B6901" t="s">
        <v>7364</v>
      </c>
      <c r="C6901" s="18" t="s">
        <v>7947</v>
      </c>
      <c r="D6901" s="92">
        <v>44112</v>
      </c>
      <c r="E6901" s="92" t="str">
        <f>_xlfn.IFNA(IF(LEFT(VLOOKUP(RecordTable[[#This Row],[METRC]],METRC!A:B,2,FALSE),4)=LEFT(RecordTable[[#This Row],[CloneBarcode]],4),"match","MISMATCH"),"dead")</f>
        <v>match</v>
      </c>
      <c r="F6901" s="92" t="str">
        <f>_xlfn.IFNA(INDEX(Table6[[#All],[Location]],MATCH(RecordTable[[#This Row],[METRC]],Table6[Tag],0)),"DEAD")</f>
        <v>MOTHER</v>
      </c>
    </row>
    <row r="6902" spans="1:6" x14ac:dyDescent="0.25">
      <c r="A6902" t="s">
        <v>7736</v>
      </c>
      <c r="B6902" t="s">
        <v>7337</v>
      </c>
      <c r="C6902" s="18" t="s">
        <v>7948</v>
      </c>
      <c r="D6902" s="92">
        <v>44112</v>
      </c>
      <c r="E6902" s="92" t="str">
        <f>_xlfn.IFNA(IF(LEFT(VLOOKUP(RecordTable[[#This Row],[METRC]],METRC!A:B,2,FALSE),4)=LEFT(RecordTable[[#This Row],[CloneBarcode]],4),"match","MISMATCH"),"dead")</f>
        <v>match</v>
      </c>
      <c r="F6902" s="92" t="str">
        <f>_xlfn.IFNA(INDEX(Table6[[#All],[Location]],MATCH(RecordTable[[#This Row],[METRC]],Table6[Tag],0)),"DEAD")</f>
        <v>MOTHER</v>
      </c>
    </row>
    <row r="6903" spans="1:6" x14ac:dyDescent="0.25">
      <c r="A6903" t="s">
        <v>7740</v>
      </c>
      <c r="B6903" t="s">
        <v>2734</v>
      </c>
      <c r="C6903" s="18" t="s">
        <v>7949</v>
      </c>
      <c r="D6903" s="92">
        <v>44112</v>
      </c>
      <c r="E6903" s="92" t="str">
        <f>_xlfn.IFNA(IF(LEFT(VLOOKUP(RecordTable[[#This Row],[METRC]],METRC!A:B,2,FALSE),4)=LEFT(RecordTable[[#This Row],[CloneBarcode]],4),"match","MISMATCH"),"dead")</f>
        <v>match</v>
      </c>
      <c r="F6903" s="92" t="str">
        <f>_xlfn.IFNA(INDEX(Table6[[#All],[Location]],MATCH(RecordTable[[#This Row],[METRC]],Table6[Tag],0)),"DEAD")</f>
        <v>MINIMOM</v>
      </c>
    </row>
    <row r="6904" spans="1:6" x14ac:dyDescent="0.25">
      <c r="A6904" t="s">
        <v>7727</v>
      </c>
      <c r="B6904" t="s">
        <v>2629</v>
      </c>
      <c r="C6904" s="18" t="s">
        <v>7950</v>
      </c>
      <c r="D6904" s="92">
        <v>44112</v>
      </c>
      <c r="E6904" s="92" t="str">
        <f>_xlfn.IFNA(IF(LEFT(VLOOKUP(RecordTable[[#This Row],[METRC]],METRC!A:B,2,FALSE),4)=LEFT(RecordTable[[#This Row],[CloneBarcode]],4),"match","MISMATCH"),"dead")</f>
        <v>match</v>
      </c>
      <c r="F6904" s="92" t="str">
        <f>_xlfn.IFNA(INDEX(Table6[[#All],[Location]],MATCH(RecordTable[[#This Row],[METRC]],Table6[Tag],0)),"DEAD")</f>
        <v>MINIMOM</v>
      </c>
    </row>
    <row r="6905" spans="1:6" x14ac:dyDescent="0.25">
      <c r="A6905" t="s">
        <v>7735</v>
      </c>
      <c r="B6905" t="s">
        <v>7326</v>
      </c>
      <c r="C6905" s="18" t="s">
        <v>7951</v>
      </c>
      <c r="D6905" s="92">
        <v>44112</v>
      </c>
      <c r="E6905" s="92" t="str">
        <f>_xlfn.IFNA(IF(LEFT(VLOOKUP(RecordTable[[#This Row],[METRC]],METRC!A:B,2,FALSE),4)=LEFT(RecordTable[[#This Row],[CloneBarcode]],4),"match","MISMATCH"),"dead")</f>
        <v>match</v>
      </c>
      <c r="F6905" s="92" t="str">
        <f>_xlfn.IFNA(INDEX(Table6[[#All],[Location]],MATCH(RecordTable[[#This Row],[METRC]],Table6[Tag],0)),"DEAD")</f>
        <v>MINIMOM</v>
      </c>
    </row>
    <row r="6906" spans="1:6" x14ac:dyDescent="0.25">
      <c r="A6906" t="s">
        <v>7729</v>
      </c>
      <c r="B6906" t="s">
        <v>7344</v>
      </c>
      <c r="C6906" s="18" t="s">
        <v>7952</v>
      </c>
      <c r="D6906" s="92">
        <v>44112</v>
      </c>
      <c r="E6906" s="92" t="str">
        <f>_xlfn.IFNA(IF(LEFT(VLOOKUP(RecordTable[[#This Row],[METRC]],METRC!A:B,2,FALSE),4)=LEFT(RecordTable[[#This Row],[CloneBarcode]],4),"match","MISMATCH"),"dead")</f>
        <v>match</v>
      </c>
      <c r="F6906" s="92" t="str">
        <f>_xlfn.IFNA(INDEX(Table6[[#All],[Location]],MATCH(RecordTable[[#This Row],[METRC]],Table6[Tag],0)),"DEAD")</f>
        <v>MINIMOM</v>
      </c>
    </row>
    <row r="6907" spans="1:6" x14ac:dyDescent="0.25">
      <c r="A6907" t="s">
        <v>7739</v>
      </c>
      <c r="B6907" t="s">
        <v>2734</v>
      </c>
      <c r="C6907" s="18" t="s">
        <v>7953</v>
      </c>
      <c r="D6907" s="92">
        <v>44112</v>
      </c>
      <c r="E6907" s="92" t="str">
        <f>_xlfn.IFNA(IF(LEFT(VLOOKUP(RecordTable[[#This Row],[METRC]],METRC!A:B,2,FALSE),4)=LEFT(RecordTable[[#This Row],[CloneBarcode]],4),"match","MISMATCH"),"dead")</f>
        <v>match</v>
      </c>
      <c r="F6907" s="92" t="str">
        <f>_xlfn.IFNA(INDEX(Table6[[#All],[Location]],MATCH(RecordTable[[#This Row],[METRC]],Table6[Tag],0)),"DEAD")</f>
        <v>MOTHER</v>
      </c>
    </row>
    <row r="6908" spans="1:6" x14ac:dyDescent="0.25">
      <c r="A6908" t="s">
        <v>7730</v>
      </c>
      <c r="B6908" t="s">
        <v>7360</v>
      </c>
      <c r="C6908" s="18" t="s">
        <v>7954</v>
      </c>
      <c r="D6908" s="92">
        <v>44112</v>
      </c>
      <c r="E6908" s="92" t="str">
        <f>_xlfn.IFNA(IF(LEFT(VLOOKUP(RecordTable[[#This Row],[METRC]],METRC!A:B,2,FALSE),4)=LEFT(RecordTable[[#This Row],[CloneBarcode]],4),"match","MISMATCH"),"dead")</f>
        <v>match</v>
      </c>
      <c r="F6908" s="92" t="str">
        <f>_xlfn.IFNA(INDEX(Table6[[#All],[Location]],MATCH(RecordTable[[#This Row],[METRC]],Table6[Tag],0)),"DEAD")</f>
        <v>MOTHER</v>
      </c>
    </row>
    <row r="6909" spans="1:6" x14ac:dyDescent="0.25">
      <c r="A6909" t="s">
        <v>7764</v>
      </c>
      <c r="B6909" t="s">
        <v>2693</v>
      </c>
      <c r="C6909" s="18" t="s">
        <v>7955</v>
      </c>
      <c r="D6909" s="92">
        <v>44112</v>
      </c>
      <c r="E6909" s="92" t="str">
        <f>_xlfn.IFNA(IF(LEFT(VLOOKUP(RecordTable[[#This Row],[METRC]],METRC!A:B,2,FALSE),4)=LEFT(RecordTable[[#This Row],[CloneBarcode]],4),"match","MISMATCH"),"dead")</f>
        <v>match</v>
      </c>
      <c r="F6909" s="92" t="str">
        <f>_xlfn.IFNA(INDEX(Table6[[#All],[Location]],MATCH(RecordTable[[#This Row],[METRC]],Table6[Tag],0)),"DEAD")</f>
        <v>MINIMOM</v>
      </c>
    </row>
    <row r="6910" spans="1:6" x14ac:dyDescent="0.25">
      <c r="A6910" t="s">
        <v>7748</v>
      </c>
      <c r="B6910" t="s">
        <v>7358</v>
      </c>
      <c r="C6910" s="18" t="s">
        <v>7956</v>
      </c>
      <c r="D6910" s="92">
        <v>44112</v>
      </c>
      <c r="E6910" s="92" t="str">
        <f>_xlfn.IFNA(IF(LEFT(VLOOKUP(RecordTable[[#This Row],[METRC]],METRC!A:B,2,FALSE),4)=LEFT(RecordTable[[#This Row],[CloneBarcode]],4),"match","MISMATCH"),"dead")</f>
        <v>match</v>
      </c>
      <c r="F6910" s="92" t="str">
        <f>_xlfn.IFNA(INDEX(Table6[[#All],[Location]],MATCH(RecordTable[[#This Row],[METRC]],Table6[Tag],0)),"DEAD")</f>
        <v>MINIMOM</v>
      </c>
    </row>
    <row r="6911" spans="1:6" x14ac:dyDescent="0.25">
      <c r="A6911" t="s">
        <v>7749</v>
      </c>
      <c r="B6911" t="s">
        <v>7334</v>
      </c>
      <c r="C6911" s="18" t="s">
        <v>7957</v>
      </c>
      <c r="D6911" s="92">
        <v>44112</v>
      </c>
      <c r="E6911" s="92" t="str">
        <f>_xlfn.IFNA(IF(LEFT(VLOOKUP(RecordTable[[#This Row],[METRC]],METRC!A:B,2,FALSE),4)=LEFT(RecordTable[[#This Row],[CloneBarcode]],4),"match","MISMATCH"),"dead")</f>
        <v>match</v>
      </c>
      <c r="F6911" s="92" t="str">
        <f>_xlfn.IFNA(INDEX(Table6[[#All],[Location]],MATCH(RecordTable[[#This Row],[METRC]],Table6[Tag],0)),"DEAD")</f>
        <v>MINIMOM</v>
      </c>
    </row>
    <row r="6912" spans="1:6" x14ac:dyDescent="0.25">
      <c r="A6912" t="s">
        <v>7747</v>
      </c>
      <c r="B6912" t="s">
        <v>7347</v>
      </c>
      <c r="C6912" s="18" t="s">
        <v>7958</v>
      </c>
      <c r="D6912" s="92">
        <v>44112</v>
      </c>
      <c r="E6912" s="92" t="str">
        <f>_xlfn.IFNA(IF(LEFT(VLOOKUP(RecordTable[[#This Row],[METRC]],METRC!A:B,2,FALSE),4)=LEFT(RecordTable[[#This Row],[CloneBarcode]],4),"match","MISMATCH"),"dead")</f>
        <v>match</v>
      </c>
      <c r="F6912" s="92" t="str">
        <f>_xlfn.IFNA(INDEX(Table6[[#All],[Location]],MATCH(RecordTable[[#This Row],[METRC]],Table6[Tag],0)),"DEAD")</f>
        <v>MOTHER</v>
      </c>
    </row>
    <row r="6913" spans="1:6" x14ac:dyDescent="0.25">
      <c r="A6913" t="s">
        <v>7761</v>
      </c>
      <c r="B6913" t="s">
        <v>2693</v>
      </c>
      <c r="C6913" s="18" t="s">
        <v>7959</v>
      </c>
      <c r="D6913" s="92">
        <v>44112</v>
      </c>
      <c r="E6913" s="92" t="str">
        <f>_xlfn.IFNA(IF(LEFT(VLOOKUP(RecordTable[[#This Row],[METRC]],METRC!A:B,2,FALSE),4)=LEFT(RecordTable[[#This Row],[CloneBarcode]],4),"match","MISMATCH"),"dead")</f>
        <v>match</v>
      </c>
      <c r="F6913" s="92" t="str">
        <f>_xlfn.IFNA(INDEX(Table6[[#All],[Location]],MATCH(RecordTable[[#This Row],[METRC]],Table6[Tag],0)),"DEAD")</f>
        <v>MOTHER</v>
      </c>
    </row>
    <row r="6914" spans="1:6" x14ac:dyDescent="0.25">
      <c r="A6914" t="s">
        <v>7745</v>
      </c>
      <c r="B6914" t="s">
        <v>7362</v>
      </c>
      <c r="C6914" s="18" t="s">
        <v>7960</v>
      </c>
      <c r="D6914" s="92">
        <v>44112</v>
      </c>
      <c r="E6914" s="92" t="str">
        <f>_xlfn.IFNA(IF(LEFT(VLOOKUP(RecordTable[[#This Row],[METRC]],METRC!A:B,2,FALSE),4)=LEFT(RecordTable[[#This Row],[CloneBarcode]],4),"match","MISMATCH"),"dead")</f>
        <v>match</v>
      </c>
      <c r="F6914" s="92" t="str">
        <f>_xlfn.IFNA(INDEX(Table6[[#All],[Location]],MATCH(RecordTable[[#This Row],[METRC]],Table6[Tag],0)),"DEAD")</f>
        <v>MOTHER</v>
      </c>
    </row>
    <row r="6915" spans="1:6" x14ac:dyDescent="0.25">
      <c r="A6915" t="s">
        <v>7756</v>
      </c>
      <c r="B6915" t="s">
        <v>2676</v>
      </c>
      <c r="C6915" s="18" t="s">
        <v>7961</v>
      </c>
      <c r="D6915" s="92">
        <v>44112</v>
      </c>
      <c r="E6915" s="92" t="str">
        <f>_xlfn.IFNA(IF(LEFT(VLOOKUP(RecordTable[[#This Row],[METRC]],METRC!A:B,2,FALSE),4)=LEFT(RecordTable[[#This Row],[CloneBarcode]],4),"match","MISMATCH"),"dead")</f>
        <v>match</v>
      </c>
      <c r="F6915" s="92" t="str">
        <f>_xlfn.IFNA(INDEX(Table6[[#All],[Location]],MATCH(RecordTable[[#This Row],[METRC]],Table6[Tag],0)),"DEAD")</f>
        <v>MOTHER</v>
      </c>
    </row>
    <row r="6916" spans="1:6" x14ac:dyDescent="0.25">
      <c r="A6916" t="s">
        <v>7763</v>
      </c>
      <c r="B6916" t="s">
        <v>2693</v>
      </c>
      <c r="C6916" s="18" t="s">
        <v>7962</v>
      </c>
      <c r="D6916" s="92">
        <v>44112</v>
      </c>
      <c r="E6916" s="92" t="str">
        <f>_xlfn.IFNA(IF(LEFT(VLOOKUP(RecordTable[[#This Row],[METRC]],METRC!A:B,2,FALSE),4)=LEFT(RecordTable[[#This Row],[CloneBarcode]],4),"match","MISMATCH"),"dead")</f>
        <v>match</v>
      </c>
      <c r="F6916" s="92" t="str">
        <f>_xlfn.IFNA(INDEX(Table6[[#All],[Location]],MATCH(RecordTable[[#This Row],[METRC]],Table6[Tag],0)),"DEAD")</f>
        <v>MOTHER</v>
      </c>
    </row>
    <row r="6917" spans="1:6" x14ac:dyDescent="0.25">
      <c r="A6917" t="s">
        <v>7746</v>
      </c>
      <c r="B6917" t="s">
        <v>7351</v>
      </c>
      <c r="C6917" s="18" t="s">
        <v>7963</v>
      </c>
      <c r="D6917" s="92">
        <v>44112</v>
      </c>
      <c r="E6917" s="92" t="str">
        <f>_xlfn.IFNA(IF(LEFT(VLOOKUP(RecordTable[[#This Row],[METRC]],METRC!A:B,2,FALSE),4)=LEFT(RecordTable[[#This Row],[CloneBarcode]],4),"match","MISMATCH"),"dead")</f>
        <v>match</v>
      </c>
      <c r="F6917" s="92" t="str">
        <f>_xlfn.IFNA(INDEX(Table6[[#All],[Location]],MATCH(RecordTable[[#This Row],[METRC]],Table6[Tag],0)),"DEAD")</f>
        <v>MOTHER</v>
      </c>
    </row>
    <row r="6918" spans="1:6" x14ac:dyDescent="0.25">
      <c r="A6918" t="s">
        <v>7744</v>
      </c>
      <c r="B6918" t="s">
        <v>7349</v>
      </c>
      <c r="C6918" s="18" t="s">
        <v>7964</v>
      </c>
      <c r="D6918" s="92">
        <v>44112</v>
      </c>
      <c r="E6918" s="92" t="str">
        <f>_xlfn.IFNA(IF(LEFT(VLOOKUP(RecordTable[[#This Row],[METRC]],METRC!A:B,2,FALSE),4)=LEFT(RecordTable[[#This Row],[CloneBarcode]],4),"match","MISMATCH"),"dead")</f>
        <v>match</v>
      </c>
      <c r="F6918" s="92" t="str">
        <f>_xlfn.IFNA(INDEX(Table6[[#All],[Location]],MATCH(RecordTable[[#This Row],[METRC]],Table6[Tag],0)),"DEAD")</f>
        <v>MOTHER</v>
      </c>
    </row>
    <row r="6919" spans="1:6" x14ac:dyDescent="0.25">
      <c r="A6919" t="s">
        <v>7766</v>
      </c>
      <c r="B6919" t="s">
        <v>2715</v>
      </c>
      <c r="C6919" s="18" t="s">
        <v>7965</v>
      </c>
      <c r="D6919" s="92">
        <v>44112</v>
      </c>
      <c r="E6919" s="92" t="str">
        <f>_xlfn.IFNA(IF(LEFT(VLOOKUP(RecordTable[[#This Row],[METRC]],METRC!A:B,2,FALSE),4)=LEFT(RecordTable[[#This Row],[CloneBarcode]],4),"match","MISMATCH"),"dead")</f>
        <v>match</v>
      </c>
      <c r="F6919" s="92" t="str">
        <f>_xlfn.IFNA(INDEX(Table6[[#All],[Location]],MATCH(RecordTable[[#This Row],[METRC]],Table6[Tag],0)),"DEAD")</f>
        <v>MOTHER</v>
      </c>
    </row>
    <row r="6920" spans="1:6" x14ac:dyDescent="0.25">
      <c r="A6920" t="s">
        <v>7773</v>
      </c>
      <c r="B6920" t="s">
        <v>283</v>
      </c>
      <c r="C6920" s="18" t="s">
        <v>7966</v>
      </c>
      <c r="D6920" s="92">
        <v>44112</v>
      </c>
      <c r="E6920" s="92" t="str">
        <f>_xlfn.IFNA(IF(LEFT(VLOOKUP(RecordTable[[#This Row],[METRC]],METRC!A:B,2,FALSE),4)=LEFT(RecordTable[[#This Row],[CloneBarcode]],4),"match","MISMATCH"),"dead")</f>
        <v>match</v>
      </c>
      <c r="F6920" s="92" t="str">
        <f>_xlfn.IFNA(INDEX(Table6[[#All],[Location]],MATCH(RecordTable[[#This Row],[METRC]],Table6[Tag],0)),"DEAD")</f>
        <v>MOTHER</v>
      </c>
    </row>
    <row r="6921" spans="1:6" x14ac:dyDescent="0.25">
      <c r="A6921" t="s">
        <v>7757</v>
      </c>
      <c r="B6921" t="s">
        <v>2676</v>
      </c>
      <c r="C6921" s="18" t="s">
        <v>7967</v>
      </c>
      <c r="D6921" s="92">
        <v>44112</v>
      </c>
      <c r="E6921" s="92" t="str">
        <f>_xlfn.IFNA(IF(LEFT(VLOOKUP(RecordTable[[#This Row],[METRC]],METRC!A:B,2,FALSE),4)=LEFT(RecordTable[[#This Row],[CloneBarcode]],4),"match","MISMATCH"),"dead")</f>
        <v>match</v>
      </c>
      <c r="F6921" s="92" t="str">
        <f>_xlfn.IFNA(INDEX(Table6[[#All],[Location]],MATCH(RecordTable[[#This Row],[METRC]],Table6[Tag],0)),"DEAD")</f>
        <v>MINIMOM</v>
      </c>
    </row>
    <row r="6922" spans="1:6" x14ac:dyDescent="0.25">
      <c r="A6922" t="s">
        <v>7752</v>
      </c>
      <c r="B6922" t="s">
        <v>2636</v>
      </c>
      <c r="C6922" s="18" t="s">
        <v>7968</v>
      </c>
      <c r="D6922" s="92">
        <v>44112</v>
      </c>
      <c r="E6922" s="92" t="str">
        <f>_xlfn.IFNA(IF(LEFT(VLOOKUP(RecordTable[[#This Row],[METRC]],METRC!A:B,2,FALSE),4)=LEFT(RecordTable[[#This Row],[CloneBarcode]],4),"match","MISMATCH"),"dead")</f>
        <v>match</v>
      </c>
      <c r="F6922" s="92" t="str">
        <f>_xlfn.IFNA(INDEX(Table6[[#All],[Location]],MATCH(RecordTable[[#This Row],[METRC]],Table6[Tag],0)),"DEAD")</f>
        <v>MOTHER</v>
      </c>
    </row>
    <row r="6923" spans="1:6" x14ac:dyDescent="0.25">
      <c r="A6923" t="s">
        <v>7758</v>
      </c>
      <c r="B6923" t="s">
        <v>2676</v>
      </c>
      <c r="C6923" s="18" t="s">
        <v>7969</v>
      </c>
      <c r="D6923" s="92">
        <v>44112</v>
      </c>
      <c r="E6923" s="92" t="str">
        <f>_xlfn.IFNA(IF(LEFT(VLOOKUP(RecordTable[[#This Row],[METRC]],METRC!A:B,2,FALSE),4)=LEFT(RecordTable[[#This Row],[CloneBarcode]],4),"match","MISMATCH"),"dead")</f>
        <v>match</v>
      </c>
      <c r="F6923" s="92" t="str">
        <f>_xlfn.IFNA(INDEX(Table6[[#All],[Location]],MATCH(RecordTable[[#This Row],[METRC]],Table6[Tag],0)),"DEAD")</f>
        <v>MINIMOM</v>
      </c>
    </row>
    <row r="6924" spans="1:6" x14ac:dyDescent="0.25">
      <c r="A6924" t="s">
        <v>7754</v>
      </c>
      <c r="B6924" t="s">
        <v>2636</v>
      </c>
      <c r="C6924" s="18" t="s">
        <v>7970</v>
      </c>
      <c r="D6924" s="92">
        <v>44112</v>
      </c>
      <c r="E6924" s="92" t="str">
        <f>_xlfn.IFNA(IF(LEFT(VLOOKUP(RecordTable[[#This Row],[METRC]],METRC!A:B,2,FALSE),4)=LEFT(RecordTable[[#This Row],[CloneBarcode]],4),"match","MISMATCH"),"dead")</f>
        <v>match</v>
      </c>
      <c r="F6924" s="92" t="str">
        <f>_xlfn.IFNA(INDEX(Table6[[#All],[Location]],MATCH(RecordTable[[#This Row],[METRC]],Table6[Tag],0)),"DEAD")</f>
        <v>MOTHER</v>
      </c>
    </row>
    <row r="6925" spans="1:6" x14ac:dyDescent="0.25">
      <c r="A6925" t="s">
        <v>7772</v>
      </c>
      <c r="B6925" t="s">
        <v>283</v>
      </c>
      <c r="C6925" s="18" t="s">
        <v>7971</v>
      </c>
      <c r="D6925" s="92">
        <v>44112</v>
      </c>
      <c r="E6925" s="92" t="str">
        <f>_xlfn.IFNA(IF(LEFT(VLOOKUP(RecordTable[[#This Row],[METRC]],METRC!A:B,2,FALSE),4)=LEFT(RecordTable[[#This Row],[CloneBarcode]],4),"match","MISMATCH"),"dead")</f>
        <v>match</v>
      </c>
      <c r="F6925" s="92" t="str">
        <f>_xlfn.IFNA(INDEX(Table6[[#All],[Location]],MATCH(RecordTable[[#This Row],[METRC]],Table6[Tag],0)),"DEAD")</f>
        <v>MOTHER</v>
      </c>
    </row>
    <row r="6926" spans="1:6" x14ac:dyDescent="0.25">
      <c r="A6926" t="s">
        <v>7720</v>
      </c>
      <c r="B6926" t="s">
        <v>2649</v>
      </c>
      <c r="C6926" s="18" t="s">
        <v>7972</v>
      </c>
      <c r="D6926" s="92">
        <v>44112</v>
      </c>
      <c r="E6926" s="92" t="str">
        <f>_xlfn.IFNA(IF(LEFT(VLOOKUP(RecordTable[[#This Row],[METRC]],METRC!A:B,2,FALSE),4)=LEFT(RecordTable[[#This Row],[CloneBarcode]],4),"match","MISMATCH"),"dead")</f>
        <v>match</v>
      </c>
      <c r="F6926" s="92" t="str">
        <f>_xlfn.IFNA(INDEX(Table6[[#All],[Location]],MATCH(RecordTable[[#This Row],[METRC]],Table6[Tag],0)),"DEAD")</f>
        <v>MOTHER</v>
      </c>
    </row>
    <row r="6927" spans="1:6" x14ac:dyDescent="0.25">
      <c r="A6927" t="s">
        <v>7753</v>
      </c>
      <c r="B6927" t="s">
        <v>2636</v>
      </c>
      <c r="C6927" s="18" t="s">
        <v>7973</v>
      </c>
      <c r="D6927" s="92">
        <v>44112</v>
      </c>
      <c r="E6927" s="92" t="str">
        <f>_xlfn.IFNA(IF(LEFT(VLOOKUP(RecordTable[[#This Row],[METRC]],METRC!A:B,2,FALSE),4)=LEFT(RecordTable[[#This Row],[CloneBarcode]],4),"match","MISMATCH"),"dead")</f>
        <v>match</v>
      </c>
      <c r="F6927" s="92" t="str">
        <f>_xlfn.IFNA(INDEX(Table6[[#All],[Location]],MATCH(RecordTable[[#This Row],[METRC]],Table6[Tag],0)),"DEAD")</f>
        <v>MOTHER</v>
      </c>
    </row>
    <row r="6928" spans="1:6" x14ac:dyDescent="0.25">
      <c r="A6928" t="s">
        <v>7751</v>
      </c>
      <c r="B6928" t="s">
        <v>2636</v>
      </c>
      <c r="C6928" s="18" t="s">
        <v>7974</v>
      </c>
      <c r="D6928" s="92">
        <v>44112</v>
      </c>
      <c r="E6928" s="92" t="str">
        <f>_xlfn.IFNA(IF(LEFT(VLOOKUP(RecordTable[[#This Row],[METRC]],METRC!A:B,2,FALSE),4)=LEFT(RecordTable[[#This Row],[CloneBarcode]],4),"match","MISMATCH"),"dead")</f>
        <v>match</v>
      </c>
      <c r="F6928" s="92" t="str">
        <f>_xlfn.IFNA(INDEX(Table6[[#All],[Location]],MATCH(RecordTable[[#This Row],[METRC]],Table6[Tag],0)),"DEAD")</f>
        <v>MOTHER</v>
      </c>
    </row>
    <row r="6929" spans="1:6" x14ac:dyDescent="0.25">
      <c r="A6929" t="s">
        <v>7770</v>
      </c>
      <c r="B6929" t="s">
        <v>2667</v>
      </c>
      <c r="C6929" s="18" t="s">
        <v>7975</v>
      </c>
      <c r="D6929" s="92">
        <v>44112</v>
      </c>
      <c r="E6929" s="92" t="str">
        <f>_xlfn.IFNA(IF(LEFT(VLOOKUP(RecordTable[[#This Row],[METRC]],METRC!A:B,2,FALSE),4)=LEFT(RecordTable[[#This Row],[CloneBarcode]],4),"match","MISMATCH"),"dead")</f>
        <v>match</v>
      </c>
      <c r="F6929" s="92" t="str">
        <f>_xlfn.IFNA(INDEX(Table6[[#All],[Location]],MATCH(RecordTable[[#This Row],[METRC]],Table6[Tag],0)),"DEAD")</f>
        <v>MOTHER</v>
      </c>
    </row>
    <row r="6930" spans="1:6" x14ac:dyDescent="0.25">
      <c r="A6930" t="s">
        <v>7719</v>
      </c>
      <c r="B6930" t="s">
        <v>2649</v>
      </c>
      <c r="C6930" s="18" t="s">
        <v>7976</v>
      </c>
      <c r="D6930" s="92">
        <v>44112</v>
      </c>
      <c r="E6930" s="92" t="str">
        <f>_xlfn.IFNA(IF(LEFT(VLOOKUP(RecordTable[[#This Row],[METRC]],METRC!A:B,2,FALSE),4)=LEFT(RecordTable[[#This Row],[CloneBarcode]],4),"match","MISMATCH"),"dead")</f>
        <v>match</v>
      </c>
      <c r="F6930" s="92" t="str">
        <f>_xlfn.IFNA(INDEX(Table6[[#All],[Location]],MATCH(RecordTable[[#This Row],[METRC]],Table6[Tag],0)),"DEAD")</f>
        <v>MOTHER</v>
      </c>
    </row>
    <row r="6931" spans="1:6" x14ac:dyDescent="0.25">
      <c r="A6931" t="s">
        <v>7760</v>
      </c>
      <c r="B6931" t="s">
        <v>62</v>
      </c>
      <c r="C6931" s="18" t="s">
        <v>7977</v>
      </c>
      <c r="D6931" s="92">
        <v>44112</v>
      </c>
      <c r="E6931" s="92" t="str">
        <f>_xlfn.IFNA(IF(LEFT(VLOOKUP(RecordTable[[#This Row],[METRC]],METRC!A:B,2,FALSE),4)=LEFT(RecordTable[[#This Row],[CloneBarcode]],4),"match","MISMATCH"),"dead")</f>
        <v>match</v>
      </c>
      <c r="F6931" s="92" t="str">
        <f>_xlfn.IFNA(INDEX(Table6[[#All],[Location]],MATCH(RecordTable[[#This Row],[METRC]],Table6[Tag],0)),"DEAD")</f>
        <v>MINIMOM</v>
      </c>
    </row>
    <row r="6932" spans="1:6" x14ac:dyDescent="0.25">
      <c r="A6932" t="s">
        <v>7742</v>
      </c>
      <c r="B6932" t="s">
        <v>2679</v>
      </c>
      <c r="C6932" s="18" t="s">
        <v>7978</v>
      </c>
      <c r="D6932" s="92">
        <v>44112</v>
      </c>
      <c r="E6932" s="92" t="str">
        <f>_xlfn.IFNA(IF(LEFT(VLOOKUP(RecordTable[[#This Row],[METRC]],METRC!A:B,2,FALSE),4)=LEFT(RecordTable[[#This Row],[CloneBarcode]],4),"match","MISMATCH"),"dead")</f>
        <v>match</v>
      </c>
      <c r="F6932" s="92" t="str">
        <f>_xlfn.IFNA(INDEX(Table6[[#All],[Location]],MATCH(RecordTable[[#This Row],[METRC]],Table6[Tag],0)),"DEAD")</f>
        <v>MINIMOM</v>
      </c>
    </row>
    <row r="6933" spans="1:6" x14ac:dyDescent="0.25">
      <c r="A6933" t="s">
        <v>7768</v>
      </c>
      <c r="B6933" t="s">
        <v>2667</v>
      </c>
      <c r="C6933" s="18" t="s">
        <v>7979</v>
      </c>
      <c r="D6933" s="92">
        <v>44112</v>
      </c>
      <c r="E6933" s="92" t="str">
        <f>_xlfn.IFNA(IF(LEFT(VLOOKUP(RecordTable[[#This Row],[METRC]],METRC!A:B,2,FALSE),4)=LEFT(RecordTable[[#This Row],[CloneBarcode]],4),"match","MISMATCH"),"dead")</f>
        <v>match</v>
      </c>
      <c r="F6933" s="92" t="str">
        <f>_xlfn.IFNA(INDEX(Table6[[#All],[Location]],MATCH(RecordTable[[#This Row],[METRC]],Table6[Tag],0)),"DEAD")</f>
        <v>MOTHER</v>
      </c>
    </row>
    <row r="6934" spans="1:6" x14ac:dyDescent="0.25">
      <c r="A6934" t="s">
        <v>7690</v>
      </c>
      <c r="B6934" t="s">
        <v>2629</v>
      </c>
      <c r="C6934" s="18" t="s">
        <v>7815</v>
      </c>
      <c r="D6934" s="92">
        <v>44112</v>
      </c>
      <c r="E6934" s="92" t="str">
        <f>_xlfn.IFNA(IF(LEFT(VLOOKUP(RecordTable[[#This Row],[METRC]],METRC!A:B,2,FALSE),4)=LEFT(RecordTable[[#This Row],[CloneBarcode]],4),"match","MISMATCH"),"dead")</f>
        <v>match</v>
      </c>
      <c r="F6934" s="92" t="str">
        <f>_xlfn.IFNA(INDEX(Table6[[#All],[Location]],MATCH(RecordTable[[#This Row],[METRC]],Table6[Tag],0)),"DEAD")</f>
        <v>MOTHER</v>
      </c>
    </row>
    <row r="6935" spans="1:6" x14ac:dyDescent="0.25">
      <c r="A6935" t="s">
        <v>7769</v>
      </c>
      <c r="B6935" t="s">
        <v>2667</v>
      </c>
      <c r="C6935" s="18" t="s">
        <v>7980</v>
      </c>
      <c r="D6935" s="92">
        <v>44112</v>
      </c>
      <c r="E6935" s="92" t="str">
        <f>_xlfn.IFNA(IF(LEFT(VLOOKUP(RecordTable[[#This Row],[METRC]],METRC!A:B,2,FALSE),4)=LEFT(RecordTable[[#This Row],[CloneBarcode]],4),"match","MISMATCH"),"dead")</f>
        <v>match</v>
      </c>
      <c r="F6935" s="92" t="str">
        <f>_xlfn.IFNA(INDEX(Table6[[#All],[Location]],MATCH(RecordTable[[#This Row],[METRC]],Table6[Tag],0)),"DEAD")</f>
        <v>MOTHER</v>
      </c>
    </row>
    <row r="6936" spans="1:6" x14ac:dyDescent="0.25">
      <c r="A6936" t="s">
        <v>7656</v>
      </c>
      <c r="B6936" t="s">
        <v>2693</v>
      </c>
      <c r="C6936" s="18" t="s">
        <v>7814</v>
      </c>
      <c r="D6936" s="92">
        <v>44112</v>
      </c>
      <c r="E6936" s="92" t="str">
        <f>_xlfn.IFNA(IF(LEFT(VLOOKUP(RecordTable[[#This Row],[METRC]],METRC!A:B,2,FALSE),4)=LEFT(RecordTable[[#This Row],[CloneBarcode]],4),"match","MISMATCH"),"dead")</f>
        <v>match</v>
      </c>
      <c r="F6936" s="92" t="str">
        <f>_xlfn.IFNA(INDEX(Table6[[#All],[Location]],MATCH(RecordTable[[#This Row],[METRC]],Table6[Tag],0)),"DEAD")</f>
        <v>MOTHER</v>
      </c>
    </row>
    <row r="6937" spans="1:6" x14ac:dyDescent="0.25">
      <c r="A6937" t="s">
        <v>7652</v>
      </c>
      <c r="B6937" t="s">
        <v>2676</v>
      </c>
      <c r="C6937" s="18" t="s">
        <v>7818</v>
      </c>
      <c r="D6937" s="92">
        <v>44112</v>
      </c>
      <c r="E6937" s="92" t="str">
        <f>_xlfn.IFNA(IF(LEFT(VLOOKUP(RecordTable[[#This Row],[METRC]],METRC!A:B,2,FALSE),4)=LEFT(RecordTable[[#This Row],[CloneBarcode]],4),"match","MISMATCH"),"dead")</f>
        <v>match</v>
      </c>
      <c r="F6937" s="92" t="str">
        <f>_xlfn.IFNA(INDEX(Table6[[#All],[Location]],MATCH(RecordTable[[#This Row],[METRC]],Table6[Tag],0)),"DEAD")</f>
        <v>MOTHER</v>
      </c>
    </row>
    <row r="6938" spans="1:6" x14ac:dyDescent="0.25">
      <c r="A6938" t="s">
        <v>7654</v>
      </c>
      <c r="B6938" t="s">
        <v>2693</v>
      </c>
      <c r="C6938" s="18" t="s">
        <v>7817</v>
      </c>
      <c r="D6938" s="92">
        <v>44112</v>
      </c>
      <c r="E6938" s="92" t="str">
        <f>_xlfn.IFNA(IF(LEFT(VLOOKUP(RecordTable[[#This Row],[METRC]],METRC!A:B,2,FALSE),4)=LEFT(RecordTable[[#This Row],[CloneBarcode]],4),"match","MISMATCH"),"dead")</f>
        <v>match</v>
      </c>
      <c r="F6938" s="92" t="str">
        <f>_xlfn.IFNA(INDEX(Table6[[#All],[Location]],MATCH(RecordTable[[#This Row],[METRC]],Table6[Tag],0)),"DEAD")</f>
        <v>MOTHER</v>
      </c>
    </row>
    <row r="6939" spans="1:6" x14ac:dyDescent="0.25">
      <c r="A6939" t="s">
        <v>7655</v>
      </c>
      <c r="B6939" t="s">
        <v>2693</v>
      </c>
      <c r="C6939" s="18" t="s">
        <v>7821</v>
      </c>
      <c r="D6939" s="92">
        <v>44112</v>
      </c>
      <c r="E6939" s="92" t="str">
        <f>_xlfn.IFNA(IF(LEFT(VLOOKUP(RecordTable[[#This Row],[METRC]],METRC!A:B,2,FALSE),4)=LEFT(RecordTable[[#This Row],[CloneBarcode]],4),"match","MISMATCH"),"dead")</f>
        <v>match</v>
      </c>
      <c r="F6939" s="92" t="str">
        <f>_xlfn.IFNA(INDEX(Table6[[#All],[Location]],MATCH(RecordTable[[#This Row],[METRC]],Table6[Tag],0)),"DEAD")</f>
        <v>MOTHER</v>
      </c>
    </row>
    <row r="6940" spans="1:6" x14ac:dyDescent="0.25">
      <c r="A6940" t="s">
        <v>7639</v>
      </c>
      <c r="B6940" t="s">
        <v>2794</v>
      </c>
      <c r="C6940" s="18" t="s">
        <v>7778</v>
      </c>
      <c r="D6940" s="92">
        <v>44112</v>
      </c>
      <c r="E6940" s="92" t="str">
        <f>_xlfn.IFNA(IF(LEFT(VLOOKUP(RecordTable[[#This Row],[METRC]],METRC!A:B,2,FALSE),4)=LEFT(RecordTable[[#This Row],[CloneBarcode]],4),"match","MISMATCH"),"dead")</f>
        <v>match</v>
      </c>
      <c r="F6940" s="92" t="str">
        <f>_xlfn.IFNA(INDEX(Table6[[#All],[Location]],MATCH(RecordTable[[#This Row],[METRC]],Table6[Tag],0)),"DEAD")</f>
        <v>MOTHER</v>
      </c>
    </row>
    <row r="6941" spans="1:6" x14ac:dyDescent="0.25">
      <c r="A6941" t="s">
        <v>7683</v>
      </c>
      <c r="B6941" t="s">
        <v>2659</v>
      </c>
      <c r="C6941" s="18" t="s">
        <v>7779</v>
      </c>
      <c r="D6941" s="92">
        <v>44112</v>
      </c>
      <c r="E6941" s="92" t="str">
        <f>_xlfn.IFNA(IF(LEFT(VLOOKUP(RecordTable[[#This Row],[METRC]],METRC!A:B,2,FALSE),4)=LEFT(RecordTable[[#This Row],[CloneBarcode]],4),"match","MISMATCH"),"dead")</f>
        <v>match</v>
      </c>
      <c r="F6941" s="92" t="str">
        <f>_xlfn.IFNA(INDEX(Table6[[#All],[Location]],MATCH(RecordTable[[#This Row],[METRC]],Table6[Tag],0)),"DEAD")</f>
        <v>MOTHER</v>
      </c>
    </row>
    <row r="6942" spans="1:6" x14ac:dyDescent="0.25">
      <c r="A6942" t="s">
        <v>7649</v>
      </c>
      <c r="B6942" t="s">
        <v>2734</v>
      </c>
      <c r="C6942" s="18" t="s">
        <v>7782</v>
      </c>
      <c r="D6942" s="92">
        <v>44112</v>
      </c>
      <c r="E6942" s="92" t="str">
        <f>_xlfn.IFNA(IF(LEFT(VLOOKUP(RecordTable[[#This Row],[METRC]],METRC!A:B,2,FALSE),4)=LEFT(RecordTable[[#This Row],[CloneBarcode]],4),"match","MISMATCH"),"dead")</f>
        <v>match</v>
      </c>
      <c r="F6942" s="92" t="str">
        <f>_xlfn.IFNA(INDEX(Table6[[#All],[Location]],MATCH(RecordTable[[#This Row],[METRC]],Table6[Tag],0)),"DEAD")</f>
        <v>MOTHER</v>
      </c>
    </row>
    <row r="6943" spans="1:6" x14ac:dyDescent="0.25">
      <c r="A6943" t="s">
        <v>7672</v>
      </c>
      <c r="B6943" t="s">
        <v>117</v>
      </c>
      <c r="C6943" s="18" t="s">
        <v>7784</v>
      </c>
      <c r="D6943" s="92">
        <v>44112</v>
      </c>
      <c r="E6943" s="92" t="str">
        <f>_xlfn.IFNA(IF(LEFT(VLOOKUP(RecordTable[[#This Row],[METRC]],METRC!A:B,2,FALSE),4)=LEFT(RecordTable[[#This Row],[CloneBarcode]],4),"match","MISMATCH"),"dead")</f>
        <v>match</v>
      </c>
      <c r="F6943" s="92" t="str">
        <f>_xlfn.IFNA(INDEX(Table6[[#All],[Location]],MATCH(RecordTable[[#This Row],[METRC]],Table6[Tag],0)),"DEAD")</f>
        <v>MOTHER</v>
      </c>
    </row>
    <row r="6944" spans="1:6" x14ac:dyDescent="0.25">
      <c r="A6944" t="s">
        <v>7688</v>
      </c>
      <c r="B6944" t="s">
        <v>2629</v>
      </c>
      <c r="C6944" s="18" t="s">
        <v>7789</v>
      </c>
      <c r="D6944" s="92">
        <v>44112</v>
      </c>
      <c r="E6944" s="92" t="str">
        <f>_xlfn.IFNA(IF(LEFT(VLOOKUP(RecordTable[[#This Row],[METRC]],METRC!A:B,2,FALSE),4)=LEFT(RecordTable[[#This Row],[CloneBarcode]],4),"match","MISMATCH"),"dead")</f>
        <v>match</v>
      </c>
      <c r="F6944" s="92" t="str">
        <f>_xlfn.IFNA(INDEX(Table6[[#All],[Location]],MATCH(RecordTable[[#This Row],[METRC]],Table6[Tag],0)),"DEAD")</f>
        <v>MOTHER</v>
      </c>
    </row>
    <row r="6945" spans="1:6" x14ac:dyDescent="0.25">
      <c r="A6945" t="s">
        <v>7660</v>
      </c>
      <c r="B6945" t="s">
        <v>7852</v>
      </c>
      <c r="C6945" s="18" t="s">
        <v>7853</v>
      </c>
      <c r="D6945" s="92">
        <v>44112</v>
      </c>
      <c r="E6945" s="92" t="str">
        <f>_xlfn.IFNA(IF(LEFT(VLOOKUP(RecordTable[[#This Row],[METRC]],METRC!A:B,2,FALSE),4)=LEFT(RecordTable[[#This Row],[CloneBarcode]],4),"match","MISMATCH"),"dead")</f>
        <v>dead</v>
      </c>
      <c r="F6945" s="92" t="str">
        <f>_xlfn.IFNA(INDEX(Table6[[#All],[Location]],MATCH(RecordTable[[#This Row],[METRC]],Table6[Tag],0)),"DEAD")</f>
        <v>DEAD</v>
      </c>
    </row>
    <row r="6946" spans="1:6" x14ac:dyDescent="0.25">
      <c r="A6946" t="s">
        <v>7643</v>
      </c>
      <c r="B6946" t="s">
        <v>2869</v>
      </c>
      <c r="C6946" s="18" t="s">
        <v>7790</v>
      </c>
      <c r="D6946" s="92">
        <v>44112</v>
      </c>
      <c r="E6946" s="92" t="str">
        <f>_xlfn.IFNA(IF(LEFT(VLOOKUP(RecordTable[[#This Row],[METRC]],METRC!A:B,2,FALSE),4)=LEFT(RecordTable[[#This Row],[CloneBarcode]],4),"match","MISMATCH"),"dead")</f>
        <v>dead</v>
      </c>
      <c r="F6946" s="92" t="str">
        <f>_xlfn.IFNA(INDEX(Table6[[#All],[Location]],MATCH(RecordTable[[#This Row],[METRC]],Table6[Tag],0)),"DEAD")</f>
        <v>DEAD</v>
      </c>
    </row>
    <row r="6947" spans="1:6" x14ac:dyDescent="0.25">
      <c r="A6947" t="s">
        <v>7673</v>
      </c>
      <c r="B6947" t="s">
        <v>117</v>
      </c>
      <c r="C6947" s="18" t="s">
        <v>7797</v>
      </c>
      <c r="D6947" s="92">
        <v>44112</v>
      </c>
      <c r="E6947" s="92" t="str">
        <f>_xlfn.IFNA(IF(LEFT(VLOOKUP(RecordTable[[#This Row],[METRC]],METRC!A:B,2,FALSE),4)=LEFT(RecordTable[[#This Row],[CloneBarcode]],4),"match","MISMATCH"),"dead")</f>
        <v>match</v>
      </c>
      <c r="F6947" s="92" t="str">
        <f>_xlfn.IFNA(INDEX(Table6[[#All],[Location]],MATCH(RecordTable[[#This Row],[METRC]],Table6[Tag],0)),"DEAD")</f>
        <v>MOTHER</v>
      </c>
    </row>
    <row r="6948" spans="1:6" x14ac:dyDescent="0.25">
      <c r="A6948" t="s">
        <v>7689</v>
      </c>
      <c r="B6948" t="s">
        <v>2629</v>
      </c>
      <c r="C6948" s="18" t="s">
        <v>7802</v>
      </c>
      <c r="D6948" s="92">
        <v>44112</v>
      </c>
      <c r="E6948" s="92" t="str">
        <f>_xlfn.IFNA(IF(LEFT(VLOOKUP(RecordTable[[#This Row],[METRC]],METRC!A:B,2,FALSE),4)=LEFT(RecordTable[[#This Row],[CloneBarcode]],4),"match","MISMATCH"),"dead")</f>
        <v>match</v>
      </c>
      <c r="F6948" s="92" t="str">
        <f>_xlfn.IFNA(INDEX(Table6[[#All],[Location]],MATCH(RecordTable[[#This Row],[METRC]],Table6[Tag],0)),"DEAD")</f>
        <v>MOTHER</v>
      </c>
    </row>
    <row r="6949" spans="1:6" x14ac:dyDescent="0.25">
      <c r="A6949" t="s">
        <v>7666</v>
      </c>
      <c r="B6949" t="s">
        <v>2639</v>
      </c>
      <c r="C6949" s="18" t="s">
        <v>7793</v>
      </c>
      <c r="D6949" s="92">
        <v>44112</v>
      </c>
      <c r="E6949" s="92" t="str">
        <f>_xlfn.IFNA(IF(LEFT(VLOOKUP(RecordTable[[#This Row],[METRC]],METRC!A:B,2,FALSE),4)=LEFT(RecordTable[[#This Row],[CloneBarcode]],4),"match","MISMATCH"),"dead")</f>
        <v>match</v>
      </c>
      <c r="F6949" s="92" t="str">
        <f>_xlfn.IFNA(INDEX(Table6[[#All],[Location]],MATCH(RecordTable[[#This Row],[METRC]],Table6[Tag],0)),"DEAD")</f>
        <v>MOTHER</v>
      </c>
    </row>
    <row r="6950" spans="1:6" x14ac:dyDescent="0.25">
      <c r="A6950" t="s">
        <v>7640</v>
      </c>
      <c r="B6950" t="s">
        <v>2820</v>
      </c>
      <c r="C6950" s="18" t="s">
        <v>7803</v>
      </c>
      <c r="D6950" s="92">
        <v>44112</v>
      </c>
      <c r="E6950" s="92" t="str">
        <f>_xlfn.IFNA(IF(LEFT(VLOOKUP(RecordTable[[#This Row],[METRC]],METRC!A:B,2,FALSE),4)=LEFT(RecordTable[[#This Row],[CloneBarcode]],4),"match","MISMATCH"),"dead")</f>
        <v>match</v>
      </c>
      <c r="F6950" s="92" t="str">
        <f>_xlfn.IFNA(INDEX(Table6[[#All],[Location]],MATCH(RecordTable[[#This Row],[METRC]],Table6[Tag],0)),"DEAD")</f>
        <v>MINIMOM</v>
      </c>
    </row>
    <row r="6951" spans="1:6" x14ac:dyDescent="0.25">
      <c r="A6951" t="s">
        <v>7680</v>
      </c>
      <c r="B6951" t="s">
        <v>2672</v>
      </c>
      <c r="C6951" s="18" t="s">
        <v>7787</v>
      </c>
      <c r="D6951" s="92">
        <v>44112</v>
      </c>
      <c r="E6951" s="92" t="str">
        <f>_xlfn.IFNA(IF(LEFT(VLOOKUP(RecordTable[[#This Row],[METRC]],METRC!A:B,2,FALSE),4)=LEFT(RecordTable[[#This Row],[CloneBarcode]],4),"match","MISMATCH"),"dead")</f>
        <v>match</v>
      </c>
      <c r="F6951" s="92" t="str">
        <f>_xlfn.IFNA(INDEX(Table6[[#All],[Location]],MATCH(RecordTable[[#This Row],[METRC]],Table6[Tag],0)),"DEAD")</f>
        <v>MOTHER</v>
      </c>
    </row>
    <row r="6952" spans="1:6" x14ac:dyDescent="0.25">
      <c r="A6952" t="s">
        <v>7645</v>
      </c>
      <c r="B6952" t="s">
        <v>2734</v>
      </c>
      <c r="C6952" s="18" t="s">
        <v>7798</v>
      </c>
      <c r="D6952" s="92">
        <v>44112</v>
      </c>
      <c r="E6952" s="92" t="str">
        <f>_xlfn.IFNA(IF(LEFT(VLOOKUP(RecordTable[[#This Row],[METRC]],METRC!A:B,2,FALSE),4)=LEFT(RecordTable[[#This Row],[CloneBarcode]],4),"match","MISMATCH"),"dead")</f>
        <v>match</v>
      </c>
      <c r="F6952" s="92" t="str">
        <f>_xlfn.IFNA(INDEX(Table6[[#All],[Location]],MATCH(RecordTable[[#This Row],[METRC]],Table6[Tag],0)),"DEAD")</f>
        <v>MOTHER</v>
      </c>
    </row>
    <row r="6953" spans="1:6" x14ac:dyDescent="0.25">
      <c r="A6953" t="s">
        <v>7675</v>
      </c>
      <c r="B6953" t="s">
        <v>2672</v>
      </c>
      <c r="C6953" s="18" t="s">
        <v>7799</v>
      </c>
      <c r="D6953" s="92">
        <v>44112</v>
      </c>
      <c r="E6953" s="92" t="str">
        <f>_xlfn.IFNA(IF(LEFT(VLOOKUP(RecordTable[[#This Row],[METRC]],METRC!A:B,2,FALSE),4)=LEFT(RecordTable[[#This Row],[CloneBarcode]],4),"match","MISMATCH"),"dead")</f>
        <v>match</v>
      </c>
      <c r="F6953" s="92" t="str">
        <f>_xlfn.IFNA(INDEX(Table6[[#All],[Location]],MATCH(RecordTable[[#This Row],[METRC]],Table6[Tag],0)),"DEAD")</f>
        <v>MINIMOM</v>
      </c>
    </row>
    <row r="6954" spans="1:6" x14ac:dyDescent="0.25">
      <c r="A6954" t="s">
        <v>7671</v>
      </c>
      <c r="B6954" t="s">
        <v>117</v>
      </c>
      <c r="C6954" s="18" t="s">
        <v>7800</v>
      </c>
      <c r="D6954" s="92">
        <v>44112</v>
      </c>
      <c r="E6954" s="92" t="str">
        <f>_xlfn.IFNA(IF(LEFT(VLOOKUP(RecordTable[[#This Row],[METRC]],METRC!A:B,2,FALSE),4)=LEFT(RecordTable[[#This Row],[CloneBarcode]],4),"match","MISMATCH"),"dead")</f>
        <v>match</v>
      </c>
      <c r="F6954" s="92" t="str">
        <f>_xlfn.IFNA(INDEX(Table6[[#All],[Location]],MATCH(RecordTable[[#This Row],[METRC]],Table6[Tag],0)),"DEAD")</f>
        <v>MOTHER</v>
      </c>
    </row>
    <row r="6955" spans="1:6" x14ac:dyDescent="0.25">
      <c r="A6955" t="s">
        <v>7678</v>
      </c>
      <c r="B6955" t="s">
        <v>2672</v>
      </c>
      <c r="C6955" s="18" t="s">
        <v>7801</v>
      </c>
      <c r="D6955" s="92">
        <v>44112</v>
      </c>
      <c r="E6955" s="92" t="str">
        <f>_xlfn.IFNA(IF(LEFT(VLOOKUP(RecordTable[[#This Row],[METRC]],METRC!A:B,2,FALSE),4)=LEFT(RecordTable[[#This Row],[CloneBarcode]],4),"match","MISMATCH"),"dead")</f>
        <v>match</v>
      </c>
      <c r="F6955" s="92" t="str">
        <f>_xlfn.IFNA(INDEX(Table6[[#All],[Location]],MATCH(RecordTable[[#This Row],[METRC]],Table6[Tag],0)),"DEAD")</f>
        <v>MOTHER</v>
      </c>
    </row>
    <row r="6956" spans="1:6" x14ac:dyDescent="0.25">
      <c r="A6956" t="s">
        <v>7677</v>
      </c>
      <c r="B6956" t="s">
        <v>2672</v>
      </c>
      <c r="C6956" s="18" t="s">
        <v>7804</v>
      </c>
      <c r="D6956" s="92">
        <v>44112</v>
      </c>
      <c r="E6956" s="92" t="str">
        <f>_xlfn.IFNA(IF(LEFT(VLOOKUP(RecordTable[[#This Row],[METRC]],METRC!A:B,2,FALSE),4)=LEFT(RecordTable[[#This Row],[CloneBarcode]],4),"match","MISMATCH"),"dead")</f>
        <v>match</v>
      </c>
      <c r="F6956" s="92" t="str">
        <f>_xlfn.IFNA(INDEX(Table6[[#All],[Location]],MATCH(RecordTable[[#This Row],[METRC]],Table6[Tag],0)),"DEAD")</f>
        <v>MOTHER</v>
      </c>
    </row>
    <row r="6957" spans="1:6" x14ac:dyDescent="0.25">
      <c r="A6957" t="s">
        <v>7644</v>
      </c>
      <c r="B6957" t="s">
        <v>2865</v>
      </c>
      <c r="C6957" s="18" t="s">
        <v>7805</v>
      </c>
      <c r="D6957" s="92">
        <v>44112</v>
      </c>
      <c r="E6957" s="92" t="str">
        <f>_xlfn.IFNA(IF(LEFT(VLOOKUP(RecordTable[[#This Row],[METRC]],METRC!A:B,2,FALSE),4)=LEFT(RecordTable[[#This Row],[CloneBarcode]],4),"match","MISMATCH"),"dead")</f>
        <v>match</v>
      </c>
      <c r="F6957" s="92" t="str">
        <f>_xlfn.IFNA(INDEX(Table6[[#All],[Location]],MATCH(RecordTable[[#This Row],[METRC]],Table6[Tag],0)),"DEAD")</f>
        <v>MOTHER</v>
      </c>
    </row>
    <row r="6958" spans="1:6" x14ac:dyDescent="0.25">
      <c r="A6958" t="s">
        <v>7659</v>
      </c>
      <c r="B6958" t="s">
        <v>7851</v>
      </c>
      <c r="C6958" s="18" t="s">
        <v>7854</v>
      </c>
      <c r="D6958" s="92">
        <v>44112</v>
      </c>
      <c r="E6958" s="92" t="str">
        <f>_xlfn.IFNA(IF(LEFT(VLOOKUP(RecordTable[[#This Row],[METRC]],METRC!A:B,2,FALSE),4)=LEFT(RecordTable[[#This Row],[CloneBarcode]],4),"match","MISMATCH"),"dead")</f>
        <v>match</v>
      </c>
      <c r="F6958" s="92" t="str">
        <f>_xlfn.IFNA(INDEX(Table6[[#All],[Location]],MATCH(RecordTable[[#This Row],[METRC]],Table6[Tag],0)),"DEAD")</f>
        <v>MINIMOM</v>
      </c>
    </row>
    <row r="6959" spans="1:6" x14ac:dyDescent="0.25">
      <c r="A6959" t="s">
        <v>7679</v>
      </c>
      <c r="B6959" t="s">
        <v>2672</v>
      </c>
      <c r="C6959" s="18" t="s">
        <v>7807</v>
      </c>
      <c r="D6959" s="92">
        <v>44112</v>
      </c>
      <c r="E6959" s="92" t="str">
        <f>_xlfn.IFNA(IF(LEFT(VLOOKUP(RecordTable[[#This Row],[METRC]],METRC!A:B,2,FALSE),4)=LEFT(RecordTable[[#This Row],[CloneBarcode]],4),"match","MISMATCH"),"dead")</f>
        <v>match</v>
      </c>
      <c r="F6959" s="92" t="str">
        <f>_xlfn.IFNA(INDEX(Table6[[#All],[Location]],MATCH(RecordTable[[#This Row],[METRC]],Table6[Tag],0)),"DEAD")</f>
        <v>MOTHER</v>
      </c>
    </row>
    <row r="6960" spans="1:6" x14ac:dyDescent="0.25">
      <c r="A6960" t="s">
        <v>7711</v>
      </c>
      <c r="B6960" t="s">
        <v>7844</v>
      </c>
      <c r="C6960" s="18" t="s">
        <v>7846</v>
      </c>
      <c r="D6960" s="92">
        <v>44112</v>
      </c>
      <c r="E6960" s="92" t="str">
        <f>_xlfn.IFNA(IF(LEFT(VLOOKUP(RecordTable[[#This Row],[METRC]],METRC!A:B,2,FALSE),4)=LEFT(RecordTable[[#This Row],[CloneBarcode]],4),"match","MISMATCH"),"dead")</f>
        <v>match</v>
      </c>
      <c r="F6960" s="92" t="str">
        <f>_xlfn.IFNA(INDEX(Table6[[#All],[Location]],MATCH(RecordTable[[#This Row],[METRC]],Table6[Tag],0)),"DEAD")</f>
        <v>MOTHER</v>
      </c>
    </row>
    <row r="6961" spans="1:6" x14ac:dyDescent="0.25">
      <c r="A6961" t="s">
        <v>7712</v>
      </c>
      <c r="B6961" t="s">
        <v>7844</v>
      </c>
      <c r="C6961" s="18" t="s">
        <v>7847</v>
      </c>
      <c r="D6961" s="92">
        <v>44112</v>
      </c>
      <c r="E6961" s="92" t="str">
        <f>_xlfn.IFNA(IF(LEFT(VLOOKUP(RecordTable[[#This Row],[METRC]],METRC!A:B,2,FALSE),4)=LEFT(RecordTable[[#This Row],[CloneBarcode]],4),"match","MISMATCH"),"dead")</f>
        <v>match</v>
      </c>
      <c r="F6961" s="92" t="str">
        <f>_xlfn.IFNA(INDEX(Table6[[#All],[Location]],MATCH(RecordTable[[#This Row],[METRC]],Table6[Tag],0)),"DEAD")</f>
        <v>MOTHER</v>
      </c>
    </row>
    <row r="6962" spans="1:6" x14ac:dyDescent="0.25">
      <c r="A6962" t="s">
        <v>7713</v>
      </c>
      <c r="B6962" t="s">
        <v>7844</v>
      </c>
      <c r="C6962" s="18" t="s">
        <v>7848</v>
      </c>
      <c r="D6962" s="92">
        <v>44112</v>
      </c>
      <c r="E6962" s="92" t="str">
        <f>_xlfn.IFNA(IF(LEFT(VLOOKUP(RecordTable[[#This Row],[METRC]],METRC!A:B,2,FALSE),4)=LEFT(RecordTable[[#This Row],[CloneBarcode]],4),"match","MISMATCH"),"dead")</f>
        <v>match</v>
      </c>
      <c r="F6962" s="92" t="str">
        <f>_xlfn.IFNA(INDEX(Table6[[#All],[Location]],MATCH(RecordTable[[#This Row],[METRC]],Table6[Tag],0)),"DEAD")</f>
        <v>MOTHER</v>
      </c>
    </row>
    <row r="6963" spans="1:6" x14ac:dyDescent="0.25">
      <c r="A6963" t="s">
        <v>7714</v>
      </c>
      <c r="B6963" t="s">
        <v>7844</v>
      </c>
      <c r="C6963" s="18" t="s">
        <v>7849</v>
      </c>
      <c r="D6963" s="92">
        <v>44112</v>
      </c>
      <c r="E6963" s="92" t="str">
        <f>_xlfn.IFNA(IF(LEFT(VLOOKUP(RecordTable[[#This Row],[METRC]],METRC!A:B,2,FALSE),4)=LEFT(RecordTable[[#This Row],[CloneBarcode]],4),"match","MISMATCH"),"dead")</f>
        <v>match</v>
      </c>
      <c r="F6963" s="92" t="str">
        <f>_xlfn.IFNA(INDEX(Table6[[#All],[Location]],MATCH(RecordTable[[#This Row],[METRC]],Table6[Tag],0)),"DEAD")</f>
        <v>MOTHER</v>
      </c>
    </row>
    <row r="6964" spans="1:6" x14ac:dyDescent="0.25">
      <c r="A6964" t="s">
        <v>7664</v>
      </c>
      <c r="B6964" t="s">
        <v>2715</v>
      </c>
      <c r="C6964" s="18" t="s">
        <v>7813</v>
      </c>
      <c r="D6964" s="92">
        <v>44112</v>
      </c>
      <c r="E6964" s="92" t="str">
        <f>_xlfn.IFNA(IF(LEFT(VLOOKUP(RecordTable[[#This Row],[METRC]],METRC!A:B,2,FALSE),4)=LEFT(RecordTable[[#This Row],[CloneBarcode]],4),"match","MISMATCH"),"dead")</f>
        <v>match</v>
      </c>
      <c r="F6964" s="92" t="str">
        <f>_xlfn.IFNA(INDEX(Table6[[#All],[Location]],MATCH(RecordTable[[#This Row],[METRC]],Table6[Tag],0)),"DEAD")</f>
        <v>MOTHER</v>
      </c>
    </row>
    <row r="6965" spans="1:6" x14ac:dyDescent="0.25">
      <c r="A6965" t="s">
        <v>7665</v>
      </c>
      <c r="B6965" t="s">
        <v>2715</v>
      </c>
      <c r="C6965" s="18" t="s">
        <v>7823</v>
      </c>
      <c r="D6965" s="92">
        <v>44112</v>
      </c>
      <c r="E6965" s="92" t="str">
        <f>_xlfn.IFNA(IF(LEFT(VLOOKUP(RecordTable[[#This Row],[METRC]],METRC!A:B,2,FALSE),4)=LEFT(RecordTable[[#This Row],[CloneBarcode]],4),"match","MISMATCH"),"dead")</f>
        <v>match</v>
      </c>
      <c r="F6965" s="92" t="str">
        <f>_xlfn.IFNA(INDEX(Table6[[#All],[Location]],MATCH(RecordTable[[#This Row],[METRC]],Table6[Tag],0)),"DEAD")</f>
        <v>MOTHER</v>
      </c>
    </row>
    <row r="6966" spans="1:6" x14ac:dyDescent="0.25">
      <c r="A6966" t="s">
        <v>7637</v>
      </c>
      <c r="B6966" t="s">
        <v>2824</v>
      </c>
      <c r="C6966" s="18" t="s">
        <v>7816</v>
      </c>
      <c r="D6966" s="92">
        <v>44112</v>
      </c>
      <c r="E6966" s="92" t="str">
        <f>_xlfn.IFNA(IF(LEFT(VLOOKUP(RecordTable[[#This Row],[METRC]],METRC!A:B,2,FALSE),4)=LEFT(RecordTable[[#This Row],[CloneBarcode]],4),"match","MISMATCH"),"dead")</f>
        <v>match</v>
      </c>
      <c r="F6966" s="92" t="str">
        <f>_xlfn.IFNA(INDEX(Table6[[#All],[Location]],MATCH(RecordTable[[#This Row],[METRC]],Table6[Tag],0)),"DEAD")</f>
        <v>MOTHER</v>
      </c>
    </row>
    <row r="6967" spans="1:6" x14ac:dyDescent="0.25">
      <c r="A6967" t="s">
        <v>7686</v>
      </c>
      <c r="B6967" t="s">
        <v>2649</v>
      </c>
      <c r="C6967" s="18" t="s">
        <v>7825</v>
      </c>
      <c r="D6967" s="92">
        <v>44112</v>
      </c>
      <c r="E6967" s="92" t="str">
        <f>_xlfn.IFNA(IF(LEFT(VLOOKUP(RecordTable[[#This Row],[METRC]],METRC!A:B,2,FALSE),4)=LEFT(RecordTable[[#This Row],[CloneBarcode]],4),"match","MISMATCH"),"dead")</f>
        <v>dead</v>
      </c>
      <c r="F6967" s="92" t="str">
        <f>_xlfn.IFNA(INDEX(Table6[[#All],[Location]],MATCH(RecordTable[[#This Row],[METRC]],Table6[Tag],0)),"DEAD")</f>
        <v>DEAD</v>
      </c>
    </row>
    <row r="6968" spans="1:6" x14ac:dyDescent="0.25">
      <c r="A6968" t="s">
        <v>7716</v>
      </c>
      <c r="B6968" t="s">
        <v>2645</v>
      </c>
      <c r="C6968" s="18" t="s">
        <v>7822</v>
      </c>
      <c r="D6968" s="92">
        <v>44112</v>
      </c>
      <c r="E6968" s="92" t="str">
        <f>_xlfn.IFNA(IF(LEFT(VLOOKUP(RecordTable[[#This Row],[METRC]],METRC!A:B,2,FALSE),4)=LEFT(RecordTable[[#This Row],[CloneBarcode]],4),"match","MISMATCH"),"dead")</f>
        <v>dead</v>
      </c>
      <c r="F6968" s="92" t="str">
        <f>_xlfn.IFNA(INDEX(Table6[[#All],[Location]],MATCH(RecordTable[[#This Row],[METRC]],Table6[Tag],0)),"DEAD")</f>
        <v>DEAD</v>
      </c>
    </row>
    <row r="6969" spans="1:6" x14ac:dyDescent="0.25">
      <c r="A6969" t="s">
        <v>7642</v>
      </c>
      <c r="B6969" t="s">
        <v>2863</v>
      </c>
      <c r="C6969" s="18" t="s">
        <v>7819</v>
      </c>
      <c r="D6969" s="92">
        <v>44112</v>
      </c>
      <c r="E6969" s="92" t="str">
        <f>_xlfn.IFNA(IF(LEFT(VLOOKUP(RecordTable[[#This Row],[METRC]],METRC!A:B,2,FALSE),4)=LEFT(RecordTable[[#This Row],[CloneBarcode]],4),"match","MISMATCH"),"dead")</f>
        <v>dead</v>
      </c>
      <c r="F6969" s="92" t="str">
        <f>_xlfn.IFNA(INDEX(Table6[[#All],[Location]],MATCH(RecordTable[[#This Row],[METRC]],Table6[Tag],0)),"DEAD")</f>
        <v>DEAD</v>
      </c>
    </row>
    <row r="6970" spans="1:6" x14ac:dyDescent="0.25">
      <c r="A6970" t="s">
        <v>7685</v>
      </c>
      <c r="B6970" t="s">
        <v>2649</v>
      </c>
      <c r="C6970" s="18" t="s">
        <v>7824</v>
      </c>
      <c r="D6970" s="92">
        <v>44112</v>
      </c>
      <c r="E6970" s="92" t="str">
        <f>_xlfn.IFNA(IF(LEFT(VLOOKUP(RecordTable[[#This Row],[METRC]],METRC!A:B,2,FALSE),4)=LEFT(RecordTable[[#This Row],[CloneBarcode]],4),"match","MISMATCH"),"dead")</f>
        <v>match</v>
      </c>
      <c r="F6970" s="92" t="str">
        <f>_xlfn.IFNA(INDEX(Table6[[#All],[Location]],MATCH(RecordTable[[#This Row],[METRC]],Table6[Tag],0)),"DEAD")</f>
        <v>MINIMOM</v>
      </c>
    </row>
    <row r="6971" spans="1:6" x14ac:dyDescent="0.25">
      <c r="A6971" t="s">
        <v>7669</v>
      </c>
      <c r="B6971" t="s">
        <v>283</v>
      </c>
      <c r="C6971" s="18" t="s">
        <v>7827</v>
      </c>
      <c r="D6971" s="92">
        <v>44112</v>
      </c>
      <c r="E6971" s="92" t="str">
        <f>_xlfn.IFNA(IF(LEFT(VLOOKUP(RecordTable[[#This Row],[METRC]],METRC!A:B,2,FALSE),4)=LEFT(RecordTable[[#This Row],[CloneBarcode]],4),"match","MISMATCH"),"dead")</f>
        <v>match</v>
      </c>
      <c r="F6971" s="92" t="str">
        <f>_xlfn.IFNA(INDEX(Table6[[#All],[Location]],MATCH(RecordTable[[#This Row],[METRC]],Table6[Tag],0)),"DEAD")</f>
        <v>MINIMOM</v>
      </c>
    </row>
    <row r="6972" spans="1:6" x14ac:dyDescent="0.25">
      <c r="A6972" t="s">
        <v>7670</v>
      </c>
      <c r="B6972" t="s">
        <v>283</v>
      </c>
      <c r="C6972" s="18" t="s">
        <v>7826</v>
      </c>
      <c r="D6972" s="92">
        <v>44112</v>
      </c>
      <c r="E6972" s="92" t="str">
        <f>_xlfn.IFNA(IF(LEFT(VLOOKUP(RecordTable[[#This Row],[METRC]],METRC!A:B,2,FALSE),4)=LEFT(RecordTable[[#This Row],[CloneBarcode]],4),"match","MISMATCH"),"dead")</f>
        <v>match</v>
      </c>
      <c r="F6972" s="92" t="str">
        <f>_xlfn.IFNA(INDEX(Table6[[#All],[Location]],MATCH(RecordTable[[#This Row],[METRC]],Table6[Tag],0)),"DEAD")</f>
        <v>MOTHER</v>
      </c>
    </row>
    <row r="6973" spans="1:6" x14ac:dyDescent="0.25">
      <c r="A6973" t="s">
        <v>7692</v>
      </c>
      <c r="B6973" t="s">
        <v>2679</v>
      </c>
      <c r="C6973" s="18" t="s">
        <v>7829</v>
      </c>
      <c r="D6973" s="92">
        <v>44112</v>
      </c>
      <c r="E6973" s="92" t="str">
        <f>_xlfn.IFNA(IF(LEFT(VLOOKUP(RecordTable[[#This Row],[METRC]],METRC!A:B,2,FALSE),4)=LEFT(RecordTable[[#This Row],[CloneBarcode]],4),"match","MISMATCH"),"dead")</f>
        <v>match</v>
      </c>
      <c r="F6973" s="92" t="str">
        <f>_xlfn.IFNA(INDEX(Table6[[#All],[Location]],MATCH(RecordTable[[#This Row],[METRC]],Table6[Tag],0)),"DEAD")</f>
        <v>MOTHER</v>
      </c>
    </row>
    <row r="6974" spans="1:6" x14ac:dyDescent="0.25">
      <c r="A6974" t="s">
        <v>7695</v>
      </c>
      <c r="B6974" t="s">
        <v>62</v>
      </c>
      <c r="C6974" s="18" t="s">
        <v>7828</v>
      </c>
      <c r="D6974" s="92">
        <v>44112</v>
      </c>
      <c r="E6974" s="92" t="str">
        <f>_xlfn.IFNA(IF(LEFT(VLOOKUP(RecordTable[[#This Row],[METRC]],METRC!A:B,2,FALSE),4)=LEFT(RecordTable[[#This Row],[CloneBarcode]],4),"match","MISMATCH"),"dead")</f>
        <v>match</v>
      </c>
      <c r="F6974" s="92" t="str">
        <f>_xlfn.IFNA(INDEX(Table6[[#All],[Location]],MATCH(RecordTable[[#This Row],[METRC]],Table6[Tag],0)),"DEAD")</f>
        <v>MOTHER</v>
      </c>
    </row>
    <row r="6975" spans="1:6" x14ac:dyDescent="0.25">
      <c r="A6975" t="s">
        <v>7544</v>
      </c>
      <c r="B6975" t="s">
        <v>2669</v>
      </c>
      <c r="C6975" s="18" t="s">
        <v>7618</v>
      </c>
      <c r="D6975" s="92">
        <v>44112</v>
      </c>
      <c r="E6975" s="92" t="str">
        <f>_xlfn.IFNA(IF(LEFT(VLOOKUP(RecordTable[[#This Row],[METRC]],METRC!A:B,2,FALSE),4)=LEFT(RecordTable[[#This Row],[CloneBarcode]],4),"match","MISMATCH"),"dead")</f>
        <v>dead</v>
      </c>
      <c r="F6975" s="92" t="str">
        <f>_xlfn.IFNA(INDEX(Table6[[#All],[Location]],MATCH(RecordTable[[#This Row],[METRC]],Table6[Tag],0)),"DEAD")</f>
        <v>DEAD</v>
      </c>
    </row>
    <row r="6976" spans="1:6" x14ac:dyDescent="0.25">
      <c r="A6976" t="s">
        <v>7865</v>
      </c>
      <c r="B6976" t="s">
        <v>7981</v>
      </c>
      <c r="C6976" s="18" t="s">
        <v>7982</v>
      </c>
      <c r="D6976" s="92">
        <v>44112</v>
      </c>
      <c r="E6976" s="92" t="str">
        <f>_xlfn.IFNA(IF(LEFT(VLOOKUP(RecordTable[[#This Row],[METRC]],METRC!A:B,2,FALSE),4)=LEFT(RecordTable[[#This Row],[CloneBarcode]],4),"match","MISMATCH"),"dead")</f>
        <v>match</v>
      </c>
      <c r="F6976" s="92" t="str">
        <f>_xlfn.IFNA(INDEX(Table6[[#All],[Location]],MATCH(RecordTable[[#This Row],[METRC]],Table6[Tag],0)),"DEAD")</f>
        <v>MINIMOM</v>
      </c>
    </row>
    <row r="6977" spans="1:6" x14ac:dyDescent="0.25">
      <c r="A6977" t="s">
        <v>7864</v>
      </c>
      <c r="B6977" t="s">
        <v>7984</v>
      </c>
      <c r="C6977" s="18" t="s">
        <v>7985</v>
      </c>
      <c r="D6977" s="92">
        <v>44112</v>
      </c>
      <c r="E6977" s="92" t="str">
        <f>_xlfn.IFNA(IF(LEFT(VLOOKUP(RecordTable[[#This Row],[METRC]],METRC!A:B,2,FALSE),4)=LEFT(RecordTable[[#This Row],[CloneBarcode]],4),"match","MISMATCH"),"dead")</f>
        <v>dead</v>
      </c>
      <c r="F6977" s="92" t="str">
        <f>_xlfn.IFNA(INDEX(Table6[[#All],[Location]],MATCH(RecordTable[[#This Row],[METRC]],Table6[Tag],0)),"DEAD")</f>
        <v>DEAD</v>
      </c>
    </row>
    <row r="6978" spans="1:6" x14ac:dyDescent="0.25">
      <c r="A6978" t="s">
        <v>7862</v>
      </c>
      <c r="B6978" t="s">
        <v>7986</v>
      </c>
      <c r="C6978" s="18" t="s">
        <v>7987</v>
      </c>
      <c r="D6978" s="92">
        <v>44112</v>
      </c>
      <c r="E6978" s="92" t="str">
        <f>_xlfn.IFNA(IF(LEFT(VLOOKUP(RecordTable[[#This Row],[METRC]],METRC!A:B,2,FALSE),4)=LEFT(RecordTable[[#This Row],[CloneBarcode]],4),"match","MISMATCH"),"dead")</f>
        <v>match</v>
      </c>
      <c r="F6978" s="92" t="str">
        <f>_xlfn.IFNA(INDEX(Table6[[#All],[Location]],MATCH(RecordTable[[#This Row],[METRC]],Table6[Tag],0)),"DEAD")</f>
        <v>MINIMOM</v>
      </c>
    </row>
    <row r="6979" spans="1:6" x14ac:dyDescent="0.25">
      <c r="A6979" t="s">
        <v>7863</v>
      </c>
      <c r="B6979" t="s">
        <v>7988</v>
      </c>
      <c r="C6979" s="18" t="s">
        <v>7989</v>
      </c>
      <c r="D6979" s="92">
        <v>44112</v>
      </c>
      <c r="E6979" s="92" t="str">
        <f>_xlfn.IFNA(IF(LEFT(VLOOKUP(RecordTable[[#This Row],[METRC]],METRC!A:B,2,FALSE),4)=LEFT(RecordTable[[#This Row],[CloneBarcode]],4),"match","MISMATCH"),"dead")</f>
        <v>match</v>
      </c>
      <c r="F6979" s="92" t="str">
        <f>_xlfn.IFNA(INDEX(Table6[[#All],[Location]],MATCH(RecordTable[[#This Row],[METRC]],Table6[Tag],0)),"DEAD")</f>
        <v>MINIMOM</v>
      </c>
    </row>
    <row r="6980" spans="1:6" x14ac:dyDescent="0.25">
      <c r="A6980" t="s">
        <v>7859</v>
      </c>
      <c r="B6980" t="s">
        <v>7990</v>
      </c>
      <c r="C6980" s="18" t="s">
        <v>7991</v>
      </c>
      <c r="D6980" s="92">
        <v>44112</v>
      </c>
      <c r="E6980" s="92" t="str">
        <f>_xlfn.IFNA(IF(LEFT(VLOOKUP(RecordTable[[#This Row],[METRC]],METRC!A:B,2,FALSE),4)=LEFT(RecordTable[[#This Row],[CloneBarcode]],4),"match","MISMATCH"),"dead")</f>
        <v>match</v>
      </c>
      <c r="F6980" s="92" t="str">
        <f>_xlfn.IFNA(INDEX(Table6[[#All],[Location]],MATCH(RecordTable[[#This Row],[METRC]],Table6[Tag],0)),"DEAD")</f>
        <v>MINIMOM</v>
      </c>
    </row>
    <row r="6981" spans="1:6" x14ac:dyDescent="0.25">
      <c r="A6981" t="s">
        <v>7858</v>
      </c>
      <c r="B6981" t="s">
        <v>7992</v>
      </c>
      <c r="C6981" s="18" t="s">
        <v>7993</v>
      </c>
      <c r="D6981" s="92">
        <v>44112</v>
      </c>
      <c r="E6981" s="92" t="str">
        <f>_xlfn.IFNA(IF(LEFT(VLOOKUP(RecordTable[[#This Row],[METRC]],METRC!A:B,2,FALSE),4)=LEFT(RecordTable[[#This Row],[CloneBarcode]],4),"match","MISMATCH"),"dead")</f>
        <v>match</v>
      </c>
      <c r="F6981" s="92" t="str">
        <f>_xlfn.IFNA(INDEX(Table6[[#All],[Location]],MATCH(RecordTable[[#This Row],[METRC]],Table6[Tag],0)),"DEAD")</f>
        <v>MINIMOM</v>
      </c>
    </row>
    <row r="6982" spans="1:6" x14ac:dyDescent="0.25">
      <c r="A6982" t="s">
        <v>7861</v>
      </c>
      <c r="B6982" t="s">
        <v>7994</v>
      </c>
      <c r="C6982" s="18" t="s">
        <v>7995</v>
      </c>
      <c r="D6982" s="92">
        <v>44112</v>
      </c>
      <c r="E6982" s="92" t="str">
        <f>_xlfn.IFNA(IF(LEFT(VLOOKUP(RecordTable[[#This Row],[METRC]],METRC!A:B,2,FALSE),4)=LEFT(RecordTable[[#This Row],[CloneBarcode]],4),"match","MISMATCH"),"dead")</f>
        <v>dead</v>
      </c>
      <c r="F6982" s="92" t="str">
        <f>_xlfn.IFNA(INDEX(Table6[[#All],[Location]],MATCH(RecordTable[[#This Row],[METRC]],Table6[Tag],0)),"DEAD")</f>
        <v>DEAD</v>
      </c>
    </row>
    <row r="6983" spans="1:6" x14ac:dyDescent="0.25">
      <c r="A6983" t="s">
        <v>7866</v>
      </c>
      <c r="B6983" t="s">
        <v>7996</v>
      </c>
      <c r="C6983" s="18" t="s">
        <v>7997</v>
      </c>
      <c r="D6983" s="92">
        <v>44112</v>
      </c>
      <c r="E6983" s="92" t="str">
        <f>_xlfn.IFNA(IF(LEFT(VLOOKUP(RecordTable[[#This Row],[METRC]],METRC!A:B,2,FALSE),4)=LEFT(RecordTable[[#This Row],[CloneBarcode]],4),"match","MISMATCH"),"dead")</f>
        <v>match</v>
      </c>
      <c r="F6983" s="92" t="str">
        <f>_xlfn.IFNA(INDEX(Table6[[#All],[Location]],MATCH(RecordTable[[#This Row],[METRC]],Table6[Tag],0)),"DEAD")</f>
        <v>MINIMOM</v>
      </c>
    </row>
    <row r="6984" spans="1:6" x14ac:dyDescent="0.25">
      <c r="A6984" t="s">
        <v>7860</v>
      </c>
      <c r="B6984" t="s">
        <v>7998</v>
      </c>
      <c r="C6984" s="18" t="s">
        <v>7999</v>
      </c>
      <c r="D6984" s="92">
        <v>44112</v>
      </c>
      <c r="E6984" s="92" t="str">
        <f>_xlfn.IFNA(IF(LEFT(VLOOKUP(RecordTable[[#This Row],[METRC]],METRC!A:B,2,FALSE),4)=LEFT(RecordTable[[#This Row],[CloneBarcode]],4),"match","MISMATCH"),"dead")</f>
        <v>match</v>
      </c>
      <c r="F6984" s="92" t="str">
        <f>_xlfn.IFNA(INDEX(Table6[[#All],[Location]],MATCH(RecordTable[[#This Row],[METRC]],Table6[Tag],0)),"DEAD")</f>
        <v>MINIMOM</v>
      </c>
    </row>
    <row r="6985" spans="1:6" x14ac:dyDescent="0.25">
      <c r="A6985" t="s">
        <v>7870</v>
      </c>
      <c r="B6985" t="s">
        <v>8000</v>
      </c>
      <c r="C6985" s="18" t="s">
        <v>8001</v>
      </c>
      <c r="D6985" s="92">
        <v>44112</v>
      </c>
      <c r="E6985" s="92" t="str">
        <f>_xlfn.IFNA(IF(LEFT(VLOOKUP(RecordTable[[#This Row],[METRC]],METRC!A:B,2,FALSE),4)=LEFT(RecordTable[[#This Row],[CloneBarcode]],4),"match","MISMATCH"),"dead")</f>
        <v>match</v>
      </c>
      <c r="F6985" s="92" t="str">
        <f>_xlfn.IFNA(INDEX(Table6[[#All],[Location]],MATCH(RecordTable[[#This Row],[METRC]],Table6[Tag],0)),"DEAD")</f>
        <v>MOTHER</v>
      </c>
    </row>
    <row r="6986" spans="1:6" x14ac:dyDescent="0.25">
      <c r="A6986" t="s">
        <v>7875</v>
      </c>
      <c r="B6986" t="s">
        <v>8003</v>
      </c>
      <c r="C6986" s="18" t="s">
        <v>8004</v>
      </c>
      <c r="D6986" s="92">
        <v>44112</v>
      </c>
      <c r="E6986" s="92" t="str">
        <f>_xlfn.IFNA(IF(LEFT(VLOOKUP(RecordTable[[#This Row],[METRC]],METRC!A:B,2,FALSE),4)=LEFT(RecordTable[[#This Row],[CloneBarcode]],4),"match","MISMATCH"),"dead")</f>
        <v>match</v>
      </c>
      <c r="F6986" s="92" t="str">
        <f>_xlfn.IFNA(INDEX(Table6[[#All],[Location]],MATCH(RecordTable[[#This Row],[METRC]],Table6[Tag],0)),"DEAD")</f>
        <v>MOTHER</v>
      </c>
    </row>
    <row r="6987" spans="1:6" x14ac:dyDescent="0.25">
      <c r="A6987" t="s">
        <v>7871</v>
      </c>
      <c r="B6987" t="s">
        <v>8006</v>
      </c>
      <c r="C6987" s="18" t="s">
        <v>8007</v>
      </c>
      <c r="D6987" s="92">
        <v>44112</v>
      </c>
      <c r="E6987" s="92" t="str">
        <f>_xlfn.IFNA(IF(LEFT(VLOOKUP(RecordTable[[#This Row],[METRC]],METRC!A:B,2,FALSE),4)=LEFT(RecordTable[[#This Row],[CloneBarcode]],4),"match","MISMATCH"),"dead")</f>
        <v>match</v>
      </c>
      <c r="F6987" s="92" t="str">
        <f>_xlfn.IFNA(INDEX(Table6[[#All],[Location]],MATCH(RecordTable[[#This Row],[METRC]],Table6[Tag],0)),"DEAD")</f>
        <v>MOTHER</v>
      </c>
    </row>
    <row r="6988" spans="1:6" x14ac:dyDescent="0.25">
      <c r="A6988" t="s">
        <v>7867</v>
      </c>
      <c r="B6988" t="s">
        <v>8008</v>
      </c>
      <c r="C6988" s="18" t="s">
        <v>8009</v>
      </c>
      <c r="D6988" s="92">
        <v>44112</v>
      </c>
      <c r="E6988" s="92" t="str">
        <f>_xlfn.IFNA(IF(LEFT(VLOOKUP(RecordTable[[#This Row],[METRC]],METRC!A:B,2,FALSE),4)=LEFT(RecordTable[[#This Row],[CloneBarcode]],4),"match","MISMATCH"),"dead")</f>
        <v>match</v>
      </c>
      <c r="F6988" s="92" t="str">
        <f>_xlfn.IFNA(INDEX(Table6[[#All],[Location]],MATCH(RecordTable[[#This Row],[METRC]],Table6[Tag],0)),"DEAD")</f>
        <v>MINIMOM</v>
      </c>
    </row>
    <row r="6989" spans="1:6" x14ac:dyDescent="0.25">
      <c r="A6989" t="s">
        <v>7872</v>
      </c>
      <c r="B6989" t="s">
        <v>8010</v>
      </c>
      <c r="C6989" s="18" t="s">
        <v>8011</v>
      </c>
      <c r="D6989" s="92">
        <v>44112</v>
      </c>
      <c r="E6989" s="92" t="str">
        <f>_xlfn.IFNA(IF(LEFT(VLOOKUP(RecordTable[[#This Row],[METRC]],METRC!A:B,2,FALSE),4)=LEFT(RecordTable[[#This Row],[CloneBarcode]],4),"match","MISMATCH"),"dead")</f>
        <v>match</v>
      </c>
      <c r="F6989" s="92" t="str">
        <f>_xlfn.IFNA(INDEX(Table6[[#All],[Location]],MATCH(RecordTable[[#This Row],[METRC]],Table6[Tag],0)),"DEAD")</f>
        <v>MOTHER</v>
      </c>
    </row>
    <row r="6990" spans="1:6" x14ac:dyDescent="0.25">
      <c r="A6990" t="s">
        <v>7877</v>
      </c>
      <c r="B6990" t="s">
        <v>8012</v>
      </c>
      <c r="C6990" s="18" t="s">
        <v>8013</v>
      </c>
      <c r="D6990" s="92">
        <v>44112</v>
      </c>
      <c r="E6990" s="92" t="str">
        <f>_xlfn.IFNA(IF(LEFT(VLOOKUP(RecordTable[[#This Row],[METRC]],METRC!A:B,2,FALSE),4)=LEFT(RecordTable[[#This Row],[CloneBarcode]],4),"match","MISMATCH"),"dead")</f>
        <v>match</v>
      </c>
      <c r="F6990" s="92" t="str">
        <f>_xlfn.IFNA(INDEX(Table6[[#All],[Location]],MATCH(RecordTable[[#This Row],[METRC]],Table6[Tag],0)),"DEAD")</f>
        <v>MOTHER</v>
      </c>
    </row>
    <row r="6991" spans="1:6" x14ac:dyDescent="0.25">
      <c r="A6991" t="s">
        <v>7879</v>
      </c>
      <c r="B6991" t="s">
        <v>8015</v>
      </c>
      <c r="C6991" s="18" t="s">
        <v>8016</v>
      </c>
      <c r="D6991" s="92">
        <v>44112</v>
      </c>
      <c r="E6991" s="92" t="str">
        <f>_xlfn.IFNA(IF(LEFT(VLOOKUP(RecordTable[[#This Row],[METRC]],METRC!A:B,2,FALSE),4)=LEFT(RecordTable[[#This Row],[CloneBarcode]],4),"match","MISMATCH"),"dead")</f>
        <v>dead</v>
      </c>
      <c r="F6991" s="92" t="str">
        <f>_xlfn.IFNA(INDEX(Table6[[#All],[Location]],MATCH(RecordTable[[#This Row],[METRC]],Table6[Tag],0)),"DEAD")</f>
        <v>DEAD</v>
      </c>
    </row>
    <row r="6992" spans="1:6" x14ac:dyDescent="0.25">
      <c r="A6992" t="s">
        <v>7876</v>
      </c>
      <c r="B6992" t="s">
        <v>8017</v>
      </c>
      <c r="C6992" s="18" t="s">
        <v>8018</v>
      </c>
      <c r="D6992" s="92">
        <v>44112</v>
      </c>
      <c r="E6992" s="92" t="str">
        <f>_xlfn.IFNA(IF(LEFT(VLOOKUP(RecordTable[[#This Row],[METRC]],METRC!A:B,2,FALSE),4)=LEFT(RecordTable[[#This Row],[CloneBarcode]],4),"match","MISMATCH"),"dead")</f>
        <v>match</v>
      </c>
      <c r="F6992" s="92" t="str">
        <f>_xlfn.IFNA(INDEX(Table6[[#All],[Location]],MATCH(RecordTable[[#This Row],[METRC]],Table6[Tag],0)),"DEAD")</f>
        <v>MINIMOM</v>
      </c>
    </row>
    <row r="6993" spans="1:6" x14ac:dyDescent="0.25">
      <c r="A6993" t="s">
        <v>7662</v>
      </c>
      <c r="B6993" t="s">
        <v>7780</v>
      </c>
      <c r="C6993" s="18" t="s">
        <v>7781</v>
      </c>
      <c r="D6993" s="92">
        <v>44112</v>
      </c>
      <c r="E6993" s="92" t="str">
        <f>_xlfn.IFNA(IF(LEFT(VLOOKUP(RecordTable[[#This Row],[METRC]],METRC!A:B,2,FALSE),4)=LEFT(RecordTable[[#This Row],[CloneBarcode]],4),"match","MISMATCH"),"dead")</f>
        <v>dead</v>
      </c>
      <c r="F6993" s="92" t="str">
        <f>_xlfn.IFNA(INDEX(Table6[[#All],[Location]],MATCH(RecordTable[[#This Row],[METRC]],Table6[Tag],0)),"DEAD")</f>
        <v>DEAD</v>
      </c>
    </row>
    <row r="6994" spans="1:6" x14ac:dyDescent="0.25">
      <c r="A6994" t="s">
        <v>7667</v>
      </c>
      <c r="B6994" t="s">
        <v>2639</v>
      </c>
      <c r="C6994" s="18" t="s">
        <v>7783</v>
      </c>
      <c r="D6994" s="92">
        <v>44112</v>
      </c>
      <c r="E6994" s="92" t="str">
        <f>_xlfn.IFNA(IF(LEFT(VLOOKUP(RecordTable[[#This Row],[METRC]],METRC!A:B,2,FALSE),4)=LEFT(RecordTable[[#This Row],[CloneBarcode]],4),"match","MISMATCH"),"dead")</f>
        <v>match</v>
      </c>
      <c r="F6994" s="92" t="str">
        <f>_xlfn.IFNA(INDEX(Table6[[#All],[Location]],MATCH(RecordTable[[#This Row],[METRC]],Table6[Tag],0)),"DEAD")</f>
        <v>MOTHER</v>
      </c>
    </row>
    <row r="6995" spans="1:6" x14ac:dyDescent="0.25">
      <c r="A6995" t="s">
        <v>7647</v>
      </c>
      <c r="B6995" t="s">
        <v>2734</v>
      </c>
      <c r="C6995" s="18" t="s">
        <v>7794</v>
      </c>
      <c r="D6995" s="92">
        <v>44112</v>
      </c>
      <c r="E6995" s="92" t="str">
        <f>_xlfn.IFNA(IF(LEFT(VLOOKUP(RecordTable[[#This Row],[METRC]],METRC!A:B,2,FALSE),4)=LEFT(RecordTable[[#This Row],[CloneBarcode]],4),"match","MISMATCH"),"dead")</f>
        <v>match</v>
      </c>
      <c r="F6995" s="92" t="str">
        <f>_xlfn.IFNA(INDEX(Table6[[#All],[Location]],MATCH(RecordTable[[#This Row],[METRC]],Table6[Tag],0)),"DEAD")</f>
        <v>MOTHER</v>
      </c>
    </row>
    <row r="6996" spans="1:6" x14ac:dyDescent="0.25">
      <c r="A6996" t="s">
        <v>7661</v>
      </c>
      <c r="B6996" t="s">
        <v>7785</v>
      </c>
      <c r="C6996" s="18" t="s">
        <v>7786</v>
      </c>
      <c r="D6996" s="92">
        <v>44112</v>
      </c>
      <c r="E6996" s="92" t="str">
        <f>_xlfn.IFNA(IF(LEFT(VLOOKUP(RecordTable[[#This Row],[METRC]],METRC!A:B,2,FALSE),4)=LEFT(RecordTable[[#This Row],[CloneBarcode]],4),"match","MISMATCH"),"dead")</f>
        <v>match</v>
      </c>
      <c r="F6996" s="92" t="str">
        <f>_xlfn.IFNA(INDEX(Table6[[#All],[Location]],MATCH(RecordTable[[#This Row],[METRC]],Table6[Tag],0)),"DEAD")</f>
        <v>MOTHER</v>
      </c>
    </row>
    <row r="6997" spans="1:6" x14ac:dyDescent="0.25">
      <c r="A6997" t="s">
        <v>7657</v>
      </c>
      <c r="B6997" t="s">
        <v>2750</v>
      </c>
      <c r="C6997" s="18" t="s">
        <v>7788</v>
      </c>
      <c r="D6997" s="92">
        <v>44112</v>
      </c>
      <c r="E6997" s="92" t="str">
        <f>_xlfn.IFNA(IF(LEFT(VLOOKUP(RecordTable[[#This Row],[METRC]],METRC!A:B,2,FALSE),4)=LEFT(RecordTable[[#This Row],[CloneBarcode]],4),"match","MISMATCH"),"dead")</f>
        <v>dead</v>
      </c>
      <c r="F6997" s="92" t="str">
        <f>_xlfn.IFNA(INDEX(Table6[[#All],[Location]],MATCH(RecordTable[[#This Row],[METRC]],Table6[Tag],0)),"DEAD")</f>
        <v>DEAD</v>
      </c>
    </row>
    <row r="6998" spans="1:6" x14ac:dyDescent="0.25">
      <c r="A6998" t="s">
        <v>7682</v>
      </c>
      <c r="B6998" t="s">
        <v>2659</v>
      </c>
      <c r="C6998" s="18" t="s">
        <v>7792</v>
      </c>
      <c r="D6998" s="92">
        <v>44112</v>
      </c>
      <c r="E6998" s="92" t="str">
        <f>_xlfn.IFNA(IF(LEFT(VLOOKUP(RecordTable[[#This Row],[METRC]],METRC!A:B,2,FALSE),4)=LEFT(RecordTable[[#This Row],[CloneBarcode]],4),"match","MISMATCH"),"dead")</f>
        <v>match</v>
      </c>
      <c r="F6998" s="92" t="str">
        <f>_xlfn.IFNA(INDEX(Table6[[#All],[Location]],MATCH(RecordTable[[#This Row],[METRC]],Table6[Tag],0)),"DEAD")</f>
        <v>MOTHER</v>
      </c>
    </row>
    <row r="6999" spans="1:6" x14ac:dyDescent="0.25">
      <c r="A6999" t="s">
        <v>7503</v>
      </c>
      <c r="B6999" t="s">
        <v>2633</v>
      </c>
      <c r="C6999" s="18" t="s">
        <v>7599</v>
      </c>
      <c r="D6999" s="92">
        <v>44112</v>
      </c>
      <c r="E6999" s="92" t="str">
        <f>_xlfn.IFNA(IF(LEFT(VLOOKUP(RecordTable[[#This Row],[METRC]],METRC!A:B,2,FALSE),4)=LEFT(RecordTable[[#This Row],[CloneBarcode]],4),"match","MISMATCH"),"dead")</f>
        <v>match</v>
      </c>
      <c r="F6999" s="92" t="str">
        <f>_xlfn.IFNA(INDEX(Table6[[#All],[Location]],MATCH(RecordTable[[#This Row],[METRC]],Table6[Tag],0)),"DEAD")</f>
        <v>MOTHER</v>
      </c>
    </row>
    <row r="7000" spans="1:6" x14ac:dyDescent="0.25">
      <c r="A7000" t="s">
        <v>7648</v>
      </c>
      <c r="B7000" t="s">
        <v>2734</v>
      </c>
      <c r="C7000" s="18" t="s">
        <v>7796</v>
      </c>
      <c r="D7000" s="92">
        <v>44112</v>
      </c>
      <c r="E7000" s="92" t="str">
        <f>_xlfn.IFNA(IF(LEFT(VLOOKUP(RecordTable[[#This Row],[METRC]],METRC!A:B,2,FALSE),4)=LEFT(RecordTable[[#This Row],[CloneBarcode]],4),"match","MISMATCH"),"dead")</f>
        <v>match</v>
      </c>
      <c r="F7000" s="92" t="str">
        <f>_xlfn.IFNA(INDEX(Table6[[#All],[Location]],MATCH(RecordTable[[#This Row],[METRC]],Table6[Tag],0)),"DEAD")</f>
        <v>MINIMOM</v>
      </c>
    </row>
    <row r="7001" spans="1:6" x14ac:dyDescent="0.25">
      <c r="A7001" t="s">
        <v>7506</v>
      </c>
      <c r="B7001" t="s">
        <v>2629</v>
      </c>
      <c r="C7001" s="18" t="s">
        <v>7600</v>
      </c>
      <c r="D7001" s="92">
        <v>44112</v>
      </c>
      <c r="E7001" s="92" t="str">
        <f>_xlfn.IFNA(IF(LEFT(VLOOKUP(RecordTable[[#This Row],[METRC]],METRC!A:B,2,FALSE),4)=LEFT(RecordTable[[#This Row],[CloneBarcode]],4),"match","MISMATCH"),"dead")</f>
        <v>match</v>
      </c>
      <c r="F7001" s="92" t="str">
        <f>_xlfn.IFNA(INDEX(Table6[[#All],[Location]],MATCH(RecordTable[[#This Row],[METRC]],Table6[Tag],0)),"DEAD")</f>
        <v>MOTHER</v>
      </c>
    </row>
    <row r="7002" spans="1:6" x14ac:dyDescent="0.25">
      <c r="A7002" t="s">
        <v>7674</v>
      </c>
      <c r="B7002" t="s">
        <v>117</v>
      </c>
      <c r="C7002" s="18" t="s">
        <v>7795</v>
      </c>
      <c r="D7002" s="92">
        <v>44112</v>
      </c>
      <c r="E7002" s="92" t="str">
        <f>_xlfn.IFNA(IF(LEFT(VLOOKUP(RecordTable[[#This Row],[METRC]],METRC!A:B,2,FALSE),4)=LEFT(RecordTable[[#This Row],[CloneBarcode]],4),"match","MISMATCH"),"dead")</f>
        <v>match</v>
      </c>
      <c r="F7002" s="92" t="str">
        <f>_xlfn.IFNA(INDEX(Table6[[#All],[Location]],MATCH(RecordTable[[#This Row],[METRC]],Table6[Tag],0)),"DEAD")</f>
        <v>MOTHER</v>
      </c>
    </row>
    <row r="7003" spans="1:6" x14ac:dyDescent="0.25">
      <c r="A7003" t="s">
        <v>7715</v>
      </c>
      <c r="B7003" t="s">
        <v>7844</v>
      </c>
      <c r="C7003" s="18" t="s">
        <v>7850</v>
      </c>
      <c r="D7003" s="92">
        <v>44112</v>
      </c>
      <c r="E7003" s="92" t="str">
        <f>_xlfn.IFNA(IF(LEFT(VLOOKUP(RecordTable[[#This Row],[METRC]],METRC!A:B,2,FALSE),4)=LEFT(RecordTable[[#This Row],[CloneBarcode]],4),"match","MISMATCH"),"dead")</f>
        <v>match</v>
      </c>
      <c r="F7003" s="92" t="str">
        <f>_xlfn.IFNA(INDEX(Table6[[#All],[Location]],MATCH(RecordTable[[#This Row],[METRC]],Table6[Tag],0)),"DEAD")</f>
        <v>MOTHER</v>
      </c>
    </row>
    <row r="7004" spans="1:6" x14ac:dyDescent="0.25">
      <c r="A7004" t="s">
        <v>7504</v>
      </c>
      <c r="B7004" t="s">
        <v>2633</v>
      </c>
      <c r="C7004" s="18" t="s">
        <v>7601</v>
      </c>
      <c r="D7004" s="92">
        <v>44112</v>
      </c>
      <c r="E7004" s="92" t="str">
        <f>_xlfn.IFNA(IF(LEFT(VLOOKUP(RecordTable[[#This Row],[METRC]],METRC!A:B,2,FALSE),4)=LEFT(RecordTable[[#This Row],[CloneBarcode]],4),"match","MISMATCH"),"dead")</f>
        <v>match</v>
      </c>
      <c r="F7004" s="92" t="str">
        <f>_xlfn.IFNA(INDEX(Table6[[#All],[Location]],MATCH(RecordTable[[#This Row],[METRC]],Table6[Tag],0)),"DEAD")</f>
        <v>MOTHER</v>
      </c>
    </row>
    <row r="7005" spans="1:6" x14ac:dyDescent="0.25">
      <c r="A7005" t="s">
        <v>7511</v>
      </c>
      <c r="B7005" t="s">
        <v>2734</v>
      </c>
      <c r="C7005" s="18" t="s">
        <v>7606</v>
      </c>
      <c r="D7005" s="92">
        <v>44112</v>
      </c>
      <c r="E7005" s="92" t="str">
        <f>_xlfn.IFNA(IF(LEFT(VLOOKUP(RecordTable[[#This Row],[METRC]],METRC!A:B,2,FALSE),4)=LEFT(RecordTable[[#This Row],[CloneBarcode]],4),"match","MISMATCH"),"dead")</f>
        <v>match</v>
      </c>
      <c r="F7005" s="92" t="str">
        <f>_xlfn.IFNA(INDEX(Table6[[#All],[Location]],MATCH(RecordTable[[#This Row],[METRC]],Table6[Tag],0)),"DEAD")</f>
        <v>MOTHER</v>
      </c>
    </row>
    <row r="7006" spans="1:6" x14ac:dyDescent="0.25">
      <c r="A7006" t="s">
        <v>7507</v>
      </c>
      <c r="B7006" t="s">
        <v>2629</v>
      </c>
      <c r="C7006" s="18" t="s">
        <v>7602</v>
      </c>
      <c r="D7006" s="92">
        <v>44112</v>
      </c>
      <c r="E7006" s="92" t="str">
        <f>_xlfn.IFNA(IF(LEFT(VLOOKUP(RecordTable[[#This Row],[METRC]],METRC!A:B,2,FALSE),4)=LEFT(RecordTable[[#This Row],[CloneBarcode]],4),"match","MISMATCH"),"dead")</f>
        <v>match</v>
      </c>
      <c r="F7006" s="92" t="str">
        <f>_xlfn.IFNA(INDEX(Table6[[#All],[Location]],MATCH(RecordTable[[#This Row],[METRC]],Table6[Tag],0)),"DEAD")</f>
        <v>MOTHER</v>
      </c>
    </row>
    <row r="7007" spans="1:6" x14ac:dyDescent="0.25">
      <c r="A7007" t="s">
        <v>7523</v>
      </c>
      <c r="B7007" t="s">
        <v>2664</v>
      </c>
      <c r="C7007" s="18" t="s">
        <v>7603</v>
      </c>
      <c r="D7007" s="92">
        <v>44112</v>
      </c>
      <c r="E7007" s="92" t="str">
        <f>_xlfn.IFNA(IF(LEFT(VLOOKUP(RecordTable[[#This Row],[METRC]],METRC!A:B,2,FALSE),4)=LEFT(RecordTable[[#This Row],[CloneBarcode]],4),"match","MISMATCH"),"dead")</f>
        <v>dead</v>
      </c>
      <c r="F7007" s="92" t="str">
        <f>_xlfn.IFNA(INDEX(Table6[[#All],[Location]],MATCH(RecordTable[[#This Row],[METRC]],Table6[Tag],0)),"DEAD")</f>
        <v>DEAD</v>
      </c>
    </row>
    <row r="7008" spans="1:6" x14ac:dyDescent="0.25">
      <c r="A7008" t="s">
        <v>7651</v>
      </c>
      <c r="B7008" t="s">
        <v>2676</v>
      </c>
      <c r="C7008" s="18" t="s">
        <v>7820</v>
      </c>
      <c r="D7008" s="92">
        <v>44112</v>
      </c>
      <c r="E7008" s="92" t="str">
        <f>_xlfn.IFNA(IF(LEFT(VLOOKUP(RecordTable[[#This Row],[METRC]],METRC!A:B,2,FALSE),4)=LEFT(RecordTable[[#This Row],[CloneBarcode]],4),"match","MISMATCH"),"dead")</f>
        <v>match</v>
      </c>
      <c r="F7008" s="92" t="str">
        <f>_xlfn.IFNA(INDEX(Table6[[#All],[Location]],MATCH(RecordTable[[#This Row],[METRC]],Table6[Tag],0)),"DEAD")</f>
        <v>MINIMOM</v>
      </c>
    </row>
    <row r="7009" spans="1:6" x14ac:dyDescent="0.25">
      <c r="A7009" t="s">
        <v>7525</v>
      </c>
      <c r="B7009" t="s">
        <v>2676</v>
      </c>
      <c r="C7009" s="18" t="s">
        <v>7621</v>
      </c>
      <c r="D7009" s="92">
        <v>44112</v>
      </c>
      <c r="E7009" s="92" t="str">
        <f>_xlfn.IFNA(IF(LEFT(VLOOKUP(RecordTable[[#This Row],[METRC]],METRC!A:B,2,FALSE),4)=LEFT(RecordTable[[#This Row],[CloneBarcode]],4),"match","MISMATCH"),"dead")</f>
        <v>match</v>
      </c>
      <c r="F7009" s="92" t="str">
        <f>_xlfn.IFNA(INDEX(Table6[[#All],[Location]],MATCH(RecordTable[[#This Row],[METRC]],Table6[Tag],0)),"DEAD")</f>
        <v>MOTHER</v>
      </c>
    </row>
    <row r="7010" spans="1:6" x14ac:dyDescent="0.25">
      <c r="A7010" t="s">
        <v>7521</v>
      </c>
      <c r="B7010" t="s">
        <v>2723</v>
      </c>
      <c r="C7010" s="18" t="s">
        <v>7607</v>
      </c>
      <c r="D7010" s="92">
        <v>44112</v>
      </c>
      <c r="E7010" s="92" t="str">
        <f>_xlfn.IFNA(IF(LEFT(VLOOKUP(RecordTable[[#This Row],[METRC]],METRC!A:B,2,FALSE),4)=LEFT(RecordTable[[#This Row],[CloneBarcode]],4),"match","MISMATCH"),"dead")</f>
        <v>dead</v>
      </c>
      <c r="F7010" s="92" t="str">
        <f>_xlfn.IFNA(INDEX(Table6[[#All],[Location]],MATCH(RecordTable[[#This Row],[METRC]],Table6[Tag],0)),"DEAD")</f>
        <v>DEAD</v>
      </c>
    </row>
    <row r="7011" spans="1:6" x14ac:dyDescent="0.25">
      <c r="A7011" t="s">
        <v>7516</v>
      </c>
      <c r="B7011" t="s">
        <v>2636</v>
      </c>
      <c r="C7011" s="18" t="s">
        <v>7620</v>
      </c>
      <c r="D7011" s="92">
        <v>44112</v>
      </c>
      <c r="E7011" s="92" t="str">
        <f>_xlfn.IFNA(IF(LEFT(VLOOKUP(RecordTable[[#This Row],[METRC]],METRC!A:B,2,FALSE),4)=LEFT(RecordTable[[#This Row],[CloneBarcode]],4),"match","MISMATCH"),"dead")</f>
        <v>match</v>
      </c>
      <c r="F7011" s="92" t="str">
        <f>_xlfn.IFNA(INDEX(Table6[[#All],[Location]],MATCH(RecordTable[[#This Row],[METRC]],Table6[Tag],0)),"DEAD")</f>
        <v>MOTHER</v>
      </c>
    </row>
    <row r="7012" spans="1:6" x14ac:dyDescent="0.25">
      <c r="A7012" t="s">
        <v>7536</v>
      </c>
      <c r="B7012" t="s">
        <v>2715</v>
      </c>
      <c r="C7012" s="18" t="s">
        <v>7613</v>
      </c>
      <c r="D7012" s="92">
        <v>44112</v>
      </c>
      <c r="E7012" s="92" t="str">
        <f>_xlfn.IFNA(IF(LEFT(VLOOKUP(RecordTable[[#This Row],[METRC]],METRC!A:B,2,FALSE),4)=LEFT(RecordTable[[#This Row],[CloneBarcode]],4),"match","MISMATCH"),"dead")</f>
        <v>match</v>
      </c>
      <c r="F7012" s="92" t="str">
        <f>_xlfn.IFNA(INDEX(Table6[[#All],[Location]],MATCH(RecordTable[[#This Row],[METRC]],Table6[Tag],0)),"DEAD")</f>
        <v>MOTHER</v>
      </c>
    </row>
  </sheetData>
  <phoneticPr fontId="9" type="noConversion"/>
  <conditionalFormatting sqref="I2:J2 I228:J5680 H5681:I1048576">
    <cfRule type="containsText" dxfId="286" priority="1" operator="containsText" text=",">
      <formula>NOT(ISERROR(SEARCH(",",H2)))</formula>
    </cfRule>
  </conditionalFormatting>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3A4E6-BAF8-44CB-89DF-4AC710D36C2C}">
  <sheetPr>
    <pageSetUpPr fitToPage="1"/>
  </sheetPr>
  <dimension ref="A1:AI266"/>
  <sheetViews>
    <sheetView tabSelected="1" zoomScale="81" zoomScaleNormal="90" workbookViewId="0">
      <selection activeCell="J224" sqref="J224"/>
    </sheetView>
  </sheetViews>
  <sheetFormatPr defaultColWidth="9.140625" defaultRowHeight="15" x14ac:dyDescent="0.25"/>
  <cols>
    <col min="1" max="1" width="20.7109375" style="135" customWidth="1"/>
    <col min="2" max="2" width="30" style="135" customWidth="1"/>
    <col min="3" max="3" width="14.7109375" style="135" customWidth="1"/>
    <col min="4" max="4" width="17.140625" style="135" customWidth="1"/>
    <col min="5" max="5" width="12.42578125" style="135" bestFit="1" customWidth="1"/>
    <col min="6" max="6" width="20.28515625" style="135" customWidth="1"/>
    <col min="7" max="7" width="13.5703125" style="135" customWidth="1"/>
    <col min="8" max="8" width="14.28515625" style="135" customWidth="1"/>
    <col min="9" max="9" width="12.28515625" style="135" customWidth="1"/>
    <col min="10" max="10" width="14" style="135" customWidth="1"/>
    <col min="11" max="11" width="13" style="135" customWidth="1"/>
    <col min="12" max="12" width="16" style="135" customWidth="1"/>
    <col min="13" max="13" width="14.42578125" style="135" customWidth="1"/>
    <col min="14" max="20" width="25.7109375" style="135" customWidth="1"/>
    <col min="21" max="22" width="12.28515625" style="135" customWidth="1"/>
    <col min="23" max="35" width="25.7109375" style="135" customWidth="1"/>
    <col min="36" max="16384" width="9.140625" style="135"/>
  </cols>
  <sheetData>
    <row r="1" spans="1:12" x14ac:dyDescent="0.25">
      <c r="A1" s="139" t="s">
        <v>2904</v>
      </c>
      <c r="B1" s="139"/>
      <c r="C1" s="139"/>
    </row>
    <row r="2" spans="1:12" x14ac:dyDescent="0.25">
      <c r="A2" s="139"/>
      <c r="B2" s="139"/>
      <c r="C2" s="139"/>
    </row>
    <row r="4" spans="1:12" ht="60" x14ac:dyDescent="0.25">
      <c r="A4" s="32" t="s">
        <v>9049</v>
      </c>
      <c r="B4" s="32" t="s">
        <v>5</v>
      </c>
      <c r="C4" s="32" t="s">
        <v>516</v>
      </c>
      <c r="D4" s="32" t="s">
        <v>517</v>
      </c>
      <c r="E4" s="32" t="s">
        <v>518</v>
      </c>
      <c r="F4" s="33" t="s">
        <v>529</v>
      </c>
      <c r="G4" s="33" t="s">
        <v>527</v>
      </c>
      <c r="H4" s="33" t="s">
        <v>2627</v>
      </c>
      <c r="I4" s="34" t="s">
        <v>528</v>
      </c>
      <c r="J4" s="34" t="s">
        <v>2628</v>
      </c>
      <c r="K4" s="132" t="s">
        <v>8294</v>
      </c>
      <c r="L4" s="133" t="s">
        <v>8325</v>
      </c>
    </row>
    <row r="5" spans="1:12" x14ac:dyDescent="0.25">
      <c r="A5" s="13" t="s">
        <v>8329</v>
      </c>
      <c r="B5" s="135" t="s">
        <v>7689</v>
      </c>
      <c r="C5" s="135" t="s">
        <v>2629</v>
      </c>
      <c r="D5" s="135" t="s">
        <v>7802</v>
      </c>
      <c r="E5" s="21">
        <v>44175</v>
      </c>
      <c r="F5" s="26" t="s">
        <v>519</v>
      </c>
      <c r="G5" s="18" t="s">
        <v>538</v>
      </c>
      <c r="H5" s="24" t="s">
        <v>2631</v>
      </c>
      <c r="I5" s="18" t="s">
        <v>2632</v>
      </c>
      <c r="J5" s="24" t="s">
        <v>2631</v>
      </c>
      <c r="K5" s="18" t="s">
        <v>8247</v>
      </c>
      <c r="L5" s="18" t="s">
        <v>8240</v>
      </c>
    </row>
    <row r="6" spans="1:12" x14ac:dyDescent="0.25">
      <c r="A6" s="13" t="s">
        <v>8330</v>
      </c>
      <c r="B6" s="135" t="s">
        <v>7723</v>
      </c>
      <c r="C6" s="135" t="s">
        <v>2633</v>
      </c>
      <c r="D6" s="135" t="s">
        <v>7945</v>
      </c>
      <c r="E6" s="21">
        <v>44175</v>
      </c>
      <c r="F6" s="26" t="s">
        <v>519</v>
      </c>
      <c r="G6" s="18" t="s">
        <v>538</v>
      </c>
      <c r="H6" s="24" t="s">
        <v>2631</v>
      </c>
      <c r="I6" s="18" t="s">
        <v>2635</v>
      </c>
      <c r="J6" s="24" t="s">
        <v>2631</v>
      </c>
      <c r="K6" s="18" t="s">
        <v>8247</v>
      </c>
      <c r="L6" s="18" t="s">
        <v>8241</v>
      </c>
    </row>
    <row r="7" spans="1:12" x14ac:dyDescent="0.25">
      <c r="A7" s="13" t="s">
        <v>8331</v>
      </c>
      <c r="B7" s="135" t="s">
        <v>7507</v>
      </c>
      <c r="C7" s="135" t="s">
        <v>2629</v>
      </c>
      <c r="D7" s="135" t="s">
        <v>7602</v>
      </c>
      <c r="E7" s="21">
        <v>44175</v>
      </c>
      <c r="F7" s="6" t="s">
        <v>519</v>
      </c>
      <c r="G7" s="18" t="s">
        <v>538</v>
      </c>
      <c r="H7" s="24" t="s">
        <v>2631</v>
      </c>
      <c r="I7" s="18" t="s">
        <v>2632</v>
      </c>
      <c r="J7" s="24" t="s">
        <v>2631</v>
      </c>
      <c r="K7" s="18" t="s">
        <v>8247</v>
      </c>
      <c r="L7" s="18" t="s">
        <v>8239</v>
      </c>
    </row>
    <row r="8" spans="1:12" x14ac:dyDescent="0.25">
      <c r="A8" s="13" t="s">
        <v>8332</v>
      </c>
      <c r="B8" s="135" t="s">
        <v>7511</v>
      </c>
      <c r="C8" s="135" t="s">
        <v>2734</v>
      </c>
      <c r="D8" s="135" t="s">
        <v>7606</v>
      </c>
      <c r="E8" s="21">
        <v>44175</v>
      </c>
      <c r="F8" s="26" t="s">
        <v>519</v>
      </c>
      <c r="G8" s="18" t="s">
        <v>538</v>
      </c>
      <c r="H8" s="24" t="s">
        <v>2631</v>
      </c>
      <c r="I8" s="18" t="s">
        <v>2736</v>
      </c>
      <c r="J8" s="24" t="s">
        <v>2631</v>
      </c>
      <c r="K8" s="18" t="s">
        <v>8247</v>
      </c>
      <c r="L8" s="18" t="s">
        <v>8239</v>
      </c>
    </row>
    <row r="9" spans="1:12" x14ac:dyDescent="0.25">
      <c r="A9" s="13" t="s">
        <v>8333</v>
      </c>
      <c r="B9" s="135" t="s">
        <v>7871</v>
      </c>
      <c r="C9" s="135" t="s">
        <v>8006</v>
      </c>
      <c r="D9" s="135" t="s">
        <v>8007</v>
      </c>
      <c r="E9" s="21">
        <v>44175</v>
      </c>
      <c r="F9" s="6" t="s">
        <v>519</v>
      </c>
      <c r="G9" s="18" t="s">
        <v>538</v>
      </c>
      <c r="H9" s="24" t="s">
        <v>2631</v>
      </c>
      <c r="I9" s="18" t="s">
        <v>8002</v>
      </c>
      <c r="J9" s="24" t="s">
        <v>2631</v>
      </c>
      <c r="K9" s="18" t="s">
        <v>8247</v>
      </c>
      <c r="L9" s="18" t="s">
        <v>8328</v>
      </c>
    </row>
    <row r="10" spans="1:12" x14ac:dyDescent="0.25">
      <c r="A10" s="13" t="s">
        <v>8334</v>
      </c>
      <c r="B10" s="135" t="s">
        <v>7892</v>
      </c>
      <c r="C10" s="135" t="s">
        <v>2649</v>
      </c>
      <c r="D10" s="135" t="s">
        <v>9124</v>
      </c>
      <c r="E10" s="21">
        <v>44175</v>
      </c>
      <c r="F10" s="26" t="s">
        <v>519</v>
      </c>
      <c r="G10" s="18" t="s">
        <v>538</v>
      </c>
      <c r="H10" s="24" t="s">
        <v>2631</v>
      </c>
      <c r="I10" s="18" t="s">
        <v>2650</v>
      </c>
      <c r="J10" s="24" t="s">
        <v>2631</v>
      </c>
      <c r="K10" s="18" t="s">
        <v>8247</v>
      </c>
      <c r="L10" s="18" t="s">
        <v>8242</v>
      </c>
    </row>
    <row r="11" spans="1:12" x14ac:dyDescent="0.25">
      <c r="A11" s="13" t="s">
        <v>8336</v>
      </c>
      <c r="B11" s="135" t="s">
        <v>7714</v>
      </c>
      <c r="C11" s="135" t="s">
        <v>7844</v>
      </c>
      <c r="D11" s="135" t="s">
        <v>7849</v>
      </c>
      <c r="E11" s="21">
        <v>44175</v>
      </c>
      <c r="F11" s="26" t="s">
        <v>519</v>
      </c>
      <c r="G11" s="18" t="s">
        <v>538</v>
      </c>
      <c r="H11" s="24" t="s">
        <v>2631</v>
      </c>
      <c r="I11" s="18" t="s">
        <v>7777</v>
      </c>
      <c r="J11" s="24" t="s">
        <v>2631</v>
      </c>
      <c r="K11" s="18" t="s">
        <v>8247</v>
      </c>
      <c r="L11" s="18" t="s">
        <v>8240</v>
      </c>
    </row>
    <row r="12" spans="1:12" x14ac:dyDescent="0.25">
      <c r="A12" s="13" t="s">
        <v>8337</v>
      </c>
      <c r="B12" s="135" t="s">
        <v>7751</v>
      </c>
      <c r="C12" s="135" t="s">
        <v>2636</v>
      </c>
      <c r="D12" s="135" t="s">
        <v>7974</v>
      </c>
      <c r="E12" s="21">
        <v>44175</v>
      </c>
      <c r="F12" s="6" t="s">
        <v>519</v>
      </c>
      <c r="G12" s="18" t="s">
        <v>538</v>
      </c>
      <c r="H12" s="24" t="s">
        <v>2631</v>
      </c>
      <c r="I12" s="18" t="s">
        <v>2638</v>
      </c>
      <c r="J12" s="18" t="s">
        <v>2631</v>
      </c>
      <c r="K12" s="18" t="s">
        <v>8247</v>
      </c>
      <c r="L12" s="18" t="s">
        <v>8241</v>
      </c>
    </row>
    <row r="13" spans="1:12" x14ac:dyDescent="0.25">
      <c r="A13" s="13" t="s">
        <v>8338</v>
      </c>
      <c r="B13" s="135" t="s">
        <v>7538</v>
      </c>
      <c r="C13" s="135" t="s">
        <v>2667</v>
      </c>
      <c r="D13" s="135" t="s">
        <v>7623</v>
      </c>
      <c r="E13" s="21">
        <v>44175</v>
      </c>
      <c r="F13" s="26" t="s">
        <v>519</v>
      </c>
      <c r="G13" s="18" t="s">
        <v>538</v>
      </c>
      <c r="H13" s="24" t="s">
        <v>2631</v>
      </c>
      <c r="I13" s="18" t="s">
        <v>2661</v>
      </c>
      <c r="J13" s="24" t="s">
        <v>2631</v>
      </c>
      <c r="K13" s="18" t="s">
        <v>8247</v>
      </c>
      <c r="L13" s="18" t="s">
        <v>8239</v>
      </c>
    </row>
    <row r="14" spans="1:12" x14ac:dyDescent="0.25">
      <c r="A14" s="13" t="s">
        <v>8358</v>
      </c>
      <c r="B14" s="135" t="s">
        <v>6666</v>
      </c>
      <c r="C14" s="135" t="s">
        <v>2639</v>
      </c>
      <c r="D14" s="135" t="s">
        <v>7444</v>
      </c>
      <c r="E14" s="21">
        <v>44175</v>
      </c>
      <c r="F14" s="6" t="s">
        <v>519</v>
      </c>
      <c r="G14" s="18" t="s">
        <v>538</v>
      </c>
      <c r="H14" s="24" t="s">
        <v>2631</v>
      </c>
      <c r="I14" s="18" t="s">
        <v>2641</v>
      </c>
      <c r="J14" s="24" t="s">
        <v>2631</v>
      </c>
      <c r="K14" s="18" t="s">
        <v>8247</v>
      </c>
      <c r="L14" s="18" t="s">
        <v>8237</v>
      </c>
    </row>
    <row r="15" spans="1:12" x14ac:dyDescent="0.25">
      <c r="A15" s="13" t="s">
        <v>8359</v>
      </c>
      <c r="B15" s="135" t="s">
        <v>7690</v>
      </c>
      <c r="C15" s="135" t="s">
        <v>2629</v>
      </c>
      <c r="D15" s="135" t="s">
        <v>7815</v>
      </c>
      <c r="E15" s="21">
        <v>44175</v>
      </c>
      <c r="F15" s="6" t="s">
        <v>519</v>
      </c>
      <c r="G15" s="18" t="s">
        <v>538</v>
      </c>
      <c r="H15" s="24" t="s">
        <v>2631</v>
      </c>
      <c r="I15" s="18" t="s">
        <v>2632</v>
      </c>
      <c r="J15" s="24" t="s">
        <v>2631</v>
      </c>
      <c r="K15" s="18" t="s">
        <v>8247</v>
      </c>
      <c r="L15" s="18" t="s">
        <v>8240</v>
      </c>
    </row>
    <row r="16" spans="1:12" x14ac:dyDescent="0.25">
      <c r="A16" s="13" t="s">
        <v>8360</v>
      </c>
      <c r="B16" s="135" t="s">
        <v>7764</v>
      </c>
      <c r="C16" s="135" t="s">
        <v>2693</v>
      </c>
      <c r="D16" s="135" t="s">
        <v>7955</v>
      </c>
      <c r="E16" s="21">
        <v>44175</v>
      </c>
      <c r="F16" s="6" t="s">
        <v>519</v>
      </c>
      <c r="G16" s="18" t="s">
        <v>538</v>
      </c>
      <c r="H16" s="24" t="s">
        <v>2631</v>
      </c>
      <c r="I16" s="18" t="s">
        <v>2695</v>
      </c>
      <c r="J16" s="24" t="s">
        <v>2631</v>
      </c>
      <c r="K16" s="18" t="s">
        <v>8247</v>
      </c>
      <c r="L16" s="18" t="s">
        <v>8241</v>
      </c>
    </row>
    <row r="17" spans="1:12" x14ac:dyDescent="0.25">
      <c r="A17" s="13" t="s">
        <v>8361</v>
      </c>
      <c r="B17" s="18" t="s">
        <v>7682</v>
      </c>
      <c r="C17" s="18" t="s">
        <v>2659</v>
      </c>
      <c r="D17" s="18" t="s">
        <v>7792</v>
      </c>
      <c r="E17" s="21">
        <v>44175</v>
      </c>
      <c r="F17" s="80" t="s">
        <v>519</v>
      </c>
      <c r="G17" s="18" t="s">
        <v>538</v>
      </c>
      <c r="H17" s="24" t="s">
        <v>2631</v>
      </c>
      <c r="I17" s="18" t="s">
        <v>2661</v>
      </c>
      <c r="J17" s="24" t="s">
        <v>2631</v>
      </c>
      <c r="K17" s="18" t="s">
        <v>8247</v>
      </c>
      <c r="L17" s="18" t="s">
        <v>8240</v>
      </c>
    </row>
    <row r="18" spans="1:12" x14ac:dyDescent="0.25">
      <c r="A18" s="13" t="s">
        <v>8363</v>
      </c>
      <c r="B18" s="18" t="s">
        <v>7730</v>
      </c>
      <c r="C18" s="18" t="s">
        <v>7360</v>
      </c>
      <c r="D18" s="18" t="s">
        <v>7954</v>
      </c>
      <c r="E18" s="21">
        <v>44175</v>
      </c>
      <c r="F18" s="80" t="s">
        <v>519</v>
      </c>
      <c r="G18" s="18" t="s">
        <v>538</v>
      </c>
      <c r="H18" s="24" t="s">
        <v>2631</v>
      </c>
      <c r="I18" s="18" t="s">
        <v>7333</v>
      </c>
      <c r="J18" s="24" t="s">
        <v>2631</v>
      </c>
      <c r="K18" s="18" t="s">
        <v>8247</v>
      </c>
      <c r="L18" s="18" t="s">
        <v>8241</v>
      </c>
    </row>
    <row r="19" spans="1:12" x14ac:dyDescent="0.25">
      <c r="A19" s="13" t="s">
        <v>8364</v>
      </c>
      <c r="B19" s="18" t="s">
        <v>7517</v>
      </c>
      <c r="C19" s="18" t="s">
        <v>2636</v>
      </c>
      <c r="D19" s="18" t="s">
        <v>7608</v>
      </c>
      <c r="E19" s="21">
        <v>44175</v>
      </c>
      <c r="F19" s="80" t="s">
        <v>519</v>
      </c>
      <c r="G19" s="18" t="s">
        <v>538</v>
      </c>
      <c r="H19" s="24" t="s">
        <v>2631</v>
      </c>
      <c r="I19" s="18" t="s">
        <v>2638</v>
      </c>
      <c r="J19" s="24" t="s">
        <v>2631</v>
      </c>
      <c r="K19" s="18" t="s">
        <v>8247</v>
      </c>
      <c r="L19" s="18" t="s">
        <v>8239</v>
      </c>
    </row>
    <row r="20" spans="1:12" x14ac:dyDescent="0.25">
      <c r="A20" s="13" t="s">
        <v>8365</v>
      </c>
      <c r="B20" s="18" t="s">
        <v>7772</v>
      </c>
      <c r="C20" s="18" t="s">
        <v>283</v>
      </c>
      <c r="D20" s="18" t="s">
        <v>7971</v>
      </c>
      <c r="E20" s="21">
        <v>44175</v>
      </c>
      <c r="F20" s="80" t="s">
        <v>519</v>
      </c>
      <c r="G20" s="18" t="s">
        <v>538</v>
      </c>
      <c r="H20" s="24" t="s">
        <v>2631</v>
      </c>
      <c r="I20" s="18" t="s">
        <v>2697</v>
      </c>
      <c r="J20" s="24" t="s">
        <v>2631</v>
      </c>
      <c r="K20" s="18" t="s">
        <v>8247</v>
      </c>
      <c r="L20" s="18" t="s">
        <v>8241</v>
      </c>
    </row>
    <row r="21" spans="1:12" x14ac:dyDescent="0.25">
      <c r="A21" s="13" t="s">
        <v>8563</v>
      </c>
      <c r="B21" s="18" t="s">
        <v>7669</v>
      </c>
      <c r="C21" s="18" t="s">
        <v>283</v>
      </c>
      <c r="D21" s="18" t="s">
        <v>7827</v>
      </c>
      <c r="E21" s="21">
        <v>44175</v>
      </c>
      <c r="F21" s="80" t="s">
        <v>519</v>
      </c>
      <c r="G21" s="18" t="s">
        <v>538</v>
      </c>
      <c r="H21" s="24" t="s">
        <v>2631</v>
      </c>
      <c r="I21" s="18" t="s">
        <v>2697</v>
      </c>
      <c r="J21" s="24" t="s">
        <v>2631</v>
      </c>
      <c r="K21" s="18" t="s">
        <v>8247</v>
      </c>
      <c r="L21" s="18" t="s">
        <v>8240</v>
      </c>
    </row>
    <row r="22" spans="1:12" x14ac:dyDescent="0.25">
      <c r="A22" s="13" t="s">
        <v>8564</v>
      </c>
      <c r="B22" s="18" t="s">
        <v>7529</v>
      </c>
      <c r="C22" s="18" t="s">
        <v>62</v>
      </c>
      <c r="D22" s="18" t="s">
        <v>7627</v>
      </c>
      <c r="E22" s="21">
        <v>44175</v>
      </c>
      <c r="F22" s="80" t="s">
        <v>519</v>
      </c>
      <c r="G22" s="18" t="s">
        <v>538</v>
      </c>
      <c r="H22" s="24" t="s">
        <v>2631</v>
      </c>
      <c r="I22" s="18" t="s">
        <v>2683</v>
      </c>
      <c r="J22" s="24" t="s">
        <v>2631</v>
      </c>
      <c r="K22" s="18" t="s">
        <v>8247</v>
      </c>
      <c r="L22" s="18" t="s">
        <v>8239</v>
      </c>
    </row>
    <row r="23" spans="1:12" x14ac:dyDescent="0.25">
      <c r="A23" s="13" t="s">
        <v>8386</v>
      </c>
      <c r="B23" s="18" t="s">
        <v>7648</v>
      </c>
      <c r="C23" s="18" t="s">
        <v>2734</v>
      </c>
      <c r="D23" s="18" t="s">
        <v>7796</v>
      </c>
      <c r="E23" s="21">
        <v>44175</v>
      </c>
      <c r="F23" s="80" t="s">
        <v>519</v>
      </c>
      <c r="G23" s="18" t="s">
        <v>538</v>
      </c>
      <c r="H23" s="24" t="s">
        <v>2631</v>
      </c>
      <c r="I23" s="18" t="s">
        <v>2736</v>
      </c>
      <c r="J23" s="24" t="s">
        <v>2631</v>
      </c>
      <c r="K23" s="18" t="s">
        <v>8247</v>
      </c>
      <c r="L23" s="18" t="s">
        <v>8240</v>
      </c>
    </row>
    <row r="24" spans="1:12" x14ac:dyDescent="0.25">
      <c r="A24" s="13" t="s">
        <v>8387</v>
      </c>
      <c r="B24" s="18" t="s">
        <v>7737</v>
      </c>
      <c r="C24" s="18" t="s">
        <v>7364</v>
      </c>
      <c r="D24" s="18" t="s">
        <v>7947</v>
      </c>
      <c r="E24" s="21">
        <v>44175</v>
      </c>
      <c r="F24" s="80" t="s">
        <v>519</v>
      </c>
      <c r="G24" s="18" t="s">
        <v>538</v>
      </c>
      <c r="H24" s="24" t="s">
        <v>2631</v>
      </c>
      <c r="I24" s="18" t="s">
        <v>7333</v>
      </c>
      <c r="J24" s="24" t="s">
        <v>2631</v>
      </c>
      <c r="K24" s="18" t="s">
        <v>8247</v>
      </c>
      <c r="L24" s="18" t="s">
        <v>8241</v>
      </c>
    </row>
    <row r="25" spans="1:12" x14ac:dyDescent="0.25">
      <c r="A25" s="13" t="s">
        <v>8388</v>
      </c>
      <c r="B25" s="18" t="s">
        <v>7732</v>
      </c>
      <c r="C25" s="18" t="s">
        <v>7353</v>
      </c>
      <c r="D25" s="18" t="s">
        <v>7946</v>
      </c>
      <c r="E25" s="21">
        <v>44175</v>
      </c>
      <c r="F25" s="80" t="s">
        <v>519</v>
      </c>
      <c r="G25" s="18" t="s">
        <v>538</v>
      </c>
      <c r="H25" s="24" t="s">
        <v>2631</v>
      </c>
      <c r="I25" s="18" t="s">
        <v>7333</v>
      </c>
      <c r="J25" s="24" t="s">
        <v>2631</v>
      </c>
      <c r="K25" s="18" t="s">
        <v>8247</v>
      </c>
      <c r="L25" s="18" t="s">
        <v>8241</v>
      </c>
    </row>
    <row r="26" spans="1:12" x14ac:dyDescent="0.25">
      <c r="A26" s="13" t="s">
        <v>8389</v>
      </c>
      <c r="B26" s="18" t="s">
        <v>7673</v>
      </c>
      <c r="C26" s="18" t="s">
        <v>117</v>
      </c>
      <c r="D26" s="18" t="s">
        <v>7797</v>
      </c>
      <c r="E26" s="21">
        <v>44175</v>
      </c>
      <c r="F26" s="80" t="s">
        <v>519</v>
      </c>
      <c r="G26" s="18" t="s">
        <v>538</v>
      </c>
      <c r="H26" s="24" t="s">
        <v>2631</v>
      </c>
      <c r="I26" s="18" t="s">
        <v>2697</v>
      </c>
      <c r="J26" s="24" t="s">
        <v>2631</v>
      </c>
      <c r="K26" s="18" t="s">
        <v>8247</v>
      </c>
      <c r="L26" s="18" t="s">
        <v>8240</v>
      </c>
    </row>
    <row r="27" spans="1:12" x14ac:dyDescent="0.25">
      <c r="A27" s="135" t="s">
        <v>8390</v>
      </c>
      <c r="B27" s="18" t="s">
        <v>7870</v>
      </c>
      <c r="C27" s="18" t="s">
        <v>8000</v>
      </c>
      <c r="D27" s="18" t="s">
        <v>8001</v>
      </c>
      <c r="E27" s="21">
        <v>44175</v>
      </c>
      <c r="F27" s="80" t="s">
        <v>519</v>
      </c>
      <c r="G27" s="18" t="s">
        <v>538</v>
      </c>
      <c r="H27" s="24" t="s">
        <v>2631</v>
      </c>
      <c r="I27" s="18" t="s">
        <v>8002</v>
      </c>
      <c r="J27" s="18" t="s">
        <v>2631</v>
      </c>
      <c r="K27" s="18" t="s">
        <v>8247</v>
      </c>
      <c r="L27" s="18" t="s">
        <v>8328</v>
      </c>
    </row>
    <row r="28" spans="1:12" x14ac:dyDescent="0.25">
      <c r="A28" s="135" t="s">
        <v>8392</v>
      </c>
      <c r="B28" s="18" t="s">
        <v>7652</v>
      </c>
      <c r="C28" s="18" t="s">
        <v>2676</v>
      </c>
      <c r="D28" s="18" t="s">
        <v>7818</v>
      </c>
      <c r="E28" s="21">
        <v>44175</v>
      </c>
      <c r="F28" s="80" t="s">
        <v>519</v>
      </c>
      <c r="G28" s="18" t="s">
        <v>538</v>
      </c>
      <c r="H28" s="24" t="s">
        <v>2631</v>
      </c>
      <c r="I28" s="18" t="s">
        <v>2678</v>
      </c>
      <c r="J28" s="24" t="s">
        <v>2631</v>
      </c>
      <c r="K28" s="18" t="s">
        <v>8247</v>
      </c>
      <c r="L28" s="18" t="s">
        <v>8240</v>
      </c>
    </row>
    <row r="29" spans="1:12" x14ac:dyDescent="0.25">
      <c r="A29" s="135" t="s">
        <v>8393</v>
      </c>
      <c r="B29" s="18" t="s">
        <v>7534</v>
      </c>
      <c r="C29" s="18" t="s">
        <v>2715</v>
      </c>
      <c r="D29" s="18" t="s">
        <v>7617</v>
      </c>
      <c r="E29" s="21">
        <v>44175</v>
      </c>
      <c r="F29" s="80" t="s">
        <v>519</v>
      </c>
      <c r="G29" s="18" t="s">
        <v>538</v>
      </c>
      <c r="H29" s="24" t="s">
        <v>2631</v>
      </c>
      <c r="I29" s="18" t="s">
        <v>2641</v>
      </c>
      <c r="J29" s="24" t="s">
        <v>2631</v>
      </c>
      <c r="K29" s="18" t="s">
        <v>8247</v>
      </c>
      <c r="L29" s="18" t="s">
        <v>8239</v>
      </c>
    </row>
    <row r="30" spans="1:12" x14ac:dyDescent="0.25">
      <c r="A30" s="135" t="s">
        <v>9032</v>
      </c>
      <c r="B30" s="18" t="s">
        <v>7694</v>
      </c>
      <c r="C30" s="18" t="s">
        <v>62</v>
      </c>
      <c r="D30" s="18" t="s">
        <v>7830</v>
      </c>
      <c r="E30" s="21">
        <v>44175</v>
      </c>
      <c r="F30" s="80" t="s">
        <v>519</v>
      </c>
      <c r="G30" s="18" t="s">
        <v>538</v>
      </c>
      <c r="H30" s="24" t="s">
        <v>2631</v>
      </c>
      <c r="I30" s="18" t="s">
        <v>2683</v>
      </c>
      <c r="J30" s="18" t="s">
        <v>2631</v>
      </c>
      <c r="K30" s="18" t="s">
        <v>8247</v>
      </c>
      <c r="L30" s="18" t="s">
        <v>8240</v>
      </c>
    </row>
    <row r="31" spans="1:12" x14ac:dyDescent="0.25">
      <c r="A31" s="135" t="s">
        <v>9033</v>
      </c>
      <c r="B31" s="18" t="s">
        <v>7539</v>
      </c>
      <c r="C31" s="18" t="s">
        <v>2667</v>
      </c>
      <c r="D31" s="18" t="s">
        <v>7629</v>
      </c>
      <c r="E31" s="21">
        <v>44175</v>
      </c>
      <c r="F31" s="80" t="s">
        <v>519</v>
      </c>
      <c r="G31" s="18" t="s">
        <v>538</v>
      </c>
      <c r="H31" s="24" t="s">
        <v>2631</v>
      </c>
      <c r="I31" s="18" t="s">
        <v>2661</v>
      </c>
      <c r="J31" s="24" t="s">
        <v>2631</v>
      </c>
      <c r="K31" s="18" t="s">
        <v>8247</v>
      </c>
      <c r="L31" s="18" t="s">
        <v>8239</v>
      </c>
    </row>
    <row r="32" spans="1:12" x14ac:dyDescent="0.25">
      <c r="A32" s="13" t="s">
        <v>8415</v>
      </c>
      <c r="B32" s="135" t="s">
        <v>7733</v>
      </c>
      <c r="C32" s="135" t="s">
        <v>7341</v>
      </c>
      <c r="D32" s="135" t="s">
        <v>7944</v>
      </c>
      <c r="E32" s="21">
        <v>44175</v>
      </c>
      <c r="F32" s="6" t="s">
        <v>519</v>
      </c>
      <c r="G32" s="18" t="s">
        <v>538</v>
      </c>
      <c r="H32" s="24" t="s">
        <v>2631</v>
      </c>
      <c r="I32" s="18" t="s">
        <v>7333</v>
      </c>
      <c r="J32" s="24" t="s">
        <v>2631</v>
      </c>
      <c r="K32" s="18" t="s">
        <v>8247</v>
      </c>
      <c r="L32" s="18" t="s">
        <v>8241</v>
      </c>
    </row>
    <row r="33" spans="1:12" x14ac:dyDescent="0.25">
      <c r="A33" s="13" t="s">
        <v>8416</v>
      </c>
      <c r="B33" s="135" t="s">
        <v>6646</v>
      </c>
      <c r="C33" s="135" t="s">
        <v>2639</v>
      </c>
      <c r="D33" s="135" t="s">
        <v>7494</v>
      </c>
      <c r="E33" s="21">
        <v>44175</v>
      </c>
      <c r="F33" s="6" t="s">
        <v>519</v>
      </c>
      <c r="G33" s="18" t="s">
        <v>538</v>
      </c>
      <c r="H33" s="24" t="s">
        <v>2631</v>
      </c>
      <c r="I33" s="18" t="s">
        <v>2641</v>
      </c>
      <c r="J33" s="24" t="s">
        <v>2631</v>
      </c>
      <c r="K33" s="18" t="s">
        <v>8247</v>
      </c>
      <c r="L33" s="18" t="s">
        <v>8237</v>
      </c>
    </row>
    <row r="34" spans="1:12" x14ac:dyDescent="0.25">
      <c r="A34" s="13" t="s">
        <v>8417</v>
      </c>
      <c r="B34" s="135" t="s">
        <v>7414</v>
      </c>
      <c r="C34" s="135" t="s">
        <v>2629</v>
      </c>
      <c r="D34" s="135" t="s">
        <v>7549</v>
      </c>
      <c r="E34" s="21">
        <v>44175</v>
      </c>
      <c r="F34" s="26" t="s">
        <v>519</v>
      </c>
      <c r="G34" s="18" t="s">
        <v>538</v>
      </c>
      <c r="H34" s="24" t="s">
        <v>2631</v>
      </c>
      <c r="I34" s="18" t="s">
        <v>2632</v>
      </c>
      <c r="J34" s="24" t="s">
        <v>2631</v>
      </c>
      <c r="K34" s="18" t="s">
        <v>8247</v>
      </c>
      <c r="L34" s="18" t="s">
        <v>8238</v>
      </c>
    </row>
    <row r="35" spans="1:12" x14ac:dyDescent="0.25">
      <c r="A35" s="13" t="s">
        <v>8419</v>
      </c>
      <c r="B35" s="135" t="s">
        <v>7672</v>
      </c>
      <c r="C35" s="135" t="s">
        <v>117</v>
      </c>
      <c r="D35" s="135" t="s">
        <v>7784</v>
      </c>
      <c r="E35" s="21">
        <v>44175</v>
      </c>
      <c r="F35" s="26" t="s">
        <v>519</v>
      </c>
      <c r="G35" s="18" t="s">
        <v>538</v>
      </c>
      <c r="H35" s="24" t="s">
        <v>2631</v>
      </c>
      <c r="I35" s="18" t="s">
        <v>2697</v>
      </c>
      <c r="J35" s="24" t="s">
        <v>2631</v>
      </c>
      <c r="K35" s="18" t="s">
        <v>8247</v>
      </c>
      <c r="L35" s="18" t="s">
        <v>8240</v>
      </c>
    </row>
    <row r="36" spans="1:12" x14ac:dyDescent="0.25">
      <c r="A36" s="13" t="s">
        <v>8420</v>
      </c>
      <c r="B36" s="135" t="s">
        <v>7766</v>
      </c>
      <c r="C36" s="135" t="s">
        <v>2715</v>
      </c>
      <c r="D36" s="135" t="s">
        <v>7965</v>
      </c>
      <c r="E36" s="21">
        <v>44175</v>
      </c>
      <c r="F36" s="26" t="s">
        <v>519</v>
      </c>
      <c r="G36" s="18" t="s">
        <v>538</v>
      </c>
      <c r="H36" s="24" t="s">
        <v>2631</v>
      </c>
      <c r="I36" s="18" t="s">
        <v>2641</v>
      </c>
      <c r="J36" s="24" t="s">
        <v>2631</v>
      </c>
      <c r="K36" s="18" t="s">
        <v>8247</v>
      </c>
      <c r="L36" s="18" t="s">
        <v>8241</v>
      </c>
    </row>
    <row r="37" spans="1:12" x14ac:dyDescent="0.25">
      <c r="A37" s="13" t="s">
        <v>8421</v>
      </c>
      <c r="B37" s="135" t="s">
        <v>7719</v>
      </c>
      <c r="C37" s="135" t="s">
        <v>2649</v>
      </c>
      <c r="D37" s="135" t="s">
        <v>7976</v>
      </c>
      <c r="E37" s="21">
        <v>44175</v>
      </c>
      <c r="F37" s="6" t="s">
        <v>519</v>
      </c>
      <c r="G37" s="18" t="s">
        <v>538</v>
      </c>
      <c r="H37" s="24" t="s">
        <v>2631</v>
      </c>
      <c r="I37" s="18" t="s">
        <v>2650</v>
      </c>
      <c r="J37" s="24" t="s">
        <v>2631</v>
      </c>
      <c r="K37" s="18" t="s">
        <v>8247</v>
      </c>
      <c r="L37" s="18" t="s">
        <v>8241</v>
      </c>
    </row>
    <row r="38" spans="1:12" x14ac:dyDescent="0.25">
      <c r="A38" s="13" t="s">
        <v>8422</v>
      </c>
      <c r="B38" s="135" t="s">
        <v>7754</v>
      </c>
      <c r="C38" s="135" t="s">
        <v>2636</v>
      </c>
      <c r="D38" s="135" t="s">
        <v>7970</v>
      </c>
      <c r="E38" s="21">
        <v>44175</v>
      </c>
      <c r="F38" s="26" t="s">
        <v>519</v>
      </c>
      <c r="G38" s="18" t="s">
        <v>538</v>
      </c>
      <c r="H38" s="24" t="s">
        <v>2631</v>
      </c>
      <c r="I38" s="18" t="s">
        <v>2638</v>
      </c>
      <c r="J38" s="24" t="s">
        <v>2631</v>
      </c>
      <c r="K38" s="18" t="s">
        <v>8247</v>
      </c>
      <c r="L38" s="18" t="s">
        <v>8241</v>
      </c>
    </row>
    <row r="39" spans="1:12" x14ac:dyDescent="0.25">
      <c r="A39" s="13" t="s">
        <v>8572</v>
      </c>
      <c r="B39" s="135" t="s">
        <v>7670</v>
      </c>
      <c r="C39" s="135" t="s">
        <v>283</v>
      </c>
      <c r="D39" s="135" t="s">
        <v>7826</v>
      </c>
      <c r="E39" s="21">
        <v>44175</v>
      </c>
      <c r="F39" s="6" t="s">
        <v>519</v>
      </c>
      <c r="G39" s="18" t="s">
        <v>538</v>
      </c>
      <c r="H39" s="24" t="s">
        <v>2631</v>
      </c>
      <c r="I39" s="18" t="s">
        <v>2697</v>
      </c>
      <c r="J39" s="18" t="s">
        <v>2631</v>
      </c>
      <c r="K39" s="18" t="s">
        <v>8247</v>
      </c>
      <c r="L39" s="18" t="s">
        <v>8240</v>
      </c>
    </row>
    <row r="40" spans="1:12" x14ac:dyDescent="0.25">
      <c r="A40" s="13" t="s">
        <v>8423</v>
      </c>
      <c r="B40" s="135" t="s">
        <v>7513</v>
      </c>
      <c r="C40" s="135" t="s">
        <v>2679</v>
      </c>
      <c r="D40" s="135" t="s">
        <v>7626</v>
      </c>
      <c r="E40" s="21">
        <v>44175</v>
      </c>
      <c r="F40" s="6" t="s">
        <v>519</v>
      </c>
      <c r="G40" s="18" t="s">
        <v>538</v>
      </c>
      <c r="H40" s="24" t="s">
        <v>2631</v>
      </c>
      <c r="I40" s="18" t="s">
        <v>545</v>
      </c>
      <c r="J40" s="24" t="s">
        <v>2631</v>
      </c>
      <c r="K40" s="18" t="s">
        <v>8247</v>
      </c>
      <c r="L40" s="18" t="s">
        <v>8239</v>
      </c>
    </row>
    <row r="41" spans="1:12" x14ac:dyDescent="0.25">
      <c r="A41" s="135" t="s">
        <v>8339</v>
      </c>
      <c r="B41" s="18" t="s">
        <v>7666</v>
      </c>
      <c r="C41" s="18" t="s">
        <v>2639</v>
      </c>
      <c r="D41" s="18" t="s">
        <v>7793</v>
      </c>
      <c r="E41" s="21">
        <v>44175</v>
      </c>
      <c r="F41" s="80" t="s">
        <v>520</v>
      </c>
      <c r="G41" s="18" t="s">
        <v>538</v>
      </c>
      <c r="H41" s="24" t="s">
        <v>2631</v>
      </c>
      <c r="I41" s="18" t="s">
        <v>2641</v>
      </c>
      <c r="J41" s="24" t="s">
        <v>2631</v>
      </c>
      <c r="K41" s="18" t="s">
        <v>8247</v>
      </c>
      <c r="L41" s="18" t="s">
        <v>8240</v>
      </c>
    </row>
    <row r="42" spans="1:12" x14ac:dyDescent="0.25">
      <c r="A42" s="135" t="s">
        <v>8340</v>
      </c>
      <c r="B42" s="18" t="s">
        <v>7930</v>
      </c>
      <c r="C42" s="18" t="s">
        <v>2810</v>
      </c>
      <c r="D42" s="18" t="s">
        <v>9121</v>
      </c>
      <c r="E42" s="21">
        <v>44175</v>
      </c>
      <c r="F42" s="80" t="s">
        <v>520</v>
      </c>
      <c r="G42" s="18" t="s">
        <v>538</v>
      </c>
      <c r="H42" s="24" t="s">
        <v>2631</v>
      </c>
      <c r="I42" s="18" t="s">
        <v>2793</v>
      </c>
      <c r="J42" s="24" t="s">
        <v>2631</v>
      </c>
      <c r="K42" s="18" t="s">
        <v>8247</v>
      </c>
      <c r="L42" s="18" t="s">
        <v>8242</v>
      </c>
    </row>
    <row r="43" spans="1:12" x14ac:dyDescent="0.25">
      <c r="A43" s="135" t="s">
        <v>8341</v>
      </c>
      <c r="B43" s="18" t="s">
        <v>7929</v>
      </c>
      <c r="C43" s="18" t="s">
        <v>2810</v>
      </c>
      <c r="D43" s="18" t="s">
        <v>9116</v>
      </c>
      <c r="E43" s="21">
        <v>44175</v>
      </c>
      <c r="F43" s="80" t="s">
        <v>520</v>
      </c>
      <c r="G43" s="18" t="s">
        <v>538</v>
      </c>
      <c r="H43" s="24" t="s">
        <v>2631</v>
      </c>
      <c r="I43" s="18" t="s">
        <v>2793</v>
      </c>
      <c r="J43" s="24" t="s">
        <v>2631</v>
      </c>
      <c r="K43" s="18" t="s">
        <v>8247</v>
      </c>
      <c r="L43" s="18" t="s">
        <v>8242</v>
      </c>
    </row>
    <row r="44" spans="1:12" x14ac:dyDescent="0.25">
      <c r="A44" s="135" t="s">
        <v>8342</v>
      </c>
      <c r="B44" s="18" t="s">
        <v>7504</v>
      </c>
      <c r="C44" s="18" t="s">
        <v>2633</v>
      </c>
      <c r="D44" s="18" t="s">
        <v>7601</v>
      </c>
      <c r="E44" s="21">
        <v>44175</v>
      </c>
      <c r="F44" s="80" t="s">
        <v>520</v>
      </c>
      <c r="G44" s="18" t="s">
        <v>538</v>
      </c>
      <c r="H44" s="24" t="s">
        <v>2631</v>
      </c>
      <c r="I44" s="18" t="s">
        <v>2635</v>
      </c>
      <c r="J44" s="24" t="s">
        <v>2631</v>
      </c>
      <c r="K44" s="18" t="s">
        <v>8247</v>
      </c>
      <c r="L44" s="18" t="s">
        <v>8239</v>
      </c>
    </row>
    <row r="45" spans="1:12" x14ac:dyDescent="0.25">
      <c r="A45" s="135" t="s">
        <v>8343</v>
      </c>
      <c r="B45" s="18" t="s">
        <v>7640</v>
      </c>
      <c r="C45" s="18" t="s">
        <v>2820</v>
      </c>
      <c r="D45" s="18" t="s">
        <v>7803</v>
      </c>
      <c r="E45" s="21">
        <v>44175</v>
      </c>
      <c r="F45" s="80" t="s">
        <v>520</v>
      </c>
      <c r="G45" s="18" t="s">
        <v>538</v>
      </c>
      <c r="H45" s="24" t="s">
        <v>2631</v>
      </c>
      <c r="I45" s="18" t="s">
        <v>2793</v>
      </c>
      <c r="J45" s="24" t="s">
        <v>2631</v>
      </c>
      <c r="K45" s="18" t="s">
        <v>8247</v>
      </c>
      <c r="L45" s="18" t="s">
        <v>8240</v>
      </c>
    </row>
    <row r="46" spans="1:12" x14ac:dyDescent="0.25">
      <c r="A46" s="135" t="s">
        <v>8344</v>
      </c>
      <c r="B46" s="18" t="s">
        <v>7735</v>
      </c>
      <c r="C46" s="18" t="s">
        <v>7326</v>
      </c>
      <c r="D46" s="18" t="s">
        <v>7951</v>
      </c>
      <c r="E46" s="21">
        <v>44175</v>
      </c>
      <c r="F46" s="80" t="s">
        <v>520</v>
      </c>
      <c r="G46" s="18" t="s">
        <v>538</v>
      </c>
      <c r="H46" s="24" t="s">
        <v>2631</v>
      </c>
      <c r="I46" s="18" t="s">
        <v>7333</v>
      </c>
      <c r="J46" s="24" t="s">
        <v>2631</v>
      </c>
      <c r="K46" s="18" t="s">
        <v>8247</v>
      </c>
      <c r="L46" s="18" t="s">
        <v>8241</v>
      </c>
    </row>
    <row r="47" spans="1:12" x14ac:dyDescent="0.25">
      <c r="A47" s="135" t="s">
        <v>8346</v>
      </c>
      <c r="B47" s="18" t="s">
        <v>7654</v>
      </c>
      <c r="C47" s="18" t="s">
        <v>2693</v>
      </c>
      <c r="D47" s="18" t="s">
        <v>7817</v>
      </c>
      <c r="E47" s="21">
        <v>44175</v>
      </c>
      <c r="F47" s="80" t="s">
        <v>520</v>
      </c>
      <c r="G47" s="18" t="s">
        <v>538</v>
      </c>
      <c r="H47" s="24" t="s">
        <v>2631</v>
      </c>
      <c r="I47" s="18" t="s">
        <v>2695</v>
      </c>
      <c r="J47" s="24" t="s">
        <v>2631</v>
      </c>
      <c r="K47" s="18" t="s">
        <v>8247</v>
      </c>
      <c r="L47" s="18" t="s">
        <v>8240</v>
      </c>
    </row>
    <row r="48" spans="1:12" x14ac:dyDescent="0.25">
      <c r="A48" s="135" t="s">
        <v>8347</v>
      </c>
      <c r="B48" s="18" t="s">
        <v>7773</v>
      </c>
      <c r="C48" s="18" t="s">
        <v>283</v>
      </c>
      <c r="D48" s="18" t="s">
        <v>7966</v>
      </c>
      <c r="E48" s="21">
        <v>44175</v>
      </c>
      <c r="F48" s="80" t="s">
        <v>520</v>
      </c>
      <c r="G48" s="18" t="s">
        <v>538</v>
      </c>
      <c r="H48" s="24" t="s">
        <v>2631</v>
      </c>
      <c r="I48" s="18" t="s">
        <v>2697</v>
      </c>
      <c r="J48" s="24" t="s">
        <v>2631</v>
      </c>
      <c r="K48" s="18" t="s">
        <v>8247</v>
      </c>
      <c r="L48" s="18" t="s">
        <v>8241</v>
      </c>
    </row>
    <row r="49" spans="1:12" x14ac:dyDescent="0.25">
      <c r="A49" s="135" t="s">
        <v>8348</v>
      </c>
      <c r="B49" s="18" t="s">
        <v>7720</v>
      </c>
      <c r="C49" s="18" t="s">
        <v>2649</v>
      </c>
      <c r="D49" s="18" t="s">
        <v>7972</v>
      </c>
      <c r="E49" s="21">
        <v>44175</v>
      </c>
      <c r="F49" s="80" t="s">
        <v>520</v>
      </c>
      <c r="G49" s="18" t="s">
        <v>538</v>
      </c>
      <c r="H49" s="24" t="s">
        <v>2631</v>
      </c>
      <c r="I49" s="18" t="s">
        <v>2650</v>
      </c>
      <c r="J49" s="24" t="s">
        <v>2631</v>
      </c>
      <c r="K49" s="18" t="s">
        <v>8247</v>
      </c>
      <c r="L49" s="18" t="s">
        <v>8241</v>
      </c>
    </row>
    <row r="50" spans="1:12" x14ac:dyDescent="0.25">
      <c r="A50" s="135" t="s">
        <v>8350</v>
      </c>
      <c r="B50" s="18" t="s">
        <v>7752</v>
      </c>
      <c r="C50" s="18" t="s">
        <v>2636</v>
      </c>
      <c r="D50" s="18" t="s">
        <v>7968</v>
      </c>
      <c r="E50" s="21">
        <v>44175</v>
      </c>
      <c r="F50" s="80" t="s">
        <v>520</v>
      </c>
      <c r="G50" s="18" t="s">
        <v>538</v>
      </c>
      <c r="H50" s="24" t="s">
        <v>2631</v>
      </c>
      <c r="I50" s="18" t="s">
        <v>2638</v>
      </c>
      <c r="J50" s="24" t="s">
        <v>2631</v>
      </c>
      <c r="K50" s="18" t="s">
        <v>8247</v>
      </c>
      <c r="L50" s="18" t="s">
        <v>8241</v>
      </c>
    </row>
    <row r="51" spans="1:12" x14ac:dyDescent="0.25">
      <c r="A51" s="135" t="s">
        <v>8351</v>
      </c>
      <c r="B51" s="18" t="s">
        <v>7760</v>
      </c>
      <c r="C51" s="18" t="s">
        <v>62</v>
      </c>
      <c r="D51" s="18" t="s">
        <v>7977</v>
      </c>
      <c r="E51" s="21">
        <v>44175</v>
      </c>
      <c r="F51" s="80" t="s">
        <v>520</v>
      </c>
      <c r="G51" s="18" t="s">
        <v>538</v>
      </c>
      <c r="H51" s="24" t="s">
        <v>2631</v>
      </c>
      <c r="I51" s="18" t="s">
        <v>2683</v>
      </c>
      <c r="J51" s="24" t="s">
        <v>2631</v>
      </c>
      <c r="K51" s="18" t="s">
        <v>8247</v>
      </c>
      <c r="L51" s="18" t="s">
        <v>8241</v>
      </c>
    </row>
    <row r="52" spans="1:12" x14ac:dyDescent="0.25">
      <c r="A52" s="135" t="s">
        <v>8353</v>
      </c>
      <c r="B52" s="18" t="s">
        <v>7516</v>
      </c>
      <c r="C52" s="18" t="s">
        <v>2636</v>
      </c>
      <c r="D52" s="18" t="s">
        <v>7620</v>
      </c>
      <c r="E52" s="21">
        <v>44175</v>
      </c>
      <c r="F52" s="80" t="s">
        <v>520</v>
      </c>
      <c r="G52" s="18" t="s">
        <v>538</v>
      </c>
      <c r="H52" s="24" t="s">
        <v>2631</v>
      </c>
      <c r="I52" s="18" t="s">
        <v>2638</v>
      </c>
      <c r="J52" s="24" t="s">
        <v>2631</v>
      </c>
      <c r="K52" s="18" t="s">
        <v>8247</v>
      </c>
      <c r="L52" s="18" t="s">
        <v>8239</v>
      </c>
    </row>
    <row r="53" spans="1:12" x14ac:dyDescent="0.25">
      <c r="A53" s="135" t="s">
        <v>8354</v>
      </c>
      <c r="B53" s="18" t="s">
        <v>7745</v>
      </c>
      <c r="C53" s="18" t="s">
        <v>7362</v>
      </c>
      <c r="D53" s="18" t="s">
        <v>7960</v>
      </c>
      <c r="E53" s="21">
        <v>44175</v>
      </c>
      <c r="F53" s="80" t="s">
        <v>520</v>
      </c>
      <c r="G53" s="18" t="s">
        <v>538</v>
      </c>
      <c r="H53" s="24" t="s">
        <v>2631</v>
      </c>
      <c r="I53" s="18" t="s">
        <v>7336</v>
      </c>
      <c r="J53" s="24" t="s">
        <v>2631</v>
      </c>
      <c r="K53" s="18" t="s">
        <v>8247</v>
      </c>
      <c r="L53" s="18" t="s">
        <v>8241</v>
      </c>
    </row>
    <row r="54" spans="1:12" x14ac:dyDescent="0.25">
      <c r="A54" s="135" t="s">
        <v>8591</v>
      </c>
      <c r="B54" s="18" t="s">
        <v>7713</v>
      </c>
      <c r="C54" s="18" t="s">
        <v>7844</v>
      </c>
      <c r="D54" s="18" t="s">
        <v>7848</v>
      </c>
      <c r="E54" s="21">
        <v>44175</v>
      </c>
      <c r="F54" s="80" t="s">
        <v>520</v>
      </c>
      <c r="G54" s="18" t="s">
        <v>538</v>
      </c>
      <c r="H54" s="24" t="s">
        <v>2631</v>
      </c>
      <c r="I54" s="18" t="s">
        <v>7777</v>
      </c>
      <c r="J54" s="18" t="s">
        <v>2631</v>
      </c>
      <c r="K54" s="18" t="s">
        <v>8247</v>
      </c>
      <c r="L54" s="18" t="s">
        <v>8240</v>
      </c>
    </row>
    <row r="55" spans="1:12" x14ac:dyDescent="0.25">
      <c r="A55" s="135" t="s">
        <v>8355</v>
      </c>
      <c r="B55" s="18" t="s">
        <v>7769</v>
      </c>
      <c r="C55" s="18" t="s">
        <v>2667</v>
      </c>
      <c r="D55" s="18" t="s">
        <v>7980</v>
      </c>
      <c r="E55" s="21">
        <v>44175</v>
      </c>
      <c r="F55" s="80" t="s">
        <v>520</v>
      </c>
      <c r="G55" s="18" t="s">
        <v>538</v>
      </c>
      <c r="H55" s="24" t="s">
        <v>2631</v>
      </c>
      <c r="I55" s="18" t="s">
        <v>2661</v>
      </c>
      <c r="J55" s="24" t="s">
        <v>2631</v>
      </c>
      <c r="K55" s="18" t="s">
        <v>8247</v>
      </c>
      <c r="L55" s="18" t="s">
        <v>8241</v>
      </c>
    </row>
    <row r="56" spans="1:12" x14ac:dyDescent="0.25">
      <c r="A56" s="135" t="s">
        <v>8356</v>
      </c>
      <c r="B56" s="18" t="s">
        <v>7695</v>
      </c>
      <c r="C56" s="18" t="s">
        <v>62</v>
      </c>
      <c r="D56" s="18" t="s">
        <v>7828</v>
      </c>
      <c r="E56" s="21">
        <v>44175</v>
      </c>
      <c r="F56" s="80" t="s">
        <v>520</v>
      </c>
      <c r="G56" s="18" t="s">
        <v>538</v>
      </c>
      <c r="H56" s="24" t="s">
        <v>2631</v>
      </c>
      <c r="I56" s="18" t="s">
        <v>2683</v>
      </c>
      <c r="J56" s="24" t="s">
        <v>2631</v>
      </c>
      <c r="K56" s="18" t="s">
        <v>8247</v>
      </c>
      <c r="L56" s="18" t="s">
        <v>8240</v>
      </c>
    </row>
    <row r="57" spans="1:12" x14ac:dyDescent="0.25">
      <c r="A57" s="135" t="s">
        <v>8357</v>
      </c>
      <c r="B57" s="18" t="s">
        <v>7540</v>
      </c>
      <c r="C57" s="18" t="s">
        <v>2667</v>
      </c>
      <c r="D57" s="18" t="s">
        <v>7616</v>
      </c>
      <c r="E57" s="21">
        <v>44175</v>
      </c>
      <c r="F57" s="80" t="s">
        <v>520</v>
      </c>
      <c r="G57" s="18" t="s">
        <v>538</v>
      </c>
      <c r="H57" s="24" t="s">
        <v>2631</v>
      </c>
      <c r="I57" s="18" t="s">
        <v>2661</v>
      </c>
      <c r="J57" s="24" t="s">
        <v>2631</v>
      </c>
      <c r="K57" s="18" t="s">
        <v>8247</v>
      </c>
      <c r="L57" s="18" t="s">
        <v>8239</v>
      </c>
    </row>
    <row r="58" spans="1:12" x14ac:dyDescent="0.25">
      <c r="A58" s="13" t="s">
        <v>8368</v>
      </c>
      <c r="B58" s="135" t="s">
        <v>7904</v>
      </c>
      <c r="C58" s="135" t="s">
        <v>229</v>
      </c>
      <c r="D58" s="135" t="s">
        <v>9107</v>
      </c>
      <c r="E58" s="21">
        <v>44175</v>
      </c>
      <c r="F58" s="6" t="s">
        <v>520</v>
      </c>
      <c r="G58" s="18" t="s">
        <v>538</v>
      </c>
      <c r="H58" s="24" t="s">
        <v>2631</v>
      </c>
      <c r="I58" s="18" t="s">
        <v>2632</v>
      </c>
      <c r="J58" s="24" t="s">
        <v>2631</v>
      </c>
      <c r="K58" s="18" t="s">
        <v>8247</v>
      </c>
      <c r="L58" s="18" t="s">
        <v>8242</v>
      </c>
    </row>
    <row r="59" spans="1:12" x14ac:dyDescent="0.25">
      <c r="A59" s="13" t="s">
        <v>8369</v>
      </c>
      <c r="B59" s="135" t="s">
        <v>7506</v>
      </c>
      <c r="C59" s="135" t="s">
        <v>2629</v>
      </c>
      <c r="D59" s="135" t="s">
        <v>7600</v>
      </c>
      <c r="E59" s="21">
        <v>44175</v>
      </c>
      <c r="F59" s="6" t="s">
        <v>520</v>
      </c>
      <c r="G59" s="18" t="s">
        <v>538</v>
      </c>
      <c r="H59" s="24" t="s">
        <v>2631</v>
      </c>
      <c r="I59" s="18" t="s">
        <v>2632</v>
      </c>
      <c r="J59" s="24" t="s">
        <v>2631</v>
      </c>
      <c r="K59" s="18" t="s">
        <v>8247</v>
      </c>
      <c r="L59" s="18" t="s">
        <v>8239</v>
      </c>
    </row>
    <row r="60" spans="1:12" x14ac:dyDescent="0.25">
      <c r="A60" s="13" t="s">
        <v>8370</v>
      </c>
      <c r="B60" s="135" t="s">
        <v>7736</v>
      </c>
      <c r="C60" s="135" t="s">
        <v>7337</v>
      </c>
      <c r="D60" s="135" t="s">
        <v>7948</v>
      </c>
      <c r="E60" s="21">
        <v>44175</v>
      </c>
      <c r="F60" s="26" t="s">
        <v>520</v>
      </c>
      <c r="G60" s="18" t="s">
        <v>538</v>
      </c>
      <c r="H60" s="24" t="s">
        <v>2631</v>
      </c>
      <c r="I60" s="18" t="s">
        <v>7333</v>
      </c>
      <c r="J60" s="24" t="s">
        <v>2631</v>
      </c>
      <c r="K60" s="18" t="s">
        <v>8247</v>
      </c>
      <c r="L60" s="18" t="s">
        <v>8241</v>
      </c>
    </row>
    <row r="61" spans="1:12" x14ac:dyDescent="0.25">
      <c r="A61" s="13" t="s">
        <v>8371</v>
      </c>
      <c r="B61" s="135" t="s">
        <v>7645</v>
      </c>
      <c r="C61" s="135" t="s">
        <v>2734</v>
      </c>
      <c r="D61" s="135" t="s">
        <v>7798</v>
      </c>
      <c r="E61" s="21">
        <v>44175</v>
      </c>
      <c r="F61" s="26" t="s">
        <v>520</v>
      </c>
      <c r="G61" s="18" t="s">
        <v>538</v>
      </c>
      <c r="H61" s="24" t="s">
        <v>2631</v>
      </c>
      <c r="I61" s="18" t="s">
        <v>2736</v>
      </c>
      <c r="J61" s="24" t="s">
        <v>2631</v>
      </c>
      <c r="K61" s="18" t="s">
        <v>8247</v>
      </c>
      <c r="L61" s="18" t="s">
        <v>8240</v>
      </c>
    </row>
    <row r="62" spans="1:12" x14ac:dyDescent="0.25">
      <c r="A62" s="13" t="s">
        <v>8373</v>
      </c>
      <c r="B62" s="135" t="s">
        <v>7729</v>
      </c>
      <c r="C62" s="135" t="s">
        <v>7344</v>
      </c>
      <c r="D62" s="135" t="s">
        <v>7952</v>
      </c>
      <c r="E62" s="21">
        <v>44175</v>
      </c>
      <c r="F62" s="6" t="s">
        <v>520</v>
      </c>
      <c r="G62" s="18" t="s">
        <v>538</v>
      </c>
      <c r="H62" s="24" t="s">
        <v>2631</v>
      </c>
      <c r="I62" s="18" t="s">
        <v>7333</v>
      </c>
      <c r="J62" s="24" t="s">
        <v>2631</v>
      </c>
      <c r="K62" s="18" t="s">
        <v>8247</v>
      </c>
      <c r="L62" s="18" t="s">
        <v>8241</v>
      </c>
    </row>
    <row r="63" spans="1:12" x14ac:dyDescent="0.25">
      <c r="A63" s="13" t="s">
        <v>8374</v>
      </c>
      <c r="B63" s="135" t="s">
        <v>7536</v>
      </c>
      <c r="C63" s="135" t="s">
        <v>2715</v>
      </c>
      <c r="D63" s="135" t="s">
        <v>7613</v>
      </c>
      <c r="E63" s="21">
        <v>44175</v>
      </c>
      <c r="F63" s="6" t="s">
        <v>520</v>
      </c>
      <c r="G63" s="18" t="s">
        <v>538</v>
      </c>
      <c r="H63" s="24" t="s">
        <v>2631</v>
      </c>
      <c r="I63" s="18" t="s">
        <v>2641</v>
      </c>
      <c r="J63" s="24" t="s">
        <v>2631</v>
      </c>
      <c r="K63" s="18" t="s">
        <v>8247</v>
      </c>
      <c r="L63" s="18" t="s">
        <v>8239</v>
      </c>
    </row>
    <row r="64" spans="1:12" x14ac:dyDescent="0.25">
      <c r="A64" s="13" t="s">
        <v>8375</v>
      </c>
      <c r="B64" s="135" t="s">
        <v>7417</v>
      </c>
      <c r="C64" s="135" t="s">
        <v>2629</v>
      </c>
      <c r="D64" s="135" t="s">
        <v>7550</v>
      </c>
      <c r="E64" s="21">
        <v>44175</v>
      </c>
      <c r="F64" s="6" t="s">
        <v>520</v>
      </c>
      <c r="G64" s="18" t="s">
        <v>538</v>
      </c>
      <c r="H64" s="24" t="s">
        <v>2631</v>
      </c>
      <c r="I64" s="18" t="s">
        <v>2632</v>
      </c>
      <c r="J64" s="24" t="s">
        <v>2631</v>
      </c>
      <c r="K64" s="18" t="s">
        <v>8247</v>
      </c>
      <c r="L64" s="18" t="s">
        <v>8238</v>
      </c>
    </row>
    <row r="65" spans="1:12" x14ac:dyDescent="0.25">
      <c r="A65" s="13" t="s">
        <v>8376</v>
      </c>
      <c r="B65" s="135" t="s">
        <v>7659</v>
      </c>
      <c r="C65" s="135" t="s">
        <v>7851</v>
      </c>
      <c r="D65" s="135" t="s">
        <v>7854</v>
      </c>
      <c r="E65" s="21">
        <v>44175</v>
      </c>
      <c r="F65" s="6" t="s">
        <v>520</v>
      </c>
      <c r="G65" s="18" t="s">
        <v>538</v>
      </c>
      <c r="H65" s="24" t="s">
        <v>2631</v>
      </c>
      <c r="I65" s="18" t="s">
        <v>7328</v>
      </c>
      <c r="J65" s="18" t="s">
        <v>2631</v>
      </c>
      <c r="K65" s="18" t="s">
        <v>8247</v>
      </c>
      <c r="L65" s="18" t="s">
        <v>8240</v>
      </c>
    </row>
    <row r="66" spans="1:12" x14ac:dyDescent="0.25">
      <c r="A66" s="13" t="s">
        <v>8377</v>
      </c>
      <c r="B66" s="135" t="s">
        <v>7526</v>
      </c>
      <c r="C66" s="135" t="s">
        <v>2676</v>
      </c>
      <c r="D66" s="135" t="s">
        <v>7622</v>
      </c>
      <c r="E66" s="21">
        <v>44175</v>
      </c>
      <c r="F66" s="26" t="s">
        <v>520</v>
      </c>
      <c r="G66" s="18" t="s">
        <v>538</v>
      </c>
      <c r="H66" s="24" t="s">
        <v>2631</v>
      </c>
      <c r="I66" s="18" t="s">
        <v>2678</v>
      </c>
      <c r="J66" s="18" t="s">
        <v>2631</v>
      </c>
      <c r="K66" s="18" t="s">
        <v>8247</v>
      </c>
      <c r="L66" s="18" t="s">
        <v>8239</v>
      </c>
    </row>
    <row r="67" spans="1:12" x14ac:dyDescent="0.25">
      <c r="A67" s="135" t="s">
        <v>8378</v>
      </c>
      <c r="B67" s="18" t="s">
        <v>7644</v>
      </c>
      <c r="C67" s="18" t="s">
        <v>2865</v>
      </c>
      <c r="D67" s="18" t="s">
        <v>7805</v>
      </c>
      <c r="E67" s="21">
        <v>44175</v>
      </c>
      <c r="F67" s="80" t="s">
        <v>520</v>
      </c>
      <c r="G67" s="18" t="s">
        <v>538</v>
      </c>
      <c r="H67" s="24" t="s">
        <v>2631</v>
      </c>
      <c r="I67" s="18" t="s">
        <v>2829</v>
      </c>
      <c r="J67" s="24" t="s">
        <v>2631</v>
      </c>
      <c r="K67" s="18" t="s">
        <v>8247</v>
      </c>
      <c r="L67" s="18" t="s">
        <v>8240</v>
      </c>
    </row>
    <row r="68" spans="1:12" x14ac:dyDescent="0.25">
      <c r="A68" s="135" t="s">
        <v>8565</v>
      </c>
      <c r="B68" s="18" t="s">
        <v>7711</v>
      </c>
      <c r="C68" s="18" t="s">
        <v>7844</v>
      </c>
      <c r="D68" s="18" t="s">
        <v>7846</v>
      </c>
      <c r="E68" s="21">
        <v>44175</v>
      </c>
      <c r="F68" s="80" t="s">
        <v>520</v>
      </c>
      <c r="G68" s="18" t="s">
        <v>538</v>
      </c>
      <c r="H68" s="24" t="s">
        <v>2631</v>
      </c>
      <c r="I68" s="18" t="s">
        <v>7777</v>
      </c>
      <c r="J68" s="24" t="s">
        <v>2631</v>
      </c>
      <c r="K68" s="18" t="s">
        <v>8247</v>
      </c>
      <c r="L68" s="18" t="s">
        <v>8240</v>
      </c>
    </row>
    <row r="69" spans="1:12" x14ac:dyDescent="0.25">
      <c r="A69" s="135" t="s">
        <v>8566</v>
      </c>
      <c r="B69" s="18" t="s">
        <v>7746</v>
      </c>
      <c r="C69" s="18" t="s">
        <v>7351</v>
      </c>
      <c r="D69" s="18" t="s">
        <v>7963</v>
      </c>
      <c r="E69" s="21">
        <v>44175</v>
      </c>
      <c r="F69" s="80" t="s">
        <v>520</v>
      </c>
      <c r="G69" s="18" t="s">
        <v>538</v>
      </c>
      <c r="H69" s="24" t="s">
        <v>2631</v>
      </c>
      <c r="I69" s="18" t="s">
        <v>7336</v>
      </c>
      <c r="J69" s="24" t="s">
        <v>2631</v>
      </c>
      <c r="K69" s="18" t="s">
        <v>8247</v>
      </c>
      <c r="L69" s="18" t="s">
        <v>8241</v>
      </c>
    </row>
    <row r="70" spans="1:12" x14ac:dyDescent="0.25">
      <c r="A70" s="135" t="s">
        <v>8381</v>
      </c>
      <c r="B70" s="18" t="s">
        <v>7519</v>
      </c>
      <c r="C70" s="18" t="s">
        <v>2636</v>
      </c>
      <c r="D70" s="18" t="s">
        <v>7614</v>
      </c>
      <c r="E70" s="21">
        <v>44175</v>
      </c>
      <c r="F70" s="80" t="s">
        <v>520</v>
      </c>
      <c r="G70" s="18" t="s">
        <v>538</v>
      </c>
      <c r="H70" s="24" t="s">
        <v>2631</v>
      </c>
      <c r="I70" s="18" t="s">
        <v>2638</v>
      </c>
      <c r="J70" s="24" t="s">
        <v>2631</v>
      </c>
      <c r="K70" s="18" t="s">
        <v>8247</v>
      </c>
      <c r="L70" s="18" t="s">
        <v>8239</v>
      </c>
    </row>
    <row r="71" spans="1:12" x14ac:dyDescent="0.25">
      <c r="A71" s="135" t="s">
        <v>8567</v>
      </c>
      <c r="B71" s="18" t="s">
        <v>7530</v>
      </c>
      <c r="C71" s="18" t="s">
        <v>62</v>
      </c>
      <c r="D71" s="18" t="s">
        <v>7628</v>
      </c>
      <c r="E71" s="21">
        <v>44175</v>
      </c>
      <c r="F71" s="80" t="s">
        <v>520</v>
      </c>
      <c r="G71" s="18" t="s">
        <v>538</v>
      </c>
      <c r="H71" s="24" t="s">
        <v>2631</v>
      </c>
      <c r="I71" s="18" t="s">
        <v>2683</v>
      </c>
      <c r="J71" s="24" t="s">
        <v>2631</v>
      </c>
      <c r="K71" s="18" t="s">
        <v>8247</v>
      </c>
      <c r="L71" s="18" t="s">
        <v>8239</v>
      </c>
    </row>
    <row r="72" spans="1:12" x14ac:dyDescent="0.25">
      <c r="A72" s="135" t="s">
        <v>8568</v>
      </c>
      <c r="B72" s="18" t="s">
        <v>7685</v>
      </c>
      <c r="C72" s="18" t="s">
        <v>2649</v>
      </c>
      <c r="D72" s="18" t="s">
        <v>7824</v>
      </c>
      <c r="E72" s="21">
        <v>44175</v>
      </c>
      <c r="F72" s="80" t="s">
        <v>520</v>
      </c>
      <c r="G72" s="18" t="s">
        <v>538</v>
      </c>
      <c r="H72" s="24" t="s">
        <v>2631</v>
      </c>
      <c r="I72" s="18" t="s">
        <v>2650</v>
      </c>
      <c r="J72" s="24" t="s">
        <v>2631</v>
      </c>
      <c r="K72" s="18" t="s">
        <v>8247</v>
      </c>
      <c r="L72" s="18" t="s">
        <v>8240</v>
      </c>
    </row>
    <row r="73" spans="1:12" x14ac:dyDescent="0.25">
      <c r="A73" s="135" t="s">
        <v>8569</v>
      </c>
      <c r="B73" s="18" t="s">
        <v>7675</v>
      </c>
      <c r="C73" s="18" t="s">
        <v>2672</v>
      </c>
      <c r="D73" s="18" t="s">
        <v>7799</v>
      </c>
      <c r="E73" s="21">
        <v>44175</v>
      </c>
      <c r="F73" s="80" t="s">
        <v>520</v>
      </c>
      <c r="G73" s="18" t="s">
        <v>538</v>
      </c>
      <c r="H73" s="24" t="s">
        <v>2631</v>
      </c>
      <c r="I73" s="18" t="s">
        <v>2644</v>
      </c>
      <c r="J73" s="24" t="s">
        <v>2631</v>
      </c>
      <c r="K73" s="18" t="s">
        <v>8247</v>
      </c>
      <c r="L73" s="18" t="s">
        <v>8240</v>
      </c>
    </row>
    <row r="74" spans="1:12" x14ac:dyDescent="0.25">
      <c r="A74" s="135" t="s">
        <v>8570</v>
      </c>
      <c r="B74" s="18" t="s">
        <v>7692</v>
      </c>
      <c r="C74" s="18" t="s">
        <v>2679</v>
      </c>
      <c r="D74" s="18" t="s">
        <v>7829</v>
      </c>
      <c r="E74" s="21">
        <v>44175</v>
      </c>
      <c r="F74" s="80" t="s">
        <v>520</v>
      </c>
      <c r="G74" s="18" t="s">
        <v>538</v>
      </c>
      <c r="H74" s="24" t="s">
        <v>2631</v>
      </c>
      <c r="I74" s="18" t="s">
        <v>545</v>
      </c>
      <c r="J74" s="24" t="s">
        <v>2631</v>
      </c>
      <c r="K74" s="18" t="s">
        <v>8247</v>
      </c>
      <c r="L74" s="18" t="s">
        <v>8240</v>
      </c>
    </row>
    <row r="75" spans="1:12" x14ac:dyDescent="0.25">
      <c r="A75" s="135" t="s">
        <v>8396</v>
      </c>
      <c r="B75" s="18" t="s">
        <v>7543</v>
      </c>
      <c r="C75" s="18" t="s">
        <v>117</v>
      </c>
      <c r="D75" s="18" t="s">
        <v>7611</v>
      </c>
      <c r="E75" s="21">
        <v>44175</v>
      </c>
      <c r="F75" s="80" t="s">
        <v>520</v>
      </c>
      <c r="G75" s="18" t="s">
        <v>538</v>
      </c>
      <c r="H75" s="24" t="s">
        <v>2631</v>
      </c>
      <c r="I75" s="18" t="s">
        <v>2697</v>
      </c>
      <c r="J75" s="24" t="s">
        <v>2631</v>
      </c>
      <c r="K75" s="18" t="s">
        <v>8247</v>
      </c>
      <c r="L75" s="18" t="s">
        <v>8239</v>
      </c>
    </row>
    <row r="76" spans="1:12" x14ac:dyDescent="0.25">
      <c r="A76" s="135" t="s">
        <v>8397</v>
      </c>
      <c r="B76" s="18" t="s">
        <v>7535</v>
      </c>
      <c r="C76" s="18" t="s">
        <v>2715</v>
      </c>
      <c r="D76" s="18" t="s">
        <v>7612</v>
      </c>
      <c r="E76" s="21">
        <v>44175</v>
      </c>
      <c r="F76" s="80" t="s">
        <v>520</v>
      </c>
      <c r="G76" s="18" t="s">
        <v>538</v>
      </c>
      <c r="H76" s="24" t="s">
        <v>2631</v>
      </c>
      <c r="I76" s="18" t="s">
        <v>2641</v>
      </c>
      <c r="J76" s="24" t="s">
        <v>2631</v>
      </c>
      <c r="K76" s="18" t="s">
        <v>8247</v>
      </c>
      <c r="L76" s="18" t="s">
        <v>8239</v>
      </c>
    </row>
    <row r="77" spans="1:12" x14ac:dyDescent="0.25">
      <c r="A77" s="135" t="s">
        <v>8398</v>
      </c>
      <c r="B77" s="18" t="s">
        <v>7715</v>
      </c>
      <c r="C77" s="18" t="s">
        <v>7844</v>
      </c>
      <c r="D77" s="18" t="s">
        <v>7850</v>
      </c>
      <c r="E77" s="21">
        <v>44175</v>
      </c>
      <c r="F77" s="80" t="s">
        <v>520</v>
      </c>
      <c r="G77" s="18" t="s">
        <v>538</v>
      </c>
      <c r="H77" s="24" t="s">
        <v>2631</v>
      </c>
      <c r="I77" s="18" t="s">
        <v>7777</v>
      </c>
      <c r="J77" s="18" t="s">
        <v>2631</v>
      </c>
      <c r="K77" s="18" t="s">
        <v>8247</v>
      </c>
      <c r="L77" s="18" t="s">
        <v>8240</v>
      </c>
    </row>
    <row r="78" spans="1:12" x14ac:dyDescent="0.25">
      <c r="A78" s="135" t="s">
        <v>8399</v>
      </c>
      <c r="B78" s="18" t="s">
        <v>7867</v>
      </c>
      <c r="C78" s="18" t="s">
        <v>8008</v>
      </c>
      <c r="D78" s="18" t="s">
        <v>8009</v>
      </c>
      <c r="E78" s="21">
        <v>44175</v>
      </c>
      <c r="F78" s="80" t="s">
        <v>520</v>
      </c>
      <c r="G78" s="18" t="s">
        <v>538</v>
      </c>
      <c r="H78" s="24" t="s">
        <v>2631</v>
      </c>
      <c r="I78" s="18" t="s">
        <v>8002</v>
      </c>
      <c r="J78" s="24" t="s">
        <v>2631</v>
      </c>
      <c r="K78" s="18" t="s">
        <v>8247</v>
      </c>
      <c r="L78" s="18" t="s">
        <v>8328</v>
      </c>
    </row>
    <row r="79" spans="1:12" x14ac:dyDescent="0.25">
      <c r="A79" s="135" t="s">
        <v>8400</v>
      </c>
      <c r="B79" s="18" t="s">
        <v>7872</v>
      </c>
      <c r="C79" s="18" t="s">
        <v>8010</v>
      </c>
      <c r="D79" s="18" t="s">
        <v>8011</v>
      </c>
      <c r="E79" s="21">
        <v>44175</v>
      </c>
      <c r="F79" s="80" t="s">
        <v>520</v>
      </c>
      <c r="G79" s="18" t="s">
        <v>538</v>
      </c>
      <c r="H79" s="24" t="s">
        <v>2631</v>
      </c>
      <c r="I79" s="18" t="s">
        <v>8002</v>
      </c>
      <c r="J79" s="24" t="s">
        <v>2631</v>
      </c>
      <c r="K79" s="18" t="s">
        <v>8247</v>
      </c>
      <c r="L79" s="18" t="s">
        <v>8328</v>
      </c>
    </row>
    <row r="80" spans="1:12" x14ac:dyDescent="0.25">
      <c r="A80" s="135" t="s">
        <v>8402</v>
      </c>
      <c r="B80" s="18" t="s">
        <v>7671</v>
      </c>
      <c r="C80" s="18" t="s">
        <v>117</v>
      </c>
      <c r="D80" s="18" t="s">
        <v>7800</v>
      </c>
      <c r="E80" s="21">
        <v>44175</v>
      </c>
      <c r="F80" s="80" t="s">
        <v>520</v>
      </c>
      <c r="G80" s="18" t="s">
        <v>538</v>
      </c>
      <c r="H80" s="24" t="s">
        <v>2631</v>
      </c>
      <c r="I80" s="18" t="s">
        <v>2697</v>
      </c>
      <c r="J80" s="18" t="s">
        <v>2631</v>
      </c>
      <c r="K80" s="18" t="s">
        <v>8247</v>
      </c>
      <c r="L80" s="18" t="s">
        <v>8240</v>
      </c>
    </row>
    <row r="81" spans="1:12" x14ac:dyDescent="0.25">
      <c r="A81" s="135" t="s">
        <v>8403</v>
      </c>
      <c r="B81" s="18" t="s">
        <v>7712</v>
      </c>
      <c r="C81" s="18" t="s">
        <v>7844</v>
      </c>
      <c r="D81" s="18" t="s">
        <v>7847</v>
      </c>
      <c r="E81" s="21">
        <v>44175</v>
      </c>
      <c r="F81" s="80" t="s">
        <v>520</v>
      </c>
      <c r="G81" s="18" t="s">
        <v>538</v>
      </c>
      <c r="H81" s="24" t="s">
        <v>2631</v>
      </c>
      <c r="I81" s="18" t="s">
        <v>7777</v>
      </c>
      <c r="J81" s="18" t="s">
        <v>2631</v>
      </c>
      <c r="K81" s="18" t="s">
        <v>8247</v>
      </c>
      <c r="L81" s="18" t="s">
        <v>8240</v>
      </c>
    </row>
    <row r="82" spans="1:12" x14ac:dyDescent="0.25">
      <c r="A82" s="135" t="s">
        <v>8404</v>
      </c>
      <c r="B82" s="18" t="s">
        <v>7527</v>
      </c>
      <c r="C82" s="18" t="s">
        <v>2676</v>
      </c>
      <c r="D82" s="18" t="s">
        <v>7625</v>
      </c>
      <c r="E82" s="21">
        <v>44175</v>
      </c>
      <c r="F82" s="80" t="s">
        <v>520</v>
      </c>
      <c r="G82" s="18" t="s">
        <v>538</v>
      </c>
      <c r="H82" s="24" t="s">
        <v>2631</v>
      </c>
      <c r="I82" s="18" t="s">
        <v>2678</v>
      </c>
      <c r="J82" s="24" t="s">
        <v>2631</v>
      </c>
      <c r="K82" s="18" t="s">
        <v>8247</v>
      </c>
      <c r="L82" s="18" t="s">
        <v>8239</v>
      </c>
    </row>
    <row r="83" spans="1:12" x14ac:dyDescent="0.25">
      <c r="A83" s="135" t="s">
        <v>8405</v>
      </c>
      <c r="B83" s="18" t="s">
        <v>7518</v>
      </c>
      <c r="C83" s="18" t="s">
        <v>2636</v>
      </c>
      <c r="D83" s="18" t="s">
        <v>7619</v>
      </c>
      <c r="E83" s="21">
        <v>44175</v>
      </c>
      <c r="F83" s="80" t="s">
        <v>520</v>
      </c>
      <c r="G83" s="18" t="s">
        <v>538</v>
      </c>
      <c r="H83" s="24" t="s">
        <v>2631</v>
      </c>
      <c r="I83" s="18" t="s">
        <v>2638</v>
      </c>
      <c r="J83" s="24" t="s">
        <v>2631</v>
      </c>
      <c r="K83" s="18" t="s">
        <v>8247</v>
      </c>
      <c r="L83" s="18" t="s">
        <v>8239</v>
      </c>
    </row>
    <row r="84" spans="1:12" x14ac:dyDescent="0.25">
      <c r="A84" s="13" t="s">
        <v>8407</v>
      </c>
      <c r="B84" s="135" t="s">
        <v>7876</v>
      </c>
      <c r="C84" s="135" t="s">
        <v>8017</v>
      </c>
      <c r="D84" s="135" t="s">
        <v>8018</v>
      </c>
      <c r="E84" s="21">
        <v>44175</v>
      </c>
      <c r="F84" s="6" t="s">
        <v>520</v>
      </c>
      <c r="G84" s="18" t="s">
        <v>538</v>
      </c>
      <c r="H84" s="24" t="s">
        <v>2631</v>
      </c>
      <c r="I84" s="18" t="s">
        <v>8005</v>
      </c>
      <c r="J84" s="24" t="s">
        <v>2631</v>
      </c>
      <c r="K84" s="18" t="s">
        <v>8247</v>
      </c>
      <c r="L84" s="18" t="s">
        <v>8328</v>
      </c>
    </row>
    <row r="85" spans="1:12" x14ac:dyDescent="0.25">
      <c r="A85" s="13" t="s">
        <v>8408</v>
      </c>
      <c r="B85" s="135" t="s">
        <v>7877</v>
      </c>
      <c r="C85" s="135" t="s">
        <v>8012</v>
      </c>
      <c r="D85" s="135" t="s">
        <v>8013</v>
      </c>
      <c r="E85" s="21">
        <v>44175</v>
      </c>
      <c r="F85" s="26" t="s">
        <v>520</v>
      </c>
      <c r="G85" s="18" t="s">
        <v>538</v>
      </c>
      <c r="H85" s="24" t="s">
        <v>2631</v>
      </c>
      <c r="I85" s="18" t="s">
        <v>9095</v>
      </c>
      <c r="J85" s="24" t="s">
        <v>2631</v>
      </c>
      <c r="K85" s="18" t="s">
        <v>8247</v>
      </c>
      <c r="L85" s="18" t="s">
        <v>8328</v>
      </c>
    </row>
    <row r="86" spans="1:12" x14ac:dyDescent="0.25">
      <c r="A86" s="13" t="s">
        <v>8410</v>
      </c>
      <c r="B86" s="135" t="s">
        <v>7753</v>
      </c>
      <c r="C86" s="135" t="s">
        <v>2636</v>
      </c>
      <c r="D86" s="135" t="s">
        <v>7973</v>
      </c>
      <c r="E86" s="21">
        <v>44175</v>
      </c>
      <c r="F86" s="6" t="s">
        <v>520</v>
      </c>
      <c r="G86" s="18" t="s">
        <v>538</v>
      </c>
      <c r="H86" s="24" t="s">
        <v>2631</v>
      </c>
      <c r="I86" s="18" t="s">
        <v>2638</v>
      </c>
      <c r="J86" s="24" t="s">
        <v>2631</v>
      </c>
      <c r="K86" s="18" t="s">
        <v>8247</v>
      </c>
      <c r="L86" s="18" t="s">
        <v>8241</v>
      </c>
    </row>
    <row r="87" spans="1:12" x14ac:dyDescent="0.25">
      <c r="A87" s="13" t="s">
        <v>8411</v>
      </c>
      <c r="B87" s="135" t="s">
        <v>7768</v>
      </c>
      <c r="C87" s="135" t="s">
        <v>2667</v>
      </c>
      <c r="D87" s="135" t="s">
        <v>7979</v>
      </c>
      <c r="E87" s="21">
        <v>44175</v>
      </c>
      <c r="F87" s="6" t="s">
        <v>520</v>
      </c>
      <c r="G87" s="18" t="s">
        <v>538</v>
      </c>
      <c r="H87" s="24" t="s">
        <v>2631</v>
      </c>
      <c r="I87" s="18" t="s">
        <v>2661</v>
      </c>
      <c r="J87" s="24" t="s">
        <v>2631</v>
      </c>
      <c r="K87" s="18" t="s">
        <v>8247</v>
      </c>
      <c r="L87" s="18" t="s">
        <v>8241</v>
      </c>
    </row>
    <row r="88" spans="1:12" x14ac:dyDescent="0.25">
      <c r="A88" s="13" t="s">
        <v>9040</v>
      </c>
      <c r="B88" s="135" t="s">
        <v>7637</v>
      </c>
      <c r="C88" s="135" t="s">
        <v>2824</v>
      </c>
      <c r="D88" s="135" t="s">
        <v>7816</v>
      </c>
      <c r="E88" s="21">
        <v>44175</v>
      </c>
      <c r="F88" s="26" t="s">
        <v>520</v>
      </c>
      <c r="G88" s="18" t="s">
        <v>538</v>
      </c>
      <c r="H88" s="24" t="s">
        <v>2631</v>
      </c>
      <c r="I88" s="18" t="s">
        <v>2826</v>
      </c>
      <c r="J88" s="24" t="s">
        <v>2631</v>
      </c>
      <c r="K88" s="18" t="s">
        <v>8247</v>
      </c>
      <c r="L88" s="18" t="s">
        <v>8240</v>
      </c>
    </row>
    <row r="89" spans="1:12" x14ac:dyDescent="0.25">
      <c r="A89" s="13" t="s">
        <v>8571</v>
      </c>
      <c r="B89" s="135" t="s">
        <v>7680</v>
      </c>
      <c r="C89" s="135" t="s">
        <v>2672</v>
      </c>
      <c r="D89" s="135" t="s">
        <v>7787</v>
      </c>
      <c r="E89" s="21">
        <v>44175</v>
      </c>
      <c r="F89" s="6" t="s">
        <v>520</v>
      </c>
      <c r="G89" s="18" t="s">
        <v>538</v>
      </c>
      <c r="H89" s="24" t="s">
        <v>2631</v>
      </c>
      <c r="I89" s="18" t="s">
        <v>2644</v>
      </c>
      <c r="J89" s="24" t="s">
        <v>2631</v>
      </c>
      <c r="K89" s="18" t="s">
        <v>8247</v>
      </c>
      <c r="L89" s="18" t="s">
        <v>8240</v>
      </c>
    </row>
    <row r="90" spans="1:12" x14ac:dyDescent="0.25">
      <c r="A90" s="13" t="s">
        <v>8412</v>
      </c>
      <c r="B90" s="135" t="s">
        <v>7677</v>
      </c>
      <c r="C90" s="135" t="s">
        <v>2672</v>
      </c>
      <c r="D90" s="135" t="s">
        <v>7804</v>
      </c>
      <c r="E90" s="21">
        <v>44175</v>
      </c>
      <c r="F90" s="6" t="s">
        <v>520</v>
      </c>
      <c r="G90" s="18" t="s">
        <v>538</v>
      </c>
      <c r="H90" s="24" t="s">
        <v>2631</v>
      </c>
      <c r="I90" s="18" t="s">
        <v>2644</v>
      </c>
      <c r="J90" s="18" t="s">
        <v>2631</v>
      </c>
      <c r="K90" s="18" t="s">
        <v>8247</v>
      </c>
      <c r="L90" s="18" t="s">
        <v>8240</v>
      </c>
    </row>
    <row r="91" spans="1:12" x14ac:dyDescent="0.25">
      <c r="A91" s="13" t="s">
        <v>8413</v>
      </c>
      <c r="B91" s="135" t="s">
        <v>7514</v>
      </c>
      <c r="C91" s="135" t="s">
        <v>2679</v>
      </c>
      <c r="D91" s="135" t="s">
        <v>7624</v>
      </c>
      <c r="E91" s="21">
        <v>44175</v>
      </c>
      <c r="F91" s="6" t="s">
        <v>520</v>
      </c>
      <c r="G91" s="18" t="s">
        <v>538</v>
      </c>
      <c r="H91" s="24" t="s">
        <v>2631</v>
      </c>
      <c r="I91" s="18" t="s">
        <v>545</v>
      </c>
      <c r="J91" s="24" t="s">
        <v>2631</v>
      </c>
      <c r="K91" s="18" t="s">
        <v>8247</v>
      </c>
      <c r="L91" s="18" t="s">
        <v>8239</v>
      </c>
    </row>
    <row r="92" spans="1:12" x14ac:dyDescent="0.25">
      <c r="A92" s="135" t="s">
        <v>8424</v>
      </c>
      <c r="B92" s="18" t="s">
        <v>7688</v>
      </c>
      <c r="C92" s="18" t="s">
        <v>2629</v>
      </c>
      <c r="D92" s="18" t="s">
        <v>7789</v>
      </c>
      <c r="E92" s="21">
        <v>44175</v>
      </c>
      <c r="F92" s="80" t="s">
        <v>520</v>
      </c>
      <c r="G92" s="18" t="s">
        <v>538</v>
      </c>
      <c r="H92" s="24" t="s">
        <v>2631</v>
      </c>
      <c r="I92" s="18" t="s">
        <v>2632</v>
      </c>
      <c r="J92" s="24" t="s">
        <v>2631</v>
      </c>
      <c r="K92" s="18" t="s">
        <v>8247</v>
      </c>
      <c r="L92" s="18" t="s">
        <v>8240</v>
      </c>
    </row>
    <row r="93" spans="1:12" x14ac:dyDescent="0.25">
      <c r="A93" s="135" t="s">
        <v>8425</v>
      </c>
      <c r="B93" s="18" t="s">
        <v>7503</v>
      </c>
      <c r="C93" s="18" t="s">
        <v>2633</v>
      </c>
      <c r="D93" s="18" t="s">
        <v>7599</v>
      </c>
      <c r="E93" s="21">
        <v>44175</v>
      </c>
      <c r="F93" s="80" t="s">
        <v>520</v>
      </c>
      <c r="G93" s="18" t="s">
        <v>538</v>
      </c>
      <c r="H93" s="24" t="s">
        <v>2631</v>
      </c>
      <c r="I93" s="18" t="s">
        <v>2635</v>
      </c>
      <c r="J93" s="24" t="s">
        <v>2631</v>
      </c>
      <c r="K93" s="18" t="s">
        <v>8247</v>
      </c>
      <c r="L93" s="18" t="s">
        <v>8239</v>
      </c>
    </row>
    <row r="94" spans="1:12" x14ac:dyDescent="0.25">
      <c r="A94" s="135" t="s">
        <v>8426</v>
      </c>
      <c r="B94" s="18" t="s">
        <v>7509</v>
      </c>
      <c r="C94" s="18" t="s">
        <v>2734</v>
      </c>
      <c r="D94" s="18" t="s">
        <v>7604</v>
      </c>
      <c r="E94" s="21">
        <v>44175</v>
      </c>
      <c r="F94" s="80" t="s">
        <v>520</v>
      </c>
      <c r="G94" s="18" t="s">
        <v>538</v>
      </c>
      <c r="H94" s="24" t="s">
        <v>2631</v>
      </c>
      <c r="I94" s="18" t="s">
        <v>2736</v>
      </c>
      <c r="J94" s="24" t="s">
        <v>2631</v>
      </c>
      <c r="K94" s="18" t="s">
        <v>8247</v>
      </c>
      <c r="L94" s="18" t="s">
        <v>8239</v>
      </c>
    </row>
    <row r="95" spans="1:12" x14ac:dyDescent="0.25">
      <c r="A95" s="135" t="s">
        <v>8427</v>
      </c>
      <c r="B95" s="18" t="s">
        <v>7661</v>
      </c>
      <c r="C95" s="18" t="s">
        <v>7785</v>
      </c>
      <c r="D95" s="18" t="s">
        <v>7786</v>
      </c>
      <c r="E95" s="21">
        <v>44175</v>
      </c>
      <c r="F95" s="80" t="s">
        <v>520</v>
      </c>
      <c r="G95" s="18" t="s">
        <v>538</v>
      </c>
      <c r="H95" s="24" t="s">
        <v>2631</v>
      </c>
      <c r="I95" s="18" t="s">
        <v>7328</v>
      </c>
      <c r="J95" s="24" t="s">
        <v>2631</v>
      </c>
      <c r="K95" s="18" t="s">
        <v>8247</v>
      </c>
      <c r="L95" s="18" t="s">
        <v>8240</v>
      </c>
    </row>
    <row r="96" spans="1:12" x14ac:dyDescent="0.25">
      <c r="A96" s="135" t="s">
        <v>8429</v>
      </c>
      <c r="B96" s="18" t="s">
        <v>7542</v>
      </c>
      <c r="C96" s="18" t="s">
        <v>117</v>
      </c>
      <c r="D96" s="18" t="s">
        <v>7615</v>
      </c>
      <c r="E96" s="21">
        <v>44175</v>
      </c>
      <c r="F96" s="80" t="s">
        <v>520</v>
      </c>
      <c r="G96" s="18" t="s">
        <v>538</v>
      </c>
      <c r="H96" s="24" t="s">
        <v>2631</v>
      </c>
      <c r="I96" s="18" t="s">
        <v>2697</v>
      </c>
      <c r="J96" s="24" t="s">
        <v>2631</v>
      </c>
      <c r="K96" s="18" t="s">
        <v>8247</v>
      </c>
      <c r="L96" s="18" t="s">
        <v>8239</v>
      </c>
    </row>
    <row r="97" spans="1:12" x14ac:dyDescent="0.25">
      <c r="A97" s="135" t="s">
        <v>8430</v>
      </c>
      <c r="B97" s="18" t="s">
        <v>7761</v>
      </c>
      <c r="C97" s="18" t="s">
        <v>2693</v>
      </c>
      <c r="D97" s="18" t="s">
        <v>7959</v>
      </c>
      <c r="E97" s="21">
        <v>44175</v>
      </c>
      <c r="F97" s="80" t="s">
        <v>520</v>
      </c>
      <c r="G97" s="18" t="s">
        <v>538</v>
      </c>
      <c r="H97" s="24" t="s">
        <v>2631</v>
      </c>
      <c r="I97" s="18" t="s">
        <v>2695</v>
      </c>
      <c r="J97" s="24" t="s">
        <v>2631</v>
      </c>
      <c r="K97" s="18" t="s">
        <v>8247</v>
      </c>
      <c r="L97" s="18" t="s">
        <v>8241</v>
      </c>
    </row>
    <row r="98" spans="1:12" x14ac:dyDescent="0.25">
      <c r="A98" s="135" t="s">
        <v>8431</v>
      </c>
      <c r="B98" s="18" t="s">
        <v>7664</v>
      </c>
      <c r="C98" s="18" t="s">
        <v>2715</v>
      </c>
      <c r="D98" s="18" t="s">
        <v>7813</v>
      </c>
      <c r="E98" s="21">
        <v>44175</v>
      </c>
      <c r="F98" s="80" t="s">
        <v>520</v>
      </c>
      <c r="G98" s="18" t="s">
        <v>538</v>
      </c>
      <c r="H98" s="24" t="s">
        <v>2631</v>
      </c>
      <c r="I98" s="18" t="s">
        <v>2641</v>
      </c>
      <c r="J98" s="24" t="s">
        <v>2631</v>
      </c>
      <c r="K98" s="18" t="s">
        <v>8247</v>
      </c>
      <c r="L98" s="18" t="s">
        <v>8240</v>
      </c>
    </row>
    <row r="99" spans="1:12" x14ac:dyDescent="0.25">
      <c r="A99" s="135" t="s">
        <v>8432</v>
      </c>
      <c r="B99" s="18" t="s">
        <v>7651</v>
      </c>
      <c r="C99" s="18" t="s">
        <v>2676</v>
      </c>
      <c r="D99" s="18" t="s">
        <v>7820</v>
      </c>
      <c r="E99" s="21">
        <v>44175</v>
      </c>
      <c r="F99" s="80" t="s">
        <v>520</v>
      </c>
      <c r="G99" s="18" t="s">
        <v>538</v>
      </c>
      <c r="H99" s="24" t="s">
        <v>2631</v>
      </c>
      <c r="I99" s="18" t="s">
        <v>2678</v>
      </c>
      <c r="J99" s="24" t="s">
        <v>2631</v>
      </c>
      <c r="K99" s="18" t="s">
        <v>8247</v>
      </c>
      <c r="L99" s="18" t="s">
        <v>8240</v>
      </c>
    </row>
    <row r="100" spans="1:12" x14ac:dyDescent="0.25">
      <c r="A100" s="135" t="s">
        <v>8434</v>
      </c>
      <c r="B100" s="18" t="s">
        <v>7655</v>
      </c>
      <c r="C100" s="18" t="s">
        <v>2693</v>
      </c>
      <c r="D100" s="18" t="s">
        <v>7821</v>
      </c>
      <c r="E100" s="21">
        <v>44175</v>
      </c>
      <c r="F100" s="80" t="s">
        <v>520</v>
      </c>
      <c r="G100" s="18" t="s">
        <v>538</v>
      </c>
      <c r="H100" s="24" t="s">
        <v>2631</v>
      </c>
      <c r="I100" s="18" t="s">
        <v>2695</v>
      </c>
      <c r="J100" s="24" t="s">
        <v>2631</v>
      </c>
      <c r="K100" s="18" t="s">
        <v>8247</v>
      </c>
      <c r="L100" s="18" t="s">
        <v>8240</v>
      </c>
    </row>
    <row r="101" spans="1:12" x14ac:dyDescent="0.25">
      <c r="A101" s="135" t="s">
        <v>8435</v>
      </c>
      <c r="B101" s="18" t="s">
        <v>7665</v>
      </c>
      <c r="C101" s="18" t="s">
        <v>2715</v>
      </c>
      <c r="D101" s="18" t="s">
        <v>7823</v>
      </c>
      <c r="E101" s="21">
        <v>44175</v>
      </c>
      <c r="F101" s="80" t="s">
        <v>520</v>
      </c>
      <c r="G101" s="18" t="s">
        <v>538</v>
      </c>
      <c r="H101" s="24" t="s">
        <v>2631</v>
      </c>
      <c r="I101" s="18" t="s">
        <v>2641</v>
      </c>
      <c r="J101" s="24" t="s">
        <v>2631</v>
      </c>
      <c r="K101" s="18" t="s">
        <v>8247</v>
      </c>
      <c r="L101" s="18" t="s">
        <v>8240</v>
      </c>
    </row>
    <row r="102" spans="1:12" x14ac:dyDescent="0.25">
      <c r="A102" s="135" t="s">
        <v>8574</v>
      </c>
      <c r="B102" s="18" t="s">
        <v>7525</v>
      </c>
      <c r="C102" s="18" t="s">
        <v>2676</v>
      </c>
      <c r="D102" s="18" t="s">
        <v>7621</v>
      </c>
      <c r="E102" s="21">
        <v>44175</v>
      </c>
      <c r="F102" s="80" t="s">
        <v>520</v>
      </c>
      <c r="G102" s="18" t="s">
        <v>538</v>
      </c>
      <c r="H102" s="24" t="s">
        <v>2631</v>
      </c>
      <c r="I102" s="18" t="s">
        <v>2678</v>
      </c>
      <c r="J102" s="18" t="s">
        <v>2631</v>
      </c>
      <c r="K102" s="18" t="s">
        <v>8247</v>
      </c>
      <c r="L102" s="18" t="s">
        <v>8239</v>
      </c>
    </row>
    <row r="103" spans="1:12" x14ac:dyDescent="0.25">
      <c r="A103" s="135" t="s">
        <v>8437</v>
      </c>
      <c r="B103" s="18" t="s">
        <v>7749</v>
      </c>
      <c r="C103" s="18" t="s">
        <v>7334</v>
      </c>
      <c r="D103" s="18" t="s">
        <v>7957</v>
      </c>
      <c r="E103" s="21">
        <v>44175</v>
      </c>
      <c r="F103" s="80" t="s">
        <v>520</v>
      </c>
      <c r="G103" s="18" t="s">
        <v>538</v>
      </c>
      <c r="H103" s="24" t="s">
        <v>2631</v>
      </c>
      <c r="I103" s="18" t="s">
        <v>7336</v>
      </c>
      <c r="J103" s="24" t="s">
        <v>2631</v>
      </c>
      <c r="K103" s="18" t="s">
        <v>8247</v>
      </c>
      <c r="L103" s="18" t="s">
        <v>8241</v>
      </c>
    </row>
    <row r="104" spans="1:12" x14ac:dyDescent="0.25">
      <c r="A104" s="135" t="s">
        <v>8575</v>
      </c>
      <c r="B104" s="18" t="s">
        <v>7744</v>
      </c>
      <c r="C104" s="18" t="s">
        <v>7349</v>
      </c>
      <c r="D104" s="18" t="s">
        <v>7964</v>
      </c>
      <c r="E104" s="21">
        <v>44175</v>
      </c>
      <c r="F104" s="80" t="s">
        <v>520</v>
      </c>
      <c r="G104" s="18" t="s">
        <v>538</v>
      </c>
      <c r="H104" s="24" t="s">
        <v>2631</v>
      </c>
      <c r="I104" s="18" t="s">
        <v>7336</v>
      </c>
      <c r="J104" s="18" t="s">
        <v>2631</v>
      </c>
      <c r="K104" s="18" t="s">
        <v>8247</v>
      </c>
      <c r="L104" s="18" t="s">
        <v>8241</v>
      </c>
    </row>
    <row r="105" spans="1:12" x14ac:dyDescent="0.25">
      <c r="A105" s="135" t="s">
        <v>8576</v>
      </c>
      <c r="B105" s="18" t="s">
        <v>7742</v>
      </c>
      <c r="C105" s="18" t="s">
        <v>2679</v>
      </c>
      <c r="D105" s="18" t="s">
        <v>7978</v>
      </c>
      <c r="E105" s="21">
        <v>44175</v>
      </c>
      <c r="F105" s="80" t="s">
        <v>520</v>
      </c>
      <c r="G105" s="18" t="s">
        <v>538</v>
      </c>
      <c r="H105" s="24" t="s">
        <v>2631</v>
      </c>
      <c r="I105" s="18" t="s">
        <v>545</v>
      </c>
      <c r="J105" s="18" t="s">
        <v>2631</v>
      </c>
      <c r="K105" s="18" t="s">
        <v>8247</v>
      </c>
      <c r="L105" s="18" t="s">
        <v>8241</v>
      </c>
    </row>
    <row r="106" spans="1:12" x14ac:dyDescent="0.25">
      <c r="A106" s="135" t="s">
        <v>8440</v>
      </c>
      <c r="B106" s="18" t="s">
        <v>7678</v>
      </c>
      <c r="C106" s="18" t="s">
        <v>2672</v>
      </c>
      <c r="D106" s="18" t="s">
        <v>7801</v>
      </c>
      <c r="E106" s="21">
        <v>44175</v>
      </c>
      <c r="F106" s="80" t="s">
        <v>520</v>
      </c>
      <c r="G106" s="18" t="s">
        <v>538</v>
      </c>
      <c r="H106" s="24" t="s">
        <v>2631</v>
      </c>
      <c r="I106" s="18" t="s">
        <v>2644</v>
      </c>
      <c r="J106" s="24" t="s">
        <v>2631</v>
      </c>
      <c r="K106" s="18" t="s">
        <v>8247</v>
      </c>
      <c r="L106" s="18" t="s">
        <v>8240</v>
      </c>
    </row>
    <row r="107" spans="1:12" x14ac:dyDescent="0.25">
      <c r="A107" s="135" t="s">
        <v>8577</v>
      </c>
      <c r="B107" s="18" t="s">
        <v>7770</v>
      </c>
      <c r="C107" s="18" t="s">
        <v>2667</v>
      </c>
      <c r="D107" s="18" t="s">
        <v>7975</v>
      </c>
      <c r="E107" s="21">
        <v>44175</v>
      </c>
      <c r="F107" s="80" t="s">
        <v>520</v>
      </c>
      <c r="G107" s="18" t="s">
        <v>538</v>
      </c>
      <c r="H107" s="24" t="s">
        <v>2631</v>
      </c>
      <c r="I107" s="18" t="s">
        <v>2661</v>
      </c>
      <c r="J107" s="18" t="s">
        <v>2631</v>
      </c>
      <c r="K107" s="18" t="s">
        <v>8247</v>
      </c>
      <c r="L107" s="18" t="s">
        <v>8241</v>
      </c>
    </row>
    <row r="108" spans="1:12" x14ac:dyDescent="0.25">
      <c r="A108" s="135" t="s">
        <v>8578</v>
      </c>
      <c r="B108" s="18" t="s">
        <v>7679</v>
      </c>
      <c r="C108" s="18" t="s">
        <v>2672</v>
      </c>
      <c r="D108" s="18" t="s">
        <v>7807</v>
      </c>
      <c r="E108" s="21">
        <v>44175</v>
      </c>
      <c r="F108" s="80" t="s">
        <v>520</v>
      </c>
      <c r="G108" s="18" t="s">
        <v>538</v>
      </c>
      <c r="H108" s="24" t="s">
        <v>2631</v>
      </c>
      <c r="I108" s="18" t="s">
        <v>2644</v>
      </c>
      <c r="J108" s="18" t="s">
        <v>2631</v>
      </c>
      <c r="K108" s="18" t="s">
        <v>8247</v>
      </c>
      <c r="L108" s="18" t="s">
        <v>8240</v>
      </c>
    </row>
    <row r="109" spans="1:12" x14ac:dyDescent="0.25">
      <c r="A109" s="135" t="s">
        <v>8443</v>
      </c>
      <c r="B109" s="18" t="s">
        <v>11162</v>
      </c>
      <c r="C109" s="18" t="s">
        <v>11432</v>
      </c>
      <c r="D109" s="18" t="s">
        <v>14039</v>
      </c>
      <c r="E109" s="21">
        <v>44175</v>
      </c>
      <c r="F109" s="80" t="s">
        <v>521</v>
      </c>
      <c r="G109" s="18" t="s">
        <v>554</v>
      </c>
      <c r="H109" s="24" t="s">
        <v>2631</v>
      </c>
      <c r="I109" s="18" t="s">
        <v>11434</v>
      </c>
      <c r="J109" s="24" t="s">
        <v>2631</v>
      </c>
      <c r="K109" s="18" t="s">
        <v>8247</v>
      </c>
      <c r="L109" s="18" t="s">
        <v>2918</v>
      </c>
    </row>
    <row r="110" spans="1:12" x14ac:dyDescent="0.25">
      <c r="A110" s="135" t="s">
        <v>8444</v>
      </c>
      <c r="B110" s="18" t="s">
        <v>11104</v>
      </c>
      <c r="C110" s="18" t="s">
        <v>11432</v>
      </c>
      <c r="D110" s="18" t="s">
        <v>14040</v>
      </c>
      <c r="E110" s="21">
        <v>44175</v>
      </c>
      <c r="F110" s="80" t="s">
        <v>521</v>
      </c>
      <c r="G110" s="18" t="s">
        <v>554</v>
      </c>
      <c r="H110" s="24" t="s">
        <v>2631</v>
      </c>
      <c r="I110" s="18" t="s">
        <v>11434</v>
      </c>
      <c r="J110" s="24" t="s">
        <v>2631</v>
      </c>
      <c r="K110" s="18" t="s">
        <v>8247</v>
      </c>
      <c r="L110" s="18" t="s">
        <v>2918</v>
      </c>
    </row>
    <row r="111" spans="1:12" x14ac:dyDescent="0.25">
      <c r="A111" s="135" t="s">
        <v>8445</v>
      </c>
      <c r="B111" s="18" t="s">
        <v>11317</v>
      </c>
      <c r="C111" s="18" t="s">
        <v>11414</v>
      </c>
      <c r="D111" s="18" t="s">
        <v>14041</v>
      </c>
      <c r="E111" s="21">
        <v>44175</v>
      </c>
      <c r="F111" s="80" t="s">
        <v>521</v>
      </c>
      <c r="G111" s="18" t="s">
        <v>554</v>
      </c>
      <c r="H111" s="24" t="s">
        <v>2631</v>
      </c>
      <c r="I111" s="18" t="s">
        <v>11436</v>
      </c>
      <c r="J111" s="24" t="s">
        <v>2631</v>
      </c>
      <c r="K111" s="18" t="s">
        <v>8247</v>
      </c>
      <c r="L111" s="18" t="s">
        <v>2918</v>
      </c>
    </row>
    <row r="112" spans="1:12" x14ac:dyDescent="0.25">
      <c r="A112" s="135" t="s">
        <v>8446</v>
      </c>
      <c r="B112" s="18" t="s">
        <v>9591</v>
      </c>
      <c r="C112" s="18" t="s">
        <v>7844</v>
      </c>
      <c r="D112" s="18" t="s">
        <v>14042</v>
      </c>
      <c r="E112" s="21">
        <v>44175</v>
      </c>
      <c r="F112" s="80" t="s">
        <v>521</v>
      </c>
      <c r="G112" s="18" t="s">
        <v>554</v>
      </c>
      <c r="H112" s="24" t="s">
        <v>2631</v>
      </c>
      <c r="I112" s="18" t="s">
        <v>7777</v>
      </c>
      <c r="J112" s="24" t="s">
        <v>2631</v>
      </c>
      <c r="K112" s="18" t="s">
        <v>8247</v>
      </c>
      <c r="L112" s="18" t="s">
        <v>2918</v>
      </c>
    </row>
    <row r="113" spans="1:12" x14ac:dyDescent="0.25">
      <c r="A113" s="135" t="s">
        <v>8447</v>
      </c>
      <c r="B113" s="18" t="s">
        <v>9541</v>
      </c>
      <c r="C113" s="18" t="s">
        <v>7844</v>
      </c>
      <c r="D113" s="18" t="s">
        <v>14043</v>
      </c>
      <c r="E113" s="21">
        <v>44175</v>
      </c>
      <c r="F113" s="80" t="s">
        <v>521</v>
      </c>
      <c r="G113" s="18" t="s">
        <v>554</v>
      </c>
      <c r="H113" s="24" t="s">
        <v>2631</v>
      </c>
      <c r="I113" s="18" t="s">
        <v>7777</v>
      </c>
      <c r="J113" s="24" t="s">
        <v>2631</v>
      </c>
      <c r="K113" s="18" t="s">
        <v>8247</v>
      </c>
      <c r="L113" s="18" t="s">
        <v>2918</v>
      </c>
    </row>
    <row r="114" spans="1:12" x14ac:dyDescent="0.25">
      <c r="A114" s="135" t="s">
        <v>8448</v>
      </c>
      <c r="B114" s="18" t="s">
        <v>9866</v>
      </c>
      <c r="C114" s="18" t="s">
        <v>2734</v>
      </c>
      <c r="D114" s="18" t="s">
        <v>14044</v>
      </c>
      <c r="E114" s="21">
        <v>44175</v>
      </c>
      <c r="F114" s="80" t="s">
        <v>521</v>
      </c>
      <c r="G114" s="18" t="s">
        <v>554</v>
      </c>
      <c r="H114" s="24" t="s">
        <v>2631</v>
      </c>
      <c r="I114" s="18" t="s">
        <v>2736</v>
      </c>
      <c r="J114" s="24" t="s">
        <v>2631</v>
      </c>
      <c r="K114" s="18" t="s">
        <v>8247</v>
      </c>
      <c r="L114" s="18" t="s">
        <v>2918</v>
      </c>
    </row>
    <row r="115" spans="1:12" x14ac:dyDescent="0.25">
      <c r="A115" s="135" t="s">
        <v>8449</v>
      </c>
      <c r="B115" s="18" t="s">
        <v>11263</v>
      </c>
      <c r="C115" s="18" t="s">
        <v>11414</v>
      </c>
      <c r="D115" s="18" t="s">
        <v>14045</v>
      </c>
      <c r="E115" s="21">
        <v>44175</v>
      </c>
      <c r="F115" s="80" t="s">
        <v>521</v>
      </c>
      <c r="G115" s="18" t="s">
        <v>554</v>
      </c>
      <c r="H115" s="24" t="s">
        <v>2631</v>
      </c>
      <c r="I115" s="18" t="s">
        <v>11436</v>
      </c>
      <c r="J115" s="24" t="s">
        <v>2631</v>
      </c>
      <c r="K115" s="18" t="s">
        <v>8247</v>
      </c>
      <c r="L115" s="18" t="s">
        <v>2918</v>
      </c>
    </row>
    <row r="116" spans="1:12" x14ac:dyDescent="0.25">
      <c r="A116" s="135" t="s">
        <v>8450</v>
      </c>
      <c r="B116" s="18" t="s">
        <v>9811</v>
      </c>
      <c r="C116" s="18" t="s">
        <v>2734</v>
      </c>
      <c r="D116" s="18" t="s">
        <v>14046</v>
      </c>
      <c r="E116" s="21">
        <v>44175</v>
      </c>
      <c r="F116" s="80" t="s">
        <v>521</v>
      </c>
      <c r="G116" s="18" t="s">
        <v>554</v>
      </c>
      <c r="H116" s="24" t="s">
        <v>2631</v>
      </c>
      <c r="I116" s="18" t="s">
        <v>2736</v>
      </c>
      <c r="J116" s="24" t="s">
        <v>2631</v>
      </c>
      <c r="K116" s="18" t="s">
        <v>8247</v>
      </c>
      <c r="L116" s="18" t="s">
        <v>2918</v>
      </c>
    </row>
    <row r="117" spans="1:12" x14ac:dyDescent="0.25">
      <c r="A117" s="135" t="s">
        <v>8451</v>
      </c>
      <c r="B117" s="18" t="s">
        <v>11368</v>
      </c>
      <c r="C117" s="18" t="s">
        <v>11414</v>
      </c>
      <c r="D117" s="18" t="s">
        <v>14047</v>
      </c>
      <c r="E117" s="21">
        <v>44175</v>
      </c>
      <c r="F117" s="80" t="s">
        <v>521</v>
      </c>
      <c r="G117" s="18" t="s">
        <v>554</v>
      </c>
      <c r="H117" s="24" t="s">
        <v>2631</v>
      </c>
      <c r="I117" s="18" t="s">
        <v>11436</v>
      </c>
      <c r="J117" s="24" t="s">
        <v>2631</v>
      </c>
      <c r="K117" s="18" t="s">
        <v>8247</v>
      </c>
      <c r="L117" s="18" t="s">
        <v>2918</v>
      </c>
    </row>
    <row r="118" spans="1:12" x14ac:dyDescent="0.25">
      <c r="A118" s="135" t="s">
        <v>8601</v>
      </c>
      <c r="B118" s="18" t="s">
        <v>11102</v>
      </c>
      <c r="C118" s="18" t="s">
        <v>11432</v>
      </c>
      <c r="D118" s="18" t="s">
        <v>14048</v>
      </c>
      <c r="E118" s="21">
        <v>44175</v>
      </c>
      <c r="F118" s="80" t="s">
        <v>521</v>
      </c>
      <c r="G118" s="18" t="s">
        <v>554</v>
      </c>
      <c r="H118" s="24" t="s">
        <v>2631</v>
      </c>
      <c r="I118" s="18" t="s">
        <v>11434</v>
      </c>
      <c r="J118" s="24" t="s">
        <v>2631</v>
      </c>
      <c r="K118" s="18" t="s">
        <v>8247</v>
      </c>
      <c r="L118" s="18" t="s">
        <v>2918</v>
      </c>
    </row>
    <row r="119" spans="1:12" x14ac:dyDescent="0.25">
      <c r="A119" s="135" t="s">
        <v>8602</v>
      </c>
      <c r="B119" s="18" t="s">
        <v>11051</v>
      </c>
      <c r="C119" s="18" t="s">
        <v>117</v>
      </c>
      <c r="D119" s="18" t="s">
        <v>14049</v>
      </c>
      <c r="E119" s="21">
        <v>44175</v>
      </c>
      <c r="F119" s="80" t="s">
        <v>521</v>
      </c>
      <c r="G119" s="18" t="s">
        <v>554</v>
      </c>
      <c r="H119" s="24" t="s">
        <v>2631</v>
      </c>
      <c r="I119" s="18" t="s">
        <v>2697</v>
      </c>
      <c r="J119" s="24" t="s">
        <v>2631</v>
      </c>
      <c r="K119" s="18" t="s">
        <v>8247</v>
      </c>
      <c r="L119" s="18" t="s">
        <v>2918</v>
      </c>
    </row>
    <row r="120" spans="1:12" x14ac:dyDescent="0.25">
      <c r="A120" s="135" t="s">
        <v>8452</v>
      </c>
      <c r="B120" s="18" t="s">
        <v>11275</v>
      </c>
      <c r="C120" s="18" t="s">
        <v>11414</v>
      </c>
      <c r="D120" s="18" t="s">
        <v>14050</v>
      </c>
      <c r="E120" s="21">
        <v>44175</v>
      </c>
      <c r="F120" s="80" t="s">
        <v>521</v>
      </c>
      <c r="G120" s="18" t="s">
        <v>554</v>
      </c>
      <c r="H120" s="24" t="s">
        <v>2631</v>
      </c>
      <c r="I120" s="18" t="s">
        <v>11436</v>
      </c>
      <c r="J120" s="24" t="s">
        <v>2631</v>
      </c>
      <c r="K120" s="18" t="s">
        <v>8247</v>
      </c>
      <c r="L120" s="18" t="s">
        <v>2918</v>
      </c>
    </row>
    <row r="121" spans="1:12" x14ac:dyDescent="0.25">
      <c r="A121" s="135" t="s">
        <v>8453</v>
      </c>
      <c r="B121" s="18" t="s">
        <v>9784</v>
      </c>
      <c r="C121" s="18" t="s">
        <v>2629</v>
      </c>
      <c r="D121" s="18" t="s">
        <v>14051</v>
      </c>
      <c r="E121" s="21">
        <v>44175</v>
      </c>
      <c r="F121" s="80" t="s">
        <v>521</v>
      </c>
      <c r="G121" s="18" t="s">
        <v>554</v>
      </c>
      <c r="H121" s="24" t="s">
        <v>2631</v>
      </c>
      <c r="I121" s="18" t="s">
        <v>2632</v>
      </c>
      <c r="J121" s="24" t="s">
        <v>2631</v>
      </c>
      <c r="K121" s="18" t="s">
        <v>8247</v>
      </c>
      <c r="L121" s="18" t="s">
        <v>2918</v>
      </c>
    </row>
    <row r="122" spans="1:12" x14ac:dyDescent="0.25">
      <c r="A122" s="135" t="s">
        <v>8454</v>
      </c>
      <c r="B122" s="18" t="s">
        <v>9738</v>
      </c>
      <c r="C122" s="18" t="s">
        <v>2629</v>
      </c>
      <c r="D122" s="18" t="s">
        <v>14052</v>
      </c>
      <c r="E122" s="21">
        <v>44175</v>
      </c>
      <c r="F122" s="80" t="s">
        <v>521</v>
      </c>
      <c r="G122" s="18" t="s">
        <v>554</v>
      </c>
      <c r="H122" s="24" t="s">
        <v>2631</v>
      </c>
      <c r="I122" s="18" t="s">
        <v>2632</v>
      </c>
      <c r="J122" s="24" t="s">
        <v>2631</v>
      </c>
      <c r="K122" s="18" t="s">
        <v>8247</v>
      </c>
      <c r="L122" s="18" t="s">
        <v>2918</v>
      </c>
    </row>
    <row r="123" spans="1:12" x14ac:dyDescent="0.25">
      <c r="A123" s="135" t="s">
        <v>8455</v>
      </c>
      <c r="B123" s="18" t="s">
        <v>9511</v>
      </c>
      <c r="C123" s="18" t="s">
        <v>7844</v>
      </c>
      <c r="D123" s="18" t="s">
        <v>14053</v>
      </c>
      <c r="E123" s="21">
        <v>44175</v>
      </c>
      <c r="F123" s="80" t="s">
        <v>521</v>
      </c>
      <c r="G123" s="18" t="s">
        <v>554</v>
      </c>
      <c r="H123" s="24" t="s">
        <v>2631</v>
      </c>
      <c r="I123" s="18" t="s">
        <v>7777</v>
      </c>
      <c r="J123" s="24" t="s">
        <v>2631</v>
      </c>
      <c r="K123" s="18" t="s">
        <v>8247</v>
      </c>
      <c r="L123" s="18" t="s">
        <v>2918</v>
      </c>
    </row>
    <row r="124" spans="1:12" x14ac:dyDescent="0.25">
      <c r="A124" s="135" t="s">
        <v>8456</v>
      </c>
      <c r="B124" s="18" t="s">
        <v>10742</v>
      </c>
      <c r="C124" s="18" t="s">
        <v>2639</v>
      </c>
      <c r="D124" s="18" t="s">
        <v>14054</v>
      </c>
      <c r="E124" s="21">
        <v>44175</v>
      </c>
      <c r="F124" s="80" t="s">
        <v>521</v>
      </c>
      <c r="G124" s="18" t="s">
        <v>554</v>
      </c>
      <c r="H124" s="24" t="s">
        <v>2631</v>
      </c>
      <c r="I124" s="18" t="s">
        <v>2641</v>
      </c>
      <c r="J124" s="24" t="s">
        <v>2631</v>
      </c>
      <c r="K124" s="18" t="s">
        <v>8247</v>
      </c>
      <c r="L124" s="18" t="s">
        <v>2918</v>
      </c>
    </row>
    <row r="125" spans="1:12" x14ac:dyDescent="0.25">
      <c r="A125" s="135" t="s">
        <v>8457</v>
      </c>
      <c r="B125" s="18" t="s">
        <v>11013</v>
      </c>
      <c r="C125" s="18" t="s">
        <v>117</v>
      </c>
      <c r="D125" s="18" t="s">
        <v>14055</v>
      </c>
      <c r="E125" s="21">
        <v>44175</v>
      </c>
      <c r="F125" s="80" t="s">
        <v>521</v>
      </c>
      <c r="G125" s="18" t="s">
        <v>554</v>
      </c>
      <c r="H125" s="24" t="s">
        <v>2631</v>
      </c>
      <c r="I125" s="18" t="s">
        <v>2697</v>
      </c>
      <c r="J125" s="24" t="s">
        <v>2631</v>
      </c>
      <c r="K125" s="18" t="s">
        <v>8247</v>
      </c>
      <c r="L125" s="18" t="s">
        <v>2918</v>
      </c>
    </row>
    <row r="126" spans="1:12" x14ac:dyDescent="0.25">
      <c r="A126" s="135" t="s">
        <v>8458</v>
      </c>
      <c r="B126" s="18" t="s">
        <v>9598</v>
      </c>
      <c r="C126" s="18" t="s">
        <v>7844</v>
      </c>
      <c r="D126" s="18" t="s">
        <v>14056</v>
      </c>
      <c r="E126" s="21">
        <v>44175</v>
      </c>
      <c r="F126" s="80" t="s">
        <v>521</v>
      </c>
      <c r="G126" s="18" t="s">
        <v>554</v>
      </c>
      <c r="H126" s="24" t="s">
        <v>2631</v>
      </c>
      <c r="I126" s="18" t="s">
        <v>7777</v>
      </c>
      <c r="J126" s="24" t="s">
        <v>2631</v>
      </c>
      <c r="K126" s="18" t="s">
        <v>8247</v>
      </c>
      <c r="L126" s="18" t="s">
        <v>2918</v>
      </c>
    </row>
    <row r="127" spans="1:12" x14ac:dyDescent="0.25">
      <c r="A127" s="135" t="s">
        <v>8459</v>
      </c>
      <c r="B127" s="18" t="s">
        <v>10721</v>
      </c>
      <c r="C127" s="18" t="s">
        <v>2639</v>
      </c>
      <c r="D127" s="18" t="s">
        <v>14057</v>
      </c>
      <c r="E127" s="21">
        <v>44175</v>
      </c>
      <c r="F127" s="80" t="s">
        <v>521</v>
      </c>
      <c r="G127" s="18" t="s">
        <v>554</v>
      </c>
      <c r="H127" s="24" t="s">
        <v>2631</v>
      </c>
      <c r="I127" s="18" t="s">
        <v>2641</v>
      </c>
      <c r="J127" s="24" t="s">
        <v>2631</v>
      </c>
      <c r="K127" s="18" t="s">
        <v>8247</v>
      </c>
      <c r="L127" s="18" t="s">
        <v>2918</v>
      </c>
    </row>
    <row r="128" spans="1:12" x14ac:dyDescent="0.25">
      <c r="A128" s="135" t="s">
        <v>8460</v>
      </c>
      <c r="B128" s="18" t="s">
        <v>9555</v>
      </c>
      <c r="C128" s="18" t="s">
        <v>7844</v>
      </c>
      <c r="D128" s="18" t="s">
        <v>14058</v>
      </c>
      <c r="E128" s="21">
        <v>44175</v>
      </c>
      <c r="F128" s="80" t="s">
        <v>521</v>
      </c>
      <c r="G128" s="18" t="s">
        <v>554</v>
      </c>
      <c r="H128" s="24" t="s">
        <v>2631</v>
      </c>
      <c r="I128" s="18" t="s">
        <v>7777</v>
      </c>
      <c r="J128" s="24" t="s">
        <v>2631</v>
      </c>
      <c r="K128" s="18" t="s">
        <v>8247</v>
      </c>
      <c r="L128" s="18" t="s">
        <v>2918</v>
      </c>
    </row>
    <row r="129" spans="1:12" x14ac:dyDescent="0.25">
      <c r="A129" s="135" t="s">
        <v>8461</v>
      </c>
      <c r="B129" s="18" t="s">
        <v>9397</v>
      </c>
      <c r="C129" s="18" t="s">
        <v>2820</v>
      </c>
      <c r="D129" s="18" t="s">
        <v>14059</v>
      </c>
      <c r="E129" s="21">
        <v>44175</v>
      </c>
      <c r="F129" s="80" t="s">
        <v>521</v>
      </c>
      <c r="G129" s="18" t="s">
        <v>554</v>
      </c>
      <c r="H129" s="24" t="s">
        <v>2631</v>
      </c>
      <c r="I129" s="18" t="s">
        <v>2793</v>
      </c>
      <c r="J129" s="24" t="s">
        <v>2631</v>
      </c>
      <c r="K129" s="18" t="s">
        <v>8247</v>
      </c>
      <c r="L129" s="18" t="s">
        <v>2918</v>
      </c>
    </row>
    <row r="130" spans="1:12" x14ac:dyDescent="0.25">
      <c r="A130" s="135" t="s">
        <v>8462</v>
      </c>
      <c r="B130" s="18" t="s">
        <v>9404</v>
      </c>
      <c r="C130" s="18" t="s">
        <v>2820</v>
      </c>
      <c r="D130" s="18" t="s">
        <v>14060</v>
      </c>
      <c r="E130" s="21">
        <v>44175</v>
      </c>
      <c r="F130" s="80" t="s">
        <v>521</v>
      </c>
      <c r="G130" s="18" t="s">
        <v>554</v>
      </c>
      <c r="H130" s="24" t="s">
        <v>2631</v>
      </c>
      <c r="I130" s="18" t="s">
        <v>2793</v>
      </c>
      <c r="J130" s="24" t="s">
        <v>2631</v>
      </c>
      <c r="K130" s="18" t="s">
        <v>8247</v>
      </c>
      <c r="L130" s="18" t="s">
        <v>2918</v>
      </c>
    </row>
    <row r="131" spans="1:12" x14ac:dyDescent="0.25">
      <c r="A131" s="135" t="s">
        <v>8463</v>
      </c>
      <c r="B131" s="18" t="s">
        <v>9420</v>
      </c>
      <c r="C131" s="18" t="s">
        <v>2810</v>
      </c>
      <c r="D131" s="18" t="s">
        <v>14061</v>
      </c>
      <c r="E131" s="21">
        <v>44175</v>
      </c>
      <c r="F131" s="80" t="s">
        <v>521</v>
      </c>
      <c r="G131" s="18" t="s">
        <v>554</v>
      </c>
      <c r="H131" s="24" t="s">
        <v>2631</v>
      </c>
      <c r="I131" s="18" t="s">
        <v>2793</v>
      </c>
      <c r="J131" s="24" t="s">
        <v>2631</v>
      </c>
      <c r="K131" s="18" t="s">
        <v>8247</v>
      </c>
      <c r="L131" s="18" t="s">
        <v>2918</v>
      </c>
    </row>
    <row r="132" spans="1:12" x14ac:dyDescent="0.25">
      <c r="A132" s="135" t="s">
        <v>8464</v>
      </c>
      <c r="B132" s="18" t="s">
        <v>9437</v>
      </c>
      <c r="C132" s="18" t="s">
        <v>2810</v>
      </c>
      <c r="D132" s="18" t="s">
        <v>14062</v>
      </c>
      <c r="E132" s="21">
        <v>44175</v>
      </c>
      <c r="F132" s="80" t="s">
        <v>521</v>
      </c>
      <c r="G132" s="18" t="s">
        <v>554</v>
      </c>
      <c r="H132" s="24" t="s">
        <v>2631</v>
      </c>
      <c r="I132" s="18" t="s">
        <v>2793</v>
      </c>
      <c r="J132" s="24" t="s">
        <v>2631</v>
      </c>
      <c r="K132" s="18" t="s">
        <v>8247</v>
      </c>
      <c r="L132" s="18" t="s">
        <v>2918</v>
      </c>
    </row>
    <row r="133" spans="1:12" x14ac:dyDescent="0.25">
      <c r="A133" s="135" t="s">
        <v>8465</v>
      </c>
      <c r="B133" s="18" t="s">
        <v>7740</v>
      </c>
      <c r="C133" s="18" t="s">
        <v>2734</v>
      </c>
      <c r="D133" s="18" t="s">
        <v>7949</v>
      </c>
      <c r="E133" s="21">
        <v>44175</v>
      </c>
      <c r="F133" s="80" t="s">
        <v>521</v>
      </c>
      <c r="G133" s="18" t="s">
        <v>554</v>
      </c>
      <c r="H133" s="24" t="s">
        <v>2631</v>
      </c>
      <c r="I133" s="18" t="s">
        <v>2736</v>
      </c>
      <c r="J133" s="24" t="s">
        <v>2631</v>
      </c>
      <c r="K133" s="18" t="s">
        <v>8247</v>
      </c>
      <c r="L133" s="18" t="s">
        <v>8241</v>
      </c>
    </row>
    <row r="134" spans="1:12" x14ac:dyDescent="0.25">
      <c r="A134" s="135" t="s">
        <v>8466</v>
      </c>
      <c r="B134" s="18" t="s">
        <v>9178</v>
      </c>
      <c r="C134" s="18" t="s">
        <v>11455</v>
      </c>
      <c r="D134" s="18" t="s">
        <v>14063</v>
      </c>
      <c r="E134" s="21">
        <v>44175</v>
      </c>
      <c r="F134" s="80" t="s">
        <v>521</v>
      </c>
      <c r="G134" s="18" t="s">
        <v>554</v>
      </c>
      <c r="H134" s="24" t="s">
        <v>2631</v>
      </c>
      <c r="I134" s="18" t="s">
        <v>11457</v>
      </c>
      <c r="J134" s="24" t="s">
        <v>2631</v>
      </c>
      <c r="K134" s="18" t="s">
        <v>8247</v>
      </c>
      <c r="L134" s="18" t="s">
        <v>2918</v>
      </c>
    </row>
    <row r="135" spans="1:12" x14ac:dyDescent="0.25">
      <c r="A135" s="135" t="s">
        <v>8467</v>
      </c>
      <c r="B135" s="18" t="s">
        <v>9076</v>
      </c>
      <c r="C135" s="18" t="s">
        <v>2667</v>
      </c>
      <c r="D135" s="18" t="s">
        <v>11461</v>
      </c>
      <c r="E135" s="21">
        <v>44175</v>
      </c>
      <c r="F135" s="80" t="s">
        <v>521</v>
      </c>
      <c r="G135" s="18" t="s">
        <v>554</v>
      </c>
      <c r="H135" s="24" t="s">
        <v>2631</v>
      </c>
      <c r="I135" s="18" t="s">
        <v>2661</v>
      </c>
      <c r="J135" s="24" t="s">
        <v>2631</v>
      </c>
      <c r="K135" s="18" t="s">
        <v>8247</v>
      </c>
      <c r="L135" s="18" t="s">
        <v>8243</v>
      </c>
    </row>
    <row r="136" spans="1:12" x14ac:dyDescent="0.25">
      <c r="A136" s="135" t="s">
        <v>8468</v>
      </c>
      <c r="B136" s="18" t="s">
        <v>7667</v>
      </c>
      <c r="C136" s="18" t="s">
        <v>2639</v>
      </c>
      <c r="D136" s="18" t="s">
        <v>7783</v>
      </c>
      <c r="E136" s="21">
        <v>44175</v>
      </c>
      <c r="F136" s="80" t="s">
        <v>521</v>
      </c>
      <c r="G136" s="18" t="s">
        <v>554</v>
      </c>
      <c r="H136" s="24" t="s">
        <v>2631</v>
      </c>
      <c r="I136" s="18" t="s">
        <v>2641</v>
      </c>
      <c r="J136" s="24" t="s">
        <v>2631</v>
      </c>
      <c r="K136" s="18" t="s">
        <v>8247</v>
      </c>
      <c r="L136" s="18" t="s">
        <v>8240</v>
      </c>
    </row>
    <row r="137" spans="1:12" x14ac:dyDescent="0.25">
      <c r="A137" s="135" t="s">
        <v>8469</v>
      </c>
      <c r="B137" s="18" t="s">
        <v>9084</v>
      </c>
      <c r="C137" s="18" t="s">
        <v>11455</v>
      </c>
      <c r="D137" s="18" t="s">
        <v>11456</v>
      </c>
      <c r="E137" s="21">
        <v>44175</v>
      </c>
      <c r="F137" s="80" t="s">
        <v>521</v>
      </c>
      <c r="G137" s="18" t="s">
        <v>554</v>
      </c>
      <c r="H137" s="24" t="s">
        <v>2631</v>
      </c>
      <c r="I137" s="18" t="s">
        <v>11457</v>
      </c>
      <c r="J137" s="24" t="s">
        <v>2631</v>
      </c>
      <c r="K137" s="18" t="s">
        <v>8247</v>
      </c>
      <c r="L137" s="18" t="s">
        <v>8243</v>
      </c>
    </row>
    <row r="138" spans="1:12" x14ac:dyDescent="0.25">
      <c r="A138" s="135" t="s">
        <v>8470</v>
      </c>
      <c r="B138" s="18" t="s">
        <v>7928</v>
      </c>
      <c r="C138" s="18" t="s">
        <v>2820</v>
      </c>
      <c r="D138" s="18" t="s">
        <v>9115</v>
      </c>
      <c r="E138" s="21">
        <v>44175</v>
      </c>
      <c r="F138" s="80" t="s">
        <v>521</v>
      </c>
      <c r="G138" s="18" t="s">
        <v>554</v>
      </c>
      <c r="H138" s="24" t="s">
        <v>2631</v>
      </c>
      <c r="I138" s="18" t="s">
        <v>2793</v>
      </c>
      <c r="J138" s="24" t="s">
        <v>2631</v>
      </c>
      <c r="K138" s="18" t="s">
        <v>8247</v>
      </c>
      <c r="L138" s="18" t="s">
        <v>8242</v>
      </c>
    </row>
    <row r="139" spans="1:12" x14ac:dyDescent="0.25">
      <c r="A139" s="135" t="s">
        <v>8472</v>
      </c>
      <c r="B139" s="18" t="s">
        <v>7918</v>
      </c>
      <c r="C139" s="18" t="s">
        <v>2672</v>
      </c>
      <c r="D139" s="18" t="s">
        <v>9112</v>
      </c>
      <c r="E139" s="21">
        <v>44175</v>
      </c>
      <c r="F139" s="80" t="s">
        <v>521</v>
      </c>
      <c r="G139" s="18" t="s">
        <v>554</v>
      </c>
      <c r="H139" s="24" t="s">
        <v>2631</v>
      </c>
      <c r="I139" s="18" t="s">
        <v>2644</v>
      </c>
      <c r="J139" s="24" t="s">
        <v>2631</v>
      </c>
      <c r="K139" s="18" t="s">
        <v>8247</v>
      </c>
      <c r="L139" s="18" t="s">
        <v>8242</v>
      </c>
    </row>
    <row r="140" spans="1:12" x14ac:dyDescent="0.25">
      <c r="A140" s="135" t="s">
        <v>8473</v>
      </c>
      <c r="B140" s="18" t="s">
        <v>7758</v>
      </c>
      <c r="C140" s="18" t="s">
        <v>2676</v>
      </c>
      <c r="D140" s="18" t="s">
        <v>7969</v>
      </c>
      <c r="E140" s="21">
        <v>44175</v>
      </c>
      <c r="F140" s="80" t="s">
        <v>521</v>
      </c>
      <c r="G140" s="18" t="s">
        <v>554</v>
      </c>
      <c r="H140" s="24" t="s">
        <v>2631</v>
      </c>
      <c r="I140" s="18" t="s">
        <v>2678</v>
      </c>
      <c r="J140" s="24" t="s">
        <v>2631</v>
      </c>
      <c r="K140" s="18" t="s">
        <v>8247</v>
      </c>
      <c r="L140" s="18" t="s">
        <v>8241</v>
      </c>
    </row>
    <row r="141" spans="1:12" x14ac:dyDescent="0.25">
      <c r="A141" s="135" t="s">
        <v>8474</v>
      </c>
      <c r="B141" s="18" t="s">
        <v>7907</v>
      </c>
      <c r="C141" s="18" t="s">
        <v>2679</v>
      </c>
      <c r="D141" s="18" t="s">
        <v>9126</v>
      </c>
      <c r="E141" s="21">
        <v>44175</v>
      </c>
      <c r="F141" s="80" t="s">
        <v>521</v>
      </c>
      <c r="G141" s="18" t="s">
        <v>554</v>
      </c>
      <c r="H141" s="24" t="s">
        <v>2631</v>
      </c>
      <c r="I141" s="18" t="s">
        <v>545</v>
      </c>
      <c r="J141" s="24" t="s">
        <v>2631</v>
      </c>
      <c r="K141" s="18" t="s">
        <v>8247</v>
      </c>
      <c r="L141" s="18" t="s">
        <v>8242</v>
      </c>
    </row>
    <row r="142" spans="1:12" x14ac:dyDescent="0.25">
      <c r="A142" s="135" t="s">
        <v>8475</v>
      </c>
      <c r="B142" s="18" t="s">
        <v>9065</v>
      </c>
      <c r="C142" s="18" t="s">
        <v>62</v>
      </c>
      <c r="D142" s="18" t="s">
        <v>11459</v>
      </c>
      <c r="E142" s="21">
        <v>44175</v>
      </c>
      <c r="F142" s="80" t="s">
        <v>521</v>
      </c>
      <c r="G142" s="18" t="s">
        <v>554</v>
      </c>
      <c r="H142" s="24" t="s">
        <v>2631</v>
      </c>
      <c r="I142" s="18" t="s">
        <v>2683</v>
      </c>
      <c r="J142" s="24" t="s">
        <v>2631</v>
      </c>
      <c r="K142" s="18" t="s">
        <v>8247</v>
      </c>
      <c r="L142" s="18" t="s">
        <v>8243</v>
      </c>
    </row>
    <row r="143" spans="1:12" x14ac:dyDescent="0.25">
      <c r="A143" s="135" t="s">
        <v>8476</v>
      </c>
      <c r="B143" s="18" t="s">
        <v>7919</v>
      </c>
      <c r="C143" s="18" t="s">
        <v>2672</v>
      </c>
      <c r="D143" s="18" t="s">
        <v>9118</v>
      </c>
      <c r="E143" s="21">
        <v>44175</v>
      </c>
      <c r="F143" s="80" t="s">
        <v>521</v>
      </c>
      <c r="G143" s="18" t="s">
        <v>554</v>
      </c>
      <c r="H143" s="24" t="s">
        <v>2631</v>
      </c>
      <c r="I143" s="18" t="s">
        <v>2644</v>
      </c>
      <c r="J143" s="24" t="s">
        <v>2631</v>
      </c>
      <c r="K143" s="18" t="s">
        <v>8247</v>
      </c>
      <c r="L143" s="18" t="s">
        <v>8242</v>
      </c>
    </row>
    <row r="144" spans="1:12" x14ac:dyDescent="0.25">
      <c r="A144" s="135" t="s">
        <v>8477</v>
      </c>
      <c r="B144" s="18" t="s">
        <v>7910</v>
      </c>
      <c r="C144" s="18" t="s">
        <v>2636</v>
      </c>
      <c r="D144" s="18" t="s">
        <v>9120</v>
      </c>
      <c r="E144" s="21">
        <v>44175</v>
      </c>
      <c r="F144" s="80" t="s">
        <v>521</v>
      </c>
      <c r="G144" s="18" t="s">
        <v>554</v>
      </c>
      <c r="H144" s="24" t="s">
        <v>2631</v>
      </c>
      <c r="I144" s="18" t="s">
        <v>2638</v>
      </c>
      <c r="J144" s="24" t="s">
        <v>2631</v>
      </c>
      <c r="K144" s="18" t="s">
        <v>8247</v>
      </c>
      <c r="L144" s="18" t="s">
        <v>8242</v>
      </c>
    </row>
    <row r="145" spans="1:12" x14ac:dyDescent="0.25">
      <c r="A145" s="135" t="s">
        <v>8478</v>
      </c>
      <c r="B145" s="18" t="s">
        <v>7656</v>
      </c>
      <c r="C145" s="18" t="s">
        <v>2693</v>
      </c>
      <c r="D145" s="18" t="s">
        <v>7814</v>
      </c>
      <c r="E145" s="21">
        <v>44175</v>
      </c>
      <c r="F145" s="80" t="s">
        <v>521</v>
      </c>
      <c r="G145" s="18" t="s">
        <v>554</v>
      </c>
      <c r="H145" s="24" t="s">
        <v>2631</v>
      </c>
      <c r="I145" s="18" t="s">
        <v>2695</v>
      </c>
      <c r="J145" s="24" t="s">
        <v>2631</v>
      </c>
      <c r="K145" s="18" t="s">
        <v>8247</v>
      </c>
      <c r="L145" s="18" t="s">
        <v>8240</v>
      </c>
    </row>
    <row r="146" spans="1:12" x14ac:dyDescent="0.25">
      <c r="A146" s="135" t="s">
        <v>8482</v>
      </c>
      <c r="B146" s="18" t="s">
        <v>7909</v>
      </c>
      <c r="C146" s="18" t="s">
        <v>2636</v>
      </c>
      <c r="D146" s="18" t="s">
        <v>9122</v>
      </c>
      <c r="E146" s="21">
        <v>44175</v>
      </c>
      <c r="F146" s="80" t="s">
        <v>521</v>
      </c>
      <c r="G146" s="18" t="s">
        <v>554</v>
      </c>
      <c r="H146" s="24" t="s">
        <v>2631</v>
      </c>
      <c r="I146" s="18" t="s">
        <v>2638</v>
      </c>
      <c r="J146" s="24" t="s">
        <v>2631</v>
      </c>
      <c r="K146" s="18" t="s">
        <v>8247</v>
      </c>
      <c r="L146" s="18" t="s">
        <v>8242</v>
      </c>
    </row>
    <row r="147" spans="1:12" x14ac:dyDescent="0.25">
      <c r="A147" s="135" t="s">
        <v>8483</v>
      </c>
      <c r="B147" s="18" t="s">
        <v>7915</v>
      </c>
      <c r="C147" s="18" t="s">
        <v>62</v>
      </c>
      <c r="D147" s="18" t="s">
        <v>9128</v>
      </c>
      <c r="E147" s="21">
        <v>44175</v>
      </c>
      <c r="F147" s="80" t="s">
        <v>521</v>
      </c>
      <c r="G147" s="18" t="s">
        <v>554</v>
      </c>
      <c r="H147" s="24" t="s">
        <v>2631</v>
      </c>
      <c r="I147" s="18" t="s">
        <v>2683</v>
      </c>
      <c r="J147" s="24" t="s">
        <v>2631</v>
      </c>
      <c r="K147" s="18" t="s">
        <v>8247</v>
      </c>
      <c r="L147" s="18" t="s">
        <v>8242</v>
      </c>
    </row>
    <row r="148" spans="1:12" x14ac:dyDescent="0.25">
      <c r="A148" s="135" t="s">
        <v>8484</v>
      </c>
      <c r="B148" s="18" t="s">
        <v>7893</v>
      </c>
      <c r="C148" s="18" t="s">
        <v>2649</v>
      </c>
      <c r="D148" s="18" t="s">
        <v>9127</v>
      </c>
      <c r="E148" s="21">
        <v>44175</v>
      </c>
      <c r="F148" s="80" t="s">
        <v>521</v>
      </c>
      <c r="G148" s="18" t="s">
        <v>554</v>
      </c>
      <c r="H148" s="24" t="s">
        <v>2631</v>
      </c>
      <c r="I148" s="18" t="s">
        <v>2650</v>
      </c>
      <c r="J148" s="24" t="s">
        <v>2631</v>
      </c>
      <c r="K148" s="18" t="s">
        <v>8247</v>
      </c>
      <c r="L148" s="18" t="s">
        <v>8242</v>
      </c>
    </row>
    <row r="149" spans="1:12" x14ac:dyDescent="0.25">
      <c r="A149" s="135" t="s">
        <v>8485</v>
      </c>
      <c r="B149" s="18" t="s">
        <v>7747</v>
      </c>
      <c r="C149" s="18" t="s">
        <v>7347</v>
      </c>
      <c r="D149" s="18" t="s">
        <v>7958</v>
      </c>
      <c r="E149" s="21">
        <v>44175</v>
      </c>
      <c r="F149" s="80" t="s">
        <v>521</v>
      </c>
      <c r="G149" s="18" t="s">
        <v>554</v>
      </c>
      <c r="H149" s="24" t="s">
        <v>2631</v>
      </c>
      <c r="I149" s="18" t="s">
        <v>7336</v>
      </c>
      <c r="J149" s="24" t="s">
        <v>2631</v>
      </c>
      <c r="K149" s="18" t="s">
        <v>8247</v>
      </c>
      <c r="L149" s="18" t="s">
        <v>8241</v>
      </c>
    </row>
    <row r="150" spans="1:12" x14ac:dyDescent="0.25">
      <c r="A150" s="135" t="s">
        <v>8486</v>
      </c>
      <c r="B150" s="18" t="s">
        <v>7926</v>
      </c>
      <c r="C150" s="18" t="s">
        <v>283</v>
      </c>
      <c r="D150" s="18" t="s">
        <v>9125</v>
      </c>
      <c r="E150" s="21">
        <v>44175</v>
      </c>
      <c r="F150" s="80" t="s">
        <v>521</v>
      </c>
      <c r="G150" s="18" t="s">
        <v>554</v>
      </c>
      <c r="H150" s="24" t="s">
        <v>2631</v>
      </c>
      <c r="I150" s="18" t="s">
        <v>2697</v>
      </c>
      <c r="J150" s="24" t="s">
        <v>2631</v>
      </c>
      <c r="K150" s="18" t="s">
        <v>8247</v>
      </c>
      <c r="L150" s="18" t="s">
        <v>8242</v>
      </c>
    </row>
    <row r="151" spans="1:12" x14ac:dyDescent="0.25">
      <c r="A151" s="135" t="s">
        <v>8487</v>
      </c>
      <c r="B151" s="18" t="s">
        <v>7748</v>
      </c>
      <c r="C151" s="18" t="s">
        <v>7358</v>
      </c>
      <c r="D151" s="18" t="s">
        <v>7956</v>
      </c>
      <c r="E151" s="21">
        <v>44175</v>
      </c>
      <c r="F151" s="80" t="s">
        <v>521</v>
      </c>
      <c r="G151" s="18" t="s">
        <v>554</v>
      </c>
      <c r="H151" s="24" t="s">
        <v>2631</v>
      </c>
      <c r="I151" s="18" t="s">
        <v>7336</v>
      </c>
      <c r="J151" s="18" t="s">
        <v>2631</v>
      </c>
      <c r="K151" s="18" t="s">
        <v>8247</v>
      </c>
      <c r="L151" s="18" t="s">
        <v>8241</v>
      </c>
    </row>
    <row r="152" spans="1:12" x14ac:dyDescent="0.25">
      <c r="A152" s="135" t="s">
        <v>8490</v>
      </c>
      <c r="B152" s="18" t="s">
        <v>11390</v>
      </c>
      <c r="C152" s="18" t="s">
        <v>14064</v>
      </c>
      <c r="D152" s="18" t="s">
        <v>14065</v>
      </c>
      <c r="E152" s="21">
        <v>44175</v>
      </c>
      <c r="F152" s="80" t="s">
        <v>522</v>
      </c>
      <c r="G152" s="18" t="s">
        <v>554</v>
      </c>
      <c r="H152" s="24" t="s">
        <v>2631</v>
      </c>
      <c r="I152" s="18" t="s">
        <v>14066</v>
      </c>
      <c r="J152" s="18" t="s">
        <v>2631</v>
      </c>
      <c r="K152" s="18" t="s">
        <v>8247</v>
      </c>
      <c r="L152" s="18" t="s">
        <v>2918</v>
      </c>
    </row>
    <row r="153" spans="1:12" x14ac:dyDescent="0.25">
      <c r="A153" s="135" t="s">
        <v>8491</v>
      </c>
      <c r="B153" s="18" t="s">
        <v>11393</v>
      </c>
      <c r="C153" s="18" t="s">
        <v>14067</v>
      </c>
      <c r="D153" s="18" t="s">
        <v>14068</v>
      </c>
      <c r="E153" s="21">
        <v>44175</v>
      </c>
      <c r="F153" s="80" t="s">
        <v>522</v>
      </c>
      <c r="G153" s="18" t="s">
        <v>554</v>
      </c>
      <c r="H153" s="24" t="s">
        <v>2631</v>
      </c>
      <c r="I153" s="18" t="s">
        <v>14066</v>
      </c>
      <c r="J153" s="24" t="s">
        <v>2631</v>
      </c>
      <c r="K153" s="18" t="s">
        <v>8247</v>
      </c>
      <c r="L153" s="18" t="s">
        <v>2918</v>
      </c>
    </row>
    <row r="154" spans="1:12" x14ac:dyDescent="0.25">
      <c r="A154" s="135" t="s">
        <v>8492</v>
      </c>
      <c r="B154" s="18" t="s">
        <v>11391</v>
      </c>
      <c r="C154" s="18" t="s">
        <v>14069</v>
      </c>
      <c r="D154" s="18" t="s">
        <v>14070</v>
      </c>
      <c r="E154" s="21">
        <v>44175</v>
      </c>
      <c r="F154" s="80" t="s">
        <v>522</v>
      </c>
      <c r="G154" s="18" t="s">
        <v>554</v>
      </c>
      <c r="H154" s="24" t="s">
        <v>2631</v>
      </c>
      <c r="I154" s="18" t="s">
        <v>14066</v>
      </c>
      <c r="J154" s="24" t="s">
        <v>2631</v>
      </c>
      <c r="K154" s="18" t="s">
        <v>8247</v>
      </c>
      <c r="L154" s="18" t="s">
        <v>2918</v>
      </c>
    </row>
    <row r="155" spans="1:12" x14ac:dyDescent="0.25">
      <c r="A155" s="135" t="s">
        <v>8493</v>
      </c>
      <c r="B155" s="18" t="s">
        <v>11409</v>
      </c>
      <c r="C155" s="18" t="s">
        <v>14071</v>
      </c>
      <c r="D155" s="18" t="s">
        <v>14072</v>
      </c>
      <c r="E155" s="21">
        <v>44175</v>
      </c>
      <c r="F155" s="80" t="s">
        <v>522</v>
      </c>
      <c r="G155" s="18" t="s">
        <v>554</v>
      </c>
      <c r="H155" s="24" t="s">
        <v>2631</v>
      </c>
      <c r="I155" s="18" t="s">
        <v>14073</v>
      </c>
      <c r="J155" s="24" t="s">
        <v>2631</v>
      </c>
      <c r="K155" s="18" t="s">
        <v>8247</v>
      </c>
      <c r="L155" s="18" t="s">
        <v>2918</v>
      </c>
    </row>
    <row r="156" spans="1:12" x14ac:dyDescent="0.25">
      <c r="A156" s="135" t="s">
        <v>8494</v>
      </c>
      <c r="B156" s="18" t="s">
        <v>11406</v>
      </c>
      <c r="C156" s="18" t="s">
        <v>14074</v>
      </c>
      <c r="D156" s="18" t="s">
        <v>14075</v>
      </c>
      <c r="E156" s="21">
        <v>44175</v>
      </c>
      <c r="F156" s="80" t="s">
        <v>522</v>
      </c>
      <c r="G156" s="18" t="s">
        <v>554</v>
      </c>
      <c r="H156" s="24" t="s">
        <v>2631</v>
      </c>
      <c r="I156" s="18" t="s">
        <v>14073</v>
      </c>
      <c r="J156" s="24" t="s">
        <v>2631</v>
      </c>
      <c r="K156" s="18" t="s">
        <v>8247</v>
      </c>
      <c r="L156" s="18" t="s">
        <v>2918</v>
      </c>
    </row>
    <row r="157" spans="1:12" x14ac:dyDescent="0.25">
      <c r="A157" s="135" t="s">
        <v>8495</v>
      </c>
      <c r="B157" s="18" t="s">
        <v>11400</v>
      </c>
      <c r="C157" s="18" t="s">
        <v>14076</v>
      </c>
      <c r="D157" s="18" t="s">
        <v>14077</v>
      </c>
      <c r="E157" s="21">
        <v>44175</v>
      </c>
      <c r="F157" s="80" t="s">
        <v>522</v>
      </c>
      <c r="G157" s="18" t="s">
        <v>554</v>
      </c>
      <c r="H157" s="24" t="s">
        <v>2631</v>
      </c>
      <c r="I157" s="18" t="s">
        <v>14066</v>
      </c>
      <c r="J157" s="24" t="s">
        <v>2631</v>
      </c>
      <c r="K157" s="18" t="s">
        <v>8247</v>
      </c>
      <c r="L157" s="18" t="s">
        <v>2918</v>
      </c>
    </row>
    <row r="158" spans="1:12" x14ac:dyDescent="0.25">
      <c r="A158" s="135" t="s">
        <v>8496</v>
      </c>
      <c r="B158" s="18" t="s">
        <v>11389</v>
      </c>
      <c r="C158" s="18" t="s">
        <v>14078</v>
      </c>
      <c r="D158" s="18" t="s">
        <v>14079</v>
      </c>
      <c r="E158" s="21">
        <v>44175</v>
      </c>
      <c r="F158" s="80" t="s">
        <v>522</v>
      </c>
      <c r="G158" s="18" t="s">
        <v>554</v>
      </c>
      <c r="H158" s="24" t="s">
        <v>2631</v>
      </c>
      <c r="I158" s="18" t="s">
        <v>14066</v>
      </c>
      <c r="J158" s="24" t="s">
        <v>2631</v>
      </c>
      <c r="K158" s="18" t="s">
        <v>8247</v>
      </c>
      <c r="L158" s="18" t="s">
        <v>2918</v>
      </c>
    </row>
    <row r="159" spans="1:12" x14ac:dyDescent="0.25">
      <c r="A159" s="135" t="s">
        <v>8497</v>
      </c>
      <c r="B159" s="18" t="s">
        <v>7865</v>
      </c>
      <c r="C159" s="18" t="s">
        <v>7981</v>
      </c>
      <c r="D159" s="18" t="s">
        <v>7982</v>
      </c>
      <c r="E159" s="21">
        <v>44175</v>
      </c>
      <c r="F159" s="80" t="s">
        <v>522</v>
      </c>
      <c r="G159" s="18" t="s">
        <v>554</v>
      </c>
      <c r="H159" s="24" t="s">
        <v>2631</v>
      </c>
      <c r="I159" s="18" t="s">
        <v>7983</v>
      </c>
      <c r="J159" s="24" t="s">
        <v>2631</v>
      </c>
      <c r="K159" s="18" t="s">
        <v>8247</v>
      </c>
      <c r="L159" s="18" t="s">
        <v>8328</v>
      </c>
    </row>
    <row r="160" spans="1:12" x14ac:dyDescent="0.25">
      <c r="A160" s="135" t="s">
        <v>8586</v>
      </c>
      <c r="B160" s="18" t="s">
        <v>11397</v>
      </c>
      <c r="C160" s="18" t="s">
        <v>14080</v>
      </c>
      <c r="D160" s="18" t="s">
        <v>14081</v>
      </c>
      <c r="E160" s="21">
        <v>44175</v>
      </c>
      <c r="F160" s="80" t="s">
        <v>522</v>
      </c>
      <c r="G160" s="18" t="s">
        <v>554</v>
      </c>
      <c r="H160" s="24" t="s">
        <v>2631</v>
      </c>
      <c r="I160" s="18" t="s">
        <v>14066</v>
      </c>
      <c r="J160" s="24" t="s">
        <v>2631</v>
      </c>
      <c r="K160" s="18" t="s">
        <v>8247</v>
      </c>
      <c r="L160" s="18" t="s">
        <v>2918</v>
      </c>
    </row>
    <row r="161" spans="1:12" x14ac:dyDescent="0.25">
      <c r="A161" s="135" t="s">
        <v>8594</v>
      </c>
      <c r="B161" s="18" t="s">
        <v>11395</v>
      </c>
      <c r="C161" s="18" t="s">
        <v>14082</v>
      </c>
      <c r="D161" s="18" t="s">
        <v>14083</v>
      </c>
      <c r="E161" s="21">
        <v>44175</v>
      </c>
      <c r="F161" s="80" t="s">
        <v>522</v>
      </c>
      <c r="G161" s="18" t="s">
        <v>554</v>
      </c>
      <c r="H161" s="24" t="s">
        <v>2631</v>
      </c>
      <c r="I161" s="18" t="s">
        <v>14066</v>
      </c>
      <c r="J161" s="18" t="s">
        <v>2631</v>
      </c>
      <c r="K161" s="18" t="s">
        <v>8247</v>
      </c>
      <c r="L161" s="18" t="s">
        <v>2918</v>
      </c>
    </row>
    <row r="162" spans="1:12" x14ac:dyDescent="0.25">
      <c r="A162" s="135" t="s">
        <v>8498</v>
      </c>
      <c r="B162" s="18" t="s">
        <v>11385</v>
      </c>
      <c r="C162" s="18" t="s">
        <v>14084</v>
      </c>
      <c r="D162" s="18" t="s">
        <v>14085</v>
      </c>
      <c r="E162" s="21">
        <v>44175</v>
      </c>
      <c r="F162" s="80" t="s">
        <v>522</v>
      </c>
      <c r="G162" s="18" t="s">
        <v>554</v>
      </c>
      <c r="H162" s="24" t="s">
        <v>2631</v>
      </c>
      <c r="I162" s="18" t="s">
        <v>14066</v>
      </c>
      <c r="J162" s="18" t="s">
        <v>2631</v>
      </c>
      <c r="K162" s="18" t="s">
        <v>8247</v>
      </c>
      <c r="L162" s="18" t="s">
        <v>2918</v>
      </c>
    </row>
    <row r="163" spans="1:12" x14ac:dyDescent="0.25">
      <c r="A163" s="135" t="s">
        <v>8499</v>
      </c>
      <c r="B163" s="18" t="s">
        <v>11396</v>
      </c>
      <c r="C163" s="18" t="s">
        <v>14086</v>
      </c>
      <c r="D163" s="18" t="s">
        <v>14087</v>
      </c>
      <c r="E163" s="21">
        <v>44175</v>
      </c>
      <c r="F163" s="80" t="s">
        <v>522</v>
      </c>
      <c r="G163" s="18" t="s">
        <v>554</v>
      </c>
      <c r="H163" s="24" t="s">
        <v>2631</v>
      </c>
      <c r="I163" s="18" t="s">
        <v>14066</v>
      </c>
      <c r="J163" s="24" t="s">
        <v>2631</v>
      </c>
      <c r="K163" s="18" t="s">
        <v>8247</v>
      </c>
      <c r="L163" s="18" t="s">
        <v>2918</v>
      </c>
    </row>
    <row r="164" spans="1:12" x14ac:dyDescent="0.25">
      <c r="A164" s="135" t="s">
        <v>8500</v>
      </c>
      <c r="B164" s="18" t="s">
        <v>11398</v>
      </c>
      <c r="C164" s="18" t="s">
        <v>14088</v>
      </c>
      <c r="D164" s="18" t="s">
        <v>14089</v>
      </c>
      <c r="E164" s="21">
        <v>44175</v>
      </c>
      <c r="F164" s="80" t="s">
        <v>522</v>
      </c>
      <c r="G164" s="18" t="s">
        <v>554</v>
      </c>
      <c r="H164" s="24" t="s">
        <v>2631</v>
      </c>
      <c r="I164" s="18" t="s">
        <v>14066</v>
      </c>
      <c r="J164" s="24" t="s">
        <v>2631</v>
      </c>
      <c r="K164" s="18" t="s">
        <v>8247</v>
      </c>
      <c r="L164" s="18" t="s">
        <v>2918</v>
      </c>
    </row>
    <row r="165" spans="1:12" x14ac:dyDescent="0.25">
      <c r="A165" s="135" t="s">
        <v>8501</v>
      </c>
      <c r="B165" s="18" t="s">
        <v>11408</v>
      </c>
      <c r="C165" s="18" t="s">
        <v>14090</v>
      </c>
      <c r="D165" s="18" t="s">
        <v>14091</v>
      </c>
      <c r="E165" s="21">
        <v>44175</v>
      </c>
      <c r="F165" s="80" t="s">
        <v>522</v>
      </c>
      <c r="G165" s="18" t="s">
        <v>554</v>
      </c>
      <c r="H165" s="24" t="s">
        <v>2631</v>
      </c>
      <c r="I165" s="18" t="s">
        <v>14073</v>
      </c>
      <c r="J165" s="24" t="s">
        <v>2631</v>
      </c>
      <c r="K165" s="18" t="s">
        <v>8247</v>
      </c>
      <c r="L165" s="18" t="s">
        <v>2918</v>
      </c>
    </row>
    <row r="166" spans="1:12" x14ac:dyDescent="0.25">
      <c r="A166" s="135" t="s">
        <v>8502</v>
      </c>
      <c r="B166" s="18" t="s">
        <v>11399</v>
      </c>
      <c r="C166" s="18" t="s">
        <v>14092</v>
      </c>
      <c r="D166" s="18" t="s">
        <v>14093</v>
      </c>
      <c r="E166" s="21">
        <v>44175</v>
      </c>
      <c r="F166" s="80" t="s">
        <v>522</v>
      </c>
      <c r="G166" s="18" t="s">
        <v>554</v>
      </c>
      <c r="H166" s="24" t="s">
        <v>2631</v>
      </c>
      <c r="I166" s="18" t="s">
        <v>14066</v>
      </c>
      <c r="J166" s="24" t="s">
        <v>2631</v>
      </c>
      <c r="K166" s="18" t="s">
        <v>8247</v>
      </c>
      <c r="L166" s="18" t="s">
        <v>2918</v>
      </c>
    </row>
    <row r="167" spans="1:12" x14ac:dyDescent="0.25">
      <c r="A167" s="135" t="s">
        <v>8503</v>
      </c>
      <c r="B167" s="18" t="s">
        <v>11402</v>
      </c>
      <c r="C167" s="18" t="s">
        <v>14094</v>
      </c>
      <c r="D167" s="18" t="s">
        <v>14095</v>
      </c>
      <c r="E167" s="21">
        <v>44175</v>
      </c>
      <c r="F167" s="80" t="s">
        <v>522</v>
      </c>
      <c r="G167" s="18" t="s">
        <v>554</v>
      </c>
      <c r="H167" s="24" t="s">
        <v>2631</v>
      </c>
      <c r="I167" s="18" t="s">
        <v>14066</v>
      </c>
      <c r="J167" s="24" t="s">
        <v>2631</v>
      </c>
      <c r="K167" s="18" t="s">
        <v>8247</v>
      </c>
      <c r="L167" s="18" t="s">
        <v>2918</v>
      </c>
    </row>
    <row r="168" spans="1:12" x14ac:dyDescent="0.25">
      <c r="A168" s="135" t="s">
        <v>8504</v>
      </c>
      <c r="B168" s="18" t="s">
        <v>11407</v>
      </c>
      <c r="C168" s="18" t="s">
        <v>14096</v>
      </c>
      <c r="D168" s="18" t="s">
        <v>14097</v>
      </c>
      <c r="E168" s="21">
        <v>44175</v>
      </c>
      <c r="F168" s="80" t="s">
        <v>522</v>
      </c>
      <c r="G168" s="18" t="s">
        <v>554</v>
      </c>
      <c r="H168" s="24" t="s">
        <v>2631</v>
      </c>
      <c r="I168" s="18" t="s">
        <v>14073</v>
      </c>
      <c r="J168" s="24" t="s">
        <v>2631</v>
      </c>
      <c r="K168" s="18" t="s">
        <v>8247</v>
      </c>
      <c r="L168" s="18" t="s">
        <v>2918</v>
      </c>
    </row>
    <row r="169" spans="1:12" x14ac:dyDescent="0.25">
      <c r="A169" s="135" t="s">
        <v>8505</v>
      </c>
      <c r="B169" s="18" t="s">
        <v>11410</v>
      </c>
      <c r="C169" s="18" t="s">
        <v>14098</v>
      </c>
      <c r="D169" s="18" t="s">
        <v>14099</v>
      </c>
      <c r="E169" s="21">
        <v>44175</v>
      </c>
      <c r="F169" s="80" t="s">
        <v>522</v>
      </c>
      <c r="G169" s="18" t="s">
        <v>554</v>
      </c>
      <c r="H169" s="24" t="s">
        <v>2631</v>
      </c>
      <c r="I169" s="18" t="s">
        <v>14073</v>
      </c>
      <c r="J169" s="24" t="s">
        <v>2631</v>
      </c>
      <c r="K169" s="18" t="s">
        <v>8247</v>
      </c>
      <c r="L169" s="18" t="s">
        <v>2918</v>
      </c>
    </row>
    <row r="170" spans="1:12" x14ac:dyDescent="0.25">
      <c r="A170" s="135" t="s">
        <v>8587</v>
      </c>
      <c r="B170" s="18" t="s">
        <v>7863</v>
      </c>
      <c r="C170" s="18" t="s">
        <v>7988</v>
      </c>
      <c r="D170" s="18" t="s">
        <v>7989</v>
      </c>
      <c r="E170" s="21">
        <v>44175</v>
      </c>
      <c r="F170" s="80" t="s">
        <v>522</v>
      </c>
      <c r="G170" s="18" t="s">
        <v>554</v>
      </c>
      <c r="H170" s="24" t="s">
        <v>2631</v>
      </c>
      <c r="I170" s="18" t="s">
        <v>7983</v>
      </c>
      <c r="J170" s="24" t="s">
        <v>2631</v>
      </c>
      <c r="K170" s="18" t="s">
        <v>8247</v>
      </c>
      <c r="L170" s="18" t="s">
        <v>8328</v>
      </c>
    </row>
    <row r="171" spans="1:12" x14ac:dyDescent="0.25">
      <c r="A171" s="135" t="s">
        <v>8597</v>
      </c>
      <c r="B171" s="18" t="s">
        <v>11394</v>
      </c>
      <c r="C171" s="18" t="s">
        <v>14100</v>
      </c>
      <c r="D171" s="18" t="s">
        <v>14101</v>
      </c>
      <c r="E171" s="21">
        <v>44175</v>
      </c>
      <c r="F171" s="80" t="s">
        <v>522</v>
      </c>
      <c r="G171" s="18" t="s">
        <v>554</v>
      </c>
      <c r="H171" s="24" t="s">
        <v>2631</v>
      </c>
      <c r="I171" s="18" t="s">
        <v>14066</v>
      </c>
      <c r="J171" s="24" t="s">
        <v>2631</v>
      </c>
      <c r="K171" s="18" t="s">
        <v>8247</v>
      </c>
      <c r="L171" s="18" t="s">
        <v>2918</v>
      </c>
    </row>
    <row r="172" spans="1:12" x14ac:dyDescent="0.25">
      <c r="A172" s="135" t="s">
        <v>8506</v>
      </c>
      <c r="B172" s="18" t="s">
        <v>9055</v>
      </c>
      <c r="C172" s="18" t="s">
        <v>2629</v>
      </c>
      <c r="D172" s="18" t="s">
        <v>11441</v>
      </c>
      <c r="E172" s="21">
        <v>44175</v>
      </c>
      <c r="F172" s="80" t="s">
        <v>522</v>
      </c>
      <c r="G172" s="18" t="s">
        <v>554</v>
      </c>
      <c r="H172" s="24" t="s">
        <v>2631</v>
      </c>
      <c r="I172" s="18" t="s">
        <v>2632</v>
      </c>
      <c r="J172" s="24" t="s">
        <v>2631</v>
      </c>
      <c r="K172" s="18" t="s">
        <v>8247</v>
      </c>
      <c r="L172" s="18" t="s">
        <v>8243</v>
      </c>
    </row>
    <row r="173" spans="1:12" x14ac:dyDescent="0.25">
      <c r="A173" s="135" t="s">
        <v>8507</v>
      </c>
      <c r="B173" s="18" t="s">
        <v>9085</v>
      </c>
      <c r="C173" s="18" t="s">
        <v>11432</v>
      </c>
      <c r="D173" s="18" t="s">
        <v>11440</v>
      </c>
      <c r="E173" s="21">
        <v>44175</v>
      </c>
      <c r="F173" s="80" t="s">
        <v>522</v>
      </c>
      <c r="G173" s="18" t="s">
        <v>554</v>
      </c>
      <c r="H173" s="24" t="s">
        <v>2631</v>
      </c>
      <c r="I173" s="18" t="s">
        <v>11434</v>
      </c>
      <c r="J173" s="24" t="s">
        <v>2631</v>
      </c>
      <c r="K173" s="18" t="s">
        <v>8247</v>
      </c>
      <c r="L173" s="18" t="s">
        <v>8243</v>
      </c>
    </row>
    <row r="174" spans="1:12" x14ac:dyDescent="0.25">
      <c r="A174" s="135" t="s">
        <v>8508</v>
      </c>
      <c r="B174" s="18" t="s">
        <v>7924</v>
      </c>
      <c r="C174" s="18" t="s">
        <v>2659</v>
      </c>
      <c r="D174" s="18" t="s">
        <v>9099</v>
      </c>
      <c r="E174" s="21">
        <v>44175</v>
      </c>
      <c r="F174" s="80" t="s">
        <v>522</v>
      </c>
      <c r="G174" s="18" t="s">
        <v>554</v>
      </c>
      <c r="H174" s="24" t="s">
        <v>2631</v>
      </c>
      <c r="I174" s="18" t="s">
        <v>2661</v>
      </c>
      <c r="J174" s="24" t="s">
        <v>2631</v>
      </c>
      <c r="K174" s="18" t="s">
        <v>8247</v>
      </c>
      <c r="L174" s="18" t="s">
        <v>8242</v>
      </c>
    </row>
    <row r="175" spans="1:12" x14ac:dyDescent="0.25">
      <c r="A175" s="135" t="s">
        <v>8509</v>
      </c>
      <c r="B175" s="18" t="s">
        <v>7639</v>
      </c>
      <c r="C175" s="18" t="s">
        <v>2794</v>
      </c>
      <c r="D175" s="18" t="s">
        <v>7778</v>
      </c>
      <c r="E175" s="21">
        <v>44175</v>
      </c>
      <c r="F175" s="80" t="s">
        <v>522</v>
      </c>
      <c r="G175" s="18" t="s">
        <v>554</v>
      </c>
      <c r="H175" s="24" t="s">
        <v>2631</v>
      </c>
      <c r="I175" s="18" t="s">
        <v>2793</v>
      </c>
      <c r="J175" s="24" t="s">
        <v>2631</v>
      </c>
      <c r="K175" s="18" t="s">
        <v>8247</v>
      </c>
      <c r="L175" s="18" t="s">
        <v>8240</v>
      </c>
    </row>
    <row r="176" spans="1:12" x14ac:dyDescent="0.25">
      <c r="A176" s="135" t="s">
        <v>8510</v>
      </c>
      <c r="B176" s="18" t="s">
        <v>7923</v>
      </c>
      <c r="C176" s="18" t="s">
        <v>2659</v>
      </c>
      <c r="D176" s="18" t="s">
        <v>9098</v>
      </c>
      <c r="E176" s="21">
        <v>44175</v>
      </c>
      <c r="F176" s="80" t="s">
        <v>522</v>
      </c>
      <c r="G176" s="18" t="s">
        <v>554</v>
      </c>
      <c r="H176" s="24" t="s">
        <v>2631</v>
      </c>
      <c r="I176" s="18" t="s">
        <v>2661</v>
      </c>
      <c r="J176" s="24" t="s">
        <v>2631</v>
      </c>
      <c r="K176" s="18" t="s">
        <v>8247</v>
      </c>
      <c r="L176" s="18" t="s">
        <v>8242</v>
      </c>
    </row>
    <row r="177" spans="1:12" x14ac:dyDescent="0.25">
      <c r="A177" s="135" t="s">
        <v>8511</v>
      </c>
      <c r="B177" s="18" t="s">
        <v>7734</v>
      </c>
      <c r="C177" s="18" t="s">
        <v>7331</v>
      </c>
      <c r="D177" s="18" t="s">
        <v>7939</v>
      </c>
      <c r="E177" s="21">
        <v>44175</v>
      </c>
      <c r="F177" s="80" t="s">
        <v>522</v>
      </c>
      <c r="G177" s="18" t="s">
        <v>554</v>
      </c>
      <c r="H177" s="24" t="s">
        <v>2631</v>
      </c>
      <c r="I177" s="18" t="s">
        <v>7333</v>
      </c>
      <c r="J177" s="24" t="s">
        <v>2631</v>
      </c>
      <c r="K177" s="18" t="s">
        <v>8247</v>
      </c>
      <c r="L177" s="18" t="s">
        <v>8241</v>
      </c>
    </row>
    <row r="178" spans="1:12" x14ac:dyDescent="0.25">
      <c r="A178" s="135" t="s">
        <v>8512</v>
      </c>
      <c r="B178" s="18" t="s">
        <v>7858</v>
      </c>
      <c r="C178" s="18" t="s">
        <v>7992</v>
      </c>
      <c r="D178" s="18" t="s">
        <v>7993</v>
      </c>
      <c r="E178" s="21">
        <v>44175</v>
      </c>
      <c r="F178" s="80" t="s">
        <v>522</v>
      </c>
      <c r="G178" s="18" t="s">
        <v>554</v>
      </c>
      <c r="H178" s="24" t="s">
        <v>2631</v>
      </c>
      <c r="I178" s="18" t="s">
        <v>7983</v>
      </c>
      <c r="J178" s="24" t="s">
        <v>2631</v>
      </c>
      <c r="K178" s="18" t="s">
        <v>8247</v>
      </c>
      <c r="L178" s="18" t="s">
        <v>8328</v>
      </c>
    </row>
    <row r="179" spans="1:12" x14ac:dyDescent="0.25">
      <c r="A179" s="135" t="s">
        <v>8513</v>
      </c>
      <c r="B179" s="18" t="s">
        <v>7903</v>
      </c>
      <c r="C179" s="18" t="s">
        <v>229</v>
      </c>
      <c r="D179" s="18" t="s">
        <v>9106</v>
      </c>
      <c r="E179" s="21">
        <v>44175</v>
      </c>
      <c r="F179" s="80" t="s">
        <v>522</v>
      </c>
      <c r="G179" s="18" t="s">
        <v>554</v>
      </c>
      <c r="H179" s="24" t="s">
        <v>2631</v>
      </c>
      <c r="I179" s="18" t="s">
        <v>2632</v>
      </c>
      <c r="J179" s="24" t="s">
        <v>2631</v>
      </c>
      <c r="K179" s="18" t="s">
        <v>8247</v>
      </c>
      <c r="L179" s="18" t="s">
        <v>8242</v>
      </c>
    </row>
    <row r="180" spans="1:12" x14ac:dyDescent="0.25">
      <c r="A180" s="135" t="s">
        <v>8514</v>
      </c>
      <c r="B180" s="18" t="s">
        <v>7722</v>
      </c>
      <c r="C180" s="18" t="s">
        <v>2633</v>
      </c>
      <c r="D180" s="18" t="s">
        <v>7941</v>
      </c>
      <c r="E180" s="21">
        <v>44175</v>
      </c>
      <c r="F180" s="80" t="s">
        <v>522</v>
      </c>
      <c r="G180" s="18" t="s">
        <v>554</v>
      </c>
      <c r="H180" s="24" t="s">
        <v>2631</v>
      </c>
      <c r="I180" s="18" t="s">
        <v>2635</v>
      </c>
      <c r="J180" s="24" t="s">
        <v>2631</v>
      </c>
      <c r="K180" s="18" t="s">
        <v>8247</v>
      </c>
      <c r="L180" s="18" t="s">
        <v>8241</v>
      </c>
    </row>
    <row r="181" spans="1:12" x14ac:dyDescent="0.25">
      <c r="A181" s="135" t="s">
        <v>8515</v>
      </c>
      <c r="B181" s="18" t="s">
        <v>7902</v>
      </c>
      <c r="C181" s="18" t="s">
        <v>229</v>
      </c>
      <c r="D181" s="18" t="s">
        <v>9101</v>
      </c>
      <c r="E181" s="21">
        <v>44175</v>
      </c>
      <c r="F181" s="80" t="s">
        <v>522</v>
      </c>
      <c r="G181" s="18" t="s">
        <v>554</v>
      </c>
      <c r="H181" s="24" t="s">
        <v>2631</v>
      </c>
      <c r="I181" s="18" t="s">
        <v>2632</v>
      </c>
      <c r="J181" s="24" t="s">
        <v>2631</v>
      </c>
      <c r="K181" s="18" t="s">
        <v>8247</v>
      </c>
      <c r="L181" s="18" t="s">
        <v>8242</v>
      </c>
    </row>
    <row r="182" spans="1:12" x14ac:dyDescent="0.25">
      <c r="A182" s="135" t="s">
        <v>8516</v>
      </c>
      <c r="B182" s="18" t="s">
        <v>7724</v>
      </c>
      <c r="C182" s="18" t="s">
        <v>2633</v>
      </c>
      <c r="D182" s="18" t="s">
        <v>7943</v>
      </c>
      <c r="E182" s="21">
        <v>44175</v>
      </c>
      <c r="F182" s="80" t="s">
        <v>522</v>
      </c>
      <c r="G182" s="18" t="s">
        <v>554</v>
      </c>
      <c r="H182" s="24" t="s">
        <v>2631</v>
      </c>
      <c r="I182" s="18" t="s">
        <v>2635</v>
      </c>
      <c r="J182" s="24" t="s">
        <v>2631</v>
      </c>
      <c r="K182" s="18" t="s">
        <v>8247</v>
      </c>
      <c r="L182" s="18" t="s">
        <v>8241</v>
      </c>
    </row>
    <row r="183" spans="1:12" x14ac:dyDescent="0.25">
      <c r="A183" s="135" t="s">
        <v>8517</v>
      </c>
      <c r="B183" s="18" t="s">
        <v>7725</v>
      </c>
      <c r="C183" s="18" t="s">
        <v>2633</v>
      </c>
      <c r="D183" s="18" t="s">
        <v>7942</v>
      </c>
      <c r="E183" s="21">
        <v>44175</v>
      </c>
      <c r="F183" s="80" t="s">
        <v>522</v>
      </c>
      <c r="G183" s="18" t="s">
        <v>554</v>
      </c>
      <c r="H183" s="24" t="s">
        <v>2631</v>
      </c>
      <c r="I183" s="18" t="s">
        <v>2635</v>
      </c>
      <c r="J183" s="24" t="s">
        <v>2631</v>
      </c>
      <c r="K183" s="18" t="s">
        <v>8247</v>
      </c>
      <c r="L183" s="18" t="s">
        <v>8241</v>
      </c>
    </row>
    <row r="184" spans="1:12" x14ac:dyDescent="0.25">
      <c r="A184" s="135" t="s">
        <v>8518</v>
      </c>
      <c r="B184" s="18" t="s">
        <v>7739</v>
      </c>
      <c r="C184" s="18" t="s">
        <v>2734</v>
      </c>
      <c r="D184" s="18" t="s">
        <v>7953</v>
      </c>
      <c r="E184" s="21">
        <v>44175</v>
      </c>
      <c r="F184" s="80" t="s">
        <v>522</v>
      </c>
      <c r="G184" s="18" t="s">
        <v>554</v>
      </c>
      <c r="H184" s="24" t="s">
        <v>2631</v>
      </c>
      <c r="I184" s="18" t="s">
        <v>2736</v>
      </c>
      <c r="J184" s="24" t="s">
        <v>2631</v>
      </c>
      <c r="K184" s="18" t="s">
        <v>8247</v>
      </c>
      <c r="L184" s="18" t="s">
        <v>8241</v>
      </c>
    </row>
    <row r="185" spans="1:12" x14ac:dyDescent="0.25">
      <c r="A185" s="135" t="s">
        <v>8519</v>
      </c>
      <c r="B185" s="18" t="s">
        <v>7731</v>
      </c>
      <c r="C185" s="18" t="s">
        <v>7339</v>
      </c>
      <c r="D185" s="18" t="s">
        <v>7940</v>
      </c>
      <c r="E185" s="21">
        <v>44175</v>
      </c>
      <c r="F185" s="80" t="s">
        <v>522</v>
      </c>
      <c r="G185" s="18" t="s">
        <v>554</v>
      </c>
      <c r="H185" s="24" t="s">
        <v>2631</v>
      </c>
      <c r="I185" s="18" t="s">
        <v>7333</v>
      </c>
      <c r="J185" s="24" t="s">
        <v>2631</v>
      </c>
      <c r="K185" s="18" t="s">
        <v>8247</v>
      </c>
      <c r="L185" s="18" t="s">
        <v>8241</v>
      </c>
    </row>
    <row r="186" spans="1:12" x14ac:dyDescent="0.25">
      <c r="A186" s="135" t="s">
        <v>8579</v>
      </c>
      <c r="B186" s="18" t="s">
        <v>7683</v>
      </c>
      <c r="C186" s="18" t="s">
        <v>2659</v>
      </c>
      <c r="D186" s="18" t="s">
        <v>7779</v>
      </c>
      <c r="E186" s="21">
        <v>44175</v>
      </c>
      <c r="F186" s="80" t="s">
        <v>522</v>
      </c>
      <c r="G186" s="18" t="s">
        <v>554</v>
      </c>
      <c r="H186" s="24" t="s">
        <v>2631</v>
      </c>
      <c r="I186" s="18" t="s">
        <v>2661</v>
      </c>
      <c r="J186" s="24" t="s">
        <v>2631</v>
      </c>
      <c r="K186" s="18" t="s">
        <v>8247</v>
      </c>
      <c r="L186" s="18" t="s">
        <v>8240</v>
      </c>
    </row>
    <row r="187" spans="1:12" x14ac:dyDescent="0.25">
      <c r="A187" s="135" t="s">
        <v>8589</v>
      </c>
      <c r="B187" s="18" t="s">
        <v>7727</v>
      </c>
      <c r="C187" s="18" t="s">
        <v>2629</v>
      </c>
      <c r="D187" s="18" t="s">
        <v>7950</v>
      </c>
      <c r="E187" s="21">
        <v>44175</v>
      </c>
      <c r="F187" s="80" t="s">
        <v>522</v>
      </c>
      <c r="G187" s="18" t="s">
        <v>554</v>
      </c>
      <c r="H187" s="24" t="s">
        <v>2631</v>
      </c>
      <c r="I187" s="18" t="s">
        <v>2632</v>
      </c>
      <c r="J187" s="24" t="s">
        <v>2631</v>
      </c>
      <c r="K187" s="18" t="s">
        <v>8247</v>
      </c>
      <c r="L187" s="18" t="s">
        <v>8241</v>
      </c>
    </row>
    <row r="188" spans="1:12" x14ac:dyDescent="0.25">
      <c r="A188" s="135" t="s">
        <v>8520</v>
      </c>
      <c r="B188" s="18" t="s">
        <v>7905</v>
      </c>
      <c r="C188" s="18" t="s">
        <v>229</v>
      </c>
      <c r="D188" s="18" t="s">
        <v>9104</v>
      </c>
      <c r="E188" s="21">
        <v>44175</v>
      </c>
      <c r="F188" s="80" t="s">
        <v>522</v>
      </c>
      <c r="G188" s="18" t="s">
        <v>554</v>
      </c>
      <c r="H188" s="24" t="s">
        <v>2631</v>
      </c>
      <c r="I188" s="18" t="s">
        <v>2632</v>
      </c>
      <c r="J188" s="24" t="s">
        <v>2631</v>
      </c>
      <c r="K188" s="18" t="s">
        <v>8247</v>
      </c>
      <c r="L188" s="18" t="s">
        <v>8242</v>
      </c>
    </row>
    <row r="189" spans="1:12" x14ac:dyDescent="0.25">
      <c r="A189" s="135" t="s">
        <v>8521</v>
      </c>
      <c r="B189" s="18" t="s">
        <v>7866</v>
      </c>
      <c r="C189" s="18" t="s">
        <v>7996</v>
      </c>
      <c r="D189" s="18" t="s">
        <v>7997</v>
      </c>
      <c r="E189" s="21">
        <v>44175</v>
      </c>
      <c r="F189" s="80" t="s">
        <v>522</v>
      </c>
      <c r="G189" s="18" t="s">
        <v>554</v>
      </c>
      <c r="H189" s="24" t="s">
        <v>2631</v>
      </c>
      <c r="I189" s="18" t="s">
        <v>7983</v>
      </c>
      <c r="J189" s="24" t="s">
        <v>2631</v>
      </c>
      <c r="K189" s="18" t="s">
        <v>8247</v>
      </c>
      <c r="L189" s="18" t="s">
        <v>8328</v>
      </c>
    </row>
    <row r="190" spans="1:12" x14ac:dyDescent="0.25">
      <c r="A190" s="135" t="s">
        <v>8522</v>
      </c>
      <c r="B190" s="18" t="s">
        <v>7859</v>
      </c>
      <c r="C190" s="18" t="s">
        <v>7990</v>
      </c>
      <c r="D190" s="18" t="s">
        <v>7991</v>
      </c>
      <c r="E190" s="21">
        <v>44175</v>
      </c>
      <c r="F190" s="80" t="s">
        <v>522</v>
      </c>
      <c r="G190" s="18" t="s">
        <v>554</v>
      </c>
      <c r="H190" s="24" t="s">
        <v>2631</v>
      </c>
      <c r="I190" s="18" t="s">
        <v>7983</v>
      </c>
      <c r="J190" s="24" t="s">
        <v>2631</v>
      </c>
      <c r="K190" s="18" t="s">
        <v>8247</v>
      </c>
      <c r="L190" s="18" t="s">
        <v>8328</v>
      </c>
    </row>
    <row r="191" spans="1:12" x14ac:dyDescent="0.25">
      <c r="A191" s="135" t="s">
        <v>8523</v>
      </c>
      <c r="B191" s="18" t="s">
        <v>7647</v>
      </c>
      <c r="C191" s="18" t="s">
        <v>2734</v>
      </c>
      <c r="D191" s="18" t="s">
        <v>7794</v>
      </c>
      <c r="E191" s="21">
        <v>44175</v>
      </c>
      <c r="F191" s="80" t="s">
        <v>522</v>
      </c>
      <c r="G191" s="18" t="s">
        <v>554</v>
      </c>
      <c r="H191" s="24" t="s">
        <v>2631</v>
      </c>
      <c r="I191" s="18" t="s">
        <v>2736</v>
      </c>
      <c r="J191" s="24" t="s">
        <v>2631</v>
      </c>
      <c r="K191" s="18" t="s">
        <v>8247</v>
      </c>
      <c r="L191" s="18" t="s">
        <v>8240</v>
      </c>
    </row>
    <row r="192" spans="1:12" x14ac:dyDescent="0.25">
      <c r="A192" s="135" t="s">
        <v>8524</v>
      </c>
      <c r="B192" s="18" t="s">
        <v>7649</v>
      </c>
      <c r="C192" s="18" t="s">
        <v>2734</v>
      </c>
      <c r="D192" s="18" t="s">
        <v>7782</v>
      </c>
      <c r="E192" s="21">
        <v>44175</v>
      </c>
      <c r="F192" s="80" t="s">
        <v>522</v>
      </c>
      <c r="G192" s="18" t="s">
        <v>554</v>
      </c>
      <c r="H192" s="24" t="s">
        <v>2631</v>
      </c>
      <c r="I192" s="18" t="s">
        <v>2736</v>
      </c>
      <c r="J192" s="24" t="s">
        <v>2631</v>
      </c>
      <c r="K192" s="18" t="s">
        <v>8247</v>
      </c>
      <c r="L192" s="18" t="s">
        <v>8240</v>
      </c>
    </row>
    <row r="193" spans="1:12" x14ac:dyDescent="0.25">
      <c r="A193" s="135" t="s">
        <v>8525</v>
      </c>
      <c r="B193" s="18" t="s">
        <v>7931</v>
      </c>
      <c r="C193" s="18" t="s">
        <v>2810</v>
      </c>
      <c r="D193" s="18" t="s">
        <v>9109</v>
      </c>
      <c r="E193" s="21">
        <v>44175</v>
      </c>
      <c r="F193" s="80" t="s">
        <v>522</v>
      </c>
      <c r="G193" s="18" t="s">
        <v>554</v>
      </c>
      <c r="H193" s="24" t="s">
        <v>2631</v>
      </c>
      <c r="I193" s="18" t="s">
        <v>2793</v>
      </c>
      <c r="J193" s="24" t="s">
        <v>2631</v>
      </c>
      <c r="K193" s="18" t="s">
        <v>8247</v>
      </c>
      <c r="L193" s="18" t="s">
        <v>8242</v>
      </c>
    </row>
    <row r="194" spans="1:12" x14ac:dyDescent="0.25">
      <c r="A194" s="135" t="s">
        <v>8526</v>
      </c>
      <c r="B194" s="18" t="s">
        <v>9090</v>
      </c>
      <c r="C194" s="18" t="s">
        <v>11432</v>
      </c>
      <c r="D194" s="18" t="s">
        <v>11438</v>
      </c>
      <c r="E194" s="21">
        <v>44175</v>
      </c>
      <c r="F194" s="80" t="s">
        <v>522</v>
      </c>
      <c r="G194" s="18" t="s">
        <v>554</v>
      </c>
      <c r="H194" s="24" t="s">
        <v>2631</v>
      </c>
      <c r="I194" s="18" t="s">
        <v>11434</v>
      </c>
      <c r="J194" s="24" t="s">
        <v>2631</v>
      </c>
      <c r="K194" s="18" t="s">
        <v>8247</v>
      </c>
      <c r="L194" s="18" t="s">
        <v>8243</v>
      </c>
    </row>
    <row r="195" spans="1:12" x14ac:dyDescent="0.25">
      <c r="A195" s="135" t="s">
        <v>8527</v>
      </c>
      <c r="B195" s="18" t="s">
        <v>9093</v>
      </c>
      <c r="C195" s="18" t="s">
        <v>11414</v>
      </c>
      <c r="D195" s="18" t="s">
        <v>11435</v>
      </c>
      <c r="E195" s="21">
        <v>44175</v>
      </c>
      <c r="F195" s="80" t="s">
        <v>522</v>
      </c>
      <c r="G195" s="18" t="s">
        <v>554</v>
      </c>
      <c r="H195" s="24" t="s">
        <v>2631</v>
      </c>
      <c r="I195" s="18" t="s">
        <v>11436</v>
      </c>
      <c r="J195" s="24" t="s">
        <v>2631</v>
      </c>
      <c r="K195" s="18" t="s">
        <v>8247</v>
      </c>
      <c r="L195" s="18" t="s">
        <v>8243</v>
      </c>
    </row>
    <row r="196" spans="1:12" x14ac:dyDescent="0.25">
      <c r="A196" s="135" t="s">
        <v>8528</v>
      </c>
      <c r="B196" s="18" t="s">
        <v>9088</v>
      </c>
      <c r="C196" s="18" t="s">
        <v>11432</v>
      </c>
      <c r="D196" s="18" t="s">
        <v>11433</v>
      </c>
      <c r="E196" s="21">
        <v>44175</v>
      </c>
      <c r="F196" s="80" t="s">
        <v>522</v>
      </c>
      <c r="G196" s="18" t="s">
        <v>554</v>
      </c>
      <c r="H196" s="24" t="s">
        <v>2631</v>
      </c>
      <c r="I196" s="18" t="s">
        <v>11434</v>
      </c>
      <c r="J196" s="24" t="s">
        <v>2631</v>
      </c>
      <c r="K196" s="18" t="s">
        <v>8247</v>
      </c>
      <c r="L196" s="18" t="s">
        <v>8243</v>
      </c>
    </row>
    <row r="197" spans="1:12" x14ac:dyDescent="0.25">
      <c r="A197" s="135" t="s">
        <v>8529</v>
      </c>
      <c r="B197" s="18" t="s">
        <v>9073</v>
      </c>
      <c r="C197" s="18" t="s">
        <v>2715</v>
      </c>
      <c r="D197" s="18" t="s">
        <v>11444</v>
      </c>
      <c r="E197" s="21">
        <v>44175</v>
      </c>
      <c r="F197" s="80" t="s">
        <v>522</v>
      </c>
      <c r="G197" s="18" t="s">
        <v>554</v>
      </c>
      <c r="H197" s="24" t="s">
        <v>2631</v>
      </c>
      <c r="I197" s="18" t="s">
        <v>2641</v>
      </c>
      <c r="J197" s="24" t="s">
        <v>2631</v>
      </c>
      <c r="K197" s="18" t="s">
        <v>8247</v>
      </c>
      <c r="L197" s="18" t="s">
        <v>8243</v>
      </c>
    </row>
    <row r="198" spans="1:12" x14ac:dyDescent="0.25">
      <c r="A198" s="135" t="s">
        <v>8530</v>
      </c>
      <c r="B198" s="18" t="s">
        <v>7896</v>
      </c>
      <c r="C198" s="18" t="s">
        <v>2633</v>
      </c>
      <c r="D198" s="18" t="s">
        <v>9097</v>
      </c>
      <c r="E198" s="21">
        <v>44175</v>
      </c>
      <c r="F198" s="80" t="s">
        <v>522</v>
      </c>
      <c r="G198" s="18" t="s">
        <v>554</v>
      </c>
      <c r="H198" s="24" t="s">
        <v>2631</v>
      </c>
      <c r="I198" s="18" t="s">
        <v>2635</v>
      </c>
      <c r="J198" s="24" t="s">
        <v>2631</v>
      </c>
      <c r="K198" s="18" t="s">
        <v>8247</v>
      </c>
      <c r="L198" s="18" t="s">
        <v>8242</v>
      </c>
    </row>
    <row r="199" spans="1:12" x14ac:dyDescent="0.25">
      <c r="A199" s="135" t="s">
        <v>8531</v>
      </c>
      <c r="B199" s="18" t="s">
        <v>9094</v>
      </c>
      <c r="C199" s="18" t="s">
        <v>11414</v>
      </c>
      <c r="D199" s="18" t="s">
        <v>11442</v>
      </c>
      <c r="E199" s="21">
        <v>44175</v>
      </c>
      <c r="F199" s="80" t="s">
        <v>522</v>
      </c>
      <c r="G199" s="18" t="s">
        <v>554</v>
      </c>
      <c r="H199" s="24" t="s">
        <v>2631</v>
      </c>
      <c r="I199" s="18" t="s">
        <v>11436</v>
      </c>
      <c r="J199" s="24" t="s">
        <v>2631</v>
      </c>
      <c r="K199" s="18" t="s">
        <v>8247</v>
      </c>
      <c r="L199" s="18" t="s">
        <v>8243</v>
      </c>
    </row>
    <row r="200" spans="1:12" x14ac:dyDescent="0.25">
      <c r="A200" s="135" t="s">
        <v>8532</v>
      </c>
      <c r="B200" s="18" t="s">
        <v>9089</v>
      </c>
      <c r="C200" s="18" t="s">
        <v>11432</v>
      </c>
      <c r="D200" s="18" t="s">
        <v>11439</v>
      </c>
      <c r="E200" s="21">
        <v>44175</v>
      </c>
      <c r="F200" s="80" t="s">
        <v>522</v>
      </c>
      <c r="G200" s="18" t="s">
        <v>554</v>
      </c>
      <c r="H200" s="24" t="s">
        <v>2631</v>
      </c>
      <c r="I200" s="18" t="s">
        <v>11434</v>
      </c>
      <c r="J200" s="24" t="s">
        <v>2631</v>
      </c>
      <c r="K200" s="18" t="s">
        <v>8247</v>
      </c>
      <c r="L200" s="18" t="s">
        <v>8243</v>
      </c>
    </row>
    <row r="201" spans="1:12" x14ac:dyDescent="0.25">
      <c r="A201" s="135" t="s">
        <v>8533</v>
      </c>
      <c r="B201" s="18" t="s">
        <v>7895</v>
      </c>
      <c r="C201" s="18" t="s">
        <v>2633</v>
      </c>
      <c r="D201" s="18" t="s">
        <v>9096</v>
      </c>
      <c r="E201" s="21">
        <v>44175</v>
      </c>
      <c r="F201" s="80" t="s">
        <v>522</v>
      </c>
      <c r="G201" s="18" t="s">
        <v>554</v>
      </c>
      <c r="H201" s="24" t="s">
        <v>2631</v>
      </c>
      <c r="I201" s="18" t="s">
        <v>2635</v>
      </c>
      <c r="J201" s="24" t="s">
        <v>2631</v>
      </c>
      <c r="K201" s="18" t="s">
        <v>8247</v>
      </c>
      <c r="L201" s="18" t="s">
        <v>8242</v>
      </c>
    </row>
    <row r="202" spans="1:12" x14ac:dyDescent="0.25">
      <c r="A202" s="135" t="s">
        <v>8534</v>
      </c>
      <c r="B202" s="18" t="s">
        <v>7862</v>
      </c>
      <c r="C202" s="18" t="s">
        <v>7986</v>
      </c>
      <c r="D202" s="18" t="s">
        <v>7987</v>
      </c>
      <c r="E202" s="21">
        <v>44175</v>
      </c>
      <c r="F202" s="80" t="s">
        <v>522</v>
      </c>
      <c r="G202" s="18" t="s">
        <v>554</v>
      </c>
      <c r="H202" s="24" t="s">
        <v>2631</v>
      </c>
      <c r="I202" s="18" t="s">
        <v>7983</v>
      </c>
      <c r="J202" s="24" t="s">
        <v>2631</v>
      </c>
      <c r="K202" s="18" t="s">
        <v>8247</v>
      </c>
      <c r="L202" s="18" t="s">
        <v>8328</v>
      </c>
    </row>
    <row r="203" spans="1:12" x14ac:dyDescent="0.25">
      <c r="A203" s="135" t="s">
        <v>8803</v>
      </c>
      <c r="B203" s="18" t="s">
        <v>9079</v>
      </c>
      <c r="C203" s="18" t="s">
        <v>117</v>
      </c>
      <c r="D203" s="18" t="s">
        <v>11437</v>
      </c>
      <c r="E203" s="21">
        <v>44175</v>
      </c>
      <c r="F203" s="80" t="s">
        <v>522</v>
      </c>
      <c r="G203" s="18" t="s">
        <v>554</v>
      </c>
      <c r="H203" s="24" t="s">
        <v>2631</v>
      </c>
      <c r="I203" s="18" t="s">
        <v>2697</v>
      </c>
      <c r="J203" s="24" t="s">
        <v>2631</v>
      </c>
      <c r="K203" s="18" t="s">
        <v>8247</v>
      </c>
      <c r="L203" s="18" t="s">
        <v>8243</v>
      </c>
    </row>
    <row r="204" spans="1:12" x14ac:dyDescent="0.25">
      <c r="A204" s="135" t="s">
        <v>8535</v>
      </c>
      <c r="B204" s="18" t="s">
        <v>7937</v>
      </c>
      <c r="C204" s="18" t="s">
        <v>7785</v>
      </c>
      <c r="D204" s="18" t="s">
        <v>9102</v>
      </c>
      <c r="E204" s="21">
        <v>44175</v>
      </c>
      <c r="F204" s="80" t="s">
        <v>522</v>
      </c>
      <c r="G204" s="18" t="s">
        <v>554</v>
      </c>
      <c r="H204" s="24" t="s">
        <v>2631</v>
      </c>
      <c r="I204" s="18" t="s">
        <v>7328</v>
      </c>
      <c r="J204" s="24" t="s">
        <v>2631</v>
      </c>
      <c r="K204" s="18" t="s">
        <v>8247</v>
      </c>
      <c r="L204" s="18" t="s">
        <v>8242</v>
      </c>
    </row>
    <row r="205" spans="1:12" x14ac:dyDescent="0.25">
      <c r="A205" s="135" t="s">
        <v>8536</v>
      </c>
      <c r="B205" s="18" t="s">
        <v>7860</v>
      </c>
      <c r="C205" s="18" t="s">
        <v>7998</v>
      </c>
      <c r="D205" s="18" t="s">
        <v>7999</v>
      </c>
      <c r="E205" s="21">
        <v>44175</v>
      </c>
      <c r="F205" s="80" t="s">
        <v>522</v>
      </c>
      <c r="G205" s="18" t="s">
        <v>554</v>
      </c>
      <c r="H205" s="24" t="s">
        <v>2631</v>
      </c>
      <c r="I205" s="18" t="s">
        <v>7983</v>
      </c>
      <c r="J205" s="24" t="s">
        <v>2631</v>
      </c>
      <c r="K205" s="18" t="s">
        <v>8247</v>
      </c>
      <c r="L205" s="18" t="s">
        <v>8328</v>
      </c>
    </row>
    <row r="206" spans="1:12" x14ac:dyDescent="0.25">
      <c r="A206" s="135" t="s">
        <v>8537</v>
      </c>
      <c r="B206" s="18" t="s">
        <v>9081</v>
      </c>
      <c r="C206" s="18" t="s">
        <v>117</v>
      </c>
      <c r="D206" s="18" t="s">
        <v>11443</v>
      </c>
      <c r="E206" s="21">
        <v>44175</v>
      </c>
      <c r="F206" s="80" t="s">
        <v>522</v>
      </c>
      <c r="G206" s="18" t="s">
        <v>554</v>
      </c>
      <c r="H206" s="24" t="s">
        <v>2631</v>
      </c>
      <c r="I206" s="18" t="s">
        <v>2697</v>
      </c>
      <c r="J206" s="24" t="s">
        <v>2631</v>
      </c>
      <c r="K206" s="18" t="s">
        <v>8247</v>
      </c>
      <c r="L206" s="18" t="s">
        <v>8243</v>
      </c>
    </row>
    <row r="207" spans="1:12" x14ac:dyDescent="0.25">
      <c r="A207" s="135" t="s">
        <v>8538</v>
      </c>
      <c r="B207" s="18" t="s">
        <v>9070</v>
      </c>
      <c r="C207" s="18" t="s">
        <v>2672</v>
      </c>
      <c r="D207" s="18" t="s">
        <v>11446</v>
      </c>
      <c r="E207" s="21">
        <v>44175</v>
      </c>
      <c r="F207" s="80" t="s">
        <v>522</v>
      </c>
      <c r="G207" s="18" t="s">
        <v>554</v>
      </c>
      <c r="H207" s="24" t="s">
        <v>2631</v>
      </c>
      <c r="I207" s="18" t="s">
        <v>2644</v>
      </c>
      <c r="J207" s="24" t="s">
        <v>2631</v>
      </c>
      <c r="K207" s="18" t="s">
        <v>8247</v>
      </c>
      <c r="L207" s="18" t="s">
        <v>8243</v>
      </c>
    </row>
    <row r="208" spans="1:12" x14ac:dyDescent="0.25">
      <c r="A208" s="135" t="s">
        <v>8539</v>
      </c>
      <c r="B208" s="18" t="s">
        <v>9078</v>
      </c>
      <c r="C208" s="18" t="s">
        <v>117</v>
      </c>
      <c r="D208" s="18" t="s">
        <v>11445</v>
      </c>
      <c r="E208" s="21">
        <v>44175</v>
      </c>
      <c r="F208" s="80" t="s">
        <v>522</v>
      </c>
      <c r="G208" s="18" t="s">
        <v>554</v>
      </c>
      <c r="H208" s="24" t="s">
        <v>2631</v>
      </c>
      <c r="I208" s="18" t="s">
        <v>2697</v>
      </c>
      <c r="J208" s="24" t="s">
        <v>2631</v>
      </c>
      <c r="K208" s="18" t="s">
        <v>8247</v>
      </c>
      <c r="L208" s="18" t="s">
        <v>8243</v>
      </c>
    </row>
    <row r="209" spans="1:33" x14ac:dyDescent="0.25">
      <c r="A209" s="135" t="s">
        <v>8540</v>
      </c>
      <c r="B209" s="18" t="s">
        <v>7921</v>
      </c>
      <c r="C209" s="18" t="s">
        <v>2715</v>
      </c>
      <c r="D209" s="18" t="s">
        <v>9103</v>
      </c>
      <c r="E209" s="21">
        <v>44175</v>
      </c>
      <c r="F209" s="80" t="s">
        <v>522</v>
      </c>
      <c r="G209" s="18" t="s">
        <v>554</v>
      </c>
      <c r="H209" s="24" t="s">
        <v>2631</v>
      </c>
      <c r="I209" s="18" t="s">
        <v>2641</v>
      </c>
      <c r="J209" s="24" t="s">
        <v>2631</v>
      </c>
      <c r="K209" s="18" t="s">
        <v>8247</v>
      </c>
      <c r="L209" s="18" t="s">
        <v>8242</v>
      </c>
      <c r="AG209" s="17"/>
    </row>
    <row r="210" spans="1:33" x14ac:dyDescent="0.25">
      <c r="A210" s="135" t="s">
        <v>8541</v>
      </c>
      <c r="B210" s="18" t="s">
        <v>9080</v>
      </c>
      <c r="C210" s="18" t="s">
        <v>117</v>
      </c>
      <c r="D210" s="18" t="s">
        <v>11447</v>
      </c>
      <c r="E210" s="21">
        <v>44175</v>
      </c>
      <c r="F210" s="80" t="s">
        <v>522</v>
      </c>
      <c r="G210" s="18" t="s">
        <v>554</v>
      </c>
      <c r="H210" s="24" t="s">
        <v>2631</v>
      </c>
      <c r="I210" s="18" t="s">
        <v>2697</v>
      </c>
      <c r="J210" s="24" t="s">
        <v>2631</v>
      </c>
      <c r="K210" s="18" t="s">
        <v>8247</v>
      </c>
      <c r="L210" s="18" t="s">
        <v>8243</v>
      </c>
      <c r="AG210" s="17"/>
    </row>
    <row r="211" spans="1:33" x14ac:dyDescent="0.25">
      <c r="A211" s="135" t="s">
        <v>8542</v>
      </c>
      <c r="B211" s="18" t="s">
        <v>9067</v>
      </c>
      <c r="C211" s="18" t="s">
        <v>2693</v>
      </c>
      <c r="D211" s="18" t="s">
        <v>11448</v>
      </c>
      <c r="E211" s="21">
        <v>44175</v>
      </c>
      <c r="F211" s="80" t="s">
        <v>522</v>
      </c>
      <c r="G211" s="18" t="s">
        <v>554</v>
      </c>
      <c r="H211" s="24" t="s">
        <v>2631</v>
      </c>
      <c r="I211" s="18" t="s">
        <v>2695</v>
      </c>
      <c r="J211" s="24" t="s">
        <v>2631</v>
      </c>
      <c r="K211" s="18" t="s">
        <v>8247</v>
      </c>
      <c r="L211" s="18" t="s">
        <v>8243</v>
      </c>
    </row>
    <row r="212" spans="1:33" x14ac:dyDescent="0.25">
      <c r="A212" s="135" t="s">
        <v>8543</v>
      </c>
      <c r="B212" s="18" t="s">
        <v>7899</v>
      </c>
      <c r="C212" s="18" t="s">
        <v>2865</v>
      </c>
      <c r="D212" s="18" t="s">
        <v>9114</v>
      </c>
      <c r="E212" s="21">
        <v>44175</v>
      </c>
      <c r="F212" s="80" t="s">
        <v>522</v>
      </c>
      <c r="G212" s="18" t="s">
        <v>554</v>
      </c>
      <c r="H212" s="24" t="s">
        <v>2631</v>
      </c>
      <c r="I212" s="18" t="s">
        <v>2829</v>
      </c>
      <c r="J212" s="24" t="s">
        <v>2631</v>
      </c>
      <c r="K212" s="18" t="s">
        <v>8247</v>
      </c>
      <c r="L212" s="18" t="s">
        <v>8242</v>
      </c>
    </row>
    <row r="213" spans="1:33" x14ac:dyDescent="0.25">
      <c r="A213" s="135" t="s">
        <v>8544</v>
      </c>
      <c r="B213" s="18" t="s">
        <v>9068</v>
      </c>
      <c r="C213" s="18" t="s">
        <v>2693</v>
      </c>
      <c r="D213" s="18" t="s">
        <v>11449</v>
      </c>
      <c r="E213" s="21">
        <v>44175</v>
      </c>
      <c r="F213" s="80" t="s">
        <v>522</v>
      </c>
      <c r="G213" s="18" t="s">
        <v>554</v>
      </c>
      <c r="H213" s="24" t="s">
        <v>2631</v>
      </c>
      <c r="I213" s="18" t="s">
        <v>2695</v>
      </c>
      <c r="J213" s="24" t="s">
        <v>2631</v>
      </c>
      <c r="K213" s="18" t="s">
        <v>8247</v>
      </c>
      <c r="L213" s="18" t="s">
        <v>8243</v>
      </c>
    </row>
    <row r="214" spans="1:33" x14ac:dyDescent="0.25">
      <c r="A214" s="135" t="s">
        <v>8545</v>
      </c>
      <c r="B214" s="18" t="s">
        <v>9059</v>
      </c>
      <c r="C214" s="18" t="s">
        <v>2636</v>
      </c>
      <c r="D214" s="18" t="s">
        <v>11462</v>
      </c>
      <c r="E214" s="21">
        <v>44175</v>
      </c>
      <c r="F214" s="80" t="s">
        <v>522</v>
      </c>
      <c r="G214" s="18" t="s">
        <v>554</v>
      </c>
      <c r="H214" s="24" t="s">
        <v>2631</v>
      </c>
      <c r="I214" s="18" t="s">
        <v>2638</v>
      </c>
      <c r="J214" s="24" t="s">
        <v>2631</v>
      </c>
      <c r="K214" s="18" t="s">
        <v>8247</v>
      </c>
      <c r="L214" s="18" t="s">
        <v>8243</v>
      </c>
    </row>
    <row r="215" spans="1:33" x14ac:dyDescent="0.25">
      <c r="A215" s="135" t="s">
        <v>8546</v>
      </c>
      <c r="B215" s="18" t="s">
        <v>7935</v>
      </c>
      <c r="C215" s="18" t="s">
        <v>7851</v>
      </c>
      <c r="D215" s="18" t="s">
        <v>9108</v>
      </c>
      <c r="E215" s="21">
        <v>44175</v>
      </c>
      <c r="F215" s="80" t="s">
        <v>522</v>
      </c>
      <c r="G215" s="18" t="s">
        <v>554</v>
      </c>
      <c r="H215" s="24" t="s">
        <v>2631</v>
      </c>
      <c r="I215" s="18" t="s">
        <v>7328</v>
      </c>
      <c r="J215" s="24" t="s">
        <v>2631</v>
      </c>
      <c r="K215" s="18" t="s">
        <v>8247</v>
      </c>
      <c r="L215" s="18" t="s">
        <v>8242</v>
      </c>
    </row>
    <row r="216" spans="1:33" x14ac:dyDescent="0.25">
      <c r="A216" s="135" t="s">
        <v>8547</v>
      </c>
      <c r="B216" s="18" t="s">
        <v>7757</v>
      </c>
      <c r="C216" s="18" t="s">
        <v>2676</v>
      </c>
      <c r="D216" s="18" t="s">
        <v>7967</v>
      </c>
      <c r="E216" s="21">
        <v>44175</v>
      </c>
      <c r="F216" s="80" t="s">
        <v>522</v>
      </c>
      <c r="G216" s="18" t="s">
        <v>554</v>
      </c>
      <c r="H216" s="24" t="s">
        <v>2631</v>
      </c>
      <c r="I216" s="18" t="s">
        <v>2678</v>
      </c>
      <c r="J216" s="24" t="s">
        <v>2631</v>
      </c>
      <c r="K216" s="18" t="s">
        <v>8247</v>
      </c>
      <c r="L216" s="18" t="s">
        <v>8241</v>
      </c>
    </row>
    <row r="217" spans="1:33" x14ac:dyDescent="0.25">
      <c r="A217" s="27" t="s">
        <v>8548</v>
      </c>
      <c r="B217" s="14" t="s">
        <v>9062</v>
      </c>
      <c r="C217" s="14" t="s">
        <v>2676</v>
      </c>
      <c r="D217" s="14" t="s">
        <v>11452</v>
      </c>
      <c r="E217" s="21">
        <v>44175</v>
      </c>
      <c r="F217" s="29" t="s">
        <v>522</v>
      </c>
      <c r="G217" s="30" t="s">
        <v>554</v>
      </c>
      <c r="H217" s="31" t="s">
        <v>2631</v>
      </c>
      <c r="I217" s="30" t="s">
        <v>2678</v>
      </c>
      <c r="J217" s="30" t="s">
        <v>2631</v>
      </c>
      <c r="K217" s="124" t="s">
        <v>8247</v>
      </c>
      <c r="L217" s="143" t="s">
        <v>8243</v>
      </c>
    </row>
    <row r="218" spans="1:33" x14ac:dyDescent="0.25">
      <c r="A218" s="83" t="s">
        <v>8549</v>
      </c>
      <c r="B218" s="81" t="s">
        <v>7875</v>
      </c>
      <c r="C218" s="81" t="s">
        <v>8003</v>
      </c>
      <c r="D218" s="81" t="s">
        <v>8004</v>
      </c>
      <c r="E218" s="21">
        <v>44175</v>
      </c>
      <c r="F218" s="85" t="s">
        <v>522</v>
      </c>
      <c r="G218" s="82" t="s">
        <v>554</v>
      </c>
      <c r="H218" s="86" t="s">
        <v>2631</v>
      </c>
      <c r="I218" s="82" t="s">
        <v>8005</v>
      </c>
      <c r="J218" s="82" t="s">
        <v>2631</v>
      </c>
      <c r="K218" s="124" t="s">
        <v>8247</v>
      </c>
      <c r="L218" s="124" t="s">
        <v>8328</v>
      </c>
    </row>
    <row r="219" spans="1:33" x14ac:dyDescent="0.25">
      <c r="A219" s="83" t="s">
        <v>8550</v>
      </c>
      <c r="B219" s="81" t="s">
        <v>9063</v>
      </c>
      <c r="C219" s="81" t="s">
        <v>2676</v>
      </c>
      <c r="D219" s="81" t="s">
        <v>11450</v>
      </c>
      <c r="E219" s="21">
        <v>44175</v>
      </c>
      <c r="F219" s="85" t="s">
        <v>522</v>
      </c>
      <c r="G219" s="82" t="s">
        <v>554</v>
      </c>
      <c r="H219" s="86" t="s">
        <v>2631</v>
      </c>
      <c r="I219" s="82" t="s">
        <v>2678</v>
      </c>
      <c r="J219" s="82" t="s">
        <v>2631</v>
      </c>
      <c r="K219" s="124" t="s">
        <v>8247</v>
      </c>
      <c r="L219" s="124" t="s">
        <v>8243</v>
      </c>
    </row>
    <row r="220" spans="1:33" x14ac:dyDescent="0.25">
      <c r="A220" s="27" t="s">
        <v>8551</v>
      </c>
      <c r="B220" s="14" t="s">
        <v>9071</v>
      </c>
      <c r="C220" s="14" t="s">
        <v>2672</v>
      </c>
      <c r="D220" s="14" t="s">
        <v>11451</v>
      </c>
      <c r="E220" s="21">
        <v>44175</v>
      </c>
      <c r="F220" s="29" t="s">
        <v>522</v>
      </c>
      <c r="G220" s="30" t="s">
        <v>554</v>
      </c>
      <c r="H220" s="31" t="s">
        <v>2631</v>
      </c>
      <c r="I220" s="30" t="s">
        <v>2644</v>
      </c>
      <c r="J220" s="30" t="s">
        <v>2631</v>
      </c>
      <c r="K220" s="124" t="s">
        <v>8247</v>
      </c>
      <c r="L220" s="143" t="s">
        <v>8243</v>
      </c>
    </row>
    <row r="221" spans="1:33" x14ac:dyDescent="0.25">
      <c r="A221" s="83" t="s">
        <v>8552</v>
      </c>
      <c r="B221" s="81" t="s">
        <v>9060</v>
      </c>
      <c r="C221" s="81" t="s">
        <v>2636</v>
      </c>
      <c r="D221" s="81" t="s">
        <v>11453</v>
      </c>
      <c r="E221" s="21">
        <v>44175</v>
      </c>
      <c r="F221" s="85" t="s">
        <v>522</v>
      </c>
      <c r="G221" s="82" t="s">
        <v>554</v>
      </c>
      <c r="H221" s="86" t="s">
        <v>2631</v>
      </c>
      <c r="I221" s="82" t="s">
        <v>2638</v>
      </c>
      <c r="J221" s="82" t="s">
        <v>2631</v>
      </c>
      <c r="K221" s="129" t="s">
        <v>8247</v>
      </c>
      <c r="L221" s="124" t="s">
        <v>8243</v>
      </c>
    </row>
    <row r="222" spans="1:33" x14ac:dyDescent="0.25">
      <c r="A222" s="83" t="s">
        <v>8553</v>
      </c>
      <c r="B222" s="81" t="s">
        <v>7933</v>
      </c>
      <c r="C222" s="81" t="s">
        <v>2693</v>
      </c>
      <c r="D222" s="81" t="s">
        <v>9117</v>
      </c>
      <c r="E222" s="21">
        <v>44175</v>
      </c>
      <c r="F222" s="85" t="s">
        <v>522</v>
      </c>
      <c r="G222" s="82" t="s">
        <v>554</v>
      </c>
      <c r="H222" s="86" t="s">
        <v>2631</v>
      </c>
      <c r="I222" s="82" t="s">
        <v>2695</v>
      </c>
      <c r="J222" s="82" t="s">
        <v>2631</v>
      </c>
      <c r="K222" s="129" t="s">
        <v>8247</v>
      </c>
      <c r="L222" s="124" t="s">
        <v>8242</v>
      </c>
    </row>
    <row r="223" spans="1:33" x14ac:dyDescent="0.25">
      <c r="A223" s="83" t="s">
        <v>8554</v>
      </c>
      <c r="B223" s="81" t="s">
        <v>7912</v>
      </c>
      <c r="C223" s="81" t="s">
        <v>2676</v>
      </c>
      <c r="D223" s="81" t="s">
        <v>9110</v>
      </c>
      <c r="E223" s="21">
        <v>44175</v>
      </c>
      <c r="F223" s="85" t="s">
        <v>522</v>
      </c>
      <c r="G223" s="82" t="s">
        <v>554</v>
      </c>
      <c r="H223" s="86" t="s">
        <v>2631</v>
      </c>
      <c r="I223" s="82" t="s">
        <v>2678</v>
      </c>
      <c r="J223" s="82" t="s">
        <v>2631</v>
      </c>
      <c r="K223" s="129" t="s">
        <v>8247</v>
      </c>
      <c r="L223" s="124" t="s">
        <v>8242</v>
      </c>
    </row>
    <row r="224" spans="1:33" ht="15" customHeight="1" x14ac:dyDescent="0.25">
      <c r="A224" s="83" t="s">
        <v>8555</v>
      </c>
      <c r="B224" s="81" t="s">
        <v>9057</v>
      </c>
      <c r="C224" s="81" t="s">
        <v>2679</v>
      </c>
      <c r="D224" s="81" t="s">
        <v>11460</v>
      </c>
      <c r="E224" s="21">
        <v>44175</v>
      </c>
      <c r="F224" s="85" t="s">
        <v>522</v>
      </c>
      <c r="G224" s="82" t="s">
        <v>554</v>
      </c>
      <c r="H224" s="86" t="s">
        <v>2631</v>
      </c>
      <c r="I224" s="82" t="s">
        <v>545</v>
      </c>
      <c r="J224" s="82" t="s">
        <v>2631</v>
      </c>
      <c r="K224" s="129" t="s">
        <v>8247</v>
      </c>
      <c r="L224" s="124" t="s">
        <v>8243</v>
      </c>
    </row>
    <row r="225" spans="1:35" x14ac:dyDescent="0.25">
      <c r="A225" s="83" t="s">
        <v>8556</v>
      </c>
      <c r="B225" s="81" t="s">
        <v>7674</v>
      </c>
      <c r="C225" s="81" t="s">
        <v>117</v>
      </c>
      <c r="D225" s="81" t="s">
        <v>7795</v>
      </c>
      <c r="E225" s="21">
        <v>44175</v>
      </c>
      <c r="F225" s="85" t="s">
        <v>522</v>
      </c>
      <c r="G225" s="82" t="s">
        <v>554</v>
      </c>
      <c r="H225" s="86" t="s">
        <v>2631</v>
      </c>
      <c r="I225" s="82" t="s">
        <v>2697</v>
      </c>
      <c r="J225" s="82" t="s">
        <v>2631</v>
      </c>
      <c r="K225" s="129" t="s">
        <v>8247</v>
      </c>
      <c r="L225" s="124" t="s">
        <v>8240</v>
      </c>
    </row>
    <row r="226" spans="1:35" x14ac:dyDescent="0.25">
      <c r="A226" s="83" t="s">
        <v>8584</v>
      </c>
      <c r="B226" s="81" t="s">
        <v>9075</v>
      </c>
      <c r="C226" s="81" t="s">
        <v>2667</v>
      </c>
      <c r="D226" s="81" t="s">
        <v>11463</v>
      </c>
      <c r="E226" s="21">
        <v>44175</v>
      </c>
      <c r="F226" s="85" t="s">
        <v>522</v>
      </c>
      <c r="G226" s="82" t="s">
        <v>554</v>
      </c>
      <c r="H226" s="86" t="s">
        <v>2631</v>
      </c>
      <c r="I226" s="82" t="s">
        <v>2661</v>
      </c>
      <c r="J226" s="82" t="s">
        <v>2631</v>
      </c>
      <c r="K226" s="129" t="s">
        <v>8247</v>
      </c>
      <c r="L226" s="124" t="s">
        <v>8243</v>
      </c>
    </row>
    <row r="227" spans="1:35" x14ac:dyDescent="0.25">
      <c r="A227" s="27" t="s">
        <v>8557</v>
      </c>
      <c r="B227" s="14" t="s">
        <v>9052</v>
      </c>
      <c r="C227" s="14" t="s">
        <v>2649</v>
      </c>
      <c r="D227" s="14" t="s">
        <v>11458</v>
      </c>
      <c r="E227" s="21">
        <v>44175</v>
      </c>
      <c r="F227" s="29" t="s">
        <v>522</v>
      </c>
      <c r="G227" s="30" t="s">
        <v>554</v>
      </c>
      <c r="H227" s="31" t="s">
        <v>2631</v>
      </c>
      <c r="I227" s="30" t="s">
        <v>2650</v>
      </c>
      <c r="J227" s="30" t="s">
        <v>2631</v>
      </c>
      <c r="K227" s="129" t="s">
        <v>8247</v>
      </c>
      <c r="L227" s="143" t="s">
        <v>8243</v>
      </c>
    </row>
    <row r="228" spans="1:35" x14ac:dyDescent="0.25">
      <c r="A228" s="83" t="s">
        <v>8558</v>
      </c>
      <c r="B228" s="81" t="s">
        <v>9053</v>
      </c>
      <c r="C228" s="81" t="s">
        <v>2649</v>
      </c>
      <c r="D228" s="81" t="s">
        <v>11454</v>
      </c>
      <c r="E228" s="21">
        <v>44175</v>
      </c>
      <c r="F228" s="85" t="s">
        <v>522</v>
      </c>
      <c r="G228" s="82" t="s">
        <v>554</v>
      </c>
      <c r="H228" s="86" t="s">
        <v>2631</v>
      </c>
      <c r="I228" s="82" t="s">
        <v>2650</v>
      </c>
      <c r="J228" s="82" t="s">
        <v>2631</v>
      </c>
      <c r="K228" s="129" t="s">
        <v>8247</v>
      </c>
      <c r="L228" s="124" t="s">
        <v>8243</v>
      </c>
    </row>
    <row r="229" spans="1:35" x14ac:dyDescent="0.25">
      <c r="A229" s="83" t="s">
        <v>8559</v>
      </c>
      <c r="B229" s="81" t="s">
        <v>7763</v>
      </c>
      <c r="C229" s="81" t="s">
        <v>2693</v>
      </c>
      <c r="D229" s="81" t="s">
        <v>7962</v>
      </c>
      <c r="E229" s="21">
        <v>44175</v>
      </c>
      <c r="F229" s="85" t="s">
        <v>522</v>
      </c>
      <c r="G229" s="82" t="s">
        <v>554</v>
      </c>
      <c r="H229" s="86" t="s">
        <v>2631</v>
      </c>
      <c r="I229" s="82" t="s">
        <v>2695</v>
      </c>
      <c r="J229" s="82" t="s">
        <v>2631</v>
      </c>
      <c r="K229" s="129" t="s">
        <v>8247</v>
      </c>
      <c r="L229" s="124" t="s">
        <v>8241</v>
      </c>
    </row>
    <row r="230" spans="1:35" x14ac:dyDescent="0.25">
      <c r="A230" s="83" t="s">
        <v>8560</v>
      </c>
      <c r="B230" s="81" t="s">
        <v>7913</v>
      </c>
      <c r="C230" s="81" t="s">
        <v>2676</v>
      </c>
      <c r="D230" s="81" t="s">
        <v>9113</v>
      </c>
      <c r="E230" s="21">
        <v>44175</v>
      </c>
      <c r="F230" s="85" t="s">
        <v>522</v>
      </c>
      <c r="G230" s="82" t="s">
        <v>554</v>
      </c>
      <c r="H230" s="86" t="s">
        <v>2631</v>
      </c>
      <c r="I230" s="82" t="s">
        <v>2678</v>
      </c>
      <c r="J230" s="82" t="s">
        <v>2631</v>
      </c>
      <c r="K230" s="129" t="s">
        <v>8247</v>
      </c>
      <c r="L230" s="124" t="s">
        <v>8242</v>
      </c>
    </row>
    <row r="231" spans="1:35" x14ac:dyDescent="0.25">
      <c r="A231" s="83" t="s">
        <v>8561</v>
      </c>
      <c r="B231" s="81" t="s">
        <v>7756</v>
      </c>
      <c r="C231" s="81" t="s">
        <v>2676</v>
      </c>
      <c r="D231" s="81" t="s">
        <v>7961</v>
      </c>
      <c r="E231" s="21">
        <v>44175</v>
      </c>
      <c r="F231" s="85" t="s">
        <v>522</v>
      </c>
      <c r="G231" s="82" t="s">
        <v>554</v>
      </c>
      <c r="H231" s="86" t="s">
        <v>2631</v>
      </c>
      <c r="I231" s="82" t="s">
        <v>2678</v>
      </c>
      <c r="J231" s="82" t="s">
        <v>2631</v>
      </c>
      <c r="K231" s="129" t="s">
        <v>8247</v>
      </c>
      <c r="L231" s="124" t="s">
        <v>8241</v>
      </c>
    </row>
    <row r="232" spans="1:35" x14ac:dyDescent="0.25">
      <c r="A232" s="83" t="s">
        <v>8562</v>
      </c>
      <c r="B232" s="81" t="s">
        <v>7917</v>
      </c>
      <c r="C232" s="81" t="s">
        <v>2672</v>
      </c>
      <c r="D232" s="81" t="s">
        <v>9119</v>
      </c>
      <c r="E232" s="21">
        <v>44175</v>
      </c>
      <c r="F232" s="85" t="s">
        <v>522</v>
      </c>
      <c r="G232" s="82" t="s">
        <v>554</v>
      </c>
      <c r="H232" s="86" t="s">
        <v>2631</v>
      </c>
      <c r="I232" s="82" t="s">
        <v>2644</v>
      </c>
      <c r="J232" s="82" t="s">
        <v>2631</v>
      </c>
      <c r="K232" s="129" t="s">
        <v>8247</v>
      </c>
      <c r="L232" s="124" t="s">
        <v>8242</v>
      </c>
    </row>
    <row r="239" spans="1:35" ht="15.75" thickBot="1" x14ac:dyDescent="0.3"/>
    <row r="240" spans="1:35" ht="15" customHeight="1" x14ac:dyDescent="0.25">
      <c r="N240" s="95" t="s">
        <v>2929</v>
      </c>
      <c r="O240" s="96"/>
      <c r="P240" s="96"/>
      <c r="Q240" s="96"/>
      <c r="R240" s="96"/>
      <c r="S240" s="96"/>
      <c r="T240" s="96"/>
      <c r="U240" s="96"/>
      <c r="V240" s="96"/>
      <c r="W240" s="96"/>
      <c r="X240" s="96"/>
      <c r="Y240" s="96"/>
      <c r="Z240" s="96"/>
      <c r="AA240" s="96"/>
      <c r="AB240" s="96"/>
      <c r="AC240" s="96"/>
      <c r="AD240" s="96"/>
      <c r="AE240" s="96"/>
      <c r="AF240" s="96"/>
      <c r="AG240" s="96"/>
      <c r="AH240" s="96"/>
      <c r="AI240" s="97"/>
    </row>
    <row r="241" spans="14:35" x14ac:dyDescent="0.25">
      <c r="N241" s="98" t="s">
        <v>523</v>
      </c>
      <c r="O241" s="13"/>
      <c r="P241" s="13"/>
      <c r="Q241" s="13"/>
      <c r="R241" s="13"/>
      <c r="S241" s="13"/>
      <c r="T241" s="13"/>
      <c r="U241" s="13"/>
      <c r="V241" s="13"/>
      <c r="W241" s="13"/>
      <c r="X241" s="13"/>
      <c r="Y241" s="13"/>
      <c r="Z241" s="13"/>
      <c r="AA241" s="13"/>
      <c r="AB241" s="13"/>
      <c r="AC241" s="13"/>
      <c r="AD241" s="13"/>
      <c r="AE241" s="13"/>
      <c r="AF241" s="13"/>
      <c r="AG241" s="13"/>
      <c r="AH241" s="13"/>
      <c r="AI241" s="100"/>
    </row>
    <row r="242" spans="14:35" ht="15.75" thickBot="1" x14ac:dyDescent="0.3">
      <c r="N242" s="98"/>
      <c r="O242" s="13"/>
      <c r="P242" s="13"/>
      <c r="Q242" s="13"/>
      <c r="R242" s="13"/>
      <c r="S242" s="13"/>
      <c r="T242" s="13"/>
      <c r="U242" s="13"/>
      <c r="V242" s="13"/>
      <c r="W242" s="13"/>
      <c r="X242" s="13"/>
      <c r="Y242" s="13"/>
      <c r="Z242" s="13"/>
      <c r="AA242" s="13"/>
      <c r="AB242" s="13"/>
      <c r="AC242" s="13"/>
      <c r="AD242" s="13"/>
      <c r="AE242" s="13"/>
      <c r="AF242" s="13"/>
      <c r="AG242" s="13"/>
      <c r="AH242" s="13"/>
      <c r="AI242" s="100"/>
    </row>
    <row r="243" spans="14:35" x14ac:dyDescent="0.25">
      <c r="N243" s="98"/>
      <c r="O243" s="115" t="s">
        <v>7626</v>
      </c>
      <c r="P243" s="116" t="s">
        <v>7826</v>
      </c>
      <c r="Q243" s="115" t="s">
        <v>7976</v>
      </c>
      <c r="R243" s="116" t="s">
        <v>7784</v>
      </c>
      <c r="S243" s="115" t="s">
        <v>7549</v>
      </c>
      <c r="T243" s="117" t="s">
        <v>7944</v>
      </c>
      <c r="U243" s="118"/>
      <c r="V243" s="118"/>
      <c r="W243" s="115" t="s">
        <v>7599</v>
      </c>
      <c r="X243" s="116" t="s">
        <v>7786</v>
      </c>
      <c r="Y243" s="115" t="s">
        <v>7615</v>
      </c>
      <c r="Z243" s="117" t="s">
        <v>7813</v>
      </c>
      <c r="AA243" s="119" t="s">
        <v>2918</v>
      </c>
      <c r="AB243" s="117" t="s">
        <v>7823</v>
      </c>
      <c r="AC243" s="119" t="s">
        <v>7621</v>
      </c>
      <c r="AD243" s="117" t="s">
        <v>2918</v>
      </c>
      <c r="AE243" s="119" t="s">
        <v>7964</v>
      </c>
      <c r="AF243" s="117" t="s">
        <v>7801</v>
      </c>
      <c r="AG243" s="119" t="s">
        <v>7975</v>
      </c>
      <c r="AH243" s="117" t="s">
        <v>2918</v>
      </c>
      <c r="AI243" s="100"/>
    </row>
    <row r="244" spans="14:35" ht="15.75" thickBot="1" x14ac:dyDescent="0.3">
      <c r="N244" s="98"/>
      <c r="O244" s="120" t="s">
        <v>2918</v>
      </c>
      <c r="P244" s="121" t="s">
        <v>7970</v>
      </c>
      <c r="Q244" s="120" t="s">
        <v>7965</v>
      </c>
      <c r="R244" s="121" t="s">
        <v>2918</v>
      </c>
      <c r="S244" s="120" t="s">
        <v>7494</v>
      </c>
      <c r="T244" s="122" t="s">
        <v>2918</v>
      </c>
      <c r="U244" s="118"/>
      <c r="V244" s="118"/>
      <c r="W244" s="120" t="s">
        <v>7789</v>
      </c>
      <c r="X244" s="121" t="s">
        <v>7604</v>
      </c>
      <c r="Y244" s="120" t="s">
        <v>2918</v>
      </c>
      <c r="Z244" s="122" t="s">
        <v>7959</v>
      </c>
      <c r="AA244" s="123" t="s">
        <v>7820</v>
      </c>
      <c r="AB244" s="122" t="s">
        <v>7821</v>
      </c>
      <c r="AC244" s="123" t="s">
        <v>2918</v>
      </c>
      <c r="AD244" s="122" t="s">
        <v>7957</v>
      </c>
      <c r="AE244" s="123" t="s">
        <v>2918</v>
      </c>
      <c r="AF244" s="122" t="s">
        <v>7978</v>
      </c>
      <c r="AG244" s="123" t="s">
        <v>2918</v>
      </c>
      <c r="AH244" s="122" t="s">
        <v>7807</v>
      </c>
      <c r="AI244" s="100"/>
    </row>
    <row r="245" spans="14:35" ht="15.75" thickBot="1" x14ac:dyDescent="0.3">
      <c r="N245" s="98"/>
      <c r="O245" s="118"/>
      <c r="P245" s="118"/>
      <c r="Q245" s="118"/>
      <c r="R245" s="118"/>
      <c r="S245" s="118"/>
      <c r="T245" s="118"/>
      <c r="U245" s="118"/>
      <c r="V245" s="118"/>
      <c r="W245" s="118"/>
      <c r="X245" s="118"/>
      <c r="Y245" s="118"/>
      <c r="Z245" s="118"/>
      <c r="AA245" s="118"/>
      <c r="AB245" s="118"/>
      <c r="AC245" s="118"/>
      <c r="AD245" s="118"/>
      <c r="AE245" s="118"/>
      <c r="AF245" s="118"/>
      <c r="AG245" s="118"/>
      <c r="AH245" s="118"/>
      <c r="AI245" s="100"/>
    </row>
    <row r="246" spans="14:35" x14ac:dyDescent="0.25">
      <c r="N246" s="98"/>
      <c r="O246" s="115" t="s">
        <v>7629</v>
      </c>
      <c r="P246" s="116" t="s">
        <v>2918</v>
      </c>
      <c r="Q246" s="115" t="s">
        <v>7818</v>
      </c>
      <c r="R246" s="116" t="s">
        <v>8001</v>
      </c>
      <c r="S246" s="115" t="s">
        <v>7946</v>
      </c>
      <c r="T246" s="117" t="s">
        <v>7796</v>
      </c>
      <c r="U246" s="118"/>
      <c r="V246" s="118"/>
      <c r="W246" s="115" t="s">
        <v>7611</v>
      </c>
      <c r="X246" s="116" t="s">
        <v>7850</v>
      </c>
      <c r="Y246" s="115" t="s">
        <v>8011</v>
      </c>
      <c r="Z246" s="117" t="s">
        <v>7800</v>
      </c>
      <c r="AA246" s="119" t="s">
        <v>7625</v>
      </c>
      <c r="AB246" s="117" t="s">
        <v>2918</v>
      </c>
      <c r="AC246" s="119" t="s">
        <v>8013</v>
      </c>
      <c r="AD246" s="117" t="s">
        <v>2918</v>
      </c>
      <c r="AE246" s="119" t="s">
        <v>7979</v>
      </c>
      <c r="AF246" s="117" t="s">
        <v>7816</v>
      </c>
      <c r="AG246" s="119" t="s">
        <v>7804</v>
      </c>
      <c r="AH246" s="117" t="s">
        <v>2918</v>
      </c>
      <c r="AI246" s="100"/>
    </row>
    <row r="247" spans="14:35" ht="15.75" thickBot="1" x14ac:dyDescent="0.3">
      <c r="N247" s="98"/>
      <c r="O247" s="120" t="s">
        <v>2918</v>
      </c>
      <c r="P247" s="121" t="s">
        <v>7830</v>
      </c>
      <c r="Q247" s="120" t="s">
        <v>7617</v>
      </c>
      <c r="R247" s="121" t="s">
        <v>2918</v>
      </c>
      <c r="S247" s="120" t="s">
        <v>7797</v>
      </c>
      <c r="T247" s="122" t="s">
        <v>7947</v>
      </c>
      <c r="U247" s="118"/>
      <c r="V247" s="118"/>
      <c r="W247" s="120" t="s">
        <v>7612</v>
      </c>
      <c r="X247" s="121" t="s">
        <v>8009</v>
      </c>
      <c r="Y247" s="120" t="s">
        <v>2918</v>
      </c>
      <c r="Z247" s="122" t="s">
        <v>7847</v>
      </c>
      <c r="AA247" s="123" t="s">
        <v>7619</v>
      </c>
      <c r="AB247" s="122" t="s">
        <v>8018</v>
      </c>
      <c r="AC247" s="123" t="s">
        <v>2918</v>
      </c>
      <c r="AD247" s="122" t="s">
        <v>7973</v>
      </c>
      <c r="AE247" s="123" t="s">
        <v>2918</v>
      </c>
      <c r="AF247" s="122" t="s">
        <v>7787</v>
      </c>
      <c r="AG247" s="123" t="s">
        <v>2918</v>
      </c>
      <c r="AH247" s="122" t="s">
        <v>7624</v>
      </c>
      <c r="AI247" s="100"/>
    </row>
    <row r="248" spans="14:35" ht="15.75" thickBot="1" x14ac:dyDescent="0.3">
      <c r="N248" s="98"/>
      <c r="O248" s="118"/>
      <c r="P248" s="118"/>
      <c r="Q248" s="118"/>
      <c r="R248" s="118"/>
      <c r="S248" s="118"/>
      <c r="T248" s="118"/>
      <c r="U248" s="118"/>
      <c r="V248" s="118"/>
      <c r="W248" s="118"/>
      <c r="X248" s="118"/>
      <c r="Y248" s="118"/>
      <c r="Z248" s="118"/>
      <c r="AA248" s="118"/>
      <c r="AB248" s="118"/>
      <c r="AC248" s="118"/>
      <c r="AD248" s="118"/>
      <c r="AE248" s="118"/>
      <c r="AF248" s="118"/>
      <c r="AG248" s="118"/>
      <c r="AH248" s="118"/>
      <c r="AI248" s="100"/>
    </row>
    <row r="249" spans="14:35" x14ac:dyDescent="0.25">
      <c r="N249" s="98"/>
      <c r="O249" s="115" t="s">
        <v>2918</v>
      </c>
      <c r="P249" s="117" t="s">
        <v>7827</v>
      </c>
      <c r="Q249" s="115" t="s">
        <v>7971</v>
      </c>
      <c r="R249" s="117" t="s">
        <v>7954</v>
      </c>
      <c r="S249" s="115" t="s">
        <v>7792</v>
      </c>
      <c r="T249" s="117" t="s">
        <v>7815</v>
      </c>
      <c r="U249" s="118"/>
      <c r="V249" s="118"/>
      <c r="W249" s="115" t="s">
        <v>7600</v>
      </c>
      <c r="X249" s="117" t="s">
        <v>7798</v>
      </c>
      <c r="Y249" s="119" t="s">
        <v>7952</v>
      </c>
      <c r="Z249" s="117" t="s">
        <v>7550</v>
      </c>
      <c r="AA249" s="119" t="s">
        <v>7622</v>
      </c>
      <c r="AB249" s="117" t="s">
        <v>2918</v>
      </c>
      <c r="AC249" s="119" t="s">
        <v>7846</v>
      </c>
      <c r="AD249" s="117" t="s">
        <v>7614</v>
      </c>
      <c r="AE249" s="119" t="s">
        <v>7628</v>
      </c>
      <c r="AF249" s="117" t="s">
        <v>2918</v>
      </c>
      <c r="AG249" s="119" t="s">
        <v>7799</v>
      </c>
      <c r="AH249" s="117" t="s">
        <v>2918</v>
      </c>
      <c r="AI249" s="100"/>
    </row>
    <row r="250" spans="14:35" ht="15.75" thickBot="1" x14ac:dyDescent="0.3">
      <c r="N250" s="98"/>
      <c r="O250" s="120" t="s">
        <v>7627</v>
      </c>
      <c r="P250" s="122" t="s">
        <v>2918</v>
      </c>
      <c r="Q250" s="120" t="s">
        <v>7608</v>
      </c>
      <c r="R250" s="122" t="s">
        <v>2918</v>
      </c>
      <c r="S250" s="120" t="s">
        <v>7955</v>
      </c>
      <c r="T250" s="122" t="s">
        <v>7444</v>
      </c>
      <c r="U250" s="118"/>
      <c r="V250" s="118"/>
      <c r="W250" s="120" t="s">
        <v>9107</v>
      </c>
      <c r="X250" s="122" t="s">
        <v>7948</v>
      </c>
      <c r="Y250" s="123" t="s">
        <v>2918</v>
      </c>
      <c r="Z250" s="122" t="s">
        <v>7613</v>
      </c>
      <c r="AA250" s="123" t="s">
        <v>7854</v>
      </c>
      <c r="AB250" s="122" t="s">
        <v>7805</v>
      </c>
      <c r="AC250" s="123" t="s">
        <v>2918</v>
      </c>
      <c r="AD250" s="122" t="s">
        <v>7963</v>
      </c>
      <c r="AE250" s="123" t="s">
        <v>2918</v>
      </c>
      <c r="AF250" s="122" t="s">
        <v>7824</v>
      </c>
      <c r="AG250" s="123" t="s">
        <v>2918</v>
      </c>
      <c r="AH250" s="122" t="s">
        <v>7829</v>
      </c>
      <c r="AI250" s="100"/>
    </row>
    <row r="251" spans="14:35" ht="15.75" thickBot="1" x14ac:dyDescent="0.3">
      <c r="N251" s="98"/>
      <c r="O251" s="118"/>
      <c r="P251" s="118"/>
      <c r="Q251" s="118"/>
      <c r="R251" s="118"/>
      <c r="S251" s="118"/>
      <c r="T251" s="118"/>
      <c r="U251" s="118"/>
      <c r="V251" s="118"/>
      <c r="W251" s="118"/>
      <c r="X251" s="118"/>
      <c r="Y251" s="118"/>
      <c r="Z251" s="118"/>
      <c r="AA251" s="118"/>
      <c r="AB251" s="118"/>
      <c r="AC251" s="118"/>
      <c r="AD251" s="118"/>
      <c r="AE251" s="118"/>
      <c r="AF251" s="118"/>
      <c r="AG251" s="118"/>
      <c r="AH251" s="118"/>
      <c r="AI251" s="100"/>
    </row>
    <row r="252" spans="14:35" x14ac:dyDescent="0.25">
      <c r="N252" s="98"/>
      <c r="O252" s="115" t="s">
        <v>2918</v>
      </c>
      <c r="P252" s="117" t="s">
        <v>7974</v>
      </c>
      <c r="Q252" s="115" t="s">
        <v>2918</v>
      </c>
      <c r="R252" s="117" t="s">
        <v>8007</v>
      </c>
      <c r="S252" s="115" t="s">
        <v>7602</v>
      </c>
      <c r="T252" s="117" t="s">
        <v>7802</v>
      </c>
      <c r="U252" s="118"/>
      <c r="V252" s="118"/>
      <c r="W252" s="115" t="s">
        <v>7793</v>
      </c>
      <c r="X252" s="117" t="s">
        <v>9116</v>
      </c>
      <c r="Y252" s="119" t="s">
        <v>7803</v>
      </c>
      <c r="Z252" s="117" t="s">
        <v>2918</v>
      </c>
      <c r="AA252" s="119" t="s">
        <v>7966</v>
      </c>
      <c r="AB252" s="117" t="s">
        <v>2918</v>
      </c>
      <c r="AC252" s="119" t="s">
        <v>7977</v>
      </c>
      <c r="AD252" s="117" t="s">
        <v>2918</v>
      </c>
      <c r="AE252" s="119" t="s">
        <v>7960</v>
      </c>
      <c r="AF252" s="117" t="s">
        <v>2918</v>
      </c>
      <c r="AG252" s="119" t="s">
        <v>7828</v>
      </c>
      <c r="AH252" s="117" t="s">
        <v>2918</v>
      </c>
      <c r="AI252" s="100"/>
    </row>
    <row r="253" spans="14:35" ht="15.75" thickBot="1" x14ac:dyDescent="0.3">
      <c r="N253" s="98"/>
      <c r="O253" s="120" t="s">
        <v>7623</v>
      </c>
      <c r="P253" s="122" t="s">
        <v>2918</v>
      </c>
      <c r="Q253" s="120" t="s">
        <v>7849</v>
      </c>
      <c r="R253" s="122" t="s">
        <v>9124</v>
      </c>
      <c r="S253" s="120" t="s">
        <v>7606</v>
      </c>
      <c r="T253" s="122" t="s">
        <v>7945</v>
      </c>
      <c r="U253" s="118"/>
      <c r="V253" s="118"/>
      <c r="W253" s="120" t="s">
        <v>9121</v>
      </c>
      <c r="X253" s="122" t="s">
        <v>7601</v>
      </c>
      <c r="Y253" s="123" t="s">
        <v>7951</v>
      </c>
      <c r="Z253" s="122" t="s">
        <v>7817</v>
      </c>
      <c r="AA253" s="123" t="s">
        <v>7972</v>
      </c>
      <c r="AB253" s="122" t="s">
        <v>7968</v>
      </c>
      <c r="AC253" s="123" t="s">
        <v>2918</v>
      </c>
      <c r="AD253" s="122" t="s">
        <v>7620</v>
      </c>
      <c r="AE253" s="123" t="s">
        <v>7848</v>
      </c>
      <c r="AF253" s="122" t="s">
        <v>7980</v>
      </c>
      <c r="AG253" s="123" t="s">
        <v>2918</v>
      </c>
      <c r="AH253" s="122" t="s">
        <v>7616</v>
      </c>
      <c r="AI253" s="100"/>
    </row>
    <row r="254" spans="14:35" ht="22.5" customHeight="1" x14ac:dyDescent="0.25">
      <c r="N254" s="98"/>
      <c r="O254" s="13"/>
      <c r="P254" s="13"/>
      <c r="Q254" s="13"/>
      <c r="R254" s="13"/>
      <c r="S254" s="13"/>
      <c r="T254" s="13"/>
      <c r="U254" s="13"/>
      <c r="V254" s="13"/>
      <c r="W254" s="13"/>
      <c r="X254" s="13"/>
      <c r="Y254" s="13"/>
      <c r="Z254" s="13"/>
      <c r="AA254" s="13"/>
      <c r="AB254" s="13"/>
      <c r="AC254" s="13"/>
      <c r="AD254" s="13"/>
      <c r="AE254" s="13"/>
      <c r="AF254" s="13"/>
      <c r="AG254" s="13"/>
      <c r="AH254" s="13"/>
      <c r="AI254" s="100"/>
    </row>
    <row r="255" spans="14:35" ht="22.5" customHeight="1" x14ac:dyDescent="0.25">
      <c r="N255" s="98"/>
      <c r="O255" s="13"/>
      <c r="P255" s="13"/>
      <c r="Q255" s="13"/>
      <c r="R255" s="13"/>
      <c r="S255" s="13"/>
      <c r="T255" s="13"/>
      <c r="U255" s="13"/>
      <c r="V255" s="13"/>
      <c r="W255" s="13"/>
      <c r="X255" s="13"/>
      <c r="Y255" s="13"/>
      <c r="Z255" s="13"/>
      <c r="AA255" s="13"/>
      <c r="AB255" s="13"/>
      <c r="AC255" s="13"/>
      <c r="AD255" s="13"/>
      <c r="AE255" s="13"/>
      <c r="AF255" s="13"/>
      <c r="AG255" s="13"/>
      <c r="AH255" s="13"/>
      <c r="AI255" s="100"/>
    </row>
    <row r="256" spans="14:35" ht="22.5" customHeight="1" x14ac:dyDescent="0.25">
      <c r="N256" s="98"/>
      <c r="O256" s="13"/>
      <c r="P256" s="13"/>
      <c r="Q256" s="13"/>
      <c r="R256" s="13"/>
      <c r="S256" s="13"/>
      <c r="T256" s="13"/>
      <c r="U256" s="13"/>
      <c r="V256" s="13"/>
      <c r="W256" s="13"/>
      <c r="X256" s="13"/>
      <c r="Y256" s="13"/>
      <c r="Z256" s="13"/>
      <c r="AA256" s="13"/>
      <c r="AB256" s="13"/>
      <c r="AC256" s="13"/>
      <c r="AD256" s="13"/>
      <c r="AE256" s="13"/>
      <c r="AF256" s="13"/>
      <c r="AG256" s="13"/>
      <c r="AH256" s="13"/>
      <c r="AI256" s="100"/>
    </row>
    <row r="257" spans="14:35" ht="22.5" customHeight="1" x14ac:dyDescent="0.25">
      <c r="N257" s="98"/>
      <c r="O257" s="13"/>
      <c r="P257" s="13"/>
      <c r="Q257" s="13"/>
      <c r="R257" s="13"/>
      <c r="S257" s="13"/>
      <c r="T257" s="13"/>
      <c r="U257" s="13"/>
      <c r="V257" s="13"/>
      <c r="W257" s="13"/>
      <c r="X257" s="13"/>
      <c r="Y257" s="13"/>
      <c r="Z257" s="13"/>
      <c r="AA257" s="13"/>
      <c r="AB257" s="13"/>
      <c r="AC257" s="13"/>
      <c r="AD257" s="13"/>
      <c r="AE257" s="13"/>
      <c r="AF257" s="13"/>
      <c r="AG257" s="13"/>
      <c r="AH257" s="13"/>
      <c r="AI257" s="100"/>
    </row>
    <row r="258" spans="14:35" ht="22.5" customHeight="1" x14ac:dyDescent="0.25">
      <c r="N258" s="98" t="s">
        <v>524</v>
      </c>
      <c r="O258" s="13"/>
      <c r="P258" s="13"/>
      <c r="Q258" s="13"/>
      <c r="R258" s="13"/>
      <c r="S258" s="13"/>
      <c r="T258" s="13"/>
      <c r="U258" s="13"/>
      <c r="V258" s="13"/>
      <c r="W258" s="13"/>
      <c r="X258" s="13"/>
      <c r="Y258" s="13"/>
      <c r="Z258" s="13"/>
      <c r="AA258" s="13"/>
      <c r="AB258" s="13"/>
      <c r="AC258" s="13"/>
      <c r="AD258" s="13"/>
      <c r="AE258" s="13"/>
      <c r="AF258" s="13"/>
      <c r="AG258" s="13"/>
      <c r="AH258" s="13"/>
      <c r="AI258" s="100"/>
    </row>
    <row r="259" spans="14:35" x14ac:dyDescent="0.25">
      <c r="N259" s="98" t="s">
        <v>525</v>
      </c>
      <c r="O259" s="13"/>
      <c r="P259" s="13"/>
      <c r="Q259" s="13"/>
      <c r="R259" s="13"/>
      <c r="S259" s="13"/>
      <c r="T259" s="13"/>
      <c r="U259" s="13"/>
      <c r="V259" s="13"/>
      <c r="W259" s="13"/>
      <c r="X259" s="13"/>
      <c r="Y259" s="13"/>
      <c r="Z259" s="13"/>
      <c r="AA259" s="99" t="s">
        <v>2912</v>
      </c>
      <c r="AB259" s="13"/>
      <c r="AC259" s="13"/>
      <c r="AD259" s="13"/>
      <c r="AE259" s="13"/>
      <c r="AF259" s="13"/>
      <c r="AG259" s="13"/>
      <c r="AH259" s="13"/>
      <c r="AI259" s="100"/>
    </row>
    <row r="260" spans="14:35" ht="15.75" thickBot="1" x14ac:dyDescent="0.3">
      <c r="N260" s="98"/>
      <c r="O260" s="13"/>
      <c r="P260" s="13" t="s">
        <v>8211</v>
      </c>
      <c r="Q260" s="13" t="s">
        <v>8212</v>
      </c>
      <c r="R260" s="13" t="s">
        <v>8213</v>
      </c>
      <c r="S260" s="13" t="s">
        <v>8214</v>
      </c>
      <c r="T260" s="13" t="s">
        <v>8215</v>
      </c>
      <c r="U260" s="99" t="s">
        <v>2910</v>
      </c>
      <c r="V260" s="102"/>
      <c r="W260" s="13" t="s">
        <v>8221</v>
      </c>
      <c r="X260" s="13" t="s">
        <v>8222</v>
      </c>
      <c r="Y260" s="13" t="s">
        <v>8223</v>
      </c>
      <c r="Z260" s="13" t="s">
        <v>8224</v>
      </c>
      <c r="AA260" s="13" t="s">
        <v>8225</v>
      </c>
      <c r="AB260" s="13"/>
      <c r="AC260" s="13"/>
      <c r="AD260" s="13"/>
      <c r="AE260" s="13"/>
      <c r="AF260" s="13"/>
      <c r="AG260" s="13"/>
      <c r="AH260" s="13"/>
      <c r="AI260" s="100"/>
    </row>
    <row r="261" spans="14:35" ht="185.25" customHeight="1" thickBot="1" x14ac:dyDescent="0.3">
      <c r="N261" s="98"/>
      <c r="O261" s="106" t="s">
        <v>149</v>
      </c>
      <c r="P261" s="110" t="s">
        <v>14102</v>
      </c>
      <c r="Q261" s="111" t="s">
        <v>14103</v>
      </c>
      <c r="R261" s="111" t="s">
        <v>14104</v>
      </c>
      <c r="S261" s="111" t="s">
        <v>14105</v>
      </c>
      <c r="T261" s="112" t="s">
        <v>14106</v>
      </c>
      <c r="U261" s="113" t="s">
        <v>2918</v>
      </c>
      <c r="V261" s="108"/>
      <c r="W261" s="110" t="s">
        <v>14107</v>
      </c>
      <c r="X261" s="111" t="s">
        <v>14108</v>
      </c>
      <c r="Y261" s="111" t="s">
        <v>14109</v>
      </c>
      <c r="Z261" s="111" t="s">
        <v>14110</v>
      </c>
      <c r="AA261" s="112" t="s">
        <v>14111</v>
      </c>
      <c r="AB261" s="106" t="s">
        <v>252</v>
      </c>
      <c r="AC261" s="13"/>
      <c r="AD261" s="13"/>
      <c r="AE261" s="13"/>
      <c r="AF261" s="13"/>
      <c r="AG261" s="13"/>
      <c r="AH261" s="13"/>
      <c r="AI261" s="100"/>
    </row>
    <row r="262" spans="14:35" x14ac:dyDescent="0.25">
      <c r="N262" s="98"/>
      <c r="O262" s="13"/>
      <c r="P262" s="108"/>
      <c r="Q262" s="108"/>
      <c r="R262" s="108"/>
      <c r="S262" s="108"/>
      <c r="T262" s="108"/>
      <c r="U262" s="113"/>
      <c r="V262" s="108"/>
      <c r="W262" s="108"/>
      <c r="X262" s="108"/>
      <c r="Y262" s="108"/>
      <c r="Z262" s="108"/>
      <c r="AA262" s="108"/>
      <c r="AB262" s="106"/>
      <c r="AC262" s="13"/>
      <c r="AD262" s="13"/>
      <c r="AE262" s="13"/>
      <c r="AF262" s="13"/>
      <c r="AG262" s="13"/>
      <c r="AH262" s="13"/>
      <c r="AI262" s="100"/>
    </row>
    <row r="263" spans="14:35" x14ac:dyDescent="0.25">
      <c r="N263" s="98"/>
      <c r="O263" s="13"/>
      <c r="P263" s="108"/>
      <c r="Q263" s="108"/>
      <c r="R263" s="108"/>
      <c r="S263" s="108"/>
      <c r="T263" s="108"/>
      <c r="U263" s="113"/>
      <c r="V263" s="108"/>
      <c r="W263" s="108"/>
      <c r="X263" s="108"/>
      <c r="Y263" s="108"/>
      <c r="Z263" s="108"/>
      <c r="AA263" s="108"/>
      <c r="AB263" s="106"/>
      <c r="AC263" s="13"/>
      <c r="AD263" s="13"/>
      <c r="AE263" s="13"/>
      <c r="AF263" s="13"/>
      <c r="AG263" s="13"/>
      <c r="AH263" s="13"/>
      <c r="AI263" s="100"/>
    </row>
    <row r="264" spans="14:35" ht="15.75" thickBot="1" x14ac:dyDescent="0.3">
      <c r="N264" s="98"/>
      <c r="O264" s="13"/>
      <c r="P264" s="108"/>
      <c r="Q264" s="108"/>
      <c r="R264" s="108"/>
      <c r="S264" s="108"/>
      <c r="T264" s="108"/>
      <c r="U264" s="113"/>
      <c r="V264" s="108"/>
      <c r="W264" s="108" t="s">
        <v>8216</v>
      </c>
      <c r="X264" s="108" t="s">
        <v>8217</v>
      </c>
      <c r="Y264" s="108" t="s">
        <v>8218</v>
      </c>
      <c r="Z264" s="108" t="s">
        <v>8219</v>
      </c>
      <c r="AA264" s="108" t="s">
        <v>8220</v>
      </c>
      <c r="AB264" s="106"/>
      <c r="AC264" s="13"/>
      <c r="AD264" s="13"/>
      <c r="AE264" s="13"/>
      <c r="AF264" s="13"/>
      <c r="AG264" s="13"/>
      <c r="AH264" s="13"/>
      <c r="AI264" s="100"/>
    </row>
    <row r="265" spans="14:35" ht="206.25" customHeight="1" thickBot="1" x14ac:dyDescent="0.3">
      <c r="N265" s="98"/>
      <c r="O265" s="13"/>
      <c r="P265" s="108"/>
      <c r="Q265" s="108"/>
      <c r="R265" s="108" t="s">
        <v>2909</v>
      </c>
      <c r="S265" s="108"/>
      <c r="T265" s="108"/>
      <c r="U265" s="114" t="s">
        <v>2911</v>
      </c>
      <c r="V265" s="108"/>
      <c r="W265" s="110" t="s">
        <v>14112</v>
      </c>
      <c r="X265" s="111" t="s">
        <v>14112</v>
      </c>
      <c r="Y265" s="111" t="s">
        <v>14112</v>
      </c>
      <c r="Z265" s="111" t="s">
        <v>14112</v>
      </c>
      <c r="AA265" s="112" t="s">
        <v>14112</v>
      </c>
      <c r="AB265" s="109" t="s">
        <v>205</v>
      </c>
      <c r="AC265" s="13"/>
      <c r="AD265" s="13"/>
      <c r="AE265" s="13"/>
      <c r="AF265" s="13"/>
      <c r="AG265" s="13"/>
      <c r="AH265" s="13"/>
      <c r="AI265" s="100"/>
    </row>
    <row r="266" spans="14:35" ht="15.75" thickBot="1" x14ac:dyDescent="0.3">
      <c r="N266" s="103"/>
      <c r="O266" s="107"/>
      <c r="P266" s="107"/>
      <c r="Q266" s="107"/>
      <c r="R266" s="107"/>
      <c r="S266" s="107"/>
      <c r="T266" s="107"/>
      <c r="U266" s="107"/>
      <c r="V266" s="104"/>
      <c r="W266" s="104"/>
      <c r="X266" s="104"/>
      <c r="Y266" s="104"/>
      <c r="Z266" s="104"/>
      <c r="AA266" s="104"/>
      <c r="AB266" s="104"/>
      <c r="AC266" s="104"/>
      <c r="AD266" s="104"/>
      <c r="AE266" s="104"/>
      <c r="AF266" s="104"/>
      <c r="AG266" s="104"/>
      <c r="AH266" s="104"/>
      <c r="AI266" s="105"/>
    </row>
  </sheetData>
  <mergeCells count="1">
    <mergeCell ref="A1:C2"/>
  </mergeCells>
  <conditionalFormatting sqref="N242:N243">
    <cfRule type="cellIs" dxfId="281" priority="4" operator="equal">
      <formula>10</formula>
    </cfRule>
    <cfRule type="cellIs" dxfId="280" priority="5" operator="equal">
      <formula>13</formula>
    </cfRule>
    <cfRule type="cellIs" dxfId="279" priority="6" operator="equal">
      <formula>31</formula>
    </cfRule>
    <cfRule type="cellIs" dxfId="278" priority="7" operator="equal">
      <formula>25</formula>
    </cfRule>
    <cfRule type="cellIs" dxfId="277" priority="8" operator="equal">
      <formula>19</formula>
    </cfRule>
    <cfRule type="cellIs" dxfId="276" priority="9" operator="equal">
      <formula>4</formula>
    </cfRule>
    <cfRule type="cellIs" dxfId="275" priority="10" operator="equal">
      <formula>7</formula>
    </cfRule>
    <cfRule type="cellIs" dxfId="274" priority="11" operator="equal">
      <formula>1</formula>
    </cfRule>
  </conditionalFormatting>
  <conditionalFormatting sqref="P242 Z241:Z242">
    <cfRule type="cellIs" dxfId="273" priority="2" operator="equal">
      <formula>16</formula>
    </cfRule>
    <cfRule type="cellIs" dxfId="272" priority="3" operator="equal">
      <formula>22</formula>
    </cfRule>
  </conditionalFormatting>
  <conditionalFormatting sqref="Q242">
    <cfRule type="duplicateValues" dxfId="271" priority="12"/>
  </conditionalFormatting>
  <conditionalFormatting sqref="H5:H232 J5:J232">
    <cfRule type="containsText" dxfId="270" priority="1" operator="containsText" text="MISMATCH">
      <formula>NOT(ISERROR(SEARCH("MISMATCH",H5)))</formula>
    </cfRule>
  </conditionalFormatting>
  <pageMargins left="0.7" right="0.7" top="0.75" bottom="0.75" header="0.3" footer="0.3"/>
  <pageSetup scale="13" orientation="landscape"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7BD9A-AB90-4B38-9478-72C74D8761BC}">
  <sheetPr>
    <pageSetUpPr fitToPage="1"/>
  </sheetPr>
  <dimension ref="A1:AI266"/>
  <sheetViews>
    <sheetView zoomScale="66" zoomScaleNormal="90" workbookViewId="0">
      <selection activeCell="G22" sqref="G22"/>
    </sheetView>
  </sheetViews>
  <sheetFormatPr defaultColWidth="9.140625" defaultRowHeight="15" x14ac:dyDescent="0.25"/>
  <cols>
    <col min="1" max="1" width="20.7109375" style="91" customWidth="1"/>
    <col min="2" max="2" width="30" style="91" customWidth="1"/>
    <col min="3" max="3" width="14.7109375" style="91" customWidth="1"/>
    <col min="4" max="4" width="17.140625" style="91" customWidth="1"/>
    <col min="5" max="5" width="11.42578125" style="91" customWidth="1"/>
    <col min="6" max="6" width="20.28515625" style="91" customWidth="1"/>
    <col min="7" max="7" width="13.5703125" style="91" customWidth="1"/>
    <col min="8" max="8" width="14.28515625" style="91" customWidth="1"/>
    <col min="9" max="9" width="12.28515625" style="91" customWidth="1"/>
    <col min="10" max="10" width="14" style="91" customWidth="1"/>
    <col min="11" max="11" width="13" style="91" customWidth="1"/>
    <col min="12" max="12" width="16" style="91" customWidth="1"/>
    <col min="13" max="13" width="14.42578125" style="91" customWidth="1"/>
    <col min="14" max="20" width="25.7109375" style="91" customWidth="1"/>
    <col min="21" max="22" width="12.28515625" style="91" customWidth="1"/>
    <col min="23" max="35" width="25.7109375" style="91" customWidth="1"/>
    <col min="36" max="16384" width="9.140625" style="91"/>
  </cols>
  <sheetData>
    <row r="1" spans="1:12" x14ac:dyDescent="0.25">
      <c r="A1" s="139" t="s">
        <v>2904</v>
      </c>
      <c r="B1" s="139"/>
      <c r="C1" s="139"/>
    </row>
    <row r="2" spans="1:12" x14ac:dyDescent="0.25">
      <c r="A2" s="139"/>
      <c r="B2" s="139"/>
      <c r="C2" s="139"/>
    </row>
    <row r="4" spans="1:12" ht="60" x14ac:dyDescent="0.25">
      <c r="A4" s="32" t="s">
        <v>9049</v>
      </c>
      <c r="B4" s="32" t="s">
        <v>5</v>
      </c>
      <c r="C4" s="32" t="s">
        <v>516</v>
      </c>
      <c r="D4" s="32" t="s">
        <v>517</v>
      </c>
      <c r="E4" s="32" t="s">
        <v>518</v>
      </c>
      <c r="F4" s="33" t="s">
        <v>529</v>
      </c>
      <c r="G4" s="33" t="s">
        <v>527</v>
      </c>
      <c r="H4" s="33" t="s">
        <v>2627</v>
      </c>
      <c r="I4" s="34" t="s">
        <v>528</v>
      </c>
      <c r="J4" s="34" t="s">
        <v>2628</v>
      </c>
      <c r="K4" s="132" t="s">
        <v>8294</v>
      </c>
      <c r="L4" s="133" t="s">
        <v>8325</v>
      </c>
    </row>
    <row r="5" spans="1:12" x14ac:dyDescent="0.25">
      <c r="A5" s="13" t="s">
        <v>8329</v>
      </c>
      <c r="B5" s="135" t="s">
        <v>7689</v>
      </c>
      <c r="C5" s="135" t="s">
        <v>2629</v>
      </c>
      <c r="D5" s="135" t="s">
        <v>7802</v>
      </c>
      <c r="E5" s="21">
        <v>44154</v>
      </c>
      <c r="F5" s="26" t="s">
        <v>519</v>
      </c>
      <c r="G5" s="18" t="s">
        <v>538</v>
      </c>
      <c r="H5" s="24" t="s">
        <v>2631</v>
      </c>
      <c r="I5" s="18" t="s">
        <v>2632</v>
      </c>
      <c r="J5" s="24" t="s">
        <v>2631</v>
      </c>
      <c r="K5" s="18" t="s">
        <v>8246</v>
      </c>
      <c r="L5" s="18" t="s">
        <v>8240</v>
      </c>
    </row>
    <row r="6" spans="1:12" x14ac:dyDescent="0.25">
      <c r="A6" s="13" t="s">
        <v>8330</v>
      </c>
      <c r="B6" s="135" t="s">
        <v>7506</v>
      </c>
      <c r="C6" s="135" t="s">
        <v>2629</v>
      </c>
      <c r="D6" s="135" t="s">
        <v>7600</v>
      </c>
      <c r="E6" s="21">
        <v>44154</v>
      </c>
      <c r="F6" s="26" t="s">
        <v>519</v>
      </c>
      <c r="G6" s="18" t="s">
        <v>538</v>
      </c>
      <c r="H6" s="24" t="s">
        <v>2631</v>
      </c>
      <c r="I6" s="18" t="s">
        <v>2632</v>
      </c>
      <c r="J6" s="24" t="s">
        <v>2631</v>
      </c>
      <c r="K6" s="18" t="s">
        <v>8246</v>
      </c>
      <c r="L6" s="18" t="s">
        <v>8239</v>
      </c>
    </row>
    <row r="7" spans="1:12" x14ac:dyDescent="0.25">
      <c r="A7" s="13" t="s">
        <v>8332</v>
      </c>
      <c r="B7" s="135" t="s">
        <v>7507</v>
      </c>
      <c r="C7" s="135" t="s">
        <v>2629</v>
      </c>
      <c r="D7" s="135" t="s">
        <v>7602</v>
      </c>
      <c r="E7" s="21">
        <v>44154</v>
      </c>
      <c r="F7" s="6" t="s">
        <v>519</v>
      </c>
      <c r="G7" s="18" t="s">
        <v>538</v>
      </c>
      <c r="H7" s="24" t="s">
        <v>2631</v>
      </c>
      <c r="I7" s="18" t="s">
        <v>2632</v>
      </c>
      <c r="J7" s="24" t="s">
        <v>2631</v>
      </c>
      <c r="K7" s="18" t="s">
        <v>8246</v>
      </c>
      <c r="L7" s="18" t="s">
        <v>8239</v>
      </c>
    </row>
    <row r="8" spans="1:12" x14ac:dyDescent="0.25">
      <c r="A8" s="13" t="s">
        <v>8333</v>
      </c>
      <c r="B8" s="135" t="s">
        <v>7766</v>
      </c>
      <c r="C8" s="135" t="s">
        <v>2715</v>
      </c>
      <c r="D8" s="135" t="s">
        <v>7965</v>
      </c>
      <c r="E8" s="21">
        <v>44154</v>
      </c>
      <c r="F8" s="26" t="s">
        <v>519</v>
      </c>
      <c r="G8" s="18" t="s">
        <v>538</v>
      </c>
      <c r="H8" s="24" t="s">
        <v>2631</v>
      </c>
      <c r="I8" s="18" t="s">
        <v>2641</v>
      </c>
      <c r="J8" s="24" t="s">
        <v>2631</v>
      </c>
      <c r="K8" s="18" t="s">
        <v>8246</v>
      </c>
      <c r="L8" s="18" t="s">
        <v>8241</v>
      </c>
    </row>
    <row r="9" spans="1:12" x14ac:dyDescent="0.25">
      <c r="A9" s="13" t="s">
        <v>8334</v>
      </c>
      <c r="B9" s="135" t="s">
        <v>7511</v>
      </c>
      <c r="C9" s="135" t="s">
        <v>2734</v>
      </c>
      <c r="D9" s="135" t="s">
        <v>7606</v>
      </c>
      <c r="E9" s="21">
        <v>44154</v>
      </c>
      <c r="F9" s="6" t="s">
        <v>519</v>
      </c>
      <c r="G9" s="18" t="s">
        <v>538</v>
      </c>
      <c r="H9" s="24" t="s">
        <v>2631</v>
      </c>
      <c r="I9" s="18" t="s">
        <v>2736</v>
      </c>
      <c r="J9" s="24" t="s">
        <v>2631</v>
      </c>
      <c r="K9" s="18" t="s">
        <v>8246</v>
      </c>
      <c r="L9" s="18" t="s">
        <v>8239</v>
      </c>
    </row>
    <row r="10" spans="1:12" x14ac:dyDescent="0.25">
      <c r="A10" s="13" t="s">
        <v>8336</v>
      </c>
      <c r="B10" s="135" t="s">
        <v>7708</v>
      </c>
      <c r="C10" s="135" t="s">
        <v>7844</v>
      </c>
      <c r="D10" s="135" t="s">
        <v>7845</v>
      </c>
      <c r="E10" s="21">
        <v>44154</v>
      </c>
      <c r="F10" s="26" t="s">
        <v>519</v>
      </c>
      <c r="G10" s="18" t="s">
        <v>538</v>
      </c>
      <c r="H10" s="24" t="s">
        <v>2631</v>
      </c>
      <c r="I10" s="18" t="s">
        <v>7777</v>
      </c>
      <c r="J10" s="24" t="s">
        <v>2631</v>
      </c>
      <c r="K10" s="18" t="s">
        <v>8246</v>
      </c>
      <c r="L10" s="18" t="s">
        <v>8318</v>
      </c>
    </row>
    <row r="11" spans="1:12" x14ac:dyDescent="0.25">
      <c r="A11" s="13" t="s">
        <v>8337</v>
      </c>
      <c r="B11" s="135" t="s">
        <v>7754</v>
      </c>
      <c r="C11" s="135" t="s">
        <v>2636</v>
      </c>
      <c r="D11" s="135" t="s">
        <v>7970</v>
      </c>
      <c r="E11" s="21">
        <v>44154</v>
      </c>
      <c r="F11" s="26" t="s">
        <v>519</v>
      </c>
      <c r="G11" s="18" t="s">
        <v>538</v>
      </c>
      <c r="H11" s="24" t="s">
        <v>2631</v>
      </c>
      <c r="I11" s="18" t="s">
        <v>2638</v>
      </c>
      <c r="J11" s="24" t="s">
        <v>2631</v>
      </c>
      <c r="K11" s="18" t="s">
        <v>8246</v>
      </c>
      <c r="L11" s="18" t="s">
        <v>8241</v>
      </c>
    </row>
    <row r="12" spans="1:12" x14ac:dyDescent="0.25">
      <c r="A12" s="13" t="s">
        <v>9030</v>
      </c>
      <c r="B12" s="135" t="s">
        <v>7410</v>
      </c>
      <c r="C12" s="135" t="s">
        <v>2649</v>
      </c>
      <c r="D12" s="135" t="s">
        <v>7572</v>
      </c>
      <c r="E12" s="21">
        <v>44154</v>
      </c>
      <c r="F12" s="6" t="s">
        <v>519</v>
      </c>
      <c r="G12" s="18" t="s">
        <v>538</v>
      </c>
      <c r="H12" s="24" t="s">
        <v>2631</v>
      </c>
      <c r="I12" s="18" t="s">
        <v>2650</v>
      </c>
      <c r="J12" s="18" t="s">
        <v>2631</v>
      </c>
      <c r="K12" s="18" t="s">
        <v>8246</v>
      </c>
      <c r="L12" s="18" t="s">
        <v>8238</v>
      </c>
    </row>
    <row r="13" spans="1:12" x14ac:dyDescent="0.25">
      <c r="A13" s="13" t="s">
        <v>8338</v>
      </c>
      <c r="B13" s="135" t="s">
        <v>7538</v>
      </c>
      <c r="C13" s="135" t="s">
        <v>2667</v>
      </c>
      <c r="D13" s="135" t="s">
        <v>7623</v>
      </c>
      <c r="E13" s="21">
        <v>44154</v>
      </c>
      <c r="F13" s="26" t="s">
        <v>519</v>
      </c>
      <c r="G13" s="18" t="s">
        <v>538</v>
      </c>
      <c r="H13" s="24" t="s">
        <v>2631</v>
      </c>
      <c r="I13" s="18" t="s">
        <v>2661</v>
      </c>
      <c r="J13" s="24" t="s">
        <v>2631</v>
      </c>
      <c r="K13" s="18" t="s">
        <v>8246</v>
      </c>
      <c r="L13" s="18" t="s">
        <v>8239</v>
      </c>
    </row>
    <row r="14" spans="1:12" x14ac:dyDescent="0.25">
      <c r="A14" s="13" t="s">
        <v>8358</v>
      </c>
      <c r="B14" s="135" t="s">
        <v>6666</v>
      </c>
      <c r="C14" s="135" t="s">
        <v>2639</v>
      </c>
      <c r="D14" s="135" t="s">
        <v>7444</v>
      </c>
      <c r="E14" s="21">
        <v>44154</v>
      </c>
      <c r="F14" s="6" t="s">
        <v>519</v>
      </c>
      <c r="G14" s="18" t="s">
        <v>538</v>
      </c>
      <c r="H14" s="24" t="s">
        <v>2631</v>
      </c>
      <c r="I14" s="18" t="s">
        <v>2641</v>
      </c>
      <c r="J14" s="24" t="s">
        <v>2631</v>
      </c>
      <c r="K14" s="18" t="s">
        <v>8246</v>
      </c>
      <c r="L14" s="18" t="s">
        <v>8237</v>
      </c>
    </row>
    <row r="15" spans="1:12" x14ac:dyDescent="0.25">
      <c r="A15" s="13" t="s">
        <v>8359</v>
      </c>
      <c r="B15" s="135" t="s">
        <v>7416</v>
      </c>
      <c r="C15" s="135" t="s">
        <v>2629</v>
      </c>
      <c r="D15" s="135" t="s">
        <v>7553</v>
      </c>
      <c r="E15" s="21">
        <v>44154</v>
      </c>
      <c r="F15" s="6" t="s">
        <v>519</v>
      </c>
      <c r="G15" s="18" t="s">
        <v>538</v>
      </c>
      <c r="H15" s="24" t="s">
        <v>2631</v>
      </c>
      <c r="I15" s="18" t="s">
        <v>2632</v>
      </c>
      <c r="J15" s="24" t="s">
        <v>2631</v>
      </c>
      <c r="K15" s="18" t="s">
        <v>8246</v>
      </c>
      <c r="L15" s="18" t="s">
        <v>8238</v>
      </c>
    </row>
    <row r="16" spans="1:12" x14ac:dyDescent="0.25">
      <c r="A16" s="13" t="s">
        <v>8360</v>
      </c>
      <c r="B16" s="135" t="s">
        <v>7764</v>
      </c>
      <c r="C16" s="135" t="s">
        <v>2693</v>
      </c>
      <c r="D16" s="135" t="s">
        <v>7955</v>
      </c>
      <c r="E16" s="21">
        <v>44154</v>
      </c>
      <c r="F16" s="6" t="s">
        <v>519</v>
      </c>
      <c r="G16" s="18" t="s">
        <v>538</v>
      </c>
      <c r="H16" s="24" t="s">
        <v>2631</v>
      </c>
      <c r="I16" s="18" t="s">
        <v>2695</v>
      </c>
      <c r="J16" s="24" t="s">
        <v>2631</v>
      </c>
      <c r="K16" s="18" t="s">
        <v>8246</v>
      </c>
      <c r="L16" s="18" t="s">
        <v>8241</v>
      </c>
    </row>
    <row r="17" spans="1:12" x14ac:dyDescent="0.25">
      <c r="A17" s="13" t="s">
        <v>8362</v>
      </c>
      <c r="B17" s="18" t="s">
        <v>5429</v>
      </c>
      <c r="C17" s="18" t="s">
        <v>229</v>
      </c>
      <c r="D17" s="18" t="s">
        <v>7446</v>
      </c>
      <c r="E17" s="21">
        <v>44154</v>
      </c>
      <c r="F17" s="80" t="s">
        <v>519</v>
      </c>
      <c r="G17" s="18" t="s">
        <v>538</v>
      </c>
      <c r="H17" s="24" t="s">
        <v>2631</v>
      </c>
      <c r="I17" s="18" t="s">
        <v>2632</v>
      </c>
      <c r="J17" s="24" t="s">
        <v>2631</v>
      </c>
      <c r="K17" s="18" t="s">
        <v>8246</v>
      </c>
      <c r="L17" s="18" t="s">
        <v>8237</v>
      </c>
    </row>
    <row r="18" spans="1:12" x14ac:dyDescent="0.25">
      <c r="A18" s="13" t="s">
        <v>8363</v>
      </c>
      <c r="B18" s="18" t="s">
        <v>5725</v>
      </c>
      <c r="C18" s="18" t="s">
        <v>2676</v>
      </c>
      <c r="D18" s="18" t="s">
        <v>7499</v>
      </c>
      <c r="E18" s="21">
        <v>44154</v>
      </c>
      <c r="F18" s="80" t="s">
        <v>519</v>
      </c>
      <c r="G18" s="18" t="s">
        <v>538</v>
      </c>
      <c r="H18" s="24" t="s">
        <v>2631</v>
      </c>
      <c r="I18" s="18" t="s">
        <v>2678</v>
      </c>
      <c r="J18" s="24" t="s">
        <v>2631</v>
      </c>
      <c r="K18" s="18" t="s">
        <v>8246</v>
      </c>
      <c r="L18" s="18" t="s">
        <v>8237</v>
      </c>
    </row>
    <row r="19" spans="1:12" x14ac:dyDescent="0.25">
      <c r="A19" s="13" t="s">
        <v>8364</v>
      </c>
      <c r="B19" s="18" t="s">
        <v>7517</v>
      </c>
      <c r="C19" s="18" t="s">
        <v>2636</v>
      </c>
      <c r="D19" s="18" t="s">
        <v>7608</v>
      </c>
      <c r="E19" s="21">
        <v>44154</v>
      </c>
      <c r="F19" s="80" t="s">
        <v>519</v>
      </c>
      <c r="G19" s="18" t="s">
        <v>538</v>
      </c>
      <c r="H19" s="24" t="s">
        <v>2631</v>
      </c>
      <c r="I19" s="18" t="s">
        <v>2638</v>
      </c>
      <c r="J19" s="24" t="s">
        <v>2631</v>
      </c>
      <c r="K19" s="18" t="s">
        <v>8246</v>
      </c>
      <c r="L19" s="18" t="s">
        <v>8239</v>
      </c>
    </row>
    <row r="20" spans="1:12" x14ac:dyDescent="0.25">
      <c r="A20" s="13" t="s">
        <v>8563</v>
      </c>
      <c r="B20" s="18" t="s">
        <v>7751</v>
      </c>
      <c r="C20" s="18" t="s">
        <v>2636</v>
      </c>
      <c r="D20" s="18" t="s">
        <v>7974</v>
      </c>
      <c r="E20" s="21">
        <v>44154</v>
      </c>
      <c r="F20" s="80" t="s">
        <v>519</v>
      </c>
      <c r="G20" s="18" t="s">
        <v>538</v>
      </c>
      <c r="H20" s="24" t="s">
        <v>2631</v>
      </c>
      <c r="I20" s="18" t="s">
        <v>2638</v>
      </c>
      <c r="J20" s="24" t="s">
        <v>2631</v>
      </c>
      <c r="K20" s="18" t="s">
        <v>8246</v>
      </c>
      <c r="L20" s="18" t="s">
        <v>8241</v>
      </c>
    </row>
    <row r="21" spans="1:12" x14ac:dyDescent="0.25">
      <c r="A21" s="13" t="s">
        <v>8564</v>
      </c>
      <c r="B21" s="18" t="s">
        <v>7694</v>
      </c>
      <c r="C21" s="18" t="s">
        <v>62</v>
      </c>
      <c r="D21" s="18" t="s">
        <v>7830</v>
      </c>
      <c r="E21" s="21">
        <v>44154</v>
      </c>
      <c r="F21" s="80" t="s">
        <v>519</v>
      </c>
      <c r="G21" s="18" t="s">
        <v>538</v>
      </c>
      <c r="H21" s="24" t="s">
        <v>2631</v>
      </c>
      <c r="I21" s="18" t="s">
        <v>2683</v>
      </c>
      <c r="J21" s="24" t="s">
        <v>2631</v>
      </c>
      <c r="K21" s="18" t="s">
        <v>8246</v>
      </c>
      <c r="L21" s="18" t="s">
        <v>8240</v>
      </c>
    </row>
    <row r="22" spans="1:12" x14ac:dyDescent="0.25">
      <c r="A22" s="13" t="s">
        <v>8367</v>
      </c>
      <c r="B22" s="18" t="s">
        <v>7742</v>
      </c>
      <c r="C22" s="18" t="s">
        <v>2679</v>
      </c>
      <c r="D22" s="18" t="s">
        <v>7978</v>
      </c>
      <c r="E22" s="21">
        <v>44154</v>
      </c>
      <c r="F22" s="80" t="s">
        <v>519</v>
      </c>
      <c r="G22" s="18" t="s">
        <v>538</v>
      </c>
      <c r="H22" s="24" t="s">
        <v>2631</v>
      </c>
      <c r="I22" s="18" t="s">
        <v>545</v>
      </c>
      <c r="J22" s="24" t="s">
        <v>2631</v>
      </c>
      <c r="K22" s="18" t="s">
        <v>8246</v>
      </c>
      <c r="L22" s="18" t="s">
        <v>8241</v>
      </c>
    </row>
    <row r="23" spans="1:12" x14ac:dyDescent="0.25">
      <c r="A23" s="13" t="s">
        <v>8386</v>
      </c>
      <c r="B23" s="18" t="s">
        <v>7648</v>
      </c>
      <c r="C23" s="18" t="s">
        <v>2734</v>
      </c>
      <c r="D23" s="18" t="s">
        <v>7796</v>
      </c>
      <c r="E23" s="21">
        <v>44154</v>
      </c>
      <c r="F23" s="80" t="s">
        <v>519</v>
      </c>
      <c r="G23" s="18" t="s">
        <v>538</v>
      </c>
      <c r="H23" s="24" t="s">
        <v>2631</v>
      </c>
      <c r="I23" s="18" t="s">
        <v>2736</v>
      </c>
      <c r="J23" s="24" t="s">
        <v>2631</v>
      </c>
      <c r="K23" s="18" t="s">
        <v>8246</v>
      </c>
      <c r="L23" s="18" t="s">
        <v>8240</v>
      </c>
    </row>
    <row r="24" spans="1:12" x14ac:dyDescent="0.25">
      <c r="A24" s="13" t="s">
        <v>8387</v>
      </c>
      <c r="B24" s="18" t="s">
        <v>7415</v>
      </c>
      <c r="C24" s="18" t="s">
        <v>2629</v>
      </c>
      <c r="D24" s="18" t="s">
        <v>7547</v>
      </c>
      <c r="E24" s="21">
        <v>44154</v>
      </c>
      <c r="F24" s="80" t="s">
        <v>519</v>
      </c>
      <c r="G24" s="18" t="s">
        <v>538</v>
      </c>
      <c r="H24" s="24" t="s">
        <v>2631</v>
      </c>
      <c r="I24" s="18" t="s">
        <v>2632</v>
      </c>
      <c r="J24" s="24" t="s">
        <v>2631</v>
      </c>
      <c r="K24" s="18" t="s">
        <v>8246</v>
      </c>
      <c r="L24" s="18" t="s">
        <v>8238</v>
      </c>
    </row>
    <row r="25" spans="1:12" x14ac:dyDescent="0.25">
      <c r="A25" s="13" t="s">
        <v>8389</v>
      </c>
      <c r="B25" s="18" t="s">
        <v>7673</v>
      </c>
      <c r="C25" s="18" t="s">
        <v>117</v>
      </c>
      <c r="D25" s="18" t="s">
        <v>7797</v>
      </c>
      <c r="E25" s="21">
        <v>44154</v>
      </c>
      <c r="F25" s="80" t="s">
        <v>519</v>
      </c>
      <c r="G25" s="18" t="s">
        <v>538</v>
      </c>
      <c r="H25" s="24" t="s">
        <v>2631</v>
      </c>
      <c r="I25" s="18" t="s">
        <v>2697</v>
      </c>
      <c r="J25" s="24" t="s">
        <v>2631</v>
      </c>
      <c r="K25" s="18" t="s">
        <v>8246</v>
      </c>
      <c r="L25" s="18" t="s">
        <v>8240</v>
      </c>
    </row>
    <row r="26" spans="1:12" x14ac:dyDescent="0.25">
      <c r="A26" s="13" t="s">
        <v>8390</v>
      </c>
      <c r="B26" s="18" t="s">
        <v>6713</v>
      </c>
      <c r="C26" s="18" t="s">
        <v>2659</v>
      </c>
      <c r="D26" s="18" t="s">
        <v>7442</v>
      </c>
      <c r="E26" s="21">
        <v>44154</v>
      </c>
      <c r="F26" s="80" t="s">
        <v>519</v>
      </c>
      <c r="G26" s="18" t="s">
        <v>538</v>
      </c>
      <c r="H26" s="24" t="s">
        <v>2631</v>
      </c>
      <c r="I26" s="18" t="s">
        <v>2661</v>
      </c>
      <c r="J26" s="24" t="s">
        <v>2631</v>
      </c>
      <c r="K26" s="18" t="s">
        <v>8246</v>
      </c>
      <c r="L26" s="18" t="s">
        <v>8237</v>
      </c>
    </row>
    <row r="27" spans="1:12" x14ac:dyDescent="0.25">
      <c r="A27" s="135" t="s">
        <v>8392</v>
      </c>
      <c r="B27" s="18" t="s">
        <v>7652</v>
      </c>
      <c r="C27" s="18" t="s">
        <v>2676</v>
      </c>
      <c r="D27" s="18" t="s">
        <v>7818</v>
      </c>
      <c r="E27" s="21">
        <v>44154</v>
      </c>
      <c r="F27" s="80" t="s">
        <v>519</v>
      </c>
      <c r="G27" s="18" t="s">
        <v>538</v>
      </c>
      <c r="H27" s="24" t="s">
        <v>2631</v>
      </c>
      <c r="I27" s="18" t="s">
        <v>2678</v>
      </c>
      <c r="J27" s="18" t="s">
        <v>2631</v>
      </c>
      <c r="K27" s="18" t="s">
        <v>8246</v>
      </c>
      <c r="L27" s="18" t="s">
        <v>8240</v>
      </c>
    </row>
    <row r="28" spans="1:12" x14ac:dyDescent="0.25">
      <c r="A28" s="135" t="s">
        <v>8393</v>
      </c>
      <c r="B28" s="18" t="s">
        <v>7719</v>
      </c>
      <c r="C28" s="18" t="s">
        <v>2649</v>
      </c>
      <c r="D28" s="18" t="s">
        <v>7976</v>
      </c>
      <c r="E28" s="21">
        <v>44154</v>
      </c>
      <c r="F28" s="80" t="s">
        <v>519</v>
      </c>
      <c r="G28" s="18" t="s">
        <v>538</v>
      </c>
      <c r="H28" s="24" t="s">
        <v>2631</v>
      </c>
      <c r="I28" s="18" t="s">
        <v>2650</v>
      </c>
      <c r="J28" s="24" t="s">
        <v>2631</v>
      </c>
      <c r="K28" s="18" t="s">
        <v>8246</v>
      </c>
      <c r="L28" s="18" t="s">
        <v>8241</v>
      </c>
    </row>
    <row r="29" spans="1:12" x14ac:dyDescent="0.25">
      <c r="A29" s="135" t="s">
        <v>8394</v>
      </c>
      <c r="B29" s="18" t="s">
        <v>7714</v>
      </c>
      <c r="C29" s="18" t="s">
        <v>7844</v>
      </c>
      <c r="D29" s="18" t="s">
        <v>7849</v>
      </c>
      <c r="E29" s="21">
        <v>44154</v>
      </c>
      <c r="F29" s="80" t="s">
        <v>519</v>
      </c>
      <c r="G29" s="18" t="s">
        <v>538</v>
      </c>
      <c r="H29" s="24" t="s">
        <v>2631</v>
      </c>
      <c r="I29" s="18" t="s">
        <v>7777</v>
      </c>
      <c r="J29" s="24" t="s">
        <v>2631</v>
      </c>
      <c r="K29" s="18" t="s">
        <v>8246</v>
      </c>
      <c r="L29" s="18" t="s">
        <v>8240</v>
      </c>
    </row>
    <row r="30" spans="1:12" x14ac:dyDescent="0.25">
      <c r="A30" s="135" t="s">
        <v>9033</v>
      </c>
      <c r="B30" s="18" t="s">
        <v>7513</v>
      </c>
      <c r="C30" s="18" t="s">
        <v>2679</v>
      </c>
      <c r="D30" s="18" t="s">
        <v>7626</v>
      </c>
      <c r="E30" s="21">
        <v>44154</v>
      </c>
      <c r="F30" s="80" t="s">
        <v>519</v>
      </c>
      <c r="G30" s="18" t="s">
        <v>538</v>
      </c>
      <c r="H30" s="24" t="s">
        <v>2631</v>
      </c>
      <c r="I30" s="18" t="s">
        <v>545</v>
      </c>
      <c r="J30" s="18" t="s">
        <v>2631</v>
      </c>
      <c r="K30" s="18" t="s">
        <v>8246</v>
      </c>
      <c r="L30" s="18" t="s">
        <v>8239</v>
      </c>
    </row>
    <row r="31" spans="1:12" x14ac:dyDescent="0.25">
      <c r="A31" s="135" t="s">
        <v>8395</v>
      </c>
      <c r="B31" s="18" t="s">
        <v>7529</v>
      </c>
      <c r="C31" s="18" t="s">
        <v>62</v>
      </c>
      <c r="D31" s="18" t="s">
        <v>7627</v>
      </c>
      <c r="E31" s="21">
        <v>44154</v>
      </c>
      <c r="F31" s="80" t="s">
        <v>519</v>
      </c>
      <c r="G31" s="18" t="s">
        <v>538</v>
      </c>
      <c r="H31" s="24" t="s">
        <v>2631</v>
      </c>
      <c r="I31" s="18" t="s">
        <v>2683</v>
      </c>
      <c r="J31" s="24" t="s">
        <v>2631</v>
      </c>
      <c r="K31" s="18" t="s">
        <v>8246</v>
      </c>
      <c r="L31" s="18" t="s">
        <v>8239</v>
      </c>
    </row>
    <row r="32" spans="1:12" x14ac:dyDescent="0.25">
      <c r="A32" s="13" t="s">
        <v>8415</v>
      </c>
      <c r="B32" s="135" t="s">
        <v>6646</v>
      </c>
      <c r="C32" s="135" t="s">
        <v>2639</v>
      </c>
      <c r="D32" s="135" t="s">
        <v>7494</v>
      </c>
      <c r="E32" s="21">
        <v>44154</v>
      </c>
      <c r="F32" s="6" t="s">
        <v>519</v>
      </c>
      <c r="G32" s="18" t="s">
        <v>538</v>
      </c>
      <c r="H32" s="24" t="s">
        <v>2631</v>
      </c>
      <c r="I32" s="18" t="s">
        <v>2641</v>
      </c>
      <c r="J32" s="24" t="s">
        <v>2631</v>
      </c>
      <c r="K32" s="18" t="s">
        <v>8246</v>
      </c>
      <c r="L32" s="18" t="s">
        <v>8237</v>
      </c>
    </row>
    <row r="33" spans="1:12" x14ac:dyDescent="0.25">
      <c r="A33" s="13" t="s">
        <v>8416</v>
      </c>
      <c r="B33" s="135" t="s">
        <v>7419</v>
      </c>
      <c r="C33" s="135" t="s">
        <v>2734</v>
      </c>
      <c r="D33" s="135" t="s">
        <v>7552</v>
      </c>
      <c r="E33" s="21">
        <v>44154</v>
      </c>
      <c r="F33" s="6" t="s">
        <v>519</v>
      </c>
      <c r="G33" s="18" t="s">
        <v>538</v>
      </c>
      <c r="H33" s="24" t="s">
        <v>2631</v>
      </c>
      <c r="I33" s="18" t="s">
        <v>2736</v>
      </c>
      <c r="J33" s="24" t="s">
        <v>2631</v>
      </c>
      <c r="K33" s="18" t="s">
        <v>8246</v>
      </c>
      <c r="L33" s="18" t="s">
        <v>8238</v>
      </c>
    </row>
    <row r="34" spans="1:12" x14ac:dyDescent="0.25">
      <c r="A34" s="13" t="s">
        <v>8417</v>
      </c>
      <c r="B34" s="135" t="s">
        <v>7434</v>
      </c>
      <c r="C34" s="135" t="s">
        <v>2659</v>
      </c>
      <c r="D34" s="135" t="s">
        <v>7545</v>
      </c>
      <c r="E34" s="21">
        <v>44154</v>
      </c>
      <c r="F34" s="26" t="s">
        <v>519</v>
      </c>
      <c r="G34" s="18" t="s">
        <v>538</v>
      </c>
      <c r="H34" s="24" t="s">
        <v>2631</v>
      </c>
      <c r="I34" s="18" t="s">
        <v>2661</v>
      </c>
      <c r="J34" s="24" t="s">
        <v>2631</v>
      </c>
      <c r="K34" s="18" t="s">
        <v>8246</v>
      </c>
      <c r="L34" s="18" t="s">
        <v>8238</v>
      </c>
    </row>
    <row r="35" spans="1:12" x14ac:dyDescent="0.25">
      <c r="A35" s="13" t="s">
        <v>8419</v>
      </c>
      <c r="B35" s="135" t="s">
        <v>7414</v>
      </c>
      <c r="C35" s="135" t="s">
        <v>2629</v>
      </c>
      <c r="D35" s="135" t="s">
        <v>7549</v>
      </c>
      <c r="E35" s="21">
        <v>44154</v>
      </c>
      <c r="F35" s="26" t="s">
        <v>519</v>
      </c>
      <c r="G35" s="18" t="s">
        <v>538</v>
      </c>
      <c r="H35" s="24" t="s">
        <v>2631</v>
      </c>
      <c r="I35" s="18" t="s">
        <v>2632</v>
      </c>
      <c r="J35" s="24" t="s">
        <v>2631</v>
      </c>
      <c r="K35" s="18" t="s">
        <v>8246</v>
      </c>
      <c r="L35" s="18" t="s">
        <v>8238</v>
      </c>
    </row>
    <row r="36" spans="1:12" x14ac:dyDescent="0.25">
      <c r="A36" s="13" t="s">
        <v>8420</v>
      </c>
      <c r="B36" s="135" t="s">
        <v>7431</v>
      </c>
      <c r="C36" s="135" t="s">
        <v>2715</v>
      </c>
      <c r="D36" s="135" t="s">
        <v>7560</v>
      </c>
      <c r="E36" s="21">
        <v>44154</v>
      </c>
      <c r="F36" s="26" t="s">
        <v>519</v>
      </c>
      <c r="G36" s="18" t="s">
        <v>538</v>
      </c>
      <c r="H36" s="24" t="s">
        <v>2631</v>
      </c>
      <c r="I36" s="18" t="s">
        <v>2641</v>
      </c>
      <c r="J36" s="24" t="s">
        <v>2631</v>
      </c>
      <c r="K36" s="18" t="s">
        <v>8246</v>
      </c>
      <c r="L36" s="18" t="s">
        <v>8238</v>
      </c>
    </row>
    <row r="37" spans="1:12" x14ac:dyDescent="0.25">
      <c r="A37" s="13" t="s">
        <v>8421</v>
      </c>
      <c r="B37" s="135" t="s">
        <v>5713</v>
      </c>
      <c r="C37" s="135" t="s">
        <v>2676</v>
      </c>
      <c r="D37" s="135" t="s">
        <v>7454</v>
      </c>
      <c r="E37" s="21">
        <v>44154</v>
      </c>
      <c r="F37" s="6" t="s">
        <v>519</v>
      </c>
      <c r="G37" s="18" t="s">
        <v>538</v>
      </c>
      <c r="H37" s="24" t="s">
        <v>2631</v>
      </c>
      <c r="I37" s="18" t="s">
        <v>2678</v>
      </c>
      <c r="J37" s="24" t="s">
        <v>2631</v>
      </c>
      <c r="K37" s="18" t="s">
        <v>8246</v>
      </c>
      <c r="L37" s="18" t="s">
        <v>8237</v>
      </c>
    </row>
    <row r="38" spans="1:12" x14ac:dyDescent="0.25">
      <c r="A38" s="13" t="s">
        <v>8422</v>
      </c>
      <c r="B38" s="135" t="s">
        <v>7669</v>
      </c>
      <c r="C38" s="135" t="s">
        <v>283</v>
      </c>
      <c r="D38" s="135" t="s">
        <v>7827</v>
      </c>
      <c r="E38" s="21">
        <v>44154</v>
      </c>
      <c r="F38" s="26" t="s">
        <v>519</v>
      </c>
      <c r="G38" s="18" t="s">
        <v>538</v>
      </c>
      <c r="H38" s="24" t="s">
        <v>2631</v>
      </c>
      <c r="I38" s="18" t="s">
        <v>2697</v>
      </c>
      <c r="J38" s="24" t="s">
        <v>2631</v>
      </c>
      <c r="K38" s="18" t="s">
        <v>8246</v>
      </c>
      <c r="L38" s="18" t="s">
        <v>8240</v>
      </c>
    </row>
    <row r="39" spans="1:12" x14ac:dyDescent="0.25">
      <c r="A39" s="13" t="s">
        <v>8572</v>
      </c>
      <c r="B39" s="135" t="s">
        <v>7670</v>
      </c>
      <c r="C39" s="135" t="s">
        <v>283</v>
      </c>
      <c r="D39" s="135" t="s">
        <v>7826</v>
      </c>
      <c r="E39" s="21">
        <v>44154</v>
      </c>
      <c r="F39" s="6" t="s">
        <v>519</v>
      </c>
      <c r="G39" s="18" t="s">
        <v>538</v>
      </c>
      <c r="H39" s="24" t="s">
        <v>2631</v>
      </c>
      <c r="I39" s="18" t="s">
        <v>2697</v>
      </c>
      <c r="J39" s="18" t="s">
        <v>2631</v>
      </c>
      <c r="K39" s="18" t="s">
        <v>8246</v>
      </c>
      <c r="L39" s="18" t="s">
        <v>8240</v>
      </c>
    </row>
    <row r="40" spans="1:12" x14ac:dyDescent="0.25">
      <c r="A40" s="13" t="s">
        <v>8423</v>
      </c>
      <c r="B40" s="135" t="s">
        <v>7539</v>
      </c>
      <c r="C40" s="135" t="s">
        <v>2667</v>
      </c>
      <c r="D40" s="135" t="s">
        <v>7629</v>
      </c>
      <c r="E40" s="21">
        <v>44154</v>
      </c>
      <c r="F40" s="6" t="s">
        <v>519</v>
      </c>
      <c r="G40" s="18" t="s">
        <v>538</v>
      </c>
      <c r="H40" s="24" t="s">
        <v>2631</v>
      </c>
      <c r="I40" s="18" t="s">
        <v>2661</v>
      </c>
      <c r="J40" s="24" t="s">
        <v>2631</v>
      </c>
      <c r="K40" s="18" t="s">
        <v>8246</v>
      </c>
      <c r="L40" s="18" t="s">
        <v>8239</v>
      </c>
    </row>
    <row r="41" spans="1:12" x14ac:dyDescent="0.25">
      <c r="A41" s="135" t="s">
        <v>8339</v>
      </c>
      <c r="B41" s="18" t="s">
        <v>7666</v>
      </c>
      <c r="C41" s="18" t="s">
        <v>2639</v>
      </c>
      <c r="D41" s="18" t="s">
        <v>7793</v>
      </c>
      <c r="E41" s="21">
        <v>44154</v>
      </c>
      <c r="F41" s="80" t="s">
        <v>520</v>
      </c>
      <c r="G41" s="18" t="s">
        <v>538</v>
      </c>
      <c r="H41" s="24" t="s">
        <v>2631</v>
      </c>
      <c r="I41" s="18" t="s">
        <v>2641</v>
      </c>
      <c r="J41" s="24" t="s">
        <v>2631</v>
      </c>
      <c r="K41" s="18" t="s">
        <v>8246</v>
      </c>
      <c r="L41" s="18" t="s">
        <v>8240</v>
      </c>
    </row>
    <row r="42" spans="1:12" x14ac:dyDescent="0.25">
      <c r="A42" s="135" t="s">
        <v>8340</v>
      </c>
      <c r="B42" s="18" t="s">
        <v>7930</v>
      </c>
      <c r="C42" s="18" t="s">
        <v>2810</v>
      </c>
      <c r="D42" s="18" t="s">
        <v>9121</v>
      </c>
      <c r="E42" s="21">
        <v>44154</v>
      </c>
      <c r="F42" s="80" t="s">
        <v>520</v>
      </c>
      <c r="G42" s="18" t="s">
        <v>538</v>
      </c>
      <c r="H42" s="24" t="s">
        <v>2631</v>
      </c>
      <c r="I42" s="18" t="s">
        <v>2793</v>
      </c>
      <c r="J42" s="24" t="s">
        <v>2631</v>
      </c>
      <c r="K42" s="18" t="s">
        <v>8246</v>
      </c>
      <c r="L42" s="18" t="s">
        <v>8242</v>
      </c>
    </row>
    <row r="43" spans="1:12" x14ac:dyDescent="0.25">
      <c r="A43" s="135" t="s">
        <v>8341</v>
      </c>
      <c r="B43" s="18" t="s">
        <v>7690</v>
      </c>
      <c r="C43" s="18" t="s">
        <v>2629</v>
      </c>
      <c r="D43" s="18" t="s">
        <v>7815</v>
      </c>
      <c r="E43" s="21">
        <v>44154</v>
      </c>
      <c r="F43" s="80" t="s">
        <v>520</v>
      </c>
      <c r="G43" s="18" t="s">
        <v>538</v>
      </c>
      <c r="H43" s="24" t="s">
        <v>2631</v>
      </c>
      <c r="I43" s="18" t="s">
        <v>2632</v>
      </c>
      <c r="J43" s="24" t="s">
        <v>2631</v>
      </c>
      <c r="K43" s="18" t="s">
        <v>8246</v>
      </c>
      <c r="L43" s="18" t="s">
        <v>8240</v>
      </c>
    </row>
    <row r="44" spans="1:12" x14ac:dyDescent="0.25">
      <c r="A44" s="135" t="s">
        <v>8342</v>
      </c>
      <c r="B44" s="18" t="s">
        <v>7504</v>
      </c>
      <c r="C44" s="18" t="s">
        <v>2633</v>
      </c>
      <c r="D44" s="18" t="s">
        <v>7601</v>
      </c>
      <c r="E44" s="21">
        <v>44154</v>
      </c>
      <c r="F44" s="80" t="s">
        <v>520</v>
      </c>
      <c r="G44" s="18" t="s">
        <v>538</v>
      </c>
      <c r="H44" s="24" t="s">
        <v>2631</v>
      </c>
      <c r="I44" s="18" t="s">
        <v>2635</v>
      </c>
      <c r="J44" s="24" t="s">
        <v>2631</v>
      </c>
      <c r="K44" s="18" t="s">
        <v>8246</v>
      </c>
      <c r="L44" s="18" t="s">
        <v>8239</v>
      </c>
    </row>
    <row r="45" spans="1:12" x14ac:dyDescent="0.25">
      <c r="A45" s="135" t="s">
        <v>8343</v>
      </c>
      <c r="B45" s="18" t="s">
        <v>7640</v>
      </c>
      <c r="C45" s="18" t="s">
        <v>2820</v>
      </c>
      <c r="D45" s="18" t="s">
        <v>7803</v>
      </c>
      <c r="E45" s="21">
        <v>44154</v>
      </c>
      <c r="F45" s="80" t="s">
        <v>520</v>
      </c>
      <c r="G45" s="18" t="s">
        <v>538</v>
      </c>
      <c r="H45" s="24" t="s">
        <v>2631</v>
      </c>
      <c r="I45" s="18" t="s">
        <v>2793</v>
      </c>
      <c r="J45" s="24" t="s">
        <v>2631</v>
      </c>
      <c r="K45" s="18" t="s">
        <v>8246</v>
      </c>
      <c r="L45" s="18" t="s">
        <v>8240</v>
      </c>
    </row>
    <row r="46" spans="1:12" x14ac:dyDescent="0.25">
      <c r="A46" s="135" t="s">
        <v>8344</v>
      </c>
      <c r="B46" s="18" t="s">
        <v>5511</v>
      </c>
      <c r="C46" s="18" t="s">
        <v>2734</v>
      </c>
      <c r="D46" s="18" t="s">
        <v>7448</v>
      </c>
      <c r="E46" s="21">
        <v>44154</v>
      </c>
      <c r="F46" s="80" t="s">
        <v>520</v>
      </c>
      <c r="G46" s="18" t="s">
        <v>538</v>
      </c>
      <c r="H46" s="24" t="s">
        <v>2631</v>
      </c>
      <c r="I46" s="18" t="s">
        <v>2736</v>
      </c>
      <c r="J46" s="24" t="s">
        <v>2631</v>
      </c>
      <c r="K46" s="18" t="s">
        <v>8246</v>
      </c>
      <c r="L46" s="18" t="s">
        <v>8237</v>
      </c>
    </row>
    <row r="47" spans="1:12" x14ac:dyDescent="0.25">
      <c r="A47" s="135" t="s">
        <v>8346</v>
      </c>
      <c r="B47" s="18" t="s">
        <v>262</v>
      </c>
      <c r="C47" s="18" t="s">
        <v>229</v>
      </c>
      <c r="D47" s="18" t="s">
        <v>2875</v>
      </c>
      <c r="E47" s="21">
        <v>44154</v>
      </c>
      <c r="F47" s="80" t="s">
        <v>520</v>
      </c>
      <c r="G47" s="18" t="s">
        <v>538</v>
      </c>
      <c r="H47" s="24" t="s">
        <v>2631</v>
      </c>
      <c r="I47" s="18" t="s">
        <v>2632</v>
      </c>
      <c r="J47" s="24" t="s">
        <v>2631</v>
      </c>
      <c r="K47" s="18" t="s">
        <v>8246</v>
      </c>
      <c r="L47" s="18" t="s">
        <v>8234</v>
      </c>
    </row>
    <row r="48" spans="1:12" x14ac:dyDescent="0.25">
      <c r="A48" s="135" t="s">
        <v>8347</v>
      </c>
      <c r="B48" s="18" t="s">
        <v>7752</v>
      </c>
      <c r="C48" s="18" t="s">
        <v>2636</v>
      </c>
      <c r="D48" s="18" t="s">
        <v>7968</v>
      </c>
      <c r="E48" s="21">
        <v>44154</v>
      </c>
      <c r="F48" s="80" t="s">
        <v>520</v>
      </c>
      <c r="G48" s="18" t="s">
        <v>538</v>
      </c>
      <c r="H48" s="24" t="s">
        <v>2631</v>
      </c>
      <c r="I48" s="18" t="s">
        <v>2638</v>
      </c>
      <c r="J48" s="24" t="s">
        <v>2631</v>
      </c>
      <c r="K48" s="18" t="s">
        <v>8246</v>
      </c>
      <c r="L48" s="18" t="s">
        <v>8241</v>
      </c>
    </row>
    <row r="49" spans="1:12" x14ac:dyDescent="0.25">
      <c r="A49" s="135" t="s">
        <v>8348</v>
      </c>
      <c r="B49" s="18" t="s">
        <v>7760</v>
      </c>
      <c r="C49" s="18" t="s">
        <v>62</v>
      </c>
      <c r="D49" s="18" t="s">
        <v>7977</v>
      </c>
      <c r="E49" s="21">
        <v>44154</v>
      </c>
      <c r="F49" s="80" t="s">
        <v>520</v>
      </c>
      <c r="G49" s="18" t="s">
        <v>538</v>
      </c>
      <c r="H49" s="24" t="s">
        <v>2631</v>
      </c>
      <c r="I49" s="18" t="s">
        <v>2683</v>
      </c>
      <c r="J49" s="24" t="s">
        <v>2631</v>
      </c>
      <c r="K49" s="18" t="s">
        <v>8246</v>
      </c>
      <c r="L49" s="18" t="s">
        <v>8241</v>
      </c>
    </row>
    <row r="50" spans="1:12" x14ac:dyDescent="0.25">
      <c r="A50" s="135" t="s">
        <v>8350</v>
      </c>
      <c r="B50" s="18" t="s">
        <v>7720</v>
      </c>
      <c r="C50" s="18" t="s">
        <v>2649</v>
      </c>
      <c r="D50" s="18" t="s">
        <v>7972</v>
      </c>
      <c r="E50" s="21">
        <v>44154</v>
      </c>
      <c r="F50" s="80" t="s">
        <v>520</v>
      </c>
      <c r="G50" s="18" t="s">
        <v>538</v>
      </c>
      <c r="H50" s="24" t="s">
        <v>2631</v>
      </c>
      <c r="I50" s="18" t="s">
        <v>2650</v>
      </c>
      <c r="J50" s="24" t="s">
        <v>2631</v>
      </c>
      <c r="K50" s="18" t="s">
        <v>8246</v>
      </c>
      <c r="L50" s="18" t="s">
        <v>8241</v>
      </c>
    </row>
    <row r="51" spans="1:12" x14ac:dyDescent="0.25">
      <c r="A51" s="135" t="s">
        <v>8351</v>
      </c>
      <c r="B51" s="18" t="s">
        <v>7745</v>
      </c>
      <c r="C51" s="18" t="s">
        <v>7362</v>
      </c>
      <c r="D51" s="18" t="s">
        <v>7960</v>
      </c>
      <c r="E51" s="21">
        <v>44154</v>
      </c>
      <c r="F51" s="80" t="s">
        <v>520</v>
      </c>
      <c r="G51" s="18" t="s">
        <v>538</v>
      </c>
      <c r="H51" s="24" t="s">
        <v>2631</v>
      </c>
      <c r="I51" s="18" t="s">
        <v>7336</v>
      </c>
      <c r="J51" s="24" t="s">
        <v>2631</v>
      </c>
      <c r="K51" s="18" t="s">
        <v>8246</v>
      </c>
      <c r="L51" s="18" t="s">
        <v>8241</v>
      </c>
    </row>
    <row r="52" spans="1:12" x14ac:dyDescent="0.25">
      <c r="A52" s="135" t="s">
        <v>8353</v>
      </c>
      <c r="B52" s="18" t="s">
        <v>7516</v>
      </c>
      <c r="C52" s="18" t="s">
        <v>2636</v>
      </c>
      <c r="D52" s="18" t="s">
        <v>7620</v>
      </c>
      <c r="E52" s="21">
        <v>44154</v>
      </c>
      <c r="F52" s="80" t="s">
        <v>520</v>
      </c>
      <c r="G52" s="18" t="s">
        <v>538</v>
      </c>
      <c r="H52" s="24" t="s">
        <v>2631</v>
      </c>
      <c r="I52" s="18" t="s">
        <v>2638</v>
      </c>
      <c r="J52" s="24" t="s">
        <v>2631</v>
      </c>
      <c r="K52" s="18" t="s">
        <v>8246</v>
      </c>
      <c r="L52" s="18" t="s">
        <v>8239</v>
      </c>
    </row>
    <row r="53" spans="1:12" x14ac:dyDescent="0.25">
      <c r="A53" s="135" t="s">
        <v>8354</v>
      </c>
      <c r="B53" s="18" t="s">
        <v>7769</v>
      </c>
      <c r="C53" s="18" t="s">
        <v>2667</v>
      </c>
      <c r="D53" s="18" t="s">
        <v>7980</v>
      </c>
      <c r="E53" s="21">
        <v>44154</v>
      </c>
      <c r="F53" s="80" t="s">
        <v>520</v>
      </c>
      <c r="G53" s="18" t="s">
        <v>538</v>
      </c>
      <c r="H53" s="24" t="s">
        <v>2631</v>
      </c>
      <c r="I53" s="18" t="s">
        <v>2661</v>
      </c>
      <c r="J53" s="24" t="s">
        <v>2631</v>
      </c>
      <c r="K53" s="18" t="s">
        <v>8246</v>
      </c>
      <c r="L53" s="18" t="s">
        <v>8241</v>
      </c>
    </row>
    <row r="54" spans="1:12" x14ac:dyDescent="0.25">
      <c r="A54" s="135" t="s">
        <v>8591</v>
      </c>
      <c r="B54" s="18" t="s">
        <v>7412</v>
      </c>
      <c r="C54" s="18" t="s">
        <v>2649</v>
      </c>
      <c r="D54" s="18" t="s">
        <v>7568</v>
      </c>
      <c r="E54" s="21">
        <v>44154</v>
      </c>
      <c r="F54" s="80" t="s">
        <v>520</v>
      </c>
      <c r="G54" s="18" t="s">
        <v>538</v>
      </c>
      <c r="H54" s="24" t="s">
        <v>2631</v>
      </c>
      <c r="I54" s="18" t="s">
        <v>2650</v>
      </c>
      <c r="J54" s="18" t="s">
        <v>2631</v>
      </c>
      <c r="K54" s="18" t="s">
        <v>8246</v>
      </c>
      <c r="L54" s="18" t="s">
        <v>8238</v>
      </c>
    </row>
    <row r="55" spans="1:12" x14ac:dyDescent="0.25">
      <c r="A55" s="135" t="s">
        <v>8355</v>
      </c>
      <c r="B55" s="18" t="s">
        <v>7422</v>
      </c>
      <c r="C55" s="18" t="s">
        <v>62</v>
      </c>
      <c r="D55" s="18" t="s">
        <v>7570</v>
      </c>
      <c r="E55" s="21">
        <v>44154</v>
      </c>
      <c r="F55" s="80" t="s">
        <v>520</v>
      </c>
      <c r="G55" s="18" t="s">
        <v>538</v>
      </c>
      <c r="H55" s="24" t="s">
        <v>2631</v>
      </c>
      <c r="I55" s="18" t="s">
        <v>2683</v>
      </c>
      <c r="J55" s="24" t="s">
        <v>2631</v>
      </c>
      <c r="K55" s="18" t="s">
        <v>8246</v>
      </c>
      <c r="L55" s="18" t="s">
        <v>8238</v>
      </c>
    </row>
    <row r="56" spans="1:12" x14ac:dyDescent="0.25">
      <c r="A56" s="135" t="s">
        <v>8356</v>
      </c>
      <c r="B56" s="18" t="s">
        <v>7695</v>
      </c>
      <c r="C56" s="18" t="s">
        <v>62</v>
      </c>
      <c r="D56" s="18" t="s">
        <v>7828</v>
      </c>
      <c r="E56" s="21">
        <v>44154</v>
      </c>
      <c r="F56" s="80" t="s">
        <v>520</v>
      </c>
      <c r="G56" s="18" t="s">
        <v>538</v>
      </c>
      <c r="H56" s="24" t="s">
        <v>2631</v>
      </c>
      <c r="I56" s="18" t="s">
        <v>2683</v>
      </c>
      <c r="J56" s="24" t="s">
        <v>2631</v>
      </c>
      <c r="K56" s="18" t="s">
        <v>8246</v>
      </c>
      <c r="L56" s="18" t="s">
        <v>8240</v>
      </c>
    </row>
    <row r="57" spans="1:12" x14ac:dyDescent="0.25">
      <c r="A57" s="135" t="s">
        <v>8357</v>
      </c>
      <c r="B57" s="18" t="s">
        <v>7540</v>
      </c>
      <c r="C57" s="18" t="s">
        <v>2667</v>
      </c>
      <c r="D57" s="18" t="s">
        <v>7616</v>
      </c>
      <c r="E57" s="21">
        <v>44154</v>
      </c>
      <c r="F57" s="80" t="s">
        <v>520</v>
      </c>
      <c r="G57" s="18" t="s">
        <v>538</v>
      </c>
      <c r="H57" s="24" t="s">
        <v>2631</v>
      </c>
      <c r="I57" s="18" t="s">
        <v>2661</v>
      </c>
      <c r="J57" s="24" t="s">
        <v>2631</v>
      </c>
      <c r="K57" s="18" t="s">
        <v>8246</v>
      </c>
      <c r="L57" s="18" t="s">
        <v>8239</v>
      </c>
    </row>
    <row r="58" spans="1:12" x14ac:dyDescent="0.25">
      <c r="A58" s="13" t="s">
        <v>8368</v>
      </c>
      <c r="B58" s="135" t="s">
        <v>7535</v>
      </c>
      <c r="C58" s="135" t="s">
        <v>2715</v>
      </c>
      <c r="D58" s="135" t="s">
        <v>7612</v>
      </c>
      <c r="E58" s="21">
        <v>44154</v>
      </c>
      <c r="F58" s="6" t="s">
        <v>520</v>
      </c>
      <c r="G58" s="18" t="s">
        <v>538</v>
      </c>
      <c r="H58" s="24" t="s">
        <v>2631</v>
      </c>
      <c r="I58" s="18" t="s">
        <v>2641</v>
      </c>
      <c r="J58" s="24" t="s">
        <v>2631</v>
      </c>
      <c r="K58" s="18" t="s">
        <v>8246</v>
      </c>
      <c r="L58" s="18" t="s">
        <v>8239</v>
      </c>
    </row>
    <row r="59" spans="1:12" x14ac:dyDescent="0.25">
      <c r="A59" s="13" t="s">
        <v>8369</v>
      </c>
      <c r="B59" s="135" t="s">
        <v>7432</v>
      </c>
      <c r="C59" s="135" t="s">
        <v>2715</v>
      </c>
      <c r="D59" s="135" t="s">
        <v>7551</v>
      </c>
      <c r="E59" s="21">
        <v>44154</v>
      </c>
      <c r="F59" s="6" t="s">
        <v>520</v>
      </c>
      <c r="G59" s="18" t="s">
        <v>538</v>
      </c>
      <c r="H59" s="24" t="s">
        <v>2631</v>
      </c>
      <c r="I59" s="18" t="s">
        <v>2641</v>
      </c>
      <c r="J59" s="24" t="s">
        <v>2631</v>
      </c>
      <c r="K59" s="18" t="s">
        <v>8246</v>
      </c>
      <c r="L59" s="18" t="s">
        <v>8238</v>
      </c>
    </row>
    <row r="60" spans="1:12" x14ac:dyDescent="0.25">
      <c r="A60" s="13" t="s">
        <v>8370</v>
      </c>
      <c r="B60" s="135" t="s">
        <v>7682</v>
      </c>
      <c r="C60" s="135" t="s">
        <v>2659</v>
      </c>
      <c r="D60" s="135" t="s">
        <v>7792</v>
      </c>
      <c r="E60" s="21">
        <v>44154</v>
      </c>
      <c r="F60" s="26" t="s">
        <v>520</v>
      </c>
      <c r="G60" s="18" t="s">
        <v>538</v>
      </c>
      <c r="H60" s="24" t="s">
        <v>2631</v>
      </c>
      <c r="I60" s="18" t="s">
        <v>2661</v>
      </c>
      <c r="J60" s="24" t="s">
        <v>2631</v>
      </c>
      <c r="K60" s="18" t="s">
        <v>8246</v>
      </c>
      <c r="L60" s="18" t="s">
        <v>8240</v>
      </c>
    </row>
    <row r="61" spans="1:12" x14ac:dyDescent="0.25">
      <c r="A61" s="13" t="s">
        <v>8371</v>
      </c>
      <c r="B61" s="135" t="s">
        <v>7433</v>
      </c>
      <c r="C61" s="135" t="s">
        <v>2659</v>
      </c>
      <c r="D61" s="135" t="s">
        <v>7546</v>
      </c>
      <c r="E61" s="21">
        <v>44154</v>
      </c>
      <c r="F61" s="26" t="s">
        <v>520</v>
      </c>
      <c r="G61" s="18" t="s">
        <v>538</v>
      </c>
      <c r="H61" s="24" t="s">
        <v>2631</v>
      </c>
      <c r="I61" s="18" t="s">
        <v>2661</v>
      </c>
      <c r="J61" s="24" t="s">
        <v>2631</v>
      </c>
      <c r="K61" s="18" t="s">
        <v>8246</v>
      </c>
      <c r="L61" s="18" t="s">
        <v>8238</v>
      </c>
    </row>
    <row r="62" spans="1:12" x14ac:dyDescent="0.25">
      <c r="A62" s="13" t="s">
        <v>8373</v>
      </c>
      <c r="B62" s="135" t="s">
        <v>5447</v>
      </c>
      <c r="C62" s="135" t="s">
        <v>2734</v>
      </c>
      <c r="D62" s="135" t="s">
        <v>7495</v>
      </c>
      <c r="E62" s="21">
        <v>44154</v>
      </c>
      <c r="F62" s="6" t="s">
        <v>520</v>
      </c>
      <c r="G62" s="18" t="s">
        <v>538</v>
      </c>
      <c r="H62" s="24" t="s">
        <v>2631</v>
      </c>
      <c r="I62" s="18" t="s">
        <v>2736</v>
      </c>
      <c r="J62" s="24" t="s">
        <v>2631</v>
      </c>
      <c r="K62" s="18" t="s">
        <v>8246</v>
      </c>
      <c r="L62" s="18" t="s">
        <v>8237</v>
      </c>
    </row>
    <row r="63" spans="1:12" x14ac:dyDescent="0.25">
      <c r="A63" s="13" t="s">
        <v>8374</v>
      </c>
      <c r="B63" s="135" t="s">
        <v>5443</v>
      </c>
      <c r="C63" s="135" t="s">
        <v>2734</v>
      </c>
      <c r="D63" s="135" t="s">
        <v>7496</v>
      </c>
      <c r="E63" s="21">
        <v>44154</v>
      </c>
      <c r="F63" s="6" t="s">
        <v>520</v>
      </c>
      <c r="G63" s="18" t="s">
        <v>538</v>
      </c>
      <c r="H63" s="24" t="s">
        <v>2631</v>
      </c>
      <c r="I63" s="18" t="s">
        <v>2736</v>
      </c>
      <c r="J63" s="24" t="s">
        <v>2631</v>
      </c>
      <c r="K63" s="18" t="s">
        <v>8246</v>
      </c>
      <c r="L63" s="18" t="s">
        <v>8237</v>
      </c>
    </row>
    <row r="64" spans="1:12" x14ac:dyDescent="0.25">
      <c r="A64" s="13" t="s">
        <v>8375</v>
      </c>
      <c r="B64" s="135" t="s">
        <v>7418</v>
      </c>
      <c r="C64" s="135" t="s">
        <v>2734</v>
      </c>
      <c r="D64" s="135" t="s">
        <v>7558</v>
      </c>
      <c r="E64" s="21">
        <v>44154</v>
      </c>
      <c r="F64" s="6" t="s">
        <v>520</v>
      </c>
      <c r="G64" s="18" t="s">
        <v>538</v>
      </c>
      <c r="H64" s="24" t="s">
        <v>2631</v>
      </c>
      <c r="I64" s="18" t="s">
        <v>2736</v>
      </c>
      <c r="J64" s="24" t="s">
        <v>2631</v>
      </c>
      <c r="K64" s="18" t="s">
        <v>8246</v>
      </c>
      <c r="L64" s="18" t="s">
        <v>8238</v>
      </c>
    </row>
    <row r="65" spans="1:12" x14ac:dyDescent="0.25">
      <c r="A65" s="13" t="s">
        <v>8377</v>
      </c>
      <c r="B65" s="135" t="s">
        <v>7534</v>
      </c>
      <c r="C65" s="135" t="s">
        <v>2715</v>
      </c>
      <c r="D65" s="135" t="s">
        <v>7617</v>
      </c>
      <c r="E65" s="21">
        <v>44154</v>
      </c>
      <c r="F65" s="6" t="s">
        <v>520</v>
      </c>
      <c r="G65" s="18" t="s">
        <v>538</v>
      </c>
      <c r="H65" s="24" t="s">
        <v>2631</v>
      </c>
      <c r="I65" s="18" t="s">
        <v>2641</v>
      </c>
      <c r="J65" s="18" t="s">
        <v>2631</v>
      </c>
      <c r="K65" s="18" t="s">
        <v>8246</v>
      </c>
      <c r="L65" s="18" t="s">
        <v>8239</v>
      </c>
    </row>
    <row r="66" spans="1:12" x14ac:dyDescent="0.25">
      <c r="A66" s="13" t="s">
        <v>8378</v>
      </c>
      <c r="B66" s="135" t="s">
        <v>7659</v>
      </c>
      <c r="C66" s="135" t="s">
        <v>7851</v>
      </c>
      <c r="D66" s="135" t="s">
        <v>7854</v>
      </c>
      <c r="E66" s="21">
        <v>44154</v>
      </c>
      <c r="F66" s="26" t="s">
        <v>520</v>
      </c>
      <c r="G66" s="18" t="s">
        <v>538</v>
      </c>
      <c r="H66" s="24" t="s">
        <v>2631</v>
      </c>
      <c r="I66" s="18" t="s">
        <v>7328</v>
      </c>
      <c r="J66" s="18" t="s">
        <v>2631</v>
      </c>
      <c r="K66" s="18" t="s">
        <v>8246</v>
      </c>
      <c r="L66" s="18" t="s">
        <v>8240</v>
      </c>
    </row>
    <row r="67" spans="1:12" x14ac:dyDescent="0.25">
      <c r="A67" s="135" t="s">
        <v>8380</v>
      </c>
      <c r="B67" s="18" t="s">
        <v>7536</v>
      </c>
      <c r="C67" s="18" t="s">
        <v>2715</v>
      </c>
      <c r="D67" s="18" t="s">
        <v>7613</v>
      </c>
      <c r="E67" s="21">
        <v>44154</v>
      </c>
      <c r="F67" s="80" t="s">
        <v>520</v>
      </c>
      <c r="G67" s="18" t="s">
        <v>538</v>
      </c>
      <c r="H67" s="24" t="s">
        <v>2631</v>
      </c>
      <c r="I67" s="18" t="s">
        <v>2641</v>
      </c>
      <c r="J67" s="24" t="s">
        <v>2631</v>
      </c>
      <c r="K67" s="18" t="s">
        <v>8246</v>
      </c>
      <c r="L67" s="18" t="s">
        <v>8239</v>
      </c>
    </row>
    <row r="68" spans="1:12" x14ac:dyDescent="0.25">
      <c r="A68" s="135" t="s">
        <v>8565</v>
      </c>
      <c r="B68" s="18" t="s">
        <v>7711</v>
      </c>
      <c r="C68" s="18" t="s">
        <v>7844</v>
      </c>
      <c r="D68" s="18" t="s">
        <v>7846</v>
      </c>
      <c r="E68" s="21">
        <v>44154</v>
      </c>
      <c r="F68" s="80" t="s">
        <v>520</v>
      </c>
      <c r="G68" s="18" t="s">
        <v>538</v>
      </c>
      <c r="H68" s="24" t="s">
        <v>2631</v>
      </c>
      <c r="I68" s="18" t="s">
        <v>7777</v>
      </c>
      <c r="J68" s="24" t="s">
        <v>2631</v>
      </c>
      <c r="K68" s="18" t="s">
        <v>8246</v>
      </c>
      <c r="L68" s="18" t="s">
        <v>8240</v>
      </c>
    </row>
    <row r="69" spans="1:12" x14ac:dyDescent="0.25">
      <c r="A69" s="135" t="s">
        <v>8566</v>
      </c>
      <c r="B69" s="18" t="s">
        <v>7713</v>
      </c>
      <c r="C69" s="18" t="s">
        <v>7844</v>
      </c>
      <c r="D69" s="18" t="s">
        <v>7848</v>
      </c>
      <c r="E69" s="21">
        <v>44154</v>
      </c>
      <c r="F69" s="80" t="s">
        <v>520</v>
      </c>
      <c r="G69" s="18" t="s">
        <v>538</v>
      </c>
      <c r="H69" s="24" t="s">
        <v>2631</v>
      </c>
      <c r="I69" s="18" t="s">
        <v>7777</v>
      </c>
      <c r="J69" s="24" t="s">
        <v>2631</v>
      </c>
      <c r="K69" s="18" t="s">
        <v>8246</v>
      </c>
      <c r="L69" s="18" t="s">
        <v>8240</v>
      </c>
    </row>
    <row r="70" spans="1:12" x14ac:dyDescent="0.25">
      <c r="A70" s="135" t="s">
        <v>8567</v>
      </c>
      <c r="B70" s="18" t="s">
        <v>7685</v>
      </c>
      <c r="C70" s="18" t="s">
        <v>2649</v>
      </c>
      <c r="D70" s="18" t="s">
        <v>7824</v>
      </c>
      <c r="E70" s="21">
        <v>44154</v>
      </c>
      <c r="F70" s="80" t="s">
        <v>520</v>
      </c>
      <c r="G70" s="18" t="s">
        <v>538</v>
      </c>
      <c r="H70" s="24" t="s">
        <v>2631</v>
      </c>
      <c r="I70" s="18" t="s">
        <v>2650</v>
      </c>
      <c r="J70" s="24" t="s">
        <v>2631</v>
      </c>
      <c r="K70" s="18" t="s">
        <v>8246</v>
      </c>
      <c r="L70" s="18" t="s">
        <v>8240</v>
      </c>
    </row>
    <row r="71" spans="1:12" x14ac:dyDescent="0.25">
      <c r="A71" s="135" t="s">
        <v>8568</v>
      </c>
      <c r="B71" s="18" t="s">
        <v>7679</v>
      </c>
      <c r="C71" s="18" t="s">
        <v>2672</v>
      </c>
      <c r="D71" s="18" t="s">
        <v>7807</v>
      </c>
      <c r="E71" s="21">
        <v>44154</v>
      </c>
      <c r="F71" s="80" t="s">
        <v>520</v>
      </c>
      <c r="G71" s="18" t="s">
        <v>538</v>
      </c>
      <c r="H71" s="24" t="s">
        <v>2631</v>
      </c>
      <c r="I71" s="18" t="s">
        <v>2644</v>
      </c>
      <c r="J71" s="24" t="s">
        <v>2631</v>
      </c>
      <c r="K71" s="18" t="s">
        <v>8246</v>
      </c>
      <c r="L71" s="18" t="s">
        <v>8240</v>
      </c>
    </row>
    <row r="72" spans="1:12" x14ac:dyDescent="0.25">
      <c r="A72" s="135" t="s">
        <v>8384</v>
      </c>
      <c r="B72" s="18" t="s">
        <v>7437</v>
      </c>
      <c r="C72" s="18" t="s">
        <v>283</v>
      </c>
      <c r="D72" s="18" t="s">
        <v>7567</v>
      </c>
      <c r="E72" s="21">
        <v>44154</v>
      </c>
      <c r="F72" s="80" t="s">
        <v>520</v>
      </c>
      <c r="G72" s="18" t="s">
        <v>538</v>
      </c>
      <c r="H72" s="24" t="s">
        <v>2631</v>
      </c>
      <c r="I72" s="18" t="s">
        <v>2697</v>
      </c>
      <c r="J72" s="24" t="s">
        <v>2631</v>
      </c>
      <c r="K72" s="18" t="s">
        <v>8246</v>
      </c>
      <c r="L72" s="18" t="s">
        <v>8238</v>
      </c>
    </row>
    <row r="73" spans="1:12" x14ac:dyDescent="0.25">
      <c r="A73" s="135" t="s">
        <v>8569</v>
      </c>
      <c r="B73" s="18" t="s">
        <v>7675</v>
      </c>
      <c r="C73" s="18" t="s">
        <v>2672</v>
      </c>
      <c r="D73" s="18" t="s">
        <v>7799</v>
      </c>
      <c r="E73" s="21">
        <v>44154</v>
      </c>
      <c r="F73" s="80" t="s">
        <v>520</v>
      </c>
      <c r="G73" s="18" t="s">
        <v>538</v>
      </c>
      <c r="H73" s="24" t="s">
        <v>2631</v>
      </c>
      <c r="I73" s="18" t="s">
        <v>2644</v>
      </c>
      <c r="J73" s="24" t="s">
        <v>2631</v>
      </c>
      <c r="K73" s="18" t="s">
        <v>8246</v>
      </c>
      <c r="L73" s="18" t="s">
        <v>8240</v>
      </c>
    </row>
    <row r="74" spans="1:12" x14ac:dyDescent="0.25">
      <c r="A74" s="135" t="s">
        <v>8570</v>
      </c>
      <c r="B74" s="18" t="s">
        <v>7692</v>
      </c>
      <c r="C74" s="18" t="s">
        <v>2679</v>
      </c>
      <c r="D74" s="18" t="s">
        <v>7829</v>
      </c>
      <c r="E74" s="21">
        <v>44154</v>
      </c>
      <c r="F74" s="80" t="s">
        <v>520</v>
      </c>
      <c r="G74" s="18" t="s">
        <v>538</v>
      </c>
      <c r="H74" s="24" t="s">
        <v>2631</v>
      </c>
      <c r="I74" s="18" t="s">
        <v>545</v>
      </c>
      <c r="J74" s="24" t="s">
        <v>2631</v>
      </c>
      <c r="K74" s="18" t="s">
        <v>8246</v>
      </c>
      <c r="L74" s="18" t="s">
        <v>8240</v>
      </c>
    </row>
    <row r="75" spans="1:12" x14ac:dyDescent="0.25">
      <c r="A75" s="135" t="s">
        <v>8396</v>
      </c>
      <c r="B75" s="18" t="s">
        <v>7543</v>
      </c>
      <c r="C75" s="18" t="s">
        <v>117</v>
      </c>
      <c r="D75" s="18" t="s">
        <v>7611</v>
      </c>
      <c r="E75" s="21">
        <v>44154</v>
      </c>
      <c r="F75" s="80" t="s">
        <v>520</v>
      </c>
      <c r="G75" s="18" t="s">
        <v>538</v>
      </c>
      <c r="H75" s="24" t="s">
        <v>2631</v>
      </c>
      <c r="I75" s="18" t="s">
        <v>2697</v>
      </c>
      <c r="J75" s="24" t="s">
        <v>2631</v>
      </c>
      <c r="K75" s="18" t="s">
        <v>8246</v>
      </c>
      <c r="L75" s="18" t="s">
        <v>8239</v>
      </c>
    </row>
    <row r="76" spans="1:12" x14ac:dyDescent="0.25">
      <c r="A76" s="135" t="s">
        <v>8397</v>
      </c>
      <c r="B76" s="18" t="s">
        <v>7429</v>
      </c>
      <c r="C76" s="18" t="s">
        <v>2715</v>
      </c>
      <c r="D76" s="18" t="s">
        <v>7554</v>
      </c>
      <c r="E76" s="21">
        <v>44154</v>
      </c>
      <c r="F76" s="80" t="s">
        <v>520</v>
      </c>
      <c r="G76" s="18" t="s">
        <v>538</v>
      </c>
      <c r="H76" s="24" t="s">
        <v>2631</v>
      </c>
      <c r="I76" s="18" t="s">
        <v>2641</v>
      </c>
      <c r="J76" s="24" t="s">
        <v>2631</v>
      </c>
      <c r="K76" s="18" t="s">
        <v>8246</v>
      </c>
      <c r="L76" s="18" t="s">
        <v>8238</v>
      </c>
    </row>
    <row r="77" spans="1:12" x14ac:dyDescent="0.25">
      <c r="A77" s="135" t="s">
        <v>8398</v>
      </c>
      <c r="B77" s="18" t="s">
        <v>7715</v>
      </c>
      <c r="C77" s="18" t="s">
        <v>7844</v>
      </c>
      <c r="D77" s="18" t="s">
        <v>7850</v>
      </c>
      <c r="E77" s="21">
        <v>44154</v>
      </c>
      <c r="F77" s="80" t="s">
        <v>520</v>
      </c>
      <c r="G77" s="18" t="s">
        <v>538</v>
      </c>
      <c r="H77" s="24" t="s">
        <v>2631</v>
      </c>
      <c r="I77" s="18" t="s">
        <v>7777</v>
      </c>
      <c r="J77" s="18" t="s">
        <v>2631</v>
      </c>
      <c r="K77" s="18" t="s">
        <v>8246</v>
      </c>
      <c r="L77" s="18" t="s">
        <v>8240</v>
      </c>
    </row>
    <row r="78" spans="1:12" x14ac:dyDescent="0.25">
      <c r="A78" s="135" t="s">
        <v>8399</v>
      </c>
      <c r="B78" s="18" t="s">
        <v>7417</v>
      </c>
      <c r="C78" s="18" t="s">
        <v>2629</v>
      </c>
      <c r="D78" s="18" t="s">
        <v>7550</v>
      </c>
      <c r="E78" s="21">
        <v>44154</v>
      </c>
      <c r="F78" s="80" t="s">
        <v>520</v>
      </c>
      <c r="G78" s="18" t="s">
        <v>538</v>
      </c>
      <c r="H78" s="24" t="s">
        <v>2631</v>
      </c>
      <c r="I78" s="18" t="s">
        <v>2632</v>
      </c>
      <c r="J78" s="24" t="s">
        <v>2631</v>
      </c>
      <c r="K78" s="18" t="s">
        <v>8246</v>
      </c>
      <c r="L78" s="18" t="s">
        <v>8238</v>
      </c>
    </row>
    <row r="79" spans="1:12" x14ac:dyDescent="0.25">
      <c r="A79" s="135" t="s">
        <v>8400</v>
      </c>
      <c r="B79" s="18" t="s">
        <v>7749</v>
      </c>
      <c r="C79" s="18" t="s">
        <v>7334</v>
      </c>
      <c r="D79" s="18" t="s">
        <v>7957</v>
      </c>
      <c r="E79" s="21">
        <v>44154</v>
      </c>
      <c r="F79" s="80" t="s">
        <v>520</v>
      </c>
      <c r="G79" s="18" t="s">
        <v>538</v>
      </c>
      <c r="H79" s="24" t="s">
        <v>2631</v>
      </c>
      <c r="I79" s="18" t="s">
        <v>7336</v>
      </c>
      <c r="J79" s="24" t="s">
        <v>2631</v>
      </c>
      <c r="K79" s="18" t="s">
        <v>8246</v>
      </c>
      <c r="L79" s="18" t="s">
        <v>8241</v>
      </c>
    </row>
    <row r="80" spans="1:12" x14ac:dyDescent="0.25">
      <c r="A80" s="135" t="s">
        <v>8402</v>
      </c>
      <c r="B80" s="18" t="s">
        <v>7671</v>
      </c>
      <c r="C80" s="18" t="s">
        <v>117</v>
      </c>
      <c r="D80" s="18" t="s">
        <v>7800</v>
      </c>
      <c r="E80" s="21">
        <v>44154</v>
      </c>
      <c r="F80" s="80" t="s">
        <v>520</v>
      </c>
      <c r="G80" s="18" t="s">
        <v>538</v>
      </c>
      <c r="H80" s="24" t="s">
        <v>2631</v>
      </c>
      <c r="I80" s="18" t="s">
        <v>2697</v>
      </c>
      <c r="J80" s="18" t="s">
        <v>2631</v>
      </c>
      <c r="K80" s="18" t="s">
        <v>8246</v>
      </c>
      <c r="L80" s="18" t="s">
        <v>8240</v>
      </c>
    </row>
    <row r="81" spans="1:12" x14ac:dyDescent="0.25">
      <c r="A81" s="135" t="s">
        <v>8403</v>
      </c>
      <c r="B81" s="18" t="s">
        <v>7644</v>
      </c>
      <c r="C81" s="18" t="s">
        <v>2865</v>
      </c>
      <c r="D81" s="18" t="s">
        <v>7805</v>
      </c>
      <c r="E81" s="21">
        <v>44154</v>
      </c>
      <c r="F81" s="80" t="s">
        <v>520</v>
      </c>
      <c r="G81" s="18" t="s">
        <v>538</v>
      </c>
      <c r="H81" s="24" t="s">
        <v>2631</v>
      </c>
      <c r="I81" s="18" t="s">
        <v>2829</v>
      </c>
      <c r="J81" s="18" t="s">
        <v>2631</v>
      </c>
      <c r="K81" s="18" t="s">
        <v>8246</v>
      </c>
      <c r="L81" s="18" t="s">
        <v>8240</v>
      </c>
    </row>
    <row r="82" spans="1:12" x14ac:dyDescent="0.25">
      <c r="A82" s="135" t="s">
        <v>8404</v>
      </c>
      <c r="B82" s="18" t="s">
        <v>7518</v>
      </c>
      <c r="C82" s="18" t="s">
        <v>2636</v>
      </c>
      <c r="D82" s="18" t="s">
        <v>7619</v>
      </c>
      <c r="E82" s="21">
        <v>44154</v>
      </c>
      <c r="F82" s="80" t="s">
        <v>520</v>
      </c>
      <c r="G82" s="18" t="s">
        <v>538</v>
      </c>
      <c r="H82" s="24" t="s">
        <v>2631</v>
      </c>
      <c r="I82" s="18" t="s">
        <v>2638</v>
      </c>
      <c r="J82" s="24" t="s">
        <v>2631</v>
      </c>
      <c r="K82" s="18" t="s">
        <v>8246</v>
      </c>
      <c r="L82" s="18" t="s">
        <v>8239</v>
      </c>
    </row>
    <row r="83" spans="1:12" x14ac:dyDescent="0.25">
      <c r="A83" s="135" t="s">
        <v>8407</v>
      </c>
      <c r="B83" s="18" t="s">
        <v>7526</v>
      </c>
      <c r="C83" s="18" t="s">
        <v>2676</v>
      </c>
      <c r="D83" s="18" t="s">
        <v>7622</v>
      </c>
      <c r="E83" s="21">
        <v>44154</v>
      </c>
      <c r="F83" s="80" t="s">
        <v>520</v>
      </c>
      <c r="G83" s="18" t="s">
        <v>538</v>
      </c>
      <c r="H83" s="24" t="s">
        <v>2631</v>
      </c>
      <c r="I83" s="18" t="s">
        <v>2678</v>
      </c>
      <c r="J83" s="24" t="s">
        <v>2631</v>
      </c>
      <c r="K83" s="18" t="s">
        <v>8246</v>
      </c>
      <c r="L83" s="18" t="s">
        <v>8239</v>
      </c>
    </row>
    <row r="84" spans="1:12" x14ac:dyDescent="0.25">
      <c r="A84" s="13" t="s">
        <v>8408</v>
      </c>
      <c r="B84" s="135" t="s">
        <v>7744</v>
      </c>
      <c r="C84" s="135" t="s">
        <v>7349</v>
      </c>
      <c r="D84" s="135" t="s">
        <v>7964</v>
      </c>
      <c r="E84" s="21">
        <v>44154</v>
      </c>
      <c r="F84" s="6" t="s">
        <v>520</v>
      </c>
      <c r="G84" s="18" t="s">
        <v>538</v>
      </c>
      <c r="H84" s="24" t="s">
        <v>2631</v>
      </c>
      <c r="I84" s="18" t="s">
        <v>7336</v>
      </c>
      <c r="J84" s="24" t="s">
        <v>2631</v>
      </c>
      <c r="K84" s="18" t="s">
        <v>8246</v>
      </c>
      <c r="L84" s="18" t="s">
        <v>8241</v>
      </c>
    </row>
    <row r="85" spans="1:12" x14ac:dyDescent="0.25">
      <c r="A85" s="13" t="s">
        <v>9038</v>
      </c>
      <c r="B85" s="135" t="s">
        <v>7519</v>
      </c>
      <c r="C85" s="135" t="s">
        <v>2636</v>
      </c>
      <c r="D85" s="135" t="s">
        <v>7614</v>
      </c>
      <c r="E85" s="21">
        <v>44154</v>
      </c>
      <c r="F85" s="26" t="s">
        <v>520</v>
      </c>
      <c r="G85" s="18" t="s">
        <v>538</v>
      </c>
      <c r="H85" s="24" t="s">
        <v>2631</v>
      </c>
      <c r="I85" s="18" t="s">
        <v>2638</v>
      </c>
      <c r="J85" s="24" t="s">
        <v>2631</v>
      </c>
      <c r="K85" s="18" t="s">
        <v>8246</v>
      </c>
      <c r="L85" s="18" t="s">
        <v>8239</v>
      </c>
    </row>
    <row r="86" spans="1:12" x14ac:dyDescent="0.25">
      <c r="A86" s="13" t="s">
        <v>8410</v>
      </c>
      <c r="B86" s="135" t="s">
        <v>7527</v>
      </c>
      <c r="C86" s="135" t="s">
        <v>2676</v>
      </c>
      <c r="D86" s="135" t="s">
        <v>7625</v>
      </c>
      <c r="E86" s="21">
        <v>44154</v>
      </c>
      <c r="F86" s="6" t="s">
        <v>520</v>
      </c>
      <c r="G86" s="18" t="s">
        <v>538</v>
      </c>
      <c r="H86" s="24" t="s">
        <v>2631</v>
      </c>
      <c r="I86" s="18" t="s">
        <v>2678</v>
      </c>
      <c r="J86" s="24" t="s">
        <v>2631</v>
      </c>
      <c r="K86" s="18" t="s">
        <v>8246</v>
      </c>
      <c r="L86" s="18" t="s">
        <v>8239</v>
      </c>
    </row>
    <row r="87" spans="1:12" x14ac:dyDescent="0.25">
      <c r="A87" s="13" t="s">
        <v>8411</v>
      </c>
      <c r="B87" s="135" t="s">
        <v>7680</v>
      </c>
      <c r="C87" s="135" t="s">
        <v>2672</v>
      </c>
      <c r="D87" s="135" t="s">
        <v>7787</v>
      </c>
      <c r="E87" s="21">
        <v>44154</v>
      </c>
      <c r="F87" s="6" t="s">
        <v>520</v>
      </c>
      <c r="G87" s="18" t="s">
        <v>538</v>
      </c>
      <c r="H87" s="24" t="s">
        <v>2631</v>
      </c>
      <c r="I87" s="18" t="s">
        <v>2644</v>
      </c>
      <c r="J87" s="24" t="s">
        <v>2631</v>
      </c>
      <c r="K87" s="18" t="s">
        <v>8246</v>
      </c>
      <c r="L87" s="18" t="s">
        <v>8240</v>
      </c>
    </row>
    <row r="88" spans="1:12" x14ac:dyDescent="0.25">
      <c r="A88" s="13" t="s">
        <v>8571</v>
      </c>
      <c r="B88" s="135" t="s">
        <v>7436</v>
      </c>
      <c r="C88" s="135" t="s">
        <v>283</v>
      </c>
      <c r="D88" s="135" t="s">
        <v>7562</v>
      </c>
      <c r="E88" s="21">
        <v>44154</v>
      </c>
      <c r="F88" s="26" t="s">
        <v>520</v>
      </c>
      <c r="G88" s="18" t="s">
        <v>538</v>
      </c>
      <c r="H88" s="24" t="s">
        <v>2631</v>
      </c>
      <c r="I88" s="18" t="s">
        <v>2697</v>
      </c>
      <c r="J88" s="24" t="s">
        <v>2631</v>
      </c>
      <c r="K88" s="18" t="s">
        <v>8246</v>
      </c>
      <c r="L88" s="18" t="s">
        <v>8238</v>
      </c>
    </row>
    <row r="89" spans="1:12" x14ac:dyDescent="0.25">
      <c r="A89" s="13" t="s">
        <v>8412</v>
      </c>
      <c r="B89" s="135" t="s">
        <v>7530</v>
      </c>
      <c r="C89" s="135" t="s">
        <v>62</v>
      </c>
      <c r="D89" s="135" t="s">
        <v>7628</v>
      </c>
      <c r="E89" s="21">
        <v>44154</v>
      </c>
      <c r="F89" s="6" t="s">
        <v>520</v>
      </c>
      <c r="G89" s="18" t="s">
        <v>538</v>
      </c>
      <c r="H89" s="24" t="s">
        <v>2631</v>
      </c>
      <c r="I89" s="18" t="s">
        <v>2683</v>
      </c>
      <c r="J89" s="24" t="s">
        <v>2631</v>
      </c>
      <c r="K89" s="18" t="s">
        <v>8246</v>
      </c>
      <c r="L89" s="18" t="s">
        <v>8239</v>
      </c>
    </row>
    <row r="90" spans="1:12" x14ac:dyDescent="0.25">
      <c r="A90" s="13" t="s">
        <v>9041</v>
      </c>
      <c r="B90" s="135" t="s">
        <v>7677</v>
      </c>
      <c r="C90" s="135" t="s">
        <v>2672</v>
      </c>
      <c r="D90" s="135" t="s">
        <v>7804</v>
      </c>
      <c r="E90" s="21">
        <v>44154</v>
      </c>
      <c r="F90" s="6" t="s">
        <v>520</v>
      </c>
      <c r="G90" s="18" t="s">
        <v>538</v>
      </c>
      <c r="H90" s="24" t="s">
        <v>2631</v>
      </c>
      <c r="I90" s="18" t="s">
        <v>2644</v>
      </c>
      <c r="J90" s="18" t="s">
        <v>2631</v>
      </c>
      <c r="K90" s="18" t="s">
        <v>8246</v>
      </c>
      <c r="L90" s="18" t="s">
        <v>8240</v>
      </c>
    </row>
    <row r="91" spans="1:12" x14ac:dyDescent="0.25">
      <c r="A91" s="13" t="s">
        <v>8413</v>
      </c>
      <c r="B91" s="135" t="s">
        <v>7514</v>
      </c>
      <c r="C91" s="135" t="s">
        <v>2679</v>
      </c>
      <c r="D91" s="135" t="s">
        <v>7624</v>
      </c>
      <c r="E91" s="21">
        <v>44154</v>
      </c>
      <c r="F91" s="6" t="s">
        <v>520</v>
      </c>
      <c r="G91" s="18" t="s">
        <v>538</v>
      </c>
      <c r="H91" s="24" t="s">
        <v>2631</v>
      </c>
      <c r="I91" s="18" t="s">
        <v>545</v>
      </c>
      <c r="J91" s="24" t="s">
        <v>2631</v>
      </c>
      <c r="K91" s="18" t="s">
        <v>8246</v>
      </c>
      <c r="L91" s="18" t="s">
        <v>8239</v>
      </c>
    </row>
    <row r="92" spans="1:12" x14ac:dyDescent="0.25">
      <c r="A92" s="135" t="s">
        <v>8424</v>
      </c>
      <c r="B92" s="18" t="s">
        <v>7435</v>
      </c>
      <c r="C92" s="18" t="s">
        <v>2659</v>
      </c>
      <c r="D92" s="18" t="s">
        <v>7548</v>
      </c>
      <c r="E92" s="21">
        <v>44154</v>
      </c>
      <c r="F92" s="80" t="s">
        <v>520</v>
      </c>
      <c r="G92" s="18" t="s">
        <v>538</v>
      </c>
      <c r="H92" s="24" t="s">
        <v>2631</v>
      </c>
      <c r="I92" s="18" t="s">
        <v>2661</v>
      </c>
      <c r="J92" s="24" t="s">
        <v>2631</v>
      </c>
      <c r="K92" s="18" t="s">
        <v>8246</v>
      </c>
      <c r="L92" s="18" t="s">
        <v>8238</v>
      </c>
    </row>
    <row r="93" spans="1:12" x14ac:dyDescent="0.25">
      <c r="A93" s="135" t="s">
        <v>8425</v>
      </c>
      <c r="B93" s="18" t="s">
        <v>7503</v>
      </c>
      <c r="C93" s="18" t="s">
        <v>2633</v>
      </c>
      <c r="D93" s="18" t="s">
        <v>7599</v>
      </c>
      <c r="E93" s="21">
        <v>44154</v>
      </c>
      <c r="F93" s="80" t="s">
        <v>520</v>
      </c>
      <c r="G93" s="18" t="s">
        <v>538</v>
      </c>
      <c r="H93" s="24" t="s">
        <v>2631</v>
      </c>
      <c r="I93" s="18" t="s">
        <v>2635</v>
      </c>
      <c r="J93" s="24" t="s">
        <v>2631</v>
      </c>
      <c r="K93" s="18" t="s">
        <v>8246</v>
      </c>
      <c r="L93" s="18" t="s">
        <v>8239</v>
      </c>
    </row>
    <row r="94" spans="1:12" x14ac:dyDescent="0.25">
      <c r="A94" s="135" t="s">
        <v>8426</v>
      </c>
      <c r="B94" s="18" t="s">
        <v>7509</v>
      </c>
      <c r="C94" s="18" t="s">
        <v>2734</v>
      </c>
      <c r="D94" s="18" t="s">
        <v>7604</v>
      </c>
      <c r="E94" s="21">
        <v>44154</v>
      </c>
      <c r="F94" s="80" t="s">
        <v>520</v>
      </c>
      <c r="G94" s="18" t="s">
        <v>538</v>
      </c>
      <c r="H94" s="24" t="s">
        <v>2631</v>
      </c>
      <c r="I94" s="18" t="s">
        <v>2736</v>
      </c>
      <c r="J94" s="24" t="s">
        <v>2631</v>
      </c>
      <c r="K94" s="18" t="s">
        <v>8246</v>
      </c>
      <c r="L94" s="18" t="s">
        <v>8239</v>
      </c>
    </row>
    <row r="95" spans="1:12" x14ac:dyDescent="0.25">
      <c r="A95" s="135" t="s">
        <v>8427</v>
      </c>
      <c r="B95" s="18" t="s">
        <v>7661</v>
      </c>
      <c r="C95" s="18" t="s">
        <v>7785</v>
      </c>
      <c r="D95" s="18" t="s">
        <v>7786</v>
      </c>
      <c r="E95" s="21">
        <v>44154</v>
      </c>
      <c r="F95" s="80" t="s">
        <v>520</v>
      </c>
      <c r="G95" s="18" t="s">
        <v>538</v>
      </c>
      <c r="H95" s="24" t="s">
        <v>2631</v>
      </c>
      <c r="I95" s="18" t="s">
        <v>7328</v>
      </c>
      <c r="J95" s="24" t="s">
        <v>2631</v>
      </c>
      <c r="K95" s="18" t="s">
        <v>8246</v>
      </c>
      <c r="L95" s="18" t="s">
        <v>8240</v>
      </c>
    </row>
    <row r="96" spans="1:12" x14ac:dyDescent="0.25">
      <c r="A96" s="135" t="s">
        <v>8429</v>
      </c>
      <c r="B96" s="18" t="s">
        <v>7542</v>
      </c>
      <c r="C96" s="18" t="s">
        <v>117</v>
      </c>
      <c r="D96" s="18" t="s">
        <v>7615</v>
      </c>
      <c r="E96" s="21">
        <v>44154</v>
      </c>
      <c r="F96" s="80" t="s">
        <v>520</v>
      </c>
      <c r="G96" s="18" t="s">
        <v>538</v>
      </c>
      <c r="H96" s="24" t="s">
        <v>2631</v>
      </c>
      <c r="I96" s="18" t="s">
        <v>2697</v>
      </c>
      <c r="J96" s="24" t="s">
        <v>2631</v>
      </c>
      <c r="K96" s="18" t="s">
        <v>8246</v>
      </c>
      <c r="L96" s="18" t="s">
        <v>8239</v>
      </c>
    </row>
    <row r="97" spans="1:12" x14ac:dyDescent="0.25">
      <c r="A97" s="135" t="s">
        <v>8430</v>
      </c>
      <c r="B97" s="18" t="s">
        <v>7761</v>
      </c>
      <c r="C97" s="18" t="s">
        <v>2693</v>
      </c>
      <c r="D97" s="18" t="s">
        <v>7959</v>
      </c>
      <c r="E97" s="21">
        <v>44154</v>
      </c>
      <c r="F97" s="80" t="s">
        <v>520</v>
      </c>
      <c r="G97" s="18" t="s">
        <v>538</v>
      </c>
      <c r="H97" s="24" t="s">
        <v>2631</v>
      </c>
      <c r="I97" s="18" t="s">
        <v>2695</v>
      </c>
      <c r="J97" s="24" t="s">
        <v>2631</v>
      </c>
      <c r="K97" s="18" t="s">
        <v>8246</v>
      </c>
      <c r="L97" s="18" t="s">
        <v>8241</v>
      </c>
    </row>
    <row r="98" spans="1:12" x14ac:dyDescent="0.25">
      <c r="A98" s="135" t="s">
        <v>8431</v>
      </c>
      <c r="B98" s="18" t="s">
        <v>7664</v>
      </c>
      <c r="C98" s="18" t="s">
        <v>2715</v>
      </c>
      <c r="D98" s="18" t="s">
        <v>7813</v>
      </c>
      <c r="E98" s="21">
        <v>44154</v>
      </c>
      <c r="F98" s="80" t="s">
        <v>520</v>
      </c>
      <c r="G98" s="18" t="s">
        <v>538</v>
      </c>
      <c r="H98" s="24" t="s">
        <v>2631</v>
      </c>
      <c r="I98" s="18" t="s">
        <v>2641</v>
      </c>
      <c r="J98" s="24" t="s">
        <v>2631</v>
      </c>
      <c r="K98" s="18" t="s">
        <v>8246</v>
      </c>
      <c r="L98" s="18" t="s">
        <v>8240</v>
      </c>
    </row>
    <row r="99" spans="1:12" x14ac:dyDescent="0.25">
      <c r="A99" s="135" t="s">
        <v>8433</v>
      </c>
      <c r="B99" s="18" t="s">
        <v>7665</v>
      </c>
      <c r="C99" s="18" t="s">
        <v>2715</v>
      </c>
      <c r="D99" s="18" t="s">
        <v>7823</v>
      </c>
      <c r="E99" s="21">
        <v>44154</v>
      </c>
      <c r="F99" s="80" t="s">
        <v>520</v>
      </c>
      <c r="G99" s="18" t="s">
        <v>538</v>
      </c>
      <c r="H99" s="24" t="s">
        <v>2631</v>
      </c>
      <c r="I99" s="18" t="s">
        <v>2641</v>
      </c>
      <c r="J99" s="24" t="s">
        <v>2631</v>
      </c>
      <c r="K99" s="18" t="s">
        <v>8246</v>
      </c>
      <c r="L99" s="18" t="s">
        <v>8240</v>
      </c>
    </row>
    <row r="100" spans="1:12" x14ac:dyDescent="0.25">
      <c r="A100" s="135" t="s">
        <v>8434</v>
      </c>
      <c r="B100" s="18" t="s">
        <v>6750</v>
      </c>
      <c r="C100" s="18" t="s">
        <v>2659</v>
      </c>
      <c r="D100" s="18" t="s">
        <v>7440</v>
      </c>
      <c r="E100" s="21">
        <v>44154</v>
      </c>
      <c r="F100" s="80" t="s">
        <v>520</v>
      </c>
      <c r="G100" s="18" t="s">
        <v>538</v>
      </c>
      <c r="H100" s="24" t="s">
        <v>2631</v>
      </c>
      <c r="I100" s="18" t="s">
        <v>2661</v>
      </c>
      <c r="J100" s="24" t="s">
        <v>2631</v>
      </c>
      <c r="K100" s="18" t="s">
        <v>8246</v>
      </c>
      <c r="L100" s="18" t="s">
        <v>8237</v>
      </c>
    </row>
    <row r="101" spans="1:12" x14ac:dyDescent="0.25">
      <c r="A101" s="135" t="s">
        <v>8435</v>
      </c>
      <c r="B101" s="18" t="s">
        <v>7651</v>
      </c>
      <c r="C101" s="18" t="s">
        <v>2676</v>
      </c>
      <c r="D101" s="18" t="s">
        <v>7820</v>
      </c>
      <c r="E101" s="21">
        <v>44154</v>
      </c>
      <c r="F101" s="80" t="s">
        <v>520</v>
      </c>
      <c r="G101" s="18" t="s">
        <v>538</v>
      </c>
      <c r="H101" s="24" t="s">
        <v>2631</v>
      </c>
      <c r="I101" s="18" t="s">
        <v>2678</v>
      </c>
      <c r="J101" s="24" t="s">
        <v>2631</v>
      </c>
      <c r="K101" s="18" t="s">
        <v>8246</v>
      </c>
      <c r="L101" s="18" t="s">
        <v>8240</v>
      </c>
    </row>
    <row r="102" spans="1:12" x14ac:dyDescent="0.25">
      <c r="A102" s="135" t="s">
        <v>8574</v>
      </c>
      <c r="B102" s="18" t="s">
        <v>7525</v>
      </c>
      <c r="C102" s="18" t="s">
        <v>2676</v>
      </c>
      <c r="D102" s="18" t="s">
        <v>7621</v>
      </c>
      <c r="E102" s="21">
        <v>44154</v>
      </c>
      <c r="F102" s="80" t="s">
        <v>520</v>
      </c>
      <c r="G102" s="18" t="s">
        <v>538</v>
      </c>
      <c r="H102" s="24" t="s">
        <v>2631</v>
      </c>
      <c r="I102" s="18" t="s">
        <v>2678</v>
      </c>
      <c r="J102" s="18" t="s">
        <v>2631</v>
      </c>
      <c r="K102" s="18" t="s">
        <v>8246</v>
      </c>
      <c r="L102" s="18" t="s">
        <v>8239</v>
      </c>
    </row>
    <row r="103" spans="1:12" x14ac:dyDescent="0.25">
      <c r="A103" s="135" t="s">
        <v>8437</v>
      </c>
      <c r="B103" s="18" t="s">
        <v>7655</v>
      </c>
      <c r="C103" s="18" t="s">
        <v>2693</v>
      </c>
      <c r="D103" s="18" t="s">
        <v>7821</v>
      </c>
      <c r="E103" s="21">
        <v>44154</v>
      </c>
      <c r="F103" s="80" t="s">
        <v>520</v>
      </c>
      <c r="G103" s="18" t="s">
        <v>538</v>
      </c>
      <c r="H103" s="24" t="s">
        <v>2631</v>
      </c>
      <c r="I103" s="18" t="s">
        <v>2695</v>
      </c>
      <c r="J103" s="24" t="s">
        <v>2631</v>
      </c>
      <c r="K103" s="18" t="s">
        <v>8246</v>
      </c>
      <c r="L103" s="18" t="s">
        <v>8240</v>
      </c>
    </row>
    <row r="104" spans="1:12" x14ac:dyDescent="0.25">
      <c r="A104" s="135" t="s">
        <v>8575</v>
      </c>
      <c r="B104" s="18" t="s">
        <v>7678</v>
      </c>
      <c r="C104" s="18" t="s">
        <v>2672</v>
      </c>
      <c r="D104" s="18" t="s">
        <v>7801</v>
      </c>
      <c r="E104" s="21">
        <v>44154</v>
      </c>
      <c r="F104" s="80" t="s">
        <v>520</v>
      </c>
      <c r="G104" s="18" t="s">
        <v>538</v>
      </c>
      <c r="H104" s="24" t="s">
        <v>2631</v>
      </c>
      <c r="I104" s="18" t="s">
        <v>2644</v>
      </c>
      <c r="J104" s="18" t="s">
        <v>2631</v>
      </c>
      <c r="K104" s="18" t="s">
        <v>8246</v>
      </c>
      <c r="L104" s="18" t="s">
        <v>8240</v>
      </c>
    </row>
    <row r="105" spans="1:12" x14ac:dyDescent="0.25">
      <c r="A105" s="135" t="s">
        <v>8576</v>
      </c>
      <c r="B105" s="18" t="s">
        <v>7637</v>
      </c>
      <c r="C105" s="18" t="s">
        <v>2824</v>
      </c>
      <c r="D105" s="18" t="s">
        <v>7816</v>
      </c>
      <c r="E105" s="21">
        <v>44154</v>
      </c>
      <c r="F105" s="80" t="s">
        <v>520</v>
      </c>
      <c r="G105" s="18" t="s">
        <v>538</v>
      </c>
      <c r="H105" s="24" t="s">
        <v>2631</v>
      </c>
      <c r="I105" s="18" t="s">
        <v>2826</v>
      </c>
      <c r="J105" s="18" t="s">
        <v>2631</v>
      </c>
      <c r="K105" s="18" t="s">
        <v>8246</v>
      </c>
      <c r="L105" s="18" t="s">
        <v>8240</v>
      </c>
    </row>
    <row r="106" spans="1:12" x14ac:dyDescent="0.25">
      <c r="A106" s="135" t="s">
        <v>8440</v>
      </c>
      <c r="B106" s="18" t="s">
        <v>7770</v>
      </c>
      <c r="C106" s="18" t="s">
        <v>2667</v>
      </c>
      <c r="D106" s="18" t="s">
        <v>7975</v>
      </c>
      <c r="E106" s="21">
        <v>44154</v>
      </c>
      <c r="F106" s="80" t="s">
        <v>520</v>
      </c>
      <c r="G106" s="18" t="s">
        <v>538</v>
      </c>
      <c r="H106" s="24" t="s">
        <v>2631</v>
      </c>
      <c r="I106" s="18" t="s">
        <v>2661</v>
      </c>
      <c r="J106" s="24" t="s">
        <v>2631</v>
      </c>
      <c r="K106" s="18" t="s">
        <v>8246</v>
      </c>
      <c r="L106" s="18" t="s">
        <v>8241</v>
      </c>
    </row>
    <row r="107" spans="1:12" x14ac:dyDescent="0.25">
      <c r="A107" s="135" t="s">
        <v>8577</v>
      </c>
      <c r="B107" s="18" t="s">
        <v>7421</v>
      </c>
      <c r="C107" s="18" t="s">
        <v>62</v>
      </c>
      <c r="D107" s="18" t="s">
        <v>7564</v>
      </c>
      <c r="E107" s="21">
        <v>44154</v>
      </c>
      <c r="F107" s="80" t="s">
        <v>520</v>
      </c>
      <c r="G107" s="18" t="s">
        <v>538</v>
      </c>
      <c r="H107" s="24" t="s">
        <v>2631</v>
      </c>
      <c r="I107" s="18" t="s">
        <v>2683</v>
      </c>
      <c r="J107" s="18" t="s">
        <v>2631</v>
      </c>
      <c r="K107" s="18" t="s">
        <v>8246</v>
      </c>
      <c r="L107" s="18" t="s">
        <v>8238</v>
      </c>
    </row>
    <row r="108" spans="1:12" x14ac:dyDescent="0.25">
      <c r="A108" s="135" t="s">
        <v>8578</v>
      </c>
      <c r="B108" s="18" t="s">
        <v>7423</v>
      </c>
      <c r="C108" s="18" t="s">
        <v>62</v>
      </c>
      <c r="D108" s="18" t="s">
        <v>7563</v>
      </c>
      <c r="E108" s="21">
        <v>44154</v>
      </c>
      <c r="F108" s="80" t="s">
        <v>520</v>
      </c>
      <c r="G108" s="18" t="s">
        <v>538</v>
      </c>
      <c r="H108" s="24" t="s">
        <v>2631</v>
      </c>
      <c r="I108" s="18" t="s">
        <v>2683</v>
      </c>
      <c r="J108" s="18" t="s">
        <v>2631</v>
      </c>
      <c r="K108" s="18" t="s">
        <v>8246</v>
      </c>
      <c r="L108" s="18" t="s">
        <v>8238</v>
      </c>
    </row>
    <row r="109" spans="1:12" x14ac:dyDescent="0.25">
      <c r="A109" s="135" t="s">
        <v>8443</v>
      </c>
      <c r="B109" s="18" t="s">
        <v>7734</v>
      </c>
      <c r="C109" s="18" t="s">
        <v>7331</v>
      </c>
      <c r="D109" s="18" t="s">
        <v>7939</v>
      </c>
      <c r="E109" s="21">
        <v>44154</v>
      </c>
      <c r="F109" s="80" t="s">
        <v>521</v>
      </c>
      <c r="G109" s="18" t="s">
        <v>554</v>
      </c>
      <c r="H109" s="24" t="s">
        <v>2631</v>
      </c>
      <c r="I109" s="18" t="s">
        <v>7333</v>
      </c>
      <c r="J109" s="24" t="s">
        <v>2631</v>
      </c>
      <c r="K109" s="18" t="s">
        <v>8246</v>
      </c>
      <c r="L109" s="18" t="s">
        <v>8241</v>
      </c>
    </row>
    <row r="110" spans="1:12" x14ac:dyDescent="0.25">
      <c r="A110" s="135" t="s">
        <v>8444</v>
      </c>
      <c r="B110" s="18" t="s">
        <v>7863</v>
      </c>
      <c r="C110" s="18" t="s">
        <v>7988</v>
      </c>
      <c r="D110" s="18" t="s">
        <v>7989</v>
      </c>
      <c r="E110" s="21">
        <v>44154</v>
      </c>
      <c r="F110" s="80" t="s">
        <v>521</v>
      </c>
      <c r="G110" s="18" t="s">
        <v>554</v>
      </c>
      <c r="H110" s="24" t="s">
        <v>2631</v>
      </c>
      <c r="I110" s="18" t="s">
        <v>7983</v>
      </c>
      <c r="J110" s="24" t="s">
        <v>2631</v>
      </c>
      <c r="K110" s="18" t="s">
        <v>8246</v>
      </c>
      <c r="L110" s="18" t="s">
        <v>8328</v>
      </c>
    </row>
    <row r="111" spans="1:12" x14ac:dyDescent="0.25">
      <c r="A111" s="135" t="s">
        <v>8445</v>
      </c>
      <c r="B111" s="18" t="s">
        <v>7639</v>
      </c>
      <c r="C111" s="18" t="s">
        <v>2794</v>
      </c>
      <c r="D111" s="18" t="s">
        <v>7778</v>
      </c>
      <c r="E111" s="21">
        <v>44154</v>
      </c>
      <c r="F111" s="80" t="s">
        <v>521</v>
      </c>
      <c r="G111" s="18" t="s">
        <v>554</v>
      </c>
      <c r="H111" s="24" t="s">
        <v>2631</v>
      </c>
      <c r="I111" s="18" t="s">
        <v>2793</v>
      </c>
      <c r="J111" s="24" t="s">
        <v>2631</v>
      </c>
      <c r="K111" s="18" t="s">
        <v>8246</v>
      </c>
      <c r="L111" s="18" t="s">
        <v>8240</v>
      </c>
    </row>
    <row r="112" spans="1:12" x14ac:dyDescent="0.25">
      <c r="A112" s="135" t="s">
        <v>8446</v>
      </c>
      <c r="B112" s="18" t="s">
        <v>7725</v>
      </c>
      <c r="C112" s="18" t="s">
        <v>2633</v>
      </c>
      <c r="D112" s="18" t="s">
        <v>7942</v>
      </c>
      <c r="E112" s="21">
        <v>44154</v>
      </c>
      <c r="F112" s="80" t="s">
        <v>521</v>
      </c>
      <c r="G112" s="18" t="s">
        <v>554</v>
      </c>
      <c r="H112" s="24" t="s">
        <v>2631</v>
      </c>
      <c r="I112" s="18" t="s">
        <v>2635</v>
      </c>
      <c r="J112" s="24" t="s">
        <v>2631</v>
      </c>
      <c r="K112" s="18" t="s">
        <v>8246</v>
      </c>
      <c r="L112" s="18" t="s">
        <v>8241</v>
      </c>
    </row>
    <row r="113" spans="1:12" x14ac:dyDescent="0.25">
      <c r="A113" s="135" t="s">
        <v>8447</v>
      </c>
      <c r="B113" s="18" t="s">
        <v>7731</v>
      </c>
      <c r="C113" s="18" t="s">
        <v>7339</v>
      </c>
      <c r="D113" s="18" t="s">
        <v>7940</v>
      </c>
      <c r="E113" s="21">
        <v>44154</v>
      </c>
      <c r="F113" s="80" t="s">
        <v>521</v>
      </c>
      <c r="G113" s="18" t="s">
        <v>554</v>
      </c>
      <c r="H113" s="24" t="s">
        <v>2631</v>
      </c>
      <c r="I113" s="18" t="s">
        <v>7333</v>
      </c>
      <c r="J113" s="24" t="s">
        <v>2631</v>
      </c>
      <c r="K113" s="18" t="s">
        <v>8246</v>
      </c>
      <c r="L113" s="18" t="s">
        <v>8241</v>
      </c>
    </row>
    <row r="114" spans="1:12" x14ac:dyDescent="0.25">
      <c r="A114" s="135" t="s">
        <v>8448</v>
      </c>
      <c r="B114" s="18" t="s">
        <v>7722</v>
      </c>
      <c r="C114" s="18" t="s">
        <v>2633</v>
      </c>
      <c r="D114" s="18" t="s">
        <v>7941</v>
      </c>
      <c r="E114" s="21">
        <v>44154</v>
      </c>
      <c r="F114" s="80" t="s">
        <v>521</v>
      </c>
      <c r="G114" s="18" t="s">
        <v>554</v>
      </c>
      <c r="H114" s="24" t="s">
        <v>2631</v>
      </c>
      <c r="I114" s="18" t="s">
        <v>2635</v>
      </c>
      <c r="J114" s="24" t="s">
        <v>2631</v>
      </c>
      <c r="K114" s="18" t="s">
        <v>8246</v>
      </c>
      <c r="L114" s="18" t="s">
        <v>8241</v>
      </c>
    </row>
    <row r="115" spans="1:12" x14ac:dyDescent="0.25">
      <c r="A115" s="135" t="s">
        <v>8449</v>
      </c>
      <c r="B115" s="18" t="s">
        <v>7739</v>
      </c>
      <c r="C115" s="18" t="s">
        <v>2734</v>
      </c>
      <c r="D115" s="18" t="s">
        <v>7953</v>
      </c>
      <c r="E115" s="21">
        <v>44154</v>
      </c>
      <c r="F115" s="80" t="s">
        <v>521</v>
      </c>
      <c r="G115" s="18" t="s">
        <v>554</v>
      </c>
      <c r="H115" s="24" t="s">
        <v>2631</v>
      </c>
      <c r="I115" s="18" t="s">
        <v>2736</v>
      </c>
      <c r="J115" s="24" t="s">
        <v>2631</v>
      </c>
      <c r="K115" s="18" t="s">
        <v>8246</v>
      </c>
      <c r="L115" s="18" t="s">
        <v>8241</v>
      </c>
    </row>
    <row r="116" spans="1:12" x14ac:dyDescent="0.25">
      <c r="A116" s="135" t="s">
        <v>8450</v>
      </c>
      <c r="B116" s="18" t="s">
        <v>7724</v>
      </c>
      <c r="C116" s="18" t="s">
        <v>2633</v>
      </c>
      <c r="D116" s="18" t="s">
        <v>7943</v>
      </c>
      <c r="E116" s="21">
        <v>44154</v>
      </c>
      <c r="F116" s="80" t="s">
        <v>521</v>
      </c>
      <c r="G116" s="18" t="s">
        <v>554</v>
      </c>
      <c r="H116" s="24" t="s">
        <v>2631</v>
      </c>
      <c r="I116" s="18" t="s">
        <v>2635</v>
      </c>
      <c r="J116" s="24" t="s">
        <v>2631</v>
      </c>
      <c r="K116" s="18" t="s">
        <v>8246</v>
      </c>
      <c r="L116" s="18" t="s">
        <v>8241</v>
      </c>
    </row>
    <row r="117" spans="1:12" x14ac:dyDescent="0.25">
      <c r="A117" s="135" t="s">
        <v>8452</v>
      </c>
      <c r="B117" s="18" t="s">
        <v>7683</v>
      </c>
      <c r="C117" s="18" t="s">
        <v>2659</v>
      </c>
      <c r="D117" s="18" t="s">
        <v>7779</v>
      </c>
      <c r="E117" s="21">
        <v>44154</v>
      </c>
      <c r="F117" s="80" t="s">
        <v>521</v>
      </c>
      <c r="G117" s="18" t="s">
        <v>554</v>
      </c>
      <c r="H117" s="24" t="s">
        <v>2631</v>
      </c>
      <c r="I117" s="18" t="s">
        <v>2661</v>
      </c>
      <c r="J117" s="24" t="s">
        <v>2631</v>
      </c>
      <c r="K117" s="18" t="s">
        <v>8246</v>
      </c>
      <c r="L117" s="18" t="s">
        <v>8240</v>
      </c>
    </row>
    <row r="118" spans="1:12" x14ac:dyDescent="0.25">
      <c r="A118" s="135" t="s">
        <v>8453</v>
      </c>
      <c r="B118" s="18" t="s">
        <v>7723</v>
      </c>
      <c r="C118" s="18" t="s">
        <v>2633</v>
      </c>
      <c r="D118" s="18" t="s">
        <v>7945</v>
      </c>
      <c r="E118" s="21">
        <v>44154</v>
      </c>
      <c r="F118" s="80" t="s">
        <v>521</v>
      </c>
      <c r="G118" s="18" t="s">
        <v>554</v>
      </c>
      <c r="H118" s="24" t="s">
        <v>2631</v>
      </c>
      <c r="I118" s="18" t="s">
        <v>2635</v>
      </c>
      <c r="J118" s="24" t="s">
        <v>2631</v>
      </c>
      <c r="K118" s="18" t="s">
        <v>8246</v>
      </c>
      <c r="L118" s="18" t="s">
        <v>8241</v>
      </c>
    </row>
    <row r="119" spans="1:12" x14ac:dyDescent="0.25">
      <c r="A119" s="135" t="s">
        <v>8454</v>
      </c>
      <c r="B119" s="18" t="s">
        <v>7727</v>
      </c>
      <c r="C119" s="18" t="s">
        <v>2629</v>
      </c>
      <c r="D119" s="18" t="s">
        <v>7950</v>
      </c>
      <c r="E119" s="21">
        <v>44154</v>
      </c>
      <c r="F119" s="80" t="s">
        <v>521</v>
      </c>
      <c r="G119" s="18" t="s">
        <v>554</v>
      </c>
      <c r="H119" s="24" t="s">
        <v>2631</v>
      </c>
      <c r="I119" s="18" t="s">
        <v>2632</v>
      </c>
      <c r="J119" s="24" t="s">
        <v>2631</v>
      </c>
      <c r="K119" s="18" t="s">
        <v>8246</v>
      </c>
      <c r="L119" s="18" t="s">
        <v>8241</v>
      </c>
    </row>
    <row r="120" spans="1:12" x14ac:dyDescent="0.25">
      <c r="A120" s="135" t="s">
        <v>8455</v>
      </c>
      <c r="B120" s="18" t="s">
        <v>7737</v>
      </c>
      <c r="C120" s="18" t="s">
        <v>7364</v>
      </c>
      <c r="D120" s="18" t="s">
        <v>7947</v>
      </c>
      <c r="E120" s="21">
        <v>44154</v>
      </c>
      <c r="F120" s="80" t="s">
        <v>521</v>
      </c>
      <c r="G120" s="18" t="s">
        <v>554</v>
      </c>
      <c r="H120" s="24" t="s">
        <v>2631</v>
      </c>
      <c r="I120" s="18" t="s">
        <v>7333</v>
      </c>
      <c r="J120" s="24" t="s">
        <v>2631</v>
      </c>
      <c r="K120" s="18" t="s">
        <v>8246</v>
      </c>
      <c r="L120" s="18" t="s">
        <v>8241</v>
      </c>
    </row>
    <row r="121" spans="1:12" x14ac:dyDescent="0.25">
      <c r="A121" s="135" t="s">
        <v>8456</v>
      </c>
      <c r="B121" s="18" t="s">
        <v>7667</v>
      </c>
      <c r="C121" s="18" t="s">
        <v>2639</v>
      </c>
      <c r="D121" s="18" t="s">
        <v>7783</v>
      </c>
      <c r="E121" s="21">
        <v>44154</v>
      </c>
      <c r="F121" s="80" t="s">
        <v>521</v>
      </c>
      <c r="G121" s="18" t="s">
        <v>554</v>
      </c>
      <c r="H121" s="24" t="s">
        <v>2631</v>
      </c>
      <c r="I121" s="18" t="s">
        <v>2641</v>
      </c>
      <c r="J121" s="24" t="s">
        <v>2631</v>
      </c>
      <c r="K121" s="18" t="s">
        <v>8246</v>
      </c>
      <c r="L121" s="18" t="s">
        <v>8240</v>
      </c>
    </row>
    <row r="122" spans="1:12" x14ac:dyDescent="0.25">
      <c r="A122" s="135" t="s">
        <v>8457</v>
      </c>
      <c r="B122" s="18" t="s">
        <v>7736</v>
      </c>
      <c r="C122" s="18" t="s">
        <v>7337</v>
      </c>
      <c r="D122" s="18" t="s">
        <v>7948</v>
      </c>
      <c r="E122" s="21">
        <v>44154</v>
      </c>
      <c r="F122" s="80" t="s">
        <v>521</v>
      </c>
      <c r="G122" s="18" t="s">
        <v>554</v>
      </c>
      <c r="H122" s="24" t="s">
        <v>2631</v>
      </c>
      <c r="I122" s="18" t="s">
        <v>7333</v>
      </c>
      <c r="J122" s="24" t="s">
        <v>2631</v>
      </c>
      <c r="K122" s="18" t="s">
        <v>8246</v>
      </c>
      <c r="L122" s="18" t="s">
        <v>8241</v>
      </c>
    </row>
    <row r="123" spans="1:12" x14ac:dyDescent="0.25">
      <c r="A123" s="135" t="s">
        <v>8458</v>
      </c>
      <c r="B123" s="18" t="s">
        <v>7740</v>
      </c>
      <c r="C123" s="18" t="s">
        <v>2734</v>
      </c>
      <c r="D123" s="18" t="s">
        <v>7949</v>
      </c>
      <c r="E123" s="21">
        <v>44154</v>
      </c>
      <c r="F123" s="80" t="s">
        <v>521</v>
      </c>
      <c r="G123" s="18" t="s">
        <v>554</v>
      </c>
      <c r="H123" s="24" t="s">
        <v>2631</v>
      </c>
      <c r="I123" s="18" t="s">
        <v>2736</v>
      </c>
      <c r="J123" s="24" t="s">
        <v>2631</v>
      </c>
      <c r="K123" s="18" t="s">
        <v>8246</v>
      </c>
      <c r="L123" s="18" t="s">
        <v>8241</v>
      </c>
    </row>
    <row r="124" spans="1:12" x14ac:dyDescent="0.25">
      <c r="A124" s="135" t="s">
        <v>8459</v>
      </c>
      <c r="B124" s="18" t="s">
        <v>7733</v>
      </c>
      <c r="C124" s="18" t="s">
        <v>7341</v>
      </c>
      <c r="D124" s="18" t="s">
        <v>7944</v>
      </c>
      <c r="E124" s="21">
        <v>44154</v>
      </c>
      <c r="F124" s="80" t="s">
        <v>521</v>
      </c>
      <c r="G124" s="18" t="s">
        <v>554</v>
      </c>
      <c r="H124" s="24" t="s">
        <v>2631</v>
      </c>
      <c r="I124" s="18" t="s">
        <v>7333</v>
      </c>
      <c r="J124" s="24" t="s">
        <v>2631</v>
      </c>
      <c r="K124" s="18" t="s">
        <v>8246</v>
      </c>
      <c r="L124" s="18" t="s">
        <v>8241</v>
      </c>
    </row>
    <row r="125" spans="1:12" x14ac:dyDescent="0.25">
      <c r="A125" s="135" t="s">
        <v>8462</v>
      </c>
      <c r="B125" s="18" t="s">
        <v>7763</v>
      </c>
      <c r="C125" s="18" t="s">
        <v>2693</v>
      </c>
      <c r="D125" s="18" t="s">
        <v>7962</v>
      </c>
      <c r="E125" s="21">
        <v>44154</v>
      </c>
      <c r="F125" s="80" t="s">
        <v>521</v>
      </c>
      <c r="G125" s="18" t="s">
        <v>554</v>
      </c>
      <c r="H125" s="24" t="s">
        <v>2631</v>
      </c>
      <c r="I125" s="18" t="s">
        <v>2695</v>
      </c>
      <c r="J125" s="24" t="s">
        <v>2631</v>
      </c>
      <c r="K125" s="18" t="s">
        <v>8246</v>
      </c>
      <c r="L125" s="18" t="s">
        <v>8241</v>
      </c>
    </row>
    <row r="126" spans="1:12" x14ac:dyDescent="0.25">
      <c r="A126" s="135" t="s">
        <v>8463</v>
      </c>
      <c r="B126" s="18" t="s">
        <v>7732</v>
      </c>
      <c r="C126" s="18" t="s">
        <v>7353</v>
      </c>
      <c r="D126" s="18" t="s">
        <v>7946</v>
      </c>
      <c r="E126" s="21">
        <v>44154</v>
      </c>
      <c r="F126" s="80" t="s">
        <v>521</v>
      </c>
      <c r="G126" s="18" t="s">
        <v>554</v>
      </c>
      <c r="H126" s="24" t="s">
        <v>2631</v>
      </c>
      <c r="I126" s="18" t="s">
        <v>7333</v>
      </c>
      <c r="J126" s="24" t="s">
        <v>2631</v>
      </c>
      <c r="K126" s="18" t="s">
        <v>8246</v>
      </c>
      <c r="L126" s="18" t="s">
        <v>8241</v>
      </c>
    </row>
    <row r="127" spans="1:12" x14ac:dyDescent="0.25">
      <c r="A127" s="135" t="s">
        <v>8464</v>
      </c>
      <c r="B127" s="18" t="s">
        <v>7735</v>
      </c>
      <c r="C127" s="18" t="s">
        <v>7326</v>
      </c>
      <c r="D127" s="18" t="s">
        <v>7951</v>
      </c>
      <c r="E127" s="21">
        <v>44154</v>
      </c>
      <c r="F127" s="80" t="s">
        <v>521</v>
      </c>
      <c r="G127" s="18" t="s">
        <v>554</v>
      </c>
      <c r="H127" s="24" t="s">
        <v>2631</v>
      </c>
      <c r="I127" s="18" t="s">
        <v>7333</v>
      </c>
      <c r="J127" s="24" t="s">
        <v>2631</v>
      </c>
      <c r="K127" s="18" t="s">
        <v>8246</v>
      </c>
      <c r="L127" s="18" t="s">
        <v>8241</v>
      </c>
    </row>
    <row r="128" spans="1:12" x14ac:dyDescent="0.25">
      <c r="A128" s="135" t="s">
        <v>8465</v>
      </c>
      <c r="B128" s="18" t="s">
        <v>7672</v>
      </c>
      <c r="C128" s="18" t="s">
        <v>117</v>
      </c>
      <c r="D128" s="18" t="s">
        <v>7784</v>
      </c>
      <c r="E128" s="21">
        <v>44154</v>
      </c>
      <c r="F128" s="80" t="s">
        <v>521</v>
      </c>
      <c r="G128" s="18" t="s">
        <v>554</v>
      </c>
      <c r="H128" s="24" t="s">
        <v>2631</v>
      </c>
      <c r="I128" s="18" t="s">
        <v>2697</v>
      </c>
      <c r="J128" s="24" t="s">
        <v>2631</v>
      </c>
      <c r="K128" s="18" t="s">
        <v>8246</v>
      </c>
      <c r="L128" s="18" t="s">
        <v>8240</v>
      </c>
    </row>
    <row r="129" spans="1:12" x14ac:dyDescent="0.25">
      <c r="A129" s="135" t="s">
        <v>8466</v>
      </c>
      <c r="B129" s="18" t="s">
        <v>7730</v>
      </c>
      <c r="C129" s="18" t="s">
        <v>7360</v>
      </c>
      <c r="D129" s="18" t="s">
        <v>7954</v>
      </c>
      <c r="E129" s="21">
        <v>44154</v>
      </c>
      <c r="F129" s="80" t="s">
        <v>521</v>
      </c>
      <c r="G129" s="18" t="s">
        <v>554</v>
      </c>
      <c r="H129" s="24" t="s">
        <v>2631</v>
      </c>
      <c r="I129" s="18" t="s">
        <v>7333</v>
      </c>
      <c r="J129" s="24" t="s">
        <v>2631</v>
      </c>
      <c r="K129" s="18" t="s">
        <v>8246</v>
      </c>
      <c r="L129" s="18" t="s">
        <v>8241</v>
      </c>
    </row>
    <row r="130" spans="1:12" x14ac:dyDescent="0.25">
      <c r="A130" s="135" t="s">
        <v>8467</v>
      </c>
      <c r="B130" s="18" t="s">
        <v>7729</v>
      </c>
      <c r="C130" s="18" t="s">
        <v>7344</v>
      </c>
      <c r="D130" s="18" t="s">
        <v>7952</v>
      </c>
      <c r="E130" s="21">
        <v>44154</v>
      </c>
      <c r="F130" s="80" t="s">
        <v>521</v>
      </c>
      <c r="G130" s="18" t="s">
        <v>554</v>
      </c>
      <c r="H130" s="24" t="s">
        <v>2631</v>
      </c>
      <c r="I130" s="18" t="s">
        <v>7333</v>
      </c>
      <c r="J130" s="24" t="s">
        <v>2631</v>
      </c>
      <c r="K130" s="18" t="s">
        <v>8246</v>
      </c>
      <c r="L130" s="18" t="s">
        <v>8241</v>
      </c>
    </row>
    <row r="131" spans="1:12" x14ac:dyDescent="0.25">
      <c r="A131" s="135" t="s">
        <v>8472</v>
      </c>
      <c r="B131" s="18" t="s">
        <v>7656</v>
      </c>
      <c r="C131" s="18" t="s">
        <v>2693</v>
      </c>
      <c r="D131" s="18" t="s">
        <v>7814</v>
      </c>
      <c r="E131" s="21">
        <v>44154</v>
      </c>
      <c r="F131" s="80" t="s">
        <v>521</v>
      </c>
      <c r="G131" s="18" t="s">
        <v>554</v>
      </c>
      <c r="H131" s="24" t="s">
        <v>2631</v>
      </c>
      <c r="I131" s="18" t="s">
        <v>2695</v>
      </c>
      <c r="J131" s="24" t="s">
        <v>2631</v>
      </c>
      <c r="K131" s="18" t="s">
        <v>8246</v>
      </c>
      <c r="L131" s="18" t="s">
        <v>8240</v>
      </c>
    </row>
    <row r="132" spans="1:12" x14ac:dyDescent="0.25">
      <c r="A132" s="135" t="s">
        <v>8473</v>
      </c>
      <c r="B132" s="18" t="s">
        <v>7756</v>
      </c>
      <c r="C132" s="18" t="s">
        <v>2676</v>
      </c>
      <c r="D132" s="18" t="s">
        <v>7961</v>
      </c>
      <c r="E132" s="21">
        <v>44154</v>
      </c>
      <c r="F132" s="80" t="s">
        <v>521</v>
      </c>
      <c r="G132" s="18" t="s">
        <v>554</v>
      </c>
      <c r="H132" s="24" t="s">
        <v>2631</v>
      </c>
      <c r="I132" s="18" t="s">
        <v>2678</v>
      </c>
      <c r="J132" s="24" t="s">
        <v>2631</v>
      </c>
      <c r="K132" s="18" t="s">
        <v>8246</v>
      </c>
      <c r="L132" s="18" t="s">
        <v>8241</v>
      </c>
    </row>
    <row r="133" spans="1:12" x14ac:dyDescent="0.25">
      <c r="A133" s="135" t="s">
        <v>8474</v>
      </c>
      <c r="B133" s="18" t="s">
        <v>7654</v>
      </c>
      <c r="C133" s="18" t="s">
        <v>2693</v>
      </c>
      <c r="D133" s="18" t="s">
        <v>7817</v>
      </c>
      <c r="E133" s="21">
        <v>44154</v>
      </c>
      <c r="F133" s="80" t="s">
        <v>521</v>
      </c>
      <c r="G133" s="18" t="s">
        <v>554</v>
      </c>
      <c r="H133" s="24" t="s">
        <v>2631</v>
      </c>
      <c r="I133" s="18" t="s">
        <v>2695</v>
      </c>
      <c r="J133" s="24" t="s">
        <v>2631</v>
      </c>
      <c r="K133" s="18" t="s">
        <v>8246</v>
      </c>
      <c r="L133" s="18" t="s">
        <v>8240</v>
      </c>
    </row>
    <row r="134" spans="1:12" x14ac:dyDescent="0.25">
      <c r="A134" s="135" t="s">
        <v>8475</v>
      </c>
      <c r="B134" s="18" t="s">
        <v>7772</v>
      </c>
      <c r="C134" s="18" t="s">
        <v>283</v>
      </c>
      <c r="D134" s="18" t="s">
        <v>7971</v>
      </c>
      <c r="E134" s="21">
        <v>44154</v>
      </c>
      <c r="F134" s="80" t="s">
        <v>521</v>
      </c>
      <c r="G134" s="18" t="s">
        <v>554</v>
      </c>
      <c r="H134" s="24" t="s">
        <v>2631</v>
      </c>
      <c r="I134" s="18" t="s">
        <v>2697</v>
      </c>
      <c r="J134" s="24" t="s">
        <v>2631</v>
      </c>
      <c r="K134" s="18" t="s">
        <v>8246</v>
      </c>
      <c r="L134" s="18" t="s">
        <v>8241</v>
      </c>
    </row>
    <row r="135" spans="1:12" x14ac:dyDescent="0.25">
      <c r="A135" s="135" t="s">
        <v>8476</v>
      </c>
      <c r="B135" s="18" t="s">
        <v>7907</v>
      </c>
      <c r="C135" s="18" t="s">
        <v>2679</v>
      </c>
      <c r="D135" s="18" t="s">
        <v>9126</v>
      </c>
      <c r="E135" s="21">
        <v>44154</v>
      </c>
      <c r="F135" s="80" t="s">
        <v>521</v>
      </c>
      <c r="G135" s="18" t="s">
        <v>554</v>
      </c>
      <c r="H135" s="24" t="s">
        <v>2631</v>
      </c>
      <c r="I135" s="18" t="s">
        <v>545</v>
      </c>
      <c r="J135" s="24" t="s">
        <v>2631</v>
      </c>
      <c r="K135" s="18" t="s">
        <v>8246</v>
      </c>
      <c r="L135" s="18" t="s">
        <v>8242</v>
      </c>
    </row>
    <row r="136" spans="1:12" x14ac:dyDescent="0.25">
      <c r="A136" s="135" t="s">
        <v>8477</v>
      </c>
      <c r="B136" s="18" t="s">
        <v>7773</v>
      </c>
      <c r="C136" s="18" t="s">
        <v>283</v>
      </c>
      <c r="D136" s="18" t="s">
        <v>7966</v>
      </c>
      <c r="E136" s="21">
        <v>44154</v>
      </c>
      <c r="F136" s="80" t="s">
        <v>521</v>
      </c>
      <c r="G136" s="18" t="s">
        <v>554</v>
      </c>
      <c r="H136" s="24" t="s">
        <v>2631</v>
      </c>
      <c r="I136" s="18" t="s">
        <v>2697</v>
      </c>
      <c r="J136" s="24" t="s">
        <v>2631</v>
      </c>
      <c r="K136" s="18" t="s">
        <v>8246</v>
      </c>
      <c r="L136" s="18" t="s">
        <v>8241</v>
      </c>
    </row>
    <row r="137" spans="1:12" x14ac:dyDescent="0.25">
      <c r="A137" s="135" t="s">
        <v>8482</v>
      </c>
      <c r="B137" s="18" t="s">
        <v>7876</v>
      </c>
      <c r="C137" s="18" t="s">
        <v>8017</v>
      </c>
      <c r="D137" s="18" t="s">
        <v>8018</v>
      </c>
      <c r="E137" s="21">
        <v>44154</v>
      </c>
      <c r="F137" s="80" t="s">
        <v>521</v>
      </c>
      <c r="G137" s="18" t="s">
        <v>554</v>
      </c>
      <c r="H137" s="24" t="s">
        <v>2631</v>
      </c>
      <c r="I137" s="18" t="s">
        <v>8005</v>
      </c>
      <c r="J137" s="24" t="s">
        <v>2631</v>
      </c>
      <c r="K137" s="18" t="s">
        <v>8246</v>
      </c>
      <c r="L137" s="18" t="s">
        <v>8328</v>
      </c>
    </row>
    <row r="138" spans="1:12" x14ac:dyDescent="0.25">
      <c r="A138" s="135" t="s">
        <v>8483</v>
      </c>
      <c r="B138" s="18" t="s">
        <v>7746</v>
      </c>
      <c r="C138" s="18" t="s">
        <v>7351</v>
      </c>
      <c r="D138" s="18" t="s">
        <v>7963</v>
      </c>
      <c r="E138" s="21">
        <v>44154</v>
      </c>
      <c r="F138" s="80" t="s">
        <v>521</v>
      </c>
      <c r="G138" s="18" t="s">
        <v>554</v>
      </c>
      <c r="H138" s="24" t="s">
        <v>2631</v>
      </c>
      <c r="I138" s="18" t="s">
        <v>7336</v>
      </c>
      <c r="J138" s="24" t="s">
        <v>2631</v>
      </c>
      <c r="K138" s="18" t="s">
        <v>8246</v>
      </c>
      <c r="L138" s="18" t="s">
        <v>8241</v>
      </c>
    </row>
    <row r="139" spans="1:12" x14ac:dyDescent="0.25">
      <c r="A139" s="135" t="s">
        <v>8484</v>
      </c>
      <c r="B139" s="18" t="s">
        <v>7753</v>
      </c>
      <c r="C139" s="18" t="s">
        <v>2636</v>
      </c>
      <c r="D139" s="18" t="s">
        <v>7973</v>
      </c>
      <c r="E139" s="21">
        <v>44154</v>
      </c>
      <c r="F139" s="80" t="s">
        <v>521</v>
      </c>
      <c r="G139" s="18" t="s">
        <v>554</v>
      </c>
      <c r="H139" s="24" t="s">
        <v>2631</v>
      </c>
      <c r="I139" s="18" t="s">
        <v>2638</v>
      </c>
      <c r="J139" s="24" t="s">
        <v>2631</v>
      </c>
      <c r="K139" s="18" t="s">
        <v>8246</v>
      </c>
      <c r="L139" s="18" t="s">
        <v>8241</v>
      </c>
    </row>
    <row r="140" spans="1:12" x14ac:dyDescent="0.25">
      <c r="A140" s="135" t="s">
        <v>8485</v>
      </c>
      <c r="B140" s="18" t="s">
        <v>7748</v>
      </c>
      <c r="C140" s="18" t="s">
        <v>7358</v>
      </c>
      <c r="D140" s="18" t="s">
        <v>7956</v>
      </c>
      <c r="E140" s="21">
        <v>44154</v>
      </c>
      <c r="F140" s="80" t="s">
        <v>521</v>
      </c>
      <c r="G140" s="18" t="s">
        <v>554</v>
      </c>
      <c r="H140" s="24" t="s">
        <v>2631</v>
      </c>
      <c r="I140" s="18" t="s">
        <v>7336</v>
      </c>
      <c r="J140" s="24" t="s">
        <v>2631</v>
      </c>
      <c r="K140" s="18" t="s">
        <v>8246</v>
      </c>
      <c r="L140" s="18" t="s">
        <v>8241</v>
      </c>
    </row>
    <row r="141" spans="1:12" x14ac:dyDescent="0.25">
      <c r="A141" s="135" t="s">
        <v>8486</v>
      </c>
      <c r="B141" s="18" t="s">
        <v>7747</v>
      </c>
      <c r="C141" s="18" t="s">
        <v>7347</v>
      </c>
      <c r="D141" s="18" t="s">
        <v>7958</v>
      </c>
      <c r="E141" s="21">
        <v>44154</v>
      </c>
      <c r="F141" s="80" t="s">
        <v>521</v>
      </c>
      <c r="G141" s="18" t="s">
        <v>554</v>
      </c>
      <c r="H141" s="24" t="s">
        <v>2631</v>
      </c>
      <c r="I141" s="18" t="s">
        <v>7336</v>
      </c>
      <c r="J141" s="24" t="s">
        <v>2631</v>
      </c>
      <c r="K141" s="18" t="s">
        <v>8246</v>
      </c>
      <c r="L141" s="18" t="s">
        <v>8241</v>
      </c>
    </row>
    <row r="142" spans="1:12" x14ac:dyDescent="0.25">
      <c r="A142" s="135" t="s">
        <v>8487</v>
      </c>
      <c r="B142" s="18" t="s">
        <v>7768</v>
      </c>
      <c r="C142" s="18" t="s">
        <v>2667</v>
      </c>
      <c r="D142" s="18" t="s">
        <v>7979</v>
      </c>
      <c r="E142" s="21">
        <v>44154</v>
      </c>
      <c r="F142" s="80" t="s">
        <v>521</v>
      </c>
      <c r="G142" s="18" t="s">
        <v>554</v>
      </c>
      <c r="H142" s="24" t="s">
        <v>2631</v>
      </c>
      <c r="I142" s="18" t="s">
        <v>2661</v>
      </c>
      <c r="J142" s="24" t="s">
        <v>2631</v>
      </c>
      <c r="K142" s="18" t="s">
        <v>8246</v>
      </c>
      <c r="L142" s="18" t="s">
        <v>8241</v>
      </c>
    </row>
    <row r="143" spans="1:12" x14ac:dyDescent="0.25">
      <c r="A143" s="135" t="s">
        <v>8490</v>
      </c>
      <c r="B143" s="18" t="s">
        <v>9088</v>
      </c>
      <c r="C143" s="18" t="s">
        <v>11432</v>
      </c>
      <c r="D143" s="18" t="s">
        <v>11433</v>
      </c>
      <c r="E143" s="21">
        <v>44154</v>
      </c>
      <c r="F143" s="80" t="s">
        <v>522</v>
      </c>
      <c r="G143" s="18" t="s">
        <v>554</v>
      </c>
      <c r="H143" s="24" t="s">
        <v>2631</v>
      </c>
      <c r="I143" s="18" t="s">
        <v>11434</v>
      </c>
      <c r="J143" s="24" t="s">
        <v>2631</v>
      </c>
      <c r="K143" s="18" t="s">
        <v>8246</v>
      </c>
      <c r="L143" s="18" t="s">
        <v>2918</v>
      </c>
    </row>
    <row r="144" spans="1:12" x14ac:dyDescent="0.25">
      <c r="A144" s="135" t="s">
        <v>8491</v>
      </c>
      <c r="B144" s="18" t="s">
        <v>9093</v>
      </c>
      <c r="C144" s="18" t="s">
        <v>11414</v>
      </c>
      <c r="D144" s="18" t="s">
        <v>11435</v>
      </c>
      <c r="E144" s="21">
        <v>44154</v>
      </c>
      <c r="F144" s="80" t="s">
        <v>522</v>
      </c>
      <c r="G144" s="18" t="s">
        <v>554</v>
      </c>
      <c r="H144" s="24" t="s">
        <v>2631</v>
      </c>
      <c r="I144" s="18" t="s">
        <v>11436</v>
      </c>
      <c r="J144" s="24" t="s">
        <v>2631</v>
      </c>
      <c r="K144" s="18" t="s">
        <v>8246</v>
      </c>
      <c r="L144" s="18" t="s">
        <v>2918</v>
      </c>
    </row>
    <row r="145" spans="1:12" x14ac:dyDescent="0.25">
      <c r="A145" s="135" t="s">
        <v>8492</v>
      </c>
      <c r="B145" s="18" t="s">
        <v>9079</v>
      </c>
      <c r="C145" s="18" t="s">
        <v>117</v>
      </c>
      <c r="D145" s="18" t="s">
        <v>11437</v>
      </c>
      <c r="E145" s="21">
        <v>44154</v>
      </c>
      <c r="F145" s="80" t="s">
        <v>522</v>
      </c>
      <c r="G145" s="18" t="s">
        <v>554</v>
      </c>
      <c r="H145" s="24" t="s">
        <v>2631</v>
      </c>
      <c r="I145" s="18" t="s">
        <v>2697</v>
      </c>
      <c r="J145" s="24" t="s">
        <v>2631</v>
      </c>
      <c r="K145" s="18" t="s">
        <v>8246</v>
      </c>
      <c r="L145" s="18" t="s">
        <v>2918</v>
      </c>
    </row>
    <row r="146" spans="1:12" x14ac:dyDescent="0.25">
      <c r="A146" s="135" t="s">
        <v>8493</v>
      </c>
      <c r="B146" s="18" t="s">
        <v>9090</v>
      </c>
      <c r="C146" s="18" t="s">
        <v>11432</v>
      </c>
      <c r="D146" s="18" t="s">
        <v>11438</v>
      </c>
      <c r="E146" s="21">
        <v>44154</v>
      </c>
      <c r="F146" s="80" t="s">
        <v>522</v>
      </c>
      <c r="G146" s="18" t="s">
        <v>554</v>
      </c>
      <c r="H146" s="24" t="s">
        <v>2631</v>
      </c>
      <c r="I146" s="18" t="s">
        <v>11434</v>
      </c>
      <c r="J146" s="24" t="s">
        <v>2631</v>
      </c>
      <c r="K146" s="18" t="s">
        <v>8246</v>
      </c>
      <c r="L146" s="18" t="s">
        <v>2918</v>
      </c>
    </row>
    <row r="147" spans="1:12" x14ac:dyDescent="0.25">
      <c r="A147" s="135" t="s">
        <v>8494</v>
      </c>
      <c r="B147" s="18" t="s">
        <v>9089</v>
      </c>
      <c r="C147" s="18" t="s">
        <v>11432</v>
      </c>
      <c r="D147" s="18" t="s">
        <v>11439</v>
      </c>
      <c r="E147" s="21">
        <v>44154</v>
      </c>
      <c r="F147" s="80" t="s">
        <v>522</v>
      </c>
      <c r="G147" s="18" t="s">
        <v>554</v>
      </c>
      <c r="H147" s="24" t="s">
        <v>2631</v>
      </c>
      <c r="I147" s="18" t="s">
        <v>11434</v>
      </c>
      <c r="J147" s="24" t="s">
        <v>2631</v>
      </c>
      <c r="K147" s="18" t="s">
        <v>8246</v>
      </c>
      <c r="L147" s="18" t="s">
        <v>2918</v>
      </c>
    </row>
    <row r="148" spans="1:12" x14ac:dyDescent="0.25">
      <c r="A148" s="135" t="s">
        <v>8495</v>
      </c>
      <c r="B148" s="18" t="s">
        <v>9085</v>
      </c>
      <c r="C148" s="18" t="s">
        <v>11432</v>
      </c>
      <c r="D148" s="18" t="s">
        <v>11440</v>
      </c>
      <c r="E148" s="21">
        <v>44154</v>
      </c>
      <c r="F148" s="80" t="s">
        <v>522</v>
      </c>
      <c r="G148" s="18" t="s">
        <v>554</v>
      </c>
      <c r="H148" s="24" t="s">
        <v>2631</v>
      </c>
      <c r="I148" s="18" t="s">
        <v>11434</v>
      </c>
      <c r="J148" s="24" t="s">
        <v>2631</v>
      </c>
      <c r="K148" s="18" t="s">
        <v>8246</v>
      </c>
      <c r="L148" s="18" t="s">
        <v>2918</v>
      </c>
    </row>
    <row r="149" spans="1:12" x14ac:dyDescent="0.25">
      <c r="A149" s="135" t="s">
        <v>8496</v>
      </c>
      <c r="B149" s="18" t="s">
        <v>9055</v>
      </c>
      <c r="C149" s="18" t="s">
        <v>2629</v>
      </c>
      <c r="D149" s="18" t="s">
        <v>11441</v>
      </c>
      <c r="E149" s="21">
        <v>44154</v>
      </c>
      <c r="F149" s="80" t="s">
        <v>522</v>
      </c>
      <c r="G149" s="18" t="s">
        <v>554</v>
      </c>
      <c r="H149" s="24" t="s">
        <v>2631</v>
      </c>
      <c r="I149" s="18" t="s">
        <v>2632</v>
      </c>
      <c r="J149" s="24" t="s">
        <v>2631</v>
      </c>
      <c r="K149" s="18" t="s">
        <v>8246</v>
      </c>
      <c r="L149" s="18" t="s">
        <v>2918</v>
      </c>
    </row>
    <row r="150" spans="1:12" x14ac:dyDescent="0.25">
      <c r="A150" s="135" t="s">
        <v>8497</v>
      </c>
      <c r="B150" s="18" t="s">
        <v>9094</v>
      </c>
      <c r="C150" s="18" t="s">
        <v>11414</v>
      </c>
      <c r="D150" s="18" t="s">
        <v>11442</v>
      </c>
      <c r="E150" s="21">
        <v>44154</v>
      </c>
      <c r="F150" s="80" t="s">
        <v>522</v>
      </c>
      <c r="G150" s="18" t="s">
        <v>554</v>
      </c>
      <c r="H150" s="24" t="s">
        <v>2631</v>
      </c>
      <c r="I150" s="18" t="s">
        <v>11436</v>
      </c>
      <c r="J150" s="24" t="s">
        <v>2631</v>
      </c>
      <c r="K150" s="18" t="s">
        <v>8246</v>
      </c>
      <c r="L150" s="18" t="s">
        <v>2918</v>
      </c>
    </row>
    <row r="151" spans="1:12" x14ac:dyDescent="0.25">
      <c r="A151" s="135" t="s">
        <v>8586</v>
      </c>
      <c r="B151" s="18" t="s">
        <v>9081</v>
      </c>
      <c r="C151" s="18" t="s">
        <v>117</v>
      </c>
      <c r="D151" s="18" t="s">
        <v>11443</v>
      </c>
      <c r="E151" s="21">
        <v>44154</v>
      </c>
      <c r="F151" s="80" t="s">
        <v>522</v>
      </c>
      <c r="G151" s="18" t="s">
        <v>554</v>
      </c>
      <c r="H151" s="24" t="s">
        <v>2631</v>
      </c>
      <c r="I151" s="18" t="s">
        <v>2697</v>
      </c>
      <c r="J151" s="18" t="s">
        <v>2631</v>
      </c>
      <c r="K151" s="18" t="s">
        <v>8246</v>
      </c>
      <c r="L151" s="18" t="s">
        <v>2918</v>
      </c>
    </row>
    <row r="152" spans="1:12" x14ac:dyDescent="0.25">
      <c r="A152" s="135" t="s">
        <v>8594</v>
      </c>
      <c r="B152" s="18" t="s">
        <v>9073</v>
      </c>
      <c r="C152" s="18" t="s">
        <v>2715</v>
      </c>
      <c r="D152" s="18" t="s">
        <v>11444</v>
      </c>
      <c r="E152" s="21">
        <v>44154</v>
      </c>
      <c r="F152" s="80" t="s">
        <v>522</v>
      </c>
      <c r="G152" s="18" t="s">
        <v>554</v>
      </c>
      <c r="H152" s="24" t="s">
        <v>2631</v>
      </c>
      <c r="I152" s="18" t="s">
        <v>2641</v>
      </c>
      <c r="J152" s="18" t="s">
        <v>2631</v>
      </c>
      <c r="K152" s="18" t="s">
        <v>8246</v>
      </c>
      <c r="L152" s="18" t="s">
        <v>2918</v>
      </c>
    </row>
    <row r="153" spans="1:12" x14ac:dyDescent="0.25">
      <c r="A153" s="135" t="s">
        <v>8498</v>
      </c>
      <c r="B153" s="18" t="s">
        <v>9078</v>
      </c>
      <c r="C153" s="18" t="s">
        <v>117</v>
      </c>
      <c r="D153" s="18" t="s">
        <v>11445</v>
      </c>
      <c r="E153" s="21">
        <v>44154</v>
      </c>
      <c r="F153" s="80" t="s">
        <v>522</v>
      </c>
      <c r="G153" s="18" t="s">
        <v>554</v>
      </c>
      <c r="H153" s="24" t="s">
        <v>2631</v>
      </c>
      <c r="I153" s="18" t="s">
        <v>2697</v>
      </c>
      <c r="J153" s="24" t="s">
        <v>2631</v>
      </c>
      <c r="K153" s="18" t="s">
        <v>8246</v>
      </c>
      <c r="L153" s="18" t="s">
        <v>2918</v>
      </c>
    </row>
    <row r="154" spans="1:12" x14ac:dyDescent="0.25">
      <c r="A154" s="135" t="s">
        <v>8499</v>
      </c>
      <c r="B154" s="18" t="s">
        <v>9070</v>
      </c>
      <c r="C154" s="18" t="s">
        <v>2672</v>
      </c>
      <c r="D154" s="18" t="s">
        <v>11446</v>
      </c>
      <c r="E154" s="21">
        <v>44154</v>
      </c>
      <c r="F154" s="80" t="s">
        <v>522</v>
      </c>
      <c r="G154" s="18" t="s">
        <v>554</v>
      </c>
      <c r="H154" s="24" t="s">
        <v>2631</v>
      </c>
      <c r="I154" s="18" t="s">
        <v>2644</v>
      </c>
      <c r="J154" s="24" t="s">
        <v>2631</v>
      </c>
      <c r="K154" s="18" t="s">
        <v>8246</v>
      </c>
      <c r="L154" s="18" t="s">
        <v>2918</v>
      </c>
    </row>
    <row r="155" spans="1:12" x14ac:dyDescent="0.25">
      <c r="A155" s="135" t="s">
        <v>8500</v>
      </c>
      <c r="B155" s="18" t="s">
        <v>9080</v>
      </c>
      <c r="C155" s="18" t="s">
        <v>117</v>
      </c>
      <c r="D155" s="18" t="s">
        <v>11447</v>
      </c>
      <c r="E155" s="21">
        <v>44154</v>
      </c>
      <c r="F155" s="80" t="s">
        <v>522</v>
      </c>
      <c r="G155" s="18" t="s">
        <v>554</v>
      </c>
      <c r="H155" s="24" t="s">
        <v>2631</v>
      </c>
      <c r="I155" s="18" t="s">
        <v>2697</v>
      </c>
      <c r="J155" s="24" t="s">
        <v>2631</v>
      </c>
      <c r="K155" s="18" t="s">
        <v>8246</v>
      </c>
      <c r="L155" s="18" t="s">
        <v>2918</v>
      </c>
    </row>
    <row r="156" spans="1:12" x14ac:dyDescent="0.25">
      <c r="A156" s="135" t="s">
        <v>8501</v>
      </c>
      <c r="B156" s="18" t="s">
        <v>9067</v>
      </c>
      <c r="C156" s="18" t="s">
        <v>2693</v>
      </c>
      <c r="D156" s="18" t="s">
        <v>11448</v>
      </c>
      <c r="E156" s="21">
        <v>44154</v>
      </c>
      <c r="F156" s="80" t="s">
        <v>522</v>
      </c>
      <c r="G156" s="18" t="s">
        <v>554</v>
      </c>
      <c r="H156" s="24" t="s">
        <v>2631</v>
      </c>
      <c r="I156" s="18" t="s">
        <v>2695</v>
      </c>
      <c r="J156" s="24" t="s">
        <v>2631</v>
      </c>
      <c r="K156" s="18" t="s">
        <v>8246</v>
      </c>
      <c r="L156" s="18" t="s">
        <v>2918</v>
      </c>
    </row>
    <row r="157" spans="1:12" x14ac:dyDescent="0.25">
      <c r="A157" s="135" t="s">
        <v>8502</v>
      </c>
      <c r="B157" s="18" t="s">
        <v>9068</v>
      </c>
      <c r="C157" s="18" t="s">
        <v>2693</v>
      </c>
      <c r="D157" s="18" t="s">
        <v>11449</v>
      </c>
      <c r="E157" s="21">
        <v>44154</v>
      </c>
      <c r="F157" s="80" t="s">
        <v>522</v>
      </c>
      <c r="G157" s="18" t="s">
        <v>554</v>
      </c>
      <c r="H157" s="24" t="s">
        <v>2631</v>
      </c>
      <c r="I157" s="18" t="s">
        <v>2695</v>
      </c>
      <c r="J157" s="24" t="s">
        <v>2631</v>
      </c>
      <c r="K157" s="18" t="s">
        <v>8246</v>
      </c>
      <c r="L157" s="18" t="s">
        <v>2918</v>
      </c>
    </row>
    <row r="158" spans="1:12" x14ac:dyDescent="0.25">
      <c r="A158" s="135" t="s">
        <v>8503</v>
      </c>
      <c r="B158" s="18" t="s">
        <v>9063</v>
      </c>
      <c r="C158" s="18" t="s">
        <v>2676</v>
      </c>
      <c r="D158" s="18" t="s">
        <v>11450</v>
      </c>
      <c r="E158" s="21">
        <v>44154</v>
      </c>
      <c r="F158" s="80" t="s">
        <v>522</v>
      </c>
      <c r="G158" s="18" t="s">
        <v>554</v>
      </c>
      <c r="H158" s="24" t="s">
        <v>2631</v>
      </c>
      <c r="I158" s="18" t="s">
        <v>2678</v>
      </c>
      <c r="J158" s="24" t="s">
        <v>2631</v>
      </c>
      <c r="K158" s="18" t="s">
        <v>8246</v>
      </c>
      <c r="L158" s="18" t="s">
        <v>2918</v>
      </c>
    </row>
    <row r="159" spans="1:12" x14ac:dyDescent="0.25">
      <c r="A159" s="135" t="s">
        <v>8504</v>
      </c>
      <c r="B159" s="18" t="s">
        <v>9071</v>
      </c>
      <c r="C159" s="18" t="s">
        <v>2672</v>
      </c>
      <c r="D159" s="18" t="s">
        <v>11451</v>
      </c>
      <c r="E159" s="21">
        <v>44154</v>
      </c>
      <c r="F159" s="80" t="s">
        <v>522</v>
      </c>
      <c r="G159" s="18" t="s">
        <v>554</v>
      </c>
      <c r="H159" s="24" t="s">
        <v>2631</v>
      </c>
      <c r="I159" s="18" t="s">
        <v>2644</v>
      </c>
      <c r="J159" s="24" t="s">
        <v>2631</v>
      </c>
      <c r="K159" s="18" t="s">
        <v>8246</v>
      </c>
      <c r="L159" s="18" t="s">
        <v>2918</v>
      </c>
    </row>
    <row r="160" spans="1:12" x14ac:dyDescent="0.25">
      <c r="A160" s="135" t="s">
        <v>8505</v>
      </c>
      <c r="B160" s="18" t="s">
        <v>9062</v>
      </c>
      <c r="C160" s="18" t="s">
        <v>2676</v>
      </c>
      <c r="D160" s="18" t="s">
        <v>11452</v>
      </c>
      <c r="E160" s="21">
        <v>44154</v>
      </c>
      <c r="F160" s="80" t="s">
        <v>522</v>
      </c>
      <c r="G160" s="18" t="s">
        <v>554</v>
      </c>
      <c r="H160" s="24" t="s">
        <v>2631</v>
      </c>
      <c r="I160" s="18" t="s">
        <v>2678</v>
      </c>
      <c r="J160" s="24" t="s">
        <v>2631</v>
      </c>
      <c r="K160" s="18" t="s">
        <v>8246</v>
      </c>
      <c r="L160" s="18" t="s">
        <v>2918</v>
      </c>
    </row>
    <row r="161" spans="1:12" x14ac:dyDescent="0.25">
      <c r="A161" s="135" t="s">
        <v>8587</v>
      </c>
      <c r="B161" s="18" t="s">
        <v>9060</v>
      </c>
      <c r="C161" s="18" t="s">
        <v>2636</v>
      </c>
      <c r="D161" s="18" t="s">
        <v>11453</v>
      </c>
      <c r="E161" s="21">
        <v>44154</v>
      </c>
      <c r="F161" s="80" t="s">
        <v>522</v>
      </c>
      <c r="G161" s="18" t="s">
        <v>554</v>
      </c>
      <c r="H161" s="24" t="s">
        <v>2631</v>
      </c>
      <c r="I161" s="18" t="s">
        <v>2638</v>
      </c>
      <c r="J161" s="18" t="s">
        <v>2631</v>
      </c>
      <c r="K161" s="18" t="s">
        <v>8246</v>
      </c>
      <c r="L161" s="18" t="s">
        <v>2918</v>
      </c>
    </row>
    <row r="162" spans="1:12" x14ac:dyDescent="0.25">
      <c r="A162" s="135" t="s">
        <v>8597</v>
      </c>
      <c r="B162" s="18" t="s">
        <v>9053</v>
      </c>
      <c r="C162" s="18" t="s">
        <v>2649</v>
      </c>
      <c r="D162" s="18" t="s">
        <v>11454</v>
      </c>
      <c r="E162" s="21">
        <v>44154</v>
      </c>
      <c r="F162" s="80" t="s">
        <v>522</v>
      </c>
      <c r="G162" s="18" t="s">
        <v>554</v>
      </c>
      <c r="H162" s="24" t="s">
        <v>2631</v>
      </c>
      <c r="I162" s="18" t="s">
        <v>2650</v>
      </c>
      <c r="J162" s="18" t="s">
        <v>2631</v>
      </c>
      <c r="K162" s="18" t="s">
        <v>8246</v>
      </c>
      <c r="L162" s="18" t="s">
        <v>2918</v>
      </c>
    </row>
    <row r="163" spans="1:12" x14ac:dyDescent="0.25">
      <c r="A163" s="135" t="s">
        <v>8506</v>
      </c>
      <c r="B163" s="18" t="s">
        <v>9084</v>
      </c>
      <c r="C163" s="18" t="s">
        <v>11455</v>
      </c>
      <c r="D163" s="18" t="s">
        <v>11456</v>
      </c>
      <c r="E163" s="21">
        <v>44154</v>
      </c>
      <c r="F163" s="80" t="s">
        <v>522</v>
      </c>
      <c r="G163" s="18" t="s">
        <v>554</v>
      </c>
      <c r="H163" s="24" t="s">
        <v>2631</v>
      </c>
      <c r="I163" s="18" t="s">
        <v>11457</v>
      </c>
      <c r="J163" s="24" t="s">
        <v>2631</v>
      </c>
      <c r="K163" s="18" t="s">
        <v>8246</v>
      </c>
      <c r="L163" s="18" t="s">
        <v>2918</v>
      </c>
    </row>
    <row r="164" spans="1:12" x14ac:dyDescent="0.25">
      <c r="A164" s="135" t="s">
        <v>8507</v>
      </c>
      <c r="B164" s="18" t="s">
        <v>9052</v>
      </c>
      <c r="C164" s="18" t="s">
        <v>2649</v>
      </c>
      <c r="D164" s="18" t="s">
        <v>11458</v>
      </c>
      <c r="E164" s="21">
        <v>44154</v>
      </c>
      <c r="F164" s="80" t="s">
        <v>522</v>
      </c>
      <c r="G164" s="18" t="s">
        <v>554</v>
      </c>
      <c r="H164" s="24" t="s">
        <v>2631</v>
      </c>
      <c r="I164" s="18" t="s">
        <v>2650</v>
      </c>
      <c r="J164" s="24" t="s">
        <v>2631</v>
      </c>
      <c r="K164" s="18" t="s">
        <v>8246</v>
      </c>
      <c r="L164" s="18" t="s">
        <v>2918</v>
      </c>
    </row>
    <row r="165" spans="1:12" x14ac:dyDescent="0.25">
      <c r="A165" s="135" t="s">
        <v>8508</v>
      </c>
      <c r="B165" s="18" t="s">
        <v>9065</v>
      </c>
      <c r="C165" s="18" t="s">
        <v>62</v>
      </c>
      <c r="D165" s="18" t="s">
        <v>11459</v>
      </c>
      <c r="E165" s="21">
        <v>44154</v>
      </c>
      <c r="F165" s="80" t="s">
        <v>522</v>
      </c>
      <c r="G165" s="18" t="s">
        <v>554</v>
      </c>
      <c r="H165" s="24" t="s">
        <v>2631</v>
      </c>
      <c r="I165" s="18" t="s">
        <v>2683</v>
      </c>
      <c r="J165" s="24" t="s">
        <v>2631</v>
      </c>
      <c r="K165" s="18" t="s">
        <v>8246</v>
      </c>
      <c r="L165" s="18" t="s">
        <v>2918</v>
      </c>
    </row>
    <row r="166" spans="1:12" x14ac:dyDescent="0.25">
      <c r="A166" s="135" t="s">
        <v>8509</v>
      </c>
      <c r="B166" s="18" t="s">
        <v>9057</v>
      </c>
      <c r="C166" s="18" t="s">
        <v>2679</v>
      </c>
      <c r="D166" s="18" t="s">
        <v>11460</v>
      </c>
      <c r="E166" s="21">
        <v>44154</v>
      </c>
      <c r="F166" s="80" t="s">
        <v>522</v>
      </c>
      <c r="G166" s="18" t="s">
        <v>554</v>
      </c>
      <c r="H166" s="24" t="s">
        <v>2631</v>
      </c>
      <c r="I166" s="18" t="s">
        <v>545</v>
      </c>
      <c r="J166" s="24" t="s">
        <v>2631</v>
      </c>
      <c r="K166" s="18" t="s">
        <v>8246</v>
      </c>
      <c r="L166" s="18" t="s">
        <v>2918</v>
      </c>
    </row>
    <row r="167" spans="1:12" x14ac:dyDescent="0.25">
      <c r="A167" s="135" t="s">
        <v>8510</v>
      </c>
      <c r="B167" s="18" t="s">
        <v>9076</v>
      </c>
      <c r="C167" s="18" t="s">
        <v>2667</v>
      </c>
      <c r="D167" s="18" t="s">
        <v>11461</v>
      </c>
      <c r="E167" s="21">
        <v>44154</v>
      </c>
      <c r="F167" s="80" t="s">
        <v>522</v>
      </c>
      <c r="G167" s="18" t="s">
        <v>554</v>
      </c>
      <c r="H167" s="24" t="s">
        <v>2631</v>
      </c>
      <c r="I167" s="18" t="s">
        <v>2661</v>
      </c>
      <c r="J167" s="24" t="s">
        <v>2631</v>
      </c>
      <c r="K167" s="18" t="s">
        <v>8246</v>
      </c>
      <c r="L167" s="18" t="s">
        <v>2918</v>
      </c>
    </row>
    <row r="168" spans="1:12" x14ac:dyDescent="0.25">
      <c r="A168" s="135" t="s">
        <v>8511</v>
      </c>
      <c r="B168" s="18" t="s">
        <v>9059</v>
      </c>
      <c r="C168" s="18" t="s">
        <v>2636</v>
      </c>
      <c r="D168" s="18" t="s">
        <v>11462</v>
      </c>
      <c r="E168" s="21">
        <v>44154</v>
      </c>
      <c r="F168" s="80" t="s">
        <v>522</v>
      </c>
      <c r="G168" s="18" t="s">
        <v>554</v>
      </c>
      <c r="H168" s="24" t="s">
        <v>2631</v>
      </c>
      <c r="I168" s="18" t="s">
        <v>2638</v>
      </c>
      <c r="J168" s="24" t="s">
        <v>2631</v>
      </c>
      <c r="K168" s="18" t="s">
        <v>8246</v>
      </c>
      <c r="L168" s="18" t="s">
        <v>2918</v>
      </c>
    </row>
    <row r="169" spans="1:12" x14ac:dyDescent="0.25">
      <c r="A169" s="135" t="s">
        <v>8512</v>
      </c>
      <c r="B169" s="18" t="s">
        <v>7928</v>
      </c>
      <c r="C169" s="18" t="s">
        <v>2820</v>
      </c>
      <c r="D169" s="18" t="s">
        <v>9115</v>
      </c>
      <c r="E169" s="21">
        <v>44154</v>
      </c>
      <c r="F169" s="80" t="s">
        <v>522</v>
      </c>
      <c r="G169" s="18" t="s">
        <v>554</v>
      </c>
      <c r="H169" s="24" t="s">
        <v>2631</v>
      </c>
      <c r="I169" s="18" t="s">
        <v>2793</v>
      </c>
      <c r="J169" s="24" t="s">
        <v>2631</v>
      </c>
      <c r="K169" s="18" t="s">
        <v>8246</v>
      </c>
      <c r="L169" s="18" t="s">
        <v>8242</v>
      </c>
    </row>
    <row r="170" spans="1:12" x14ac:dyDescent="0.25">
      <c r="A170" s="135" t="s">
        <v>8513</v>
      </c>
      <c r="B170" s="18" t="s">
        <v>9075</v>
      </c>
      <c r="C170" s="18" t="s">
        <v>2667</v>
      </c>
      <c r="D170" s="18" t="s">
        <v>11463</v>
      </c>
      <c r="E170" s="21">
        <v>44154</v>
      </c>
      <c r="F170" s="80" t="s">
        <v>522</v>
      </c>
      <c r="G170" s="18" t="s">
        <v>554</v>
      </c>
      <c r="H170" s="24" t="s">
        <v>2631</v>
      </c>
      <c r="I170" s="18" t="s">
        <v>2661</v>
      </c>
      <c r="J170" s="24" t="s">
        <v>2631</v>
      </c>
      <c r="K170" s="18" t="s">
        <v>8246</v>
      </c>
      <c r="L170" s="18" t="s">
        <v>2918</v>
      </c>
    </row>
    <row r="171" spans="1:12" x14ac:dyDescent="0.25">
      <c r="A171" s="135" t="s">
        <v>8514</v>
      </c>
      <c r="B171" s="18" t="s">
        <v>7871</v>
      </c>
      <c r="C171" s="18" t="s">
        <v>8006</v>
      </c>
      <c r="D171" s="18" t="s">
        <v>8007</v>
      </c>
      <c r="E171" s="21">
        <v>44154</v>
      </c>
      <c r="F171" s="80" t="s">
        <v>522</v>
      </c>
      <c r="G171" s="18" t="s">
        <v>554</v>
      </c>
      <c r="H171" s="24" t="s">
        <v>2631</v>
      </c>
      <c r="I171" s="18" t="s">
        <v>8002</v>
      </c>
      <c r="J171" s="24" t="s">
        <v>2631</v>
      </c>
      <c r="K171" s="18" t="s">
        <v>8246</v>
      </c>
      <c r="L171" s="18" t="s">
        <v>8328</v>
      </c>
    </row>
    <row r="172" spans="1:12" x14ac:dyDescent="0.25">
      <c r="A172" s="135" t="s">
        <v>8515</v>
      </c>
      <c r="B172" s="18" t="s">
        <v>7910</v>
      </c>
      <c r="C172" s="18" t="s">
        <v>2636</v>
      </c>
      <c r="D172" s="18" t="s">
        <v>9120</v>
      </c>
      <c r="E172" s="21">
        <v>44154</v>
      </c>
      <c r="F172" s="80" t="s">
        <v>522</v>
      </c>
      <c r="G172" s="18" t="s">
        <v>554</v>
      </c>
      <c r="H172" s="24" t="s">
        <v>2631</v>
      </c>
      <c r="I172" s="18" t="s">
        <v>2638</v>
      </c>
      <c r="J172" s="24" t="s">
        <v>2631</v>
      </c>
      <c r="K172" s="18" t="s">
        <v>8246</v>
      </c>
      <c r="L172" s="18" t="s">
        <v>8242</v>
      </c>
    </row>
    <row r="173" spans="1:12" x14ac:dyDescent="0.25">
      <c r="A173" s="135" t="s">
        <v>8516</v>
      </c>
      <c r="B173" s="18" t="s">
        <v>7757</v>
      </c>
      <c r="C173" s="18" t="s">
        <v>2676</v>
      </c>
      <c r="D173" s="18" t="s">
        <v>7967</v>
      </c>
      <c r="E173" s="21">
        <v>44154</v>
      </c>
      <c r="F173" s="80" t="s">
        <v>522</v>
      </c>
      <c r="G173" s="18" t="s">
        <v>554</v>
      </c>
      <c r="H173" s="24" t="s">
        <v>2631</v>
      </c>
      <c r="I173" s="18" t="s">
        <v>2678</v>
      </c>
      <c r="J173" s="24" t="s">
        <v>2631</v>
      </c>
      <c r="K173" s="18" t="s">
        <v>8246</v>
      </c>
      <c r="L173" s="18" t="s">
        <v>8241</v>
      </c>
    </row>
    <row r="174" spans="1:12" x14ac:dyDescent="0.25">
      <c r="A174" s="135" t="s">
        <v>8517</v>
      </c>
      <c r="B174" s="18" t="s">
        <v>7893</v>
      </c>
      <c r="C174" s="18" t="s">
        <v>2649</v>
      </c>
      <c r="D174" s="18" t="s">
        <v>9127</v>
      </c>
      <c r="E174" s="21">
        <v>44154</v>
      </c>
      <c r="F174" s="80" t="s">
        <v>522</v>
      </c>
      <c r="G174" s="18" t="s">
        <v>554</v>
      </c>
      <c r="H174" s="24" t="s">
        <v>2631</v>
      </c>
      <c r="I174" s="18" t="s">
        <v>2650</v>
      </c>
      <c r="J174" s="24" t="s">
        <v>2631</v>
      </c>
      <c r="K174" s="18" t="s">
        <v>8246</v>
      </c>
      <c r="L174" s="18" t="s">
        <v>8242</v>
      </c>
    </row>
    <row r="175" spans="1:12" x14ac:dyDescent="0.25">
      <c r="A175" s="135" t="s">
        <v>8518</v>
      </c>
      <c r="B175" s="18" t="s">
        <v>7926</v>
      </c>
      <c r="C175" s="18" t="s">
        <v>283</v>
      </c>
      <c r="D175" s="18" t="s">
        <v>9125</v>
      </c>
      <c r="E175" s="21">
        <v>44154</v>
      </c>
      <c r="F175" s="80" t="s">
        <v>522</v>
      </c>
      <c r="G175" s="18" t="s">
        <v>554</v>
      </c>
      <c r="H175" s="24" t="s">
        <v>2631</v>
      </c>
      <c r="I175" s="18" t="s">
        <v>2697</v>
      </c>
      <c r="J175" s="24" t="s">
        <v>2631</v>
      </c>
      <c r="K175" s="18" t="s">
        <v>8246</v>
      </c>
      <c r="L175" s="18" t="s">
        <v>8242</v>
      </c>
    </row>
    <row r="176" spans="1:12" x14ac:dyDescent="0.25">
      <c r="A176" s="135" t="s">
        <v>8519</v>
      </c>
      <c r="B176" s="18" t="s">
        <v>7872</v>
      </c>
      <c r="C176" s="18" t="s">
        <v>8010</v>
      </c>
      <c r="D176" s="18" t="s">
        <v>8011</v>
      </c>
      <c r="E176" s="21">
        <v>44154</v>
      </c>
      <c r="F176" s="80" t="s">
        <v>522</v>
      </c>
      <c r="G176" s="18" t="s">
        <v>554</v>
      </c>
      <c r="H176" s="24" t="s">
        <v>2631</v>
      </c>
      <c r="I176" s="18" t="s">
        <v>8002</v>
      </c>
      <c r="J176" s="24" t="s">
        <v>2631</v>
      </c>
      <c r="K176" s="18" t="s">
        <v>8246</v>
      </c>
      <c r="L176" s="18" t="s">
        <v>8328</v>
      </c>
    </row>
    <row r="177" spans="1:12" x14ac:dyDescent="0.25">
      <c r="A177" s="135" t="s">
        <v>8520</v>
      </c>
      <c r="B177" s="18" t="s">
        <v>7758</v>
      </c>
      <c r="C177" s="18" t="s">
        <v>2676</v>
      </c>
      <c r="D177" s="18" t="s">
        <v>7969</v>
      </c>
      <c r="E177" s="21">
        <v>44154</v>
      </c>
      <c r="F177" s="80" t="s">
        <v>522</v>
      </c>
      <c r="G177" s="18" t="s">
        <v>554</v>
      </c>
      <c r="H177" s="24" t="s">
        <v>2631</v>
      </c>
      <c r="I177" s="18" t="s">
        <v>2678</v>
      </c>
      <c r="J177" s="24" t="s">
        <v>2631</v>
      </c>
      <c r="K177" s="18" t="s">
        <v>8246</v>
      </c>
      <c r="L177" s="18" t="s">
        <v>8241</v>
      </c>
    </row>
    <row r="178" spans="1:12" x14ac:dyDescent="0.25">
      <c r="A178" s="135" t="s">
        <v>8521</v>
      </c>
      <c r="B178" s="18" t="s">
        <v>7892</v>
      </c>
      <c r="C178" s="18" t="s">
        <v>2649</v>
      </c>
      <c r="D178" s="18" t="s">
        <v>9124</v>
      </c>
      <c r="E178" s="21">
        <v>44154</v>
      </c>
      <c r="F178" s="80" t="s">
        <v>522</v>
      </c>
      <c r="G178" s="18" t="s">
        <v>554</v>
      </c>
      <c r="H178" s="24" t="s">
        <v>2631</v>
      </c>
      <c r="I178" s="18" t="s">
        <v>2650</v>
      </c>
      <c r="J178" s="24" t="s">
        <v>2631</v>
      </c>
      <c r="K178" s="18" t="s">
        <v>8246</v>
      </c>
      <c r="L178" s="18" t="s">
        <v>8242</v>
      </c>
    </row>
    <row r="179" spans="1:12" x14ac:dyDescent="0.25">
      <c r="A179" s="135" t="s">
        <v>8522</v>
      </c>
      <c r="B179" s="18" t="s">
        <v>7877</v>
      </c>
      <c r="C179" s="18" t="s">
        <v>8012</v>
      </c>
      <c r="D179" s="18" t="s">
        <v>8013</v>
      </c>
      <c r="E179" s="21">
        <v>44154</v>
      </c>
      <c r="F179" s="80" t="s">
        <v>522</v>
      </c>
      <c r="G179" s="18" t="s">
        <v>554</v>
      </c>
      <c r="H179" s="24" t="s">
        <v>2631</v>
      </c>
      <c r="I179" s="18" t="s">
        <v>9095</v>
      </c>
      <c r="J179" s="24" t="s">
        <v>2631</v>
      </c>
      <c r="K179" s="18" t="s">
        <v>8246</v>
      </c>
      <c r="L179" s="18" t="s">
        <v>8328</v>
      </c>
    </row>
    <row r="180" spans="1:12" x14ac:dyDescent="0.25">
      <c r="A180" s="135" t="s">
        <v>8523</v>
      </c>
      <c r="B180" s="18" t="s">
        <v>7915</v>
      </c>
      <c r="C180" s="18" t="s">
        <v>62</v>
      </c>
      <c r="D180" s="18" t="s">
        <v>9128</v>
      </c>
      <c r="E180" s="21">
        <v>44154</v>
      </c>
      <c r="F180" s="80" t="s">
        <v>522</v>
      </c>
      <c r="G180" s="18" t="s">
        <v>554</v>
      </c>
      <c r="H180" s="24" t="s">
        <v>2631</v>
      </c>
      <c r="I180" s="18" t="s">
        <v>2683</v>
      </c>
      <c r="J180" s="24" t="s">
        <v>2631</v>
      </c>
      <c r="K180" s="18" t="s">
        <v>8246</v>
      </c>
      <c r="L180" s="18" t="s">
        <v>8242</v>
      </c>
    </row>
    <row r="181" spans="1:12" x14ac:dyDescent="0.25">
      <c r="A181" s="135" t="s">
        <v>8524</v>
      </c>
      <c r="B181" s="18" t="s">
        <v>7712</v>
      </c>
      <c r="C181" s="18" t="s">
        <v>7844</v>
      </c>
      <c r="D181" s="18" t="s">
        <v>7847</v>
      </c>
      <c r="E181" s="21">
        <v>44154</v>
      </c>
      <c r="F181" s="80" t="s">
        <v>522</v>
      </c>
      <c r="G181" s="18" t="s">
        <v>554</v>
      </c>
      <c r="H181" s="24" t="s">
        <v>2631</v>
      </c>
      <c r="I181" s="18" t="s">
        <v>7777</v>
      </c>
      <c r="J181" s="24" t="s">
        <v>2631</v>
      </c>
      <c r="K181" s="18" t="s">
        <v>8246</v>
      </c>
      <c r="L181" s="18" t="s">
        <v>8240</v>
      </c>
    </row>
    <row r="182" spans="1:12" x14ac:dyDescent="0.25">
      <c r="A182" s="135" t="s">
        <v>8525</v>
      </c>
      <c r="B182" s="18" t="s">
        <v>7909</v>
      </c>
      <c r="C182" s="18" t="s">
        <v>2636</v>
      </c>
      <c r="D182" s="18" t="s">
        <v>9122</v>
      </c>
      <c r="E182" s="21">
        <v>44154</v>
      </c>
      <c r="F182" s="80" t="s">
        <v>522</v>
      </c>
      <c r="G182" s="18" t="s">
        <v>554</v>
      </c>
      <c r="H182" s="24" t="s">
        <v>2631</v>
      </c>
      <c r="I182" s="18" t="s">
        <v>2638</v>
      </c>
      <c r="J182" s="24" t="s">
        <v>2631</v>
      </c>
      <c r="K182" s="18" t="s">
        <v>8246</v>
      </c>
      <c r="L182" s="18" t="s">
        <v>8242</v>
      </c>
    </row>
    <row r="183" spans="1:12" x14ac:dyDescent="0.25">
      <c r="A183" s="135" t="s">
        <v>8526</v>
      </c>
      <c r="B183" s="18" t="s">
        <v>7865</v>
      </c>
      <c r="C183" s="18" t="s">
        <v>7981</v>
      </c>
      <c r="D183" s="18" t="s">
        <v>7982</v>
      </c>
      <c r="E183" s="21">
        <v>44154</v>
      </c>
      <c r="F183" s="80" t="s">
        <v>522</v>
      </c>
      <c r="G183" s="18" t="s">
        <v>554</v>
      </c>
      <c r="H183" s="24" t="s">
        <v>2631</v>
      </c>
      <c r="I183" s="18" t="s">
        <v>7983</v>
      </c>
      <c r="J183" s="24" t="s">
        <v>2631</v>
      </c>
      <c r="K183" s="18" t="s">
        <v>8246</v>
      </c>
      <c r="L183" s="18" t="s">
        <v>8328</v>
      </c>
    </row>
    <row r="184" spans="1:12" x14ac:dyDescent="0.25">
      <c r="A184" s="135" t="s">
        <v>8527</v>
      </c>
      <c r="B184" s="18" t="s">
        <v>7896</v>
      </c>
      <c r="C184" s="18" t="s">
        <v>2633</v>
      </c>
      <c r="D184" s="18" t="s">
        <v>9097</v>
      </c>
      <c r="E184" s="21">
        <v>44154</v>
      </c>
      <c r="F184" s="80" t="s">
        <v>522</v>
      </c>
      <c r="G184" s="18" t="s">
        <v>554</v>
      </c>
      <c r="H184" s="24" t="s">
        <v>2631</v>
      </c>
      <c r="I184" s="18" t="s">
        <v>2635</v>
      </c>
      <c r="J184" s="24" t="s">
        <v>2631</v>
      </c>
      <c r="K184" s="18" t="s">
        <v>8246</v>
      </c>
      <c r="L184" s="18" t="s">
        <v>8242</v>
      </c>
    </row>
    <row r="185" spans="1:12" x14ac:dyDescent="0.25">
      <c r="A185" s="135" t="s">
        <v>8528</v>
      </c>
      <c r="B185" s="18" t="s">
        <v>7895</v>
      </c>
      <c r="C185" s="18" t="s">
        <v>2633</v>
      </c>
      <c r="D185" s="18" t="s">
        <v>9096</v>
      </c>
      <c r="E185" s="21">
        <v>44154</v>
      </c>
      <c r="F185" s="80" t="s">
        <v>522</v>
      </c>
      <c r="G185" s="18" t="s">
        <v>554</v>
      </c>
      <c r="H185" s="24" t="s">
        <v>2631</v>
      </c>
      <c r="I185" s="18" t="s">
        <v>2635</v>
      </c>
      <c r="J185" s="24" t="s">
        <v>2631</v>
      </c>
      <c r="K185" s="18" t="s">
        <v>8246</v>
      </c>
      <c r="L185" s="18" t="s">
        <v>8242</v>
      </c>
    </row>
    <row r="186" spans="1:12" x14ac:dyDescent="0.25">
      <c r="A186" s="135" t="s">
        <v>8529</v>
      </c>
      <c r="B186" s="18" t="s">
        <v>7902</v>
      </c>
      <c r="C186" s="18" t="s">
        <v>229</v>
      </c>
      <c r="D186" s="18" t="s">
        <v>9101</v>
      </c>
      <c r="E186" s="21">
        <v>44154</v>
      </c>
      <c r="F186" s="80" t="s">
        <v>522</v>
      </c>
      <c r="G186" s="18" t="s">
        <v>554</v>
      </c>
      <c r="H186" s="24" t="s">
        <v>2631</v>
      </c>
      <c r="I186" s="18" t="s">
        <v>2632</v>
      </c>
      <c r="J186" s="24" t="s">
        <v>2631</v>
      </c>
      <c r="K186" s="18" t="s">
        <v>8246</v>
      </c>
      <c r="L186" s="18" t="s">
        <v>8242</v>
      </c>
    </row>
    <row r="187" spans="1:12" x14ac:dyDescent="0.25">
      <c r="A187" s="135" t="s">
        <v>8530</v>
      </c>
      <c r="B187" s="18" t="s">
        <v>7924</v>
      </c>
      <c r="C187" s="18" t="s">
        <v>2659</v>
      </c>
      <c r="D187" s="18" t="s">
        <v>9099</v>
      </c>
      <c r="E187" s="21">
        <v>44154</v>
      </c>
      <c r="F187" s="80" t="s">
        <v>522</v>
      </c>
      <c r="G187" s="18" t="s">
        <v>554</v>
      </c>
      <c r="H187" s="24" t="s">
        <v>2631</v>
      </c>
      <c r="I187" s="18" t="s">
        <v>2661</v>
      </c>
      <c r="J187" s="24" t="s">
        <v>2631</v>
      </c>
      <c r="K187" s="18" t="s">
        <v>8246</v>
      </c>
      <c r="L187" s="18" t="s">
        <v>8242</v>
      </c>
    </row>
    <row r="188" spans="1:12" x14ac:dyDescent="0.25">
      <c r="A188" s="135" t="s">
        <v>8531</v>
      </c>
      <c r="B188" s="18" t="s">
        <v>7903</v>
      </c>
      <c r="C188" s="18" t="s">
        <v>229</v>
      </c>
      <c r="D188" s="18" t="s">
        <v>9106</v>
      </c>
      <c r="E188" s="21">
        <v>44154</v>
      </c>
      <c r="F188" s="80" t="s">
        <v>522</v>
      </c>
      <c r="G188" s="18" t="s">
        <v>554</v>
      </c>
      <c r="H188" s="24" t="s">
        <v>2631</v>
      </c>
      <c r="I188" s="18" t="s">
        <v>2632</v>
      </c>
      <c r="J188" s="24" t="s">
        <v>2631</v>
      </c>
      <c r="K188" s="18" t="s">
        <v>8246</v>
      </c>
      <c r="L188" s="18" t="s">
        <v>8242</v>
      </c>
    </row>
    <row r="189" spans="1:12" x14ac:dyDescent="0.25">
      <c r="A189" s="135" t="s">
        <v>8532</v>
      </c>
      <c r="B189" s="18" t="s">
        <v>7937</v>
      </c>
      <c r="C189" s="18" t="s">
        <v>7785</v>
      </c>
      <c r="D189" s="18" t="s">
        <v>9102</v>
      </c>
      <c r="E189" s="21">
        <v>44154</v>
      </c>
      <c r="F189" s="80" t="s">
        <v>522</v>
      </c>
      <c r="G189" s="18" t="s">
        <v>554</v>
      </c>
      <c r="H189" s="24" t="s">
        <v>2631</v>
      </c>
      <c r="I189" s="18" t="s">
        <v>7328</v>
      </c>
      <c r="J189" s="24" t="s">
        <v>2631</v>
      </c>
      <c r="K189" s="18" t="s">
        <v>8246</v>
      </c>
      <c r="L189" s="18" t="s">
        <v>8242</v>
      </c>
    </row>
    <row r="190" spans="1:12" x14ac:dyDescent="0.25">
      <c r="A190" s="135" t="s">
        <v>8533</v>
      </c>
      <c r="B190" s="18" t="s">
        <v>7923</v>
      </c>
      <c r="C190" s="18" t="s">
        <v>2659</v>
      </c>
      <c r="D190" s="18" t="s">
        <v>9098</v>
      </c>
      <c r="E190" s="21">
        <v>44154</v>
      </c>
      <c r="F190" s="80" t="s">
        <v>522</v>
      </c>
      <c r="G190" s="18" t="s">
        <v>554</v>
      </c>
      <c r="H190" s="24" t="s">
        <v>2631</v>
      </c>
      <c r="I190" s="18" t="s">
        <v>2661</v>
      </c>
      <c r="J190" s="24" t="s">
        <v>2631</v>
      </c>
      <c r="K190" s="18" t="s">
        <v>8246</v>
      </c>
      <c r="L190" s="18" t="s">
        <v>8242</v>
      </c>
    </row>
    <row r="191" spans="1:12" x14ac:dyDescent="0.25">
      <c r="A191" s="135" t="s">
        <v>8535</v>
      </c>
      <c r="B191" s="18" t="s">
        <v>7905</v>
      </c>
      <c r="C191" s="18" t="s">
        <v>229</v>
      </c>
      <c r="D191" s="18" t="s">
        <v>9104</v>
      </c>
      <c r="E191" s="21">
        <v>44154</v>
      </c>
      <c r="F191" s="80" t="s">
        <v>522</v>
      </c>
      <c r="G191" s="18" t="s">
        <v>554</v>
      </c>
      <c r="H191" s="24" t="s">
        <v>2631</v>
      </c>
      <c r="I191" s="18" t="s">
        <v>2632</v>
      </c>
      <c r="J191" s="24" t="s">
        <v>2631</v>
      </c>
      <c r="K191" s="18" t="s">
        <v>8246</v>
      </c>
      <c r="L191" s="18" t="s">
        <v>8242</v>
      </c>
    </row>
    <row r="192" spans="1:12" x14ac:dyDescent="0.25">
      <c r="A192" s="135" t="s">
        <v>8536</v>
      </c>
      <c r="B192" s="18" t="s">
        <v>7862</v>
      </c>
      <c r="C192" s="18" t="s">
        <v>7986</v>
      </c>
      <c r="D192" s="18" t="s">
        <v>7987</v>
      </c>
      <c r="E192" s="21">
        <v>44154</v>
      </c>
      <c r="F192" s="80" t="s">
        <v>522</v>
      </c>
      <c r="G192" s="18" t="s">
        <v>554</v>
      </c>
      <c r="H192" s="24" t="s">
        <v>2631</v>
      </c>
      <c r="I192" s="18" t="s">
        <v>7983</v>
      </c>
      <c r="J192" s="24" t="s">
        <v>2631</v>
      </c>
      <c r="K192" s="18" t="s">
        <v>8246</v>
      </c>
      <c r="L192" s="18" t="s">
        <v>8328</v>
      </c>
    </row>
    <row r="193" spans="1:12" x14ac:dyDescent="0.25">
      <c r="A193" s="135" t="s">
        <v>8537</v>
      </c>
      <c r="B193" s="18" t="s">
        <v>7860</v>
      </c>
      <c r="C193" s="18" t="s">
        <v>7998</v>
      </c>
      <c r="D193" s="18" t="s">
        <v>7999</v>
      </c>
      <c r="E193" s="21">
        <v>44154</v>
      </c>
      <c r="F193" s="80" t="s">
        <v>522</v>
      </c>
      <c r="G193" s="18" t="s">
        <v>554</v>
      </c>
      <c r="H193" s="24" t="s">
        <v>2631</v>
      </c>
      <c r="I193" s="18" t="s">
        <v>7983</v>
      </c>
      <c r="J193" s="24" t="s">
        <v>2631</v>
      </c>
      <c r="K193" s="18" t="s">
        <v>8246</v>
      </c>
      <c r="L193" s="18" t="s">
        <v>8328</v>
      </c>
    </row>
    <row r="194" spans="1:12" x14ac:dyDescent="0.25">
      <c r="A194" s="135" t="s">
        <v>8538</v>
      </c>
      <c r="B194" s="18" t="s">
        <v>7866</v>
      </c>
      <c r="C194" s="18" t="s">
        <v>7996</v>
      </c>
      <c r="D194" s="18" t="s">
        <v>7997</v>
      </c>
      <c r="E194" s="21">
        <v>44154</v>
      </c>
      <c r="F194" s="80" t="s">
        <v>522</v>
      </c>
      <c r="G194" s="18" t="s">
        <v>554</v>
      </c>
      <c r="H194" s="24" t="s">
        <v>2631</v>
      </c>
      <c r="I194" s="18" t="s">
        <v>7983</v>
      </c>
      <c r="J194" s="24" t="s">
        <v>2631</v>
      </c>
      <c r="K194" s="18" t="s">
        <v>8246</v>
      </c>
      <c r="L194" s="18" t="s">
        <v>8328</v>
      </c>
    </row>
    <row r="195" spans="1:12" x14ac:dyDescent="0.25">
      <c r="A195" s="135" t="s">
        <v>8539</v>
      </c>
      <c r="B195" s="18" t="s">
        <v>7921</v>
      </c>
      <c r="C195" s="18" t="s">
        <v>2715</v>
      </c>
      <c r="D195" s="18" t="s">
        <v>9103</v>
      </c>
      <c r="E195" s="21">
        <v>44154</v>
      </c>
      <c r="F195" s="80" t="s">
        <v>522</v>
      </c>
      <c r="G195" s="18" t="s">
        <v>554</v>
      </c>
      <c r="H195" s="24" t="s">
        <v>2631</v>
      </c>
      <c r="I195" s="18" t="s">
        <v>2641</v>
      </c>
      <c r="J195" s="24" t="s">
        <v>2631</v>
      </c>
      <c r="K195" s="18" t="s">
        <v>8246</v>
      </c>
      <c r="L195" s="18" t="s">
        <v>8242</v>
      </c>
    </row>
    <row r="196" spans="1:12" x14ac:dyDescent="0.25">
      <c r="A196" s="135" t="s">
        <v>8540</v>
      </c>
      <c r="B196" s="18" t="s">
        <v>7858</v>
      </c>
      <c r="C196" s="18" t="s">
        <v>7992</v>
      </c>
      <c r="D196" s="18" t="s">
        <v>7993</v>
      </c>
      <c r="E196" s="21">
        <v>44154</v>
      </c>
      <c r="F196" s="80" t="s">
        <v>522</v>
      </c>
      <c r="G196" s="18" t="s">
        <v>554</v>
      </c>
      <c r="H196" s="24" t="s">
        <v>2631</v>
      </c>
      <c r="I196" s="18" t="s">
        <v>7983</v>
      </c>
      <c r="J196" s="24" t="s">
        <v>2631</v>
      </c>
      <c r="K196" s="18" t="s">
        <v>8246</v>
      </c>
      <c r="L196" s="18" t="s">
        <v>8328</v>
      </c>
    </row>
    <row r="197" spans="1:12" x14ac:dyDescent="0.25">
      <c r="A197" s="135" t="s">
        <v>8541</v>
      </c>
      <c r="B197" s="18" t="s">
        <v>7649</v>
      </c>
      <c r="C197" s="18" t="s">
        <v>2734</v>
      </c>
      <c r="D197" s="18" t="s">
        <v>7782</v>
      </c>
      <c r="E197" s="21">
        <v>44154</v>
      </c>
      <c r="F197" s="80" t="s">
        <v>522</v>
      </c>
      <c r="G197" s="18" t="s">
        <v>554</v>
      </c>
      <c r="H197" s="24" t="s">
        <v>2631</v>
      </c>
      <c r="I197" s="18" t="s">
        <v>2736</v>
      </c>
      <c r="J197" s="24" t="s">
        <v>2631</v>
      </c>
      <c r="K197" s="18" t="s">
        <v>8246</v>
      </c>
      <c r="L197" s="18" t="s">
        <v>8240</v>
      </c>
    </row>
    <row r="198" spans="1:12" x14ac:dyDescent="0.25">
      <c r="A198" s="135" t="s">
        <v>8543</v>
      </c>
      <c r="B198" s="18" t="s">
        <v>7859</v>
      </c>
      <c r="C198" s="18" t="s">
        <v>7990</v>
      </c>
      <c r="D198" s="18" t="s">
        <v>7991</v>
      </c>
      <c r="E198" s="21">
        <v>44154</v>
      </c>
      <c r="F198" s="80" t="s">
        <v>522</v>
      </c>
      <c r="G198" s="18" t="s">
        <v>554</v>
      </c>
      <c r="H198" s="24" t="s">
        <v>2631</v>
      </c>
      <c r="I198" s="18" t="s">
        <v>7983</v>
      </c>
      <c r="J198" s="24" t="s">
        <v>2631</v>
      </c>
      <c r="K198" s="18" t="s">
        <v>8246</v>
      </c>
      <c r="L198" s="18" t="s">
        <v>8328</v>
      </c>
    </row>
    <row r="199" spans="1:12" x14ac:dyDescent="0.25">
      <c r="A199" s="135" t="s">
        <v>8544</v>
      </c>
      <c r="B199" s="18" t="s">
        <v>7899</v>
      </c>
      <c r="C199" s="18" t="s">
        <v>2865</v>
      </c>
      <c r="D199" s="18" t="s">
        <v>9114</v>
      </c>
      <c r="E199" s="21">
        <v>44154</v>
      </c>
      <c r="F199" s="80" t="s">
        <v>522</v>
      </c>
      <c r="G199" s="18" t="s">
        <v>554</v>
      </c>
      <c r="H199" s="24" t="s">
        <v>2631</v>
      </c>
      <c r="I199" s="18" t="s">
        <v>2829</v>
      </c>
      <c r="J199" s="24" t="s">
        <v>2631</v>
      </c>
      <c r="K199" s="18" t="s">
        <v>8246</v>
      </c>
      <c r="L199" s="18" t="s">
        <v>8242</v>
      </c>
    </row>
    <row r="200" spans="1:12" x14ac:dyDescent="0.25">
      <c r="A200" s="135" t="s">
        <v>8545</v>
      </c>
      <c r="B200" s="18" t="s">
        <v>7931</v>
      </c>
      <c r="C200" s="18" t="s">
        <v>2810</v>
      </c>
      <c r="D200" s="18" t="s">
        <v>9109</v>
      </c>
      <c r="E200" s="21">
        <v>44154</v>
      </c>
      <c r="F200" s="80" t="s">
        <v>522</v>
      </c>
      <c r="G200" s="18" t="s">
        <v>554</v>
      </c>
      <c r="H200" s="24" t="s">
        <v>2631</v>
      </c>
      <c r="I200" s="18" t="s">
        <v>2793</v>
      </c>
      <c r="J200" s="24" t="s">
        <v>2631</v>
      </c>
      <c r="K200" s="18" t="s">
        <v>8246</v>
      </c>
      <c r="L200" s="18" t="s">
        <v>8242</v>
      </c>
    </row>
    <row r="201" spans="1:12" x14ac:dyDescent="0.25">
      <c r="A201" s="135" t="s">
        <v>8546</v>
      </c>
      <c r="B201" s="18" t="s">
        <v>7904</v>
      </c>
      <c r="C201" s="18" t="s">
        <v>229</v>
      </c>
      <c r="D201" s="18" t="s">
        <v>9107</v>
      </c>
      <c r="E201" s="21">
        <v>44154</v>
      </c>
      <c r="F201" s="80" t="s">
        <v>522</v>
      </c>
      <c r="G201" s="18" t="s">
        <v>554</v>
      </c>
      <c r="H201" s="24" t="s">
        <v>2631</v>
      </c>
      <c r="I201" s="18" t="s">
        <v>2632</v>
      </c>
      <c r="J201" s="24" t="s">
        <v>2631</v>
      </c>
      <c r="K201" s="18" t="s">
        <v>8246</v>
      </c>
      <c r="L201" s="18" t="s">
        <v>8242</v>
      </c>
    </row>
    <row r="202" spans="1:12" x14ac:dyDescent="0.25">
      <c r="A202" s="135" t="s">
        <v>8547</v>
      </c>
      <c r="B202" s="18" t="s">
        <v>7933</v>
      </c>
      <c r="C202" s="18" t="s">
        <v>2693</v>
      </c>
      <c r="D202" s="18" t="s">
        <v>9117</v>
      </c>
      <c r="E202" s="21">
        <v>44154</v>
      </c>
      <c r="F202" s="80" t="s">
        <v>522</v>
      </c>
      <c r="G202" s="18" t="s">
        <v>554</v>
      </c>
      <c r="H202" s="24" t="s">
        <v>2631</v>
      </c>
      <c r="I202" s="18" t="s">
        <v>2695</v>
      </c>
      <c r="J202" s="24" t="s">
        <v>2631</v>
      </c>
      <c r="K202" s="18" t="s">
        <v>8246</v>
      </c>
      <c r="L202" s="18" t="s">
        <v>8242</v>
      </c>
    </row>
    <row r="203" spans="1:12" x14ac:dyDescent="0.25">
      <c r="A203" s="135" t="s">
        <v>8548</v>
      </c>
      <c r="B203" s="18" t="s">
        <v>7935</v>
      </c>
      <c r="C203" s="18" t="s">
        <v>7851</v>
      </c>
      <c r="D203" s="18" t="s">
        <v>9108</v>
      </c>
      <c r="E203" s="21">
        <v>44154</v>
      </c>
      <c r="F203" s="80" t="s">
        <v>522</v>
      </c>
      <c r="G203" s="18" t="s">
        <v>554</v>
      </c>
      <c r="H203" s="24" t="s">
        <v>2631</v>
      </c>
      <c r="I203" s="18" t="s">
        <v>7328</v>
      </c>
      <c r="J203" s="24" t="s">
        <v>2631</v>
      </c>
      <c r="K203" s="18" t="s">
        <v>8246</v>
      </c>
      <c r="L203" s="18" t="s">
        <v>8242</v>
      </c>
    </row>
    <row r="204" spans="1:12" x14ac:dyDescent="0.25">
      <c r="A204" s="135" t="s">
        <v>8549</v>
      </c>
      <c r="B204" s="18" t="s">
        <v>7919</v>
      </c>
      <c r="C204" s="18" t="s">
        <v>2672</v>
      </c>
      <c r="D204" s="18" t="s">
        <v>9118</v>
      </c>
      <c r="E204" s="21">
        <v>44154</v>
      </c>
      <c r="F204" s="80" t="s">
        <v>522</v>
      </c>
      <c r="G204" s="18" t="s">
        <v>554</v>
      </c>
      <c r="H204" s="24" t="s">
        <v>2631</v>
      </c>
      <c r="I204" s="18" t="s">
        <v>2644</v>
      </c>
      <c r="J204" s="24" t="s">
        <v>2631</v>
      </c>
      <c r="K204" s="18" t="s">
        <v>8246</v>
      </c>
      <c r="L204" s="18" t="s">
        <v>8242</v>
      </c>
    </row>
    <row r="205" spans="1:12" x14ac:dyDescent="0.25">
      <c r="A205" s="135" t="s">
        <v>8551</v>
      </c>
      <c r="B205" s="18" t="s">
        <v>7645</v>
      </c>
      <c r="C205" s="18" t="s">
        <v>2734</v>
      </c>
      <c r="D205" s="18" t="s">
        <v>7798</v>
      </c>
      <c r="E205" s="21">
        <v>44154</v>
      </c>
      <c r="F205" s="80" t="s">
        <v>522</v>
      </c>
      <c r="G205" s="18" t="s">
        <v>554</v>
      </c>
      <c r="H205" s="24" t="s">
        <v>2631</v>
      </c>
      <c r="I205" s="18" t="s">
        <v>2736</v>
      </c>
      <c r="J205" s="24" t="s">
        <v>2631</v>
      </c>
      <c r="K205" s="18" t="s">
        <v>8246</v>
      </c>
      <c r="L205" s="18" t="s">
        <v>8240</v>
      </c>
    </row>
    <row r="206" spans="1:12" x14ac:dyDescent="0.25">
      <c r="A206" s="135" t="s">
        <v>8552</v>
      </c>
      <c r="B206" s="18" t="s">
        <v>7917</v>
      </c>
      <c r="C206" s="18" t="s">
        <v>2672</v>
      </c>
      <c r="D206" s="18" t="s">
        <v>9119</v>
      </c>
      <c r="E206" s="21">
        <v>44154</v>
      </c>
      <c r="F206" s="80" t="s">
        <v>522</v>
      </c>
      <c r="G206" s="18" t="s">
        <v>554</v>
      </c>
      <c r="H206" s="24" t="s">
        <v>2631</v>
      </c>
      <c r="I206" s="18" t="s">
        <v>2644</v>
      </c>
      <c r="J206" s="24" t="s">
        <v>2631</v>
      </c>
      <c r="K206" s="18" t="s">
        <v>8246</v>
      </c>
      <c r="L206" s="18" t="s">
        <v>8242</v>
      </c>
    </row>
    <row r="207" spans="1:12" x14ac:dyDescent="0.25">
      <c r="A207" s="135" t="s">
        <v>8553</v>
      </c>
      <c r="B207" s="18" t="s">
        <v>7688</v>
      </c>
      <c r="C207" s="18" t="s">
        <v>2629</v>
      </c>
      <c r="D207" s="18" t="s">
        <v>7789</v>
      </c>
      <c r="E207" s="21">
        <v>44154</v>
      </c>
      <c r="F207" s="80" t="s">
        <v>522</v>
      </c>
      <c r="G207" s="18" t="s">
        <v>554</v>
      </c>
      <c r="H207" s="24" t="s">
        <v>2631</v>
      </c>
      <c r="I207" s="18" t="s">
        <v>2632</v>
      </c>
      <c r="J207" s="24" t="s">
        <v>2631</v>
      </c>
      <c r="K207" s="18" t="s">
        <v>8246</v>
      </c>
      <c r="L207" s="18" t="s">
        <v>8240</v>
      </c>
    </row>
    <row r="208" spans="1:12" x14ac:dyDescent="0.25">
      <c r="A208" s="135" t="s">
        <v>8554</v>
      </c>
      <c r="B208" s="18" t="s">
        <v>7875</v>
      </c>
      <c r="C208" s="18" t="s">
        <v>8003</v>
      </c>
      <c r="D208" s="18" t="s">
        <v>8004</v>
      </c>
      <c r="E208" s="21">
        <v>44154</v>
      </c>
      <c r="F208" s="80" t="s">
        <v>522</v>
      </c>
      <c r="G208" s="18" t="s">
        <v>554</v>
      </c>
      <c r="H208" s="24" t="s">
        <v>2631</v>
      </c>
      <c r="I208" s="18" t="s">
        <v>8005</v>
      </c>
      <c r="J208" s="24" t="s">
        <v>2631</v>
      </c>
      <c r="K208" s="18" t="s">
        <v>8246</v>
      </c>
      <c r="L208" s="18" t="s">
        <v>8328</v>
      </c>
    </row>
    <row r="209" spans="1:33" x14ac:dyDescent="0.25">
      <c r="A209" s="135" t="s">
        <v>8555</v>
      </c>
      <c r="B209" s="18" t="s">
        <v>7674</v>
      </c>
      <c r="C209" s="18" t="s">
        <v>117</v>
      </c>
      <c r="D209" s="18" t="s">
        <v>7795</v>
      </c>
      <c r="E209" s="21">
        <v>44154</v>
      </c>
      <c r="F209" s="80" t="s">
        <v>522</v>
      </c>
      <c r="G209" s="18" t="s">
        <v>554</v>
      </c>
      <c r="H209" s="24" t="s">
        <v>2631</v>
      </c>
      <c r="I209" s="18" t="s">
        <v>2697</v>
      </c>
      <c r="J209" s="24" t="s">
        <v>2631</v>
      </c>
      <c r="K209" s="18" t="s">
        <v>8246</v>
      </c>
      <c r="L209" s="18" t="s">
        <v>8240</v>
      </c>
      <c r="AG209" s="17"/>
    </row>
    <row r="210" spans="1:33" x14ac:dyDescent="0.25">
      <c r="A210" s="135" t="s">
        <v>8556</v>
      </c>
      <c r="B210" s="18" t="s">
        <v>7647</v>
      </c>
      <c r="C210" s="18" t="s">
        <v>2734</v>
      </c>
      <c r="D210" s="18" t="s">
        <v>7794</v>
      </c>
      <c r="E210" s="21">
        <v>44154</v>
      </c>
      <c r="F210" s="80" t="s">
        <v>522</v>
      </c>
      <c r="G210" s="18" t="s">
        <v>554</v>
      </c>
      <c r="H210" s="24" t="s">
        <v>2631</v>
      </c>
      <c r="I210" s="18" t="s">
        <v>2736</v>
      </c>
      <c r="J210" s="24" t="s">
        <v>2631</v>
      </c>
      <c r="K210" s="18" t="s">
        <v>8246</v>
      </c>
      <c r="L210" s="18" t="s">
        <v>8240</v>
      </c>
      <c r="AG210" s="17"/>
    </row>
    <row r="211" spans="1:33" x14ac:dyDescent="0.25">
      <c r="A211" s="135" t="s">
        <v>8557</v>
      </c>
      <c r="B211" s="18" t="s">
        <v>7870</v>
      </c>
      <c r="C211" s="18" t="s">
        <v>8000</v>
      </c>
      <c r="D211" s="18" t="s">
        <v>8001</v>
      </c>
      <c r="E211" s="21">
        <v>44154</v>
      </c>
      <c r="F211" s="80" t="s">
        <v>522</v>
      </c>
      <c r="G211" s="18" t="s">
        <v>554</v>
      </c>
      <c r="H211" s="24" t="s">
        <v>2631</v>
      </c>
      <c r="I211" s="18" t="s">
        <v>8002</v>
      </c>
      <c r="J211" s="24" t="s">
        <v>2631</v>
      </c>
      <c r="K211" s="18" t="s">
        <v>8246</v>
      </c>
      <c r="L211" s="18" t="s">
        <v>8328</v>
      </c>
    </row>
    <row r="212" spans="1:33" x14ac:dyDescent="0.25">
      <c r="A212" s="135" t="s">
        <v>8558</v>
      </c>
      <c r="B212" s="18" t="s">
        <v>7918</v>
      </c>
      <c r="C212" s="18" t="s">
        <v>2672</v>
      </c>
      <c r="D212" s="18" t="s">
        <v>9112</v>
      </c>
      <c r="E212" s="21">
        <v>44154</v>
      </c>
      <c r="F212" s="80" t="s">
        <v>522</v>
      </c>
      <c r="G212" s="18" t="s">
        <v>554</v>
      </c>
      <c r="H212" s="24" t="s">
        <v>2631</v>
      </c>
      <c r="I212" s="18" t="s">
        <v>2644</v>
      </c>
      <c r="J212" s="24" t="s">
        <v>2631</v>
      </c>
      <c r="K212" s="18" t="s">
        <v>8246</v>
      </c>
      <c r="L212" s="18" t="s">
        <v>8242</v>
      </c>
    </row>
    <row r="213" spans="1:33" x14ac:dyDescent="0.25">
      <c r="A213" s="135" t="s">
        <v>8559</v>
      </c>
      <c r="B213" s="18" t="s">
        <v>7929</v>
      </c>
      <c r="C213" s="18" t="s">
        <v>2810</v>
      </c>
      <c r="D213" s="18" t="s">
        <v>9116</v>
      </c>
      <c r="E213" s="21">
        <v>44154</v>
      </c>
      <c r="F213" s="80" t="s">
        <v>522</v>
      </c>
      <c r="G213" s="18" t="s">
        <v>554</v>
      </c>
      <c r="H213" s="24" t="s">
        <v>2631</v>
      </c>
      <c r="I213" s="18" t="s">
        <v>2793</v>
      </c>
      <c r="J213" s="24" t="s">
        <v>2631</v>
      </c>
      <c r="K213" s="18" t="s">
        <v>8246</v>
      </c>
      <c r="L213" s="18" t="s">
        <v>8242</v>
      </c>
    </row>
    <row r="214" spans="1:33" x14ac:dyDescent="0.25">
      <c r="A214" s="135" t="s">
        <v>8560</v>
      </c>
      <c r="B214" s="18" t="s">
        <v>7913</v>
      </c>
      <c r="C214" s="18" t="s">
        <v>2676</v>
      </c>
      <c r="D214" s="18" t="s">
        <v>9113</v>
      </c>
      <c r="E214" s="21">
        <v>44154</v>
      </c>
      <c r="F214" s="80" t="s">
        <v>522</v>
      </c>
      <c r="G214" s="18" t="s">
        <v>554</v>
      </c>
      <c r="H214" s="24" t="s">
        <v>2631</v>
      </c>
      <c r="I214" s="18" t="s">
        <v>2678</v>
      </c>
      <c r="J214" s="24" t="s">
        <v>2631</v>
      </c>
      <c r="K214" s="18" t="s">
        <v>8246</v>
      </c>
      <c r="L214" s="18" t="s">
        <v>8242</v>
      </c>
    </row>
    <row r="215" spans="1:33" x14ac:dyDescent="0.25">
      <c r="A215" s="135" t="s">
        <v>8561</v>
      </c>
      <c r="B215" s="18" t="s">
        <v>7912</v>
      </c>
      <c r="C215" s="18" t="s">
        <v>2676</v>
      </c>
      <c r="D215" s="18" t="s">
        <v>9110</v>
      </c>
      <c r="E215" s="21">
        <v>44154</v>
      </c>
      <c r="F215" s="80" t="s">
        <v>522</v>
      </c>
      <c r="G215" s="18" t="s">
        <v>554</v>
      </c>
      <c r="H215" s="24" t="s">
        <v>2631</v>
      </c>
      <c r="I215" s="18" t="s">
        <v>2678</v>
      </c>
      <c r="J215" s="24" t="s">
        <v>2631</v>
      </c>
      <c r="K215" s="18" t="s">
        <v>8246</v>
      </c>
      <c r="L215" s="18" t="s">
        <v>8242</v>
      </c>
    </row>
    <row r="216" spans="1:33" x14ac:dyDescent="0.25">
      <c r="A216" s="135" t="s">
        <v>8562</v>
      </c>
      <c r="B216" s="18" t="s">
        <v>7867</v>
      </c>
      <c r="C216" s="18" t="s">
        <v>8008</v>
      </c>
      <c r="D216" s="18" t="s">
        <v>8009</v>
      </c>
      <c r="E216" s="21">
        <v>44154</v>
      </c>
      <c r="F216" s="80" t="s">
        <v>522</v>
      </c>
      <c r="G216" s="18" t="s">
        <v>554</v>
      </c>
      <c r="H216" s="24" t="s">
        <v>2631</v>
      </c>
      <c r="I216" s="18" t="s">
        <v>8002</v>
      </c>
      <c r="J216" s="24" t="s">
        <v>2631</v>
      </c>
      <c r="K216" s="18" t="s">
        <v>8246</v>
      </c>
      <c r="L216" s="18" t="s">
        <v>8328</v>
      </c>
    </row>
    <row r="217" spans="1:33" x14ac:dyDescent="0.25">
      <c r="A217" s="83"/>
      <c r="B217" s="81"/>
      <c r="C217" s="81"/>
      <c r="D217" s="81"/>
      <c r="K217" s="124"/>
      <c r="L217" s="124"/>
    </row>
    <row r="218" spans="1:33" x14ac:dyDescent="0.25">
      <c r="A218" s="83"/>
      <c r="B218" s="81"/>
      <c r="C218" s="81"/>
      <c r="D218" s="81"/>
      <c r="K218" s="124"/>
      <c r="L218" s="124"/>
    </row>
    <row r="219" spans="1:33" x14ac:dyDescent="0.25">
      <c r="A219" s="83"/>
      <c r="B219" s="81"/>
      <c r="C219" s="81"/>
      <c r="D219" s="81"/>
      <c r="K219" s="124"/>
      <c r="L219" s="124"/>
    </row>
    <row r="220" spans="1:33" x14ac:dyDescent="0.25">
      <c r="A220" s="83"/>
      <c r="B220" s="81"/>
      <c r="C220" s="81"/>
      <c r="D220" s="81"/>
      <c r="K220" s="124"/>
      <c r="L220" s="124"/>
    </row>
    <row r="224" spans="1:33" ht="15" customHeight="1" x14ac:dyDescent="0.25"/>
    <row r="239" spans="14:35" ht="15.75" thickBot="1" x14ac:dyDescent="0.3"/>
    <row r="240" spans="14:35" ht="15" customHeight="1" x14ac:dyDescent="0.25">
      <c r="N240" s="95" t="s">
        <v>2929</v>
      </c>
      <c r="O240" s="96"/>
      <c r="P240" s="96"/>
      <c r="Q240" s="96"/>
      <c r="R240" s="96"/>
      <c r="S240" s="96"/>
      <c r="T240" s="96"/>
      <c r="U240" s="96"/>
      <c r="V240" s="96"/>
      <c r="W240" s="96"/>
      <c r="X240" s="96"/>
      <c r="Y240" s="96"/>
      <c r="Z240" s="96"/>
      <c r="AA240" s="96"/>
      <c r="AB240" s="96"/>
      <c r="AC240" s="96"/>
      <c r="AD240" s="96"/>
      <c r="AE240" s="96"/>
      <c r="AF240" s="96"/>
      <c r="AG240" s="96"/>
      <c r="AH240" s="96"/>
      <c r="AI240" s="97"/>
    </row>
    <row r="241" spans="14:35" x14ac:dyDescent="0.25">
      <c r="N241" s="98" t="s">
        <v>523</v>
      </c>
      <c r="O241" s="13"/>
      <c r="P241" s="13"/>
      <c r="Q241" s="13"/>
      <c r="R241" s="13"/>
      <c r="S241" s="13"/>
      <c r="T241" s="13"/>
      <c r="U241" s="13"/>
      <c r="V241" s="13"/>
      <c r="W241" s="13"/>
      <c r="X241" s="13"/>
      <c r="Y241" s="13"/>
      <c r="Z241" s="13"/>
      <c r="AA241" s="13"/>
      <c r="AB241" s="13"/>
      <c r="AC241" s="13"/>
      <c r="AD241" s="13"/>
      <c r="AE241" s="13"/>
      <c r="AF241" s="13"/>
      <c r="AG241" s="13"/>
      <c r="AH241" s="13"/>
      <c r="AI241" s="100"/>
    </row>
    <row r="242" spans="14:35" ht="15.75" thickBot="1" x14ac:dyDescent="0.3">
      <c r="N242" s="98"/>
      <c r="O242" s="13"/>
      <c r="P242" s="13"/>
      <c r="Q242" s="13"/>
      <c r="R242" s="13"/>
      <c r="S242" s="13"/>
      <c r="T242" s="13"/>
      <c r="U242" s="13"/>
      <c r="V242" s="13"/>
      <c r="W242" s="13"/>
      <c r="X242" s="13"/>
      <c r="Y242" s="13"/>
      <c r="Z242" s="13"/>
      <c r="AA242" s="13"/>
      <c r="AB242" s="13"/>
      <c r="AC242" s="13"/>
      <c r="AD242" s="13"/>
      <c r="AE242" s="13"/>
      <c r="AF242" s="13"/>
      <c r="AG242" s="13"/>
      <c r="AH242" s="13"/>
      <c r="AI242" s="100"/>
    </row>
    <row r="243" spans="14:35" x14ac:dyDescent="0.25">
      <c r="N243" s="98"/>
      <c r="O243" s="115" t="s">
        <v>7629</v>
      </c>
      <c r="P243" s="116" t="s">
        <v>7826</v>
      </c>
      <c r="Q243" s="115" t="s">
        <v>7454</v>
      </c>
      <c r="R243" s="116" t="s">
        <v>7549</v>
      </c>
      <c r="S243" s="115" t="s">
        <v>7545</v>
      </c>
      <c r="T243" s="117" t="s">
        <v>7494</v>
      </c>
      <c r="U243" s="118"/>
      <c r="V243" s="118"/>
      <c r="W243" s="115" t="s">
        <v>7599</v>
      </c>
      <c r="X243" s="116" t="s">
        <v>7786</v>
      </c>
      <c r="Y243" s="115" t="s">
        <v>7615</v>
      </c>
      <c r="Z243" s="117" t="s">
        <v>7813</v>
      </c>
      <c r="AA243" s="119" t="s">
        <v>7823</v>
      </c>
      <c r="AB243" s="117" t="s">
        <v>7820</v>
      </c>
      <c r="AC243" s="119" t="s">
        <v>7621</v>
      </c>
      <c r="AD243" s="117" t="s">
        <v>2918</v>
      </c>
      <c r="AE243" s="119" t="s">
        <v>7801</v>
      </c>
      <c r="AF243" s="117" t="s">
        <v>7975</v>
      </c>
      <c r="AG243" s="119" t="s">
        <v>7564</v>
      </c>
      <c r="AH243" s="117" t="s">
        <v>2918</v>
      </c>
      <c r="AI243" s="100"/>
    </row>
    <row r="244" spans="14:35" ht="15.75" thickBot="1" x14ac:dyDescent="0.3">
      <c r="N244" s="98"/>
      <c r="O244" s="120" t="s">
        <v>2918</v>
      </c>
      <c r="P244" s="121" t="s">
        <v>7827</v>
      </c>
      <c r="Q244" s="120" t="s">
        <v>7560</v>
      </c>
      <c r="R244" s="121" t="s">
        <v>2918</v>
      </c>
      <c r="S244" s="120" t="s">
        <v>7552</v>
      </c>
      <c r="T244" s="122" t="s">
        <v>2918</v>
      </c>
      <c r="U244" s="118"/>
      <c r="V244" s="118"/>
      <c r="W244" s="120" t="s">
        <v>7548</v>
      </c>
      <c r="X244" s="121" t="s">
        <v>7604</v>
      </c>
      <c r="Y244" s="120" t="s">
        <v>2918</v>
      </c>
      <c r="Z244" s="122" t="s">
        <v>7959</v>
      </c>
      <c r="AA244" s="123" t="s">
        <v>2918</v>
      </c>
      <c r="AB244" s="122" t="s">
        <v>7440</v>
      </c>
      <c r="AC244" s="123" t="s">
        <v>2918</v>
      </c>
      <c r="AD244" s="122" t="s">
        <v>7821</v>
      </c>
      <c r="AE244" s="123" t="s">
        <v>2918</v>
      </c>
      <c r="AF244" s="122" t="s">
        <v>7816</v>
      </c>
      <c r="AG244" s="123" t="s">
        <v>2918</v>
      </c>
      <c r="AH244" s="122" t="s">
        <v>7563</v>
      </c>
      <c r="AI244" s="100"/>
    </row>
    <row r="245" spans="14:35" ht="15.75" thickBot="1" x14ac:dyDescent="0.3">
      <c r="N245" s="98"/>
      <c r="O245" s="118"/>
      <c r="P245" s="118"/>
      <c r="Q245" s="118"/>
      <c r="R245" s="118"/>
      <c r="S245" s="118"/>
      <c r="T245" s="118"/>
      <c r="U245" s="118"/>
      <c r="V245" s="118"/>
      <c r="W245" s="118"/>
      <c r="X245" s="118"/>
      <c r="Y245" s="118"/>
      <c r="Z245" s="118"/>
      <c r="AA245" s="118"/>
      <c r="AB245" s="118"/>
      <c r="AC245" s="118"/>
      <c r="AD245" s="118"/>
      <c r="AE245" s="118"/>
      <c r="AF245" s="118"/>
      <c r="AG245" s="118"/>
      <c r="AH245" s="118"/>
      <c r="AI245" s="100"/>
    </row>
    <row r="246" spans="14:35" x14ac:dyDescent="0.25">
      <c r="N246" s="98"/>
      <c r="O246" s="115" t="s">
        <v>7626</v>
      </c>
      <c r="P246" s="116" t="s">
        <v>7849</v>
      </c>
      <c r="Q246" s="115" t="s">
        <v>7818</v>
      </c>
      <c r="R246" s="116" t="s">
        <v>7442</v>
      </c>
      <c r="S246" s="115" t="s">
        <v>2918</v>
      </c>
      <c r="T246" s="117" t="s">
        <v>7796</v>
      </c>
      <c r="U246" s="118"/>
      <c r="V246" s="118"/>
      <c r="W246" s="115" t="s">
        <v>7611</v>
      </c>
      <c r="X246" s="116" t="s">
        <v>7850</v>
      </c>
      <c r="Y246" s="115" t="s">
        <v>7957</v>
      </c>
      <c r="Z246" s="117" t="s">
        <v>7800</v>
      </c>
      <c r="AA246" s="119" t="s">
        <v>7619</v>
      </c>
      <c r="AB246" s="117" t="s">
        <v>2918</v>
      </c>
      <c r="AC246" s="119" t="s">
        <v>7964</v>
      </c>
      <c r="AD246" s="117" t="s">
        <v>7614</v>
      </c>
      <c r="AE246" s="119" t="s">
        <v>7787</v>
      </c>
      <c r="AF246" s="117" t="s">
        <v>2918</v>
      </c>
      <c r="AG246" s="119" t="s">
        <v>7628</v>
      </c>
      <c r="AH246" s="117" t="s">
        <v>2918</v>
      </c>
      <c r="AI246" s="100"/>
    </row>
    <row r="247" spans="14:35" ht="15.75" thickBot="1" x14ac:dyDescent="0.3">
      <c r="N247" s="98"/>
      <c r="O247" s="120" t="s">
        <v>7627</v>
      </c>
      <c r="P247" s="121" t="s">
        <v>2918</v>
      </c>
      <c r="Q247" s="120" t="s">
        <v>7976</v>
      </c>
      <c r="R247" s="121" t="s">
        <v>2918</v>
      </c>
      <c r="S247" s="120" t="s">
        <v>7797</v>
      </c>
      <c r="T247" s="122" t="s">
        <v>7547</v>
      </c>
      <c r="U247" s="118"/>
      <c r="V247" s="118"/>
      <c r="W247" s="120" t="s">
        <v>7554</v>
      </c>
      <c r="X247" s="121" t="s">
        <v>7550</v>
      </c>
      <c r="Y247" s="120" t="s">
        <v>2918</v>
      </c>
      <c r="Z247" s="122" t="s">
        <v>7805</v>
      </c>
      <c r="AA247" s="123" t="s">
        <v>2918</v>
      </c>
      <c r="AB247" s="122" t="s">
        <v>7622</v>
      </c>
      <c r="AC247" s="123" t="s">
        <v>2918</v>
      </c>
      <c r="AD247" s="122" t="s">
        <v>7625</v>
      </c>
      <c r="AE247" s="123" t="s">
        <v>2918</v>
      </c>
      <c r="AF247" s="122" t="s">
        <v>7562</v>
      </c>
      <c r="AG247" s="123" t="s">
        <v>7804</v>
      </c>
      <c r="AH247" s="122" t="s">
        <v>7624</v>
      </c>
      <c r="AI247" s="100"/>
    </row>
    <row r="248" spans="14:35" ht="15.75" thickBot="1" x14ac:dyDescent="0.3">
      <c r="N248" s="98"/>
      <c r="O248" s="118"/>
      <c r="P248" s="118"/>
      <c r="Q248" s="118"/>
      <c r="R248" s="118"/>
      <c r="S248" s="118"/>
      <c r="T248" s="118"/>
      <c r="U248" s="118"/>
      <c r="V248" s="118"/>
      <c r="W248" s="118"/>
      <c r="X248" s="118"/>
      <c r="Y248" s="118"/>
      <c r="Z248" s="118"/>
      <c r="AA248" s="118"/>
      <c r="AB248" s="118"/>
      <c r="AC248" s="118"/>
      <c r="AD248" s="118"/>
      <c r="AE248" s="118"/>
      <c r="AF248" s="118"/>
      <c r="AG248" s="118"/>
      <c r="AH248" s="118"/>
      <c r="AI248" s="100"/>
    </row>
    <row r="249" spans="14:35" x14ac:dyDescent="0.25">
      <c r="N249" s="98"/>
      <c r="O249" s="115" t="s">
        <v>7978</v>
      </c>
      <c r="P249" s="117" t="s">
        <v>7974</v>
      </c>
      <c r="Q249" s="115" t="s">
        <v>2918</v>
      </c>
      <c r="R249" s="117" t="s">
        <v>7499</v>
      </c>
      <c r="S249" s="115" t="s">
        <v>2918</v>
      </c>
      <c r="T249" s="117" t="s">
        <v>7553</v>
      </c>
      <c r="U249" s="118"/>
      <c r="V249" s="118"/>
      <c r="W249" s="115" t="s">
        <v>7551</v>
      </c>
      <c r="X249" s="117" t="s">
        <v>7546</v>
      </c>
      <c r="Y249" s="119" t="s">
        <v>7495</v>
      </c>
      <c r="Z249" s="117" t="s">
        <v>7558</v>
      </c>
      <c r="AA249" s="119" t="s">
        <v>7617</v>
      </c>
      <c r="AB249" s="117" t="s">
        <v>2918</v>
      </c>
      <c r="AC249" s="119" t="s">
        <v>7846</v>
      </c>
      <c r="AD249" s="117" t="s">
        <v>2918</v>
      </c>
      <c r="AE249" s="119" t="s">
        <v>7824</v>
      </c>
      <c r="AF249" s="117" t="s">
        <v>2918</v>
      </c>
      <c r="AG249" s="119" t="s">
        <v>7799</v>
      </c>
      <c r="AH249" s="117" t="s">
        <v>2918</v>
      </c>
      <c r="AI249" s="100"/>
    </row>
    <row r="250" spans="14:35" ht="15.75" thickBot="1" x14ac:dyDescent="0.3">
      <c r="N250" s="98"/>
      <c r="O250" s="120" t="s">
        <v>7830</v>
      </c>
      <c r="P250" s="122" t="s">
        <v>2918</v>
      </c>
      <c r="Q250" s="120" t="s">
        <v>7608</v>
      </c>
      <c r="R250" s="122" t="s">
        <v>7446</v>
      </c>
      <c r="S250" s="120" t="s">
        <v>7955</v>
      </c>
      <c r="T250" s="122" t="s">
        <v>7444</v>
      </c>
      <c r="U250" s="118"/>
      <c r="V250" s="118"/>
      <c r="W250" s="120" t="s">
        <v>7612</v>
      </c>
      <c r="X250" s="122" t="s">
        <v>7792</v>
      </c>
      <c r="Y250" s="123" t="s">
        <v>2918</v>
      </c>
      <c r="Z250" s="122" t="s">
        <v>7496</v>
      </c>
      <c r="AA250" s="123" t="s">
        <v>2918</v>
      </c>
      <c r="AB250" s="122" t="s">
        <v>7854</v>
      </c>
      <c r="AC250" s="123" t="s">
        <v>7613</v>
      </c>
      <c r="AD250" s="122" t="s">
        <v>7848</v>
      </c>
      <c r="AE250" s="123" t="s">
        <v>2918</v>
      </c>
      <c r="AF250" s="122" t="s">
        <v>7807</v>
      </c>
      <c r="AG250" s="123" t="s">
        <v>7567</v>
      </c>
      <c r="AH250" s="122" t="s">
        <v>7829</v>
      </c>
      <c r="AI250" s="100"/>
    </row>
    <row r="251" spans="14:35" ht="15.75" thickBot="1" x14ac:dyDescent="0.3">
      <c r="N251" s="98"/>
      <c r="O251" s="118"/>
      <c r="P251" s="118"/>
      <c r="Q251" s="118"/>
      <c r="R251" s="118"/>
      <c r="S251" s="118"/>
      <c r="T251" s="118"/>
      <c r="U251" s="118"/>
      <c r="V251" s="118"/>
      <c r="W251" s="118"/>
      <c r="X251" s="118"/>
      <c r="Y251" s="118"/>
      <c r="Z251" s="118"/>
      <c r="AA251" s="118"/>
      <c r="AB251" s="118"/>
      <c r="AC251" s="118"/>
      <c r="AD251" s="118"/>
      <c r="AE251" s="118"/>
      <c r="AF251" s="118"/>
      <c r="AG251" s="118"/>
      <c r="AH251" s="118"/>
      <c r="AI251" s="100"/>
    </row>
    <row r="252" spans="14:35" x14ac:dyDescent="0.25">
      <c r="N252" s="98"/>
      <c r="O252" s="115" t="s">
        <v>2918</v>
      </c>
      <c r="P252" s="117" t="s">
        <v>7970</v>
      </c>
      <c r="Q252" s="115" t="s">
        <v>2918</v>
      </c>
      <c r="R252" s="117" t="s">
        <v>7965</v>
      </c>
      <c r="S252" s="115" t="s">
        <v>2918</v>
      </c>
      <c r="T252" s="117" t="s">
        <v>7802</v>
      </c>
      <c r="U252" s="118"/>
      <c r="V252" s="118"/>
      <c r="W252" s="115" t="s">
        <v>7793</v>
      </c>
      <c r="X252" s="117" t="s">
        <v>7815</v>
      </c>
      <c r="Y252" s="119" t="s">
        <v>7803</v>
      </c>
      <c r="Z252" s="117" t="s">
        <v>2918</v>
      </c>
      <c r="AA252" s="119" t="s">
        <v>7968</v>
      </c>
      <c r="AB252" s="117" t="s">
        <v>2918</v>
      </c>
      <c r="AC252" s="119" t="s">
        <v>7960</v>
      </c>
      <c r="AD252" s="117" t="s">
        <v>2918</v>
      </c>
      <c r="AE252" s="119" t="s">
        <v>7980</v>
      </c>
      <c r="AF252" s="117" t="s">
        <v>2918</v>
      </c>
      <c r="AG252" s="119" t="s">
        <v>7828</v>
      </c>
      <c r="AH252" s="117" t="s">
        <v>2918</v>
      </c>
      <c r="AI252" s="100"/>
    </row>
    <row r="253" spans="14:35" ht="15.75" thickBot="1" x14ac:dyDescent="0.3">
      <c r="N253" s="98"/>
      <c r="O253" s="120" t="s">
        <v>7623</v>
      </c>
      <c r="P253" s="122" t="s">
        <v>7572</v>
      </c>
      <c r="Q253" s="120" t="s">
        <v>7845</v>
      </c>
      <c r="R253" s="122" t="s">
        <v>7606</v>
      </c>
      <c r="S253" s="120" t="s">
        <v>7602</v>
      </c>
      <c r="T253" s="122" t="s">
        <v>7600</v>
      </c>
      <c r="U253" s="118"/>
      <c r="V253" s="118"/>
      <c r="W253" s="120" t="s">
        <v>9121</v>
      </c>
      <c r="X253" s="122" t="s">
        <v>7601</v>
      </c>
      <c r="Y253" s="123" t="s">
        <v>7448</v>
      </c>
      <c r="Z253" s="122" t="s">
        <v>2875</v>
      </c>
      <c r="AA253" s="123" t="s">
        <v>7977</v>
      </c>
      <c r="AB253" s="122" t="s">
        <v>7972</v>
      </c>
      <c r="AC253" s="123" t="s">
        <v>2918</v>
      </c>
      <c r="AD253" s="122" t="s">
        <v>7620</v>
      </c>
      <c r="AE253" s="123" t="s">
        <v>7568</v>
      </c>
      <c r="AF253" s="122" t="s">
        <v>7570</v>
      </c>
      <c r="AG253" s="123" t="s">
        <v>2918</v>
      </c>
      <c r="AH253" s="122" t="s">
        <v>7616</v>
      </c>
      <c r="AI253" s="100"/>
    </row>
    <row r="254" spans="14:35" ht="22.5" customHeight="1" x14ac:dyDescent="0.25">
      <c r="N254" s="98"/>
      <c r="O254" s="13"/>
      <c r="P254" s="13"/>
      <c r="Q254" s="13"/>
      <c r="R254" s="13"/>
      <c r="S254" s="13"/>
      <c r="T254" s="13"/>
      <c r="U254" s="13"/>
      <c r="V254" s="13"/>
      <c r="W254" s="13"/>
      <c r="X254" s="13"/>
      <c r="Y254" s="13"/>
      <c r="Z254" s="13"/>
      <c r="AA254" s="13"/>
      <c r="AB254" s="13"/>
      <c r="AC254" s="13"/>
      <c r="AD254" s="13"/>
      <c r="AE254" s="13"/>
      <c r="AF254" s="13"/>
      <c r="AG254" s="13"/>
      <c r="AH254" s="13"/>
      <c r="AI254" s="100"/>
    </row>
    <row r="255" spans="14:35" ht="22.5" customHeight="1" x14ac:dyDescent="0.25">
      <c r="N255" s="98"/>
      <c r="O255" s="13"/>
      <c r="P255" s="13"/>
      <c r="Q255" s="13"/>
      <c r="R255" s="13"/>
      <c r="S255" s="13"/>
      <c r="T255" s="13"/>
      <c r="U255" s="13"/>
      <c r="V255" s="13"/>
      <c r="W255" s="13"/>
      <c r="X255" s="13"/>
      <c r="Y255" s="13"/>
      <c r="Z255" s="13"/>
      <c r="AA255" s="13"/>
      <c r="AB255" s="13"/>
      <c r="AC255" s="13"/>
      <c r="AD255" s="13"/>
      <c r="AE255" s="13"/>
      <c r="AF255" s="13"/>
      <c r="AG255" s="13"/>
      <c r="AH255" s="13"/>
      <c r="AI255" s="100"/>
    </row>
    <row r="256" spans="14:35" ht="22.5" customHeight="1" x14ac:dyDescent="0.25">
      <c r="N256" s="98"/>
      <c r="O256" s="13"/>
      <c r="P256" s="13"/>
      <c r="Q256" s="13"/>
      <c r="R256" s="13"/>
      <c r="S256" s="13"/>
      <c r="T256" s="13"/>
      <c r="U256" s="13"/>
      <c r="V256" s="13"/>
      <c r="W256" s="13"/>
      <c r="X256" s="13"/>
      <c r="Y256" s="13"/>
      <c r="Z256" s="13"/>
      <c r="AA256" s="13"/>
      <c r="AB256" s="13"/>
      <c r="AC256" s="13"/>
      <c r="AD256" s="13"/>
      <c r="AE256" s="13"/>
      <c r="AF256" s="13"/>
      <c r="AG256" s="13"/>
      <c r="AH256" s="13"/>
      <c r="AI256" s="100"/>
    </row>
    <row r="257" spans="14:35" ht="22.5" customHeight="1" x14ac:dyDescent="0.25">
      <c r="N257" s="98"/>
      <c r="O257" s="13"/>
      <c r="P257" s="13"/>
      <c r="Q257" s="13"/>
      <c r="R257" s="13"/>
      <c r="S257" s="13"/>
      <c r="T257" s="13"/>
      <c r="U257" s="13"/>
      <c r="V257" s="13"/>
      <c r="W257" s="13"/>
      <c r="X257" s="13"/>
      <c r="Y257" s="13"/>
      <c r="Z257" s="13"/>
      <c r="AA257" s="13"/>
      <c r="AB257" s="13"/>
      <c r="AC257" s="13"/>
      <c r="AD257" s="13"/>
      <c r="AE257" s="13"/>
      <c r="AF257" s="13"/>
      <c r="AG257" s="13"/>
      <c r="AH257" s="13"/>
      <c r="AI257" s="100"/>
    </row>
    <row r="258" spans="14:35" ht="22.5" customHeight="1" x14ac:dyDescent="0.25">
      <c r="N258" s="98" t="s">
        <v>524</v>
      </c>
      <c r="O258" s="13"/>
      <c r="P258" s="13"/>
      <c r="Q258" s="13"/>
      <c r="R258" s="13"/>
      <c r="S258" s="13"/>
      <c r="T258" s="13"/>
      <c r="U258" s="13"/>
      <c r="V258" s="13"/>
      <c r="W258" s="13"/>
      <c r="X258" s="13"/>
      <c r="Y258" s="13"/>
      <c r="Z258" s="13"/>
      <c r="AA258" s="13"/>
      <c r="AB258" s="13"/>
      <c r="AC258" s="13"/>
      <c r="AD258" s="13"/>
      <c r="AE258" s="13"/>
      <c r="AF258" s="13"/>
      <c r="AG258" s="13"/>
      <c r="AH258" s="13"/>
      <c r="AI258" s="100"/>
    </row>
    <row r="259" spans="14:35" x14ac:dyDescent="0.25">
      <c r="N259" s="98" t="s">
        <v>525</v>
      </c>
      <c r="O259" s="13"/>
      <c r="P259" s="13"/>
      <c r="Q259" s="13"/>
      <c r="R259" s="13"/>
      <c r="S259" s="13"/>
      <c r="T259" s="13"/>
      <c r="U259" s="13"/>
      <c r="V259" s="13"/>
      <c r="W259" s="13"/>
      <c r="X259" s="13"/>
      <c r="Y259" s="13"/>
      <c r="Z259" s="13"/>
      <c r="AA259" s="99" t="s">
        <v>2912</v>
      </c>
      <c r="AB259" s="13"/>
      <c r="AC259" s="13"/>
      <c r="AD259" s="13"/>
      <c r="AE259" s="13"/>
      <c r="AF259" s="13"/>
      <c r="AG259" s="13"/>
      <c r="AH259" s="13"/>
      <c r="AI259" s="100"/>
    </row>
    <row r="260" spans="14:35" ht="15.75" thickBot="1" x14ac:dyDescent="0.3">
      <c r="N260" s="98"/>
      <c r="O260" s="13"/>
      <c r="P260" s="13" t="s">
        <v>8211</v>
      </c>
      <c r="Q260" s="13" t="s">
        <v>8212</v>
      </c>
      <c r="R260" s="13" t="s">
        <v>8213</v>
      </c>
      <c r="S260" s="13" t="s">
        <v>8214</v>
      </c>
      <c r="T260" s="13" t="s">
        <v>8215</v>
      </c>
      <c r="U260" s="99" t="s">
        <v>2910</v>
      </c>
      <c r="V260" s="102"/>
      <c r="W260" s="13" t="s">
        <v>8221</v>
      </c>
      <c r="X260" s="13" t="s">
        <v>8222</v>
      </c>
      <c r="Y260" s="13" t="s">
        <v>8223</v>
      </c>
      <c r="Z260" s="13" t="s">
        <v>8224</v>
      </c>
      <c r="AA260" s="13" t="s">
        <v>8225</v>
      </c>
      <c r="AB260" s="13"/>
      <c r="AC260" s="13"/>
      <c r="AD260" s="13"/>
      <c r="AE260" s="13"/>
      <c r="AF260" s="13"/>
      <c r="AG260" s="13"/>
      <c r="AH260" s="13"/>
      <c r="AI260" s="100"/>
    </row>
    <row r="261" spans="14:35" ht="120.75" thickBot="1" x14ac:dyDescent="0.3">
      <c r="N261" s="98"/>
      <c r="O261" s="106" t="s">
        <v>149</v>
      </c>
      <c r="P261" s="110" t="s">
        <v>11464</v>
      </c>
      <c r="Q261" s="111" t="s">
        <v>11465</v>
      </c>
      <c r="R261" s="111" t="s">
        <v>11466</v>
      </c>
      <c r="S261" s="111" t="s">
        <v>11467</v>
      </c>
      <c r="T261" s="112" t="s">
        <v>11468</v>
      </c>
      <c r="U261" s="113" t="s">
        <v>2918</v>
      </c>
      <c r="V261" s="108"/>
      <c r="W261" s="110" t="s">
        <v>11469</v>
      </c>
      <c r="X261" s="111" t="s">
        <v>11470</v>
      </c>
      <c r="Y261" s="111" t="s">
        <v>11471</v>
      </c>
      <c r="Z261" s="111" t="s">
        <v>11472</v>
      </c>
      <c r="AA261" s="112" t="s">
        <v>11473</v>
      </c>
      <c r="AB261" s="106" t="s">
        <v>252</v>
      </c>
      <c r="AC261" s="13"/>
      <c r="AD261" s="13"/>
      <c r="AE261" s="13"/>
      <c r="AF261" s="13"/>
      <c r="AG261" s="13"/>
      <c r="AH261" s="13"/>
      <c r="AI261" s="100"/>
    </row>
    <row r="262" spans="14:35" x14ac:dyDescent="0.25">
      <c r="N262" s="98"/>
      <c r="O262" s="13"/>
      <c r="P262" s="108"/>
      <c r="Q262" s="108"/>
      <c r="R262" s="108"/>
      <c r="S262" s="108"/>
      <c r="T262" s="108"/>
      <c r="U262" s="113"/>
      <c r="V262" s="108"/>
      <c r="W262" s="108"/>
      <c r="X262" s="108"/>
      <c r="Y262" s="108"/>
      <c r="Z262" s="108"/>
      <c r="AA262" s="108"/>
      <c r="AB262" s="106"/>
      <c r="AC262" s="13"/>
      <c r="AD262" s="13"/>
      <c r="AE262" s="13"/>
      <c r="AF262" s="13"/>
      <c r="AG262" s="13"/>
      <c r="AH262" s="13"/>
      <c r="AI262" s="100"/>
    </row>
    <row r="263" spans="14:35" x14ac:dyDescent="0.25">
      <c r="N263" s="98"/>
      <c r="O263" s="13"/>
      <c r="P263" s="108"/>
      <c r="Q263" s="108"/>
      <c r="R263" s="108"/>
      <c r="S263" s="108"/>
      <c r="T263" s="108"/>
      <c r="U263" s="113"/>
      <c r="V263" s="108"/>
      <c r="W263" s="108"/>
      <c r="X263" s="108"/>
      <c r="Y263" s="108"/>
      <c r="Z263" s="108"/>
      <c r="AA263" s="108"/>
      <c r="AB263" s="106"/>
      <c r="AC263" s="13"/>
      <c r="AD263" s="13"/>
      <c r="AE263" s="13"/>
      <c r="AF263" s="13"/>
      <c r="AG263" s="13"/>
      <c r="AH263" s="13"/>
      <c r="AI263" s="100"/>
    </row>
    <row r="264" spans="14:35" ht="15.75" thickBot="1" x14ac:dyDescent="0.3">
      <c r="N264" s="98"/>
      <c r="O264" s="13"/>
      <c r="P264" s="108"/>
      <c r="Q264" s="108"/>
      <c r="R264" s="108"/>
      <c r="S264" s="108"/>
      <c r="T264" s="108"/>
      <c r="U264" s="113"/>
      <c r="V264" s="108"/>
      <c r="W264" s="108" t="s">
        <v>8216</v>
      </c>
      <c r="X264" s="108" t="s">
        <v>8217</v>
      </c>
      <c r="Y264" s="108" t="s">
        <v>8218</v>
      </c>
      <c r="Z264" s="108" t="s">
        <v>8219</v>
      </c>
      <c r="AA264" s="108" t="s">
        <v>8220</v>
      </c>
      <c r="AB264" s="106"/>
      <c r="AC264" s="13"/>
      <c r="AD264" s="13"/>
      <c r="AE264" s="13"/>
      <c r="AF264" s="13"/>
      <c r="AG264" s="13"/>
      <c r="AH264" s="13"/>
      <c r="AI264" s="100"/>
    </row>
    <row r="265" spans="14:35" ht="150.75" thickBot="1" x14ac:dyDescent="0.3">
      <c r="N265" s="98"/>
      <c r="O265" s="13"/>
      <c r="P265" s="108"/>
      <c r="Q265" s="108"/>
      <c r="R265" s="108" t="s">
        <v>2909</v>
      </c>
      <c r="S265" s="108"/>
      <c r="T265" s="108"/>
      <c r="U265" s="114" t="s">
        <v>2911</v>
      </c>
      <c r="V265" s="108"/>
      <c r="W265" s="110" t="s">
        <v>11474</v>
      </c>
      <c r="X265" s="111" t="s">
        <v>11474</v>
      </c>
      <c r="Y265" s="111" t="s">
        <v>11474</v>
      </c>
      <c r="Z265" s="111" t="s">
        <v>11474</v>
      </c>
      <c r="AA265" s="112" t="s">
        <v>11474</v>
      </c>
      <c r="AB265" s="109" t="s">
        <v>205</v>
      </c>
      <c r="AC265" s="13"/>
      <c r="AD265" s="13"/>
      <c r="AE265" s="13"/>
      <c r="AF265" s="13"/>
      <c r="AG265" s="13"/>
      <c r="AH265" s="13"/>
      <c r="AI265" s="100"/>
    </row>
    <row r="266" spans="14:35" ht="15.75" thickBot="1" x14ac:dyDescent="0.3">
      <c r="N266" s="103"/>
      <c r="O266" s="107"/>
      <c r="P266" s="107"/>
      <c r="Q266" s="107"/>
      <c r="R266" s="107"/>
      <c r="S266" s="107"/>
      <c r="T266" s="107"/>
      <c r="U266" s="107"/>
      <c r="V266" s="104"/>
      <c r="W266" s="104"/>
      <c r="X266" s="104"/>
      <c r="Y266" s="104"/>
      <c r="Z266" s="104"/>
      <c r="AA266" s="104"/>
      <c r="AB266" s="104"/>
      <c r="AC266" s="104"/>
      <c r="AD266" s="104"/>
      <c r="AE266" s="104"/>
      <c r="AF266" s="104"/>
      <c r="AG266" s="104"/>
      <c r="AH266" s="104"/>
      <c r="AI266" s="105"/>
    </row>
  </sheetData>
  <mergeCells count="1">
    <mergeCell ref="A1:C2"/>
  </mergeCells>
  <conditionalFormatting sqref="N242:N243">
    <cfRule type="cellIs" dxfId="255" priority="5" operator="equal">
      <formula>10</formula>
    </cfRule>
    <cfRule type="cellIs" dxfId="254" priority="6" operator="equal">
      <formula>13</formula>
    </cfRule>
    <cfRule type="cellIs" dxfId="253" priority="7" operator="equal">
      <formula>31</formula>
    </cfRule>
    <cfRule type="cellIs" dxfId="252" priority="8" operator="equal">
      <formula>25</formula>
    </cfRule>
    <cfRule type="cellIs" dxfId="251" priority="9" operator="equal">
      <formula>19</formula>
    </cfRule>
    <cfRule type="cellIs" dxfId="250" priority="10" operator="equal">
      <formula>4</formula>
    </cfRule>
    <cfRule type="cellIs" dxfId="249" priority="11" operator="equal">
      <formula>7</formula>
    </cfRule>
    <cfRule type="cellIs" dxfId="248" priority="12" operator="equal">
      <formula>1</formula>
    </cfRule>
  </conditionalFormatting>
  <conditionalFormatting sqref="P242 Z241:Z242">
    <cfRule type="cellIs" dxfId="247" priority="3" operator="equal">
      <formula>16</formula>
    </cfRule>
    <cfRule type="cellIs" dxfId="246" priority="4" operator="equal">
      <formula>22</formula>
    </cfRule>
  </conditionalFormatting>
  <conditionalFormatting sqref="Q242">
    <cfRule type="duplicateValues" dxfId="245" priority="13"/>
  </conditionalFormatting>
  <conditionalFormatting sqref="H5:H216 J5:J216">
    <cfRule type="containsText" dxfId="244" priority="1" operator="containsText" text="MISMATCH">
      <formula>NOT(ISERROR(SEARCH("MISMATCH",H5)))</formula>
    </cfRule>
  </conditionalFormatting>
  <pageMargins left="0.7" right="0.7" top="0.75" bottom="0.75" header="0.3" footer="0.3"/>
  <pageSetup scale="13" orientation="landscape"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6DD9D-BECB-4701-92DA-ABD01877C20B}">
  <sheetPr>
    <pageSetUpPr fitToPage="1"/>
  </sheetPr>
  <dimension ref="A1:AI266"/>
  <sheetViews>
    <sheetView topLeftCell="A223" zoomScale="69" zoomScaleNormal="90" workbookViewId="0">
      <selection activeCell="L227" sqref="L227"/>
    </sheetView>
  </sheetViews>
  <sheetFormatPr defaultColWidth="9.140625" defaultRowHeight="15" x14ac:dyDescent="0.25"/>
  <cols>
    <col min="1" max="1" width="20.7109375" style="91" customWidth="1"/>
    <col min="2" max="2" width="30" style="91" customWidth="1"/>
    <col min="3" max="3" width="14.7109375" style="91" customWidth="1"/>
    <col min="4" max="4" width="17.140625" style="91" customWidth="1"/>
    <col min="5" max="5" width="11.42578125" style="91" customWidth="1"/>
    <col min="6" max="6" width="20.28515625" style="91" customWidth="1"/>
    <col min="7" max="7" width="13.5703125" style="91" customWidth="1"/>
    <col min="8" max="8" width="14.28515625" style="91" customWidth="1"/>
    <col min="9" max="9" width="12.28515625" style="91" customWidth="1"/>
    <col min="10" max="10" width="14" style="91" customWidth="1"/>
    <col min="11" max="11" width="13" style="91" customWidth="1"/>
    <col min="12" max="12" width="16" style="91" customWidth="1"/>
    <col min="13" max="13" width="14.42578125" style="91" customWidth="1"/>
    <col min="14" max="20" width="25.7109375" style="91" customWidth="1"/>
    <col min="21" max="22" width="12.28515625" style="91" customWidth="1"/>
    <col min="23" max="35" width="25.7109375" style="91" customWidth="1"/>
    <col min="36" max="16384" width="9.140625" style="91"/>
  </cols>
  <sheetData>
    <row r="1" spans="1:12" x14ac:dyDescent="0.25">
      <c r="A1" s="139" t="s">
        <v>2904</v>
      </c>
      <c r="B1" s="139"/>
      <c r="C1" s="139"/>
    </row>
    <row r="2" spans="1:12" x14ac:dyDescent="0.25">
      <c r="A2" s="139"/>
      <c r="B2" s="139"/>
      <c r="C2" s="139"/>
    </row>
    <row r="4" spans="1:12" ht="60" x14ac:dyDescent="0.25">
      <c r="A4" s="32" t="s">
        <v>9049</v>
      </c>
      <c r="B4" s="32" t="s">
        <v>5</v>
      </c>
      <c r="C4" s="32" t="s">
        <v>516</v>
      </c>
      <c r="D4" s="32" t="s">
        <v>517</v>
      </c>
      <c r="E4" s="32" t="s">
        <v>518</v>
      </c>
      <c r="F4" s="33" t="s">
        <v>529</v>
      </c>
      <c r="G4" s="33" t="s">
        <v>527</v>
      </c>
      <c r="H4" s="33" t="s">
        <v>2627</v>
      </c>
      <c r="I4" s="34" t="s">
        <v>528</v>
      </c>
      <c r="J4" s="34" t="s">
        <v>2628</v>
      </c>
      <c r="K4" s="132" t="s">
        <v>8294</v>
      </c>
      <c r="L4" s="133" t="s">
        <v>8325</v>
      </c>
    </row>
    <row r="5" spans="1:12" x14ac:dyDescent="0.25">
      <c r="A5" s="13" t="s">
        <v>8329</v>
      </c>
      <c r="B5" s="91" t="s">
        <v>7504</v>
      </c>
      <c r="C5" s="91" t="s">
        <v>2633</v>
      </c>
      <c r="D5" s="91" t="s">
        <v>7601</v>
      </c>
      <c r="E5" s="21">
        <v>44133</v>
      </c>
      <c r="F5" s="26" t="s">
        <v>519</v>
      </c>
      <c r="G5" s="18" t="s">
        <v>538</v>
      </c>
      <c r="H5" s="24" t="s">
        <v>2631</v>
      </c>
      <c r="I5" s="18" t="s">
        <v>2635</v>
      </c>
      <c r="J5" s="18" t="s">
        <v>2631</v>
      </c>
      <c r="K5" s="124" t="s">
        <v>8245</v>
      </c>
      <c r="L5" s="124" t="s">
        <v>8239</v>
      </c>
    </row>
    <row r="6" spans="1:12" x14ac:dyDescent="0.25">
      <c r="A6" s="13" t="s">
        <v>8330</v>
      </c>
      <c r="B6" s="91" t="s">
        <v>7507</v>
      </c>
      <c r="C6" s="91" t="s">
        <v>2629</v>
      </c>
      <c r="D6" s="91" t="s">
        <v>7602</v>
      </c>
      <c r="E6" s="21">
        <v>44133</v>
      </c>
      <c r="F6" s="26" t="s">
        <v>519</v>
      </c>
      <c r="G6" s="18" t="s">
        <v>538</v>
      </c>
      <c r="H6" s="24" t="s">
        <v>2631</v>
      </c>
      <c r="I6" s="18" t="s">
        <v>2632</v>
      </c>
      <c r="J6" s="18" t="s">
        <v>2631</v>
      </c>
      <c r="K6" s="124" t="s">
        <v>8245</v>
      </c>
      <c r="L6" s="124" t="s">
        <v>8239</v>
      </c>
    </row>
    <row r="7" spans="1:12" x14ac:dyDescent="0.25">
      <c r="A7" s="13" t="s">
        <v>8332</v>
      </c>
      <c r="B7" s="91" t="s">
        <v>7506</v>
      </c>
      <c r="C7" s="91" t="s">
        <v>2629</v>
      </c>
      <c r="D7" s="91" t="s">
        <v>7600</v>
      </c>
      <c r="E7" s="21">
        <v>44133</v>
      </c>
      <c r="F7" s="26" t="s">
        <v>519</v>
      </c>
      <c r="G7" s="18" t="s">
        <v>538</v>
      </c>
      <c r="H7" s="24" t="s">
        <v>2631</v>
      </c>
      <c r="I7" s="18" t="s">
        <v>2632</v>
      </c>
      <c r="J7" s="18" t="s">
        <v>2631</v>
      </c>
      <c r="K7" s="124" t="s">
        <v>8245</v>
      </c>
      <c r="L7" s="124" t="s">
        <v>8239</v>
      </c>
    </row>
    <row r="8" spans="1:12" x14ac:dyDescent="0.25">
      <c r="A8" s="13" t="s">
        <v>8333</v>
      </c>
      <c r="B8" s="91" t="s">
        <v>5040</v>
      </c>
      <c r="C8" s="91" t="s">
        <v>7353</v>
      </c>
      <c r="D8" s="91" t="s">
        <v>7354</v>
      </c>
      <c r="E8" s="21">
        <v>44133</v>
      </c>
      <c r="F8" s="6" t="s">
        <v>519</v>
      </c>
      <c r="G8" s="18" t="s">
        <v>538</v>
      </c>
      <c r="H8" s="24" t="s">
        <v>2631</v>
      </c>
      <c r="I8" s="18" t="s">
        <v>7333</v>
      </c>
      <c r="J8" s="18" t="s">
        <v>2631</v>
      </c>
      <c r="K8" s="124" t="s">
        <v>8245</v>
      </c>
      <c r="L8" s="124" t="s">
        <v>8326</v>
      </c>
    </row>
    <row r="9" spans="1:12" x14ac:dyDescent="0.25">
      <c r="A9" s="13" t="s">
        <v>8334</v>
      </c>
      <c r="B9" s="91" t="s">
        <v>7095</v>
      </c>
      <c r="C9" s="91" t="s">
        <v>117</v>
      </c>
      <c r="D9" s="91" t="s">
        <v>7449</v>
      </c>
      <c r="E9" s="21">
        <v>44133</v>
      </c>
      <c r="F9" s="26" t="s">
        <v>519</v>
      </c>
      <c r="G9" s="18" t="s">
        <v>538</v>
      </c>
      <c r="H9" s="24" t="s">
        <v>2631</v>
      </c>
      <c r="I9" s="18" t="s">
        <v>2697</v>
      </c>
      <c r="J9" s="18" t="s">
        <v>2631</v>
      </c>
      <c r="K9" s="124" t="s">
        <v>8245</v>
      </c>
      <c r="L9" s="124" t="s">
        <v>8237</v>
      </c>
    </row>
    <row r="10" spans="1:12" x14ac:dyDescent="0.25">
      <c r="A10" s="13" t="s">
        <v>8336</v>
      </c>
      <c r="B10" s="91" t="s">
        <v>262</v>
      </c>
      <c r="C10" s="91" t="s">
        <v>229</v>
      </c>
      <c r="D10" s="91" t="s">
        <v>2875</v>
      </c>
      <c r="E10" s="21">
        <v>44133</v>
      </c>
      <c r="F10" s="6" t="s">
        <v>519</v>
      </c>
      <c r="G10" s="18" t="s">
        <v>538</v>
      </c>
      <c r="H10" s="24" t="s">
        <v>2631</v>
      </c>
      <c r="I10" s="18" t="s">
        <v>2632</v>
      </c>
      <c r="J10" s="18" t="s">
        <v>2631</v>
      </c>
      <c r="K10" s="124" t="s">
        <v>8245</v>
      </c>
      <c r="L10" s="124" t="s">
        <v>8234</v>
      </c>
    </row>
    <row r="11" spans="1:12" x14ac:dyDescent="0.25">
      <c r="A11" s="13" t="s">
        <v>8337</v>
      </c>
      <c r="B11" s="91" t="s">
        <v>7538</v>
      </c>
      <c r="C11" s="91" t="s">
        <v>2667</v>
      </c>
      <c r="D11" s="91" t="s">
        <v>7623</v>
      </c>
      <c r="E11" s="21">
        <v>44133</v>
      </c>
      <c r="F11" s="6" t="s">
        <v>519</v>
      </c>
      <c r="G11" s="18" t="s">
        <v>538</v>
      </c>
      <c r="H11" s="24" t="s">
        <v>2631</v>
      </c>
      <c r="I11" s="18" t="s">
        <v>2661</v>
      </c>
      <c r="J11" s="18" t="s">
        <v>2631</v>
      </c>
      <c r="K11" s="124" t="s">
        <v>8245</v>
      </c>
      <c r="L11" s="124" t="s">
        <v>8239</v>
      </c>
    </row>
    <row r="12" spans="1:12" x14ac:dyDescent="0.25">
      <c r="A12" s="13" t="s">
        <v>9030</v>
      </c>
      <c r="B12" s="91" t="s">
        <v>7410</v>
      </c>
      <c r="C12" s="91" t="s">
        <v>2649</v>
      </c>
      <c r="D12" s="91" t="s">
        <v>7572</v>
      </c>
      <c r="E12" s="21">
        <v>44133</v>
      </c>
      <c r="F12" s="26" t="s">
        <v>519</v>
      </c>
      <c r="G12" s="18" t="s">
        <v>538</v>
      </c>
      <c r="H12" s="24" t="s">
        <v>2631</v>
      </c>
      <c r="I12" s="18" t="s">
        <v>2650</v>
      </c>
      <c r="J12" s="18" t="s">
        <v>2631</v>
      </c>
      <c r="K12" s="124" t="s">
        <v>8245</v>
      </c>
      <c r="L12" s="124" t="s">
        <v>8238</v>
      </c>
    </row>
    <row r="13" spans="1:12" x14ac:dyDescent="0.25">
      <c r="A13" s="13" t="s">
        <v>8338</v>
      </c>
      <c r="B13" s="91" t="s">
        <v>6197</v>
      </c>
      <c r="C13" s="91" t="s">
        <v>62</v>
      </c>
      <c r="D13" s="91" t="s">
        <v>7501</v>
      </c>
      <c r="E13" s="21">
        <v>44133</v>
      </c>
      <c r="F13" s="26" t="s">
        <v>519</v>
      </c>
      <c r="G13" s="18" t="s">
        <v>538</v>
      </c>
      <c r="H13" s="24" t="s">
        <v>2631</v>
      </c>
      <c r="I13" s="18" t="s">
        <v>2683</v>
      </c>
      <c r="J13" s="18" t="s">
        <v>2631</v>
      </c>
      <c r="K13" s="124" t="s">
        <v>8245</v>
      </c>
      <c r="L13" s="124" t="s">
        <v>8237</v>
      </c>
    </row>
    <row r="14" spans="1:12" x14ac:dyDescent="0.25">
      <c r="A14" s="13" t="s">
        <v>8358</v>
      </c>
      <c r="B14" s="91" t="s">
        <v>7416</v>
      </c>
      <c r="C14" s="91" t="s">
        <v>2629</v>
      </c>
      <c r="D14" s="91" t="s">
        <v>7553</v>
      </c>
      <c r="E14" s="21">
        <v>44133</v>
      </c>
      <c r="F14" s="26" t="s">
        <v>519</v>
      </c>
      <c r="G14" s="18" t="s">
        <v>538</v>
      </c>
      <c r="H14" s="24" t="s">
        <v>2631</v>
      </c>
      <c r="I14" s="18" t="s">
        <v>2632</v>
      </c>
      <c r="J14" s="18" t="s">
        <v>2631</v>
      </c>
      <c r="K14" s="124" t="s">
        <v>8245</v>
      </c>
      <c r="L14" s="124" t="s">
        <v>8238</v>
      </c>
    </row>
    <row r="15" spans="1:12" x14ac:dyDescent="0.25">
      <c r="A15" s="13" t="s">
        <v>8359</v>
      </c>
      <c r="B15" s="91" t="s">
        <v>6666</v>
      </c>
      <c r="C15" s="91" t="s">
        <v>2639</v>
      </c>
      <c r="D15" s="91" t="s">
        <v>7444</v>
      </c>
      <c r="E15" s="21">
        <v>44133</v>
      </c>
      <c r="F15" s="6" t="s">
        <v>519</v>
      </c>
      <c r="G15" s="18" t="s">
        <v>538</v>
      </c>
      <c r="H15" s="24" t="s">
        <v>2631</v>
      </c>
      <c r="I15" s="18" t="s">
        <v>2641</v>
      </c>
      <c r="J15" s="18" t="s">
        <v>2631</v>
      </c>
      <c r="K15" s="124" t="s">
        <v>8245</v>
      </c>
      <c r="L15" s="124" t="s">
        <v>8237</v>
      </c>
    </row>
    <row r="16" spans="1:12" x14ac:dyDescent="0.25">
      <c r="A16" s="13" t="s">
        <v>8361</v>
      </c>
      <c r="B16" s="91" t="s">
        <v>5429</v>
      </c>
      <c r="C16" s="91" t="s">
        <v>229</v>
      </c>
      <c r="D16" s="91" t="s">
        <v>7446</v>
      </c>
      <c r="E16" s="21">
        <v>44133</v>
      </c>
      <c r="F16" s="6" t="s">
        <v>519</v>
      </c>
      <c r="G16" s="18" t="s">
        <v>538</v>
      </c>
      <c r="H16" s="24" t="s">
        <v>2631</v>
      </c>
      <c r="I16" s="18" t="s">
        <v>2632</v>
      </c>
      <c r="J16" s="18" t="s">
        <v>2631</v>
      </c>
      <c r="K16" s="124" t="s">
        <v>8245</v>
      </c>
      <c r="L16" s="124" t="s">
        <v>8237</v>
      </c>
    </row>
    <row r="17" spans="1:12" x14ac:dyDescent="0.25">
      <c r="A17" s="13" t="s">
        <v>8362</v>
      </c>
      <c r="B17" s="91" t="s">
        <v>5725</v>
      </c>
      <c r="C17" s="91" t="s">
        <v>2676</v>
      </c>
      <c r="D17" s="91" t="s">
        <v>7499</v>
      </c>
      <c r="E17" s="21">
        <v>44133</v>
      </c>
      <c r="F17" s="6" t="s">
        <v>519</v>
      </c>
      <c r="G17" s="18" t="s">
        <v>538</v>
      </c>
      <c r="H17" s="24" t="s">
        <v>2631</v>
      </c>
      <c r="I17" s="18" t="s">
        <v>2678</v>
      </c>
      <c r="J17" s="18" t="s">
        <v>2631</v>
      </c>
      <c r="K17" s="124" t="s">
        <v>8245</v>
      </c>
      <c r="L17" s="124" t="s">
        <v>8237</v>
      </c>
    </row>
    <row r="18" spans="1:12" x14ac:dyDescent="0.25">
      <c r="A18" s="13" t="s">
        <v>8363</v>
      </c>
      <c r="B18" s="18" t="s">
        <v>7017</v>
      </c>
      <c r="C18" s="18" t="s">
        <v>117</v>
      </c>
      <c r="D18" s="18" t="s">
        <v>7451</v>
      </c>
      <c r="E18" s="21">
        <v>44133</v>
      </c>
      <c r="F18" s="80" t="s">
        <v>519</v>
      </c>
      <c r="G18" s="18" t="s">
        <v>538</v>
      </c>
      <c r="H18" s="24" t="s">
        <v>2631</v>
      </c>
      <c r="I18" s="18" t="s">
        <v>2697</v>
      </c>
      <c r="J18" s="18" t="s">
        <v>2631</v>
      </c>
      <c r="K18" s="124" t="s">
        <v>8245</v>
      </c>
      <c r="L18" s="124" t="s">
        <v>8237</v>
      </c>
    </row>
    <row r="19" spans="1:12" x14ac:dyDescent="0.25">
      <c r="A19" s="13" t="s">
        <v>8365</v>
      </c>
      <c r="B19" s="18" t="s">
        <v>5037</v>
      </c>
      <c r="C19" s="18" t="s">
        <v>7360</v>
      </c>
      <c r="D19" s="18" t="s">
        <v>7361</v>
      </c>
      <c r="E19" s="21">
        <v>44133</v>
      </c>
      <c r="F19" s="80" t="s">
        <v>519</v>
      </c>
      <c r="G19" s="18" t="s">
        <v>538</v>
      </c>
      <c r="H19" s="24" t="s">
        <v>2631</v>
      </c>
      <c r="I19" s="18" t="s">
        <v>7333</v>
      </c>
      <c r="J19" s="18" t="s">
        <v>2631</v>
      </c>
      <c r="K19" s="124" t="s">
        <v>8245</v>
      </c>
      <c r="L19" s="124" t="s">
        <v>8326</v>
      </c>
    </row>
    <row r="20" spans="1:12" x14ac:dyDescent="0.25">
      <c r="A20" s="13" t="s">
        <v>8366</v>
      </c>
      <c r="B20" s="18" t="s">
        <v>7694</v>
      </c>
      <c r="C20" s="18" t="s">
        <v>62</v>
      </c>
      <c r="D20" s="18" t="s">
        <v>7830</v>
      </c>
      <c r="E20" s="21">
        <v>44133</v>
      </c>
      <c r="F20" s="80" t="s">
        <v>519</v>
      </c>
      <c r="G20" s="18" t="s">
        <v>538</v>
      </c>
      <c r="H20" s="24" t="s">
        <v>2631</v>
      </c>
      <c r="I20" s="18" t="s">
        <v>2683</v>
      </c>
      <c r="J20" s="18" t="s">
        <v>2631</v>
      </c>
      <c r="K20" s="124" t="s">
        <v>8245</v>
      </c>
      <c r="L20" s="124" t="s">
        <v>8240</v>
      </c>
    </row>
    <row r="21" spans="1:12" x14ac:dyDescent="0.25">
      <c r="A21" s="13" t="s">
        <v>8564</v>
      </c>
      <c r="B21" s="18" t="s">
        <v>7669</v>
      </c>
      <c r="C21" s="18" t="s">
        <v>283</v>
      </c>
      <c r="D21" s="18" t="s">
        <v>7827</v>
      </c>
      <c r="E21" s="21">
        <v>44133</v>
      </c>
      <c r="F21" s="80" t="s">
        <v>519</v>
      </c>
      <c r="G21" s="18" t="s">
        <v>538</v>
      </c>
      <c r="H21" s="24" t="s">
        <v>2631</v>
      </c>
      <c r="I21" s="18" t="s">
        <v>2697</v>
      </c>
      <c r="J21" s="18" t="s">
        <v>2631</v>
      </c>
      <c r="K21" s="124" t="s">
        <v>8245</v>
      </c>
      <c r="L21" s="124" t="s">
        <v>8240</v>
      </c>
    </row>
    <row r="22" spans="1:12" x14ac:dyDescent="0.25">
      <c r="A22" s="13" t="s">
        <v>8367</v>
      </c>
      <c r="B22" s="18" t="s">
        <v>5030</v>
      </c>
      <c r="C22" s="18" t="s">
        <v>7347</v>
      </c>
      <c r="D22" s="18" t="s">
        <v>7348</v>
      </c>
      <c r="E22" s="21">
        <v>44133</v>
      </c>
      <c r="F22" s="80" t="s">
        <v>519</v>
      </c>
      <c r="G22" s="18" t="s">
        <v>538</v>
      </c>
      <c r="H22" s="24" t="s">
        <v>2631</v>
      </c>
      <c r="I22" s="18" t="s">
        <v>7336</v>
      </c>
      <c r="J22" s="18" t="s">
        <v>2631</v>
      </c>
      <c r="K22" s="124" t="s">
        <v>8245</v>
      </c>
      <c r="L22" s="124" t="s">
        <v>8326</v>
      </c>
    </row>
    <row r="23" spans="1:12" x14ac:dyDescent="0.25">
      <c r="A23" s="13" t="s">
        <v>8386</v>
      </c>
      <c r="B23" s="18" t="s">
        <v>7430</v>
      </c>
      <c r="C23" s="18" t="s">
        <v>2715</v>
      </c>
      <c r="D23" s="18" t="s">
        <v>7559</v>
      </c>
      <c r="E23" s="21">
        <v>44133</v>
      </c>
      <c r="F23" s="80" t="s">
        <v>519</v>
      </c>
      <c r="G23" s="18" t="s">
        <v>538</v>
      </c>
      <c r="H23" s="24" t="s">
        <v>2631</v>
      </c>
      <c r="I23" s="18" t="s">
        <v>2641</v>
      </c>
      <c r="J23" s="18" t="s">
        <v>2631</v>
      </c>
      <c r="K23" s="124" t="s">
        <v>8245</v>
      </c>
      <c r="L23" s="124" t="s">
        <v>8238</v>
      </c>
    </row>
    <row r="24" spans="1:12" x14ac:dyDescent="0.25">
      <c r="A24" s="13" t="s">
        <v>8387</v>
      </c>
      <c r="B24" s="18" t="s">
        <v>7415</v>
      </c>
      <c r="C24" s="18" t="s">
        <v>2629</v>
      </c>
      <c r="D24" s="18" t="s">
        <v>7547</v>
      </c>
      <c r="E24" s="21">
        <v>44133</v>
      </c>
      <c r="F24" s="80" t="s">
        <v>519</v>
      </c>
      <c r="G24" s="18" t="s">
        <v>538</v>
      </c>
      <c r="H24" s="24" t="s">
        <v>2631</v>
      </c>
      <c r="I24" s="18" t="s">
        <v>2632</v>
      </c>
      <c r="J24" s="18" t="s">
        <v>2631</v>
      </c>
      <c r="K24" s="124" t="s">
        <v>8245</v>
      </c>
      <c r="L24" s="124" t="s">
        <v>8238</v>
      </c>
    </row>
    <row r="25" spans="1:12" x14ac:dyDescent="0.25">
      <c r="A25" s="13" t="s">
        <v>8389</v>
      </c>
      <c r="B25" s="18" t="s">
        <v>5036</v>
      </c>
      <c r="C25" s="18" t="s">
        <v>7337</v>
      </c>
      <c r="D25" s="18" t="s">
        <v>7338</v>
      </c>
      <c r="E25" s="21">
        <v>44133</v>
      </c>
      <c r="F25" s="80" t="s">
        <v>519</v>
      </c>
      <c r="G25" s="18" t="s">
        <v>538</v>
      </c>
      <c r="H25" s="24" t="s">
        <v>2631</v>
      </c>
      <c r="I25" s="18" t="s">
        <v>7333</v>
      </c>
      <c r="J25" s="18" t="s">
        <v>2631</v>
      </c>
      <c r="K25" s="124" t="s">
        <v>8245</v>
      </c>
      <c r="L25" s="124" t="s">
        <v>8326</v>
      </c>
    </row>
    <row r="26" spans="1:12" x14ac:dyDescent="0.25">
      <c r="A26" s="13" t="s">
        <v>8390</v>
      </c>
      <c r="B26" s="18" t="s">
        <v>5041</v>
      </c>
      <c r="C26" s="18" t="s">
        <v>7341</v>
      </c>
      <c r="D26" s="18" t="s">
        <v>7342</v>
      </c>
      <c r="E26" s="21">
        <v>44133</v>
      </c>
      <c r="F26" s="80" t="s">
        <v>519</v>
      </c>
      <c r="G26" s="18" t="s">
        <v>538</v>
      </c>
      <c r="H26" s="24" t="s">
        <v>2631</v>
      </c>
      <c r="I26" s="18" t="s">
        <v>7333</v>
      </c>
      <c r="J26" s="18" t="s">
        <v>2631</v>
      </c>
      <c r="K26" s="124" t="s">
        <v>8245</v>
      </c>
      <c r="L26" s="124" t="s">
        <v>8326</v>
      </c>
    </row>
    <row r="27" spans="1:12" x14ac:dyDescent="0.25">
      <c r="A27" s="13" t="s">
        <v>8392</v>
      </c>
      <c r="B27" s="18" t="s">
        <v>5039</v>
      </c>
      <c r="C27" s="18" t="s">
        <v>7344</v>
      </c>
      <c r="D27" s="18" t="s">
        <v>7345</v>
      </c>
      <c r="E27" s="21">
        <v>44133</v>
      </c>
      <c r="F27" s="80" t="s">
        <v>519</v>
      </c>
      <c r="G27" s="18" t="s">
        <v>538</v>
      </c>
      <c r="H27" s="24" t="s">
        <v>2631</v>
      </c>
      <c r="I27" s="18" t="s">
        <v>7333</v>
      </c>
      <c r="J27" s="18" t="s">
        <v>2631</v>
      </c>
      <c r="K27" s="124" t="s">
        <v>8245</v>
      </c>
      <c r="L27" s="124" t="s">
        <v>8326</v>
      </c>
    </row>
    <row r="28" spans="1:12" x14ac:dyDescent="0.25">
      <c r="A28" s="13" t="s">
        <v>8393</v>
      </c>
      <c r="B28" s="18" t="s">
        <v>7517</v>
      </c>
      <c r="C28" s="18" t="s">
        <v>2636</v>
      </c>
      <c r="D28" s="18" t="s">
        <v>7608</v>
      </c>
      <c r="E28" s="21">
        <v>44133</v>
      </c>
      <c r="F28" s="80" t="s">
        <v>519</v>
      </c>
      <c r="G28" s="18" t="s">
        <v>538</v>
      </c>
      <c r="H28" s="24" t="s">
        <v>2631</v>
      </c>
      <c r="I28" s="18" t="s">
        <v>2638</v>
      </c>
      <c r="J28" s="18" t="s">
        <v>2631</v>
      </c>
      <c r="K28" s="124" t="s">
        <v>8245</v>
      </c>
      <c r="L28" s="124" t="s">
        <v>8239</v>
      </c>
    </row>
    <row r="29" spans="1:12" x14ac:dyDescent="0.25">
      <c r="A29" s="13" t="s">
        <v>8394</v>
      </c>
      <c r="B29" s="18" t="s">
        <v>7529</v>
      </c>
      <c r="C29" s="18" t="s">
        <v>62</v>
      </c>
      <c r="D29" s="18" t="s">
        <v>7627</v>
      </c>
      <c r="E29" s="21">
        <v>44133</v>
      </c>
      <c r="F29" s="80" t="s">
        <v>519</v>
      </c>
      <c r="G29" s="18" t="s">
        <v>538</v>
      </c>
      <c r="H29" s="24" t="s">
        <v>2631</v>
      </c>
      <c r="I29" s="18" t="s">
        <v>2683</v>
      </c>
      <c r="J29" s="18" t="s">
        <v>2631</v>
      </c>
      <c r="K29" s="124" t="s">
        <v>8245</v>
      </c>
      <c r="L29" s="124" t="s">
        <v>8239</v>
      </c>
    </row>
    <row r="30" spans="1:12" x14ac:dyDescent="0.25">
      <c r="A30" s="91" t="s">
        <v>9033</v>
      </c>
      <c r="B30" s="18" t="s">
        <v>5029</v>
      </c>
      <c r="C30" s="18" t="s">
        <v>7362</v>
      </c>
      <c r="D30" s="18" t="s">
        <v>7363</v>
      </c>
      <c r="E30" s="21">
        <v>44133</v>
      </c>
      <c r="F30" s="80" t="s">
        <v>519</v>
      </c>
      <c r="G30" s="18" t="s">
        <v>538</v>
      </c>
      <c r="H30" s="24" t="s">
        <v>2631</v>
      </c>
      <c r="I30" s="18" t="s">
        <v>7336</v>
      </c>
      <c r="J30" s="18" t="s">
        <v>2631</v>
      </c>
      <c r="K30" s="124" t="s">
        <v>8245</v>
      </c>
      <c r="L30" s="124" t="s">
        <v>8326</v>
      </c>
    </row>
    <row r="31" spans="1:12" x14ac:dyDescent="0.25">
      <c r="A31" s="91" t="s">
        <v>8395</v>
      </c>
      <c r="B31" s="18" t="s">
        <v>7692</v>
      </c>
      <c r="C31" s="18" t="s">
        <v>2679</v>
      </c>
      <c r="D31" s="18" t="s">
        <v>7829</v>
      </c>
      <c r="E31" s="21">
        <v>44133</v>
      </c>
      <c r="F31" s="80" t="s">
        <v>519</v>
      </c>
      <c r="G31" s="18" t="s">
        <v>538</v>
      </c>
      <c r="H31" s="24" t="s">
        <v>2631</v>
      </c>
      <c r="I31" s="18" t="s">
        <v>545</v>
      </c>
      <c r="J31" s="18" t="s">
        <v>2631</v>
      </c>
      <c r="K31" s="124" t="s">
        <v>8245</v>
      </c>
      <c r="L31" s="124" t="s">
        <v>8240</v>
      </c>
    </row>
    <row r="32" spans="1:12" x14ac:dyDescent="0.25">
      <c r="A32" s="91" t="s">
        <v>8414</v>
      </c>
      <c r="B32" s="18" t="s">
        <v>6646</v>
      </c>
      <c r="C32" s="18" t="s">
        <v>2639</v>
      </c>
      <c r="D32" s="18" t="s">
        <v>7494</v>
      </c>
      <c r="E32" s="21">
        <v>44133</v>
      </c>
      <c r="F32" s="80" t="s">
        <v>519</v>
      </c>
      <c r="G32" s="18" t="s">
        <v>538</v>
      </c>
      <c r="H32" s="24" t="s">
        <v>2631</v>
      </c>
      <c r="I32" s="18" t="s">
        <v>2641</v>
      </c>
      <c r="J32" s="18" t="s">
        <v>2631</v>
      </c>
      <c r="K32" s="124" t="s">
        <v>8245</v>
      </c>
      <c r="L32" s="124" t="s">
        <v>8237</v>
      </c>
    </row>
    <row r="33" spans="1:12" x14ac:dyDescent="0.25">
      <c r="A33" s="13" t="s">
        <v>8416</v>
      </c>
      <c r="B33" s="91" t="s">
        <v>7434</v>
      </c>
      <c r="C33" s="18" t="s">
        <v>2659</v>
      </c>
      <c r="D33" s="91" t="s">
        <v>7545</v>
      </c>
      <c r="E33" s="21">
        <v>44133</v>
      </c>
      <c r="F33" s="6" t="s">
        <v>519</v>
      </c>
      <c r="G33" s="18" t="s">
        <v>538</v>
      </c>
      <c r="H33" s="24" t="s">
        <v>2631</v>
      </c>
      <c r="I33" s="18" t="s">
        <v>2661</v>
      </c>
      <c r="J33" s="18" t="s">
        <v>2631</v>
      </c>
      <c r="K33" s="124" t="s">
        <v>8245</v>
      </c>
      <c r="L33" s="124" t="s">
        <v>8238</v>
      </c>
    </row>
    <row r="34" spans="1:12" x14ac:dyDescent="0.25">
      <c r="A34" s="13" t="s">
        <v>8417</v>
      </c>
      <c r="B34" s="91" t="s">
        <v>7419</v>
      </c>
      <c r="C34" s="18" t="s">
        <v>2734</v>
      </c>
      <c r="D34" s="91" t="s">
        <v>7552</v>
      </c>
      <c r="E34" s="21">
        <v>44133</v>
      </c>
      <c r="F34" s="6" t="s">
        <v>519</v>
      </c>
      <c r="G34" s="18" t="s">
        <v>538</v>
      </c>
      <c r="H34" s="24" t="s">
        <v>2631</v>
      </c>
      <c r="I34" s="18" t="s">
        <v>2736</v>
      </c>
      <c r="J34" s="18" t="s">
        <v>2631</v>
      </c>
      <c r="K34" s="124" t="s">
        <v>8245</v>
      </c>
      <c r="L34" s="124" t="s">
        <v>8238</v>
      </c>
    </row>
    <row r="35" spans="1:12" x14ac:dyDescent="0.25">
      <c r="A35" s="13" t="s">
        <v>8418</v>
      </c>
      <c r="B35" s="91" t="s">
        <v>7414</v>
      </c>
      <c r="C35" s="18" t="s">
        <v>2629</v>
      </c>
      <c r="D35" s="91" t="s">
        <v>7549</v>
      </c>
      <c r="E35" s="21">
        <v>44133</v>
      </c>
      <c r="F35" s="6" t="s">
        <v>519</v>
      </c>
      <c r="G35" s="18" t="s">
        <v>538</v>
      </c>
      <c r="H35" s="24" t="s">
        <v>2631</v>
      </c>
      <c r="I35" s="18" t="s">
        <v>2632</v>
      </c>
      <c r="J35" s="18" t="s">
        <v>2631</v>
      </c>
      <c r="K35" s="124" t="s">
        <v>8245</v>
      </c>
      <c r="L35" s="124" t="s">
        <v>8238</v>
      </c>
    </row>
    <row r="36" spans="1:12" x14ac:dyDescent="0.25">
      <c r="A36" s="13" t="s">
        <v>8420</v>
      </c>
      <c r="B36" s="91" t="s">
        <v>7431</v>
      </c>
      <c r="C36" s="18" t="s">
        <v>2715</v>
      </c>
      <c r="D36" s="91" t="s">
        <v>7560</v>
      </c>
      <c r="E36" s="21">
        <v>44133</v>
      </c>
      <c r="F36" s="26" t="s">
        <v>519</v>
      </c>
      <c r="G36" s="18" t="s">
        <v>538</v>
      </c>
      <c r="H36" s="24" t="s">
        <v>2631</v>
      </c>
      <c r="I36" s="18" t="s">
        <v>2641</v>
      </c>
      <c r="J36" s="18" t="s">
        <v>2631</v>
      </c>
      <c r="K36" s="124" t="s">
        <v>8245</v>
      </c>
      <c r="L36" s="124" t="s">
        <v>8238</v>
      </c>
    </row>
    <row r="37" spans="1:12" x14ac:dyDescent="0.25">
      <c r="A37" s="13" t="s">
        <v>8421</v>
      </c>
      <c r="B37" s="91" t="s">
        <v>5713</v>
      </c>
      <c r="C37" s="18" t="s">
        <v>2676</v>
      </c>
      <c r="D37" s="91" t="s">
        <v>7454</v>
      </c>
      <c r="E37" s="21">
        <v>44133</v>
      </c>
      <c r="F37" s="26" t="s">
        <v>519</v>
      </c>
      <c r="G37" s="18" t="s">
        <v>538</v>
      </c>
      <c r="H37" s="24" t="s">
        <v>2631</v>
      </c>
      <c r="I37" s="18" t="s">
        <v>2678</v>
      </c>
      <c r="J37" s="18" t="s">
        <v>2631</v>
      </c>
      <c r="K37" s="124" t="s">
        <v>8245</v>
      </c>
      <c r="L37" s="124" t="s">
        <v>8237</v>
      </c>
    </row>
    <row r="38" spans="1:12" x14ac:dyDescent="0.25">
      <c r="A38" s="13" t="s">
        <v>8422</v>
      </c>
      <c r="B38" s="91" t="s">
        <v>7513</v>
      </c>
      <c r="C38" s="18" t="s">
        <v>2679</v>
      </c>
      <c r="D38" s="91" t="s">
        <v>7626</v>
      </c>
      <c r="E38" s="21">
        <v>44133</v>
      </c>
      <c r="F38" s="26" t="s">
        <v>519</v>
      </c>
      <c r="G38" s="18" t="s">
        <v>538</v>
      </c>
      <c r="H38" s="24" t="s">
        <v>2631</v>
      </c>
      <c r="I38" s="18" t="s">
        <v>545</v>
      </c>
      <c r="J38" s="18" t="s">
        <v>2631</v>
      </c>
      <c r="K38" s="124" t="s">
        <v>8245</v>
      </c>
      <c r="L38" s="124" t="s">
        <v>8239</v>
      </c>
    </row>
    <row r="39" spans="1:12" x14ac:dyDescent="0.25">
      <c r="A39" s="13" t="s">
        <v>8573</v>
      </c>
      <c r="B39" s="91" t="s">
        <v>7539</v>
      </c>
      <c r="C39" s="18" t="s">
        <v>2667</v>
      </c>
      <c r="D39" s="91" t="s">
        <v>7629</v>
      </c>
      <c r="E39" s="21">
        <v>44133</v>
      </c>
      <c r="F39" s="26" t="s">
        <v>519</v>
      </c>
      <c r="G39" s="18" t="s">
        <v>538</v>
      </c>
      <c r="H39" s="24" t="s">
        <v>2631</v>
      </c>
      <c r="I39" s="18" t="s">
        <v>2661</v>
      </c>
      <c r="J39" s="18" t="s">
        <v>2631</v>
      </c>
      <c r="K39" s="124" t="s">
        <v>8245</v>
      </c>
      <c r="L39" s="124" t="s">
        <v>8239</v>
      </c>
    </row>
    <row r="40" spans="1:12" x14ac:dyDescent="0.25">
      <c r="A40" s="13" t="s">
        <v>8423</v>
      </c>
      <c r="B40" s="91" t="s">
        <v>5559</v>
      </c>
      <c r="C40" s="18" t="s">
        <v>2679</v>
      </c>
      <c r="D40" s="91" t="s">
        <v>7453</v>
      </c>
      <c r="E40" s="21">
        <v>44133</v>
      </c>
      <c r="F40" s="6" t="s">
        <v>519</v>
      </c>
      <c r="G40" s="18" t="s">
        <v>538</v>
      </c>
      <c r="H40" s="24" t="s">
        <v>2631</v>
      </c>
      <c r="I40" s="18" t="s">
        <v>545</v>
      </c>
      <c r="J40" s="18" t="s">
        <v>2631</v>
      </c>
      <c r="K40" s="124" t="s">
        <v>8245</v>
      </c>
      <c r="L40" s="124" t="s">
        <v>8237</v>
      </c>
    </row>
    <row r="41" spans="1:12" x14ac:dyDescent="0.25">
      <c r="A41" s="13" t="s">
        <v>8339</v>
      </c>
      <c r="B41" s="91" t="s">
        <v>5355</v>
      </c>
      <c r="C41" s="18" t="s">
        <v>2629</v>
      </c>
      <c r="D41" s="91" t="s">
        <v>7443</v>
      </c>
      <c r="E41" s="21">
        <v>44133</v>
      </c>
      <c r="F41" s="26" t="s">
        <v>520</v>
      </c>
      <c r="G41" s="18" t="s">
        <v>538</v>
      </c>
      <c r="H41" s="24" t="s">
        <v>2631</v>
      </c>
      <c r="I41" s="18" t="s">
        <v>2632</v>
      </c>
      <c r="J41" s="18" t="s">
        <v>2631</v>
      </c>
      <c r="K41" s="124" t="s">
        <v>8245</v>
      </c>
      <c r="L41" s="124" t="s">
        <v>8237</v>
      </c>
    </row>
    <row r="42" spans="1:12" x14ac:dyDescent="0.25">
      <c r="A42" s="13" t="s">
        <v>8340</v>
      </c>
      <c r="B42" s="91" t="s">
        <v>5373</v>
      </c>
      <c r="C42" s="18" t="s">
        <v>229</v>
      </c>
      <c r="D42" s="91" t="s">
        <v>7441</v>
      </c>
      <c r="E42" s="21">
        <v>44133</v>
      </c>
      <c r="F42" s="6" t="s">
        <v>520</v>
      </c>
      <c r="G42" s="18" t="s">
        <v>538</v>
      </c>
      <c r="H42" s="24" t="s">
        <v>2631</v>
      </c>
      <c r="I42" s="18" t="s">
        <v>2632</v>
      </c>
      <c r="J42" s="18" t="s">
        <v>2631</v>
      </c>
      <c r="K42" s="124" t="s">
        <v>8245</v>
      </c>
      <c r="L42" s="124" t="s">
        <v>8237</v>
      </c>
    </row>
    <row r="43" spans="1:12" x14ac:dyDescent="0.25">
      <c r="A43" s="91" t="s">
        <v>8341</v>
      </c>
      <c r="B43" s="18" t="s">
        <v>5511</v>
      </c>
      <c r="C43" s="18" t="s">
        <v>2734</v>
      </c>
      <c r="D43" s="18" t="s">
        <v>7448</v>
      </c>
      <c r="E43" s="21">
        <v>44133</v>
      </c>
      <c r="F43" s="80" t="s">
        <v>520</v>
      </c>
      <c r="G43" s="18" t="s">
        <v>538</v>
      </c>
      <c r="H43" s="24" t="s">
        <v>2631</v>
      </c>
      <c r="I43" s="18" t="s">
        <v>2736</v>
      </c>
      <c r="J43" s="18" t="s">
        <v>2631</v>
      </c>
      <c r="K43" s="124" t="s">
        <v>8245</v>
      </c>
      <c r="L43" s="124" t="s">
        <v>8237</v>
      </c>
    </row>
    <row r="44" spans="1:12" x14ac:dyDescent="0.25">
      <c r="A44" s="91" t="s">
        <v>8342</v>
      </c>
      <c r="B44" s="18" t="s">
        <v>6713</v>
      </c>
      <c r="C44" s="18" t="s">
        <v>2659</v>
      </c>
      <c r="D44" s="18" t="s">
        <v>7442</v>
      </c>
      <c r="E44" s="21">
        <v>44133</v>
      </c>
      <c r="F44" s="80" t="s">
        <v>520</v>
      </c>
      <c r="G44" s="18" t="s">
        <v>538</v>
      </c>
      <c r="H44" s="24" t="s">
        <v>2631</v>
      </c>
      <c r="I44" s="18" t="s">
        <v>2661</v>
      </c>
      <c r="J44" s="18" t="s">
        <v>2631</v>
      </c>
      <c r="K44" s="124" t="s">
        <v>8245</v>
      </c>
      <c r="L44" s="124" t="s">
        <v>8237</v>
      </c>
    </row>
    <row r="45" spans="1:12" x14ac:dyDescent="0.25">
      <c r="A45" s="91" t="s">
        <v>8343</v>
      </c>
      <c r="B45" s="18" t="s">
        <v>5035</v>
      </c>
      <c r="C45" s="18" t="s">
        <v>7339</v>
      </c>
      <c r="D45" s="18" t="s">
        <v>7340</v>
      </c>
      <c r="E45" s="21">
        <v>44133</v>
      </c>
      <c r="F45" s="80" t="s">
        <v>520</v>
      </c>
      <c r="G45" s="18" t="s">
        <v>538</v>
      </c>
      <c r="H45" s="24" t="s">
        <v>2631</v>
      </c>
      <c r="I45" s="18" t="s">
        <v>7333</v>
      </c>
      <c r="J45" s="18" t="s">
        <v>2631</v>
      </c>
      <c r="K45" s="124" t="s">
        <v>8245</v>
      </c>
      <c r="L45" s="124" t="s">
        <v>8326</v>
      </c>
    </row>
    <row r="46" spans="1:12" x14ac:dyDescent="0.25">
      <c r="A46" s="91" t="s">
        <v>8344</v>
      </c>
      <c r="B46" s="18" t="s">
        <v>7519</v>
      </c>
      <c r="C46" s="18" t="s">
        <v>2636</v>
      </c>
      <c r="D46" s="18" t="s">
        <v>7614</v>
      </c>
      <c r="E46" s="21">
        <v>44133</v>
      </c>
      <c r="F46" s="80" t="s">
        <v>520</v>
      </c>
      <c r="G46" s="18" t="s">
        <v>538</v>
      </c>
      <c r="H46" s="24" t="s">
        <v>2631</v>
      </c>
      <c r="I46" s="18" t="s">
        <v>2638</v>
      </c>
      <c r="J46" s="18" t="s">
        <v>2631</v>
      </c>
      <c r="K46" s="124" t="s">
        <v>8245</v>
      </c>
      <c r="L46" s="124" t="s">
        <v>8239</v>
      </c>
    </row>
    <row r="47" spans="1:12" x14ac:dyDescent="0.25">
      <c r="A47" s="91" t="s">
        <v>8346</v>
      </c>
      <c r="B47" s="18" t="s">
        <v>7516</v>
      </c>
      <c r="C47" s="18" t="s">
        <v>2636</v>
      </c>
      <c r="D47" s="18" t="s">
        <v>7620</v>
      </c>
      <c r="E47" s="21">
        <v>44133</v>
      </c>
      <c r="F47" s="80" t="s">
        <v>520</v>
      </c>
      <c r="G47" s="18" t="s">
        <v>538</v>
      </c>
      <c r="H47" s="24" t="s">
        <v>2631</v>
      </c>
      <c r="I47" s="18" t="s">
        <v>2638</v>
      </c>
      <c r="J47" s="18" t="s">
        <v>2631</v>
      </c>
      <c r="K47" s="124" t="s">
        <v>8245</v>
      </c>
      <c r="L47" s="124" t="s">
        <v>8239</v>
      </c>
    </row>
    <row r="48" spans="1:12" x14ac:dyDescent="0.25">
      <c r="A48" s="91" t="s">
        <v>8347</v>
      </c>
      <c r="B48" s="18" t="s">
        <v>7412</v>
      </c>
      <c r="C48" s="18" t="s">
        <v>2649</v>
      </c>
      <c r="D48" s="18" t="s">
        <v>7568</v>
      </c>
      <c r="E48" s="21">
        <v>44133</v>
      </c>
      <c r="F48" s="80" t="s">
        <v>520</v>
      </c>
      <c r="G48" s="18" t="s">
        <v>538</v>
      </c>
      <c r="H48" s="24" t="s">
        <v>2631</v>
      </c>
      <c r="I48" s="18" t="s">
        <v>2650</v>
      </c>
      <c r="J48" s="18" t="s">
        <v>2631</v>
      </c>
      <c r="K48" s="124" t="s">
        <v>8245</v>
      </c>
      <c r="L48" s="124" t="s">
        <v>8238</v>
      </c>
    </row>
    <row r="49" spans="1:12" x14ac:dyDescent="0.25">
      <c r="A49" s="91" t="s">
        <v>8348</v>
      </c>
      <c r="B49" s="18" t="s">
        <v>7708</v>
      </c>
      <c r="C49" s="18" t="s">
        <v>7844</v>
      </c>
      <c r="D49" s="18" t="s">
        <v>7845</v>
      </c>
      <c r="E49" s="21">
        <v>44133</v>
      </c>
      <c r="F49" s="80" t="s">
        <v>520</v>
      </c>
      <c r="G49" s="18" t="s">
        <v>538</v>
      </c>
      <c r="H49" s="24" t="s">
        <v>2631</v>
      </c>
      <c r="I49" s="18" t="s">
        <v>7777</v>
      </c>
      <c r="J49" s="18" t="s">
        <v>2631</v>
      </c>
      <c r="K49" s="124" t="s">
        <v>8245</v>
      </c>
      <c r="L49" s="124" t="s">
        <v>8318</v>
      </c>
    </row>
    <row r="50" spans="1:12" x14ac:dyDescent="0.25">
      <c r="A50" s="91" t="s">
        <v>8350</v>
      </c>
      <c r="B50" s="18" t="s">
        <v>7437</v>
      </c>
      <c r="C50" s="18" t="s">
        <v>283</v>
      </c>
      <c r="D50" s="18" t="s">
        <v>7567</v>
      </c>
      <c r="E50" s="21">
        <v>44133</v>
      </c>
      <c r="F50" s="80" t="s">
        <v>520</v>
      </c>
      <c r="G50" s="18" t="s">
        <v>538</v>
      </c>
      <c r="H50" s="24" t="s">
        <v>2631</v>
      </c>
      <c r="I50" s="18" t="s">
        <v>2697</v>
      </c>
      <c r="J50" s="18" t="s">
        <v>2631</v>
      </c>
      <c r="K50" s="124" t="s">
        <v>8245</v>
      </c>
      <c r="L50" s="124" t="s">
        <v>8238</v>
      </c>
    </row>
    <row r="51" spans="1:12" x14ac:dyDescent="0.25">
      <c r="A51" s="91" t="s">
        <v>8351</v>
      </c>
      <c r="B51" s="18" t="s">
        <v>7422</v>
      </c>
      <c r="C51" s="18" t="s">
        <v>62</v>
      </c>
      <c r="D51" s="18" t="s">
        <v>7570</v>
      </c>
      <c r="E51" s="21">
        <v>44133</v>
      </c>
      <c r="F51" s="80" t="s">
        <v>520</v>
      </c>
      <c r="G51" s="18" t="s">
        <v>538</v>
      </c>
      <c r="H51" s="24" t="s">
        <v>2631</v>
      </c>
      <c r="I51" s="18" t="s">
        <v>2683</v>
      </c>
      <c r="J51" s="18" t="s">
        <v>2631</v>
      </c>
      <c r="K51" s="124" t="s">
        <v>8245</v>
      </c>
      <c r="L51" s="124" t="s">
        <v>8238</v>
      </c>
    </row>
    <row r="52" spans="1:12" x14ac:dyDescent="0.25">
      <c r="A52" s="91" t="s">
        <v>8353</v>
      </c>
      <c r="B52" s="18" t="s">
        <v>7695</v>
      </c>
      <c r="C52" s="18" t="s">
        <v>62</v>
      </c>
      <c r="D52" s="18" t="s">
        <v>7828</v>
      </c>
      <c r="E52" s="21">
        <v>44133</v>
      </c>
      <c r="F52" s="80" t="s">
        <v>520</v>
      </c>
      <c r="G52" s="18" t="s">
        <v>538</v>
      </c>
      <c r="H52" s="24" t="s">
        <v>2631</v>
      </c>
      <c r="I52" s="18" t="s">
        <v>2683</v>
      </c>
      <c r="J52" s="18" t="s">
        <v>2631</v>
      </c>
      <c r="K52" s="124" t="s">
        <v>8245</v>
      </c>
      <c r="L52" s="124" t="s">
        <v>8240</v>
      </c>
    </row>
    <row r="53" spans="1:12" x14ac:dyDescent="0.25">
      <c r="A53" s="91" t="s">
        <v>8354</v>
      </c>
      <c r="B53" s="18" t="s">
        <v>7540</v>
      </c>
      <c r="C53" s="18" t="s">
        <v>2667</v>
      </c>
      <c r="D53" s="18" t="s">
        <v>7616</v>
      </c>
      <c r="E53" s="21">
        <v>44133</v>
      </c>
      <c r="F53" s="80" t="s">
        <v>520</v>
      </c>
      <c r="G53" s="18" t="s">
        <v>538</v>
      </c>
      <c r="H53" s="24" t="s">
        <v>2631</v>
      </c>
      <c r="I53" s="18" t="s">
        <v>2661</v>
      </c>
      <c r="J53" s="18" t="s">
        <v>2631</v>
      </c>
      <c r="K53" s="124" t="s">
        <v>8245</v>
      </c>
      <c r="L53" s="124" t="s">
        <v>8239</v>
      </c>
    </row>
    <row r="54" spans="1:12" x14ac:dyDescent="0.25">
      <c r="A54" s="91" t="s">
        <v>8355</v>
      </c>
      <c r="B54" s="18" t="s">
        <v>7428</v>
      </c>
      <c r="C54" s="18" t="s">
        <v>2645</v>
      </c>
      <c r="D54" s="18" t="s">
        <v>7566</v>
      </c>
      <c r="E54" s="21">
        <v>44133</v>
      </c>
      <c r="F54" s="80" t="s">
        <v>520</v>
      </c>
      <c r="G54" s="18" t="s">
        <v>538</v>
      </c>
      <c r="H54" s="24" t="s">
        <v>2631</v>
      </c>
      <c r="I54" s="18" t="s">
        <v>2647</v>
      </c>
      <c r="J54" s="18" t="s">
        <v>2631</v>
      </c>
      <c r="K54" s="124" t="s">
        <v>8245</v>
      </c>
      <c r="L54" s="124" t="s">
        <v>8238</v>
      </c>
    </row>
    <row r="55" spans="1:12" x14ac:dyDescent="0.25">
      <c r="A55" s="91" t="s">
        <v>8356</v>
      </c>
      <c r="B55" s="18" t="s">
        <v>5025</v>
      </c>
      <c r="C55" s="18" t="s">
        <v>7349</v>
      </c>
      <c r="D55" s="18" t="s">
        <v>7350</v>
      </c>
      <c r="E55" s="21">
        <v>44133</v>
      </c>
      <c r="F55" s="80" t="s">
        <v>520</v>
      </c>
      <c r="G55" s="18" t="s">
        <v>538</v>
      </c>
      <c r="H55" s="24" t="s">
        <v>2631</v>
      </c>
      <c r="I55" s="18" t="s">
        <v>7336</v>
      </c>
      <c r="J55" s="18" t="s">
        <v>2631</v>
      </c>
      <c r="K55" s="124" t="s">
        <v>8245</v>
      </c>
      <c r="L55" s="124" t="s">
        <v>8326</v>
      </c>
    </row>
    <row r="56" spans="1:12" x14ac:dyDescent="0.25">
      <c r="A56" s="91" t="s">
        <v>9036</v>
      </c>
      <c r="B56" s="18" t="s">
        <v>5560</v>
      </c>
      <c r="C56" s="18" t="s">
        <v>2679</v>
      </c>
      <c r="D56" s="18" t="s">
        <v>7458</v>
      </c>
      <c r="E56" s="21">
        <v>44133</v>
      </c>
      <c r="F56" s="80" t="s">
        <v>520</v>
      </c>
      <c r="G56" s="18" t="s">
        <v>538</v>
      </c>
      <c r="H56" s="24" t="s">
        <v>2631</v>
      </c>
      <c r="I56" s="18" t="s">
        <v>545</v>
      </c>
      <c r="J56" s="18" t="s">
        <v>2631</v>
      </c>
      <c r="K56" s="124" t="s">
        <v>8245</v>
      </c>
      <c r="L56" s="124" t="s">
        <v>8237</v>
      </c>
    </row>
    <row r="57" spans="1:12" x14ac:dyDescent="0.25">
      <c r="A57" s="91" t="s">
        <v>8357</v>
      </c>
      <c r="B57" s="18" t="s">
        <v>5561</v>
      </c>
      <c r="C57" s="18" t="s">
        <v>2679</v>
      </c>
      <c r="D57" s="18" t="s">
        <v>7457</v>
      </c>
      <c r="E57" s="21">
        <v>44133</v>
      </c>
      <c r="F57" s="80" t="s">
        <v>520</v>
      </c>
      <c r="G57" s="18" t="s">
        <v>538</v>
      </c>
      <c r="H57" s="24" t="s">
        <v>2631</v>
      </c>
      <c r="I57" s="18" t="s">
        <v>545</v>
      </c>
      <c r="J57" s="18" t="s">
        <v>2631</v>
      </c>
      <c r="K57" s="124" t="s">
        <v>8245</v>
      </c>
      <c r="L57" s="124" t="s">
        <v>8237</v>
      </c>
    </row>
    <row r="58" spans="1:12" x14ac:dyDescent="0.25">
      <c r="A58" s="91" t="s">
        <v>8368</v>
      </c>
      <c r="B58" s="18" t="s">
        <v>7432</v>
      </c>
      <c r="C58" s="18" t="s">
        <v>2715</v>
      </c>
      <c r="D58" s="18" t="s">
        <v>7551</v>
      </c>
      <c r="E58" s="21">
        <v>44133</v>
      </c>
      <c r="F58" s="80" t="s">
        <v>520</v>
      </c>
      <c r="G58" s="18" t="s">
        <v>538</v>
      </c>
      <c r="H58" s="24" t="s">
        <v>2631</v>
      </c>
      <c r="I58" s="18" t="s">
        <v>2641</v>
      </c>
      <c r="J58" s="18" t="s">
        <v>2631</v>
      </c>
      <c r="K58" s="124" t="s">
        <v>8245</v>
      </c>
      <c r="L58" s="124" t="s">
        <v>8238</v>
      </c>
    </row>
    <row r="59" spans="1:12" x14ac:dyDescent="0.25">
      <c r="A59" s="91" t="s">
        <v>8369</v>
      </c>
      <c r="B59" s="18" t="s">
        <v>7535</v>
      </c>
      <c r="C59" s="18" t="s">
        <v>2715</v>
      </c>
      <c r="D59" s="18" t="s">
        <v>7612</v>
      </c>
      <c r="E59" s="21">
        <v>44133</v>
      </c>
      <c r="F59" s="80" t="s">
        <v>520</v>
      </c>
      <c r="G59" s="18" t="s">
        <v>538</v>
      </c>
      <c r="H59" s="24" t="s">
        <v>2631</v>
      </c>
      <c r="I59" s="18" t="s">
        <v>2641</v>
      </c>
      <c r="J59" s="18" t="s">
        <v>2631</v>
      </c>
      <c r="K59" s="124" t="s">
        <v>8245</v>
      </c>
      <c r="L59" s="124" t="s">
        <v>8239</v>
      </c>
    </row>
    <row r="60" spans="1:12" x14ac:dyDescent="0.25">
      <c r="A60" s="13" t="s">
        <v>8370</v>
      </c>
      <c r="B60" s="91" t="s">
        <v>7433</v>
      </c>
      <c r="C60" s="18" t="s">
        <v>2659</v>
      </c>
      <c r="D60" s="91" t="s">
        <v>7546</v>
      </c>
      <c r="E60" s="21">
        <v>44133</v>
      </c>
      <c r="F60" s="6" t="s">
        <v>520</v>
      </c>
      <c r="G60" s="18" t="s">
        <v>538</v>
      </c>
      <c r="H60" s="24" t="s">
        <v>2631</v>
      </c>
      <c r="I60" s="18" t="s">
        <v>2661</v>
      </c>
      <c r="J60" s="18" t="s">
        <v>2631</v>
      </c>
      <c r="K60" s="124" t="s">
        <v>8245</v>
      </c>
      <c r="L60" s="124" t="s">
        <v>8238</v>
      </c>
    </row>
    <row r="61" spans="1:12" x14ac:dyDescent="0.25">
      <c r="A61" s="13" t="s">
        <v>8371</v>
      </c>
      <c r="B61" s="91" t="s">
        <v>5443</v>
      </c>
      <c r="C61" s="18" t="s">
        <v>2734</v>
      </c>
      <c r="D61" s="91" t="s">
        <v>7496</v>
      </c>
      <c r="E61" s="21">
        <v>44133</v>
      </c>
      <c r="F61" s="6" t="s">
        <v>520</v>
      </c>
      <c r="G61" s="18" t="s">
        <v>538</v>
      </c>
      <c r="H61" s="24" t="s">
        <v>2631</v>
      </c>
      <c r="I61" s="18" t="s">
        <v>2736</v>
      </c>
      <c r="J61" s="18" t="s">
        <v>2631</v>
      </c>
      <c r="K61" s="124" t="s">
        <v>8245</v>
      </c>
      <c r="L61" s="124" t="s">
        <v>8237</v>
      </c>
    </row>
    <row r="62" spans="1:12" x14ac:dyDescent="0.25">
      <c r="A62" s="13" t="s">
        <v>8372</v>
      </c>
      <c r="B62" s="91" t="s">
        <v>5447</v>
      </c>
      <c r="C62" s="18" t="s">
        <v>2734</v>
      </c>
      <c r="D62" s="91" t="s">
        <v>7495</v>
      </c>
      <c r="E62" s="21">
        <v>44133</v>
      </c>
      <c r="F62" s="26" t="s">
        <v>520</v>
      </c>
      <c r="G62" s="18" t="s">
        <v>538</v>
      </c>
      <c r="H62" s="24" t="s">
        <v>2631</v>
      </c>
      <c r="I62" s="18" t="s">
        <v>2736</v>
      </c>
      <c r="J62" s="18" t="s">
        <v>2631</v>
      </c>
      <c r="K62" s="124" t="s">
        <v>8245</v>
      </c>
      <c r="L62" s="124" t="s">
        <v>8237</v>
      </c>
    </row>
    <row r="63" spans="1:12" x14ac:dyDescent="0.25">
      <c r="A63" s="13" t="s">
        <v>8374</v>
      </c>
      <c r="B63" s="91" t="s">
        <v>7534</v>
      </c>
      <c r="C63" s="18" t="s">
        <v>2715</v>
      </c>
      <c r="D63" s="91" t="s">
        <v>7617</v>
      </c>
      <c r="E63" s="21">
        <v>44133</v>
      </c>
      <c r="F63" s="26" t="s">
        <v>520</v>
      </c>
      <c r="G63" s="18" t="s">
        <v>538</v>
      </c>
      <c r="H63" s="24" t="s">
        <v>2631</v>
      </c>
      <c r="I63" s="18" t="s">
        <v>2641</v>
      </c>
      <c r="J63" s="18" t="s">
        <v>2631</v>
      </c>
      <c r="K63" s="124" t="s">
        <v>8245</v>
      </c>
      <c r="L63" s="124" t="s">
        <v>8239</v>
      </c>
    </row>
    <row r="64" spans="1:12" x14ac:dyDescent="0.25">
      <c r="A64" s="13" t="s">
        <v>8375</v>
      </c>
      <c r="B64" s="91" t="s">
        <v>7418</v>
      </c>
      <c r="C64" s="18" t="s">
        <v>2734</v>
      </c>
      <c r="D64" s="91" t="s">
        <v>7558</v>
      </c>
      <c r="E64" s="21">
        <v>44133</v>
      </c>
      <c r="F64" s="6" t="s">
        <v>520</v>
      </c>
      <c r="G64" s="18" t="s">
        <v>538</v>
      </c>
      <c r="H64" s="24" t="s">
        <v>2631</v>
      </c>
      <c r="I64" s="18" t="s">
        <v>2736</v>
      </c>
      <c r="J64" s="18" t="s">
        <v>2631</v>
      </c>
      <c r="K64" s="124" t="s">
        <v>8245</v>
      </c>
      <c r="L64" s="124" t="s">
        <v>8238</v>
      </c>
    </row>
    <row r="65" spans="1:12" x14ac:dyDescent="0.25">
      <c r="A65" s="13" t="s">
        <v>8376</v>
      </c>
      <c r="B65" s="91" t="s">
        <v>7511</v>
      </c>
      <c r="C65" s="18" t="s">
        <v>2734</v>
      </c>
      <c r="D65" s="91" t="s">
        <v>7606</v>
      </c>
      <c r="E65" s="21">
        <v>44133</v>
      </c>
      <c r="F65" s="6" t="s">
        <v>520</v>
      </c>
      <c r="G65" s="18" t="s">
        <v>538</v>
      </c>
      <c r="H65" s="24" t="s">
        <v>2631</v>
      </c>
      <c r="I65" s="18" t="s">
        <v>2736</v>
      </c>
      <c r="J65" s="18" t="s">
        <v>2631</v>
      </c>
      <c r="K65" s="124" t="s">
        <v>8245</v>
      </c>
      <c r="L65" s="124" t="s">
        <v>8239</v>
      </c>
    </row>
    <row r="66" spans="1:12" x14ac:dyDescent="0.25">
      <c r="A66" s="13" t="s">
        <v>8379</v>
      </c>
      <c r="B66" s="91" t="s">
        <v>7536</v>
      </c>
      <c r="C66" s="18" t="s">
        <v>2715</v>
      </c>
      <c r="D66" s="91" t="s">
        <v>7613</v>
      </c>
      <c r="E66" s="21">
        <v>44133</v>
      </c>
      <c r="F66" s="6" t="s">
        <v>520</v>
      </c>
      <c r="G66" s="18" t="s">
        <v>538</v>
      </c>
      <c r="H66" s="24" t="s">
        <v>2631</v>
      </c>
      <c r="I66" s="18" t="s">
        <v>2641</v>
      </c>
      <c r="J66" s="18" t="s">
        <v>2631</v>
      </c>
      <c r="K66" s="124" t="s">
        <v>8245</v>
      </c>
      <c r="L66" s="124" t="s">
        <v>8239</v>
      </c>
    </row>
    <row r="67" spans="1:12" x14ac:dyDescent="0.25">
      <c r="A67" s="13" t="s">
        <v>8380</v>
      </c>
      <c r="B67" s="91" t="s">
        <v>7637</v>
      </c>
      <c r="C67" s="18" t="s">
        <v>2824</v>
      </c>
      <c r="D67" s="91" t="s">
        <v>7816</v>
      </c>
      <c r="E67" s="21">
        <v>44133</v>
      </c>
      <c r="F67" s="6" t="s">
        <v>520</v>
      </c>
      <c r="G67" s="18" t="s">
        <v>538</v>
      </c>
      <c r="H67" s="24" t="s">
        <v>2631</v>
      </c>
      <c r="I67" s="18" t="s">
        <v>2826</v>
      </c>
      <c r="J67" s="18" t="s">
        <v>2631</v>
      </c>
      <c r="K67" s="124" t="s">
        <v>8245</v>
      </c>
      <c r="L67" s="124" t="s">
        <v>8240</v>
      </c>
    </row>
    <row r="68" spans="1:12" x14ac:dyDescent="0.25">
      <c r="A68" s="13" t="s">
        <v>8565</v>
      </c>
      <c r="B68" s="91" t="s">
        <v>7642</v>
      </c>
      <c r="C68" s="18" t="s">
        <v>2863</v>
      </c>
      <c r="D68" s="91" t="s">
        <v>7819</v>
      </c>
      <c r="E68" s="21">
        <v>44133</v>
      </c>
      <c r="F68" s="6" t="s">
        <v>520</v>
      </c>
      <c r="G68" s="18" t="s">
        <v>538</v>
      </c>
      <c r="H68" s="24" t="s">
        <v>2631</v>
      </c>
      <c r="I68" s="18" t="s">
        <v>2829</v>
      </c>
      <c r="J68" s="18" t="s">
        <v>2631</v>
      </c>
      <c r="K68" s="124" t="s">
        <v>8245</v>
      </c>
      <c r="L68" s="124" t="s">
        <v>8240</v>
      </c>
    </row>
    <row r="69" spans="1:12" x14ac:dyDescent="0.25">
      <c r="A69" s="13" t="s">
        <v>8381</v>
      </c>
      <c r="B69" s="91" t="s">
        <v>7685</v>
      </c>
      <c r="C69" s="18" t="s">
        <v>2649</v>
      </c>
      <c r="D69" s="91" t="s">
        <v>7824</v>
      </c>
      <c r="E69" s="21">
        <v>44133</v>
      </c>
      <c r="F69" s="26" t="s">
        <v>520</v>
      </c>
      <c r="G69" s="18" t="s">
        <v>538</v>
      </c>
      <c r="H69" s="24" t="s">
        <v>2631</v>
      </c>
      <c r="I69" s="18" t="s">
        <v>2650</v>
      </c>
      <c r="J69" s="18" t="s">
        <v>2631</v>
      </c>
      <c r="K69" s="124" t="s">
        <v>8245</v>
      </c>
      <c r="L69" s="124" t="s">
        <v>8240</v>
      </c>
    </row>
    <row r="70" spans="1:12" x14ac:dyDescent="0.25">
      <c r="A70" s="91" t="s">
        <v>8382</v>
      </c>
      <c r="B70" s="18" t="s">
        <v>7411</v>
      </c>
      <c r="C70" s="18" t="s">
        <v>2649</v>
      </c>
      <c r="D70" s="18" t="s">
        <v>7571</v>
      </c>
      <c r="E70" s="21">
        <v>44133</v>
      </c>
      <c r="F70" s="80" t="s">
        <v>520</v>
      </c>
      <c r="G70" s="18" t="s">
        <v>538</v>
      </c>
      <c r="H70" s="24" t="s">
        <v>2631</v>
      </c>
      <c r="I70" s="18" t="s">
        <v>2650</v>
      </c>
      <c r="J70" s="18" t="s">
        <v>2631</v>
      </c>
      <c r="K70" s="124" t="s">
        <v>8245</v>
      </c>
      <c r="L70" s="124" t="s">
        <v>8238</v>
      </c>
    </row>
    <row r="71" spans="1:12" x14ac:dyDescent="0.25">
      <c r="A71" s="91" t="s">
        <v>8383</v>
      </c>
      <c r="B71" s="18" t="s">
        <v>1283</v>
      </c>
      <c r="C71" s="18" t="s">
        <v>2672</v>
      </c>
      <c r="D71" s="18" t="s">
        <v>7380</v>
      </c>
      <c r="E71" s="21">
        <v>44133</v>
      </c>
      <c r="F71" s="80" t="s">
        <v>520</v>
      </c>
      <c r="G71" s="18" t="s">
        <v>538</v>
      </c>
      <c r="H71" s="24" t="s">
        <v>2631</v>
      </c>
      <c r="I71" s="18" t="s">
        <v>2644</v>
      </c>
      <c r="J71" s="18" t="s">
        <v>2631</v>
      </c>
      <c r="K71" s="124" t="s">
        <v>8245</v>
      </c>
      <c r="L71" s="124" t="s">
        <v>8236</v>
      </c>
    </row>
    <row r="72" spans="1:12" x14ac:dyDescent="0.25">
      <c r="A72" s="91" t="s">
        <v>8384</v>
      </c>
      <c r="B72" s="18" t="s">
        <v>5026</v>
      </c>
      <c r="C72" s="18" t="s">
        <v>7334</v>
      </c>
      <c r="D72" s="18" t="s">
        <v>7335</v>
      </c>
      <c r="E72" s="21">
        <v>44133</v>
      </c>
      <c r="F72" s="80" t="s">
        <v>520</v>
      </c>
      <c r="G72" s="18" t="s">
        <v>538</v>
      </c>
      <c r="H72" s="24" t="s">
        <v>2631</v>
      </c>
      <c r="I72" s="18" t="s">
        <v>7336</v>
      </c>
      <c r="J72" s="18" t="s">
        <v>2631</v>
      </c>
      <c r="K72" s="124" t="s">
        <v>8245</v>
      </c>
      <c r="L72" s="124" t="s">
        <v>8326</v>
      </c>
    </row>
    <row r="73" spans="1:12" x14ac:dyDescent="0.25">
      <c r="A73" s="91" t="s">
        <v>8569</v>
      </c>
      <c r="B73" s="18" t="s">
        <v>7544</v>
      </c>
      <c r="C73" s="18" t="s">
        <v>2669</v>
      </c>
      <c r="D73" s="18" t="s">
        <v>7618</v>
      </c>
      <c r="E73" s="21">
        <v>44133</v>
      </c>
      <c r="F73" s="80" t="s">
        <v>520</v>
      </c>
      <c r="G73" s="18" t="s">
        <v>538</v>
      </c>
      <c r="H73" s="24" t="s">
        <v>2631</v>
      </c>
      <c r="I73" s="18" t="s">
        <v>2670</v>
      </c>
      <c r="J73" s="18" t="s">
        <v>2631</v>
      </c>
      <c r="K73" s="124" t="s">
        <v>8245</v>
      </c>
      <c r="L73" s="124" t="s">
        <v>8239</v>
      </c>
    </row>
    <row r="74" spans="1:12" x14ac:dyDescent="0.25">
      <c r="A74" s="91" t="s">
        <v>8385</v>
      </c>
      <c r="B74" s="18" t="s">
        <v>6875</v>
      </c>
      <c r="C74" s="18" t="s">
        <v>283</v>
      </c>
      <c r="D74" s="18" t="s">
        <v>7456</v>
      </c>
      <c r="E74" s="21">
        <v>44133</v>
      </c>
      <c r="F74" s="80" t="s">
        <v>520</v>
      </c>
      <c r="G74" s="18" t="s">
        <v>538</v>
      </c>
      <c r="H74" s="24" t="s">
        <v>2631</v>
      </c>
      <c r="I74" s="18" t="s">
        <v>2697</v>
      </c>
      <c r="J74" s="18" t="s">
        <v>2631</v>
      </c>
      <c r="K74" s="124" t="s">
        <v>8245</v>
      </c>
      <c r="L74" s="124" t="s">
        <v>8237</v>
      </c>
    </row>
    <row r="75" spans="1:12" x14ac:dyDescent="0.25">
      <c r="A75" s="91" t="s">
        <v>8396</v>
      </c>
      <c r="B75" s="18" t="s">
        <v>7543</v>
      </c>
      <c r="C75" s="18" t="s">
        <v>117</v>
      </c>
      <c r="D75" s="18" t="s">
        <v>7611</v>
      </c>
      <c r="E75" s="21">
        <v>44133</v>
      </c>
      <c r="F75" s="80" t="s">
        <v>520</v>
      </c>
      <c r="G75" s="18" t="s">
        <v>538</v>
      </c>
      <c r="H75" s="24" t="s">
        <v>2631</v>
      </c>
      <c r="I75" s="18" t="s">
        <v>2697</v>
      </c>
      <c r="J75" s="18" t="s">
        <v>2631</v>
      </c>
      <c r="K75" s="124" t="s">
        <v>8245</v>
      </c>
      <c r="L75" s="124" t="s">
        <v>8239</v>
      </c>
    </row>
    <row r="76" spans="1:12" x14ac:dyDescent="0.25">
      <c r="A76" s="91" t="s">
        <v>8397</v>
      </c>
      <c r="B76" s="18" t="s">
        <v>7429</v>
      </c>
      <c r="C76" s="18" t="s">
        <v>2715</v>
      </c>
      <c r="D76" s="18" t="s">
        <v>7554</v>
      </c>
      <c r="E76" s="21">
        <v>44133</v>
      </c>
      <c r="F76" s="80" t="s">
        <v>520</v>
      </c>
      <c r="G76" s="18" t="s">
        <v>538</v>
      </c>
      <c r="H76" s="24" t="s">
        <v>2631</v>
      </c>
      <c r="I76" s="18" t="s">
        <v>2641</v>
      </c>
      <c r="J76" s="18" t="s">
        <v>2631</v>
      </c>
      <c r="K76" s="124" t="s">
        <v>8245</v>
      </c>
      <c r="L76" s="124" t="s">
        <v>8238</v>
      </c>
    </row>
    <row r="77" spans="1:12" x14ac:dyDescent="0.25">
      <c r="A77" s="91" t="s">
        <v>8398</v>
      </c>
      <c r="B77" s="18" t="s">
        <v>7715</v>
      </c>
      <c r="C77" s="18" t="s">
        <v>7844</v>
      </c>
      <c r="D77" s="18" t="s">
        <v>7850</v>
      </c>
      <c r="E77" s="21">
        <v>44133</v>
      </c>
      <c r="F77" s="80" t="s">
        <v>520</v>
      </c>
      <c r="G77" s="18" t="s">
        <v>538</v>
      </c>
      <c r="H77" s="24" t="s">
        <v>2631</v>
      </c>
      <c r="I77" s="18" t="s">
        <v>7777</v>
      </c>
      <c r="J77" s="18" t="s">
        <v>2631</v>
      </c>
      <c r="K77" s="124" t="s">
        <v>8245</v>
      </c>
      <c r="L77" s="124" t="s">
        <v>8240</v>
      </c>
    </row>
    <row r="78" spans="1:12" x14ac:dyDescent="0.25">
      <c r="A78" s="91" t="s">
        <v>8399</v>
      </c>
      <c r="B78" s="18" t="s">
        <v>7417</v>
      </c>
      <c r="C78" s="18" t="s">
        <v>2629</v>
      </c>
      <c r="D78" s="18" t="s">
        <v>7550</v>
      </c>
      <c r="E78" s="21">
        <v>44133</v>
      </c>
      <c r="F78" s="80" t="s">
        <v>520</v>
      </c>
      <c r="G78" s="18" t="s">
        <v>538</v>
      </c>
      <c r="H78" s="24" t="s">
        <v>2631</v>
      </c>
      <c r="I78" s="18" t="s">
        <v>2632</v>
      </c>
      <c r="J78" s="18" t="s">
        <v>2631</v>
      </c>
      <c r="K78" s="124" t="s">
        <v>8245</v>
      </c>
      <c r="L78" s="124" t="s">
        <v>8238</v>
      </c>
    </row>
    <row r="79" spans="1:12" x14ac:dyDescent="0.25">
      <c r="A79" s="91" t="s">
        <v>8400</v>
      </c>
      <c r="B79" s="18" t="s">
        <v>5038</v>
      </c>
      <c r="C79" s="18" t="s">
        <v>7331</v>
      </c>
      <c r="D79" s="18" t="s">
        <v>7332</v>
      </c>
      <c r="E79" s="21">
        <v>44133</v>
      </c>
      <c r="F79" s="80" t="s">
        <v>520</v>
      </c>
      <c r="G79" s="18" t="s">
        <v>538</v>
      </c>
      <c r="H79" s="24" t="s">
        <v>2631</v>
      </c>
      <c r="I79" s="18" t="s">
        <v>7333</v>
      </c>
      <c r="J79" s="18" t="s">
        <v>2631</v>
      </c>
      <c r="K79" s="124" t="s">
        <v>8245</v>
      </c>
      <c r="L79" s="124" t="s">
        <v>8326</v>
      </c>
    </row>
    <row r="80" spans="1:12" x14ac:dyDescent="0.25">
      <c r="A80" s="91" t="s">
        <v>8402</v>
      </c>
      <c r="B80" s="18" t="s">
        <v>7527</v>
      </c>
      <c r="C80" s="18" t="s">
        <v>2676</v>
      </c>
      <c r="D80" s="18" t="s">
        <v>7625</v>
      </c>
      <c r="E80" s="21">
        <v>44133</v>
      </c>
      <c r="F80" s="80" t="s">
        <v>520</v>
      </c>
      <c r="G80" s="18" t="s">
        <v>538</v>
      </c>
      <c r="H80" s="24" t="s">
        <v>2631</v>
      </c>
      <c r="I80" s="18" t="s">
        <v>2678</v>
      </c>
      <c r="J80" s="18" t="s">
        <v>2631</v>
      </c>
      <c r="K80" s="124" t="s">
        <v>8245</v>
      </c>
      <c r="L80" s="124" t="s">
        <v>8239</v>
      </c>
    </row>
    <row r="81" spans="1:12" x14ac:dyDescent="0.25">
      <c r="A81" s="91" t="s">
        <v>8403</v>
      </c>
      <c r="B81" s="18" t="s">
        <v>7716</v>
      </c>
      <c r="C81" s="18" t="s">
        <v>2645</v>
      </c>
      <c r="D81" s="18" t="s">
        <v>7822</v>
      </c>
      <c r="E81" s="21">
        <v>44133</v>
      </c>
      <c r="F81" s="80" t="s">
        <v>520</v>
      </c>
      <c r="G81" s="18" t="s">
        <v>538</v>
      </c>
      <c r="H81" s="24" t="s">
        <v>2631</v>
      </c>
      <c r="I81" s="18" t="s">
        <v>2647</v>
      </c>
      <c r="J81" s="18" t="s">
        <v>2631</v>
      </c>
      <c r="K81" s="124" t="s">
        <v>8245</v>
      </c>
      <c r="L81" s="124" t="s">
        <v>8240</v>
      </c>
    </row>
    <row r="82" spans="1:12" x14ac:dyDescent="0.25">
      <c r="A82" s="91" t="s">
        <v>8404</v>
      </c>
      <c r="B82" s="18" t="s">
        <v>7523</v>
      </c>
      <c r="C82" s="18" t="s">
        <v>2664</v>
      </c>
      <c r="D82" s="18" t="s">
        <v>7603</v>
      </c>
      <c r="E82" s="21">
        <v>44133</v>
      </c>
      <c r="F82" s="80" t="s">
        <v>520</v>
      </c>
      <c r="G82" s="18" t="s">
        <v>538</v>
      </c>
      <c r="H82" s="24" t="s">
        <v>2631</v>
      </c>
      <c r="I82" s="18" t="s">
        <v>2666</v>
      </c>
      <c r="J82" s="18" t="s">
        <v>2631</v>
      </c>
      <c r="K82" s="124" t="s">
        <v>8245</v>
      </c>
      <c r="L82" s="124" t="s">
        <v>8239</v>
      </c>
    </row>
    <row r="83" spans="1:12" x14ac:dyDescent="0.25">
      <c r="A83" s="91" t="s">
        <v>8407</v>
      </c>
      <c r="B83" s="18" t="s">
        <v>7526</v>
      </c>
      <c r="C83" s="18" t="s">
        <v>2676</v>
      </c>
      <c r="D83" s="18" t="s">
        <v>7622</v>
      </c>
      <c r="E83" s="21">
        <v>44133</v>
      </c>
      <c r="F83" s="80" t="s">
        <v>520</v>
      </c>
      <c r="G83" s="18" t="s">
        <v>538</v>
      </c>
      <c r="H83" s="24" t="s">
        <v>2631</v>
      </c>
      <c r="I83" s="18" t="s">
        <v>2678</v>
      </c>
      <c r="J83" s="18" t="s">
        <v>2631</v>
      </c>
      <c r="K83" s="124" t="s">
        <v>8245</v>
      </c>
      <c r="L83" s="124" t="s">
        <v>8239</v>
      </c>
    </row>
    <row r="84" spans="1:12" x14ac:dyDescent="0.25">
      <c r="A84" s="91" t="s">
        <v>8408</v>
      </c>
      <c r="B84" s="18" t="s">
        <v>5034</v>
      </c>
      <c r="C84" s="18" t="s">
        <v>7326</v>
      </c>
      <c r="D84" s="18" t="s">
        <v>7357</v>
      </c>
      <c r="E84" s="21">
        <v>44133</v>
      </c>
      <c r="F84" s="80" t="s">
        <v>520</v>
      </c>
      <c r="G84" s="18" t="s">
        <v>538</v>
      </c>
      <c r="H84" s="24" t="s">
        <v>2631</v>
      </c>
      <c r="I84" s="18" t="s">
        <v>7333</v>
      </c>
      <c r="J84" s="18" t="s">
        <v>2631</v>
      </c>
      <c r="K84" s="124" t="s">
        <v>8245</v>
      </c>
      <c r="L84" s="124" t="s">
        <v>8326</v>
      </c>
    </row>
    <row r="85" spans="1:12" x14ac:dyDescent="0.25">
      <c r="A85" s="91" t="s">
        <v>9038</v>
      </c>
      <c r="B85" s="18" t="s">
        <v>7436</v>
      </c>
      <c r="C85" s="18" t="s">
        <v>283</v>
      </c>
      <c r="D85" s="18" t="s">
        <v>7562</v>
      </c>
      <c r="E85" s="21">
        <v>44133</v>
      </c>
      <c r="F85" s="80" t="s">
        <v>520</v>
      </c>
      <c r="G85" s="18" t="s">
        <v>538</v>
      </c>
      <c r="H85" s="24" t="s">
        <v>2631</v>
      </c>
      <c r="I85" s="18" t="s">
        <v>2697</v>
      </c>
      <c r="J85" s="18" t="s">
        <v>2631</v>
      </c>
      <c r="K85" s="124" t="s">
        <v>8245</v>
      </c>
      <c r="L85" s="124" t="s">
        <v>8238</v>
      </c>
    </row>
    <row r="86" spans="1:12" x14ac:dyDescent="0.25">
      <c r="A86" s="91" t="s">
        <v>8410</v>
      </c>
      <c r="B86" s="18" t="s">
        <v>5558</v>
      </c>
      <c r="C86" s="18" t="s">
        <v>2679</v>
      </c>
      <c r="D86" s="18" t="s">
        <v>7498</v>
      </c>
      <c r="E86" s="21">
        <v>44133</v>
      </c>
      <c r="F86" s="80" t="s">
        <v>520</v>
      </c>
      <c r="G86" s="18" t="s">
        <v>538</v>
      </c>
      <c r="H86" s="24" t="s">
        <v>2631</v>
      </c>
      <c r="I86" s="18" t="s">
        <v>545</v>
      </c>
      <c r="J86" s="18" t="s">
        <v>2631</v>
      </c>
      <c r="K86" s="124" t="s">
        <v>8245</v>
      </c>
      <c r="L86" s="124" t="s">
        <v>8237</v>
      </c>
    </row>
    <row r="87" spans="1:12" x14ac:dyDescent="0.25">
      <c r="A87" s="91" t="s">
        <v>8411</v>
      </c>
      <c r="B87" s="18" t="s">
        <v>7478</v>
      </c>
      <c r="C87" s="18" t="s">
        <v>2669</v>
      </c>
      <c r="D87" s="18" t="s">
        <v>7573</v>
      </c>
      <c r="E87" s="21">
        <v>44133</v>
      </c>
      <c r="F87" s="80" t="s">
        <v>520</v>
      </c>
      <c r="G87" s="18" t="s">
        <v>538</v>
      </c>
      <c r="H87" s="24" t="s">
        <v>2631</v>
      </c>
      <c r="I87" s="18" t="s">
        <v>2670</v>
      </c>
      <c r="J87" s="18" t="s">
        <v>2631</v>
      </c>
      <c r="K87" s="124" t="s">
        <v>8245</v>
      </c>
      <c r="L87" s="124" t="s">
        <v>8238</v>
      </c>
    </row>
    <row r="88" spans="1:12" x14ac:dyDescent="0.25">
      <c r="A88" s="13" t="s">
        <v>8571</v>
      </c>
      <c r="B88" s="91" t="s">
        <v>7421</v>
      </c>
      <c r="C88" s="18" t="s">
        <v>62</v>
      </c>
      <c r="D88" s="91" t="s">
        <v>7564</v>
      </c>
      <c r="E88" s="21">
        <v>44133</v>
      </c>
      <c r="F88" s="6" t="s">
        <v>520</v>
      </c>
      <c r="G88" s="18" t="s">
        <v>538</v>
      </c>
      <c r="H88" s="24" t="s">
        <v>2631</v>
      </c>
      <c r="I88" s="18" t="s">
        <v>2683</v>
      </c>
      <c r="J88" s="18" t="s">
        <v>2631</v>
      </c>
      <c r="K88" s="124" t="s">
        <v>8245</v>
      </c>
      <c r="L88" s="124" t="s">
        <v>8238</v>
      </c>
    </row>
    <row r="89" spans="1:12" x14ac:dyDescent="0.25">
      <c r="A89" s="13" t="s">
        <v>8412</v>
      </c>
      <c r="B89" s="91" t="s">
        <v>6182</v>
      </c>
      <c r="C89" s="18" t="s">
        <v>62</v>
      </c>
      <c r="D89" s="91" t="s">
        <v>7500</v>
      </c>
      <c r="E89" s="21">
        <v>44133</v>
      </c>
      <c r="F89" s="26" t="s">
        <v>520</v>
      </c>
      <c r="G89" s="18" t="s">
        <v>538</v>
      </c>
      <c r="H89" s="24" t="s">
        <v>2631</v>
      </c>
      <c r="I89" s="18" t="s">
        <v>2683</v>
      </c>
      <c r="J89" s="18" t="s">
        <v>2631</v>
      </c>
      <c r="K89" s="124" t="s">
        <v>8245</v>
      </c>
      <c r="L89" s="124" t="s">
        <v>8237</v>
      </c>
    </row>
    <row r="90" spans="1:12" x14ac:dyDescent="0.25">
      <c r="A90" s="13" t="s">
        <v>9041</v>
      </c>
      <c r="B90" s="91" t="s">
        <v>6942</v>
      </c>
      <c r="C90" s="18" t="s">
        <v>283</v>
      </c>
      <c r="D90" s="91" t="s">
        <v>7460</v>
      </c>
      <c r="E90" s="21">
        <v>44133</v>
      </c>
      <c r="F90" s="26" t="s">
        <v>520</v>
      </c>
      <c r="G90" s="18" t="s">
        <v>538</v>
      </c>
      <c r="H90" s="24" t="s">
        <v>2631</v>
      </c>
      <c r="I90" s="18" t="s">
        <v>2697</v>
      </c>
      <c r="J90" s="18" t="s">
        <v>2631</v>
      </c>
      <c r="K90" s="124" t="s">
        <v>8245</v>
      </c>
      <c r="L90" s="124" t="s">
        <v>8237</v>
      </c>
    </row>
    <row r="91" spans="1:12" x14ac:dyDescent="0.25">
      <c r="A91" s="13" t="s">
        <v>8413</v>
      </c>
      <c r="B91" s="91" t="s">
        <v>7514</v>
      </c>
      <c r="C91" s="18" t="s">
        <v>2679</v>
      </c>
      <c r="D91" s="91" t="s">
        <v>7624</v>
      </c>
      <c r="E91" s="21">
        <v>44133</v>
      </c>
      <c r="F91" s="6" t="s">
        <v>520</v>
      </c>
      <c r="G91" s="18" t="s">
        <v>538</v>
      </c>
      <c r="H91" s="24" t="s">
        <v>2631</v>
      </c>
      <c r="I91" s="18" t="s">
        <v>545</v>
      </c>
      <c r="J91" s="18" t="s">
        <v>2631</v>
      </c>
      <c r="K91" s="124" t="s">
        <v>8245</v>
      </c>
      <c r="L91" s="124" t="s">
        <v>8239</v>
      </c>
    </row>
    <row r="92" spans="1:12" x14ac:dyDescent="0.25">
      <c r="A92" s="13" t="s">
        <v>8424</v>
      </c>
      <c r="B92" s="91" t="s">
        <v>5330</v>
      </c>
      <c r="C92" s="18" t="s">
        <v>2629</v>
      </c>
      <c r="D92" s="91" t="s">
        <v>7445</v>
      </c>
      <c r="E92" s="21">
        <v>44133</v>
      </c>
      <c r="F92" s="6" t="s">
        <v>520</v>
      </c>
      <c r="G92" s="18" t="s">
        <v>538</v>
      </c>
      <c r="H92" s="24" t="s">
        <v>2631</v>
      </c>
      <c r="I92" s="18" t="s">
        <v>2632</v>
      </c>
      <c r="J92" s="18" t="s">
        <v>2631</v>
      </c>
      <c r="K92" s="124" t="s">
        <v>8245</v>
      </c>
      <c r="L92" s="124" t="s">
        <v>8237</v>
      </c>
    </row>
    <row r="93" spans="1:12" x14ac:dyDescent="0.25">
      <c r="A93" s="13" t="s">
        <v>8425</v>
      </c>
      <c r="B93" s="91" t="s">
        <v>7435</v>
      </c>
      <c r="C93" s="18" t="s">
        <v>2659</v>
      </c>
      <c r="D93" s="91" t="s">
        <v>7548</v>
      </c>
      <c r="E93" s="21">
        <v>44133</v>
      </c>
      <c r="F93" s="6" t="s">
        <v>520</v>
      </c>
      <c r="G93" s="18" t="s">
        <v>538</v>
      </c>
      <c r="H93" s="24" t="s">
        <v>2631</v>
      </c>
      <c r="I93" s="18" t="s">
        <v>2661</v>
      </c>
      <c r="J93" s="18" t="s">
        <v>2631</v>
      </c>
      <c r="K93" s="124" t="s">
        <v>8245</v>
      </c>
      <c r="L93" s="124" t="s">
        <v>8238</v>
      </c>
    </row>
    <row r="94" spans="1:12" x14ac:dyDescent="0.25">
      <c r="A94" s="13" t="s">
        <v>8426</v>
      </c>
      <c r="B94" s="91" t="s">
        <v>7664</v>
      </c>
      <c r="C94" s="18" t="s">
        <v>2715</v>
      </c>
      <c r="D94" s="91" t="s">
        <v>7813</v>
      </c>
      <c r="E94" s="21">
        <v>44133</v>
      </c>
      <c r="F94" s="6" t="s">
        <v>520</v>
      </c>
      <c r="G94" s="18" t="s">
        <v>538</v>
      </c>
      <c r="H94" s="24" t="s">
        <v>2631</v>
      </c>
      <c r="I94" s="18" t="s">
        <v>2641</v>
      </c>
      <c r="J94" s="18" t="s">
        <v>2631</v>
      </c>
      <c r="K94" s="124" t="s">
        <v>8245</v>
      </c>
      <c r="L94" s="124" t="s">
        <v>8240</v>
      </c>
    </row>
    <row r="95" spans="1:12" x14ac:dyDescent="0.25">
      <c r="A95" s="13" t="s">
        <v>8427</v>
      </c>
      <c r="B95" s="91" t="s">
        <v>7509</v>
      </c>
      <c r="C95" s="18" t="s">
        <v>2734</v>
      </c>
      <c r="D95" s="91" t="s">
        <v>7604</v>
      </c>
      <c r="E95" s="21">
        <v>44133</v>
      </c>
      <c r="F95" s="26" t="s">
        <v>520</v>
      </c>
      <c r="G95" s="18" t="s">
        <v>538</v>
      </c>
      <c r="H95" s="24" t="s">
        <v>2631</v>
      </c>
      <c r="I95" s="18" t="s">
        <v>2736</v>
      </c>
      <c r="J95" s="18" t="s">
        <v>2631</v>
      </c>
      <c r="K95" s="124" t="s">
        <v>8245</v>
      </c>
      <c r="L95" s="124" t="s">
        <v>8239</v>
      </c>
    </row>
    <row r="96" spans="1:12" x14ac:dyDescent="0.25">
      <c r="A96" s="13" t="s">
        <v>8428</v>
      </c>
      <c r="B96" s="91" t="s">
        <v>7542</v>
      </c>
      <c r="C96" s="18" t="s">
        <v>117</v>
      </c>
      <c r="D96" s="91" t="s">
        <v>7615</v>
      </c>
      <c r="E96" s="21">
        <v>44133</v>
      </c>
      <c r="F96" s="6" t="s">
        <v>520</v>
      </c>
      <c r="G96" s="18" t="s">
        <v>538</v>
      </c>
      <c r="H96" s="24" t="s">
        <v>2631</v>
      </c>
      <c r="I96" s="18" t="s">
        <v>2697</v>
      </c>
      <c r="J96" s="18" t="s">
        <v>2631</v>
      </c>
      <c r="K96" s="124" t="s">
        <v>8245</v>
      </c>
      <c r="L96" s="124" t="s">
        <v>8239</v>
      </c>
    </row>
    <row r="97" spans="1:12" x14ac:dyDescent="0.25">
      <c r="A97" s="13" t="s">
        <v>8430</v>
      </c>
      <c r="B97" s="91" t="s">
        <v>7665</v>
      </c>
      <c r="C97" s="18" t="s">
        <v>2715</v>
      </c>
      <c r="D97" s="91" t="s">
        <v>7823</v>
      </c>
      <c r="E97" s="21">
        <v>44133</v>
      </c>
      <c r="F97" s="6" t="s">
        <v>520</v>
      </c>
      <c r="G97" s="18" t="s">
        <v>538</v>
      </c>
      <c r="H97" s="24" t="s">
        <v>2631</v>
      </c>
      <c r="I97" s="18" t="s">
        <v>2641</v>
      </c>
      <c r="J97" s="18" t="s">
        <v>2631</v>
      </c>
      <c r="K97" s="124" t="s">
        <v>8245</v>
      </c>
      <c r="L97" s="124" t="s">
        <v>8240</v>
      </c>
    </row>
    <row r="98" spans="1:12" x14ac:dyDescent="0.25">
      <c r="A98" s="91" t="s">
        <v>8431</v>
      </c>
      <c r="B98" s="18" t="s">
        <v>7518</v>
      </c>
      <c r="C98" s="18" t="s">
        <v>2636</v>
      </c>
      <c r="D98" s="18" t="s">
        <v>7619</v>
      </c>
      <c r="E98" s="21">
        <v>44133</v>
      </c>
      <c r="F98" s="80" t="s">
        <v>520</v>
      </c>
      <c r="G98" s="18" t="s">
        <v>538</v>
      </c>
      <c r="H98" s="24" t="s">
        <v>2631</v>
      </c>
      <c r="I98" s="18" t="s">
        <v>2638</v>
      </c>
      <c r="J98" s="18" t="s">
        <v>2631</v>
      </c>
      <c r="K98" s="124" t="s">
        <v>8245</v>
      </c>
      <c r="L98" s="124" t="s">
        <v>8239</v>
      </c>
    </row>
    <row r="99" spans="1:12" x14ac:dyDescent="0.25">
      <c r="A99" s="91" t="s">
        <v>8432</v>
      </c>
      <c r="B99" s="18" t="s">
        <v>7525</v>
      </c>
      <c r="C99" s="18" t="s">
        <v>2676</v>
      </c>
      <c r="D99" s="18" t="s">
        <v>7621</v>
      </c>
      <c r="E99" s="21">
        <v>44133</v>
      </c>
      <c r="F99" s="80" t="s">
        <v>520</v>
      </c>
      <c r="G99" s="18" t="s">
        <v>538</v>
      </c>
      <c r="H99" s="24" t="s">
        <v>2631</v>
      </c>
      <c r="I99" s="18" t="s">
        <v>2678</v>
      </c>
      <c r="J99" s="18" t="s">
        <v>2631</v>
      </c>
      <c r="K99" s="124" t="s">
        <v>8245</v>
      </c>
      <c r="L99" s="124" t="s">
        <v>8239</v>
      </c>
    </row>
    <row r="100" spans="1:12" x14ac:dyDescent="0.25">
      <c r="A100" s="91" t="s">
        <v>8433</v>
      </c>
      <c r="B100" s="18" t="s">
        <v>6750</v>
      </c>
      <c r="C100" s="18" t="s">
        <v>2659</v>
      </c>
      <c r="D100" s="18" t="s">
        <v>7440</v>
      </c>
      <c r="E100" s="21">
        <v>44133</v>
      </c>
      <c r="F100" s="80" t="s">
        <v>520</v>
      </c>
      <c r="G100" s="18" t="s">
        <v>538</v>
      </c>
      <c r="H100" s="24" t="s">
        <v>2631</v>
      </c>
      <c r="I100" s="18" t="s">
        <v>2661</v>
      </c>
      <c r="J100" s="18" t="s">
        <v>2631</v>
      </c>
      <c r="K100" s="124" t="s">
        <v>8245</v>
      </c>
      <c r="L100" s="124" t="s">
        <v>8237</v>
      </c>
    </row>
    <row r="101" spans="1:12" x14ac:dyDescent="0.25">
      <c r="A101" s="91" t="s">
        <v>8434</v>
      </c>
      <c r="B101" s="18" t="s">
        <v>7651</v>
      </c>
      <c r="C101" s="18" t="s">
        <v>2676</v>
      </c>
      <c r="D101" s="18" t="s">
        <v>7820</v>
      </c>
      <c r="E101" s="21">
        <v>44133</v>
      </c>
      <c r="F101" s="80" t="s">
        <v>520</v>
      </c>
      <c r="G101" s="18" t="s">
        <v>538</v>
      </c>
      <c r="H101" s="24" t="s">
        <v>2631</v>
      </c>
      <c r="I101" s="18" t="s">
        <v>2678</v>
      </c>
      <c r="J101" s="18" t="s">
        <v>2631</v>
      </c>
      <c r="K101" s="124" t="s">
        <v>8245</v>
      </c>
      <c r="L101" s="124" t="s">
        <v>8240</v>
      </c>
    </row>
    <row r="102" spans="1:12" x14ac:dyDescent="0.25">
      <c r="A102" s="91" t="s">
        <v>8436</v>
      </c>
      <c r="B102" s="18" t="s">
        <v>5033</v>
      </c>
      <c r="C102" s="18" t="s">
        <v>7364</v>
      </c>
      <c r="D102" s="18" t="s">
        <v>7365</v>
      </c>
      <c r="E102" s="21">
        <v>44133</v>
      </c>
      <c r="F102" s="80" t="s">
        <v>520</v>
      </c>
      <c r="G102" s="18" t="s">
        <v>538</v>
      </c>
      <c r="H102" s="24" t="s">
        <v>2631</v>
      </c>
      <c r="I102" s="18" t="s">
        <v>7333</v>
      </c>
      <c r="J102" s="18" t="s">
        <v>2631</v>
      </c>
      <c r="K102" s="124" t="s">
        <v>8245</v>
      </c>
      <c r="L102" s="124" t="s">
        <v>8326</v>
      </c>
    </row>
    <row r="103" spans="1:12" x14ac:dyDescent="0.25">
      <c r="A103" s="91" t="s">
        <v>8438</v>
      </c>
      <c r="B103" s="18" t="s">
        <v>7670</v>
      </c>
      <c r="C103" s="18" t="s">
        <v>283</v>
      </c>
      <c r="D103" s="18" t="s">
        <v>7826</v>
      </c>
      <c r="E103" s="21">
        <v>44133</v>
      </c>
      <c r="F103" s="80" t="s">
        <v>520</v>
      </c>
      <c r="G103" s="18" t="s">
        <v>538</v>
      </c>
      <c r="H103" s="24" t="s">
        <v>2631</v>
      </c>
      <c r="I103" s="18" t="s">
        <v>2697</v>
      </c>
      <c r="J103" s="18" t="s">
        <v>2631</v>
      </c>
      <c r="K103" s="124" t="s">
        <v>8245</v>
      </c>
      <c r="L103" s="124" t="s">
        <v>8240</v>
      </c>
    </row>
    <row r="104" spans="1:12" x14ac:dyDescent="0.25">
      <c r="A104" s="91" t="s">
        <v>8576</v>
      </c>
      <c r="B104" s="18" t="s">
        <v>7530</v>
      </c>
      <c r="C104" s="18" t="s">
        <v>62</v>
      </c>
      <c r="D104" s="18" t="s">
        <v>7628</v>
      </c>
      <c r="E104" s="21">
        <v>44133</v>
      </c>
      <c r="F104" s="80" t="s">
        <v>520</v>
      </c>
      <c r="G104" s="18" t="s">
        <v>538</v>
      </c>
      <c r="H104" s="24" t="s">
        <v>2631</v>
      </c>
      <c r="I104" s="18" t="s">
        <v>2683</v>
      </c>
      <c r="J104" s="18" t="s">
        <v>2631</v>
      </c>
      <c r="K104" s="124" t="s">
        <v>8245</v>
      </c>
      <c r="L104" s="124" t="s">
        <v>8239</v>
      </c>
    </row>
    <row r="105" spans="1:12" x14ac:dyDescent="0.25">
      <c r="A105" s="91" t="s">
        <v>8440</v>
      </c>
      <c r="B105" s="18" t="s">
        <v>7423</v>
      </c>
      <c r="C105" s="18" t="s">
        <v>62</v>
      </c>
      <c r="D105" s="18" t="s">
        <v>7563</v>
      </c>
      <c r="E105" s="21">
        <v>44133</v>
      </c>
      <c r="F105" s="80" t="s">
        <v>520</v>
      </c>
      <c r="G105" s="18" t="s">
        <v>538</v>
      </c>
      <c r="H105" s="24" t="s">
        <v>2631</v>
      </c>
      <c r="I105" s="18" t="s">
        <v>2683</v>
      </c>
      <c r="J105" s="18" t="s">
        <v>2631</v>
      </c>
      <c r="K105" s="124" t="s">
        <v>8245</v>
      </c>
      <c r="L105" s="124" t="s">
        <v>8238</v>
      </c>
    </row>
    <row r="106" spans="1:12" x14ac:dyDescent="0.25">
      <c r="A106" s="91" t="s">
        <v>8441</v>
      </c>
      <c r="B106" s="18" t="s">
        <v>1267</v>
      </c>
      <c r="C106" s="18" t="s">
        <v>2672</v>
      </c>
      <c r="D106" s="18" t="s">
        <v>7382</v>
      </c>
      <c r="E106" s="21">
        <v>44133</v>
      </c>
      <c r="F106" s="80" t="s">
        <v>520</v>
      </c>
      <c r="G106" s="18" t="s">
        <v>538</v>
      </c>
      <c r="H106" s="24" t="s">
        <v>2631</v>
      </c>
      <c r="I106" s="18" t="s">
        <v>2644</v>
      </c>
      <c r="J106" s="18" t="s">
        <v>2631</v>
      </c>
      <c r="K106" s="124" t="s">
        <v>8245</v>
      </c>
      <c r="L106" s="124" t="s">
        <v>8236</v>
      </c>
    </row>
    <row r="107" spans="1:12" x14ac:dyDescent="0.25">
      <c r="A107" s="91" t="s">
        <v>8442</v>
      </c>
      <c r="B107" s="18" t="s">
        <v>5028</v>
      </c>
      <c r="C107" s="18" t="s">
        <v>7351</v>
      </c>
      <c r="D107" s="18" t="s">
        <v>7352</v>
      </c>
      <c r="E107" s="21">
        <v>44133</v>
      </c>
      <c r="F107" s="80" t="s">
        <v>520</v>
      </c>
      <c r="G107" s="18" t="s">
        <v>538</v>
      </c>
      <c r="H107" s="24" t="s">
        <v>2631</v>
      </c>
      <c r="I107" s="18" t="s">
        <v>7336</v>
      </c>
      <c r="J107" s="18" t="s">
        <v>2631</v>
      </c>
      <c r="K107" s="124" t="s">
        <v>8245</v>
      </c>
      <c r="L107" s="124" t="s">
        <v>8326</v>
      </c>
    </row>
    <row r="108" spans="1:12" x14ac:dyDescent="0.25">
      <c r="A108" s="91" t="s">
        <v>8443</v>
      </c>
      <c r="B108" s="18" t="s">
        <v>7734</v>
      </c>
      <c r="C108" s="18" t="s">
        <v>7331</v>
      </c>
      <c r="D108" s="18" t="s">
        <v>7939</v>
      </c>
      <c r="E108" s="21">
        <v>44133</v>
      </c>
      <c r="F108" s="80" t="s">
        <v>521</v>
      </c>
      <c r="G108" s="18" t="s">
        <v>554</v>
      </c>
      <c r="H108" s="24" t="s">
        <v>2631</v>
      </c>
      <c r="I108" s="18" t="s">
        <v>7333</v>
      </c>
      <c r="J108" s="18" t="s">
        <v>2631</v>
      </c>
      <c r="K108" s="124" t="s">
        <v>8245</v>
      </c>
      <c r="L108" s="124" t="s">
        <v>8241</v>
      </c>
    </row>
    <row r="109" spans="1:12" x14ac:dyDescent="0.25">
      <c r="A109" s="91" t="s">
        <v>8444</v>
      </c>
      <c r="B109" s="18" t="s">
        <v>7722</v>
      </c>
      <c r="C109" s="18" t="s">
        <v>2633</v>
      </c>
      <c r="D109" s="18" t="s">
        <v>7941</v>
      </c>
      <c r="E109" s="21">
        <v>44133</v>
      </c>
      <c r="F109" s="80" t="s">
        <v>521</v>
      </c>
      <c r="G109" s="18" t="s">
        <v>554</v>
      </c>
      <c r="H109" s="24" t="s">
        <v>2631</v>
      </c>
      <c r="I109" s="18" t="s">
        <v>2635</v>
      </c>
      <c r="J109" s="18" t="s">
        <v>2631</v>
      </c>
      <c r="K109" s="124" t="s">
        <v>8245</v>
      </c>
      <c r="L109" s="124" t="s">
        <v>8241</v>
      </c>
    </row>
    <row r="110" spans="1:12" x14ac:dyDescent="0.25">
      <c r="A110" s="91" t="s">
        <v>8445</v>
      </c>
      <c r="B110" s="18" t="s">
        <v>7731</v>
      </c>
      <c r="C110" s="18" t="s">
        <v>7339</v>
      </c>
      <c r="D110" s="18" t="s">
        <v>7940</v>
      </c>
      <c r="E110" s="21">
        <v>44133</v>
      </c>
      <c r="F110" s="80" t="s">
        <v>521</v>
      </c>
      <c r="G110" s="18" t="s">
        <v>554</v>
      </c>
      <c r="H110" s="24" t="s">
        <v>2631</v>
      </c>
      <c r="I110" s="18" t="s">
        <v>7333</v>
      </c>
      <c r="J110" s="18" t="s">
        <v>2631</v>
      </c>
      <c r="K110" s="124" t="s">
        <v>8245</v>
      </c>
      <c r="L110" s="124" t="s">
        <v>8241</v>
      </c>
    </row>
    <row r="111" spans="1:12" x14ac:dyDescent="0.25">
      <c r="A111" s="91" t="s">
        <v>8446</v>
      </c>
      <c r="B111" s="18" t="s">
        <v>7724</v>
      </c>
      <c r="C111" s="18" t="s">
        <v>2633</v>
      </c>
      <c r="D111" s="18" t="s">
        <v>7943</v>
      </c>
      <c r="E111" s="21">
        <v>44133</v>
      </c>
      <c r="F111" s="80" t="s">
        <v>521</v>
      </c>
      <c r="G111" s="18" t="s">
        <v>554</v>
      </c>
      <c r="H111" s="24" t="s">
        <v>2631</v>
      </c>
      <c r="I111" s="18" t="s">
        <v>2635</v>
      </c>
      <c r="J111" s="18" t="s">
        <v>2631</v>
      </c>
      <c r="K111" s="124" t="s">
        <v>8245</v>
      </c>
      <c r="L111" s="124" t="s">
        <v>8241</v>
      </c>
    </row>
    <row r="112" spans="1:12" x14ac:dyDescent="0.25">
      <c r="A112" s="91" t="s">
        <v>8447</v>
      </c>
      <c r="B112" s="18" t="s">
        <v>7725</v>
      </c>
      <c r="C112" s="18" t="s">
        <v>2633</v>
      </c>
      <c r="D112" s="18" t="s">
        <v>7942</v>
      </c>
      <c r="E112" s="21">
        <v>44133</v>
      </c>
      <c r="F112" s="80" t="s">
        <v>521</v>
      </c>
      <c r="G112" s="18" t="s">
        <v>554</v>
      </c>
      <c r="H112" s="24" t="s">
        <v>2631</v>
      </c>
      <c r="I112" s="18" t="s">
        <v>2635</v>
      </c>
      <c r="J112" s="18" t="s">
        <v>2631</v>
      </c>
      <c r="K112" s="124" t="s">
        <v>8245</v>
      </c>
      <c r="L112" s="124" t="s">
        <v>8241</v>
      </c>
    </row>
    <row r="113" spans="1:12" x14ac:dyDescent="0.25">
      <c r="A113" s="91" t="s">
        <v>8448</v>
      </c>
      <c r="B113" s="18" t="s">
        <v>7723</v>
      </c>
      <c r="C113" s="18" t="s">
        <v>2633</v>
      </c>
      <c r="D113" s="18" t="s">
        <v>7945</v>
      </c>
      <c r="E113" s="21">
        <v>44133</v>
      </c>
      <c r="F113" s="80" t="s">
        <v>521</v>
      </c>
      <c r="G113" s="18" t="s">
        <v>554</v>
      </c>
      <c r="H113" s="24" t="s">
        <v>2631</v>
      </c>
      <c r="I113" s="18" t="s">
        <v>2635</v>
      </c>
      <c r="J113" s="18" t="s">
        <v>2631</v>
      </c>
      <c r="K113" s="124" t="s">
        <v>8245</v>
      </c>
      <c r="L113" s="124" t="s">
        <v>8241</v>
      </c>
    </row>
    <row r="114" spans="1:12" x14ac:dyDescent="0.25">
      <c r="A114" s="91" t="s">
        <v>8449</v>
      </c>
      <c r="B114" s="18" t="s">
        <v>7727</v>
      </c>
      <c r="C114" s="18" t="s">
        <v>2629</v>
      </c>
      <c r="D114" s="18" t="s">
        <v>7950</v>
      </c>
      <c r="E114" s="21">
        <v>44133</v>
      </c>
      <c r="F114" s="80" t="s">
        <v>521</v>
      </c>
      <c r="G114" s="18" t="s">
        <v>554</v>
      </c>
      <c r="H114" s="24" t="s">
        <v>2631</v>
      </c>
      <c r="I114" s="18" t="s">
        <v>2632</v>
      </c>
      <c r="J114" s="18" t="s">
        <v>2631</v>
      </c>
      <c r="K114" s="124" t="s">
        <v>8245</v>
      </c>
      <c r="L114" s="124" t="s">
        <v>8241</v>
      </c>
    </row>
    <row r="115" spans="1:12" x14ac:dyDescent="0.25">
      <c r="A115" s="91" t="s">
        <v>8450</v>
      </c>
      <c r="B115" s="18" t="s">
        <v>7739</v>
      </c>
      <c r="C115" s="18" t="s">
        <v>2734</v>
      </c>
      <c r="D115" s="18" t="s">
        <v>7953</v>
      </c>
      <c r="E115" s="21">
        <v>44133</v>
      </c>
      <c r="F115" s="80" t="s">
        <v>521</v>
      </c>
      <c r="G115" s="18" t="s">
        <v>554</v>
      </c>
      <c r="H115" s="24" t="s">
        <v>2631</v>
      </c>
      <c r="I115" s="18" t="s">
        <v>2736</v>
      </c>
      <c r="J115" s="18" t="s">
        <v>2631</v>
      </c>
      <c r="K115" s="124" t="s">
        <v>8245</v>
      </c>
      <c r="L115" s="124" t="s">
        <v>8241</v>
      </c>
    </row>
    <row r="116" spans="1:12" x14ac:dyDescent="0.25">
      <c r="A116" s="91" t="s">
        <v>8451</v>
      </c>
      <c r="B116" s="18" t="s">
        <v>7732</v>
      </c>
      <c r="C116" s="18" t="s">
        <v>7353</v>
      </c>
      <c r="D116" s="18" t="s">
        <v>7946</v>
      </c>
      <c r="E116" s="21">
        <v>44133</v>
      </c>
      <c r="F116" s="80" t="s">
        <v>521</v>
      </c>
      <c r="G116" s="18" t="s">
        <v>554</v>
      </c>
      <c r="H116" s="24" t="s">
        <v>2631</v>
      </c>
      <c r="I116" s="18" t="s">
        <v>7333</v>
      </c>
      <c r="J116" s="18" t="s">
        <v>2631</v>
      </c>
      <c r="K116" s="124" t="s">
        <v>8245</v>
      </c>
      <c r="L116" s="124" t="s">
        <v>8241</v>
      </c>
    </row>
    <row r="117" spans="1:12" x14ac:dyDescent="0.25">
      <c r="A117" s="91" t="s">
        <v>8601</v>
      </c>
      <c r="B117" s="18" t="s">
        <v>7737</v>
      </c>
      <c r="C117" s="18" t="s">
        <v>7364</v>
      </c>
      <c r="D117" s="18" t="s">
        <v>7947</v>
      </c>
      <c r="E117" s="21">
        <v>44133</v>
      </c>
      <c r="F117" s="80" t="s">
        <v>521</v>
      </c>
      <c r="G117" s="18" t="s">
        <v>554</v>
      </c>
      <c r="H117" s="24" t="s">
        <v>2631</v>
      </c>
      <c r="I117" s="18" t="s">
        <v>7333</v>
      </c>
      <c r="J117" s="18" t="s">
        <v>2631</v>
      </c>
      <c r="K117" s="124" t="s">
        <v>8245</v>
      </c>
      <c r="L117" s="124" t="s">
        <v>8241</v>
      </c>
    </row>
    <row r="118" spans="1:12" x14ac:dyDescent="0.25">
      <c r="A118" s="91" t="s">
        <v>8452</v>
      </c>
      <c r="B118" s="18" t="s">
        <v>7733</v>
      </c>
      <c r="C118" s="18" t="s">
        <v>7341</v>
      </c>
      <c r="D118" s="18" t="s">
        <v>7944</v>
      </c>
      <c r="E118" s="21">
        <v>44133</v>
      </c>
      <c r="F118" s="80" t="s">
        <v>521</v>
      </c>
      <c r="G118" s="18" t="s">
        <v>554</v>
      </c>
      <c r="H118" s="24" t="s">
        <v>2631</v>
      </c>
      <c r="I118" s="18" t="s">
        <v>7333</v>
      </c>
      <c r="J118" s="18" t="s">
        <v>2631</v>
      </c>
      <c r="K118" s="124" t="s">
        <v>8245</v>
      </c>
      <c r="L118" s="124" t="s">
        <v>8241</v>
      </c>
    </row>
    <row r="119" spans="1:12" x14ac:dyDescent="0.25">
      <c r="A119" s="91" t="s">
        <v>8453</v>
      </c>
      <c r="B119" s="18" t="s">
        <v>7736</v>
      </c>
      <c r="C119" s="18" t="s">
        <v>7337</v>
      </c>
      <c r="D119" s="18" t="s">
        <v>7948</v>
      </c>
      <c r="E119" s="21">
        <v>44133</v>
      </c>
      <c r="F119" s="80" t="s">
        <v>521</v>
      </c>
      <c r="G119" s="18" t="s">
        <v>554</v>
      </c>
      <c r="H119" s="24" t="s">
        <v>2631</v>
      </c>
      <c r="I119" s="18" t="s">
        <v>7333</v>
      </c>
      <c r="J119" s="18" t="s">
        <v>2631</v>
      </c>
      <c r="K119" s="124" t="s">
        <v>8245</v>
      </c>
      <c r="L119" s="124" t="s">
        <v>8241</v>
      </c>
    </row>
    <row r="120" spans="1:12" x14ac:dyDescent="0.25">
      <c r="A120" s="91" t="s">
        <v>8454</v>
      </c>
      <c r="B120" s="18" t="s">
        <v>7740</v>
      </c>
      <c r="C120" s="18" t="s">
        <v>2734</v>
      </c>
      <c r="D120" s="18" t="s">
        <v>7949</v>
      </c>
      <c r="E120" s="21">
        <v>44133</v>
      </c>
      <c r="F120" s="80" t="s">
        <v>521</v>
      </c>
      <c r="G120" s="18" t="s">
        <v>554</v>
      </c>
      <c r="H120" s="24" t="s">
        <v>2631</v>
      </c>
      <c r="I120" s="18" t="s">
        <v>2736</v>
      </c>
      <c r="J120" s="18" t="s">
        <v>2631</v>
      </c>
      <c r="K120" s="124" t="s">
        <v>8245</v>
      </c>
      <c r="L120" s="124" t="s">
        <v>8241</v>
      </c>
    </row>
    <row r="121" spans="1:12" x14ac:dyDescent="0.25">
      <c r="A121" s="91" t="s">
        <v>8455</v>
      </c>
      <c r="B121" s="18" t="s">
        <v>7735</v>
      </c>
      <c r="C121" s="18" t="s">
        <v>7326</v>
      </c>
      <c r="D121" s="18" t="s">
        <v>7951</v>
      </c>
      <c r="E121" s="21">
        <v>44133</v>
      </c>
      <c r="F121" s="80" t="s">
        <v>521</v>
      </c>
      <c r="G121" s="18" t="s">
        <v>554</v>
      </c>
      <c r="H121" s="24" t="s">
        <v>2631</v>
      </c>
      <c r="I121" s="18" t="s">
        <v>7333</v>
      </c>
      <c r="J121" s="18" t="s">
        <v>2631</v>
      </c>
      <c r="K121" s="124" t="s">
        <v>8245</v>
      </c>
      <c r="L121" s="124" t="s">
        <v>8241</v>
      </c>
    </row>
    <row r="122" spans="1:12" x14ac:dyDescent="0.25">
      <c r="A122" s="91" t="s">
        <v>8456</v>
      </c>
      <c r="B122" s="18" t="s">
        <v>7729</v>
      </c>
      <c r="C122" s="18" t="s">
        <v>7344</v>
      </c>
      <c r="D122" s="18" t="s">
        <v>7952</v>
      </c>
      <c r="E122" s="21">
        <v>44133</v>
      </c>
      <c r="F122" s="80" t="s">
        <v>521</v>
      </c>
      <c r="G122" s="18" t="s">
        <v>554</v>
      </c>
      <c r="H122" s="24" t="s">
        <v>2631</v>
      </c>
      <c r="I122" s="18" t="s">
        <v>7333</v>
      </c>
      <c r="J122" s="18" t="s">
        <v>2631</v>
      </c>
      <c r="K122" s="124" t="s">
        <v>8245</v>
      </c>
      <c r="L122" s="124" t="s">
        <v>8241</v>
      </c>
    </row>
    <row r="123" spans="1:12" x14ac:dyDescent="0.25">
      <c r="A123" s="91" t="s">
        <v>8457</v>
      </c>
      <c r="B123" s="18" t="s">
        <v>7730</v>
      </c>
      <c r="C123" s="18" t="s">
        <v>7360</v>
      </c>
      <c r="D123" s="18" t="s">
        <v>7954</v>
      </c>
      <c r="E123" s="21">
        <v>44133</v>
      </c>
      <c r="F123" s="80" t="s">
        <v>521</v>
      </c>
      <c r="G123" s="18" t="s">
        <v>554</v>
      </c>
      <c r="H123" s="24" t="s">
        <v>2631</v>
      </c>
      <c r="I123" s="18" t="s">
        <v>7333</v>
      </c>
      <c r="J123" s="18" t="s">
        <v>2631</v>
      </c>
      <c r="K123" s="124" t="s">
        <v>8245</v>
      </c>
      <c r="L123" s="124" t="s">
        <v>8241</v>
      </c>
    </row>
    <row r="124" spans="1:12" x14ac:dyDescent="0.25">
      <c r="A124" s="91" t="s">
        <v>8458</v>
      </c>
      <c r="B124" s="18" t="s">
        <v>7654</v>
      </c>
      <c r="C124" s="18" t="s">
        <v>2693</v>
      </c>
      <c r="D124" s="18" t="s">
        <v>7817</v>
      </c>
      <c r="E124" s="21">
        <v>44133</v>
      </c>
      <c r="F124" s="80" t="s">
        <v>521</v>
      </c>
      <c r="G124" s="18" t="s">
        <v>554</v>
      </c>
      <c r="H124" s="24" t="s">
        <v>2631</v>
      </c>
      <c r="I124" s="18" t="s">
        <v>2695</v>
      </c>
      <c r="J124" s="18" t="s">
        <v>2631</v>
      </c>
      <c r="K124" s="124" t="s">
        <v>8245</v>
      </c>
      <c r="L124" s="124" t="s">
        <v>8240</v>
      </c>
    </row>
    <row r="125" spans="1:12" x14ac:dyDescent="0.25">
      <c r="A125" s="91" t="s">
        <v>8459</v>
      </c>
      <c r="B125" s="18" t="s">
        <v>7763</v>
      </c>
      <c r="C125" s="18" t="s">
        <v>2693</v>
      </c>
      <c r="D125" s="18" t="s">
        <v>7962</v>
      </c>
      <c r="E125" s="21">
        <v>44133</v>
      </c>
      <c r="F125" s="80" t="s">
        <v>521</v>
      </c>
      <c r="G125" s="18" t="s">
        <v>554</v>
      </c>
      <c r="H125" s="24" t="s">
        <v>2631</v>
      </c>
      <c r="I125" s="18" t="s">
        <v>2695</v>
      </c>
      <c r="J125" s="18" t="s">
        <v>2631</v>
      </c>
      <c r="K125" s="124" t="s">
        <v>8245</v>
      </c>
      <c r="L125" s="124" t="s">
        <v>8241</v>
      </c>
    </row>
    <row r="126" spans="1:12" x14ac:dyDescent="0.25">
      <c r="A126" s="91" t="s">
        <v>8462</v>
      </c>
      <c r="B126" s="18" t="s">
        <v>7655</v>
      </c>
      <c r="C126" s="18" t="s">
        <v>2693</v>
      </c>
      <c r="D126" s="18" t="s">
        <v>7821</v>
      </c>
      <c r="E126" s="21">
        <v>44133</v>
      </c>
      <c r="F126" s="80" t="s">
        <v>521</v>
      </c>
      <c r="G126" s="18" t="s">
        <v>554</v>
      </c>
      <c r="H126" s="24" t="s">
        <v>2631</v>
      </c>
      <c r="I126" s="18" t="s">
        <v>2695</v>
      </c>
      <c r="J126" s="18" t="s">
        <v>2631</v>
      </c>
      <c r="K126" s="124" t="s">
        <v>8245</v>
      </c>
      <c r="L126" s="124" t="s">
        <v>8240</v>
      </c>
    </row>
    <row r="127" spans="1:12" x14ac:dyDescent="0.25">
      <c r="A127" s="91" t="s">
        <v>8463</v>
      </c>
      <c r="B127" s="18" t="s">
        <v>7766</v>
      </c>
      <c r="C127" s="18" t="s">
        <v>2715</v>
      </c>
      <c r="D127" s="18" t="s">
        <v>7965</v>
      </c>
      <c r="E127" s="21">
        <v>44133</v>
      </c>
      <c r="F127" s="80" t="s">
        <v>521</v>
      </c>
      <c r="G127" s="18" t="s">
        <v>554</v>
      </c>
      <c r="H127" s="24" t="s">
        <v>2631</v>
      </c>
      <c r="I127" s="18" t="s">
        <v>2641</v>
      </c>
      <c r="J127" s="18" t="s">
        <v>2631</v>
      </c>
      <c r="K127" s="124" t="s">
        <v>8245</v>
      </c>
      <c r="L127" s="124" t="s">
        <v>8241</v>
      </c>
    </row>
    <row r="128" spans="1:12" x14ac:dyDescent="0.25">
      <c r="A128" s="91" t="s">
        <v>8464</v>
      </c>
      <c r="B128" s="18" t="s">
        <v>7773</v>
      </c>
      <c r="C128" s="18" t="s">
        <v>283</v>
      </c>
      <c r="D128" s="18" t="s">
        <v>7966</v>
      </c>
      <c r="E128" s="21">
        <v>44133</v>
      </c>
      <c r="F128" s="80" t="s">
        <v>521</v>
      </c>
      <c r="G128" s="18" t="s">
        <v>554</v>
      </c>
      <c r="H128" s="24" t="s">
        <v>2631</v>
      </c>
      <c r="I128" s="18" t="s">
        <v>2697</v>
      </c>
      <c r="J128" s="18" t="s">
        <v>2631</v>
      </c>
      <c r="K128" s="124" t="s">
        <v>8245</v>
      </c>
      <c r="L128" s="124" t="s">
        <v>8241</v>
      </c>
    </row>
    <row r="129" spans="1:12" x14ac:dyDescent="0.25">
      <c r="A129" s="91" t="s">
        <v>8465</v>
      </c>
      <c r="B129" s="18" t="s">
        <v>7757</v>
      </c>
      <c r="C129" s="18" t="s">
        <v>2676</v>
      </c>
      <c r="D129" s="18" t="s">
        <v>7967</v>
      </c>
      <c r="E129" s="21">
        <v>44133</v>
      </c>
      <c r="F129" s="80" t="s">
        <v>521</v>
      </c>
      <c r="G129" s="18" t="s">
        <v>554</v>
      </c>
      <c r="H129" s="24" t="s">
        <v>2631</v>
      </c>
      <c r="I129" s="18" t="s">
        <v>2678</v>
      </c>
      <c r="J129" s="18" t="s">
        <v>2631</v>
      </c>
      <c r="K129" s="124" t="s">
        <v>8245</v>
      </c>
      <c r="L129" s="124" t="s">
        <v>8241</v>
      </c>
    </row>
    <row r="130" spans="1:12" x14ac:dyDescent="0.25">
      <c r="A130" s="91" t="s">
        <v>8466</v>
      </c>
      <c r="B130" s="18" t="s">
        <v>7748</v>
      </c>
      <c r="C130" s="18" t="s">
        <v>7358</v>
      </c>
      <c r="D130" s="18" t="s">
        <v>7956</v>
      </c>
      <c r="E130" s="21">
        <v>44133</v>
      </c>
      <c r="F130" s="80" t="s">
        <v>521</v>
      </c>
      <c r="G130" s="18" t="s">
        <v>554</v>
      </c>
      <c r="H130" s="24" t="s">
        <v>2631</v>
      </c>
      <c r="I130" s="18" t="s">
        <v>7336</v>
      </c>
      <c r="J130" s="18" t="s">
        <v>2631</v>
      </c>
      <c r="K130" s="124" t="s">
        <v>8245</v>
      </c>
      <c r="L130" s="124" t="s">
        <v>8241</v>
      </c>
    </row>
    <row r="131" spans="1:12" x14ac:dyDescent="0.25">
      <c r="A131" s="91" t="s">
        <v>8467</v>
      </c>
      <c r="B131" s="18" t="s">
        <v>7772</v>
      </c>
      <c r="C131" s="18" t="s">
        <v>283</v>
      </c>
      <c r="D131" s="18" t="s">
        <v>7971</v>
      </c>
      <c r="E131" s="21">
        <v>44133</v>
      </c>
      <c r="F131" s="80" t="s">
        <v>521</v>
      </c>
      <c r="G131" s="18" t="s">
        <v>554</v>
      </c>
      <c r="H131" s="24" t="s">
        <v>2631</v>
      </c>
      <c r="I131" s="18" t="s">
        <v>2697</v>
      </c>
      <c r="J131" s="18" t="s">
        <v>2631</v>
      </c>
      <c r="K131" s="124" t="s">
        <v>8245</v>
      </c>
      <c r="L131" s="124" t="s">
        <v>8241</v>
      </c>
    </row>
    <row r="132" spans="1:12" x14ac:dyDescent="0.25">
      <c r="A132" s="91" t="s">
        <v>8468</v>
      </c>
      <c r="B132" s="18" t="s">
        <v>7747</v>
      </c>
      <c r="C132" s="18" t="s">
        <v>7347</v>
      </c>
      <c r="D132" s="18" t="s">
        <v>7958</v>
      </c>
      <c r="E132" s="21">
        <v>44133</v>
      </c>
      <c r="F132" s="80" t="s">
        <v>521</v>
      </c>
      <c r="G132" s="18" t="s">
        <v>554</v>
      </c>
      <c r="H132" s="24" t="s">
        <v>2631</v>
      </c>
      <c r="I132" s="18" t="s">
        <v>7336</v>
      </c>
      <c r="J132" s="18" t="s">
        <v>2631</v>
      </c>
      <c r="K132" s="124" t="s">
        <v>8245</v>
      </c>
      <c r="L132" s="124" t="s">
        <v>8241</v>
      </c>
    </row>
    <row r="133" spans="1:12" x14ac:dyDescent="0.25">
      <c r="A133" s="91" t="s">
        <v>8469</v>
      </c>
      <c r="B133" s="18" t="s">
        <v>7753</v>
      </c>
      <c r="C133" s="18" t="s">
        <v>2636</v>
      </c>
      <c r="D133" s="18" t="s">
        <v>7973</v>
      </c>
      <c r="E133" s="21">
        <v>44133</v>
      </c>
      <c r="F133" s="80" t="s">
        <v>521</v>
      </c>
      <c r="G133" s="18" t="s">
        <v>554</v>
      </c>
      <c r="H133" s="24" t="s">
        <v>2631</v>
      </c>
      <c r="I133" s="18" t="s">
        <v>2638</v>
      </c>
      <c r="J133" s="18" t="s">
        <v>2631</v>
      </c>
      <c r="K133" s="124" t="s">
        <v>8245</v>
      </c>
      <c r="L133" s="124" t="s">
        <v>8241</v>
      </c>
    </row>
    <row r="134" spans="1:12" x14ac:dyDescent="0.25">
      <c r="A134" s="91" t="s">
        <v>8472</v>
      </c>
      <c r="B134" s="18" t="s">
        <v>7745</v>
      </c>
      <c r="C134" s="18" t="s">
        <v>7362</v>
      </c>
      <c r="D134" s="18" t="s">
        <v>7960</v>
      </c>
      <c r="E134" s="21">
        <v>44133</v>
      </c>
      <c r="F134" s="80" t="s">
        <v>521</v>
      </c>
      <c r="G134" s="18" t="s">
        <v>554</v>
      </c>
      <c r="H134" s="24" t="s">
        <v>2631</v>
      </c>
      <c r="I134" s="18" t="s">
        <v>7336</v>
      </c>
      <c r="J134" s="18" t="s">
        <v>2631</v>
      </c>
      <c r="K134" s="124" t="s">
        <v>8245</v>
      </c>
      <c r="L134" s="124" t="s">
        <v>8241</v>
      </c>
    </row>
    <row r="135" spans="1:12" x14ac:dyDescent="0.25">
      <c r="A135" s="91" t="s">
        <v>8473</v>
      </c>
      <c r="B135" s="18" t="s">
        <v>7746</v>
      </c>
      <c r="C135" s="18" t="s">
        <v>7351</v>
      </c>
      <c r="D135" s="18" t="s">
        <v>7963</v>
      </c>
      <c r="E135" s="21">
        <v>44133</v>
      </c>
      <c r="F135" s="80" t="s">
        <v>521</v>
      </c>
      <c r="G135" s="18" t="s">
        <v>554</v>
      </c>
      <c r="H135" s="24" t="s">
        <v>2631</v>
      </c>
      <c r="I135" s="18" t="s">
        <v>7336</v>
      </c>
      <c r="J135" s="18" t="s">
        <v>2631</v>
      </c>
      <c r="K135" s="124" t="s">
        <v>8245</v>
      </c>
      <c r="L135" s="124" t="s">
        <v>8241</v>
      </c>
    </row>
    <row r="136" spans="1:12" x14ac:dyDescent="0.25">
      <c r="A136" s="91" t="s">
        <v>8474</v>
      </c>
      <c r="B136" s="18" t="s">
        <v>7751</v>
      </c>
      <c r="C136" s="18" t="s">
        <v>2636</v>
      </c>
      <c r="D136" s="18" t="s">
        <v>7974</v>
      </c>
      <c r="E136" s="21">
        <v>44133</v>
      </c>
      <c r="F136" s="80" t="s">
        <v>521</v>
      </c>
      <c r="G136" s="18" t="s">
        <v>554</v>
      </c>
      <c r="H136" s="24" t="s">
        <v>2631</v>
      </c>
      <c r="I136" s="18" t="s">
        <v>2638</v>
      </c>
      <c r="J136" s="18" t="s">
        <v>2631</v>
      </c>
      <c r="K136" s="124" t="s">
        <v>8245</v>
      </c>
      <c r="L136" s="124" t="s">
        <v>8241</v>
      </c>
    </row>
    <row r="137" spans="1:12" x14ac:dyDescent="0.25">
      <c r="A137" s="91" t="s">
        <v>8475</v>
      </c>
      <c r="B137" s="18" t="s">
        <v>7752</v>
      </c>
      <c r="C137" s="18" t="s">
        <v>2636</v>
      </c>
      <c r="D137" s="18" t="s">
        <v>7968</v>
      </c>
      <c r="E137" s="21">
        <v>44133</v>
      </c>
      <c r="F137" s="80" t="s">
        <v>521</v>
      </c>
      <c r="G137" s="18" t="s">
        <v>554</v>
      </c>
      <c r="H137" s="24" t="s">
        <v>2631</v>
      </c>
      <c r="I137" s="18" t="s">
        <v>2638</v>
      </c>
      <c r="J137" s="18" t="s">
        <v>2631</v>
      </c>
      <c r="K137" s="124" t="s">
        <v>8245</v>
      </c>
      <c r="L137" s="124" t="s">
        <v>8241</v>
      </c>
    </row>
    <row r="138" spans="1:12" x14ac:dyDescent="0.25">
      <c r="A138" s="91" t="s">
        <v>8476</v>
      </c>
      <c r="B138" s="18" t="s">
        <v>7754</v>
      </c>
      <c r="C138" s="18" t="s">
        <v>2636</v>
      </c>
      <c r="D138" s="18" t="s">
        <v>7970</v>
      </c>
      <c r="E138" s="21">
        <v>44133</v>
      </c>
      <c r="F138" s="80" t="s">
        <v>521</v>
      </c>
      <c r="G138" s="18" t="s">
        <v>554</v>
      </c>
      <c r="H138" s="24" t="s">
        <v>2631</v>
      </c>
      <c r="I138" s="18" t="s">
        <v>2638</v>
      </c>
      <c r="J138" s="18" t="s">
        <v>2631</v>
      </c>
      <c r="K138" s="124" t="s">
        <v>8245</v>
      </c>
      <c r="L138" s="124" t="s">
        <v>8241</v>
      </c>
    </row>
    <row r="139" spans="1:12" x14ac:dyDescent="0.25">
      <c r="A139" s="91" t="s">
        <v>8477</v>
      </c>
      <c r="B139" s="18" t="s">
        <v>7652</v>
      </c>
      <c r="C139" s="18" t="s">
        <v>2676</v>
      </c>
      <c r="D139" s="18" t="s">
        <v>7818</v>
      </c>
      <c r="E139" s="21">
        <v>44133</v>
      </c>
      <c r="F139" s="80" t="s">
        <v>521</v>
      </c>
      <c r="G139" s="18" t="s">
        <v>554</v>
      </c>
      <c r="H139" s="24" t="s">
        <v>2631</v>
      </c>
      <c r="I139" s="18" t="s">
        <v>2678</v>
      </c>
      <c r="J139" s="18" t="s">
        <v>2631</v>
      </c>
      <c r="K139" s="124" t="s">
        <v>8245</v>
      </c>
      <c r="L139" s="124" t="s">
        <v>8240</v>
      </c>
    </row>
    <row r="140" spans="1:12" x14ac:dyDescent="0.25">
      <c r="A140" s="91" t="s">
        <v>8478</v>
      </c>
      <c r="B140" s="18" t="s">
        <v>7768</v>
      </c>
      <c r="C140" s="18" t="s">
        <v>2667</v>
      </c>
      <c r="D140" s="18" t="s">
        <v>7979</v>
      </c>
      <c r="E140" s="21">
        <v>44133</v>
      </c>
      <c r="F140" s="80" t="s">
        <v>521</v>
      </c>
      <c r="G140" s="18" t="s">
        <v>554</v>
      </c>
      <c r="H140" s="24" t="s">
        <v>2631</v>
      </c>
      <c r="I140" s="18" t="s">
        <v>2661</v>
      </c>
      <c r="J140" s="18" t="s">
        <v>2631</v>
      </c>
      <c r="K140" s="124" t="s">
        <v>8245</v>
      </c>
      <c r="L140" s="124" t="s">
        <v>8241</v>
      </c>
    </row>
    <row r="141" spans="1:12" x14ac:dyDescent="0.25">
      <c r="A141" s="91" t="s">
        <v>8479</v>
      </c>
      <c r="B141" s="18" t="s">
        <v>7760</v>
      </c>
      <c r="C141" s="18" t="s">
        <v>62</v>
      </c>
      <c r="D141" s="18" t="s">
        <v>7977</v>
      </c>
      <c r="E141" s="21">
        <v>44133</v>
      </c>
      <c r="F141" s="80" t="s">
        <v>521</v>
      </c>
      <c r="G141" s="18" t="s">
        <v>554</v>
      </c>
      <c r="H141" s="24" t="s">
        <v>2631</v>
      </c>
      <c r="I141" s="18" t="s">
        <v>2683</v>
      </c>
      <c r="J141" s="18" t="s">
        <v>2631</v>
      </c>
      <c r="K141" s="124" t="s">
        <v>8245</v>
      </c>
      <c r="L141" s="124" t="s">
        <v>8241</v>
      </c>
    </row>
    <row r="142" spans="1:12" x14ac:dyDescent="0.25">
      <c r="A142" s="91" t="s">
        <v>8482</v>
      </c>
      <c r="B142" s="18" t="s">
        <v>7744</v>
      </c>
      <c r="C142" s="18" t="s">
        <v>7349</v>
      </c>
      <c r="D142" s="18" t="s">
        <v>7964</v>
      </c>
      <c r="E142" s="21">
        <v>44133</v>
      </c>
      <c r="F142" s="80" t="s">
        <v>521</v>
      </c>
      <c r="G142" s="18" t="s">
        <v>554</v>
      </c>
      <c r="H142" s="24" t="s">
        <v>2631</v>
      </c>
      <c r="I142" s="18" t="s">
        <v>7336</v>
      </c>
      <c r="J142" s="18" t="s">
        <v>2631</v>
      </c>
      <c r="K142" s="124" t="s">
        <v>8245</v>
      </c>
      <c r="L142" s="124" t="s">
        <v>8241</v>
      </c>
    </row>
    <row r="143" spans="1:12" x14ac:dyDescent="0.25">
      <c r="A143" s="91" t="s">
        <v>8483</v>
      </c>
      <c r="B143" s="18" t="s">
        <v>7720</v>
      </c>
      <c r="C143" s="18" t="s">
        <v>2649</v>
      </c>
      <c r="D143" s="18" t="s">
        <v>7972</v>
      </c>
      <c r="E143" s="21">
        <v>44133</v>
      </c>
      <c r="F143" s="80" t="s">
        <v>521</v>
      </c>
      <c r="G143" s="18" t="s">
        <v>554</v>
      </c>
      <c r="H143" s="24" t="s">
        <v>2631</v>
      </c>
      <c r="I143" s="18" t="s">
        <v>2650</v>
      </c>
      <c r="J143" s="18" t="s">
        <v>2631</v>
      </c>
      <c r="K143" s="124" t="s">
        <v>8245</v>
      </c>
      <c r="L143" s="124" t="s">
        <v>8241</v>
      </c>
    </row>
    <row r="144" spans="1:12" x14ac:dyDescent="0.25">
      <c r="A144" s="91" t="s">
        <v>8484</v>
      </c>
      <c r="B144" s="18" t="s">
        <v>7719</v>
      </c>
      <c r="C144" s="18" t="s">
        <v>2649</v>
      </c>
      <c r="D144" s="18" t="s">
        <v>7976</v>
      </c>
      <c r="E144" s="21">
        <v>44133</v>
      </c>
      <c r="F144" s="80" t="s">
        <v>521</v>
      </c>
      <c r="G144" s="18" t="s">
        <v>554</v>
      </c>
      <c r="H144" s="24" t="s">
        <v>2631</v>
      </c>
      <c r="I144" s="18" t="s">
        <v>2650</v>
      </c>
      <c r="J144" s="18" t="s">
        <v>2631</v>
      </c>
      <c r="K144" s="124" t="s">
        <v>8245</v>
      </c>
      <c r="L144" s="124" t="s">
        <v>8241</v>
      </c>
    </row>
    <row r="145" spans="1:12" x14ac:dyDescent="0.25">
      <c r="A145" s="91" t="s">
        <v>8485</v>
      </c>
      <c r="B145" s="18" t="s">
        <v>7770</v>
      </c>
      <c r="C145" s="18" t="s">
        <v>2667</v>
      </c>
      <c r="D145" s="18" t="s">
        <v>7975</v>
      </c>
      <c r="E145" s="21">
        <v>44133</v>
      </c>
      <c r="F145" s="80" t="s">
        <v>521</v>
      </c>
      <c r="G145" s="18" t="s">
        <v>554</v>
      </c>
      <c r="H145" s="24" t="s">
        <v>2631</v>
      </c>
      <c r="I145" s="18" t="s">
        <v>2661</v>
      </c>
      <c r="J145" s="18" t="s">
        <v>2631</v>
      </c>
      <c r="K145" s="124" t="s">
        <v>8245</v>
      </c>
      <c r="L145" s="124" t="s">
        <v>8241</v>
      </c>
    </row>
    <row r="146" spans="1:12" x14ac:dyDescent="0.25">
      <c r="A146" s="91" t="s">
        <v>8486</v>
      </c>
      <c r="B146" s="18" t="s">
        <v>7742</v>
      </c>
      <c r="C146" s="18" t="s">
        <v>2679</v>
      </c>
      <c r="D146" s="18" t="s">
        <v>7978</v>
      </c>
      <c r="E146" s="21">
        <v>44133</v>
      </c>
      <c r="F146" s="80" t="s">
        <v>521</v>
      </c>
      <c r="G146" s="18" t="s">
        <v>554</v>
      </c>
      <c r="H146" s="24" t="s">
        <v>2631</v>
      </c>
      <c r="I146" s="18" t="s">
        <v>545</v>
      </c>
      <c r="J146" s="18" t="s">
        <v>2631</v>
      </c>
      <c r="K146" s="124" t="s">
        <v>8245</v>
      </c>
      <c r="L146" s="124" t="s">
        <v>8241</v>
      </c>
    </row>
    <row r="147" spans="1:12" x14ac:dyDescent="0.25">
      <c r="A147" s="91" t="s">
        <v>8487</v>
      </c>
      <c r="B147" s="18" t="s">
        <v>7769</v>
      </c>
      <c r="C147" s="18" t="s">
        <v>2667</v>
      </c>
      <c r="D147" s="18" t="s">
        <v>7980</v>
      </c>
      <c r="E147" s="21">
        <v>44133</v>
      </c>
      <c r="F147" s="80" t="s">
        <v>521</v>
      </c>
      <c r="G147" s="18" t="s">
        <v>554</v>
      </c>
      <c r="H147" s="24" t="s">
        <v>2631</v>
      </c>
      <c r="I147" s="18" t="s">
        <v>2661</v>
      </c>
      <c r="J147" s="18" t="s">
        <v>2631</v>
      </c>
      <c r="K147" s="124" t="s">
        <v>8245</v>
      </c>
      <c r="L147" s="124" t="s">
        <v>8241</v>
      </c>
    </row>
    <row r="148" spans="1:12" x14ac:dyDescent="0.25">
      <c r="A148" s="91" t="s">
        <v>8490</v>
      </c>
      <c r="B148" s="18" t="s">
        <v>7639</v>
      </c>
      <c r="C148" s="18" t="s">
        <v>2794</v>
      </c>
      <c r="D148" s="18" t="s">
        <v>7778</v>
      </c>
      <c r="E148" s="21">
        <v>44133</v>
      </c>
      <c r="F148" s="80" t="s">
        <v>522</v>
      </c>
      <c r="G148" s="18" t="s">
        <v>554</v>
      </c>
      <c r="H148" s="24" t="s">
        <v>2631</v>
      </c>
      <c r="I148" s="18" t="s">
        <v>2793</v>
      </c>
      <c r="J148" s="18" t="s">
        <v>2631</v>
      </c>
      <c r="K148" s="124" t="s">
        <v>8245</v>
      </c>
      <c r="L148" s="124" t="s">
        <v>8240</v>
      </c>
    </row>
    <row r="149" spans="1:12" x14ac:dyDescent="0.25">
      <c r="A149" s="91" t="s">
        <v>8491</v>
      </c>
      <c r="B149" s="18" t="s">
        <v>7683</v>
      </c>
      <c r="C149" s="18" t="s">
        <v>2659</v>
      </c>
      <c r="D149" s="18" t="s">
        <v>7779</v>
      </c>
      <c r="E149" s="21">
        <v>44133</v>
      </c>
      <c r="F149" s="80" t="s">
        <v>522</v>
      </c>
      <c r="G149" s="18" t="s">
        <v>554</v>
      </c>
      <c r="H149" s="24" t="s">
        <v>2631</v>
      </c>
      <c r="I149" s="18" t="s">
        <v>2661</v>
      </c>
      <c r="J149" s="18" t="s">
        <v>2631</v>
      </c>
      <c r="K149" s="124" t="s">
        <v>8245</v>
      </c>
      <c r="L149" s="124" t="s">
        <v>8240</v>
      </c>
    </row>
    <row r="150" spans="1:12" x14ac:dyDescent="0.25">
      <c r="A150" s="91" t="s">
        <v>8492</v>
      </c>
      <c r="B150" s="18" t="s">
        <v>7649</v>
      </c>
      <c r="C150" s="18" t="s">
        <v>2734</v>
      </c>
      <c r="D150" s="18" t="s">
        <v>7782</v>
      </c>
      <c r="E150" s="21">
        <v>44133</v>
      </c>
      <c r="F150" s="80" t="s">
        <v>522</v>
      </c>
      <c r="G150" s="18" t="s">
        <v>554</v>
      </c>
      <c r="H150" s="24" t="s">
        <v>2631</v>
      </c>
      <c r="I150" s="18" t="s">
        <v>2736</v>
      </c>
      <c r="J150" s="18" t="s">
        <v>2631</v>
      </c>
      <c r="K150" s="124" t="s">
        <v>8245</v>
      </c>
      <c r="L150" s="124" t="s">
        <v>8240</v>
      </c>
    </row>
    <row r="151" spans="1:12" x14ac:dyDescent="0.25">
      <c r="A151" s="91" t="s">
        <v>8493</v>
      </c>
      <c r="B151" s="18" t="s">
        <v>7870</v>
      </c>
      <c r="C151" s="18" t="s">
        <v>8000</v>
      </c>
      <c r="D151" s="18" t="s">
        <v>8001</v>
      </c>
      <c r="E151" s="21">
        <v>44133</v>
      </c>
      <c r="F151" s="80" t="s">
        <v>522</v>
      </c>
      <c r="G151" s="18" t="s">
        <v>554</v>
      </c>
      <c r="H151" s="24" t="s">
        <v>2631</v>
      </c>
      <c r="I151" s="18" t="s">
        <v>8002</v>
      </c>
      <c r="J151" s="18" t="s">
        <v>2631</v>
      </c>
      <c r="K151" s="124" t="s">
        <v>8245</v>
      </c>
      <c r="L151" s="124" t="s">
        <v>8328</v>
      </c>
    </row>
    <row r="152" spans="1:12" x14ac:dyDescent="0.25">
      <c r="A152" s="91" t="s">
        <v>8494</v>
      </c>
      <c r="B152" s="18" t="s">
        <v>7667</v>
      </c>
      <c r="C152" s="18" t="s">
        <v>2639</v>
      </c>
      <c r="D152" s="18" t="s">
        <v>7783</v>
      </c>
      <c r="E152" s="21">
        <v>44133</v>
      </c>
      <c r="F152" s="80" t="s">
        <v>522</v>
      </c>
      <c r="G152" s="18" t="s">
        <v>554</v>
      </c>
      <c r="H152" s="24" t="s">
        <v>2631</v>
      </c>
      <c r="I152" s="18" t="s">
        <v>2641</v>
      </c>
      <c r="J152" s="18" t="s">
        <v>2631</v>
      </c>
      <c r="K152" s="124" t="s">
        <v>8245</v>
      </c>
      <c r="L152" s="124" t="s">
        <v>8240</v>
      </c>
    </row>
    <row r="153" spans="1:12" x14ac:dyDescent="0.25">
      <c r="A153" s="91" t="s">
        <v>8495</v>
      </c>
      <c r="B153" s="18" t="s">
        <v>7643</v>
      </c>
      <c r="C153" s="18" t="s">
        <v>2869</v>
      </c>
      <c r="D153" s="18" t="s">
        <v>7790</v>
      </c>
      <c r="E153" s="21">
        <v>44133</v>
      </c>
      <c r="F153" s="80" t="s">
        <v>522</v>
      </c>
      <c r="G153" s="18" t="s">
        <v>554</v>
      </c>
      <c r="H153" s="24" t="s">
        <v>2631</v>
      </c>
      <c r="I153" s="18" t="s">
        <v>2829</v>
      </c>
      <c r="J153" s="18" t="s">
        <v>2631</v>
      </c>
      <c r="K153" s="124" t="s">
        <v>8245</v>
      </c>
      <c r="L153" s="124" t="s">
        <v>8240</v>
      </c>
    </row>
    <row r="154" spans="1:12" x14ac:dyDescent="0.25">
      <c r="A154" s="91" t="s">
        <v>8496</v>
      </c>
      <c r="B154" s="18" t="s">
        <v>7647</v>
      </c>
      <c r="C154" s="18" t="s">
        <v>2734</v>
      </c>
      <c r="D154" s="18" t="s">
        <v>7794</v>
      </c>
      <c r="E154" s="21">
        <v>44133</v>
      </c>
      <c r="F154" s="80" t="s">
        <v>522</v>
      </c>
      <c r="G154" s="18" t="s">
        <v>554</v>
      </c>
      <c r="H154" s="24" t="s">
        <v>2631</v>
      </c>
      <c r="I154" s="18" t="s">
        <v>2736</v>
      </c>
      <c r="J154" s="18" t="s">
        <v>2631</v>
      </c>
      <c r="K154" s="124" t="s">
        <v>8245</v>
      </c>
      <c r="L154" s="124" t="s">
        <v>8240</v>
      </c>
    </row>
    <row r="155" spans="1:12" x14ac:dyDescent="0.25">
      <c r="A155" s="91" t="s">
        <v>8497</v>
      </c>
      <c r="B155" s="18" t="s">
        <v>7672</v>
      </c>
      <c r="C155" s="18" t="s">
        <v>117</v>
      </c>
      <c r="D155" s="18" t="s">
        <v>7784</v>
      </c>
      <c r="E155" s="21">
        <v>44133</v>
      </c>
      <c r="F155" s="80" t="s">
        <v>522</v>
      </c>
      <c r="G155" s="18" t="s">
        <v>554</v>
      </c>
      <c r="H155" s="24" t="s">
        <v>2631</v>
      </c>
      <c r="I155" s="18" t="s">
        <v>2697</v>
      </c>
      <c r="J155" s="18" t="s">
        <v>2631</v>
      </c>
      <c r="K155" s="124" t="s">
        <v>8245</v>
      </c>
      <c r="L155" s="124" t="s">
        <v>8240</v>
      </c>
    </row>
    <row r="156" spans="1:12" x14ac:dyDescent="0.25">
      <c r="A156" s="91" t="s">
        <v>8498</v>
      </c>
      <c r="B156" s="18" t="s">
        <v>7645</v>
      </c>
      <c r="C156" s="18" t="s">
        <v>2734</v>
      </c>
      <c r="D156" s="18" t="s">
        <v>7798</v>
      </c>
      <c r="E156" s="21">
        <v>44133</v>
      </c>
      <c r="F156" s="80" t="s">
        <v>522</v>
      </c>
      <c r="G156" s="18" t="s">
        <v>554</v>
      </c>
      <c r="H156" s="24" t="s">
        <v>2631</v>
      </c>
      <c r="I156" s="18" t="s">
        <v>2736</v>
      </c>
      <c r="J156" s="18" t="s">
        <v>2631</v>
      </c>
      <c r="K156" s="124" t="s">
        <v>8245</v>
      </c>
      <c r="L156" s="124" t="s">
        <v>8240</v>
      </c>
    </row>
    <row r="157" spans="1:12" x14ac:dyDescent="0.25">
      <c r="A157" s="91" t="s">
        <v>8499</v>
      </c>
      <c r="B157" s="18" t="s">
        <v>7688</v>
      </c>
      <c r="C157" s="18" t="s">
        <v>2629</v>
      </c>
      <c r="D157" s="18" t="s">
        <v>7789</v>
      </c>
      <c r="E157" s="21">
        <v>44133</v>
      </c>
      <c r="F157" s="80" t="s">
        <v>522</v>
      </c>
      <c r="G157" s="18" t="s">
        <v>554</v>
      </c>
      <c r="H157" s="24" t="s">
        <v>2631</v>
      </c>
      <c r="I157" s="18" t="s">
        <v>2632</v>
      </c>
      <c r="J157" s="18" t="s">
        <v>2631</v>
      </c>
      <c r="K157" s="124" t="s">
        <v>8245</v>
      </c>
      <c r="L157" s="124" t="s">
        <v>8240</v>
      </c>
    </row>
    <row r="158" spans="1:12" x14ac:dyDescent="0.25">
      <c r="A158" s="91" t="s">
        <v>8500</v>
      </c>
      <c r="B158" s="18" t="s">
        <v>7674</v>
      </c>
      <c r="C158" s="18" t="s">
        <v>117</v>
      </c>
      <c r="D158" s="18" t="s">
        <v>7795</v>
      </c>
      <c r="E158" s="21">
        <v>44133</v>
      </c>
      <c r="F158" s="80" t="s">
        <v>522</v>
      </c>
      <c r="G158" s="18" t="s">
        <v>554</v>
      </c>
      <c r="H158" s="24" t="s">
        <v>2631</v>
      </c>
      <c r="I158" s="18" t="s">
        <v>2697</v>
      </c>
      <c r="J158" s="18" t="s">
        <v>2631</v>
      </c>
      <c r="K158" s="124" t="s">
        <v>8245</v>
      </c>
      <c r="L158" s="124" t="s">
        <v>8240</v>
      </c>
    </row>
    <row r="159" spans="1:12" x14ac:dyDescent="0.25">
      <c r="A159" s="91" t="s">
        <v>8501</v>
      </c>
      <c r="B159" s="18" t="s">
        <v>7666</v>
      </c>
      <c r="C159" s="18" t="s">
        <v>2639</v>
      </c>
      <c r="D159" s="18" t="s">
        <v>7793</v>
      </c>
      <c r="E159" s="21">
        <v>44133</v>
      </c>
      <c r="F159" s="80" t="s">
        <v>522</v>
      </c>
      <c r="G159" s="18" t="s">
        <v>554</v>
      </c>
      <c r="H159" s="24" t="s">
        <v>2631</v>
      </c>
      <c r="I159" s="18" t="s">
        <v>2641</v>
      </c>
      <c r="J159" s="18" t="s">
        <v>2631</v>
      </c>
      <c r="K159" s="124" t="s">
        <v>8245</v>
      </c>
      <c r="L159" s="124" t="s">
        <v>8240</v>
      </c>
    </row>
    <row r="160" spans="1:12" x14ac:dyDescent="0.25">
      <c r="A160" s="91" t="s">
        <v>8502</v>
      </c>
      <c r="B160" s="18" t="s">
        <v>7682</v>
      </c>
      <c r="C160" s="18" t="s">
        <v>2659</v>
      </c>
      <c r="D160" s="18" t="s">
        <v>7792</v>
      </c>
      <c r="E160" s="21">
        <v>44133</v>
      </c>
      <c r="F160" s="80" t="s">
        <v>522</v>
      </c>
      <c r="G160" s="18" t="s">
        <v>554</v>
      </c>
      <c r="H160" s="24" t="s">
        <v>2631</v>
      </c>
      <c r="I160" s="18" t="s">
        <v>2661</v>
      </c>
      <c r="J160" s="18" t="s">
        <v>2631</v>
      </c>
      <c r="K160" s="124" t="s">
        <v>8245</v>
      </c>
      <c r="L160" s="124" t="s">
        <v>8240</v>
      </c>
    </row>
    <row r="161" spans="1:12" x14ac:dyDescent="0.25">
      <c r="A161" s="91" t="s">
        <v>8503</v>
      </c>
      <c r="B161" s="18" t="s">
        <v>7662</v>
      </c>
      <c r="C161" s="18" t="s">
        <v>7780</v>
      </c>
      <c r="D161" s="18" t="s">
        <v>7781</v>
      </c>
      <c r="E161" s="21">
        <v>44133</v>
      </c>
      <c r="F161" s="80" t="s">
        <v>522</v>
      </c>
      <c r="G161" s="18" t="s">
        <v>554</v>
      </c>
      <c r="H161" s="24" t="s">
        <v>2631</v>
      </c>
      <c r="I161" s="18" t="s">
        <v>7328</v>
      </c>
      <c r="J161" s="18" t="s">
        <v>2631</v>
      </c>
      <c r="K161" s="124" t="s">
        <v>8245</v>
      </c>
      <c r="L161" s="124" t="s">
        <v>8240</v>
      </c>
    </row>
    <row r="162" spans="1:12" x14ac:dyDescent="0.25">
      <c r="A162" s="91" t="s">
        <v>8504</v>
      </c>
      <c r="B162" s="18" t="s">
        <v>7503</v>
      </c>
      <c r="C162" s="18" t="s">
        <v>2633</v>
      </c>
      <c r="D162" s="18" t="s">
        <v>7599</v>
      </c>
      <c r="E162" s="21">
        <v>44133</v>
      </c>
      <c r="F162" s="80" t="s">
        <v>522</v>
      </c>
      <c r="G162" s="18" t="s">
        <v>554</v>
      </c>
      <c r="H162" s="24" t="s">
        <v>2631</v>
      </c>
      <c r="I162" s="18" t="s">
        <v>2635</v>
      </c>
      <c r="J162" s="18" t="s">
        <v>2631</v>
      </c>
      <c r="K162" s="124" t="s">
        <v>8245</v>
      </c>
      <c r="L162" s="124" t="s">
        <v>8239</v>
      </c>
    </row>
    <row r="163" spans="1:12" x14ac:dyDescent="0.25">
      <c r="A163" s="91" t="s">
        <v>8505</v>
      </c>
      <c r="B163" s="18" t="s">
        <v>7661</v>
      </c>
      <c r="C163" s="18" t="s">
        <v>7785</v>
      </c>
      <c r="D163" s="18" t="s">
        <v>7786</v>
      </c>
      <c r="E163" s="21">
        <v>44133</v>
      </c>
      <c r="F163" s="80" t="s">
        <v>522</v>
      </c>
      <c r="G163" s="18" t="s">
        <v>554</v>
      </c>
      <c r="H163" s="24" t="s">
        <v>2631</v>
      </c>
      <c r="I163" s="18" t="s">
        <v>7328</v>
      </c>
      <c r="J163" s="18" t="s">
        <v>2631</v>
      </c>
      <c r="K163" s="124" t="s">
        <v>8245</v>
      </c>
      <c r="L163" s="124" t="s">
        <v>8240</v>
      </c>
    </row>
    <row r="164" spans="1:12" x14ac:dyDescent="0.25">
      <c r="A164" s="91" t="s">
        <v>8506</v>
      </c>
      <c r="B164" s="18" t="s">
        <v>7872</v>
      </c>
      <c r="C164" s="18" t="s">
        <v>8010</v>
      </c>
      <c r="D164" s="18" t="s">
        <v>8011</v>
      </c>
      <c r="E164" s="21">
        <v>44133</v>
      </c>
      <c r="F164" s="80" t="s">
        <v>522</v>
      </c>
      <c r="G164" s="18" t="s">
        <v>554</v>
      </c>
      <c r="H164" s="24" t="s">
        <v>2631</v>
      </c>
      <c r="I164" s="18" t="s">
        <v>8002</v>
      </c>
      <c r="J164" s="18" t="s">
        <v>2631</v>
      </c>
      <c r="K164" s="124" t="s">
        <v>8245</v>
      </c>
      <c r="L164" s="124" t="s">
        <v>8328</v>
      </c>
    </row>
    <row r="165" spans="1:12" x14ac:dyDescent="0.25">
      <c r="A165" s="91" t="s">
        <v>8507</v>
      </c>
      <c r="B165" s="18" t="s">
        <v>7640</v>
      </c>
      <c r="C165" s="18" t="s">
        <v>2820</v>
      </c>
      <c r="D165" s="18" t="s">
        <v>7803</v>
      </c>
      <c r="E165" s="21">
        <v>44133</v>
      </c>
      <c r="F165" s="80" t="s">
        <v>522</v>
      </c>
      <c r="G165" s="18" t="s">
        <v>554</v>
      </c>
      <c r="H165" s="24" t="s">
        <v>2631</v>
      </c>
      <c r="I165" s="18" t="s">
        <v>2793</v>
      </c>
      <c r="J165" s="18" t="s">
        <v>2631</v>
      </c>
      <c r="K165" s="124" t="s">
        <v>8245</v>
      </c>
      <c r="L165" s="124" t="s">
        <v>8240</v>
      </c>
    </row>
    <row r="166" spans="1:12" x14ac:dyDescent="0.25">
      <c r="A166" s="91" t="s">
        <v>8508</v>
      </c>
      <c r="B166" s="18" t="s">
        <v>7648</v>
      </c>
      <c r="C166" s="18" t="s">
        <v>2734</v>
      </c>
      <c r="D166" s="18" t="s">
        <v>7796</v>
      </c>
      <c r="E166" s="21">
        <v>44133</v>
      </c>
      <c r="F166" s="80" t="s">
        <v>522</v>
      </c>
      <c r="G166" s="18" t="s">
        <v>554</v>
      </c>
      <c r="H166" s="24" t="s">
        <v>2631</v>
      </c>
      <c r="I166" s="18" t="s">
        <v>2736</v>
      </c>
      <c r="J166" s="18" t="s">
        <v>2631</v>
      </c>
      <c r="K166" s="124" t="s">
        <v>8245</v>
      </c>
      <c r="L166" s="124" t="s">
        <v>8240</v>
      </c>
    </row>
    <row r="167" spans="1:12" x14ac:dyDescent="0.25">
      <c r="A167" s="91" t="s">
        <v>8509</v>
      </c>
      <c r="B167" s="18" t="s">
        <v>7673</v>
      </c>
      <c r="C167" s="18" t="s">
        <v>117</v>
      </c>
      <c r="D167" s="18" t="s">
        <v>7797</v>
      </c>
      <c r="E167" s="21">
        <v>44133</v>
      </c>
      <c r="F167" s="80" t="s">
        <v>522</v>
      </c>
      <c r="G167" s="18" t="s">
        <v>554</v>
      </c>
      <c r="H167" s="24" t="s">
        <v>2631</v>
      </c>
      <c r="I167" s="18" t="s">
        <v>2697</v>
      </c>
      <c r="J167" s="18" t="s">
        <v>2631</v>
      </c>
      <c r="K167" s="124" t="s">
        <v>8245</v>
      </c>
      <c r="L167" s="124" t="s">
        <v>8240</v>
      </c>
    </row>
    <row r="168" spans="1:12" x14ac:dyDescent="0.25">
      <c r="A168" s="91" t="s">
        <v>8510</v>
      </c>
      <c r="B168" s="18" t="s">
        <v>7877</v>
      </c>
      <c r="C168" s="18" t="s">
        <v>8012</v>
      </c>
      <c r="D168" s="18" t="s">
        <v>8013</v>
      </c>
      <c r="E168" s="21">
        <v>44133</v>
      </c>
      <c r="F168" s="80" t="s">
        <v>522</v>
      </c>
      <c r="G168" s="18" t="s">
        <v>554</v>
      </c>
      <c r="H168" s="24" t="s">
        <v>2631</v>
      </c>
      <c r="I168" s="18" t="s">
        <v>9095</v>
      </c>
      <c r="J168" s="18" t="s">
        <v>2631</v>
      </c>
      <c r="K168" s="124" t="s">
        <v>8245</v>
      </c>
      <c r="L168" s="124" t="s">
        <v>8328</v>
      </c>
    </row>
    <row r="169" spans="1:12" x14ac:dyDescent="0.25">
      <c r="A169" s="91" t="s">
        <v>8511</v>
      </c>
      <c r="B169" s="18" t="s">
        <v>7690</v>
      </c>
      <c r="C169" s="18" t="s">
        <v>2629</v>
      </c>
      <c r="D169" s="18" t="s">
        <v>7815</v>
      </c>
      <c r="E169" s="21">
        <v>44133</v>
      </c>
      <c r="F169" s="80" t="s">
        <v>522</v>
      </c>
      <c r="G169" s="18" t="s">
        <v>554</v>
      </c>
      <c r="H169" s="24" t="s">
        <v>2631</v>
      </c>
      <c r="I169" s="18" t="s">
        <v>2632</v>
      </c>
      <c r="J169" s="18" t="s">
        <v>2631</v>
      </c>
      <c r="K169" s="124" t="s">
        <v>8245</v>
      </c>
      <c r="L169" s="124" t="s">
        <v>8240</v>
      </c>
    </row>
    <row r="170" spans="1:12" x14ac:dyDescent="0.25">
      <c r="A170" s="91" t="s">
        <v>8512</v>
      </c>
      <c r="B170" s="18" t="s">
        <v>7689</v>
      </c>
      <c r="C170" s="18" t="s">
        <v>2629</v>
      </c>
      <c r="D170" s="18" t="s">
        <v>7802</v>
      </c>
      <c r="E170" s="21">
        <v>44133</v>
      </c>
      <c r="F170" s="80" t="s">
        <v>522</v>
      </c>
      <c r="G170" s="18" t="s">
        <v>554</v>
      </c>
      <c r="H170" s="24" t="s">
        <v>2631</v>
      </c>
      <c r="I170" s="18" t="s">
        <v>2632</v>
      </c>
      <c r="J170" s="18" t="s">
        <v>2631</v>
      </c>
      <c r="K170" s="124" t="s">
        <v>8245</v>
      </c>
      <c r="L170" s="124" t="s">
        <v>8240</v>
      </c>
    </row>
    <row r="171" spans="1:12" x14ac:dyDescent="0.25">
      <c r="A171" s="91" t="s">
        <v>8513</v>
      </c>
      <c r="B171" s="18" t="s">
        <v>7660</v>
      </c>
      <c r="C171" s="18" t="s">
        <v>7852</v>
      </c>
      <c r="D171" s="18" t="s">
        <v>7853</v>
      </c>
      <c r="E171" s="21">
        <v>44133</v>
      </c>
      <c r="F171" s="80" t="s">
        <v>522</v>
      </c>
      <c r="G171" s="18" t="s">
        <v>554</v>
      </c>
      <c r="H171" s="24" t="s">
        <v>2631</v>
      </c>
      <c r="I171" s="18" t="s">
        <v>7328</v>
      </c>
      <c r="J171" s="18" t="s">
        <v>2631</v>
      </c>
      <c r="K171" s="124" t="s">
        <v>8245</v>
      </c>
      <c r="L171" s="124" t="s">
        <v>8240</v>
      </c>
    </row>
    <row r="172" spans="1:12" x14ac:dyDescent="0.25">
      <c r="A172" s="91" t="s">
        <v>8514</v>
      </c>
      <c r="B172" s="18" t="s">
        <v>7657</v>
      </c>
      <c r="C172" s="18" t="s">
        <v>2750</v>
      </c>
      <c r="D172" s="18" t="s">
        <v>7788</v>
      </c>
      <c r="E172" s="21">
        <v>44133</v>
      </c>
      <c r="F172" s="80" t="s">
        <v>522</v>
      </c>
      <c r="G172" s="18" t="s">
        <v>554</v>
      </c>
      <c r="H172" s="24" t="s">
        <v>2631</v>
      </c>
      <c r="I172" s="18" t="s">
        <v>2695</v>
      </c>
      <c r="J172" s="18" t="s">
        <v>2631</v>
      </c>
      <c r="K172" s="124" t="s">
        <v>8245</v>
      </c>
      <c r="L172" s="124" t="s">
        <v>8240</v>
      </c>
    </row>
    <row r="173" spans="1:12" x14ac:dyDescent="0.25">
      <c r="A173" s="91" t="s">
        <v>8515</v>
      </c>
      <c r="B173" s="18" t="s">
        <v>7712</v>
      </c>
      <c r="C173" s="18" t="s">
        <v>7844</v>
      </c>
      <c r="D173" s="18" t="s">
        <v>7847</v>
      </c>
      <c r="E173" s="21">
        <v>44133</v>
      </c>
      <c r="F173" s="80" t="s">
        <v>522</v>
      </c>
      <c r="G173" s="18" t="s">
        <v>554</v>
      </c>
      <c r="H173" s="24" t="s">
        <v>2631</v>
      </c>
      <c r="I173" s="18" t="s">
        <v>7777</v>
      </c>
      <c r="J173" s="18" t="s">
        <v>2631</v>
      </c>
      <c r="K173" s="124" t="s">
        <v>8245</v>
      </c>
      <c r="L173" s="124" t="s">
        <v>8240</v>
      </c>
    </row>
    <row r="174" spans="1:12" x14ac:dyDescent="0.25">
      <c r="A174" s="91" t="s">
        <v>8516</v>
      </c>
      <c r="B174" s="18" t="s">
        <v>7659</v>
      </c>
      <c r="C174" s="18" t="s">
        <v>7851</v>
      </c>
      <c r="D174" s="18" t="s">
        <v>7854</v>
      </c>
      <c r="E174" s="21">
        <v>44133</v>
      </c>
      <c r="F174" s="80" t="s">
        <v>522</v>
      </c>
      <c r="G174" s="18" t="s">
        <v>554</v>
      </c>
      <c r="H174" s="24" t="s">
        <v>2631</v>
      </c>
      <c r="I174" s="18" t="s">
        <v>7328</v>
      </c>
      <c r="J174" s="18" t="s">
        <v>2631</v>
      </c>
      <c r="K174" s="124" t="s">
        <v>8245</v>
      </c>
      <c r="L174" s="124" t="s">
        <v>8240</v>
      </c>
    </row>
    <row r="175" spans="1:12" x14ac:dyDescent="0.25">
      <c r="A175" s="91" t="s">
        <v>8517</v>
      </c>
      <c r="B175" s="18" t="s">
        <v>7671</v>
      </c>
      <c r="C175" s="18" t="s">
        <v>117</v>
      </c>
      <c r="D175" s="18" t="s">
        <v>7800</v>
      </c>
      <c r="E175" s="21">
        <v>44133</v>
      </c>
      <c r="F175" s="80" t="s">
        <v>522</v>
      </c>
      <c r="G175" s="18" t="s">
        <v>554</v>
      </c>
      <c r="H175" s="24" t="s">
        <v>2631</v>
      </c>
      <c r="I175" s="18" t="s">
        <v>2697</v>
      </c>
      <c r="J175" s="18" t="s">
        <v>2631</v>
      </c>
      <c r="K175" s="124" t="s">
        <v>8245</v>
      </c>
      <c r="L175" s="124" t="s">
        <v>8240</v>
      </c>
    </row>
    <row r="176" spans="1:12" x14ac:dyDescent="0.25">
      <c r="A176" s="91" t="s">
        <v>8518</v>
      </c>
      <c r="B176" s="18" t="s">
        <v>7644</v>
      </c>
      <c r="C176" s="18" t="s">
        <v>2865</v>
      </c>
      <c r="D176" s="18" t="s">
        <v>7805</v>
      </c>
      <c r="E176" s="21">
        <v>44133</v>
      </c>
      <c r="F176" s="80" t="s">
        <v>522</v>
      </c>
      <c r="G176" s="18" t="s">
        <v>554</v>
      </c>
      <c r="H176" s="24" t="s">
        <v>2631</v>
      </c>
      <c r="I176" s="18" t="s">
        <v>2829</v>
      </c>
      <c r="J176" s="18" t="s">
        <v>2631</v>
      </c>
      <c r="K176" s="124" t="s">
        <v>8245</v>
      </c>
      <c r="L176" s="124" t="s">
        <v>8240</v>
      </c>
    </row>
    <row r="177" spans="1:12" x14ac:dyDescent="0.25">
      <c r="A177" s="91" t="s">
        <v>8519</v>
      </c>
      <c r="B177" s="18" t="s">
        <v>7711</v>
      </c>
      <c r="C177" s="18" t="s">
        <v>7844</v>
      </c>
      <c r="D177" s="18" t="s">
        <v>7846</v>
      </c>
      <c r="E177" s="21">
        <v>44133</v>
      </c>
      <c r="F177" s="80" t="s">
        <v>522</v>
      </c>
      <c r="G177" s="18" t="s">
        <v>554</v>
      </c>
      <c r="H177" s="24" t="s">
        <v>2631</v>
      </c>
      <c r="I177" s="18" t="s">
        <v>7777</v>
      </c>
      <c r="J177" s="18" t="s">
        <v>2631</v>
      </c>
      <c r="K177" s="124" t="s">
        <v>8245</v>
      </c>
      <c r="L177" s="124" t="s">
        <v>8240</v>
      </c>
    </row>
    <row r="178" spans="1:12" x14ac:dyDescent="0.25">
      <c r="A178" s="91" t="s">
        <v>8579</v>
      </c>
      <c r="B178" s="18" t="s">
        <v>7714</v>
      </c>
      <c r="C178" s="18" t="s">
        <v>7844</v>
      </c>
      <c r="D178" s="18" t="s">
        <v>7849</v>
      </c>
      <c r="E178" s="21">
        <v>44133</v>
      </c>
      <c r="F178" s="80" t="s">
        <v>522</v>
      </c>
      <c r="G178" s="18" t="s">
        <v>554</v>
      </c>
      <c r="H178" s="24" t="s">
        <v>2631</v>
      </c>
      <c r="I178" s="18" t="s">
        <v>7777</v>
      </c>
      <c r="J178" s="18" t="s">
        <v>2631</v>
      </c>
      <c r="K178" s="124" t="s">
        <v>8245</v>
      </c>
      <c r="L178" s="124" t="s">
        <v>8240</v>
      </c>
    </row>
    <row r="179" spans="1:12" x14ac:dyDescent="0.25">
      <c r="A179" s="91" t="s">
        <v>8589</v>
      </c>
      <c r="B179" s="18" t="s">
        <v>7678</v>
      </c>
      <c r="C179" s="18" t="s">
        <v>2672</v>
      </c>
      <c r="D179" s="18" t="s">
        <v>7801</v>
      </c>
      <c r="E179" s="21">
        <v>44133</v>
      </c>
      <c r="F179" s="80" t="s">
        <v>522</v>
      </c>
      <c r="G179" s="18" t="s">
        <v>554</v>
      </c>
      <c r="H179" s="24" t="s">
        <v>2631</v>
      </c>
      <c r="I179" s="18" t="s">
        <v>2644</v>
      </c>
      <c r="J179" s="18" t="s">
        <v>2631</v>
      </c>
      <c r="K179" s="124" t="s">
        <v>8245</v>
      </c>
      <c r="L179" s="124" t="s">
        <v>8240</v>
      </c>
    </row>
    <row r="180" spans="1:12" x14ac:dyDescent="0.25">
      <c r="A180" s="91" t="s">
        <v>8520</v>
      </c>
      <c r="B180" s="18" t="s">
        <v>7713</v>
      </c>
      <c r="C180" s="18" t="s">
        <v>7844</v>
      </c>
      <c r="D180" s="18" t="s">
        <v>7848</v>
      </c>
      <c r="E180" s="21">
        <v>44133</v>
      </c>
      <c r="F180" s="80" t="s">
        <v>522</v>
      </c>
      <c r="G180" s="18" t="s">
        <v>554</v>
      </c>
      <c r="H180" s="24" t="s">
        <v>2631</v>
      </c>
      <c r="I180" s="18" t="s">
        <v>7777</v>
      </c>
      <c r="J180" s="18" t="s">
        <v>2631</v>
      </c>
      <c r="K180" s="124" t="s">
        <v>8245</v>
      </c>
      <c r="L180" s="124" t="s">
        <v>8240</v>
      </c>
    </row>
    <row r="181" spans="1:12" x14ac:dyDescent="0.25">
      <c r="A181" s="91" t="s">
        <v>8522</v>
      </c>
      <c r="B181" s="18" t="s">
        <v>7677</v>
      </c>
      <c r="C181" s="18" t="s">
        <v>2672</v>
      </c>
      <c r="D181" s="18" t="s">
        <v>7804</v>
      </c>
      <c r="E181" s="21">
        <v>44133</v>
      </c>
      <c r="F181" s="80" t="s">
        <v>522</v>
      </c>
      <c r="G181" s="18" t="s">
        <v>554</v>
      </c>
      <c r="H181" s="24" t="s">
        <v>2631</v>
      </c>
      <c r="I181" s="18" t="s">
        <v>2644</v>
      </c>
      <c r="J181" s="18" t="s">
        <v>2631</v>
      </c>
      <c r="K181" s="124" t="s">
        <v>8245</v>
      </c>
      <c r="L181" s="124" t="s">
        <v>8240</v>
      </c>
    </row>
    <row r="182" spans="1:12" x14ac:dyDescent="0.25">
      <c r="A182" s="91" t="s">
        <v>8523</v>
      </c>
      <c r="B182" s="18" t="s">
        <v>7680</v>
      </c>
      <c r="C182" s="18" t="s">
        <v>2672</v>
      </c>
      <c r="D182" s="18" t="s">
        <v>7787</v>
      </c>
      <c r="E182" s="21">
        <v>44133</v>
      </c>
      <c r="F182" s="80" t="s">
        <v>522</v>
      </c>
      <c r="G182" s="18" t="s">
        <v>554</v>
      </c>
      <c r="H182" s="24" t="s">
        <v>2631</v>
      </c>
      <c r="I182" s="18" t="s">
        <v>2644</v>
      </c>
      <c r="J182" s="18" t="s">
        <v>2631</v>
      </c>
      <c r="K182" s="124" t="s">
        <v>8245</v>
      </c>
      <c r="L182" s="124" t="s">
        <v>8240</v>
      </c>
    </row>
    <row r="183" spans="1:12" x14ac:dyDescent="0.25">
      <c r="A183" s="91" t="s">
        <v>8524</v>
      </c>
      <c r="B183" s="18" t="s">
        <v>7675</v>
      </c>
      <c r="C183" s="18" t="s">
        <v>2672</v>
      </c>
      <c r="D183" s="18" t="s">
        <v>7799</v>
      </c>
      <c r="E183" s="21">
        <v>44133</v>
      </c>
      <c r="F183" s="80" t="s">
        <v>522</v>
      </c>
      <c r="G183" s="18" t="s">
        <v>554</v>
      </c>
      <c r="H183" s="24" t="s">
        <v>2631</v>
      </c>
      <c r="I183" s="18" t="s">
        <v>2644</v>
      </c>
      <c r="J183" s="18" t="s">
        <v>2631</v>
      </c>
      <c r="K183" s="124" t="s">
        <v>8245</v>
      </c>
      <c r="L183" s="124" t="s">
        <v>8240</v>
      </c>
    </row>
    <row r="184" spans="1:12" x14ac:dyDescent="0.25">
      <c r="A184" s="91" t="s">
        <v>8525</v>
      </c>
      <c r="B184" s="18" t="s">
        <v>7679</v>
      </c>
      <c r="C184" s="18" t="s">
        <v>2672</v>
      </c>
      <c r="D184" s="18" t="s">
        <v>7807</v>
      </c>
      <c r="E184" s="21">
        <v>44133</v>
      </c>
      <c r="F184" s="80" t="s">
        <v>522</v>
      </c>
      <c r="G184" s="18" t="s">
        <v>554</v>
      </c>
      <c r="H184" s="24" t="s">
        <v>2631</v>
      </c>
      <c r="I184" s="18" t="s">
        <v>2644</v>
      </c>
      <c r="J184" s="18" t="s">
        <v>2631</v>
      </c>
      <c r="K184" s="124" t="s">
        <v>8245</v>
      </c>
      <c r="L184" s="124" t="s">
        <v>8240</v>
      </c>
    </row>
    <row r="185" spans="1:12" x14ac:dyDescent="0.25">
      <c r="A185" s="91" t="s">
        <v>8526</v>
      </c>
      <c r="B185" s="18" t="s">
        <v>7895</v>
      </c>
      <c r="C185" s="18" t="s">
        <v>2633</v>
      </c>
      <c r="D185" s="18" t="s">
        <v>9096</v>
      </c>
      <c r="E185" s="21">
        <v>44133</v>
      </c>
      <c r="F185" s="80" t="s">
        <v>522</v>
      </c>
      <c r="G185" s="18" t="s">
        <v>554</v>
      </c>
      <c r="H185" s="24" t="s">
        <v>2631</v>
      </c>
      <c r="I185" s="18" t="s">
        <v>2635</v>
      </c>
      <c r="J185" s="18" t="s">
        <v>2631</v>
      </c>
      <c r="K185" s="124" t="s">
        <v>8245</v>
      </c>
      <c r="L185" s="124" t="s">
        <v>2918</v>
      </c>
    </row>
    <row r="186" spans="1:12" x14ac:dyDescent="0.25">
      <c r="A186" s="91" t="s">
        <v>8527</v>
      </c>
      <c r="B186" s="18" t="s">
        <v>7896</v>
      </c>
      <c r="C186" s="18" t="s">
        <v>2633</v>
      </c>
      <c r="D186" s="18" t="s">
        <v>9097</v>
      </c>
      <c r="E186" s="21">
        <v>44133</v>
      </c>
      <c r="F186" s="80" t="s">
        <v>522</v>
      </c>
      <c r="G186" s="18" t="s">
        <v>554</v>
      </c>
      <c r="H186" s="24" t="s">
        <v>2631</v>
      </c>
      <c r="I186" s="18" t="s">
        <v>2635</v>
      </c>
      <c r="J186" s="18" t="s">
        <v>2631</v>
      </c>
      <c r="K186" s="124" t="s">
        <v>8245</v>
      </c>
      <c r="L186" s="124" t="s">
        <v>2918</v>
      </c>
    </row>
    <row r="187" spans="1:12" x14ac:dyDescent="0.25">
      <c r="A187" s="91" t="s">
        <v>8528</v>
      </c>
      <c r="B187" s="18" t="s">
        <v>7923</v>
      </c>
      <c r="C187" s="18" t="s">
        <v>2659</v>
      </c>
      <c r="D187" s="18" t="s">
        <v>9098</v>
      </c>
      <c r="E187" s="21">
        <v>44133</v>
      </c>
      <c r="F187" s="80" t="s">
        <v>522</v>
      </c>
      <c r="G187" s="18" t="s">
        <v>554</v>
      </c>
      <c r="H187" s="24" t="s">
        <v>2631</v>
      </c>
      <c r="I187" s="18" t="s">
        <v>2661</v>
      </c>
      <c r="J187" s="18" t="s">
        <v>2631</v>
      </c>
      <c r="K187" s="124" t="s">
        <v>8245</v>
      </c>
      <c r="L187" s="124" t="s">
        <v>2918</v>
      </c>
    </row>
    <row r="188" spans="1:12" x14ac:dyDescent="0.25">
      <c r="A188" s="91" t="s">
        <v>8529</v>
      </c>
      <c r="B188" s="18" t="s">
        <v>7924</v>
      </c>
      <c r="C188" s="18" t="s">
        <v>2659</v>
      </c>
      <c r="D188" s="18" t="s">
        <v>9099</v>
      </c>
      <c r="E188" s="21">
        <v>44133</v>
      </c>
      <c r="F188" s="80" t="s">
        <v>522</v>
      </c>
      <c r="G188" s="18" t="s">
        <v>554</v>
      </c>
      <c r="H188" s="24" t="s">
        <v>2631</v>
      </c>
      <c r="I188" s="18" t="s">
        <v>2661</v>
      </c>
      <c r="J188" s="18" t="s">
        <v>2631</v>
      </c>
      <c r="K188" s="124" t="s">
        <v>8245</v>
      </c>
      <c r="L188" s="124" t="s">
        <v>2918</v>
      </c>
    </row>
    <row r="189" spans="1:12" x14ac:dyDescent="0.25">
      <c r="A189" s="91" t="s">
        <v>8530</v>
      </c>
      <c r="B189" s="18" t="s">
        <v>7900</v>
      </c>
      <c r="C189" s="18" t="s">
        <v>2869</v>
      </c>
      <c r="D189" s="18" t="s">
        <v>9100</v>
      </c>
      <c r="E189" s="21">
        <v>44133</v>
      </c>
      <c r="F189" s="80" t="s">
        <v>522</v>
      </c>
      <c r="G189" s="18" t="s">
        <v>554</v>
      </c>
      <c r="H189" s="24" t="s">
        <v>2631</v>
      </c>
      <c r="I189" s="18" t="s">
        <v>2829</v>
      </c>
      <c r="J189" s="18" t="s">
        <v>2631</v>
      </c>
      <c r="K189" s="124" t="s">
        <v>8245</v>
      </c>
      <c r="L189" s="124" t="s">
        <v>2918</v>
      </c>
    </row>
    <row r="190" spans="1:12" x14ac:dyDescent="0.25">
      <c r="A190" s="91" t="s">
        <v>8531</v>
      </c>
      <c r="B190" s="18" t="s">
        <v>7902</v>
      </c>
      <c r="C190" s="18" t="s">
        <v>229</v>
      </c>
      <c r="D190" s="18" t="s">
        <v>9101</v>
      </c>
      <c r="E190" s="21">
        <v>44133</v>
      </c>
      <c r="F190" s="80" t="s">
        <v>522</v>
      </c>
      <c r="G190" s="18" t="s">
        <v>554</v>
      </c>
      <c r="H190" s="24" t="s">
        <v>2631</v>
      </c>
      <c r="I190" s="18" t="s">
        <v>2632</v>
      </c>
      <c r="J190" s="18" t="s">
        <v>2631</v>
      </c>
      <c r="K190" s="124" t="s">
        <v>8245</v>
      </c>
      <c r="L190" s="124" t="s">
        <v>2918</v>
      </c>
    </row>
    <row r="191" spans="1:12" x14ac:dyDescent="0.25">
      <c r="A191" s="91" t="s">
        <v>8532</v>
      </c>
      <c r="B191" s="18" t="s">
        <v>7937</v>
      </c>
      <c r="C191" s="18" t="s">
        <v>7785</v>
      </c>
      <c r="D191" s="18" t="s">
        <v>9102</v>
      </c>
      <c r="E191" s="21">
        <v>44133</v>
      </c>
      <c r="F191" s="80" t="s">
        <v>522</v>
      </c>
      <c r="G191" s="18" t="s">
        <v>554</v>
      </c>
      <c r="H191" s="24" t="s">
        <v>2631</v>
      </c>
      <c r="I191" s="18" t="s">
        <v>7328</v>
      </c>
      <c r="J191" s="18" t="s">
        <v>2631</v>
      </c>
      <c r="K191" s="124" t="s">
        <v>8245</v>
      </c>
      <c r="L191" s="124" t="s">
        <v>2918</v>
      </c>
    </row>
    <row r="192" spans="1:12" x14ac:dyDescent="0.25">
      <c r="A192" s="91" t="s">
        <v>8533</v>
      </c>
      <c r="B192" s="18" t="s">
        <v>7921</v>
      </c>
      <c r="C192" s="18" t="s">
        <v>2715</v>
      </c>
      <c r="D192" s="18" t="s">
        <v>9103</v>
      </c>
      <c r="E192" s="21">
        <v>44133</v>
      </c>
      <c r="F192" s="80" t="s">
        <v>522</v>
      </c>
      <c r="G192" s="18" t="s">
        <v>554</v>
      </c>
      <c r="H192" s="24" t="s">
        <v>2631</v>
      </c>
      <c r="I192" s="18" t="s">
        <v>2641</v>
      </c>
      <c r="J192" s="18" t="s">
        <v>2631</v>
      </c>
      <c r="K192" s="124" t="s">
        <v>8245</v>
      </c>
      <c r="L192" s="124" t="s">
        <v>2918</v>
      </c>
    </row>
    <row r="193" spans="1:12" x14ac:dyDescent="0.25">
      <c r="A193" s="91" t="s">
        <v>8534</v>
      </c>
      <c r="B193" s="18" t="s">
        <v>7905</v>
      </c>
      <c r="C193" s="18" t="s">
        <v>229</v>
      </c>
      <c r="D193" s="18" t="s">
        <v>9104</v>
      </c>
      <c r="E193" s="21">
        <v>44133</v>
      </c>
      <c r="F193" s="80" t="s">
        <v>522</v>
      </c>
      <c r="G193" s="18" t="s">
        <v>554</v>
      </c>
      <c r="H193" s="24" t="s">
        <v>2631</v>
      </c>
      <c r="I193" s="18" t="s">
        <v>2632</v>
      </c>
      <c r="J193" s="18" t="s">
        <v>2631</v>
      </c>
      <c r="K193" s="124" t="s">
        <v>8245</v>
      </c>
      <c r="L193" s="124" t="s">
        <v>2918</v>
      </c>
    </row>
    <row r="194" spans="1:12" x14ac:dyDescent="0.25">
      <c r="A194" s="91" t="s">
        <v>8803</v>
      </c>
      <c r="B194" s="18" t="s">
        <v>7936</v>
      </c>
      <c r="C194" s="18" t="s">
        <v>7780</v>
      </c>
      <c r="D194" s="18" t="s">
        <v>9105</v>
      </c>
      <c r="E194" s="21">
        <v>44133</v>
      </c>
      <c r="F194" s="80" t="s">
        <v>522</v>
      </c>
      <c r="G194" s="18" t="s">
        <v>554</v>
      </c>
      <c r="H194" s="24" t="s">
        <v>2631</v>
      </c>
      <c r="I194" s="18" t="s">
        <v>7328</v>
      </c>
      <c r="J194" s="18" t="s">
        <v>2631</v>
      </c>
      <c r="K194" s="124" t="s">
        <v>8245</v>
      </c>
      <c r="L194" s="124" t="s">
        <v>2918</v>
      </c>
    </row>
    <row r="195" spans="1:12" x14ac:dyDescent="0.25">
      <c r="A195" s="91" t="s">
        <v>8804</v>
      </c>
      <c r="B195" s="18" t="s">
        <v>7903</v>
      </c>
      <c r="C195" s="18" t="s">
        <v>229</v>
      </c>
      <c r="D195" s="18" t="s">
        <v>9106</v>
      </c>
      <c r="E195" s="21">
        <v>44133</v>
      </c>
      <c r="F195" s="80" t="s">
        <v>522</v>
      </c>
      <c r="G195" s="18" t="s">
        <v>554</v>
      </c>
      <c r="H195" s="24" t="s">
        <v>2631</v>
      </c>
      <c r="I195" s="18" t="s">
        <v>2632</v>
      </c>
      <c r="J195" s="18" t="s">
        <v>2631</v>
      </c>
      <c r="K195" s="124" t="s">
        <v>8245</v>
      </c>
      <c r="L195" s="124" t="s">
        <v>2918</v>
      </c>
    </row>
    <row r="196" spans="1:12" x14ac:dyDescent="0.25">
      <c r="A196" s="91" t="s">
        <v>8805</v>
      </c>
      <c r="B196" s="18" t="s">
        <v>7904</v>
      </c>
      <c r="C196" s="18" t="s">
        <v>229</v>
      </c>
      <c r="D196" s="18" t="s">
        <v>9107</v>
      </c>
      <c r="E196" s="21">
        <v>44133</v>
      </c>
      <c r="F196" s="80" t="s">
        <v>522</v>
      </c>
      <c r="G196" s="18" t="s">
        <v>554</v>
      </c>
      <c r="H196" s="24" t="s">
        <v>2631</v>
      </c>
      <c r="I196" s="18" t="s">
        <v>2632</v>
      </c>
      <c r="J196" s="18" t="s">
        <v>2631</v>
      </c>
      <c r="K196" s="124" t="s">
        <v>8245</v>
      </c>
      <c r="L196" s="124" t="s">
        <v>2918</v>
      </c>
    </row>
    <row r="197" spans="1:12" x14ac:dyDescent="0.25">
      <c r="A197" s="91" t="s">
        <v>8535</v>
      </c>
      <c r="B197" s="18" t="s">
        <v>7935</v>
      </c>
      <c r="C197" s="18" t="s">
        <v>7851</v>
      </c>
      <c r="D197" s="18" t="s">
        <v>9108</v>
      </c>
      <c r="E197" s="21">
        <v>44133</v>
      </c>
      <c r="F197" s="80" t="s">
        <v>522</v>
      </c>
      <c r="G197" s="18" t="s">
        <v>554</v>
      </c>
      <c r="H197" s="24" t="s">
        <v>2631</v>
      </c>
      <c r="I197" s="18" t="s">
        <v>7328</v>
      </c>
      <c r="J197" s="18" t="s">
        <v>2631</v>
      </c>
      <c r="K197" s="124" t="s">
        <v>8245</v>
      </c>
      <c r="L197" s="124" t="s">
        <v>2918</v>
      </c>
    </row>
    <row r="198" spans="1:12" x14ac:dyDescent="0.25">
      <c r="A198" s="91" t="s">
        <v>8536</v>
      </c>
      <c r="B198" s="18" t="s">
        <v>7931</v>
      </c>
      <c r="C198" s="18" t="s">
        <v>2810</v>
      </c>
      <c r="D198" s="18" t="s">
        <v>9109</v>
      </c>
      <c r="E198" s="21">
        <v>44133</v>
      </c>
      <c r="F198" s="80" t="s">
        <v>522</v>
      </c>
      <c r="G198" s="18" t="s">
        <v>554</v>
      </c>
      <c r="H198" s="24" t="s">
        <v>2631</v>
      </c>
      <c r="I198" s="18" t="s">
        <v>2793</v>
      </c>
      <c r="J198" s="18" t="s">
        <v>2631</v>
      </c>
      <c r="K198" s="124" t="s">
        <v>8245</v>
      </c>
      <c r="L198" s="124" t="s">
        <v>2918</v>
      </c>
    </row>
    <row r="199" spans="1:12" x14ac:dyDescent="0.25">
      <c r="A199" s="91" t="s">
        <v>8537</v>
      </c>
      <c r="B199" s="18" t="s">
        <v>7912</v>
      </c>
      <c r="C199" s="18" t="s">
        <v>2676</v>
      </c>
      <c r="D199" s="18" t="s">
        <v>9110</v>
      </c>
      <c r="E199" s="21">
        <v>44133</v>
      </c>
      <c r="F199" s="80" t="s">
        <v>522</v>
      </c>
      <c r="G199" s="18" t="s">
        <v>554</v>
      </c>
      <c r="H199" s="24" t="s">
        <v>2631</v>
      </c>
      <c r="I199" s="18" t="s">
        <v>2678</v>
      </c>
      <c r="J199" s="18" t="s">
        <v>2631</v>
      </c>
      <c r="K199" s="124" t="s">
        <v>8245</v>
      </c>
      <c r="L199" s="124" t="s">
        <v>2918</v>
      </c>
    </row>
    <row r="200" spans="1:12" x14ac:dyDescent="0.25">
      <c r="A200" s="91" t="s">
        <v>8538</v>
      </c>
      <c r="B200" s="18" t="s">
        <v>7938</v>
      </c>
      <c r="C200" s="18" t="s">
        <v>7852</v>
      </c>
      <c r="D200" s="18" t="s">
        <v>9111</v>
      </c>
      <c r="E200" s="21">
        <v>44133</v>
      </c>
      <c r="F200" s="80" t="s">
        <v>522</v>
      </c>
      <c r="G200" s="18" t="s">
        <v>554</v>
      </c>
      <c r="H200" s="24" t="s">
        <v>2631</v>
      </c>
      <c r="I200" s="18" t="s">
        <v>7328</v>
      </c>
      <c r="J200" s="18" t="s">
        <v>2631</v>
      </c>
      <c r="K200" s="124" t="s">
        <v>8245</v>
      </c>
      <c r="L200" s="124" t="s">
        <v>2918</v>
      </c>
    </row>
    <row r="201" spans="1:12" x14ac:dyDescent="0.25">
      <c r="A201" s="91" t="s">
        <v>8539</v>
      </c>
      <c r="B201" s="18" t="s">
        <v>7918</v>
      </c>
      <c r="C201" s="18" t="s">
        <v>2672</v>
      </c>
      <c r="D201" s="18" t="s">
        <v>9112</v>
      </c>
      <c r="E201" s="21">
        <v>44133</v>
      </c>
      <c r="F201" s="80" t="s">
        <v>522</v>
      </c>
      <c r="G201" s="18" t="s">
        <v>554</v>
      </c>
      <c r="H201" s="24" t="s">
        <v>2631</v>
      </c>
      <c r="I201" s="18" t="s">
        <v>2644</v>
      </c>
      <c r="J201" s="18" t="s">
        <v>2631</v>
      </c>
      <c r="K201" s="124" t="s">
        <v>8245</v>
      </c>
      <c r="L201" s="124" t="s">
        <v>2918</v>
      </c>
    </row>
    <row r="202" spans="1:12" x14ac:dyDescent="0.25">
      <c r="A202" s="91" t="s">
        <v>8540</v>
      </c>
      <c r="B202" s="18" t="s">
        <v>7913</v>
      </c>
      <c r="C202" s="18" t="s">
        <v>2676</v>
      </c>
      <c r="D202" s="18" t="s">
        <v>9113</v>
      </c>
      <c r="E202" s="21">
        <v>44133</v>
      </c>
      <c r="F202" s="80" t="s">
        <v>522</v>
      </c>
      <c r="G202" s="18" t="s">
        <v>554</v>
      </c>
      <c r="H202" s="24" t="s">
        <v>2631</v>
      </c>
      <c r="I202" s="18" t="s">
        <v>2678</v>
      </c>
      <c r="J202" s="18" t="s">
        <v>2631</v>
      </c>
      <c r="K202" s="124" t="s">
        <v>8245</v>
      </c>
      <c r="L202" s="124" t="s">
        <v>2918</v>
      </c>
    </row>
    <row r="203" spans="1:12" x14ac:dyDescent="0.25">
      <c r="A203" s="91" t="s">
        <v>8541</v>
      </c>
      <c r="B203" s="18" t="s">
        <v>7899</v>
      </c>
      <c r="C203" s="18" t="s">
        <v>2865</v>
      </c>
      <c r="D203" s="18" t="s">
        <v>9114</v>
      </c>
      <c r="E203" s="21">
        <v>44133</v>
      </c>
      <c r="F203" s="80" t="s">
        <v>522</v>
      </c>
      <c r="G203" s="18" t="s">
        <v>554</v>
      </c>
      <c r="H203" s="24" t="s">
        <v>2631</v>
      </c>
      <c r="I203" s="18" t="s">
        <v>2829</v>
      </c>
      <c r="J203" s="18" t="s">
        <v>2631</v>
      </c>
      <c r="K203" s="124" t="s">
        <v>8245</v>
      </c>
      <c r="L203" s="124" t="s">
        <v>2918</v>
      </c>
    </row>
    <row r="204" spans="1:12" x14ac:dyDescent="0.25">
      <c r="A204" s="91" t="s">
        <v>8542</v>
      </c>
      <c r="B204" s="18" t="s">
        <v>7928</v>
      </c>
      <c r="C204" s="18" t="s">
        <v>2820</v>
      </c>
      <c r="D204" s="18" t="s">
        <v>9115</v>
      </c>
      <c r="E204" s="21">
        <v>44133</v>
      </c>
      <c r="F204" s="80" t="s">
        <v>522</v>
      </c>
      <c r="G204" s="18" t="s">
        <v>554</v>
      </c>
      <c r="H204" s="24" t="s">
        <v>2631</v>
      </c>
      <c r="I204" s="18" t="s">
        <v>2793</v>
      </c>
      <c r="J204" s="18" t="s">
        <v>2631</v>
      </c>
      <c r="K204" s="124" t="s">
        <v>8245</v>
      </c>
      <c r="L204" s="124" t="s">
        <v>2918</v>
      </c>
    </row>
    <row r="205" spans="1:12" x14ac:dyDescent="0.25">
      <c r="A205" s="91" t="s">
        <v>8582</v>
      </c>
      <c r="B205" s="18" t="s">
        <v>7929</v>
      </c>
      <c r="C205" s="18" t="s">
        <v>2810</v>
      </c>
      <c r="D205" s="18" t="s">
        <v>9116</v>
      </c>
      <c r="E205" s="21">
        <v>44133</v>
      </c>
      <c r="F205" s="80" t="s">
        <v>522</v>
      </c>
      <c r="G205" s="18" t="s">
        <v>554</v>
      </c>
      <c r="H205" s="24" t="s">
        <v>2631</v>
      </c>
      <c r="I205" s="18" t="s">
        <v>2793</v>
      </c>
      <c r="J205" s="18" t="s">
        <v>2631</v>
      </c>
      <c r="K205" s="124" t="s">
        <v>8245</v>
      </c>
      <c r="L205" s="124" t="s">
        <v>2918</v>
      </c>
    </row>
    <row r="206" spans="1:12" x14ac:dyDescent="0.25">
      <c r="A206" s="91" t="s">
        <v>8824</v>
      </c>
      <c r="B206" s="18" t="s">
        <v>7933</v>
      </c>
      <c r="C206" s="18" t="s">
        <v>2693</v>
      </c>
      <c r="D206" s="18" t="s">
        <v>9117</v>
      </c>
      <c r="E206" s="21">
        <v>44133</v>
      </c>
      <c r="F206" s="80" t="s">
        <v>522</v>
      </c>
      <c r="G206" s="18" t="s">
        <v>554</v>
      </c>
      <c r="H206" s="24" t="s">
        <v>2631</v>
      </c>
      <c r="I206" s="18" t="s">
        <v>2695</v>
      </c>
      <c r="J206" s="18" t="s">
        <v>2631</v>
      </c>
      <c r="K206" s="124" t="s">
        <v>8245</v>
      </c>
      <c r="L206" s="124" t="s">
        <v>2918</v>
      </c>
    </row>
    <row r="207" spans="1:12" x14ac:dyDescent="0.25">
      <c r="A207" s="91" t="s">
        <v>8825</v>
      </c>
      <c r="B207" s="18" t="s">
        <v>7919</v>
      </c>
      <c r="C207" s="18" t="s">
        <v>2672</v>
      </c>
      <c r="D207" s="18" t="s">
        <v>9118</v>
      </c>
      <c r="E207" s="21">
        <v>44133</v>
      </c>
      <c r="F207" s="80" t="s">
        <v>522</v>
      </c>
      <c r="G207" s="18" t="s">
        <v>554</v>
      </c>
      <c r="H207" s="24" t="s">
        <v>2631</v>
      </c>
      <c r="I207" s="18" t="s">
        <v>2644</v>
      </c>
      <c r="J207" s="18" t="s">
        <v>2631</v>
      </c>
      <c r="K207" s="124" t="s">
        <v>8245</v>
      </c>
      <c r="L207" s="124" t="s">
        <v>2918</v>
      </c>
    </row>
    <row r="208" spans="1:12" x14ac:dyDescent="0.25">
      <c r="A208" s="91" t="s">
        <v>8826</v>
      </c>
      <c r="B208" s="18" t="s">
        <v>7917</v>
      </c>
      <c r="C208" s="18" t="s">
        <v>2672</v>
      </c>
      <c r="D208" s="18" t="s">
        <v>9119</v>
      </c>
      <c r="E208" s="21">
        <v>44133</v>
      </c>
      <c r="F208" s="80" t="s">
        <v>522</v>
      </c>
      <c r="G208" s="18" t="s">
        <v>554</v>
      </c>
      <c r="H208" s="24" t="s">
        <v>2631</v>
      </c>
      <c r="I208" s="18" t="s">
        <v>2644</v>
      </c>
      <c r="J208" s="18" t="s">
        <v>2631</v>
      </c>
      <c r="K208" s="124" t="s">
        <v>8245</v>
      </c>
      <c r="L208" s="124" t="s">
        <v>2918</v>
      </c>
    </row>
    <row r="209" spans="1:33" x14ac:dyDescent="0.25">
      <c r="A209" s="91" t="s">
        <v>8543</v>
      </c>
      <c r="B209" s="18" t="s">
        <v>7910</v>
      </c>
      <c r="C209" s="18" t="s">
        <v>2636</v>
      </c>
      <c r="D209" s="18" t="s">
        <v>9120</v>
      </c>
      <c r="E209" s="21">
        <v>44133</v>
      </c>
      <c r="F209" s="80" t="s">
        <v>522</v>
      </c>
      <c r="G209" s="18" t="s">
        <v>554</v>
      </c>
      <c r="H209" s="24" t="s">
        <v>2631</v>
      </c>
      <c r="I209" s="18" t="s">
        <v>2638</v>
      </c>
      <c r="J209" s="18" t="s">
        <v>2631</v>
      </c>
      <c r="K209" s="124" t="s">
        <v>8245</v>
      </c>
      <c r="L209" s="124" t="s">
        <v>2918</v>
      </c>
      <c r="AG209" s="17"/>
    </row>
    <row r="210" spans="1:33" x14ac:dyDescent="0.25">
      <c r="A210" s="91" t="s">
        <v>8544</v>
      </c>
      <c r="B210" s="18" t="s">
        <v>7930</v>
      </c>
      <c r="C210" s="18" t="s">
        <v>2810</v>
      </c>
      <c r="D210" s="18" t="s">
        <v>9121</v>
      </c>
      <c r="E210" s="21">
        <v>44133</v>
      </c>
      <c r="F210" s="80" t="s">
        <v>522</v>
      </c>
      <c r="G210" s="18" t="s">
        <v>554</v>
      </c>
      <c r="H210" s="24" t="s">
        <v>2631</v>
      </c>
      <c r="I210" s="18" t="s">
        <v>2793</v>
      </c>
      <c r="J210" s="18" t="s">
        <v>2631</v>
      </c>
      <c r="K210" s="124" t="s">
        <v>8245</v>
      </c>
      <c r="L210" s="124" t="s">
        <v>2918</v>
      </c>
      <c r="AG210" s="17"/>
    </row>
    <row r="211" spans="1:33" x14ac:dyDescent="0.25">
      <c r="A211" s="91" t="s">
        <v>8545</v>
      </c>
      <c r="B211" s="18" t="s">
        <v>7909</v>
      </c>
      <c r="C211" s="18" t="s">
        <v>2636</v>
      </c>
      <c r="D211" s="18" t="s">
        <v>9122</v>
      </c>
      <c r="E211" s="21">
        <v>44133</v>
      </c>
      <c r="F211" s="80" t="s">
        <v>522</v>
      </c>
      <c r="G211" s="18" t="s">
        <v>554</v>
      </c>
      <c r="H211" s="24" t="s">
        <v>2631</v>
      </c>
      <c r="I211" s="18" t="s">
        <v>2638</v>
      </c>
      <c r="J211" s="18" t="s">
        <v>2631</v>
      </c>
      <c r="K211" s="124" t="s">
        <v>8245</v>
      </c>
      <c r="L211" s="124" t="s">
        <v>2918</v>
      </c>
    </row>
    <row r="212" spans="1:33" x14ac:dyDescent="0.25">
      <c r="A212" s="91" t="s">
        <v>8546</v>
      </c>
      <c r="B212" s="18" t="s">
        <v>7898</v>
      </c>
      <c r="C212" s="18" t="s">
        <v>2863</v>
      </c>
      <c r="D212" s="18" t="s">
        <v>9123</v>
      </c>
      <c r="E212" s="21">
        <v>44133</v>
      </c>
      <c r="F212" s="80" t="s">
        <v>522</v>
      </c>
      <c r="G212" s="18" t="s">
        <v>554</v>
      </c>
      <c r="H212" s="24" t="s">
        <v>2631</v>
      </c>
      <c r="I212" s="18" t="s">
        <v>2829</v>
      </c>
      <c r="J212" s="18" t="s">
        <v>2631</v>
      </c>
      <c r="K212" s="124" t="s">
        <v>8245</v>
      </c>
      <c r="L212" s="124" t="s">
        <v>2918</v>
      </c>
    </row>
    <row r="213" spans="1:33" x14ac:dyDescent="0.25">
      <c r="A213" s="91" t="s">
        <v>8547</v>
      </c>
      <c r="B213" s="18" t="s">
        <v>7892</v>
      </c>
      <c r="C213" s="18" t="s">
        <v>2649</v>
      </c>
      <c r="D213" s="18" t="s">
        <v>9124</v>
      </c>
      <c r="E213" s="21">
        <v>44133</v>
      </c>
      <c r="F213" s="80" t="s">
        <v>522</v>
      </c>
      <c r="G213" s="18" t="s">
        <v>554</v>
      </c>
      <c r="H213" s="24" t="s">
        <v>2631</v>
      </c>
      <c r="I213" s="18" t="s">
        <v>2650</v>
      </c>
      <c r="J213" s="18" t="s">
        <v>2631</v>
      </c>
      <c r="K213" s="124" t="s">
        <v>8245</v>
      </c>
      <c r="L213" s="124" t="s">
        <v>2918</v>
      </c>
    </row>
    <row r="214" spans="1:33" x14ac:dyDescent="0.25">
      <c r="A214" s="91" t="s">
        <v>8548</v>
      </c>
      <c r="B214" s="18" t="s">
        <v>7926</v>
      </c>
      <c r="C214" s="18" t="s">
        <v>283</v>
      </c>
      <c r="D214" s="18" t="s">
        <v>9125</v>
      </c>
      <c r="E214" s="21">
        <v>44133</v>
      </c>
      <c r="F214" s="80" t="s">
        <v>522</v>
      </c>
      <c r="G214" s="18" t="s">
        <v>554</v>
      </c>
      <c r="H214" s="24" t="s">
        <v>2631</v>
      </c>
      <c r="I214" s="18" t="s">
        <v>2697</v>
      </c>
      <c r="J214" s="18" t="s">
        <v>2631</v>
      </c>
      <c r="K214" s="124" t="s">
        <v>8245</v>
      </c>
      <c r="L214" s="124" t="s">
        <v>2918</v>
      </c>
    </row>
    <row r="215" spans="1:33" x14ac:dyDescent="0.25">
      <c r="A215" s="91" t="s">
        <v>8549</v>
      </c>
      <c r="B215" s="18" t="s">
        <v>7907</v>
      </c>
      <c r="C215" s="18" t="s">
        <v>2679</v>
      </c>
      <c r="D215" s="18" t="s">
        <v>9126</v>
      </c>
      <c r="E215" s="21">
        <v>44133</v>
      </c>
      <c r="F215" s="80" t="s">
        <v>522</v>
      </c>
      <c r="G215" s="18" t="s">
        <v>554</v>
      </c>
      <c r="H215" s="24" t="s">
        <v>2631</v>
      </c>
      <c r="I215" s="18" t="s">
        <v>545</v>
      </c>
      <c r="J215" s="18" t="s">
        <v>2631</v>
      </c>
      <c r="K215" s="124" t="s">
        <v>8245</v>
      </c>
      <c r="L215" s="124" t="s">
        <v>2918</v>
      </c>
    </row>
    <row r="216" spans="1:33" x14ac:dyDescent="0.25">
      <c r="A216" s="91" t="s">
        <v>8550</v>
      </c>
      <c r="B216" s="18" t="s">
        <v>7893</v>
      </c>
      <c r="C216" s="18" t="s">
        <v>2649</v>
      </c>
      <c r="D216" s="18" t="s">
        <v>9127</v>
      </c>
      <c r="E216" s="21">
        <v>44133</v>
      </c>
      <c r="F216" s="80" t="s">
        <v>522</v>
      </c>
      <c r="G216" s="18" t="s">
        <v>554</v>
      </c>
      <c r="H216" s="24" t="s">
        <v>2631</v>
      </c>
      <c r="I216" s="18" t="s">
        <v>2650</v>
      </c>
      <c r="J216" s="18" t="s">
        <v>2631</v>
      </c>
      <c r="K216" s="124" t="s">
        <v>8245</v>
      </c>
      <c r="L216" s="124" t="s">
        <v>2918</v>
      </c>
    </row>
    <row r="217" spans="1:33" x14ac:dyDescent="0.25">
      <c r="A217" s="91" t="s">
        <v>8583</v>
      </c>
      <c r="B217" s="18" t="s">
        <v>7656</v>
      </c>
      <c r="C217" s="18" t="s">
        <v>2693</v>
      </c>
      <c r="D217" s="18" t="s">
        <v>7814</v>
      </c>
      <c r="E217" s="21">
        <v>44133</v>
      </c>
      <c r="F217" s="80" t="s">
        <v>522</v>
      </c>
      <c r="G217" s="18" t="s">
        <v>554</v>
      </c>
      <c r="H217" s="24" t="s">
        <v>2631</v>
      </c>
      <c r="I217" s="18" t="s">
        <v>2695</v>
      </c>
      <c r="J217" s="18" t="s">
        <v>2631</v>
      </c>
      <c r="K217" s="124" t="s">
        <v>8245</v>
      </c>
      <c r="L217" s="124" t="s">
        <v>8240</v>
      </c>
    </row>
    <row r="218" spans="1:33" x14ac:dyDescent="0.25">
      <c r="A218" s="91" t="s">
        <v>8845</v>
      </c>
      <c r="B218" s="18" t="s">
        <v>7915</v>
      </c>
      <c r="C218" s="18" t="s">
        <v>62</v>
      </c>
      <c r="D218" s="18" t="s">
        <v>9128</v>
      </c>
      <c r="E218" s="21">
        <v>44133</v>
      </c>
      <c r="F218" s="80" t="s">
        <v>522</v>
      </c>
      <c r="G218" s="18" t="s">
        <v>554</v>
      </c>
      <c r="H218" s="24" t="s">
        <v>2631</v>
      </c>
      <c r="I218" s="18" t="s">
        <v>2683</v>
      </c>
      <c r="J218" s="18" t="s">
        <v>2631</v>
      </c>
      <c r="K218" s="124" t="s">
        <v>8245</v>
      </c>
      <c r="L218" s="124" t="s">
        <v>2918</v>
      </c>
    </row>
    <row r="219" spans="1:33" x14ac:dyDescent="0.25">
      <c r="A219" s="91" t="s">
        <v>8551</v>
      </c>
      <c r="B219" s="18" t="s">
        <v>7876</v>
      </c>
      <c r="C219" s="18" t="s">
        <v>8017</v>
      </c>
      <c r="D219" s="18" t="s">
        <v>8018</v>
      </c>
      <c r="E219" s="21">
        <v>44133</v>
      </c>
      <c r="F219" s="80" t="s">
        <v>522</v>
      </c>
      <c r="G219" s="18" t="s">
        <v>554</v>
      </c>
      <c r="H219" s="24" t="s">
        <v>2631</v>
      </c>
      <c r="I219" s="18" t="s">
        <v>8005</v>
      </c>
      <c r="J219" s="18" t="s">
        <v>2631</v>
      </c>
      <c r="K219" s="124" t="s">
        <v>8245</v>
      </c>
      <c r="L219" s="124" t="s">
        <v>8328</v>
      </c>
    </row>
    <row r="220" spans="1:33" x14ac:dyDescent="0.25">
      <c r="A220" s="91" t="s">
        <v>8552</v>
      </c>
      <c r="B220" s="18" t="s">
        <v>7758</v>
      </c>
      <c r="C220" s="18" t="s">
        <v>2676</v>
      </c>
      <c r="D220" s="18" t="s">
        <v>7969</v>
      </c>
      <c r="E220" s="21">
        <v>44133</v>
      </c>
      <c r="F220" s="80" t="s">
        <v>522</v>
      </c>
      <c r="G220" s="18" t="s">
        <v>554</v>
      </c>
      <c r="H220" s="24" t="s">
        <v>2631</v>
      </c>
      <c r="I220" s="18" t="s">
        <v>2678</v>
      </c>
      <c r="J220" s="18" t="s">
        <v>2631</v>
      </c>
      <c r="K220" s="124" t="s">
        <v>8245</v>
      </c>
      <c r="L220" s="124" t="s">
        <v>8241</v>
      </c>
    </row>
    <row r="221" spans="1:33" x14ac:dyDescent="0.25">
      <c r="A221" s="91" t="s">
        <v>8553</v>
      </c>
      <c r="B221" s="18" t="s">
        <v>7756</v>
      </c>
      <c r="C221" s="18" t="s">
        <v>2676</v>
      </c>
      <c r="D221" s="18" t="s">
        <v>7961</v>
      </c>
      <c r="E221" s="21">
        <v>44133</v>
      </c>
      <c r="F221" s="80" t="s">
        <v>522</v>
      </c>
      <c r="G221" s="18" t="s">
        <v>554</v>
      </c>
      <c r="H221" s="24" t="s">
        <v>2631</v>
      </c>
      <c r="I221" s="18" t="s">
        <v>2678</v>
      </c>
      <c r="J221" s="18" t="s">
        <v>2631</v>
      </c>
      <c r="K221" s="124" t="s">
        <v>8245</v>
      </c>
      <c r="L221" s="124" t="s">
        <v>8241</v>
      </c>
    </row>
    <row r="222" spans="1:33" x14ac:dyDescent="0.25">
      <c r="A222" s="91" t="s">
        <v>8554</v>
      </c>
      <c r="B222" s="18" t="s">
        <v>7764</v>
      </c>
      <c r="C222" s="18" t="s">
        <v>2693</v>
      </c>
      <c r="D222" s="18" t="s">
        <v>7955</v>
      </c>
      <c r="E222" s="21">
        <v>44133</v>
      </c>
      <c r="F222" s="80" t="s">
        <v>522</v>
      </c>
      <c r="G222" s="18" t="s">
        <v>554</v>
      </c>
      <c r="H222" s="24" t="s">
        <v>2631</v>
      </c>
      <c r="I222" s="18" t="s">
        <v>2695</v>
      </c>
      <c r="J222" s="18" t="s">
        <v>2631</v>
      </c>
      <c r="K222" s="124" t="s">
        <v>8245</v>
      </c>
      <c r="L222" s="124" t="s">
        <v>8241</v>
      </c>
    </row>
    <row r="223" spans="1:33" x14ac:dyDescent="0.25">
      <c r="A223" s="91" t="s">
        <v>8555</v>
      </c>
      <c r="B223" s="18" t="s">
        <v>7761</v>
      </c>
      <c r="C223" s="18" t="s">
        <v>2693</v>
      </c>
      <c r="D223" s="18" t="s">
        <v>7959</v>
      </c>
      <c r="E223" s="21">
        <v>44133</v>
      </c>
      <c r="F223" s="80" t="s">
        <v>522</v>
      </c>
      <c r="G223" s="18" t="s">
        <v>554</v>
      </c>
      <c r="H223" s="24" t="s">
        <v>2631</v>
      </c>
      <c r="I223" s="18" t="s">
        <v>2695</v>
      </c>
      <c r="J223" s="18" t="s">
        <v>2631</v>
      </c>
      <c r="K223" s="124" t="s">
        <v>8245</v>
      </c>
      <c r="L223" s="124" t="s">
        <v>8241</v>
      </c>
    </row>
    <row r="224" spans="1:33" ht="15" customHeight="1" x14ac:dyDescent="0.25">
      <c r="A224" s="91" t="s">
        <v>8556</v>
      </c>
      <c r="B224" s="18" t="s">
        <v>7749</v>
      </c>
      <c r="C224" s="18" t="s">
        <v>7334</v>
      </c>
      <c r="D224" s="18" t="s">
        <v>7957</v>
      </c>
      <c r="E224" s="21">
        <v>44133</v>
      </c>
      <c r="F224" s="80" t="s">
        <v>522</v>
      </c>
      <c r="G224" s="18" t="s">
        <v>554</v>
      </c>
      <c r="H224" s="24" t="s">
        <v>2631</v>
      </c>
      <c r="I224" s="18" t="s">
        <v>7336</v>
      </c>
      <c r="J224" s="18" t="s">
        <v>2631</v>
      </c>
      <c r="K224" s="124" t="s">
        <v>8245</v>
      </c>
      <c r="L224" s="124" t="s">
        <v>8241</v>
      </c>
    </row>
    <row r="225" spans="1:35" x14ac:dyDescent="0.25">
      <c r="A225" s="91" t="s">
        <v>8584</v>
      </c>
      <c r="B225" s="18" t="s">
        <v>7875</v>
      </c>
      <c r="C225" s="18" t="s">
        <v>8003</v>
      </c>
      <c r="D225" s="18" t="s">
        <v>8004</v>
      </c>
      <c r="E225" s="21">
        <v>44133</v>
      </c>
      <c r="F225" s="80" t="s">
        <v>522</v>
      </c>
      <c r="G225" s="18" t="s">
        <v>554</v>
      </c>
      <c r="H225" s="24" t="s">
        <v>2631</v>
      </c>
      <c r="I225" s="18" t="s">
        <v>8005</v>
      </c>
      <c r="J225" s="18" t="s">
        <v>2631</v>
      </c>
      <c r="K225" s="124" t="s">
        <v>8245</v>
      </c>
      <c r="L225" s="124" t="s">
        <v>8328</v>
      </c>
    </row>
    <row r="226" spans="1:35" x14ac:dyDescent="0.25">
      <c r="A226" s="91" t="s">
        <v>8585</v>
      </c>
      <c r="B226" s="18" t="s">
        <v>7871</v>
      </c>
      <c r="C226" s="18" t="s">
        <v>8006</v>
      </c>
      <c r="D226" s="18" t="s">
        <v>8007</v>
      </c>
      <c r="E226" s="21">
        <v>44133</v>
      </c>
      <c r="F226" s="80" t="s">
        <v>522</v>
      </c>
      <c r="G226" s="18" t="s">
        <v>554</v>
      </c>
      <c r="H226" s="24" t="s">
        <v>2631</v>
      </c>
      <c r="I226" s="18" t="s">
        <v>8002</v>
      </c>
      <c r="J226" s="18" t="s">
        <v>2631</v>
      </c>
      <c r="K226" s="124" t="s">
        <v>8245</v>
      </c>
      <c r="L226" s="124" t="s">
        <v>8328</v>
      </c>
    </row>
    <row r="227" spans="1:35" x14ac:dyDescent="0.25">
      <c r="A227" s="91" t="s">
        <v>8557</v>
      </c>
      <c r="B227" s="18" t="s">
        <v>7860</v>
      </c>
      <c r="C227" s="18" t="s">
        <v>7998</v>
      </c>
      <c r="D227" s="18" t="s">
        <v>7999</v>
      </c>
      <c r="E227" s="21">
        <v>44133</v>
      </c>
      <c r="F227" s="80" t="s">
        <v>522</v>
      </c>
      <c r="G227" s="18" t="s">
        <v>554</v>
      </c>
      <c r="H227" s="24" t="s">
        <v>2631</v>
      </c>
      <c r="I227" s="18" t="s">
        <v>7983</v>
      </c>
      <c r="J227" s="18" t="s">
        <v>2631</v>
      </c>
      <c r="K227" s="124" t="s">
        <v>8245</v>
      </c>
      <c r="L227" s="124" t="s">
        <v>8328</v>
      </c>
    </row>
    <row r="228" spans="1:35" x14ac:dyDescent="0.25">
      <c r="A228" s="91" t="s">
        <v>8558</v>
      </c>
      <c r="B228" s="18" t="s">
        <v>7867</v>
      </c>
      <c r="C228" s="18" t="s">
        <v>8008</v>
      </c>
      <c r="D228" s="18" t="s">
        <v>8009</v>
      </c>
      <c r="E228" s="21">
        <v>44133</v>
      </c>
      <c r="F228" s="80" t="s">
        <v>522</v>
      </c>
      <c r="G228" s="18" t="s">
        <v>554</v>
      </c>
      <c r="H228" s="24" t="s">
        <v>2631</v>
      </c>
      <c r="I228" s="18" t="s">
        <v>8002</v>
      </c>
      <c r="J228" s="18" t="s">
        <v>2631</v>
      </c>
      <c r="K228" s="124" t="s">
        <v>8245</v>
      </c>
      <c r="L228" s="124" t="s">
        <v>8328</v>
      </c>
    </row>
    <row r="229" spans="1:35" x14ac:dyDescent="0.25">
      <c r="A229" s="91" t="s">
        <v>8559</v>
      </c>
      <c r="B229" s="18" t="s">
        <v>7858</v>
      </c>
      <c r="C229" s="18" t="s">
        <v>7992</v>
      </c>
      <c r="D229" s="18" t="s">
        <v>7993</v>
      </c>
      <c r="E229" s="21">
        <v>44133</v>
      </c>
      <c r="F229" s="80" t="s">
        <v>522</v>
      </c>
      <c r="G229" s="18" t="s">
        <v>554</v>
      </c>
      <c r="H229" s="24" t="s">
        <v>2631</v>
      </c>
      <c r="I229" s="18" t="s">
        <v>7983</v>
      </c>
      <c r="J229" s="18" t="s">
        <v>2631</v>
      </c>
      <c r="K229" s="124" t="s">
        <v>8245</v>
      </c>
      <c r="L229" s="124" t="s">
        <v>8328</v>
      </c>
    </row>
    <row r="230" spans="1:35" x14ac:dyDescent="0.25">
      <c r="A230" s="91" t="s">
        <v>8560</v>
      </c>
      <c r="B230" s="18" t="s">
        <v>7859</v>
      </c>
      <c r="C230" s="18" t="s">
        <v>7990</v>
      </c>
      <c r="D230" s="18" t="s">
        <v>7991</v>
      </c>
      <c r="E230" s="21">
        <v>44133</v>
      </c>
      <c r="F230" s="80" t="s">
        <v>522</v>
      </c>
      <c r="G230" s="18" t="s">
        <v>554</v>
      </c>
      <c r="H230" s="24" t="s">
        <v>2631</v>
      </c>
      <c r="I230" s="18" t="s">
        <v>7983</v>
      </c>
      <c r="J230" s="18" t="s">
        <v>2631</v>
      </c>
      <c r="K230" s="124" t="s">
        <v>8245</v>
      </c>
      <c r="L230" s="124" t="s">
        <v>8328</v>
      </c>
    </row>
    <row r="231" spans="1:35" x14ac:dyDescent="0.25">
      <c r="A231" s="91" t="s">
        <v>8561</v>
      </c>
      <c r="B231" s="18" t="s">
        <v>7863</v>
      </c>
      <c r="C231" s="18" t="s">
        <v>7988</v>
      </c>
      <c r="D231" s="18" t="s">
        <v>7989</v>
      </c>
      <c r="E231" s="21">
        <v>44133</v>
      </c>
      <c r="F231" s="80" t="s">
        <v>522</v>
      </c>
      <c r="G231" s="18" t="s">
        <v>554</v>
      </c>
      <c r="H231" s="24" t="s">
        <v>2631</v>
      </c>
      <c r="I231" s="18" t="s">
        <v>7983</v>
      </c>
      <c r="J231" s="18" t="s">
        <v>2631</v>
      </c>
      <c r="K231" s="124" t="s">
        <v>8245</v>
      </c>
      <c r="L231" s="124" t="s">
        <v>8328</v>
      </c>
    </row>
    <row r="232" spans="1:35" x14ac:dyDescent="0.25">
      <c r="A232" s="91" t="s">
        <v>8562</v>
      </c>
      <c r="B232" s="18" t="s">
        <v>7866</v>
      </c>
      <c r="C232" s="18" t="s">
        <v>7996</v>
      </c>
      <c r="D232" s="18" t="s">
        <v>7997</v>
      </c>
      <c r="E232" s="21">
        <v>44133</v>
      </c>
      <c r="F232" s="80" t="s">
        <v>522</v>
      </c>
      <c r="G232" s="18" t="s">
        <v>554</v>
      </c>
      <c r="H232" s="24" t="s">
        <v>2631</v>
      </c>
      <c r="I232" s="18" t="s">
        <v>7983</v>
      </c>
      <c r="J232" s="18" t="s">
        <v>2631</v>
      </c>
      <c r="K232" s="124" t="s">
        <v>8245</v>
      </c>
      <c r="L232" s="124" t="s">
        <v>8328</v>
      </c>
    </row>
    <row r="233" spans="1:35" x14ac:dyDescent="0.25">
      <c r="A233" s="27" t="s">
        <v>8592</v>
      </c>
      <c r="B233" s="14" t="s">
        <v>7865</v>
      </c>
      <c r="C233" s="14" t="s">
        <v>7981</v>
      </c>
      <c r="D233" s="14" t="s">
        <v>7982</v>
      </c>
      <c r="E233" s="28">
        <v>44133</v>
      </c>
      <c r="F233" s="29" t="s">
        <v>522</v>
      </c>
      <c r="G233" s="30" t="s">
        <v>554</v>
      </c>
      <c r="H233" s="31" t="s">
        <v>2631</v>
      </c>
      <c r="I233" s="30" t="s">
        <v>7983</v>
      </c>
      <c r="J233" s="30" t="s">
        <v>2631</v>
      </c>
      <c r="K233" s="124" t="s">
        <v>8245</v>
      </c>
      <c r="L233" s="124" t="s">
        <v>8328</v>
      </c>
    </row>
    <row r="234" spans="1:35" x14ac:dyDescent="0.25">
      <c r="A234" s="83" t="s">
        <v>8593</v>
      </c>
      <c r="B234" s="81" t="s">
        <v>7862</v>
      </c>
      <c r="C234" s="81" t="s">
        <v>7986</v>
      </c>
      <c r="D234" s="81" t="s">
        <v>7987</v>
      </c>
      <c r="E234" s="84">
        <v>44133</v>
      </c>
      <c r="F234" s="85" t="s">
        <v>522</v>
      </c>
      <c r="G234" s="82" t="s">
        <v>554</v>
      </c>
      <c r="H234" s="86" t="s">
        <v>2631</v>
      </c>
      <c r="I234" s="82" t="s">
        <v>7983</v>
      </c>
      <c r="J234" s="82" t="s">
        <v>2631</v>
      </c>
      <c r="K234" s="124" t="s">
        <v>8245</v>
      </c>
      <c r="L234" s="124" t="s">
        <v>8328</v>
      </c>
    </row>
    <row r="235" spans="1:35" x14ac:dyDescent="0.25">
      <c r="A235" s="83"/>
      <c r="B235" s="81"/>
      <c r="C235" s="81"/>
      <c r="D235" s="81"/>
      <c r="E235"/>
      <c r="F235"/>
      <c r="G235"/>
      <c r="H235"/>
      <c r="I235"/>
      <c r="J235"/>
      <c r="K235" s="124"/>
      <c r="L235" s="124"/>
    </row>
    <row r="236" spans="1:35" x14ac:dyDescent="0.25">
      <c r="A236" s="83"/>
      <c r="B236" s="81"/>
      <c r="C236" s="81"/>
      <c r="D236" s="81"/>
      <c r="E236"/>
      <c r="F236"/>
      <c r="G236"/>
      <c r="H236"/>
      <c r="I236"/>
      <c r="J236"/>
      <c r="K236" s="124"/>
      <c r="L236" s="124"/>
    </row>
    <row r="237" spans="1:35" x14ac:dyDescent="0.25">
      <c r="A237" s="83"/>
      <c r="B237" s="81"/>
      <c r="C237" s="81"/>
      <c r="D237" s="81"/>
      <c r="E237"/>
      <c r="F237"/>
      <c r="G237"/>
      <c r="H237"/>
      <c r="I237"/>
      <c r="J237"/>
      <c r="K237" s="124"/>
      <c r="L237" s="124"/>
    </row>
    <row r="238" spans="1:35" x14ac:dyDescent="0.25">
      <c r="A238" s="83"/>
      <c r="B238" s="81"/>
      <c r="C238" s="81"/>
      <c r="D238" s="81"/>
      <c r="E238"/>
      <c r="F238"/>
      <c r="G238"/>
      <c r="H238"/>
      <c r="I238"/>
      <c r="J238"/>
      <c r="K238" s="124"/>
      <c r="L238" s="124"/>
    </row>
    <row r="239" spans="1:35" ht="15.75" thickBot="1" x14ac:dyDescent="0.3">
      <c r="E239"/>
      <c r="F239"/>
      <c r="G239"/>
      <c r="H239"/>
      <c r="I239"/>
      <c r="J239"/>
    </row>
    <row r="240" spans="1:35" ht="15" customHeight="1" x14ac:dyDescent="0.25">
      <c r="E240"/>
      <c r="F240"/>
      <c r="G240"/>
      <c r="H240"/>
      <c r="I240"/>
      <c r="J240"/>
      <c r="N240" s="95" t="s">
        <v>2929</v>
      </c>
      <c r="O240" s="96"/>
      <c r="P240" s="96"/>
      <c r="Q240" s="96"/>
      <c r="R240" s="96"/>
      <c r="S240" s="96"/>
      <c r="T240" s="96"/>
      <c r="U240" s="96"/>
      <c r="V240" s="96"/>
      <c r="W240" s="96"/>
      <c r="X240" s="96"/>
      <c r="Y240" s="96"/>
      <c r="Z240" s="96"/>
      <c r="AA240" s="96"/>
      <c r="AB240" s="96"/>
      <c r="AC240" s="96"/>
      <c r="AD240" s="96"/>
      <c r="AE240" s="96"/>
      <c r="AF240" s="96"/>
      <c r="AG240" s="96"/>
      <c r="AH240" s="96"/>
      <c r="AI240" s="97"/>
    </row>
    <row r="241" spans="5:35" x14ac:dyDescent="0.25">
      <c r="E241"/>
      <c r="F241"/>
      <c r="G241"/>
      <c r="H241"/>
      <c r="I241"/>
      <c r="J241"/>
      <c r="N241" s="98" t="s">
        <v>523</v>
      </c>
      <c r="O241" s="13"/>
      <c r="P241" s="13"/>
      <c r="Q241" s="13"/>
      <c r="R241" s="13"/>
      <c r="S241" s="13"/>
      <c r="T241" s="13"/>
      <c r="U241" s="13"/>
      <c r="V241" s="13"/>
      <c r="W241" s="13"/>
      <c r="X241" s="13"/>
      <c r="Y241" s="13"/>
      <c r="Z241" s="13"/>
      <c r="AA241" s="13"/>
      <c r="AB241" s="13"/>
      <c r="AC241" s="13"/>
      <c r="AD241" s="13"/>
      <c r="AE241" s="13"/>
      <c r="AF241" s="13"/>
      <c r="AG241" s="13"/>
      <c r="AH241" s="13"/>
      <c r="AI241" s="100"/>
    </row>
    <row r="242" spans="5:35" ht="15.75" thickBot="1" x14ac:dyDescent="0.3">
      <c r="N242" s="98"/>
      <c r="O242" s="13"/>
      <c r="P242" s="13"/>
      <c r="Q242" s="13"/>
      <c r="R242" s="13"/>
      <c r="S242" s="13"/>
      <c r="T242" s="13"/>
      <c r="U242" s="13"/>
      <c r="V242" s="13"/>
      <c r="W242" s="13"/>
      <c r="X242" s="13"/>
      <c r="Y242" s="13"/>
      <c r="Z242" s="13"/>
      <c r="AA242" s="13"/>
      <c r="AB242" s="13"/>
      <c r="AC242" s="13"/>
      <c r="AD242" s="13"/>
      <c r="AE242" s="13"/>
      <c r="AF242" s="13"/>
      <c r="AG242" s="13"/>
      <c r="AH242" s="13"/>
      <c r="AI242" s="100"/>
    </row>
    <row r="243" spans="5:35" x14ac:dyDescent="0.25">
      <c r="N243" s="98"/>
      <c r="O243" s="115" t="s">
        <v>7453</v>
      </c>
      <c r="P243" s="116" t="s">
        <v>2918</v>
      </c>
      <c r="Q243" s="115" t="s">
        <v>7454</v>
      </c>
      <c r="R243" s="116" t="s">
        <v>2918</v>
      </c>
      <c r="S243" s="115" t="s">
        <v>7552</v>
      </c>
      <c r="T243" s="117" t="s">
        <v>2918</v>
      </c>
      <c r="U243" s="118"/>
      <c r="V243" s="118"/>
      <c r="W243" s="115" t="s">
        <v>7548</v>
      </c>
      <c r="X243" s="116" t="s">
        <v>7604</v>
      </c>
      <c r="Y243" s="115" t="s">
        <v>2918</v>
      </c>
      <c r="Z243" s="117" t="s">
        <v>7619</v>
      </c>
      <c r="AA243" s="119" t="s">
        <v>7440</v>
      </c>
      <c r="AB243" s="117" t="s">
        <v>2918</v>
      </c>
      <c r="AC243" s="119" t="s">
        <v>2918</v>
      </c>
      <c r="AD243" s="117" t="s">
        <v>7826</v>
      </c>
      <c r="AE243" s="119" t="s">
        <v>2918</v>
      </c>
      <c r="AF243" s="117" t="s">
        <v>7563</v>
      </c>
      <c r="AG243" s="119" t="s">
        <v>2918</v>
      </c>
      <c r="AH243" s="117" t="s">
        <v>7352</v>
      </c>
      <c r="AI243" s="100"/>
    </row>
    <row r="244" spans="5:35" ht="15.75" thickBot="1" x14ac:dyDescent="0.3">
      <c r="N244" s="98"/>
      <c r="O244" s="120" t="s">
        <v>7629</v>
      </c>
      <c r="P244" s="121" t="s">
        <v>7626</v>
      </c>
      <c r="Q244" s="120" t="s">
        <v>7560</v>
      </c>
      <c r="R244" s="121" t="s">
        <v>7549</v>
      </c>
      <c r="S244" s="120" t="s">
        <v>7545</v>
      </c>
      <c r="T244" s="122" t="s">
        <v>7494</v>
      </c>
      <c r="U244" s="118"/>
      <c r="V244" s="118"/>
      <c r="W244" s="120" t="s">
        <v>7445</v>
      </c>
      <c r="X244" s="121" t="s">
        <v>7813</v>
      </c>
      <c r="Y244" s="120" t="s">
        <v>7615</v>
      </c>
      <c r="Z244" s="122" t="s">
        <v>7823</v>
      </c>
      <c r="AA244" s="123" t="s">
        <v>7621</v>
      </c>
      <c r="AB244" s="122" t="s">
        <v>7820</v>
      </c>
      <c r="AC244" s="123" t="s">
        <v>7365</v>
      </c>
      <c r="AD244" s="122" t="s">
        <v>2918</v>
      </c>
      <c r="AE244" s="123" t="s">
        <v>2918</v>
      </c>
      <c r="AF244" s="122" t="s">
        <v>7628</v>
      </c>
      <c r="AG244" s="123" t="s">
        <v>7382</v>
      </c>
      <c r="AH244" s="122" t="s">
        <v>2918</v>
      </c>
      <c r="AI244" s="100"/>
    </row>
    <row r="245" spans="5:35" ht="15.75" thickBot="1" x14ac:dyDescent="0.3">
      <c r="N245" s="98"/>
      <c r="O245" s="118"/>
      <c r="P245" s="118"/>
      <c r="Q245" s="118"/>
      <c r="R245" s="118"/>
      <c r="S245" s="118"/>
      <c r="T245" s="118"/>
      <c r="U245" s="118"/>
      <c r="V245" s="118"/>
      <c r="W245" s="118"/>
      <c r="X245" s="118"/>
      <c r="Y245" s="118"/>
      <c r="Z245" s="118"/>
      <c r="AA245" s="118"/>
      <c r="AB245" s="118"/>
      <c r="AC245" s="118"/>
      <c r="AD245" s="118"/>
      <c r="AE245" s="118"/>
      <c r="AF245" s="118"/>
      <c r="AG245" s="118"/>
      <c r="AH245" s="118"/>
      <c r="AI245" s="100"/>
    </row>
    <row r="246" spans="5:35" x14ac:dyDescent="0.25">
      <c r="N246" s="98"/>
      <c r="O246" s="115" t="s">
        <v>7363</v>
      </c>
      <c r="P246" s="116" t="s">
        <v>7627</v>
      </c>
      <c r="Q246" s="115" t="s">
        <v>7345</v>
      </c>
      <c r="R246" s="116" t="s">
        <v>7342</v>
      </c>
      <c r="S246" s="115" t="s">
        <v>2918</v>
      </c>
      <c r="T246" s="117" t="s">
        <v>7559</v>
      </c>
      <c r="U246" s="118"/>
      <c r="V246" s="118"/>
      <c r="W246" s="115" t="s">
        <v>7611</v>
      </c>
      <c r="X246" s="116" t="s">
        <v>7850</v>
      </c>
      <c r="Y246" s="115" t="s">
        <v>7332</v>
      </c>
      <c r="Z246" s="117" t="s">
        <v>7625</v>
      </c>
      <c r="AA246" s="119" t="s">
        <v>7603</v>
      </c>
      <c r="AB246" s="117" t="s">
        <v>2918</v>
      </c>
      <c r="AC246" s="119" t="s">
        <v>7357</v>
      </c>
      <c r="AD246" s="117" t="s">
        <v>7562</v>
      </c>
      <c r="AE246" s="119" t="s">
        <v>7573</v>
      </c>
      <c r="AF246" s="117" t="s">
        <v>2918</v>
      </c>
      <c r="AG246" s="119" t="s">
        <v>7500</v>
      </c>
      <c r="AH246" s="117" t="s">
        <v>2918</v>
      </c>
      <c r="AI246" s="100"/>
    </row>
    <row r="247" spans="5:35" ht="15.75" thickBot="1" x14ac:dyDescent="0.3">
      <c r="N247" s="98"/>
      <c r="O247" s="120" t="s">
        <v>7829</v>
      </c>
      <c r="P247" s="121" t="s">
        <v>2918</v>
      </c>
      <c r="Q247" s="120" t="s">
        <v>7608</v>
      </c>
      <c r="R247" s="121" t="s">
        <v>2918</v>
      </c>
      <c r="S247" s="120" t="s">
        <v>7338</v>
      </c>
      <c r="T247" s="122" t="s">
        <v>7547</v>
      </c>
      <c r="U247" s="118"/>
      <c r="V247" s="118"/>
      <c r="W247" s="120" t="s">
        <v>7554</v>
      </c>
      <c r="X247" s="121" t="s">
        <v>7550</v>
      </c>
      <c r="Y247" s="120" t="s">
        <v>2918</v>
      </c>
      <c r="Z247" s="122" t="s">
        <v>7822</v>
      </c>
      <c r="AA247" s="123" t="s">
        <v>2918</v>
      </c>
      <c r="AB247" s="122" t="s">
        <v>7622</v>
      </c>
      <c r="AC247" s="123" t="s">
        <v>2918</v>
      </c>
      <c r="AD247" s="122" t="s">
        <v>7498</v>
      </c>
      <c r="AE247" s="123" t="s">
        <v>2918</v>
      </c>
      <c r="AF247" s="122" t="s">
        <v>7564</v>
      </c>
      <c r="AG247" s="123" t="s">
        <v>7460</v>
      </c>
      <c r="AH247" s="122" t="s">
        <v>7624</v>
      </c>
      <c r="AI247" s="100"/>
    </row>
    <row r="248" spans="5:35" ht="15.75" thickBot="1" x14ac:dyDescent="0.3">
      <c r="N248" s="98"/>
      <c r="O248" s="118"/>
      <c r="P248" s="118"/>
      <c r="Q248" s="118"/>
      <c r="R248" s="118"/>
      <c r="S248" s="118"/>
      <c r="T248" s="118"/>
      <c r="U248" s="118"/>
      <c r="V248" s="118"/>
      <c r="W248" s="118"/>
      <c r="X248" s="118"/>
      <c r="Y248" s="118"/>
      <c r="Z248" s="118"/>
      <c r="AA248" s="118"/>
      <c r="AB248" s="118"/>
      <c r="AC248" s="118"/>
      <c r="AD248" s="118"/>
      <c r="AE248" s="118"/>
      <c r="AF248" s="118"/>
      <c r="AG248" s="118"/>
      <c r="AH248" s="118"/>
      <c r="AI248" s="100"/>
    </row>
    <row r="249" spans="5:35" x14ac:dyDescent="0.25">
      <c r="N249" s="98"/>
      <c r="O249" s="115" t="s">
        <v>7348</v>
      </c>
      <c r="P249" s="117" t="s">
        <v>2918</v>
      </c>
      <c r="Q249" s="115" t="s">
        <v>7361</v>
      </c>
      <c r="R249" s="117" t="s">
        <v>7451</v>
      </c>
      <c r="S249" s="115" t="s">
        <v>7446</v>
      </c>
      <c r="T249" s="117" t="s">
        <v>7444</v>
      </c>
      <c r="U249" s="118"/>
      <c r="V249" s="118"/>
      <c r="W249" s="115" t="s">
        <v>7612</v>
      </c>
      <c r="X249" s="117" t="s">
        <v>7496</v>
      </c>
      <c r="Y249" s="119" t="s">
        <v>2918</v>
      </c>
      <c r="Z249" s="117" t="s">
        <v>7558</v>
      </c>
      <c r="AA249" s="119" t="s">
        <v>2918</v>
      </c>
      <c r="AB249" s="117" t="s">
        <v>7613</v>
      </c>
      <c r="AC249" s="119" t="s">
        <v>7819</v>
      </c>
      <c r="AD249" s="117" t="s">
        <v>7824</v>
      </c>
      <c r="AE249" s="119" t="s">
        <v>2918</v>
      </c>
      <c r="AF249" s="117" t="s">
        <v>7380</v>
      </c>
      <c r="AG249" s="119" t="s">
        <v>7618</v>
      </c>
      <c r="AH249" s="117" t="s">
        <v>7456</v>
      </c>
      <c r="AI249" s="100"/>
    </row>
    <row r="250" spans="5:35" ht="15.75" thickBot="1" x14ac:dyDescent="0.3">
      <c r="N250" s="98"/>
      <c r="O250" s="120" t="s">
        <v>7827</v>
      </c>
      <c r="P250" s="122" t="s">
        <v>7830</v>
      </c>
      <c r="Q250" s="120" t="s">
        <v>2918</v>
      </c>
      <c r="R250" s="122" t="s">
        <v>7499</v>
      </c>
      <c r="S250" s="120" t="s">
        <v>2918</v>
      </c>
      <c r="T250" s="122" t="s">
        <v>7553</v>
      </c>
      <c r="U250" s="118"/>
      <c r="V250" s="118"/>
      <c r="W250" s="120" t="s">
        <v>7551</v>
      </c>
      <c r="X250" s="122" t="s">
        <v>7546</v>
      </c>
      <c r="Y250" s="123" t="s">
        <v>7495</v>
      </c>
      <c r="Z250" s="122" t="s">
        <v>7617</v>
      </c>
      <c r="AA250" s="123" t="s">
        <v>7606</v>
      </c>
      <c r="AB250" s="122" t="s">
        <v>2918</v>
      </c>
      <c r="AC250" s="123" t="s">
        <v>7816</v>
      </c>
      <c r="AD250" s="122" t="s">
        <v>2918</v>
      </c>
      <c r="AE250" s="123" t="s">
        <v>7571</v>
      </c>
      <c r="AF250" s="122" t="s">
        <v>2918</v>
      </c>
      <c r="AG250" s="123" t="s">
        <v>7335</v>
      </c>
      <c r="AH250" s="122" t="s">
        <v>2918</v>
      </c>
      <c r="AI250" s="100"/>
    </row>
    <row r="251" spans="5:35" ht="15.75" thickBot="1" x14ac:dyDescent="0.3">
      <c r="N251" s="98"/>
      <c r="O251" s="118"/>
      <c r="P251" s="118"/>
      <c r="Q251" s="118"/>
      <c r="R251" s="118"/>
      <c r="S251" s="118"/>
      <c r="T251" s="118"/>
      <c r="U251" s="118"/>
      <c r="V251" s="118"/>
      <c r="W251" s="118"/>
      <c r="X251" s="118"/>
      <c r="Y251" s="118"/>
      <c r="Z251" s="118"/>
      <c r="AA251" s="118"/>
      <c r="AB251" s="118"/>
      <c r="AC251" s="118"/>
      <c r="AD251" s="118"/>
      <c r="AE251" s="118"/>
      <c r="AF251" s="118"/>
      <c r="AG251" s="118"/>
      <c r="AH251" s="118"/>
      <c r="AI251" s="100"/>
    </row>
    <row r="252" spans="5:35" x14ac:dyDescent="0.25">
      <c r="N252" s="98"/>
      <c r="O252" s="115" t="s">
        <v>2918</v>
      </c>
      <c r="P252" s="117" t="s">
        <v>7623</v>
      </c>
      <c r="Q252" s="115" t="s">
        <v>2918</v>
      </c>
      <c r="R252" s="117" t="s">
        <v>7354</v>
      </c>
      <c r="S252" s="115" t="s">
        <v>2918</v>
      </c>
      <c r="T252" s="117" t="s">
        <v>7601</v>
      </c>
      <c r="U252" s="118"/>
      <c r="V252" s="118"/>
      <c r="W252" s="115" t="s">
        <v>7443</v>
      </c>
      <c r="X252" s="117" t="s">
        <v>7448</v>
      </c>
      <c r="Y252" s="119" t="s">
        <v>7340</v>
      </c>
      <c r="Z252" s="117" t="s">
        <v>2918</v>
      </c>
      <c r="AA252" s="119" t="s">
        <v>7568</v>
      </c>
      <c r="AB252" s="117" t="s">
        <v>2918</v>
      </c>
      <c r="AC252" s="119" t="s">
        <v>7570</v>
      </c>
      <c r="AD252" s="117" t="s">
        <v>2918</v>
      </c>
      <c r="AE252" s="119" t="s">
        <v>7616</v>
      </c>
      <c r="AF252" s="117" t="s">
        <v>2918</v>
      </c>
      <c r="AG252" s="119" t="s">
        <v>7350</v>
      </c>
      <c r="AH252" s="117" t="s">
        <v>2918</v>
      </c>
      <c r="AI252" s="100"/>
    </row>
    <row r="253" spans="5:35" ht="15.75" thickBot="1" x14ac:dyDescent="0.3">
      <c r="N253" s="98"/>
      <c r="O253" s="120" t="s">
        <v>7501</v>
      </c>
      <c r="P253" s="122" t="s">
        <v>7572</v>
      </c>
      <c r="Q253" s="120" t="s">
        <v>2875</v>
      </c>
      <c r="R253" s="122" t="s">
        <v>7449</v>
      </c>
      <c r="S253" s="120" t="s">
        <v>7600</v>
      </c>
      <c r="T253" s="122" t="s">
        <v>7602</v>
      </c>
      <c r="U253" s="118"/>
      <c r="V253" s="118"/>
      <c r="W253" s="120" t="s">
        <v>7441</v>
      </c>
      <c r="X253" s="122" t="s">
        <v>7442</v>
      </c>
      <c r="Y253" s="123" t="s">
        <v>7614</v>
      </c>
      <c r="Z253" s="122" t="s">
        <v>7620</v>
      </c>
      <c r="AA253" s="123" t="s">
        <v>7845</v>
      </c>
      <c r="AB253" s="122" t="s">
        <v>7567</v>
      </c>
      <c r="AC253" s="123" t="s">
        <v>2918</v>
      </c>
      <c r="AD253" s="122" t="s">
        <v>7828</v>
      </c>
      <c r="AE253" s="123" t="s">
        <v>2918</v>
      </c>
      <c r="AF253" s="122" t="s">
        <v>7566</v>
      </c>
      <c r="AG253" s="123" t="s">
        <v>7458</v>
      </c>
      <c r="AH253" s="122" t="s">
        <v>7457</v>
      </c>
      <c r="AI253" s="100"/>
    </row>
    <row r="254" spans="5:35" ht="150" customHeight="1" x14ac:dyDescent="0.25">
      <c r="N254" s="98"/>
      <c r="O254" s="13"/>
      <c r="P254" s="13"/>
      <c r="Q254" s="13"/>
      <c r="R254" s="13"/>
      <c r="S254" s="13"/>
      <c r="T254" s="13"/>
      <c r="U254" s="13"/>
      <c r="V254" s="13"/>
      <c r="W254" s="13"/>
      <c r="X254" s="13"/>
      <c r="Y254" s="13"/>
      <c r="Z254" s="13"/>
      <c r="AA254" s="13"/>
      <c r="AB254" s="13"/>
      <c r="AC254" s="13"/>
      <c r="AD254" s="13"/>
      <c r="AE254" s="13"/>
      <c r="AF254" s="13"/>
      <c r="AG254" s="13"/>
      <c r="AH254" s="13"/>
      <c r="AI254" s="100"/>
    </row>
    <row r="255" spans="5:35" x14ac:dyDescent="0.25">
      <c r="N255" s="98"/>
      <c r="O255" s="13"/>
      <c r="P255" s="13"/>
      <c r="Q255" s="13"/>
      <c r="R255" s="13"/>
      <c r="S255" s="13"/>
      <c r="T255" s="13"/>
      <c r="U255" s="13"/>
      <c r="V255" s="13"/>
      <c r="W255" s="13"/>
      <c r="X255" s="13"/>
      <c r="Y255" s="13"/>
      <c r="Z255" s="13"/>
      <c r="AA255" s="13"/>
      <c r="AB255" s="13"/>
      <c r="AC255" s="13"/>
      <c r="AD255" s="13"/>
      <c r="AE255" s="13"/>
      <c r="AF255" s="13"/>
      <c r="AG255" s="13"/>
      <c r="AH255" s="13"/>
      <c r="AI255" s="100"/>
    </row>
    <row r="256" spans="5:35" x14ac:dyDescent="0.25">
      <c r="N256" s="98"/>
      <c r="O256" s="13"/>
      <c r="P256" s="13"/>
      <c r="Q256" s="13"/>
      <c r="R256" s="13"/>
      <c r="S256" s="13"/>
      <c r="T256" s="13"/>
      <c r="U256" s="13"/>
      <c r="V256" s="13"/>
      <c r="W256" s="13"/>
      <c r="X256" s="13"/>
      <c r="Y256" s="13"/>
      <c r="Z256" s="13"/>
      <c r="AA256" s="13"/>
      <c r="AB256" s="13"/>
      <c r="AC256" s="13"/>
      <c r="AD256" s="13"/>
      <c r="AE256" s="13"/>
      <c r="AF256" s="13"/>
      <c r="AG256" s="13"/>
      <c r="AH256" s="13"/>
      <c r="AI256" s="100"/>
    </row>
    <row r="257" spans="14:35" x14ac:dyDescent="0.25">
      <c r="N257" s="98"/>
      <c r="O257" s="13"/>
      <c r="P257" s="13"/>
      <c r="Q257" s="13"/>
      <c r="R257" s="13"/>
      <c r="S257" s="13"/>
      <c r="T257" s="13"/>
      <c r="U257" s="13"/>
      <c r="V257" s="13"/>
      <c r="W257" s="13"/>
      <c r="X257" s="13"/>
      <c r="Y257" s="13"/>
      <c r="Z257" s="13"/>
      <c r="AA257" s="13"/>
      <c r="AB257" s="13"/>
      <c r="AC257" s="13"/>
      <c r="AD257" s="13"/>
      <c r="AE257" s="13"/>
      <c r="AF257" s="13"/>
      <c r="AG257" s="13"/>
      <c r="AH257" s="13"/>
      <c r="AI257" s="100"/>
    </row>
    <row r="258" spans="14:35" ht="150" customHeight="1" x14ac:dyDescent="0.25">
      <c r="N258" s="98" t="s">
        <v>524</v>
      </c>
      <c r="O258" s="13"/>
      <c r="P258" s="13"/>
      <c r="Q258" s="13"/>
      <c r="R258" s="13"/>
      <c r="S258" s="13"/>
      <c r="T258" s="13"/>
      <c r="U258" s="13"/>
      <c r="V258" s="13"/>
      <c r="W258" s="13"/>
      <c r="X258" s="13"/>
      <c r="Y258" s="13"/>
      <c r="Z258" s="13"/>
      <c r="AA258" s="13"/>
      <c r="AB258" s="13"/>
      <c r="AC258" s="13"/>
      <c r="AD258" s="13"/>
      <c r="AE258" s="13"/>
      <c r="AF258" s="13"/>
      <c r="AG258" s="13"/>
      <c r="AH258" s="13"/>
      <c r="AI258" s="100"/>
    </row>
    <row r="259" spans="14:35" x14ac:dyDescent="0.25">
      <c r="N259" s="98" t="s">
        <v>525</v>
      </c>
      <c r="O259" s="13"/>
      <c r="P259" s="13"/>
      <c r="Q259" s="13"/>
      <c r="R259" s="13"/>
      <c r="S259" s="13"/>
      <c r="T259" s="13"/>
      <c r="U259" s="13"/>
      <c r="V259" s="13"/>
      <c r="W259" s="13"/>
      <c r="X259" s="13"/>
      <c r="Y259" s="13"/>
      <c r="Z259" s="13"/>
      <c r="AA259" s="99" t="s">
        <v>2912</v>
      </c>
      <c r="AB259" s="13"/>
      <c r="AC259" s="13"/>
      <c r="AD259" s="13"/>
      <c r="AE259" s="13"/>
      <c r="AF259" s="13"/>
      <c r="AG259" s="13"/>
      <c r="AH259" s="13"/>
      <c r="AI259" s="100"/>
    </row>
    <row r="260" spans="14:35" ht="15.75" thickBot="1" x14ac:dyDescent="0.3">
      <c r="N260" s="98"/>
      <c r="O260" s="13"/>
      <c r="P260" s="13" t="s">
        <v>8211</v>
      </c>
      <c r="Q260" s="13" t="s">
        <v>8212</v>
      </c>
      <c r="R260" s="13" t="s">
        <v>8213</v>
      </c>
      <c r="S260" s="13" t="s">
        <v>8214</v>
      </c>
      <c r="T260" s="13" t="s">
        <v>8215</v>
      </c>
      <c r="U260" s="99" t="s">
        <v>2910</v>
      </c>
      <c r="V260" s="102"/>
      <c r="W260" s="13" t="s">
        <v>8221</v>
      </c>
      <c r="X260" s="13" t="s">
        <v>8222</v>
      </c>
      <c r="Y260" s="13" t="s">
        <v>8223</v>
      </c>
      <c r="Z260" s="13" t="s">
        <v>8224</v>
      </c>
      <c r="AA260" s="13" t="s">
        <v>8225</v>
      </c>
      <c r="AB260" s="13"/>
      <c r="AC260" s="13"/>
      <c r="AD260" s="13"/>
      <c r="AE260" s="13"/>
      <c r="AF260" s="13"/>
      <c r="AG260" s="13"/>
      <c r="AH260" s="13"/>
      <c r="AI260" s="100"/>
    </row>
    <row r="261" spans="14:35" ht="180.75" thickBot="1" x14ac:dyDescent="0.3">
      <c r="N261" s="98"/>
      <c r="O261" s="106" t="s">
        <v>149</v>
      </c>
      <c r="P261" s="110" t="s">
        <v>9129</v>
      </c>
      <c r="Q261" s="111" t="s">
        <v>9130</v>
      </c>
      <c r="R261" s="111" t="s">
        <v>9131</v>
      </c>
      <c r="S261" s="111" t="s">
        <v>9132</v>
      </c>
      <c r="T261" s="112" t="s">
        <v>9133</v>
      </c>
      <c r="U261" s="113" t="s">
        <v>2918</v>
      </c>
      <c r="V261" s="108"/>
      <c r="W261" s="110" t="s">
        <v>9134</v>
      </c>
      <c r="X261" s="111" t="s">
        <v>9135</v>
      </c>
      <c r="Y261" s="111" t="s">
        <v>9136</v>
      </c>
      <c r="Z261" s="111" t="s">
        <v>9137</v>
      </c>
      <c r="AA261" s="112" t="s">
        <v>9138</v>
      </c>
      <c r="AB261" s="106" t="s">
        <v>252</v>
      </c>
      <c r="AC261" s="13"/>
      <c r="AD261" s="13"/>
      <c r="AE261" s="13"/>
      <c r="AF261" s="13"/>
      <c r="AG261" s="13"/>
      <c r="AH261" s="13"/>
      <c r="AI261" s="100"/>
    </row>
    <row r="262" spans="14:35" x14ac:dyDescent="0.25">
      <c r="N262" s="98"/>
      <c r="O262" s="13"/>
      <c r="P262" s="108"/>
      <c r="Q262" s="108"/>
      <c r="R262" s="108"/>
      <c r="S262" s="108"/>
      <c r="T262" s="108"/>
      <c r="U262" s="113"/>
      <c r="V262" s="108"/>
      <c r="W262" s="108"/>
      <c r="X262" s="108"/>
      <c r="Y262" s="108"/>
      <c r="Z262" s="108"/>
      <c r="AA262" s="108"/>
      <c r="AB262" s="106"/>
      <c r="AC262" s="13"/>
      <c r="AD262" s="13"/>
      <c r="AE262" s="13"/>
      <c r="AF262" s="13"/>
      <c r="AG262" s="13"/>
      <c r="AH262" s="13"/>
      <c r="AI262" s="100"/>
    </row>
    <row r="263" spans="14:35" x14ac:dyDescent="0.25">
      <c r="N263" s="98"/>
      <c r="O263" s="13"/>
      <c r="P263" s="108"/>
      <c r="Q263" s="108"/>
      <c r="R263" s="108"/>
      <c r="S263" s="108"/>
      <c r="T263" s="108"/>
      <c r="U263" s="113"/>
      <c r="V263" s="108"/>
      <c r="W263" s="108"/>
      <c r="X263" s="108"/>
      <c r="Y263" s="108"/>
      <c r="Z263" s="108"/>
      <c r="AA263" s="108"/>
      <c r="AB263" s="106"/>
      <c r="AC263" s="13"/>
      <c r="AD263" s="13"/>
      <c r="AE263" s="13"/>
      <c r="AF263" s="13"/>
      <c r="AG263" s="13"/>
      <c r="AH263" s="13"/>
      <c r="AI263" s="100"/>
    </row>
    <row r="264" spans="14:35" ht="15.75" thickBot="1" x14ac:dyDescent="0.3">
      <c r="N264" s="98"/>
      <c r="O264" s="13"/>
      <c r="P264" s="108"/>
      <c r="Q264" s="108"/>
      <c r="R264" s="108"/>
      <c r="S264" s="108"/>
      <c r="T264" s="108"/>
      <c r="U264" s="113"/>
      <c r="V264" s="108"/>
      <c r="W264" s="108" t="s">
        <v>8216</v>
      </c>
      <c r="X264" s="108" t="s">
        <v>8217</v>
      </c>
      <c r="Y264" s="108" t="s">
        <v>8218</v>
      </c>
      <c r="Z264" s="108" t="s">
        <v>8219</v>
      </c>
      <c r="AA264" s="108" t="s">
        <v>8220</v>
      </c>
      <c r="AB264" s="106"/>
      <c r="AC264" s="13"/>
      <c r="AD264" s="13"/>
      <c r="AE264" s="13"/>
      <c r="AF264" s="13"/>
      <c r="AG264" s="13"/>
      <c r="AH264" s="13"/>
      <c r="AI264" s="100"/>
    </row>
    <row r="265" spans="14:35" ht="120.75" thickBot="1" x14ac:dyDescent="0.3">
      <c r="N265" s="98"/>
      <c r="O265" s="13"/>
      <c r="P265" s="108"/>
      <c r="Q265" s="108"/>
      <c r="R265" s="108" t="s">
        <v>2909</v>
      </c>
      <c r="S265" s="108"/>
      <c r="T265" s="108"/>
      <c r="U265" s="114" t="s">
        <v>2911</v>
      </c>
      <c r="V265" s="108"/>
      <c r="W265" s="110" t="s">
        <v>9139</v>
      </c>
      <c r="X265" s="111" t="s">
        <v>9139</v>
      </c>
      <c r="Y265" s="111" t="s">
        <v>9139</v>
      </c>
      <c r="Z265" s="111" t="s">
        <v>9139</v>
      </c>
      <c r="AA265" s="112" t="s">
        <v>9139</v>
      </c>
      <c r="AB265" s="109" t="s">
        <v>205</v>
      </c>
      <c r="AC265" s="13"/>
      <c r="AD265" s="13"/>
      <c r="AE265" s="13"/>
      <c r="AF265" s="13"/>
      <c r="AG265" s="13"/>
      <c r="AH265" s="13"/>
      <c r="AI265" s="100"/>
    </row>
    <row r="266" spans="14:35" ht="15.75" thickBot="1" x14ac:dyDescent="0.3">
      <c r="N266" s="103"/>
      <c r="O266" s="107"/>
      <c r="P266" s="107"/>
      <c r="Q266" s="107"/>
      <c r="R266" s="107"/>
      <c r="S266" s="107"/>
      <c r="T266" s="107"/>
      <c r="U266" s="107"/>
      <c r="V266" s="104"/>
      <c r="W266" s="104"/>
      <c r="X266" s="104"/>
      <c r="Y266" s="104"/>
      <c r="Z266" s="104"/>
      <c r="AA266" s="104"/>
      <c r="AB266" s="104"/>
      <c r="AC266" s="104"/>
      <c r="AD266" s="104"/>
      <c r="AE266" s="104"/>
      <c r="AF266" s="104"/>
      <c r="AG266" s="104"/>
      <c r="AH266" s="104"/>
      <c r="AI266" s="105"/>
    </row>
  </sheetData>
  <mergeCells count="1">
    <mergeCell ref="A1:C2"/>
  </mergeCells>
  <conditionalFormatting sqref="H230:H232 J230:J232">
    <cfRule type="containsText" dxfId="228" priority="13" operator="containsText" text="MISMATCH">
      <formula>NOT(ISERROR(SEARCH("MISMATCH",H230)))</formula>
    </cfRule>
  </conditionalFormatting>
  <conditionalFormatting sqref="N242:N243">
    <cfRule type="cellIs" dxfId="227" priority="4" operator="equal">
      <formula>10</formula>
    </cfRule>
    <cfRule type="cellIs" dxfId="226" priority="5" operator="equal">
      <formula>13</formula>
    </cfRule>
    <cfRule type="cellIs" dxfId="225" priority="6" operator="equal">
      <formula>31</formula>
    </cfRule>
    <cfRule type="cellIs" dxfId="224" priority="7" operator="equal">
      <formula>25</formula>
    </cfRule>
    <cfRule type="cellIs" dxfId="223" priority="8" operator="equal">
      <formula>19</formula>
    </cfRule>
    <cfRule type="cellIs" dxfId="222" priority="9" operator="equal">
      <formula>4</formula>
    </cfRule>
    <cfRule type="cellIs" dxfId="221" priority="10" operator="equal">
      <formula>7</formula>
    </cfRule>
    <cfRule type="cellIs" dxfId="220" priority="11" operator="equal">
      <formula>1</formula>
    </cfRule>
  </conditionalFormatting>
  <conditionalFormatting sqref="P242 Z241:Z242">
    <cfRule type="cellIs" dxfId="219" priority="2" operator="equal">
      <formula>16</formula>
    </cfRule>
    <cfRule type="cellIs" dxfId="218" priority="3" operator="equal">
      <formula>22</formula>
    </cfRule>
  </conditionalFormatting>
  <conditionalFormatting sqref="Q242">
    <cfRule type="duplicateValues" dxfId="217" priority="12"/>
  </conditionalFormatting>
  <conditionalFormatting sqref="H5:H229 J5:J229">
    <cfRule type="containsText" dxfId="216" priority="1" operator="containsText" text="MISMATCH">
      <formula>NOT(ISERROR(SEARCH("MISMATCH",H5)))</formula>
    </cfRule>
  </conditionalFormatting>
  <pageMargins left="0.7" right="0.7" top="0.75" bottom="0.75" header="0.3" footer="0.3"/>
  <pageSetup scale="13" orientation="landscape"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06768-277C-4D3E-9385-AFB5D873F83E}">
  <sheetPr>
    <pageSetUpPr fitToPage="1"/>
  </sheetPr>
  <dimension ref="A1:AI266"/>
  <sheetViews>
    <sheetView zoomScale="87" zoomScaleNormal="98" workbookViewId="0">
      <selection activeCell="D6" sqref="D6"/>
    </sheetView>
  </sheetViews>
  <sheetFormatPr defaultColWidth="9.140625" defaultRowHeight="15" x14ac:dyDescent="0.25"/>
  <cols>
    <col min="1" max="1" width="20.7109375" style="91" customWidth="1"/>
    <col min="2" max="2" width="30" style="91" customWidth="1"/>
    <col min="3" max="3" width="14.7109375" style="91" customWidth="1"/>
    <col min="4" max="4" width="17.140625" style="91" customWidth="1"/>
    <col min="5" max="5" width="11.42578125" style="91" customWidth="1"/>
    <col min="6" max="6" width="20.28515625" style="91" customWidth="1"/>
    <col min="7" max="7" width="13.5703125" style="91" customWidth="1"/>
    <col min="8" max="8" width="14.28515625" style="91" customWidth="1"/>
    <col min="9" max="9" width="12.28515625" style="91" customWidth="1"/>
    <col min="10" max="10" width="14" style="91" customWidth="1"/>
    <col min="11" max="11" width="13" style="91" customWidth="1"/>
    <col min="12" max="12" width="16" style="91" customWidth="1"/>
    <col min="13" max="13" width="14.42578125" style="91" customWidth="1"/>
    <col min="14" max="20" width="25.7109375" style="91" customWidth="1"/>
    <col min="21" max="22" width="12.28515625" style="91" customWidth="1"/>
    <col min="23" max="35" width="25.7109375" style="91" customWidth="1"/>
    <col min="36" max="16384" width="9.140625" style="91"/>
  </cols>
  <sheetData>
    <row r="1" spans="1:12" x14ac:dyDescent="0.25">
      <c r="A1" s="139" t="s">
        <v>2904</v>
      </c>
      <c r="B1" s="139"/>
      <c r="C1" s="139"/>
    </row>
    <row r="2" spans="1:12" x14ac:dyDescent="0.25">
      <c r="A2" s="139"/>
      <c r="B2" s="139"/>
      <c r="C2" s="139"/>
    </row>
    <row r="4" spans="1:12" ht="60" x14ac:dyDescent="0.25">
      <c r="A4" s="32" t="s">
        <v>8233</v>
      </c>
      <c r="B4" s="32" t="s">
        <v>5</v>
      </c>
      <c r="C4" s="32" t="s">
        <v>516</v>
      </c>
      <c r="D4" s="32" t="s">
        <v>517</v>
      </c>
      <c r="E4" s="32" t="s">
        <v>518</v>
      </c>
      <c r="F4" s="33" t="s">
        <v>529</v>
      </c>
      <c r="G4" s="33" t="s">
        <v>527</v>
      </c>
      <c r="H4" s="33" t="s">
        <v>2627</v>
      </c>
      <c r="I4" s="34" t="s">
        <v>528</v>
      </c>
      <c r="J4" s="34" t="s">
        <v>2628</v>
      </c>
      <c r="K4" s="132" t="s">
        <v>8294</v>
      </c>
      <c r="L4" s="133" t="s">
        <v>8325</v>
      </c>
    </row>
    <row r="5" spans="1:12" x14ac:dyDescent="0.25">
      <c r="A5" s="13" t="s">
        <v>8329</v>
      </c>
      <c r="B5" s="91" t="s">
        <v>1679</v>
      </c>
      <c r="C5" s="91" t="s">
        <v>2659</v>
      </c>
      <c r="D5" s="91" t="s">
        <v>7373</v>
      </c>
      <c r="E5" s="21">
        <v>44112</v>
      </c>
      <c r="F5" s="26" t="s">
        <v>519</v>
      </c>
      <c r="G5" s="18" t="s">
        <v>538</v>
      </c>
      <c r="H5" s="24" t="s">
        <v>2631</v>
      </c>
      <c r="I5" s="18" t="s">
        <v>2661</v>
      </c>
      <c r="J5" s="18" t="s">
        <v>2631</v>
      </c>
      <c r="K5" s="124" t="s">
        <v>8244</v>
      </c>
      <c r="L5" s="124" t="s">
        <v>8236</v>
      </c>
    </row>
    <row r="6" spans="1:12" x14ac:dyDescent="0.25">
      <c r="A6" s="13" t="s">
        <v>8330</v>
      </c>
      <c r="B6" s="91" t="s">
        <v>7415</v>
      </c>
      <c r="C6" s="91" t="s">
        <v>2629</v>
      </c>
      <c r="D6" s="91" t="s">
        <v>7547</v>
      </c>
      <c r="E6" s="21">
        <v>44112</v>
      </c>
      <c r="F6" s="26" t="s">
        <v>519</v>
      </c>
      <c r="G6" s="18" t="s">
        <v>538</v>
      </c>
      <c r="H6" s="24" t="s">
        <v>2631</v>
      </c>
      <c r="I6" s="18" t="s">
        <v>2632</v>
      </c>
      <c r="J6" s="18" t="s">
        <v>2631</v>
      </c>
      <c r="K6" s="124" t="s">
        <v>8244</v>
      </c>
      <c r="L6" s="124" t="s">
        <v>8238</v>
      </c>
    </row>
    <row r="7" spans="1:12" x14ac:dyDescent="0.25">
      <c r="A7" s="13" t="s">
        <v>8331</v>
      </c>
      <c r="B7" s="91" t="s">
        <v>234</v>
      </c>
      <c r="C7" s="91" t="s">
        <v>2639</v>
      </c>
      <c r="D7" s="91" t="s">
        <v>2839</v>
      </c>
      <c r="E7" s="21">
        <v>44112</v>
      </c>
      <c r="F7" s="26" t="s">
        <v>519</v>
      </c>
      <c r="G7" s="18" t="s">
        <v>538</v>
      </c>
      <c r="H7" s="24" t="s">
        <v>2631</v>
      </c>
      <c r="I7" s="18" t="s">
        <v>2641</v>
      </c>
      <c r="J7" s="18" t="s">
        <v>2631</v>
      </c>
      <c r="K7" s="124" t="s">
        <v>8244</v>
      </c>
      <c r="L7" s="124" t="s">
        <v>8234</v>
      </c>
    </row>
    <row r="8" spans="1:12" x14ac:dyDescent="0.25">
      <c r="A8" s="13" t="s">
        <v>8332</v>
      </c>
      <c r="B8" s="91" t="s">
        <v>7430</v>
      </c>
      <c r="C8" s="91" t="s">
        <v>2715</v>
      </c>
      <c r="D8" s="91" t="s">
        <v>7559</v>
      </c>
      <c r="E8" s="21">
        <v>44112</v>
      </c>
      <c r="F8" s="6" t="s">
        <v>519</v>
      </c>
      <c r="G8" s="18" t="s">
        <v>538</v>
      </c>
      <c r="H8" s="24" t="s">
        <v>2631</v>
      </c>
      <c r="I8" s="18" t="s">
        <v>2641</v>
      </c>
      <c r="J8" s="18" t="s">
        <v>2631</v>
      </c>
      <c r="K8" s="124" t="s">
        <v>8244</v>
      </c>
      <c r="L8" s="124" t="s">
        <v>8238</v>
      </c>
    </row>
    <row r="9" spans="1:12" x14ac:dyDescent="0.25">
      <c r="A9" s="13" t="s">
        <v>8333</v>
      </c>
      <c r="B9" s="91" t="s">
        <v>5040</v>
      </c>
      <c r="C9" s="91" t="s">
        <v>7353</v>
      </c>
      <c r="D9" s="91" t="s">
        <v>7354</v>
      </c>
      <c r="E9" s="21">
        <v>44112</v>
      </c>
      <c r="F9" s="26" t="s">
        <v>519</v>
      </c>
      <c r="G9" s="18" t="s">
        <v>538</v>
      </c>
      <c r="H9" s="24" t="s">
        <v>2631</v>
      </c>
      <c r="I9" s="18" t="s">
        <v>7333</v>
      </c>
      <c r="J9" s="18" t="s">
        <v>2631</v>
      </c>
      <c r="K9" s="124" t="s">
        <v>8244</v>
      </c>
      <c r="L9" s="124" t="s">
        <v>8326</v>
      </c>
    </row>
    <row r="10" spans="1:12" x14ac:dyDescent="0.25">
      <c r="A10" s="13" t="s">
        <v>8334</v>
      </c>
      <c r="B10" s="91" t="s">
        <v>7095</v>
      </c>
      <c r="C10" s="91" t="s">
        <v>117</v>
      </c>
      <c r="D10" s="91" t="s">
        <v>7449</v>
      </c>
      <c r="E10" s="21">
        <v>44112</v>
      </c>
      <c r="F10" s="6" t="s">
        <v>519</v>
      </c>
      <c r="G10" s="18" t="s">
        <v>538</v>
      </c>
      <c r="H10" s="24" t="s">
        <v>2631</v>
      </c>
      <c r="I10" s="18" t="s">
        <v>2697</v>
      </c>
      <c r="J10" s="18" t="s">
        <v>2631</v>
      </c>
      <c r="K10" s="124" t="s">
        <v>8244</v>
      </c>
      <c r="L10" s="124" t="s">
        <v>8237</v>
      </c>
    </row>
    <row r="11" spans="1:12" x14ac:dyDescent="0.25">
      <c r="A11" s="13" t="s">
        <v>8335</v>
      </c>
      <c r="B11" s="91" t="s">
        <v>262</v>
      </c>
      <c r="C11" s="91" t="s">
        <v>229</v>
      </c>
      <c r="D11" s="91" t="s">
        <v>2875</v>
      </c>
      <c r="E11" s="21">
        <v>44112</v>
      </c>
      <c r="F11" s="6" t="s">
        <v>519</v>
      </c>
      <c r="G11" s="18" t="s">
        <v>538</v>
      </c>
      <c r="H11" s="24" t="s">
        <v>2631</v>
      </c>
      <c r="I11" s="18" t="s">
        <v>2632</v>
      </c>
      <c r="J11" s="18" t="s">
        <v>2631</v>
      </c>
      <c r="K11" s="124" t="s">
        <v>8244</v>
      </c>
      <c r="L11" s="124" t="s">
        <v>8234</v>
      </c>
    </row>
    <row r="12" spans="1:12" x14ac:dyDescent="0.25">
      <c r="A12" s="13" t="s">
        <v>8336</v>
      </c>
      <c r="B12" s="91" t="s">
        <v>7410</v>
      </c>
      <c r="C12" s="91" t="s">
        <v>2649</v>
      </c>
      <c r="D12" s="91" t="s">
        <v>7572</v>
      </c>
      <c r="E12" s="21">
        <v>44112</v>
      </c>
      <c r="F12" s="26" t="s">
        <v>519</v>
      </c>
      <c r="G12" s="18" t="s">
        <v>538</v>
      </c>
      <c r="H12" s="24" t="s">
        <v>2631</v>
      </c>
      <c r="I12" s="18" t="s">
        <v>2650</v>
      </c>
      <c r="J12" s="18" t="s">
        <v>2631</v>
      </c>
      <c r="K12" s="124" t="s">
        <v>8244</v>
      </c>
      <c r="L12" s="124" t="s">
        <v>8238</v>
      </c>
    </row>
    <row r="13" spans="1:12" x14ac:dyDescent="0.25">
      <c r="A13" s="13" t="s">
        <v>8337</v>
      </c>
      <c r="B13" s="91" t="s">
        <v>5559</v>
      </c>
      <c r="C13" s="91" t="s">
        <v>2679</v>
      </c>
      <c r="D13" s="91" t="s">
        <v>7453</v>
      </c>
      <c r="E13" s="21">
        <v>44112</v>
      </c>
      <c r="F13" s="26" t="s">
        <v>519</v>
      </c>
      <c r="G13" s="18" t="s">
        <v>538</v>
      </c>
      <c r="H13" s="24" t="s">
        <v>2631</v>
      </c>
      <c r="I13" s="18" t="s">
        <v>545</v>
      </c>
      <c r="J13" s="18" t="s">
        <v>2631</v>
      </c>
      <c r="K13" s="124" t="s">
        <v>8244</v>
      </c>
      <c r="L13" s="124" t="s">
        <v>8237</v>
      </c>
    </row>
    <row r="14" spans="1:12" x14ac:dyDescent="0.25">
      <c r="A14" s="13" t="s">
        <v>8338</v>
      </c>
      <c r="B14" s="91" t="s">
        <v>6197</v>
      </c>
      <c r="C14" s="91" t="s">
        <v>62</v>
      </c>
      <c r="D14" s="91" t="s">
        <v>7501</v>
      </c>
      <c r="E14" s="21">
        <v>44112</v>
      </c>
      <c r="F14" s="26" t="s">
        <v>519</v>
      </c>
      <c r="G14" s="18" t="s">
        <v>538</v>
      </c>
      <c r="H14" s="24" t="s">
        <v>2631</v>
      </c>
      <c r="I14" s="18" t="s">
        <v>2683</v>
      </c>
      <c r="J14" s="18" t="s">
        <v>2631</v>
      </c>
      <c r="K14" s="124" t="s">
        <v>8244</v>
      </c>
      <c r="L14" s="124" t="s">
        <v>8237</v>
      </c>
    </row>
    <row r="15" spans="1:12" x14ac:dyDescent="0.25">
      <c r="A15" s="13" t="s">
        <v>8339</v>
      </c>
      <c r="B15" s="91" t="s">
        <v>5355</v>
      </c>
      <c r="C15" s="91" t="s">
        <v>2629</v>
      </c>
      <c r="D15" s="91" t="s">
        <v>7443</v>
      </c>
      <c r="E15" s="21">
        <v>44112</v>
      </c>
      <c r="F15" s="6" t="s">
        <v>520</v>
      </c>
      <c r="G15" s="18" t="s">
        <v>538</v>
      </c>
      <c r="H15" s="24" t="s">
        <v>2631</v>
      </c>
      <c r="I15" s="18" t="s">
        <v>2632</v>
      </c>
      <c r="J15" s="18" t="s">
        <v>2631</v>
      </c>
      <c r="K15" s="124" t="s">
        <v>8244</v>
      </c>
      <c r="L15" s="124" t="s">
        <v>8237</v>
      </c>
    </row>
    <row r="16" spans="1:12" x14ac:dyDescent="0.25">
      <c r="A16" s="13" t="s">
        <v>8340</v>
      </c>
      <c r="B16" s="91" t="s">
        <v>5373</v>
      </c>
      <c r="C16" s="91" t="s">
        <v>229</v>
      </c>
      <c r="D16" s="91" t="s">
        <v>7441</v>
      </c>
      <c r="E16" s="21">
        <v>44112</v>
      </c>
      <c r="F16" s="6" t="s">
        <v>520</v>
      </c>
      <c r="G16" s="18" t="s">
        <v>538</v>
      </c>
      <c r="H16" s="24" t="s">
        <v>2631</v>
      </c>
      <c r="I16" s="18" t="s">
        <v>2632</v>
      </c>
      <c r="J16" s="18" t="s">
        <v>2631</v>
      </c>
      <c r="K16" s="124" t="s">
        <v>8244</v>
      </c>
      <c r="L16" s="124" t="s">
        <v>8237</v>
      </c>
    </row>
    <row r="17" spans="1:12" x14ac:dyDescent="0.25">
      <c r="A17" s="13" t="s">
        <v>8341</v>
      </c>
      <c r="B17" s="91" t="s">
        <v>5511</v>
      </c>
      <c r="C17" s="91" t="s">
        <v>2734</v>
      </c>
      <c r="D17" s="91" t="s">
        <v>7448</v>
      </c>
      <c r="E17" s="21">
        <v>44112</v>
      </c>
      <c r="F17" s="6" t="s">
        <v>520</v>
      </c>
      <c r="G17" s="18" t="s">
        <v>538</v>
      </c>
      <c r="H17" s="24" t="s">
        <v>2631</v>
      </c>
      <c r="I17" s="18" t="s">
        <v>2736</v>
      </c>
      <c r="J17" s="18" t="s">
        <v>2631</v>
      </c>
      <c r="K17" s="124" t="s">
        <v>8244</v>
      </c>
      <c r="L17" s="124" t="s">
        <v>8237</v>
      </c>
    </row>
    <row r="18" spans="1:12" x14ac:dyDescent="0.25">
      <c r="A18" s="13" t="s">
        <v>8342</v>
      </c>
      <c r="B18" s="18" t="s">
        <v>6713</v>
      </c>
      <c r="C18" s="18" t="s">
        <v>2659</v>
      </c>
      <c r="D18" s="18" t="s">
        <v>7442</v>
      </c>
      <c r="E18" s="21">
        <v>44112</v>
      </c>
      <c r="F18" s="80" t="s">
        <v>520</v>
      </c>
      <c r="G18" s="18" t="s">
        <v>538</v>
      </c>
      <c r="H18" s="24" t="s">
        <v>2631</v>
      </c>
      <c r="I18" s="18" t="s">
        <v>2661</v>
      </c>
      <c r="J18" s="18" t="s">
        <v>2631</v>
      </c>
      <c r="K18" s="124" t="s">
        <v>8244</v>
      </c>
      <c r="L18" s="124" t="s">
        <v>8237</v>
      </c>
    </row>
    <row r="19" spans="1:12" x14ac:dyDescent="0.25">
      <c r="A19" s="13" t="s">
        <v>8343</v>
      </c>
      <c r="B19" s="18" t="s">
        <v>5035</v>
      </c>
      <c r="C19" s="18" t="s">
        <v>7339</v>
      </c>
      <c r="D19" s="18" t="s">
        <v>7340</v>
      </c>
      <c r="E19" s="21">
        <v>44112</v>
      </c>
      <c r="F19" s="80" t="s">
        <v>520</v>
      </c>
      <c r="G19" s="18" t="s">
        <v>538</v>
      </c>
      <c r="H19" s="24" t="s">
        <v>2631</v>
      </c>
      <c r="I19" s="18" t="s">
        <v>7333</v>
      </c>
      <c r="J19" s="18" t="s">
        <v>2631</v>
      </c>
      <c r="K19" s="124" t="s">
        <v>8244</v>
      </c>
      <c r="L19" s="124" t="s">
        <v>8326</v>
      </c>
    </row>
    <row r="20" spans="1:12" x14ac:dyDescent="0.25">
      <c r="A20" s="13" t="s">
        <v>8344</v>
      </c>
      <c r="B20" s="18" t="s">
        <v>938</v>
      </c>
      <c r="C20" s="18" t="s">
        <v>2723</v>
      </c>
      <c r="D20" s="18" t="s">
        <v>7378</v>
      </c>
      <c r="E20" s="21">
        <v>44112</v>
      </c>
      <c r="F20" s="80" t="s">
        <v>520</v>
      </c>
      <c r="G20" s="18" t="s">
        <v>538</v>
      </c>
      <c r="H20" s="24" t="s">
        <v>2631</v>
      </c>
      <c r="I20" s="18" t="s">
        <v>2666</v>
      </c>
      <c r="J20" s="18" t="s">
        <v>2631</v>
      </c>
      <c r="K20" s="124" t="s">
        <v>8244</v>
      </c>
      <c r="L20" s="124" t="s">
        <v>8236</v>
      </c>
    </row>
    <row r="21" spans="1:12" x14ac:dyDescent="0.25">
      <c r="A21" s="13" t="s">
        <v>8345</v>
      </c>
      <c r="B21" s="18" t="s">
        <v>1137</v>
      </c>
      <c r="C21" s="18" t="s">
        <v>2750</v>
      </c>
      <c r="D21" s="18" t="s">
        <v>7379</v>
      </c>
      <c r="E21" s="21">
        <v>44112</v>
      </c>
      <c r="F21" s="80" t="s">
        <v>520</v>
      </c>
      <c r="G21" s="18" t="s">
        <v>538</v>
      </c>
      <c r="H21" s="24" t="s">
        <v>2631</v>
      </c>
      <c r="I21" s="18" t="s">
        <v>2695</v>
      </c>
      <c r="J21" s="18" t="s">
        <v>2631</v>
      </c>
      <c r="K21" s="124" t="s">
        <v>8244</v>
      </c>
      <c r="L21" s="124" t="s">
        <v>8236</v>
      </c>
    </row>
    <row r="22" spans="1:12" x14ac:dyDescent="0.25">
      <c r="A22" s="13" t="s">
        <v>8346</v>
      </c>
      <c r="B22" s="18" t="s">
        <v>7708</v>
      </c>
      <c r="C22" s="18" t="s">
        <v>7844</v>
      </c>
      <c r="D22" s="18" t="s">
        <v>7845</v>
      </c>
      <c r="E22" s="21">
        <v>44112</v>
      </c>
      <c r="F22" s="80" t="s">
        <v>520</v>
      </c>
      <c r="G22" s="18" t="s">
        <v>538</v>
      </c>
      <c r="H22" s="24" t="s">
        <v>2631</v>
      </c>
      <c r="I22" s="18" t="s">
        <v>7777</v>
      </c>
      <c r="J22" s="18" t="s">
        <v>2631</v>
      </c>
      <c r="K22" s="124" t="s">
        <v>8244</v>
      </c>
      <c r="L22" s="124" t="s">
        <v>8318</v>
      </c>
    </row>
    <row r="23" spans="1:12" x14ac:dyDescent="0.25">
      <c r="A23" s="13" t="s">
        <v>8347</v>
      </c>
      <c r="B23" s="18" t="s">
        <v>7412</v>
      </c>
      <c r="C23" s="18" t="s">
        <v>2649</v>
      </c>
      <c r="D23" s="18" t="s">
        <v>7568</v>
      </c>
      <c r="E23" s="21">
        <v>44112</v>
      </c>
      <c r="F23" s="80" t="s">
        <v>520</v>
      </c>
      <c r="G23" s="18" t="s">
        <v>538</v>
      </c>
      <c r="H23" s="24" t="s">
        <v>2631</v>
      </c>
      <c r="I23" s="18" t="s">
        <v>2650</v>
      </c>
      <c r="J23" s="18" t="s">
        <v>2631</v>
      </c>
      <c r="K23" s="124" t="s">
        <v>8244</v>
      </c>
      <c r="L23" s="124" t="s">
        <v>8238</v>
      </c>
    </row>
    <row r="24" spans="1:12" x14ac:dyDescent="0.25">
      <c r="A24" s="13" t="s">
        <v>8348</v>
      </c>
      <c r="B24" s="18" t="s">
        <v>1071</v>
      </c>
      <c r="C24" s="18" t="s">
        <v>62</v>
      </c>
      <c r="D24" s="18" t="s">
        <v>7386</v>
      </c>
      <c r="E24" s="21">
        <v>44112</v>
      </c>
      <c r="F24" s="80" t="s">
        <v>520</v>
      </c>
      <c r="G24" s="18" t="s">
        <v>538</v>
      </c>
      <c r="H24" s="24" t="s">
        <v>2631</v>
      </c>
      <c r="I24" s="18" t="s">
        <v>2683</v>
      </c>
      <c r="J24" s="18" t="s">
        <v>2631</v>
      </c>
      <c r="K24" s="124" t="s">
        <v>8244</v>
      </c>
      <c r="L24" s="124" t="s">
        <v>8236</v>
      </c>
    </row>
    <row r="25" spans="1:12" x14ac:dyDescent="0.25">
      <c r="A25" s="13" t="s">
        <v>8349</v>
      </c>
      <c r="B25" s="18" t="s">
        <v>7428</v>
      </c>
      <c r="C25" s="18" t="s">
        <v>2645</v>
      </c>
      <c r="D25" s="18" t="s">
        <v>7566</v>
      </c>
      <c r="E25" s="21">
        <v>44112</v>
      </c>
      <c r="F25" s="80" t="s">
        <v>520</v>
      </c>
      <c r="G25" s="18" t="s">
        <v>538</v>
      </c>
      <c r="H25" s="24" t="s">
        <v>2631</v>
      </c>
      <c r="I25" s="18" t="s">
        <v>2647</v>
      </c>
      <c r="J25" s="18" t="s">
        <v>2631</v>
      </c>
      <c r="K25" s="124" t="s">
        <v>8244</v>
      </c>
      <c r="L25" s="124" t="s">
        <v>8238</v>
      </c>
    </row>
    <row r="26" spans="1:12" x14ac:dyDescent="0.25">
      <c r="A26" s="13" t="s">
        <v>8350</v>
      </c>
      <c r="B26" s="18" t="s">
        <v>5561</v>
      </c>
      <c r="C26" s="18" t="s">
        <v>2679</v>
      </c>
      <c r="D26" s="18" t="s">
        <v>7457</v>
      </c>
      <c r="E26" s="21">
        <v>44112</v>
      </c>
      <c r="F26" s="80" t="s">
        <v>520</v>
      </c>
      <c r="G26" s="18" t="s">
        <v>538</v>
      </c>
      <c r="H26" s="24" t="s">
        <v>2631</v>
      </c>
      <c r="I26" s="18" t="s">
        <v>545</v>
      </c>
      <c r="J26" s="18" t="s">
        <v>2631</v>
      </c>
      <c r="K26" s="124" t="s">
        <v>8244</v>
      </c>
      <c r="L26" s="124" t="s">
        <v>8237</v>
      </c>
    </row>
    <row r="27" spans="1:12" x14ac:dyDescent="0.25">
      <c r="A27" s="13" t="s">
        <v>8351</v>
      </c>
      <c r="B27" s="18" t="s">
        <v>228</v>
      </c>
      <c r="C27" s="18" t="s">
        <v>229</v>
      </c>
      <c r="D27" s="18" t="s">
        <v>2834</v>
      </c>
      <c r="E27" s="21">
        <v>44112</v>
      </c>
      <c r="F27" s="80" t="s">
        <v>520</v>
      </c>
      <c r="G27" s="18" t="s">
        <v>538</v>
      </c>
      <c r="H27" s="24" t="s">
        <v>2631</v>
      </c>
      <c r="I27" s="18" t="s">
        <v>2632</v>
      </c>
      <c r="J27" s="18" t="s">
        <v>2631</v>
      </c>
      <c r="K27" s="124" t="s">
        <v>8244</v>
      </c>
      <c r="L27" s="124" t="s">
        <v>8234</v>
      </c>
    </row>
    <row r="28" spans="1:12" x14ac:dyDescent="0.25">
      <c r="A28" s="13" t="s">
        <v>8352</v>
      </c>
      <c r="B28" s="18" t="s">
        <v>7437</v>
      </c>
      <c r="C28" s="18" t="s">
        <v>283</v>
      </c>
      <c r="D28" s="18" t="s">
        <v>7567</v>
      </c>
      <c r="E28" s="21">
        <v>44112</v>
      </c>
      <c r="F28" s="80" t="s">
        <v>520</v>
      </c>
      <c r="G28" s="18" t="s">
        <v>538</v>
      </c>
      <c r="H28" s="24" t="s">
        <v>2631</v>
      </c>
      <c r="I28" s="18" t="s">
        <v>2697</v>
      </c>
      <c r="J28" s="18" t="s">
        <v>2631</v>
      </c>
      <c r="K28" s="124" t="s">
        <v>8244</v>
      </c>
      <c r="L28" s="124" t="s">
        <v>8238</v>
      </c>
    </row>
    <row r="29" spans="1:12" x14ac:dyDescent="0.25">
      <c r="A29" s="13" t="s">
        <v>8353</v>
      </c>
      <c r="B29" s="18" t="s">
        <v>7540</v>
      </c>
      <c r="C29" s="18" t="s">
        <v>2667</v>
      </c>
      <c r="D29" s="18" t="s">
        <v>7616</v>
      </c>
      <c r="E29" s="21">
        <v>44112</v>
      </c>
      <c r="F29" s="80" t="s">
        <v>520</v>
      </c>
      <c r="G29" s="18" t="s">
        <v>538</v>
      </c>
      <c r="H29" s="24" t="s">
        <v>2631</v>
      </c>
      <c r="I29" s="18" t="s">
        <v>2661</v>
      </c>
      <c r="J29" s="18" t="s">
        <v>2631</v>
      </c>
      <c r="K29" s="124" t="s">
        <v>8244</v>
      </c>
      <c r="L29" s="124" t="s">
        <v>8239</v>
      </c>
    </row>
    <row r="30" spans="1:12" x14ac:dyDescent="0.25">
      <c r="A30" s="91" t="s">
        <v>8354</v>
      </c>
      <c r="B30" s="18" t="s">
        <v>997</v>
      </c>
      <c r="C30" s="18" t="s">
        <v>62</v>
      </c>
      <c r="D30" s="18" t="s">
        <v>7390</v>
      </c>
      <c r="E30" s="21">
        <v>44112</v>
      </c>
      <c r="F30" s="80" t="s">
        <v>520</v>
      </c>
      <c r="G30" s="18" t="s">
        <v>538</v>
      </c>
      <c r="H30" s="24" t="s">
        <v>2631</v>
      </c>
      <c r="I30" s="18" t="s">
        <v>2683</v>
      </c>
      <c r="J30" s="18" t="s">
        <v>2631</v>
      </c>
      <c r="K30" s="124" t="s">
        <v>8244</v>
      </c>
      <c r="L30" s="124" t="s">
        <v>8236</v>
      </c>
    </row>
    <row r="31" spans="1:12" x14ac:dyDescent="0.25">
      <c r="A31" s="91" t="s">
        <v>8355</v>
      </c>
      <c r="B31" s="18" t="s">
        <v>5560</v>
      </c>
      <c r="C31" s="18" t="s">
        <v>2679</v>
      </c>
      <c r="D31" s="18" t="s">
        <v>7458</v>
      </c>
      <c r="E31" s="21">
        <v>44112</v>
      </c>
      <c r="F31" s="80" t="s">
        <v>520</v>
      </c>
      <c r="G31" s="18" t="s">
        <v>538</v>
      </c>
      <c r="H31" s="24" t="s">
        <v>2631</v>
      </c>
      <c r="I31" s="18" t="s">
        <v>545</v>
      </c>
      <c r="J31" s="18" t="s">
        <v>2631</v>
      </c>
      <c r="K31" s="124" t="s">
        <v>8244</v>
      </c>
      <c r="L31" s="124" t="s">
        <v>8237</v>
      </c>
    </row>
    <row r="32" spans="1:12" x14ac:dyDescent="0.25">
      <c r="A32" s="91" t="s">
        <v>8356</v>
      </c>
      <c r="B32" s="18" t="s">
        <v>5025</v>
      </c>
      <c r="C32" s="18" t="s">
        <v>7349</v>
      </c>
      <c r="D32" s="18" t="s">
        <v>7350</v>
      </c>
      <c r="E32" s="21">
        <v>44112</v>
      </c>
      <c r="F32" s="80" t="s">
        <v>520</v>
      </c>
      <c r="G32" s="18" t="s">
        <v>538</v>
      </c>
      <c r="H32" s="24" t="s">
        <v>2631</v>
      </c>
      <c r="I32" s="18" t="s">
        <v>7336</v>
      </c>
      <c r="J32" s="18" t="s">
        <v>2631</v>
      </c>
      <c r="K32" s="124" t="s">
        <v>8244</v>
      </c>
      <c r="L32" s="124" t="s">
        <v>8326</v>
      </c>
    </row>
    <row r="33" spans="1:12" x14ac:dyDescent="0.25">
      <c r="A33" s="13" t="s">
        <v>8357</v>
      </c>
      <c r="B33" s="91" t="s">
        <v>903</v>
      </c>
      <c r="C33" s="18" t="s">
        <v>2679</v>
      </c>
      <c r="D33" s="91" t="s">
        <v>7385</v>
      </c>
      <c r="E33" s="21">
        <v>44112</v>
      </c>
      <c r="F33" s="6" t="s">
        <v>520</v>
      </c>
      <c r="G33" s="18" t="s">
        <v>538</v>
      </c>
      <c r="H33" s="24" t="s">
        <v>2631</v>
      </c>
      <c r="I33" s="18" t="s">
        <v>545</v>
      </c>
      <c r="J33" s="18" t="s">
        <v>2631</v>
      </c>
      <c r="K33" s="124" t="s">
        <v>8244</v>
      </c>
      <c r="L33" s="124" t="s">
        <v>8236</v>
      </c>
    </row>
    <row r="34" spans="1:12" x14ac:dyDescent="0.25">
      <c r="A34" s="13" t="s">
        <v>8358</v>
      </c>
      <c r="B34" s="91" t="s">
        <v>7416</v>
      </c>
      <c r="C34" s="18" t="s">
        <v>2629</v>
      </c>
      <c r="D34" s="91" t="s">
        <v>7553</v>
      </c>
      <c r="E34" s="21">
        <v>44112</v>
      </c>
      <c r="F34" s="6" t="s">
        <v>519</v>
      </c>
      <c r="G34" s="18" t="s">
        <v>538</v>
      </c>
      <c r="H34" s="24" t="s">
        <v>2631</v>
      </c>
      <c r="I34" s="18" t="s">
        <v>2632</v>
      </c>
      <c r="J34" s="18" t="s">
        <v>2631</v>
      </c>
      <c r="K34" s="124" t="s">
        <v>8244</v>
      </c>
      <c r="L34" s="124" t="s">
        <v>8238</v>
      </c>
    </row>
    <row r="35" spans="1:12" x14ac:dyDescent="0.25">
      <c r="A35" s="13" t="s">
        <v>8359</v>
      </c>
      <c r="B35" s="91" t="s">
        <v>6666</v>
      </c>
      <c r="C35" s="18" t="s">
        <v>2639</v>
      </c>
      <c r="D35" s="91" t="s">
        <v>7444</v>
      </c>
      <c r="E35" s="21">
        <v>44112</v>
      </c>
      <c r="F35" s="6" t="s">
        <v>519</v>
      </c>
      <c r="G35" s="18" t="s">
        <v>538</v>
      </c>
      <c r="H35" s="24" t="s">
        <v>2631</v>
      </c>
      <c r="I35" s="18" t="s">
        <v>2641</v>
      </c>
      <c r="J35" s="18" t="s">
        <v>2631</v>
      </c>
      <c r="K35" s="124" t="s">
        <v>8244</v>
      </c>
      <c r="L35" s="124" t="s">
        <v>8237</v>
      </c>
    </row>
    <row r="36" spans="1:12" x14ac:dyDescent="0.25">
      <c r="A36" s="13" t="s">
        <v>8360</v>
      </c>
      <c r="B36" s="91" t="s">
        <v>235</v>
      </c>
      <c r="C36" s="18" t="s">
        <v>2639</v>
      </c>
      <c r="D36" s="91" t="s">
        <v>2840</v>
      </c>
      <c r="E36" s="21">
        <v>44112</v>
      </c>
      <c r="F36" s="26" t="s">
        <v>519</v>
      </c>
      <c r="G36" s="18" t="s">
        <v>538</v>
      </c>
      <c r="H36" s="24" t="s">
        <v>2631</v>
      </c>
      <c r="I36" s="18" t="s">
        <v>2641</v>
      </c>
      <c r="J36" s="18" t="s">
        <v>2631</v>
      </c>
      <c r="K36" s="124" t="s">
        <v>8244</v>
      </c>
      <c r="L36" s="124" t="s">
        <v>8234</v>
      </c>
    </row>
    <row r="37" spans="1:12" x14ac:dyDescent="0.25">
      <c r="A37" s="13" t="s">
        <v>8361</v>
      </c>
      <c r="B37" s="91" t="s">
        <v>5429</v>
      </c>
      <c r="C37" s="18" t="s">
        <v>229</v>
      </c>
      <c r="D37" s="91" t="s">
        <v>7446</v>
      </c>
      <c r="E37" s="21">
        <v>44112</v>
      </c>
      <c r="F37" s="26" t="s">
        <v>519</v>
      </c>
      <c r="G37" s="18" t="s">
        <v>538</v>
      </c>
      <c r="H37" s="24" t="s">
        <v>2631</v>
      </c>
      <c r="I37" s="18" t="s">
        <v>2632</v>
      </c>
      <c r="J37" s="18" t="s">
        <v>2631</v>
      </c>
      <c r="K37" s="124" t="s">
        <v>8244</v>
      </c>
      <c r="L37" s="124" t="s">
        <v>8237</v>
      </c>
    </row>
    <row r="38" spans="1:12" x14ac:dyDescent="0.25">
      <c r="A38" s="13" t="s">
        <v>8362</v>
      </c>
      <c r="B38" s="91" t="s">
        <v>5725</v>
      </c>
      <c r="C38" s="18" t="s">
        <v>2676</v>
      </c>
      <c r="D38" s="91" t="s">
        <v>7499</v>
      </c>
      <c r="E38" s="21">
        <v>44112</v>
      </c>
      <c r="F38" s="26" t="s">
        <v>519</v>
      </c>
      <c r="G38" s="18" t="s">
        <v>538</v>
      </c>
      <c r="H38" s="24" t="s">
        <v>2631</v>
      </c>
      <c r="I38" s="18" t="s">
        <v>2678</v>
      </c>
      <c r="J38" s="18" t="s">
        <v>2631</v>
      </c>
      <c r="K38" s="124" t="s">
        <v>8244</v>
      </c>
      <c r="L38" s="124" t="s">
        <v>8237</v>
      </c>
    </row>
    <row r="39" spans="1:12" x14ac:dyDescent="0.25">
      <c r="A39" s="13" t="s">
        <v>8363</v>
      </c>
      <c r="B39" s="91" t="s">
        <v>7017</v>
      </c>
      <c r="C39" s="18" t="s">
        <v>117</v>
      </c>
      <c r="D39" s="91" t="s">
        <v>7451</v>
      </c>
      <c r="E39" s="21">
        <v>44112</v>
      </c>
      <c r="F39" s="26" t="s">
        <v>519</v>
      </c>
      <c r="G39" s="18" t="s">
        <v>538</v>
      </c>
      <c r="H39" s="24" t="s">
        <v>2631</v>
      </c>
      <c r="I39" s="18" t="s">
        <v>2697</v>
      </c>
      <c r="J39" s="18" t="s">
        <v>2631</v>
      </c>
      <c r="K39" s="124" t="s">
        <v>8244</v>
      </c>
      <c r="L39" s="124" t="s">
        <v>8237</v>
      </c>
    </row>
    <row r="40" spans="1:12" x14ac:dyDescent="0.25">
      <c r="A40" s="13" t="s">
        <v>8364</v>
      </c>
      <c r="B40" s="91" t="s">
        <v>5037</v>
      </c>
      <c r="C40" s="18" t="s">
        <v>7360</v>
      </c>
      <c r="D40" s="91" t="s">
        <v>7361</v>
      </c>
      <c r="E40" s="21">
        <v>44112</v>
      </c>
      <c r="F40" s="6" t="s">
        <v>519</v>
      </c>
      <c r="G40" s="18" t="s">
        <v>538</v>
      </c>
      <c r="H40" s="24" t="s">
        <v>2631</v>
      </c>
      <c r="I40" s="18" t="s">
        <v>7333</v>
      </c>
      <c r="J40" s="18" t="s">
        <v>2631</v>
      </c>
      <c r="K40" s="124" t="s">
        <v>8244</v>
      </c>
      <c r="L40" s="124" t="s">
        <v>8326</v>
      </c>
    </row>
    <row r="41" spans="1:12" x14ac:dyDescent="0.25">
      <c r="A41" s="13" t="s">
        <v>8365</v>
      </c>
      <c r="B41" s="91" t="s">
        <v>7694</v>
      </c>
      <c r="C41" s="18" t="s">
        <v>62</v>
      </c>
      <c r="D41" s="91" t="s">
        <v>7830</v>
      </c>
      <c r="E41" s="21">
        <v>44112</v>
      </c>
      <c r="F41" s="26" t="s">
        <v>519</v>
      </c>
      <c r="G41" s="18" t="s">
        <v>538</v>
      </c>
      <c r="H41" s="24" t="s">
        <v>2631</v>
      </c>
      <c r="I41" s="18" t="s">
        <v>2683</v>
      </c>
      <c r="J41" s="18" t="s">
        <v>2631</v>
      </c>
      <c r="K41" s="124" t="s">
        <v>8244</v>
      </c>
      <c r="L41" s="124" t="s">
        <v>8240</v>
      </c>
    </row>
    <row r="42" spans="1:12" x14ac:dyDescent="0.25">
      <c r="A42" s="13" t="s">
        <v>8366</v>
      </c>
      <c r="B42" s="91" t="s">
        <v>5030</v>
      </c>
      <c r="C42" s="18" t="s">
        <v>7347</v>
      </c>
      <c r="D42" s="91" t="s">
        <v>7348</v>
      </c>
      <c r="E42" s="21">
        <v>44112</v>
      </c>
      <c r="F42" s="6" t="s">
        <v>519</v>
      </c>
      <c r="G42" s="18" t="s">
        <v>538</v>
      </c>
      <c r="H42" s="24" t="s">
        <v>2631</v>
      </c>
      <c r="I42" s="18" t="s">
        <v>7336</v>
      </c>
      <c r="J42" s="18" t="s">
        <v>2631</v>
      </c>
      <c r="K42" s="124" t="s">
        <v>8244</v>
      </c>
      <c r="L42" s="124" t="s">
        <v>8326</v>
      </c>
    </row>
    <row r="43" spans="1:12" x14ac:dyDescent="0.25">
      <c r="A43" s="91" t="s">
        <v>8367</v>
      </c>
      <c r="B43" s="18" t="s">
        <v>198</v>
      </c>
      <c r="C43" s="18" t="s">
        <v>283</v>
      </c>
      <c r="D43" s="18" t="s">
        <v>2787</v>
      </c>
      <c r="E43" s="21">
        <v>44112</v>
      </c>
      <c r="F43" s="80" t="s">
        <v>519</v>
      </c>
      <c r="G43" s="18" t="s">
        <v>538</v>
      </c>
      <c r="H43" s="24" t="s">
        <v>2631</v>
      </c>
      <c r="I43" s="18" t="s">
        <v>2697</v>
      </c>
      <c r="J43" s="18" t="s">
        <v>2631</v>
      </c>
      <c r="K43" s="124" t="s">
        <v>8244</v>
      </c>
      <c r="L43" s="124" t="s">
        <v>8235</v>
      </c>
    </row>
    <row r="44" spans="1:12" x14ac:dyDescent="0.25">
      <c r="A44" s="91" t="s">
        <v>8368</v>
      </c>
      <c r="B44" s="18" t="s">
        <v>7432</v>
      </c>
      <c r="C44" s="18" t="s">
        <v>2715</v>
      </c>
      <c r="D44" s="18" t="s">
        <v>7551</v>
      </c>
      <c r="E44" s="21">
        <v>44112</v>
      </c>
      <c r="F44" s="80" t="s">
        <v>520</v>
      </c>
      <c r="G44" s="18" t="s">
        <v>538</v>
      </c>
      <c r="H44" s="24" t="s">
        <v>2631</v>
      </c>
      <c r="I44" s="18" t="s">
        <v>2641</v>
      </c>
      <c r="J44" s="18" t="s">
        <v>2631</v>
      </c>
      <c r="K44" s="124" t="s">
        <v>8244</v>
      </c>
      <c r="L44" s="124" t="s">
        <v>8238</v>
      </c>
    </row>
    <row r="45" spans="1:12" x14ac:dyDescent="0.25">
      <c r="A45" s="91" t="s">
        <v>8369</v>
      </c>
      <c r="B45" s="18" t="s">
        <v>7535</v>
      </c>
      <c r="C45" s="18" t="s">
        <v>2715</v>
      </c>
      <c r="D45" s="18" t="s">
        <v>7612</v>
      </c>
      <c r="E45" s="21">
        <v>44112</v>
      </c>
      <c r="F45" s="80" t="s">
        <v>520</v>
      </c>
      <c r="G45" s="18" t="s">
        <v>538</v>
      </c>
      <c r="H45" s="24" t="s">
        <v>2631</v>
      </c>
      <c r="I45" s="18" t="s">
        <v>2641</v>
      </c>
      <c r="J45" s="18" t="s">
        <v>2631</v>
      </c>
      <c r="K45" s="124" t="s">
        <v>8244</v>
      </c>
      <c r="L45" s="124" t="s">
        <v>8239</v>
      </c>
    </row>
    <row r="46" spans="1:12" x14ac:dyDescent="0.25">
      <c r="A46" s="91" t="s">
        <v>8370</v>
      </c>
      <c r="B46" s="18" t="s">
        <v>7433</v>
      </c>
      <c r="C46" s="18" t="s">
        <v>2659</v>
      </c>
      <c r="D46" s="18" t="s">
        <v>7546</v>
      </c>
      <c r="E46" s="21">
        <v>44112</v>
      </c>
      <c r="F46" s="80" t="s">
        <v>520</v>
      </c>
      <c r="G46" s="18" t="s">
        <v>538</v>
      </c>
      <c r="H46" s="24" t="s">
        <v>2631</v>
      </c>
      <c r="I46" s="18" t="s">
        <v>2661</v>
      </c>
      <c r="J46" s="18" t="s">
        <v>2631</v>
      </c>
      <c r="K46" s="124" t="s">
        <v>8244</v>
      </c>
      <c r="L46" s="124" t="s">
        <v>8238</v>
      </c>
    </row>
    <row r="47" spans="1:12" x14ac:dyDescent="0.25">
      <c r="A47" s="91" t="s">
        <v>8371</v>
      </c>
      <c r="B47" s="18" t="s">
        <v>5443</v>
      </c>
      <c r="C47" s="18" t="s">
        <v>2734</v>
      </c>
      <c r="D47" s="18" t="s">
        <v>7496</v>
      </c>
      <c r="E47" s="21">
        <v>44112</v>
      </c>
      <c r="F47" s="80" t="s">
        <v>520</v>
      </c>
      <c r="G47" s="18" t="s">
        <v>538</v>
      </c>
      <c r="H47" s="24" t="s">
        <v>2631</v>
      </c>
      <c r="I47" s="18" t="s">
        <v>2736</v>
      </c>
      <c r="J47" s="18" t="s">
        <v>2631</v>
      </c>
      <c r="K47" s="124" t="s">
        <v>8244</v>
      </c>
      <c r="L47" s="124" t="s">
        <v>8237</v>
      </c>
    </row>
    <row r="48" spans="1:12" x14ac:dyDescent="0.25">
      <c r="A48" s="91" t="s">
        <v>8372</v>
      </c>
      <c r="B48" s="18" t="s">
        <v>5447</v>
      </c>
      <c r="C48" s="18" t="s">
        <v>2734</v>
      </c>
      <c r="D48" s="18" t="s">
        <v>7495</v>
      </c>
      <c r="E48" s="21">
        <v>44112</v>
      </c>
      <c r="F48" s="80" t="s">
        <v>520</v>
      </c>
      <c r="G48" s="18" t="s">
        <v>538</v>
      </c>
      <c r="H48" s="24" t="s">
        <v>2631</v>
      </c>
      <c r="I48" s="18" t="s">
        <v>2736</v>
      </c>
      <c r="J48" s="18" t="s">
        <v>2631</v>
      </c>
      <c r="K48" s="124" t="s">
        <v>8244</v>
      </c>
      <c r="L48" s="124" t="s">
        <v>8237</v>
      </c>
    </row>
    <row r="49" spans="1:12" x14ac:dyDescent="0.25">
      <c r="A49" s="91" t="s">
        <v>8373</v>
      </c>
      <c r="B49" s="18" t="s">
        <v>7526</v>
      </c>
      <c r="C49" s="18" t="s">
        <v>2676</v>
      </c>
      <c r="D49" s="18" t="s">
        <v>7622</v>
      </c>
      <c r="E49" s="21">
        <v>44112</v>
      </c>
      <c r="F49" s="80" t="s">
        <v>520</v>
      </c>
      <c r="G49" s="18" t="s">
        <v>538</v>
      </c>
      <c r="H49" s="24" t="s">
        <v>2631</v>
      </c>
      <c r="I49" s="18" t="s">
        <v>2678</v>
      </c>
      <c r="J49" s="18" t="s">
        <v>2631</v>
      </c>
      <c r="K49" s="124" t="s">
        <v>8244</v>
      </c>
      <c r="L49" s="124" t="s">
        <v>8239</v>
      </c>
    </row>
    <row r="50" spans="1:12" x14ac:dyDescent="0.25">
      <c r="A50" s="91" t="s">
        <v>8374</v>
      </c>
      <c r="B50" s="18" t="s">
        <v>7534</v>
      </c>
      <c r="C50" s="18" t="s">
        <v>2715</v>
      </c>
      <c r="D50" s="18" t="s">
        <v>7617</v>
      </c>
      <c r="E50" s="21">
        <v>44112</v>
      </c>
      <c r="F50" s="80" t="s">
        <v>520</v>
      </c>
      <c r="G50" s="18" t="s">
        <v>538</v>
      </c>
      <c r="H50" s="24" t="s">
        <v>2631</v>
      </c>
      <c r="I50" s="18" t="s">
        <v>2641</v>
      </c>
      <c r="J50" s="18" t="s">
        <v>2631</v>
      </c>
      <c r="K50" s="124" t="s">
        <v>8244</v>
      </c>
      <c r="L50" s="124" t="s">
        <v>8239</v>
      </c>
    </row>
    <row r="51" spans="1:12" x14ac:dyDescent="0.25">
      <c r="A51" s="91" t="s">
        <v>8375</v>
      </c>
      <c r="B51" s="18" t="s">
        <v>7418</v>
      </c>
      <c r="C51" s="18" t="s">
        <v>2734</v>
      </c>
      <c r="D51" s="18" t="s">
        <v>7558</v>
      </c>
      <c r="E51" s="21">
        <v>44112</v>
      </c>
      <c r="F51" s="80" t="s">
        <v>520</v>
      </c>
      <c r="G51" s="18" t="s">
        <v>538</v>
      </c>
      <c r="H51" s="24" t="s">
        <v>2631</v>
      </c>
      <c r="I51" s="18" t="s">
        <v>2736</v>
      </c>
      <c r="J51" s="18" t="s">
        <v>2631</v>
      </c>
      <c r="K51" s="124" t="s">
        <v>8244</v>
      </c>
      <c r="L51" s="124" t="s">
        <v>8238</v>
      </c>
    </row>
    <row r="52" spans="1:12" x14ac:dyDescent="0.25">
      <c r="A52" s="91" t="s">
        <v>8376</v>
      </c>
      <c r="B52" s="18" t="s">
        <v>160</v>
      </c>
      <c r="C52" s="18" t="s">
        <v>117</v>
      </c>
      <c r="D52" s="18" t="s">
        <v>2764</v>
      </c>
      <c r="E52" s="21">
        <v>44112</v>
      </c>
      <c r="F52" s="80" t="s">
        <v>520</v>
      </c>
      <c r="G52" s="18" t="s">
        <v>538</v>
      </c>
      <c r="H52" s="24" t="s">
        <v>2631</v>
      </c>
      <c r="I52" s="18" t="s">
        <v>2697</v>
      </c>
      <c r="J52" s="18" t="s">
        <v>2631</v>
      </c>
      <c r="K52" s="124" t="s">
        <v>8244</v>
      </c>
      <c r="L52" s="124" t="s">
        <v>8235</v>
      </c>
    </row>
    <row r="53" spans="1:12" x14ac:dyDescent="0.25">
      <c r="A53" s="91" t="s">
        <v>8377</v>
      </c>
      <c r="B53" s="18" t="s">
        <v>5034</v>
      </c>
      <c r="C53" s="18" t="s">
        <v>7326</v>
      </c>
      <c r="D53" s="18" t="s">
        <v>7357</v>
      </c>
      <c r="E53" s="21">
        <v>44112</v>
      </c>
      <c r="F53" s="80" t="s">
        <v>520</v>
      </c>
      <c r="G53" s="18" t="s">
        <v>538</v>
      </c>
      <c r="H53" s="24" t="s">
        <v>2631</v>
      </c>
      <c r="I53" s="18" t="s">
        <v>7333</v>
      </c>
      <c r="J53" s="18" t="s">
        <v>2631</v>
      </c>
      <c r="K53" s="124" t="s">
        <v>8244</v>
      </c>
      <c r="L53" s="124" t="s">
        <v>8326</v>
      </c>
    </row>
    <row r="54" spans="1:12" x14ac:dyDescent="0.25">
      <c r="A54" s="91" t="s">
        <v>8378</v>
      </c>
      <c r="B54" s="18" t="s">
        <v>200</v>
      </c>
      <c r="C54" s="18" t="s">
        <v>2649</v>
      </c>
      <c r="D54" s="18" t="s">
        <v>2788</v>
      </c>
      <c r="E54" s="21">
        <v>44112</v>
      </c>
      <c r="F54" s="80" t="s">
        <v>520</v>
      </c>
      <c r="G54" s="18" t="s">
        <v>538</v>
      </c>
      <c r="H54" s="24" t="s">
        <v>2631</v>
      </c>
      <c r="I54" s="18" t="s">
        <v>2650</v>
      </c>
      <c r="J54" s="18" t="s">
        <v>2631</v>
      </c>
      <c r="K54" s="124" t="s">
        <v>8244</v>
      </c>
      <c r="L54" s="124" t="s">
        <v>8235</v>
      </c>
    </row>
    <row r="55" spans="1:12" x14ac:dyDescent="0.25">
      <c r="A55" s="91" t="s">
        <v>8379</v>
      </c>
      <c r="B55" s="18" t="s">
        <v>7422</v>
      </c>
      <c r="C55" s="18" t="s">
        <v>62</v>
      </c>
      <c r="D55" s="18" t="s">
        <v>7570</v>
      </c>
      <c r="E55" s="21">
        <v>44112</v>
      </c>
      <c r="F55" s="80" t="s">
        <v>520</v>
      </c>
      <c r="G55" s="18" t="s">
        <v>538</v>
      </c>
      <c r="H55" s="24" t="s">
        <v>2631</v>
      </c>
      <c r="I55" s="18" t="s">
        <v>2683</v>
      </c>
      <c r="J55" s="18" t="s">
        <v>2631</v>
      </c>
      <c r="K55" s="124" t="s">
        <v>8244</v>
      </c>
      <c r="L55" s="124" t="s">
        <v>8238</v>
      </c>
    </row>
    <row r="56" spans="1:12" x14ac:dyDescent="0.25">
      <c r="A56" s="91" t="s">
        <v>8380</v>
      </c>
      <c r="B56" s="18" t="s">
        <v>5031</v>
      </c>
      <c r="C56" s="18" t="s">
        <v>7358</v>
      </c>
      <c r="D56" s="18" t="s">
        <v>7359</v>
      </c>
      <c r="E56" s="21">
        <v>44112</v>
      </c>
      <c r="F56" s="80" t="s">
        <v>520</v>
      </c>
      <c r="G56" s="18" t="s">
        <v>538</v>
      </c>
      <c r="H56" s="24" t="s">
        <v>2631</v>
      </c>
      <c r="I56" s="18" t="s">
        <v>7336</v>
      </c>
      <c r="J56" s="18" t="s">
        <v>2631</v>
      </c>
      <c r="K56" s="124" t="s">
        <v>8244</v>
      </c>
      <c r="L56" s="124" t="s">
        <v>8326</v>
      </c>
    </row>
    <row r="57" spans="1:12" x14ac:dyDescent="0.25">
      <c r="A57" s="91" t="s">
        <v>8381</v>
      </c>
      <c r="B57" s="18" t="s">
        <v>2541</v>
      </c>
      <c r="C57" s="18" t="s">
        <v>2649</v>
      </c>
      <c r="D57" s="18" t="s">
        <v>7392</v>
      </c>
      <c r="E57" s="21">
        <v>44112</v>
      </c>
      <c r="F57" s="80" t="s">
        <v>520</v>
      </c>
      <c r="G57" s="18" t="s">
        <v>538</v>
      </c>
      <c r="H57" s="24" t="s">
        <v>2631</v>
      </c>
      <c r="I57" s="18" t="s">
        <v>2650</v>
      </c>
      <c r="J57" s="18" t="s">
        <v>2631</v>
      </c>
      <c r="K57" s="124" t="s">
        <v>8244</v>
      </c>
      <c r="L57" s="124" t="s">
        <v>8236</v>
      </c>
    </row>
    <row r="58" spans="1:12" x14ac:dyDescent="0.25">
      <c r="A58" s="91" t="s">
        <v>8382</v>
      </c>
      <c r="B58" s="18" t="s">
        <v>7514</v>
      </c>
      <c r="C58" s="18" t="s">
        <v>2679</v>
      </c>
      <c r="D58" s="18" t="s">
        <v>7624</v>
      </c>
      <c r="E58" s="21">
        <v>44112</v>
      </c>
      <c r="F58" s="80" t="s">
        <v>520</v>
      </c>
      <c r="G58" s="18" t="s">
        <v>538</v>
      </c>
      <c r="H58" s="24" t="s">
        <v>2631</v>
      </c>
      <c r="I58" s="18" t="s">
        <v>545</v>
      </c>
      <c r="J58" s="18" t="s">
        <v>2631</v>
      </c>
      <c r="K58" s="124" t="s">
        <v>8244</v>
      </c>
      <c r="L58" s="124" t="s">
        <v>8239</v>
      </c>
    </row>
    <row r="59" spans="1:12" x14ac:dyDescent="0.25">
      <c r="A59" s="91" t="s">
        <v>8383</v>
      </c>
      <c r="B59" s="18" t="s">
        <v>2572</v>
      </c>
      <c r="C59" s="18" t="s">
        <v>2649</v>
      </c>
      <c r="D59" s="18" t="s">
        <v>7388</v>
      </c>
      <c r="E59" s="21">
        <v>44112</v>
      </c>
      <c r="F59" s="80" t="s">
        <v>520</v>
      </c>
      <c r="G59" s="18" t="s">
        <v>538</v>
      </c>
      <c r="H59" s="24" t="s">
        <v>2631</v>
      </c>
      <c r="I59" s="18" t="s">
        <v>2650</v>
      </c>
      <c r="J59" s="18" t="s">
        <v>2631</v>
      </c>
      <c r="K59" s="124" t="s">
        <v>8244</v>
      </c>
      <c r="L59" s="124" t="s">
        <v>8236</v>
      </c>
    </row>
    <row r="60" spans="1:12" x14ac:dyDescent="0.25">
      <c r="A60" s="13" t="s">
        <v>8384</v>
      </c>
      <c r="B60" s="91" t="s">
        <v>912</v>
      </c>
      <c r="C60" s="18" t="s">
        <v>2679</v>
      </c>
      <c r="D60" s="91" t="s">
        <v>7387</v>
      </c>
      <c r="E60" s="21">
        <v>44112</v>
      </c>
      <c r="F60" s="6" t="s">
        <v>520</v>
      </c>
      <c r="G60" s="18" t="s">
        <v>538</v>
      </c>
      <c r="H60" s="24" t="s">
        <v>2631</v>
      </c>
      <c r="I60" s="18" t="s">
        <v>545</v>
      </c>
      <c r="J60" s="18" t="s">
        <v>2631</v>
      </c>
      <c r="K60" s="124" t="s">
        <v>8244</v>
      </c>
      <c r="L60" s="124" t="s">
        <v>8236</v>
      </c>
    </row>
    <row r="61" spans="1:12" x14ac:dyDescent="0.25">
      <c r="A61" s="13" t="s">
        <v>8385</v>
      </c>
      <c r="B61" s="91" t="s">
        <v>6875</v>
      </c>
      <c r="C61" s="18" t="s">
        <v>283</v>
      </c>
      <c r="D61" s="91" t="s">
        <v>7456</v>
      </c>
      <c r="E61" s="21">
        <v>44112</v>
      </c>
      <c r="F61" s="6" t="s">
        <v>520</v>
      </c>
      <c r="G61" s="18" t="s">
        <v>538</v>
      </c>
      <c r="H61" s="24" t="s">
        <v>2631</v>
      </c>
      <c r="I61" s="18" t="s">
        <v>2697</v>
      </c>
      <c r="J61" s="18" t="s">
        <v>2631</v>
      </c>
      <c r="K61" s="124" t="s">
        <v>8244</v>
      </c>
      <c r="L61" s="124" t="s">
        <v>8237</v>
      </c>
    </row>
    <row r="62" spans="1:12" x14ac:dyDescent="0.25">
      <c r="A62" s="13" t="s">
        <v>8386</v>
      </c>
      <c r="B62" s="91" t="s">
        <v>5036</v>
      </c>
      <c r="C62" s="18" t="s">
        <v>7337</v>
      </c>
      <c r="D62" s="91" t="s">
        <v>7338</v>
      </c>
      <c r="E62" s="21">
        <v>44112</v>
      </c>
      <c r="F62" s="26" t="s">
        <v>519</v>
      </c>
      <c r="G62" s="18" t="s">
        <v>538</v>
      </c>
      <c r="H62" s="24" t="s">
        <v>2631</v>
      </c>
      <c r="I62" s="18" t="s">
        <v>7333</v>
      </c>
      <c r="J62" s="18" t="s">
        <v>2631</v>
      </c>
      <c r="K62" s="124" t="s">
        <v>8244</v>
      </c>
      <c r="L62" s="124" t="s">
        <v>8326</v>
      </c>
    </row>
    <row r="63" spans="1:12" x14ac:dyDescent="0.25">
      <c r="A63" s="13" t="s">
        <v>8387</v>
      </c>
      <c r="B63" s="91" t="s">
        <v>7517</v>
      </c>
      <c r="C63" s="18" t="s">
        <v>2636</v>
      </c>
      <c r="D63" s="91" t="s">
        <v>7608</v>
      </c>
      <c r="E63" s="21">
        <v>44112</v>
      </c>
      <c r="F63" s="26" t="s">
        <v>519</v>
      </c>
      <c r="G63" s="18" t="s">
        <v>538</v>
      </c>
      <c r="H63" s="24" t="s">
        <v>2631</v>
      </c>
      <c r="I63" s="18" t="s">
        <v>2638</v>
      </c>
      <c r="J63" s="18" t="s">
        <v>2631</v>
      </c>
      <c r="K63" s="124" t="s">
        <v>8244</v>
      </c>
      <c r="L63" s="124" t="s">
        <v>8239</v>
      </c>
    </row>
    <row r="64" spans="1:12" x14ac:dyDescent="0.25">
      <c r="A64" s="13" t="s">
        <v>8388</v>
      </c>
      <c r="B64" s="91" t="s">
        <v>1732</v>
      </c>
      <c r="C64" s="18" t="s">
        <v>2659</v>
      </c>
      <c r="D64" s="91" t="s">
        <v>7381</v>
      </c>
      <c r="E64" s="21">
        <v>44112</v>
      </c>
      <c r="F64" s="6" t="s">
        <v>519</v>
      </c>
      <c r="G64" s="18" t="s">
        <v>538</v>
      </c>
      <c r="H64" s="24" t="s">
        <v>2631</v>
      </c>
      <c r="I64" s="18" t="s">
        <v>2661</v>
      </c>
      <c r="J64" s="18" t="s">
        <v>2631</v>
      </c>
      <c r="K64" s="124" t="s">
        <v>8244</v>
      </c>
      <c r="L64" s="124" t="s">
        <v>8236</v>
      </c>
    </row>
    <row r="65" spans="1:12" x14ac:dyDescent="0.25">
      <c r="A65" s="13" t="s">
        <v>8389</v>
      </c>
      <c r="B65" s="91" t="s">
        <v>264</v>
      </c>
      <c r="C65" s="18" t="s">
        <v>229</v>
      </c>
      <c r="D65" s="91" t="s">
        <v>2876</v>
      </c>
      <c r="E65" s="21">
        <v>44112</v>
      </c>
      <c r="F65" s="6" t="s">
        <v>519</v>
      </c>
      <c r="G65" s="18" t="s">
        <v>538</v>
      </c>
      <c r="H65" s="24" t="s">
        <v>2631</v>
      </c>
      <c r="I65" s="18" t="s">
        <v>2632</v>
      </c>
      <c r="J65" s="18" t="s">
        <v>2631</v>
      </c>
      <c r="K65" s="124" t="s">
        <v>8244</v>
      </c>
      <c r="L65" s="124" t="s">
        <v>8234</v>
      </c>
    </row>
    <row r="66" spans="1:12" x14ac:dyDescent="0.25">
      <c r="A66" s="13" t="s">
        <v>8390</v>
      </c>
      <c r="B66" s="91" t="s">
        <v>5041</v>
      </c>
      <c r="C66" s="18" t="s">
        <v>7341</v>
      </c>
      <c r="D66" s="91" t="s">
        <v>7342</v>
      </c>
      <c r="E66" s="21">
        <v>44112</v>
      </c>
      <c r="F66" s="6" t="s">
        <v>519</v>
      </c>
      <c r="G66" s="18" t="s">
        <v>538</v>
      </c>
      <c r="H66" s="24" t="s">
        <v>2631</v>
      </c>
      <c r="I66" s="18" t="s">
        <v>7333</v>
      </c>
      <c r="J66" s="18" t="s">
        <v>2631</v>
      </c>
      <c r="K66" s="124" t="s">
        <v>8244</v>
      </c>
      <c r="L66" s="124" t="s">
        <v>8326</v>
      </c>
    </row>
    <row r="67" spans="1:12" x14ac:dyDescent="0.25">
      <c r="A67" s="13" t="s">
        <v>8391</v>
      </c>
      <c r="B67" s="91" t="s">
        <v>7519</v>
      </c>
      <c r="C67" s="18" t="s">
        <v>2636</v>
      </c>
      <c r="D67" s="91" t="s">
        <v>7614</v>
      </c>
      <c r="E67" s="21">
        <v>44112</v>
      </c>
      <c r="F67" s="6" t="s">
        <v>519</v>
      </c>
      <c r="G67" s="18" t="s">
        <v>538</v>
      </c>
      <c r="H67" s="24" t="s">
        <v>2631</v>
      </c>
      <c r="I67" s="18" t="s">
        <v>2638</v>
      </c>
      <c r="J67" s="18" t="s">
        <v>2631</v>
      </c>
      <c r="K67" s="124" t="s">
        <v>8244</v>
      </c>
      <c r="L67" s="124" t="s">
        <v>8239</v>
      </c>
    </row>
    <row r="68" spans="1:12" x14ac:dyDescent="0.25">
      <c r="A68" s="13" t="s">
        <v>8392</v>
      </c>
      <c r="B68" s="91" t="s">
        <v>5039</v>
      </c>
      <c r="C68" s="18" t="s">
        <v>7344</v>
      </c>
      <c r="D68" s="91" t="s">
        <v>7345</v>
      </c>
      <c r="E68" s="21">
        <v>44112</v>
      </c>
      <c r="F68" s="6" t="s">
        <v>519</v>
      </c>
      <c r="G68" s="18" t="s">
        <v>538</v>
      </c>
      <c r="H68" s="24" t="s">
        <v>2631</v>
      </c>
      <c r="I68" s="18" t="s">
        <v>7333</v>
      </c>
      <c r="J68" s="18" t="s">
        <v>2631</v>
      </c>
      <c r="K68" s="124" t="s">
        <v>8244</v>
      </c>
      <c r="L68" s="124" t="s">
        <v>8326</v>
      </c>
    </row>
    <row r="69" spans="1:12" x14ac:dyDescent="0.25">
      <c r="A69" s="13" t="s">
        <v>8393</v>
      </c>
      <c r="B69" s="91" t="s">
        <v>7529</v>
      </c>
      <c r="C69" s="18" t="s">
        <v>62</v>
      </c>
      <c r="D69" s="91" t="s">
        <v>7627</v>
      </c>
      <c r="E69" s="21">
        <v>44112</v>
      </c>
      <c r="F69" s="26" t="s">
        <v>519</v>
      </c>
      <c r="G69" s="18" t="s">
        <v>538</v>
      </c>
      <c r="H69" s="24" t="s">
        <v>2631</v>
      </c>
      <c r="I69" s="18" t="s">
        <v>2683</v>
      </c>
      <c r="J69" s="18" t="s">
        <v>2631</v>
      </c>
      <c r="K69" s="124" t="s">
        <v>8244</v>
      </c>
      <c r="L69" s="124" t="s">
        <v>8239</v>
      </c>
    </row>
    <row r="70" spans="1:12" x14ac:dyDescent="0.25">
      <c r="A70" s="91" t="s">
        <v>8394</v>
      </c>
      <c r="B70" s="18" t="s">
        <v>5029</v>
      </c>
      <c r="C70" s="18" t="s">
        <v>7362</v>
      </c>
      <c r="D70" s="18" t="s">
        <v>7363</v>
      </c>
      <c r="E70" s="21">
        <v>44112</v>
      </c>
      <c r="F70" s="80" t="s">
        <v>519</v>
      </c>
      <c r="G70" s="18" t="s">
        <v>538</v>
      </c>
      <c r="H70" s="24" t="s">
        <v>2631</v>
      </c>
      <c r="I70" s="18" t="s">
        <v>7336</v>
      </c>
      <c r="J70" s="18" t="s">
        <v>2631</v>
      </c>
      <c r="K70" s="124" t="s">
        <v>8244</v>
      </c>
      <c r="L70" s="124" t="s">
        <v>8326</v>
      </c>
    </row>
    <row r="71" spans="1:12" x14ac:dyDescent="0.25">
      <c r="A71" s="91" t="s">
        <v>8395</v>
      </c>
      <c r="B71" s="18" t="s">
        <v>215</v>
      </c>
      <c r="C71" s="18" t="s">
        <v>2810</v>
      </c>
      <c r="D71" s="18" t="s">
        <v>2811</v>
      </c>
      <c r="E71" s="21">
        <v>44112</v>
      </c>
      <c r="F71" s="80" t="s">
        <v>519</v>
      </c>
      <c r="G71" s="18" t="s">
        <v>538</v>
      </c>
      <c r="H71" s="24" t="s">
        <v>2631</v>
      </c>
      <c r="I71" s="18" t="s">
        <v>2793</v>
      </c>
      <c r="J71" s="18" t="s">
        <v>2631</v>
      </c>
      <c r="K71" s="124" t="s">
        <v>8244</v>
      </c>
      <c r="L71" s="124" t="s">
        <v>8327</v>
      </c>
    </row>
    <row r="72" spans="1:12" x14ac:dyDescent="0.25">
      <c r="A72" s="91" t="s">
        <v>8396</v>
      </c>
      <c r="B72" s="18" t="s">
        <v>7543</v>
      </c>
      <c r="C72" s="18" t="s">
        <v>117</v>
      </c>
      <c r="D72" s="18" t="s">
        <v>7611</v>
      </c>
      <c r="E72" s="21">
        <v>44112</v>
      </c>
      <c r="F72" s="80" t="s">
        <v>520</v>
      </c>
      <c r="G72" s="18" t="s">
        <v>538</v>
      </c>
      <c r="H72" s="24" t="s">
        <v>2631</v>
      </c>
      <c r="I72" s="18" t="s">
        <v>2697</v>
      </c>
      <c r="J72" s="18" t="s">
        <v>2631</v>
      </c>
      <c r="K72" s="124" t="s">
        <v>8244</v>
      </c>
      <c r="L72" s="124" t="s">
        <v>8239</v>
      </c>
    </row>
    <row r="73" spans="1:12" x14ac:dyDescent="0.25">
      <c r="A73" s="91" t="s">
        <v>8397</v>
      </c>
      <c r="B73" s="18" t="s">
        <v>7429</v>
      </c>
      <c r="C73" s="18" t="s">
        <v>2715</v>
      </c>
      <c r="D73" s="18" t="s">
        <v>7554</v>
      </c>
      <c r="E73" s="21">
        <v>44112</v>
      </c>
      <c r="F73" s="80" t="s">
        <v>520</v>
      </c>
      <c r="G73" s="18" t="s">
        <v>538</v>
      </c>
      <c r="H73" s="24" t="s">
        <v>2631</v>
      </c>
      <c r="I73" s="18" t="s">
        <v>2641</v>
      </c>
      <c r="J73" s="18" t="s">
        <v>2631</v>
      </c>
      <c r="K73" s="124" t="s">
        <v>8244</v>
      </c>
      <c r="L73" s="124" t="s">
        <v>8238</v>
      </c>
    </row>
    <row r="74" spans="1:12" x14ac:dyDescent="0.25">
      <c r="A74" s="91" t="s">
        <v>8398</v>
      </c>
      <c r="B74" s="18" t="s">
        <v>5038</v>
      </c>
      <c r="C74" s="18" t="s">
        <v>7331</v>
      </c>
      <c r="D74" s="18" t="s">
        <v>7332</v>
      </c>
      <c r="E74" s="21">
        <v>44112</v>
      </c>
      <c r="F74" s="80" t="s">
        <v>520</v>
      </c>
      <c r="G74" s="18" t="s">
        <v>538</v>
      </c>
      <c r="H74" s="24" t="s">
        <v>2631</v>
      </c>
      <c r="I74" s="18" t="s">
        <v>7333</v>
      </c>
      <c r="J74" s="18" t="s">
        <v>2631</v>
      </c>
      <c r="K74" s="124" t="s">
        <v>8244</v>
      </c>
      <c r="L74" s="124" t="s">
        <v>8326</v>
      </c>
    </row>
    <row r="75" spans="1:12" x14ac:dyDescent="0.25">
      <c r="A75" s="91" t="s">
        <v>8399</v>
      </c>
      <c r="B75" s="18" t="s">
        <v>7417</v>
      </c>
      <c r="C75" s="18" t="s">
        <v>2629</v>
      </c>
      <c r="D75" s="18" t="s">
        <v>7550</v>
      </c>
      <c r="E75" s="21">
        <v>44112</v>
      </c>
      <c r="F75" s="80" t="s">
        <v>520</v>
      </c>
      <c r="G75" s="18" t="s">
        <v>538</v>
      </c>
      <c r="H75" s="24" t="s">
        <v>2631</v>
      </c>
      <c r="I75" s="18" t="s">
        <v>2632</v>
      </c>
      <c r="J75" s="18" t="s">
        <v>2631</v>
      </c>
      <c r="K75" s="124" t="s">
        <v>8244</v>
      </c>
      <c r="L75" s="124" t="s">
        <v>8238</v>
      </c>
    </row>
    <row r="76" spans="1:12" x14ac:dyDescent="0.25">
      <c r="A76" s="91" t="s">
        <v>8400</v>
      </c>
      <c r="B76" s="18" t="s">
        <v>933</v>
      </c>
      <c r="C76" s="18" t="s">
        <v>2885</v>
      </c>
      <c r="D76" s="18" t="s">
        <v>7368</v>
      </c>
      <c r="E76" s="21">
        <v>44112</v>
      </c>
      <c r="F76" s="80" t="s">
        <v>520</v>
      </c>
      <c r="G76" s="18" t="s">
        <v>538</v>
      </c>
      <c r="H76" s="24" t="s">
        <v>2631</v>
      </c>
      <c r="I76" s="18" t="s">
        <v>2666</v>
      </c>
      <c r="J76" s="18" t="s">
        <v>2631</v>
      </c>
      <c r="K76" s="124" t="s">
        <v>8244</v>
      </c>
      <c r="L76" s="124" t="s">
        <v>8236</v>
      </c>
    </row>
    <row r="77" spans="1:12" x14ac:dyDescent="0.25">
      <c r="A77" s="91" t="s">
        <v>8401</v>
      </c>
      <c r="B77" s="18" t="s">
        <v>6750</v>
      </c>
      <c r="C77" s="18" t="s">
        <v>2659</v>
      </c>
      <c r="D77" s="18" t="s">
        <v>7440</v>
      </c>
      <c r="E77" s="21">
        <v>44112</v>
      </c>
      <c r="F77" s="80" t="s">
        <v>520</v>
      </c>
      <c r="G77" s="18" t="s">
        <v>538</v>
      </c>
      <c r="H77" s="24" t="s">
        <v>2631</v>
      </c>
      <c r="I77" s="18" t="s">
        <v>2661</v>
      </c>
      <c r="J77" s="18" t="s">
        <v>2631</v>
      </c>
      <c r="K77" s="124" t="s">
        <v>8244</v>
      </c>
      <c r="L77" s="124" t="s">
        <v>8237</v>
      </c>
    </row>
    <row r="78" spans="1:12" x14ac:dyDescent="0.25">
      <c r="A78" s="91" t="s">
        <v>8402</v>
      </c>
      <c r="B78" s="18" t="s">
        <v>7527</v>
      </c>
      <c r="C78" s="18" t="s">
        <v>2676</v>
      </c>
      <c r="D78" s="18" t="s">
        <v>7625</v>
      </c>
      <c r="E78" s="21">
        <v>44112</v>
      </c>
      <c r="F78" s="80" t="s">
        <v>520</v>
      </c>
      <c r="G78" s="18" t="s">
        <v>538</v>
      </c>
      <c r="H78" s="24" t="s">
        <v>2631</v>
      </c>
      <c r="I78" s="18" t="s">
        <v>2678</v>
      </c>
      <c r="J78" s="18" t="s">
        <v>2631</v>
      </c>
      <c r="K78" s="124" t="s">
        <v>8244</v>
      </c>
      <c r="L78" s="124" t="s">
        <v>8239</v>
      </c>
    </row>
    <row r="79" spans="1:12" x14ac:dyDescent="0.25">
      <c r="A79" s="91" t="s">
        <v>8403</v>
      </c>
      <c r="B79" s="18" t="s">
        <v>946</v>
      </c>
      <c r="C79" s="18" t="s">
        <v>2741</v>
      </c>
      <c r="D79" s="18" t="s">
        <v>7371</v>
      </c>
      <c r="E79" s="21">
        <v>44112</v>
      </c>
      <c r="F79" s="80" t="s">
        <v>520</v>
      </c>
      <c r="G79" s="18" t="s">
        <v>538</v>
      </c>
      <c r="H79" s="24" t="s">
        <v>2631</v>
      </c>
      <c r="I79" s="18" t="s">
        <v>2666</v>
      </c>
      <c r="J79" s="18" t="s">
        <v>2631</v>
      </c>
      <c r="K79" s="124" t="s">
        <v>8244</v>
      </c>
      <c r="L79" s="124" t="s">
        <v>8236</v>
      </c>
    </row>
    <row r="80" spans="1:12" x14ac:dyDescent="0.25">
      <c r="A80" s="91" t="s">
        <v>8404</v>
      </c>
      <c r="B80" s="18" t="s">
        <v>7436</v>
      </c>
      <c r="C80" s="18" t="s">
        <v>283</v>
      </c>
      <c r="D80" s="18" t="s">
        <v>7562</v>
      </c>
      <c r="E80" s="21">
        <v>44112</v>
      </c>
      <c r="F80" s="80" t="s">
        <v>520</v>
      </c>
      <c r="G80" s="18" t="s">
        <v>538</v>
      </c>
      <c r="H80" s="24" t="s">
        <v>2631</v>
      </c>
      <c r="I80" s="18" t="s">
        <v>2697</v>
      </c>
      <c r="J80" s="18" t="s">
        <v>2631</v>
      </c>
      <c r="K80" s="124" t="s">
        <v>8244</v>
      </c>
      <c r="L80" s="124" t="s">
        <v>8238</v>
      </c>
    </row>
    <row r="81" spans="1:12" x14ac:dyDescent="0.25">
      <c r="A81" s="91" t="s">
        <v>8405</v>
      </c>
      <c r="B81" s="18" t="s">
        <v>233</v>
      </c>
      <c r="C81" s="18" t="s">
        <v>229</v>
      </c>
      <c r="D81" s="18" t="s">
        <v>2838</v>
      </c>
      <c r="E81" s="21">
        <v>44112</v>
      </c>
      <c r="F81" s="80" t="s">
        <v>520</v>
      </c>
      <c r="G81" s="18" t="s">
        <v>538</v>
      </c>
      <c r="H81" s="24" t="s">
        <v>2631</v>
      </c>
      <c r="I81" s="18" t="s">
        <v>2632</v>
      </c>
      <c r="J81" s="18" t="s">
        <v>2631</v>
      </c>
      <c r="K81" s="124" t="s">
        <v>8244</v>
      </c>
      <c r="L81" s="124" t="s">
        <v>8234</v>
      </c>
    </row>
    <row r="82" spans="1:12" x14ac:dyDescent="0.25">
      <c r="A82" s="91" t="s">
        <v>8406</v>
      </c>
      <c r="B82" s="18" t="s">
        <v>7421</v>
      </c>
      <c r="C82" s="18" t="s">
        <v>62</v>
      </c>
      <c r="D82" s="18" t="s">
        <v>7564</v>
      </c>
      <c r="E82" s="21">
        <v>44112</v>
      </c>
      <c r="F82" s="80" t="s">
        <v>520</v>
      </c>
      <c r="G82" s="18" t="s">
        <v>538</v>
      </c>
      <c r="H82" s="24" t="s">
        <v>2631</v>
      </c>
      <c r="I82" s="18" t="s">
        <v>2683</v>
      </c>
      <c r="J82" s="18" t="s">
        <v>2631</v>
      </c>
      <c r="K82" s="124" t="s">
        <v>8244</v>
      </c>
      <c r="L82" s="124" t="s">
        <v>8238</v>
      </c>
    </row>
    <row r="83" spans="1:12" x14ac:dyDescent="0.25">
      <c r="A83" s="91" t="s">
        <v>8407</v>
      </c>
      <c r="B83" s="18" t="s">
        <v>5558</v>
      </c>
      <c r="C83" s="18" t="s">
        <v>2679</v>
      </c>
      <c r="D83" s="18" t="s">
        <v>7498</v>
      </c>
      <c r="E83" s="21">
        <v>44112</v>
      </c>
      <c r="F83" s="80" t="s">
        <v>520</v>
      </c>
      <c r="G83" s="18" t="s">
        <v>538</v>
      </c>
      <c r="H83" s="24" t="s">
        <v>2631</v>
      </c>
      <c r="I83" s="18" t="s">
        <v>545</v>
      </c>
      <c r="J83" s="18" t="s">
        <v>2631</v>
      </c>
      <c r="K83" s="124" t="s">
        <v>8244</v>
      </c>
      <c r="L83" s="124" t="s">
        <v>8237</v>
      </c>
    </row>
    <row r="84" spans="1:12" x14ac:dyDescent="0.25">
      <c r="A84" s="91" t="s">
        <v>8408</v>
      </c>
      <c r="B84" s="18" t="s">
        <v>7478</v>
      </c>
      <c r="C84" s="18" t="s">
        <v>2669</v>
      </c>
      <c r="D84" s="18" t="s">
        <v>7573</v>
      </c>
      <c r="E84" s="21">
        <v>44112</v>
      </c>
      <c r="F84" s="80" t="s">
        <v>520</v>
      </c>
      <c r="G84" s="18" t="s">
        <v>538</v>
      </c>
      <c r="H84" s="24" t="s">
        <v>2631</v>
      </c>
      <c r="I84" s="18" t="s">
        <v>2670</v>
      </c>
      <c r="J84" s="18" t="s">
        <v>2631</v>
      </c>
      <c r="K84" s="124" t="s">
        <v>8244</v>
      </c>
      <c r="L84" s="124" t="s">
        <v>8238</v>
      </c>
    </row>
    <row r="85" spans="1:12" x14ac:dyDescent="0.25">
      <c r="A85" s="91" t="s">
        <v>8409</v>
      </c>
      <c r="B85" s="18" t="s">
        <v>7411</v>
      </c>
      <c r="C85" s="18" t="s">
        <v>2649</v>
      </c>
      <c r="D85" s="18" t="s">
        <v>7571</v>
      </c>
      <c r="E85" s="21">
        <v>44112</v>
      </c>
      <c r="F85" s="80" t="s">
        <v>520</v>
      </c>
      <c r="G85" s="18" t="s">
        <v>538</v>
      </c>
      <c r="H85" s="24" t="s">
        <v>2631</v>
      </c>
      <c r="I85" s="18" t="s">
        <v>2650</v>
      </c>
      <c r="J85" s="18" t="s">
        <v>2631</v>
      </c>
      <c r="K85" s="124" t="s">
        <v>8244</v>
      </c>
      <c r="L85" s="124" t="s">
        <v>8238</v>
      </c>
    </row>
    <row r="86" spans="1:12" x14ac:dyDescent="0.25">
      <c r="A86" s="91" t="s">
        <v>8410</v>
      </c>
      <c r="B86" s="18" t="s">
        <v>1283</v>
      </c>
      <c r="C86" s="18" t="s">
        <v>2672</v>
      </c>
      <c r="D86" s="18" t="s">
        <v>7380</v>
      </c>
      <c r="E86" s="21">
        <v>44112</v>
      </c>
      <c r="F86" s="80" t="s">
        <v>520</v>
      </c>
      <c r="G86" s="18" t="s">
        <v>538</v>
      </c>
      <c r="H86" s="24" t="s">
        <v>2631</v>
      </c>
      <c r="I86" s="18" t="s">
        <v>2644</v>
      </c>
      <c r="J86" s="18" t="s">
        <v>2631</v>
      </c>
      <c r="K86" s="124" t="s">
        <v>8244</v>
      </c>
      <c r="L86" s="124" t="s">
        <v>8236</v>
      </c>
    </row>
    <row r="87" spans="1:12" x14ac:dyDescent="0.25">
      <c r="A87" s="91" t="s">
        <v>8411</v>
      </c>
      <c r="B87" s="18" t="s">
        <v>5026</v>
      </c>
      <c r="C87" s="18" t="s">
        <v>7334</v>
      </c>
      <c r="D87" s="18" t="s">
        <v>7335</v>
      </c>
      <c r="E87" s="21">
        <v>44112</v>
      </c>
      <c r="F87" s="80" t="s">
        <v>520</v>
      </c>
      <c r="G87" s="18" t="s">
        <v>538</v>
      </c>
      <c r="H87" s="24" t="s">
        <v>2631</v>
      </c>
      <c r="I87" s="18" t="s">
        <v>7336</v>
      </c>
      <c r="J87" s="18" t="s">
        <v>2631</v>
      </c>
      <c r="K87" s="124" t="s">
        <v>8244</v>
      </c>
      <c r="L87" s="124" t="s">
        <v>8326</v>
      </c>
    </row>
    <row r="88" spans="1:12" x14ac:dyDescent="0.25">
      <c r="A88" s="13" t="s">
        <v>8412</v>
      </c>
      <c r="B88" s="91" t="s">
        <v>2587</v>
      </c>
      <c r="C88" s="18" t="s">
        <v>2649</v>
      </c>
      <c r="D88" s="91" t="s">
        <v>7391</v>
      </c>
      <c r="E88" s="21">
        <v>44112</v>
      </c>
      <c r="F88" s="6" t="s">
        <v>520</v>
      </c>
      <c r="G88" s="18" t="s">
        <v>538</v>
      </c>
      <c r="H88" s="24" t="s">
        <v>2631</v>
      </c>
      <c r="I88" s="18" t="s">
        <v>2650</v>
      </c>
      <c r="J88" s="18" t="s">
        <v>2631</v>
      </c>
      <c r="K88" s="124" t="s">
        <v>8244</v>
      </c>
      <c r="L88" s="124" t="s">
        <v>8236</v>
      </c>
    </row>
    <row r="89" spans="1:12" x14ac:dyDescent="0.25">
      <c r="A89" s="13" t="s">
        <v>8413</v>
      </c>
      <c r="B89" s="91" t="s">
        <v>157</v>
      </c>
      <c r="C89" s="18" t="s">
        <v>2672</v>
      </c>
      <c r="D89" s="91" t="s">
        <v>2762</v>
      </c>
      <c r="E89" s="21">
        <v>44112</v>
      </c>
      <c r="F89" s="26" t="s">
        <v>520</v>
      </c>
      <c r="G89" s="18" t="s">
        <v>538</v>
      </c>
      <c r="H89" s="24" t="s">
        <v>2631</v>
      </c>
      <c r="I89" s="18" t="s">
        <v>2644</v>
      </c>
      <c r="J89" s="18" t="s">
        <v>2631</v>
      </c>
      <c r="K89" s="124" t="s">
        <v>8244</v>
      </c>
      <c r="L89" s="124" t="s">
        <v>8235</v>
      </c>
    </row>
    <row r="90" spans="1:12" x14ac:dyDescent="0.25">
      <c r="A90" s="13" t="s">
        <v>8414</v>
      </c>
      <c r="B90" s="91" t="s">
        <v>7419</v>
      </c>
      <c r="C90" s="18" t="s">
        <v>2734</v>
      </c>
      <c r="D90" s="91" t="s">
        <v>7552</v>
      </c>
      <c r="E90" s="21">
        <v>44112</v>
      </c>
      <c r="F90" s="26" t="s">
        <v>519</v>
      </c>
      <c r="G90" s="18" t="s">
        <v>538</v>
      </c>
      <c r="H90" s="24" t="s">
        <v>2631</v>
      </c>
      <c r="I90" s="18" t="s">
        <v>2736</v>
      </c>
      <c r="J90" s="18" t="s">
        <v>2631</v>
      </c>
      <c r="K90" s="124" t="s">
        <v>8244</v>
      </c>
      <c r="L90" s="124" t="s">
        <v>8238</v>
      </c>
    </row>
    <row r="91" spans="1:12" x14ac:dyDescent="0.25">
      <c r="A91" s="13" t="s">
        <v>8415</v>
      </c>
      <c r="B91" s="91" t="s">
        <v>6646</v>
      </c>
      <c r="C91" s="18" t="s">
        <v>2639</v>
      </c>
      <c r="D91" s="91" t="s">
        <v>7494</v>
      </c>
      <c r="E91" s="21">
        <v>44112</v>
      </c>
      <c r="F91" s="6" t="s">
        <v>519</v>
      </c>
      <c r="G91" s="18" t="s">
        <v>538</v>
      </c>
      <c r="H91" s="24" t="s">
        <v>2631</v>
      </c>
      <c r="I91" s="18" t="s">
        <v>2641</v>
      </c>
      <c r="J91" s="18" t="s">
        <v>2631</v>
      </c>
      <c r="K91" s="124" t="s">
        <v>8244</v>
      </c>
      <c r="L91" s="124" t="s">
        <v>8237</v>
      </c>
    </row>
    <row r="92" spans="1:12" x14ac:dyDescent="0.25">
      <c r="A92" s="13" t="s">
        <v>8416</v>
      </c>
      <c r="B92" s="91" t="s">
        <v>7434</v>
      </c>
      <c r="C92" s="18" t="s">
        <v>2659</v>
      </c>
      <c r="D92" s="91" t="s">
        <v>7545</v>
      </c>
      <c r="E92" s="21">
        <v>44112</v>
      </c>
      <c r="F92" s="6" t="s">
        <v>519</v>
      </c>
      <c r="G92" s="18" t="s">
        <v>538</v>
      </c>
      <c r="H92" s="24" t="s">
        <v>2631</v>
      </c>
      <c r="I92" s="18" t="s">
        <v>2661</v>
      </c>
      <c r="J92" s="18" t="s">
        <v>2631</v>
      </c>
      <c r="K92" s="124" t="s">
        <v>8244</v>
      </c>
      <c r="L92" s="124" t="s">
        <v>8238</v>
      </c>
    </row>
    <row r="93" spans="1:12" x14ac:dyDescent="0.25">
      <c r="A93" s="13" t="s">
        <v>8417</v>
      </c>
      <c r="B93" s="91" t="s">
        <v>7414</v>
      </c>
      <c r="C93" s="18" t="s">
        <v>2629</v>
      </c>
      <c r="D93" s="91" t="s">
        <v>7549</v>
      </c>
      <c r="E93" s="21">
        <v>44112</v>
      </c>
      <c r="F93" s="6" t="s">
        <v>519</v>
      </c>
      <c r="G93" s="18" t="s">
        <v>538</v>
      </c>
      <c r="H93" s="24" t="s">
        <v>2631</v>
      </c>
      <c r="I93" s="18" t="s">
        <v>2632</v>
      </c>
      <c r="J93" s="18" t="s">
        <v>2631</v>
      </c>
      <c r="K93" s="124" t="s">
        <v>8244</v>
      </c>
      <c r="L93" s="124" t="s">
        <v>8238</v>
      </c>
    </row>
    <row r="94" spans="1:12" x14ac:dyDescent="0.25">
      <c r="A94" s="13" t="s">
        <v>8418</v>
      </c>
      <c r="B94" s="91" t="s">
        <v>1384</v>
      </c>
      <c r="C94" s="18" t="s">
        <v>2715</v>
      </c>
      <c r="D94" s="91" t="s">
        <v>7383</v>
      </c>
      <c r="E94" s="21">
        <v>44112</v>
      </c>
      <c r="F94" s="6" t="s">
        <v>519</v>
      </c>
      <c r="G94" s="18" t="s">
        <v>538</v>
      </c>
      <c r="H94" s="24" t="s">
        <v>2631</v>
      </c>
      <c r="I94" s="18" t="s">
        <v>2641</v>
      </c>
      <c r="J94" s="18" t="s">
        <v>2631</v>
      </c>
      <c r="K94" s="124" t="s">
        <v>8244</v>
      </c>
      <c r="L94" s="124" t="s">
        <v>8236</v>
      </c>
    </row>
    <row r="95" spans="1:12" x14ac:dyDescent="0.25">
      <c r="A95" s="13" t="s">
        <v>8419</v>
      </c>
      <c r="B95" s="91" t="s">
        <v>7431</v>
      </c>
      <c r="C95" s="18" t="s">
        <v>2715</v>
      </c>
      <c r="D95" s="91" t="s">
        <v>7560</v>
      </c>
      <c r="E95" s="21">
        <v>44112</v>
      </c>
      <c r="F95" s="26" t="s">
        <v>519</v>
      </c>
      <c r="G95" s="18" t="s">
        <v>538</v>
      </c>
      <c r="H95" s="24" t="s">
        <v>2631</v>
      </c>
      <c r="I95" s="18" t="s">
        <v>2641</v>
      </c>
      <c r="J95" s="18" t="s">
        <v>2631</v>
      </c>
      <c r="K95" s="124" t="s">
        <v>8244</v>
      </c>
      <c r="L95" s="124" t="s">
        <v>8238</v>
      </c>
    </row>
    <row r="96" spans="1:12" x14ac:dyDescent="0.25">
      <c r="A96" s="13" t="s">
        <v>8420</v>
      </c>
      <c r="B96" s="91" t="s">
        <v>7513</v>
      </c>
      <c r="C96" s="18" t="s">
        <v>2679</v>
      </c>
      <c r="D96" s="91" t="s">
        <v>7626</v>
      </c>
      <c r="E96" s="21">
        <v>44112</v>
      </c>
      <c r="F96" s="6" t="s">
        <v>519</v>
      </c>
      <c r="G96" s="18" t="s">
        <v>538</v>
      </c>
      <c r="H96" s="24" t="s">
        <v>2631</v>
      </c>
      <c r="I96" s="18" t="s">
        <v>545</v>
      </c>
      <c r="J96" s="18" t="s">
        <v>2631</v>
      </c>
      <c r="K96" s="124" t="s">
        <v>8244</v>
      </c>
      <c r="L96" s="124" t="s">
        <v>8239</v>
      </c>
    </row>
    <row r="97" spans="1:12" x14ac:dyDescent="0.25">
      <c r="A97" s="13" t="s">
        <v>8421</v>
      </c>
      <c r="B97" s="91" t="s">
        <v>5713</v>
      </c>
      <c r="C97" s="18" t="s">
        <v>2676</v>
      </c>
      <c r="D97" s="91" t="s">
        <v>7454</v>
      </c>
      <c r="E97" s="21">
        <v>44112</v>
      </c>
      <c r="F97" s="6" t="s">
        <v>519</v>
      </c>
      <c r="G97" s="18" t="s">
        <v>538</v>
      </c>
      <c r="H97" s="24" t="s">
        <v>2631</v>
      </c>
      <c r="I97" s="18" t="s">
        <v>2678</v>
      </c>
      <c r="J97" s="18" t="s">
        <v>2631</v>
      </c>
      <c r="K97" s="124" t="s">
        <v>8244</v>
      </c>
      <c r="L97" s="124" t="s">
        <v>8237</v>
      </c>
    </row>
    <row r="98" spans="1:12" x14ac:dyDescent="0.25">
      <c r="A98" s="91" t="s">
        <v>8422</v>
      </c>
      <c r="B98" s="18" t="s">
        <v>7539</v>
      </c>
      <c r="C98" s="18" t="s">
        <v>2667</v>
      </c>
      <c r="D98" s="18" t="s">
        <v>7629</v>
      </c>
      <c r="E98" s="21">
        <v>44112</v>
      </c>
      <c r="F98" s="80" t="s">
        <v>519</v>
      </c>
      <c r="G98" s="18" t="s">
        <v>538</v>
      </c>
      <c r="H98" s="24" t="s">
        <v>2631</v>
      </c>
      <c r="I98" s="18" t="s">
        <v>2661</v>
      </c>
      <c r="J98" s="18" t="s">
        <v>2631</v>
      </c>
      <c r="K98" s="124" t="s">
        <v>8244</v>
      </c>
      <c r="L98" s="124" t="s">
        <v>8239</v>
      </c>
    </row>
    <row r="99" spans="1:12" x14ac:dyDescent="0.25">
      <c r="A99" s="91" t="s">
        <v>8423</v>
      </c>
      <c r="B99" s="18" t="s">
        <v>7538</v>
      </c>
      <c r="C99" s="18" t="s">
        <v>2667</v>
      </c>
      <c r="D99" s="18" t="s">
        <v>7623</v>
      </c>
      <c r="E99" s="21">
        <v>44112</v>
      </c>
      <c r="F99" s="80" t="s">
        <v>519</v>
      </c>
      <c r="G99" s="18" t="s">
        <v>538</v>
      </c>
      <c r="H99" s="24" t="s">
        <v>2631</v>
      </c>
      <c r="I99" s="18" t="s">
        <v>2661</v>
      </c>
      <c r="J99" s="18" t="s">
        <v>2631</v>
      </c>
      <c r="K99" s="124" t="s">
        <v>8244</v>
      </c>
      <c r="L99" s="124" t="s">
        <v>8239</v>
      </c>
    </row>
    <row r="100" spans="1:12" x14ac:dyDescent="0.25">
      <c r="A100" s="91" t="s">
        <v>8424</v>
      </c>
      <c r="B100" s="18" t="s">
        <v>5330</v>
      </c>
      <c r="C100" s="18" t="s">
        <v>2629</v>
      </c>
      <c r="D100" s="18" t="s">
        <v>7445</v>
      </c>
      <c r="E100" s="21">
        <v>44112</v>
      </c>
      <c r="F100" s="80" t="s">
        <v>520</v>
      </c>
      <c r="G100" s="18" t="s">
        <v>538</v>
      </c>
      <c r="H100" s="24" t="s">
        <v>2631</v>
      </c>
      <c r="I100" s="18" t="s">
        <v>2632</v>
      </c>
      <c r="J100" s="18" t="s">
        <v>2631</v>
      </c>
      <c r="K100" s="124" t="s">
        <v>8244</v>
      </c>
      <c r="L100" s="124" t="s">
        <v>8237</v>
      </c>
    </row>
    <row r="101" spans="1:12" x14ac:dyDescent="0.25">
      <c r="A101" s="91" t="s">
        <v>8425</v>
      </c>
      <c r="B101" s="18" t="s">
        <v>7435</v>
      </c>
      <c r="C101" s="18" t="s">
        <v>2659</v>
      </c>
      <c r="D101" s="18" t="s">
        <v>7548</v>
      </c>
      <c r="E101" s="21">
        <v>44112</v>
      </c>
      <c r="F101" s="80" t="s">
        <v>520</v>
      </c>
      <c r="G101" s="18" t="s">
        <v>538</v>
      </c>
      <c r="H101" s="24" t="s">
        <v>2631</v>
      </c>
      <c r="I101" s="18" t="s">
        <v>2661</v>
      </c>
      <c r="J101" s="18" t="s">
        <v>2631</v>
      </c>
      <c r="K101" s="124" t="s">
        <v>8244</v>
      </c>
      <c r="L101" s="124" t="s">
        <v>8238</v>
      </c>
    </row>
    <row r="102" spans="1:12" x14ac:dyDescent="0.25">
      <c r="A102" s="91" t="s">
        <v>8426</v>
      </c>
      <c r="B102" s="18" t="s">
        <v>576</v>
      </c>
      <c r="C102" s="18" t="s">
        <v>2633</v>
      </c>
      <c r="D102" s="18" t="s">
        <v>7367</v>
      </c>
      <c r="E102" s="21">
        <v>44112</v>
      </c>
      <c r="F102" s="80" t="s">
        <v>520</v>
      </c>
      <c r="G102" s="18" t="s">
        <v>538</v>
      </c>
      <c r="H102" s="24" t="s">
        <v>2631</v>
      </c>
      <c r="I102" s="18" t="s">
        <v>2635</v>
      </c>
      <c r="J102" s="18" t="s">
        <v>2631</v>
      </c>
      <c r="K102" s="124" t="s">
        <v>8244</v>
      </c>
      <c r="L102" s="124" t="s">
        <v>8236</v>
      </c>
    </row>
    <row r="103" spans="1:12" x14ac:dyDescent="0.25">
      <c r="A103" s="91" t="s">
        <v>8427</v>
      </c>
      <c r="B103" s="18" t="s">
        <v>7509</v>
      </c>
      <c r="C103" s="18" t="s">
        <v>2734</v>
      </c>
      <c r="D103" s="18" t="s">
        <v>7604</v>
      </c>
      <c r="E103" s="21">
        <v>44112</v>
      </c>
      <c r="F103" s="80" t="s">
        <v>520</v>
      </c>
      <c r="G103" s="18" t="s">
        <v>538</v>
      </c>
      <c r="H103" s="24" t="s">
        <v>2631</v>
      </c>
      <c r="I103" s="18" t="s">
        <v>2736</v>
      </c>
      <c r="J103" s="18" t="s">
        <v>2631</v>
      </c>
      <c r="K103" s="124" t="s">
        <v>8244</v>
      </c>
      <c r="L103" s="124" t="s">
        <v>8239</v>
      </c>
    </row>
    <row r="104" spans="1:12" x14ac:dyDescent="0.25">
      <c r="A104" s="91" t="s">
        <v>8428</v>
      </c>
      <c r="B104" s="18" t="s">
        <v>7542</v>
      </c>
      <c r="C104" s="18" t="s">
        <v>117</v>
      </c>
      <c r="D104" s="18" t="s">
        <v>7615</v>
      </c>
      <c r="E104" s="21">
        <v>44112</v>
      </c>
      <c r="F104" s="80" t="s">
        <v>520</v>
      </c>
      <c r="G104" s="18" t="s">
        <v>538</v>
      </c>
      <c r="H104" s="24" t="s">
        <v>2631</v>
      </c>
      <c r="I104" s="18" t="s">
        <v>2697</v>
      </c>
      <c r="J104" s="18" t="s">
        <v>2631</v>
      </c>
      <c r="K104" s="124" t="s">
        <v>8244</v>
      </c>
      <c r="L104" s="124" t="s">
        <v>8239</v>
      </c>
    </row>
    <row r="105" spans="1:12" x14ac:dyDescent="0.25">
      <c r="A105" s="91" t="s">
        <v>8429</v>
      </c>
      <c r="B105" s="18" t="s">
        <v>7518</v>
      </c>
      <c r="C105" s="18" t="s">
        <v>2636</v>
      </c>
      <c r="D105" s="18" t="s">
        <v>7619</v>
      </c>
      <c r="E105" s="21">
        <v>44112</v>
      </c>
      <c r="F105" s="80" t="s">
        <v>520</v>
      </c>
      <c r="G105" s="18" t="s">
        <v>538</v>
      </c>
      <c r="H105" s="24" t="s">
        <v>2631</v>
      </c>
      <c r="I105" s="18" t="s">
        <v>2638</v>
      </c>
      <c r="J105" s="18" t="s">
        <v>2631</v>
      </c>
      <c r="K105" s="124" t="s">
        <v>8244</v>
      </c>
      <c r="L105" s="124" t="s">
        <v>8239</v>
      </c>
    </row>
    <row r="106" spans="1:12" x14ac:dyDescent="0.25">
      <c r="A106" s="91" t="s">
        <v>8430</v>
      </c>
      <c r="B106" s="18" t="s">
        <v>5033</v>
      </c>
      <c r="C106" s="18" t="s">
        <v>7364</v>
      </c>
      <c r="D106" s="18" t="s">
        <v>7365</v>
      </c>
      <c r="E106" s="21">
        <v>44112</v>
      </c>
      <c r="F106" s="80" t="s">
        <v>520</v>
      </c>
      <c r="G106" s="18" t="s">
        <v>538</v>
      </c>
      <c r="H106" s="24" t="s">
        <v>2631</v>
      </c>
      <c r="I106" s="18" t="s">
        <v>7333</v>
      </c>
      <c r="J106" s="18" t="s">
        <v>2631</v>
      </c>
      <c r="K106" s="124" t="s">
        <v>8244</v>
      </c>
      <c r="L106" s="124" t="s">
        <v>8326</v>
      </c>
    </row>
    <row r="107" spans="1:12" x14ac:dyDescent="0.25">
      <c r="A107" s="91" t="s">
        <v>8431</v>
      </c>
      <c r="B107" s="18" t="s">
        <v>246</v>
      </c>
      <c r="C107" s="18" t="s">
        <v>117</v>
      </c>
      <c r="D107" s="18" t="s">
        <v>2853</v>
      </c>
      <c r="E107" s="21">
        <v>44112</v>
      </c>
      <c r="F107" s="80" t="s">
        <v>520</v>
      </c>
      <c r="G107" s="18" t="s">
        <v>538</v>
      </c>
      <c r="H107" s="24" t="s">
        <v>2631</v>
      </c>
      <c r="I107" s="18" t="s">
        <v>2697</v>
      </c>
      <c r="J107" s="18" t="s">
        <v>2631</v>
      </c>
      <c r="K107" s="124" t="s">
        <v>8244</v>
      </c>
      <c r="L107" s="124" t="s">
        <v>8234</v>
      </c>
    </row>
    <row r="108" spans="1:12" x14ac:dyDescent="0.25">
      <c r="A108" s="91" t="s">
        <v>8432</v>
      </c>
      <c r="B108" s="18" t="s">
        <v>166</v>
      </c>
      <c r="C108" s="18" t="s">
        <v>117</v>
      </c>
      <c r="D108" s="18" t="s">
        <v>2767</v>
      </c>
      <c r="E108" s="21">
        <v>44112</v>
      </c>
      <c r="F108" s="80" t="s">
        <v>520</v>
      </c>
      <c r="G108" s="18" t="s">
        <v>538</v>
      </c>
      <c r="H108" s="24" t="s">
        <v>2631</v>
      </c>
      <c r="I108" s="18" t="s">
        <v>2697</v>
      </c>
      <c r="J108" s="18" t="s">
        <v>2631</v>
      </c>
      <c r="K108" s="124" t="s">
        <v>8244</v>
      </c>
      <c r="L108" s="124" t="s">
        <v>8235</v>
      </c>
    </row>
    <row r="109" spans="1:12" x14ac:dyDescent="0.25">
      <c r="A109" s="91" t="s">
        <v>8433</v>
      </c>
      <c r="B109" s="18" t="s">
        <v>192</v>
      </c>
      <c r="C109" s="18" t="s">
        <v>2679</v>
      </c>
      <c r="D109" s="18" t="s">
        <v>2783</v>
      </c>
      <c r="E109" s="21">
        <v>44112</v>
      </c>
      <c r="F109" s="80" t="s">
        <v>520</v>
      </c>
      <c r="G109" s="18" t="s">
        <v>538</v>
      </c>
      <c r="H109" s="24" t="s">
        <v>2631</v>
      </c>
      <c r="I109" s="18" t="s">
        <v>545</v>
      </c>
      <c r="J109" s="18" t="s">
        <v>2631</v>
      </c>
      <c r="K109" s="124" t="s">
        <v>8244</v>
      </c>
      <c r="L109" s="124" t="s">
        <v>8235</v>
      </c>
    </row>
    <row r="110" spans="1:12" x14ac:dyDescent="0.25">
      <c r="A110" s="91" t="s">
        <v>8434</v>
      </c>
      <c r="B110" s="18" t="s">
        <v>7530</v>
      </c>
      <c r="C110" s="18" t="s">
        <v>62</v>
      </c>
      <c r="D110" s="18" t="s">
        <v>7628</v>
      </c>
      <c r="E110" s="21">
        <v>44112</v>
      </c>
      <c r="F110" s="80" t="s">
        <v>520</v>
      </c>
      <c r="G110" s="18" t="s">
        <v>538</v>
      </c>
      <c r="H110" s="24" t="s">
        <v>2631</v>
      </c>
      <c r="I110" s="18" t="s">
        <v>2683</v>
      </c>
      <c r="J110" s="18" t="s">
        <v>2631</v>
      </c>
      <c r="K110" s="124" t="s">
        <v>8244</v>
      </c>
      <c r="L110" s="124" t="s">
        <v>8239</v>
      </c>
    </row>
    <row r="111" spans="1:12" x14ac:dyDescent="0.25">
      <c r="A111" s="91" t="s">
        <v>8435</v>
      </c>
      <c r="B111" s="18" t="s">
        <v>7423</v>
      </c>
      <c r="C111" s="18" t="s">
        <v>62</v>
      </c>
      <c r="D111" s="18" t="s">
        <v>7563</v>
      </c>
      <c r="E111" s="21">
        <v>44112</v>
      </c>
      <c r="F111" s="80" t="s">
        <v>520</v>
      </c>
      <c r="G111" s="18" t="s">
        <v>538</v>
      </c>
      <c r="H111" s="24" t="s">
        <v>2631</v>
      </c>
      <c r="I111" s="18" t="s">
        <v>2683</v>
      </c>
      <c r="J111" s="18" t="s">
        <v>2631</v>
      </c>
      <c r="K111" s="124" t="s">
        <v>8244</v>
      </c>
      <c r="L111" s="124" t="s">
        <v>8238</v>
      </c>
    </row>
    <row r="112" spans="1:12" x14ac:dyDescent="0.25">
      <c r="A112" s="91" t="s">
        <v>8436</v>
      </c>
      <c r="B112" s="18" t="s">
        <v>5792</v>
      </c>
      <c r="C112" s="18" t="s">
        <v>2676</v>
      </c>
      <c r="D112" s="18" t="s">
        <v>7575</v>
      </c>
      <c r="E112" s="21">
        <v>44112</v>
      </c>
      <c r="F112" s="80" t="s">
        <v>520</v>
      </c>
      <c r="G112" s="18" t="s">
        <v>538</v>
      </c>
      <c r="H112" s="24" t="s">
        <v>2631</v>
      </c>
      <c r="I112" s="18" t="s">
        <v>2678</v>
      </c>
      <c r="J112" s="18" t="s">
        <v>2631</v>
      </c>
      <c r="K112" s="124" t="s">
        <v>8244</v>
      </c>
      <c r="L112" s="124" t="s">
        <v>8237</v>
      </c>
    </row>
    <row r="113" spans="1:12" x14ac:dyDescent="0.25">
      <c r="A113" s="91" t="s">
        <v>8437</v>
      </c>
      <c r="B113" s="18" t="s">
        <v>1135</v>
      </c>
      <c r="C113" s="18" t="s">
        <v>2693</v>
      </c>
      <c r="D113" s="18" t="s">
        <v>7384</v>
      </c>
      <c r="E113" s="21">
        <v>44112</v>
      </c>
      <c r="F113" s="80" t="s">
        <v>520</v>
      </c>
      <c r="G113" s="18" t="s">
        <v>538</v>
      </c>
      <c r="H113" s="24" t="s">
        <v>2631</v>
      </c>
      <c r="I113" s="18" t="s">
        <v>2695</v>
      </c>
      <c r="J113" s="18" t="s">
        <v>2631</v>
      </c>
      <c r="K113" s="124" t="s">
        <v>8244</v>
      </c>
      <c r="L113" s="124" t="s">
        <v>8236</v>
      </c>
    </row>
    <row r="114" spans="1:12" x14ac:dyDescent="0.25">
      <c r="A114" s="91" t="s">
        <v>8438</v>
      </c>
      <c r="B114" s="18" t="s">
        <v>1093</v>
      </c>
      <c r="C114" s="18" t="s">
        <v>62</v>
      </c>
      <c r="D114" s="18" t="s">
        <v>7389</v>
      </c>
      <c r="E114" s="21">
        <v>44112</v>
      </c>
      <c r="F114" s="80" t="s">
        <v>520</v>
      </c>
      <c r="G114" s="18" t="s">
        <v>538</v>
      </c>
      <c r="H114" s="24" t="s">
        <v>2631</v>
      </c>
      <c r="I114" s="18" t="s">
        <v>2683</v>
      </c>
      <c r="J114" s="18" t="s">
        <v>2631</v>
      </c>
      <c r="K114" s="124" t="s">
        <v>8244</v>
      </c>
      <c r="L114" s="124" t="s">
        <v>8236</v>
      </c>
    </row>
    <row r="115" spans="1:12" x14ac:dyDescent="0.25">
      <c r="A115" s="91" t="s">
        <v>8439</v>
      </c>
      <c r="B115" s="18" t="s">
        <v>6942</v>
      </c>
      <c r="C115" s="18" t="s">
        <v>283</v>
      </c>
      <c r="D115" s="18" t="s">
        <v>7460</v>
      </c>
      <c r="E115" s="21">
        <v>44112</v>
      </c>
      <c r="F115" s="80" t="s">
        <v>520</v>
      </c>
      <c r="G115" s="18" t="s">
        <v>538</v>
      </c>
      <c r="H115" s="24" t="s">
        <v>2631</v>
      </c>
      <c r="I115" s="18" t="s">
        <v>2697</v>
      </c>
      <c r="J115" s="18" t="s">
        <v>2631</v>
      </c>
      <c r="K115" s="124" t="s">
        <v>8244</v>
      </c>
      <c r="L115" s="124" t="s">
        <v>8237</v>
      </c>
    </row>
    <row r="116" spans="1:12" x14ac:dyDescent="0.25">
      <c r="A116" s="91" t="s">
        <v>8440</v>
      </c>
      <c r="B116" s="18" t="s">
        <v>6182</v>
      </c>
      <c r="C116" s="18" t="s">
        <v>62</v>
      </c>
      <c r="D116" s="18" t="s">
        <v>7500</v>
      </c>
      <c r="E116" s="21">
        <v>44112</v>
      </c>
      <c r="F116" s="80" t="s">
        <v>520</v>
      </c>
      <c r="G116" s="18" t="s">
        <v>538</v>
      </c>
      <c r="H116" s="24" t="s">
        <v>2631</v>
      </c>
      <c r="I116" s="18" t="s">
        <v>2683</v>
      </c>
      <c r="J116" s="18" t="s">
        <v>2631</v>
      </c>
      <c r="K116" s="124" t="s">
        <v>8244</v>
      </c>
      <c r="L116" s="124" t="s">
        <v>8237</v>
      </c>
    </row>
    <row r="117" spans="1:12" x14ac:dyDescent="0.25">
      <c r="A117" s="91" t="s">
        <v>8441</v>
      </c>
      <c r="B117" s="18" t="s">
        <v>1267</v>
      </c>
      <c r="C117" s="18" t="s">
        <v>2672</v>
      </c>
      <c r="D117" s="18" t="s">
        <v>7382</v>
      </c>
      <c r="E117" s="21">
        <v>44112</v>
      </c>
      <c r="F117" s="80" t="s">
        <v>520</v>
      </c>
      <c r="G117" s="18" t="s">
        <v>538</v>
      </c>
      <c r="H117" s="24" t="s">
        <v>2631</v>
      </c>
      <c r="I117" s="18" t="s">
        <v>2644</v>
      </c>
      <c r="J117" s="18" t="s">
        <v>2631</v>
      </c>
      <c r="K117" s="124" t="s">
        <v>8244</v>
      </c>
      <c r="L117" s="124" t="s">
        <v>8236</v>
      </c>
    </row>
    <row r="118" spans="1:12" x14ac:dyDescent="0.25">
      <c r="A118" s="91" t="s">
        <v>8442</v>
      </c>
      <c r="B118" s="18" t="s">
        <v>5028</v>
      </c>
      <c r="C118" s="18" t="s">
        <v>7351</v>
      </c>
      <c r="D118" s="18" t="s">
        <v>7352</v>
      </c>
      <c r="E118" s="21">
        <v>44112</v>
      </c>
      <c r="F118" s="80" t="s">
        <v>520</v>
      </c>
      <c r="G118" s="18" t="s">
        <v>538</v>
      </c>
      <c r="H118" s="24" t="s">
        <v>2631</v>
      </c>
      <c r="I118" s="18" t="s">
        <v>7336</v>
      </c>
      <c r="J118" s="18" t="s">
        <v>2631</v>
      </c>
      <c r="K118" s="124" t="s">
        <v>8244</v>
      </c>
      <c r="L118" s="124" t="s">
        <v>8326</v>
      </c>
    </row>
    <row r="119" spans="1:12" x14ac:dyDescent="0.25">
      <c r="A119" s="91" t="s">
        <v>8443</v>
      </c>
      <c r="B119" s="18" t="s">
        <v>7734</v>
      </c>
      <c r="C119" s="18" t="s">
        <v>7331</v>
      </c>
      <c r="D119" s="18" t="s">
        <v>7939</v>
      </c>
      <c r="E119" s="21">
        <v>44112</v>
      </c>
      <c r="F119" s="80" t="s">
        <v>521</v>
      </c>
      <c r="G119" s="18" t="s">
        <v>554</v>
      </c>
      <c r="H119" s="24" t="s">
        <v>2631</v>
      </c>
      <c r="I119" s="18" t="s">
        <v>7333</v>
      </c>
      <c r="J119" s="18" t="s">
        <v>2631</v>
      </c>
      <c r="K119" s="124" t="s">
        <v>8244</v>
      </c>
      <c r="L119" s="124" t="s">
        <v>8241</v>
      </c>
    </row>
    <row r="120" spans="1:12" x14ac:dyDescent="0.25">
      <c r="A120" s="91" t="s">
        <v>8444</v>
      </c>
      <c r="B120" s="18" t="s">
        <v>7731</v>
      </c>
      <c r="C120" s="18" t="s">
        <v>7339</v>
      </c>
      <c r="D120" s="18" t="s">
        <v>7940</v>
      </c>
      <c r="E120" s="21">
        <v>44112</v>
      </c>
      <c r="F120" s="80" t="s">
        <v>521</v>
      </c>
      <c r="G120" s="18" t="s">
        <v>554</v>
      </c>
      <c r="H120" s="24" t="s">
        <v>2631</v>
      </c>
      <c r="I120" s="18" t="s">
        <v>7333</v>
      </c>
      <c r="J120" s="18" t="s">
        <v>2631</v>
      </c>
      <c r="K120" s="124" t="s">
        <v>8244</v>
      </c>
      <c r="L120" s="124" t="s">
        <v>8241</v>
      </c>
    </row>
    <row r="121" spans="1:12" x14ac:dyDescent="0.25">
      <c r="A121" s="91" t="s">
        <v>8445</v>
      </c>
      <c r="B121" s="18" t="s">
        <v>7722</v>
      </c>
      <c r="C121" s="18" t="s">
        <v>2633</v>
      </c>
      <c r="D121" s="18" t="s">
        <v>7941</v>
      </c>
      <c r="E121" s="21">
        <v>44112</v>
      </c>
      <c r="F121" s="80" t="s">
        <v>521</v>
      </c>
      <c r="G121" s="18" t="s">
        <v>554</v>
      </c>
      <c r="H121" s="24" t="s">
        <v>2631</v>
      </c>
      <c r="I121" s="18" t="s">
        <v>2635</v>
      </c>
      <c r="J121" s="18" t="s">
        <v>2631</v>
      </c>
      <c r="K121" s="124" t="s">
        <v>8244</v>
      </c>
      <c r="L121" s="124" t="s">
        <v>8241</v>
      </c>
    </row>
    <row r="122" spans="1:12" x14ac:dyDescent="0.25">
      <c r="A122" s="91" t="s">
        <v>8446</v>
      </c>
      <c r="B122" s="18" t="s">
        <v>7725</v>
      </c>
      <c r="C122" s="18" t="s">
        <v>2633</v>
      </c>
      <c r="D122" s="18" t="s">
        <v>7942</v>
      </c>
      <c r="E122" s="21">
        <v>44112</v>
      </c>
      <c r="F122" s="80" t="s">
        <v>521</v>
      </c>
      <c r="G122" s="18" t="s">
        <v>554</v>
      </c>
      <c r="H122" s="24" t="s">
        <v>2631</v>
      </c>
      <c r="I122" s="18" t="s">
        <v>2635</v>
      </c>
      <c r="J122" s="18" t="s">
        <v>2631</v>
      </c>
      <c r="K122" s="124" t="s">
        <v>8244</v>
      </c>
      <c r="L122" s="124" t="s">
        <v>8241</v>
      </c>
    </row>
    <row r="123" spans="1:12" x14ac:dyDescent="0.25">
      <c r="A123" s="91" t="s">
        <v>8447</v>
      </c>
      <c r="B123" s="18" t="s">
        <v>7724</v>
      </c>
      <c r="C123" s="18" t="s">
        <v>2633</v>
      </c>
      <c r="D123" s="18" t="s">
        <v>7943</v>
      </c>
      <c r="E123" s="21">
        <v>44112</v>
      </c>
      <c r="F123" s="80" t="s">
        <v>521</v>
      </c>
      <c r="G123" s="18" t="s">
        <v>554</v>
      </c>
      <c r="H123" s="24" t="s">
        <v>2631</v>
      </c>
      <c r="I123" s="18" t="s">
        <v>2635</v>
      </c>
      <c r="J123" s="18" t="s">
        <v>2631</v>
      </c>
      <c r="K123" s="124" t="s">
        <v>8244</v>
      </c>
      <c r="L123" s="124" t="s">
        <v>8241</v>
      </c>
    </row>
    <row r="124" spans="1:12" x14ac:dyDescent="0.25">
      <c r="A124" s="91" t="s">
        <v>8448</v>
      </c>
      <c r="B124" s="18" t="s">
        <v>7733</v>
      </c>
      <c r="C124" s="18" t="s">
        <v>7341</v>
      </c>
      <c r="D124" s="18" t="s">
        <v>7944</v>
      </c>
      <c r="E124" s="21">
        <v>44112</v>
      </c>
      <c r="F124" s="80" t="s">
        <v>521</v>
      </c>
      <c r="G124" s="18" t="s">
        <v>554</v>
      </c>
      <c r="H124" s="24" t="s">
        <v>2631</v>
      </c>
      <c r="I124" s="18" t="s">
        <v>7333</v>
      </c>
      <c r="J124" s="18" t="s">
        <v>2631</v>
      </c>
      <c r="K124" s="124" t="s">
        <v>8244</v>
      </c>
      <c r="L124" s="124" t="s">
        <v>8241</v>
      </c>
    </row>
    <row r="125" spans="1:12" x14ac:dyDescent="0.25">
      <c r="A125" s="91" t="s">
        <v>8449</v>
      </c>
      <c r="B125" s="18" t="s">
        <v>7723</v>
      </c>
      <c r="C125" s="18" t="s">
        <v>2633</v>
      </c>
      <c r="D125" s="18" t="s">
        <v>7945</v>
      </c>
      <c r="E125" s="21">
        <v>44112</v>
      </c>
      <c r="F125" s="80" t="s">
        <v>521</v>
      </c>
      <c r="G125" s="18" t="s">
        <v>554</v>
      </c>
      <c r="H125" s="24" t="s">
        <v>2631</v>
      </c>
      <c r="I125" s="18" t="s">
        <v>2635</v>
      </c>
      <c r="J125" s="18" t="s">
        <v>2631</v>
      </c>
      <c r="K125" s="124" t="s">
        <v>8244</v>
      </c>
      <c r="L125" s="124" t="s">
        <v>8241</v>
      </c>
    </row>
    <row r="126" spans="1:12" x14ac:dyDescent="0.25">
      <c r="A126" s="91" t="s">
        <v>8450</v>
      </c>
      <c r="B126" s="18" t="s">
        <v>7732</v>
      </c>
      <c r="C126" s="18" t="s">
        <v>7353</v>
      </c>
      <c r="D126" s="18" t="s">
        <v>7946</v>
      </c>
      <c r="E126" s="21">
        <v>44112</v>
      </c>
      <c r="F126" s="80" t="s">
        <v>521</v>
      </c>
      <c r="G126" s="18" t="s">
        <v>554</v>
      </c>
      <c r="H126" s="24" t="s">
        <v>2631</v>
      </c>
      <c r="I126" s="18" t="s">
        <v>7333</v>
      </c>
      <c r="J126" s="18" t="s">
        <v>2631</v>
      </c>
      <c r="K126" s="124" t="s">
        <v>8244</v>
      </c>
      <c r="L126" s="124" t="s">
        <v>8241</v>
      </c>
    </row>
    <row r="127" spans="1:12" x14ac:dyDescent="0.25">
      <c r="A127" s="91" t="s">
        <v>8451</v>
      </c>
      <c r="B127" s="18" t="s">
        <v>7737</v>
      </c>
      <c r="C127" s="18" t="s">
        <v>7364</v>
      </c>
      <c r="D127" s="18" t="s">
        <v>7947</v>
      </c>
      <c r="E127" s="21">
        <v>44112</v>
      </c>
      <c r="F127" s="80" t="s">
        <v>521</v>
      </c>
      <c r="G127" s="18" t="s">
        <v>554</v>
      </c>
      <c r="H127" s="24" t="s">
        <v>2631</v>
      </c>
      <c r="I127" s="18" t="s">
        <v>7333</v>
      </c>
      <c r="J127" s="18" t="s">
        <v>2631</v>
      </c>
      <c r="K127" s="124" t="s">
        <v>8244</v>
      </c>
      <c r="L127" s="124" t="s">
        <v>8241</v>
      </c>
    </row>
    <row r="128" spans="1:12" x14ac:dyDescent="0.25">
      <c r="A128" s="91" t="s">
        <v>8452</v>
      </c>
      <c r="B128" s="18" t="s">
        <v>7736</v>
      </c>
      <c r="C128" s="18" t="s">
        <v>7337</v>
      </c>
      <c r="D128" s="18" t="s">
        <v>7948</v>
      </c>
      <c r="E128" s="21">
        <v>44112</v>
      </c>
      <c r="F128" s="80" t="s">
        <v>521</v>
      </c>
      <c r="G128" s="18" t="s">
        <v>554</v>
      </c>
      <c r="H128" s="24" t="s">
        <v>2631</v>
      </c>
      <c r="I128" s="18" t="s">
        <v>7333</v>
      </c>
      <c r="J128" s="18" t="s">
        <v>2631</v>
      </c>
      <c r="K128" s="124" t="s">
        <v>8244</v>
      </c>
      <c r="L128" s="124" t="s">
        <v>8241</v>
      </c>
    </row>
    <row r="129" spans="1:12" x14ac:dyDescent="0.25">
      <c r="A129" s="91" t="s">
        <v>8453</v>
      </c>
      <c r="B129" s="18" t="s">
        <v>7740</v>
      </c>
      <c r="C129" s="18" t="s">
        <v>2734</v>
      </c>
      <c r="D129" s="18" t="s">
        <v>7949</v>
      </c>
      <c r="E129" s="21">
        <v>44112</v>
      </c>
      <c r="F129" s="80" t="s">
        <v>521</v>
      </c>
      <c r="G129" s="18" t="s">
        <v>554</v>
      </c>
      <c r="H129" s="24" t="s">
        <v>2631</v>
      </c>
      <c r="I129" s="18" t="s">
        <v>2736</v>
      </c>
      <c r="J129" s="18" t="s">
        <v>2631</v>
      </c>
      <c r="K129" s="124" t="s">
        <v>8244</v>
      </c>
      <c r="L129" s="124" t="s">
        <v>8241</v>
      </c>
    </row>
    <row r="130" spans="1:12" x14ac:dyDescent="0.25">
      <c r="A130" s="91" t="s">
        <v>8454</v>
      </c>
      <c r="B130" s="18" t="s">
        <v>7727</v>
      </c>
      <c r="C130" s="18" t="s">
        <v>2629</v>
      </c>
      <c r="D130" s="18" t="s">
        <v>7950</v>
      </c>
      <c r="E130" s="21">
        <v>44112</v>
      </c>
      <c r="F130" s="80" t="s">
        <v>521</v>
      </c>
      <c r="G130" s="18" t="s">
        <v>554</v>
      </c>
      <c r="H130" s="24" t="s">
        <v>2631</v>
      </c>
      <c r="I130" s="18" t="s">
        <v>2632</v>
      </c>
      <c r="J130" s="18" t="s">
        <v>2631</v>
      </c>
      <c r="K130" s="124" t="s">
        <v>8244</v>
      </c>
      <c r="L130" s="124" t="s">
        <v>8241</v>
      </c>
    </row>
    <row r="131" spans="1:12" x14ac:dyDescent="0.25">
      <c r="A131" s="91" t="s">
        <v>8455</v>
      </c>
      <c r="B131" s="18" t="s">
        <v>7735</v>
      </c>
      <c r="C131" s="18" t="s">
        <v>7326</v>
      </c>
      <c r="D131" s="18" t="s">
        <v>7951</v>
      </c>
      <c r="E131" s="21">
        <v>44112</v>
      </c>
      <c r="F131" s="80" t="s">
        <v>521</v>
      </c>
      <c r="G131" s="18" t="s">
        <v>554</v>
      </c>
      <c r="H131" s="24" t="s">
        <v>2631</v>
      </c>
      <c r="I131" s="18" t="s">
        <v>7333</v>
      </c>
      <c r="J131" s="18" t="s">
        <v>2631</v>
      </c>
      <c r="K131" s="124" t="s">
        <v>8244</v>
      </c>
      <c r="L131" s="124" t="s">
        <v>8241</v>
      </c>
    </row>
    <row r="132" spans="1:12" x14ac:dyDescent="0.25">
      <c r="A132" s="91" t="s">
        <v>8456</v>
      </c>
      <c r="B132" s="18" t="s">
        <v>7729</v>
      </c>
      <c r="C132" s="18" t="s">
        <v>7344</v>
      </c>
      <c r="D132" s="18" t="s">
        <v>7952</v>
      </c>
      <c r="E132" s="21">
        <v>44112</v>
      </c>
      <c r="F132" s="80" t="s">
        <v>521</v>
      </c>
      <c r="G132" s="18" t="s">
        <v>554</v>
      </c>
      <c r="H132" s="24" t="s">
        <v>2631</v>
      </c>
      <c r="I132" s="18" t="s">
        <v>7333</v>
      </c>
      <c r="J132" s="18" t="s">
        <v>2631</v>
      </c>
      <c r="K132" s="124" t="s">
        <v>8244</v>
      </c>
      <c r="L132" s="124" t="s">
        <v>8241</v>
      </c>
    </row>
    <row r="133" spans="1:12" x14ac:dyDescent="0.25">
      <c r="A133" s="91" t="s">
        <v>8457</v>
      </c>
      <c r="B133" s="18" t="s">
        <v>7739</v>
      </c>
      <c r="C133" s="18" t="s">
        <v>2734</v>
      </c>
      <c r="D133" s="18" t="s">
        <v>7953</v>
      </c>
      <c r="E133" s="21">
        <v>44112</v>
      </c>
      <c r="F133" s="80" t="s">
        <v>521</v>
      </c>
      <c r="G133" s="18" t="s">
        <v>554</v>
      </c>
      <c r="H133" s="24" t="s">
        <v>2631</v>
      </c>
      <c r="I133" s="18" t="s">
        <v>2736</v>
      </c>
      <c r="J133" s="18" t="s">
        <v>2631</v>
      </c>
      <c r="K133" s="124" t="s">
        <v>8244</v>
      </c>
      <c r="L133" s="124" t="s">
        <v>8241</v>
      </c>
    </row>
    <row r="134" spans="1:12" x14ac:dyDescent="0.25">
      <c r="A134" s="91" t="s">
        <v>8458</v>
      </c>
      <c r="B134" s="18" t="s">
        <v>7730</v>
      </c>
      <c r="C134" s="18" t="s">
        <v>7360</v>
      </c>
      <c r="D134" s="18" t="s">
        <v>7954</v>
      </c>
      <c r="E134" s="21">
        <v>44112</v>
      </c>
      <c r="F134" s="80" t="s">
        <v>521</v>
      </c>
      <c r="G134" s="18" t="s">
        <v>554</v>
      </c>
      <c r="H134" s="24" t="s">
        <v>2631</v>
      </c>
      <c r="I134" s="18" t="s">
        <v>7333</v>
      </c>
      <c r="J134" s="18" t="s">
        <v>2631</v>
      </c>
      <c r="K134" s="124" t="s">
        <v>8244</v>
      </c>
      <c r="L134" s="124" t="s">
        <v>8241</v>
      </c>
    </row>
    <row r="135" spans="1:12" x14ac:dyDescent="0.25">
      <c r="A135" s="91" t="s">
        <v>8459</v>
      </c>
      <c r="B135" s="18" t="s">
        <v>7764</v>
      </c>
      <c r="C135" s="18" t="s">
        <v>2693</v>
      </c>
      <c r="D135" s="18" t="s">
        <v>7955</v>
      </c>
      <c r="E135" s="21">
        <v>44112</v>
      </c>
      <c r="F135" s="80" t="s">
        <v>521</v>
      </c>
      <c r="G135" s="18" t="s">
        <v>554</v>
      </c>
      <c r="H135" s="24" t="s">
        <v>2631</v>
      </c>
      <c r="I135" s="18" t="s">
        <v>2695</v>
      </c>
      <c r="J135" s="18" t="s">
        <v>2631</v>
      </c>
      <c r="K135" s="124" t="s">
        <v>8244</v>
      </c>
      <c r="L135" s="124" t="s">
        <v>8241</v>
      </c>
    </row>
    <row r="136" spans="1:12" x14ac:dyDescent="0.25">
      <c r="A136" s="91" t="s">
        <v>8460</v>
      </c>
      <c r="B136" s="18" t="s">
        <v>7748</v>
      </c>
      <c r="C136" s="18" t="s">
        <v>7358</v>
      </c>
      <c r="D136" s="18" t="s">
        <v>7956</v>
      </c>
      <c r="E136" s="21">
        <v>44112</v>
      </c>
      <c r="F136" s="80" t="s">
        <v>521</v>
      </c>
      <c r="G136" s="18" t="s">
        <v>554</v>
      </c>
      <c r="H136" s="24" t="s">
        <v>2631</v>
      </c>
      <c r="I136" s="18" t="s">
        <v>7336</v>
      </c>
      <c r="J136" s="18" t="s">
        <v>2631</v>
      </c>
      <c r="K136" s="124" t="s">
        <v>8244</v>
      </c>
      <c r="L136" s="124" t="s">
        <v>8241</v>
      </c>
    </row>
    <row r="137" spans="1:12" x14ac:dyDescent="0.25">
      <c r="A137" s="91" t="s">
        <v>8461</v>
      </c>
      <c r="B137" s="18" t="s">
        <v>7749</v>
      </c>
      <c r="C137" s="18" t="s">
        <v>7334</v>
      </c>
      <c r="D137" s="18" t="s">
        <v>7957</v>
      </c>
      <c r="E137" s="21">
        <v>44112</v>
      </c>
      <c r="F137" s="80" t="s">
        <v>521</v>
      </c>
      <c r="G137" s="18" t="s">
        <v>554</v>
      </c>
      <c r="H137" s="24" t="s">
        <v>2631</v>
      </c>
      <c r="I137" s="18" t="s">
        <v>7336</v>
      </c>
      <c r="J137" s="18" t="s">
        <v>2631</v>
      </c>
      <c r="K137" s="124" t="s">
        <v>8244</v>
      </c>
      <c r="L137" s="124" t="s">
        <v>8241</v>
      </c>
    </row>
    <row r="138" spans="1:12" x14ac:dyDescent="0.25">
      <c r="A138" s="91" t="s">
        <v>8462</v>
      </c>
      <c r="B138" s="18" t="s">
        <v>7747</v>
      </c>
      <c r="C138" s="18" t="s">
        <v>7347</v>
      </c>
      <c r="D138" s="18" t="s">
        <v>7958</v>
      </c>
      <c r="E138" s="21">
        <v>44112</v>
      </c>
      <c r="F138" s="80" t="s">
        <v>521</v>
      </c>
      <c r="G138" s="18" t="s">
        <v>554</v>
      </c>
      <c r="H138" s="24" t="s">
        <v>2631</v>
      </c>
      <c r="I138" s="18" t="s">
        <v>7336</v>
      </c>
      <c r="J138" s="18" t="s">
        <v>2631</v>
      </c>
      <c r="K138" s="124" t="s">
        <v>8244</v>
      </c>
      <c r="L138" s="124" t="s">
        <v>8241</v>
      </c>
    </row>
    <row r="139" spans="1:12" x14ac:dyDescent="0.25">
      <c r="A139" s="91" t="s">
        <v>8463</v>
      </c>
      <c r="B139" s="18" t="s">
        <v>7761</v>
      </c>
      <c r="C139" s="18" t="s">
        <v>2693</v>
      </c>
      <c r="D139" s="18" t="s">
        <v>7959</v>
      </c>
      <c r="E139" s="21">
        <v>44112</v>
      </c>
      <c r="F139" s="80" t="s">
        <v>521</v>
      </c>
      <c r="G139" s="18" t="s">
        <v>554</v>
      </c>
      <c r="H139" s="24" t="s">
        <v>2631</v>
      </c>
      <c r="I139" s="18" t="s">
        <v>2695</v>
      </c>
      <c r="J139" s="18" t="s">
        <v>2631</v>
      </c>
      <c r="K139" s="124" t="s">
        <v>8244</v>
      </c>
      <c r="L139" s="124" t="s">
        <v>8241</v>
      </c>
    </row>
    <row r="140" spans="1:12" x14ac:dyDescent="0.25">
      <c r="A140" s="91" t="s">
        <v>8464</v>
      </c>
      <c r="B140" s="18" t="s">
        <v>7745</v>
      </c>
      <c r="C140" s="18" t="s">
        <v>7362</v>
      </c>
      <c r="D140" s="18" t="s">
        <v>7960</v>
      </c>
      <c r="E140" s="21">
        <v>44112</v>
      </c>
      <c r="F140" s="80" t="s">
        <v>521</v>
      </c>
      <c r="G140" s="18" t="s">
        <v>554</v>
      </c>
      <c r="H140" s="24" t="s">
        <v>2631</v>
      </c>
      <c r="I140" s="18" t="s">
        <v>7336</v>
      </c>
      <c r="J140" s="18" t="s">
        <v>2631</v>
      </c>
      <c r="K140" s="124" t="s">
        <v>8244</v>
      </c>
      <c r="L140" s="124" t="s">
        <v>8241</v>
      </c>
    </row>
    <row r="141" spans="1:12" x14ac:dyDescent="0.25">
      <c r="A141" s="91" t="s">
        <v>8465</v>
      </c>
      <c r="B141" s="18" t="s">
        <v>7756</v>
      </c>
      <c r="C141" s="18" t="s">
        <v>2676</v>
      </c>
      <c r="D141" s="18" t="s">
        <v>7961</v>
      </c>
      <c r="E141" s="21">
        <v>44112</v>
      </c>
      <c r="F141" s="80" t="s">
        <v>521</v>
      </c>
      <c r="G141" s="18" t="s">
        <v>554</v>
      </c>
      <c r="H141" s="24" t="s">
        <v>2631</v>
      </c>
      <c r="I141" s="18" t="s">
        <v>2678</v>
      </c>
      <c r="J141" s="18" t="s">
        <v>2631</v>
      </c>
      <c r="K141" s="124" t="s">
        <v>8244</v>
      </c>
      <c r="L141" s="124" t="s">
        <v>8241</v>
      </c>
    </row>
    <row r="142" spans="1:12" x14ac:dyDescent="0.25">
      <c r="A142" s="91" t="s">
        <v>8466</v>
      </c>
      <c r="B142" s="18" t="s">
        <v>7763</v>
      </c>
      <c r="C142" s="18" t="s">
        <v>2693</v>
      </c>
      <c r="D142" s="18" t="s">
        <v>7962</v>
      </c>
      <c r="E142" s="21">
        <v>44112</v>
      </c>
      <c r="F142" s="80" t="s">
        <v>521</v>
      </c>
      <c r="G142" s="18" t="s">
        <v>554</v>
      </c>
      <c r="H142" s="24" t="s">
        <v>2631</v>
      </c>
      <c r="I142" s="18" t="s">
        <v>2695</v>
      </c>
      <c r="J142" s="18" t="s">
        <v>2631</v>
      </c>
      <c r="K142" s="124" t="s">
        <v>8244</v>
      </c>
      <c r="L142" s="124" t="s">
        <v>8241</v>
      </c>
    </row>
    <row r="143" spans="1:12" x14ac:dyDescent="0.25">
      <c r="A143" s="91" t="s">
        <v>8467</v>
      </c>
      <c r="B143" s="18" t="s">
        <v>7746</v>
      </c>
      <c r="C143" s="18" t="s">
        <v>7351</v>
      </c>
      <c r="D143" s="18" t="s">
        <v>7963</v>
      </c>
      <c r="E143" s="21">
        <v>44112</v>
      </c>
      <c r="F143" s="80" t="s">
        <v>521</v>
      </c>
      <c r="G143" s="18" t="s">
        <v>554</v>
      </c>
      <c r="H143" s="24" t="s">
        <v>2631</v>
      </c>
      <c r="I143" s="18" t="s">
        <v>7336</v>
      </c>
      <c r="J143" s="18" t="s">
        <v>2631</v>
      </c>
      <c r="K143" s="124" t="s">
        <v>8244</v>
      </c>
      <c r="L143" s="124" t="s">
        <v>8241</v>
      </c>
    </row>
    <row r="144" spans="1:12" x14ac:dyDescent="0.25">
      <c r="A144" s="91" t="s">
        <v>8468</v>
      </c>
      <c r="B144" s="18" t="s">
        <v>7744</v>
      </c>
      <c r="C144" s="18" t="s">
        <v>7349</v>
      </c>
      <c r="D144" s="18" t="s">
        <v>7964</v>
      </c>
      <c r="E144" s="21">
        <v>44112</v>
      </c>
      <c r="F144" s="80" t="s">
        <v>521</v>
      </c>
      <c r="G144" s="18" t="s">
        <v>554</v>
      </c>
      <c r="H144" s="24" t="s">
        <v>2631</v>
      </c>
      <c r="I144" s="18" t="s">
        <v>7336</v>
      </c>
      <c r="J144" s="18" t="s">
        <v>2631</v>
      </c>
      <c r="K144" s="124" t="s">
        <v>8244</v>
      </c>
      <c r="L144" s="124" t="s">
        <v>8241</v>
      </c>
    </row>
    <row r="145" spans="1:12" x14ac:dyDescent="0.25">
      <c r="A145" s="91" t="s">
        <v>8469</v>
      </c>
      <c r="B145" s="18" t="s">
        <v>7766</v>
      </c>
      <c r="C145" s="18" t="s">
        <v>2715</v>
      </c>
      <c r="D145" s="18" t="s">
        <v>7965</v>
      </c>
      <c r="E145" s="21">
        <v>44112</v>
      </c>
      <c r="F145" s="80" t="s">
        <v>521</v>
      </c>
      <c r="G145" s="18" t="s">
        <v>554</v>
      </c>
      <c r="H145" s="24" t="s">
        <v>2631</v>
      </c>
      <c r="I145" s="18" t="s">
        <v>2641</v>
      </c>
      <c r="J145" s="18" t="s">
        <v>2631</v>
      </c>
      <c r="K145" s="124" t="s">
        <v>8244</v>
      </c>
      <c r="L145" s="124" t="s">
        <v>8241</v>
      </c>
    </row>
    <row r="146" spans="1:12" x14ac:dyDescent="0.25">
      <c r="A146" s="91" t="s">
        <v>8470</v>
      </c>
      <c r="B146" s="18" t="s">
        <v>7773</v>
      </c>
      <c r="C146" s="18" t="s">
        <v>283</v>
      </c>
      <c r="D146" s="18" t="s">
        <v>7966</v>
      </c>
      <c r="E146" s="21">
        <v>44112</v>
      </c>
      <c r="F146" s="80" t="s">
        <v>521</v>
      </c>
      <c r="G146" s="18" t="s">
        <v>554</v>
      </c>
      <c r="H146" s="24" t="s">
        <v>2631</v>
      </c>
      <c r="I146" s="18" t="s">
        <v>2697</v>
      </c>
      <c r="J146" s="18" t="s">
        <v>2631</v>
      </c>
      <c r="K146" s="124" t="s">
        <v>8244</v>
      </c>
      <c r="L146" s="124" t="s">
        <v>8241</v>
      </c>
    </row>
    <row r="147" spans="1:12" x14ac:dyDescent="0.25">
      <c r="A147" s="91" t="s">
        <v>8471</v>
      </c>
      <c r="B147" s="18" t="s">
        <v>7757</v>
      </c>
      <c r="C147" s="18" t="s">
        <v>2676</v>
      </c>
      <c r="D147" s="18" t="s">
        <v>7967</v>
      </c>
      <c r="E147" s="21">
        <v>44112</v>
      </c>
      <c r="F147" s="80" t="s">
        <v>521</v>
      </c>
      <c r="G147" s="18" t="s">
        <v>554</v>
      </c>
      <c r="H147" s="24" t="s">
        <v>2631</v>
      </c>
      <c r="I147" s="18" t="s">
        <v>2678</v>
      </c>
      <c r="J147" s="18" t="s">
        <v>2631</v>
      </c>
      <c r="K147" s="124" t="s">
        <v>8244</v>
      </c>
      <c r="L147" s="124" t="s">
        <v>8241</v>
      </c>
    </row>
    <row r="148" spans="1:12" x14ac:dyDescent="0.25">
      <c r="A148" s="91" t="s">
        <v>8472</v>
      </c>
      <c r="B148" s="18" t="s">
        <v>7752</v>
      </c>
      <c r="C148" s="18" t="s">
        <v>2636</v>
      </c>
      <c r="D148" s="18" t="s">
        <v>7968</v>
      </c>
      <c r="E148" s="21">
        <v>44112</v>
      </c>
      <c r="F148" s="80" t="s">
        <v>521</v>
      </c>
      <c r="G148" s="18" t="s">
        <v>554</v>
      </c>
      <c r="H148" s="24" t="s">
        <v>2631</v>
      </c>
      <c r="I148" s="18" t="s">
        <v>2638</v>
      </c>
      <c r="J148" s="18" t="s">
        <v>2631</v>
      </c>
      <c r="K148" s="124" t="s">
        <v>8244</v>
      </c>
      <c r="L148" s="124" t="s">
        <v>8241</v>
      </c>
    </row>
    <row r="149" spans="1:12" x14ac:dyDescent="0.25">
      <c r="A149" s="91" t="s">
        <v>8473</v>
      </c>
      <c r="B149" s="18" t="s">
        <v>7758</v>
      </c>
      <c r="C149" s="18" t="s">
        <v>2676</v>
      </c>
      <c r="D149" s="18" t="s">
        <v>7969</v>
      </c>
      <c r="E149" s="21">
        <v>44112</v>
      </c>
      <c r="F149" s="80" t="s">
        <v>521</v>
      </c>
      <c r="G149" s="18" t="s">
        <v>554</v>
      </c>
      <c r="H149" s="24" t="s">
        <v>2631</v>
      </c>
      <c r="I149" s="18" t="s">
        <v>2678</v>
      </c>
      <c r="J149" s="18" t="s">
        <v>2631</v>
      </c>
      <c r="K149" s="124" t="s">
        <v>8244</v>
      </c>
      <c r="L149" s="124" t="s">
        <v>8241</v>
      </c>
    </row>
    <row r="150" spans="1:12" x14ac:dyDescent="0.25">
      <c r="A150" s="91" t="s">
        <v>8474</v>
      </c>
      <c r="B150" s="18" t="s">
        <v>7754</v>
      </c>
      <c r="C150" s="18" t="s">
        <v>2636</v>
      </c>
      <c r="D150" s="18" t="s">
        <v>7970</v>
      </c>
      <c r="E150" s="21">
        <v>44112</v>
      </c>
      <c r="F150" s="80" t="s">
        <v>521</v>
      </c>
      <c r="G150" s="18" t="s">
        <v>554</v>
      </c>
      <c r="H150" s="24" t="s">
        <v>2631</v>
      </c>
      <c r="I150" s="18" t="s">
        <v>2638</v>
      </c>
      <c r="J150" s="18" t="s">
        <v>2631</v>
      </c>
      <c r="K150" s="124" t="s">
        <v>8244</v>
      </c>
      <c r="L150" s="124" t="s">
        <v>8241</v>
      </c>
    </row>
    <row r="151" spans="1:12" x14ac:dyDescent="0.25">
      <c r="A151" s="91" t="s">
        <v>8475</v>
      </c>
      <c r="B151" s="18" t="s">
        <v>7772</v>
      </c>
      <c r="C151" s="18" t="s">
        <v>283</v>
      </c>
      <c r="D151" s="18" t="s">
        <v>7971</v>
      </c>
      <c r="E151" s="21">
        <v>44112</v>
      </c>
      <c r="F151" s="80" t="s">
        <v>521</v>
      </c>
      <c r="G151" s="18" t="s">
        <v>554</v>
      </c>
      <c r="H151" s="24" t="s">
        <v>2631</v>
      </c>
      <c r="I151" s="18" t="s">
        <v>2697</v>
      </c>
      <c r="J151" s="18" t="s">
        <v>2631</v>
      </c>
      <c r="K151" s="124" t="s">
        <v>8244</v>
      </c>
      <c r="L151" s="124" t="s">
        <v>8241</v>
      </c>
    </row>
    <row r="152" spans="1:12" x14ac:dyDescent="0.25">
      <c r="A152" s="91" t="s">
        <v>8476</v>
      </c>
      <c r="B152" s="18" t="s">
        <v>7720</v>
      </c>
      <c r="C152" s="18" t="s">
        <v>2649</v>
      </c>
      <c r="D152" s="18" t="s">
        <v>7972</v>
      </c>
      <c r="E152" s="21">
        <v>44112</v>
      </c>
      <c r="F152" s="80" t="s">
        <v>521</v>
      </c>
      <c r="G152" s="18" t="s">
        <v>554</v>
      </c>
      <c r="H152" s="24" t="s">
        <v>2631</v>
      </c>
      <c r="I152" s="18" t="s">
        <v>2650</v>
      </c>
      <c r="J152" s="18" t="s">
        <v>2631</v>
      </c>
      <c r="K152" s="124" t="s">
        <v>8244</v>
      </c>
      <c r="L152" s="124" t="s">
        <v>8241</v>
      </c>
    </row>
    <row r="153" spans="1:12" x14ac:dyDescent="0.25">
      <c r="A153" s="91" t="s">
        <v>8477</v>
      </c>
      <c r="B153" s="18" t="s">
        <v>7753</v>
      </c>
      <c r="C153" s="18" t="s">
        <v>2636</v>
      </c>
      <c r="D153" s="18" t="s">
        <v>7973</v>
      </c>
      <c r="E153" s="21">
        <v>44112</v>
      </c>
      <c r="F153" s="80" t="s">
        <v>521</v>
      </c>
      <c r="G153" s="18" t="s">
        <v>554</v>
      </c>
      <c r="H153" s="24" t="s">
        <v>2631</v>
      </c>
      <c r="I153" s="18" t="s">
        <v>2638</v>
      </c>
      <c r="J153" s="18" t="s">
        <v>2631</v>
      </c>
      <c r="K153" s="124" t="s">
        <v>8244</v>
      </c>
      <c r="L153" s="124" t="s">
        <v>8241</v>
      </c>
    </row>
    <row r="154" spans="1:12" x14ac:dyDescent="0.25">
      <c r="A154" s="91" t="s">
        <v>8478</v>
      </c>
      <c r="B154" s="18" t="s">
        <v>7751</v>
      </c>
      <c r="C154" s="18" t="s">
        <v>2636</v>
      </c>
      <c r="D154" s="18" t="s">
        <v>7974</v>
      </c>
      <c r="E154" s="21">
        <v>44112</v>
      </c>
      <c r="F154" s="80" t="s">
        <v>521</v>
      </c>
      <c r="G154" s="18" t="s">
        <v>554</v>
      </c>
      <c r="H154" s="24" t="s">
        <v>2631</v>
      </c>
      <c r="I154" s="18" t="s">
        <v>2638</v>
      </c>
      <c r="J154" s="18" t="s">
        <v>2631</v>
      </c>
      <c r="K154" s="124" t="s">
        <v>8244</v>
      </c>
      <c r="L154" s="124" t="s">
        <v>8241</v>
      </c>
    </row>
    <row r="155" spans="1:12" x14ac:dyDescent="0.25">
      <c r="A155" s="91" t="s">
        <v>8479</v>
      </c>
      <c r="B155" s="18" t="s">
        <v>7770</v>
      </c>
      <c r="C155" s="18" t="s">
        <v>2667</v>
      </c>
      <c r="D155" s="18" t="s">
        <v>7975</v>
      </c>
      <c r="E155" s="21">
        <v>44112</v>
      </c>
      <c r="F155" s="80" t="s">
        <v>521</v>
      </c>
      <c r="G155" s="18" t="s">
        <v>554</v>
      </c>
      <c r="H155" s="24" t="s">
        <v>2631</v>
      </c>
      <c r="I155" s="18" t="s">
        <v>2661</v>
      </c>
      <c r="J155" s="18" t="s">
        <v>2631</v>
      </c>
      <c r="K155" s="124" t="s">
        <v>8244</v>
      </c>
      <c r="L155" s="124" t="s">
        <v>8241</v>
      </c>
    </row>
    <row r="156" spans="1:12" x14ac:dyDescent="0.25">
      <c r="A156" s="91" t="s">
        <v>8480</v>
      </c>
      <c r="B156" s="18" t="s">
        <v>7719</v>
      </c>
      <c r="C156" s="18" t="s">
        <v>2649</v>
      </c>
      <c r="D156" s="18" t="s">
        <v>7976</v>
      </c>
      <c r="E156" s="21">
        <v>44112</v>
      </c>
      <c r="F156" s="80" t="s">
        <v>521</v>
      </c>
      <c r="G156" s="18" t="s">
        <v>554</v>
      </c>
      <c r="H156" s="24" t="s">
        <v>2631</v>
      </c>
      <c r="I156" s="18" t="s">
        <v>2650</v>
      </c>
      <c r="J156" s="18" t="s">
        <v>2631</v>
      </c>
      <c r="K156" s="124" t="s">
        <v>8244</v>
      </c>
      <c r="L156" s="124" t="s">
        <v>8241</v>
      </c>
    </row>
    <row r="157" spans="1:12" x14ac:dyDescent="0.25">
      <c r="A157" s="91" t="s">
        <v>8481</v>
      </c>
      <c r="B157" s="18" t="s">
        <v>7760</v>
      </c>
      <c r="C157" s="18" t="s">
        <v>62</v>
      </c>
      <c r="D157" s="18" t="s">
        <v>7977</v>
      </c>
      <c r="E157" s="21">
        <v>44112</v>
      </c>
      <c r="F157" s="80" t="s">
        <v>521</v>
      </c>
      <c r="G157" s="18" t="s">
        <v>554</v>
      </c>
      <c r="H157" s="24" t="s">
        <v>2631</v>
      </c>
      <c r="I157" s="18" t="s">
        <v>2683</v>
      </c>
      <c r="J157" s="18" t="s">
        <v>2631</v>
      </c>
      <c r="K157" s="124" t="s">
        <v>8244</v>
      </c>
      <c r="L157" s="124" t="s">
        <v>8241</v>
      </c>
    </row>
    <row r="158" spans="1:12" x14ac:dyDescent="0.25">
      <c r="A158" s="91" t="s">
        <v>8482</v>
      </c>
      <c r="B158" s="18" t="s">
        <v>7742</v>
      </c>
      <c r="C158" s="18" t="s">
        <v>2679</v>
      </c>
      <c r="D158" s="18" t="s">
        <v>7978</v>
      </c>
      <c r="E158" s="21">
        <v>44112</v>
      </c>
      <c r="F158" s="80" t="s">
        <v>521</v>
      </c>
      <c r="G158" s="18" t="s">
        <v>554</v>
      </c>
      <c r="H158" s="24" t="s">
        <v>2631</v>
      </c>
      <c r="I158" s="18" t="s">
        <v>545</v>
      </c>
      <c r="J158" s="18" t="s">
        <v>2631</v>
      </c>
      <c r="K158" s="124" t="s">
        <v>8244</v>
      </c>
      <c r="L158" s="124" t="s">
        <v>8241</v>
      </c>
    </row>
    <row r="159" spans="1:12" x14ac:dyDescent="0.25">
      <c r="A159" s="91" t="s">
        <v>8483</v>
      </c>
      <c r="B159" s="18" t="s">
        <v>7768</v>
      </c>
      <c r="C159" s="18" t="s">
        <v>2667</v>
      </c>
      <c r="D159" s="18" t="s">
        <v>7979</v>
      </c>
      <c r="E159" s="21">
        <v>44112</v>
      </c>
      <c r="F159" s="80" t="s">
        <v>521</v>
      </c>
      <c r="G159" s="18" t="s">
        <v>554</v>
      </c>
      <c r="H159" s="24" t="s">
        <v>2631</v>
      </c>
      <c r="I159" s="18" t="s">
        <v>2661</v>
      </c>
      <c r="J159" s="18" t="s">
        <v>2631</v>
      </c>
      <c r="K159" s="124" t="s">
        <v>8244</v>
      </c>
      <c r="L159" s="124" t="s">
        <v>8241</v>
      </c>
    </row>
    <row r="160" spans="1:12" x14ac:dyDescent="0.25">
      <c r="A160" s="91" t="s">
        <v>8484</v>
      </c>
      <c r="B160" s="18" t="s">
        <v>7690</v>
      </c>
      <c r="C160" s="18" t="s">
        <v>2629</v>
      </c>
      <c r="D160" s="18" t="s">
        <v>7815</v>
      </c>
      <c r="E160" s="21">
        <v>44112</v>
      </c>
      <c r="F160" s="80" t="s">
        <v>521</v>
      </c>
      <c r="G160" s="18" t="s">
        <v>554</v>
      </c>
      <c r="H160" s="24" t="s">
        <v>2631</v>
      </c>
      <c r="I160" s="18" t="s">
        <v>2632</v>
      </c>
      <c r="J160" s="18" t="s">
        <v>2631</v>
      </c>
      <c r="K160" s="124" t="s">
        <v>8244</v>
      </c>
      <c r="L160" s="124" t="s">
        <v>8240</v>
      </c>
    </row>
    <row r="161" spans="1:12" x14ac:dyDescent="0.25">
      <c r="A161" s="91" t="s">
        <v>8485</v>
      </c>
      <c r="B161" s="18" t="s">
        <v>7769</v>
      </c>
      <c r="C161" s="18" t="s">
        <v>2667</v>
      </c>
      <c r="D161" s="18" t="s">
        <v>7980</v>
      </c>
      <c r="E161" s="21">
        <v>44112</v>
      </c>
      <c r="F161" s="80" t="s">
        <v>521</v>
      </c>
      <c r="G161" s="18" t="s">
        <v>554</v>
      </c>
      <c r="H161" s="24" t="s">
        <v>2631</v>
      </c>
      <c r="I161" s="18" t="s">
        <v>2661</v>
      </c>
      <c r="J161" s="18" t="s">
        <v>2631</v>
      </c>
      <c r="K161" s="124" t="s">
        <v>8244</v>
      </c>
      <c r="L161" s="124" t="s">
        <v>8241</v>
      </c>
    </row>
    <row r="162" spans="1:12" x14ac:dyDescent="0.25">
      <c r="A162" s="91" t="s">
        <v>8486</v>
      </c>
      <c r="B162" s="18" t="s">
        <v>7656</v>
      </c>
      <c r="C162" s="18" t="s">
        <v>2693</v>
      </c>
      <c r="D162" s="18" t="s">
        <v>7814</v>
      </c>
      <c r="E162" s="21">
        <v>44112</v>
      </c>
      <c r="F162" s="80" t="s">
        <v>521</v>
      </c>
      <c r="G162" s="18" t="s">
        <v>554</v>
      </c>
      <c r="H162" s="24" t="s">
        <v>2631</v>
      </c>
      <c r="I162" s="18" t="s">
        <v>2695</v>
      </c>
      <c r="J162" s="18" t="s">
        <v>2631</v>
      </c>
      <c r="K162" s="124" t="s">
        <v>8244</v>
      </c>
      <c r="L162" s="124" t="s">
        <v>8240</v>
      </c>
    </row>
    <row r="163" spans="1:12" x14ac:dyDescent="0.25">
      <c r="A163" s="91" t="s">
        <v>8487</v>
      </c>
      <c r="B163" s="18" t="s">
        <v>7652</v>
      </c>
      <c r="C163" s="18" t="s">
        <v>2676</v>
      </c>
      <c r="D163" s="18" t="s">
        <v>7818</v>
      </c>
      <c r="E163" s="21">
        <v>44112</v>
      </c>
      <c r="F163" s="80" t="s">
        <v>521</v>
      </c>
      <c r="G163" s="18" t="s">
        <v>554</v>
      </c>
      <c r="H163" s="24" t="s">
        <v>2631</v>
      </c>
      <c r="I163" s="18" t="s">
        <v>2678</v>
      </c>
      <c r="J163" s="18" t="s">
        <v>2631</v>
      </c>
      <c r="K163" s="124" t="s">
        <v>8244</v>
      </c>
      <c r="L163" s="124" t="s">
        <v>8240</v>
      </c>
    </row>
    <row r="164" spans="1:12" x14ac:dyDescent="0.25">
      <c r="A164" s="91" t="s">
        <v>8488</v>
      </c>
      <c r="B164" s="18" t="s">
        <v>7654</v>
      </c>
      <c r="C164" s="18" t="s">
        <v>2693</v>
      </c>
      <c r="D164" s="18" t="s">
        <v>7817</v>
      </c>
      <c r="E164" s="21">
        <v>44112</v>
      </c>
      <c r="F164" s="80" t="s">
        <v>521</v>
      </c>
      <c r="G164" s="18" t="s">
        <v>554</v>
      </c>
      <c r="H164" s="24" t="s">
        <v>2631</v>
      </c>
      <c r="I164" s="18" t="s">
        <v>2695</v>
      </c>
      <c r="J164" s="18" t="s">
        <v>2631</v>
      </c>
      <c r="K164" s="124" t="s">
        <v>8244</v>
      </c>
      <c r="L164" s="124" t="s">
        <v>8240</v>
      </c>
    </row>
    <row r="165" spans="1:12" x14ac:dyDescent="0.25">
      <c r="A165" s="91" t="s">
        <v>8489</v>
      </c>
      <c r="B165" s="18" t="s">
        <v>7655</v>
      </c>
      <c r="C165" s="18" t="s">
        <v>2693</v>
      </c>
      <c r="D165" s="18" t="s">
        <v>7821</v>
      </c>
      <c r="E165" s="21">
        <v>44112</v>
      </c>
      <c r="F165" s="80" t="s">
        <v>521</v>
      </c>
      <c r="G165" s="18" t="s">
        <v>554</v>
      </c>
      <c r="H165" s="24" t="s">
        <v>2631</v>
      </c>
      <c r="I165" s="18" t="s">
        <v>2695</v>
      </c>
      <c r="J165" s="18" t="s">
        <v>2631</v>
      </c>
      <c r="K165" s="124" t="s">
        <v>8244</v>
      </c>
      <c r="L165" s="124" t="s">
        <v>8240</v>
      </c>
    </row>
    <row r="166" spans="1:12" x14ac:dyDescent="0.25">
      <c r="A166" s="91" t="s">
        <v>8490</v>
      </c>
      <c r="B166" s="18" t="s">
        <v>7639</v>
      </c>
      <c r="C166" s="18" t="s">
        <v>2794</v>
      </c>
      <c r="D166" s="18" t="s">
        <v>7778</v>
      </c>
      <c r="E166" s="21">
        <v>44112</v>
      </c>
      <c r="F166" s="80" t="s">
        <v>522</v>
      </c>
      <c r="G166" s="18" t="s">
        <v>554</v>
      </c>
      <c r="H166" s="24" t="s">
        <v>2631</v>
      </c>
      <c r="I166" s="18" t="s">
        <v>2793</v>
      </c>
      <c r="J166" s="18" t="s">
        <v>2631</v>
      </c>
      <c r="K166" s="124" t="s">
        <v>8244</v>
      </c>
      <c r="L166" s="124" t="s">
        <v>8240</v>
      </c>
    </row>
    <row r="167" spans="1:12" x14ac:dyDescent="0.25">
      <c r="A167" s="91" t="s">
        <v>8491</v>
      </c>
      <c r="B167" s="18" t="s">
        <v>7683</v>
      </c>
      <c r="C167" s="18" t="s">
        <v>2659</v>
      </c>
      <c r="D167" s="18" t="s">
        <v>7779</v>
      </c>
      <c r="E167" s="21">
        <v>44112</v>
      </c>
      <c r="F167" s="80" t="s">
        <v>522</v>
      </c>
      <c r="G167" s="18" t="s">
        <v>554</v>
      </c>
      <c r="H167" s="24" t="s">
        <v>2631</v>
      </c>
      <c r="I167" s="18" t="s">
        <v>2661</v>
      </c>
      <c r="J167" s="18" t="s">
        <v>2631</v>
      </c>
      <c r="K167" s="124" t="s">
        <v>8244</v>
      </c>
      <c r="L167" s="124" t="s">
        <v>8240</v>
      </c>
    </row>
    <row r="168" spans="1:12" x14ac:dyDescent="0.25">
      <c r="A168" s="91" t="s">
        <v>8492</v>
      </c>
      <c r="B168" s="18" t="s">
        <v>7649</v>
      </c>
      <c r="C168" s="18" t="s">
        <v>2734</v>
      </c>
      <c r="D168" s="18" t="s">
        <v>7782</v>
      </c>
      <c r="E168" s="21">
        <v>44112</v>
      </c>
      <c r="F168" s="80" t="s">
        <v>522</v>
      </c>
      <c r="G168" s="18" t="s">
        <v>554</v>
      </c>
      <c r="H168" s="24" t="s">
        <v>2631</v>
      </c>
      <c r="I168" s="18" t="s">
        <v>2736</v>
      </c>
      <c r="J168" s="18" t="s">
        <v>2631</v>
      </c>
      <c r="K168" s="124" t="s">
        <v>8244</v>
      </c>
      <c r="L168" s="124" t="s">
        <v>8240</v>
      </c>
    </row>
    <row r="169" spans="1:12" x14ac:dyDescent="0.25">
      <c r="A169" s="91" t="s">
        <v>8493</v>
      </c>
      <c r="B169" s="18" t="s">
        <v>7672</v>
      </c>
      <c r="C169" s="18" t="s">
        <v>117</v>
      </c>
      <c r="D169" s="18" t="s">
        <v>7784</v>
      </c>
      <c r="E169" s="21">
        <v>44112</v>
      </c>
      <c r="F169" s="80" t="s">
        <v>522</v>
      </c>
      <c r="G169" s="18" t="s">
        <v>554</v>
      </c>
      <c r="H169" s="24" t="s">
        <v>2631</v>
      </c>
      <c r="I169" s="18" t="s">
        <v>2697</v>
      </c>
      <c r="J169" s="18" t="s">
        <v>2631</v>
      </c>
      <c r="K169" s="124" t="s">
        <v>8244</v>
      </c>
      <c r="L169" s="124" t="s">
        <v>8240</v>
      </c>
    </row>
    <row r="170" spans="1:12" x14ac:dyDescent="0.25">
      <c r="A170" s="91" t="s">
        <v>8494</v>
      </c>
      <c r="B170" s="18" t="s">
        <v>7688</v>
      </c>
      <c r="C170" s="18" t="s">
        <v>2629</v>
      </c>
      <c r="D170" s="18" t="s">
        <v>7789</v>
      </c>
      <c r="E170" s="21">
        <v>44112</v>
      </c>
      <c r="F170" s="80" t="s">
        <v>522</v>
      </c>
      <c r="G170" s="18" t="s">
        <v>554</v>
      </c>
      <c r="H170" s="24" t="s">
        <v>2631</v>
      </c>
      <c r="I170" s="18" t="s">
        <v>2632</v>
      </c>
      <c r="J170" s="18" t="s">
        <v>2631</v>
      </c>
      <c r="K170" s="124" t="s">
        <v>8244</v>
      </c>
      <c r="L170" s="124" t="s">
        <v>8240</v>
      </c>
    </row>
    <row r="171" spans="1:12" x14ac:dyDescent="0.25">
      <c r="A171" s="91" t="s">
        <v>8495</v>
      </c>
      <c r="B171" s="18" t="s">
        <v>7660</v>
      </c>
      <c r="C171" s="18" t="s">
        <v>7852</v>
      </c>
      <c r="D171" s="18" t="s">
        <v>7853</v>
      </c>
      <c r="E171" s="21">
        <v>44112</v>
      </c>
      <c r="F171" s="80" t="s">
        <v>522</v>
      </c>
      <c r="G171" s="18" t="s">
        <v>554</v>
      </c>
      <c r="H171" s="24" t="s">
        <v>2631</v>
      </c>
      <c r="I171" s="18" t="s">
        <v>7328</v>
      </c>
      <c r="J171" s="18" t="s">
        <v>2631</v>
      </c>
      <c r="K171" s="124" t="s">
        <v>8244</v>
      </c>
      <c r="L171" s="124" t="s">
        <v>8240</v>
      </c>
    </row>
    <row r="172" spans="1:12" x14ac:dyDescent="0.25">
      <c r="A172" s="91" t="s">
        <v>8496</v>
      </c>
      <c r="B172" s="18" t="s">
        <v>7643</v>
      </c>
      <c r="C172" s="18" t="s">
        <v>2869</v>
      </c>
      <c r="D172" s="18" t="s">
        <v>7790</v>
      </c>
      <c r="E172" s="21">
        <v>44112</v>
      </c>
      <c r="F172" s="80" t="s">
        <v>522</v>
      </c>
      <c r="G172" s="18" t="s">
        <v>554</v>
      </c>
      <c r="H172" s="24" t="s">
        <v>2631</v>
      </c>
      <c r="I172" s="18" t="s">
        <v>2829</v>
      </c>
      <c r="J172" s="18" t="s">
        <v>2631</v>
      </c>
      <c r="K172" s="124" t="s">
        <v>8244</v>
      </c>
      <c r="L172" s="124" t="s">
        <v>8240</v>
      </c>
    </row>
    <row r="173" spans="1:12" x14ac:dyDescent="0.25">
      <c r="A173" s="91" t="s">
        <v>8497</v>
      </c>
      <c r="B173" s="18" t="s">
        <v>7673</v>
      </c>
      <c r="C173" s="18" t="s">
        <v>117</v>
      </c>
      <c r="D173" s="18" t="s">
        <v>7797</v>
      </c>
      <c r="E173" s="21">
        <v>44112</v>
      </c>
      <c r="F173" s="80" t="s">
        <v>522</v>
      </c>
      <c r="G173" s="18" t="s">
        <v>554</v>
      </c>
      <c r="H173" s="24" t="s">
        <v>2631</v>
      </c>
      <c r="I173" s="18" t="s">
        <v>2697</v>
      </c>
      <c r="J173" s="18" t="s">
        <v>2631</v>
      </c>
      <c r="K173" s="124" t="s">
        <v>8244</v>
      </c>
      <c r="L173" s="124" t="s">
        <v>8240</v>
      </c>
    </row>
    <row r="174" spans="1:12" x14ac:dyDescent="0.25">
      <c r="A174" s="91" t="s">
        <v>8498</v>
      </c>
      <c r="B174" s="18" t="s">
        <v>7689</v>
      </c>
      <c r="C174" s="18" t="s">
        <v>2629</v>
      </c>
      <c r="D174" s="18" t="s">
        <v>7802</v>
      </c>
      <c r="E174" s="21">
        <v>44112</v>
      </c>
      <c r="F174" s="80" t="s">
        <v>522</v>
      </c>
      <c r="G174" s="18" t="s">
        <v>554</v>
      </c>
      <c r="H174" s="24" t="s">
        <v>2631</v>
      </c>
      <c r="I174" s="18" t="s">
        <v>2632</v>
      </c>
      <c r="J174" s="18" t="s">
        <v>2631</v>
      </c>
      <c r="K174" s="124" t="s">
        <v>8244</v>
      </c>
      <c r="L174" s="124" t="s">
        <v>8240</v>
      </c>
    </row>
    <row r="175" spans="1:12" x14ac:dyDescent="0.25">
      <c r="A175" s="91" t="s">
        <v>8499</v>
      </c>
      <c r="B175" s="18" t="s">
        <v>7666</v>
      </c>
      <c r="C175" s="18" t="s">
        <v>2639</v>
      </c>
      <c r="D175" s="18" t="s">
        <v>7793</v>
      </c>
      <c r="E175" s="21">
        <v>44112</v>
      </c>
      <c r="F175" s="80" t="s">
        <v>522</v>
      </c>
      <c r="G175" s="18" t="s">
        <v>554</v>
      </c>
      <c r="H175" s="24" t="s">
        <v>2631</v>
      </c>
      <c r="I175" s="18" t="s">
        <v>2641</v>
      </c>
      <c r="J175" s="18" t="s">
        <v>2631</v>
      </c>
      <c r="K175" s="124" t="s">
        <v>8244</v>
      </c>
      <c r="L175" s="124" t="s">
        <v>8240</v>
      </c>
    </row>
    <row r="176" spans="1:12" x14ac:dyDescent="0.25">
      <c r="A176" s="91" t="s">
        <v>8500</v>
      </c>
      <c r="B176" s="18" t="s">
        <v>7640</v>
      </c>
      <c r="C176" s="18" t="s">
        <v>2820</v>
      </c>
      <c r="D176" s="18" t="s">
        <v>7803</v>
      </c>
      <c r="E176" s="21">
        <v>44112</v>
      </c>
      <c r="F176" s="80" t="s">
        <v>522</v>
      </c>
      <c r="G176" s="18" t="s">
        <v>554</v>
      </c>
      <c r="H176" s="24" t="s">
        <v>2631</v>
      </c>
      <c r="I176" s="18" t="s">
        <v>2793</v>
      </c>
      <c r="J176" s="18" t="s">
        <v>2631</v>
      </c>
      <c r="K176" s="124" t="s">
        <v>8244</v>
      </c>
      <c r="L176" s="124" t="s">
        <v>8240</v>
      </c>
    </row>
    <row r="177" spans="1:12" x14ac:dyDescent="0.25">
      <c r="A177" s="91" t="s">
        <v>8501</v>
      </c>
      <c r="B177" s="18" t="s">
        <v>7680</v>
      </c>
      <c r="C177" s="18" t="s">
        <v>2672</v>
      </c>
      <c r="D177" s="18" t="s">
        <v>7787</v>
      </c>
      <c r="E177" s="21">
        <v>44112</v>
      </c>
      <c r="F177" s="80" t="s">
        <v>522</v>
      </c>
      <c r="G177" s="18" t="s">
        <v>554</v>
      </c>
      <c r="H177" s="24" t="s">
        <v>2631</v>
      </c>
      <c r="I177" s="18" t="s">
        <v>2644</v>
      </c>
      <c r="J177" s="18" t="s">
        <v>2631</v>
      </c>
      <c r="K177" s="124" t="s">
        <v>8244</v>
      </c>
      <c r="L177" s="124" t="s">
        <v>8240</v>
      </c>
    </row>
    <row r="178" spans="1:12" x14ac:dyDescent="0.25">
      <c r="A178" s="91" t="s">
        <v>8502</v>
      </c>
      <c r="B178" s="18" t="s">
        <v>7645</v>
      </c>
      <c r="C178" s="18" t="s">
        <v>2734</v>
      </c>
      <c r="D178" s="18" t="s">
        <v>7798</v>
      </c>
      <c r="E178" s="21">
        <v>44112</v>
      </c>
      <c r="F178" s="80" t="s">
        <v>522</v>
      </c>
      <c r="G178" s="18" t="s">
        <v>554</v>
      </c>
      <c r="H178" s="24" t="s">
        <v>2631</v>
      </c>
      <c r="I178" s="18" t="s">
        <v>2736</v>
      </c>
      <c r="J178" s="18" t="s">
        <v>2631</v>
      </c>
      <c r="K178" s="124" t="s">
        <v>8244</v>
      </c>
      <c r="L178" s="124" t="s">
        <v>8240</v>
      </c>
    </row>
    <row r="179" spans="1:12" x14ac:dyDescent="0.25">
      <c r="A179" s="91" t="s">
        <v>8503</v>
      </c>
      <c r="B179" s="18" t="s">
        <v>7675</v>
      </c>
      <c r="C179" s="18" t="s">
        <v>2672</v>
      </c>
      <c r="D179" s="18" t="s">
        <v>7799</v>
      </c>
      <c r="E179" s="21">
        <v>44112</v>
      </c>
      <c r="F179" s="80" t="s">
        <v>522</v>
      </c>
      <c r="G179" s="18" t="s">
        <v>554</v>
      </c>
      <c r="H179" s="24" t="s">
        <v>2631</v>
      </c>
      <c r="I179" s="18" t="s">
        <v>2644</v>
      </c>
      <c r="J179" s="18" t="s">
        <v>2631</v>
      </c>
      <c r="K179" s="124" t="s">
        <v>8244</v>
      </c>
      <c r="L179" s="124" t="s">
        <v>8240</v>
      </c>
    </row>
    <row r="180" spans="1:12" x14ac:dyDescent="0.25">
      <c r="A180" s="91" t="s">
        <v>8504</v>
      </c>
      <c r="B180" s="18" t="s">
        <v>7671</v>
      </c>
      <c r="C180" s="18" t="s">
        <v>117</v>
      </c>
      <c r="D180" s="18" t="s">
        <v>7800</v>
      </c>
      <c r="E180" s="21">
        <v>44112</v>
      </c>
      <c r="F180" s="80" t="s">
        <v>522</v>
      </c>
      <c r="G180" s="18" t="s">
        <v>554</v>
      </c>
      <c r="H180" s="24" t="s">
        <v>2631</v>
      </c>
      <c r="I180" s="18" t="s">
        <v>2697</v>
      </c>
      <c r="J180" s="18" t="s">
        <v>2631</v>
      </c>
      <c r="K180" s="124" t="s">
        <v>8244</v>
      </c>
      <c r="L180" s="124" t="s">
        <v>8240</v>
      </c>
    </row>
    <row r="181" spans="1:12" x14ac:dyDescent="0.25">
      <c r="A181" s="91" t="s">
        <v>8505</v>
      </c>
      <c r="B181" s="18" t="s">
        <v>7678</v>
      </c>
      <c r="C181" s="18" t="s">
        <v>2672</v>
      </c>
      <c r="D181" s="18" t="s">
        <v>7801</v>
      </c>
      <c r="E181" s="21">
        <v>44112</v>
      </c>
      <c r="F181" s="80" t="s">
        <v>522</v>
      </c>
      <c r="G181" s="18" t="s">
        <v>554</v>
      </c>
      <c r="H181" s="24" t="s">
        <v>2631</v>
      </c>
      <c r="I181" s="18" t="s">
        <v>2644</v>
      </c>
      <c r="J181" s="18" t="s">
        <v>2631</v>
      </c>
      <c r="K181" s="124" t="s">
        <v>8244</v>
      </c>
      <c r="L181" s="124" t="s">
        <v>8240</v>
      </c>
    </row>
    <row r="182" spans="1:12" x14ac:dyDescent="0.25">
      <c r="A182" s="91" t="s">
        <v>8506</v>
      </c>
      <c r="B182" s="18" t="s">
        <v>7677</v>
      </c>
      <c r="C182" s="18" t="s">
        <v>2672</v>
      </c>
      <c r="D182" s="18" t="s">
        <v>7804</v>
      </c>
      <c r="E182" s="21">
        <v>44112</v>
      </c>
      <c r="F182" s="80" t="s">
        <v>522</v>
      </c>
      <c r="G182" s="18" t="s">
        <v>554</v>
      </c>
      <c r="H182" s="24" t="s">
        <v>2631</v>
      </c>
      <c r="I182" s="18" t="s">
        <v>2644</v>
      </c>
      <c r="J182" s="18" t="s">
        <v>2631</v>
      </c>
      <c r="K182" s="124" t="s">
        <v>8244</v>
      </c>
      <c r="L182" s="124" t="s">
        <v>8240</v>
      </c>
    </row>
    <row r="183" spans="1:12" x14ac:dyDescent="0.25">
      <c r="A183" s="91" t="s">
        <v>8507</v>
      </c>
      <c r="B183" s="18" t="s">
        <v>7644</v>
      </c>
      <c r="C183" s="18" t="s">
        <v>2865</v>
      </c>
      <c r="D183" s="18" t="s">
        <v>7805</v>
      </c>
      <c r="E183" s="21">
        <v>44112</v>
      </c>
      <c r="F183" s="80" t="s">
        <v>522</v>
      </c>
      <c r="G183" s="18" t="s">
        <v>554</v>
      </c>
      <c r="H183" s="24" t="s">
        <v>2631</v>
      </c>
      <c r="I183" s="18" t="s">
        <v>2829</v>
      </c>
      <c r="J183" s="18" t="s">
        <v>2631</v>
      </c>
      <c r="K183" s="124" t="s">
        <v>8244</v>
      </c>
      <c r="L183" s="124" t="s">
        <v>8240</v>
      </c>
    </row>
    <row r="184" spans="1:12" x14ac:dyDescent="0.25">
      <c r="A184" s="91" t="s">
        <v>8508</v>
      </c>
      <c r="B184" s="18" t="s">
        <v>7659</v>
      </c>
      <c r="C184" s="18" t="s">
        <v>7851</v>
      </c>
      <c r="D184" s="18" t="s">
        <v>7854</v>
      </c>
      <c r="E184" s="21">
        <v>44112</v>
      </c>
      <c r="F184" s="80" t="s">
        <v>522</v>
      </c>
      <c r="G184" s="18" t="s">
        <v>554</v>
      </c>
      <c r="H184" s="24" t="s">
        <v>2631</v>
      </c>
      <c r="I184" s="18" t="s">
        <v>7328</v>
      </c>
      <c r="J184" s="18" t="s">
        <v>2631</v>
      </c>
      <c r="K184" s="124" t="s">
        <v>8244</v>
      </c>
      <c r="L184" s="124" t="s">
        <v>8240</v>
      </c>
    </row>
    <row r="185" spans="1:12" x14ac:dyDescent="0.25">
      <c r="A185" s="91" t="s">
        <v>8509</v>
      </c>
      <c r="B185" s="18" t="s">
        <v>7679</v>
      </c>
      <c r="C185" s="18" t="s">
        <v>2672</v>
      </c>
      <c r="D185" s="18" t="s">
        <v>7807</v>
      </c>
      <c r="E185" s="21">
        <v>44112</v>
      </c>
      <c r="F185" s="80" t="s">
        <v>522</v>
      </c>
      <c r="G185" s="18" t="s">
        <v>554</v>
      </c>
      <c r="H185" s="24" t="s">
        <v>2631</v>
      </c>
      <c r="I185" s="18" t="s">
        <v>2644</v>
      </c>
      <c r="J185" s="18" t="s">
        <v>2631</v>
      </c>
      <c r="K185" s="124" t="s">
        <v>8244</v>
      </c>
      <c r="L185" s="124" t="s">
        <v>8240</v>
      </c>
    </row>
    <row r="186" spans="1:12" x14ac:dyDescent="0.25">
      <c r="A186" s="91" t="s">
        <v>8510</v>
      </c>
      <c r="B186" s="18" t="s">
        <v>7711</v>
      </c>
      <c r="C186" s="18" t="s">
        <v>7844</v>
      </c>
      <c r="D186" s="18" t="s">
        <v>7846</v>
      </c>
      <c r="E186" s="21">
        <v>44112</v>
      </c>
      <c r="F186" s="80" t="s">
        <v>522</v>
      </c>
      <c r="G186" s="18" t="s">
        <v>554</v>
      </c>
      <c r="H186" s="24" t="s">
        <v>2631</v>
      </c>
      <c r="I186" s="18" t="s">
        <v>7777</v>
      </c>
      <c r="J186" s="18" t="s">
        <v>2631</v>
      </c>
      <c r="K186" s="124" t="s">
        <v>8244</v>
      </c>
      <c r="L186" s="124" t="s">
        <v>8240</v>
      </c>
    </row>
    <row r="187" spans="1:12" x14ac:dyDescent="0.25">
      <c r="A187" s="91" t="s">
        <v>8511</v>
      </c>
      <c r="B187" s="18" t="s">
        <v>7712</v>
      </c>
      <c r="C187" s="18" t="s">
        <v>7844</v>
      </c>
      <c r="D187" s="18" t="s">
        <v>7847</v>
      </c>
      <c r="E187" s="21">
        <v>44112</v>
      </c>
      <c r="F187" s="80" t="s">
        <v>522</v>
      </c>
      <c r="G187" s="18" t="s">
        <v>554</v>
      </c>
      <c r="H187" s="24" t="s">
        <v>2631</v>
      </c>
      <c r="I187" s="18" t="s">
        <v>7777</v>
      </c>
      <c r="J187" s="18" t="s">
        <v>2631</v>
      </c>
      <c r="K187" s="124" t="s">
        <v>8244</v>
      </c>
      <c r="L187" s="124" t="s">
        <v>8240</v>
      </c>
    </row>
    <row r="188" spans="1:12" x14ac:dyDescent="0.25">
      <c r="A188" s="91" t="s">
        <v>8512</v>
      </c>
      <c r="B188" s="18" t="s">
        <v>7713</v>
      </c>
      <c r="C188" s="18" t="s">
        <v>7844</v>
      </c>
      <c r="D188" s="18" t="s">
        <v>7848</v>
      </c>
      <c r="E188" s="21">
        <v>44112</v>
      </c>
      <c r="F188" s="80" t="s">
        <v>522</v>
      </c>
      <c r="G188" s="18" t="s">
        <v>554</v>
      </c>
      <c r="H188" s="24" t="s">
        <v>2631</v>
      </c>
      <c r="I188" s="18" t="s">
        <v>7777</v>
      </c>
      <c r="J188" s="18" t="s">
        <v>2631</v>
      </c>
      <c r="K188" s="124" t="s">
        <v>8244</v>
      </c>
      <c r="L188" s="124" t="s">
        <v>8240</v>
      </c>
    </row>
    <row r="189" spans="1:12" x14ac:dyDescent="0.25">
      <c r="A189" s="91" t="s">
        <v>8513</v>
      </c>
      <c r="B189" s="18" t="s">
        <v>7714</v>
      </c>
      <c r="C189" s="18" t="s">
        <v>7844</v>
      </c>
      <c r="D189" s="18" t="s">
        <v>7849</v>
      </c>
      <c r="E189" s="21">
        <v>44112</v>
      </c>
      <c r="F189" s="80" t="s">
        <v>522</v>
      </c>
      <c r="G189" s="18" t="s">
        <v>554</v>
      </c>
      <c r="H189" s="24" t="s">
        <v>2631</v>
      </c>
      <c r="I189" s="18" t="s">
        <v>7777</v>
      </c>
      <c r="J189" s="18" t="s">
        <v>2631</v>
      </c>
      <c r="K189" s="124" t="s">
        <v>8244</v>
      </c>
      <c r="L189" s="124" t="s">
        <v>8240</v>
      </c>
    </row>
    <row r="190" spans="1:12" x14ac:dyDescent="0.25">
      <c r="A190" s="91" t="s">
        <v>8514</v>
      </c>
      <c r="B190" s="18" t="s">
        <v>7664</v>
      </c>
      <c r="C190" s="18" t="s">
        <v>2715</v>
      </c>
      <c r="D190" s="18" t="s">
        <v>7813</v>
      </c>
      <c r="E190" s="21">
        <v>44112</v>
      </c>
      <c r="F190" s="80" t="s">
        <v>522</v>
      </c>
      <c r="G190" s="18" t="s">
        <v>554</v>
      </c>
      <c r="H190" s="24" t="s">
        <v>2631</v>
      </c>
      <c r="I190" s="18" t="s">
        <v>2641</v>
      </c>
      <c r="J190" s="18" t="s">
        <v>2631</v>
      </c>
      <c r="K190" s="124" t="s">
        <v>8244</v>
      </c>
      <c r="L190" s="124" t="s">
        <v>8240</v>
      </c>
    </row>
    <row r="191" spans="1:12" x14ac:dyDescent="0.25">
      <c r="A191" s="91" t="s">
        <v>8515</v>
      </c>
      <c r="B191" s="18" t="s">
        <v>7665</v>
      </c>
      <c r="C191" s="18" t="s">
        <v>2715</v>
      </c>
      <c r="D191" s="18" t="s">
        <v>7823</v>
      </c>
      <c r="E191" s="21">
        <v>44112</v>
      </c>
      <c r="F191" s="80" t="s">
        <v>522</v>
      </c>
      <c r="G191" s="18" t="s">
        <v>554</v>
      </c>
      <c r="H191" s="24" t="s">
        <v>2631</v>
      </c>
      <c r="I191" s="18" t="s">
        <v>2641</v>
      </c>
      <c r="J191" s="18" t="s">
        <v>2631</v>
      </c>
      <c r="K191" s="124" t="s">
        <v>8244</v>
      </c>
      <c r="L191" s="124" t="s">
        <v>8240</v>
      </c>
    </row>
    <row r="192" spans="1:12" x14ac:dyDescent="0.25">
      <c r="A192" s="91" t="s">
        <v>8516</v>
      </c>
      <c r="B192" s="18" t="s">
        <v>7637</v>
      </c>
      <c r="C192" s="18" t="s">
        <v>2824</v>
      </c>
      <c r="D192" s="18" t="s">
        <v>7816</v>
      </c>
      <c r="E192" s="21">
        <v>44112</v>
      </c>
      <c r="F192" s="80" t="s">
        <v>522</v>
      </c>
      <c r="G192" s="18" t="s">
        <v>554</v>
      </c>
      <c r="H192" s="24" t="s">
        <v>2631</v>
      </c>
      <c r="I192" s="18" t="s">
        <v>2826</v>
      </c>
      <c r="J192" s="18" t="s">
        <v>2631</v>
      </c>
      <c r="K192" s="124" t="s">
        <v>8244</v>
      </c>
      <c r="L192" s="124" t="s">
        <v>8240</v>
      </c>
    </row>
    <row r="193" spans="1:12" x14ac:dyDescent="0.25">
      <c r="A193" s="91" t="s">
        <v>8517</v>
      </c>
      <c r="B193" s="18" t="s">
        <v>7686</v>
      </c>
      <c r="C193" s="18" t="s">
        <v>2649</v>
      </c>
      <c r="D193" s="18" t="s">
        <v>7825</v>
      </c>
      <c r="E193" s="21">
        <v>44112</v>
      </c>
      <c r="F193" s="80" t="s">
        <v>522</v>
      </c>
      <c r="G193" s="18" t="s">
        <v>554</v>
      </c>
      <c r="H193" s="24" t="s">
        <v>2631</v>
      </c>
      <c r="I193" s="18" t="s">
        <v>2650</v>
      </c>
      <c r="J193" s="18" t="s">
        <v>2631</v>
      </c>
      <c r="K193" s="124" t="s">
        <v>8244</v>
      </c>
      <c r="L193" s="124" t="s">
        <v>8240</v>
      </c>
    </row>
    <row r="194" spans="1:12" x14ac:dyDescent="0.25">
      <c r="A194" s="91" t="s">
        <v>8518</v>
      </c>
      <c r="B194" s="18" t="s">
        <v>7716</v>
      </c>
      <c r="C194" s="18" t="s">
        <v>2645</v>
      </c>
      <c r="D194" s="18" t="s">
        <v>7822</v>
      </c>
      <c r="E194" s="21">
        <v>44112</v>
      </c>
      <c r="F194" s="80" t="s">
        <v>522</v>
      </c>
      <c r="G194" s="18" t="s">
        <v>554</v>
      </c>
      <c r="H194" s="24" t="s">
        <v>2631</v>
      </c>
      <c r="I194" s="18" t="s">
        <v>2647</v>
      </c>
      <c r="J194" s="18" t="s">
        <v>2631</v>
      </c>
      <c r="K194" s="124" t="s">
        <v>8244</v>
      </c>
      <c r="L194" s="124" t="s">
        <v>8240</v>
      </c>
    </row>
    <row r="195" spans="1:12" x14ac:dyDescent="0.25">
      <c r="A195" s="91" t="s">
        <v>8519</v>
      </c>
      <c r="B195" s="18" t="s">
        <v>7642</v>
      </c>
      <c r="C195" s="18" t="s">
        <v>2863</v>
      </c>
      <c r="D195" s="18" t="s">
        <v>7819</v>
      </c>
      <c r="E195" s="21">
        <v>44112</v>
      </c>
      <c r="F195" s="80" t="s">
        <v>522</v>
      </c>
      <c r="G195" s="18" t="s">
        <v>554</v>
      </c>
      <c r="H195" s="24" t="s">
        <v>2631</v>
      </c>
      <c r="I195" s="18" t="s">
        <v>2829</v>
      </c>
      <c r="J195" s="18" t="s">
        <v>2631</v>
      </c>
      <c r="K195" s="124" t="s">
        <v>8244</v>
      </c>
      <c r="L195" s="124" t="s">
        <v>8240</v>
      </c>
    </row>
    <row r="196" spans="1:12" x14ac:dyDescent="0.25">
      <c r="A196" s="91" t="s">
        <v>8520</v>
      </c>
      <c r="B196" s="18" t="s">
        <v>7685</v>
      </c>
      <c r="C196" s="18" t="s">
        <v>2649</v>
      </c>
      <c r="D196" s="18" t="s">
        <v>7824</v>
      </c>
      <c r="E196" s="21">
        <v>44112</v>
      </c>
      <c r="F196" s="80" t="s">
        <v>522</v>
      </c>
      <c r="G196" s="18" t="s">
        <v>554</v>
      </c>
      <c r="H196" s="24" t="s">
        <v>2631</v>
      </c>
      <c r="I196" s="18" t="s">
        <v>2650</v>
      </c>
      <c r="J196" s="18" t="s">
        <v>2631</v>
      </c>
      <c r="K196" s="124" t="s">
        <v>8244</v>
      </c>
      <c r="L196" s="124" t="s">
        <v>8240</v>
      </c>
    </row>
    <row r="197" spans="1:12" x14ac:dyDescent="0.25">
      <c r="A197" s="91" t="s">
        <v>8521</v>
      </c>
      <c r="B197" s="18" t="s">
        <v>7669</v>
      </c>
      <c r="C197" s="18" t="s">
        <v>283</v>
      </c>
      <c r="D197" s="18" t="s">
        <v>7827</v>
      </c>
      <c r="E197" s="21">
        <v>44112</v>
      </c>
      <c r="F197" s="80" t="s">
        <v>522</v>
      </c>
      <c r="G197" s="18" t="s">
        <v>554</v>
      </c>
      <c r="H197" s="24" t="s">
        <v>2631</v>
      </c>
      <c r="I197" s="18" t="s">
        <v>2697</v>
      </c>
      <c r="J197" s="18" t="s">
        <v>2631</v>
      </c>
      <c r="K197" s="124" t="s">
        <v>8244</v>
      </c>
      <c r="L197" s="124" t="s">
        <v>8240</v>
      </c>
    </row>
    <row r="198" spans="1:12" x14ac:dyDescent="0.25">
      <c r="A198" s="91" t="s">
        <v>8522</v>
      </c>
      <c r="B198" s="18" t="s">
        <v>7670</v>
      </c>
      <c r="C198" s="18" t="s">
        <v>283</v>
      </c>
      <c r="D198" s="18" t="s">
        <v>7826</v>
      </c>
      <c r="E198" s="21">
        <v>44112</v>
      </c>
      <c r="F198" s="80" t="s">
        <v>522</v>
      </c>
      <c r="G198" s="18" t="s">
        <v>554</v>
      </c>
      <c r="H198" s="24" t="s">
        <v>2631</v>
      </c>
      <c r="I198" s="18" t="s">
        <v>2697</v>
      </c>
      <c r="J198" s="18" t="s">
        <v>2631</v>
      </c>
      <c r="K198" s="124" t="s">
        <v>8244</v>
      </c>
      <c r="L198" s="124" t="s">
        <v>8240</v>
      </c>
    </row>
    <row r="199" spans="1:12" x14ac:dyDescent="0.25">
      <c r="A199" s="91" t="s">
        <v>8523</v>
      </c>
      <c r="B199" s="18" t="s">
        <v>7692</v>
      </c>
      <c r="C199" s="18" t="s">
        <v>2679</v>
      </c>
      <c r="D199" s="18" t="s">
        <v>7829</v>
      </c>
      <c r="E199" s="21">
        <v>44112</v>
      </c>
      <c r="F199" s="80" t="s">
        <v>522</v>
      </c>
      <c r="G199" s="18" t="s">
        <v>554</v>
      </c>
      <c r="H199" s="24" t="s">
        <v>2631</v>
      </c>
      <c r="I199" s="18" t="s">
        <v>545</v>
      </c>
      <c r="J199" s="18" t="s">
        <v>2631</v>
      </c>
      <c r="K199" s="124" t="s">
        <v>8244</v>
      </c>
      <c r="L199" s="124" t="s">
        <v>8240</v>
      </c>
    </row>
    <row r="200" spans="1:12" x14ac:dyDescent="0.25">
      <c r="A200" s="91" t="s">
        <v>8524</v>
      </c>
      <c r="B200" s="18" t="s">
        <v>7695</v>
      </c>
      <c r="C200" s="18" t="s">
        <v>62</v>
      </c>
      <c r="D200" s="18" t="s">
        <v>7828</v>
      </c>
      <c r="E200" s="21">
        <v>44112</v>
      </c>
      <c r="F200" s="80" t="s">
        <v>522</v>
      </c>
      <c r="G200" s="18" t="s">
        <v>554</v>
      </c>
      <c r="H200" s="24" t="s">
        <v>2631</v>
      </c>
      <c r="I200" s="18" t="s">
        <v>2683</v>
      </c>
      <c r="J200" s="18" t="s">
        <v>2631</v>
      </c>
      <c r="K200" s="124" t="s">
        <v>8244</v>
      </c>
      <c r="L200" s="124" t="s">
        <v>8240</v>
      </c>
    </row>
    <row r="201" spans="1:12" x14ac:dyDescent="0.25">
      <c r="A201" s="91" t="s">
        <v>8525</v>
      </c>
      <c r="B201" s="18" t="s">
        <v>7544</v>
      </c>
      <c r="C201" s="18" t="s">
        <v>2669</v>
      </c>
      <c r="D201" s="18" t="s">
        <v>7618</v>
      </c>
      <c r="E201" s="21">
        <v>44112</v>
      </c>
      <c r="F201" s="80" t="s">
        <v>522</v>
      </c>
      <c r="G201" s="18" t="s">
        <v>554</v>
      </c>
      <c r="H201" s="24" t="s">
        <v>2631</v>
      </c>
      <c r="I201" s="18" t="s">
        <v>2670</v>
      </c>
      <c r="J201" s="18" t="s">
        <v>2631</v>
      </c>
      <c r="K201" s="124" t="s">
        <v>8244</v>
      </c>
      <c r="L201" s="124" t="s">
        <v>8239</v>
      </c>
    </row>
    <row r="202" spans="1:12" x14ac:dyDescent="0.25">
      <c r="A202" s="91" t="s">
        <v>8526</v>
      </c>
      <c r="B202" s="18" t="s">
        <v>7865</v>
      </c>
      <c r="C202" s="18" t="s">
        <v>7981</v>
      </c>
      <c r="D202" s="18" t="s">
        <v>7982</v>
      </c>
      <c r="E202" s="21">
        <v>44112</v>
      </c>
      <c r="F202" s="80" t="s">
        <v>522</v>
      </c>
      <c r="G202" s="18" t="s">
        <v>554</v>
      </c>
      <c r="H202" s="24" t="s">
        <v>2631</v>
      </c>
      <c r="I202" s="18" t="s">
        <v>7983</v>
      </c>
      <c r="J202" s="18" t="s">
        <v>2631</v>
      </c>
      <c r="K202" s="124" t="s">
        <v>8244</v>
      </c>
      <c r="L202" s="124" t="s">
        <v>8328</v>
      </c>
    </row>
    <row r="203" spans="1:12" x14ac:dyDescent="0.25">
      <c r="A203" s="91" t="s">
        <v>8527</v>
      </c>
      <c r="B203" s="18" t="s">
        <v>7864</v>
      </c>
      <c r="C203" s="18" t="s">
        <v>7984</v>
      </c>
      <c r="D203" s="18" t="s">
        <v>7985</v>
      </c>
      <c r="E203" s="21">
        <v>44112</v>
      </c>
      <c r="F203" s="80" t="s">
        <v>522</v>
      </c>
      <c r="G203" s="18" t="s">
        <v>554</v>
      </c>
      <c r="H203" s="24" t="s">
        <v>2631</v>
      </c>
      <c r="I203" s="18" t="s">
        <v>7983</v>
      </c>
      <c r="J203" s="18" t="s">
        <v>2631</v>
      </c>
      <c r="K203" s="124" t="s">
        <v>8244</v>
      </c>
      <c r="L203" s="124" t="s">
        <v>8328</v>
      </c>
    </row>
    <row r="204" spans="1:12" x14ac:dyDescent="0.25">
      <c r="A204" s="91" t="s">
        <v>8528</v>
      </c>
      <c r="B204" s="18" t="s">
        <v>7862</v>
      </c>
      <c r="C204" s="18" t="s">
        <v>7986</v>
      </c>
      <c r="D204" s="18" t="s">
        <v>7987</v>
      </c>
      <c r="E204" s="21">
        <v>44112</v>
      </c>
      <c r="F204" s="80" t="s">
        <v>522</v>
      </c>
      <c r="G204" s="18" t="s">
        <v>554</v>
      </c>
      <c r="H204" s="24" t="s">
        <v>2631</v>
      </c>
      <c r="I204" s="18" t="s">
        <v>7983</v>
      </c>
      <c r="J204" s="18" t="s">
        <v>2631</v>
      </c>
      <c r="K204" s="124" t="s">
        <v>8244</v>
      </c>
      <c r="L204" s="124" t="s">
        <v>8328</v>
      </c>
    </row>
    <row r="205" spans="1:12" x14ac:dyDescent="0.25">
      <c r="A205" s="91" t="s">
        <v>8529</v>
      </c>
      <c r="B205" s="18" t="s">
        <v>7863</v>
      </c>
      <c r="C205" s="18" t="s">
        <v>7988</v>
      </c>
      <c r="D205" s="18" t="s">
        <v>7989</v>
      </c>
      <c r="E205" s="21">
        <v>44112</v>
      </c>
      <c r="F205" s="80" t="s">
        <v>522</v>
      </c>
      <c r="G205" s="18" t="s">
        <v>554</v>
      </c>
      <c r="H205" s="24" t="s">
        <v>2631</v>
      </c>
      <c r="I205" s="18" t="s">
        <v>7983</v>
      </c>
      <c r="J205" s="18" t="s">
        <v>2631</v>
      </c>
      <c r="K205" s="124" t="s">
        <v>8244</v>
      </c>
      <c r="L205" s="124" t="s">
        <v>8328</v>
      </c>
    </row>
    <row r="206" spans="1:12" x14ac:dyDescent="0.25">
      <c r="A206" s="91" t="s">
        <v>8530</v>
      </c>
      <c r="B206" s="18" t="s">
        <v>7859</v>
      </c>
      <c r="C206" s="18" t="s">
        <v>7990</v>
      </c>
      <c r="D206" s="18" t="s">
        <v>7991</v>
      </c>
      <c r="E206" s="21">
        <v>44112</v>
      </c>
      <c r="F206" s="80" t="s">
        <v>522</v>
      </c>
      <c r="G206" s="18" t="s">
        <v>554</v>
      </c>
      <c r="H206" s="24" t="s">
        <v>2631</v>
      </c>
      <c r="I206" s="18" t="s">
        <v>7983</v>
      </c>
      <c r="J206" s="18" t="s">
        <v>2631</v>
      </c>
      <c r="K206" s="124" t="s">
        <v>8244</v>
      </c>
      <c r="L206" s="124" t="s">
        <v>8328</v>
      </c>
    </row>
    <row r="207" spans="1:12" x14ac:dyDescent="0.25">
      <c r="A207" s="91" t="s">
        <v>8531</v>
      </c>
      <c r="B207" s="18" t="s">
        <v>7858</v>
      </c>
      <c r="C207" s="18" t="s">
        <v>7992</v>
      </c>
      <c r="D207" s="18" t="s">
        <v>7993</v>
      </c>
      <c r="E207" s="21">
        <v>44112</v>
      </c>
      <c r="F207" s="80" t="s">
        <v>522</v>
      </c>
      <c r="G207" s="18" t="s">
        <v>554</v>
      </c>
      <c r="H207" s="24" t="s">
        <v>2631</v>
      </c>
      <c r="I207" s="18" t="s">
        <v>7983</v>
      </c>
      <c r="J207" s="18" t="s">
        <v>2631</v>
      </c>
      <c r="K207" s="124" t="s">
        <v>8244</v>
      </c>
      <c r="L207" s="124" t="s">
        <v>8328</v>
      </c>
    </row>
    <row r="208" spans="1:12" x14ac:dyDescent="0.25">
      <c r="A208" s="91" t="s">
        <v>8532</v>
      </c>
      <c r="B208" s="18" t="s">
        <v>7861</v>
      </c>
      <c r="C208" s="18" t="s">
        <v>7994</v>
      </c>
      <c r="D208" s="18" t="s">
        <v>7995</v>
      </c>
      <c r="E208" s="21">
        <v>44112</v>
      </c>
      <c r="F208" s="80" t="s">
        <v>522</v>
      </c>
      <c r="G208" s="18" t="s">
        <v>554</v>
      </c>
      <c r="H208" s="24" t="s">
        <v>2631</v>
      </c>
      <c r="I208" s="18" t="s">
        <v>7983</v>
      </c>
      <c r="J208" s="18" t="s">
        <v>2631</v>
      </c>
      <c r="K208" s="124" t="s">
        <v>8244</v>
      </c>
      <c r="L208" s="124" t="s">
        <v>8328</v>
      </c>
    </row>
    <row r="209" spans="1:33" x14ac:dyDescent="0.25">
      <c r="A209" s="91" t="s">
        <v>8533</v>
      </c>
      <c r="B209" s="18" t="s">
        <v>7866</v>
      </c>
      <c r="C209" s="18" t="s">
        <v>7996</v>
      </c>
      <c r="D209" s="18" t="s">
        <v>7997</v>
      </c>
      <c r="E209" s="21">
        <v>44112</v>
      </c>
      <c r="F209" s="80" t="s">
        <v>522</v>
      </c>
      <c r="G209" s="18" t="s">
        <v>554</v>
      </c>
      <c r="H209" s="24" t="s">
        <v>2631</v>
      </c>
      <c r="I209" s="18" t="s">
        <v>7983</v>
      </c>
      <c r="J209" s="18" t="s">
        <v>2631</v>
      </c>
      <c r="K209" s="124" t="s">
        <v>8244</v>
      </c>
      <c r="L209" s="124" t="s">
        <v>8328</v>
      </c>
      <c r="AG209" s="17"/>
    </row>
    <row r="210" spans="1:33" x14ac:dyDescent="0.25">
      <c r="A210" s="91" t="s">
        <v>8534</v>
      </c>
      <c r="B210" s="18" t="s">
        <v>7860</v>
      </c>
      <c r="C210" s="18" t="s">
        <v>7998</v>
      </c>
      <c r="D210" s="18" t="s">
        <v>7999</v>
      </c>
      <c r="E210" s="21">
        <v>44112</v>
      </c>
      <c r="F210" s="80" t="s">
        <v>522</v>
      </c>
      <c r="G210" s="18" t="s">
        <v>554</v>
      </c>
      <c r="H210" s="24" t="s">
        <v>2631</v>
      </c>
      <c r="I210" s="18" t="s">
        <v>7983</v>
      </c>
      <c r="J210" s="18" t="s">
        <v>2631</v>
      </c>
      <c r="K210" s="124" t="s">
        <v>8244</v>
      </c>
      <c r="L210" s="124" t="s">
        <v>8328</v>
      </c>
      <c r="AG210" s="17"/>
    </row>
    <row r="211" spans="1:33" x14ac:dyDescent="0.25">
      <c r="A211" s="91" t="s">
        <v>8535</v>
      </c>
      <c r="B211" s="18" t="s">
        <v>7870</v>
      </c>
      <c r="C211" s="18" t="s">
        <v>8000</v>
      </c>
      <c r="D211" s="18" t="s">
        <v>8001</v>
      </c>
      <c r="E211" s="21">
        <v>44112</v>
      </c>
      <c r="F211" s="80" t="s">
        <v>522</v>
      </c>
      <c r="G211" s="18" t="s">
        <v>554</v>
      </c>
      <c r="H211" s="24" t="s">
        <v>2631</v>
      </c>
      <c r="I211" s="18" t="s">
        <v>8002</v>
      </c>
      <c r="J211" s="18" t="s">
        <v>2631</v>
      </c>
      <c r="K211" s="124" t="s">
        <v>8244</v>
      </c>
      <c r="L211" s="124" t="s">
        <v>8328</v>
      </c>
    </row>
    <row r="212" spans="1:33" x14ac:dyDescent="0.25">
      <c r="A212" s="91" t="s">
        <v>8536</v>
      </c>
      <c r="B212" s="18" t="s">
        <v>7875</v>
      </c>
      <c r="C212" s="18" t="s">
        <v>8003</v>
      </c>
      <c r="D212" s="18" t="s">
        <v>8004</v>
      </c>
      <c r="E212" s="21">
        <v>44112</v>
      </c>
      <c r="F212" s="80" t="s">
        <v>522</v>
      </c>
      <c r="G212" s="18" t="s">
        <v>554</v>
      </c>
      <c r="H212" s="24" t="s">
        <v>2631</v>
      </c>
      <c r="I212" s="18" t="s">
        <v>8005</v>
      </c>
      <c r="J212" s="18" t="s">
        <v>2631</v>
      </c>
      <c r="K212" s="124" t="s">
        <v>8244</v>
      </c>
      <c r="L212" s="124" t="s">
        <v>8328</v>
      </c>
    </row>
    <row r="213" spans="1:33" x14ac:dyDescent="0.25">
      <c r="A213" s="91" t="s">
        <v>8537</v>
      </c>
      <c r="B213" s="18" t="s">
        <v>7871</v>
      </c>
      <c r="C213" s="18" t="s">
        <v>8006</v>
      </c>
      <c r="D213" s="18" t="s">
        <v>8007</v>
      </c>
      <c r="E213" s="21">
        <v>44112</v>
      </c>
      <c r="F213" s="80" t="s">
        <v>522</v>
      </c>
      <c r="G213" s="18" t="s">
        <v>554</v>
      </c>
      <c r="H213" s="24" t="s">
        <v>2631</v>
      </c>
      <c r="I213" s="18" t="s">
        <v>8002</v>
      </c>
      <c r="J213" s="18" t="s">
        <v>2631</v>
      </c>
      <c r="K213" s="124" t="s">
        <v>8244</v>
      </c>
      <c r="L213" s="124" t="s">
        <v>8328</v>
      </c>
    </row>
    <row r="214" spans="1:33" x14ac:dyDescent="0.25">
      <c r="A214" s="91" t="s">
        <v>8538</v>
      </c>
      <c r="B214" s="18" t="s">
        <v>7867</v>
      </c>
      <c r="C214" s="18" t="s">
        <v>8008</v>
      </c>
      <c r="D214" s="18" t="s">
        <v>8009</v>
      </c>
      <c r="E214" s="21">
        <v>44112</v>
      </c>
      <c r="F214" s="80" t="s">
        <v>522</v>
      </c>
      <c r="G214" s="18" t="s">
        <v>554</v>
      </c>
      <c r="H214" s="24" t="s">
        <v>2631</v>
      </c>
      <c r="I214" s="18" t="s">
        <v>8002</v>
      </c>
      <c r="J214" s="18" t="s">
        <v>2631</v>
      </c>
      <c r="K214" s="124" t="s">
        <v>8244</v>
      </c>
      <c r="L214" s="124" t="s">
        <v>8328</v>
      </c>
    </row>
    <row r="215" spans="1:33" x14ac:dyDescent="0.25">
      <c r="A215" s="91" t="s">
        <v>8539</v>
      </c>
      <c r="B215" s="18" t="s">
        <v>7872</v>
      </c>
      <c r="C215" s="18" t="s">
        <v>8010</v>
      </c>
      <c r="D215" s="18" t="s">
        <v>8011</v>
      </c>
      <c r="E215" s="21">
        <v>44112</v>
      </c>
      <c r="F215" s="80" t="s">
        <v>522</v>
      </c>
      <c r="G215" s="18" t="s">
        <v>554</v>
      </c>
      <c r="H215" s="24" t="s">
        <v>2631</v>
      </c>
      <c r="I215" s="18" t="s">
        <v>8002</v>
      </c>
      <c r="J215" s="18" t="s">
        <v>2631</v>
      </c>
      <c r="K215" s="124" t="s">
        <v>8244</v>
      </c>
      <c r="L215" s="124" t="s">
        <v>8328</v>
      </c>
    </row>
    <row r="216" spans="1:33" x14ac:dyDescent="0.25">
      <c r="A216" s="91" t="s">
        <v>8540</v>
      </c>
      <c r="B216" s="18" t="s">
        <v>7877</v>
      </c>
      <c r="C216" s="18" t="s">
        <v>8012</v>
      </c>
      <c r="D216" s="18" t="s">
        <v>8013</v>
      </c>
      <c r="E216" s="21">
        <v>44112</v>
      </c>
      <c r="F216" s="80" t="s">
        <v>522</v>
      </c>
      <c r="G216" s="18" t="s">
        <v>554</v>
      </c>
      <c r="H216" s="24" t="s">
        <v>2631</v>
      </c>
      <c r="I216" s="18" t="s">
        <v>8014</v>
      </c>
      <c r="J216" s="18" t="s">
        <v>2711</v>
      </c>
      <c r="K216" s="124" t="s">
        <v>8244</v>
      </c>
      <c r="L216" s="124" t="s">
        <v>8328</v>
      </c>
    </row>
    <row r="217" spans="1:33" x14ac:dyDescent="0.25">
      <c r="A217" s="91" t="s">
        <v>8541</v>
      </c>
      <c r="B217" s="18" t="s">
        <v>7879</v>
      </c>
      <c r="C217" s="18" t="s">
        <v>8015</v>
      </c>
      <c r="D217" s="18" t="s">
        <v>8016</v>
      </c>
      <c r="E217" s="21">
        <v>44112</v>
      </c>
      <c r="F217" s="80" t="s">
        <v>522</v>
      </c>
      <c r="G217" s="18" t="s">
        <v>554</v>
      </c>
      <c r="H217" s="24" t="s">
        <v>2631</v>
      </c>
      <c r="I217" s="18" t="s">
        <v>8014</v>
      </c>
      <c r="J217" s="18" t="s">
        <v>2711</v>
      </c>
      <c r="K217" s="124" t="s">
        <v>8244</v>
      </c>
      <c r="L217" s="124" t="s">
        <v>8328</v>
      </c>
    </row>
    <row r="218" spans="1:33" x14ac:dyDescent="0.25">
      <c r="A218" s="91" t="s">
        <v>8542</v>
      </c>
      <c r="B218" s="18" t="s">
        <v>7876</v>
      </c>
      <c r="C218" s="18" t="s">
        <v>8017</v>
      </c>
      <c r="D218" s="18" t="s">
        <v>8018</v>
      </c>
      <c r="E218" s="21">
        <v>44112</v>
      </c>
      <c r="F218" s="80" t="s">
        <v>522</v>
      </c>
      <c r="G218" s="18" t="s">
        <v>554</v>
      </c>
      <c r="H218" s="24" t="s">
        <v>2631</v>
      </c>
      <c r="I218" s="18" t="s">
        <v>8005</v>
      </c>
      <c r="J218" s="18" t="s">
        <v>2631</v>
      </c>
      <c r="K218" s="124" t="s">
        <v>8244</v>
      </c>
      <c r="L218" s="124" t="s">
        <v>8328</v>
      </c>
    </row>
    <row r="219" spans="1:33" x14ac:dyDescent="0.25">
      <c r="A219" s="91" t="s">
        <v>8543</v>
      </c>
      <c r="B219" s="18" t="s">
        <v>7662</v>
      </c>
      <c r="C219" s="18" t="s">
        <v>7780</v>
      </c>
      <c r="D219" s="18" t="s">
        <v>7781</v>
      </c>
      <c r="E219" s="21">
        <v>44112</v>
      </c>
      <c r="F219" s="80" t="s">
        <v>522</v>
      </c>
      <c r="G219" s="18" t="s">
        <v>554</v>
      </c>
      <c r="H219" s="24" t="s">
        <v>2631</v>
      </c>
      <c r="I219" s="18" t="s">
        <v>7328</v>
      </c>
      <c r="J219" s="18" t="s">
        <v>2631</v>
      </c>
      <c r="K219" s="124" t="s">
        <v>8244</v>
      </c>
      <c r="L219" s="124" t="s">
        <v>8240</v>
      </c>
    </row>
    <row r="220" spans="1:33" x14ac:dyDescent="0.25">
      <c r="A220" s="91" t="s">
        <v>8544</v>
      </c>
      <c r="B220" s="18" t="s">
        <v>7667</v>
      </c>
      <c r="C220" s="18" t="s">
        <v>2639</v>
      </c>
      <c r="D220" s="18" t="s">
        <v>7783</v>
      </c>
      <c r="E220" s="21">
        <v>44112</v>
      </c>
      <c r="F220" s="80" t="s">
        <v>522</v>
      </c>
      <c r="G220" s="18" t="s">
        <v>554</v>
      </c>
      <c r="H220" s="24" t="s">
        <v>2631</v>
      </c>
      <c r="I220" s="18" t="s">
        <v>2641</v>
      </c>
      <c r="J220" s="18" t="s">
        <v>2631</v>
      </c>
      <c r="K220" s="124" t="s">
        <v>8244</v>
      </c>
      <c r="L220" s="124" t="s">
        <v>8240</v>
      </c>
    </row>
    <row r="221" spans="1:33" x14ac:dyDescent="0.25">
      <c r="A221" s="91" t="s">
        <v>8545</v>
      </c>
      <c r="B221" s="18" t="s">
        <v>7647</v>
      </c>
      <c r="C221" s="18" t="s">
        <v>2734</v>
      </c>
      <c r="D221" s="18" t="s">
        <v>7794</v>
      </c>
      <c r="E221" s="21">
        <v>44112</v>
      </c>
      <c r="F221" s="80" t="s">
        <v>522</v>
      </c>
      <c r="G221" s="18" t="s">
        <v>554</v>
      </c>
      <c r="H221" s="24" t="s">
        <v>2631</v>
      </c>
      <c r="I221" s="18" t="s">
        <v>2736</v>
      </c>
      <c r="J221" s="18" t="s">
        <v>2631</v>
      </c>
      <c r="K221" s="124" t="s">
        <v>8244</v>
      </c>
      <c r="L221" s="124" t="s">
        <v>8240</v>
      </c>
    </row>
    <row r="222" spans="1:33" x14ac:dyDescent="0.25">
      <c r="A222" s="91" t="s">
        <v>8546</v>
      </c>
      <c r="B222" s="18" t="s">
        <v>7661</v>
      </c>
      <c r="C222" s="18" t="s">
        <v>7785</v>
      </c>
      <c r="D222" s="18" t="s">
        <v>7786</v>
      </c>
      <c r="E222" s="21">
        <v>44112</v>
      </c>
      <c r="F222" s="80" t="s">
        <v>522</v>
      </c>
      <c r="G222" s="18" t="s">
        <v>554</v>
      </c>
      <c r="H222" s="24" t="s">
        <v>2631</v>
      </c>
      <c r="I222" s="18" t="s">
        <v>7328</v>
      </c>
      <c r="J222" s="18" t="s">
        <v>2631</v>
      </c>
      <c r="K222" s="124" t="s">
        <v>8244</v>
      </c>
      <c r="L222" s="124" t="s">
        <v>8240</v>
      </c>
    </row>
    <row r="223" spans="1:33" x14ac:dyDescent="0.25">
      <c r="A223" s="91" t="s">
        <v>8547</v>
      </c>
      <c r="B223" s="18" t="s">
        <v>7657</v>
      </c>
      <c r="C223" s="18" t="s">
        <v>2750</v>
      </c>
      <c r="D223" s="18" t="s">
        <v>7788</v>
      </c>
      <c r="E223" s="21">
        <v>44112</v>
      </c>
      <c r="F223" s="80" t="s">
        <v>522</v>
      </c>
      <c r="G223" s="18" t="s">
        <v>554</v>
      </c>
      <c r="H223" s="24" t="s">
        <v>2631</v>
      </c>
      <c r="I223" s="18" t="s">
        <v>2695</v>
      </c>
      <c r="J223" s="18" t="s">
        <v>2631</v>
      </c>
      <c r="K223" s="124" t="s">
        <v>8244</v>
      </c>
      <c r="L223" s="124" t="s">
        <v>8240</v>
      </c>
    </row>
    <row r="224" spans="1:33" ht="15" customHeight="1" x14ac:dyDescent="0.25">
      <c r="A224" s="91" t="s">
        <v>8548</v>
      </c>
      <c r="B224" s="18" t="s">
        <v>7682</v>
      </c>
      <c r="C224" s="18" t="s">
        <v>2659</v>
      </c>
      <c r="D224" s="18" t="s">
        <v>7792</v>
      </c>
      <c r="E224" s="21">
        <v>44112</v>
      </c>
      <c r="F224" s="80" t="s">
        <v>522</v>
      </c>
      <c r="G224" s="18" t="s">
        <v>554</v>
      </c>
      <c r="H224" s="24" t="s">
        <v>2631</v>
      </c>
      <c r="I224" s="18" t="s">
        <v>2661</v>
      </c>
      <c r="J224" s="18" t="s">
        <v>2631</v>
      </c>
      <c r="K224" s="124" t="s">
        <v>8244</v>
      </c>
      <c r="L224" s="124" t="s">
        <v>8240</v>
      </c>
    </row>
    <row r="225" spans="1:35" x14ac:dyDescent="0.25">
      <c r="A225" s="91" t="s">
        <v>8549</v>
      </c>
      <c r="B225" s="18" t="s">
        <v>7503</v>
      </c>
      <c r="C225" s="18" t="s">
        <v>2633</v>
      </c>
      <c r="D225" s="18" t="s">
        <v>7599</v>
      </c>
      <c r="E225" s="21">
        <v>44112</v>
      </c>
      <c r="F225" s="80" t="s">
        <v>522</v>
      </c>
      <c r="G225" s="18" t="s">
        <v>554</v>
      </c>
      <c r="H225" s="24" t="s">
        <v>2631</v>
      </c>
      <c r="I225" s="18" t="s">
        <v>2635</v>
      </c>
      <c r="J225" s="18" t="s">
        <v>2631</v>
      </c>
      <c r="K225" s="124" t="s">
        <v>8244</v>
      </c>
      <c r="L225" s="124" t="s">
        <v>8239</v>
      </c>
    </row>
    <row r="226" spans="1:35" x14ac:dyDescent="0.25">
      <c r="A226" s="91" t="s">
        <v>8550</v>
      </c>
      <c r="B226" s="18" t="s">
        <v>7648</v>
      </c>
      <c r="C226" s="18" t="s">
        <v>2734</v>
      </c>
      <c r="D226" s="18" t="s">
        <v>7796</v>
      </c>
      <c r="E226" s="21">
        <v>44112</v>
      </c>
      <c r="F226" s="80" t="s">
        <v>522</v>
      </c>
      <c r="G226" s="18" t="s">
        <v>554</v>
      </c>
      <c r="H226" s="24" t="s">
        <v>2631</v>
      </c>
      <c r="I226" s="18" t="s">
        <v>2736</v>
      </c>
      <c r="J226" s="18" t="s">
        <v>2631</v>
      </c>
      <c r="K226" s="124" t="s">
        <v>8244</v>
      </c>
      <c r="L226" s="124" t="s">
        <v>8240</v>
      </c>
    </row>
    <row r="227" spans="1:35" x14ac:dyDescent="0.25">
      <c r="A227" s="91" t="s">
        <v>8551</v>
      </c>
      <c r="B227" s="18" t="s">
        <v>7506</v>
      </c>
      <c r="C227" s="18" t="s">
        <v>2629</v>
      </c>
      <c r="D227" s="18" t="s">
        <v>7600</v>
      </c>
      <c r="E227" s="21">
        <v>44112</v>
      </c>
      <c r="F227" s="80" t="s">
        <v>522</v>
      </c>
      <c r="G227" s="18" t="s">
        <v>554</v>
      </c>
      <c r="H227" s="24" t="s">
        <v>2631</v>
      </c>
      <c r="I227" s="18" t="s">
        <v>2632</v>
      </c>
      <c r="J227" s="18" t="s">
        <v>2631</v>
      </c>
      <c r="K227" s="124" t="s">
        <v>8244</v>
      </c>
      <c r="L227" s="124" t="s">
        <v>8239</v>
      </c>
    </row>
    <row r="228" spans="1:35" x14ac:dyDescent="0.25">
      <c r="A228" s="91" t="s">
        <v>8552</v>
      </c>
      <c r="B228" s="18" t="s">
        <v>7674</v>
      </c>
      <c r="C228" s="18" t="s">
        <v>117</v>
      </c>
      <c r="D228" s="18" t="s">
        <v>7795</v>
      </c>
      <c r="E228" s="21">
        <v>44112</v>
      </c>
      <c r="F228" s="80" t="s">
        <v>522</v>
      </c>
      <c r="G228" s="18" t="s">
        <v>554</v>
      </c>
      <c r="H228" s="24" t="s">
        <v>2631</v>
      </c>
      <c r="I228" s="18" t="s">
        <v>2697</v>
      </c>
      <c r="J228" s="18" t="s">
        <v>2631</v>
      </c>
      <c r="K228" s="124" t="s">
        <v>8244</v>
      </c>
      <c r="L228" s="124" t="s">
        <v>8240</v>
      </c>
    </row>
    <row r="229" spans="1:35" x14ac:dyDescent="0.25">
      <c r="A229" s="91" t="s">
        <v>8553</v>
      </c>
      <c r="B229" s="18" t="s">
        <v>7715</v>
      </c>
      <c r="C229" s="18" t="s">
        <v>7844</v>
      </c>
      <c r="D229" s="18" t="s">
        <v>7850</v>
      </c>
      <c r="E229" s="21">
        <v>44112</v>
      </c>
      <c r="F229" s="80" t="s">
        <v>522</v>
      </c>
      <c r="G229" s="18" t="s">
        <v>554</v>
      </c>
      <c r="H229" s="24" t="s">
        <v>2631</v>
      </c>
      <c r="I229" s="18" t="s">
        <v>7777</v>
      </c>
      <c r="J229" s="18" t="s">
        <v>2631</v>
      </c>
      <c r="K229" s="124" t="s">
        <v>8244</v>
      </c>
      <c r="L229" s="124" t="s">
        <v>8240</v>
      </c>
    </row>
    <row r="230" spans="1:35" x14ac:dyDescent="0.25">
      <c r="A230" s="91" t="s">
        <v>8554</v>
      </c>
      <c r="B230" s="18" t="s">
        <v>7504</v>
      </c>
      <c r="C230" s="18" t="s">
        <v>2633</v>
      </c>
      <c r="D230" s="18" t="s">
        <v>7601</v>
      </c>
      <c r="E230" s="21">
        <v>44112</v>
      </c>
      <c r="F230" s="80" t="s">
        <v>522</v>
      </c>
      <c r="G230" s="18" t="s">
        <v>554</v>
      </c>
      <c r="H230" s="24" t="s">
        <v>2631</v>
      </c>
      <c r="I230" s="18" t="s">
        <v>2635</v>
      </c>
      <c r="J230" s="18" t="s">
        <v>2631</v>
      </c>
      <c r="K230" s="124" t="s">
        <v>8244</v>
      </c>
      <c r="L230" s="124" t="s">
        <v>8239</v>
      </c>
    </row>
    <row r="231" spans="1:35" x14ac:dyDescent="0.25">
      <c r="A231" s="91" t="s">
        <v>8555</v>
      </c>
      <c r="B231" s="18" t="s">
        <v>7511</v>
      </c>
      <c r="C231" s="18" t="s">
        <v>2734</v>
      </c>
      <c r="D231" s="18" t="s">
        <v>7606</v>
      </c>
      <c r="E231" s="21">
        <v>44112</v>
      </c>
      <c r="F231" s="80" t="s">
        <v>522</v>
      </c>
      <c r="G231" s="18" t="s">
        <v>554</v>
      </c>
      <c r="H231" s="24" t="s">
        <v>2631</v>
      </c>
      <c r="I231" s="18" t="s">
        <v>2736</v>
      </c>
      <c r="J231" s="18" t="s">
        <v>2631</v>
      </c>
      <c r="K231" s="124" t="s">
        <v>8244</v>
      </c>
      <c r="L231" s="124" t="s">
        <v>8239</v>
      </c>
    </row>
    <row r="232" spans="1:35" x14ac:dyDescent="0.25">
      <c r="A232" s="91" t="s">
        <v>8556</v>
      </c>
      <c r="B232" s="18" t="s">
        <v>7507</v>
      </c>
      <c r="C232" s="18" t="s">
        <v>2629</v>
      </c>
      <c r="D232" s="18" t="s">
        <v>7602</v>
      </c>
      <c r="E232" s="21">
        <v>44112</v>
      </c>
      <c r="F232" s="80" t="s">
        <v>522</v>
      </c>
      <c r="G232" s="18" t="s">
        <v>554</v>
      </c>
      <c r="H232" s="24" t="s">
        <v>2631</v>
      </c>
      <c r="I232" s="18" t="s">
        <v>2632</v>
      </c>
      <c r="J232" s="18" t="s">
        <v>2631</v>
      </c>
      <c r="K232" s="124" t="s">
        <v>8244</v>
      </c>
      <c r="L232" s="124" t="s">
        <v>8239</v>
      </c>
    </row>
    <row r="233" spans="1:35" x14ac:dyDescent="0.25">
      <c r="A233" s="27" t="s">
        <v>8557</v>
      </c>
      <c r="B233" s="14" t="s">
        <v>7523</v>
      </c>
      <c r="C233" s="14" t="s">
        <v>2664</v>
      </c>
      <c r="D233" s="14" t="s">
        <v>7603</v>
      </c>
      <c r="E233" s="28">
        <v>44112</v>
      </c>
      <c r="F233" s="29" t="s">
        <v>522</v>
      </c>
      <c r="G233" s="30" t="s">
        <v>554</v>
      </c>
      <c r="H233" s="31" t="s">
        <v>2631</v>
      </c>
      <c r="I233" s="30" t="s">
        <v>2666</v>
      </c>
      <c r="J233" s="30" t="s">
        <v>2631</v>
      </c>
      <c r="K233" s="124" t="s">
        <v>8244</v>
      </c>
      <c r="L233" s="124" t="s">
        <v>8239</v>
      </c>
    </row>
    <row r="234" spans="1:35" x14ac:dyDescent="0.25">
      <c r="A234" s="83" t="s">
        <v>8558</v>
      </c>
      <c r="B234" s="81" t="s">
        <v>7651</v>
      </c>
      <c r="C234" s="81" t="s">
        <v>2676</v>
      </c>
      <c r="D234" s="81" t="s">
        <v>7820</v>
      </c>
      <c r="E234" s="84">
        <v>44112</v>
      </c>
      <c r="F234" s="85" t="s">
        <v>522</v>
      </c>
      <c r="G234" s="82" t="s">
        <v>554</v>
      </c>
      <c r="H234" s="86" t="s">
        <v>2631</v>
      </c>
      <c r="I234" s="82" t="s">
        <v>2678</v>
      </c>
      <c r="J234" s="82" t="s">
        <v>2631</v>
      </c>
      <c r="K234" s="124" t="s">
        <v>8244</v>
      </c>
      <c r="L234" s="124" t="s">
        <v>8240</v>
      </c>
    </row>
    <row r="235" spans="1:35" x14ac:dyDescent="0.25">
      <c r="A235" s="83" t="s">
        <v>8559</v>
      </c>
      <c r="B235" s="81" t="s">
        <v>7525</v>
      </c>
      <c r="C235" s="81" t="s">
        <v>2676</v>
      </c>
      <c r="D235" s="81" t="s">
        <v>7621</v>
      </c>
      <c r="E235" s="84">
        <v>44112</v>
      </c>
      <c r="F235" s="85" t="s">
        <v>522</v>
      </c>
      <c r="G235" s="82" t="s">
        <v>554</v>
      </c>
      <c r="H235" s="86" t="s">
        <v>2631</v>
      </c>
      <c r="I235" s="82" t="s">
        <v>2678</v>
      </c>
      <c r="J235" s="82" t="s">
        <v>2631</v>
      </c>
      <c r="K235" s="124" t="s">
        <v>8244</v>
      </c>
      <c r="L235" s="124" t="s">
        <v>8239</v>
      </c>
    </row>
    <row r="236" spans="1:35" x14ac:dyDescent="0.25">
      <c r="A236" s="83" t="s">
        <v>8560</v>
      </c>
      <c r="B236" s="81" t="s">
        <v>7521</v>
      </c>
      <c r="C236" s="81" t="s">
        <v>2723</v>
      </c>
      <c r="D236" s="81" t="s">
        <v>7607</v>
      </c>
      <c r="E236" s="84">
        <v>44112</v>
      </c>
      <c r="F236" s="85" t="s">
        <v>522</v>
      </c>
      <c r="G236" s="82" t="s">
        <v>554</v>
      </c>
      <c r="H236" s="86" t="s">
        <v>2631</v>
      </c>
      <c r="I236" s="82" t="s">
        <v>2666</v>
      </c>
      <c r="J236" s="82" t="s">
        <v>2631</v>
      </c>
      <c r="K236" s="124" t="s">
        <v>8244</v>
      </c>
      <c r="L236" s="124" t="s">
        <v>8239</v>
      </c>
    </row>
    <row r="237" spans="1:35" x14ac:dyDescent="0.25">
      <c r="A237" s="83" t="s">
        <v>8561</v>
      </c>
      <c r="B237" s="81" t="s">
        <v>7516</v>
      </c>
      <c r="C237" s="81" t="s">
        <v>2636</v>
      </c>
      <c r="D237" s="81" t="s">
        <v>7620</v>
      </c>
      <c r="E237" s="84">
        <v>44112</v>
      </c>
      <c r="F237" s="85" t="s">
        <v>522</v>
      </c>
      <c r="G237" s="82" t="s">
        <v>554</v>
      </c>
      <c r="H237" s="86" t="s">
        <v>2631</v>
      </c>
      <c r="I237" s="82" t="s">
        <v>2638</v>
      </c>
      <c r="J237" s="82" t="s">
        <v>2631</v>
      </c>
      <c r="K237" s="124" t="s">
        <v>8244</v>
      </c>
      <c r="L237" s="124" t="s">
        <v>8239</v>
      </c>
    </row>
    <row r="238" spans="1:35" x14ac:dyDescent="0.25">
      <c r="A238" s="83" t="s">
        <v>8562</v>
      </c>
      <c r="B238" s="81" t="s">
        <v>7536</v>
      </c>
      <c r="C238" s="81" t="s">
        <v>2715</v>
      </c>
      <c r="D238" s="81" t="s">
        <v>7613</v>
      </c>
      <c r="E238" s="84">
        <v>44112</v>
      </c>
      <c r="F238" s="85" t="s">
        <v>522</v>
      </c>
      <c r="G238" s="82" t="s">
        <v>554</v>
      </c>
      <c r="H238" s="86" t="s">
        <v>2631</v>
      </c>
      <c r="I238" s="82" t="s">
        <v>2641</v>
      </c>
      <c r="J238" s="82" t="s">
        <v>2631</v>
      </c>
      <c r="K238" s="124" t="s">
        <v>8244</v>
      </c>
      <c r="L238" s="124" t="s">
        <v>8239</v>
      </c>
    </row>
    <row r="239" spans="1:35" ht="15.75" thickBot="1" x14ac:dyDescent="0.3"/>
    <row r="240" spans="1:35" ht="15" customHeight="1" x14ac:dyDescent="0.25">
      <c r="N240" s="95" t="s">
        <v>2929</v>
      </c>
      <c r="O240" s="96"/>
      <c r="P240" s="96"/>
      <c r="Q240" s="96"/>
      <c r="R240" s="96"/>
      <c r="S240" s="96"/>
      <c r="T240" s="96"/>
      <c r="U240" s="96"/>
      <c r="V240" s="96"/>
      <c r="W240" s="96"/>
      <c r="X240" s="96"/>
      <c r="Y240" s="96"/>
      <c r="Z240" s="96"/>
      <c r="AA240" s="96"/>
      <c r="AB240" s="96"/>
      <c r="AC240" s="96"/>
      <c r="AD240" s="96"/>
      <c r="AE240" s="96"/>
      <c r="AF240" s="96"/>
      <c r="AG240" s="96"/>
      <c r="AH240" s="96"/>
      <c r="AI240" s="97"/>
    </row>
    <row r="241" spans="14:35" x14ac:dyDescent="0.25">
      <c r="N241" s="98" t="s">
        <v>523</v>
      </c>
      <c r="O241" s="13"/>
      <c r="P241" s="13"/>
      <c r="Q241" s="13"/>
      <c r="R241" s="13"/>
      <c r="S241" s="13"/>
      <c r="T241" s="13"/>
      <c r="U241" s="13"/>
      <c r="V241" s="13"/>
      <c r="W241" s="13"/>
      <c r="X241" s="13"/>
      <c r="Y241" s="13"/>
      <c r="Z241" s="13"/>
      <c r="AA241" s="13"/>
      <c r="AB241" s="13"/>
      <c r="AC241" s="13"/>
      <c r="AD241" s="13"/>
      <c r="AE241" s="13"/>
      <c r="AF241" s="13"/>
      <c r="AG241" s="13"/>
      <c r="AH241" s="13"/>
      <c r="AI241" s="100"/>
    </row>
    <row r="242" spans="14:35" ht="15.75" thickBot="1" x14ac:dyDescent="0.3">
      <c r="N242" s="98"/>
      <c r="O242" s="13"/>
      <c r="P242" s="13"/>
      <c r="Q242" s="13"/>
      <c r="R242" s="13"/>
      <c r="S242" s="13"/>
      <c r="T242" s="13"/>
      <c r="U242" s="13"/>
      <c r="V242" s="13"/>
      <c r="W242" s="13"/>
      <c r="X242" s="13"/>
      <c r="Y242" s="13"/>
      <c r="Z242" s="13"/>
      <c r="AA242" s="13"/>
      <c r="AB242" s="13"/>
      <c r="AC242" s="13"/>
      <c r="AD242" s="13"/>
      <c r="AE242" s="13"/>
      <c r="AF242" s="13"/>
      <c r="AG242" s="13"/>
      <c r="AH242" s="13"/>
      <c r="AI242" s="100"/>
    </row>
    <row r="243" spans="14:35" x14ac:dyDescent="0.25">
      <c r="N243" s="98"/>
      <c r="O243" s="115" t="s">
        <v>7623</v>
      </c>
      <c r="P243" s="116" t="s">
        <v>2918</v>
      </c>
      <c r="Q243" s="115" t="s">
        <v>7454</v>
      </c>
      <c r="R243" s="116" t="s">
        <v>7560</v>
      </c>
      <c r="S243" s="115" t="s">
        <v>7549</v>
      </c>
      <c r="T243" s="117" t="s">
        <v>7494</v>
      </c>
      <c r="U243" s="118"/>
      <c r="V243" s="118"/>
      <c r="W243" s="115" t="s">
        <v>7548</v>
      </c>
      <c r="X243" s="116" t="s">
        <v>7604</v>
      </c>
      <c r="Y243" s="115" t="s">
        <v>7619</v>
      </c>
      <c r="Z243" s="117" t="s">
        <v>2853</v>
      </c>
      <c r="AA243" s="119" t="s">
        <v>2783</v>
      </c>
      <c r="AB243" s="117" t="s">
        <v>7563</v>
      </c>
      <c r="AC243" s="119" t="s">
        <v>2918</v>
      </c>
      <c r="AD243" s="117" t="s">
        <v>7389</v>
      </c>
      <c r="AE243" s="119" t="s">
        <v>2918</v>
      </c>
      <c r="AF243" s="117" t="s">
        <v>7500</v>
      </c>
      <c r="AG243" s="119" t="s">
        <v>2918</v>
      </c>
      <c r="AH243" s="117" t="s">
        <v>7352</v>
      </c>
      <c r="AI243" s="100"/>
    </row>
    <row r="244" spans="14:35" ht="15.75" thickBot="1" x14ac:dyDescent="0.3">
      <c r="N244" s="98"/>
      <c r="O244" s="120" t="s">
        <v>2918</v>
      </c>
      <c r="P244" s="121" t="s">
        <v>7629</v>
      </c>
      <c r="Q244" s="120" t="s">
        <v>7626</v>
      </c>
      <c r="R244" s="121" t="s">
        <v>7383</v>
      </c>
      <c r="S244" s="120" t="s">
        <v>7545</v>
      </c>
      <c r="T244" s="122" t="s">
        <v>7552</v>
      </c>
      <c r="U244" s="118"/>
      <c r="V244" s="118"/>
      <c r="W244" s="120" t="s">
        <v>7445</v>
      </c>
      <c r="X244" s="121" t="s">
        <v>7367</v>
      </c>
      <c r="Y244" s="120" t="s">
        <v>7615</v>
      </c>
      <c r="Z244" s="122" t="s">
        <v>7365</v>
      </c>
      <c r="AA244" s="123" t="s">
        <v>2767</v>
      </c>
      <c r="AB244" s="122" t="s">
        <v>7628</v>
      </c>
      <c r="AC244" s="123" t="s">
        <v>7575</v>
      </c>
      <c r="AD244" s="122" t="s">
        <v>7384</v>
      </c>
      <c r="AE244" s="123" t="s">
        <v>7460</v>
      </c>
      <c r="AF244" s="122" t="s">
        <v>2918</v>
      </c>
      <c r="AG244" s="123" t="s">
        <v>7382</v>
      </c>
      <c r="AH244" s="122" t="s">
        <v>2918</v>
      </c>
      <c r="AI244" s="100"/>
    </row>
    <row r="245" spans="14:35" ht="15.75" thickBot="1" x14ac:dyDescent="0.3">
      <c r="N245" s="98"/>
      <c r="O245" s="118"/>
      <c r="P245" s="118"/>
      <c r="Q245" s="118"/>
      <c r="R245" s="118"/>
      <c r="S245" s="118"/>
      <c r="T245" s="118"/>
      <c r="U245" s="118"/>
      <c r="V245" s="118"/>
      <c r="W245" s="118"/>
      <c r="X245" s="118"/>
      <c r="Y245" s="118"/>
      <c r="Z245" s="118"/>
      <c r="AA245" s="118"/>
      <c r="AB245" s="118"/>
      <c r="AC245" s="118"/>
      <c r="AD245" s="118"/>
      <c r="AE245" s="118"/>
      <c r="AF245" s="118"/>
      <c r="AG245" s="118"/>
      <c r="AH245" s="118"/>
      <c r="AI245" s="100"/>
    </row>
    <row r="246" spans="14:35" x14ac:dyDescent="0.25">
      <c r="N246" s="98"/>
      <c r="O246" s="115" t="s">
        <v>2918</v>
      </c>
      <c r="P246" s="116" t="s">
        <v>7363</v>
      </c>
      <c r="Q246" s="115" t="s">
        <v>7345</v>
      </c>
      <c r="R246" s="116" t="s">
        <v>7342</v>
      </c>
      <c r="S246" s="115" t="s">
        <v>7381</v>
      </c>
      <c r="T246" s="117" t="s">
        <v>7338</v>
      </c>
      <c r="U246" s="118"/>
      <c r="V246" s="118"/>
      <c r="W246" s="115" t="s">
        <v>7611</v>
      </c>
      <c r="X246" s="116" t="s">
        <v>7332</v>
      </c>
      <c r="Y246" s="115" t="s">
        <v>7368</v>
      </c>
      <c r="Z246" s="117" t="s">
        <v>7625</v>
      </c>
      <c r="AA246" s="119" t="s">
        <v>7562</v>
      </c>
      <c r="AB246" s="117" t="s">
        <v>7564</v>
      </c>
      <c r="AC246" s="119" t="s">
        <v>7573</v>
      </c>
      <c r="AD246" s="117" t="s">
        <v>2918</v>
      </c>
      <c r="AE246" s="119" t="s">
        <v>7335</v>
      </c>
      <c r="AF246" s="117" t="s">
        <v>2918</v>
      </c>
      <c r="AG246" s="119" t="s">
        <v>7391</v>
      </c>
      <c r="AH246" s="117" t="s">
        <v>2918</v>
      </c>
      <c r="AI246" s="100"/>
    </row>
    <row r="247" spans="14:35" ht="15.75" thickBot="1" x14ac:dyDescent="0.3">
      <c r="N247" s="98"/>
      <c r="O247" s="120" t="s">
        <v>2811</v>
      </c>
      <c r="P247" s="121" t="s">
        <v>2918</v>
      </c>
      <c r="Q247" s="120" t="s">
        <v>7627</v>
      </c>
      <c r="R247" s="121" t="s">
        <v>7614</v>
      </c>
      <c r="S247" s="120" t="s">
        <v>2876</v>
      </c>
      <c r="T247" s="122" t="s">
        <v>7608</v>
      </c>
      <c r="U247" s="118"/>
      <c r="V247" s="118"/>
      <c r="W247" s="120" t="s">
        <v>7554</v>
      </c>
      <c r="X247" s="121" t="s">
        <v>7550</v>
      </c>
      <c r="Y247" s="120" t="s">
        <v>7440</v>
      </c>
      <c r="Z247" s="122" t="s">
        <v>7371</v>
      </c>
      <c r="AA247" s="123" t="s">
        <v>2838</v>
      </c>
      <c r="AB247" s="122" t="s">
        <v>7498</v>
      </c>
      <c r="AC247" s="123" t="s">
        <v>7571</v>
      </c>
      <c r="AD247" s="122" t="s">
        <v>7380</v>
      </c>
      <c r="AE247" s="123" t="s">
        <v>2918</v>
      </c>
      <c r="AF247" s="122" t="s">
        <v>2918</v>
      </c>
      <c r="AG247" s="123" t="s">
        <v>2918</v>
      </c>
      <c r="AH247" s="122" t="s">
        <v>2762</v>
      </c>
      <c r="AI247" s="100"/>
    </row>
    <row r="248" spans="14:35" ht="15.75" thickBot="1" x14ac:dyDescent="0.3">
      <c r="N248" s="98"/>
      <c r="O248" s="118"/>
      <c r="P248" s="118"/>
      <c r="Q248" s="118"/>
      <c r="R248" s="118"/>
      <c r="S248" s="118"/>
      <c r="T248" s="118"/>
      <c r="U248" s="118"/>
      <c r="V248" s="118"/>
      <c r="W248" s="118"/>
      <c r="X248" s="118"/>
      <c r="Y248" s="118"/>
      <c r="Z248" s="118"/>
      <c r="AA248" s="118"/>
      <c r="AB248" s="118"/>
      <c r="AC248" s="118"/>
      <c r="AD248" s="118"/>
      <c r="AE248" s="118"/>
      <c r="AF248" s="118"/>
      <c r="AG248" s="118"/>
      <c r="AH248" s="118"/>
      <c r="AI248" s="100"/>
    </row>
    <row r="249" spans="14:35" x14ac:dyDescent="0.25">
      <c r="N249" s="98"/>
      <c r="O249" s="115" t="s">
        <v>2787</v>
      </c>
      <c r="P249" s="117" t="s">
        <v>2918</v>
      </c>
      <c r="Q249" s="115" t="s">
        <v>7830</v>
      </c>
      <c r="R249" s="117" t="s">
        <v>7451</v>
      </c>
      <c r="S249" s="115" t="s">
        <v>7446</v>
      </c>
      <c r="T249" s="117" t="s">
        <v>7444</v>
      </c>
      <c r="U249" s="118"/>
      <c r="V249" s="118"/>
      <c r="W249" s="115" t="s">
        <v>7612</v>
      </c>
      <c r="X249" s="117" t="s">
        <v>7496</v>
      </c>
      <c r="Y249" s="119" t="s">
        <v>7622</v>
      </c>
      <c r="Z249" s="117" t="s">
        <v>7558</v>
      </c>
      <c r="AA249" s="119" t="s">
        <v>7357</v>
      </c>
      <c r="AB249" s="117" t="s">
        <v>7570</v>
      </c>
      <c r="AC249" s="119" t="s">
        <v>2918</v>
      </c>
      <c r="AD249" s="117" t="s">
        <v>7392</v>
      </c>
      <c r="AE249" s="119" t="s">
        <v>2918</v>
      </c>
      <c r="AF249" s="117" t="s">
        <v>7388</v>
      </c>
      <c r="AG249" s="119" t="s">
        <v>2918</v>
      </c>
      <c r="AH249" s="117" t="s">
        <v>7456</v>
      </c>
      <c r="AI249" s="100"/>
    </row>
    <row r="250" spans="14:35" ht="15.75" thickBot="1" x14ac:dyDescent="0.3">
      <c r="N250" s="98"/>
      <c r="O250" s="120" t="s">
        <v>2918</v>
      </c>
      <c r="P250" s="122" t="s">
        <v>7348</v>
      </c>
      <c r="Q250" s="120" t="s">
        <v>7361</v>
      </c>
      <c r="R250" s="122" t="s">
        <v>7499</v>
      </c>
      <c r="S250" s="120" t="s">
        <v>2840</v>
      </c>
      <c r="T250" s="122" t="s">
        <v>7553</v>
      </c>
      <c r="U250" s="118"/>
      <c r="V250" s="118"/>
      <c r="W250" s="120" t="s">
        <v>7551</v>
      </c>
      <c r="X250" s="122" t="s">
        <v>7546</v>
      </c>
      <c r="Y250" s="123" t="s">
        <v>7495</v>
      </c>
      <c r="Z250" s="122" t="s">
        <v>7617</v>
      </c>
      <c r="AA250" s="123" t="s">
        <v>2764</v>
      </c>
      <c r="AB250" s="122" t="s">
        <v>2788</v>
      </c>
      <c r="AC250" s="123" t="s">
        <v>7359</v>
      </c>
      <c r="AD250" s="122" t="s">
        <v>2918</v>
      </c>
      <c r="AE250" s="123" t="s">
        <v>7624</v>
      </c>
      <c r="AF250" s="122" t="s">
        <v>2918</v>
      </c>
      <c r="AG250" s="123" t="s">
        <v>7387</v>
      </c>
      <c r="AH250" s="122" t="s">
        <v>2918</v>
      </c>
      <c r="AI250" s="100"/>
    </row>
    <row r="251" spans="14:35" ht="15.75" thickBot="1" x14ac:dyDescent="0.3">
      <c r="N251" s="98"/>
      <c r="O251" s="118"/>
      <c r="P251" s="118"/>
      <c r="Q251" s="118"/>
      <c r="R251" s="118"/>
      <c r="S251" s="118"/>
      <c r="T251" s="118"/>
      <c r="U251" s="118"/>
      <c r="V251" s="118"/>
      <c r="W251" s="118"/>
      <c r="X251" s="118"/>
      <c r="Y251" s="118"/>
      <c r="Z251" s="118"/>
      <c r="AA251" s="118"/>
      <c r="AB251" s="118"/>
      <c r="AC251" s="118"/>
      <c r="AD251" s="118"/>
      <c r="AE251" s="118"/>
      <c r="AF251" s="118"/>
      <c r="AG251" s="118"/>
      <c r="AH251" s="118"/>
      <c r="AI251" s="100"/>
    </row>
    <row r="252" spans="14:35" x14ac:dyDescent="0.25">
      <c r="N252" s="98"/>
      <c r="O252" s="115" t="s">
        <v>2918</v>
      </c>
      <c r="P252" s="117" t="s">
        <v>7453</v>
      </c>
      <c r="Q252" s="115" t="s">
        <v>2875</v>
      </c>
      <c r="R252" s="117" t="s">
        <v>7354</v>
      </c>
      <c r="S252" s="115" t="s">
        <v>2839</v>
      </c>
      <c r="T252" s="117" t="s">
        <v>7373</v>
      </c>
      <c r="U252" s="118"/>
      <c r="V252" s="118"/>
      <c r="W252" s="115" t="s">
        <v>7443</v>
      </c>
      <c r="X252" s="117" t="s">
        <v>7448</v>
      </c>
      <c r="Y252" s="119" t="s">
        <v>7340</v>
      </c>
      <c r="Z252" s="117" t="s">
        <v>7379</v>
      </c>
      <c r="AA252" s="119" t="s">
        <v>7568</v>
      </c>
      <c r="AB252" s="117" t="s">
        <v>7566</v>
      </c>
      <c r="AC252" s="119" t="s">
        <v>2834</v>
      </c>
      <c r="AD252" s="117" t="s">
        <v>2918</v>
      </c>
      <c r="AE252" s="119" t="s">
        <v>7390</v>
      </c>
      <c r="AF252" s="117" t="s">
        <v>2918</v>
      </c>
      <c r="AG252" s="119" t="s">
        <v>7350</v>
      </c>
      <c r="AH252" s="117" t="s">
        <v>2918</v>
      </c>
      <c r="AI252" s="100"/>
    </row>
    <row r="253" spans="14:35" ht="15.75" thickBot="1" x14ac:dyDescent="0.3">
      <c r="N253" s="98"/>
      <c r="O253" s="120" t="s">
        <v>7501</v>
      </c>
      <c r="P253" s="122" t="s">
        <v>2918</v>
      </c>
      <c r="Q253" s="120" t="s">
        <v>7572</v>
      </c>
      <c r="R253" s="122" t="s">
        <v>7449</v>
      </c>
      <c r="S253" s="120" t="s">
        <v>7559</v>
      </c>
      <c r="T253" s="122" t="s">
        <v>7547</v>
      </c>
      <c r="U253" s="118"/>
      <c r="V253" s="118"/>
      <c r="W253" s="120" t="s">
        <v>7441</v>
      </c>
      <c r="X253" s="122" t="s">
        <v>7442</v>
      </c>
      <c r="Y253" s="123" t="s">
        <v>7378</v>
      </c>
      <c r="Z253" s="122" t="s">
        <v>7845</v>
      </c>
      <c r="AA253" s="123" t="s">
        <v>7386</v>
      </c>
      <c r="AB253" s="122" t="s">
        <v>7457</v>
      </c>
      <c r="AC253" s="123" t="s">
        <v>7567</v>
      </c>
      <c r="AD253" s="122" t="s">
        <v>7616</v>
      </c>
      <c r="AE253" s="123" t="s">
        <v>2918</v>
      </c>
      <c r="AF253" s="122" t="s">
        <v>7458</v>
      </c>
      <c r="AG253" s="123" t="s">
        <v>2918</v>
      </c>
      <c r="AH253" s="122" t="s">
        <v>7385</v>
      </c>
      <c r="AI253" s="100"/>
    </row>
    <row r="254" spans="14:35" ht="150" customHeight="1" x14ac:dyDescent="0.25">
      <c r="N254" s="98"/>
      <c r="O254" s="13"/>
      <c r="P254" s="13"/>
      <c r="Q254" s="13"/>
      <c r="R254" s="13"/>
      <c r="S254" s="13"/>
      <c r="T254" s="13"/>
      <c r="U254" s="13"/>
      <c r="V254" s="13"/>
      <c r="W254" s="13"/>
      <c r="X254" s="13"/>
      <c r="Y254" s="13"/>
      <c r="Z254" s="13"/>
      <c r="AA254" s="13"/>
      <c r="AB254" s="13"/>
      <c r="AC254" s="13"/>
      <c r="AD254" s="13"/>
      <c r="AE254" s="13"/>
      <c r="AF254" s="13"/>
      <c r="AG254" s="13"/>
      <c r="AH254" s="13"/>
      <c r="AI254" s="100"/>
    </row>
    <row r="255" spans="14:35" x14ac:dyDescent="0.25">
      <c r="N255" s="98"/>
      <c r="O255" s="13"/>
      <c r="P255" s="13"/>
      <c r="Q255" s="13"/>
      <c r="R255" s="13"/>
      <c r="S255" s="13"/>
      <c r="T255" s="13"/>
      <c r="U255" s="13"/>
      <c r="V255" s="13"/>
      <c r="W255" s="13"/>
      <c r="X255" s="13"/>
      <c r="Y255" s="13"/>
      <c r="Z255" s="13"/>
      <c r="AA255" s="13"/>
      <c r="AB255" s="13"/>
      <c r="AC255" s="13"/>
      <c r="AD255" s="13"/>
      <c r="AE255" s="13"/>
      <c r="AF255" s="13"/>
      <c r="AG255" s="13"/>
      <c r="AH255" s="13"/>
      <c r="AI255" s="100"/>
    </row>
    <row r="256" spans="14:35" x14ac:dyDescent="0.25">
      <c r="N256" s="98"/>
      <c r="O256" s="13"/>
      <c r="P256" s="13"/>
      <c r="Q256" s="13"/>
      <c r="R256" s="13"/>
      <c r="S256" s="13"/>
      <c r="T256" s="13"/>
      <c r="U256" s="13"/>
      <c r="V256" s="13"/>
      <c r="W256" s="13"/>
      <c r="X256" s="13"/>
      <c r="Y256" s="13"/>
      <c r="Z256" s="13"/>
      <c r="AA256" s="13"/>
      <c r="AB256" s="13"/>
      <c r="AC256" s="13"/>
      <c r="AD256" s="13"/>
      <c r="AE256" s="13"/>
      <c r="AF256" s="13"/>
      <c r="AG256" s="13"/>
      <c r="AH256" s="13"/>
      <c r="AI256" s="100"/>
    </row>
    <row r="257" spans="14:35" x14ac:dyDescent="0.25">
      <c r="N257" s="98"/>
      <c r="O257" s="13"/>
      <c r="P257" s="13"/>
      <c r="Q257" s="13"/>
      <c r="R257" s="13"/>
      <c r="S257" s="13"/>
      <c r="T257" s="13"/>
      <c r="U257" s="13"/>
      <c r="V257" s="13"/>
      <c r="W257" s="13"/>
      <c r="X257" s="13"/>
      <c r="Y257" s="13"/>
      <c r="Z257" s="13"/>
      <c r="AA257" s="13"/>
      <c r="AB257" s="13"/>
      <c r="AC257" s="13"/>
      <c r="AD257" s="13"/>
      <c r="AE257" s="13"/>
      <c r="AF257" s="13"/>
      <c r="AG257" s="13"/>
      <c r="AH257" s="13"/>
      <c r="AI257" s="100"/>
    </row>
    <row r="258" spans="14:35" ht="150" customHeight="1" x14ac:dyDescent="0.25">
      <c r="N258" s="98" t="s">
        <v>524</v>
      </c>
      <c r="O258" s="13"/>
      <c r="P258" s="13"/>
      <c r="Q258" s="13"/>
      <c r="R258" s="13"/>
      <c r="S258" s="13"/>
      <c r="T258" s="13"/>
      <c r="U258" s="13"/>
      <c r="V258" s="13"/>
      <c r="W258" s="13"/>
      <c r="X258" s="13"/>
      <c r="Y258" s="13"/>
      <c r="Z258" s="13"/>
      <c r="AA258" s="13"/>
      <c r="AB258" s="13"/>
      <c r="AC258" s="13"/>
      <c r="AD258" s="13"/>
      <c r="AE258" s="13"/>
      <c r="AF258" s="13"/>
      <c r="AG258" s="13"/>
      <c r="AH258" s="13"/>
      <c r="AI258" s="100"/>
    </row>
    <row r="259" spans="14:35" x14ac:dyDescent="0.25">
      <c r="N259" s="98" t="s">
        <v>525</v>
      </c>
      <c r="O259" s="13"/>
      <c r="P259" s="13"/>
      <c r="Q259" s="13"/>
      <c r="R259" s="13"/>
      <c r="S259" s="13"/>
      <c r="T259" s="13"/>
      <c r="U259" s="13"/>
      <c r="V259" s="13"/>
      <c r="W259" s="13"/>
      <c r="X259" s="13"/>
      <c r="Y259" s="13"/>
      <c r="Z259" s="13"/>
      <c r="AA259" s="99" t="s">
        <v>2912</v>
      </c>
      <c r="AB259" s="13"/>
      <c r="AC259" s="13"/>
      <c r="AD259" s="13"/>
      <c r="AE259" s="13"/>
      <c r="AF259" s="13"/>
      <c r="AG259" s="13"/>
      <c r="AH259" s="13"/>
      <c r="AI259" s="100"/>
    </row>
    <row r="260" spans="14:35" ht="15.75" thickBot="1" x14ac:dyDescent="0.3">
      <c r="N260" s="98"/>
      <c r="O260" s="13"/>
      <c r="P260" s="13" t="s">
        <v>151</v>
      </c>
      <c r="Q260" s="13" t="s">
        <v>164</v>
      </c>
      <c r="R260" s="13" t="s">
        <v>178</v>
      </c>
      <c r="S260" s="13" t="s">
        <v>191</v>
      </c>
      <c r="T260" s="13" t="s">
        <v>203</v>
      </c>
      <c r="U260" s="99" t="s">
        <v>2910</v>
      </c>
      <c r="V260" s="102"/>
      <c r="W260" s="13" t="s">
        <v>254</v>
      </c>
      <c r="X260" s="13" t="s">
        <v>263</v>
      </c>
      <c r="Y260" s="13" t="s">
        <v>273</v>
      </c>
      <c r="Z260" s="13" t="s">
        <v>282</v>
      </c>
      <c r="AA260" s="13" t="s">
        <v>292</v>
      </c>
      <c r="AB260" s="13"/>
      <c r="AC260" s="13"/>
      <c r="AD260" s="13"/>
      <c r="AE260" s="13"/>
      <c r="AF260" s="13"/>
      <c r="AG260" s="13"/>
      <c r="AH260" s="13"/>
      <c r="AI260" s="100"/>
    </row>
    <row r="261" spans="14:35" ht="150.75" thickBot="1" x14ac:dyDescent="0.3">
      <c r="N261" s="98"/>
      <c r="O261" s="106" t="s">
        <v>149</v>
      </c>
      <c r="P261" s="110" t="s">
        <v>7880</v>
      </c>
      <c r="Q261" s="111" t="s">
        <v>7881</v>
      </c>
      <c r="R261" s="111" t="s">
        <v>7882</v>
      </c>
      <c r="S261" s="111" t="s">
        <v>7883</v>
      </c>
      <c r="T261" s="112" t="s">
        <v>7884</v>
      </c>
      <c r="U261" s="113" t="s">
        <v>2918</v>
      </c>
      <c r="V261" s="108"/>
      <c r="W261" s="110" t="s">
        <v>7885</v>
      </c>
      <c r="X261" s="111" t="s">
        <v>7886</v>
      </c>
      <c r="Y261" s="111" t="s">
        <v>7887</v>
      </c>
      <c r="Z261" s="111" t="s">
        <v>7888</v>
      </c>
      <c r="AA261" s="112" t="s">
        <v>7889</v>
      </c>
      <c r="AB261" s="106" t="s">
        <v>252</v>
      </c>
      <c r="AC261" s="13"/>
      <c r="AD261" s="13"/>
      <c r="AE261" s="13"/>
      <c r="AF261" s="13"/>
      <c r="AG261" s="13"/>
      <c r="AH261" s="13"/>
      <c r="AI261" s="100"/>
    </row>
    <row r="262" spans="14:35" x14ac:dyDescent="0.25">
      <c r="N262" s="98"/>
      <c r="O262" s="13"/>
      <c r="P262" s="108"/>
      <c r="Q262" s="108"/>
      <c r="R262" s="108"/>
      <c r="S262" s="108"/>
      <c r="T262" s="108"/>
      <c r="U262" s="113"/>
      <c r="V262" s="108"/>
      <c r="W262" s="108"/>
      <c r="X262" s="108"/>
      <c r="Y262" s="108"/>
      <c r="Z262" s="108"/>
      <c r="AA262" s="108"/>
      <c r="AB262" s="106"/>
      <c r="AC262" s="13"/>
      <c r="AD262" s="13"/>
      <c r="AE262" s="13"/>
      <c r="AF262" s="13"/>
      <c r="AG262" s="13"/>
      <c r="AH262" s="13"/>
      <c r="AI262" s="100"/>
    </row>
    <row r="263" spans="14:35" x14ac:dyDescent="0.25">
      <c r="N263" s="98"/>
      <c r="O263" s="13"/>
      <c r="P263" s="108"/>
      <c r="Q263" s="108"/>
      <c r="R263" s="108"/>
      <c r="S263" s="108"/>
      <c r="T263" s="108"/>
      <c r="U263" s="113"/>
      <c r="V263" s="108"/>
      <c r="W263" s="108"/>
      <c r="X263" s="108"/>
      <c r="Y263" s="108"/>
      <c r="Z263" s="108"/>
      <c r="AA263" s="108"/>
      <c r="AB263" s="106"/>
      <c r="AC263" s="13"/>
      <c r="AD263" s="13"/>
      <c r="AE263" s="13"/>
      <c r="AF263" s="13"/>
      <c r="AG263" s="13"/>
      <c r="AH263" s="13"/>
      <c r="AI263" s="100"/>
    </row>
    <row r="264" spans="14:35" ht="15.75" thickBot="1" x14ac:dyDescent="0.3">
      <c r="N264" s="98"/>
      <c r="O264" s="13"/>
      <c r="P264" s="108"/>
      <c r="Q264" s="108"/>
      <c r="R264" s="108"/>
      <c r="S264" s="108"/>
      <c r="T264" s="108"/>
      <c r="U264" s="113"/>
      <c r="V264" s="108"/>
      <c r="W264" s="108" t="s">
        <v>207</v>
      </c>
      <c r="X264" s="108" t="s">
        <v>216</v>
      </c>
      <c r="Y264" s="108" t="s">
        <v>225</v>
      </c>
      <c r="Z264" s="108" t="s">
        <v>236</v>
      </c>
      <c r="AA264" s="108" t="s">
        <v>245</v>
      </c>
      <c r="AB264" s="106"/>
      <c r="AC264" s="13"/>
      <c r="AD264" s="13"/>
      <c r="AE264" s="13"/>
      <c r="AF264" s="13"/>
      <c r="AG264" s="13"/>
      <c r="AH264" s="13"/>
      <c r="AI264" s="100"/>
    </row>
    <row r="265" spans="14:35" ht="120.75" thickBot="1" x14ac:dyDescent="0.3">
      <c r="N265" s="98"/>
      <c r="O265" s="13"/>
      <c r="P265" s="108"/>
      <c r="Q265" s="108"/>
      <c r="R265" s="108" t="s">
        <v>2909</v>
      </c>
      <c r="S265" s="108"/>
      <c r="T265" s="108"/>
      <c r="U265" s="114" t="s">
        <v>2911</v>
      </c>
      <c r="V265" s="108"/>
      <c r="W265" s="110" t="s">
        <v>7890</v>
      </c>
      <c r="X265" s="111" t="s">
        <v>7890</v>
      </c>
      <c r="Y265" s="111" t="s">
        <v>7890</v>
      </c>
      <c r="Z265" s="111" t="s">
        <v>7890</v>
      </c>
      <c r="AA265" s="112" t="s">
        <v>7890</v>
      </c>
      <c r="AB265" s="109" t="s">
        <v>205</v>
      </c>
      <c r="AC265" s="13"/>
      <c r="AD265" s="13"/>
      <c r="AE265" s="13"/>
      <c r="AF265" s="13"/>
      <c r="AG265" s="13"/>
      <c r="AH265" s="13"/>
      <c r="AI265" s="100"/>
    </row>
    <row r="266" spans="14:35" ht="15.75" thickBot="1" x14ac:dyDescent="0.3">
      <c r="N266" s="103"/>
      <c r="O266" s="107"/>
      <c r="P266" s="107"/>
      <c r="Q266" s="107"/>
      <c r="R266" s="107"/>
      <c r="S266" s="107"/>
      <c r="T266" s="107"/>
      <c r="U266" s="107"/>
      <c r="V266" s="104"/>
      <c r="W266" s="104"/>
      <c r="X266" s="104"/>
      <c r="Y266" s="104"/>
      <c r="Z266" s="104"/>
      <c r="AA266" s="104"/>
      <c r="AB266" s="104"/>
      <c r="AC266" s="104"/>
      <c r="AD266" s="104"/>
      <c r="AE266" s="104"/>
      <c r="AF266" s="104"/>
      <c r="AG266" s="104"/>
      <c r="AH266" s="104"/>
      <c r="AI266" s="105"/>
    </row>
  </sheetData>
  <mergeCells count="1">
    <mergeCell ref="A1:C2"/>
  </mergeCells>
  <phoneticPr fontId="9" type="noConversion"/>
  <conditionalFormatting sqref="H230:H232 J230:J232">
    <cfRule type="containsText" dxfId="200" priority="13" operator="containsText" text="MISMATCH">
      <formula>NOT(ISERROR(SEARCH("MISMATCH",H230)))</formula>
    </cfRule>
  </conditionalFormatting>
  <conditionalFormatting sqref="N242:N243">
    <cfRule type="cellIs" dxfId="199" priority="4" operator="equal">
      <formula>10</formula>
    </cfRule>
    <cfRule type="cellIs" dxfId="198" priority="5" operator="equal">
      <formula>13</formula>
    </cfRule>
    <cfRule type="cellIs" dxfId="197" priority="6" operator="equal">
      <formula>31</formula>
    </cfRule>
    <cfRule type="cellIs" dxfId="196" priority="7" operator="equal">
      <formula>25</formula>
    </cfRule>
    <cfRule type="cellIs" dxfId="195" priority="8" operator="equal">
      <formula>19</formula>
    </cfRule>
    <cfRule type="cellIs" dxfId="194" priority="9" operator="equal">
      <formula>4</formula>
    </cfRule>
    <cfRule type="cellIs" dxfId="193" priority="10" operator="equal">
      <formula>7</formula>
    </cfRule>
    <cfRule type="cellIs" dxfId="192" priority="11" operator="equal">
      <formula>1</formula>
    </cfRule>
  </conditionalFormatting>
  <conditionalFormatting sqref="P242 Z241:Z242">
    <cfRule type="cellIs" dxfId="191" priority="2" operator="equal">
      <formula>16</formula>
    </cfRule>
    <cfRule type="cellIs" dxfId="190" priority="3" operator="equal">
      <formula>22</formula>
    </cfRule>
  </conditionalFormatting>
  <conditionalFormatting sqref="Q242">
    <cfRule type="duplicateValues" dxfId="189" priority="12"/>
  </conditionalFormatting>
  <conditionalFormatting sqref="H5:H229 J5:J229">
    <cfRule type="containsText" dxfId="188" priority="1" operator="containsText" text="MISMATCH">
      <formula>NOT(ISERROR(SEARCH("MISMATCH",H5)))</formula>
    </cfRule>
  </conditionalFormatting>
  <pageMargins left="0.7" right="0.7" top="0.75" bottom="0.75" header="0.3" footer="0.3"/>
  <pageSetup scale="13" orientation="landscape"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E648E-C967-49A1-9570-B0181BD28CF0}">
  <sheetPr>
    <pageSetUpPr fitToPage="1"/>
  </sheetPr>
  <dimension ref="A1:AG259"/>
  <sheetViews>
    <sheetView topLeftCell="A2" zoomScale="60" zoomScaleNormal="60" workbookViewId="0">
      <selection activeCell="L6" sqref="L6"/>
    </sheetView>
  </sheetViews>
  <sheetFormatPr defaultColWidth="9.140625" defaultRowHeight="15" x14ac:dyDescent="0.25"/>
  <cols>
    <col min="1" max="1" width="20.7109375" style="91" customWidth="1"/>
    <col min="2" max="2" width="30" style="91" customWidth="1"/>
    <col min="3" max="3" width="14.7109375" style="91" customWidth="1"/>
    <col min="4" max="4" width="17.140625" style="91" customWidth="1"/>
    <col min="5" max="5" width="11.42578125" style="91" customWidth="1"/>
    <col min="6" max="6" width="20.28515625" style="91" customWidth="1"/>
    <col min="7" max="7" width="13.5703125" style="91" customWidth="1"/>
    <col min="8" max="8" width="14.28515625" style="91" customWidth="1"/>
    <col min="9" max="9" width="12.28515625" style="91" customWidth="1"/>
    <col min="10" max="10" width="14" style="91" customWidth="1"/>
    <col min="11" max="11" width="6.28515625" style="91" customWidth="1"/>
    <col min="12" max="18" width="25.7109375" style="91" customWidth="1"/>
    <col min="19" max="20" width="12.28515625" style="91" customWidth="1"/>
    <col min="21" max="33" width="25.7109375" style="91" customWidth="1"/>
    <col min="34" max="16384" width="9.140625" style="91"/>
  </cols>
  <sheetData>
    <row r="1" spans="1:12" x14ac:dyDescent="0.25">
      <c r="A1" s="139" t="s">
        <v>2904</v>
      </c>
      <c r="B1" s="139"/>
      <c r="C1" s="139"/>
    </row>
    <row r="2" spans="1:12" x14ac:dyDescent="0.25">
      <c r="A2" s="139"/>
      <c r="B2" s="139"/>
      <c r="C2" s="139"/>
    </row>
    <row r="4" spans="1:12" ht="45" x14ac:dyDescent="0.25">
      <c r="A4" s="32" t="s">
        <v>8233</v>
      </c>
      <c r="B4" s="32" t="s">
        <v>5</v>
      </c>
      <c r="C4" s="32" t="s">
        <v>516</v>
      </c>
      <c r="D4" s="32" t="s">
        <v>517</v>
      </c>
      <c r="E4" s="32" t="s">
        <v>518</v>
      </c>
      <c r="F4" s="33" t="s">
        <v>529</v>
      </c>
      <c r="G4" s="33" t="s">
        <v>527</v>
      </c>
      <c r="H4" s="33" t="s">
        <v>2627</v>
      </c>
      <c r="I4" s="34" t="s">
        <v>528</v>
      </c>
      <c r="J4" s="34" t="s">
        <v>2628</v>
      </c>
      <c r="K4" s="132" t="s">
        <v>8294</v>
      </c>
      <c r="L4" s="133" t="s">
        <v>8325</v>
      </c>
    </row>
    <row r="5" spans="1:12" x14ac:dyDescent="0.25">
      <c r="A5" s="13" t="s">
        <v>8329</v>
      </c>
      <c r="B5" s="91" t="s">
        <v>1679</v>
      </c>
      <c r="C5" s="91" t="s">
        <v>2659</v>
      </c>
      <c r="D5" s="91" t="s">
        <v>7373</v>
      </c>
      <c r="E5" s="21">
        <v>44096</v>
      </c>
      <c r="F5" s="26" t="s">
        <v>519</v>
      </c>
      <c r="G5" s="18" t="s">
        <v>538</v>
      </c>
      <c r="H5" s="24" t="s">
        <v>2631</v>
      </c>
      <c r="I5" s="18" t="s">
        <v>2661</v>
      </c>
      <c r="J5" s="24" t="s">
        <v>2631</v>
      </c>
      <c r="K5" s="124" t="s">
        <v>8243</v>
      </c>
      <c r="L5" s="124" t="str">
        <f>_xlfn.IFNA(INDEX([1]!MOM[Generation],MATCH(Scan_6.9.2020689101112[[#This Row],[METRC]],[1]!MOM[METRC 2],0)),"")</f>
        <v>C28</v>
      </c>
    </row>
    <row r="6" spans="1:12" x14ac:dyDescent="0.25">
      <c r="A6" s="13" t="s">
        <v>8330</v>
      </c>
      <c r="B6" s="91" t="s">
        <v>234</v>
      </c>
      <c r="C6" s="91" t="s">
        <v>2639</v>
      </c>
      <c r="D6" s="91" t="s">
        <v>2839</v>
      </c>
      <c r="E6" s="21">
        <v>44096</v>
      </c>
      <c r="F6" s="26" t="s">
        <v>519</v>
      </c>
      <c r="G6" s="18" t="s">
        <v>538</v>
      </c>
      <c r="H6" s="24" t="s">
        <v>2631</v>
      </c>
      <c r="I6" s="18" t="s">
        <v>2641</v>
      </c>
      <c r="J6" s="24" t="s">
        <v>2631</v>
      </c>
      <c r="K6" s="124" t="s">
        <v>8243</v>
      </c>
      <c r="L6" s="124" t="str">
        <f>_xlfn.IFNA(INDEX([1]!MOM[Generation],MATCH(Scan_6.9.2020689101112[[#This Row],[METRC]],[1]!MOM[METRC 2],0)),"")</f>
        <v>C26</v>
      </c>
    </row>
    <row r="7" spans="1:12" x14ac:dyDescent="0.25">
      <c r="A7" s="13" t="s">
        <v>8331</v>
      </c>
      <c r="B7" s="91" t="s">
        <v>266</v>
      </c>
      <c r="C7" s="91" t="s">
        <v>117</v>
      </c>
      <c r="D7" s="91" t="s">
        <v>2878</v>
      </c>
      <c r="E7" s="21">
        <v>44096</v>
      </c>
      <c r="F7" s="26" t="s">
        <v>519</v>
      </c>
      <c r="G7" s="18" t="s">
        <v>538</v>
      </c>
      <c r="H7" s="24" t="s">
        <v>2631</v>
      </c>
      <c r="I7" s="18" t="s">
        <v>2697</v>
      </c>
      <c r="J7" s="24" t="s">
        <v>2631</v>
      </c>
      <c r="K7" s="124" t="s">
        <v>8243</v>
      </c>
      <c r="L7" s="124" t="str">
        <f>_xlfn.IFNA(INDEX([1]!MOM[Generation],MATCH(Scan_6.9.2020689101112[[#This Row],[METRC]],[1]!MOM[METRC 2],0)),"")</f>
        <v/>
      </c>
    </row>
    <row r="8" spans="1:12" x14ac:dyDescent="0.25">
      <c r="A8" s="13" t="s">
        <v>8332</v>
      </c>
      <c r="B8" s="91" t="s">
        <v>5040</v>
      </c>
      <c r="C8" s="91" t="s">
        <v>7353</v>
      </c>
      <c r="D8" s="91" t="s">
        <v>7354</v>
      </c>
      <c r="E8" s="21">
        <v>44096</v>
      </c>
      <c r="F8" s="6" t="s">
        <v>519</v>
      </c>
      <c r="G8" s="18" t="s">
        <v>538</v>
      </c>
      <c r="H8" s="24" t="s">
        <v>2631</v>
      </c>
      <c r="I8" s="18" t="s">
        <v>7333</v>
      </c>
      <c r="J8" s="24" t="s">
        <v>2631</v>
      </c>
      <c r="K8" s="124" t="s">
        <v>8243</v>
      </c>
      <c r="L8" s="124" t="str">
        <f>_xlfn.IFNA(INDEX([1]!MOM[Generation],MATCH(Scan_6.9.2020689101112[[#This Row],[METRC]],[1]!MOM[METRC 2],0)),"")</f>
        <v>S08</v>
      </c>
    </row>
    <row r="9" spans="1:12" x14ac:dyDescent="0.25">
      <c r="A9" s="13" t="s">
        <v>8333</v>
      </c>
      <c r="B9" s="91" t="s">
        <v>5559</v>
      </c>
      <c r="C9" s="91" t="s">
        <v>2679</v>
      </c>
      <c r="D9" s="91" t="s">
        <v>7453</v>
      </c>
      <c r="E9" s="21">
        <v>44096</v>
      </c>
      <c r="F9" s="26" t="s">
        <v>519</v>
      </c>
      <c r="G9" s="18" t="s">
        <v>538</v>
      </c>
      <c r="H9" s="24" t="s">
        <v>2631</v>
      </c>
      <c r="I9" s="18" t="s">
        <v>545</v>
      </c>
      <c r="J9" s="24" t="s">
        <v>2631</v>
      </c>
      <c r="K9" s="124" t="s">
        <v>8243</v>
      </c>
      <c r="L9" s="124" t="str">
        <f>_xlfn.IFNA(INDEX([1]!MOM[Generation],MATCH(Scan_6.9.2020689101112[[#This Row],[METRC]],[1]!MOM[METRC 2],0)),"")</f>
        <v>C29</v>
      </c>
    </row>
    <row r="10" spans="1:12" x14ac:dyDescent="0.25">
      <c r="A10" s="13" t="s">
        <v>8334</v>
      </c>
      <c r="B10" s="91" t="s">
        <v>7095</v>
      </c>
      <c r="C10" s="91" t="s">
        <v>117</v>
      </c>
      <c r="D10" s="91" t="s">
        <v>7449</v>
      </c>
      <c r="E10" s="21">
        <v>44096</v>
      </c>
      <c r="F10" s="6" t="s">
        <v>519</v>
      </c>
      <c r="G10" s="18" t="s">
        <v>538</v>
      </c>
      <c r="H10" s="24" t="s">
        <v>2631</v>
      </c>
      <c r="I10" s="18" t="s">
        <v>2697</v>
      </c>
      <c r="J10" s="24" t="s">
        <v>2631</v>
      </c>
      <c r="K10" s="124" t="s">
        <v>8243</v>
      </c>
      <c r="L10" s="124" t="str">
        <f>_xlfn.IFNA(INDEX([1]!MOM[Generation],MATCH(Scan_6.9.2020689101112[[#This Row],[METRC]],[1]!MOM[METRC 2],0)),"")</f>
        <v>C29</v>
      </c>
    </row>
    <row r="11" spans="1:12" x14ac:dyDescent="0.25">
      <c r="A11" s="13" t="s">
        <v>8335</v>
      </c>
      <c r="B11" s="91" t="s">
        <v>7437</v>
      </c>
      <c r="C11" s="91" t="s">
        <v>283</v>
      </c>
      <c r="D11" s="91" t="s">
        <v>7567</v>
      </c>
      <c r="E11" s="21">
        <v>44096</v>
      </c>
      <c r="F11" s="6" t="s">
        <v>519</v>
      </c>
      <c r="G11" s="18" t="s">
        <v>538</v>
      </c>
      <c r="H11" s="24" t="s">
        <v>2631</v>
      </c>
      <c r="I11" s="18" t="s">
        <v>2697</v>
      </c>
      <c r="J11" s="24" t="s">
        <v>2631</v>
      </c>
      <c r="K11" s="124" t="s">
        <v>8243</v>
      </c>
      <c r="L11" s="124" t="str">
        <f>_xlfn.IFNA(INDEX([1]!MOM[Generation],MATCH(Scan_6.9.2020689101112[[#This Row],[METRC]],[1]!MOM[METRC 2],0)),"")</f>
        <v>C30</v>
      </c>
    </row>
    <row r="12" spans="1:12" x14ac:dyDescent="0.25">
      <c r="A12" s="13" t="s">
        <v>8336</v>
      </c>
      <c r="B12" s="91" t="s">
        <v>179</v>
      </c>
      <c r="C12" s="91" t="s">
        <v>2642</v>
      </c>
      <c r="D12" s="91" t="s">
        <v>2775</v>
      </c>
      <c r="E12" s="21">
        <v>44096</v>
      </c>
      <c r="F12" s="26" t="s">
        <v>519</v>
      </c>
      <c r="G12" s="18" t="s">
        <v>538</v>
      </c>
      <c r="H12" s="24" t="s">
        <v>2631</v>
      </c>
      <c r="I12" s="18" t="s">
        <v>2644</v>
      </c>
      <c r="J12" s="24" t="s">
        <v>2631</v>
      </c>
      <c r="K12" s="124" t="s">
        <v>8243</v>
      </c>
      <c r="L12" s="124" t="str">
        <f>_xlfn.IFNA(INDEX([1]!MOM[Generation],MATCH(Scan_6.9.2020689101112[[#This Row],[METRC]],[1]!MOM[METRC 2],0)),"")</f>
        <v/>
      </c>
    </row>
    <row r="13" spans="1:12" x14ac:dyDescent="0.25">
      <c r="A13" s="13" t="s">
        <v>8337</v>
      </c>
      <c r="B13" s="91" t="s">
        <v>184</v>
      </c>
      <c r="C13" s="91" t="s">
        <v>2679</v>
      </c>
      <c r="D13" s="91" t="s">
        <v>2779</v>
      </c>
      <c r="E13" s="21">
        <v>44096</v>
      </c>
      <c r="F13" s="26" t="s">
        <v>519</v>
      </c>
      <c r="G13" s="18" t="s">
        <v>538</v>
      </c>
      <c r="H13" s="24" t="s">
        <v>2631</v>
      </c>
      <c r="I13" s="18" t="s">
        <v>545</v>
      </c>
      <c r="J13" s="24" t="s">
        <v>2631</v>
      </c>
      <c r="K13" s="124" t="s">
        <v>8243</v>
      </c>
      <c r="L13" s="124" t="str">
        <f>_xlfn.IFNA(INDEX([1]!MOM[Generation],MATCH(Scan_6.9.2020689101112[[#This Row],[METRC]],[1]!MOM[METRC 2],0)),"")</f>
        <v/>
      </c>
    </row>
    <row r="14" spans="1:12" x14ac:dyDescent="0.25">
      <c r="A14" s="13" t="s">
        <v>8338</v>
      </c>
      <c r="B14" s="91" t="s">
        <v>6197</v>
      </c>
      <c r="C14" s="91" t="s">
        <v>62</v>
      </c>
      <c r="D14" s="91" t="s">
        <v>7501</v>
      </c>
      <c r="E14" s="21">
        <v>44096</v>
      </c>
      <c r="F14" s="26" t="s">
        <v>519</v>
      </c>
      <c r="G14" s="18" t="s">
        <v>538</v>
      </c>
      <c r="H14" s="24" t="s">
        <v>2631</v>
      </c>
      <c r="I14" s="18" t="s">
        <v>2683</v>
      </c>
      <c r="J14" s="24" t="s">
        <v>2631</v>
      </c>
      <c r="K14" s="124" t="s">
        <v>8243</v>
      </c>
      <c r="L14" s="124" t="str">
        <f>_xlfn.IFNA(INDEX([1]!MOM[Generation],MATCH(Scan_6.9.2020689101112[[#This Row],[METRC]],[1]!MOM[METRC 2],0)),"")</f>
        <v>C29</v>
      </c>
    </row>
    <row r="15" spans="1:12" x14ac:dyDescent="0.25">
      <c r="A15" s="13" t="s">
        <v>8339</v>
      </c>
      <c r="B15" s="91" t="s">
        <v>5511</v>
      </c>
      <c r="C15" s="91" t="s">
        <v>2734</v>
      </c>
      <c r="D15" s="91" t="s">
        <v>7448</v>
      </c>
      <c r="E15" s="21">
        <v>44096</v>
      </c>
      <c r="F15" s="6" t="s">
        <v>520</v>
      </c>
      <c r="G15" s="18" t="s">
        <v>538</v>
      </c>
      <c r="H15" s="24" t="s">
        <v>2631</v>
      </c>
      <c r="I15" s="18" t="s">
        <v>2736</v>
      </c>
      <c r="J15" s="24" t="s">
        <v>2631</v>
      </c>
      <c r="K15" s="124" t="s">
        <v>8243</v>
      </c>
      <c r="L15" s="124" t="str">
        <f>_xlfn.IFNA(INDEX([1]!MOM[Generation],MATCH(Scan_6.9.2020689101112[[#This Row],[METRC]],[1]!MOM[METRC 2],0)),"")</f>
        <v>C29</v>
      </c>
    </row>
    <row r="16" spans="1:12" x14ac:dyDescent="0.25">
      <c r="A16" s="13" t="s">
        <v>8340</v>
      </c>
      <c r="B16" s="91" t="s">
        <v>5373</v>
      </c>
      <c r="C16" s="91" t="s">
        <v>229</v>
      </c>
      <c r="D16" s="91" t="s">
        <v>7441</v>
      </c>
      <c r="E16" s="21">
        <v>44096</v>
      </c>
      <c r="F16" s="6" t="s">
        <v>520</v>
      </c>
      <c r="G16" s="18" t="s">
        <v>538</v>
      </c>
      <c r="H16" s="24" t="s">
        <v>2631</v>
      </c>
      <c r="I16" s="18" t="s">
        <v>2632</v>
      </c>
      <c r="J16" s="24" t="s">
        <v>2631</v>
      </c>
      <c r="K16" s="124" t="s">
        <v>8243</v>
      </c>
      <c r="L16" s="124" t="str">
        <f>_xlfn.IFNA(INDEX([1]!MOM[Generation],MATCH(Scan_6.9.2020689101112[[#This Row],[METRC]],[1]!MOM[METRC 2],0)),"")</f>
        <v>C29</v>
      </c>
    </row>
    <row r="17" spans="1:12" x14ac:dyDescent="0.25">
      <c r="A17" s="13" t="s">
        <v>8341</v>
      </c>
      <c r="B17" s="91" t="s">
        <v>5035</v>
      </c>
      <c r="C17" s="91" t="s">
        <v>7339</v>
      </c>
      <c r="D17" s="91" t="s">
        <v>7340</v>
      </c>
      <c r="E17" s="21">
        <v>44096</v>
      </c>
      <c r="F17" s="6" t="s">
        <v>520</v>
      </c>
      <c r="G17" s="18" t="s">
        <v>538</v>
      </c>
      <c r="H17" s="24" t="s">
        <v>2631</v>
      </c>
      <c r="I17" s="18" t="s">
        <v>7333</v>
      </c>
      <c r="J17" s="24" t="s">
        <v>2631</v>
      </c>
      <c r="K17" s="124" t="s">
        <v>8243</v>
      </c>
      <c r="L17" s="124" t="str">
        <f>_xlfn.IFNA(INDEX([1]!MOM[Generation],MATCH(Scan_6.9.2020689101112[[#This Row],[METRC]],[1]!MOM[METRC 2],0)),"")</f>
        <v>S08</v>
      </c>
    </row>
    <row r="18" spans="1:12" x14ac:dyDescent="0.25">
      <c r="A18" s="13" t="s">
        <v>8342</v>
      </c>
      <c r="B18" s="18" t="s">
        <v>6713</v>
      </c>
      <c r="C18" s="18" t="s">
        <v>2659</v>
      </c>
      <c r="D18" s="18" t="s">
        <v>7442</v>
      </c>
      <c r="E18" s="21">
        <v>44096</v>
      </c>
      <c r="F18" s="80" t="s">
        <v>520</v>
      </c>
      <c r="G18" s="18" t="s">
        <v>538</v>
      </c>
      <c r="H18" s="24" t="s">
        <v>2631</v>
      </c>
      <c r="I18" s="18" t="s">
        <v>2661</v>
      </c>
      <c r="J18" s="24" t="s">
        <v>2631</v>
      </c>
      <c r="K18" s="124" t="s">
        <v>8243</v>
      </c>
      <c r="L18" s="124" t="str">
        <f>_xlfn.IFNA(INDEX([1]!MOM[Generation],MATCH(Scan_6.9.2020689101112[[#This Row],[METRC]],[1]!MOM[METRC 2],0)),"")</f>
        <v>C29</v>
      </c>
    </row>
    <row r="19" spans="1:12" x14ac:dyDescent="0.25">
      <c r="A19" s="13" t="s">
        <v>8343</v>
      </c>
      <c r="B19" s="18" t="s">
        <v>7708</v>
      </c>
      <c r="C19" s="18" t="s">
        <v>7844</v>
      </c>
      <c r="D19" s="18" t="s">
        <v>7845</v>
      </c>
      <c r="E19" s="21">
        <v>44096</v>
      </c>
      <c r="F19" s="80" t="s">
        <v>520</v>
      </c>
      <c r="G19" s="18" t="s">
        <v>538</v>
      </c>
      <c r="H19" s="24" t="s">
        <v>2631</v>
      </c>
      <c r="I19" s="18" t="s">
        <v>7777</v>
      </c>
      <c r="J19" s="24" t="s">
        <v>2631</v>
      </c>
      <c r="K19" s="124" t="s">
        <v>8243</v>
      </c>
      <c r="L19" s="124" t="str">
        <f>_xlfn.IFNA(INDEX([1]!MOM[Generation],MATCH(Scan_6.9.2020689101112[[#This Row],[METRC]],[1]!MOM[METRC 2],0)),"")</f>
        <v>C24</v>
      </c>
    </row>
    <row r="20" spans="1:12" x14ac:dyDescent="0.25">
      <c r="A20" s="13" t="s">
        <v>8344</v>
      </c>
      <c r="B20" s="18" t="s">
        <v>938</v>
      </c>
      <c r="C20" s="18" t="s">
        <v>2723</v>
      </c>
      <c r="D20" s="18" t="s">
        <v>7378</v>
      </c>
      <c r="E20" s="21">
        <v>44096</v>
      </c>
      <c r="F20" s="80" t="s">
        <v>520</v>
      </c>
      <c r="G20" s="18" t="s">
        <v>538</v>
      </c>
      <c r="H20" s="24" t="s">
        <v>2631</v>
      </c>
      <c r="I20" s="18" t="s">
        <v>2666</v>
      </c>
      <c r="J20" s="24" t="s">
        <v>2631</v>
      </c>
      <c r="K20" s="124" t="s">
        <v>8243</v>
      </c>
      <c r="L20" s="124" t="str">
        <f>_xlfn.IFNA(INDEX([1]!MOM[Generation],MATCH(Scan_6.9.2020689101112[[#This Row],[METRC]],[1]!MOM[METRC 2],0)),"")</f>
        <v>C28</v>
      </c>
    </row>
    <row r="21" spans="1:12" x14ac:dyDescent="0.25">
      <c r="A21" s="13" t="s">
        <v>8345</v>
      </c>
      <c r="B21" s="18" t="s">
        <v>1137</v>
      </c>
      <c r="C21" s="18" t="s">
        <v>2750</v>
      </c>
      <c r="D21" s="18" t="s">
        <v>7379</v>
      </c>
      <c r="E21" s="21">
        <v>44096</v>
      </c>
      <c r="F21" s="80" t="s">
        <v>520</v>
      </c>
      <c r="G21" s="18" t="s">
        <v>538</v>
      </c>
      <c r="H21" s="24" t="s">
        <v>2631</v>
      </c>
      <c r="I21" s="18" t="s">
        <v>2695</v>
      </c>
      <c r="J21" s="24" t="s">
        <v>2631</v>
      </c>
      <c r="K21" s="124" t="s">
        <v>8243</v>
      </c>
      <c r="L21" s="124" t="str">
        <f>_xlfn.IFNA(INDEX([1]!MOM[Generation],MATCH(Scan_6.9.2020689101112[[#This Row],[METRC]],[1]!MOM[METRC 2],0)),"")</f>
        <v>C28</v>
      </c>
    </row>
    <row r="22" spans="1:12" x14ac:dyDescent="0.25">
      <c r="A22" s="13" t="s">
        <v>8346</v>
      </c>
      <c r="B22" s="18" t="s">
        <v>253</v>
      </c>
      <c r="C22" s="18" t="s">
        <v>7851</v>
      </c>
      <c r="D22" s="18" t="s">
        <v>7843</v>
      </c>
      <c r="E22" s="21">
        <v>44096</v>
      </c>
      <c r="F22" s="80" t="s">
        <v>520</v>
      </c>
      <c r="G22" s="18" t="s">
        <v>538</v>
      </c>
      <c r="H22" s="24" t="s">
        <v>2631</v>
      </c>
      <c r="I22" s="18" t="s">
        <v>2804</v>
      </c>
      <c r="J22" s="24" t="s">
        <v>2711</v>
      </c>
      <c r="K22" s="124" t="s">
        <v>8243</v>
      </c>
      <c r="L22" s="124" t="str">
        <f>_xlfn.IFNA(INDEX([1]!MOM[Generation],MATCH(Scan_6.9.2020689101112[[#This Row],[METRC]],[1]!MOM[METRC 2],0)),"")</f>
        <v/>
      </c>
    </row>
    <row r="23" spans="1:12" x14ac:dyDescent="0.25">
      <c r="A23" s="13" t="s">
        <v>8347</v>
      </c>
      <c r="B23" s="18" t="s">
        <v>6370</v>
      </c>
      <c r="C23" s="18" t="s">
        <v>2642</v>
      </c>
      <c r="D23" s="18" t="s">
        <v>7450</v>
      </c>
      <c r="E23" s="21">
        <v>44096</v>
      </c>
      <c r="F23" s="80" t="s">
        <v>520</v>
      </c>
      <c r="G23" s="18" t="s">
        <v>538</v>
      </c>
      <c r="H23" s="24" t="s">
        <v>2631</v>
      </c>
      <c r="I23" s="18" t="s">
        <v>2644</v>
      </c>
      <c r="J23" s="24" t="s">
        <v>2631</v>
      </c>
      <c r="K23" s="124" t="s">
        <v>8243</v>
      </c>
      <c r="L23" s="124" t="str">
        <f>_xlfn.IFNA(INDEX([1]!MOM[Generation],MATCH(Scan_6.9.2020689101112[[#This Row],[METRC]],[1]!MOM[METRC 2],0)),"")</f>
        <v/>
      </c>
    </row>
    <row r="24" spans="1:12" x14ac:dyDescent="0.25">
      <c r="A24" s="13" t="s">
        <v>8348</v>
      </c>
      <c r="B24" s="18" t="s">
        <v>1071</v>
      </c>
      <c r="C24" s="18" t="s">
        <v>62</v>
      </c>
      <c r="D24" s="18" t="s">
        <v>7386</v>
      </c>
      <c r="E24" s="21">
        <v>44096</v>
      </c>
      <c r="F24" s="80" t="s">
        <v>520</v>
      </c>
      <c r="G24" s="18" t="s">
        <v>538</v>
      </c>
      <c r="H24" s="24" t="s">
        <v>2631</v>
      </c>
      <c r="I24" s="18" t="s">
        <v>2683</v>
      </c>
      <c r="J24" s="24" t="s">
        <v>2631</v>
      </c>
      <c r="K24" s="124" t="s">
        <v>8243</v>
      </c>
      <c r="L24" s="124" t="str">
        <f>_xlfn.IFNA(INDEX([1]!MOM[Generation],MATCH(Scan_6.9.2020689101112[[#This Row],[METRC]],[1]!MOM[METRC 2],0)),"")</f>
        <v>C28</v>
      </c>
    </row>
    <row r="25" spans="1:12" x14ac:dyDescent="0.25">
      <c r="A25" s="13" t="s">
        <v>8349</v>
      </c>
      <c r="B25" s="18" t="s">
        <v>241</v>
      </c>
      <c r="C25" s="18" t="s">
        <v>7852</v>
      </c>
      <c r="D25" s="18" t="s">
        <v>7842</v>
      </c>
      <c r="E25" s="21">
        <v>44096</v>
      </c>
      <c r="F25" s="80" t="s">
        <v>520</v>
      </c>
      <c r="G25" s="18" t="s">
        <v>538</v>
      </c>
      <c r="H25" s="24" t="s">
        <v>2631</v>
      </c>
      <c r="I25" s="18" t="s">
        <v>2804</v>
      </c>
      <c r="J25" s="24" t="s">
        <v>2711</v>
      </c>
      <c r="K25" s="124" t="s">
        <v>8243</v>
      </c>
      <c r="L25" s="124" t="str">
        <f>_xlfn.IFNA(INDEX([1]!MOM[Generation],MATCH(Scan_6.9.2020689101112[[#This Row],[METRC]],[1]!MOM[METRC 2],0)),"")</f>
        <v/>
      </c>
    </row>
    <row r="26" spans="1:12" x14ac:dyDescent="0.25">
      <c r="A26" s="13" t="s">
        <v>8350</v>
      </c>
      <c r="B26" s="18" t="s">
        <v>5561</v>
      </c>
      <c r="C26" s="18" t="s">
        <v>2679</v>
      </c>
      <c r="D26" s="18" t="s">
        <v>7457</v>
      </c>
      <c r="E26" s="21">
        <v>44096</v>
      </c>
      <c r="F26" s="80" t="s">
        <v>520</v>
      </c>
      <c r="G26" s="18" t="s">
        <v>538</v>
      </c>
      <c r="H26" s="24" t="s">
        <v>2631</v>
      </c>
      <c r="I26" s="18" t="s">
        <v>545</v>
      </c>
      <c r="J26" s="24" t="s">
        <v>2631</v>
      </c>
      <c r="K26" s="124" t="s">
        <v>8243</v>
      </c>
      <c r="L26" s="124" t="str">
        <f>_xlfn.IFNA(INDEX([1]!MOM[Generation],MATCH(Scan_6.9.2020689101112[[#This Row],[METRC]],[1]!MOM[METRC 2],0)),"")</f>
        <v>C29</v>
      </c>
    </row>
    <row r="27" spans="1:12" x14ac:dyDescent="0.25">
      <c r="A27" s="13" t="s">
        <v>8351</v>
      </c>
      <c r="B27" s="18" t="s">
        <v>228</v>
      </c>
      <c r="C27" s="18" t="s">
        <v>229</v>
      </c>
      <c r="D27" s="18" t="s">
        <v>2834</v>
      </c>
      <c r="E27" s="21">
        <v>44096</v>
      </c>
      <c r="F27" s="80" t="s">
        <v>520</v>
      </c>
      <c r="G27" s="18" t="s">
        <v>538</v>
      </c>
      <c r="H27" s="24" t="s">
        <v>2631</v>
      </c>
      <c r="I27" s="18" t="s">
        <v>2632</v>
      </c>
      <c r="J27" s="24" t="s">
        <v>2631</v>
      </c>
      <c r="K27" s="124" t="s">
        <v>8243</v>
      </c>
      <c r="L27" s="124" t="str">
        <f>_xlfn.IFNA(INDEX([1]!MOM[Generation],MATCH(Scan_6.9.2020689101112[[#This Row],[METRC]],[1]!MOM[METRC 2],0)),"")</f>
        <v>C26</v>
      </c>
    </row>
    <row r="28" spans="1:12" x14ac:dyDescent="0.25">
      <c r="A28" s="13" t="s">
        <v>8353</v>
      </c>
      <c r="B28" s="18" t="s">
        <v>997</v>
      </c>
      <c r="C28" s="18" t="s">
        <v>62</v>
      </c>
      <c r="D28" s="18" t="s">
        <v>7390</v>
      </c>
      <c r="E28" s="21">
        <v>44096</v>
      </c>
      <c r="F28" s="80" t="s">
        <v>520</v>
      </c>
      <c r="G28" s="18" t="s">
        <v>538</v>
      </c>
      <c r="H28" s="24" t="s">
        <v>2631</v>
      </c>
      <c r="I28" s="18" t="s">
        <v>2683</v>
      </c>
      <c r="J28" s="24" t="s">
        <v>2631</v>
      </c>
      <c r="K28" s="124" t="s">
        <v>8243</v>
      </c>
      <c r="L28" s="124" t="str">
        <f>_xlfn.IFNA(INDEX([1]!MOM[Generation],MATCH(Scan_6.9.2020689101112[[#This Row],[METRC]],[1]!MOM[METRC 2],0)),"")</f>
        <v>C28</v>
      </c>
    </row>
    <row r="29" spans="1:12" x14ac:dyDescent="0.25">
      <c r="A29" s="13" t="s">
        <v>8354</v>
      </c>
      <c r="B29" s="18" t="s">
        <v>162</v>
      </c>
      <c r="C29" s="18" t="s">
        <v>2667</v>
      </c>
      <c r="D29" s="18" t="s">
        <v>2765</v>
      </c>
      <c r="E29" s="21">
        <v>44096</v>
      </c>
      <c r="F29" s="80" t="s">
        <v>520</v>
      </c>
      <c r="G29" s="18" t="s">
        <v>538</v>
      </c>
      <c r="H29" s="24" t="s">
        <v>2631</v>
      </c>
      <c r="I29" s="18" t="s">
        <v>2661</v>
      </c>
      <c r="J29" s="24" t="s">
        <v>2631</v>
      </c>
      <c r="K29" s="124" t="s">
        <v>8243</v>
      </c>
      <c r="L29" s="124" t="str">
        <f>_xlfn.IFNA(INDEX([1]!MOM[Generation],MATCH(Scan_6.9.2020689101112[[#This Row],[METRC]],[1]!MOM[METRC 2],0)),"")</f>
        <v/>
      </c>
    </row>
    <row r="30" spans="1:12" x14ac:dyDescent="0.25">
      <c r="A30" s="91" t="s">
        <v>8355</v>
      </c>
      <c r="B30" s="18" t="s">
        <v>6553</v>
      </c>
      <c r="C30" s="18" t="s">
        <v>2645</v>
      </c>
      <c r="D30" s="18" t="s">
        <v>7452</v>
      </c>
      <c r="E30" s="21">
        <v>44096</v>
      </c>
      <c r="F30" s="80" t="s">
        <v>520</v>
      </c>
      <c r="G30" s="18" t="s">
        <v>538</v>
      </c>
      <c r="H30" s="24" t="s">
        <v>2631</v>
      </c>
      <c r="I30" s="18" t="s">
        <v>2647</v>
      </c>
      <c r="J30" s="24" t="s">
        <v>2631</v>
      </c>
      <c r="K30" s="124" t="s">
        <v>8243</v>
      </c>
      <c r="L30" s="124" t="str">
        <f>_xlfn.IFNA(INDEX([1]!MOM[Generation],MATCH(Scan_6.9.2020689101112[[#This Row],[METRC]],[1]!MOM[METRC 2],0)),"")</f>
        <v/>
      </c>
    </row>
    <row r="31" spans="1:12" x14ac:dyDescent="0.25">
      <c r="A31" s="91" t="s">
        <v>8356</v>
      </c>
      <c r="B31" s="18" t="s">
        <v>5025</v>
      </c>
      <c r="C31" s="18" t="s">
        <v>7349</v>
      </c>
      <c r="D31" s="18" t="s">
        <v>7350</v>
      </c>
      <c r="E31" s="21">
        <v>44096</v>
      </c>
      <c r="F31" s="80" t="s">
        <v>520</v>
      </c>
      <c r="G31" s="18" t="s">
        <v>538</v>
      </c>
      <c r="H31" s="24" t="s">
        <v>2631</v>
      </c>
      <c r="I31" s="18" t="s">
        <v>7336</v>
      </c>
      <c r="J31" s="24" t="s">
        <v>2631</v>
      </c>
      <c r="K31" s="124" t="s">
        <v>8243</v>
      </c>
      <c r="L31" s="124" t="str">
        <f>_xlfn.IFNA(INDEX([1]!MOM[Generation],MATCH(Scan_6.9.2020689101112[[#This Row],[METRC]],[1]!MOM[METRC 2],0)),"")</f>
        <v>S08</v>
      </c>
    </row>
    <row r="32" spans="1:12" x14ac:dyDescent="0.25">
      <c r="A32" s="91" t="s">
        <v>8357</v>
      </c>
      <c r="B32" s="18" t="s">
        <v>903</v>
      </c>
      <c r="C32" s="18" t="s">
        <v>2679</v>
      </c>
      <c r="D32" s="18" t="s">
        <v>7385</v>
      </c>
      <c r="E32" s="21">
        <v>44096</v>
      </c>
      <c r="F32" s="80" t="s">
        <v>520</v>
      </c>
      <c r="G32" s="18" t="s">
        <v>538</v>
      </c>
      <c r="H32" s="24" t="s">
        <v>2631</v>
      </c>
      <c r="I32" s="18" t="s">
        <v>545</v>
      </c>
      <c r="J32" s="24" t="s">
        <v>2631</v>
      </c>
      <c r="K32" s="124" t="s">
        <v>8243</v>
      </c>
      <c r="L32" s="124" t="str">
        <f>_xlfn.IFNA(INDEX([1]!MOM[Generation],MATCH(Scan_6.9.2020689101112[[#This Row],[METRC]],[1]!MOM[METRC 2],0)),"")</f>
        <v>C28</v>
      </c>
    </row>
    <row r="33" spans="1:12" x14ac:dyDescent="0.25">
      <c r="A33" s="13" t="s">
        <v>8358</v>
      </c>
      <c r="B33" s="91" t="s">
        <v>208</v>
      </c>
      <c r="C33" s="18" t="s">
        <v>2794</v>
      </c>
      <c r="D33" s="91" t="s">
        <v>2795</v>
      </c>
      <c r="E33" s="21">
        <v>44096</v>
      </c>
      <c r="F33" s="6" t="s">
        <v>519</v>
      </c>
      <c r="G33" s="18" t="s">
        <v>538</v>
      </c>
      <c r="H33" s="24" t="s">
        <v>2631</v>
      </c>
      <c r="I33" s="18" t="s">
        <v>2793</v>
      </c>
      <c r="J33" s="24" t="s">
        <v>2631</v>
      </c>
      <c r="K33" s="124" t="s">
        <v>8243</v>
      </c>
      <c r="L33" s="124" t="str">
        <f>_xlfn.IFNA(INDEX([1]!MOM[Generation],MATCH(Scan_6.9.2020689101112[[#This Row],[METRC]],[1]!MOM[METRC 2],0)),"")</f>
        <v/>
      </c>
    </row>
    <row r="34" spans="1:12" x14ac:dyDescent="0.25">
      <c r="A34" s="13" t="s">
        <v>8359</v>
      </c>
      <c r="B34" s="91" t="s">
        <v>159</v>
      </c>
      <c r="C34" s="18" t="s">
        <v>2659</v>
      </c>
      <c r="D34" s="91" t="s">
        <v>2763</v>
      </c>
      <c r="E34" s="21">
        <v>44096</v>
      </c>
      <c r="F34" s="6" t="s">
        <v>519</v>
      </c>
      <c r="G34" s="18" t="s">
        <v>538</v>
      </c>
      <c r="H34" s="24" t="s">
        <v>2631</v>
      </c>
      <c r="I34" s="18" t="s">
        <v>2661</v>
      </c>
      <c r="J34" s="24" t="s">
        <v>2631</v>
      </c>
      <c r="K34" s="124" t="s">
        <v>8243</v>
      </c>
      <c r="L34" s="124" t="str">
        <f>_xlfn.IFNA(INDEX([1]!MOM[Generation],MATCH(Scan_6.9.2020689101112[[#This Row],[METRC]],[1]!MOM[METRC 2],0)),"")</f>
        <v/>
      </c>
    </row>
    <row r="35" spans="1:12" x14ac:dyDescent="0.25">
      <c r="A35" s="13" t="s">
        <v>8360</v>
      </c>
      <c r="B35" s="91" t="s">
        <v>235</v>
      </c>
      <c r="C35" s="18" t="s">
        <v>2639</v>
      </c>
      <c r="D35" s="91" t="s">
        <v>2840</v>
      </c>
      <c r="E35" s="21">
        <v>44096</v>
      </c>
      <c r="F35" s="6" t="s">
        <v>519</v>
      </c>
      <c r="G35" s="18" t="s">
        <v>538</v>
      </c>
      <c r="H35" s="24" t="s">
        <v>2631</v>
      </c>
      <c r="I35" s="18" t="s">
        <v>2641</v>
      </c>
      <c r="J35" s="24" t="s">
        <v>2631</v>
      </c>
      <c r="K35" s="124" t="s">
        <v>8243</v>
      </c>
      <c r="L35" s="124" t="str">
        <f>_xlfn.IFNA(INDEX([1]!MOM[Generation],MATCH(Scan_6.9.2020689101112[[#This Row],[METRC]],[1]!MOM[METRC 2],0)),"")</f>
        <v>C26</v>
      </c>
    </row>
    <row r="36" spans="1:12" x14ac:dyDescent="0.25">
      <c r="A36" s="13" t="s">
        <v>8361</v>
      </c>
      <c r="B36" s="91" t="s">
        <v>5429</v>
      </c>
      <c r="C36" s="18" t="s">
        <v>229</v>
      </c>
      <c r="D36" s="91" t="s">
        <v>7446</v>
      </c>
      <c r="E36" s="21">
        <v>44096</v>
      </c>
      <c r="F36" s="26" t="s">
        <v>519</v>
      </c>
      <c r="G36" s="18" t="s">
        <v>538</v>
      </c>
      <c r="H36" s="24" t="s">
        <v>2631</v>
      </c>
      <c r="I36" s="18" t="s">
        <v>2632</v>
      </c>
      <c r="J36" s="24" t="s">
        <v>2631</v>
      </c>
      <c r="K36" s="124" t="s">
        <v>8243</v>
      </c>
      <c r="L36" s="124" t="str">
        <f>_xlfn.IFNA(INDEX([1]!MOM[Generation],MATCH(Scan_6.9.2020689101112[[#This Row],[METRC]],[1]!MOM[METRC 2],0)),"")</f>
        <v>C29</v>
      </c>
    </row>
    <row r="37" spans="1:12" x14ac:dyDescent="0.25">
      <c r="A37" s="13" t="s">
        <v>8362</v>
      </c>
      <c r="B37" s="91" t="s">
        <v>5725</v>
      </c>
      <c r="C37" s="18" t="s">
        <v>2676</v>
      </c>
      <c r="D37" s="91" t="s">
        <v>7499</v>
      </c>
      <c r="E37" s="21">
        <v>44096</v>
      </c>
      <c r="F37" s="26" t="s">
        <v>519</v>
      </c>
      <c r="G37" s="18" t="s">
        <v>538</v>
      </c>
      <c r="H37" s="24" t="s">
        <v>2631</v>
      </c>
      <c r="I37" s="18" t="s">
        <v>2678</v>
      </c>
      <c r="J37" s="24" t="s">
        <v>2631</v>
      </c>
      <c r="K37" s="124" t="s">
        <v>8243</v>
      </c>
      <c r="L37" s="124" t="str">
        <f>_xlfn.IFNA(INDEX([1]!MOM[Generation],MATCH(Scan_6.9.2020689101112[[#This Row],[METRC]],[1]!MOM[METRC 2],0)),"")</f>
        <v>C29</v>
      </c>
    </row>
    <row r="38" spans="1:12" x14ac:dyDescent="0.25">
      <c r="A38" s="13" t="s">
        <v>8363</v>
      </c>
      <c r="B38" s="91" t="s">
        <v>7017</v>
      </c>
      <c r="C38" s="18" t="s">
        <v>117</v>
      </c>
      <c r="D38" s="91" t="s">
        <v>7451</v>
      </c>
      <c r="E38" s="21">
        <v>44096</v>
      </c>
      <c r="F38" s="26" t="s">
        <v>519</v>
      </c>
      <c r="G38" s="18" t="s">
        <v>538</v>
      </c>
      <c r="H38" s="24" t="s">
        <v>2631</v>
      </c>
      <c r="I38" s="18" t="s">
        <v>2697</v>
      </c>
      <c r="J38" s="24" t="s">
        <v>2631</v>
      </c>
      <c r="K38" s="124" t="s">
        <v>8243</v>
      </c>
      <c r="L38" s="124" t="str">
        <f>_xlfn.IFNA(INDEX([1]!MOM[Generation],MATCH(Scan_6.9.2020689101112[[#This Row],[METRC]],[1]!MOM[METRC 2],0)),"")</f>
        <v>C29</v>
      </c>
    </row>
    <row r="39" spans="1:12" x14ac:dyDescent="0.25">
      <c r="A39" s="13" t="s">
        <v>8364</v>
      </c>
      <c r="B39" s="91" t="s">
        <v>5037</v>
      </c>
      <c r="C39" s="18" t="s">
        <v>7360</v>
      </c>
      <c r="D39" s="91" t="s">
        <v>7361</v>
      </c>
      <c r="E39" s="21">
        <v>44096</v>
      </c>
      <c r="F39" s="26" t="s">
        <v>519</v>
      </c>
      <c r="G39" s="18" t="s">
        <v>538</v>
      </c>
      <c r="H39" s="24" t="s">
        <v>2631</v>
      </c>
      <c r="I39" s="18" t="s">
        <v>7333</v>
      </c>
      <c r="J39" s="24" t="s">
        <v>2631</v>
      </c>
      <c r="K39" s="124" t="s">
        <v>8243</v>
      </c>
      <c r="L39" s="124" t="str">
        <f>_xlfn.IFNA(INDEX([1]!MOM[Generation],MATCH(Scan_6.9.2020689101112[[#This Row],[METRC]],[1]!MOM[METRC 2],0)),"")</f>
        <v>S08</v>
      </c>
    </row>
    <row r="40" spans="1:12" x14ac:dyDescent="0.25">
      <c r="A40" s="13" t="s">
        <v>8365</v>
      </c>
      <c r="B40" s="91" t="s">
        <v>169</v>
      </c>
      <c r="C40" s="18" t="s">
        <v>2636</v>
      </c>
      <c r="D40" s="91" t="s">
        <v>2770</v>
      </c>
      <c r="E40" s="21">
        <v>44096</v>
      </c>
      <c r="F40" s="6" t="s">
        <v>519</v>
      </c>
      <c r="G40" s="18" t="s">
        <v>538</v>
      </c>
      <c r="H40" s="24" t="s">
        <v>2631</v>
      </c>
      <c r="I40" s="18" t="s">
        <v>2638</v>
      </c>
      <c r="J40" s="24" t="s">
        <v>2631</v>
      </c>
      <c r="K40" s="124" t="s">
        <v>8243</v>
      </c>
      <c r="L40" s="124" t="str">
        <f>_xlfn.IFNA(INDEX([1]!MOM[Generation],MATCH(Scan_6.9.2020689101112[[#This Row],[METRC]],[1]!MOM[METRC 2],0)),"")</f>
        <v/>
      </c>
    </row>
    <row r="41" spans="1:12" x14ac:dyDescent="0.25">
      <c r="A41" s="13" t="s">
        <v>8366</v>
      </c>
      <c r="B41" s="91" t="s">
        <v>5030</v>
      </c>
      <c r="C41" s="18" t="s">
        <v>7347</v>
      </c>
      <c r="D41" s="91" t="s">
        <v>7348</v>
      </c>
      <c r="E41" s="21">
        <v>44096</v>
      </c>
      <c r="F41" s="26" t="s">
        <v>519</v>
      </c>
      <c r="G41" s="18" t="s">
        <v>538</v>
      </c>
      <c r="H41" s="24" t="s">
        <v>2631</v>
      </c>
      <c r="I41" s="18" t="s">
        <v>7336</v>
      </c>
      <c r="J41" s="24" t="s">
        <v>2631</v>
      </c>
      <c r="K41" s="124" t="s">
        <v>8243</v>
      </c>
      <c r="L41" s="124" t="str">
        <f>_xlfn.IFNA(INDEX([1]!MOM[Generation],MATCH(Scan_6.9.2020689101112[[#This Row],[METRC]],[1]!MOM[METRC 2],0)),"")</f>
        <v>S08</v>
      </c>
    </row>
    <row r="42" spans="1:12" x14ac:dyDescent="0.25">
      <c r="A42" s="13" t="s">
        <v>8367</v>
      </c>
      <c r="B42" s="91" t="s">
        <v>198</v>
      </c>
      <c r="C42" s="18" t="s">
        <v>283</v>
      </c>
      <c r="D42" s="91" t="s">
        <v>2787</v>
      </c>
      <c r="E42" s="21">
        <v>44096</v>
      </c>
      <c r="F42" s="6" t="s">
        <v>519</v>
      </c>
      <c r="G42" s="18" t="s">
        <v>538</v>
      </c>
      <c r="H42" s="24" t="s">
        <v>2631</v>
      </c>
      <c r="I42" s="18" t="s">
        <v>2697</v>
      </c>
      <c r="J42" s="24" t="s">
        <v>2631</v>
      </c>
      <c r="K42" s="124" t="s">
        <v>8243</v>
      </c>
      <c r="L42" s="124" t="str">
        <f>_xlfn.IFNA(INDEX([1]!MOM[Generation],MATCH(Scan_6.9.2020689101112[[#This Row],[METRC]],[1]!MOM[METRC 2],0)),"")</f>
        <v>C27</v>
      </c>
    </row>
    <row r="43" spans="1:12" x14ac:dyDescent="0.25">
      <c r="A43" s="91" t="s">
        <v>8368</v>
      </c>
      <c r="B43" s="18" t="s">
        <v>154</v>
      </c>
      <c r="C43" s="18" t="s">
        <v>2659</v>
      </c>
      <c r="D43" s="18" t="s">
        <v>2760</v>
      </c>
      <c r="E43" s="21">
        <v>44096</v>
      </c>
      <c r="F43" s="80" t="s">
        <v>520</v>
      </c>
      <c r="G43" s="18" t="s">
        <v>538</v>
      </c>
      <c r="H43" s="24" t="s">
        <v>2631</v>
      </c>
      <c r="I43" s="18" t="s">
        <v>2661</v>
      </c>
      <c r="J43" s="24" t="s">
        <v>2631</v>
      </c>
      <c r="K43" s="124" t="s">
        <v>8243</v>
      </c>
      <c r="L43" s="124" t="str">
        <f>_xlfn.IFNA(INDEX([1]!MOM[Generation],MATCH(Scan_6.9.2020689101112[[#This Row],[METRC]],[1]!MOM[METRC 2],0)),"")</f>
        <v/>
      </c>
    </row>
    <row r="44" spans="1:12" x14ac:dyDescent="0.25">
      <c r="A44" s="91" t="s">
        <v>8369</v>
      </c>
      <c r="B44" s="18" t="s">
        <v>171</v>
      </c>
      <c r="C44" s="18" t="s">
        <v>2715</v>
      </c>
      <c r="D44" s="18" t="s">
        <v>2771</v>
      </c>
      <c r="E44" s="21">
        <v>44096</v>
      </c>
      <c r="F44" s="80" t="s">
        <v>520</v>
      </c>
      <c r="G44" s="18" t="s">
        <v>538</v>
      </c>
      <c r="H44" s="24" t="s">
        <v>2631</v>
      </c>
      <c r="I44" s="18" t="s">
        <v>2641</v>
      </c>
      <c r="J44" s="24" t="s">
        <v>2631</v>
      </c>
      <c r="K44" s="124" t="s">
        <v>8243</v>
      </c>
      <c r="L44" s="124" t="str">
        <f>_xlfn.IFNA(INDEX([1]!MOM[Generation],MATCH(Scan_6.9.2020689101112[[#This Row],[METRC]],[1]!MOM[METRC 2],0)),"")</f>
        <v/>
      </c>
    </row>
    <row r="45" spans="1:12" x14ac:dyDescent="0.25">
      <c r="A45" s="91" t="s">
        <v>8370</v>
      </c>
      <c r="B45" s="18" t="s">
        <v>153</v>
      </c>
      <c r="C45" s="18" t="s">
        <v>2629</v>
      </c>
      <c r="D45" s="18" t="s">
        <v>2759</v>
      </c>
      <c r="E45" s="21">
        <v>44096</v>
      </c>
      <c r="F45" s="80" t="s">
        <v>520</v>
      </c>
      <c r="G45" s="18" t="s">
        <v>538</v>
      </c>
      <c r="H45" s="24" t="s">
        <v>2631</v>
      </c>
      <c r="I45" s="18" t="s">
        <v>2632</v>
      </c>
      <c r="J45" s="24" t="s">
        <v>2631</v>
      </c>
      <c r="K45" s="124" t="s">
        <v>8243</v>
      </c>
      <c r="L45" s="124" t="str">
        <f>_xlfn.IFNA(INDEX([1]!MOM[Generation],MATCH(Scan_6.9.2020689101112[[#This Row],[METRC]],[1]!MOM[METRC 2],0)),"")</f>
        <v/>
      </c>
    </row>
    <row r="46" spans="1:12" x14ac:dyDescent="0.25">
      <c r="A46" s="91" t="s">
        <v>8371</v>
      </c>
      <c r="B46" s="18" t="s">
        <v>231</v>
      </c>
      <c r="C46" s="18" t="s">
        <v>2639</v>
      </c>
      <c r="D46" s="18" t="s">
        <v>2837</v>
      </c>
      <c r="E46" s="21">
        <v>44096</v>
      </c>
      <c r="F46" s="80" t="s">
        <v>520</v>
      </c>
      <c r="G46" s="18" t="s">
        <v>538</v>
      </c>
      <c r="H46" s="24" t="s">
        <v>2631</v>
      </c>
      <c r="I46" s="18" t="s">
        <v>2641</v>
      </c>
      <c r="J46" s="24" t="s">
        <v>2631</v>
      </c>
      <c r="K46" s="124" t="s">
        <v>8243</v>
      </c>
      <c r="L46" s="124" t="str">
        <f>_xlfn.IFNA(INDEX([1]!MOM[Generation],MATCH(Scan_6.9.2020689101112[[#This Row],[METRC]],[1]!MOM[METRC 2],0)),"")</f>
        <v/>
      </c>
    </row>
    <row r="47" spans="1:12" x14ac:dyDescent="0.25">
      <c r="A47" s="91" t="s">
        <v>8373</v>
      </c>
      <c r="B47" s="18" t="s">
        <v>262</v>
      </c>
      <c r="C47" s="18" t="s">
        <v>229</v>
      </c>
      <c r="D47" s="18" t="s">
        <v>2875</v>
      </c>
      <c r="E47" s="21">
        <v>44096</v>
      </c>
      <c r="F47" s="80" t="s">
        <v>520</v>
      </c>
      <c r="G47" s="18" t="s">
        <v>538</v>
      </c>
      <c r="H47" s="24" t="s">
        <v>2631</v>
      </c>
      <c r="I47" s="18" t="s">
        <v>2632</v>
      </c>
      <c r="J47" s="24" t="s">
        <v>2631</v>
      </c>
      <c r="K47" s="124" t="s">
        <v>8243</v>
      </c>
      <c r="L47" s="124" t="str">
        <f>_xlfn.IFNA(INDEX([1]!MOM[Generation],MATCH(Scan_6.9.2020689101112[[#This Row],[METRC]],[1]!MOM[METRC 2],0)),"")</f>
        <v>C26</v>
      </c>
    </row>
    <row r="48" spans="1:12" x14ac:dyDescent="0.25">
      <c r="A48" s="91" t="s">
        <v>8374</v>
      </c>
      <c r="B48" s="18" t="s">
        <v>160</v>
      </c>
      <c r="C48" s="18" t="s">
        <v>117</v>
      </c>
      <c r="D48" s="18" t="s">
        <v>2764</v>
      </c>
      <c r="E48" s="21">
        <v>44096</v>
      </c>
      <c r="F48" s="80" t="s">
        <v>520</v>
      </c>
      <c r="G48" s="18" t="s">
        <v>538</v>
      </c>
      <c r="H48" s="24" t="s">
        <v>2631</v>
      </c>
      <c r="I48" s="18" t="s">
        <v>2697</v>
      </c>
      <c r="J48" s="24" t="s">
        <v>2631</v>
      </c>
      <c r="K48" s="124" t="s">
        <v>8243</v>
      </c>
      <c r="L48" s="124" t="str">
        <f>_xlfn.IFNA(INDEX([1]!MOM[Generation],MATCH(Scan_6.9.2020689101112[[#This Row],[METRC]],[1]!MOM[METRC 2],0)),"")</f>
        <v>C27</v>
      </c>
    </row>
    <row r="49" spans="1:12" x14ac:dyDescent="0.25">
      <c r="A49" s="91" t="s">
        <v>8375</v>
      </c>
      <c r="B49" s="18" t="s">
        <v>5034</v>
      </c>
      <c r="C49" s="18" t="s">
        <v>7326</v>
      </c>
      <c r="D49" s="18" t="s">
        <v>7357</v>
      </c>
      <c r="E49" s="21">
        <v>44096</v>
      </c>
      <c r="F49" s="80" t="s">
        <v>520</v>
      </c>
      <c r="G49" s="18" t="s">
        <v>538</v>
      </c>
      <c r="H49" s="24" t="s">
        <v>2631</v>
      </c>
      <c r="I49" s="18" t="s">
        <v>7333</v>
      </c>
      <c r="J49" s="24" t="s">
        <v>2631</v>
      </c>
      <c r="K49" s="124" t="s">
        <v>8243</v>
      </c>
      <c r="L49" s="124" t="str">
        <f>_xlfn.IFNA(INDEX([1]!MOM[Generation],MATCH(Scan_6.9.2020689101112[[#This Row],[METRC]],[1]!MOM[METRC 2],0)),"")</f>
        <v>S08</v>
      </c>
    </row>
    <row r="50" spans="1:12" x14ac:dyDescent="0.25">
      <c r="A50" s="91" t="s">
        <v>8376</v>
      </c>
      <c r="B50" s="18" t="s">
        <v>5031</v>
      </c>
      <c r="C50" s="18" t="s">
        <v>7358</v>
      </c>
      <c r="D50" s="18" t="s">
        <v>7359</v>
      </c>
      <c r="E50" s="21">
        <v>44096</v>
      </c>
      <c r="F50" s="80" t="s">
        <v>520</v>
      </c>
      <c r="G50" s="18" t="s">
        <v>538</v>
      </c>
      <c r="H50" s="24" t="s">
        <v>2631</v>
      </c>
      <c r="I50" s="18" t="s">
        <v>7336</v>
      </c>
      <c r="J50" s="24" t="s">
        <v>2631</v>
      </c>
      <c r="K50" s="124" t="s">
        <v>8243</v>
      </c>
      <c r="L50" s="124" t="str">
        <f>_xlfn.IFNA(INDEX([1]!MOM[Generation],MATCH(Scan_6.9.2020689101112[[#This Row],[METRC]],[1]!MOM[METRC 2],0)),"")</f>
        <v>S08</v>
      </c>
    </row>
    <row r="51" spans="1:12" x14ac:dyDescent="0.25">
      <c r="A51" s="91" t="s">
        <v>8377</v>
      </c>
      <c r="B51" s="18" t="s">
        <v>200</v>
      </c>
      <c r="C51" s="18" t="s">
        <v>2649</v>
      </c>
      <c r="D51" s="18" t="s">
        <v>2788</v>
      </c>
      <c r="E51" s="21">
        <v>44096</v>
      </c>
      <c r="F51" s="80" t="s">
        <v>520</v>
      </c>
      <c r="G51" s="18" t="s">
        <v>538</v>
      </c>
      <c r="H51" s="24" t="s">
        <v>2631</v>
      </c>
      <c r="I51" s="18" t="s">
        <v>2650</v>
      </c>
      <c r="J51" s="24" t="s">
        <v>2631</v>
      </c>
      <c r="K51" s="124" t="s">
        <v>8243</v>
      </c>
      <c r="L51" s="124" t="str">
        <f>_xlfn.IFNA(INDEX([1]!MOM[Generation],MATCH(Scan_6.9.2020689101112[[#This Row],[METRC]],[1]!MOM[METRC 2],0)),"")</f>
        <v>C27</v>
      </c>
    </row>
    <row r="52" spans="1:12" x14ac:dyDescent="0.25">
      <c r="A52" s="91" t="s">
        <v>8378</v>
      </c>
      <c r="B52" s="18" t="s">
        <v>6875</v>
      </c>
      <c r="C52" s="18" t="s">
        <v>283</v>
      </c>
      <c r="D52" s="18" t="s">
        <v>7456</v>
      </c>
      <c r="E52" s="21">
        <v>44096</v>
      </c>
      <c r="F52" s="80" t="s">
        <v>520</v>
      </c>
      <c r="G52" s="18" t="s">
        <v>538</v>
      </c>
      <c r="H52" s="24" t="s">
        <v>2631</v>
      </c>
      <c r="I52" s="18" t="s">
        <v>2697</v>
      </c>
      <c r="J52" s="24" t="s">
        <v>2631</v>
      </c>
      <c r="K52" s="124" t="s">
        <v>8243</v>
      </c>
      <c r="L52" s="124" t="str">
        <f>_xlfn.IFNA(INDEX([1]!MOM[Generation],MATCH(Scan_6.9.2020689101112[[#This Row],[METRC]],[1]!MOM[METRC 2],0)),"")</f>
        <v>C29</v>
      </c>
    </row>
    <row r="53" spans="1:12" x14ac:dyDescent="0.25">
      <c r="A53" s="91" t="s">
        <v>8379</v>
      </c>
      <c r="B53" s="18" t="s">
        <v>2541</v>
      </c>
      <c r="C53" s="18" t="s">
        <v>2649</v>
      </c>
      <c r="D53" s="18" t="s">
        <v>7392</v>
      </c>
      <c r="E53" s="21">
        <v>44096</v>
      </c>
      <c r="F53" s="80" t="s">
        <v>520</v>
      </c>
      <c r="G53" s="18" t="s">
        <v>538</v>
      </c>
      <c r="H53" s="24" t="s">
        <v>2631</v>
      </c>
      <c r="I53" s="18" t="s">
        <v>2650</v>
      </c>
      <c r="J53" s="24" t="s">
        <v>2631</v>
      </c>
      <c r="K53" s="124" t="s">
        <v>8243</v>
      </c>
      <c r="L53" s="124" t="str">
        <f>_xlfn.IFNA(INDEX([1]!MOM[Generation],MATCH(Scan_6.9.2020689101112[[#This Row],[METRC]],[1]!MOM[METRC 2],0)),"")</f>
        <v>C28</v>
      </c>
    </row>
    <row r="54" spans="1:12" x14ac:dyDescent="0.25">
      <c r="A54" s="91" t="s">
        <v>8380</v>
      </c>
      <c r="B54" s="18" t="s">
        <v>167</v>
      </c>
      <c r="C54" s="18" t="s">
        <v>2667</v>
      </c>
      <c r="D54" s="18" t="s">
        <v>2768</v>
      </c>
      <c r="E54" s="21">
        <v>44096</v>
      </c>
      <c r="F54" s="80" t="s">
        <v>520</v>
      </c>
      <c r="G54" s="18" t="s">
        <v>538</v>
      </c>
      <c r="H54" s="24" t="s">
        <v>2631</v>
      </c>
      <c r="I54" s="18" t="s">
        <v>2661</v>
      </c>
      <c r="J54" s="24" t="s">
        <v>2631</v>
      </c>
      <c r="K54" s="124" t="s">
        <v>8243</v>
      </c>
      <c r="L54" s="124" t="str">
        <f>_xlfn.IFNA(INDEX([1]!MOM[Generation],MATCH(Scan_6.9.2020689101112[[#This Row],[METRC]],[1]!MOM[METRC 2],0)),"")</f>
        <v/>
      </c>
    </row>
    <row r="55" spans="1:12" x14ac:dyDescent="0.25">
      <c r="A55" s="91" t="s">
        <v>8381</v>
      </c>
      <c r="B55" s="18" t="s">
        <v>5560</v>
      </c>
      <c r="C55" s="18" t="s">
        <v>2679</v>
      </c>
      <c r="D55" s="18" t="s">
        <v>7458</v>
      </c>
      <c r="E55" s="21">
        <v>44096</v>
      </c>
      <c r="F55" s="80" t="s">
        <v>520</v>
      </c>
      <c r="G55" s="18" t="s">
        <v>538</v>
      </c>
      <c r="H55" s="24" t="s">
        <v>2631</v>
      </c>
      <c r="I55" s="18" t="s">
        <v>545</v>
      </c>
      <c r="J55" s="24" t="s">
        <v>2631</v>
      </c>
      <c r="K55" s="124" t="s">
        <v>8243</v>
      </c>
      <c r="L55" s="124" t="str">
        <f>_xlfn.IFNA(INDEX([1]!MOM[Generation],MATCH(Scan_6.9.2020689101112[[#This Row],[METRC]],[1]!MOM[METRC 2],0)),"")</f>
        <v>C29</v>
      </c>
    </row>
    <row r="56" spans="1:12" x14ac:dyDescent="0.25">
      <c r="A56" s="91" t="s">
        <v>8382</v>
      </c>
      <c r="B56" s="18" t="s">
        <v>6550</v>
      </c>
      <c r="C56" s="18" t="s">
        <v>2645</v>
      </c>
      <c r="D56" s="18" t="s">
        <v>7497</v>
      </c>
      <c r="E56" s="21">
        <v>44096</v>
      </c>
      <c r="F56" s="80" t="s">
        <v>520</v>
      </c>
      <c r="G56" s="18" t="s">
        <v>538</v>
      </c>
      <c r="H56" s="24" t="s">
        <v>2631</v>
      </c>
      <c r="I56" s="18" t="s">
        <v>2647</v>
      </c>
      <c r="J56" s="24" t="s">
        <v>2631</v>
      </c>
      <c r="K56" s="124" t="s">
        <v>8243</v>
      </c>
      <c r="L56" s="124" t="str">
        <f>_xlfn.IFNA(INDEX([1]!MOM[Generation],MATCH(Scan_6.9.2020689101112[[#This Row],[METRC]],[1]!MOM[METRC 2],0)),"")</f>
        <v/>
      </c>
    </row>
    <row r="57" spans="1:12" x14ac:dyDescent="0.25">
      <c r="A57" s="91" t="s">
        <v>8383</v>
      </c>
      <c r="B57" s="18" t="s">
        <v>2572</v>
      </c>
      <c r="C57" s="18" t="s">
        <v>2649</v>
      </c>
      <c r="D57" s="18" t="s">
        <v>7388</v>
      </c>
      <c r="E57" s="21">
        <v>44096</v>
      </c>
      <c r="F57" s="80" t="s">
        <v>520</v>
      </c>
      <c r="G57" s="18" t="s">
        <v>538</v>
      </c>
      <c r="H57" s="24" t="s">
        <v>2631</v>
      </c>
      <c r="I57" s="18" t="s">
        <v>2650</v>
      </c>
      <c r="J57" s="24" t="s">
        <v>2631</v>
      </c>
      <c r="K57" s="124" t="s">
        <v>8243</v>
      </c>
      <c r="L57" s="124" t="str">
        <f>_xlfn.IFNA(INDEX([1]!MOM[Generation],MATCH(Scan_6.9.2020689101112[[#This Row],[METRC]],[1]!MOM[METRC 2],0)),"")</f>
        <v>C28</v>
      </c>
    </row>
    <row r="58" spans="1:12" x14ac:dyDescent="0.25">
      <c r="A58" s="91" t="s">
        <v>8384</v>
      </c>
      <c r="B58" s="18" t="s">
        <v>912</v>
      </c>
      <c r="C58" s="18" t="s">
        <v>2679</v>
      </c>
      <c r="D58" s="18" t="s">
        <v>7387</v>
      </c>
      <c r="E58" s="21">
        <v>44096</v>
      </c>
      <c r="F58" s="80" t="s">
        <v>520</v>
      </c>
      <c r="G58" s="18" t="s">
        <v>538</v>
      </c>
      <c r="H58" s="24" t="s">
        <v>2631</v>
      </c>
      <c r="I58" s="18" t="s">
        <v>545</v>
      </c>
      <c r="J58" s="24" t="s">
        <v>2631</v>
      </c>
      <c r="K58" s="124" t="s">
        <v>8243</v>
      </c>
      <c r="L58" s="124" t="str">
        <f>_xlfn.IFNA(INDEX([1]!MOM[Generation],MATCH(Scan_6.9.2020689101112[[#This Row],[METRC]],[1]!MOM[METRC 2],0)),"")</f>
        <v>C28</v>
      </c>
    </row>
    <row r="59" spans="1:12" x14ac:dyDescent="0.25">
      <c r="A59" s="91" t="s">
        <v>8385</v>
      </c>
      <c r="B59" s="18" t="s">
        <v>7267</v>
      </c>
      <c r="C59" s="18" t="s">
        <v>2669</v>
      </c>
      <c r="D59" s="18" t="s">
        <v>7459</v>
      </c>
      <c r="E59" s="21">
        <v>44096</v>
      </c>
      <c r="F59" s="80" t="s">
        <v>520</v>
      </c>
      <c r="G59" s="18" t="s">
        <v>538</v>
      </c>
      <c r="H59" s="24" t="s">
        <v>2631</v>
      </c>
      <c r="I59" s="18" t="s">
        <v>2670</v>
      </c>
      <c r="J59" s="24" t="s">
        <v>2631</v>
      </c>
      <c r="K59" s="124" t="s">
        <v>8243</v>
      </c>
      <c r="L59" s="124" t="str">
        <f>_xlfn.IFNA(INDEX([1]!MOM[Generation],MATCH(Scan_6.9.2020689101112[[#This Row],[METRC]],[1]!MOM[METRC 2],0)),"")</f>
        <v/>
      </c>
    </row>
    <row r="60" spans="1:12" x14ac:dyDescent="0.25">
      <c r="A60" s="13" t="s">
        <v>8386</v>
      </c>
      <c r="B60" s="91" t="s">
        <v>5036</v>
      </c>
      <c r="C60" s="18" t="s">
        <v>7337</v>
      </c>
      <c r="D60" s="91" t="s">
        <v>7338</v>
      </c>
      <c r="E60" s="21">
        <v>44096</v>
      </c>
      <c r="F60" s="6" t="s">
        <v>519</v>
      </c>
      <c r="G60" s="18" t="s">
        <v>538</v>
      </c>
      <c r="H60" s="24" t="s">
        <v>2631</v>
      </c>
      <c r="I60" s="18" t="s">
        <v>7333</v>
      </c>
      <c r="J60" s="24" t="s">
        <v>2631</v>
      </c>
      <c r="K60" s="124" t="s">
        <v>8243</v>
      </c>
      <c r="L60" s="124" t="str">
        <f>_xlfn.IFNA(INDEX([1]!MOM[Generation],MATCH(Scan_6.9.2020689101112[[#This Row],[METRC]],[1]!MOM[METRC 2],0)),"")</f>
        <v>S08</v>
      </c>
    </row>
    <row r="61" spans="1:12" x14ac:dyDescent="0.25">
      <c r="A61" s="13" t="s">
        <v>8387</v>
      </c>
      <c r="B61" s="91" t="s">
        <v>180</v>
      </c>
      <c r="C61" s="18" t="s">
        <v>2715</v>
      </c>
      <c r="D61" s="91" t="s">
        <v>2776</v>
      </c>
      <c r="E61" s="21">
        <v>44096</v>
      </c>
      <c r="F61" s="6" t="s">
        <v>519</v>
      </c>
      <c r="G61" s="18" t="s">
        <v>538</v>
      </c>
      <c r="H61" s="24" t="s">
        <v>2631</v>
      </c>
      <c r="I61" s="18" t="s">
        <v>2641</v>
      </c>
      <c r="J61" s="24" t="s">
        <v>2631</v>
      </c>
      <c r="K61" s="124" t="s">
        <v>8243</v>
      </c>
      <c r="L61" s="124" t="str">
        <f>_xlfn.IFNA(INDEX([1]!MOM[Generation],MATCH(Scan_6.9.2020689101112[[#This Row],[METRC]],[1]!MOM[METRC 2],0)),"")</f>
        <v/>
      </c>
    </row>
    <row r="62" spans="1:12" x14ac:dyDescent="0.25">
      <c r="A62" s="13" t="s">
        <v>8388</v>
      </c>
      <c r="B62" s="91" t="s">
        <v>1732</v>
      </c>
      <c r="C62" s="18" t="s">
        <v>2659</v>
      </c>
      <c r="D62" s="91" t="s">
        <v>7381</v>
      </c>
      <c r="E62" s="21">
        <v>44096</v>
      </c>
      <c r="F62" s="26" t="s">
        <v>519</v>
      </c>
      <c r="G62" s="18" t="s">
        <v>538</v>
      </c>
      <c r="H62" s="24" t="s">
        <v>2631</v>
      </c>
      <c r="I62" s="18" t="s">
        <v>2661</v>
      </c>
      <c r="J62" s="24" t="s">
        <v>2631</v>
      </c>
      <c r="K62" s="124" t="s">
        <v>8243</v>
      </c>
      <c r="L62" s="124" t="str">
        <f>_xlfn.IFNA(INDEX([1]!MOM[Generation],MATCH(Scan_6.9.2020689101112[[#This Row],[METRC]],[1]!MOM[METRC 2],0)),"")</f>
        <v>C28</v>
      </c>
    </row>
    <row r="63" spans="1:12" x14ac:dyDescent="0.25">
      <c r="A63" s="13" t="s">
        <v>8389</v>
      </c>
      <c r="B63" s="91" t="s">
        <v>264</v>
      </c>
      <c r="C63" s="18" t="s">
        <v>229</v>
      </c>
      <c r="D63" s="91" t="s">
        <v>2876</v>
      </c>
      <c r="E63" s="21">
        <v>44096</v>
      </c>
      <c r="F63" s="26" t="s">
        <v>519</v>
      </c>
      <c r="G63" s="18" t="s">
        <v>538</v>
      </c>
      <c r="H63" s="24" t="s">
        <v>2631</v>
      </c>
      <c r="I63" s="18" t="s">
        <v>2632</v>
      </c>
      <c r="J63" s="24" t="s">
        <v>2631</v>
      </c>
      <c r="K63" s="124" t="s">
        <v>8243</v>
      </c>
      <c r="L63" s="124" t="str">
        <f>_xlfn.IFNA(INDEX([1]!MOM[Generation],MATCH(Scan_6.9.2020689101112[[#This Row],[METRC]],[1]!MOM[METRC 2],0)),"")</f>
        <v>C26</v>
      </c>
    </row>
    <row r="64" spans="1:12" x14ac:dyDescent="0.25">
      <c r="A64" s="13" t="s">
        <v>8390</v>
      </c>
      <c r="B64" s="91" t="s">
        <v>5041</v>
      </c>
      <c r="C64" s="18" t="s">
        <v>7341</v>
      </c>
      <c r="D64" s="91" t="s">
        <v>7342</v>
      </c>
      <c r="E64" s="21">
        <v>44096</v>
      </c>
      <c r="F64" s="6" t="s">
        <v>519</v>
      </c>
      <c r="G64" s="18" t="s">
        <v>538</v>
      </c>
      <c r="H64" s="24" t="s">
        <v>2631</v>
      </c>
      <c r="I64" s="18" t="s">
        <v>7333</v>
      </c>
      <c r="J64" s="24" t="s">
        <v>2631</v>
      </c>
      <c r="K64" s="124" t="s">
        <v>8243</v>
      </c>
      <c r="L64" s="124" t="str">
        <f>_xlfn.IFNA(INDEX([1]!MOM[Generation],MATCH(Scan_6.9.2020689101112[[#This Row],[METRC]],[1]!MOM[METRC 2],0)),"")</f>
        <v>S08</v>
      </c>
    </row>
    <row r="65" spans="1:12" x14ac:dyDescent="0.25">
      <c r="A65" s="13" t="s">
        <v>8391</v>
      </c>
      <c r="B65" s="91" t="s">
        <v>212</v>
      </c>
      <c r="C65" s="18" t="s">
        <v>7785</v>
      </c>
      <c r="D65" s="91" t="s">
        <v>7710</v>
      </c>
      <c r="E65" s="21">
        <v>44096</v>
      </c>
      <c r="F65" s="6" t="s">
        <v>519</v>
      </c>
      <c r="G65" s="18" t="s">
        <v>538</v>
      </c>
      <c r="H65" s="24" t="s">
        <v>2631</v>
      </c>
      <c r="I65" s="18" t="s">
        <v>2804</v>
      </c>
      <c r="J65" s="24" t="s">
        <v>2711</v>
      </c>
      <c r="K65" s="124" t="s">
        <v>8243</v>
      </c>
      <c r="L65" s="124" t="str">
        <f>_xlfn.IFNA(INDEX([1]!MOM[Generation],MATCH(Scan_6.9.2020689101112[[#This Row],[METRC]],[1]!MOM[METRC 2],0)),"")</f>
        <v/>
      </c>
    </row>
    <row r="66" spans="1:12" x14ac:dyDescent="0.25">
      <c r="A66" s="13" t="s">
        <v>8392</v>
      </c>
      <c r="B66" s="91" t="s">
        <v>193</v>
      </c>
      <c r="C66" s="18" t="s">
        <v>2649</v>
      </c>
      <c r="D66" s="91" t="s">
        <v>2784</v>
      </c>
      <c r="E66" s="21">
        <v>44096</v>
      </c>
      <c r="F66" s="6" t="s">
        <v>519</v>
      </c>
      <c r="G66" s="18" t="s">
        <v>538</v>
      </c>
      <c r="H66" s="24" t="s">
        <v>2631</v>
      </c>
      <c r="I66" s="18" t="s">
        <v>2650</v>
      </c>
      <c r="J66" s="24" t="s">
        <v>2631</v>
      </c>
      <c r="K66" s="124" t="s">
        <v>8243</v>
      </c>
      <c r="L66" s="124" t="str">
        <f>_xlfn.IFNA(INDEX([1]!MOM[Generation],MATCH(Scan_6.9.2020689101112[[#This Row],[METRC]],[1]!MOM[METRC 2],0)),"")</f>
        <v/>
      </c>
    </row>
    <row r="67" spans="1:12" x14ac:dyDescent="0.25">
      <c r="A67" s="13" t="s">
        <v>8393</v>
      </c>
      <c r="B67" s="91" t="s">
        <v>7529</v>
      </c>
      <c r="C67" s="18" t="s">
        <v>62</v>
      </c>
      <c r="D67" s="91" t="s">
        <v>7627</v>
      </c>
      <c r="E67" s="21">
        <v>44096</v>
      </c>
      <c r="F67" s="6" t="s">
        <v>519</v>
      </c>
      <c r="G67" s="18" t="s">
        <v>538</v>
      </c>
      <c r="H67" s="24" t="s">
        <v>2631</v>
      </c>
      <c r="I67" s="18" t="s">
        <v>2683</v>
      </c>
      <c r="J67" s="24" t="s">
        <v>2631</v>
      </c>
      <c r="K67" s="124" t="s">
        <v>8243</v>
      </c>
      <c r="L67" s="124" t="str">
        <f>_xlfn.IFNA(INDEX([1]!MOM[Generation],MATCH(Scan_6.9.2020689101112[[#This Row],[METRC]],[1]!MOM[METRC 2],0)),"")</f>
        <v>C31</v>
      </c>
    </row>
    <row r="68" spans="1:12" x14ac:dyDescent="0.25">
      <c r="A68" s="13" t="s">
        <v>8394</v>
      </c>
      <c r="B68" s="91" t="s">
        <v>5029</v>
      </c>
      <c r="C68" s="18" t="s">
        <v>7362</v>
      </c>
      <c r="D68" s="91" t="s">
        <v>7363</v>
      </c>
      <c r="E68" s="21">
        <v>44096</v>
      </c>
      <c r="F68" s="6" t="s">
        <v>519</v>
      </c>
      <c r="G68" s="18" t="s">
        <v>538</v>
      </c>
      <c r="H68" s="24" t="s">
        <v>2631</v>
      </c>
      <c r="I68" s="18" t="s">
        <v>7336</v>
      </c>
      <c r="J68" s="24" t="s">
        <v>2631</v>
      </c>
      <c r="K68" s="124" t="s">
        <v>8243</v>
      </c>
      <c r="L68" s="124" t="str">
        <f>_xlfn.IFNA(INDEX([1]!MOM[Generation],MATCH(Scan_6.9.2020689101112[[#This Row],[METRC]],[1]!MOM[METRC 2],0)),"")</f>
        <v>S08</v>
      </c>
    </row>
    <row r="69" spans="1:12" x14ac:dyDescent="0.25">
      <c r="A69" s="13" t="s">
        <v>8395</v>
      </c>
      <c r="B69" s="91" t="s">
        <v>215</v>
      </c>
      <c r="C69" s="18" t="s">
        <v>2810</v>
      </c>
      <c r="D69" s="91" t="s">
        <v>2811</v>
      </c>
      <c r="E69" s="21">
        <v>44096</v>
      </c>
      <c r="F69" s="26" t="s">
        <v>519</v>
      </c>
      <c r="G69" s="18" t="s">
        <v>538</v>
      </c>
      <c r="H69" s="24" t="s">
        <v>2631</v>
      </c>
      <c r="I69" s="18" t="s">
        <v>2793</v>
      </c>
      <c r="J69" s="24" t="s">
        <v>2631</v>
      </c>
      <c r="K69" s="124" t="s">
        <v>8243</v>
      </c>
      <c r="L69" s="124" t="str">
        <f>_xlfn.IFNA(INDEX([1]!MOM[Generation],MATCH(Scan_6.9.2020689101112[[#This Row],[METRC]],[1]!MOM[METRC 2],0)),"")</f>
        <v>S07</v>
      </c>
    </row>
    <row r="70" spans="1:12" x14ac:dyDescent="0.25">
      <c r="A70" s="91" t="s">
        <v>8396</v>
      </c>
      <c r="B70" s="18" t="s">
        <v>150</v>
      </c>
      <c r="C70" s="18" t="s">
        <v>2659</v>
      </c>
      <c r="D70" s="18" t="s">
        <v>2758</v>
      </c>
      <c r="E70" s="21">
        <v>44096</v>
      </c>
      <c r="F70" s="80" t="s">
        <v>520</v>
      </c>
      <c r="G70" s="18" t="s">
        <v>538</v>
      </c>
      <c r="H70" s="24" t="s">
        <v>2631</v>
      </c>
      <c r="I70" s="18" t="s">
        <v>2661</v>
      </c>
      <c r="J70" s="24" t="s">
        <v>2631</v>
      </c>
      <c r="K70" s="124" t="s">
        <v>8243</v>
      </c>
      <c r="L70" s="124" t="str">
        <f>_xlfn.IFNA(INDEX([1]!MOM[Generation],MATCH(Scan_6.9.2020689101112[[#This Row],[METRC]],[1]!MOM[METRC 2],0)),"")</f>
        <v/>
      </c>
    </row>
    <row r="71" spans="1:12" x14ac:dyDescent="0.25">
      <c r="A71" s="91" t="s">
        <v>8397</v>
      </c>
      <c r="B71" s="18" t="s">
        <v>265</v>
      </c>
      <c r="C71" s="18" t="s">
        <v>117</v>
      </c>
      <c r="D71" s="18" t="s">
        <v>2877</v>
      </c>
      <c r="E71" s="21">
        <v>44096</v>
      </c>
      <c r="F71" s="80" t="s">
        <v>520</v>
      </c>
      <c r="G71" s="18" t="s">
        <v>538</v>
      </c>
      <c r="H71" s="24" t="s">
        <v>2631</v>
      </c>
      <c r="I71" s="18" t="s">
        <v>2697</v>
      </c>
      <c r="J71" s="24" t="s">
        <v>2631</v>
      </c>
      <c r="K71" s="124" t="s">
        <v>8243</v>
      </c>
      <c r="L71" s="124" t="str">
        <f>_xlfn.IFNA(INDEX([1]!MOM[Generation],MATCH(Scan_6.9.2020689101112[[#This Row],[METRC]],[1]!MOM[METRC 2],0)),"")</f>
        <v/>
      </c>
    </row>
    <row r="72" spans="1:12" x14ac:dyDescent="0.25">
      <c r="A72" s="91" t="s">
        <v>8398</v>
      </c>
      <c r="B72" s="18" t="s">
        <v>933</v>
      </c>
      <c r="C72" s="18" t="s">
        <v>2885</v>
      </c>
      <c r="D72" s="18" t="s">
        <v>7368</v>
      </c>
      <c r="E72" s="21">
        <v>44096</v>
      </c>
      <c r="F72" s="80" t="s">
        <v>520</v>
      </c>
      <c r="G72" s="18" t="s">
        <v>538</v>
      </c>
      <c r="H72" s="24" t="s">
        <v>2631</v>
      </c>
      <c r="I72" s="18" t="s">
        <v>2666</v>
      </c>
      <c r="J72" s="24" t="s">
        <v>2631</v>
      </c>
      <c r="K72" s="124" t="s">
        <v>8243</v>
      </c>
      <c r="L72" s="124" t="str">
        <f>_xlfn.IFNA(INDEX([1]!MOM[Generation],MATCH(Scan_6.9.2020689101112[[#This Row],[METRC]],[1]!MOM[METRC 2],0)),"")</f>
        <v>C28</v>
      </c>
    </row>
    <row r="73" spans="1:12" x14ac:dyDescent="0.25">
      <c r="A73" s="91" t="s">
        <v>8399</v>
      </c>
      <c r="B73" s="18" t="s">
        <v>946</v>
      </c>
      <c r="C73" s="18" t="s">
        <v>2741</v>
      </c>
      <c r="D73" s="18" t="s">
        <v>7371</v>
      </c>
      <c r="E73" s="21">
        <v>44096</v>
      </c>
      <c r="F73" s="80" t="s">
        <v>520</v>
      </c>
      <c r="G73" s="18" t="s">
        <v>538</v>
      </c>
      <c r="H73" s="24" t="s">
        <v>2631</v>
      </c>
      <c r="I73" s="18" t="s">
        <v>2666</v>
      </c>
      <c r="J73" s="24" t="s">
        <v>2631</v>
      </c>
      <c r="K73" s="124" t="s">
        <v>8243</v>
      </c>
      <c r="L73" s="124" t="str">
        <f>_xlfn.IFNA(INDEX([1]!MOM[Generation],MATCH(Scan_6.9.2020689101112[[#This Row],[METRC]],[1]!MOM[METRC 2],0)),"")</f>
        <v>C28</v>
      </c>
    </row>
    <row r="74" spans="1:12" x14ac:dyDescent="0.25">
      <c r="A74" s="91" t="s">
        <v>8400</v>
      </c>
      <c r="B74" s="18" t="s">
        <v>118</v>
      </c>
      <c r="C74" s="18" t="s">
        <v>117</v>
      </c>
      <c r="D74" s="18" t="s">
        <v>2732</v>
      </c>
      <c r="E74" s="21">
        <v>44096</v>
      </c>
      <c r="F74" s="80" t="s">
        <v>520</v>
      </c>
      <c r="G74" s="18" t="s">
        <v>538</v>
      </c>
      <c r="H74" s="24" t="s">
        <v>2631</v>
      </c>
      <c r="I74" s="18" t="s">
        <v>2697</v>
      </c>
      <c r="J74" s="24" t="s">
        <v>2631</v>
      </c>
      <c r="K74" s="124" t="s">
        <v>8243</v>
      </c>
      <c r="L74" s="124" t="str">
        <f>_xlfn.IFNA(INDEX([1]!MOM[Generation],MATCH(Scan_6.9.2020689101112[[#This Row],[METRC]],[1]!MOM[METRC 2],0)),"")</f>
        <v/>
      </c>
    </row>
    <row r="75" spans="1:12" x14ac:dyDescent="0.25">
      <c r="A75" s="91" t="s">
        <v>8401</v>
      </c>
      <c r="B75" s="18" t="s">
        <v>259</v>
      </c>
      <c r="C75" s="18" t="s">
        <v>2869</v>
      </c>
      <c r="D75" s="18" t="s">
        <v>2870</v>
      </c>
      <c r="E75" s="21">
        <v>44096</v>
      </c>
      <c r="F75" s="80" t="s">
        <v>520</v>
      </c>
      <c r="G75" s="18" t="s">
        <v>538</v>
      </c>
      <c r="H75" s="24" t="s">
        <v>2631</v>
      </c>
      <c r="I75" s="18" t="s">
        <v>2829</v>
      </c>
      <c r="J75" s="24" t="s">
        <v>2631</v>
      </c>
      <c r="K75" s="124" t="s">
        <v>8243</v>
      </c>
      <c r="L75" s="124" t="str">
        <f>_xlfn.IFNA(INDEX([1]!MOM[Generation],MATCH(Scan_6.9.2020689101112[[#This Row],[METRC]],[1]!MOM[METRC 2],0)),"")</f>
        <v/>
      </c>
    </row>
    <row r="76" spans="1:12" x14ac:dyDescent="0.25">
      <c r="A76" s="91" t="s">
        <v>8402</v>
      </c>
      <c r="B76" s="18" t="s">
        <v>220</v>
      </c>
      <c r="C76" s="18" t="s">
        <v>7780</v>
      </c>
      <c r="D76" s="18" t="s">
        <v>7709</v>
      </c>
      <c r="E76" s="21">
        <v>44096</v>
      </c>
      <c r="F76" s="80" t="s">
        <v>520</v>
      </c>
      <c r="G76" s="18" t="s">
        <v>538</v>
      </c>
      <c r="H76" s="24" t="s">
        <v>2631</v>
      </c>
      <c r="I76" s="18" t="s">
        <v>2804</v>
      </c>
      <c r="J76" s="24" t="s">
        <v>2711</v>
      </c>
      <c r="K76" s="124" t="s">
        <v>8243</v>
      </c>
      <c r="L76" s="124" t="str">
        <f>_xlfn.IFNA(INDEX([1]!MOM[Generation],MATCH(Scan_6.9.2020689101112[[#This Row],[METRC]],[1]!MOM[METRC 2],0)),"")</f>
        <v/>
      </c>
    </row>
    <row r="77" spans="1:12" x14ac:dyDescent="0.25">
      <c r="A77" s="91" t="s">
        <v>8403</v>
      </c>
      <c r="B77" s="18" t="s">
        <v>233</v>
      </c>
      <c r="C77" s="18" t="s">
        <v>229</v>
      </c>
      <c r="D77" s="18" t="s">
        <v>2838</v>
      </c>
      <c r="E77" s="21">
        <v>44096</v>
      </c>
      <c r="F77" s="80" t="s">
        <v>520</v>
      </c>
      <c r="G77" s="18" t="s">
        <v>538</v>
      </c>
      <c r="H77" s="24" t="s">
        <v>2631</v>
      </c>
      <c r="I77" s="18" t="s">
        <v>2632</v>
      </c>
      <c r="J77" s="24" t="s">
        <v>2631</v>
      </c>
      <c r="K77" s="124" t="s">
        <v>8243</v>
      </c>
      <c r="L77" s="124" t="str">
        <f>_xlfn.IFNA(INDEX([1]!MOM[Generation],MATCH(Scan_6.9.2020689101112[[#This Row],[METRC]],[1]!MOM[METRC 2],0)),"")</f>
        <v>C26</v>
      </c>
    </row>
    <row r="78" spans="1:12" x14ac:dyDescent="0.25">
      <c r="A78" s="91" t="s">
        <v>8404</v>
      </c>
      <c r="B78" s="18" t="s">
        <v>223</v>
      </c>
      <c r="C78" s="18" t="s">
        <v>2824</v>
      </c>
      <c r="D78" s="18" t="s">
        <v>2825</v>
      </c>
      <c r="E78" s="21">
        <v>44096</v>
      </c>
      <c r="F78" s="80" t="s">
        <v>520</v>
      </c>
      <c r="G78" s="18" t="s">
        <v>538</v>
      </c>
      <c r="H78" s="24" t="s">
        <v>2631</v>
      </c>
      <c r="I78" s="18" t="s">
        <v>2826</v>
      </c>
      <c r="J78" s="24" t="s">
        <v>2631</v>
      </c>
      <c r="K78" s="124" t="s">
        <v>8243</v>
      </c>
      <c r="L78" s="124" t="str">
        <f>_xlfn.IFNA(INDEX([1]!MOM[Generation],MATCH(Scan_6.9.2020689101112[[#This Row],[METRC]],[1]!MOM[METRC 2],0)),"")</f>
        <v/>
      </c>
    </row>
    <row r="79" spans="1:12" x14ac:dyDescent="0.25">
      <c r="A79" s="91" t="s">
        <v>8405</v>
      </c>
      <c r="B79" s="18" t="s">
        <v>221</v>
      </c>
      <c r="C79" s="18" t="s">
        <v>2820</v>
      </c>
      <c r="D79" s="18" t="s">
        <v>2821</v>
      </c>
      <c r="E79" s="21">
        <v>44096</v>
      </c>
      <c r="F79" s="80" t="s">
        <v>520</v>
      </c>
      <c r="G79" s="18" t="s">
        <v>538</v>
      </c>
      <c r="H79" s="24" t="s">
        <v>2631</v>
      </c>
      <c r="I79" s="18" t="s">
        <v>2793</v>
      </c>
      <c r="J79" s="24" t="s">
        <v>2631</v>
      </c>
      <c r="K79" s="124" t="s">
        <v>8243</v>
      </c>
      <c r="L79" s="124" t="str">
        <f>_xlfn.IFNA(INDEX([1]!MOM[Generation],MATCH(Scan_6.9.2020689101112[[#This Row],[METRC]],[1]!MOM[METRC 2],0)),"")</f>
        <v/>
      </c>
    </row>
    <row r="80" spans="1:12" x14ac:dyDescent="0.25">
      <c r="A80" s="91" t="s">
        <v>8406</v>
      </c>
      <c r="B80" s="18" t="s">
        <v>168</v>
      </c>
      <c r="C80" s="18" t="s">
        <v>2642</v>
      </c>
      <c r="D80" s="18" t="s">
        <v>2769</v>
      </c>
      <c r="E80" s="21">
        <v>44096</v>
      </c>
      <c r="F80" s="80" t="s">
        <v>520</v>
      </c>
      <c r="G80" s="18" t="s">
        <v>538</v>
      </c>
      <c r="H80" s="24" t="s">
        <v>2631</v>
      </c>
      <c r="I80" s="18" t="s">
        <v>2644</v>
      </c>
      <c r="J80" s="24" t="s">
        <v>2631</v>
      </c>
      <c r="K80" s="124" t="s">
        <v>8243</v>
      </c>
      <c r="L80" s="124" t="str">
        <f>_xlfn.IFNA(INDEX([1]!MOM[Generation],MATCH(Scan_6.9.2020689101112[[#This Row],[METRC]],[1]!MOM[METRC 2],0)),"")</f>
        <v/>
      </c>
    </row>
    <row r="81" spans="1:12" x14ac:dyDescent="0.25">
      <c r="A81" s="91" t="s">
        <v>8407</v>
      </c>
      <c r="B81" s="18" t="s">
        <v>5558</v>
      </c>
      <c r="C81" s="18" t="s">
        <v>2679</v>
      </c>
      <c r="D81" s="18" t="s">
        <v>7498</v>
      </c>
      <c r="E81" s="21">
        <v>44096</v>
      </c>
      <c r="F81" s="80" t="s">
        <v>520</v>
      </c>
      <c r="G81" s="18" t="s">
        <v>538</v>
      </c>
      <c r="H81" s="24" t="s">
        <v>2631</v>
      </c>
      <c r="I81" s="18" t="s">
        <v>545</v>
      </c>
      <c r="J81" s="24" t="s">
        <v>2631</v>
      </c>
      <c r="K81" s="124" t="s">
        <v>8243</v>
      </c>
      <c r="L81" s="124" t="str">
        <f>_xlfn.IFNA(INDEX([1]!MOM[Generation],MATCH(Scan_6.9.2020689101112[[#This Row],[METRC]],[1]!MOM[METRC 2],0)),"")</f>
        <v>C29</v>
      </c>
    </row>
    <row r="82" spans="1:12" x14ac:dyDescent="0.25">
      <c r="A82" s="91" t="s">
        <v>8408</v>
      </c>
      <c r="B82" s="18" t="s">
        <v>6942</v>
      </c>
      <c r="C82" s="18" t="s">
        <v>283</v>
      </c>
      <c r="D82" s="18" t="s">
        <v>7460</v>
      </c>
      <c r="E82" s="21">
        <v>44096</v>
      </c>
      <c r="F82" s="80" t="s">
        <v>520</v>
      </c>
      <c r="G82" s="18" t="s">
        <v>538</v>
      </c>
      <c r="H82" s="24" t="s">
        <v>2631</v>
      </c>
      <c r="I82" s="18" t="s">
        <v>2697</v>
      </c>
      <c r="J82" s="24" t="s">
        <v>2631</v>
      </c>
      <c r="K82" s="124" t="s">
        <v>8243</v>
      </c>
      <c r="L82" s="124" t="str">
        <f>_xlfn.IFNA(INDEX([1]!MOM[Generation],MATCH(Scan_6.9.2020689101112[[#This Row],[METRC]],[1]!MOM[METRC 2],0)),"")</f>
        <v>C29</v>
      </c>
    </row>
    <row r="83" spans="1:12" x14ac:dyDescent="0.25">
      <c r="A83" s="91" t="s">
        <v>8410</v>
      </c>
      <c r="B83" s="18" t="s">
        <v>5026</v>
      </c>
      <c r="C83" s="18" t="s">
        <v>7334</v>
      </c>
      <c r="D83" s="18" t="s">
        <v>7335</v>
      </c>
      <c r="E83" s="21">
        <v>44096</v>
      </c>
      <c r="F83" s="80" t="s">
        <v>520</v>
      </c>
      <c r="G83" s="18" t="s">
        <v>538</v>
      </c>
      <c r="H83" s="24" t="s">
        <v>2631</v>
      </c>
      <c r="I83" s="18" t="s">
        <v>7336</v>
      </c>
      <c r="J83" s="24" t="s">
        <v>2631</v>
      </c>
      <c r="K83" s="124" t="s">
        <v>8243</v>
      </c>
      <c r="L83" s="124" t="str">
        <f>_xlfn.IFNA(INDEX([1]!MOM[Generation],MATCH(Scan_6.9.2020689101112[[#This Row],[METRC]],[1]!MOM[METRC 2],0)),"")</f>
        <v>S08</v>
      </c>
    </row>
    <row r="84" spans="1:12" x14ac:dyDescent="0.25">
      <c r="A84" s="91" t="s">
        <v>8411</v>
      </c>
      <c r="B84" s="18" t="s">
        <v>1283</v>
      </c>
      <c r="C84" s="18" t="s">
        <v>2672</v>
      </c>
      <c r="D84" s="18" t="s">
        <v>7380</v>
      </c>
      <c r="E84" s="21">
        <v>44096</v>
      </c>
      <c r="F84" s="80" t="s">
        <v>520</v>
      </c>
      <c r="G84" s="18" t="s">
        <v>538</v>
      </c>
      <c r="H84" s="24" t="s">
        <v>2631</v>
      </c>
      <c r="I84" s="18" t="s">
        <v>2644</v>
      </c>
      <c r="J84" s="24" t="s">
        <v>2631</v>
      </c>
      <c r="K84" s="124" t="s">
        <v>8243</v>
      </c>
      <c r="L84" s="124" t="str">
        <f>_xlfn.IFNA(INDEX([1]!MOM[Generation],MATCH(Scan_6.9.2020689101112[[#This Row],[METRC]],[1]!MOM[METRC 2],0)),"")</f>
        <v>C28</v>
      </c>
    </row>
    <row r="85" spans="1:12" x14ac:dyDescent="0.25">
      <c r="A85" s="91" t="s">
        <v>8571</v>
      </c>
      <c r="B85" s="18" t="s">
        <v>257</v>
      </c>
      <c r="C85" s="18" t="s">
        <v>2865</v>
      </c>
      <c r="D85" s="18" t="s">
        <v>2866</v>
      </c>
      <c r="E85" s="21">
        <v>44096</v>
      </c>
      <c r="F85" s="80" t="s">
        <v>520</v>
      </c>
      <c r="G85" s="18" t="s">
        <v>538</v>
      </c>
      <c r="H85" s="24" t="s">
        <v>2631</v>
      </c>
      <c r="I85" s="18" t="s">
        <v>2829</v>
      </c>
      <c r="J85" s="24" t="s">
        <v>2631</v>
      </c>
      <c r="K85" s="124" t="s">
        <v>8243</v>
      </c>
      <c r="L85" s="124" t="str">
        <f>_xlfn.IFNA(INDEX([1]!MOM[Generation],MATCH(Scan_6.9.2020689101112[[#This Row],[METRC]],[1]!MOM[METRC 2],0)),"")</f>
        <v/>
      </c>
    </row>
    <row r="86" spans="1:12" x14ac:dyDescent="0.25">
      <c r="A86" s="91" t="s">
        <v>8412</v>
      </c>
      <c r="B86" s="18" t="s">
        <v>2587</v>
      </c>
      <c r="C86" s="18" t="s">
        <v>2649</v>
      </c>
      <c r="D86" s="18" t="s">
        <v>7391</v>
      </c>
      <c r="E86" s="21">
        <v>44096</v>
      </c>
      <c r="F86" s="80" t="s">
        <v>520</v>
      </c>
      <c r="G86" s="18" t="s">
        <v>538</v>
      </c>
      <c r="H86" s="24" t="s">
        <v>2631</v>
      </c>
      <c r="I86" s="18" t="s">
        <v>2650</v>
      </c>
      <c r="J86" s="24" t="s">
        <v>2631</v>
      </c>
      <c r="K86" s="124" t="s">
        <v>8243</v>
      </c>
      <c r="L86" s="124" t="str">
        <f>_xlfn.IFNA(INDEX([1]!MOM[Generation],MATCH(Scan_6.9.2020689101112[[#This Row],[METRC]],[1]!MOM[METRC 2],0)),"")</f>
        <v>C28</v>
      </c>
    </row>
    <row r="87" spans="1:12" x14ac:dyDescent="0.25">
      <c r="A87" s="91" t="s">
        <v>8413</v>
      </c>
      <c r="B87" s="18" t="s">
        <v>157</v>
      </c>
      <c r="C87" s="18" t="s">
        <v>2672</v>
      </c>
      <c r="D87" s="18" t="s">
        <v>2762</v>
      </c>
      <c r="E87" s="21">
        <v>44096</v>
      </c>
      <c r="F87" s="80" t="s">
        <v>520</v>
      </c>
      <c r="G87" s="18" t="s">
        <v>538</v>
      </c>
      <c r="H87" s="24" t="s">
        <v>2631</v>
      </c>
      <c r="I87" s="18" t="s">
        <v>2644</v>
      </c>
      <c r="J87" s="24" t="s">
        <v>2631</v>
      </c>
      <c r="K87" s="124" t="s">
        <v>8243</v>
      </c>
      <c r="L87" s="124" t="str">
        <f>_xlfn.IFNA(INDEX([1]!MOM[Generation],MATCH(Scan_6.9.2020689101112[[#This Row],[METRC]],[1]!MOM[METRC 2],0)),"")</f>
        <v>C27</v>
      </c>
    </row>
    <row r="88" spans="1:12" x14ac:dyDescent="0.25">
      <c r="A88" s="13" t="s">
        <v>8414</v>
      </c>
      <c r="B88" s="91" t="s">
        <v>7425</v>
      </c>
      <c r="C88" s="18" t="s">
        <v>2642</v>
      </c>
      <c r="D88" s="91" t="s">
        <v>7556</v>
      </c>
      <c r="E88" s="21">
        <v>44096</v>
      </c>
      <c r="F88" s="6" t="s">
        <v>519</v>
      </c>
      <c r="G88" s="18" t="s">
        <v>538</v>
      </c>
      <c r="H88" s="24" t="s">
        <v>2631</v>
      </c>
      <c r="I88" s="18" t="s">
        <v>2644</v>
      </c>
      <c r="J88" s="24" t="s">
        <v>2631</v>
      </c>
      <c r="K88" s="124" t="s">
        <v>8243</v>
      </c>
      <c r="L88" s="124" t="str">
        <f>_xlfn.IFNA(INDEX([1]!MOM[Generation],MATCH(Scan_6.9.2020689101112[[#This Row],[METRC]],[1]!MOM[METRC 2],0)),"")</f>
        <v/>
      </c>
    </row>
    <row r="89" spans="1:12" x14ac:dyDescent="0.25">
      <c r="A89" s="13" t="s">
        <v>8415</v>
      </c>
      <c r="B89" s="91" t="s">
        <v>1384</v>
      </c>
      <c r="C89" s="18" t="s">
        <v>2715</v>
      </c>
      <c r="D89" s="91" t="s">
        <v>7383</v>
      </c>
      <c r="E89" s="21">
        <v>44096</v>
      </c>
      <c r="F89" s="26" t="s">
        <v>519</v>
      </c>
      <c r="G89" s="18" t="s">
        <v>538</v>
      </c>
      <c r="H89" s="24" t="s">
        <v>2631</v>
      </c>
      <c r="I89" s="18" t="s">
        <v>2641</v>
      </c>
      <c r="J89" s="24" t="s">
        <v>2631</v>
      </c>
      <c r="K89" s="124" t="s">
        <v>8243</v>
      </c>
      <c r="L89" s="124" t="str">
        <f>_xlfn.IFNA(INDEX([1]!MOM[Generation],MATCH(Scan_6.9.2020689101112[[#This Row],[METRC]],[1]!MOM[METRC 2],0)),"")</f>
        <v>C28</v>
      </c>
    </row>
    <row r="90" spans="1:12" x14ac:dyDescent="0.25">
      <c r="A90" s="13" t="s">
        <v>8416</v>
      </c>
      <c r="B90" s="91" t="s">
        <v>942</v>
      </c>
      <c r="C90" s="18" t="s">
        <v>2754</v>
      </c>
      <c r="D90" s="91" t="s">
        <v>7374</v>
      </c>
      <c r="E90" s="21">
        <v>44096</v>
      </c>
      <c r="F90" s="26" t="s">
        <v>519</v>
      </c>
      <c r="G90" s="18" t="s">
        <v>538</v>
      </c>
      <c r="H90" s="24" t="s">
        <v>2631</v>
      </c>
      <c r="I90" s="18" t="s">
        <v>2666</v>
      </c>
      <c r="J90" s="24" t="s">
        <v>2631</v>
      </c>
      <c r="K90" s="124" t="s">
        <v>8243</v>
      </c>
      <c r="L90" s="124" t="str">
        <f>_xlfn.IFNA(INDEX([1]!MOM[Generation],MATCH(Scan_6.9.2020689101112[[#This Row],[METRC]],[1]!MOM[METRC 2],0)),"")</f>
        <v/>
      </c>
    </row>
    <row r="91" spans="1:12" x14ac:dyDescent="0.25">
      <c r="A91" s="13" t="s">
        <v>8417</v>
      </c>
      <c r="B91" s="91" t="s">
        <v>130</v>
      </c>
      <c r="C91" s="18" t="s">
        <v>117</v>
      </c>
      <c r="D91" s="91" t="s">
        <v>2743</v>
      </c>
      <c r="E91" s="21">
        <v>44096</v>
      </c>
      <c r="F91" s="6" t="s">
        <v>519</v>
      </c>
      <c r="G91" s="18" t="s">
        <v>538</v>
      </c>
      <c r="H91" s="24" t="s">
        <v>2631</v>
      </c>
      <c r="I91" s="18" t="s">
        <v>2697</v>
      </c>
      <c r="J91" s="24" t="s">
        <v>2631</v>
      </c>
      <c r="K91" s="124" t="s">
        <v>8243</v>
      </c>
      <c r="L91" s="124" t="str">
        <f>_xlfn.IFNA(INDEX([1]!MOM[Generation],MATCH(Scan_6.9.2020689101112[[#This Row],[METRC]],[1]!MOM[METRC 2],0)),"")</f>
        <v/>
      </c>
    </row>
    <row r="92" spans="1:12" x14ac:dyDescent="0.25">
      <c r="A92" s="13" t="s">
        <v>8418</v>
      </c>
      <c r="B92" s="91" t="s">
        <v>5713</v>
      </c>
      <c r="C92" s="18" t="s">
        <v>2676</v>
      </c>
      <c r="D92" s="91" t="s">
        <v>7454</v>
      </c>
      <c r="E92" s="21">
        <v>44096</v>
      </c>
      <c r="F92" s="6" t="s">
        <v>519</v>
      </c>
      <c r="G92" s="18" t="s">
        <v>538</v>
      </c>
      <c r="H92" s="24" t="s">
        <v>2631</v>
      </c>
      <c r="I92" s="18" t="s">
        <v>2678</v>
      </c>
      <c r="J92" s="24" t="s">
        <v>2631</v>
      </c>
      <c r="K92" s="124" t="s">
        <v>8243</v>
      </c>
      <c r="L92" s="124" t="str">
        <f>_xlfn.IFNA(INDEX([1]!MOM[Generation],MATCH(Scan_6.9.2020689101112[[#This Row],[METRC]],[1]!MOM[METRC 2],0)),"")</f>
        <v>C29</v>
      </c>
    </row>
    <row r="93" spans="1:12" x14ac:dyDescent="0.25">
      <c r="A93" s="13" t="s">
        <v>8419</v>
      </c>
      <c r="B93" s="91" t="s">
        <v>5039</v>
      </c>
      <c r="C93" s="18" t="s">
        <v>7344</v>
      </c>
      <c r="D93" s="91" t="s">
        <v>7345</v>
      </c>
      <c r="E93" s="21">
        <v>44096</v>
      </c>
      <c r="F93" s="6" t="s">
        <v>519</v>
      </c>
      <c r="G93" s="18" t="s">
        <v>538</v>
      </c>
      <c r="H93" s="24" t="s">
        <v>2631</v>
      </c>
      <c r="I93" s="18" t="s">
        <v>7333</v>
      </c>
      <c r="J93" s="24" t="s">
        <v>2631</v>
      </c>
      <c r="K93" s="124" t="s">
        <v>8243</v>
      </c>
      <c r="L93" s="124" t="str">
        <f>_xlfn.IFNA(INDEX([1]!MOM[Generation],MATCH(Scan_6.9.2020689101112[[#This Row],[METRC]],[1]!MOM[METRC 2],0)),"")</f>
        <v>S08</v>
      </c>
    </row>
    <row r="94" spans="1:12" x14ac:dyDescent="0.25">
      <c r="A94" s="13" t="s">
        <v>8420</v>
      </c>
      <c r="B94" s="91" t="s">
        <v>7311</v>
      </c>
      <c r="C94" s="18" t="s">
        <v>2669</v>
      </c>
      <c r="D94" s="91" t="s">
        <v>7461</v>
      </c>
      <c r="E94" s="21">
        <v>44096</v>
      </c>
      <c r="F94" s="6" t="s">
        <v>519</v>
      </c>
      <c r="G94" s="18" t="s">
        <v>538</v>
      </c>
      <c r="H94" s="24" t="s">
        <v>2631</v>
      </c>
      <c r="I94" s="18" t="s">
        <v>2670</v>
      </c>
      <c r="J94" s="24" t="s">
        <v>2631</v>
      </c>
      <c r="K94" s="124" t="s">
        <v>8243</v>
      </c>
      <c r="L94" s="124" t="str">
        <f>_xlfn.IFNA(INDEX([1]!MOM[Generation],MATCH(Scan_6.9.2020689101112[[#This Row],[METRC]],[1]!MOM[METRC 2],0)),"")</f>
        <v/>
      </c>
    </row>
    <row r="95" spans="1:12" x14ac:dyDescent="0.25">
      <c r="A95" s="13" t="s">
        <v>8421</v>
      </c>
      <c r="B95" s="91" t="s">
        <v>7539</v>
      </c>
      <c r="C95" s="18" t="s">
        <v>2667</v>
      </c>
      <c r="D95" s="91" t="s">
        <v>7629</v>
      </c>
      <c r="E95" s="21">
        <v>44096</v>
      </c>
      <c r="F95" s="26" t="s">
        <v>519</v>
      </c>
      <c r="G95" s="18" t="s">
        <v>538</v>
      </c>
      <c r="H95" s="24" t="s">
        <v>2631</v>
      </c>
      <c r="I95" s="18" t="s">
        <v>2661</v>
      </c>
      <c r="J95" s="24" t="s">
        <v>2631</v>
      </c>
      <c r="K95" s="124" t="s">
        <v>8243</v>
      </c>
      <c r="L95" s="124" t="str">
        <f>_xlfn.IFNA(INDEX([1]!MOM[Generation],MATCH(Scan_6.9.2020689101112[[#This Row],[METRC]],[1]!MOM[METRC 2],0)),"")</f>
        <v>C31</v>
      </c>
    </row>
    <row r="96" spans="1:12" x14ac:dyDescent="0.25">
      <c r="A96" s="13" t="s">
        <v>8422</v>
      </c>
      <c r="B96" s="91" t="s">
        <v>175</v>
      </c>
      <c r="C96" s="18" t="s">
        <v>2642</v>
      </c>
      <c r="D96" s="91" t="s">
        <v>2773</v>
      </c>
      <c r="E96" s="21">
        <v>44096</v>
      </c>
      <c r="F96" s="6" t="s">
        <v>519</v>
      </c>
      <c r="G96" s="18" t="s">
        <v>538</v>
      </c>
      <c r="H96" s="24" t="s">
        <v>2631</v>
      </c>
      <c r="I96" s="18" t="s">
        <v>2644</v>
      </c>
      <c r="J96" s="24" t="s">
        <v>2631</v>
      </c>
      <c r="K96" s="124" t="s">
        <v>8243</v>
      </c>
      <c r="L96" s="124" t="str">
        <f>_xlfn.IFNA(INDEX([1]!MOM[Generation],MATCH(Scan_6.9.2020689101112[[#This Row],[METRC]],[1]!MOM[METRC 2],0)),"")</f>
        <v/>
      </c>
    </row>
    <row r="97" spans="1:12" x14ac:dyDescent="0.25">
      <c r="A97" s="13" t="s">
        <v>8423</v>
      </c>
      <c r="B97" s="91" t="s">
        <v>195</v>
      </c>
      <c r="C97" s="18" t="s">
        <v>283</v>
      </c>
      <c r="D97" s="91" t="s">
        <v>2785</v>
      </c>
      <c r="E97" s="21">
        <v>44096</v>
      </c>
      <c r="F97" s="6" t="s">
        <v>519</v>
      </c>
      <c r="G97" s="18" t="s">
        <v>538</v>
      </c>
      <c r="H97" s="24" t="s">
        <v>2631</v>
      </c>
      <c r="I97" s="18" t="s">
        <v>2697</v>
      </c>
      <c r="J97" s="24" t="s">
        <v>2631</v>
      </c>
      <c r="K97" s="124" t="s">
        <v>8243</v>
      </c>
      <c r="L97" s="124" t="str">
        <f>_xlfn.IFNA(INDEX([1]!MOM[Generation],MATCH(Scan_6.9.2020689101112[[#This Row],[METRC]],[1]!MOM[METRC 2],0)),"")</f>
        <v/>
      </c>
    </row>
    <row r="98" spans="1:12" x14ac:dyDescent="0.25">
      <c r="A98" s="91" t="s">
        <v>8424</v>
      </c>
      <c r="B98" s="18" t="s">
        <v>576</v>
      </c>
      <c r="C98" s="18" t="s">
        <v>2633</v>
      </c>
      <c r="D98" s="18" t="s">
        <v>7367</v>
      </c>
      <c r="E98" s="21">
        <v>44096</v>
      </c>
      <c r="F98" s="80" t="s">
        <v>520</v>
      </c>
      <c r="G98" s="18" t="s">
        <v>538</v>
      </c>
      <c r="H98" s="24" t="s">
        <v>2631</v>
      </c>
      <c r="I98" s="18" t="s">
        <v>2635</v>
      </c>
      <c r="J98" s="24" t="s">
        <v>2631</v>
      </c>
      <c r="K98" s="124" t="s">
        <v>8243</v>
      </c>
      <c r="L98" s="124" t="str">
        <f>_xlfn.IFNA(INDEX([1]!MOM[Generation],MATCH(Scan_6.9.2020689101112[[#This Row],[METRC]],[1]!MOM[METRC 2],0)),"")</f>
        <v>C28</v>
      </c>
    </row>
    <row r="99" spans="1:12" x14ac:dyDescent="0.25">
      <c r="A99" s="91" t="s">
        <v>8425</v>
      </c>
      <c r="B99" s="18" t="s">
        <v>166</v>
      </c>
      <c r="C99" s="18" t="s">
        <v>117</v>
      </c>
      <c r="D99" s="18" t="s">
        <v>2767</v>
      </c>
      <c r="E99" s="21">
        <v>44096</v>
      </c>
      <c r="F99" s="80" t="s">
        <v>520</v>
      </c>
      <c r="G99" s="18" t="s">
        <v>538</v>
      </c>
      <c r="H99" s="24" t="s">
        <v>2631</v>
      </c>
      <c r="I99" s="18" t="s">
        <v>2697</v>
      </c>
      <c r="J99" s="24" t="s">
        <v>2631</v>
      </c>
      <c r="K99" s="124" t="s">
        <v>8243</v>
      </c>
      <c r="L99" s="124" t="str">
        <f>_xlfn.IFNA(INDEX([1]!MOM[Generation],MATCH(Scan_6.9.2020689101112[[#This Row],[METRC]],[1]!MOM[METRC 2],0)),"")</f>
        <v>C27</v>
      </c>
    </row>
    <row r="100" spans="1:12" x14ac:dyDescent="0.25">
      <c r="A100" s="91" t="s">
        <v>8426</v>
      </c>
      <c r="B100" s="18" t="s">
        <v>238</v>
      </c>
      <c r="C100" s="18" t="s">
        <v>2639</v>
      </c>
      <c r="D100" s="18" t="s">
        <v>2842</v>
      </c>
      <c r="E100" s="21">
        <v>44096</v>
      </c>
      <c r="F100" s="80" t="s">
        <v>520</v>
      </c>
      <c r="G100" s="18" t="s">
        <v>538</v>
      </c>
      <c r="H100" s="24" t="s">
        <v>2631</v>
      </c>
      <c r="I100" s="18" t="s">
        <v>2641</v>
      </c>
      <c r="J100" s="24" t="s">
        <v>2631</v>
      </c>
      <c r="K100" s="124" t="s">
        <v>8243</v>
      </c>
      <c r="L100" s="124" t="str">
        <f>_xlfn.IFNA(INDEX([1]!MOM[Generation],MATCH(Scan_6.9.2020689101112[[#This Row],[METRC]],[1]!MOM[METRC 2],0)),"")</f>
        <v/>
      </c>
    </row>
    <row r="101" spans="1:12" x14ac:dyDescent="0.25">
      <c r="A101" s="91" t="s">
        <v>8427</v>
      </c>
      <c r="B101" s="18" t="s">
        <v>186</v>
      </c>
      <c r="C101" s="18" t="s">
        <v>2649</v>
      </c>
      <c r="D101" s="18" t="s">
        <v>2780</v>
      </c>
      <c r="E101" s="21">
        <v>44096</v>
      </c>
      <c r="F101" s="80" t="s">
        <v>520</v>
      </c>
      <c r="G101" s="18" t="s">
        <v>538</v>
      </c>
      <c r="H101" s="24" t="s">
        <v>2631</v>
      </c>
      <c r="I101" s="18" t="s">
        <v>2650</v>
      </c>
      <c r="J101" s="24" t="s">
        <v>2631</v>
      </c>
      <c r="K101" s="124" t="s">
        <v>8243</v>
      </c>
      <c r="L101" s="124" t="str">
        <f>_xlfn.IFNA(INDEX([1]!MOM[Generation],MATCH(Scan_6.9.2020689101112[[#This Row],[METRC]],[1]!MOM[METRC 2],0)),"")</f>
        <v/>
      </c>
    </row>
    <row r="102" spans="1:12" x14ac:dyDescent="0.25">
      <c r="A102" s="91" t="s">
        <v>8428</v>
      </c>
      <c r="B102" s="18" t="s">
        <v>5033</v>
      </c>
      <c r="C102" s="18" t="s">
        <v>7364</v>
      </c>
      <c r="D102" s="18" t="s">
        <v>7365</v>
      </c>
      <c r="E102" s="21">
        <v>44096</v>
      </c>
      <c r="F102" s="80" t="s">
        <v>520</v>
      </c>
      <c r="G102" s="18" t="s">
        <v>538</v>
      </c>
      <c r="H102" s="24" t="s">
        <v>2631</v>
      </c>
      <c r="I102" s="18" t="s">
        <v>7333</v>
      </c>
      <c r="J102" s="24" t="s">
        <v>2631</v>
      </c>
      <c r="K102" s="124" t="s">
        <v>8243</v>
      </c>
      <c r="L102" s="124" t="str">
        <f>_xlfn.IFNA(INDEX([1]!MOM[Generation],MATCH(Scan_6.9.2020689101112[[#This Row],[METRC]],[1]!MOM[METRC 2],0)),"")</f>
        <v>S08</v>
      </c>
    </row>
    <row r="103" spans="1:12" x14ac:dyDescent="0.25">
      <c r="A103" s="91" t="s">
        <v>8429</v>
      </c>
      <c r="B103" s="18" t="s">
        <v>246</v>
      </c>
      <c r="C103" s="18" t="s">
        <v>117</v>
      </c>
      <c r="D103" s="18" t="s">
        <v>2853</v>
      </c>
      <c r="E103" s="21">
        <v>44096</v>
      </c>
      <c r="F103" s="80" t="s">
        <v>520</v>
      </c>
      <c r="G103" s="18" t="s">
        <v>538</v>
      </c>
      <c r="H103" s="24" t="s">
        <v>2631</v>
      </c>
      <c r="I103" s="18" t="s">
        <v>2697</v>
      </c>
      <c r="J103" s="24" t="s">
        <v>2631</v>
      </c>
      <c r="K103" s="124" t="s">
        <v>8243</v>
      </c>
      <c r="L103" s="124" t="str">
        <f>_xlfn.IFNA(INDEX([1]!MOM[Generation],MATCH(Scan_6.9.2020689101112[[#This Row],[METRC]],[1]!MOM[METRC 2],0)),"")</f>
        <v>C26</v>
      </c>
    </row>
    <row r="104" spans="1:12" x14ac:dyDescent="0.25">
      <c r="A104" s="91" t="s">
        <v>8430</v>
      </c>
      <c r="B104" s="18" t="s">
        <v>7530</v>
      </c>
      <c r="C104" s="18" t="s">
        <v>62</v>
      </c>
      <c r="D104" s="18" t="s">
        <v>7628</v>
      </c>
      <c r="E104" s="21">
        <v>44096</v>
      </c>
      <c r="F104" s="80" t="s">
        <v>520</v>
      </c>
      <c r="G104" s="18" t="s">
        <v>538</v>
      </c>
      <c r="H104" s="24" t="s">
        <v>2631</v>
      </c>
      <c r="I104" s="18" t="s">
        <v>2683</v>
      </c>
      <c r="J104" s="24" t="s">
        <v>2631</v>
      </c>
      <c r="K104" s="124" t="s">
        <v>8243</v>
      </c>
      <c r="L104" s="124" t="str">
        <f>_xlfn.IFNA(INDEX([1]!MOM[Generation],MATCH(Scan_6.9.2020689101112[[#This Row],[METRC]],[1]!MOM[METRC 2],0)),"")</f>
        <v>C31</v>
      </c>
    </row>
    <row r="105" spans="1:12" x14ac:dyDescent="0.25">
      <c r="A105" s="91" t="s">
        <v>8431</v>
      </c>
      <c r="B105" s="18" t="s">
        <v>6397</v>
      </c>
      <c r="C105" s="18" t="s">
        <v>2642</v>
      </c>
      <c r="D105" s="18" t="s">
        <v>7447</v>
      </c>
      <c r="E105" s="21">
        <v>44096</v>
      </c>
      <c r="F105" s="80" t="s">
        <v>520</v>
      </c>
      <c r="G105" s="18" t="s">
        <v>538</v>
      </c>
      <c r="H105" s="24" t="s">
        <v>2631</v>
      </c>
      <c r="I105" s="18" t="s">
        <v>2644</v>
      </c>
      <c r="J105" s="24" t="s">
        <v>2631</v>
      </c>
      <c r="K105" s="124" t="s">
        <v>8243</v>
      </c>
      <c r="L105" s="124" t="str">
        <f>_xlfn.IFNA(INDEX([1]!MOM[Generation],MATCH(Scan_6.9.2020689101112[[#This Row],[METRC]],[1]!MOM[METRC 2],0)),"")</f>
        <v/>
      </c>
    </row>
    <row r="106" spans="1:12" x14ac:dyDescent="0.25">
      <c r="A106" s="91" t="s">
        <v>8432</v>
      </c>
      <c r="B106" s="18" t="s">
        <v>5792</v>
      </c>
      <c r="C106" s="18" t="s">
        <v>2676</v>
      </c>
      <c r="D106" s="18" t="s">
        <v>7575</v>
      </c>
      <c r="E106" s="21">
        <v>44096</v>
      </c>
      <c r="F106" s="80" t="s">
        <v>520</v>
      </c>
      <c r="G106" s="18" t="s">
        <v>538</v>
      </c>
      <c r="H106" s="24" t="s">
        <v>2631</v>
      </c>
      <c r="I106" s="18" t="s">
        <v>2678</v>
      </c>
      <c r="J106" s="24" t="s">
        <v>2631</v>
      </c>
      <c r="K106" s="124" t="s">
        <v>8243</v>
      </c>
      <c r="L106" s="124" t="str">
        <f>_xlfn.IFNA(INDEX([1]!MOM[Generation],MATCH(Scan_6.9.2020689101112[[#This Row],[METRC]],[1]!MOM[METRC 2],0)),"")</f>
        <v>C29</v>
      </c>
    </row>
    <row r="107" spans="1:12" x14ac:dyDescent="0.25">
      <c r="A107" s="91" t="s">
        <v>8433</v>
      </c>
      <c r="B107" s="18" t="s">
        <v>192</v>
      </c>
      <c r="C107" s="18" t="s">
        <v>2679</v>
      </c>
      <c r="D107" s="18" t="s">
        <v>2783</v>
      </c>
      <c r="E107" s="21">
        <v>44096</v>
      </c>
      <c r="F107" s="80" t="s">
        <v>520</v>
      </c>
      <c r="G107" s="18" t="s">
        <v>538</v>
      </c>
      <c r="H107" s="24" t="s">
        <v>2631</v>
      </c>
      <c r="I107" s="18" t="s">
        <v>545</v>
      </c>
      <c r="J107" s="24" t="s">
        <v>2631</v>
      </c>
      <c r="K107" s="124" t="s">
        <v>8243</v>
      </c>
      <c r="L107" s="124" t="str">
        <f>_xlfn.IFNA(INDEX([1]!MOM[Generation],MATCH(Scan_6.9.2020689101112[[#This Row],[METRC]],[1]!MOM[METRC 2],0)),"")</f>
        <v>C27</v>
      </c>
    </row>
    <row r="108" spans="1:12" x14ac:dyDescent="0.25">
      <c r="A108" s="91" t="s">
        <v>8434</v>
      </c>
      <c r="B108" s="18" t="s">
        <v>1093</v>
      </c>
      <c r="C108" s="18" t="s">
        <v>62</v>
      </c>
      <c r="D108" s="18" t="s">
        <v>7389</v>
      </c>
      <c r="E108" s="21">
        <v>44096</v>
      </c>
      <c r="F108" s="80" t="s">
        <v>520</v>
      </c>
      <c r="G108" s="18" t="s">
        <v>538</v>
      </c>
      <c r="H108" s="24" t="s">
        <v>2631</v>
      </c>
      <c r="I108" s="18" t="s">
        <v>2683</v>
      </c>
      <c r="J108" s="24" t="s">
        <v>2631</v>
      </c>
      <c r="K108" s="124" t="s">
        <v>8243</v>
      </c>
      <c r="L108" s="124" t="str">
        <f>_xlfn.IFNA(INDEX([1]!MOM[Generation],MATCH(Scan_6.9.2020689101112[[#This Row],[METRC]],[1]!MOM[METRC 2],0)),"")</f>
        <v>C28</v>
      </c>
    </row>
    <row r="109" spans="1:12" x14ac:dyDescent="0.25">
      <c r="A109" s="91" t="s">
        <v>8435</v>
      </c>
      <c r="B109" s="18" t="s">
        <v>7423</v>
      </c>
      <c r="C109" s="18" t="s">
        <v>62</v>
      </c>
      <c r="D109" s="18" t="s">
        <v>7563</v>
      </c>
      <c r="E109" s="21">
        <v>44096</v>
      </c>
      <c r="F109" s="80" t="s">
        <v>520</v>
      </c>
      <c r="G109" s="18" t="s">
        <v>538</v>
      </c>
      <c r="H109" s="24" t="s">
        <v>2631</v>
      </c>
      <c r="I109" s="18" t="s">
        <v>2683</v>
      </c>
      <c r="J109" s="24" t="s">
        <v>2631</v>
      </c>
      <c r="K109" s="124" t="s">
        <v>8243</v>
      </c>
      <c r="L109" s="124" t="str">
        <f>_xlfn.IFNA(INDEX([1]!MOM[Generation],MATCH(Scan_6.9.2020689101112[[#This Row],[METRC]],[1]!MOM[METRC 2],0)),"")</f>
        <v>C30</v>
      </c>
    </row>
    <row r="110" spans="1:12" x14ac:dyDescent="0.25">
      <c r="A110" s="91" t="s">
        <v>8436</v>
      </c>
      <c r="B110" s="18" t="s">
        <v>1135</v>
      </c>
      <c r="C110" s="18" t="s">
        <v>2693</v>
      </c>
      <c r="D110" s="18" t="s">
        <v>7384</v>
      </c>
      <c r="E110" s="21">
        <v>44096</v>
      </c>
      <c r="F110" s="80" t="s">
        <v>520</v>
      </c>
      <c r="G110" s="18" t="s">
        <v>538</v>
      </c>
      <c r="H110" s="24" t="s">
        <v>2631</v>
      </c>
      <c r="I110" s="18" t="s">
        <v>2695</v>
      </c>
      <c r="J110" s="24" t="s">
        <v>2631</v>
      </c>
      <c r="K110" s="124" t="s">
        <v>8243</v>
      </c>
      <c r="L110" s="124" t="str">
        <f>_xlfn.IFNA(INDEX([1]!MOM[Generation],MATCH(Scan_6.9.2020689101112[[#This Row],[METRC]],[1]!MOM[METRC 2],0)),"")</f>
        <v>C28</v>
      </c>
    </row>
    <row r="111" spans="1:12" x14ac:dyDescent="0.25">
      <c r="A111" s="91" t="s">
        <v>8438</v>
      </c>
      <c r="B111" s="18" t="s">
        <v>6182</v>
      </c>
      <c r="C111" s="18" t="s">
        <v>62</v>
      </c>
      <c r="D111" s="18" t="s">
        <v>7500</v>
      </c>
      <c r="E111" s="21">
        <v>44096</v>
      </c>
      <c r="F111" s="80" t="s">
        <v>520</v>
      </c>
      <c r="G111" s="18" t="s">
        <v>538</v>
      </c>
      <c r="H111" s="24" t="s">
        <v>2631</v>
      </c>
      <c r="I111" s="18" t="s">
        <v>2683</v>
      </c>
      <c r="J111" s="24" t="s">
        <v>2631</v>
      </c>
      <c r="K111" s="124" t="s">
        <v>8243</v>
      </c>
      <c r="L111" s="124" t="str">
        <f>_xlfn.IFNA(INDEX([1]!MOM[Generation],MATCH(Scan_6.9.2020689101112[[#This Row],[METRC]],[1]!MOM[METRC 2],0)),"")</f>
        <v>C29</v>
      </c>
    </row>
    <row r="112" spans="1:12" x14ac:dyDescent="0.25">
      <c r="A112" s="91" t="s">
        <v>8439</v>
      </c>
      <c r="B112" s="18" t="s">
        <v>181</v>
      </c>
      <c r="C112" s="18" t="s">
        <v>2636</v>
      </c>
      <c r="D112" s="18" t="s">
        <v>2777</v>
      </c>
      <c r="E112" s="21">
        <v>44096</v>
      </c>
      <c r="F112" s="80" t="s">
        <v>520</v>
      </c>
      <c r="G112" s="18" t="s">
        <v>538</v>
      </c>
      <c r="H112" s="24" t="s">
        <v>2631</v>
      </c>
      <c r="I112" s="18" t="s">
        <v>2638</v>
      </c>
      <c r="J112" s="24" t="s">
        <v>2631</v>
      </c>
      <c r="K112" s="124" t="s">
        <v>8243</v>
      </c>
      <c r="L112" s="124" t="str">
        <f>_xlfn.IFNA(INDEX([1]!MOM[Generation],MATCH(Scan_6.9.2020689101112[[#This Row],[METRC]],[1]!MOM[METRC 2],0)),"")</f>
        <v/>
      </c>
    </row>
    <row r="113" spans="1:12" x14ac:dyDescent="0.25">
      <c r="A113" s="91" t="s">
        <v>8440</v>
      </c>
      <c r="B113" s="18" t="s">
        <v>5028</v>
      </c>
      <c r="C113" s="18" t="s">
        <v>7351</v>
      </c>
      <c r="D113" s="18" t="s">
        <v>7352</v>
      </c>
      <c r="E113" s="21">
        <v>44096</v>
      </c>
      <c r="F113" s="80" t="s">
        <v>520</v>
      </c>
      <c r="G113" s="18" t="s">
        <v>538</v>
      </c>
      <c r="H113" s="24" t="s">
        <v>2631</v>
      </c>
      <c r="I113" s="18" t="s">
        <v>7336</v>
      </c>
      <c r="J113" s="24" t="s">
        <v>2631</v>
      </c>
      <c r="K113" s="124" t="s">
        <v>8243</v>
      </c>
      <c r="L113" s="124" t="str">
        <f>_xlfn.IFNA(INDEX([1]!MOM[Generation],MATCH(Scan_6.9.2020689101112[[#This Row],[METRC]],[1]!MOM[METRC 2],0)),"")</f>
        <v>S08</v>
      </c>
    </row>
    <row r="114" spans="1:12" x14ac:dyDescent="0.25">
      <c r="A114" s="91" t="s">
        <v>8441</v>
      </c>
      <c r="B114" s="18" t="s">
        <v>1267</v>
      </c>
      <c r="C114" s="18" t="s">
        <v>2672</v>
      </c>
      <c r="D114" s="18" t="s">
        <v>7382</v>
      </c>
      <c r="E114" s="21">
        <v>44096</v>
      </c>
      <c r="F114" s="80" t="s">
        <v>520</v>
      </c>
      <c r="G114" s="18" t="s">
        <v>538</v>
      </c>
      <c r="H114" s="24" t="s">
        <v>2631</v>
      </c>
      <c r="I114" s="18" t="s">
        <v>2644</v>
      </c>
      <c r="J114" s="24" t="s">
        <v>2631</v>
      </c>
      <c r="K114" s="124" t="s">
        <v>8243</v>
      </c>
      <c r="L114" s="124" t="str">
        <f>_xlfn.IFNA(INDEX([1]!MOM[Generation],MATCH(Scan_6.9.2020689101112[[#This Row],[METRC]],[1]!MOM[METRC 2],0)),"")</f>
        <v>C28</v>
      </c>
    </row>
    <row r="115" spans="1:12" x14ac:dyDescent="0.25">
      <c r="A115" s="91" t="s">
        <v>8442</v>
      </c>
      <c r="B115" s="18" t="s">
        <v>256</v>
      </c>
      <c r="C115" s="18" t="s">
        <v>2863</v>
      </c>
      <c r="D115" s="18" t="s">
        <v>2864</v>
      </c>
      <c r="E115" s="21">
        <v>44096</v>
      </c>
      <c r="F115" s="80" t="s">
        <v>520</v>
      </c>
      <c r="G115" s="18" t="s">
        <v>538</v>
      </c>
      <c r="H115" s="24" t="s">
        <v>2631</v>
      </c>
      <c r="I115" s="18" t="s">
        <v>2829</v>
      </c>
      <c r="J115" s="24" t="s">
        <v>2631</v>
      </c>
      <c r="K115" s="124" t="s">
        <v>8243</v>
      </c>
      <c r="L115" s="124" t="str">
        <f>_xlfn.IFNA(INDEX([1]!MOM[Generation],MATCH(Scan_6.9.2020689101112[[#This Row],[METRC]],[1]!MOM[METRC 2],0)),"")</f>
        <v/>
      </c>
    </row>
    <row r="116" spans="1:12" x14ac:dyDescent="0.25">
      <c r="A116" s="91" t="s">
        <v>8443</v>
      </c>
      <c r="B116" s="18" t="s">
        <v>7432</v>
      </c>
      <c r="C116" s="18" t="s">
        <v>2715</v>
      </c>
      <c r="D116" s="18" t="s">
        <v>7551</v>
      </c>
      <c r="E116" s="21">
        <v>44096</v>
      </c>
      <c r="F116" s="80" t="s">
        <v>521</v>
      </c>
      <c r="G116" s="18" t="s">
        <v>554</v>
      </c>
      <c r="H116" s="24" t="s">
        <v>2631</v>
      </c>
      <c r="I116" s="18" t="s">
        <v>2641</v>
      </c>
      <c r="J116" s="24" t="s">
        <v>2631</v>
      </c>
      <c r="K116" s="124" t="s">
        <v>8243</v>
      </c>
      <c r="L116" s="124" t="str">
        <f>_xlfn.IFNA(INDEX([1]!MOM[Generation],MATCH(Scan_6.9.2020689101112[[#This Row],[METRC]],[1]!MOM[METRC 2],0)),"")</f>
        <v>C30</v>
      </c>
    </row>
    <row r="117" spans="1:12" x14ac:dyDescent="0.25">
      <c r="A117" s="91" t="s">
        <v>8444</v>
      </c>
      <c r="B117" s="18" t="s">
        <v>7419</v>
      </c>
      <c r="C117" s="18" t="s">
        <v>2734</v>
      </c>
      <c r="D117" s="18" t="s">
        <v>7552</v>
      </c>
      <c r="E117" s="21">
        <v>44096</v>
      </c>
      <c r="F117" s="80" t="s">
        <v>521</v>
      </c>
      <c r="G117" s="18" t="s">
        <v>554</v>
      </c>
      <c r="H117" s="24" t="s">
        <v>2631</v>
      </c>
      <c r="I117" s="18" t="s">
        <v>2736</v>
      </c>
      <c r="J117" s="24" t="s">
        <v>2631</v>
      </c>
      <c r="K117" s="124" t="s">
        <v>8243</v>
      </c>
      <c r="L117" s="124" t="str">
        <f>_xlfn.IFNA(INDEX([1]!MOM[Generation],MATCH(Scan_6.9.2020689101112[[#This Row],[METRC]],[1]!MOM[METRC 2],0)),"")</f>
        <v>C30</v>
      </c>
    </row>
    <row r="118" spans="1:12" x14ac:dyDescent="0.25">
      <c r="A118" s="91" t="s">
        <v>8445</v>
      </c>
      <c r="B118" s="18" t="s">
        <v>7416</v>
      </c>
      <c r="C118" s="18" t="s">
        <v>2629</v>
      </c>
      <c r="D118" s="18" t="s">
        <v>7553</v>
      </c>
      <c r="E118" s="21">
        <v>44096</v>
      </c>
      <c r="F118" s="80" t="s">
        <v>521</v>
      </c>
      <c r="G118" s="18" t="s">
        <v>554</v>
      </c>
      <c r="H118" s="24" t="s">
        <v>2631</v>
      </c>
      <c r="I118" s="18" t="s">
        <v>2632</v>
      </c>
      <c r="J118" s="24" t="s">
        <v>2631</v>
      </c>
      <c r="K118" s="124" t="s">
        <v>8243</v>
      </c>
      <c r="L118" s="124" t="str">
        <f>_xlfn.IFNA(INDEX([1]!MOM[Generation],MATCH(Scan_6.9.2020689101112[[#This Row],[METRC]],[1]!MOM[METRC 2],0)),"")</f>
        <v>C30</v>
      </c>
    </row>
    <row r="119" spans="1:12" x14ac:dyDescent="0.25">
      <c r="A119" s="91" t="s">
        <v>8446</v>
      </c>
      <c r="B119" s="18" t="s">
        <v>7414</v>
      </c>
      <c r="C119" s="18" t="s">
        <v>2629</v>
      </c>
      <c r="D119" s="18" t="s">
        <v>7549</v>
      </c>
      <c r="E119" s="21">
        <v>44096</v>
      </c>
      <c r="F119" s="80" t="s">
        <v>521</v>
      </c>
      <c r="G119" s="18" t="s">
        <v>554</v>
      </c>
      <c r="H119" s="24" t="s">
        <v>2631</v>
      </c>
      <c r="I119" s="18" t="s">
        <v>2632</v>
      </c>
      <c r="J119" s="24" t="s">
        <v>2631</v>
      </c>
      <c r="K119" s="124" t="s">
        <v>8243</v>
      </c>
      <c r="L119" s="124" t="str">
        <f>_xlfn.IFNA(INDEX([1]!MOM[Generation],MATCH(Scan_6.9.2020689101112[[#This Row],[METRC]],[1]!MOM[METRC 2],0)),"")</f>
        <v>C30</v>
      </c>
    </row>
    <row r="120" spans="1:12" x14ac:dyDescent="0.25">
      <c r="A120" s="91" t="s">
        <v>8447</v>
      </c>
      <c r="B120" s="18" t="s">
        <v>7429</v>
      </c>
      <c r="C120" s="18" t="s">
        <v>2715</v>
      </c>
      <c r="D120" s="18" t="s">
        <v>7554</v>
      </c>
      <c r="E120" s="21">
        <v>44096</v>
      </c>
      <c r="F120" s="80" t="s">
        <v>521</v>
      </c>
      <c r="G120" s="18" t="s">
        <v>554</v>
      </c>
      <c r="H120" s="24" t="s">
        <v>2631</v>
      </c>
      <c r="I120" s="18" t="s">
        <v>2641</v>
      </c>
      <c r="J120" s="24" t="s">
        <v>2631</v>
      </c>
      <c r="K120" s="124" t="s">
        <v>8243</v>
      </c>
      <c r="L120" s="124" t="str">
        <f>_xlfn.IFNA(INDEX([1]!MOM[Generation],MATCH(Scan_6.9.2020689101112[[#This Row],[METRC]],[1]!MOM[METRC 2],0)),"")</f>
        <v>C30</v>
      </c>
    </row>
    <row r="121" spans="1:12" x14ac:dyDescent="0.25">
      <c r="A121" s="91" t="s">
        <v>8448</v>
      </c>
      <c r="B121" s="18" t="s">
        <v>7430</v>
      </c>
      <c r="C121" s="18" t="s">
        <v>2715</v>
      </c>
      <c r="D121" s="18" t="s">
        <v>7559</v>
      </c>
      <c r="E121" s="21">
        <v>44096</v>
      </c>
      <c r="F121" s="80" t="s">
        <v>521</v>
      </c>
      <c r="G121" s="18" t="s">
        <v>554</v>
      </c>
      <c r="H121" s="24" t="s">
        <v>2631</v>
      </c>
      <c r="I121" s="18" t="s">
        <v>2641</v>
      </c>
      <c r="J121" s="24" t="s">
        <v>2631</v>
      </c>
      <c r="K121" s="124" t="s">
        <v>8243</v>
      </c>
      <c r="L121" s="124" t="str">
        <f>_xlfn.IFNA(INDEX([1]!MOM[Generation],MATCH(Scan_6.9.2020689101112[[#This Row],[METRC]],[1]!MOM[METRC 2],0)),"")</f>
        <v>C30</v>
      </c>
    </row>
    <row r="122" spans="1:12" x14ac:dyDescent="0.25">
      <c r="A122" s="91" t="s">
        <v>8449</v>
      </c>
      <c r="B122" s="18" t="s">
        <v>7435</v>
      </c>
      <c r="C122" s="18" t="s">
        <v>2659</v>
      </c>
      <c r="D122" s="18" t="s">
        <v>7548</v>
      </c>
      <c r="E122" s="21">
        <v>44096</v>
      </c>
      <c r="F122" s="80" t="s">
        <v>521</v>
      </c>
      <c r="G122" s="18" t="s">
        <v>554</v>
      </c>
      <c r="H122" s="24" t="s">
        <v>2631</v>
      </c>
      <c r="I122" s="18" t="s">
        <v>2661</v>
      </c>
      <c r="J122" s="24" t="s">
        <v>2631</v>
      </c>
      <c r="K122" s="124" t="s">
        <v>8243</v>
      </c>
      <c r="L122" s="124" t="str">
        <f>_xlfn.IFNA(INDEX([1]!MOM[Generation],MATCH(Scan_6.9.2020689101112[[#This Row],[METRC]],[1]!MOM[METRC 2],0)),"")</f>
        <v>C30</v>
      </c>
    </row>
    <row r="123" spans="1:12" x14ac:dyDescent="0.25">
      <c r="A123" s="91" t="s">
        <v>8450</v>
      </c>
      <c r="B123" s="18" t="s">
        <v>7415</v>
      </c>
      <c r="C123" s="18" t="s">
        <v>2629</v>
      </c>
      <c r="D123" s="18" t="s">
        <v>7547</v>
      </c>
      <c r="E123" s="21">
        <v>44096</v>
      </c>
      <c r="F123" s="80" t="s">
        <v>521</v>
      </c>
      <c r="G123" s="18" t="s">
        <v>554</v>
      </c>
      <c r="H123" s="24" t="s">
        <v>2631</v>
      </c>
      <c r="I123" s="18" t="s">
        <v>2632</v>
      </c>
      <c r="J123" s="24" t="s">
        <v>2631</v>
      </c>
      <c r="K123" s="124" t="s">
        <v>8243</v>
      </c>
      <c r="L123" s="124" t="str">
        <f>_xlfn.IFNA(INDEX([1]!MOM[Generation],MATCH(Scan_6.9.2020689101112[[#This Row],[METRC]],[1]!MOM[METRC 2],0)),"")</f>
        <v>C30</v>
      </c>
    </row>
    <row r="124" spans="1:12" x14ac:dyDescent="0.25">
      <c r="A124" s="91" t="s">
        <v>8452</v>
      </c>
      <c r="B124" s="18" t="s">
        <v>7433</v>
      </c>
      <c r="C124" s="18" t="s">
        <v>2659</v>
      </c>
      <c r="D124" s="18" t="s">
        <v>7546</v>
      </c>
      <c r="E124" s="21">
        <v>44096</v>
      </c>
      <c r="F124" s="80" t="s">
        <v>521</v>
      </c>
      <c r="G124" s="18" t="s">
        <v>554</v>
      </c>
      <c r="H124" s="24" t="s">
        <v>2631</v>
      </c>
      <c r="I124" s="18" t="s">
        <v>2661</v>
      </c>
      <c r="J124" s="24" t="s">
        <v>2631</v>
      </c>
      <c r="K124" s="124" t="s">
        <v>8243</v>
      </c>
      <c r="L124" s="124" t="str">
        <f>_xlfn.IFNA(INDEX([1]!MOM[Generation],MATCH(Scan_6.9.2020689101112[[#This Row],[METRC]],[1]!MOM[METRC 2],0)),"")</f>
        <v>C30</v>
      </c>
    </row>
    <row r="125" spans="1:12" x14ac:dyDescent="0.25">
      <c r="A125" s="91" t="s">
        <v>8453</v>
      </c>
      <c r="B125" s="18" t="s">
        <v>7434</v>
      </c>
      <c r="C125" s="18" t="s">
        <v>2659</v>
      </c>
      <c r="D125" s="18" t="s">
        <v>7545</v>
      </c>
      <c r="E125" s="21">
        <v>44096</v>
      </c>
      <c r="F125" s="80" t="s">
        <v>521</v>
      </c>
      <c r="G125" s="18" t="s">
        <v>554</v>
      </c>
      <c r="H125" s="24" t="s">
        <v>2631</v>
      </c>
      <c r="I125" s="18" t="s">
        <v>2661</v>
      </c>
      <c r="J125" s="24" t="s">
        <v>2631</v>
      </c>
      <c r="K125" s="124" t="s">
        <v>8243</v>
      </c>
      <c r="L125" s="124" t="str">
        <f>_xlfn.IFNA(INDEX([1]!MOM[Generation],MATCH(Scan_6.9.2020689101112[[#This Row],[METRC]],[1]!MOM[METRC 2],0)),"")</f>
        <v>C30</v>
      </c>
    </row>
    <row r="126" spans="1:12" x14ac:dyDescent="0.25">
      <c r="A126" s="91" t="s">
        <v>8454</v>
      </c>
      <c r="B126" s="18" t="s">
        <v>7418</v>
      </c>
      <c r="C126" s="18" t="s">
        <v>2734</v>
      </c>
      <c r="D126" s="18" t="s">
        <v>7558</v>
      </c>
      <c r="E126" s="21">
        <v>44096</v>
      </c>
      <c r="F126" s="80" t="s">
        <v>521</v>
      </c>
      <c r="G126" s="18" t="s">
        <v>554</v>
      </c>
      <c r="H126" s="24" t="s">
        <v>2631</v>
      </c>
      <c r="I126" s="18" t="s">
        <v>2736</v>
      </c>
      <c r="J126" s="24" t="s">
        <v>2631</v>
      </c>
      <c r="K126" s="124" t="s">
        <v>8243</v>
      </c>
      <c r="L126" s="124" t="str">
        <f>_xlfn.IFNA(INDEX([1]!MOM[Generation],MATCH(Scan_6.9.2020689101112[[#This Row],[METRC]],[1]!MOM[METRC 2],0)),"")</f>
        <v>C30</v>
      </c>
    </row>
    <row r="127" spans="1:12" x14ac:dyDescent="0.25">
      <c r="A127" s="91" t="s">
        <v>8455</v>
      </c>
      <c r="B127" s="18" t="s">
        <v>7431</v>
      </c>
      <c r="C127" s="18" t="s">
        <v>2715</v>
      </c>
      <c r="D127" s="18" t="s">
        <v>7560</v>
      </c>
      <c r="E127" s="21">
        <v>44096</v>
      </c>
      <c r="F127" s="80" t="s">
        <v>521</v>
      </c>
      <c r="G127" s="18" t="s">
        <v>554</v>
      </c>
      <c r="H127" s="24" t="s">
        <v>2631</v>
      </c>
      <c r="I127" s="18" t="s">
        <v>2641</v>
      </c>
      <c r="J127" s="24" t="s">
        <v>2631</v>
      </c>
      <c r="K127" s="124" t="s">
        <v>8243</v>
      </c>
      <c r="L127" s="124" t="str">
        <f>_xlfn.IFNA(INDEX([1]!MOM[Generation],MATCH(Scan_6.9.2020689101112[[#This Row],[METRC]],[1]!MOM[METRC 2],0)),"")</f>
        <v>C30</v>
      </c>
    </row>
    <row r="128" spans="1:12" x14ac:dyDescent="0.25">
      <c r="A128" s="91" t="s">
        <v>8456</v>
      </c>
      <c r="B128" s="18" t="s">
        <v>7526</v>
      </c>
      <c r="C128" s="18" t="s">
        <v>2676</v>
      </c>
      <c r="D128" s="18" t="s">
        <v>7622</v>
      </c>
      <c r="E128" s="21">
        <v>44096</v>
      </c>
      <c r="F128" s="80" t="s">
        <v>521</v>
      </c>
      <c r="G128" s="18" t="s">
        <v>554</v>
      </c>
      <c r="H128" s="24" t="s">
        <v>2631</v>
      </c>
      <c r="I128" s="18" t="s">
        <v>2678</v>
      </c>
      <c r="J128" s="24" t="s">
        <v>2631</v>
      </c>
      <c r="K128" s="124" t="s">
        <v>8243</v>
      </c>
      <c r="L128" s="124" t="str">
        <f>_xlfn.IFNA(INDEX([1]!MOM[Generation],MATCH(Scan_6.9.2020689101112[[#This Row],[METRC]],[1]!MOM[METRC 2],0)),"")</f>
        <v>C31</v>
      </c>
    </row>
    <row r="129" spans="1:12" x14ac:dyDescent="0.25">
      <c r="A129" s="91" t="s">
        <v>8457</v>
      </c>
      <c r="B129" s="18" t="s">
        <v>7527</v>
      </c>
      <c r="C129" s="18" t="s">
        <v>2676</v>
      </c>
      <c r="D129" s="18" t="s">
        <v>7625</v>
      </c>
      <c r="E129" s="21">
        <v>44096</v>
      </c>
      <c r="F129" s="80" t="s">
        <v>521</v>
      </c>
      <c r="G129" s="18" t="s">
        <v>554</v>
      </c>
      <c r="H129" s="24" t="s">
        <v>2631</v>
      </c>
      <c r="I129" s="18" t="s">
        <v>2678</v>
      </c>
      <c r="J129" s="24" t="s">
        <v>2631</v>
      </c>
      <c r="K129" s="124" t="s">
        <v>8243</v>
      </c>
      <c r="L129" s="124" t="str">
        <f>_xlfn.IFNA(INDEX([1]!MOM[Generation],MATCH(Scan_6.9.2020689101112[[#This Row],[METRC]],[1]!MOM[METRC 2],0)),"")</f>
        <v>C31</v>
      </c>
    </row>
    <row r="130" spans="1:12" x14ac:dyDescent="0.25">
      <c r="A130" s="91" t="s">
        <v>8458</v>
      </c>
      <c r="B130" s="18" t="s">
        <v>7540</v>
      </c>
      <c r="C130" s="18" t="s">
        <v>2667</v>
      </c>
      <c r="D130" s="18" t="s">
        <v>7616</v>
      </c>
      <c r="E130" s="21">
        <v>44096</v>
      </c>
      <c r="F130" s="80" t="s">
        <v>521</v>
      </c>
      <c r="G130" s="18" t="s">
        <v>554</v>
      </c>
      <c r="H130" s="24" t="s">
        <v>2631</v>
      </c>
      <c r="I130" s="18" t="s">
        <v>2661</v>
      </c>
      <c r="J130" s="24" t="s">
        <v>2631</v>
      </c>
      <c r="K130" s="124" t="s">
        <v>8243</v>
      </c>
      <c r="L130" s="124" t="str">
        <f>_xlfn.IFNA(INDEX([1]!MOM[Generation],MATCH(Scan_6.9.2020689101112[[#This Row],[METRC]],[1]!MOM[METRC 2],0)),"")</f>
        <v>C31</v>
      </c>
    </row>
    <row r="131" spans="1:12" x14ac:dyDescent="0.25">
      <c r="A131" s="91" t="s">
        <v>8459</v>
      </c>
      <c r="B131" s="18" t="s">
        <v>7410</v>
      </c>
      <c r="C131" s="18" t="s">
        <v>2649</v>
      </c>
      <c r="D131" s="18" t="s">
        <v>7572</v>
      </c>
      <c r="E131" s="21">
        <v>44096</v>
      </c>
      <c r="F131" s="80" t="s">
        <v>521</v>
      </c>
      <c r="G131" s="18" t="s">
        <v>554</v>
      </c>
      <c r="H131" s="24" t="s">
        <v>2631</v>
      </c>
      <c r="I131" s="18" t="s">
        <v>2650</v>
      </c>
      <c r="J131" s="24" t="s">
        <v>2631</v>
      </c>
      <c r="K131" s="124" t="s">
        <v>8243</v>
      </c>
      <c r="L131" s="124" t="str">
        <f>_xlfn.IFNA(INDEX([1]!MOM[Generation],MATCH(Scan_6.9.2020689101112[[#This Row],[METRC]],[1]!MOM[METRC 2],0)),"")</f>
        <v>C30</v>
      </c>
    </row>
    <row r="132" spans="1:12" x14ac:dyDescent="0.25">
      <c r="A132" s="91" t="s">
        <v>8462</v>
      </c>
      <c r="B132" s="18" t="s">
        <v>7424</v>
      </c>
      <c r="C132" s="18" t="s">
        <v>2642</v>
      </c>
      <c r="D132" s="18" t="s">
        <v>7557</v>
      </c>
      <c r="E132" s="21">
        <v>44096</v>
      </c>
      <c r="F132" s="80" t="s">
        <v>521</v>
      </c>
      <c r="G132" s="18" t="s">
        <v>554</v>
      </c>
      <c r="H132" s="24" t="s">
        <v>2631</v>
      </c>
      <c r="I132" s="18" t="s">
        <v>2644</v>
      </c>
      <c r="J132" s="24" t="s">
        <v>2631</v>
      </c>
      <c r="K132" s="124" t="s">
        <v>8243</v>
      </c>
      <c r="L132" s="124" t="str">
        <f>_xlfn.IFNA(INDEX([1]!MOM[Generation],MATCH(Scan_6.9.2020689101112[[#This Row],[METRC]],[1]!MOM[METRC 2],0)),"")</f>
        <v/>
      </c>
    </row>
    <row r="133" spans="1:12" x14ac:dyDescent="0.25">
      <c r="A133" s="91" t="s">
        <v>8463</v>
      </c>
      <c r="B133" s="18" t="s">
        <v>7436</v>
      </c>
      <c r="C133" s="18" t="s">
        <v>283</v>
      </c>
      <c r="D133" s="18" t="s">
        <v>7562</v>
      </c>
      <c r="E133" s="21">
        <v>44096</v>
      </c>
      <c r="F133" s="80" t="s">
        <v>521</v>
      </c>
      <c r="G133" s="18" t="s">
        <v>554</v>
      </c>
      <c r="H133" s="24" t="s">
        <v>2631</v>
      </c>
      <c r="I133" s="18" t="s">
        <v>2697</v>
      </c>
      <c r="J133" s="24" t="s">
        <v>2631</v>
      </c>
      <c r="K133" s="124" t="s">
        <v>8243</v>
      </c>
      <c r="L133" s="124" t="str">
        <f>_xlfn.IFNA(INDEX([1]!MOM[Generation],MATCH(Scan_6.9.2020689101112[[#This Row],[METRC]],[1]!MOM[METRC 2],0)),"")</f>
        <v>C30</v>
      </c>
    </row>
    <row r="134" spans="1:12" x14ac:dyDescent="0.25">
      <c r="A134" s="91" t="s">
        <v>8464</v>
      </c>
      <c r="B134" s="18" t="s">
        <v>7513</v>
      </c>
      <c r="C134" s="18" t="s">
        <v>2679</v>
      </c>
      <c r="D134" s="18" t="s">
        <v>7626</v>
      </c>
      <c r="E134" s="21">
        <v>44096</v>
      </c>
      <c r="F134" s="80" t="s">
        <v>521</v>
      </c>
      <c r="G134" s="18" t="s">
        <v>554</v>
      </c>
      <c r="H134" s="24" t="s">
        <v>2631</v>
      </c>
      <c r="I134" s="18" t="s">
        <v>545</v>
      </c>
      <c r="J134" s="24" t="s">
        <v>2631</v>
      </c>
      <c r="K134" s="124" t="s">
        <v>8243</v>
      </c>
      <c r="L134" s="124" t="str">
        <f>_xlfn.IFNA(INDEX([1]!MOM[Generation],MATCH(Scan_6.9.2020689101112[[#This Row],[METRC]],[1]!MOM[METRC 2],0)),"")</f>
        <v>C31</v>
      </c>
    </row>
    <row r="135" spans="1:12" x14ac:dyDescent="0.25">
      <c r="A135" s="91" t="s">
        <v>8465</v>
      </c>
      <c r="B135" s="18" t="s">
        <v>7412</v>
      </c>
      <c r="C135" s="18" t="s">
        <v>2649</v>
      </c>
      <c r="D135" s="18" t="s">
        <v>7568</v>
      </c>
      <c r="E135" s="21">
        <v>44096</v>
      </c>
      <c r="F135" s="80" t="s">
        <v>521</v>
      </c>
      <c r="G135" s="18" t="s">
        <v>554</v>
      </c>
      <c r="H135" s="24" t="s">
        <v>2631</v>
      </c>
      <c r="I135" s="18" t="s">
        <v>2650</v>
      </c>
      <c r="J135" s="24" t="s">
        <v>2631</v>
      </c>
      <c r="K135" s="124" t="s">
        <v>8243</v>
      </c>
      <c r="L135" s="124" t="str">
        <f>_xlfn.IFNA(INDEX([1]!MOM[Generation],MATCH(Scan_6.9.2020689101112[[#This Row],[METRC]],[1]!MOM[METRC 2],0)),"")</f>
        <v>C30</v>
      </c>
    </row>
    <row r="136" spans="1:12" x14ac:dyDescent="0.25">
      <c r="A136" s="91" t="s">
        <v>8466</v>
      </c>
      <c r="B136" s="18" t="s">
        <v>7422</v>
      </c>
      <c r="C136" s="18" t="s">
        <v>62</v>
      </c>
      <c r="D136" s="18" t="s">
        <v>7570</v>
      </c>
      <c r="E136" s="21">
        <v>44096</v>
      </c>
      <c r="F136" s="80" t="s">
        <v>521</v>
      </c>
      <c r="G136" s="18" t="s">
        <v>554</v>
      </c>
      <c r="H136" s="24" t="s">
        <v>2631</v>
      </c>
      <c r="I136" s="18" t="s">
        <v>2683</v>
      </c>
      <c r="J136" s="24" t="s">
        <v>2631</v>
      </c>
      <c r="K136" s="124" t="s">
        <v>8243</v>
      </c>
      <c r="L136" s="124" t="str">
        <f>_xlfn.IFNA(INDEX([1]!MOM[Generation],MATCH(Scan_6.9.2020689101112[[#This Row],[METRC]],[1]!MOM[METRC 2],0)),"")</f>
        <v>C30</v>
      </c>
    </row>
    <row r="137" spans="1:12" x14ac:dyDescent="0.25">
      <c r="A137" s="91" t="s">
        <v>8467</v>
      </c>
      <c r="B137" s="18" t="s">
        <v>7514</v>
      </c>
      <c r="C137" s="18" t="s">
        <v>2679</v>
      </c>
      <c r="D137" s="18" t="s">
        <v>7624</v>
      </c>
      <c r="E137" s="21">
        <v>44096</v>
      </c>
      <c r="F137" s="80" t="s">
        <v>521</v>
      </c>
      <c r="G137" s="18" t="s">
        <v>554</v>
      </c>
      <c r="H137" s="24" t="s">
        <v>2631</v>
      </c>
      <c r="I137" s="18" t="s">
        <v>545</v>
      </c>
      <c r="J137" s="24" t="s">
        <v>2631</v>
      </c>
      <c r="K137" s="124" t="s">
        <v>8243</v>
      </c>
      <c r="L137" s="124" t="str">
        <f>_xlfn.IFNA(INDEX([1]!MOM[Generation],MATCH(Scan_6.9.2020689101112[[#This Row],[METRC]],[1]!MOM[METRC 2],0)),"")</f>
        <v>C31</v>
      </c>
    </row>
    <row r="138" spans="1:12" x14ac:dyDescent="0.25">
      <c r="A138" s="91" t="s">
        <v>8472</v>
      </c>
      <c r="B138" s="18" t="s">
        <v>7544</v>
      </c>
      <c r="C138" s="18" t="s">
        <v>2669</v>
      </c>
      <c r="D138" s="18" t="s">
        <v>7618</v>
      </c>
      <c r="E138" s="21">
        <v>44096</v>
      </c>
      <c r="F138" s="80" t="s">
        <v>521</v>
      </c>
      <c r="G138" s="18" t="s">
        <v>554</v>
      </c>
      <c r="H138" s="24" t="s">
        <v>2631</v>
      </c>
      <c r="I138" s="18" t="s">
        <v>2670</v>
      </c>
      <c r="J138" s="24" t="s">
        <v>2631</v>
      </c>
      <c r="K138" s="124" t="s">
        <v>8243</v>
      </c>
      <c r="L138" s="124" t="str">
        <f>_xlfn.IFNA(INDEX([1]!MOM[Generation],MATCH(Scan_6.9.2020689101112[[#This Row],[METRC]],[1]!MOM[METRC 2],0)),"")</f>
        <v>C31</v>
      </c>
    </row>
    <row r="139" spans="1:12" x14ac:dyDescent="0.25">
      <c r="A139" s="91" t="s">
        <v>8473</v>
      </c>
      <c r="B139" s="18" t="s">
        <v>7421</v>
      </c>
      <c r="C139" s="18" t="s">
        <v>62</v>
      </c>
      <c r="D139" s="18" t="s">
        <v>7564</v>
      </c>
      <c r="E139" s="21">
        <v>44096</v>
      </c>
      <c r="F139" s="80" t="s">
        <v>521</v>
      </c>
      <c r="G139" s="18" t="s">
        <v>554</v>
      </c>
      <c r="H139" s="24" t="s">
        <v>2631</v>
      </c>
      <c r="I139" s="18" t="s">
        <v>2683</v>
      </c>
      <c r="J139" s="24" t="s">
        <v>2631</v>
      </c>
      <c r="K139" s="124" t="s">
        <v>8243</v>
      </c>
      <c r="L139" s="124" t="str">
        <f>_xlfn.IFNA(INDEX([1]!MOM[Generation],MATCH(Scan_6.9.2020689101112[[#This Row],[METRC]],[1]!MOM[METRC 2],0)),"")</f>
        <v>C30</v>
      </c>
    </row>
    <row r="140" spans="1:12" x14ac:dyDescent="0.25">
      <c r="A140" s="91" t="s">
        <v>8475</v>
      </c>
      <c r="B140" s="18" t="s">
        <v>7426</v>
      </c>
      <c r="C140" s="18" t="s">
        <v>2645</v>
      </c>
      <c r="D140" s="18" t="s">
        <v>7561</v>
      </c>
      <c r="E140" s="21">
        <v>44096</v>
      </c>
      <c r="F140" s="80" t="s">
        <v>521</v>
      </c>
      <c r="G140" s="18" t="s">
        <v>554</v>
      </c>
      <c r="H140" s="24" t="s">
        <v>2631</v>
      </c>
      <c r="I140" s="18" t="s">
        <v>2647</v>
      </c>
      <c r="J140" s="24" t="s">
        <v>2631</v>
      </c>
      <c r="K140" s="124" t="s">
        <v>8243</v>
      </c>
      <c r="L140" s="124" t="str">
        <f>_xlfn.IFNA(INDEX([1]!MOM[Generation],MATCH(Scan_6.9.2020689101112[[#This Row],[METRC]],[1]!MOM[METRC 2],0)),"")</f>
        <v/>
      </c>
    </row>
    <row r="141" spans="1:12" x14ac:dyDescent="0.25">
      <c r="A141" s="91" t="s">
        <v>8476</v>
      </c>
      <c r="B141" s="18" t="s">
        <v>7411</v>
      </c>
      <c r="C141" s="18" t="s">
        <v>2649</v>
      </c>
      <c r="D141" s="18" t="s">
        <v>7571</v>
      </c>
      <c r="E141" s="21">
        <v>44096</v>
      </c>
      <c r="F141" s="80" t="s">
        <v>521</v>
      </c>
      <c r="G141" s="18" t="s">
        <v>554</v>
      </c>
      <c r="H141" s="24" t="s">
        <v>2631</v>
      </c>
      <c r="I141" s="18" t="s">
        <v>2650</v>
      </c>
      <c r="J141" s="24" t="s">
        <v>2631</v>
      </c>
      <c r="K141" s="124" t="s">
        <v>8243</v>
      </c>
      <c r="L141" s="124" t="str">
        <f>_xlfn.IFNA(INDEX([1]!MOM[Generation],MATCH(Scan_6.9.2020689101112[[#This Row],[METRC]],[1]!MOM[METRC 2],0)),"")</f>
        <v>C30</v>
      </c>
    </row>
    <row r="142" spans="1:12" x14ac:dyDescent="0.25">
      <c r="A142" s="91" t="s">
        <v>8477</v>
      </c>
      <c r="B142" s="18" t="s">
        <v>7478</v>
      </c>
      <c r="C142" s="18" t="s">
        <v>2669</v>
      </c>
      <c r="D142" s="18" t="s">
        <v>7573</v>
      </c>
      <c r="E142" s="21">
        <v>44096</v>
      </c>
      <c r="F142" s="80" t="s">
        <v>521</v>
      </c>
      <c r="G142" s="18" t="s">
        <v>554</v>
      </c>
      <c r="H142" s="24" t="s">
        <v>2631</v>
      </c>
      <c r="I142" s="18" t="s">
        <v>2670</v>
      </c>
      <c r="J142" s="24" t="s">
        <v>2631</v>
      </c>
      <c r="K142" s="124" t="s">
        <v>8243</v>
      </c>
      <c r="L142" s="124" t="str">
        <f>_xlfn.IFNA(INDEX([1]!MOM[Generation],MATCH(Scan_6.9.2020689101112[[#This Row],[METRC]],[1]!MOM[METRC 2],0)),"")</f>
        <v>C30</v>
      </c>
    </row>
    <row r="143" spans="1:12" x14ac:dyDescent="0.25">
      <c r="A143" s="91" t="s">
        <v>8483</v>
      </c>
      <c r="B143" s="18" t="s">
        <v>7538</v>
      </c>
      <c r="C143" s="18" t="s">
        <v>2667</v>
      </c>
      <c r="D143" s="18" t="s">
        <v>7623</v>
      </c>
      <c r="E143" s="21">
        <v>44096</v>
      </c>
      <c r="F143" s="80" t="s">
        <v>521</v>
      </c>
      <c r="G143" s="18" t="s">
        <v>554</v>
      </c>
      <c r="H143" s="24" t="s">
        <v>2631</v>
      </c>
      <c r="I143" s="18" t="s">
        <v>2661</v>
      </c>
      <c r="J143" s="24" t="s">
        <v>2631</v>
      </c>
      <c r="K143" s="124" t="s">
        <v>8243</v>
      </c>
      <c r="L143" s="124" t="str">
        <f>_xlfn.IFNA(INDEX([1]!MOM[Generation],MATCH(Scan_6.9.2020689101112[[#This Row],[METRC]],[1]!MOM[METRC 2],0)),"")</f>
        <v>C31</v>
      </c>
    </row>
    <row r="144" spans="1:12" x14ac:dyDescent="0.25">
      <c r="A144" s="91" t="s">
        <v>8484</v>
      </c>
      <c r="B144" s="18" t="s">
        <v>7438</v>
      </c>
      <c r="C144" s="18" t="s">
        <v>2669</v>
      </c>
      <c r="D144" s="18" t="s">
        <v>7574</v>
      </c>
      <c r="E144" s="21">
        <v>44096</v>
      </c>
      <c r="F144" s="80" t="s">
        <v>521</v>
      </c>
      <c r="G144" s="18" t="s">
        <v>554</v>
      </c>
      <c r="H144" s="24" t="s">
        <v>2631</v>
      </c>
      <c r="I144" s="18" t="s">
        <v>2670</v>
      </c>
      <c r="J144" s="24" t="s">
        <v>2631</v>
      </c>
      <c r="K144" s="124" t="s">
        <v>8243</v>
      </c>
      <c r="L144" s="124" t="str">
        <f>_xlfn.IFNA(INDEX([1]!MOM[Generation],MATCH(Scan_6.9.2020689101112[[#This Row],[METRC]],[1]!MOM[METRC 2],0)),"")</f>
        <v/>
      </c>
    </row>
    <row r="145" spans="1:12" x14ac:dyDescent="0.25">
      <c r="A145" s="91" t="s">
        <v>8487</v>
      </c>
      <c r="B145" s="18" t="s">
        <v>7428</v>
      </c>
      <c r="C145" s="18" t="s">
        <v>2645</v>
      </c>
      <c r="D145" s="18" t="s">
        <v>7566</v>
      </c>
      <c r="E145" s="21">
        <v>44096</v>
      </c>
      <c r="F145" s="80" t="s">
        <v>521</v>
      </c>
      <c r="G145" s="18" t="s">
        <v>554</v>
      </c>
      <c r="H145" s="24" t="s">
        <v>2631</v>
      </c>
      <c r="I145" s="18" t="s">
        <v>2647</v>
      </c>
      <c r="J145" s="24" t="s">
        <v>2631</v>
      </c>
      <c r="K145" s="124" t="s">
        <v>8243</v>
      </c>
      <c r="L145" s="124" t="str">
        <f>_xlfn.IFNA(INDEX([1]!MOM[Generation],MATCH(Scan_6.9.2020689101112[[#This Row],[METRC]],[1]!MOM[METRC 2],0)),"")</f>
        <v>C30</v>
      </c>
    </row>
    <row r="146" spans="1:12" x14ac:dyDescent="0.25">
      <c r="A146" s="91" t="s">
        <v>8488</v>
      </c>
      <c r="B146" s="18" t="s">
        <v>7427</v>
      </c>
      <c r="C146" s="18" t="s">
        <v>2645</v>
      </c>
      <c r="D146" s="18" t="s">
        <v>7565</v>
      </c>
      <c r="E146" s="21">
        <v>44096</v>
      </c>
      <c r="F146" s="80" t="s">
        <v>521</v>
      </c>
      <c r="G146" s="18" t="s">
        <v>554</v>
      </c>
      <c r="H146" s="24" t="s">
        <v>2631</v>
      </c>
      <c r="I146" s="18" t="s">
        <v>2647</v>
      </c>
      <c r="J146" s="24" t="s">
        <v>2631</v>
      </c>
      <c r="K146" s="124" t="s">
        <v>8243</v>
      </c>
      <c r="L146" s="124" t="str">
        <f>_xlfn.IFNA(INDEX([1]!MOM[Generation],MATCH(Scan_6.9.2020689101112[[#This Row],[METRC]],[1]!MOM[METRC 2],0)),"")</f>
        <v/>
      </c>
    </row>
    <row r="147" spans="1:12" x14ac:dyDescent="0.25">
      <c r="A147" s="91" t="s">
        <v>8490</v>
      </c>
      <c r="B147" s="18" t="s">
        <v>7639</v>
      </c>
      <c r="C147" s="18" t="s">
        <v>2794</v>
      </c>
      <c r="D147" s="18" t="s">
        <v>7778</v>
      </c>
      <c r="E147" s="21">
        <v>44096</v>
      </c>
      <c r="F147" s="80" t="s">
        <v>522</v>
      </c>
      <c r="G147" s="18" t="s">
        <v>554</v>
      </c>
      <c r="H147" s="24" t="s">
        <v>2631</v>
      </c>
      <c r="I147" s="18" t="s">
        <v>2793</v>
      </c>
      <c r="J147" s="24" t="s">
        <v>2631</v>
      </c>
      <c r="K147" s="124" t="s">
        <v>8243</v>
      </c>
      <c r="L147" s="124" t="str">
        <f>_xlfn.IFNA(INDEX([1]!MOM[Generation],MATCH(Scan_6.9.2020689101112[[#This Row],[METRC]],[1]!MOM[METRC 2],0)),"")</f>
        <v>C32</v>
      </c>
    </row>
    <row r="148" spans="1:12" x14ac:dyDescent="0.25">
      <c r="A148" s="91" t="s">
        <v>8491</v>
      </c>
      <c r="B148" s="18" t="s">
        <v>7683</v>
      </c>
      <c r="C148" s="18" t="s">
        <v>2659</v>
      </c>
      <c r="D148" s="18" t="s">
        <v>7779</v>
      </c>
      <c r="E148" s="21">
        <v>44096</v>
      </c>
      <c r="F148" s="80" t="s">
        <v>522</v>
      </c>
      <c r="G148" s="18" t="s">
        <v>554</v>
      </c>
      <c r="H148" s="24" t="s">
        <v>2631</v>
      </c>
      <c r="I148" s="18" t="s">
        <v>2661</v>
      </c>
      <c r="J148" s="24" t="s">
        <v>2631</v>
      </c>
      <c r="K148" s="124" t="s">
        <v>8243</v>
      </c>
      <c r="L148" s="124" t="str">
        <f>_xlfn.IFNA(INDEX([1]!MOM[Generation],MATCH(Scan_6.9.2020689101112[[#This Row],[METRC]],[1]!MOM[METRC 2],0)),"")</f>
        <v>C32</v>
      </c>
    </row>
    <row r="149" spans="1:12" x14ac:dyDescent="0.25">
      <c r="A149" s="91" t="s">
        <v>8492</v>
      </c>
      <c r="B149" s="18" t="s">
        <v>7662</v>
      </c>
      <c r="C149" s="18" t="s">
        <v>7780</v>
      </c>
      <c r="D149" s="18" t="s">
        <v>7781</v>
      </c>
      <c r="E149" s="21">
        <v>44096</v>
      </c>
      <c r="F149" s="80" t="s">
        <v>522</v>
      </c>
      <c r="G149" s="18" t="s">
        <v>554</v>
      </c>
      <c r="H149" s="24" t="s">
        <v>2631</v>
      </c>
      <c r="I149" s="18" t="s">
        <v>7328</v>
      </c>
      <c r="J149" s="24" t="s">
        <v>2631</v>
      </c>
      <c r="K149" s="124" t="s">
        <v>8243</v>
      </c>
      <c r="L149" s="124" t="str">
        <f>_xlfn.IFNA(INDEX([1]!MOM[Generation],MATCH(Scan_6.9.2020689101112[[#This Row],[METRC]],[1]!MOM[METRC 2],0)),"")</f>
        <v>C32</v>
      </c>
    </row>
    <row r="150" spans="1:12" x14ac:dyDescent="0.25">
      <c r="A150" s="91" t="s">
        <v>8493</v>
      </c>
      <c r="B150" s="18" t="s">
        <v>7649</v>
      </c>
      <c r="C150" s="18" t="s">
        <v>2734</v>
      </c>
      <c r="D150" s="18" t="s">
        <v>7782</v>
      </c>
      <c r="E150" s="21">
        <v>44096</v>
      </c>
      <c r="F150" s="80" t="s">
        <v>522</v>
      </c>
      <c r="G150" s="18" t="s">
        <v>554</v>
      </c>
      <c r="H150" s="24" t="s">
        <v>2631</v>
      </c>
      <c r="I150" s="18" t="s">
        <v>2736</v>
      </c>
      <c r="J150" s="24" t="s">
        <v>2631</v>
      </c>
      <c r="K150" s="124" t="s">
        <v>8243</v>
      </c>
      <c r="L150" s="124" t="str">
        <f>_xlfn.IFNA(INDEX([1]!MOM[Generation],MATCH(Scan_6.9.2020689101112[[#This Row],[METRC]],[1]!MOM[METRC 2],0)),"")</f>
        <v>C32</v>
      </c>
    </row>
    <row r="151" spans="1:12" x14ac:dyDescent="0.25">
      <c r="A151" s="91" t="s">
        <v>8494</v>
      </c>
      <c r="B151" s="18" t="s">
        <v>7667</v>
      </c>
      <c r="C151" s="18" t="s">
        <v>2639</v>
      </c>
      <c r="D151" s="18" t="s">
        <v>7783</v>
      </c>
      <c r="E151" s="21">
        <v>44096</v>
      </c>
      <c r="F151" s="80" t="s">
        <v>522</v>
      </c>
      <c r="G151" s="18" t="s">
        <v>554</v>
      </c>
      <c r="H151" s="24" t="s">
        <v>2631</v>
      </c>
      <c r="I151" s="18" t="s">
        <v>2641</v>
      </c>
      <c r="J151" s="24" t="s">
        <v>2631</v>
      </c>
      <c r="K151" s="124" t="s">
        <v>8243</v>
      </c>
      <c r="L151" s="124" t="str">
        <f>_xlfn.IFNA(INDEX([1]!MOM[Generation],MATCH(Scan_6.9.2020689101112[[#This Row],[METRC]],[1]!MOM[METRC 2],0)),"")</f>
        <v>C32</v>
      </c>
    </row>
    <row r="152" spans="1:12" x14ac:dyDescent="0.25">
      <c r="A152" s="91" t="s">
        <v>8495</v>
      </c>
      <c r="B152" s="18" t="s">
        <v>7672</v>
      </c>
      <c r="C152" s="18" t="s">
        <v>117</v>
      </c>
      <c r="D152" s="18" t="s">
        <v>7784</v>
      </c>
      <c r="E152" s="21">
        <v>44096</v>
      </c>
      <c r="F152" s="80" t="s">
        <v>522</v>
      </c>
      <c r="G152" s="18" t="s">
        <v>554</v>
      </c>
      <c r="H152" s="24" t="s">
        <v>2631</v>
      </c>
      <c r="I152" s="18" t="s">
        <v>2697</v>
      </c>
      <c r="J152" s="24" t="s">
        <v>2631</v>
      </c>
      <c r="K152" s="124" t="s">
        <v>8243</v>
      </c>
      <c r="L152" s="124" t="str">
        <f>_xlfn.IFNA(INDEX([1]!MOM[Generation],MATCH(Scan_6.9.2020689101112[[#This Row],[METRC]],[1]!MOM[METRC 2],0)),"")</f>
        <v>C32</v>
      </c>
    </row>
    <row r="153" spans="1:12" x14ac:dyDescent="0.25">
      <c r="A153" s="91" t="s">
        <v>8496</v>
      </c>
      <c r="B153" s="18" t="s">
        <v>7661</v>
      </c>
      <c r="C153" s="18" t="s">
        <v>7785</v>
      </c>
      <c r="D153" s="18" t="s">
        <v>7786</v>
      </c>
      <c r="E153" s="21">
        <v>44096</v>
      </c>
      <c r="F153" s="80" t="s">
        <v>522</v>
      </c>
      <c r="G153" s="18" t="s">
        <v>554</v>
      </c>
      <c r="H153" s="24" t="s">
        <v>2631</v>
      </c>
      <c r="I153" s="18" t="s">
        <v>7328</v>
      </c>
      <c r="J153" s="24" t="s">
        <v>2631</v>
      </c>
      <c r="K153" s="124" t="s">
        <v>8243</v>
      </c>
      <c r="L153" s="124" t="str">
        <f>_xlfn.IFNA(INDEX([1]!MOM[Generation],MATCH(Scan_6.9.2020689101112[[#This Row],[METRC]],[1]!MOM[METRC 2],0)),"")</f>
        <v>C32</v>
      </c>
    </row>
    <row r="154" spans="1:12" x14ac:dyDescent="0.25">
      <c r="A154" s="91" t="s">
        <v>8497</v>
      </c>
      <c r="B154" s="18" t="s">
        <v>7680</v>
      </c>
      <c r="C154" s="18" t="s">
        <v>2672</v>
      </c>
      <c r="D154" s="18" t="s">
        <v>7787</v>
      </c>
      <c r="E154" s="21">
        <v>44096</v>
      </c>
      <c r="F154" s="80" t="s">
        <v>522</v>
      </c>
      <c r="G154" s="18" t="s">
        <v>554</v>
      </c>
      <c r="H154" s="24" t="s">
        <v>2631</v>
      </c>
      <c r="I154" s="18" t="s">
        <v>2644</v>
      </c>
      <c r="J154" s="24" t="s">
        <v>2631</v>
      </c>
      <c r="K154" s="124" t="s">
        <v>8243</v>
      </c>
      <c r="L154" s="124" t="str">
        <f>_xlfn.IFNA(INDEX([1]!MOM[Generation],MATCH(Scan_6.9.2020689101112[[#This Row],[METRC]],[1]!MOM[METRC 2],0)),"")</f>
        <v>C32</v>
      </c>
    </row>
    <row r="155" spans="1:12" x14ac:dyDescent="0.25">
      <c r="A155" s="91" t="s">
        <v>8586</v>
      </c>
      <c r="B155" s="18" t="s">
        <v>7657</v>
      </c>
      <c r="C155" s="18" t="s">
        <v>2750</v>
      </c>
      <c r="D155" s="18" t="s">
        <v>7788</v>
      </c>
      <c r="E155" s="21">
        <v>44096</v>
      </c>
      <c r="F155" s="80" t="s">
        <v>522</v>
      </c>
      <c r="G155" s="18" t="s">
        <v>554</v>
      </c>
      <c r="H155" s="24" t="s">
        <v>2631</v>
      </c>
      <c r="I155" s="18" t="s">
        <v>2695</v>
      </c>
      <c r="J155" s="24" t="s">
        <v>2631</v>
      </c>
      <c r="K155" s="124" t="s">
        <v>8243</v>
      </c>
      <c r="L155" s="124" t="str">
        <f>_xlfn.IFNA(INDEX([1]!MOM[Generation],MATCH(Scan_6.9.2020689101112[[#This Row],[METRC]],[1]!MOM[METRC 2],0)),"")</f>
        <v>C32</v>
      </c>
    </row>
    <row r="156" spans="1:12" x14ac:dyDescent="0.25">
      <c r="A156" s="91" t="s">
        <v>8594</v>
      </c>
      <c r="B156" s="18" t="s">
        <v>7688</v>
      </c>
      <c r="C156" s="18" t="s">
        <v>2629</v>
      </c>
      <c r="D156" s="18" t="s">
        <v>7789</v>
      </c>
      <c r="E156" s="21">
        <v>44096</v>
      </c>
      <c r="F156" s="80" t="s">
        <v>522</v>
      </c>
      <c r="G156" s="18" t="s">
        <v>554</v>
      </c>
      <c r="H156" s="24" t="s">
        <v>2631</v>
      </c>
      <c r="I156" s="18" t="s">
        <v>2632</v>
      </c>
      <c r="J156" s="24" t="s">
        <v>2631</v>
      </c>
      <c r="K156" s="124" t="s">
        <v>8243</v>
      </c>
      <c r="L156" s="124" t="str">
        <f>_xlfn.IFNA(INDEX([1]!MOM[Generation],MATCH(Scan_6.9.2020689101112[[#This Row],[METRC]],[1]!MOM[METRC 2],0)),"")</f>
        <v>C32</v>
      </c>
    </row>
    <row r="157" spans="1:12" x14ac:dyDescent="0.25">
      <c r="A157" s="91" t="s">
        <v>8595</v>
      </c>
      <c r="B157" s="18" t="s">
        <v>7643</v>
      </c>
      <c r="C157" s="18" t="s">
        <v>2869</v>
      </c>
      <c r="D157" s="18" t="s">
        <v>7790</v>
      </c>
      <c r="E157" s="21">
        <v>44096</v>
      </c>
      <c r="F157" s="80" t="s">
        <v>522</v>
      </c>
      <c r="G157" s="18" t="s">
        <v>554</v>
      </c>
      <c r="H157" s="24" t="s">
        <v>2631</v>
      </c>
      <c r="I157" s="18" t="s">
        <v>2829</v>
      </c>
      <c r="J157" s="24" t="s">
        <v>2631</v>
      </c>
      <c r="K157" s="124" t="s">
        <v>8243</v>
      </c>
      <c r="L157" s="124" t="str">
        <f>_xlfn.IFNA(INDEX([1]!MOM[Generation],MATCH(Scan_6.9.2020689101112[[#This Row],[METRC]],[1]!MOM[METRC 2],0)),"")</f>
        <v>C32</v>
      </c>
    </row>
    <row r="158" spans="1:12" x14ac:dyDescent="0.25">
      <c r="A158" s="91" t="s">
        <v>8596</v>
      </c>
      <c r="B158" s="18" t="s">
        <v>7660</v>
      </c>
      <c r="C158" s="18" t="s">
        <v>7852</v>
      </c>
      <c r="D158" s="18" t="s">
        <v>7853</v>
      </c>
      <c r="E158" s="21">
        <v>44096</v>
      </c>
      <c r="F158" s="80" t="s">
        <v>522</v>
      </c>
      <c r="G158" s="18" t="s">
        <v>554</v>
      </c>
      <c r="H158" s="24" t="s">
        <v>2631</v>
      </c>
      <c r="I158" s="18" t="s">
        <v>7328</v>
      </c>
      <c r="J158" s="24" t="s">
        <v>2631</v>
      </c>
      <c r="K158" s="124" t="s">
        <v>8243</v>
      </c>
      <c r="L158" s="124" t="str">
        <f>_xlfn.IFNA(INDEX([1]!MOM[Generation],MATCH(Scan_6.9.2020689101112[[#This Row],[METRC]],[1]!MOM[METRC 2],0)),"")</f>
        <v>C32</v>
      </c>
    </row>
    <row r="159" spans="1:12" x14ac:dyDescent="0.25">
      <c r="A159" s="91" t="s">
        <v>8498</v>
      </c>
      <c r="B159" s="18" t="s">
        <v>7682</v>
      </c>
      <c r="C159" s="18" t="s">
        <v>2659</v>
      </c>
      <c r="D159" s="18" t="s">
        <v>7792</v>
      </c>
      <c r="E159" s="21">
        <v>44096</v>
      </c>
      <c r="F159" s="80" t="s">
        <v>522</v>
      </c>
      <c r="G159" s="18" t="s">
        <v>554</v>
      </c>
      <c r="H159" s="24" t="s">
        <v>2631</v>
      </c>
      <c r="I159" s="18" t="s">
        <v>2661</v>
      </c>
      <c r="J159" s="24" t="s">
        <v>2631</v>
      </c>
      <c r="K159" s="124" t="s">
        <v>8243</v>
      </c>
      <c r="L159" s="124" t="str">
        <f>_xlfn.IFNA(INDEX([1]!MOM[Generation],MATCH(Scan_6.9.2020689101112[[#This Row],[METRC]],[1]!MOM[METRC 2],0)),"")</f>
        <v>C32</v>
      </c>
    </row>
    <row r="160" spans="1:12" x14ac:dyDescent="0.25">
      <c r="A160" s="91" t="s">
        <v>8499</v>
      </c>
      <c r="B160" s="18" t="s">
        <v>7666</v>
      </c>
      <c r="C160" s="18" t="s">
        <v>2639</v>
      </c>
      <c r="D160" s="18" t="s">
        <v>7793</v>
      </c>
      <c r="E160" s="21">
        <v>44096</v>
      </c>
      <c r="F160" s="80" t="s">
        <v>522</v>
      </c>
      <c r="G160" s="18" t="s">
        <v>554</v>
      </c>
      <c r="H160" s="24" t="s">
        <v>2631</v>
      </c>
      <c r="I160" s="18" t="s">
        <v>2641</v>
      </c>
      <c r="J160" s="24" t="s">
        <v>2631</v>
      </c>
      <c r="K160" s="124" t="s">
        <v>8243</v>
      </c>
      <c r="L160" s="124" t="str">
        <f>_xlfn.IFNA(INDEX([1]!MOM[Generation],MATCH(Scan_6.9.2020689101112[[#This Row],[METRC]],[1]!MOM[METRC 2],0)),"")</f>
        <v>C32</v>
      </c>
    </row>
    <row r="161" spans="1:12" x14ac:dyDescent="0.25">
      <c r="A161" s="91" t="s">
        <v>8500</v>
      </c>
      <c r="B161" s="18" t="s">
        <v>7647</v>
      </c>
      <c r="C161" s="18" t="s">
        <v>2734</v>
      </c>
      <c r="D161" s="18" t="s">
        <v>7794</v>
      </c>
      <c r="E161" s="21">
        <v>44096</v>
      </c>
      <c r="F161" s="80" t="s">
        <v>522</v>
      </c>
      <c r="G161" s="18" t="s">
        <v>554</v>
      </c>
      <c r="H161" s="24" t="s">
        <v>2631</v>
      </c>
      <c r="I161" s="18" t="s">
        <v>2736</v>
      </c>
      <c r="J161" s="24" t="s">
        <v>2631</v>
      </c>
      <c r="K161" s="124" t="s">
        <v>8243</v>
      </c>
      <c r="L161" s="124" t="str">
        <f>_xlfn.IFNA(INDEX([1]!MOM[Generation],MATCH(Scan_6.9.2020689101112[[#This Row],[METRC]],[1]!MOM[METRC 2],0)),"")</f>
        <v>C32</v>
      </c>
    </row>
    <row r="162" spans="1:12" x14ac:dyDescent="0.25">
      <c r="A162" s="91" t="s">
        <v>8501</v>
      </c>
      <c r="B162" s="18" t="s">
        <v>7674</v>
      </c>
      <c r="C162" s="18" t="s">
        <v>117</v>
      </c>
      <c r="D162" s="18" t="s">
        <v>7795</v>
      </c>
      <c r="E162" s="21">
        <v>44096</v>
      </c>
      <c r="F162" s="80" t="s">
        <v>522</v>
      </c>
      <c r="G162" s="18" t="s">
        <v>554</v>
      </c>
      <c r="H162" s="24" t="s">
        <v>2631</v>
      </c>
      <c r="I162" s="18" t="s">
        <v>2697</v>
      </c>
      <c r="J162" s="24" t="s">
        <v>2631</v>
      </c>
      <c r="K162" s="124" t="s">
        <v>8243</v>
      </c>
      <c r="L162" s="124" t="str">
        <f>_xlfn.IFNA(INDEX([1]!MOM[Generation],MATCH(Scan_6.9.2020689101112[[#This Row],[METRC]],[1]!MOM[METRC 2],0)),"")</f>
        <v>C32</v>
      </c>
    </row>
    <row r="163" spans="1:12" x14ac:dyDescent="0.25">
      <c r="A163" s="91" t="s">
        <v>8502</v>
      </c>
      <c r="B163" s="18" t="s">
        <v>7648</v>
      </c>
      <c r="C163" s="18" t="s">
        <v>2734</v>
      </c>
      <c r="D163" s="18" t="s">
        <v>7796</v>
      </c>
      <c r="E163" s="21">
        <v>44096</v>
      </c>
      <c r="F163" s="80" t="s">
        <v>522</v>
      </c>
      <c r="G163" s="18" t="s">
        <v>554</v>
      </c>
      <c r="H163" s="24" t="s">
        <v>2631</v>
      </c>
      <c r="I163" s="18" t="s">
        <v>2736</v>
      </c>
      <c r="J163" s="24" t="s">
        <v>2631</v>
      </c>
      <c r="K163" s="124" t="s">
        <v>8243</v>
      </c>
      <c r="L163" s="124" t="str">
        <f>_xlfn.IFNA(INDEX([1]!MOM[Generation],MATCH(Scan_6.9.2020689101112[[#This Row],[METRC]],[1]!MOM[METRC 2],0)),"")</f>
        <v>C32</v>
      </c>
    </row>
    <row r="164" spans="1:12" x14ac:dyDescent="0.25">
      <c r="A164" s="91" t="s">
        <v>8503</v>
      </c>
      <c r="B164" s="18" t="s">
        <v>7673</v>
      </c>
      <c r="C164" s="18" t="s">
        <v>117</v>
      </c>
      <c r="D164" s="18" t="s">
        <v>7797</v>
      </c>
      <c r="E164" s="21">
        <v>44096</v>
      </c>
      <c r="F164" s="80" t="s">
        <v>522</v>
      </c>
      <c r="G164" s="18" t="s">
        <v>554</v>
      </c>
      <c r="H164" s="24" t="s">
        <v>2631</v>
      </c>
      <c r="I164" s="18" t="s">
        <v>2697</v>
      </c>
      <c r="J164" s="24" t="s">
        <v>2631</v>
      </c>
      <c r="K164" s="124" t="s">
        <v>8243</v>
      </c>
      <c r="L164" s="124" t="str">
        <f>_xlfn.IFNA(INDEX([1]!MOM[Generation],MATCH(Scan_6.9.2020689101112[[#This Row],[METRC]],[1]!MOM[METRC 2],0)),"")</f>
        <v>C32</v>
      </c>
    </row>
    <row r="165" spans="1:12" x14ac:dyDescent="0.25">
      <c r="A165" s="91" t="s">
        <v>8504</v>
      </c>
      <c r="B165" s="18" t="s">
        <v>7645</v>
      </c>
      <c r="C165" s="18" t="s">
        <v>2734</v>
      </c>
      <c r="D165" s="18" t="s">
        <v>7798</v>
      </c>
      <c r="E165" s="21">
        <v>44096</v>
      </c>
      <c r="F165" s="80" t="s">
        <v>522</v>
      </c>
      <c r="G165" s="18" t="s">
        <v>554</v>
      </c>
      <c r="H165" s="24" t="s">
        <v>2631</v>
      </c>
      <c r="I165" s="18" t="s">
        <v>2736</v>
      </c>
      <c r="J165" s="24" t="s">
        <v>2631</v>
      </c>
      <c r="K165" s="124" t="s">
        <v>8243</v>
      </c>
      <c r="L165" s="124" t="str">
        <f>_xlfn.IFNA(INDEX([1]!MOM[Generation],MATCH(Scan_6.9.2020689101112[[#This Row],[METRC]],[1]!MOM[METRC 2],0)),"")</f>
        <v>C32</v>
      </c>
    </row>
    <row r="166" spans="1:12" x14ac:dyDescent="0.25">
      <c r="A166" s="91" t="s">
        <v>8505</v>
      </c>
      <c r="B166" s="18" t="s">
        <v>7675</v>
      </c>
      <c r="C166" s="18" t="s">
        <v>2672</v>
      </c>
      <c r="D166" s="18" t="s">
        <v>7799</v>
      </c>
      <c r="E166" s="21">
        <v>44096</v>
      </c>
      <c r="F166" s="80" t="s">
        <v>522</v>
      </c>
      <c r="G166" s="18" t="s">
        <v>554</v>
      </c>
      <c r="H166" s="24" t="s">
        <v>2631</v>
      </c>
      <c r="I166" s="18" t="s">
        <v>2644</v>
      </c>
      <c r="J166" s="24" t="s">
        <v>2631</v>
      </c>
      <c r="K166" s="124" t="s">
        <v>8243</v>
      </c>
      <c r="L166" s="124" t="str">
        <f>_xlfn.IFNA(INDEX([1]!MOM[Generation],MATCH(Scan_6.9.2020689101112[[#This Row],[METRC]],[1]!MOM[METRC 2],0)),"")</f>
        <v>C32</v>
      </c>
    </row>
    <row r="167" spans="1:12" x14ac:dyDescent="0.25">
      <c r="A167" s="91" t="s">
        <v>8587</v>
      </c>
      <c r="B167" s="18" t="s">
        <v>7671</v>
      </c>
      <c r="C167" s="18" t="s">
        <v>117</v>
      </c>
      <c r="D167" s="18" t="s">
        <v>7800</v>
      </c>
      <c r="E167" s="21">
        <v>44096</v>
      </c>
      <c r="F167" s="80" t="s">
        <v>522</v>
      </c>
      <c r="G167" s="18" t="s">
        <v>554</v>
      </c>
      <c r="H167" s="24" t="s">
        <v>2631</v>
      </c>
      <c r="I167" s="18" t="s">
        <v>2697</v>
      </c>
      <c r="J167" s="24" t="s">
        <v>2631</v>
      </c>
      <c r="K167" s="124" t="s">
        <v>8243</v>
      </c>
      <c r="L167" s="124" t="str">
        <f>_xlfn.IFNA(INDEX([1]!MOM[Generation],MATCH(Scan_6.9.2020689101112[[#This Row],[METRC]],[1]!MOM[METRC 2],0)),"")</f>
        <v>C32</v>
      </c>
    </row>
    <row r="168" spans="1:12" x14ac:dyDescent="0.25">
      <c r="A168" s="91" t="s">
        <v>8597</v>
      </c>
      <c r="B168" s="18" t="s">
        <v>7678</v>
      </c>
      <c r="C168" s="18" t="s">
        <v>2672</v>
      </c>
      <c r="D168" s="18" t="s">
        <v>7801</v>
      </c>
      <c r="E168" s="21">
        <v>44096</v>
      </c>
      <c r="F168" s="80" t="s">
        <v>522</v>
      </c>
      <c r="G168" s="18" t="s">
        <v>554</v>
      </c>
      <c r="H168" s="24" t="s">
        <v>2631</v>
      </c>
      <c r="I168" s="18" t="s">
        <v>2644</v>
      </c>
      <c r="J168" s="24" t="s">
        <v>2631</v>
      </c>
      <c r="K168" s="124" t="s">
        <v>8243</v>
      </c>
      <c r="L168" s="124" t="str">
        <f>_xlfn.IFNA(INDEX([1]!MOM[Generation],MATCH(Scan_6.9.2020689101112[[#This Row],[METRC]],[1]!MOM[METRC 2],0)),"")</f>
        <v>C32</v>
      </c>
    </row>
    <row r="169" spans="1:12" x14ac:dyDescent="0.25">
      <c r="A169" s="91" t="s">
        <v>8506</v>
      </c>
      <c r="B169" s="18" t="s">
        <v>7689</v>
      </c>
      <c r="C169" s="18" t="s">
        <v>2629</v>
      </c>
      <c r="D169" s="18" t="s">
        <v>7802</v>
      </c>
      <c r="E169" s="21">
        <v>44096</v>
      </c>
      <c r="F169" s="80" t="s">
        <v>522</v>
      </c>
      <c r="G169" s="18" t="s">
        <v>554</v>
      </c>
      <c r="H169" s="24" t="s">
        <v>2631</v>
      </c>
      <c r="I169" s="18" t="s">
        <v>2632</v>
      </c>
      <c r="J169" s="24" t="s">
        <v>2631</v>
      </c>
      <c r="K169" s="124" t="s">
        <v>8243</v>
      </c>
      <c r="L169" s="124" t="str">
        <f>_xlfn.IFNA(INDEX([1]!MOM[Generation],MATCH(Scan_6.9.2020689101112[[#This Row],[METRC]],[1]!MOM[METRC 2],0)),"")</f>
        <v>C32</v>
      </c>
    </row>
    <row r="170" spans="1:12" x14ac:dyDescent="0.25">
      <c r="A170" s="91" t="s">
        <v>8507</v>
      </c>
      <c r="B170" s="18" t="s">
        <v>7640</v>
      </c>
      <c r="C170" s="18" t="s">
        <v>2820</v>
      </c>
      <c r="D170" s="18" t="s">
        <v>7803</v>
      </c>
      <c r="E170" s="21">
        <v>44096</v>
      </c>
      <c r="F170" s="80" t="s">
        <v>522</v>
      </c>
      <c r="G170" s="18" t="s">
        <v>554</v>
      </c>
      <c r="H170" s="24" t="s">
        <v>2631</v>
      </c>
      <c r="I170" s="18" t="s">
        <v>2793</v>
      </c>
      <c r="J170" s="24" t="s">
        <v>2631</v>
      </c>
      <c r="K170" s="124" t="s">
        <v>8243</v>
      </c>
      <c r="L170" s="124" t="str">
        <f>_xlfn.IFNA(INDEX([1]!MOM[Generation],MATCH(Scan_6.9.2020689101112[[#This Row],[METRC]],[1]!MOM[METRC 2],0)),"")</f>
        <v>C32</v>
      </c>
    </row>
    <row r="171" spans="1:12" x14ac:dyDescent="0.25">
      <c r="A171" s="91" t="s">
        <v>8508</v>
      </c>
      <c r="B171" s="18" t="s">
        <v>7677</v>
      </c>
      <c r="C171" s="18" t="s">
        <v>2672</v>
      </c>
      <c r="D171" s="18" t="s">
        <v>7804</v>
      </c>
      <c r="E171" s="21">
        <v>44096</v>
      </c>
      <c r="F171" s="80" t="s">
        <v>522</v>
      </c>
      <c r="G171" s="18" t="s">
        <v>554</v>
      </c>
      <c r="H171" s="24" t="s">
        <v>2631</v>
      </c>
      <c r="I171" s="18" t="s">
        <v>2644</v>
      </c>
      <c r="J171" s="24" t="s">
        <v>2631</v>
      </c>
      <c r="K171" s="124" t="s">
        <v>8243</v>
      </c>
      <c r="L171" s="124" t="str">
        <f>_xlfn.IFNA(INDEX([1]!MOM[Generation],MATCH(Scan_6.9.2020689101112[[#This Row],[METRC]],[1]!MOM[METRC 2],0)),"")</f>
        <v>C32</v>
      </c>
    </row>
    <row r="172" spans="1:12" x14ac:dyDescent="0.25">
      <c r="A172" s="91" t="s">
        <v>8509</v>
      </c>
      <c r="B172" s="18" t="s">
        <v>7644</v>
      </c>
      <c r="C172" s="18" t="s">
        <v>2865</v>
      </c>
      <c r="D172" s="18" t="s">
        <v>7805</v>
      </c>
      <c r="E172" s="21">
        <v>44096</v>
      </c>
      <c r="F172" s="80" t="s">
        <v>522</v>
      </c>
      <c r="G172" s="18" t="s">
        <v>554</v>
      </c>
      <c r="H172" s="24" t="s">
        <v>2631</v>
      </c>
      <c r="I172" s="18" t="s">
        <v>2829</v>
      </c>
      <c r="J172" s="24" t="s">
        <v>2631</v>
      </c>
      <c r="K172" s="124" t="s">
        <v>8243</v>
      </c>
      <c r="L172" s="124" t="str">
        <f>_xlfn.IFNA(INDEX([1]!MOM[Generation],MATCH(Scan_6.9.2020689101112[[#This Row],[METRC]],[1]!MOM[METRC 2],0)),"")</f>
        <v>C32</v>
      </c>
    </row>
    <row r="173" spans="1:12" x14ac:dyDescent="0.25">
      <c r="A173" s="91" t="s">
        <v>8510</v>
      </c>
      <c r="B173" s="18" t="s">
        <v>7659</v>
      </c>
      <c r="C173" s="18" t="s">
        <v>7851</v>
      </c>
      <c r="D173" s="18" t="s">
        <v>7854</v>
      </c>
      <c r="E173" s="21">
        <v>44096</v>
      </c>
      <c r="F173" s="80" t="s">
        <v>522</v>
      </c>
      <c r="G173" s="18" t="s">
        <v>554</v>
      </c>
      <c r="H173" s="24" t="s">
        <v>2631</v>
      </c>
      <c r="I173" s="18" t="s">
        <v>7328</v>
      </c>
      <c r="J173" s="24" t="s">
        <v>2631</v>
      </c>
      <c r="K173" s="124" t="s">
        <v>8243</v>
      </c>
      <c r="L173" s="124" t="str">
        <f>_xlfn.IFNA(INDEX([1]!MOM[Generation],MATCH(Scan_6.9.2020689101112[[#This Row],[METRC]],[1]!MOM[METRC 2],0)),"")</f>
        <v>C32</v>
      </c>
    </row>
    <row r="174" spans="1:12" x14ac:dyDescent="0.25">
      <c r="A174" s="91" t="s">
        <v>8511</v>
      </c>
      <c r="B174" s="18" t="s">
        <v>7679</v>
      </c>
      <c r="C174" s="18" t="s">
        <v>2672</v>
      </c>
      <c r="D174" s="18" t="s">
        <v>7807</v>
      </c>
      <c r="E174" s="21">
        <v>44096</v>
      </c>
      <c r="F174" s="80" t="s">
        <v>522</v>
      </c>
      <c r="G174" s="18" t="s">
        <v>554</v>
      </c>
      <c r="H174" s="24" t="s">
        <v>2631</v>
      </c>
      <c r="I174" s="18" t="s">
        <v>2644</v>
      </c>
      <c r="J174" s="24" t="s">
        <v>2631</v>
      </c>
      <c r="K174" s="124" t="s">
        <v>8243</v>
      </c>
      <c r="L174" s="124" t="str">
        <f>_xlfn.IFNA(INDEX([1]!MOM[Generation],MATCH(Scan_6.9.2020689101112[[#This Row],[METRC]],[1]!MOM[METRC 2],0)),"")</f>
        <v>C32</v>
      </c>
    </row>
    <row r="175" spans="1:12" x14ac:dyDescent="0.25">
      <c r="A175" s="91" t="s">
        <v>8512</v>
      </c>
      <c r="B175" s="18" t="s">
        <v>7711</v>
      </c>
      <c r="C175" s="18" t="s">
        <v>7844</v>
      </c>
      <c r="D175" s="18" t="s">
        <v>7846</v>
      </c>
      <c r="E175" s="21">
        <v>44096</v>
      </c>
      <c r="F175" s="80" t="s">
        <v>522</v>
      </c>
      <c r="G175" s="18" t="s">
        <v>554</v>
      </c>
      <c r="H175" s="24" t="s">
        <v>2631</v>
      </c>
      <c r="I175" s="18" t="s">
        <v>7777</v>
      </c>
      <c r="J175" s="24" t="s">
        <v>2631</v>
      </c>
      <c r="K175" s="124" t="s">
        <v>8243</v>
      </c>
      <c r="L175" s="124" t="str">
        <f>_xlfn.IFNA(INDEX([1]!MOM[Generation],MATCH(Scan_6.9.2020689101112[[#This Row],[METRC]],[1]!MOM[METRC 2],0)),"")</f>
        <v>C32</v>
      </c>
    </row>
    <row r="176" spans="1:12" x14ac:dyDescent="0.25">
      <c r="A176" s="91" t="s">
        <v>8513</v>
      </c>
      <c r="B176" s="18" t="s">
        <v>7712</v>
      </c>
      <c r="C176" s="18" t="s">
        <v>7844</v>
      </c>
      <c r="D176" s="18" t="s">
        <v>7847</v>
      </c>
      <c r="E176" s="21">
        <v>44096</v>
      </c>
      <c r="F176" s="80" t="s">
        <v>522</v>
      </c>
      <c r="G176" s="18" t="s">
        <v>554</v>
      </c>
      <c r="H176" s="24" t="s">
        <v>2631</v>
      </c>
      <c r="I176" s="18" t="s">
        <v>7777</v>
      </c>
      <c r="J176" s="24" t="s">
        <v>2631</v>
      </c>
      <c r="K176" s="124" t="s">
        <v>8243</v>
      </c>
      <c r="L176" s="124" t="str">
        <f>_xlfn.IFNA(INDEX([1]!MOM[Generation],MATCH(Scan_6.9.2020689101112[[#This Row],[METRC]],[1]!MOM[METRC 2],0)),"")</f>
        <v>C32</v>
      </c>
    </row>
    <row r="177" spans="1:12" x14ac:dyDescent="0.25">
      <c r="A177" s="91" t="s">
        <v>8588</v>
      </c>
      <c r="B177" s="18" t="s">
        <v>7713</v>
      </c>
      <c r="C177" s="18" t="s">
        <v>7844</v>
      </c>
      <c r="D177" s="18" t="s">
        <v>7848</v>
      </c>
      <c r="E177" s="21">
        <v>44096</v>
      </c>
      <c r="F177" s="80" t="s">
        <v>522</v>
      </c>
      <c r="G177" s="18" t="s">
        <v>554</v>
      </c>
      <c r="H177" s="24" t="s">
        <v>2631</v>
      </c>
      <c r="I177" s="18" t="s">
        <v>7777</v>
      </c>
      <c r="J177" s="24" t="s">
        <v>2631</v>
      </c>
      <c r="K177" s="124" t="s">
        <v>8243</v>
      </c>
      <c r="L177" s="124" t="str">
        <f>_xlfn.IFNA(INDEX([1]!MOM[Generation],MATCH(Scan_6.9.2020689101112[[#This Row],[METRC]],[1]!MOM[METRC 2],0)),"")</f>
        <v>C32</v>
      </c>
    </row>
    <row r="178" spans="1:12" x14ac:dyDescent="0.25">
      <c r="A178" s="91" t="s">
        <v>8598</v>
      </c>
      <c r="B178" s="18" t="s">
        <v>7714</v>
      </c>
      <c r="C178" s="18" t="s">
        <v>7844</v>
      </c>
      <c r="D178" s="18" t="s">
        <v>7849</v>
      </c>
      <c r="E178" s="21">
        <v>44096</v>
      </c>
      <c r="F178" s="80" t="s">
        <v>522</v>
      </c>
      <c r="G178" s="18" t="s">
        <v>554</v>
      </c>
      <c r="H178" s="24" t="s">
        <v>2631</v>
      </c>
      <c r="I178" s="18" t="s">
        <v>7777</v>
      </c>
      <c r="J178" s="24" t="s">
        <v>2631</v>
      </c>
      <c r="K178" s="124" t="s">
        <v>8243</v>
      </c>
      <c r="L178" s="124" t="str">
        <f>_xlfn.IFNA(INDEX([1]!MOM[Generation],MATCH(Scan_6.9.2020689101112[[#This Row],[METRC]],[1]!MOM[METRC 2],0)),"")</f>
        <v>C32</v>
      </c>
    </row>
    <row r="179" spans="1:12" x14ac:dyDescent="0.25">
      <c r="A179" s="91" t="s">
        <v>8514</v>
      </c>
      <c r="B179" s="18" t="s">
        <v>7715</v>
      </c>
      <c r="C179" s="18" t="s">
        <v>7844</v>
      </c>
      <c r="D179" s="18" t="s">
        <v>7850</v>
      </c>
      <c r="E179" s="21">
        <v>44096</v>
      </c>
      <c r="F179" s="80" t="s">
        <v>522</v>
      </c>
      <c r="G179" s="18" t="s">
        <v>554</v>
      </c>
      <c r="H179" s="24" t="s">
        <v>2631</v>
      </c>
      <c r="I179" s="18" t="s">
        <v>7777</v>
      </c>
      <c r="J179" s="24" t="s">
        <v>2631</v>
      </c>
      <c r="K179" s="124" t="s">
        <v>8243</v>
      </c>
      <c r="L179" s="124" t="str">
        <f>_xlfn.IFNA(INDEX([1]!MOM[Generation],MATCH(Scan_6.9.2020689101112[[#This Row],[METRC]],[1]!MOM[METRC 2],0)),"")</f>
        <v>C32</v>
      </c>
    </row>
    <row r="180" spans="1:12" x14ac:dyDescent="0.25">
      <c r="A180" s="91" t="s">
        <v>8515</v>
      </c>
      <c r="B180" s="18" t="s">
        <v>7664</v>
      </c>
      <c r="C180" s="18" t="s">
        <v>2715</v>
      </c>
      <c r="D180" s="18" t="s">
        <v>7813</v>
      </c>
      <c r="E180" s="21">
        <v>44096</v>
      </c>
      <c r="F180" s="80" t="s">
        <v>522</v>
      </c>
      <c r="G180" s="18" t="s">
        <v>554</v>
      </c>
      <c r="H180" s="24" t="s">
        <v>2631</v>
      </c>
      <c r="I180" s="18" t="s">
        <v>2641</v>
      </c>
      <c r="J180" s="24" t="s">
        <v>2631</v>
      </c>
      <c r="K180" s="124" t="s">
        <v>8243</v>
      </c>
      <c r="L180" s="124" t="str">
        <f>_xlfn.IFNA(INDEX([1]!MOM[Generation],MATCH(Scan_6.9.2020689101112[[#This Row],[METRC]],[1]!MOM[METRC 2],0)),"")</f>
        <v>C32</v>
      </c>
    </row>
    <row r="181" spans="1:12" x14ac:dyDescent="0.25">
      <c r="A181" s="91" t="s">
        <v>8516</v>
      </c>
      <c r="B181" s="18" t="s">
        <v>7656</v>
      </c>
      <c r="C181" s="18" t="s">
        <v>2693</v>
      </c>
      <c r="D181" s="18" t="s">
        <v>7814</v>
      </c>
      <c r="E181" s="21">
        <v>44096</v>
      </c>
      <c r="F181" s="80" t="s">
        <v>522</v>
      </c>
      <c r="G181" s="18" t="s">
        <v>554</v>
      </c>
      <c r="H181" s="24" t="s">
        <v>2631</v>
      </c>
      <c r="I181" s="18" t="s">
        <v>2695</v>
      </c>
      <c r="J181" s="24" t="s">
        <v>2631</v>
      </c>
      <c r="K181" s="124" t="s">
        <v>8243</v>
      </c>
      <c r="L181" s="124" t="str">
        <f>_xlfn.IFNA(INDEX([1]!MOM[Generation],MATCH(Scan_6.9.2020689101112[[#This Row],[METRC]],[1]!MOM[METRC 2],0)),"")</f>
        <v>C32</v>
      </c>
    </row>
    <row r="182" spans="1:12" x14ac:dyDescent="0.25">
      <c r="A182" s="91" t="s">
        <v>8517</v>
      </c>
      <c r="B182" s="18" t="s">
        <v>7690</v>
      </c>
      <c r="C182" s="18" t="s">
        <v>2629</v>
      </c>
      <c r="D182" s="18" t="s">
        <v>7815</v>
      </c>
      <c r="E182" s="21">
        <v>44096</v>
      </c>
      <c r="F182" s="80" t="s">
        <v>522</v>
      </c>
      <c r="G182" s="18" t="s">
        <v>554</v>
      </c>
      <c r="H182" s="24" t="s">
        <v>2631</v>
      </c>
      <c r="I182" s="18" t="s">
        <v>2632</v>
      </c>
      <c r="J182" s="24" t="s">
        <v>2631</v>
      </c>
      <c r="K182" s="124" t="s">
        <v>8243</v>
      </c>
      <c r="L182" s="124" t="str">
        <f>_xlfn.IFNA(INDEX([1]!MOM[Generation],MATCH(Scan_6.9.2020689101112[[#This Row],[METRC]],[1]!MOM[METRC 2],0)),"")</f>
        <v>C32</v>
      </c>
    </row>
    <row r="183" spans="1:12" x14ac:dyDescent="0.25">
      <c r="A183" s="91" t="s">
        <v>8518</v>
      </c>
      <c r="B183" s="18" t="s">
        <v>7637</v>
      </c>
      <c r="C183" s="18" t="s">
        <v>2824</v>
      </c>
      <c r="D183" s="18" t="s">
        <v>7816</v>
      </c>
      <c r="E183" s="21">
        <v>44096</v>
      </c>
      <c r="F183" s="80" t="s">
        <v>522</v>
      </c>
      <c r="G183" s="18" t="s">
        <v>554</v>
      </c>
      <c r="H183" s="24" t="s">
        <v>2631</v>
      </c>
      <c r="I183" s="18" t="s">
        <v>2826</v>
      </c>
      <c r="J183" s="24" t="s">
        <v>2631</v>
      </c>
      <c r="K183" s="124" t="s">
        <v>8243</v>
      </c>
      <c r="L183" s="124" t="str">
        <f>_xlfn.IFNA(INDEX([1]!MOM[Generation],MATCH(Scan_6.9.2020689101112[[#This Row],[METRC]],[1]!MOM[METRC 2],0)),"")</f>
        <v>C32</v>
      </c>
    </row>
    <row r="184" spans="1:12" x14ac:dyDescent="0.25">
      <c r="A184" s="91" t="s">
        <v>8519</v>
      </c>
      <c r="B184" s="18" t="s">
        <v>7654</v>
      </c>
      <c r="C184" s="18" t="s">
        <v>2693</v>
      </c>
      <c r="D184" s="18" t="s">
        <v>7817</v>
      </c>
      <c r="E184" s="21">
        <v>44096</v>
      </c>
      <c r="F184" s="80" t="s">
        <v>522</v>
      </c>
      <c r="G184" s="18" t="s">
        <v>554</v>
      </c>
      <c r="H184" s="24" t="s">
        <v>2631</v>
      </c>
      <c r="I184" s="18" t="s">
        <v>2695</v>
      </c>
      <c r="J184" s="24" t="s">
        <v>2631</v>
      </c>
      <c r="K184" s="124" t="s">
        <v>8243</v>
      </c>
      <c r="L184" s="124" t="str">
        <f>_xlfn.IFNA(INDEX([1]!MOM[Generation],MATCH(Scan_6.9.2020689101112[[#This Row],[METRC]],[1]!MOM[METRC 2],0)),"")</f>
        <v>C32</v>
      </c>
    </row>
    <row r="185" spans="1:12" x14ac:dyDescent="0.25">
      <c r="A185" s="91" t="s">
        <v>8579</v>
      </c>
      <c r="B185" s="18" t="s">
        <v>7652</v>
      </c>
      <c r="C185" s="18" t="s">
        <v>2676</v>
      </c>
      <c r="D185" s="18" t="s">
        <v>7818</v>
      </c>
      <c r="E185" s="21">
        <v>44096</v>
      </c>
      <c r="F185" s="80" t="s">
        <v>522</v>
      </c>
      <c r="G185" s="18" t="s">
        <v>554</v>
      </c>
      <c r="H185" s="24" t="s">
        <v>2631</v>
      </c>
      <c r="I185" s="18" t="s">
        <v>2678</v>
      </c>
      <c r="J185" s="24" t="s">
        <v>2631</v>
      </c>
      <c r="K185" s="124" t="s">
        <v>8243</v>
      </c>
      <c r="L185" s="124" t="str">
        <f>_xlfn.IFNA(INDEX([1]!MOM[Generation],MATCH(Scan_6.9.2020689101112[[#This Row],[METRC]],[1]!MOM[METRC 2],0)),"")</f>
        <v>C32</v>
      </c>
    </row>
    <row r="186" spans="1:12" x14ac:dyDescent="0.25">
      <c r="A186" s="91" t="s">
        <v>8589</v>
      </c>
      <c r="B186" s="18" t="s">
        <v>7642</v>
      </c>
      <c r="C186" s="18" t="s">
        <v>2863</v>
      </c>
      <c r="D186" s="18" t="s">
        <v>7819</v>
      </c>
      <c r="E186" s="21">
        <v>44096</v>
      </c>
      <c r="F186" s="80" t="s">
        <v>522</v>
      </c>
      <c r="G186" s="18" t="s">
        <v>554</v>
      </c>
      <c r="H186" s="24" t="s">
        <v>2631</v>
      </c>
      <c r="I186" s="18" t="s">
        <v>2829</v>
      </c>
      <c r="J186" s="24" t="s">
        <v>2631</v>
      </c>
      <c r="K186" s="124" t="s">
        <v>8243</v>
      </c>
      <c r="L186" s="124" t="str">
        <f>_xlfn.IFNA(INDEX([1]!MOM[Generation],MATCH(Scan_6.9.2020689101112[[#This Row],[METRC]],[1]!MOM[METRC 2],0)),"")</f>
        <v>C32</v>
      </c>
    </row>
    <row r="187" spans="1:12" x14ac:dyDescent="0.25">
      <c r="A187" s="91" t="s">
        <v>8590</v>
      </c>
      <c r="B187" s="18" t="s">
        <v>7651</v>
      </c>
      <c r="C187" s="18" t="s">
        <v>2676</v>
      </c>
      <c r="D187" s="18" t="s">
        <v>7820</v>
      </c>
      <c r="E187" s="21">
        <v>44096</v>
      </c>
      <c r="F187" s="80" t="s">
        <v>522</v>
      </c>
      <c r="G187" s="18" t="s">
        <v>554</v>
      </c>
      <c r="H187" s="24" t="s">
        <v>2631</v>
      </c>
      <c r="I187" s="18" t="s">
        <v>2678</v>
      </c>
      <c r="J187" s="24" t="s">
        <v>2631</v>
      </c>
      <c r="K187" s="124" t="s">
        <v>8243</v>
      </c>
      <c r="L187" s="124" t="str">
        <f>_xlfn.IFNA(INDEX([1]!MOM[Generation],MATCH(Scan_6.9.2020689101112[[#This Row],[METRC]],[1]!MOM[METRC 2],0)),"")</f>
        <v>C32</v>
      </c>
    </row>
    <row r="188" spans="1:12" x14ac:dyDescent="0.25">
      <c r="A188" s="91" t="s">
        <v>8599</v>
      </c>
      <c r="B188" s="18" t="s">
        <v>7655</v>
      </c>
      <c r="C188" s="18" t="s">
        <v>2693</v>
      </c>
      <c r="D188" s="18" t="s">
        <v>7821</v>
      </c>
      <c r="E188" s="21">
        <v>44096</v>
      </c>
      <c r="F188" s="80" t="s">
        <v>522</v>
      </c>
      <c r="G188" s="18" t="s">
        <v>554</v>
      </c>
      <c r="H188" s="24" t="s">
        <v>2631</v>
      </c>
      <c r="I188" s="18" t="s">
        <v>2695</v>
      </c>
      <c r="J188" s="24" t="s">
        <v>2631</v>
      </c>
      <c r="K188" s="124" t="s">
        <v>8243</v>
      </c>
      <c r="L188" s="124" t="str">
        <f>_xlfn.IFNA(INDEX([1]!MOM[Generation],MATCH(Scan_6.9.2020689101112[[#This Row],[METRC]],[1]!MOM[METRC 2],0)),"")</f>
        <v>C32</v>
      </c>
    </row>
    <row r="189" spans="1:12" x14ac:dyDescent="0.25">
      <c r="A189" s="91" t="s">
        <v>8520</v>
      </c>
      <c r="B189" s="18" t="s">
        <v>7716</v>
      </c>
      <c r="C189" s="18" t="s">
        <v>2645</v>
      </c>
      <c r="D189" s="18" t="s">
        <v>7822</v>
      </c>
      <c r="E189" s="21">
        <v>44096</v>
      </c>
      <c r="F189" s="80" t="s">
        <v>522</v>
      </c>
      <c r="G189" s="18" t="s">
        <v>554</v>
      </c>
      <c r="H189" s="24" t="s">
        <v>2631</v>
      </c>
      <c r="I189" s="18" t="s">
        <v>2647</v>
      </c>
      <c r="J189" s="24" t="s">
        <v>2631</v>
      </c>
      <c r="K189" s="124" t="s">
        <v>8243</v>
      </c>
      <c r="L189" s="124" t="str">
        <f>_xlfn.IFNA(INDEX([1]!MOM[Generation],MATCH(Scan_6.9.2020689101112[[#This Row],[METRC]],[1]!MOM[METRC 2],0)),"")</f>
        <v>C32</v>
      </c>
    </row>
    <row r="190" spans="1:12" x14ac:dyDescent="0.25">
      <c r="A190" s="91" t="s">
        <v>8521</v>
      </c>
      <c r="B190" s="18" t="s">
        <v>7665</v>
      </c>
      <c r="C190" s="18" t="s">
        <v>2715</v>
      </c>
      <c r="D190" s="18" t="s">
        <v>7823</v>
      </c>
      <c r="E190" s="21">
        <v>44096</v>
      </c>
      <c r="F190" s="80" t="s">
        <v>522</v>
      </c>
      <c r="G190" s="18" t="s">
        <v>554</v>
      </c>
      <c r="H190" s="24" t="s">
        <v>2631</v>
      </c>
      <c r="I190" s="18" t="s">
        <v>2641</v>
      </c>
      <c r="J190" s="24" t="s">
        <v>2631</v>
      </c>
      <c r="K190" s="124" t="s">
        <v>8243</v>
      </c>
      <c r="L190" s="124" t="str">
        <f>_xlfn.IFNA(INDEX([1]!MOM[Generation],MATCH(Scan_6.9.2020689101112[[#This Row],[METRC]],[1]!MOM[METRC 2],0)),"")</f>
        <v>C32</v>
      </c>
    </row>
    <row r="191" spans="1:12" x14ac:dyDescent="0.25">
      <c r="A191" s="91" t="s">
        <v>8522</v>
      </c>
      <c r="B191" s="18" t="s">
        <v>7685</v>
      </c>
      <c r="C191" s="18" t="s">
        <v>2649</v>
      </c>
      <c r="D191" s="18" t="s">
        <v>7824</v>
      </c>
      <c r="E191" s="21">
        <v>44096</v>
      </c>
      <c r="F191" s="80" t="s">
        <v>522</v>
      </c>
      <c r="G191" s="18" t="s">
        <v>554</v>
      </c>
      <c r="H191" s="24" t="s">
        <v>2631</v>
      </c>
      <c r="I191" s="18" t="s">
        <v>2650</v>
      </c>
      <c r="J191" s="24" t="s">
        <v>2631</v>
      </c>
      <c r="K191" s="124" t="s">
        <v>8243</v>
      </c>
      <c r="L191" s="124" t="str">
        <f>_xlfn.IFNA(INDEX([1]!MOM[Generation],MATCH(Scan_6.9.2020689101112[[#This Row],[METRC]],[1]!MOM[METRC 2],0)),"")</f>
        <v>C32</v>
      </c>
    </row>
    <row r="192" spans="1:12" x14ac:dyDescent="0.25">
      <c r="A192" s="91" t="s">
        <v>8523</v>
      </c>
      <c r="B192" s="18" t="s">
        <v>7686</v>
      </c>
      <c r="C192" s="18" t="s">
        <v>2649</v>
      </c>
      <c r="D192" s="18" t="s">
        <v>7825</v>
      </c>
      <c r="E192" s="21">
        <v>44096</v>
      </c>
      <c r="F192" s="80" t="s">
        <v>522</v>
      </c>
      <c r="G192" s="18" t="s">
        <v>554</v>
      </c>
      <c r="H192" s="24" t="s">
        <v>2631</v>
      </c>
      <c r="I192" s="18" t="s">
        <v>2650</v>
      </c>
      <c r="J192" s="24" t="s">
        <v>2631</v>
      </c>
      <c r="K192" s="124" t="s">
        <v>8243</v>
      </c>
      <c r="L192" s="124" t="str">
        <f>_xlfn.IFNA(INDEX([1]!MOM[Generation],MATCH(Scan_6.9.2020689101112[[#This Row],[METRC]],[1]!MOM[METRC 2],0)),"")</f>
        <v>C32</v>
      </c>
    </row>
    <row r="193" spans="1:12" x14ac:dyDescent="0.25">
      <c r="A193" s="91" t="s">
        <v>8524</v>
      </c>
      <c r="B193" s="18" t="s">
        <v>7670</v>
      </c>
      <c r="C193" s="18" t="s">
        <v>283</v>
      </c>
      <c r="D193" s="18" t="s">
        <v>7826</v>
      </c>
      <c r="E193" s="21">
        <v>44096</v>
      </c>
      <c r="F193" s="80" t="s">
        <v>522</v>
      </c>
      <c r="G193" s="18" t="s">
        <v>554</v>
      </c>
      <c r="H193" s="24" t="s">
        <v>2631</v>
      </c>
      <c r="I193" s="18" t="s">
        <v>2697</v>
      </c>
      <c r="J193" s="24" t="s">
        <v>2631</v>
      </c>
      <c r="K193" s="124" t="s">
        <v>8243</v>
      </c>
      <c r="L193" s="124" t="str">
        <f>_xlfn.IFNA(INDEX([1]!MOM[Generation],MATCH(Scan_6.9.2020689101112[[#This Row],[METRC]],[1]!MOM[METRC 2],0)),"")</f>
        <v>C32</v>
      </c>
    </row>
    <row r="194" spans="1:12" x14ac:dyDescent="0.25">
      <c r="A194" s="91" t="s">
        <v>8525</v>
      </c>
      <c r="B194" s="18" t="s">
        <v>7669</v>
      </c>
      <c r="C194" s="18" t="s">
        <v>283</v>
      </c>
      <c r="D194" s="18" t="s">
        <v>7827</v>
      </c>
      <c r="E194" s="21">
        <v>44096</v>
      </c>
      <c r="F194" s="80" t="s">
        <v>522</v>
      </c>
      <c r="G194" s="18" t="s">
        <v>554</v>
      </c>
      <c r="H194" s="24" t="s">
        <v>2631</v>
      </c>
      <c r="I194" s="18" t="s">
        <v>2697</v>
      </c>
      <c r="J194" s="24" t="s">
        <v>2631</v>
      </c>
      <c r="K194" s="124" t="s">
        <v>8243</v>
      </c>
      <c r="L194" s="124" t="str">
        <f>_xlfn.IFNA(INDEX([1]!MOM[Generation],MATCH(Scan_6.9.2020689101112[[#This Row],[METRC]],[1]!MOM[METRC 2],0)),"")</f>
        <v>C32</v>
      </c>
    </row>
    <row r="195" spans="1:12" x14ac:dyDescent="0.25">
      <c r="A195" s="91" t="s">
        <v>8580</v>
      </c>
      <c r="B195" s="18" t="s">
        <v>7695</v>
      </c>
      <c r="C195" s="18" t="s">
        <v>62</v>
      </c>
      <c r="D195" s="18" t="s">
        <v>7828</v>
      </c>
      <c r="E195" s="21">
        <v>44096</v>
      </c>
      <c r="F195" s="80" t="s">
        <v>522</v>
      </c>
      <c r="G195" s="18" t="s">
        <v>554</v>
      </c>
      <c r="H195" s="24" t="s">
        <v>2631</v>
      </c>
      <c r="I195" s="18" t="s">
        <v>2683</v>
      </c>
      <c r="J195" s="24" t="s">
        <v>2631</v>
      </c>
      <c r="K195" s="124" t="s">
        <v>8243</v>
      </c>
      <c r="L195" s="124" t="str">
        <f>_xlfn.IFNA(INDEX([1]!MOM[Generation],MATCH(Scan_6.9.2020689101112[[#This Row],[METRC]],[1]!MOM[METRC 2],0)),"")</f>
        <v>C32</v>
      </c>
    </row>
    <row r="196" spans="1:12" x14ac:dyDescent="0.25">
      <c r="A196" s="91" t="s">
        <v>8581</v>
      </c>
      <c r="B196" s="18" t="s">
        <v>7692</v>
      </c>
      <c r="C196" s="18" t="s">
        <v>2679</v>
      </c>
      <c r="D196" s="18" t="s">
        <v>7829</v>
      </c>
      <c r="E196" s="21">
        <v>44096</v>
      </c>
      <c r="F196" s="80" t="s">
        <v>522</v>
      </c>
      <c r="G196" s="18" t="s">
        <v>554</v>
      </c>
      <c r="H196" s="24" t="s">
        <v>2631</v>
      </c>
      <c r="I196" s="18" t="s">
        <v>545</v>
      </c>
      <c r="J196" s="24" t="s">
        <v>2631</v>
      </c>
      <c r="K196" s="124" t="s">
        <v>8243</v>
      </c>
      <c r="L196" s="124" t="str">
        <f>_xlfn.IFNA(INDEX([1]!MOM[Generation],MATCH(Scan_6.9.2020689101112[[#This Row],[METRC]],[1]!MOM[METRC 2],0)),"")</f>
        <v>C32</v>
      </c>
    </row>
    <row r="197" spans="1:12" x14ac:dyDescent="0.25">
      <c r="A197" s="91" t="s">
        <v>8600</v>
      </c>
      <c r="B197" s="18" t="s">
        <v>7694</v>
      </c>
      <c r="C197" s="18" t="s">
        <v>62</v>
      </c>
      <c r="D197" s="18" t="s">
        <v>7830</v>
      </c>
      <c r="E197" s="21">
        <v>44096</v>
      </c>
      <c r="F197" s="80" t="s">
        <v>522</v>
      </c>
      <c r="G197" s="18" t="s">
        <v>554</v>
      </c>
      <c r="H197" s="24" t="s">
        <v>2631</v>
      </c>
      <c r="I197" s="18" t="s">
        <v>2683</v>
      </c>
      <c r="J197" s="24" t="s">
        <v>2631</v>
      </c>
      <c r="K197" s="124" t="s">
        <v>8243</v>
      </c>
      <c r="L197" s="124" t="str">
        <f>_xlfn.IFNA(INDEX([1]!MOM[Generation],MATCH(Scan_6.9.2020689101112[[#This Row],[METRC]],[1]!MOM[METRC 2],0)),"")</f>
        <v>C32</v>
      </c>
    </row>
    <row r="198" spans="1:12" x14ac:dyDescent="0.25">
      <c r="A198" s="91" t="s">
        <v>8526</v>
      </c>
      <c r="B198" s="18" t="s">
        <v>7503</v>
      </c>
      <c r="C198" s="18" t="s">
        <v>2633</v>
      </c>
      <c r="D198" s="18" t="s">
        <v>7599</v>
      </c>
      <c r="E198" s="21">
        <v>44096</v>
      </c>
      <c r="F198" s="80" t="s">
        <v>522</v>
      </c>
      <c r="G198" s="18" t="s">
        <v>554</v>
      </c>
      <c r="H198" s="24" t="s">
        <v>2631</v>
      </c>
      <c r="I198" s="18" t="s">
        <v>2635</v>
      </c>
      <c r="J198" s="24" t="s">
        <v>2631</v>
      </c>
      <c r="K198" s="124" t="s">
        <v>8243</v>
      </c>
      <c r="L198" s="124" t="str">
        <f>_xlfn.IFNA(INDEX([1]!MOM[Generation],MATCH(Scan_6.9.2020689101112[[#This Row],[METRC]],[1]!MOM[METRC 2],0)),"")</f>
        <v>C31</v>
      </c>
    </row>
    <row r="199" spans="1:12" x14ac:dyDescent="0.25">
      <c r="A199" s="91" t="s">
        <v>8527</v>
      </c>
      <c r="B199" s="18" t="s">
        <v>7506</v>
      </c>
      <c r="C199" s="18" t="s">
        <v>2629</v>
      </c>
      <c r="D199" s="18" t="s">
        <v>7600</v>
      </c>
      <c r="E199" s="21">
        <v>44096</v>
      </c>
      <c r="F199" s="80" t="s">
        <v>522</v>
      </c>
      <c r="G199" s="18" t="s">
        <v>554</v>
      </c>
      <c r="H199" s="24" t="s">
        <v>2631</v>
      </c>
      <c r="I199" s="18" t="s">
        <v>2632</v>
      </c>
      <c r="J199" s="24" t="s">
        <v>2631</v>
      </c>
      <c r="K199" s="124" t="s">
        <v>8243</v>
      </c>
      <c r="L199" s="124" t="str">
        <f>_xlfn.IFNA(INDEX([1]!MOM[Generation],MATCH(Scan_6.9.2020689101112[[#This Row],[METRC]],[1]!MOM[METRC 2],0)),"")</f>
        <v>C31</v>
      </c>
    </row>
    <row r="200" spans="1:12" x14ac:dyDescent="0.25">
      <c r="A200" s="91" t="s">
        <v>8528</v>
      </c>
      <c r="B200" s="18" t="s">
        <v>7520</v>
      </c>
      <c r="C200" s="18" t="s">
        <v>2687</v>
      </c>
      <c r="D200" s="18" t="s">
        <v>7597</v>
      </c>
      <c r="E200" s="21">
        <v>44096</v>
      </c>
      <c r="F200" s="80" t="s">
        <v>522</v>
      </c>
      <c r="G200" s="18" t="s">
        <v>554</v>
      </c>
      <c r="H200" s="24" t="s">
        <v>2631</v>
      </c>
      <c r="I200" s="18" t="s">
        <v>2666</v>
      </c>
      <c r="J200" s="24" t="s">
        <v>2631</v>
      </c>
      <c r="K200" s="124" t="s">
        <v>8243</v>
      </c>
      <c r="L200" s="124" t="str">
        <f>_xlfn.IFNA(INDEX([1]!MOM[Generation],MATCH(Scan_6.9.2020689101112[[#This Row],[METRC]],[1]!MOM[METRC 2],0)),"")</f>
        <v/>
      </c>
    </row>
    <row r="201" spans="1:12" x14ac:dyDescent="0.25">
      <c r="A201" s="91" t="s">
        <v>8529</v>
      </c>
      <c r="B201" s="18" t="s">
        <v>7504</v>
      </c>
      <c r="C201" s="18" t="s">
        <v>2633</v>
      </c>
      <c r="D201" s="18" t="s">
        <v>7601</v>
      </c>
      <c r="E201" s="21">
        <v>44096</v>
      </c>
      <c r="F201" s="80" t="s">
        <v>522</v>
      </c>
      <c r="G201" s="18" t="s">
        <v>554</v>
      </c>
      <c r="H201" s="24" t="s">
        <v>2631</v>
      </c>
      <c r="I201" s="18" t="s">
        <v>2635</v>
      </c>
      <c r="J201" s="24" t="s">
        <v>2631</v>
      </c>
      <c r="K201" s="124" t="s">
        <v>8243</v>
      </c>
      <c r="L201" s="124" t="str">
        <f>_xlfn.IFNA(INDEX([1]!MOM[Generation],MATCH(Scan_6.9.2020689101112[[#This Row],[METRC]],[1]!MOM[METRC 2],0)),"")</f>
        <v>C31</v>
      </c>
    </row>
    <row r="202" spans="1:12" x14ac:dyDescent="0.25">
      <c r="A202" s="91" t="s">
        <v>8530</v>
      </c>
      <c r="B202" s="18" t="s">
        <v>7507</v>
      </c>
      <c r="C202" s="18" t="s">
        <v>2629</v>
      </c>
      <c r="D202" s="18" t="s">
        <v>7602</v>
      </c>
      <c r="E202" s="21">
        <v>44096</v>
      </c>
      <c r="F202" s="80" t="s">
        <v>522</v>
      </c>
      <c r="G202" s="18" t="s">
        <v>554</v>
      </c>
      <c r="H202" s="24" t="s">
        <v>2631</v>
      </c>
      <c r="I202" s="18" t="s">
        <v>2632</v>
      </c>
      <c r="J202" s="24" t="s">
        <v>2631</v>
      </c>
      <c r="K202" s="124" t="s">
        <v>8243</v>
      </c>
      <c r="L202" s="124" t="str">
        <f>_xlfn.IFNA(INDEX([1]!MOM[Generation],MATCH(Scan_6.9.2020689101112[[#This Row],[METRC]],[1]!MOM[METRC 2],0)),"")</f>
        <v>C31</v>
      </c>
    </row>
    <row r="203" spans="1:12" x14ac:dyDescent="0.25">
      <c r="A203" s="91" t="s">
        <v>8531</v>
      </c>
      <c r="B203" s="18" t="s">
        <v>5355</v>
      </c>
      <c r="C203" s="18" t="s">
        <v>2629</v>
      </c>
      <c r="D203" s="18" t="s">
        <v>7443</v>
      </c>
      <c r="E203" s="21">
        <v>44096</v>
      </c>
      <c r="F203" s="80" t="s">
        <v>522</v>
      </c>
      <c r="G203" s="18" t="s">
        <v>554</v>
      </c>
      <c r="H203" s="24" t="s">
        <v>2631</v>
      </c>
      <c r="I203" s="18" t="s">
        <v>2632</v>
      </c>
      <c r="J203" s="24" t="s">
        <v>2631</v>
      </c>
      <c r="K203" s="124" t="s">
        <v>8243</v>
      </c>
      <c r="L203" s="124" t="str">
        <f>_xlfn.IFNA(INDEX([1]!MOM[Generation],MATCH(Scan_6.9.2020689101112[[#This Row],[METRC]],[1]!MOM[METRC 2],0)),"")</f>
        <v>C29</v>
      </c>
    </row>
    <row r="204" spans="1:12" x14ac:dyDescent="0.25">
      <c r="A204" s="91" t="s">
        <v>8532</v>
      </c>
      <c r="B204" s="18" t="s">
        <v>7511</v>
      </c>
      <c r="C204" s="18" t="s">
        <v>2734</v>
      </c>
      <c r="D204" s="18" t="s">
        <v>7606</v>
      </c>
      <c r="E204" s="21">
        <v>44096</v>
      </c>
      <c r="F204" s="80" t="s">
        <v>522</v>
      </c>
      <c r="G204" s="18" t="s">
        <v>554</v>
      </c>
      <c r="H204" s="24" t="s">
        <v>2631</v>
      </c>
      <c r="I204" s="18" t="s">
        <v>2736</v>
      </c>
      <c r="J204" s="24" t="s">
        <v>2631</v>
      </c>
      <c r="K204" s="124" t="s">
        <v>8243</v>
      </c>
      <c r="L204" s="124" t="str">
        <f>_xlfn.IFNA(INDEX([1]!MOM[Generation],MATCH(Scan_6.9.2020689101112[[#This Row],[METRC]],[1]!MOM[METRC 2],0)),"")</f>
        <v>C31</v>
      </c>
    </row>
    <row r="205" spans="1:12" x14ac:dyDescent="0.25">
      <c r="A205" s="91" t="s">
        <v>8533</v>
      </c>
      <c r="B205" s="18" t="s">
        <v>7523</v>
      </c>
      <c r="C205" s="18" t="s">
        <v>2664</v>
      </c>
      <c r="D205" s="18" t="s">
        <v>7603</v>
      </c>
      <c r="E205" s="21">
        <v>44096</v>
      </c>
      <c r="F205" s="80" t="s">
        <v>522</v>
      </c>
      <c r="G205" s="18" t="s">
        <v>554</v>
      </c>
      <c r="H205" s="24" t="s">
        <v>2631</v>
      </c>
      <c r="I205" s="18" t="s">
        <v>2666</v>
      </c>
      <c r="J205" s="24" t="s">
        <v>2631</v>
      </c>
      <c r="K205" s="124" t="s">
        <v>8243</v>
      </c>
      <c r="L205" s="124" t="str">
        <f>_xlfn.IFNA(INDEX([1]!MOM[Generation],MATCH(Scan_6.9.2020689101112[[#This Row],[METRC]],[1]!MOM[METRC 2],0)),"")</f>
        <v>C31</v>
      </c>
    </row>
    <row r="206" spans="1:12" x14ac:dyDescent="0.25">
      <c r="A206" s="91" t="s">
        <v>8535</v>
      </c>
      <c r="B206" s="18" t="s">
        <v>7521</v>
      </c>
      <c r="C206" s="18" t="s">
        <v>2723</v>
      </c>
      <c r="D206" s="18" t="s">
        <v>7607</v>
      </c>
      <c r="E206" s="21">
        <v>44096</v>
      </c>
      <c r="F206" s="80" t="s">
        <v>522</v>
      </c>
      <c r="G206" s="18" t="s">
        <v>554</v>
      </c>
      <c r="H206" s="24" t="s">
        <v>2631</v>
      </c>
      <c r="I206" s="18" t="s">
        <v>2666</v>
      </c>
      <c r="J206" s="24" t="s">
        <v>2631</v>
      </c>
      <c r="K206" s="124" t="s">
        <v>8243</v>
      </c>
      <c r="L206" s="124" t="str">
        <f>_xlfn.IFNA(INDEX([1]!MOM[Generation],MATCH(Scan_6.9.2020689101112[[#This Row],[METRC]],[1]!MOM[METRC 2],0)),"")</f>
        <v>C31</v>
      </c>
    </row>
    <row r="207" spans="1:12" x14ac:dyDescent="0.25">
      <c r="A207" s="91" t="s">
        <v>8536</v>
      </c>
      <c r="B207" s="18" t="s">
        <v>5443</v>
      </c>
      <c r="C207" s="18" t="s">
        <v>2734</v>
      </c>
      <c r="D207" s="18" t="s">
        <v>7496</v>
      </c>
      <c r="E207" s="21">
        <v>44096</v>
      </c>
      <c r="F207" s="80" t="s">
        <v>522</v>
      </c>
      <c r="G207" s="18" t="s">
        <v>554</v>
      </c>
      <c r="H207" s="24" t="s">
        <v>2631</v>
      </c>
      <c r="I207" s="18" t="s">
        <v>2736</v>
      </c>
      <c r="J207" s="24" t="s">
        <v>2631</v>
      </c>
      <c r="K207" s="124" t="s">
        <v>8243</v>
      </c>
      <c r="L207" s="124" t="str">
        <f>_xlfn.IFNA(INDEX([1]!MOM[Generation],MATCH(Scan_6.9.2020689101112[[#This Row],[METRC]],[1]!MOM[METRC 2],0)),"")</f>
        <v>C29</v>
      </c>
    </row>
    <row r="208" spans="1:12" x14ac:dyDescent="0.25">
      <c r="A208" s="91" t="s">
        <v>8537</v>
      </c>
      <c r="B208" s="18" t="s">
        <v>7535</v>
      </c>
      <c r="C208" s="18" t="s">
        <v>2715</v>
      </c>
      <c r="D208" s="18" t="s">
        <v>7612</v>
      </c>
      <c r="E208" s="21">
        <v>44096</v>
      </c>
      <c r="F208" s="80" t="s">
        <v>522</v>
      </c>
      <c r="G208" s="18" t="s">
        <v>554</v>
      </c>
      <c r="H208" s="24" t="s">
        <v>2631</v>
      </c>
      <c r="I208" s="18" t="s">
        <v>2641</v>
      </c>
      <c r="J208" s="24" t="s">
        <v>2631</v>
      </c>
      <c r="K208" s="124" t="s">
        <v>8243</v>
      </c>
      <c r="L208" s="124" t="str">
        <f>_xlfn.IFNA(INDEX([1]!MOM[Generation],MATCH(Scan_6.9.2020689101112[[#This Row],[METRC]],[1]!MOM[METRC 2],0)),"")</f>
        <v>C31</v>
      </c>
    </row>
    <row r="209" spans="1:30" x14ac:dyDescent="0.25">
      <c r="A209" s="91" t="s">
        <v>8538</v>
      </c>
      <c r="B209" s="18" t="s">
        <v>7531</v>
      </c>
      <c r="C209" s="18" t="s">
        <v>2642</v>
      </c>
      <c r="D209" s="18" t="s">
        <v>7609</v>
      </c>
      <c r="E209" s="21">
        <v>44096</v>
      </c>
      <c r="F209" s="80" t="s">
        <v>522</v>
      </c>
      <c r="G209" s="18" t="s">
        <v>554</v>
      </c>
      <c r="H209" s="24" t="s">
        <v>2631</v>
      </c>
      <c r="I209" s="18" t="s">
        <v>2644</v>
      </c>
      <c r="J209" s="24" t="s">
        <v>2631</v>
      </c>
      <c r="K209" s="124" t="s">
        <v>8243</v>
      </c>
      <c r="L209" s="124" t="str">
        <f>_xlfn.IFNA(INDEX([1]!MOM[Generation],MATCH(Scan_6.9.2020689101112[[#This Row],[METRC]],[1]!MOM[METRC 2],0)),"")</f>
        <v/>
      </c>
      <c r="AD209" s="17"/>
    </row>
    <row r="210" spans="1:30" x14ac:dyDescent="0.25">
      <c r="A210" s="91" t="s">
        <v>8539</v>
      </c>
      <c r="B210" s="18" t="s">
        <v>7534</v>
      </c>
      <c r="C210" s="18" t="s">
        <v>2715</v>
      </c>
      <c r="D210" s="18" t="s">
        <v>7617</v>
      </c>
      <c r="E210" s="21">
        <v>44096</v>
      </c>
      <c r="F210" s="80" t="s">
        <v>522</v>
      </c>
      <c r="G210" s="18" t="s">
        <v>554</v>
      </c>
      <c r="H210" s="24" t="s">
        <v>2631</v>
      </c>
      <c r="I210" s="18" t="s">
        <v>2641</v>
      </c>
      <c r="J210" s="24" t="s">
        <v>2631</v>
      </c>
      <c r="K210" s="124" t="s">
        <v>8243</v>
      </c>
      <c r="L210" s="124" t="str">
        <f>_xlfn.IFNA(INDEX([1]!MOM[Generation],MATCH(Scan_6.9.2020689101112[[#This Row],[METRC]],[1]!MOM[METRC 2],0)),"")</f>
        <v>C31</v>
      </c>
      <c r="AD210" s="17"/>
    </row>
    <row r="211" spans="1:30" x14ac:dyDescent="0.25">
      <c r="A211" s="91" t="s">
        <v>8540</v>
      </c>
      <c r="B211" s="18" t="s">
        <v>5447</v>
      </c>
      <c r="C211" s="18" t="s">
        <v>2734</v>
      </c>
      <c r="D211" s="18" t="s">
        <v>7495</v>
      </c>
      <c r="E211" s="21">
        <v>44096</v>
      </c>
      <c r="F211" s="80" t="s">
        <v>522</v>
      </c>
      <c r="G211" s="18" t="s">
        <v>554</v>
      </c>
      <c r="H211" s="24" t="s">
        <v>2631</v>
      </c>
      <c r="I211" s="18" t="s">
        <v>2736</v>
      </c>
      <c r="J211" s="24" t="s">
        <v>2631</v>
      </c>
      <c r="K211" s="124" t="s">
        <v>8243</v>
      </c>
      <c r="L211" s="124" t="str">
        <f>_xlfn.IFNA(INDEX([1]!MOM[Generation],MATCH(Scan_6.9.2020689101112[[#This Row],[METRC]],[1]!MOM[METRC 2],0)),"")</f>
        <v>C29</v>
      </c>
    </row>
    <row r="212" spans="1:30" x14ac:dyDescent="0.25">
      <c r="A212" s="91" t="s">
        <v>8541</v>
      </c>
      <c r="B212" s="18" t="s">
        <v>6646</v>
      </c>
      <c r="C212" s="18" t="s">
        <v>2639</v>
      </c>
      <c r="D212" s="18" t="s">
        <v>7494</v>
      </c>
      <c r="E212" s="21">
        <v>44096</v>
      </c>
      <c r="F212" s="80" t="s">
        <v>522</v>
      </c>
      <c r="G212" s="18" t="s">
        <v>554</v>
      </c>
      <c r="H212" s="24" t="s">
        <v>2631</v>
      </c>
      <c r="I212" s="18" t="s">
        <v>2641</v>
      </c>
      <c r="J212" s="24" t="s">
        <v>2631</v>
      </c>
      <c r="K212" s="124" t="s">
        <v>8243</v>
      </c>
      <c r="L212" s="124" t="str">
        <f>_xlfn.IFNA(INDEX([1]!MOM[Generation],MATCH(Scan_6.9.2020689101112[[#This Row],[METRC]],[1]!MOM[METRC 2],0)),"")</f>
        <v>C29</v>
      </c>
    </row>
    <row r="213" spans="1:30" x14ac:dyDescent="0.25">
      <c r="A213" s="91" t="s">
        <v>8542</v>
      </c>
      <c r="B213" s="18" t="s">
        <v>156</v>
      </c>
      <c r="C213" s="18" t="s">
        <v>2629</v>
      </c>
      <c r="D213" s="18" t="s">
        <v>2761</v>
      </c>
      <c r="E213" s="21">
        <v>44096</v>
      </c>
      <c r="F213" s="80" t="s">
        <v>522</v>
      </c>
      <c r="G213" s="18" t="s">
        <v>554</v>
      </c>
      <c r="H213" s="24" t="s">
        <v>2631</v>
      </c>
      <c r="I213" s="18" t="s">
        <v>2632</v>
      </c>
      <c r="J213" s="24" t="s">
        <v>2631</v>
      </c>
      <c r="K213" s="124" t="s">
        <v>8243</v>
      </c>
      <c r="L213" s="124" t="str">
        <f>_xlfn.IFNA(INDEX([1]!MOM[Generation],MATCH(Scan_6.9.2020689101112[[#This Row],[METRC]],[1]!MOM[METRC 2],0)),"")</f>
        <v/>
      </c>
    </row>
    <row r="214" spans="1:30" x14ac:dyDescent="0.25">
      <c r="A214" s="91" t="s">
        <v>8543</v>
      </c>
      <c r="B214" s="18" t="s">
        <v>5038</v>
      </c>
      <c r="C214" s="18" t="s">
        <v>7331</v>
      </c>
      <c r="D214" s="18" t="s">
        <v>7332</v>
      </c>
      <c r="E214" s="21">
        <v>44096</v>
      </c>
      <c r="F214" s="80" t="s">
        <v>522</v>
      </c>
      <c r="G214" s="18" t="s">
        <v>554</v>
      </c>
      <c r="H214" s="24" t="s">
        <v>2631</v>
      </c>
      <c r="I214" s="18" t="s">
        <v>7333</v>
      </c>
      <c r="J214" s="24" t="s">
        <v>2631</v>
      </c>
      <c r="K214" s="124" t="s">
        <v>8243</v>
      </c>
      <c r="L214" s="124" t="str">
        <f>_xlfn.IFNA(INDEX([1]!MOM[Generation],MATCH(Scan_6.9.2020689101112[[#This Row],[METRC]],[1]!MOM[METRC 2],0)),"")</f>
        <v>S08</v>
      </c>
    </row>
    <row r="215" spans="1:30" x14ac:dyDescent="0.25">
      <c r="A215" s="91" t="s">
        <v>8544</v>
      </c>
      <c r="B215" s="18" t="s">
        <v>6750</v>
      </c>
      <c r="C215" s="18" t="s">
        <v>2659</v>
      </c>
      <c r="D215" s="18" t="s">
        <v>7440</v>
      </c>
      <c r="E215" s="21">
        <v>44096</v>
      </c>
      <c r="F215" s="80" t="s">
        <v>522</v>
      </c>
      <c r="G215" s="18" t="s">
        <v>554</v>
      </c>
      <c r="H215" s="24" t="s">
        <v>2631</v>
      </c>
      <c r="I215" s="18" t="s">
        <v>2661</v>
      </c>
      <c r="J215" s="24" t="s">
        <v>2631</v>
      </c>
      <c r="K215" s="124" t="s">
        <v>8243</v>
      </c>
      <c r="L215" s="124" t="str">
        <f>_xlfn.IFNA(INDEX([1]!MOM[Generation],MATCH(Scan_6.9.2020689101112[[#This Row],[METRC]],[1]!MOM[METRC 2],0)),"")</f>
        <v>C29</v>
      </c>
    </row>
    <row r="216" spans="1:30" x14ac:dyDescent="0.25">
      <c r="A216" s="91" t="s">
        <v>8545</v>
      </c>
      <c r="B216" s="18" t="s">
        <v>5330</v>
      </c>
      <c r="C216" s="18" t="s">
        <v>2629</v>
      </c>
      <c r="D216" s="18" t="s">
        <v>7445</v>
      </c>
      <c r="E216" s="21">
        <v>44096</v>
      </c>
      <c r="F216" s="80" t="s">
        <v>522</v>
      </c>
      <c r="G216" s="18" t="s">
        <v>554</v>
      </c>
      <c r="H216" s="24" t="s">
        <v>2631</v>
      </c>
      <c r="I216" s="18" t="s">
        <v>2632</v>
      </c>
      <c r="J216" s="24" t="s">
        <v>2631</v>
      </c>
      <c r="K216" s="124" t="s">
        <v>8243</v>
      </c>
      <c r="L216" s="124" t="str">
        <f>_xlfn.IFNA(INDEX([1]!MOM[Generation],MATCH(Scan_6.9.2020689101112[[#This Row],[METRC]],[1]!MOM[METRC 2],0)),"")</f>
        <v>C29</v>
      </c>
    </row>
    <row r="217" spans="1:30" x14ac:dyDescent="0.25">
      <c r="A217" s="91" t="s">
        <v>8546</v>
      </c>
      <c r="B217" s="18" t="s">
        <v>7542</v>
      </c>
      <c r="C217" s="18" t="s">
        <v>117</v>
      </c>
      <c r="D217" s="18" t="s">
        <v>7615</v>
      </c>
      <c r="E217" s="21">
        <v>44096</v>
      </c>
      <c r="F217" s="80" t="s">
        <v>522</v>
      </c>
      <c r="G217" s="18" t="s">
        <v>554</v>
      </c>
      <c r="H217" s="24" t="s">
        <v>2631</v>
      </c>
      <c r="I217" s="18" t="s">
        <v>2697</v>
      </c>
      <c r="J217" s="24" t="s">
        <v>2631</v>
      </c>
      <c r="K217" s="124" t="s">
        <v>8243</v>
      </c>
      <c r="L217" s="124" t="str">
        <f>_xlfn.IFNA(INDEX([1]!MOM[Generation],MATCH(Scan_6.9.2020689101112[[#This Row],[METRC]],[1]!MOM[METRC 2],0)),"")</f>
        <v>C31</v>
      </c>
    </row>
    <row r="218" spans="1:30" x14ac:dyDescent="0.25">
      <c r="A218" s="91" t="s">
        <v>8547</v>
      </c>
      <c r="B218" s="18" t="s">
        <v>7516</v>
      </c>
      <c r="C218" s="18" t="s">
        <v>2636</v>
      </c>
      <c r="D218" s="18" t="s">
        <v>7620</v>
      </c>
      <c r="E218" s="21">
        <v>44096</v>
      </c>
      <c r="F218" s="80" t="s">
        <v>522</v>
      </c>
      <c r="G218" s="18" t="s">
        <v>554</v>
      </c>
      <c r="H218" s="24" t="s">
        <v>2631</v>
      </c>
      <c r="I218" s="18" t="s">
        <v>2638</v>
      </c>
      <c r="J218" s="24" t="s">
        <v>2631</v>
      </c>
      <c r="K218" s="124" t="s">
        <v>8243</v>
      </c>
      <c r="L218" s="124" t="str">
        <f>_xlfn.IFNA(INDEX([1]!MOM[Generation],MATCH(Scan_6.9.2020689101112[[#This Row],[METRC]],[1]!MOM[METRC 2],0)),"")</f>
        <v>C31</v>
      </c>
    </row>
    <row r="219" spans="1:30" x14ac:dyDescent="0.25">
      <c r="A219" s="91" t="s">
        <v>8548</v>
      </c>
      <c r="B219" s="18" t="s">
        <v>7417</v>
      </c>
      <c r="C219" s="18" t="s">
        <v>2629</v>
      </c>
      <c r="D219" s="18" t="s">
        <v>7550</v>
      </c>
      <c r="E219" s="21">
        <v>44096</v>
      </c>
      <c r="F219" s="80" t="s">
        <v>522</v>
      </c>
      <c r="G219" s="18" t="s">
        <v>554</v>
      </c>
      <c r="H219" s="24" t="s">
        <v>2631</v>
      </c>
      <c r="I219" s="18" t="s">
        <v>2632</v>
      </c>
      <c r="J219" s="24" t="s">
        <v>2631</v>
      </c>
      <c r="K219" s="124" t="s">
        <v>8243</v>
      </c>
      <c r="L219" s="124" t="str">
        <f>_xlfn.IFNA(INDEX([1]!MOM[Generation],MATCH(Scan_6.9.2020689101112[[#This Row],[METRC]],[1]!MOM[METRC 2],0)),"")</f>
        <v>C30</v>
      </c>
    </row>
    <row r="220" spans="1:30" x14ac:dyDescent="0.25">
      <c r="A220" s="91" t="s">
        <v>8551</v>
      </c>
      <c r="B220" s="18" t="s">
        <v>7522</v>
      </c>
      <c r="C220" s="18" t="s">
        <v>2754</v>
      </c>
      <c r="D220" s="18" t="s">
        <v>7605</v>
      </c>
      <c r="E220" s="21">
        <v>44096</v>
      </c>
      <c r="F220" s="80" t="s">
        <v>522</v>
      </c>
      <c r="G220" s="18" t="s">
        <v>554</v>
      </c>
      <c r="H220" s="24" t="s">
        <v>2631</v>
      </c>
      <c r="I220" s="18" t="s">
        <v>2666</v>
      </c>
      <c r="J220" s="24" t="s">
        <v>2631</v>
      </c>
      <c r="K220" s="124" t="s">
        <v>8243</v>
      </c>
      <c r="L220" s="124" t="str">
        <f>_xlfn.IFNA(INDEX([1]!MOM[Generation],MATCH(Scan_6.9.2020689101112[[#This Row],[METRC]],[1]!MOM[METRC 2],0)),"")</f>
        <v/>
      </c>
    </row>
    <row r="221" spans="1:30" x14ac:dyDescent="0.25">
      <c r="A221" s="91" t="s">
        <v>8552</v>
      </c>
      <c r="B221" s="18" t="s">
        <v>6666</v>
      </c>
      <c r="C221" s="18" t="s">
        <v>2639</v>
      </c>
      <c r="D221" s="18" t="s">
        <v>7444</v>
      </c>
      <c r="E221" s="21">
        <v>44096</v>
      </c>
      <c r="F221" s="80" t="s">
        <v>522</v>
      </c>
      <c r="G221" s="18" t="s">
        <v>554</v>
      </c>
      <c r="H221" s="24" t="s">
        <v>2631</v>
      </c>
      <c r="I221" s="18" t="s">
        <v>2641</v>
      </c>
      <c r="J221" s="24" t="s">
        <v>2631</v>
      </c>
      <c r="K221" s="124" t="s">
        <v>8243</v>
      </c>
      <c r="L221" s="124" t="str">
        <f>_xlfn.IFNA(INDEX([1]!MOM[Generation],MATCH(Scan_6.9.2020689101112[[#This Row],[METRC]],[1]!MOM[METRC 2],0)),"")</f>
        <v>C29</v>
      </c>
    </row>
    <row r="222" spans="1:30" x14ac:dyDescent="0.25">
      <c r="A222" s="91" t="s">
        <v>8554</v>
      </c>
      <c r="B222" s="18" t="s">
        <v>7509</v>
      </c>
      <c r="C222" s="18" t="s">
        <v>2734</v>
      </c>
      <c r="D222" s="18" t="s">
        <v>7604</v>
      </c>
      <c r="E222" s="21">
        <v>44096</v>
      </c>
      <c r="F222" s="80" t="s">
        <v>522</v>
      </c>
      <c r="G222" s="18" t="s">
        <v>554</v>
      </c>
      <c r="H222" s="24" t="s">
        <v>2631</v>
      </c>
      <c r="I222" s="18" t="s">
        <v>2736</v>
      </c>
      <c r="J222" s="24" t="s">
        <v>2631</v>
      </c>
      <c r="K222" s="124" t="s">
        <v>8243</v>
      </c>
      <c r="L222" s="124" t="str">
        <f>_xlfn.IFNA(INDEX([1]!MOM[Generation],MATCH(Scan_6.9.2020689101112[[#This Row],[METRC]],[1]!MOM[METRC 2],0)),"")</f>
        <v>C31</v>
      </c>
    </row>
    <row r="223" spans="1:30" x14ac:dyDescent="0.25">
      <c r="A223" s="91" t="s">
        <v>8555</v>
      </c>
      <c r="B223" s="18" t="s">
        <v>7543</v>
      </c>
      <c r="C223" s="18" t="s">
        <v>117</v>
      </c>
      <c r="D223" s="18" t="s">
        <v>7611</v>
      </c>
      <c r="E223" s="21">
        <v>44096</v>
      </c>
      <c r="F223" s="80" t="s">
        <v>522</v>
      </c>
      <c r="G223" s="18" t="s">
        <v>554</v>
      </c>
      <c r="H223" s="24" t="s">
        <v>2631</v>
      </c>
      <c r="I223" s="18" t="s">
        <v>2697</v>
      </c>
      <c r="J223" s="24" t="s">
        <v>2631</v>
      </c>
      <c r="K223" s="124" t="s">
        <v>8243</v>
      </c>
      <c r="L223" s="124" t="str">
        <f>_xlfn.IFNA(INDEX([1]!MOM[Generation],MATCH(Scan_6.9.2020689101112[[#This Row],[METRC]],[1]!MOM[METRC 2],0)),"")</f>
        <v>C31</v>
      </c>
    </row>
    <row r="224" spans="1:30" ht="15" customHeight="1" x14ac:dyDescent="0.25">
      <c r="A224" s="91" t="s">
        <v>8556</v>
      </c>
      <c r="B224" s="18" t="s">
        <v>7517</v>
      </c>
      <c r="C224" s="18" t="s">
        <v>2636</v>
      </c>
      <c r="D224" s="18" t="s">
        <v>7608</v>
      </c>
      <c r="E224" s="21">
        <v>44096</v>
      </c>
      <c r="F224" s="80" t="s">
        <v>522</v>
      </c>
      <c r="G224" s="18" t="s">
        <v>554</v>
      </c>
      <c r="H224" s="24" t="s">
        <v>2631</v>
      </c>
      <c r="I224" s="18" t="s">
        <v>2638</v>
      </c>
      <c r="J224" s="24" t="s">
        <v>2631</v>
      </c>
      <c r="K224" s="124" t="s">
        <v>8243</v>
      </c>
      <c r="L224" s="124" t="str">
        <f>_xlfn.IFNA(INDEX([1]!MOM[Generation],MATCH(Scan_6.9.2020689101112[[#This Row],[METRC]],[1]!MOM[METRC 2],0)),"")</f>
        <v>C31</v>
      </c>
    </row>
    <row r="225" spans="1:33" x14ac:dyDescent="0.25">
      <c r="A225" s="91" t="s">
        <v>8557</v>
      </c>
      <c r="B225" s="18" t="s">
        <v>7519</v>
      </c>
      <c r="C225" s="18" t="s">
        <v>2636</v>
      </c>
      <c r="D225" s="18" t="s">
        <v>7614</v>
      </c>
      <c r="E225" s="21">
        <v>44096</v>
      </c>
      <c r="F225" s="80" t="s">
        <v>522</v>
      </c>
      <c r="G225" s="18" t="s">
        <v>554</v>
      </c>
      <c r="H225" s="24" t="s">
        <v>2631</v>
      </c>
      <c r="I225" s="18" t="s">
        <v>2638</v>
      </c>
      <c r="J225" s="24" t="s">
        <v>2631</v>
      </c>
      <c r="K225" s="124" t="s">
        <v>8243</v>
      </c>
      <c r="L225" s="124" t="str">
        <f>_xlfn.IFNA(INDEX([1]!MOM[Generation],MATCH(Scan_6.9.2020689101112[[#This Row],[METRC]],[1]!MOM[METRC 2],0)),"")</f>
        <v>C31</v>
      </c>
    </row>
    <row r="226" spans="1:33" x14ac:dyDescent="0.25">
      <c r="A226" s="91" t="s">
        <v>8558</v>
      </c>
      <c r="B226" s="18" t="s">
        <v>7525</v>
      </c>
      <c r="C226" s="18" t="s">
        <v>2676</v>
      </c>
      <c r="D226" s="18" t="s">
        <v>7621</v>
      </c>
      <c r="E226" s="21">
        <v>44096</v>
      </c>
      <c r="F226" s="80" t="s">
        <v>522</v>
      </c>
      <c r="G226" s="18" t="s">
        <v>554</v>
      </c>
      <c r="H226" s="24" t="s">
        <v>2631</v>
      </c>
      <c r="I226" s="18" t="s">
        <v>2678</v>
      </c>
      <c r="J226" s="24" t="s">
        <v>2631</v>
      </c>
      <c r="K226" s="124" t="s">
        <v>8243</v>
      </c>
      <c r="L226" s="124" t="str">
        <f>_xlfn.IFNA(INDEX([1]!MOM[Generation],MATCH(Scan_6.9.2020689101112[[#This Row],[METRC]],[1]!MOM[METRC 2],0)),"")</f>
        <v>C31</v>
      </c>
    </row>
    <row r="227" spans="1:33" x14ac:dyDescent="0.25">
      <c r="A227" s="91" t="s">
        <v>8560</v>
      </c>
      <c r="B227" s="18" t="s">
        <v>7536</v>
      </c>
      <c r="C227" s="18" t="s">
        <v>2715</v>
      </c>
      <c r="D227" s="18" t="s">
        <v>7613</v>
      </c>
      <c r="E227" s="21">
        <v>44096</v>
      </c>
      <c r="F227" s="80" t="s">
        <v>522</v>
      </c>
      <c r="G227" s="18" t="s">
        <v>554</v>
      </c>
      <c r="H227" s="24" t="s">
        <v>2631</v>
      </c>
      <c r="I227" s="18" t="s">
        <v>2641</v>
      </c>
      <c r="J227" s="24" t="s">
        <v>2631</v>
      </c>
      <c r="K227" s="124" t="s">
        <v>8243</v>
      </c>
      <c r="L227" s="124" t="str">
        <f>_xlfn.IFNA(INDEX([1]!MOM[Generation],MATCH(Scan_6.9.2020689101112[[#This Row],[METRC]],[1]!MOM[METRC 2],0)),"")</f>
        <v>C31</v>
      </c>
    </row>
    <row r="228" spans="1:33" x14ac:dyDescent="0.25">
      <c r="A228" s="91" t="s">
        <v>8561</v>
      </c>
      <c r="B228" s="18" t="s">
        <v>7532</v>
      </c>
      <c r="C228" s="18" t="s">
        <v>2642</v>
      </c>
      <c r="D228" s="18" t="s">
        <v>7598</v>
      </c>
      <c r="E228" s="21">
        <v>44096</v>
      </c>
      <c r="F228" s="80" t="s">
        <v>522</v>
      </c>
      <c r="G228" s="18" t="s">
        <v>554</v>
      </c>
      <c r="H228" s="24" t="s">
        <v>2631</v>
      </c>
      <c r="I228" s="18" t="s">
        <v>2644</v>
      </c>
      <c r="J228" s="24" t="s">
        <v>2631</v>
      </c>
      <c r="K228" s="124" t="s">
        <v>8243</v>
      </c>
      <c r="L228" s="124" t="str">
        <f>_xlfn.IFNA(INDEX([1]!MOM[Generation],MATCH(Scan_6.9.2020689101112[[#This Row],[METRC]],[1]!MOM[METRC 2],0)),"")</f>
        <v/>
      </c>
    </row>
    <row r="229" spans="1:33" x14ac:dyDescent="0.25">
      <c r="A229" s="91" t="s">
        <v>8562</v>
      </c>
      <c r="B229" s="18" t="s">
        <v>7518</v>
      </c>
      <c r="C229" s="18" t="s">
        <v>2636</v>
      </c>
      <c r="D229" s="18" t="s">
        <v>7619</v>
      </c>
      <c r="E229" s="21">
        <v>44096</v>
      </c>
      <c r="F229" s="80" t="s">
        <v>522</v>
      </c>
      <c r="G229" s="18" t="s">
        <v>554</v>
      </c>
      <c r="H229" s="24" t="s">
        <v>2631</v>
      </c>
      <c r="I229" s="18" t="s">
        <v>2638</v>
      </c>
      <c r="J229" s="24" t="s">
        <v>2631</v>
      </c>
      <c r="K229" s="124" t="s">
        <v>8243</v>
      </c>
      <c r="L229" s="124" t="str">
        <f>_xlfn.IFNA(INDEX([1]!MOM[Generation],MATCH(Scan_6.9.2020689101112[[#This Row],[METRC]],[1]!MOM[METRC 2],0)),"")</f>
        <v>C31</v>
      </c>
    </row>
    <row r="232" spans="1:33" ht="15.75" thickBot="1" x14ac:dyDescent="0.3"/>
    <row r="233" spans="1:33" x14ac:dyDescent="0.25">
      <c r="L233" s="95" t="s">
        <v>2929</v>
      </c>
      <c r="M233" s="96"/>
      <c r="N233" s="96"/>
      <c r="O233" s="96"/>
      <c r="P233" s="96"/>
      <c r="Q233" s="96"/>
      <c r="R233" s="96"/>
      <c r="S233" s="96"/>
      <c r="T233" s="96"/>
      <c r="U233" s="96"/>
      <c r="V233" s="96"/>
      <c r="W233" s="96"/>
      <c r="X233" s="96"/>
      <c r="Y233" s="96"/>
      <c r="Z233" s="96"/>
      <c r="AA233" s="96"/>
      <c r="AB233" s="96"/>
      <c r="AC233" s="96"/>
      <c r="AD233" s="96"/>
      <c r="AE233" s="96"/>
      <c r="AF233" s="96"/>
      <c r="AG233" s="97"/>
    </row>
    <row r="234" spans="1:33" x14ac:dyDescent="0.25">
      <c r="L234" s="98" t="s">
        <v>523</v>
      </c>
      <c r="M234" s="13"/>
      <c r="N234" s="13"/>
      <c r="O234" s="13"/>
      <c r="P234" s="13"/>
      <c r="Q234" s="13"/>
      <c r="R234" s="13"/>
      <c r="S234" s="13"/>
      <c r="T234" s="13"/>
      <c r="U234" s="13"/>
      <c r="V234" s="13"/>
      <c r="W234" s="13"/>
      <c r="X234" s="13"/>
      <c r="Y234" s="13"/>
      <c r="Z234" s="13"/>
      <c r="AA234" s="13"/>
      <c r="AB234" s="13"/>
      <c r="AC234" s="13"/>
      <c r="AD234" s="13"/>
      <c r="AE234" s="13"/>
      <c r="AF234" s="13"/>
      <c r="AG234" s="100"/>
    </row>
    <row r="235" spans="1:33" ht="15.75" thickBot="1" x14ac:dyDescent="0.3">
      <c r="L235" s="98"/>
      <c r="M235" s="13"/>
      <c r="N235" s="13"/>
      <c r="O235" s="13"/>
      <c r="P235" s="13"/>
      <c r="Q235" s="13"/>
      <c r="R235" s="13"/>
      <c r="S235" s="13"/>
      <c r="T235" s="13"/>
      <c r="U235" s="13"/>
      <c r="V235" s="13"/>
      <c r="W235" s="13"/>
      <c r="X235" s="13"/>
      <c r="Y235" s="13"/>
      <c r="Z235" s="13"/>
      <c r="AA235" s="13"/>
      <c r="AB235" s="13"/>
      <c r="AC235" s="13"/>
      <c r="AD235" s="13"/>
      <c r="AE235" s="13"/>
      <c r="AF235" s="13"/>
      <c r="AG235" s="100"/>
    </row>
    <row r="236" spans="1:33" x14ac:dyDescent="0.25">
      <c r="L236" s="98"/>
      <c r="M236" s="115" t="s">
        <v>2785</v>
      </c>
      <c r="N236" s="116" t="s">
        <v>2918</v>
      </c>
      <c r="O236" s="115" t="s">
        <v>7629</v>
      </c>
      <c r="P236" s="116" t="s">
        <v>7345</v>
      </c>
      <c r="Q236" s="115" t="s">
        <v>2743</v>
      </c>
      <c r="R236" s="117" t="s">
        <v>7383</v>
      </c>
      <c r="S236" s="118"/>
      <c r="T236" s="118"/>
      <c r="U236" s="115" t="s">
        <v>2767</v>
      </c>
      <c r="V236" s="116" t="s">
        <v>2780</v>
      </c>
      <c r="W236" s="115" t="s">
        <v>2853</v>
      </c>
      <c r="X236" s="117" t="s">
        <v>7447</v>
      </c>
      <c r="Y236" s="119" t="s">
        <v>2783</v>
      </c>
      <c r="Z236" s="117" t="s">
        <v>7563</v>
      </c>
      <c r="AA236" s="119" t="s">
        <v>2918</v>
      </c>
      <c r="AB236" s="117" t="s">
        <v>7500</v>
      </c>
      <c r="AC236" s="119" t="s">
        <v>2918</v>
      </c>
      <c r="AD236" s="117" t="s">
        <v>7352</v>
      </c>
      <c r="AE236" s="119" t="s">
        <v>2918</v>
      </c>
      <c r="AF236" s="117" t="s">
        <v>2864</v>
      </c>
      <c r="AG236" s="100"/>
    </row>
    <row r="237" spans="1:33" ht="15.75" thickBot="1" x14ac:dyDescent="0.3">
      <c r="L237" s="98"/>
      <c r="M237" s="120" t="s">
        <v>2918</v>
      </c>
      <c r="N237" s="121" t="s">
        <v>2773</v>
      </c>
      <c r="O237" s="120" t="s">
        <v>7461</v>
      </c>
      <c r="P237" s="121" t="s">
        <v>7454</v>
      </c>
      <c r="Q237" s="120" t="s">
        <v>7374</v>
      </c>
      <c r="R237" s="122" t="s">
        <v>7556</v>
      </c>
      <c r="S237" s="118"/>
      <c r="T237" s="118"/>
      <c r="U237" s="120" t="s">
        <v>7367</v>
      </c>
      <c r="V237" s="121" t="s">
        <v>2842</v>
      </c>
      <c r="W237" s="120" t="s">
        <v>7365</v>
      </c>
      <c r="X237" s="122" t="s">
        <v>7628</v>
      </c>
      <c r="Y237" s="123" t="s">
        <v>7575</v>
      </c>
      <c r="Z237" s="122" t="s">
        <v>7389</v>
      </c>
      <c r="AA237" s="123" t="s">
        <v>7384</v>
      </c>
      <c r="AB237" s="122" t="s">
        <v>2918</v>
      </c>
      <c r="AC237" s="123" t="s">
        <v>2777</v>
      </c>
      <c r="AD237" s="122" t="s">
        <v>2918</v>
      </c>
      <c r="AE237" s="123" t="s">
        <v>7382</v>
      </c>
      <c r="AF237" s="122" t="s">
        <v>2918</v>
      </c>
      <c r="AG237" s="100"/>
    </row>
    <row r="238" spans="1:33" ht="15.75" thickBot="1" x14ac:dyDescent="0.3">
      <c r="L238" s="98"/>
      <c r="M238" s="118"/>
      <c r="N238" s="118"/>
      <c r="O238" s="118"/>
      <c r="P238" s="118"/>
      <c r="Q238" s="118"/>
      <c r="R238" s="118"/>
      <c r="S238" s="118"/>
      <c r="T238" s="118"/>
      <c r="U238" s="118"/>
      <c r="V238" s="118"/>
      <c r="W238" s="118"/>
      <c r="X238" s="118"/>
      <c r="Y238" s="118"/>
      <c r="Z238" s="118"/>
      <c r="AA238" s="118"/>
      <c r="AB238" s="118"/>
      <c r="AC238" s="118"/>
      <c r="AD238" s="118"/>
      <c r="AE238" s="118"/>
      <c r="AF238" s="118"/>
      <c r="AG238" s="100"/>
    </row>
    <row r="239" spans="1:33" x14ac:dyDescent="0.25">
      <c r="L239" s="98"/>
      <c r="M239" s="115" t="s">
        <v>2918</v>
      </c>
      <c r="N239" s="116" t="s">
        <v>7363</v>
      </c>
      <c r="O239" s="115" t="s">
        <v>2784</v>
      </c>
      <c r="P239" s="116" t="s">
        <v>7342</v>
      </c>
      <c r="Q239" s="115" t="s">
        <v>7381</v>
      </c>
      <c r="R239" s="117" t="s">
        <v>7338</v>
      </c>
      <c r="S239" s="118"/>
      <c r="T239" s="118"/>
      <c r="U239" s="115" t="s">
        <v>2758</v>
      </c>
      <c r="V239" s="116" t="s">
        <v>7368</v>
      </c>
      <c r="W239" s="115" t="s">
        <v>2732</v>
      </c>
      <c r="X239" s="117" t="s">
        <v>7709</v>
      </c>
      <c r="Y239" s="119" t="s">
        <v>2825</v>
      </c>
      <c r="Z239" s="117" t="s">
        <v>2769</v>
      </c>
      <c r="AA239" s="119" t="s">
        <v>7460</v>
      </c>
      <c r="AB239" s="117" t="s">
        <v>2918</v>
      </c>
      <c r="AC239" s="119" t="s">
        <v>7380</v>
      </c>
      <c r="AD239" s="117" t="s">
        <v>2918</v>
      </c>
      <c r="AE239" s="119" t="s">
        <v>7391</v>
      </c>
      <c r="AF239" s="117" t="s">
        <v>2918</v>
      </c>
      <c r="AG239" s="100"/>
    </row>
    <row r="240" spans="1:33" ht="15" customHeight="1" thickBot="1" x14ac:dyDescent="0.3">
      <c r="L240" s="98"/>
      <c r="M240" s="120" t="s">
        <v>2811</v>
      </c>
      <c r="N240" s="121" t="s">
        <v>2918</v>
      </c>
      <c r="O240" s="120" t="s">
        <v>7627</v>
      </c>
      <c r="P240" s="121" t="s">
        <v>7710</v>
      </c>
      <c r="Q240" s="120" t="s">
        <v>2876</v>
      </c>
      <c r="R240" s="122" t="s">
        <v>2776</v>
      </c>
      <c r="S240" s="118"/>
      <c r="T240" s="118"/>
      <c r="U240" s="120" t="s">
        <v>2877</v>
      </c>
      <c r="V240" s="121" t="s">
        <v>7371</v>
      </c>
      <c r="W240" s="120" t="s">
        <v>2870</v>
      </c>
      <c r="X240" s="122" t="s">
        <v>2838</v>
      </c>
      <c r="Y240" s="123" t="s">
        <v>2821</v>
      </c>
      <c r="Z240" s="122" t="s">
        <v>7498</v>
      </c>
      <c r="AA240" s="123" t="s">
        <v>2918</v>
      </c>
      <c r="AB240" s="122" t="s">
        <v>7335</v>
      </c>
      <c r="AC240" s="123" t="s">
        <v>2918</v>
      </c>
      <c r="AD240" s="122" t="s">
        <v>2866</v>
      </c>
      <c r="AE240" s="123" t="s">
        <v>2918</v>
      </c>
      <c r="AF240" s="122" t="s">
        <v>2762</v>
      </c>
      <c r="AG240" s="100"/>
    </row>
    <row r="241" spans="12:33" ht="15.75" thickBot="1" x14ac:dyDescent="0.3">
      <c r="L241" s="98"/>
      <c r="M241" s="118"/>
      <c r="N241" s="118"/>
      <c r="O241" s="118"/>
      <c r="P241" s="118"/>
      <c r="Q241" s="118"/>
      <c r="R241" s="118"/>
      <c r="S241" s="118"/>
      <c r="T241" s="118"/>
      <c r="U241" s="118"/>
      <c r="V241" s="118"/>
      <c r="W241" s="118"/>
      <c r="X241" s="118"/>
      <c r="Y241" s="118"/>
      <c r="Z241" s="118"/>
      <c r="AA241" s="118"/>
      <c r="AB241" s="118"/>
      <c r="AC241" s="118"/>
      <c r="AD241" s="118"/>
      <c r="AE241" s="118"/>
      <c r="AF241" s="118"/>
      <c r="AG241" s="100"/>
    </row>
    <row r="242" spans="12:33" x14ac:dyDescent="0.25">
      <c r="L242" s="98"/>
      <c r="M242" s="115" t="s">
        <v>2787</v>
      </c>
      <c r="N242" s="117" t="s">
        <v>2918</v>
      </c>
      <c r="O242" s="115" t="s">
        <v>2770</v>
      </c>
      <c r="P242" s="117" t="s">
        <v>7451</v>
      </c>
      <c r="Q242" s="115" t="s">
        <v>7446</v>
      </c>
      <c r="R242" s="117" t="s">
        <v>2763</v>
      </c>
      <c r="S242" s="118"/>
      <c r="T242" s="118"/>
      <c r="U242" s="115" t="s">
        <v>2771</v>
      </c>
      <c r="V242" s="117" t="s">
        <v>2837</v>
      </c>
      <c r="W242" s="119" t="s">
        <v>2875</v>
      </c>
      <c r="X242" s="117" t="s">
        <v>7357</v>
      </c>
      <c r="Y242" s="119" t="s">
        <v>2788</v>
      </c>
      <c r="Z242" s="117" t="s">
        <v>7392</v>
      </c>
      <c r="AA242" s="119" t="s">
        <v>2918</v>
      </c>
      <c r="AB242" s="117" t="s">
        <v>7458</v>
      </c>
      <c r="AC242" s="119" t="s">
        <v>2918</v>
      </c>
      <c r="AD242" s="117" t="s">
        <v>7388</v>
      </c>
      <c r="AE242" s="119" t="s">
        <v>2918</v>
      </c>
      <c r="AF242" s="117" t="s">
        <v>7459</v>
      </c>
      <c r="AG242" s="100"/>
    </row>
    <row r="243" spans="12:33" ht="15.75" thickBot="1" x14ac:dyDescent="0.3">
      <c r="L243" s="98"/>
      <c r="M243" s="120" t="s">
        <v>2918</v>
      </c>
      <c r="N243" s="122" t="s">
        <v>7348</v>
      </c>
      <c r="O243" s="120" t="s">
        <v>7361</v>
      </c>
      <c r="P243" s="122" t="s">
        <v>7499</v>
      </c>
      <c r="Q243" s="120" t="s">
        <v>2840</v>
      </c>
      <c r="R243" s="122" t="s">
        <v>2795</v>
      </c>
      <c r="S243" s="118"/>
      <c r="T243" s="118"/>
      <c r="U243" s="120" t="s">
        <v>2760</v>
      </c>
      <c r="V243" s="122" t="s">
        <v>2759</v>
      </c>
      <c r="W243" s="123" t="s">
        <v>2918</v>
      </c>
      <c r="X243" s="122" t="s">
        <v>2764</v>
      </c>
      <c r="Y243" s="123" t="s">
        <v>7359</v>
      </c>
      <c r="Z243" s="122" t="s">
        <v>7456</v>
      </c>
      <c r="AA243" s="123" t="s">
        <v>2768</v>
      </c>
      <c r="AB243" s="122" t="s">
        <v>2918</v>
      </c>
      <c r="AC243" s="123" t="s">
        <v>7497</v>
      </c>
      <c r="AD243" s="122" t="s">
        <v>2918</v>
      </c>
      <c r="AE243" s="123" t="s">
        <v>7387</v>
      </c>
      <c r="AF243" s="122" t="s">
        <v>2918</v>
      </c>
      <c r="AG243" s="100"/>
    </row>
    <row r="244" spans="12:33" ht="15.75" thickBot="1" x14ac:dyDescent="0.3">
      <c r="L244" s="98"/>
      <c r="M244" s="118"/>
      <c r="N244" s="118"/>
      <c r="O244" s="118"/>
      <c r="P244" s="118"/>
      <c r="Q244" s="118"/>
      <c r="R244" s="118"/>
      <c r="S244" s="118"/>
      <c r="T244" s="118"/>
      <c r="U244" s="118"/>
      <c r="V244" s="118"/>
      <c r="W244" s="118"/>
      <c r="X244" s="118"/>
      <c r="Y244" s="118"/>
      <c r="Z244" s="118"/>
      <c r="AA244" s="118"/>
      <c r="AB244" s="118"/>
      <c r="AC244" s="118"/>
      <c r="AD244" s="118"/>
      <c r="AE244" s="118"/>
      <c r="AF244" s="118"/>
      <c r="AG244" s="100"/>
    </row>
    <row r="245" spans="12:33" x14ac:dyDescent="0.25">
      <c r="L245" s="98"/>
      <c r="M245" s="115" t="s">
        <v>2918</v>
      </c>
      <c r="N245" s="117" t="s">
        <v>2779</v>
      </c>
      <c r="O245" s="115" t="s">
        <v>7567</v>
      </c>
      <c r="P245" s="117" t="s">
        <v>7453</v>
      </c>
      <c r="Q245" s="115" t="s">
        <v>2878</v>
      </c>
      <c r="R245" s="117" t="s">
        <v>7373</v>
      </c>
      <c r="S245" s="118"/>
      <c r="T245" s="118"/>
      <c r="U245" s="115" t="s">
        <v>7448</v>
      </c>
      <c r="V245" s="117" t="s">
        <v>7340</v>
      </c>
      <c r="W245" s="119" t="s">
        <v>7845</v>
      </c>
      <c r="X245" s="117" t="s">
        <v>7379</v>
      </c>
      <c r="Y245" s="119" t="s">
        <v>7450</v>
      </c>
      <c r="Z245" s="117" t="s">
        <v>7842</v>
      </c>
      <c r="AA245" s="119" t="s">
        <v>2834</v>
      </c>
      <c r="AB245" s="117" t="s">
        <v>2918</v>
      </c>
      <c r="AC245" s="119" t="s">
        <v>2765</v>
      </c>
      <c r="AD245" s="117" t="s">
        <v>2918</v>
      </c>
      <c r="AE245" s="119" t="s">
        <v>7350</v>
      </c>
      <c r="AF245" s="117" t="s">
        <v>2918</v>
      </c>
      <c r="AG245" s="100"/>
    </row>
    <row r="246" spans="12:33" ht="15.75" thickBot="1" x14ac:dyDescent="0.3">
      <c r="L246" s="98"/>
      <c r="M246" s="120" t="s">
        <v>7501</v>
      </c>
      <c r="N246" s="122" t="s">
        <v>2918</v>
      </c>
      <c r="O246" s="120" t="s">
        <v>2775</v>
      </c>
      <c r="P246" s="122" t="s">
        <v>7449</v>
      </c>
      <c r="Q246" s="120" t="s">
        <v>7354</v>
      </c>
      <c r="R246" s="122" t="s">
        <v>2839</v>
      </c>
      <c r="S246" s="118"/>
      <c r="T246" s="118"/>
      <c r="U246" s="120" t="s">
        <v>7441</v>
      </c>
      <c r="V246" s="122" t="s">
        <v>7442</v>
      </c>
      <c r="W246" s="123" t="s">
        <v>7378</v>
      </c>
      <c r="X246" s="122" t="s">
        <v>7843</v>
      </c>
      <c r="Y246" s="123" t="s">
        <v>7386</v>
      </c>
      <c r="Z246" s="122" t="s">
        <v>7457</v>
      </c>
      <c r="AA246" s="123" t="s">
        <v>2918</v>
      </c>
      <c r="AB246" s="122" t="s">
        <v>7390</v>
      </c>
      <c r="AC246" s="123" t="s">
        <v>2918</v>
      </c>
      <c r="AD246" s="122" t="s">
        <v>7452</v>
      </c>
      <c r="AE246" s="123" t="s">
        <v>2918</v>
      </c>
      <c r="AF246" s="122" t="s">
        <v>7385</v>
      </c>
      <c r="AG246" s="100"/>
    </row>
    <row r="247" spans="12:33" x14ac:dyDescent="0.25">
      <c r="L247" s="98"/>
      <c r="M247" s="13"/>
      <c r="N247" s="13"/>
      <c r="O247" s="13"/>
      <c r="P247" s="13"/>
      <c r="Q247" s="13"/>
      <c r="R247" s="13"/>
      <c r="S247" s="13"/>
      <c r="T247" s="13"/>
      <c r="U247" s="13"/>
      <c r="V247" s="13"/>
      <c r="W247" s="13"/>
      <c r="X247" s="13"/>
      <c r="Y247" s="13"/>
      <c r="Z247" s="13"/>
      <c r="AA247" s="13"/>
      <c r="AB247" s="13"/>
      <c r="AC247" s="13"/>
      <c r="AD247" s="13"/>
      <c r="AE247" s="13"/>
      <c r="AF247" s="13"/>
      <c r="AG247" s="100"/>
    </row>
    <row r="248" spans="12:33" x14ac:dyDescent="0.25">
      <c r="L248" s="98"/>
      <c r="M248" s="13"/>
      <c r="N248" s="13"/>
      <c r="O248" s="13"/>
      <c r="P248" s="13"/>
      <c r="Q248" s="13"/>
      <c r="R248" s="13"/>
      <c r="S248" s="13"/>
      <c r="T248" s="13"/>
      <c r="U248" s="13"/>
      <c r="V248" s="13"/>
      <c r="W248" s="13"/>
      <c r="X248" s="13"/>
      <c r="Y248" s="13"/>
      <c r="Z248" s="13"/>
      <c r="AA248" s="13"/>
      <c r="AB248" s="13"/>
      <c r="AC248" s="13"/>
      <c r="AD248" s="13"/>
      <c r="AE248" s="13"/>
      <c r="AF248" s="13"/>
      <c r="AG248" s="100"/>
    </row>
    <row r="249" spans="12:33" x14ac:dyDescent="0.25">
      <c r="L249" s="98"/>
      <c r="M249" s="13"/>
      <c r="N249" s="13"/>
      <c r="O249" s="13"/>
      <c r="P249" s="13"/>
      <c r="Q249" s="13"/>
      <c r="R249" s="13"/>
      <c r="S249" s="13"/>
      <c r="T249" s="13"/>
      <c r="U249" s="13"/>
      <c r="V249" s="13"/>
      <c r="W249" s="13"/>
      <c r="X249" s="13"/>
      <c r="Y249" s="13"/>
      <c r="Z249" s="13"/>
      <c r="AA249" s="13"/>
      <c r="AB249" s="13"/>
      <c r="AC249" s="13"/>
      <c r="AD249" s="13"/>
      <c r="AE249" s="13"/>
      <c r="AF249" s="13"/>
      <c r="AG249" s="100"/>
    </row>
    <row r="250" spans="12:33" x14ac:dyDescent="0.25">
      <c r="L250" s="98"/>
      <c r="M250" s="13"/>
      <c r="N250" s="13"/>
      <c r="O250" s="13"/>
      <c r="P250" s="13"/>
      <c r="Q250" s="13"/>
      <c r="R250" s="13"/>
      <c r="S250" s="13"/>
      <c r="T250" s="13"/>
      <c r="U250" s="13"/>
      <c r="V250" s="13"/>
      <c r="W250" s="13"/>
      <c r="X250" s="13"/>
      <c r="Y250" s="13"/>
      <c r="Z250" s="13"/>
      <c r="AA250" s="13"/>
      <c r="AB250" s="13"/>
      <c r="AC250" s="13"/>
      <c r="AD250" s="13"/>
      <c r="AE250" s="13"/>
      <c r="AF250" s="13"/>
      <c r="AG250" s="100"/>
    </row>
    <row r="251" spans="12:33" x14ac:dyDescent="0.25">
      <c r="L251" s="98" t="s">
        <v>524</v>
      </c>
      <c r="M251" s="13"/>
      <c r="N251" s="13"/>
      <c r="O251" s="13"/>
      <c r="P251" s="13"/>
      <c r="Q251" s="13"/>
      <c r="R251" s="13"/>
      <c r="S251" s="13"/>
      <c r="T251" s="13"/>
      <c r="U251" s="13"/>
      <c r="V251" s="13"/>
      <c r="W251" s="13"/>
      <c r="X251" s="13"/>
      <c r="Y251" s="13"/>
      <c r="Z251" s="13"/>
      <c r="AA251" s="13"/>
      <c r="AB251" s="13"/>
      <c r="AC251" s="13"/>
      <c r="AD251" s="13"/>
      <c r="AE251" s="13"/>
      <c r="AF251" s="13"/>
      <c r="AG251" s="100"/>
    </row>
    <row r="252" spans="12:33" x14ac:dyDescent="0.25">
      <c r="L252" s="98" t="s">
        <v>525</v>
      </c>
      <c r="M252" s="13"/>
      <c r="N252" s="13"/>
      <c r="O252" s="13"/>
      <c r="P252" s="13"/>
      <c r="Q252" s="13"/>
      <c r="R252" s="13"/>
      <c r="S252" s="13"/>
      <c r="T252" s="13"/>
      <c r="U252" s="13"/>
      <c r="V252" s="13"/>
      <c r="W252" s="13"/>
      <c r="X252" s="13"/>
      <c r="Y252" s="99" t="s">
        <v>2912</v>
      </c>
      <c r="Z252" s="13"/>
      <c r="AA252" s="13"/>
      <c r="AB252" s="13"/>
      <c r="AC252" s="13"/>
      <c r="AD252" s="13"/>
      <c r="AE252" s="13"/>
      <c r="AF252" s="13"/>
      <c r="AG252" s="100"/>
    </row>
    <row r="253" spans="12:33" ht="15.75" thickBot="1" x14ac:dyDescent="0.3">
      <c r="L253" s="98"/>
      <c r="M253" s="13"/>
      <c r="N253" s="13" t="s">
        <v>151</v>
      </c>
      <c r="O253" s="13" t="s">
        <v>164</v>
      </c>
      <c r="P253" s="13" t="s">
        <v>178</v>
      </c>
      <c r="Q253" s="13" t="s">
        <v>191</v>
      </c>
      <c r="R253" s="13" t="s">
        <v>203</v>
      </c>
      <c r="S253" s="99" t="s">
        <v>2910</v>
      </c>
      <c r="T253" s="102"/>
      <c r="U253" s="13" t="s">
        <v>254</v>
      </c>
      <c r="V253" s="13" t="s">
        <v>263</v>
      </c>
      <c r="W253" s="13" t="s">
        <v>273</v>
      </c>
      <c r="X253" s="13" t="s">
        <v>282</v>
      </c>
      <c r="Y253" s="13" t="s">
        <v>292</v>
      </c>
      <c r="Z253" s="13"/>
      <c r="AA253" s="13"/>
      <c r="AB253" s="13"/>
      <c r="AC253" s="13"/>
      <c r="AD253" s="13"/>
      <c r="AE253" s="13"/>
      <c r="AF253" s="13"/>
      <c r="AG253" s="100"/>
    </row>
    <row r="254" spans="12:33" ht="150" customHeight="1" thickBot="1" x14ac:dyDescent="0.3">
      <c r="L254" s="98"/>
      <c r="M254" s="106" t="s">
        <v>149</v>
      </c>
      <c r="N254" s="110" t="s">
        <v>7831</v>
      </c>
      <c r="O254" s="111" t="s">
        <v>7832</v>
      </c>
      <c r="P254" s="111" t="s">
        <v>7833</v>
      </c>
      <c r="Q254" s="111" t="s">
        <v>7834</v>
      </c>
      <c r="R254" s="112" t="s">
        <v>7835</v>
      </c>
      <c r="S254" s="113" t="s">
        <v>2918</v>
      </c>
      <c r="T254" s="108"/>
      <c r="U254" s="110" t="s">
        <v>7836</v>
      </c>
      <c r="V254" s="111" t="s">
        <v>7837</v>
      </c>
      <c r="W254" s="111" t="s">
        <v>7838</v>
      </c>
      <c r="X254" s="111" t="s">
        <v>7839</v>
      </c>
      <c r="Y254" s="112" t="s">
        <v>7840</v>
      </c>
      <c r="Z254" s="106" t="s">
        <v>252</v>
      </c>
      <c r="AA254" s="13"/>
      <c r="AB254" s="13"/>
      <c r="AC254" s="13"/>
      <c r="AD254" s="13"/>
      <c r="AE254" s="13"/>
      <c r="AF254" s="13"/>
      <c r="AG254" s="100"/>
    </row>
    <row r="255" spans="12:33" x14ac:dyDescent="0.25">
      <c r="L255" s="98"/>
      <c r="M255" s="13"/>
      <c r="N255" s="108"/>
      <c r="O255" s="108"/>
      <c r="P255" s="108"/>
      <c r="Q255" s="108"/>
      <c r="R255" s="108"/>
      <c r="S255" s="113"/>
      <c r="T255" s="108"/>
      <c r="U255" s="108"/>
      <c r="V255" s="108"/>
      <c r="W255" s="108"/>
      <c r="X255" s="108"/>
      <c r="Y255" s="108"/>
      <c r="Z255" s="106"/>
      <c r="AA255" s="13"/>
      <c r="AB255" s="13"/>
      <c r="AC255" s="13"/>
      <c r="AD255" s="13"/>
      <c r="AE255" s="13"/>
      <c r="AF255" s="13"/>
      <c r="AG255" s="100"/>
    </row>
    <row r="256" spans="12:33" x14ac:dyDescent="0.25">
      <c r="L256" s="98"/>
      <c r="M256" s="13"/>
      <c r="N256" s="108"/>
      <c r="O256" s="108"/>
      <c r="P256" s="108"/>
      <c r="Q256" s="108"/>
      <c r="R256" s="108"/>
      <c r="S256" s="113"/>
      <c r="T256" s="108"/>
      <c r="U256" s="108"/>
      <c r="V256" s="108"/>
      <c r="W256" s="108"/>
      <c r="X256" s="108"/>
      <c r="Y256" s="108"/>
      <c r="Z256" s="106"/>
      <c r="AA256" s="13"/>
      <c r="AB256" s="13"/>
      <c r="AC256" s="13"/>
      <c r="AD256" s="13"/>
      <c r="AE256" s="13"/>
      <c r="AF256" s="13"/>
      <c r="AG256" s="100"/>
    </row>
    <row r="257" spans="12:33" ht="15.75" thickBot="1" x14ac:dyDescent="0.3">
      <c r="L257" s="98"/>
      <c r="M257" s="13"/>
      <c r="N257" s="108"/>
      <c r="O257" s="108"/>
      <c r="P257" s="108"/>
      <c r="Q257" s="108"/>
      <c r="R257" s="108"/>
      <c r="S257" s="113"/>
      <c r="T257" s="108"/>
      <c r="U257" s="108" t="s">
        <v>207</v>
      </c>
      <c r="V257" s="108" t="s">
        <v>216</v>
      </c>
      <c r="W257" s="108" t="s">
        <v>225</v>
      </c>
      <c r="X257" s="108" t="s">
        <v>236</v>
      </c>
      <c r="Y257" s="108" t="s">
        <v>245</v>
      </c>
      <c r="Z257" s="106"/>
      <c r="AA257" s="13"/>
      <c r="AB257" s="13"/>
      <c r="AC257" s="13"/>
      <c r="AD257" s="13"/>
      <c r="AE257" s="13"/>
      <c r="AF257" s="13"/>
      <c r="AG257" s="100"/>
    </row>
    <row r="258" spans="12:33" ht="150" customHeight="1" thickBot="1" x14ac:dyDescent="0.3">
      <c r="L258" s="98"/>
      <c r="M258" s="13"/>
      <c r="N258" s="108"/>
      <c r="O258" s="108"/>
      <c r="P258" s="108" t="s">
        <v>2909</v>
      </c>
      <c r="Q258" s="108"/>
      <c r="R258" s="108"/>
      <c r="S258" s="114" t="s">
        <v>2911</v>
      </c>
      <c r="T258" s="108"/>
      <c r="U258" s="110" t="s">
        <v>7855</v>
      </c>
      <c r="V258" s="111" t="s">
        <v>7855</v>
      </c>
      <c r="W258" s="111" t="s">
        <v>7855</v>
      </c>
      <c r="X258" s="111" t="s">
        <v>7855</v>
      </c>
      <c r="Y258" s="112" t="s">
        <v>7855</v>
      </c>
      <c r="Z258" s="109" t="s">
        <v>205</v>
      </c>
      <c r="AA258" s="13"/>
      <c r="AB258" s="13"/>
      <c r="AC258" s="13"/>
      <c r="AD258" s="13"/>
      <c r="AE258" s="13"/>
      <c r="AF258" s="13"/>
      <c r="AG258" s="100"/>
    </row>
    <row r="259" spans="12:33" ht="15.75" thickBot="1" x14ac:dyDescent="0.3">
      <c r="L259" s="103"/>
      <c r="M259" s="107"/>
      <c r="N259" s="107"/>
      <c r="O259" s="107"/>
      <c r="P259" s="107"/>
      <c r="Q259" s="107"/>
      <c r="R259" s="107"/>
      <c r="S259" s="107"/>
      <c r="T259" s="104"/>
      <c r="U259" s="104"/>
      <c r="V259" s="104"/>
      <c r="W259" s="104"/>
      <c r="X259" s="104"/>
      <c r="Y259" s="104"/>
      <c r="Z259" s="104"/>
      <c r="AA259" s="104"/>
      <c r="AB259" s="104"/>
      <c r="AC259" s="104"/>
      <c r="AD259" s="104"/>
      <c r="AE259" s="104"/>
      <c r="AF259" s="104"/>
      <c r="AG259" s="105"/>
    </row>
  </sheetData>
  <mergeCells count="1">
    <mergeCell ref="A1:C2"/>
  </mergeCells>
  <phoneticPr fontId="9" type="noConversion"/>
  <conditionalFormatting sqref="L235:L236">
    <cfRule type="cellIs" dxfId="172" priority="5" operator="equal">
      <formula>10</formula>
    </cfRule>
    <cfRule type="cellIs" dxfId="171" priority="6" operator="equal">
      <formula>13</formula>
    </cfRule>
    <cfRule type="cellIs" dxfId="170" priority="7" operator="equal">
      <formula>31</formula>
    </cfRule>
    <cfRule type="cellIs" dxfId="169" priority="8" operator="equal">
      <formula>25</formula>
    </cfRule>
    <cfRule type="cellIs" dxfId="168" priority="9" operator="equal">
      <formula>19</formula>
    </cfRule>
    <cfRule type="cellIs" dxfId="167" priority="10" operator="equal">
      <formula>4</formula>
    </cfRule>
    <cfRule type="cellIs" dxfId="166" priority="11" operator="equal">
      <formula>7</formula>
    </cfRule>
    <cfRule type="cellIs" dxfId="165" priority="12" operator="equal">
      <formula>1</formula>
    </cfRule>
  </conditionalFormatting>
  <conditionalFormatting sqref="N235 X234:X235">
    <cfRule type="cellIs" dxfId="164" priority="3" operator="equal">
      <formula>16</formula>
    </cfRule>
    <cfRule type="cellIs" dxfId="163" priority="4" operator="equal">
      <formula>22</formula>
    </cfRule>
  </conditionalFormatting>
  <conditionalFormatting sqref="O235">
    <cfRule type="duplicateValues" dxfId="162" priority="13"/>
  </conditionalFormatting>
  <conditionalFormatting sqref="H5:H229 J5:J229">
    <cfRule type="containsText" dxfId="161" priority="1" operator="containsText" text="MISMATCH">
      <formula>NOT(ISERROR(SEARCH("MISMATCH",H5)))</formula>
    </cfRule>
  </conditionalFormatting>
  <pageMargins left="0.7" right="0.7" top="0.75" bottom="0.75" header="0.3" footer="0.3"/>
  <pageSetup scale="13" orientation="landscape"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1C893-8F80-4B95-B25B-5A09D514C0FE}">
  <sheetPr>
    <pageSetUpPr fitToPage="1"/>
  </sheetPr>
  <dimension ref="A1:AH294"/>
  <sheetViews>
    <sheetView zoomScale="53" workbookViewId="0">
      <selection activeCell="J25" sqref="J25"/>
    </sheetView>
  </sheetViews>
  <sheetFormatPr defaultColWidth="9.140625" defaultRowHeight="15" x14ac:dyDescent="0.25"/>
  <cols>
    <col min="1" max="1" width="20.7109375" style="91" customWidth="1"/>
    <col min="2" max="2" width="30" style="91" customWidth="1"/>
    <col min="3" max="3" width="14.7109375" style="91" customWidth="1"/>
    <col min="4" max="4" width="17.140625" style="91" customWidth="1"/>
    <col min="5" max="5" width="11.42578125" style="91" customWidth="1"/>
    <col min="6" max="6" width="20.28515625" style="91" customWidth="1"/>
    <col min="7" max="7" width="13.5703125" style="91" customWidth="1"/>
    <col min="8" max="8" width="14.28515625" style="91" customWidth="1"/>
    <col min="9" max="9" width="12.28515625" style="91" customWidth="1"/>
    <col min="10" max="10" width="14" style="91" customWidth="1"/>
    <col min="11" max="11" width="6.28515625" style="91" customWidth="1"/>
    <col min="12" max="18" width="25.7109375" style="91" customWidth="1"/>
    <col min="19" max="20" width="12.28515625" style="91" customWidth="1"/>
    <col min="21" max="33" width="25.7109375" style="91" customWidth="1"/>
    <col min="34" max="16384" width="9.140625" style="91"/>
  </cols>
  <sheetData>
    <row r="1" spans="1:11" x14ac:dyDescent="0.25">
      <c r="A1" s="139" t="s">
        <v>2904</v>
      </c>
      <c r="B1" s="139"/>
      <c r="C1" s="139"/>
    </row>
    <row r="2" spans="1:11" x14ac:dyDescent="0.25">
      <c r="A2" s="139"/>
      <c r="B2" s="139"/>
      <c r="C2" s="139"/>
    </row>
    <row r="4" spans="1:11" ht="45" x14ac:dyDescent="0.25">
      <c r="A4" s="32" t="s">
        <v>8233</v>
      </c>
      <c r="B4" s="32" t="s">
        <v>5</v>
      </c>
      <c r="C4" s="32" t="s">
        <v>516</v>
      </c>
      <c r="D4" s="32" t="s">
        <v>517</v>
      </c>
      <c r="E4" s="32" t="s">
        <v>518</v>
      </c>
      <c r="F4" s="33" t="s">
        <v>529</v>
      </c>
      <c r="G4" s="33" t="s">
        <v>527</v>
      </c>
      <c r="H4" s="33" t="s">
        <v>2627</v>
      </c>
      <c r="I4" s="34" t="s">
        <v>528</v>
      </c>
      <c r="J4" s="34" t="s">
        <v>2628</v>
      </c>
      <c r="K4" s="125" t="s">
        <v>8294</v>
      </c>
    </row>
    <row r="5" spans="1:11" x14ac:dyDescent="0.25">
      <c r="A5" s="20" t="s">
        <v>8329</v>
      </c>
      <c r="B5" s="91" t="s">
        <v>226</v>
      </c>
      <c r="C5" s="91" t="s">
        <v>2830</v>
      </c>
      <c r="D5" s="91" t="s">
        <v>2831</v>
      </c>
      <c r="E5" s="21">
        <v>44071</v>
      </c>
      <c r="F5" s="26" t="s">
        <v>519</v>
      </c>
      <c r="G5" s="18" t="s">
        <v>538</v>
      </c>
      <c r="H5" s="24" t="s">
        <v>2631</v>
      </c>
      <c r="I5" s="18" t="s">
        <v>2635</v>
      </c>
      <c r="J5" s="18" t="s">
        <v>2631</v>
      </c>
      <c r="K5" s="124" t="s">
        <v>8242</v>
      </c>
    </row>
    <row r="6" spans="1:11" x14ac:dyDescent="0.25">
      <c r="A6" s="20" t="s">
        <v>8330</v>
      </c>
      <c r="B6" s="91" t="s">
        <v>247</v>
      </c>
      <c r="C6" s="91" t="s">
        <v>2629</v>
      </c>
      <c r="D6" s="91" t="s">
        <v>2854</v>
      </c>
      <c r="E6" s="21">
        <v>44071</v>
      </c>
      <c r="F6" s="26" t="s">
        <v>519</v>
      </c>
      <c r="G6" s="18" t="s">
        <v>538</v>
      </c>
      <c r="H6" s="24" t="s">
        <v>2631</v>
      </c>
      <c r="I6" s="18" t="s">
        <v>2632</v>
      </c>
      <c r="J6" s="18" t="s">
        <v>2631</v>
      </c>
      <c r="K6" s="124" t="s">
        <v>8242</v>
      </c>
    </row>
    <row r="7" spans="1:11" x14ac:dyDescent="0.25">
      <c r="A7" s="20" t="s">
        <v>8331</v>
      </c>
      <c r="B7" s="91" t="s">
        <v>275</v>
      </c>
      <c r="C7" s="91" t="s">
        <v>2734</v>
      </c>
      <c r="D7" s="91" t="s">
        <v>2888</v>
      </c>
      <c r="E7" s="21">
        <v>44071</v>
      </c>
      <c r="F7" s="26" t="s">
        <v>519</v>
      </c>
      <c r="G7" s="18" t="s">
        <v>538</v>
      </c>
      <c r="H7" s="24" t="s">
        <v>2631</v>
      </c>
      <c r="I7" s="18" t="s">
        <v>2736</v>
      </c>
      <c r="J7" s="18" t="s">
        <v>2631</v>
      </c>
      <c r="K7" s="124" t="s">
        <v>8242</v>
      </c>
    </row>
    <row r="8" spans="1:11" x14ac:dyDescent="0.25">
      <c r="A8" s="20" t="s">
        <v>8332</v>
      </c>
      <c r="B8" s="91" t="s">
        <v>240</v>
      </c>
      <c r="C8" s="91" t="s">
        <v>2629</v>
      </c>
      <c r="D8" s="91" t="s">
        <v>2845</v>
      </c>
      <c r="E8" s="21">
        <v>44071</v>
      </c>
      <c r="F8" s="6" t="s">
        <v>519</v>
      </c>
      <c r="G8" s="18" t="s">
        <v>538</v>
      </c>
      <c r="H8" s="24" t="s">
        <v>2631</v>
      </c>
      <c r="I8" s="18" t="s">
        <v>2632</v>
      </c>
      <c r="J8" s="18" t="s">
        <v>2631</v>
      </c>
      <c r="K8" s="124" t="s">
        <v>8242</v>
      </c>
    </row>
    <row r="9" spans="1:11" x14ac:dyDescent="0.25">
      <c r="A9" s="20" t="s">
        <v>8333</v>
      </c>
      <c r="B9" s="91" t="s">
        <v>231</v>
      </c>
      <c r="C9" s="91" t="s">
        <v>2639</v>
      </c>
      <c r="D9" s="91" t="s">
        <v>2837</v>
      </c>
      <c r="E9" s="21">
        <v>44071</v>
      </c>
      <c r="F9" s="26" t="s">
        <v>519</v>
      </c>
      <c r="G9" s="18" t="s">
        <v>538</v>
      </c>
      <c r="H9" s="24" t="s">
        <v>2631</v>
      </c>
      <c r="I9" s="18" t="s">
        <v>2641</v>
      </c>
      <c r="J9" s="18" t="s">
        <v>2631</v>
      </c>
      <c r="K9" s="124" t="s">
        <v>8242</v>
      </c>
    </row>
    <row r="10" spans="1:11" x14ac:dyDescent="0.25">
      <c r="A10" s="20" t="s">
        <v>8334</v>
      </c>
      <c r="B10" s="91" t="s">
        <v>266</v>
      </c>
      <c r="C10" s="91" t="s">
        <v>117</v>
      </c>
      <c r="D10" s="91" t="s">
        <v>2878</v>
      </c>
      <c r="E10" s="21">
        <v>44071</v>
      </c>
      <c r="F10" s="26" t="s">
        <v>519</v>
      </c>
      <c r="G10" s="18" t="s">
        <v>538</v>
      </c>
      <c r="H10" s="24" t="s">
        <v>2631</v>
      </c>
      <c r="I10" s="18" t="s">
        <v>2697</v>
      </c>
      <c r="J10" s="18" t="s">
        <v>2631</v>
      </c>
      <c r="K10" s="124" t="s">
        <v>8242</v>
      </c>
    </row>
    <row r="11" spans="1:11" x14ac:dyDescent="0.25">
      <c r="A11" s="20" t="s">
        <v>8335</v>
      </c>
      <c r="B11" s="91" t="s">
        <v>192</v>
      </c>
      <c r="C11" s="91" t="s">
        <v>2679</v>
      </c>
      <c r="D11" s="91" t="s">
        <v>2783</v>
      </c>
      <c r="E11" s="21">
        <v>44071</v>
      </c>
      <c r="F11" s="6" t="s">
        <v>519</v>
      </c>
      <c r="G11" s="18" t="s">
        <v>538</v>
      </c>
      <c r="H11" s="24" t="s">
        <v>2631</v>
      </c>
      <c r="I11" s="18" t="s">
        <v>545</v>
      </c>
      <c r="J11" s="18" t="s">
        <v>2631</v>
      </c>
      <c r="K11" s="124" t="s">
        <v>8242</v>
      </c>
    </row>
    <row r="12" spans="1:11" x14ac:dyDescent="0.25">
      <c r="A12" s="20" t="s">
        <v>8336</v>
      </c>
      <c r="B12" s="91" t="s">
        <v>934</v>
      </c>
      <c r="C12" s="91" t="s">
        <v>2687</v>
      </c>
      <c r="D12" s="91" t="s">
        <v>7376</v>
      </c>
      <c r="E12" s="21">
        <v>44071</v>
      </c>
      <c r="F12" s="6" t="s">
        <v>519</v>
      </c>
      <c r="G12" s="18" t="s">
        <v>538</v>
      </c>
      <c r="H12" s="24" t="s">
        <v>2631</v>
      </c>
      <c r="I12" s="18" t="s">
        <v>2666</v>
      </c>
      <c r="J12" s="18" t="s">
        <v>2631</v>
      </c>
      <c r="K12" s="124" t="s">
        <v>8242</v>
      </c>
    </row>
    <row r="13" spans="1:11" x14ac:dyDescent="0.25">
      <c r="A13" s="20" t="s">
        <v>8337</v>
      </c>
      <c r="B13" s="91" t="s">
        <v>144</v>
      </c>
      <c r="C13" s="91" t="s">
        <v>2754</v>
      </c>
      <c r="D13" s="91" t="s">
        <v>2755</v>
      </c>
      <c r="E13" s="21">
        <v>44071</v>
      </c>
      <c r="F13" s="26" t="s">
        <v>519</v>
      </c>
      <c r="G13" s="18" t="s">
        <v>538</v>
      </c>
      <c r="H13" s="24" t="s">
        <v>2631</v>
      </c>
      <c r="I13" s="18" t="s">
        <v>2666</v>
      </c>
      <c r="J13" s="18" t="s">
        <v>2631</v>
      </c>
      <c r="K13" s="124" t="s">
        <v>8242</v>
      </c>
    </row>
    <row r="14" spans="1:11" x14ac:dyDescent="0.25">
      <c r="A14" s="20" t="s">
        <v>8338</v>
      </c>
      <c r="B14" s="91" t="s">
        <v>286</v>
      </c>
      <c r="C14" s="91" t="s">
        <v>2669</v>
      </c>
      <c r="D14" s="91" t="s">
        <v>2897</v>
      </c>
      <c r="E14" s="21">
        <v>44071</v>
      </c>
      <c r="F14" s="6" t="s">
        <v>519</v>
      </c>
      <c r="G14" s="18" t="s">
        <v>538</v>
      </c>
      <c r="H14" s="24" t="s">
        <v>2631</v>
      </c>
      <c r="I14" s="18" t="s">
        <v>2670</v>
      </c>
      <c r="J14" s="18" t="s">
        <v>2631</v>
      </c>
      <c r="K14" s="124" t="s">
        <v>8242</v>
      </c>
    </row>
    <row r="15" spans="1:11" x14ac:dyDescent="0.25">
      <c r="A15" s="20" t="s">
        <v>8339</v>
      </c>
      <c r="B15" s="91" t="s">
        <v>208</v>
      </c>
      <c r="C15" s="91" t="s">
        <v>2794</v>
      </c>
      <c r="D15" s="91" t="s">
        <v>2795</v>
      </c>
      <c r="E15" s="21">
        <v>44071</v>
      </c>
      <c r="F15" s="6" t="s">
        <v>520</v>
      </c>
      <c r="G15" s="18" t="s">
        <v>538</v>
      </c>
      <c r="H15" s="24" t="s">
        <v>2631</v>
      </c>
      <c r="I15" s="18" t="s">
        <v>2793</v>
      </c>
      <c r="J15" s="18" t="s">
        <v>2631</v>
      </c>
      <c r="K15" s="124" t="s">
        <v>8242</v>
      </c>
    </row>
    <row r="16" spans="1:11" x14ac:dyDescent="0.25">
      <c r="A16" s="20" t="s">
        <v>8340</v>
      </c>
      <c r="B16" s="91" t="s">
        <v>249</v>
      </c>
      <c r="C16" s="91" t="s">
        <v>2629</v>
      </c>
      <c r="D16" s="91" t="s">
        <v>2855</v>
      </c>
      <c r="E16" s="21">
        <v>44071</v>
      </c>
      <c r="F16" s="6" t="s">
        <v>520</v>
      </c>
      <c r="G16" s="18" t="s">
        <v>538</v>
      </c>
      <c r="H16" s="24" t="s">
        <v>2631</v>
      </c>
      <c r="I16" s="18" t="s">
        <v>2632</v>
      </c>
      <c r="J16" s="18" t="s">
        <v>2631</v>
      </c>
      <c r="K16" s="124" t="s">
        <v>8242</v>
      </c>
    </row>
    <row r="17" spans="1:11" x14ac:dyDescent="0.25">
      <c r="A17" s="20" t="s">
        <v>8341</v>
      </c>
      <c r="B17" s="91" t="s">
        <v>277</v>
      </c>
      <c r="C17" s="91" t="s">
        <v>2734</v>
      </c>
      <c r="D17" s="91" t="s">
        <v>2890</v>
      </c>
      <c r="E17" s="21">
        <v>44071</v>
      </c>
      <c r="F17" s="6" t="s">
        <v>520</v>
      </c>
      <c r="G17" s="18" t="s">
        <v>538</v>
      </c>
      <c r="H17" s="24" t="s">
        <v>2631</v>
      </c>
      <c r="I17" s="18" t="s">
        <v>2736</v>
      </c>
      <c r="J17" s="18" t="s">
        <v>2631</v>
      </c>
      <c r="K17" s="124" t="s">
        <v>8242</v>
      </c>
    </row>
    <row r="18" spans="1:11" x14ac:dyDescent="0.25">
      <c r="A18" s="20" t="s">
        <v>8342</v>
      </c>
      <c r="B18" s="91" t="s">
        <v>237</v>
      </c>
      <c r="C18" s="91" t="s">
        <v>2639</v>
      </c>
      <c r="D18" s="91" t="s">
        <v>2841</v>
      </c>
      <c r="E18" s="21">
        <v>44071</v>
      </c>
      <c r="F18" s="26" t="s">
        <v>520</v>
      </c>
      <c r="G18" s="18" t="s">
        <v>538</v>
      </c>
      <c r="H18" s="24" t="s">
        <v>2631</v>
      </c>
      <c r="I18" s="18" t="s">
        <v>2641</v>
      </c>
      <c r="J18" s="18" t="s">
        <v>2631</v>
      </c>
      <c r="K18" s="124" t="s">
        <v>8242</v>
      </c>
    </row>
    <row r="19" spans="1:11" x14ac:dyDescent="0.25">
      <c r="A19" s="20" t="s">
        <v>8343</v>
      </c>
      <c r="B19" s="91" t="s">
        <v>173</v>
      </c>
      <c r="C19" s="91" t="s">
        <v>3002</v>
      </c>
      <c r="D19" s="91" t="s">
        <v>7696</v>
      </c>
      <c r="E19" s="21">
        <v>44071</v>
      </c>
      <c r="F19" s="26" t="s">
        <v>520</v>
      </c>
      <c r="G19" s="18" t="s">
        <v>538</v>
      </c>
      <c r="H19" s="24" t="s">
        <v>2631</v>
      </c>
      <c r="I19" s="18" t="s">
        <v>2647</v>
      </c>
      <c r="J19" s="18" t="s">
        <v>2711</v>
      </c>
      <c r="K19" s="124" t="s">
        <v>8242</v>
      </c>
    </row>
    <row r="20" spans="1:11" x14ac:dyDescent="0.25">
      <c r="A20" s="20" t="s">
        <v>8344</v>
      </c>
      <c r="B20" s="91" t="s">
        <v>938</v>
      </c>
      <c r="C20" s="91" t="s">
        <v>2723</v>
      </c>
      <c r="D20" s="91" t="s">
        <v>7378</v>
      </c>
      <c r="E20" s="21">
        <v>44071</v>
      </c>
      <c r="F20" s="6" t="s">
        <v>520</v>
      </c>
      <c r="G20" s="18" t="s">
        <v>538</v>
      </c>
      <c r="H20" s="24" t="s">
        <v>2631</v>
      </c>
      <c r="I20" s="18" t="s">
        <v>2666</v>
      </c>
      <c r="J20" s="18" t="s">
        <v>2631</v>
      </c>
      <c r="K20" s="124" t="s">
        <v>8242</v>
      </c>
    </row>
    <row r="21" spans="1:11" x14ac:dyDescent="0.25">
      <c r="A21" s="20" t="s">
        <v>8345</v>
      </c>
      <c r="B21" s="91" t="s">
        <v>1137</v>
      </c>
      <c r="C21" s="91" t="s">
        <v>2750</v>
      </c>
      <c r="D21" s="91" t="s">
        <v>7379</v>
      </c>
      <c r="E21" s="21">
        <v>44071</v>
      </c>
      <c r="F21" s="26" t="s">
        <v>520</v>
      </c>
      <c r="G21" s="18" t="s">
        <v>538</v>
      </c>
      <c r="H21" s="24" t="s">
        <v>2631</v>
      </c>
      <c r="I21" s="18" t="s">
        <v>2695</v>
      </c>
      <c r="J21" s="18" t="s">
        <v>2631</v>
      </c>
      <c r="K21" s="124" t="s">
        <v>8242</v>
      </c>
    </row>
    <row r="22" spans="1:11" x14ac:dyDescent="0.25">
      <c r="A22" s="20" t="s">
        <v>8346</v>
      </c>
      <c r="B22" s="91" t="s">
        <v>253</v>
      </c>
      <c r="C22" s="91" t="s">
        <v>2859</v>
      </c>
      <c r="D22" s="91" t="s">
        <v>2860</v>
      </c>
      <c r="E22" s="21">
        <v>44071</v>
      </c>
      <c r="F22" s="26" t="s">
        <v>520</v>
      </c>
      <c r="G22" s="18" t="s">
        <v>538</v>
      </c>
      <c r="H22" s="24" t="s">
        <v>2631</v>
      </c>
      <c r="I22" s="18" t="s">
        <v>2804</v>
      </c>
      <c r="J22" s="18" t="s">
        <v>2631</v>
      </c>
      <c r="K22" s="124" t="s">
        <v>8242</v>
      </c>
    </row>
    <row r="23" spans="1:11" x14ac:dyDescent="0.25">
      <c r="A23" s="20" t="s">
        <v>8347</v>
      </c>
      <c r="B23" s="91" t="s">
        <v>228</v>
      </c>
      <c r="C23" s="91" t="s">
        <v>229</v>
      </c>
      <c r="D23" s="91" t="s">
        <v>2834</v>
      </c>
      <c r="E23" s="21">
        <v>44071</v>
      </c>
      <c r="F23" s="6" t="s">
        <v>520</v>
      </c>
      <c r="G23" s="18" t="s">
        <v>538</v>
      </c>
      <c r="H23" s="24" t="s">
        <v>2631</v>
      </c>
      <c r="I23" s="18" t="s">
        <v>2632</v>
      </c>
      <c r="J23" s="18" t="s">
        <v>2631</v>
      </c>
      <c r="K23" s="124" t="s">
        <v>8242</v>
      </c>
    </row>
    <row r="24" spans="1:11" x14ac:dyDescent="0.25">
      <c r="A24" s="20" t="s">
        <v>8348</v>
      </c>
      <c r="B24" s="91" t="s">
        <v>1071</v>
      </c>
      <c r="C24" s="91" t="s">
        <v>62</v>
      </c>
      <c r="D24" s="91" t="s">
        <v>7386</v>
      </c>
      <c r="E24" s="21">
        <v>44071</v>
      </c>
      <c r="F24" s="6" t="s">
        <v>520</v>
      </c>
      <c r="G24" s="18" t="s">
        <v>538</v>
      </c>
      <c r="H24" s="24" t="s">
        <v>2631</v>
      </c>
      <c r="I24" s="18" t="s">
        <v>2683</v>
      </c>
      <c r="J24" s="18" t="s">
        <v>2631</v>
      </c>
      <c r="K24" s="124" t="s">
        <v>8242</v>
      </c>
    </row>
    <row r="25" spans="1:11" x14ac:dyDescent="0.25">
      <c r="A25" s="20" t="s">
        <v>8349</v>
      </c>
      <c r="B25" s="91" t="s">
        <v>241</v>
      </c>
      <c r="C25" s="91" t="s">
        <v>2846</v>
      </c>
      <c r="D25" s="91" t="s">
        <v>2847</v>
      </c>
      <c r="E25" s="21">
        <v>44071</v>
      </c>
      <c r="F25" s="26" t="s">
        <v>520</v>
      </c>
      <c r="G25" s="18" t="s">
        <v>538</v>
      </c>
      <c r="H25" s="24" t="s">
        <v>2631</v>
      </c>
      <c r="I25" s="18" t="s">
        <v>2804</v>
      </c>
      <c r="J25" s="18" t="s">
        <v>2631</v>
      </c>
      <c r="K25" s="124" t="s">
        <v>8242</v>
      </c>
    </row>
    <row r="26" spans="1:11" x14ac:dyDescent="0.25">
      <c r="A26" s="20" t="s">
        <v>8350</v>
      </c>
      <c r="B26" s="91" t="s">
        <v>139</v>
      </c>
      <c r="C26" s="91" t="s">
        <v>2750</v>
      </c>
      <c r="D26" s="91" t="s">
        <v>2751</v>
      </c>
      <c r="E26" s="21">
        <v>44071</v>
      </c>
      <c r="F26" s="6" t="s">
        <v>520</v>
      </c>
      <c r="G26" s="18" t="s">
        <v>538</v>
      </c>
      <c r="H26" s="24" t="s">
        <v>2631</v>
      </c>
      <c r="I26" s="18" t="s">
        <v>2695</v>
      </c>
      <c r="J26" s="18" t="s">
        <v>2631</v>
      </c>
      <c r="K26" s="124" t="s">
        <v>8242</v>
      </c>
    </row>
    <row r="27" spans="1:11" x14ac:dyDescent="0.25">
      <c r="A27" s="20" t="s">
        <v>8351</v>
      </c>
      <c r="B27" s="91" t="s">
        <v>184</v>
      </c>
      <c r="C27" s="91" t="s">
        <v>2679</v>
      </c>
      <c r="D27" s="91" t="s">
        <v>2779</v>
      </c>
      <c r="E27" s="21">
        <v>44071</v>
      </c>
      <c r="F27" s="26" t="s">
        <v>520</v>
      </c>
      <c r="G27" s="18" t="s">
        <v>538</v>
      </c>
      <c r="H27" s="24" t="s">
        <v>2631</v>
      </c>
      <c r="I27" s="18" t="s">
        <v>545</v>
      </c>
      <c r="J27" s="18" t="s">
        <v>2631</v>
      </c>
      <c r="K27" s="124" t="s">
        <v>8242</v>
      </c>
    </row>
    <row r="28" spans="1:11" x14ac:dyDescent="0.25">
      <c r="A28" s="20" t="s">
        <v>8352</v>
      </c>
      <c r="B28" s="91" t="s">
        <v>997</v>
      </c>
      <c r="C28" s="91" t="s">
        <v>62</v>
      </c>
      <c r="D28" s="91" t="s">
        <v>7390</v>
      </c>
      <c r="E28" s="21">
        <v>44071</v>
      </c>
      <c r="F28" s="26" t="s">
        <v>520</v>
      </c>
      <c r="G28" s="18" t="s">
        <v>538</v>
      </c>
      <c r="H28" s="24" t="s">
        <v>2631</v>
      </c>
      <c r="I28" s="18" t="s">
        <v>2683</v>
      </c>
      <c r="J28" s="18" t="s">
        <v>2631</v>
      </c>
      <c r="K28" s="124" t="s">
        <v>8242</v>
      </c>
    </row>
    <row r="29" spans="1:11" x14ac:dyDescent="0.25">
      <c r="A29" s="20" t="s">
        <v>8353</v>
      </c>
      <c r="B29" s="91" t="s">
        <v>250</v>
      </c>
      <c r="C29" s="91" t="s">
        <v>2856</v>
      </c>
      <c r="D29" s="91" t="s">
        <v>2857</v>
      </c>
      <c r="E29" s="21">
        <v>44071</v>
      </c>
      <c r="F29" s="6" t="s">
        <v>520</v>
      </c>
      <c r="G29" s="18" t="s">
        <v>538</v>
      </c>
      <c r="H29" s="24" t="s">
        <v>2631</v>
      </c>
      <c r="I29" s="18" t="s">
        <v>2793</v>
      </c>
      <c r="J29" s="18" t="s">
        <v>2631</v>
      </c>
      <c r="K29" s="124" t="s">
        <v>8242</v>
      </c>
    </row>
    <row r="30" spans="1:11" x14ac:dyDescent="0.25">
      <c r="A30" s="20" t="s">
        <v>8354</v>
      </c>
      <c r="B30" s="91" t="s">
        <v>162</v>
      </c>
      <c r="C30" s="91" t="s">
        <v>2667</v>
      </c>
      <c r="D30" s="91" t="s">
        <v>2765</v>
      </c>
      <c r="E30" s="21">
        <v>44071</v>
      </c>
      <c r="F30" s="6" t="s">
        <v>520</v>
      </c>
      <c r="G30" s="18" t="s">
        <v>538</v>
      </c>
      <c r="H30" s="24" t="s">
        <v>2631</v>
      </c>
      <c r="I30" s="18" t="s">
        <v>2661</v>
      </c>
      <c r="J30" s="18" t="s">
        <v>2631</v>
      </c>
      <c r="K30" s="124" t="s">
        <v>8242</v>
      </c>
    </row>
    <row r="31" spans="1:11" x14ac:dyDescent="0.25">
      <c r="A31" s="20" t="s">
        <v>8591</v>
      </c>
      <c r="B31" s="91" t="s">
        <v>15</v>
      </c>
      <c r="C31" s="91" t="s">
        <v>2636</v>
      </c>
      <c r="D31" s="91" t="s">
        <v>2637</v>
      </c>
      <c r="E31" s="21">
        <v>44071</v>
      </c>
      <c r="F31" s="6" t="s">
        <v>520</v>
      </c>
      <c r="G31" s="18" t="s">
        <v>538</v>
      </c>
      <c r="H31" s="24" t="s">
        <v>2631</v>
      </c>
      <c r="I31" s="18" t="s">
        <v>2638</v>
      </c>
      <c r="J31" s="18" t="s">
        <v>2631</v>
      </c>
      <c r="K31" s="124" t="s">
        <v>8242</v>
      </c>
    </row>
    <row r="32" spans="1:11" x14ac:dyDescent="0.25">
      <c r="A32" s="20" t="s">
        <v>8355</v>
      </c>
      <c r="B32" s="91" t="s">
        <v>5024</v>
      </c>
      <c r="C32" s="91" t="s">
        <v>7325</v>
      </c>
      <c r="D32" s="91" t="s">
        <v>7329</v>
      </c>
      <c r="E32" s="21">
        <v>44071</v>
      </c>
      <c r="F32" s="6" t="s">
        <v>520</v>
      </c>
      <c r="G32" s="18" t="s">
        <v>538</v>
      </c>
      <c r="H32" s="24" t="s">
        <v>2631</v>
      </c>
      <c r="I32" s="18" t="s">
        <v>7330</v>
      </c>
      <c r="J32" s="18" t="s">
        <v>2631</v>
      </c>
      <c r="K32" s="124" t="s">
        <v>8242</v>
      </c>
    </row>
    <row r="33" spans="1:11" x14ac:dyDescent="0.25">
      <c r="A33" s="20" t="s">
        <v>8356</v>
      </c>
      <c r="B33" s="91" t="s">
        <v>295</v>
      </c>
      <c r="C33" s="91" t="s">
        <v>7593</v>
      </c>
      <c r="D33" s="91" t="s">
        <v>7594</v>
      </c>
      <c r="E33" s="21">
        <v>44071</v>
      </c>
      <c r="F33" s="6" t="s">
        <v>520</v>
      </c>
      <c r="G33" s="18" t="s">
        <v>538</v>
      </c>
      <c r="H33" s="24" t="s">
        <v>2631</v>
      </c>
      <c r="I33" s="18" t="s">
        <v>2670</v>
      </c>
      <c r="J33" s="18" t="s">
        <v>2631</v>
      </c>
      <c r="K33" s="124" t="s">
        <v>8242</v>
      </c>
    </row>
    <row r="34" spans="1:11" x14ac:dyDescent="0.25">
      <c r="A34" s="20" t="s">
        <v>8357</v>
      </c>
      <c r="B34" s="91" t="s">
        <v>202</v>
      </c>
      <c r="C34" s="91" t="s">
        <v>2642</v>
      </c>
      <c r="D34" s="91" t="s">
        <v>2789</v>
      </c>
      <c r="E34" s="21">
        <v>44071</v>
      </c>
      <c r="F34" s="26" t="s">
        <v>520</v>
      </c>
      <c r="G34" s="18" t="s">
        <v>538</v>
      </c>
      <c r="H34" s="24" t="s">
        <v>2631</v>
      </c>
      <c r="I34" s="18" t="s">
        <v>2644</v>
      </c>
      <c r="J34" s="18" t="s">
        <v>2631</v>
      </c>
      <c r="K34" s="124" t="s">
        <v>8242</v>
      </c>
    </row>
    <row r="35" spans="1:11" x14ac:dyDescent="0.25">
      <c r="A35" s="20" t="s">
        <v>8358</v>
      </c>
      <c r="B35" s="91" t="s">
        <v>268</v>
      </c>
      <c r="C35" s="91" t="s">
        <v>2880</v>
      </c>
      <c r="D35" s="91" t="s">
        <v>2881</v>
      </c>
      <c r="E35" s="21">
        <v>44071</v>
      </c>
      <c r="F35" s="26" t="s">
        <v>519</v>
      </c>
      <c r="G35" s="18" t="s">
        <v>538</v>
      </c>
      <c r="H35" s="24" t="s">
        <v>2631</v>
      </c>
      <c r="I35" s="18" t="s">
        <v>2635</v>
      </c>
      <c r="J35" s="18" t="s">
        <v>2631</v>
      </c>
      <c r="K35" s="124" t="s">
        <v>8242</v>
      </c>
    </row>
    <row r="36" spans="1:11" x14ac:dyDescent="0.25">
      <c r="A36" s="20" t="s">
        <v>8359</v>
      </c>
      <c r="B36" s="91" t="s">
        <v>159</v>
      </c>
      <c r="C36" s="91" t="s">
        <v>2659</v>
      </c>
      <c r="D36" s="91" t="s">
        <v>2763</v>
      </c>
      <c r="E36" s="21">
        <v>44071</v>
      </c>
      <c r="F36" s="6" t="s">
        <v>519</v>
      </c>
      <c r="G36" s="18" t="s">
        <v>538</v>
      </c>
      <c r="H36" s="24" t="s">
        <v>2631</v>
      </c>
      <c r="I36" s="18" t="s">
        <v>2661</v>
      </c>
      <c r="J36" s="18" t="s">
        <v>2631</v>
      </c>
      <c r="K36" s="124" t="s">
        <v>8242</v>
      </c>
    </row>
    <row r="37" spans="1:11" x14ac:dyDescent="0.25">
      <c r="A37" s="20" t="s">
        <v>8360</v>
      </c>
      <c r="B37" s="91" t="s">
        <v>235</v>
      </c>
      <c r="C37" s="91" t="s">
        <v>2639</v>
      </c>
      <c r="D37" s="91" t="s">
        <v>2840</v>
      </c>
      <c r="E37" s="21">
        <v>44071</v>
      </c>
      <c r="F37" s="26" t="s">
        <v>519</v>
      </c>
      <c r="G37" s="18" t="s">
        <v>538</v>
      </c>
      <c r="H37" s="24" t="s">
        <v>2631</v>
      </c>
      <c r="I37" s="18" t="s">
        <v>2641</v>
      </c>
      <c r="J37" s="18" t="s">
        <v>2631</v>
      </c>
      <c r="K37" s="124" t="s">
        <v>8242</v>
      </c>
    </row>
    <row r="38" spans="1:11" x14ac:dyDescent="0.25">
      <c r="A38" s="20" t="s">
        <v>8361</v>
      </c>
      <c r="B38" s="91" t="s">
        <v>278</v>
      </c>
      <c r="C38" s="91" t="s">
        <v>2734</v>
      </c>
      <c r="D38" s="91" t="s">
        <v>2891</v>
      </c>
      <c r="E38" s="21">
        <v>44071</v>
      </c>
      <c r="F38" s="26" t="s">
        <v>519</v>
      </c>
      <c r="G38" s="18" t="s">
        <v>538</v>
      </c>
      <c r="H38" s="24" t="s">
        <v>2631</v>
      </c>
      <c r="I38" s="18" t="s">
        <v>2736</v>
      </c>
      <c r="J38" s="18" t="s">
        <v>2631</v>
      </c>
      <c r="K38" s="124" t="s">
        <v>8242</v>
      </c>
    </row>
    <row r="39" spans="1:11" x14ac:dyDescent="0.25">
      <c r="A39" s="20" t="s">
        <v>8362</v>
      </c>
      <c r="B39" s="91" t="s">
        <v>234</v>
      </c>
      <c r="C39" s="91" t="s">
        <v>2639</v>
      </c>
      <c r="D39" s="91" t="s">
        <v>2839</v>
      </c>
      <c r="E39" s="21">
        <v>44071</v>
      </c>
      <c r="F39" s="26" t="s">
        <v>519</v>
      </c>
      <c r="G39" s="18" t="s">
        <v>538</v>
      </c>
      <c r="H39" s="24" t="s">
        <v>2631</v>
      </c>
      <c r="I39" s="18" t="s">
        <v>2641</v>
      </c>
      <c r="J39" s="18" t="s">
        <v>2631</v>
      </c>
      <c r="K39" s="124" t="s">
        <v>8242</v>
      </c>
    </row>
    <row r="40" spans="1:11" x14ac:dyDescent="0.25">
      <c r="A40" s="20" t="s">
        <v>8363</v>
      </c>
      <c r="B40" s="91" t="s">
        <v>1679</v>
      </c>
      <c r="C40" s="91" t="s">
        <v>2659</v>
      </c>
      <c r="D40" s="91" t="s">
        <v>7373</v>
      </c>
      <c r="E40" s="21">
        <v>44071</v>
      </c>
      <c r="F40" s="6" t="s">
        <v>519</v>
      </c>
      <c r="G40" s="18" t="s">
        <v>538</v>
      </c>
      <c r="H40" s="24" t="s">
        <v>2631</v>
      </c>
      <c r="I40" s="18" t="s">
        <v>2661</v>
      </c>
      <c r="J40" s="18" t="s">
        <v>2631</v>
      </c>
      <c r="K40" s="124" t="s">
        <v>8242</v>
      </c>
    </row>
    <row r="41" spans="1:11" x14ac:dyDescent="0.25">
      <c r="A41" s="20" t="s">
        <v>8364</v>
      </c>
      <c r="B41" s="91" t="s">
        <v>169</v>
      </c>
      <c r="C41" s="91" t="s">
        <v>2636</v>
      </c>
      <c r="D41" s="91" t="s">
        <v>2770</v>
      </c>
      <c r="E41" s="21">
        <v>44071</v>
      </c>
      <c r="F41" s="26" t="s">
        <v>519</v>
      </c>
      <c r="G41" s="18" t="s">
        <v>538</v>
      </c>
      <c r="H41" s="24" t="s">
        <v>2631</v>
      </c>
      <c r="I41" s="18" t="s">
        <v>2638</v>
      </c>
      <c r="J41" s="18" t="s">
        <v>2631</v>
      </c>
      <c r="K41" s="124" t="s">
        <v>8242</v>
      </c>
    </row>
    <row r="42" spans="1:11" x14ac:dyDescent="0.25">
      <c r="A42" s="20" t="s">
        <v>8365</v>
      </c>
      <c r="B42" s="91" t="s">
        <v>279</v>
      </c>
      <c r="C42" s="91" t="s">
        <v>2676</v>
      </c>
      <c r="D42" s="91" t="s">
        <v>2892</v>
      </c>
      <c r="E42" s="21">
        <v>44071</v>
      </c>
      <c r="F42" s="26" t="s">
        <v>519</v>
      </c>
      <c r="G42" s="18" t="s">
        <v>538</v>
      </c>
      <c r="H42" s="24" t="s">
        <v>2631</v>
      </c>
      <c r="I42" s="18" t="s">
        <v>2678</v>
      </c>
      <c r="J42" s="18" t="s">
        <v>2631</v>
      </c>
      <c r="K42" s="124" t="s">
        <v>8242</v>
      </c>
    </row>
    <row r="43" spans="1:11" x14ac:dyDescent="0.25">
      <c r="A43" s="20" t="s">
        <v>8366</v>
      </c>
      <c r="B43" s="91" t="s">
        <v>38</v>
      </c>
      <c r="C43" s="91" t="s">
        <v>2636</v>
      </c>
      <c r="D43" s="91" t="s">
        <v>2658</v>
      </c>
      <c r="E43" s="21">
        <v>44071</v>
      </c>
      <c r="F43" s="6" t="s">
        <v>519</v>
      </c>
      <c r="G43" s="18" t="s">
        <v>538</v>
      </c>
      <c r="H43" s="24" t="s">
        <v>2631</v>
      </c>
      <c r="I43" s="18" t="s">
        <v>2638</v>
      </c>
      <c r="J43" s="18" t="s">
        <v>2631</v>
      </c>
      <c r="K43" s="124" t="s">
        <v>8242</v>
      </c>
    </row>
    <row r="44" spans="1:11" x14ac:dyDescent="0.25">
      <c r="A44" s="20" t="s">
        <v>8367</v>
      </c>
      <c r="B44" s="91" t="s">
        <v>198</v>
      </c>
      <c r="C44" s="91" t="s">
        <v>283</v>
      </c>
      <c r="D44" s="91" t="s">
        <v>2787</v>
      </c>
      <c r="E44" s="21">
        <v>44071</v>
      </c>
      <c r="F44" s="26" t="s">
        <v>519</v>
      </c>
      <c r="G44" s="18" t="s">
        <v>538</v>
      </c>
      <c r="H44" s="24" t="s">
        <v>2631</v>
      </c>
      <c r="I44" s="18" t="s">
        <v>2697</v>
      </c>
      <c r="J44" s="18" t="s">
        <v>2631</v>
      </c>
      <c r="K44" s="124" t="s">
        <v>8242</v>
      </c>
    </row>
    <row r="45" spans="1:11" x14ac:dyDescent="0.25">
      <c r="A45" s="20" t="s">
        <v>8368</v>
      </c>
      <c r="B45" s="91" t="s">
        <v>154</v>
      </c>
      <c r="C45" s="91" t="s">
        <v>2659</v>
      </c>
      <c r="D45" s="91" t="s">
        <v>2760</v>
      </c>
      <c r="E45" s="21">
        <v>44071</v>
      </c>
      <c r="F45" s="26" t="s">
        <v>520</v>
      </c>
      <c r="G45" s="18" t="s">
        <v>538</v>
      </c>
      <c r="H45" s="24" t="s">
        <v>2631</v>
      </c>
      <c r="I45" s="18" t="s">
        <v>2661</v>
      </c>
      <c r="J45" s="18" t="s">
        <v>2631</v>
      </c>
      <c r="K45" s="124" t="s">
        <v>8242</v>
      </c>
    </row>
    <row r="46" spans="1:11" x14ac:dyDescent="0.25">
      <c r="A46" s="20" t="s">
        <v>8369</v>
      </c>
      <c r="B46" s="91" t="s">
        <v>171</v>
      </c>
      <c r="C46" s="91" t="s">
        <v>2715</v>
      </c>
      <c r="D46" s="91" t="s">
        <v>2771</v>
      </c>
      <c r="E46" s="21">
        <v>44071</v>
      </c>
      <c r="F46" s="6" t="s">
        <v>520</v>
      </c>
      <c r="G46" s="18" t="s">
        <v>538</v>
      </c>
      <c r="H46" s="24" t="s">
        <v>2631</v>
      </c>
      <c r="I46" s="18" t="s">
        <v>2641</v>
      </c>
      <c r="J46" s="18" t="s">
        <v>2631</v>
      </c>
      <c r="K46" s="124" t="s">
        <v>8242</v>
      </c>
    </row>
    <row r="47" spans="1:11" x14ac:dyDescent="0.25">
      <c r="A47" s="20" t="s">
        <v>8370</v>
      </c>
      <c r="B47" s="91" t="s">
        <v>153</v>
      </c>
      <c r="C47" s="91" t="s">
        <v>2629</v>
      </c>
      <c r="D47" s="91" t="s">
        <v>2759</v>
      </c>
      <c r="E47" s="21">
        <v>44071</v>
      </c>
      <c r="F47" s="6" t="s">
        <v>520</v>
      </c>
      <c r="G47" s="18" t="s">
        <v>538</v>
      </c>
      <c r="H47" s="24" t="s">
        <v>2631</v>
      </c>
      <c r="I47" s="18" t="s">
        <v>2632</v>
      </c>
      <c r="J47" s="18" t="s">
        <v>2631</v>
      </c>
      <c r="K47" s="124" t="s">
        <v>8242</v>
      </c>
    </row>
    <row r="48" spans="1:11" x14ac:dyDescent="0.25">
      <c r="A48" s="20" t="s">
        <v>8371</v>
      </c>
      <c r="B48" s="91" t="s">
        <v>160</v>
      </c>
      <c r="C48" s="91" t="s">
        <v>117</v>
      </c>
      <c r="D48" s="91" t="s">
        <v>2764</v>
      </c>
      <c r="E48" s="21">
        <v>44071</v>
      </c>
      <c r="F48" s="6" t="s">
        <v>520</v>
      </c>
      <c r="G48" s="18" t="s">
        <v>538</v>
      </c>
      <c r="H48" s="24" t="s">
        <v>2631</v>
      </c>
      <c r="I48" s="18" t="s">
        <v>2697</v>
      </c>
      <c r="J48" s="18" t="s">
        <v>2631</v>
      </c>
      <c r="K48" s="124" t="s">
        <v>8242</v>
      </c>
    </row>
    <row r="49" spans="1:11" x14ac:dyDescent="0.25">
      <c r="A49" s="20" t="s">
        <v>8373</v>
      </c>
      <c r="B49" s="91" t="s">
        <v>262</v>
      </c>
      <c r="C49" s="91" t="s">
        <v>229</v>
      </c>
      <c r="D49" s="91" t="s">
        <v>2875</v>
      </c>
      <c r="E49" s="21">
        <v>44071</v>
      </c>
      <c r="F49" s="6" t="s">
        <v>520</v>
      </c>
      <c r="G49" s="18" t="s">
        <v>538</v>
      </c>
      <c r="H49" s="24" t="s">
        <v>2631</v>
      </c>
      <c r="I49" s="18" t="s">
        <v>2632</v>
      </c>
      <c r="J49" s="18" t="s">
        <v>2631</v>
      </c>
      <c r="K49" s="124" t="s">
        <v>8242</v>
      </c>
    </row>
    <row r="50" spans="1:11" x14ac:dyDescent="0.25">
      <c r="A50" s="20" t="s">
        <v>8374</v>
      </c>
      <c r="B50" s="91" t="s">
        <v>118</v>
      </c>
      <c r="C50" s="91" t="s">
        <v>117</v>
      </c>
      <c r="D50" s="91" t="s">
        <v>2732</v>
      </c>
      <c r="E50" s="21">
        <v>44071</v>
      </c>
      <c r="F50" s="6" t="s">
        <v>520</v>
      </c>
      <c r="G50" s="18" t="s">
        <v>538</v>
      </c>
      <c r="H50" s="24" t="s">
        <v>2631</v>
      </c>
      <c r="I50" s="18" t="s">
        <v>2697</v>
      </c>
      <c r="J50" s="18" t="s">
        <v>2631</v>
      </c>
      <c r="K50" s="124" t="s">
        <v>8242</v>
      </c>
    </row>
    <row r="51" spans="1:11" x14ac:dyDescent="0.25">
      <c r="A51" s="20" t="s">
        <v>8375</v>
      </c>
      <c r="B51" s="91" t="s">
        <v>179</v>
      </c>
      <c r="C51" s="91" t="s">
        <v>2642</v>
      </c>
      <c r="D51" s="91" t="s">
        <v>2775</v>
      </c>
      <c r="E51" s="21">
        <v>44071</v>
      </c>
      <c r="F51" s="6" t="s">
        <v>520</v>
      </c>
      <c r="G51" s="18" t="s">
        <v>538</v>
      </c>
      <c r="H51" s="24" t="s">
        <v>2631</v>
      </c>
      <c r="I51" s="18" t="s">
        <v>2644</v>
      </c>
      <c r="J51" s="18" t="s">
        <v>2631</v>
      </c>
      <c r="K51" s="124" t="s">
        <v>8242</v>
      </c>
    </row>
    <row r="52" spans="1:11" x14ac:dyDescent="0.25">
      <c r="A52" s="20" t="s">
        <v>8376</v>
      </c>
      <c r="B52" s="91" t="s">
        <v>224</v>
      </c>
      <c r="C52" s="91" t="s">
        <v>2827</v>
      </c>
      <c r="D52" s="91" t="s">
        <v>2828</v>
      </c>
      <c r="E52" s="21">
        <v>44071</v>
      </c>
      <c r="F52" s="6" t="s">
        <v>520</v>
      </c>
      <c r="G52" s="18" t="s">
        <v>538</v>
      </c>
      <c r="H52" s="24" t="s">
        <v>2631</v>
      </c>
      <c r="I52" s="18" t="s">
        <v>2829</v>
      </c>
      <c r="J52" s="18" t="s">
        <v>2631</v>
      </c>
      <c r="K52" s="124" t="s">
        <v>8242</v>
      </c>
    </row>
    <row r="53" spans="1:11" x14ac:dyDescent="0.25">
      <c r="A53" s="20" t="s">
        <v>8377</v>
      </c>
      <c r="B53" s="91" t="s">
        <v>190</v>
      </c>
      <c r="C53" s="91" t="s">
        <v>2645</v>
      </c>
      <c r="D53" s="91" t="s">
        <v>2782</v>
      </c>
      <c r="E53" s="21">
        <v>44071</v>
      </c>
      <c r="F53" s="6" t="s">
        <v>520</v>
      </c>
      <c r="G53" s="18" t="s">
        <v>538</v>
      </c>
      <c r="H53" s="24" t="s">
        <v>2631</v>
      </c>
      <c r="I53" s="18" t="s">
        <v>2647</v>
      </c>
      <c r="J53" s="18" t="s">
        <v>2631</v>
      </c>
      <c r="K53" s="124" t="s">
        <v>8242</v>
      </c>
    </row>
    <row r="54" spans="1:11" x14ac:dyDescent="0.25">
      <c r="A54" s="20" t="s">
        <v>8378</v>
      </c>
      <c r="B54" s="91" t="s">
        <v>2541</v>
      </c>
      <c r="C54" s="91" t="s">
        <v>2649</v>
      </c>
      <c r="D54" s="91" t="s">
        <v>7392</v>
      </c>
      <c r="E54" s="21">
        <v>44071</v>
      </c>
      <c r="F54" s="26" t="s">
        <v>520</v>
      </c>
      <c r="G54" s="18" t="s">
        <v>538</v>
      </c>
      <c r="H54" s="24" t="s">
        <v>2631</v>
      </c>
      <c r="I54" s="18" t="s">
        <v>2650</v>
      </c>
      <c r="J54" s="18" t="s">
        <v>2631</v>
      </c>
      <c r="K54" s="124" t="s">
        <v>8242</v>
      </c>
    </row>
    <row r="55" spans="1:11" x14ac:dyDescent="0.25">
      <c r="A55" s="20" t="s">
        <v>8379</v>
      </c>
      <c r="B55" s="91" t="s">
        <v>200</v>
      </c>
      <c r="C55" s="91" t="s">
        <v>2649</v>
      </c>
      <c r="D55" s="91" t="s">
        <v>2788</v>
      </c>
      <c r="E55" s="21">
        <v>44071</v>
      </c>
      <c r="F55" s="6" t="s">
        <v>520</v>
      </c>
      <c r="G55" s="18" t="s">
        <v>538</v>
      </c>
      <c r="H55" s="24" t="s">
        <v>2631</v>
      </c>
      <c r="I55" s="18" t="s">
        <v>2650</v>
      </c>
      <c r="J55" s="18" t="s">
        <v>2631</v>
      </c>
      <c r="K55" s="124" t="s">
        <v>8242</v>
      </c>
    </row>
    <row r="56" spans="1:11" x14ac:dyDescent="0.25">
      <c r="A56" s="20" t="s">
        <v>8380</v>
      </c>
      <c r="B56" s="91" t="s">
        <v>5032</v>
      </c>
      <c r="C56" s="91" t="s">
        <v>2812</v>
      </c>
      <c r="D56" s="91" t="s">
        <v>7327</v>
      </c>
      <c r="E56" s="21">
        <v>44071</v>
      </c>
      <c r="F56" s="6" t="s">
        <v>520</v>
      </c>
      <c r="G56" s="18" t="s">
        <v>538</v>
      </c>
      <c r="H56" s="24" t="s">
        <v>2631</v>
      </c>
      <c r="I56" s="18" t="s">
        <v>7328</v>
      </c>
      <c r="J56" s="18" t="s">
        <v>2711</v>
      </c>
      <c r="K56" s="124" t="s">
        <v>8242</v>
      </c>
    </row>
    <row r="57" spans="1:11" x14ac:dyDescent="0.25">
      <c r="A57" s="20" t="s">
        <v>8381</v>
      </c>
      <c r="B57" s="91" t="s">
        <v>239</v>
      </c>
      <c r="C57" s="91" t="s">
        <v>2843</v>
      </c>
      <c r="D57" s="91" t="s">
        <v>2844</v>
      </c>
      <c r="E57" s="21">
        <v>44071</v>
      </c>
      <c r="F57" s="26" t="s">
        <v>520</v>
      </c>
      <c r="G57" s="18" t="s">
        <v>538</v>
      </c>
      <c r="H57" s="24" t="s">
        <v>2631</v>
      </c>
      <c r="I57" s="18" t="s">
        <v>2829</v>
      </c>
      <c r="J57" s="18" t="s">
        <v>2631</v>
      </c>
      <c r="K57" s="124" t="s">
        <v>8242</v>
      </c>
    </row>
    <row r="58" spans="1:11" x14ac:dyDescent="0.25">
      <c r="A58" s="20" t="s">
        <v>8382</v>
      </c>
      <c r="B58" s="91" t="s">
        <v>167</v>
      </c>
      <c r="C58" s="91" t="s">
        <v>2667</v>
      </c>
      <c r="D58" s="91" t="s">
        <v>2768</v>
      </c>
      <c r="E58" s="21">
        <v>44071</v>
      </c>
      <c r="F58" s="26" t="s">
        <v>520</v>
      </c>
      <c r="G58" s="18" t="s">
        <v>538</v>
      </c>
      <c r="H58" s="24" t="s">
        <v>2631</v>
      </c>
      <c r="I58" s="18" t="s">
        <v>2661</v>
      </c>
      <c r="J58" s="18" t="s">
        <v>2631</v>
      </c>
      <c r="K58" s="124" t="s">
        <v>8242</v>
      </c>
    </row>
    <row r="59" spans="1:11" x14ac:dyDescent="0.25">
      <c r="A59" s="20" t="s">
        <v>8383</v>
      </c>
      <c r="B59" s="91" t="s">
        <v>2572</v>
      </c>
      <c r="C59" s="91" t="s">
        <v>2649</v>
      </c>
      <c r="D59" s="91" t="s">
        <v>7388</v>
      </c>
      <c r="E59" s="21">
        <v>44071</v>
      </c>
      <c r="F59" s="26" t="s">
        <v>520</v>
      </c>
      <c r="G59" s="18" t="s">
        <v>538</v>
      </c>
      <c r="H59" s="24" t="s">
        <v>2631</v>
      </c>
      <c r="I59" s="18" t="s">
        <v>2650</v>
      </c>
      <c r="J59" s="18" t="s">
        <v>2631</v>
      </c>
      <c r="K59" s="124" t="s">
        <v>8242</v>
      </c>
    </row>
    <row r="60" spans="1:11" x14ac:dyDescent="0.25">
      <c r="A60" s="20" t="s">
        <v>8384</v>
      </c>
      <c r="B60" s="91" t="s">
        <v>294</v>
      </c>
      <c r="C60" s="91" t="s">
        <v>2636</v>
      </c>
      <c r="D60" s="91" t="s">
        <v>2902</v>
      </c>
      <c r="E60" s="21">
        <v>44071</v>
      </c>
      <c r="F60" s="26" t="s">
        <v>520</v>
      </c>
      <c r="G60" s="18" t="s">
        <v>538</v>
      </c>
      <c r="H60" s="24" t="s">
        <v>2631</v>
      </c>
      <c r="I60" s="18" t="s">
        <v>2638</v>
      </c>
      <c r="J60" s="18" t="s">
        <v>2631</v>
      </c>
      <c r="K60" s="124" t="s">
        <v>8242</v>
      </c>
    </row>
    <row r="61" spans="1:11" x14ac:dyDescent="0.25">
      <c r="A61" s="20" t="s">
        <v>8385</v>
      </c>
      <c r="B61" s="91" t="s">
        <v>128</v>
      </c>
      <c r="C61" s="91" t="s">
        <v>2667</v>
      </c>
      <c r="D61" s="91" t="s">
        <v>2740</v>
      </c>
      <c r="E61" s="21">
        <v>44071</v>
      </c>
      <c r="F61" s="6" t="s">
        <v>520</v>
      </c>
      <c r="G61" s="18" t="s">
        <v>538</v>
      </c>
      <c r="H61" s="24" t="s">
        <v>2631</v>
      </c>
      <c r="I61" s="18" t="s">
        <v>2661</v>
      </c>
      <c r="J61" s="18" t="s">
        <v>2631</v>
      </c>
      <c r="K61" s="124" t="s">
        <v>8242</v>
      </c>
    </row>
    <row r="62" spans="1:11" x14ac:dyDescent="0.25">
      <c r="A62" s="20" t="s">
        <v>8386</v>
      </c>
      <c r="B62" s="91" t="s">
        <v>1150</v>
      </c>
      <c r="C62" s="91" t="s">
        <v>2882</v>
      </c>
      <c r="D62" s="91" t="s">
        <v>7372</v>
      </c>
      <c r="E62" s="21">
        <v>44071</v>
      </c>
      <c r="F62" s="26" t="s">
        <v>519</v>
      </c>
      <c r="G62" s="18" t="s">
        <v>538</v>
      </c>
      <c r="H62" s="24" t="s">
        <v>2631</v>
      </c>
      <c r="I62" s="18" t="s">
        <v>2695</v>
      </c>
      <c r="J62" s="18" t="s">
        <v>2631</v>
      </c>
      <c r="K62" s="124" t="s">
        <v>8242</v>
      </c>
    </row>
    <row r="63" spans="1:11" x14ac:dyDescent="0.25">
      <c r="A63" s="20" t="s">
        <v>8387</v>
      </c>
      <c r="B63" s="91" t="s">
        <v>180</v>
      </c>
      <c r="C63" s="91" t="s">
        <v>2715</v>
      </c>
      <c r="D63" s="91" t="s">
        <v>2776</v>
      </c>
      <c r="E63" s="21">
        <v>44071</v>
      </c>
      <c r="F63" s="6" t="s">
        <v>519</v>
      </c>
      <c r="G63" s="18" t="s">
        <v>538</v>
      </c>
      <c r="H63" s="24" t="s">
        <v>2631</v>
      </c>
      <c r="I63" s="18" t="s">
        <v>2641</v>
      </c>
      <c r="J63" s="18" t="s">
        <v>2631</v>
      </c>
      <c r="K63" s="124" t="s">
        <v>8242</v>
      </c>
    </row>
    <row r="64" spans="1:11" x14ac:dyDescent="0.25">
      <c r="A64" s="20" t="s">
        <v>8388</v>
      </c>
      <c r="B64" s="91" t="s">
        <v>1732</v>
      </c>
      <c r="C64" s="91" t="s">
        <v>2659</v>
      </c>
      <c r="D64" s="91" t="s">
        <v>7381</v>
      </c>
      <c r="E64" s="21">
        <v>44071</v>
      </c>
      <c r="F64" s="6" t="s">
        <v>519</v>
      </c>
      <c r="G64" s="18" t="s">
        <v>538</v>
      </c>
      <c r="H64" s="24" t="s">
        <v>2631</v>
      </c>
      <c r="I64" s="18" t="s">
        <v>2661</v>
      </c>
      <c r="J64" s="18" t="s">
        <v>2631</v>
      </c>
      <c r="K64" s="124" t="s">
        <v>8242</v>
      </c>
    </row>
    <row r="65" spans="1:11" x14ac:dyDescent="0.25">
      <c r="A65" s="20" t="s">
        <v>8389</v>
      </c>
      <c r="B65" s="91" t="s">
        <v>274</v>
      </c>
      <c r="C65" s="91" t="s">
        <v>2734</v>
      </c>
      <c r="D65" s="91" t="s">
        <v>2887</v>
      </c>
      <c r="E65" s="21">
        <v>44071</v>
      </c>
      <c r="F65" s="6" t="s">
        <v>519</v>
      </c>
      <c r="G65" s="18" t="s">
        <v>538</v>
      </c>
      <c r="H65" s="24" t="s">
        <v>2631</v>
      </c>
      <c r="I65" s="18" t="s">
        <v>2736</v>
      </c>
      <c r="J65" s="18" t="s">
        <v>2631</v>
      </c>
      <c r="K65" s="124" t="s">
        <v>8242</v>
      </c>
    </row>
    <row r="66" spans="1:11" x14ac:dyDescent="0.25">
      <c r="A66" s="20" t="s">
        <v>8390</v>
      </c>
      <c r="B66" s="91" t="s">
        <v>193</v>
      </c>
      <c r="C66" s="91" t="s">
        <v>2649</v>
      </c>
      <c r="D66" s="91" t="s">
        <v>2784</v>
      </c>
      <c r="E66" s="21">
        <v>44071</v>
      </c>
      <c r="F66" s="6" t="s">
        <v>519</v>
      </c>
      <c r="G66" s="18" t="s">
        <v>538</v>
      </c>
      <c r="H66" s="24" t="s">
        <v>2631</v>
      </c>
      <c r="I66" s="18" t="s">
        <v>2650</v>
      </c>
      <c r="J66" s="18" t="s">
        <v>2631</v>
      </c>
      <c r="K66" s="124" t="s">
        <v>8242</v>
      </c>
    </row>
    <row r="67" spans="1:11" x14ac:dyDescent="0.25">
      <c r="A67" s="20" t="s">
        <v>8391</v>
      </c>
      <c r="B67" s="91" t="s">
        <v>212</v>
      </c>
      <c r="C67" s="91" t="s">
        <v>2802</v>
      </c>
      <c r="D67" s="91" t="s">
        <v>2803</v>
      </c>
      <c r="E67" s="21">
        <v>44071</v>
      </c>
      <c r="F67" s="6" t="s">
        <v>519</v>
      </c>
      <c r="G67" s="18" t="s">
        <v>538</v>
      </c>
      <c r="H67" s="24" t="s">
        <v>2631</v>
      </c>
      <c r="I67" s="18" t="s">
        <v>2804</v>
      </c>
      <c r="J67" s="18" t="s">
        <v>2631</v>
      </c>
      <c r="K67" s="124" t="s">
        <v>8242</v>
      </c>
    </row>
    <row r="68" spans="1:11" x14ac:dyDescent="0.25">
      <c r="A68" s="20" t="s">
        <v>8392</v>
      </c>
      <c r="B68" s="91" t="s">
        <v>243</v>
      </c>
      <c r="C68" s="91" t="s">
        <v>2850</v>
      </c>
      <c r="D68" s="91" t="s">
        <v>2851</v>
      </c>
      <c r="E68" s="21">
        <v>44071</v>
      </c>
      <c r="F68" s="6" t="s">
        <v>519</v>
      </c>
      <c r="G68" s="18" t="s">
        <v>538</v>
      </c>
      <c r="H68" s="24" t="s">
        <v>2631</v>
      </c>
      <c r="I68" s="18" t="s">
        <v>2829</v>
      </c>
      <c r="J68" s="18" t="s">
        <v>2631</v>
      </c>
      <c r="K68" s="124" t="s">
        <v>8242</v>
      </c>
    </row>
    <row r="69" spans="1:11" x14ac:dyDescent="0.25">
      <c r="A69" s="20" t="s">
        <v>8393</v>
      </c>
      <c r="B69" s="91" t="s">
        <v>177</v>
      </c>
      <c r="C69" s="91" t="s">
        <v>2645</v>
      </c>
      <c r="D69" s="91" t="s">
        <v>2774</v>
      </c>
      <c r="E69" s="21">
        <v>44071</v>
      </c>
      <c r="F69" s="6" t="s">
        <v>519</v>
      </c>
      <c r="G69" s="18" t="s">
        <v>538</v>
      </c>
      <c r="H69" s="24" t="s">
        <v>2631</v>
      </c>
      <c r="I69" s="18" t="s">
        <v>2647</v>
      </c>
      <c r="J69" s="18" t="s">
        <v>2631</v>
      </c>
      <c r="K69" s="124" t="s">
        <v>8242</v>
      </c>
    </row>
    <row r="70" spans="1:11" x14ac:dyDescent="0.25">
      <c r="A70" s="20" t="s">
        <v>8394</v>
      </c>
      <c r="B70" s="91" t="s">
        <v>289</v>
      </c>
      <c r="C70" s="91" t="s">
        <v>2669</v>
      </c>
      <c r="D70" s="91" t="s">
        <v>2899</v>
      </c>
      <c r="E70" s="21">
        <v>44071</v>
      </c>
      <c r="F70" s="6" t="s">
        <v>519</v>
      </c>
      <c r="G70" s="18" t="s">
        <v>538</v>
      </c>
      <c r="H70" s="24" t="s">
        <v>2631</v>
      </c>
      <c r="I70" s="18" t="s">
        <v>2670</v>
      </c>
      <c r="J70" s="18" t="s">
        <v>2631</v>
      </c>
      <c r="K70" s="124" t="s">
        <v>8242</v>
      </c>
    </row>
    <row r="71" spans="1:11" x14ac:dyDescent="0.25">
      <c r="A71" s="20" t="s">
        <v>8395</v>
      </c>
      <c r="B71" s="91" t="s">
        <v>215</v>
      </c>
      <c r="C71" s="91" t="s">
        <v>2810</v>
      </c>
      <c r="D71" s="91" t="s">
        <v>2811</v>
      </c>
      <c r="E71" s="21">
        <v>44071</v>
      </c>
      <c r="F71" s="6" t="s">
        <v>519</v>
      </c>
      <c r="G71" s="18" t="s">
        <v>538</v>
      </c>
      <c r="H71" s="24" t="s">
        <v>2631</v>
      </c>
      <c r="I71" s="18" t="s">
        <v>2793</v>
      </c>
      <c r="J71" s="18" t="s">
        <v>2631</v>
      </c>
      <c r="K71" s="124" t="s">
        <v>8242</v>
      </c>
    </row>
    <row r="72" spans="1:11" x14ac:dyDescent="0.25">
      <c r="A72" s="20" t="s">
        <v>8396</v>
      </c>
      <c r="B72" s="91" t="s">
        <v>150</v>
      </c>
      <c r="C72" s="91" t="s">
        <v>2659</v>
      </c>
      <c r="D72" s="91" t="s">
        <v>2758</v>
      </c>
      <c r="E72" s="21">
        <v>44071</v>
      </c>
      <c r="F72" s="6" t="s">
        <v>520</v>
      </c>
      <c r="G72" s="18" t="s">
        <v>538</v>
      </c>
      <c r="H72" s="24" t="s">
        <v>2631</v>
      </c>
      <c r="I72" s="18" t="s">
        <v>2661</v>
      </c>
      <c r="J72" s="18" t="s">
        <v>2631</v>
      </c>
      <c r="K72" s="124" t="s">
        <v>8242</v>
      </c>
    </row>
    <row r="73" spans="1:11" x14ac:dyDescent="0.25">
      <c r="A73" s="20" t="s">
        <v>8397</v>
      </c>
      <c r="B73" s="91" t="s">
        <v>270</v>
      </c>
      <c r="C73" s="91" t="s">
        <v>2734</v>
      </c>
      <c r="D73" s="91" t="s">
        <v>2884</v>
      </c>
      <c r="E73" s="21">
        <v>44071</v>
      </c>
      <c r="F73" s="26" t="s">
        <v>520</v>
      </c>
      <c r="G73" s="18" t="s">
        <v>538</v>
      </c>
      <c r="H73" s="24" t="s">
        <v>2631</v>
      </c>
      <c r="I73" s="18" t="s">
        <v>2736</v>
      </c>
      <c r="J73" s="18" t="s">
        <v>2631</v>
      </c>
      <c r="K73" s="124" t="s">
        <v>8242</v>
      </c>
    </row>
    <row r="74" spans="1:11" x14ac:dyDescent="0.25">
      <c r="A74" s="20" t="s">
        <v>8398</v>
      </c>
      <c r="B74" s="91" t="s">
        <v>933</v>
      </c>
      <c r="C74" s="91" t="s">
        <v>2885</v>
      </c>
      <c r="D74" s="91" t="s">
        <v>7368</v>
      </c>
      <c r="E74" s="21">
        <v>44071</v>
      </c>
      <c r="F74" s="26" t="s">
        <v>520</v>
      </c>
      <c r="G74" s="18" t="s">
        <v>538</v>
      </c>
      <c r="H74" s="24" t="s">
        <v>2631</v>
      </c>
      <c r="I74" s="18" t="s">
        <v>2666</v>
      </c>
      <c r="J74" s="18" t="s">
        <v>2631</v>
      </c>
      <c r="K74" s="124" t="s">
        <v>8242</v>
      </c>
    </row>
    <row r="75" spans="1:11" x14ac:dyDescent="0.25">
      <c r="A75" s="20" t="s">
        <v>8399</v>
      </c>
      <c r="B75" s="91" t="s">
        <v>265</v>
      </c>
      <c r="C75" s="91" t="s">
        <v>117</v>
      </c>
      <c r="D75" s="91" t="s">
        <v>2877</v>
      </c>
      <c r="E75" s="21">
        <v>44071</v>
      </c>
      <c r="F75" s="26" t="s">
        <v>520</v>
      </c>
      <c r="G75" s="18" t="s">
        <v>538</v>
      </c>
      <c r="H75" s="24" t="s">
        <v>2631</v>
      </c>
      <c r="I75" s="18" t="s">
        <v>2697</v>
      </c>
      <c r="J75" s="18" t="s">
        <v>2631</v>
      </c>
      <c r="K75" s="124" t="s">
        <v>8242</v>
      </c>
    </row>
    <row r="76" spans="1:11" x14ac:dyDescent="0.25">
      <c r="A76" s="20" t="s">
        <v>8400</v>
      </c>
      <c r="B76" s="91" t="s">
        <v>244</v>
      </c>
      <c r="C76" s="91" t="s">
        <v>2639</v>
      </c>
      <c r="D76" s="91" t="s">
        <v>2852</v>
      </c>
      <c r="E76" s="21">
        <v>44071</v>
      </c>
      <c r="F76" s="26" t="s">
        <v>520</v>
      </c>
      <c r="G76" s="18" t="s">
        <v>538</v>
      </c>
      <c r="H76" s="24" t="s">
        <v>2631</v>
      </c>
      <c r="I76" s="18" t="s">
        <v>2641</v>
      </c>
      <c r="J76" s="18" t="s">
        <v>2631</v>
      </c>
      <c r="K76" s="124" t="s">
        <v>8242</v>
      </c>
    </row>
    <row r="77" spans="1:11" x14ac:dyDescent="0.25">
      <c r="A77" s="20" t="s">
        <v>8401</v>
      </c>
      <c r="B77" s="91" t="s">
        <v>946</v>
      </c>
      <c r="C77" s="91" t="s">
        <v>2741</v>
      </c>
      <c r="D77" s="91" t="s">
        <v>7371</v>
      </c>
      <c r="E77" s="21">
        <v>44071</v>
      </c>
      <c r="F77" s="6" t="s">
        <v>520</v>
      </c>
      <c r="G77" s="18" t="s">
        <v>538</v>
      </c>
      <c r="H77" s="24" t="s">
        <v>2631</v>
      </c>
      <c r="I77" s="18" t="s">
        <v>2666</v>
      </c>
      <c r="J77" s="18" t="s">
        <v>2631</v>
      </c>
      <c r="K77" s="124" t="s">
        <v>8242</v>
      </c>
    </row>
    <row r="78" spans="1:11" x14ac:dyDescent="0.25">
      <c r="A78" s="20" t="s">
        <v>8402</v>
      </c>
      <c r="B78" s="91" t="s">
        <v>220</v>
      </c>
      <c r="C78" s="91" t="s">
        <v>2818</v>
      </c>
      <c r="D78" s="91" t="s">
        <v>2819</v>
      </c>
      <c r="E78" s="21">
        <v>44071</v>
      </c>
      <c r="F78" s="6" t="s">
        <v>520</v>
      </c>
      <c r="G78" s="18" t="s">
        <v>538</v>
      </c>
      <c r="H78" s="24" t="s">
        <v>2631</v>
      </c>
      <c r="I78" s="18" t="s">
        <v>2804</v>
      </c>
      <c r="J78" s="18" t="s">
        <v>2631</v>
      </c>
      <c r="K78" s="124" t="s">
        <v>8242</v>
      </c>
    </row>
    <row r="79" spans="1:11" x14ac:dyDescent="0.25">
      <c r="A79" s="20" t="s">
        <v>8403</v>
      </c>
      <c r="B79" s="91" t="s">
        <v>259</v>
      </c>
      <c r="C79" s="91" t="s">
        <v>2869</v>
      </c>
      <c r="D79" s="91" t="s">
        <v>2870</v>
      </c>
      <c r="E79" s="21">
        <v>44071</v>
      </c>
      <c r="F79" s="26" t="s">
        <v>520</v>
      </c>
      <c r="G79" s="18" t="s">
        <v>538</v>
      </c>
      <c r="H79" s="24" t="s">
        <v>2631</v>
      </c>
      <c r="I79" s="18" t="s">
        <v>2829</v>
      </c>
      <c r="J79" s="18" t="s">
        <v>2631</v>
      </c>
      <c r="K79" s="124" t="s">
        <v>8242</v>
      </c>
    </row>
    <row r="80" spans="1:11" x14ac:dyDescent="0.25">
      <c r="A80" s="20" t="s">
        <v>8404</v>
      </c>
      <c r="B80" s="91" t="s">
        <v>223</v>
      </c>
      <c r="C80" s="91" t="s">
        <v>2824</v>
      </c>
      <c r="D80" s="91" t="s">
        <v>2825</v>
      </c>
      <c r="E80" s="21">
        <v>44071</v>
      </c>
      <c r="F80" s="26" t="s">
        <v>520</v>
      </c>
      <c r="G80" s="18" t="s">
        <v>538</v>
      </c>
      <c r="H80" s="24" t="s">
        <v>2631</v>
      </c>
      <c r="I80" s="18" t="s">
        <v>2826</v>
      </c>
      <c r="J80" s="18" t="s">
        <v>2631</v>
      </c>
      <c r="K80" s="124" t="s">
        <v>8242</v>
      </c>
    </row>
    <row r="81" spans="1:11" x14ac:dyDescent="0.25">
      <c r="A81" s="20" t="s">
        <v>8405</v>
      </c>
      <c r="B81" s="91" t="s">
        <v>233</v>
      </c>
      <c r="C81" s="91" t="s">
        <v>229</v>
      </c>
      <c r="D81" s="91" t="s">
        <v>2838</v>
      </c>
      <c r="E81" s="21">
        <v>44071</v>
      </c>
      <c r="F81" s="26" t="s">
        <v>520</v>
      </c>
      <c r="G81" s="18" t="s">
        <v>538</v>
      </c>
      <c r="H81" s="24" t="s">
        <v>2631</v>
      </c>
      <c r="I81" s="18" t="s">
        <v>2632</v>
      </c>
      <c r="J81" s="18" t="s">
        <v>2631</v>
      </c>
      <c r="K81" s="124" t="s">
        <v>8242</v>
      </c>
    </row>
    <row r="82" spans="1:11" x14ac:dyDescent="0.25">
      <c r="A82" s="20" t="s">
        <v>8406</v>
      </c>
      <c r="B82" s="91" t="s">
        <v>168</v>
      </c>
      <c r="C82" s="91" t="s">
        <v>2642</v>
      </c>
      <c r="D82" s="91" t="s">
        <v>2769</v>
      </c>
      <c r="E82" s="21">
        <v>44071</v>
      </c>
      <c r="F82" s="26" t="s">
        <v>520</v>
      </c>
      <c r="G82" s="18" t="s">
        <v>538</v>
      </c>
      <c r="H82" s="24" t="s">
        <v>2631</v>
      </c>
      <c r="I82" s="18" t="s">
        <v>2644</v>
      </c>
      <c r="J82" s="18" t="s">
        <v>2631</v>
      </c>
      <c r="K82" s="124" t="s">
        <v>8242</v>
      </c>
    </row>
    <row r="83" spans="1:11" x14ac:dyDescent="0.25">
      <c r="A83" s="20" t="s">
        <v>8407</v>
      </c>
      <c r="B83" s="91" t="s">
        <v>1283</v>
      </c>
      <c r="C83" s="91" t="s">
        <v>2672</v>
      </c>
      <c r="D83" s="91" t="s">
        <v>7380</v>
      </c>
      <c r="E83" s="21">
        <v>44071</v>
      </c>
      <c r="F83" s="6" t="s">
        <v>520</v>
      </c>
      <c r="G83" s="18" t="s">
        <v>538</v>
      </c>
      <c r="H83" s="24" t="s">
        <v>2631</v>
      </c>
      <c r="I83" s="18" t="s">
        <v>2644</v>
      </c>
      <c r="J83" s="18" t="s">
        <v>2631</v>
      </c>
      <c r="K83" s="124" t="s">
        <v>8242</v>
      </c>
    </row>
    <row r="84" spans="1:11" x14ac:dyDescent="0.25">
      <c r="A84" s="20" t="s">
        <v>8408</v>
      </c>
      <c r="B84" s="91" t="s">
        <v>257</v>
      </c>
      <c r="C84" s="91" t="s">
        <v>2865</v>
      </c>
      <c r="D84" s="91" t="s">
        <v>2866</v>
      </c>
      <c r="E84" s="21">
        <v>44071</v>
      </c>
      <c r="F84" s="6" t="s">
        <v>520</v>
      </c>
      <c r="G84" s="18" t="s">
        <v>538</v>
      </c>
      <c r="H84" s="24" t="s">
        <v>2631</v>
      </c>
      <c r="I84" s="18" t="s">
        <v>2829</v>
      </c>
      <c r="J84" s="18" t="s">
        <v>2631</v>
      </c>
      <c r="K84" s="124" t="s">
        <v>8242</v>
      </c>
    </row>
    <row r="85" spans="1:11" x14ac:dyDescent="0.25">
      <c r="A85" s="20" t="s">
        <v>8410</v>
      </c>
      <c r="B85" s="91" t="s">
        <v>903</v>
      </c>
      <c r="C85" s="91" t="s">
        <v>2679</v>
      </c>
      <c r="D85" s="91" t="s">
        <v>7385</v>
      </c>
      <c r="E85" s="21">
        <v>44071</v>
      </c>
      <c r="F85" s="6" t="s">
        <v>520</v>
      </c>
      <c r="G85" s="18" t="s">
        <v>538</v>
      </c>
      <c r="H85" s="24" t="s">
        <v>2631</v>
      </c>
      <c r="I85" s="18" t="s">
        <v>545</v>
      </c>
      <c r="J85" s="18" t="s">
        <v>2631</v>
      </c>
      <c r="K85" s="124" t="s">
        <v>8242</v>
      </c>
    </row>
    <row r="86" spans="1:11" x14ac:dyDescent="0.25">
      <c r="A86" s="20" t="s">
        <v>8411</v>
      </c>
      <c r="B86" s="91" t="s">
        <v>912</v>
      </c>
      <c r="C86" s="91" t="s">
        <v>2679</v>
      </c>
      <c r="D86" s="91" t="s">
        <v>7387</v>
      </c>
      <c r="E86" s="21">
        <v>44071</v>
      </c>
      <c r="F86" s="6" t="s">
        <v>520</v>
      </c>
      <c r="G86" s="18" t="s">
        <v>538</v>
      </c>
      <c r="H86" s="24" t="s">
        <v>2631</v>
      </c>
      <c r="I86" s="18" t="s">
        <v>545</v>
      </c>
      <c r="J86" s="18" t="s">
        <v>2631</v>
      </c>
      <c r="K86" s="124" t="s">
        <v>8242</v>
      </c>
    </row>
    <row r="87" spans="1:11" x14ac:dyDescent="0.25">
      <c r="A87" s="20" t="s">
        <v>8571</v>
      </c>
      <c r="B87" s="91" t="s">
        <v>157</v>
      </c>
      <c r="C87" s="91" t="s">
        <v>2672</v>
      </c>
      <c r="D87" s="91" t="s">
        <v>2762</v>
      </c>
      <c r="E87" s="21">
        <v>44071</v>
      </c>
      <c r="F87" s="6" t="s">
        <v>520</v>
      </c>
      <c r="G87" s="18" t="s">
        <v>538</v>
      </c>
      <c r="H87" s="24" t="s">
        <v>2631</v>
      </c>
      <c r="I87" s="18" t="s">
        <v>2644</v>
      </c>
      <c r="J87" s="18" t="s">
        <v>2631</v>
      </c>
      <c r="K87" s="124" t="s">
        <v>8242</v>
      </c>
    </row>
    <row r="88" spans="1:11" x14ac:dyDescent="0.25">
      <c r="A88" s="20" t="s">
        <v>8412</v>
      </c>
      <c r="B88" s="91" t="s">
        <v>219</v>
      </c>
      <c r="C88" s="91" t="s">
        <v>2816</v>
      </c>
      <c r="D88" s="91" t="s">
        <v>2817</v>
      </c>
      <c r="E88" s="21">
        <v>44071</v>
      </c>
      <c r="F88" s="6" t="s">
        <v>520</v>
      </c>
      <c r="G88" s="18" t="s">
        <v>538</v>
      </c>
      <c r="H88" s="24" t="s">
        <v>2631</v>
      </c>
      <c r="I88" s="18" t="s">
        <v>2793</v>
      </c>
      <c r="J88" s="18" t="s">
        <v>2631</v>
      </c>
      <c r="K88" s="124" t="s">
        <v>8242</v>
      </c>
    </row>
    <row r="89" spans="1:11" x14ac:dyDescent="0.25">
      <c r="A89" s="20" t="s">
        <v>8413</v>
      </c>
      <c r="B89" s="91" t="s">
        <v>44</v>
      </c>
      <c r="C89" s="91" t="s">
        <v>2667</v>
      </c>
      <c r="D89" s="91" t="s">
        <v>2668</v>
      </c>
      <c r="E89" s="21">
        <v>44071</v>
      </c>
      <c r="F89" s="6" t="s">
        <v>520</v>
      </c>
      <c r="G89" s="18" t="s">
        <v>538</v>
      </c>
      <c r="H89" s="24" t="s">
        <v>2631</v>
      </c>
      <c r="I89" s="18" t="s">
        <v>2661</v>
      </c>
      <c r="J89" s="18" t="s">
        <v>2631</v>
      </c>
      <c r="K89" s="124" t="s">
        <v>8242</v>
      </c>
    </row>
    <row r="90" spans="1:11" x14ac:dyDescent="0.25">
      <c r="A90" s="20" t="s">
        <v>8414</v>
      </c>
      <c r="B90" s="91" t="s">
        <v>130</v>
      </c>
      <c r="C90" s="91" t="s">
        <v>117</v>
      </c>
      <c r="D90" s="91" t="s">
        <v>2743</v>
      </c>
      <c r="E90" s="21">
        <v>44071</v>
      </c>
      <c r="F90" s="26" t="s">
        <v>519</v>
      </c>
      <c r="G90" s="18" t="s">
        <v>538</v>
      </c>
      <c r="H90" s="24" t="s">
        <v>2631</v>
      </c>
      <c r="I90" s="18" t="s">
        <v>2697</v>
      </c>
      <c r="J90" s="18" t="s">
        <v>2631</v>
      </c>
      <c r="K90" s="124" t="s">
        <v>8242</v>
      </c>
    </row>
    <row r="91" spans="1:11" x14ac:dyDescent="0.25">
      <c r="A91" s="20" t="s">
        <v>8415</v>
      </c>
      <c r="B91" s="91" t="s">
        <v>1384</v>
      </c>
      <c r="C91" s="91" t="s">
        <v>2715</v>
      </c>
      <c r="D91" s="91" t="s">
        <v>7383</v>
      </c>
      <c r="E91" s="21">
        <v>44071</v>
      </c>
      <c r="F91" s="26" t="s">
        <v>519</v>
      </c>
      <c r="G91" s="18" t="s">
        <v>538</v>
      </c>
      <c r="H91" s="24" t="s">
        <v>2631</v>
      </c>
      <c r="I91" s="18" t="s">
        <v>2641</v>
      </c>
      <c r="J91" s="18" t="s">
        <v>2631</v>
      </c>
      <c r="K91" s="124" t="s">
        <v>8242</v>
      </c>
    </row>
    <row r="92" spans="1:11" x14ac:dyDescent="0.25">
      <c r="A92" s="20" t="s">
        <v>8416</v>
      </c>
      <c r="B92" s="91" t="s">
        <v>942</v>
      </c>
      <c r="C92" s="91" t="s">
        <v>2754</v>
      </c>
      <c r="D92" s="91" t="s">
        <v>7374</v>
      </c>
      <c r="E92" s="21">
        <v>44071</v>
      </c>
      <c r="F92" s="26" t="s">
        <v>519</v>
      </c>
      <c r="G92" s="18" t="s">
        <v>538</v>
      </c>
      <c r="H92" s="24" t="s">
        <v>2631</v>
      </c>
      <c r="I92" s="18" t="s">
        <v>2666</v>
      </c>
      <c r="J92" s="18" t="s">
        <v>2631</v>
      </c>
      <c r="K92" s="124" t="s">
        <v>8242</v>
      </c>
    </row>
    <row r="93" spans="1:11" x14ac:dyDescent="0.25">
      <c r="A93" s="20" t="s">
        <v>8418</v>
      </c>
      <c r="B93" s="91" t="s">
        <v>1093</v>
      </c>
      <c r="C93" s="91" t="s">
        <v>62</v>
      </c>
      <c r="D93" s="91" t="s">
        <v>7389</v>
      </c>
      <c r="E93" s="21">
        <v>44071</v>
      </c>
      <c r="F93" s="6" t="s">
        <v>519</v>
      </c>
      <c r="G93" s="18" t="s">
        <v>538</v>
      </c>
      <c r="H93" s="24" t="s">
        <v>2631</v>
      </c>
      <c r="I93" s="18" t="s">
        <v>2683</v>
      </c>
      <c r="J93" s="18" t="s">
        <v>2631</v>
      </c>
      <c r="K93" s="124" t="s">
        <v>8242</v>
      </c>
    </row>
    <row r="94" spans="1:11" x14ac:dyDescent="0.25">
      <c r="A94" s="20" t="s">
        <v>8419</v>
      </c>
      <c r="B94" s="91" t="s">
        <v>264</v>
      </c>
      <c r="C94" s="91" t="s">
        <v>229</v>
      </c>
      <c r="D94" s="91" t="s">
        <v>2876</v>
      </c>
      <c r="E94" s="21">
        <v>44071</v>
      </c>
      <c r="F94" s="26" t="s">
        <v>519</v>
      </c>
      <c r="G94" s="18" t="s">
        <v>538</v>
      </c>
      <c r="H94" s="24" t="s">
        <v>2631</v>
      </c>
      <c r="I94" s="18" t="s">
        <v>2632</v>
      </c>
      <c r="J94" s="18" t="s">
        <v>2631</v>
      </c>
      <c r="K94" s="124" t="s">
        <v>8242</v>
      </c>
    </row>
    <row r="95" spans="1:11" x14ac:dyDescent="0.25">
      <c r="A95" s="20" t="s">
        <v>8420</v>
      </c>
      <c r="B95" s="91" t="s">
        <v>175</v>
      </c>
      <c r="C95" s="91" t="s">
        <v>2642</v>
      </c>
      <c r="D95" s="91" t="s">
        <v>2773</v>
      </c>
      <c r="E95" s="21">
        <v>44071</v>
      </c>
      <c r="F95" s="6" t="s">
        <v>519</v>
      </c>
      <c r="G95" s="18" t="s">
        <v>538</v>
      </c>
      <c r="H95" s="24" t="s">
        <v>2631</v>
      </c>
      <c r="I95" s="18" t="s">
        <v>2644</v>
      </c>
      <c r="J95" s="18" t="s">
        <v>2631</v>
      </c>
      <c r="K95" s="124" t="s">
        <v>8242</v>
      </c>
    </row>
    <row r="96" spans="1:11" x14ac:dyDescent="0.25">
      <c r="A96" s="20" t="s">
        <v>8421</v>
      </c>
      <c r="B96" s="91" t="s">
        <v>221</v>
      </c>
      <c r="C96" s="91" t="s">
        <v>2820</v>
      </c>
      <c r="D96" s="91" t="s">
        <v>2821</v>
      </c>
      <c r="E96" s="21">
        <v>44071</v>
      </c>
      <c r="F96" s="6" t="s">
        <v>519</v>
      </c>
      <c r="G96" s="18" t="s">
        <v>538</v>
      </c>
      <c r="H96" s="24" t="s">
        <v>2631</v>
      </c>
      <c r="I96" s="18" t="s">
        <v>2793</v>
      </c>
      <c r="J96" s="18" t="s">
        <v>2631</v>
      </c>
      <c r="K96" s="124" t="s">
        <v>8242</v>
      </c>
    </row>
    <row r="97" spans="1:11" x14ac:dyDescent="0.25">
      <c r="A97" s="20" t="s">
        <v>8422</v>
      </c>
      <c r="B97" s="91" t="s">
        <v>285</v>
      </c>
      <c r="C97" s="91" t="s">
        <v>2669</v>
      </c>
      <c r="D97" s="91" t="s">
        <v>2896</v>
      </c>
      <c r="E97" s="21">
        <v>44071</v>
      </c>
      <c r="F97" s="26" t="s">
        <v>519</v>
      </c>
      <c r="G97" s="18" t="s">
        <v>538</v>
      </c>
      <c r="H97" s="24" t="s">
        <v>2631</v>
      </c>
      <c r="I97" s="18" t="s">
        <v>2670</v>
      </c>
      <c r="J97" s="18" t="s">
        <v>2631</v>
      </c>
      <c r="K97" s="124" t="s">
        <v>8242</v>
      </c>
    </row>
    <row r="98" spans="1:11" x14ac:dyDescent="0.25">
      <c r="A98" s="20" t="s">
        <v>8572</v>
      </c>
      <c r="B98" s="91" t="s">
        <v>258</v>
      </c>
      <c r="C98" s="91" t="s">
        <v>2867</v>
      </c>
      <c r="D98" s="91" t="s">
        <v>2868</v>
      </c>
      <c r="E98" s="21">
        <v>44071</v>
      </c>
      <c r="F98" s="26" t="s">
        <v>519</v>
      </c>
      <c r="G98" s="18" t="s">
        <v>538</v>
      </c>
      <c r="H98" s="24" t="s">
        <v>2631</v>
      </c>
      <c r="I98" s="18" t="s">
        <v>2829</v>
      </c>
      <c r="J98" s="18" t="s">
        <v>2631</v>
      </c>
      <c r="K98" s="124" t="s">
        <v>8242</v>
      </c>
    </row>
    <row r="99" spans="1:11" x14ac:dyDescent="0.25">
      <c r="A99" s="20" t="s">
        <v>8423</v>
      </c>
      <c r="B99" s="91" t="s">
        <v>195</v>
      </c>
      <c r="C99" s="91" t="s">
        <v>283</v>
      </c>
      <c r="D99" s="91" t="s">
        <v>2785</v>
      </c>
      <c r="E99" s="21">
        <v>44071</v>
      </c>
      <c r="F99" s="6" t="s">
        <v>519</v>
      </c>
      <c r="G99" s="18" t="s">
        <v>538</v>
      </c>
      <c r="H99" s="24" t="s">
        <v>2631</v>
      </c>
      <c r="I99" s="18" t="s">
        <v>2697</v>
      </c>
      <c r="J99" s="18" t="s">
        <v>2631</v>
      </c>
      <c r="K99" s="124" t="s">
        <v>8242</v>
      </c>
    </row>
    <row r="100" spans="1:11" x14ac:dyDescent="0.25">
      <c r="A100" s="20" t="s">
        <v>8424</v>
      </c>
      <c r="B100" s="91" t="s">
        <v>576</v>
      </c>
      <c r="C100" s="91" t="s">
        <v>2633</v>
      </c>
      <c r="D100" s="91" t="s">
        <v>7367</v>
      </c>
      <c r="E100" s="21">
        <v>44071</v>
      </c>
      <c r="F100" s="6" t="s">
        <v>520</v>
      </c>
      <c r="G100" s="18" t="s">
        <v>538</v>
      </c>
      <c r="H100" s="24" t="s">
        <v>2631</v>
      </c>
      <c r="I100" s="18" t="s">
        <v>2635</v>
      </c>
      <c r="J100" s="18" t="s">
        <v>2631</v>
      </c>
      <c r="K100" s="124" t="s">
        <v>8242</v>
      </c>
    </row>
    <row r="101" spans="1:11" x14ac:dyDescent="0.25">
      <c r="A101" s="20" t="s">
        <v>8425</v>
      </c>
      <c r="B101" s="91" t="s">
        <v>166</v>
      </c>
      <c r="C101" s="91" t="s">
        <v>117</v>
      </c>
      <c r="D101" s="91" t="s">
        <v>2767</v>
      </c>
      <c r="E101" s="21">
        <v>44071</v>
      </c>
      <c r="F101" s="6" t="s">
        <v>520</v>
      </c>
      <c r="G101" s="18" t="s">
        <v>538</v>
      </c>
      <c r="H101" s="24" t="s">
        <v>2631</v>
      </c>
      <c r="I101" s="18" t="s">
        <v>2697</v>
      </c>
      <c r="J101" s="18" t="s">
        <v>2631</v>
      </c>
      <c r="K101" s="124" t="s">
        <v>8242</v>
      </c>
    </row>
    <row r="102" spans="1:11" x14ac:dyDescent="0.25">
      <c r="A102" s="20" t="s">
        <v>8426</v>
      </c>
      <c r="B102" s="91" t="s">
        <v>238</v>
      </c>
      <c r="C102" s="91" t="s">
        <v>2639</v>
      </c>
      <c r="D102" s="91" t="s">
        <v>2842</v>
      </c>
      <c r="E102" s="21">
        <v>44071</v>
      </c>
      <c r="F102" s="6" t="s">
        <v>520</v>
      </c>
      <c r="G102" s="18" t="s">
        <v>538</v>
      </c>
      <c r="H102" s="24" t="s">
        <v>2631</v>
      </c>
      <c r="I102" s="18" t="s">
        <v>2641</v>
      </c>
      <c r="J102" s="18" t="s">
        <v>2631</v>
      </c>
      <c r="K102" s="124" t="s">
        <v>8242</v>
      </c>
    </row>
    <row r="103" spans="1:11" x14ac:dyDescent="0.25">
      <c r="A103" s="20" t="s">
        <v>8427</v>
      </c>
      <c r="B103" s="91" t="s">
        <v>186</v>
      </c>
      <c r="C103" s="91" t="s">
        <v>2649</v>
      </c>
      <c r="D103" s="91" t="s">
        <v>2780</v>
      </c>
      <c r="E103" s="21">
        <v>44071</v>
      </c>
      <c r="F103" s="6" t="s">
        <v>520</v>
      </c>
      <c r="G103" s="18" t="s">
        <v>538</v>
      </c>
      <c r="H103" s="24" t="s">
        <v>2631</v>
      </c>
      <c r="I103" s="18" t="s">
        <v>2650</v>
      </c>
      <c r="J103" s="18" t="s">
        <v>2631</v>
      </c>
      <c r="K103" s="124" t="s">
        <v>8242</v>
      </c>
    </row>
    <row r="104" spans="1:11" x14ac:dyDescent="0.25">
      <c r="A104" s="20" t="s">
        <v>8428</v>
      </c>
      <c r="B104" s="91" t="s">
        <v>943</v>
      </c>
      <c r="C104" s="91" t="s">
        <v>2664</v>
      </c>
      <c r="D104" s="91" t="s">
        <v>7369</v>
      </c>
      <c r="E104" s="21">
        <v>44071</v>
      </c>
      <c r="F104" s="6" t="s">
        <v>520</v>
      </c>
      <c r="G104" s="18" t="s">
        <v>538</v>
      </c>
      <c r="H104" s="24" t="s">
        <v>2631</v>
      </c>
      <c r="I104" s="18" t="s">
        <v>2666</v>
      </c>
      <c r="J104" s="18" t="s">
        <v>2631</v>
      </c>
      <c r="K104" s="124" t="s">
        <v>8242</v>
      </c>
    </row>
    <row r="105" spans="1:11" x14ac:dyDescent="0.25">
      <c r="A105" s="20" t="s">
        <v>8429</v>
      </c>
      <c r="B105" s="91" t="s">
        <v>246</v>
      </c>
      <c r="C105" s="91" t="s">
        <v>117</v>
      </c>
      <c r="D105" s="91" t="s">
        <v>2853</v>
      </c>
      <c r="E105" s="21">
        <v>44071</v>
      </c>
      <c r="F105" s="6" t="s">
        <v>520</v>
      </c>
      <c r="G105" s="18" t="s">
        <v>538</v>
      </c>
      <c r="H105" s="24" t="s">
        <v>2631</v>
      </c>
      <c r="I105" s="18" t="s">
        <v>2697</v>
      </c>
      <c r="J105" s="18" t="s">
        <v>2631</v>
      </c>
      <c r="K105" s="124" t="s">
        <v>8242</v>
      </c>
    </row>
    <row r="106" spans="1:11" x14ac:dyDescent="0.25">
      <c r="A106" s="20" t="s">
        <v>8430</v>
      </c>
      <c r="B106" s="18" t="s">
        <v>251</v>
      </c>
      <c r="C106" s="18" t="s">
        <v>229</v>
      </c>
      <c r="D106" s="18" t="s">
        <v>2858</v>
      </c>
      <c r="E106" s="21">
        <v>44071</v>
      </c>
      <c r="F106" s="80" t="s">
        <v>520</v>
      </c>
      <c r="G106" s="18" t="s">
        <v>538</v>
      </c>
      <c r="H106" s="24" t="s">
        <v>2631</v>
      </c>
      <c r="I106" s="18" t="s">
        <v>2632</v>
      </c>
      <c r="J106" s="18" t="s">
        <v>2631</v>
      </c>
      <c r="K106" s="124" t="s">
        <v>8242</v>
      </c>
    </row>
    <row r="107" spans="1:11" x14ac:dyDescent="0.25">
      <c r="A107" s="20" t="s">
        <v>8431</v>
      </c>
      <c r="B107" s="18" t="s">
        <v>280</v>
      </c>
      <c r="C107" s="18" t="s">
        <v>2636</v>
      </c>
      <c r="D107" s="18" t="s">
        <v>2893</v>
      </c>
      <c r="E107" s="21">
        <v>44071</v>
      </c>
      <c r="F107" s="80" t="s">
        <v>520</v>
      </c>
      <c r="G107" s="18" t="s">
        <v>538</v>
      </c>
      <c r="H107" s="24" t="s">
        <v>2631</v>
      </c>
      <c r="I107" s="18" t="s">
        <v>2638</v>
      </c>
      <c r="J107" s="18" t="s">
        <v>2631</v>
      </c>
      <c r="K107" s="124" t="s">
        <v>8242</v>
      </c>
    </row>
    <row r="108" spans="1:11" x14ac:dyDescent="0.25">
      <c r="A108" s="20" t="s">
        <v>8432</v>
      </c>
      <c r="B108" s="18" t="s">
        <v>284</v>
      </c>
      <c r="C108" s="18" t="s">
        <v>2676</v>
      </c>
      <c r="D108" s="18" t="s">
        <v>2895</v>
      </c>
      <c r="E108" s="21">
        <v>44071</v>
      </c>
      <c r="F108" s="80" t="s">
        <v>520</v>
      </c>
      <c r="G108" s="18" t="s">
        <v>538</v>
      </c>
      <c r="H108" s="24" t="s">
        <v>2631</v>
      </c>
      <c r="I108" s="18" t="s">
        <v>2678</v>
      </c>
      <c r="J108" s="18" t="s">
        <v>2631</v>
      </c>
      <c r="K108" s="124" t="s">
        <v>8242</v>
      </c>
    </row>
    <row r="109" spans="1:11" x14ac:dyDescent="0.25">
      <c r="A109" s="20" t="s">
        <v>8433</v>
      </c>
      <c r="B109" s="18" t="s">
        <v>92</v>
      </c>
      <c r="C109" s="18" t="s">
        <v>2659</v>
      </c>
      <c r="D109" s="18" t="s">
        <v>2707</v>
      </c>
      <c r="E109" s="21">
        <v>44071</v>
      </c>
      <c r="F109" s="80" t="s">
        <v>520</v>
      </c>
      <c r="G109" s="18" t="s">
        <v>538</v>
      </c>
      <c r="H109" s="24" t="s">
        <v>2631</v>
      </c>
      <c r="I109" s="18" t="s">
        <v>2661</v>
      </c>
      <c r="J109" s="18" t="s">
        <v>2631</v>
      </c>
      <c r="K109" s="124" t="s">
        <v>8242</v>
      </c>
    </row>
    <row r="110" spans="1:11" x14ac:dyDescent="0.25">
      <c r="A110" s="20" t="s">
        <v>8434</v>
      </c>
      <c r="B110" s="18" t="s">
        <v>188</v>
      </c>
      <c r="C110" s="18" t="s">
        <v>2645</v>
      </c>
      <c r="D110" s="18" t="s">
        <v>2781</v>
      </c>
      <c r="E110" s="21">
        <v>44071</v>
      </c>
      <c r="F110" s="80" t="s">
        <v>520</v>
      </c>
      <c r="G110" s="18" t="s">
        <v>538</v>
      </c>
      <c r="H110" s="24" t="s">
        <v>2631</v>
      </c>
      <c r="I110" s="18" t="s">
        <v>2647</v>
      </c>
      <c r="J110" s="18" t="s">
        <v>2631</v>
      </c>
      <c r="K110" s="124" t="s">
        <v>8242</v>
      </c>
    </row>
    <row r="111" spans="1:11" x14ac:dyDescent="0.25">
      <c r="A111" s="20" t="s">
        <v>8435</v>
      </c>
      <c r="B111" s="18" t="s">
        <v>1135</v>
      </c>
      <c r="C111" s="18" t="s">
        <v>2693</v>
      </c>
      <c r="D111" s="18" t="s">
        <v>7384</v>
      </c>
      <c r="E111" s="21">
        <v>44071</v>
      </c>
      <c r="F111" s="80" t="s">
        <v>520</v>
      </c>
      <c r="G111" s="18" t="s">
        <v>538</v>
      </c>
      <c r="H111" s="24" t="s">
        <v>2631</v>
      </c>
      <c r="I111" s="18" t="s">
        <v>2695</v>
      </c>
      <c r="J111" s="18" t="s">
        <v>2631</v>
      </c>
      <c r="K111" s="124" t="s">
        <v>8242</v>
      </c>
    </row>
    <row r="112" spans="1:11" x14ac:dyDescent="0.25">
      <c r="A112" s="20" t="s">
        <v>8436</v>
      </c>
      <c r="B112" s="18" t="s">
        <v>1267</v>
      </c>
      <c r="C112" s="18" t="s">
        <v>2672</v>
      </c>
      <c r="D112" s="18" t="s">
        <v>7382</v>
      </c>
      <c r="E112" s="21">
        <v>44071</v>
      </c>
      <c r="F112" s="80" t="s">
        <v>520</v>
      </c>
      <c r="G112" s="18" t="s">
        <v>538</v>
      </c>
      <c r="H112" s="24" t="s">
        <v>2631</v>
      </c>
      <c r="I112" s="18" t="s">
        <v>2644</v>
      </c>
      <c r="J112" s="18" t="s">
        <v>2631</v>
      </c>
      <c r="K112" s="124" t="s">
        <v>8242</v>
      </c>
    </row>
    <row r="113" spans="1:11" x14ac:dyDescent="0.25">
      <c r="A113" s="20" t="s">
        <v>8437</v>
      </c>
      <c r="B113" s="18" t="s">
        <v>288</v>
      </c>
      <c r="C113" s="18" t="s">
        <v>2669</v>
      </c>
      <c r="D113" s="18" t="s">
        <v>2898</v>
      </c>
      <c r="E113" s="21">
        <v>44071</v>
      </c>
      <c r="F113" s="80" t="s">
        <v>520</v>
      </c>
      <c r="G113" s="18" t="s">
        <v>538</v>
      </c>
      <c r="H113" s="24" t="s">
        <v>2631</v>
      </c>
      <c r="I113" s="18" t="s">
        <v>2670</v>
      </c>
      <c r="J113" s="18" t="s">
        <v>2631</v>
      </c>
      <c r="K113" s="124" t="s">
        <v>8242</v>
      </c>
    </row>
    <row r="114" spans="1:11" x14ac:dyDescent="0.25">
      <c r="A114" s="20" t="s">
        <v>8438</v>
      </c>
      <c r="B114" s="18" t="s">
        <v>181</v>
      </c>
      <c r="C114" s="18" t="s">
        <v>2636</v>
      </c>
      <c r="D114" s="18" t="s">
        <v>2777</v>
      </c>
      <c r="E114" s="21">
        <v>44071</v>
      </c>
      <c r="F114" s="80" t="s">
        <v>520</v>
      </c>
      <c r="G114" s="18" t="s">
        <v>538</v>
      </c>
      <c r="H114" s="24" t="s">
        <v>2631</v>
      </c>
      <c r="I114" s="18" t="s">
        <v>2638</v>
      </c>
      <c r="J114" s="18" t="s">
        <v>2631</v>
      </c>
      <c r="K114" s="124" t="s">
        <v>8242</v>
      </c>
    </row>
    <row r="115" spans="1:11" x14ac:dyDescent="0.25">
      <c r="A115" s="20" t="s">
        <v>8439</v>
      </c>
      <c r="B115" s="18" t="s">
        <v>109</v>
      </c>
      <c r="C115" s="18" t="s">
        <v>2723</v>
      </c>
      <c r="D115" s="18" t="s">
        <v>2724</v>
      </c>
      <c r="E115" s="21">
        <v>44071</v>
      </c>
      <c r="F115" s="80" t="s">
        <v>520</v>
      </c>
      <c r="G115" s="18" t="s">
        <v>538</v>
      </c>
      <c r="H115" s="24" t="s">
        <v>2631</v>
      </c>
      <c r="I115" s="18" t="s">
        <v>2666</v>
      </c>
      <c r="J115" s="18" t="s">
        <v>2631</v>
      </c>
      <c r="K115" s="124" t="s">
        <v>8242</v>
      </c>
    </row>
    <row r="116" spans="1:11" x14ac:dyDescent="0.25">
      <c r="A116" s="20" t="s">
        <v>8440</v>
      </c>
      <c r="B116" s="18" t="s">
        <v>2587</v>
      </c>
      <c r="C116" s="18" t="s">
        <v>2649</v>
      </c>
      <c r="D116" s="18" t="s">
        <v>7391</v>
      </c>
      <c r="E116" s="21">
        <v>44071</v>
      </c>
      <c r="F116" s="80" t="s">
        <v>520</v>
      </c>
      <c r="G116" s="18" t="s">
        <v>538</v>
      </c>
      <c r="H116" s="24" t="s">
        <v>2631</v>
      </c>
      <c r="I116" s="18" t="s">
        <v>2650</v>
      </c>
      <c r="J116" s="18" t="s">
        <v>2631</v>
      </c>
      <c r="K116" s="124" t="s">
        <v>8242</v>
      </c>
    </row>
    <row r="117" spans="1:11" x14ac:dyDescent="0.25">
      <c r="A117" s="20" t="s">
        <v>8441</v>
      </c>
      <c r="B117" s="18" t="s">
        <v>293</v>
      </c>
      <c r="C117" s="18" t="s">
        <v>2669</v>
      </c>
      <c r="D117" s="18" t="s">
        <v>2901</v>
      </c>
      <c r="E117" s="21">
        <v>44071</v>
      </c>
      <c r="F117" s="80" t="s">
        <v>520</v>
      </c>
      <c r="G117" s="18" t="s">
        <v>538</v>
      </c>
      <c r="H117" s="24" t="s">
        <v>2631</v>
      </c>
      <c r="I117" s="18" t="s">
        <v>2670</v>
      </c>
      <c r="J117" s="18" t="s">
        <v>2631</v>
      </c>
      <c r="K117" s="124" t="s">
        <v>8242</v>
      </c>
    </row>
    <row r="118" spans="1:11" x14ac:dyDescent="0.25">
      <c r="A118" s="20" t="s">
        <v>8442</v>
      </c>
      <c r="B118" s="18" t="s">
        <v>256</v>
      </c>
      <c r="C118" s="18" t="s">
        <v>2863</v>
      </c>
      <c r="D118" s="18" t="s">
        <v>2864</v>
      </c>
      <c r="E118" s="21">
        <v>44071</v>
      </c>
      <c r="F118" s="80" t="s">
        <v>520</v>
      </c>
      <c r="G118" s="18" t="s">
        <v>538</v>
      </c>
      <c r="H118" s="24" t="s">
        <v>2631</v>
      </c>
      <c r="I118" s="18" t="s">
        <v>2829</v>
      </c>
      <c r="J118" s="18" t="s">
        <v>2631</v>
      </c>
      <c r="K118" s="124" t="s">
        <v>8242</v>
      </c>
    </row>
    <row r="119" spans="1:11" x14ac:dyDescent="0.25">
      <c r="A119" s="20" t="s">
        <v>8443</v>
      </c>
      <c r="B119" s="18" t="s">
        <v>7432</v>
      </c>
      <c r="C119" s="18" t="s">
        <v>2715</v>
      </c>
      <c r="D119" s="18" t="s">
        <v>7551</v>
      </c>
      <c r="E119" s="21">
        <v>44071</v>
      </c>
      <c r="F119" s="80" t="s">
        <v>521</v>
      </c>
      <c r="G119" s="18" t="s">
        <v>554</v>
      </c>
      <c r="H119" s="24" t="s">
        <v>2631</v>
      </c>
      <c r="I119" s="18" t="s">
        <v>2641</v>
      </c>
      <c r="J119" s="18" t="s">
        <v>2631</v>
      </c>
      <c r="K119" s="124" t="s">
        <v>8242</v>
      </c>
    </row>
    <row r="120" spans="1:11" x14ac:dyDescent="0.25">
      <c r="A120" s="20" t="s">
        <v>8443</v>
      </c>
      <c r="B120" s="18" t="s">
        <v>7434</v>
      </c>
      <c r="C120" s="18" t="s">
        <v>2659</v>
      </c>
      <c r="D120" s="18" t="s">
        <v>7545</v>
      </c>
      <c r="E120" s="21">
        <v>44071</v>
      </c>
      <c r="F120" s="80" t="s">
        <v>521</v>
      </c>
      <c r="G120" s="18" t="s">
        <v>554</v>
      </c>
      <c r="H120" s="24" t="s">
        <v>2631</v>
      </c>
      <c r="I120" s="18" t="s">
        <v>2661</v>
      </c>
      <c r="J120" s="18" t="s">
        <v>2631</v>
      </c>
      <c r="K120" s="124" t="s">
        <v>8242</v>
      </c>
    </row>
    <row r="121" spans="1:11" x14ac:dyDescent="0.25">
      <c r="A121" s="20" t="s">
        <v>8444</v>
      </c>
      <c r="B121" s="18" t="s">
        <v>7419</v>
      </c>
      <c r="C121" s="18" t="s">
        <v>2734</v>
      </c>
      <c r="D121" s="18" t="s">
        <v>7552</v>
      </c>
      <c r="E121" s="21">
        <v>44071</v>
      </c>
      <c r="F121" s="80" t="s">
        <v>521</v>
      </c>
      <c r="G121" s="18" t="s">
        <v>554</v>
      </c>
      <c r="H121" s="24" t="s">
        <v>2631</v>
      </c>
      <c r="I121" s="18" t="s">
        <v>2736</v>
      </c>
      <c r="J121" s="18" t="s">
        <v>2631</v>
      </c>
      <c r="K121" s="124" t="s">
        <v>8242</v>
      </c>
    </row>
    <row r="122" spans="1:11" x14ac:dyDescent="0.25">
      <c r="A122" s="20" t="s">
        <v>8445</v>
      </c>
      <c r="B122" s="18" t="s">
        <v>7416</v>
      </c>
      <c r="C122" s="18" t="s">
        <v>2629</v>
      </c>
      <c r="D122" s="18" t="s">
        <v>7553</v>
      </c>
      <c r="E122" s="21">
        <v>44071</v>
      </c>
      <c r="F122" s="80" t="s">
        <v>521</v>
      </c>
      <c r="G122" s="18" t="s">
        <v>554</v>
      </c>
      <c r="H122" s="24" t="s">
        <v>2631</v>
      </c>
      <c r="I122" s="18" t="s">
        <v>2632</v>
      </c>
      <c r="J122" s="18" t="s">
        <v>2631</v>
      </c>
      <c r="K122" s="124" t="s">
        <v>8242</v>
      </c>
    </row>
    <row r="123" spans="1:11" x14ac:dyDescent="0.25">
      <c r="A123" s="20" t="s">
        <v>8446</v>
      </c>
      <c r="B123" s="18" t="s">
        <v>7417</v>
      </c>
      <c r="C123" s="18" t="s">
        <v>2629</v>
      </c>
      <c r="D123" s="18" t="s">
        <v>7550</v>
      </c>
      <c r="E123" s="21">
        <v>44071</v>
      </c>
      <c r="F123" s="80" t="s">
        <v>521</v>
      </c>
      <c r="G123" s="18" t="s">
        <v>554</v>
      </c>
      <c r="H123" s="24" t="s">
        <v>2631</v>
      </c>
      <c r="I123" s="18" t="s">
        <v>2632</v>
      </c>
      <c r="J123" s="18" t="s">
        <v>2631</v>
      </c>
      <c r="K123" s="124" t="s">
        <v>8242</v>
      </c>
    </row>
    <row r="124" spans="1:11" x14ac:dyDescent="0.25">
      <c r="A124" s="20" t="s">
        <v>8447</v>
      </c>
      <c r="B124" s="18" t="s">
        <v>7429</v>
      </c>
      <c r="C124" s="18" t="s">
        <v>2715</v>
      </c>
      <c r="D124" s="18" t="s">
        <v>7554</v>
      </c>
      <c r="E124" s="21">
        <v>44071</v>
      </c>
      <c r="F124" s="80" t="s">
        <v>521</v>
      </c>
      <c r="G124" s="18" t="s">
        <v>554</v>
      </c>
      <c r="H124" s="24" t="s">
        <v>2631</v>
      </c>
      <c r="I124" s="18" t="s">
        <v>2641</v>
      </c>
      <c r="J124" s="18" t="s">
        <v>2631</v>
      </c>
      <c r="K124" s="124" t="s">
        <v>8242</v>
      </c>
    </row>
    <row r="125" spans="1:11" x14ac:dyDescent="0.25">
      <c r="A125" s="20" t="s">
        <v>8448</v>
      </c>
      <c r="B125" s="18" t="s">
        <v>7415</v>
      </c>
      <c r="C125" s="18" t="s">
        <v>2629</v>
      </c>
      <c r="D125" s="18" t="s">
        <v>7547</v>
      </c>
      <c r="E125" s="21">
        <v>44071</v>
      </c>
      <c r="F125" s="80" t="s">
        <v>521</v>
      </c>
      <c r="G125" s="18" t="s">
        <v>554</v>
      </c>
      <c r="H125" s="24" t="s">
        <v>2631</v>
      </c>
      <c r="I125" s="18" t="s">
        <v>2632</v>
      </c>
      <c r="J125" s="18" t="s">
        <v>2631</v>
      </c>
      <c r="K125" s="124" t="s">
        <v>8242</v>
      </c>
    </row>
    <row r="126" spans="1:11" x14ac:dyDescent="0.25">
      <c r="A126" s="20" t="s">
        <v>8449</v>
      </c>
      <c r="B126" s="18" t="s">
        <v>7414</v>
      </c>
      <c r="C126" s="18" t="s">
        <v>2629</v>
      </c>
      <c r="D126" s="18" t="s">
        <v>7549</v>
      </c>
      <c r="E126" s="21">
        <v>44071</v>
      </c>
      <c r="F126" s="80" t="s">
        <v>521</v>
      </c>
      <c r="G126" s="18" t="s">
        <v>554</v>
      </c>
      <c r="H126" s="24" t="s">
        <v>2631</v>
      </c>
      <c r="I126" s="18" t="s">
        <v>2632</v>
      </c>
      <c r="J126" s="18" t="s">
        <v>2631</v>
      </c>
      <c r="K126" s="124" t="s">
        <v>8242</v>
      </c>
    </row>
    <row r="127" spans="1:11" x14ac:dyDescent="0.25">
      <c r="A127" s="20" t="s">
        <v>8450</v>
      </c>
      <c r="B127" s="18" t="s">
        <v>7433</v>
      </c>
      <c r="C127" s="18" t="s">
        <v>2659</v>
      </c>
      <c r="D127" s="18" t="s">
        <v>7546</v>
      </c>
      <c r="E127" s="21">
        <v>44071</v>
      </c>
      <c r="F127" s="80" t="s">
        <v>521</v>
      </c>
      <c r="G127" s="18" t="s">
        <v>554</v>
      </c>
      <c r="H127" s="24" t="s">
        <v>2631</v>
      </c>
      <c r="I127" s="18" t="s">
        <v>2661</v>
      </c>
      <c r="J127" s="18" t="s">
        <v>2631</v>
      </c>
      <c r="K127" s="124" t="s">
        <v>8242</v>
      </c>
    </row>
    <row r="128" spans="1:11" x14ac:dyDescent="0.25">
      <c r="A128" s="20" t="s">
        <v>8451</v>
      </c>
      <c r="B128" s="18" t="s">
        <v>7435</v>
      </c>
      <c r="C128" s="18" t="s">
        <v>2659</v>
      </c>
      <c r="D128" s="18" t="s">
        <v>7548</v>
      </c>
      <c r="E128" s="21">
        <v>44071</v>
      </c>
      <c r="F128" s="80" t="s">
        <v>521</v>
      </c>
      <c r="G128" s="18" t="s">
        <v>554</v>
      </c>
      <c r="H128" s="24" t="s">
        <v>2631</v>
      </c>
      <c r="I128" s="18" t="s">
        <v>2661</v>
      </c>
      <c r="J128" s="18" t="s">
        <v>2631</v>
      </c>
      <c r="K128" s="124" t="s">
        <v>8242</v>
      </c>
    </row>
    <row r="129" spans="1:11" x14ac:dyDescent="0.25">
      <c r="A129" s="20" t="s">
        <v>8452</v>
      </c>
      <c r="B129" s="18" t="s">
        <v>7420</v>
      </c>
      <c r="C129" s="18" t="s">
        <v>2734</v>
      </c>
      <c r="D129" s="18" t="s">
        <v>7555</v>
      </c>
      <c r="E129" s="21">
        <v>44071</v>
      </c>
      <c r="F129" s="80" t="s">
        <v>521</v>
      </c>
      <c r="G129" s="18" t="s">
        <v>554</v>
      </c>
      <c r="H129" s="24" t="s">
        <v>2631</v>
      </c>
      <c r="I129" s="18" t="s">
        <v>2736</v>
      </c>
      <c r="J129" s="18" t="s">
        <v>2631</v>
      </c>
      <c r="K129" s="124" t="s">
        <v>8242</v>
      </c>
    </row>
    <row r="130" spans="1:11" x14ac:dyDescent="0.25">
      <c r="A130" s="20" t="s">
        <v>8453</v>
      </c>
      <c r="B130" s="18" t="s">
        <v>7418</v>
      </c>
      <c r="C130" s="18" t="s">
        <v>2734</v>
      </c>
      <c r="D130" s="18" t="s">
        <v>7558</v>
      </c>
      <c r="E130" s="21">
        <v>44071</v>
      </c>
      <c r="F130" s="80" t="s">
        <v>521</v>
      </c>
      <c r="G130" s="18" t="s">
        <v>554</v>
      </c>
      <c r="H130" s="24" t="s">
        <v>2631</v>
      </c>
      <c r="I130" s="18" t="s">
        <v>2736</v>
      </c>
      <c r="J130" s="18" t="s">
        <v>2631</v>
      </c>
      <c r="K130" s="124" t="s">
        <v>8242</v>
      </c>
    </row>
    <row r="131" spans="1:11" x14ac:dyDescent="0.25">
      <c r="A131" s="20" t="s">
        <v>8454</v>
      </c>
      <c r="B131" s="18" t="s">
        <v>7430</v>
      </c>
      <c r="C131" s="18" t="s">
        <v>2715</v>
      </c>
      <c r="D131" s="18" t="s">
        <v>7559</v>
      </c>
      <c r="E131" s="21">
        <v>44071</v>
      </c>
      <c r="F131" s="80" t="s">
        <v>521</v>
      </c>
      <c r="G131" s="18" t="s">
        <v>554</v>
      </c>
      <c r="H131" s="24" t="s">
        <v>2631</v>
      </c>
      <c r="I131" s="18" t="s">
        <v>2641</v>
      </c>
      <c r="J131" s="18" t="s">
        <v>2631</v>
      </c>
      <c r="K131" s="124" t="s">
        <v>8242</v>
      </c>
    </row>
    <row r="132" spans="1:11" x14ac:dyDescent="0.25">
      <c r="A132" s="13" t="s">
        <v>8455</v>
      </c>
      <c r="B132" s="18" t="s">
        <v>7431</v>
      </c>
      <c r="C132" s="18" t="s">
        <v>2715</v>
      </c>
      <c r="D132" s="18" t="s">
        <v>7560</v>
      </c>
      <c r="E132" s="21">
        <v>44071</v>
      </c>
      <c r="F132" s="80" t="s">
        <v>521</v>
      </c>
      <c r="G132" s="18" t="s">
        <v>554</v>
      </c>
      <c r="H132" s="24" t="s">
        <v>2631</v>
      </c>
      <c r="I132" s="18" t="s">
        <v>2641</v>
      </c>
      <c r="J132" s="18" t="s">
        <v>2631</v>
      </c>
      <c r="K132" s="124" t="s">
        <v>8242</v>
      </c>
    </row>
    <row r="133" spans="1:11" x14ac:dyDescent="0.25">
      <c r="A133" s="13" t="s">
        <v>8456</v>
      </c>
      <c r="B133" s="18" t="s">
        <v>7424</v>
      </c>
      <c r="C133" s="18" t="s">
        <v>2642</v>
      </c>
      <c r="D133" s="18" t="s">
        <v>7557</v>
      </c>
      <c r="E133" s="21">
        <v>44071</v>
      </c>
      <c r="F133" s="80" t="s">
        <v>521</v>
      </c>
      <c r="G133" s="18" t="s">
        <v>554</v>
      </c>
      <c r="H133" s="24" t="s">
        <v>2631</v>
      </c>
      <c r="I133" s="18" t="s">
        <v>2644</v>
      </c>
      <c r="J133" s="18" t="s">
        <v>2631</v>
      </c>
      <c r="K133" s="124" t="s">
        <v>8242</v>
      </c>
    </row>
    <row r="134" spans="1:11" x14ac:dyDescent="0.25">
      <c r="A134" s="13" t="s">
        <v>8457</v>
      </c>
      <c r="B134" s="18" t="s">
        <v>7436</v>
      </c>
      <c r="C134" s="18" t="s">
        <v>283</v>
      </c>
      <c r="D134" s="18" t="s">
        <v>7562</v>
      </c>
      <c r="E134" s="21">
        <v>44071</v>
      </c>
      <c r="F134" s="80" t="s">
        <v>521</v>
      </c>
      <c r="G134" s="18" t="s">
        <v>554</v>
      </c>
      <c r="H134" s="24" t="s">
        <v>2631</v>
      </c>
      <c r="I134" s="18" t="s">
        <v>2697</v>
      </c>
      <c r="J134" s="18" t="s">
        <v>2631</v>
      </c>
      <c r="K134" s="124" t="s">
        <v>8242</v>
      </c>
    </row>
    <row r="135" spans="1:11" x14ac:dyDescent="0.25">
      <c r="A135" s="13" t="s">
        <v>8458</v>
      </c>
      <c r="B135" s="18" t="s">
        <v>7426</v>
      </c>
      <c r="C135" s="18" t="s">
        <v>2645</v>
      </c>
      <c r="D135" s="18" t="s">
        <v>7561</v>
      </c>
      <c r="E135" s="21">
        <v>44071</v>
      </c>
      <c r="F135" s="80" t="s">
        <v>521</v>
      </c>
      <c r="G135" s="18" t="s">
        <v>554</v>
      </c>
      <c r="H135" s="24" t="s">
        <v>2631</v>
      </c>
      <c r="I135" s="18" t="s">
        <v>2647</v>
      </c>
      <c r="J135" s="18" t="s">
        <v>2631</v>
      </c>
      <c r="K135" s="124" t="s">
        <v>8242</v>
      </c>
    </row>
    <row r="136" spans="1:11" x14ac:dyDescent="0.25">
      <c r="A136" s="13" t="s">
        <v>8459</v>
      </c>
      <c r="B136" s="18" t="s">
        <v>7421</v>
      </c>
      <c r="C136" s="18" t="s">
        <v>62</v>
      </c>
      <c r="D136" s="18" t="s">
        <v>7564</v>
      </c>
      <c r="E136" s="21">
        <v>44071</v>
      </c>
      <c r="F136" s="80" t="s">
        <v>521</v>
      </c>
      <c r="G136" s="18" t="s">
        <v>554</v>
      </c>
      <c r="H136" s="24" t="s">
        <v>2631</v>
      </c>
      <c r="I136" s="18" t="s">
        <v>2683</v>
      </c>
      <c r="J136" s="18" t="s">
        <v>2631</v>
      </c>
      <c r="K136" s="124" t="s">
        <v>8242</v>
      </c>
    </row>
    <row r="137" spans="1:11" x14ac:dyDescent="0.25">
      <c r="A137" s="91" t="s">
        <v>8462</v>
      </c>
      <c r="B137" s="18" t="s">
        <v>7410</v>
      </c>
      <c r="C137" s="18" t="s">
        <v>2649</v>
      </c>
      <c r="D137" s="18" t="s">
        <v>7572</v>
      </c>
      <c r="E137" s="21">
        <v>44071</v>
      </c>
      <c r="F137" s="80" t="s">
        <v>521</v>
      </c>
      <c r="G137" s="18" t="s">
        <v>554</v>
      </c>
      <c r="H137" s="24" t="s">
        <v>2631</v>
      </c>
      <c r="I137" s="18" t="s">
        <v>2650</v>
      </c>
      <c r="J137" s="18" t="s">
        <v>2631</v>
      </c>
      <c r="K137" s="124" t="s">
        <v>8242</v>
      </c>
    </row>
    <row r="138" spans="1:11" x14ac:dyDescent="0.25">
      <c r="A138" s="91" t="s">
        <v>8463</v>
      </c>
      <c r="B138" s="18" t="s">
        <v>7412</v>
      </c>
      <c r="C138" s="18" t="s">
        <v>2649</v>
      </c>
      <c r="D138" s="18" t="s">
        <v>7568</v>
      </c>
      <c r="E138" s="21">
        <v>44071</v>
      </c>
      <c r="F138" s="80" t="s">
        <v>521</v>
      </c>
      <c r="G138" s="18" t="s">
        <v>554</v>
      </c>
      <c r="H138" s="24" t="s">
        <v>2631</v>
      </c>
      <c r="I138" s="18" t="s">
        <v>2650</v>
      </c>
      <c r="J138" s="18" t="s">
        <v>2631</v>
      </c>
      <c r="K138" s="124" t="s">
        <v>8242</v>
      </c>
    </row>
    <row r="139" spans="1:11" x14ac:dyDescent="0.25">
      <c r="A139" s="91" t="s">
        <v>8464</v>
      </c>
      <c r="B139" s="18" t="s">
        <v>7428</v>
      </c>
      <c r="C139" s="18" t="s">
        <v>2645</v>
      </c>
      <c r="D139" s="18" t="s">
        <v>7566</v>
      </c>
      <c r="E139" s="21">
        <v>44071</v>
      </c>
      <c r="F139" s="80" t="s">
        <v>521</v>
      </c>
      <c r="G139" s="18" t="s">
        <v>554</v>
      </c>
      <c r="H139" s="24" t="s">
        <v>2631</v>
      </c>
      <c r="I139" s="18" t="s">
        <v>2647</v>
      </c>
      <c r="J139" s="18" t="s">
        <v>2631</v>
      </c>
      <c r="K139" s="124" t="s">
        <v>8242</v>
      </c>
    </row>
    <row r="140" spans="1:11" x14ac:dyDescent="0.25">
      <c r="A140" s="91" t="s">
        <v>8465</v>
      </c>
      <c r="B140" s="18" t="s">
        <v>7422</v>
      </c>
      <c r="C140" s="18" t="s">
        <v>62</v>
      </c>
      <c r="D140" s="18" t="s">
        <v>7570</v>
      </c>
      <c r="E140" s="21">
        <v>44071</v>
      </c>
      <c r="F140" s="80" t="s">
        <v>521</v>
      </c>
      <c r="G140" s="18" t="s">
        <v>554</v>
      </c>
      <c r="H140" s="24" t="s">
        <v>2631</v>
      </c>
      <c r="I140" s="18" t="s">
        <v>2683</v>
      </c>
      <c r="J140" s="18" t="s">
        <v>2631</v>
      </c>
      <c r="K140" s="124" t="s">
        <v>8242</v>
      </c>
    </row>
    <row r="141" spans="1:11" x14ac:dyDescent="0.25">
      <c r="A141" s="91" t="s">
        <v>8466</v>
      </c>
      <c r="B141" s="18" t="s">
        <v>7411</v>
      </c>
      <c r="C141" s="18" t="s">
        <v>2649</v>
      </c>
      <c r="D141" s="18" t="s">
        <v>7571</v>
      </c>
      <c r="E141" s="21">
        <v>44071</v>
      </c>
      <c r="F141" s="80" t="s">
        <v>521</v>
      </c>
      <c r="G141" s="18" t="s">
        <v>554</v>
      </c>
      <c r="H141" s="24" t="s">
        <v>2631</v>
      </c>
      <c r="I141" s="18" t="s">
        <v>2650</v>
      </c>
      <c r="J141" s="18" t="s">
        <v>2631</v>
      </c>
      <c r="K141" s="124" t="s">
        <v>8242</v>
      </c>
    </row>
    <row r="142" spans="1:11" x14ac:dyDescent="0.25">
      <c r="A142" s="91" t="s">
        <v>8467</v>
      </c>
      <c r="B142" s="18" t="s">
        <v>7478</v>
      </c>
      <c r="C142" s="18" t="s">
        <v>2669</v>
      </c>
      <c r="D142" s="18" t="s">
        <v>7573</v>
      </c>
      <c r="E142" s="21">
        <v>44071</v>
      </c>
      <c r="F142" s="80" t="s">
        <v>521</v>
      </c>
      <c r="G142" s="18" t="s">
        <v>554</v>
      </c>
      <c r="H142" s="24" t="s">
        <v>2631</v>
      </c>
      <c r="I142" s="18" t="s">
        <v>2670</v>
      </c>
      <c r="J142" s="18" t="s">
        <v>2631</v>
      </c>
      <c r="K142" s="124" t="s">
        <v>8242</v>
      </c>
    </row>
    <row r="143" spans="1:11" x14ac:dyDescent="0.25">
      <c r="A143" s="91" t="s">
        <v>8468</v>
      </c>
      <c r="B143" s="18" t="s">
        <v>7427</v>
      </c>
      <c r="C143" s="18" t="s">
        <v>2645</v>
      </c>
      <c r="D143" s="18" t="s">
        <v>7565</v>
      </c>
      <c r="E143" s="21">
        <v>44071</v>
      </c>
      <c r="F143" s="80" t="s">
        <v>521</v>
      </c>
      <c r="G143" s="18" t="s">
        <v>554</v>
      </c>
      <c r="H143" s="24" t="s">
        <v>2631</v>
      </c>
      <c r="I143" s="18" t="s">
        <v>2647</v>
      </c>
      <c r="J143" s="18" t="s">
        <v>2631</v>
      </c>
      <c r="K143" s="124" t="s">
        <v>8242</v>
      </c>
    </row>
    <row r="144" spans="1:11" x14ac:dyDescent="0.25">
      <c r="A144" s="91" t="s">
        <v>8469</v>
      </c>
      <c r="B144" s="18" t="s">
        <v>7438</v>
      </c>
      <c r="C144" s="18" t="s">
        <v>2669</v>
      </c>
      <c r="D144" s="18" t="s">
        <v>7574</v>
      </c>
      <c r="E144" s="21">
        <v>44071</v>
      </c>
      <c r="F144" s="80" t="s">
        <v>521</v>
      </c>
      <c r="G144" s="18" t="s">
        <v>554</v>
      </c>
      <c r="H144" s="24" t="s">
        <v>2631</v>
      </c>
      <c r="I144" s="18" t="s">
        <v>2670</v>
      </c>
      <c r="J144" s="18" t="s">
        <v>2631</v>
      </c>
      <c r="K144" s="124" t="s">
        <v>8242</v>
      </c>
    </row>
    <row r="145" spans="1:11" x14ac:dyDescent="0.25">
      <c r="A145" s="91" t="s">
        <v>8472</v>
      </c>
      <c r="B145" s="18" t="s">
        <v>5558</v>
      </c>
      <c r="C145" s="18" t="s">
        <v>2679</v>
      </c>
      <c r="D145" s="18" t="s">
        <v>7498</v>
      </c>
      <c r="E145" s="21">
        <v>44071</v>
      </c>
      <c r="F145" s="80" t="s">
        <v>521</v>
      </c>
      <c r="G145" s="18" t="s">
        <v>554</v>
      </c>
      <c r="H145" s="24" t="s">
        <v>2631</v>
      </c>
      <c r="I145" s="18" t="s">
        <v>545</v>
      </c>
      <c r="J145" s="18" t="s">
        <v>2631</v>
      </c>
      <c r="K145" s="124" t="s">
        <v>8242</v>
      </c>
    </row>
    <row r="146" spans="1:11" x14ac:dyDescent="0.25">
      <c r="A146" s="91" t="s">
        <v>8473</v>
      </c>
      <c r="B146" s="18" t="s">
        <v>6550</v>
      </c>
      <c r="C146" s="18" t="s">
        <v>2645</v>
      </c>
      <c r="D146" s="18" t="s">
        <v>7497</v>
      </c>
      <c r="E146" s="21">
        <v>44071</v>
      </c>
      <c r="F146" s="80" t="s">
        <v>521</v>
      </c>
      <c r="G146" s="18" t="s">
        <v>554</v>
      </c>
      <c r="H146" s="24" t="s">
        <v>2631</v>
      </c>
      <c r="I146" s="18" t="s">
        <v>2647</v>
      </c>
      <c r="J146" s="18" t="s">
        <v>2631</v>
      </c>
      <c r="K146" s="124" t="s">
        <v>8242</v>
      </c>
    </row>
    <row r="147" spans="1:11" x14ac:dyDescent="0.25">
      <c r="A147" s="91" t="s">
        <v>8474</v>
      </c>
      <c r="B147" s="18" t="s">
        <v>7423</v>
      </c>
      <c r="C147" s="18" t="s">
        <v>62</v>
      </c>
      <c r="D147" s="18" t="s">
        <v>7563</v>
      </c>
      <c r="E147" s="21">
        <v>44071</v>
      </c>
      <c r="F147" s="80" t="s">
        <v>521</v>
      </c>
      <c r="G147" s="18" t="s">
        <v>554</v>
      </c>
      <c r="H147" s="24" t="s">
        <v>2631</v>
      </c>
      <c r="I147" s="18" t="s">
        <v>2683</v>
      </c>
      <c r="J147" s="18" t="s">
        <v>2631</v>
      </c>
      <c r="K147" s="124" t="s">
        <v>8242</v>
      </c>
    </row>
    <row r="148" spans="1:11" x14ac:dyDescent="0.25">
      <c r="A148" s="91" t="s">
        <v>8475</v>
      </c>
      <c r="B148" s="18" t="s">
        <v>5029</v>
      </c>
      <c r="C148" s="18" t="s">
        <v>7362</v>
      </c>
      <c r="D148" s="18" t="s">
        <v>7363</v>
      </c>
      <c r="E148" s="21">
        <v>44071</v>
      </c>
      <c r="F148" s="80" t="s">
        <v>521</v>
      </c>
      <c r="G148" s="18" t="s">
        <v>554</v>
      </c>
      <c r="H148" s="24" t="s">
        <v>2631</v>
      </c>
      <c r="I148" s="18" t="s">
        <v>7336</v>
      </c>
      <c r="J148" s="18" t="s">
        <v>2631</v>
      </c>
      <c r="K148" s="124" t="s">
        <v>8242</v>
      </c>
    </row>
    <row r="149" spans="1:11" x14ac:dyDescent="0.25">
      <c r="A149" s="91" t="s">
        <v>8476</v>
      </c>
      <c r="B149" s="18" t="s">
        <v>5026</v>
      </c>
      <c r="C149" s="18" t="s">
        <v>7334</v>
      </c>
      <c r="D149" s="18" t="s">
        <v>7335</v>
      </c>
      <c r="E149" s="21">
        <v>44071</v>
      </c>
      <c r="F149" s="80" t="s">
        <v>521</v>
      </c>
      <c r="G149" s="18" t="s">
        <v>554</v>
      </c>
      <c r="H149" s="24" t="s">
        <v>2631</v>
      </c>
      <c r="I149" s="18" t="s">
        <v>7336</v>
      </c>
      <c r="J149" s="18" t="s">
        <v>2631</v>
      </c>
      <c r="K149" s="124" t="s">
        <v>8242</v>
      </c>
    </row>
    <row r="150" spans="1:11" x14ac:dyDescent="0.25">
      <c r="A150" s="91" t="s">
        <v>8477</v>
      </c>
      <c r="B150" s="18" t="s">
        <v>5559</v>
      </c>
      <c r="C150" s="18" t="s">
        <v>2679</v>
      </c>
      <c r="D150" s="18" t="s">
        <v>7453</v>
      </c>
      <c r="E150" s="21">
        <v>44071</v>
      </c>
      <c r="F150" s="80" t="s">
        <v>521</v>
      </c>
      <c r="G150" s="18" t="s">
        <v>554</v>
      </c>
      <c r="H150" s="24" t="s">
        <v>2631</v>
      </c>
      <c r="I150" s="18" t="s">
        <v>545</v>
      </c>
      <c r="J150" s="18" t="s">
        <v>2631</v>
      </c>
      <c r="K150" s="124" t="s">
        <v>8242</v>
      </c>
    </row>
    <row r="151" spans="1:11" x14ac:dyDescent="0.25">
      <c r="A151" s="91" t="s">
        <v>8482</v>
      </c>
      <c r="B151" s="18" t="s">
        <v>5560</v>
      </c>
      <c r="C151" s="18" t="s">
        <v>2679</v>
      </c>
      <c r="D151" s="18" t="s">
        <v>7458</v>
      </c>
      <c r="E151" s="21">
        <v>44071</v>
      </c>
      <c r="F151" s="80" t="s">
        <v>521</v>
      </c>
      <c r="G151" s="18" t="s">
        <v>554</v>
      </c>
      <c r="H151" s="24" t="s">
        <v>2631</v>
      </c>
      <c r="I151" s="18" t="s">
        <v>545</v>
      </c>
      <c r="J151" s="18" t="s">
        <v>2631</v>
      </c>
      <c r="K151" s="124" t="s">
        <v>8242</v>
      </c>
    </row>
    <row r="152" spans="1:11" x14ac:dyDescent="0.25">
      <c r="A152" s="91" t="s">
        <v>8483</v>
      </c>
      <c r="B152" s="18" t="s">
        <v>6942</v>
      </c>
      <c r="C152" s="18" t="s">
        <v>283</v>
      </c>
      <c r="D152" s="18" t="s">
        <v>7460</v>
      </c>
      <c r="E152" s="21">
        <v>44071</v>
      </c>
      <c r="F152" s="80" t="s">
        <v>521</v>
      </c>
      <c r="G152" s="18" t="s">
        <v>554</v>
      </c>
      <c r="H152" s="24" t="s">
        <v>2631</v>
      </c>
      <c r="I152" s="18" t="s">
        <v>2697</v>
      </c>
      <c r="J152" s="18" t="s">
        <v>2631</v>
      </c>
      <c r="K152" s="124" t="s">
        <v>8242</v>
      </c>
    </row>
    <row r="153" spans="1:11" x14ac:dyDescent="0.25">
      <c r="A153" s="91" t="s">
        <v>8484</v>
      </c>
      <c r="B153" s="18" t="s">
        <v>7311</v>
      </c>
      <c r="C153" s="18" t="s">
        <v>2669</v>
      </c>
      <c r="D153" s="18" t="s">
        <v>7461</v>
      </c>
      <c r="E153" s="21">
        <v>44071</v>
      </c>
      <c r="F153" s="80" t="s">
        <v>521</v>
      </c>
      <c r="G153" s="18" t="s">
        <v>554</v>
      </c>
      <c r="H153" s="24" t="s">
        <v>2631</v>
      </c>
      <c r="I153" s="18" t="s">
        <v>2670</v>
      </c>
      <c r="J153" s="18" t="s">
        <v>2631</v>
      </c>
      <c r="K153" s="124" t="s">
        <v>8242</v>
      </c>
    </row>
    <row r="154" spans="1:11" x14ac:dyDescent="0.25">
      <c r="A154" s="91" t="s">
        <v>8485</v>
      </c>
      <c r="B154" s="18" t="s">
        <v>5025</v>
      </c>
      <c r="C154" s="18" t="s">
        <v>7349</v>
      </c>
      <c r="D154" s="18" t="s">
        <v>7350</v>
      </c>
      <c r="E154" s="21">
        <v>44071</v>
      </c>
      <c r="F154" s="80" t="s">
        <v>521</v>
      </c>
      <c r="G154" s="18" t="s">
        <v>554</v>
      </c>
      <c r="H154" s="24" t="s">
        <v>2631</v>
      </c>
      <c r="I154" s="18" t="s">
        <v>7336</v>
      </c>
      <c r="J154" s="18" t="s">
        <v>2631</v>
      </c>
      <c r="K154" s="124" t="s">
        <v>8242</v>
      </c>
    </row>
    <row r="155" spans="1:11" x14ac:dyDescent="0.25">
      <c r="A155" s="91" t="s">
        <v>8486</v>
      </c>
      <c r="B155" s="18" t="s">
        <v>6197</v>
      </c>
      <c r="C155" s="18" t="s">
        <v>62</v>
      </c>
      <c r="D155" s="18" t="s">
        <v>7501</v>
      </c>
      <c r="E155" s="21">
        <v>44071</v>
      </c>
      <c r="F155" s="80" t="s">
        <v>521</v>
      </c>
      <c r="G155" s="18" t="s">
        <v>554</v>
      </c>
      <c r="H155" s="24" t="s">
        <v>2631</v>
      </c>
      <c r="I155" s="18" t="s">
        <v>2683</v>
      </c>
      <c r="J155" s="18" t="s">
        <v>2631</v>
      </c>
      <c r="K155" s="124" t="s">
        <v>8242</v>
      </c>
    </row>
    <row r="156" spans="1:11" x14ac:dyDescent="0.25">
      <c r="A156" s="91" t="s">
        <v>8487</v>
      </c>
      <c r="B156" s="18" t="s">
        <v>5030</v>
      </c>
      <c r="C156" s="18" t="s">
        <v>7347</v>
      </c>
      <c r="D156" s="18" t="s">
        <v>7348</v>
      </c>
      <c r="E156" s="21">
        <v>44071</v>
      </c>
      <c r="F156" s="80" t="s">
        <v>521</v>
      </c>
      <c r="G156" s="18" t="s">
        <v>554</v>
      </c>
      <c r="H156" s="24" t="s">
        <v>2631</v>
      </c>
      <c r="I156" s="18" t="s">
        <v>7336</v>
      </c>
      <c r="J156" s="18" t="s">
        <v>2631</v>
      </c>
      <c r="K156" s="124" t="s">
        <v>8242</v>
      </c>
    </row>
    <row r="157" spans="1:11" x14ac:dyDescent="0.25">
      <c r="A157" s="91" t="s">
        <v>8490</v>
      </c>
      <c r="B157" s="18" t="s">
        <v>569</v>
      </c>
      <c r="C157" s="18" t="s">
        <v>2848</v>
      </c>
      <c r="D157" s="18" t="s">
        <v>7343</v>
      </c>
      <c r="E157" s="21">
        <v>44071</v>
      </c>
      <c r="F157" s="80" t="s">
        <v>522</v>
      </c>
      <c r="G157" s="18" t="s">
        <v>554</v>
      </c>
      <c r="H157" s="24" t="s">
        <v>2631</v>
      </c>
      <c r="I157" s="18" t="s">
        <v>2635</v>
      </c>
      <c r="J157" s="18" t="s">
        <v>2631</v>
      </c>
      <c r="K157" s="124" t="s">
        <v>8242</v>
      </c>
    </row>
    <row r="158" spans="1:11" x14ac:dyDescent="0.25">
      <c r="A158" s="91" t="s">
        <v>8491</v>
      </c>
      <c r="B158" s="18" t="s">
        <v>5355</v>
      </c>
      <c r="C158" s="18" t="s">
        <v>2629</v>
      </c>
      <c r="D158" s="18" t="s">
        <v>7443</v>
      </c>
      <c r="E158" s="21">
        <v>44071</v>
      </c>
      <c r="F158" s="80" t="s">
        <v>522</v>
      </c>
      <c r="G158" s="18" t="s">
        <v>554</v>
      </c>
      <c r="H158" s="24" t="s">
        <v>2631</v>
      </c>
      <c r="I158" s="18" t="s">
        <v>2632</v>
      </c>
      <c r="J158" s="18" t="s">
        <v>2631</v>
      </c>
      <c r="K158" s="124" t="s">
        <v>8242</v>
      </c>
    </row>
    <row r="159" spans="1:11" x14ac:dyDescent="0.25">
      <c r="A159" s="91" t="s">
        <v>8492</v>
      </c>
      <c r="B159" s="18" t="s">
        <v>568</v>
      </c>
      <c r="C159" s="18" t="s">
        <v>2800</v>
      </c>
      <c r="D159" s="18" t="s">
        <v>7366</v>
      </c>
      <c r="E159" s="21">
        <v>44071</v>
      </c>
      <c r="F159" s="80" t="s">
        <v>522</v>
      </c>
      <c r="G159" s="18" t="s">
        <v>554</v>
      </c>
      <c r="H159" s="24" t="s">
        <v>2631</v>
      </c>
      <c r="I159" s="18" t="s">
        <v>2635</v>
      </c>
      <c r="J159" s="18" t="s">
        <v>2631</v>
      </c>
      <c r="K159" s="124" t="s">
        <v>8242</v>
      </c>
    </row>
    <row r="160" spans="1:11" x14ac:dyDescent="0.25">
      <c r="A160" s="91" t="s">
        <v>8493</v>
      </c>
      <c r="B160" s="18" t="s">
        <v>1144</v>
      </c>
      <c r="C160" s="18" t="s">
        <v>2861</v>
      </c>
      <c r="D160" s="18" t="s">
        <v>7346</v>
      </c>
      <c r="E160" s="21">
        <v>44071</v>
      </c>
      <c r="F160" s="80" t="s">
        <v>522</v>
      </c>
      <c r="G160" s="18" t="s">
        <v>554</v>
      </c>
      <c r="H160" s="24" t="s">
        <v>2631</v>
      </c>
      <c r="I160" s="18" t="s">
        <v>2695</v>
      </c>
      <c r="J160" s="18" t="s">
        <v>2631</v>
      </c>
      <c r="K160" s="124" t="s">
        <v>8242</v>
      </c>
    </row>
    <row r="161" spans="1:11" x14ac:dyDescent="0.25">
      <c r="A161" s="91" t="s">
        <v>8494</v>
      </c>
      <c r="B161" s="18" t="s">
        <v>206</v>
      </c>
      <c r="C161" s="18" t="s">
        <v>2791</v>
      </c>
      <c r="D161" s="18" t="s">
        <v>2792</v>
      </c>
      <c r="E161" s="21">
        <v>44071</v>
      </c>
      <c r="F161" s="80" t="s">
        <v>522</v>
      </c>
      <c r="G161" s="18" t="s">
        <v>554</v>
      </c>
      <c r="H161" s="24" t="s">
        <v>2631</v>
      </c>
      <c r="I161" s="18" t="s">
        <v>2793</v>
      </c>
      <c r="J161" s="18" t="s">
        <v>2631</v>
      </c>
      <c r="K161" s="124" t="s">
        <v>8242</v>
      </c>
    </row>
    <row r="162" spans="1:11" x14ac:dyDescent="0.25">
      <c r="A162" s="91" t="s">
        <v>8495</v>
      </c>
      <c r="B162" s="18" t="s">
        <v>5443</v>
      </c>
      <c r="C162" s="18" t="s">
        <v>2734</v>
      </c>
      <c r="D162" s="18" t="s">
        <v>7496</v>
      </c>
      <c r="E162" s="21">
        <v>44071</v>
      </c>
      <c r="F162" s="80" t="s">
        <v>522</v>
      </c>
      <c r="G162" s="18" t="s">
        <v>554</v>
      </c>
      <c r="H162" s="24" t="s">
        <v>2631</v>
      </c>
      <c r="I162" s="18" t="s">
        <v>2736</v>
      </c>
      <c r="J162" s="18" t="s">
        <v>2631</v>
      </c>
      <c r="K162" s="124" t="s">
        <v>8242</v>
      </c>
    </row>
    <row r="163" spans="1:11" x14ac:dyDescent="0.25">
      <c r="A163" s="91" t="s">
        <v>8496</v>
      </c>
      <c r="B163" s="18" t="s">
        <v>6646</v>
      </c>
      <c r="C163" s="18" t="s">
        <v>2639</v>
      </c>
      <c r="D163" s="18" t="s">
        <v>7494</v>
      </c>
      <c r="E163" s="21">
        <v>44071</v>
      </c>
      <c r="F163" s="80" t="s">
        <v>522</v>
      </c>
      <c r="G163" s="18" t="s">
        <v>554</v>
      </c>
      <c r="H163" s="24" t="s">
        <v>2631</v>
      </c>
      <c r="I163" s="18" t="s">
        <v>2641</v>
      </c>
      <c r="J163" s="18" t="s">
        <v>2631</v>
      </c>
      <c r="K163" s="124" t="s">
        <v>8242</v>
      </c>
    </row>
    <row r="164" spans="1:11" x14ac:dyDescent="0.25">
      <c r="A164" s="91" t="s">
        <v>8497</v>
      </c>
      <c r="B164" s="18" t="s">
        <v>5447</v>
      </c>
      <c r="C164" s="18" t="s">
        <v>2734</v>
      </c>
      <c r="D164" s="18" t="s">
        <v>7495</v>
      </c>
      <c r="E164" s="21">
        <v>44071</v>
      </c>
      <c r="F164" s="80" t="s">
        <v>522</v>
      </c>
      <c r="G164" s="18" t="s">
        <v>554</v>
      </c>
      <c r="H164" s="24" t="s">
        <v>2631</v>
      </c>
      <c r="I164" s="18" t="s">
        <v>2736</v>
      </c>
      <c r="J164" s="18" t="s">
        <v>2631</v>
      </c>
      <c r="K164" s="124" t="s">
        <v>8242</v>
      </c>
    </row>
    <row r="165" spans="1:11" x14ac:dyDescent="0.25">
      <c r="A165" s="91" t="s">
        <v>8498</v>
      </c>
      <c r="B165" s="18" t="s">
        <v>5038</v>
      </c>
      <c r="C165" s="18" t="s">
        <v>7331</v>
      </c>
      <c r="D165" s="18" t="s">
        <v>7332</v>
      </c>
      <c r="E165" s="21">
        <v>44071</v>
      </c>
      <c r="F165" s="80" t="s">
        <v>522</v>
      </c>
      <c r="G165" s="18" t="s">
        <v>554</v>
      </c>
      <c r="H165" s="24" t="s">
        <v>2631</v>
      </c>
      <c r="I165" s="18" t="s">
        <v>7333</v>
      </c>
      <c r="J165" s="18" t="s">
        <v>2631</v>
      </c>
      <c r="K165" s="124" t="s">
        <v>8242</v>
      </c>
    </row>
    <row r="166" spans="1:11" x14ac:dyDescent="0.25">
      <c r="A166" s="91" t="s">
        <v>8499</v>
      </c>
      <c r="B166" s="18" t="s">
        <v>5330</v>
      </c>
      <c r="C166" s="18" t="s">
        <v>2629</v>
      </c>
      <c r="D166" s="18" t="s">
        <v>7445</v>
      </c>
      <c r="E166" s="21">
        <v>44071</v>
      </c>
      <c r="F166" s="80" t="s">
        <v>522</v>
      </c>
      <c r="G166" s="18" t="s">
        <v>554</v>
      </c>
      <c r="H166" s="24" t="s">
        <v>2631</v>
      </c>
      <c r="I166" s="18" t="s">
        <v>2632</v>
      </c>
      <c r="J166" s="18" t="s">
        <v>2631</v>
      </c>
      <c r="K166" s="124" t="s">
        <v>8242</v>
      </c>
    </row>
    <row r="167" spans="1:11" x14ac:dyDescent="0.25">
      <c r="A167" s="91" t="s">
        <v>8500</v>
      </c>
      <c r="B167" s="18" t="s">
        <v>156</v>
      </c>
      <c r="C167" s="18" t="s">
        <v>2629</v>
      </c>
      <c r="D167" s="18" t="s">
        <v>2761</v>
      </c>
      <c r="E167" s="21">
        <v>44071</v>
      </c>
      <c r="F167" s="80" t="s">
        <v>522</v>
      </c>
      <c r="G167" s="18" t="s">
        <v>554</v>
      </c>
      <c r="H167" s="24" t="s">
        <v>2631</v>
      </c>
      <c r="I167" s="18" t="s">
        <v>2632</v>
      </c>
      <c r="J167" s="18" t="s">
        <v>2631</v>
      </c>
      <c r="K167" s="124" t="s">
        <v>8242</v>
      </c>
    </row>
    <row r="168" spans="1:11" x14ac:dyDescent="0.25">
      <c r="A168" s="91" t="s">
        <v>8501</v>
      </c>
      <c r="B168" s="18" t="s">
        <v>6666</v>
      </c>
      <c r="C168" s="18" t="s">
        <v>2639</v>
      </c>
      <c r="D168" s="18" t="s">
        <v>7444</v>
      </c>
      <c r="E168" s="21">
        <v>44071</v>
      </c>
      <c r="F168" s="80" t="s">
        <v>522</v>
      </c>
      <c r="G168" s="18" t="s">
        <v>554</v>
      </c>
      <c r="H168" s="24" t="s">
        <v>2631</v>
      </c>
      <c r="I168" s="18" t="s">
        <v>2641</v>
      </c>
      <c r="J168" s="18" t="s">
        <v>2631</v>
      </c>
      <c r="K168" s="124" t="s">
        <v>8242</v>
      </c>
    </row>
    <row r="169" spans="1:11" x14ac:dyDescent="0.25">
      <c r="A169" s="91" t="s">
        <v>8502</v>
      </c>
      <c r="B169" s="18" t="s">
        <v>214</v>
      </c>
      <c r="C169" s="18" t="s">
        <v>2808</v>
      </c>
      <c r="D169" s="18" t="s">
        <v>2809</v>
      </c>
      <c r="E169" s="21">
        <v>44071</v>
      </c>
      <c r="F169" s="80" t="s">
        <v>522</v>
      </c>
      <c r="G169" s="18" t="s">
        <v>554</v>
      </c>
      <c r="H169" s="24" t="s">
        <v>2631</v>
      </c>
      <c r="I169" s="18" t="s">
        <v>2804</v>
      </c>
      <c r="J169" s="18" t="s">
        <v>2631</v>
      </c>
      <c r="K169" s="124" t="s">
        <v>8242</v>
      </c>
    </row>
    <row r="170" spans="1:11" x14ac:dyDescent="0.25">
      <c r="A170" s="91" t="s">
        <v>8503</v>
      </c>
      <c r="B170" s="18" t="s">
        <v>6750</v>
      </c>
      <c r="C170" s="18" t="s">
        <v>2659</v>
      </c>
      <c r="D170" s="18" t="s">
        <v>7440</v>
      </c>
      <c r="E170" s="21">
        <v>44071</v>
      </c>
      <c r="F170" s="80" t="s">
        <v>522</v>
      </c>
      <c r="G170" s="18" t="s">
        <v>554</v>
      </c>
      <c r="H170" s="24" t="s">
        <v>2631</v>
      </c>
      <c r="I170" s="18" t="s">
        <v>2661</v>
      </c>
      <c r="J170" s="18" t="s">
        <v>2631</v>
      </c>
      <c r="K170" s="124" t="s">
        <v>8242</v>
      </c>
    </row>
    <row r="171" spans="1:11" x14ac:dyDescent="0.25">
      <c r="A171" s="91" t="s">
        <v>8506</v>
      </c>
      <c r="B171" s="18" t="s">
        <v>5039</v>
      </c>
      <c r="C171" s="18" t="s">
        <v>7344</v>
      </c>
      <c r="D171" s="18" t="s">
        <v>7345</v>
      </c>
      <c r="E171" s="21">
        <v>44071</v>
      </c>
      <c r="F171" s="80" t="s">
        <v>522</v>
      </c>
      <c r="G171" s="18" t="s">
        <v>554</v>
      </c>
      <c r="H171" s="24" t="s">
        <v>2631</v>
      </c>
      <c r="I171" s="18" t="s">
        <v>7333</v>
      </c>
      <c r="J171" s="18" t="s">
        <v>2631</v>
      </c>
      <c r="K171" s="124" t="s">
        <v>8242</v>
      </c>
    </row>
    <row r="172" spans="1:11" x14ac:dyDescent="0.25">
      <c r="A172" s="91" t="s">
        <v>8507</v>
      </c>
      <c r="B172" s="18" t="s">
        <v>5373</v>
      </c>
      <c r="C172" s="18" t="s">
        <v>229</v>
      </c>
      <c r="D172" s="18" t="s">
        <v>7441</v>
      </c>
      <c r="E172" s="21">
        <v>44071</v>
      </c>
      <c r="F172" s="80" t="s">
        <v>522</v>
      </c>
      <c r="G172" s="18" t="s">
        <v>554</v>
      </c>
      <c r="H172" s="24" t="s">
        <v>2631</v>
      </c>
      <c r="I172" s="18" t="s">
        <v>2632</v>
      </c>
      <c r="J172" s="18" t="s">
        <v>2631</v>
      </c>
      <c r="K172" s="124" t="s">
        <v>8242</v>
      </c>
    </row>
    <row r="173" spans="1:11" x14ac:dyDescent="0.25">
      <c r="A173" s="91" t="s">
        <v>8508</v>
      </c>
      <c r="B173" s="18" t="s">
        <v>7095</v>
      </c>
      <c r="C173" s="18" t="s">
        <v>117</v>
      </c>
      <c r="D173" s="18" t="s">
        <v>7449</v>
      </c>
      <c r="E173" s="21">
        <v>44071</v>
      </c>
      <c r="F173" s="80" t="s">
        <v>522</v>
      </c>
      <c r="G173" s="18" t="s">
        <v>554</v>
      </c>
      <c r="H173" s="24" t="s">
        <v>2631</v>
      </c>
      <c r="I173" s="18" t="s">
        <v>2697</v>
      </c>
      <c r="J173" s="18" t="s">
        <v>2631</v>
      </c>
      <c r="K173" s="124" t="s">
        <v>8242</v>
      </c>
    </row>
    <row r="174" spans="1:11" x14ac:dyDescent="0.25">
      <c r="A174" s="91" t="s">
        <v>8509</v>
      </c>
      <c r="B174" s="18" t="s">
        <v>5040</v>
      </c>
      <c r="C174" s="18" t="s">
        <v>7353</v>
      </c>
      <c r="D174" s="18" t="s">
        <v>7354</v>
      </c>
      <c r="E174" s="21">
        <v>44071</v>
      </c>
      <c r="F174" s="80" t="s">
        <v>522</v>
      </c>
      <c r="G174" s="18" t="s">
        <v>554</v>
      </c>
      <c r="H174" s="24" t="s">
        <v>2631</v>
      </c>
      <c r="I174" s="18" t="s">
        <v>7333</v>
      </c>
      <c r="J174" s="18" t="s">
        <v>2631</v>
      </c>
      <c r="K174" s="124" t="s">
        <v>8242</v>
      </c>
    </row>
    <row r="175" spans="1:11" x14ac:dyDescent="0.25">
      <c r="A175" s="91" t="s">
        <v>8510</v>
      </c>
      <c r="B175" s="18" t="s">
        <v>5713</v>
      </c>
      <c r="C175" s="18" t="s">
        <v>2676</v>
      </c>
      <c r="D175" s="18" t="s">
        <v>7454</v>
      </c>
      <c r="E175" s="21">
        <v>44071</v>
      </c>
      <c r="F175" s="80" t="s">
        <v>522</v>
      </c>
      <c r="G175" s="18" t="s">
        <v>554</v>
      </c>
      <c r="H175" s="24" t="s">
        <v>2631</v>
      </c>
      <c r="I175" s="18" t="s">
        <v>2678</v>
      </c>
      <c r="J175" s="18" t="s">
        <v>2631</v>
      </c>
      <c r="K175" s="124" t="s">
        <v>8242</v>
      </c>
    </row>
    <row r="176" spans="1:11" x14ac:dyDescent="0.25">
      <c r="A176" s="91" t="s">
        <v>8511</v>
      </c>
      <c r="B176" s="18" t="s">
        <v>6370</v>
      </c>
      <c r="C176" s="18" t="s">
        <v>2642</v>
      </c>
      <c r="D176" s="18" t="s">
        <v>7450</v>
      </c>
      <c r="E176" s="21">
        <v>44071</v>
      </c>
      <c r="F176" s="80" t="s">
        <v>522</v>
      </c>
      <c r="G176" s="18" t="s">
        <v>554</v>
      </c>
      <c r="H176" s="24" t="s">
        <v>2631</v>
      </c>
      <c r="I176" s="18" t="s">
        <v>2644</v>
      </c>
      <c r="J176" s="18" t="s">
        <v>2631</v>
      </c>
      <c r="K176" s="124" t="s">
        <v>8242</v>
      </c>
    </row>
    <row r="177" spans="1:11" x14ac:dyDescent="0.25">
      <c r="A177" s="91" t="s">
        <v>8514</v>
      </c>
      <c r="B177" s="18" t="s">
        <v>5725</v>
      </c>
      <c r="C177" s="18" t="s">
        <v>2676</v>
      </c>
      <c r="D177" s="18" t="s">
        <v>7499</v>
      </c>
      <c r="E177" s="21">
        <v>44071</v>
      </c>
      <c r="F177" s="80" t="s">
        <v>522</v>
      </c>
      <c r="G177" s="18" t="s">
        <v>554</v>
      </c>
      <c r="H177" s="24" t="s">
        <v>2631</v>
      </c>
      <c r="I177" s="18" t="s">
        <v>2678</v>
      </c>
      <c r="J177" s="18" t="s">
        <v>2631</v>
      </c>
      <c r="K177" s="124" t="s">
        <v>8242</v>
      </c>
    </row>
    <row r="178" spans="1:11" x14ac:dyDescent="0.25">
      <c r="A178" s="91" t="s">
        <v>8515</v>
      </c>
      <c r="B178" s="18" t="s">
        <v>6397</v>
      </c>
      <c r="C178" s="18" t="s">
        <v>2642</v>
      </c>
      <c r="D178" s="18" t="s">
        <v>7447</v>
      </c>
      <c r="E178" s="21">
        <v>44071</v>
      </c>
      <c r="F178" s="80" t="s">
        <v>522</v>
      </c>
      <c r="G178" s="18" t="s">
        <v>554</v>
      </c>
      <c r="H178" s="24" t="s">
        <v>2631</v>
      </c>
      <c r="I178" s="18" t="s">
        <v>2644</v>
      </c>
      <c r="J178" s="18" t="s">
        <v>2631</v>
      </c>
      <c r="K178" s="124" t="s">
        <v>8242</v>
      </c>
    </row>
    <row r="179" spans="1:11" x14ac:dyDescent="0.25">
      <c r="A179" s="91" t="s">
        <v>8516</v>
      </c>
      <c r="B179" s="18" t="s">
        <v>5031</v>
      </c>
      <c r="C179" s="18" t="s">
        <v>7358</v>
      </c>
      <c r="D179" s="18" t="s">
        <v>7359</v>
      </c>
      <c r="E179" s="21">
        <v>44071</v>
      </c>
      <c r="F179" s="80" t="s">
        <v>522</v>
      </c>
      <c r="G179" s="18" t="s">
        <v>554</v>
      </c>
      <c r="H179" s="24" t="s">
        <v>2631</v>
      </c>
      <c r="I179" s="18" t="s">
        <v>7336</v>
      </c>
      <c r="J179" s="18" t="s">
        <v>2631</v>
      </c>
      <c r="K179" s="124" t="s">
        <v>8242</v>
      </c>
    </row>
    <row r="180" spans="1:11" x14ac:dyDescent="0.25">
      <c r="A180" s="91" t="s">
        <v>8517</v>
      </c>
      <c r="B180" s="18" t="s">
        <v>5792</v>
      </c>
      <c r="C180" s="18" t="s">
        <v>2676</v>
      </c>
      <c r="D180" s="18" t="s">
        <v>7575</v>
      </c>
      <c r="E180" s="21">
        <v>44071</v>
      </c>
      <c r="F180" s="80" t="s">
        <v>522</v>
      </c>
      <c r="G180" s="18" t="s">
        <v>554</v>
      </c>
      <c r="H180" s="24" t="s">
        <v>2631</v>
      </c>
      <c r="I180" s="18" t="s">
        <v>2678</v>
      </c>
      <c r="J180" s="18" t="s">
        <v>2631</v>
      </c>
      <c r="K180" s="124" t="s">
        <v>8242</v>
      </c>
    </row>
    <row r="181" spans="1:11" x14ac:dyDescent="0.25">
      <c r="A181" s="91" t="s">
        <v>8518</v>
      </c>
      <c r="B181" s="18" t="s">
        <v>7437</v>
      </c>
      <c r="C181" s="18" t="s">
        <v>283</v>
      </c>
      <c r="D181" s="18" t="s">
        <v>7567</v>
      </c>
      <c r="E181" s="21">
        <v>44071</v>
      </c>
      <c r="F181" s="80" t="s">
        <v>522</v>
      </c>
      <c r="G181" s="18" t="s">
        <v>554</v>
      </c>
      <c r="H181" s="24" t="s">
        <v>2631</v>
      </c>
      <c r="I181" s="18" t="s">
        <v>2697</v>
      </c>
      <c r="J181" s="18" t="s">
        <v>2631</v>
      </c>
      <c r="K181" s="124" t="s">
        <v>8242</v>
      </c>
    </row>
    <row r="182" spans="1:11" x14ac:dyDescent="0.25">
      <c r="A182" s="91" t="s">
        <v>8519</v>
      </c>
      <c r="B182" s="18" t="s">
        <v>6182</v>
      </c>
      <c r="C182" s="18" t="s">
        <v>62</v>
      </c>
      <c r="D182" s="18" t="s">
        <v>7500</v>
      </c>
      <c r="E182" s="21">
        <v>44071</v>
      </c>
      <c r="F182" s="80" t="s">
        <v>522</v>
      </c>
      <c r="G182" s="18" t="s">
        <v>554</v>
      </c>
      <c r="H182" s="24" t="s">
        <v>2631</v>
      </c>
      <c r="I182" s="18" t="s">
        <v>2683</v>
      </c>
      <c r="J182" s="18" t="s">
        <v>2631</v>
      </c>
      <c r="K182" s="124" t="s">
        <v>8242</v>
      </c>
    </row>
    <row r="183" spans="1:11" x14ac:dyDescent="0.25">
      <c r="A183" s="91" t="s">
        <v>8520</v>
      </c>
      <c r="B183" s="18" t="s">
        <v>6553</v>
      </c>
      <c r="C183" s="18" t="s">
        <v>2645</v>
      </c>
      <c r="D183" s="18" t="s">
        <v>7452</v>
      </c>
      <c r="E183" s="21">
        <v>44071</v>
      </c>
      <c r="F183" s="80" t="s">
        <v>522</v>
      </c>
      <c r="G183" s="18" t="s">
        <v>554</v>
      </c>
      <c r="H183" s="24" t="s">
        <v>2631</v>
      </c>
      <c r="I183" s="18" t="s">
        <v>2647</v>
      </c>
      <c r="J183" s="18" t="s">
        <v>2631</v>
      </c>
      <c r="K183" s="124" t="s">
        <v>8242</v>
      </c>
    </row>
    <row r="184" spans="1:11" x14ac:dyDescent="0.25">
      <c r="A184" s="91" t="s">
        <v>8521</v>
      </c>
      <c r="B184" s="18" t="s">
        <v>5561</v>
      </c>
      <c r="C184" s="18" t="s">
        <v>2679</v>
      </c>
      <c r="D184" s="18" t="s">
        <v>7457</v>
      </c>
      <c r="E184" s="21">
        <v>44071</v>
      </c>
      <c r="F184" s="80" t="s">
        <v>522</v>
      </c>
      <c r="G184" s="18" t="s">
        <v>554</v>
      </c>
      <c r="H184" s="24" t="s">
        <v>2631</v>
      </c>
      <c r="I184" s="18" t="s">
        <v>545</v>
      </c>
      <c r="J184" s="18" t="s">
        <v>2631</v>
      </c>
      <c r="K184" s="124" t="s">
        <v>8242</v>
      </c>
    </row>
    <row r="185" spans="1:11" x14ac:dyDescent="0.25">
      <c r="A185" s="91" t="s">
        <v>8523</v>
      </c>
      <c r="B185" s="18" t="s">
        <v>5028</v>
      </c>
      <c r="C185" s="18" t="s">
        <v>7351</v>
      </c>
      <c r="D185" s="18" t="s">
        <v>7352</v>
      </c>
      <c r="E185" s="21">
        <v>44071</v>
      </c>
      <c r="F185" s="80" t="s">
        <v>522</v>
      </c>
      <c r="G185" s="18" t="s">
        <v>554</v>
      </c>
      <c r="H185" s="24" t="s">
        <v>2631</v>
      </c>
      <c r="I185" s="18" t="s">
        <v>7336</v>
      </c>
      <c r="J185" s="18" t="s">
        <v>2631</v>
      </c>
      <c r="K185" s="124" t="s">
        <v>8242</v>
      </c>
    </row>
    <row r="186" spans="1:11" x14ac:dyDescent="0.25">
      <c r="A186" s="91" t="s">
        <v>8524</v>
      </c>
      <c r="B186" s="18" t="s">
        <v>7267</v>
      </c>
      <c r="C186" s="18" t="s">
        <v>2669</v>
      </c>
      <c r="D186" s="18" t="s">
        <v>7459</v>
      </c>
      <c r="E186" s="21">
        <v>44071</v>
      </c>
      <c r="F186" s="80" t="s">
        <v>522</v>
      </c>
      <c r="G186" s="18" t="s">
        <v>554</v>
      </c>
      <c r="H186" s="24" t="s">
        <v>2631</v>
      </c>
      <c r="I186" s="18" t="s">
        <v>2670</v>
      </c>
      <c r="J186" s="18" t="s">
        <v>2631</v>
      </c>
      <c r="K186" s="124" t="s">
        <v>8242</v>
      </c>
    </row>
    <row r="187" spans="1:11" x14ac:dyDescent="0.25">
      <c r="A187" s="91" t="s">
        <v>8525</v>
      </c>
      <c r="B187" s="18" t="s">
        <v>6875</v>
      </c>
      <c r="C187" s="18" t="s">
        <v>283</v>
      </c>
      <c r="D187" s="18" t="s">
        <v>7456</v>
      </c>
      <c r="E187" s="21">
        <v>44071</v>
      </c>
      <c r="F187" s="80" t="s">
        <v>522</v>
      </c>
      <c r="G187" s="18" t="s">
        <v>554</v>
      </c>
      <c r="H187" s="24" t="s">
        <v>2631</v>
      </c>
      <c r="I187" s="18" t="s">
        <v>2697</v>
      </c>
      <c r="J187" s="18" t="s">
        <v>2631</v>
      </c>
      <c r="K187" s="124" t="s">
        <v>8242</v>
      </c>
    </row>
    <row r="188" spans="1:11" x14ac:dyDescent="0.25">
      <c r="A188" s="91" t="s">
        <v>8526</v>
      </c>
      <c r="B188" s="18" t="s">
        <v>7520</v>
      </c>
      <c r="C188" s="18" t="s">
        <v>2687</v>
      </c>
      <c r="D188" s="18" t="s">
        <v>7597</v>
      </c>
      <c r="E188" s="21">
        <v>44071</v>
      </c>
      <c r="F188" s="80" t="s">
        <v>522</v>
      </c>
      <c r="G188" s="18" t="s">
        <v>554</v>
      </c>
      <c r="H188" s="24" t="s">
        <v>2631</v>
      </c>
      <c r="I188" s="18" t="s">
        <v>2666</v>
      </c>
      <c r="J188" s="18" t="s">
        <v>2631</v>
      </c>
      <c r="K188" s="124" t="s">
        <v>8242</v>
      </c>
    </row>
    <row r="189" spans="1:11" x14ac:dyDescent="0.25">
      <c r="A189" s="91" t="s">
        <v>8526</v>
      </c>
      <c r="B189" s="18" t="s">
        <v>7532</v>
      </c>
      <c r="C189" s="18" t="s">
        <v>2642</v>
      </c>
      <c r="D189" s="18" t="s">
        <v>7598</v>
      </c>
      <c r="E189" s="21">
        <v>44071</v>
      </c>
      <c r="F189" s="80" t="s">
        <v>522</v>
      </c>
      <c r="G189" s="18" t="s">
        <v>554</v>
      </c>
      <c r="H189" s="24" t="s">
        <v>2631</v>
      </c>
      <c r="I189" s="18" t="s">
        <v>2644</v>
      </c>
      <c r="J189" s="18" t="s">
        <v>2631</v>
      </c>
      <c r="K189" s="124" t="s">
        <v>8242</v>
      </c>
    </row>
    <row r="190" spans="1:11" x14ac:dyDescent="0.25">
      <c r="A190" s="91" t="s">
        <v>8527</v>
      </c>
      <c r="B190" s="18" t="s">
        <v>7503</v>
      </c>
      <c r="C190" s="18" t="s">
        <v>2633</v>
      </c>
      <c r="D190" s="18" t="s">
        <v>7599</v>
      </c>
      <c r="E190" s="21">
        <v>44071</v>
      </c>
      <c r="F190" s="80" t="s">
        <v>522</v>
      </c>
      <c r="G190" s="18" t="s">
        <v>554</v>
      </c>
      <c r="H190" s="24" t="s">
        <v>2631</v>
      </c>
      <c r="I190" s="18" t="s">
        <v>2635</v>
      </c>
      <c r="J190" s="18" t="s">
        <v>2631</v>
      </c>
      <c r="K190" s="124" t="s">
        <v>8242</v>
      </c>
    </row>
    <row r="191" spans="1:11" x14ac:dyDescent="0.25">
      <c r="A191" s="91" t="s">
        <v>8528</v>
      </c>
      <c r="B191" s="18" t="s">
        <v>7506</v>
      </c>
      <c r="C191" s="18" t="s">
        <v>2629</v>
      </c>
      <c r="D191" s="18" t="s">
        <v>7600</v>
      </c>
      <c r="E191" s="21">
        <v>44071</v>
      </c>
      <c r="F191" s="80" t="s">
        <v>522</v>
      </c>
      <c r="G191" s="18" t="s">
        <v>554</v>
      </c>
      <c r="H191" s="24" t="s">
        <v>2631</v>
      </c>
      <c r="I191" s="18" t="s">
        <v>2632</v>
      </c>
      <c r="J191" s="18" t="s">
        <v>2631</v>
      </c>
      <c r="K191" s="124" t="s">
        <v>8242</v>
      </c>
    </row>
    <row r="192" spans="1:11" x14ac:dyDescent="0.25">
      <c r="A192" s="91" t="s">
        <v>8529</v>
      </c>
      <c r="B192" s="18" t="s">
        <v>7504</v>
      </c>
      <c r="C192" s="18" t="s">
        <v>2633</v>
      </c>
      <c r="D192" s="18" t="s">
        <v>7601</v>
      </c>
      <c r="E192" s="21">
        <v>44071</v>
      </c>
      <c r="F192" s="80" t="s">
        <v>522</v>
      </c>
      <c r="G192" s="18" t="s">
        <v>554</v>
      </c>
      <c r="H192" s="24" t="s">
        <v>2631</v>
      </c>
      <c r="I192" s="18" t="s">
        <v>2635</v>
      </c>
      <c r="J192" s="18" t="s">
        <v>2631</v>
      </c>
      <c r="K192" s="124" t="s">
        <v>8242</v>
      </c>
    </row>
    <row r="193" spans="1:11" x14ac:dyDescent="0.25">
      <c r="A193" s="91" t="s">
        <v>8530</v>
      </c>
      <c r="B193" s="18" t="s">
        <v>7507</v>
      </c>
      <c r="C193" s="18" t="s">
        <v>2629</v>
      </c>
      <c r="D193" s="18" t="s">
        <v>7602</v>
      </c>
      <c r="E193" s="21">
        <v>44071</v>
      </c>
      <c r="F193" s="80" t="s">
        <v>522</v>
      </c>
      <c r="G193" s="18" t="s">
        <v>554</v>
      </c>
      <c r="H193" s="24" t="s">
        <v>2631</v>
      </c>
      <c r="I193" s="18" t="s">
        <v>2632</v>
      </c>
      <c r="J193" s="18" t="s">
        <v>2631</v>
      </c>
      <c r="K193" s="124" t="s">
        <v>8242</v>
      </c>
    </row>
    <row r="194" spans="1:11" x14ac:dyDescent="0.25">
      <c r="A194" s="91" t="s">
        <v>8531</v>
      </c>
      <c r="B194" s="18" t="s">
        <v>7523</v>
      </c>
      <c r="C194" s="18" t="s">
        <v>2664</v>
      </c>
      <c r="D194" s="18" t="s">
        <v>7603</v>
      </c>
      <c r="E194" s="21">
        <v>44071</v>
      </c>
      <c r="F194" s="80" t="s">
        <v>522</v>
      </c>
      <c r="G194" s="18" t="s">
        <v>554</v>
      </c>
      <c r="H194" s="24" t="s">
        <v>2631</v>
      </c>
      <c r="I194" s="18" t="s">
        <v>2666</v>
      </c>
      <c r="J194" s="18" t="s">
        <v>2631</v>
      </c>
      <c r="K194" s="124" t="s">
        <v>8242</v>
      </c>
    </row>
    <row r="195" spans="1:11" x14ac:dyDescent="0.25">
      <c r="A195" s="91" t="s">
        <v>8532</v>
      </c>
      <c r="B195" s="18" t="s">
        <v>7509</v>
      </c>
      <c r="C195" s="18" t="s">
        <v>2734</v>
      </c>
      <c r="D195" s="18" t="s">
        <v>7604</v>
      </c>
      <c r="E195" s="21">
        <v>44071</v>
      </c>
      <c r="F195" s="80" t="s">
        <v>522</v>
      </c>
      <c r="G195" s="18" t="s">
        <v>554</v>
      </c>
      <c r="H195" s="24" t="s">
        <v>2631</v>
      </c>
      <c r="I195" s="18" t="s">
        <v>2736</v>
      </c>
      <c r="J195" s="18" t="s">
        <v>2631</v>
      </c>
      <c r="K195" s="124" t="s">
        <v>8242</v>
      </c>
    </row>
    <row r="196" spans="1:11" x14ac:dyDescent="0.25">
      <c r="A196" s="91" t="s">
        <v>8533</v>
      </c>
      <c r="B196" s="18" t="s">
        <v>7522</v>
      </c>
      <c r="C196" s="18" t="s">
        <v>2754</v>
      </c>
      <c r="D196" s="18" t="s">
        <v>7605</v>
      </c>
      <c r="E196" s="21">
        <v>44071</v>
      </c>
      <c r="F196" s="80" t="s">
        <v>522</v>
      </c>
      <c r="G196" s="18" t="s">
        <v>554</v>
      </c>
      <c r="H196" s="24" t="s">
        <v>2631</v>
      </c>
      <c r="I196" s="18" t="s">
        <v>2666</v>
      </c>
      <c r="J196" s="18" t="s">
        <v>2631</v>
      </c>
      <c r="K196" s="124" t="s">
        <v>8242</v>
      </c>
    </row>
    <row r="197" spans="1:11" x14ac:dyDescent="0.25">
      <c r="A197" s="91" t="s">
        <v>8534</v>
      </c>
      <c r="B197" s="18" t="s">
        <v>7511</v>
      </c>
      <c r="C197" s="18" t="s">
        <v>2734</v>
      </c>
      <c r="D197" s="18" t="s">
        <v>7606</v>
      </c>
      <c r="E197" s="21">
        <v>44071</v>
      </c>
      <c r="F197" s="80" t="s">
        <v>522</v>
      </c>
      <c r="G197" s="18" t="s">
        <v>554</v>
      </c>
      <c r="H197" s="24" t="s">
        <v>2631</v>
      </c>
      <c r="I197" s="18" t="s">
        <v>2736</v>
      </c>
      <c r="J197" s="18" t="s">
        <v>2631</v>
      </c>
      <c r="K197" s="124" t="s">
        <v>8242</v>
      </c>
    </row>
    <row r="198" spans="1:11" x14ac:dyDescent="0.25">
      <c r="A198" s="91" t="s">
        <v>8535</v>
      </c>
      <c r="B198" s="18" t="s">
        <v>7521</v>
      </c>
      <c r="C198" s="18" t="s">
        <v>2723</v>
      </c>
      <c r="D198" s="18" t="s">
        <v>7607</v>
      </c>
      <c r="E198" s="21">
        <v>44071</v>
      </c>
      <c r="F198" s="80" t="s">
        <v>522</v>
      </c>
      <c r="G198" s="18" t="s">
        <v>554</v>
      </c>
      <c r="H198" s="24" t="s">
        <v>2631</v>
      </c>
      <c r="I198" s="18" t="s">
        <v>2666</v>
      </c>
      <c r="J198" s="18" t="s">
        <v>2631</v>
      </c>
      <c r="K198" s="124" t="s">
        <v>8242</v>
      </c>
    </row>
    <row r="199" spans="1:11" x14ac:dyDescent="0.25">
      <c r="A199" s="91" t="s">
        <v>8535</v>
      </c>
      <c r="B199" s="18" t="s">
        <v>7517</v>
      </c>
      <c r="C199" s="18" t="s">
        <v>2636</v>
      </c>
      <c r="D199" s="18" t="s">
        <v>7608</v>
      </c>
      <c r="E199" s="21">
        <v>44071</v>
      </c>
      <c r="F199" s="80" t="s">
        <v>522</v>
      </c>
      <c r="G199" s="18" t="s">
        <v>554</v>
      </c>
      <c r="H199" s="24" t="s">
        <v>2631</v>
      </c>
      <c r="I199" s="18" t="s">
        <v>2638</v>
      </c>
      <c r="J199" s="18" t="s">
        <v>2631</v>
      </c>
      <c r="K199" s="124" t="s">
        <v>8242</v>
      </c>
    </row>
    <row r="200" spans="1:11" x14ac:dyDescent="0.25">
      <c r="A200" s="91" t="s">
        <v>8536</v>
      </c>
      <c r="B200" s="18" t="s">
        <v>7531</v>
      </c>
      <c r="C200" s="18" t="s">
        <v>2642</v>
      </c>
      <c r="D200" s="18" t="s">
        <v>7609</v>
      </c>
      <c r="E200" s="21">
        <v>44071</v>
      </c>
      <c r="F200" s="80" t="s">
        <v>522</v>
      </c>
      <c r="G200" s="18" t="s">
        <v>554</v>
      </c>
      <c r="H200" s="24" t="s">
        <v>2631</v>
      </c>
      <c r="I200" s="18" t="s">
        <v>2644</v>
      </c>
      <c r="J200" s="18" t="s">
        <v>2631</v>
      </c>
      <c r="K200" s="124" t="s">
        <v>8242</v>
      </c>
    </row>
    <row r="201" spans="1:11" x14ac:dyDescent="0.25">
      <c r="A201" s="91" t="s">
        <v>8537</v>
      </c>
      <c r="B201" s="18" t="s">
        <v>7510</v>
      </c>
      <c r="C201" s="18" t="s">
        <v>2734</v>
      </c>
      <c r="D201" s="18" t="s">
        <v>7610</v>
      </c>
      <c r="E201" s="21">
        <v>44071</v>
      </c>
      <c r="F201" s="80" t="s">
        <v>522</v>
      </c>
      <c r="G201" s="18" t="s">
        <v>554</v>
      </c>
      <c r="H201" s="24" t="s">
        <v>2631</v>
      </c>
      <c r="I201" s="18" t="s">
        <v>2736</v>
      </c>
      <c r="J201" s="18" t="s">
        <v>2631</v>
      </c>
      <c r="K201" s="124" t="s">
        <v>8242</v>
      </c>
    </row>
    <row r="202" spans="1:11" x14ac:dyDescent="0.25">
      <c r="A202" s="91" t="s">
        <v>8538</v>
      </c>
      <c r="B202" s="18" t="s">
        <v>7543</v>
      </c>
      <c r="C202" s="18" t="s">
        <v>117</v>
      </c>
      <c r="D202" s="18" t="s">
        <v>7611</v>
      </c>
      <c r="E202" s="21">
        <v>44071</v>
      </c>
      <c r="F202" s="80" t="s">
        <v>522</v>
      </c>
      <c r="G202" s="18" t="s">
        <v>554</v>
      </c>
      <c r="H202" s="24" t="s">
        <v>2631</v>
      </c>
      <c r="I202" s="18" t="s">
        <v>2697</v>
      </c>
      <c r="J202" s="18" t="s">
        <v>2631</v>
      </c>
      <c r="K202" s="124" t="s">
        <v>8242</v>
      </c>
    </row>
    <row r="203" spans="1:11" x14ac:dyDescent="0.25">
      <c r="A203" s="91" t="s">
        <v>8539</v>
      </c>
      <c r="B203" s="18" t="s">
        <v>7535</v>
      </c>
      <c r="C203" s="18" t="s">
        <v>2715</v>
      </c>
      <c r="D203" s="18" t="s">
        <v>7612</v>
      </c>
      <c r="E203" s="21">
        <v>44071</v>
      </c>
      <c r="F203" s="80" t="s">
        <v>522</v>
      </c>
      <c r="G203" s="18" t="s">
        <v>554</v>
      </c>
      <c r="H203" s="24" t="s">
        <v>2631</v>
      </c>
      <c r="I203" s="18" t="s">
        <v>2641</v>
      </c>
      <c r="J203" s="18" t="s">
        <v>2631</v>
      </c>
      <c r="K203" s="124" t="s">
        <v>8242</v>
      </c>
    </row>
    <row r="204" spans="1:11" x14ac:dyDescent="0.25">
      <c r="A204" s="91" t="s">
        <v>8540</v>
      </c>
      <c r="B204" s="18" t="s">
        <v>7536</v>
      </c>
      <c r="C204" s="18" t="s">
        <v>2715</v>
      </c>
      <c r="D204" s="18" t="s">
        <v>7613</v>
      </c>
      <c r="E204" s="21">
        <v>44071</v>
      </c>
      <c r="F204" s="80" t="s">
        <v>522</v>
      </c>
      <c r="G204" s="18" t="s">
        <v>554</v>
      </c>
      <c r="H204" s="24" t="s">
        <v>2631</v>
      </c>
      <c r="I204" s="18" t="s">
        <v>2641</v>
      </c>
      <c r="J204" s="18" t="s">
        <v>2631</v>
      </c>
      <c r="K204" s="124" t="s">
        <v>8242</v>
      </c>
    </row>
    <row r="205" spans="1:11" x14ac:dyDescent="0.25">
      <c r="A205" s="91" t="s">
        <v>8541</v>
      </c>
      <c r="B205" s="18" t="s">
        <v>7519</v>
      </c>
      <c r="C205" s="18" t="s">
        <v>2636</v>
      </c>
      <c r="D205" s="18" t="s">
        <v>7614</v>
      </c>
      <c r="E205" s="21">
        <v>44071</v>
      </c>
      <c r="F205" s="80" t="s">
        <v>522</v>
      </c>
      <c r="G205" s="18" t="s">
        <v>554</v>
      </c>
      <c r="H205" s="24" t="s">
        <v>2631</v>
      </c>
      <c r="I205" s="18" t="s">
        <v>2638</v>
      </c>
      <c r="J205" s="18" t="s">
        <v>2631</v>
      </c>
      <c r="K205" s="124" t="s">
        <v>8242</v>
      </c>
    </row>
    <row r="206" spans="1:11" x14ac:dyDescent="0.25">
      <c r="A206" s="91" t="s">
        <v>8542</v>
      </c>
      <c r="B206" s="18" t="s">
        <v>7542</v>
      </c>
      <c r="C206" s="18" t="s">
        <v>117</v>
      </c>
      <c r="D206" s="18" t="s">
        <v>7615</v>
      </c>
      <c r="E206" s="21">
        <v>44071</v>
      </c>
      <c r="F206" s="80" t="s">
        <v>522</v>
      </c>
      <c r="G206" s="18" t="s">
        <v>554</v>
      </c>
      <c r="H206" s="24" t="s">
        <v>2631</v>
      </c>
      <c r="I206" s="18" t="s">
        <v>2697</v>
      </c>
      <c r="J206" s="18" t="s">
        <v>2631</v>
      </c>
      <c r="K206" s="124" t="s">
        <v>8242</v>
      </c>
    </row>
    <row r="207" spans="1:11" x14ac:dyDescent="0.25">
      <c r="A207" s="91" t="s">
        <v>8582</v>
      </c>
      <c r="B207" s="18" t="s">
        <v>7540</v>
      </c>
      <c r="C207" s="18" t="s">
        <v>2667</v>
      </c>
      <c r="D207" s="18" t="s">
        <v>7616</v>
      </c>
      <c r="E207" s="21">
        <v>44071</v>
      </c>
      <c r="F207" s="80" t="s">
        <v>522</v>
      </c>
      <c r="G207" s="18" t="s">
        <v>554</v>
      </c>
      <c r="H207" s="24" t="s">
        <v>2631</v>
      </c>
      <c r="I207" s="18" t="s">
        <v>2661</v>
      </c>
      <c r="J207" s="18" t="s">
        <v>2631</v>
      </c>
      <c r="K207" s="124" t="s">
        <v>8242</v>
      </c>
    </row>
    <row r="208" spans="1:11" x14ac:dyDescent="0.25">
      <c r="A208" s="91" t="s">
        <v>8543</v>
      </c>
      <c r="B208" s="18" t="s">
        <v>7534</v>
      </c>
      <c r="C208" s="18" t="s">
        <v>2715</v>
      </c>
      <c r="D208" s="18" t="s">
        <v>7617</v>
      </c>
      <c r="E208" s="21">
        <v>44071</v>
      </c>
      <c r="F208" s="80" t="s">
        <v>522</v>
      </c>
      <c r="G208" s="18" t="s">
        <v>554</v>
      </c>
      <c r="H208" s="24" t="s">
        <v>2631</v>
      </c>
      <c r="I208" s="18" t="s">
        <v>2641</v>
      </c>
      <c r="J208" s="18" t="s">
        <v>2631</v>
      </c>
      <c r="K208" s="124" t="s">
        <v>8242</v>
      </c>
    </row>
    <row r="209" spans="1:33" x14ac:dyDescent="0.25">
      <c r="A209" s="91" t="s">
        <v>8543</v>
      </c>
      <c r="B209" s="18" t="s">
        <v>7544</v>
      </c>
      <c r="C209" s="18" t="s">
        <v>2669</v>
      </c>
      <c r="D209" s="18" t="s">
        <v>7618</v>
      </c>
      <c r="E209" s="21">
        <v>44071</v>
      </c>
      <c r="F209" s="80" t="s">
        <v>522</v>
      </c>
      <c r="G209" s="18" t="s">
        <v>554</v>
      </c>
      <c r="H209" s="24" t="s">
        <v>2631</v>
      </c>
      <c r="I209" s="18" t="s">
        <v>2670</v>
      </c>
      <c r="J209" s="18" t="s">
        <v>2631</v>
      </c>
      <c r="K209" s="124" t="s">
        <v>8242</v>
      </c>
      <c r="AE209" s="17"/>
    </row>
    <row r="210" spans="1:33" x14ac:dyDescent="0.25">
      <c r="A210" s="91" t="s">
        <v>8544</v>
      </c>
      <c r="B210" s="18" t="s">
        <v>7518</v>
      </c>
      <c r="C210" s="18" t="s">
        <v>2636</v>
      </c>
      <c r="D210" s="18" t="s">
        <v>7619</v>
      </c>
      <c r="E210" s="21">
        <v>44071</v>
      </c>
      <c r="F210" s="80" t="s">
        <v>522</v>
      </c>
      <c r="G210" s="18" t="s">
        <v>554</v>
      </c>
      <c r="H210" s="24" t="s">
        <v>2631</v>
      </c>
      <c r="I210" s="18" t="s">
        <v>2638</v>
      </c>
      <c r="J210" s="18" t="s">
        <v>2631</v>
      </c>
      <c r="K210" s="124" t="s">
        <v>8242</v>
      </c>
      <c r="AE210" s="17"/>
    </row>
    <row r="211" spans="1:33" x14ac:dyDescent="0.25">
      <c r="A211" s="91" t="s">
        <v>8545</v>
      </c>
      <c r="B211" s="18" t="s">
        <v>7516</v>
      </c>
      <c r="C211" s="18" t="s">
        <v>2636</v>
      </c>
      <c r="D211" s="18" t="s">
        <v>7620</v>
      </c>
      <c r="E211" s="21">
        <v>44071</v>
      </c>
      <c r="F211" s="80" t="s">
        <v>522</v>
      </c>
      <c r="G211" s="18" t="s">
        <v>554</v>
      </c>
      <c r="H211" s="24" t="s">
        <v>2631</v>
      </c>
      <c r="I211" s="18" t="s">
        <v>2638</v>
      </c>
      <c r="J211" s="18" t="s">
        <v>2631</v>
      </c>
      <c r="K211" s="124" t="s">
        <v>8242</v>
      </c>
      <c r="L211"/>
      <c r="M211"/>
      <c r="N211"/>
      <c r="O211"/>
      <c r="P211"/>
      <c r="Q211"/>
      <c r="R211"/>
      <c r="S211"/>
      <c r="T211"/>
      <c r="U211"/>
      <c r="V211"/>
      <c r="W211"/>
      <c r="X211"/>
      <c r="Y211"/>
      <c r="Z211"/>
      <c r="AA211"/>
      <c r="AB211"/>
      <c r="AC211"/>
      <c r="AD211"/>
      <c r="AE211"/>
      <c r="AF211"/>
      <c r="AG211"/>
    </row>
    <row r="212" spans="1:33" x14ac:dyDescent="0.25">
      <c r="A212" s="91" t="s">
        <v>8546</v>
      </c>
      <c r="B212" s="18" t="s">
        <v>7525</v>
      </c>
      <c r="C212" s="18" t="s">
        <v>2676</v>
      </c>
      <c r="D212" s="18" t="s">
        <v>7621</v>
      </c>
      <c r="E212" s="21">
        <v>44071</v>
      </c>
      <c r="F212" s="80" t="s">
        <v>522</v>
      </c>
      <c r="G212" s="18" t="s">
        <v>554</v>
      </c>
      <c r="H212" s="24" t="s">
        <v>2631</v>
      </c>
      <c r="I212" s="18" t="s">
        <v>2678</v>
      </c>
      <c r="J212" s="18" t="s">
        <v>2631</v>
      </c>
      <c r="K212" s="124" t="s">
        <v>8242</v>
      </c>
      <c r="L212"/>
      <c r="M212"/>
      <c r="N212"/>
      <c r="O212"/>
      <c r="P212"/>
      <c r="Q212"/>
      <c r="R212"/>
      <c r="S212"/>
      <c r="T212"/>
      <c r="U212"/>
      <c r="V212"/>
      <c r="W212"/>
      <c r="X212"/>
      <c r="Y212"/>
      <c r="Z212"/>
      <c r="AA212"/>
      <c r="AB212"/>
      <c r="AC212"/>
      <c r="AD212"/>
      <c r="AE212"/>
      <c r="AF212"/>
      <c r="AG212"/>
    </row>
    <row r="213" spans="1:33" x14ac:dyDescent="0.25">
      <c r="A213" s="91" t="s">
        <v>8547</v>
      </c>
      <c r="B213" s="18" t="s">
        <v>7526</v>
      </c>
      <c r="C213" s="18" t="s">
        <v>2676</v>
      </c>
      <c r="D213" s="18" t="s">
        <v>7622</v>
      </c>
      <c r="E213" s="21">
        <v>44071</v>
      </c>
      <c r="F213" s="80" t="s">
        <v>522</v>
      </c>
      <c r="G213" s="18" t="s">
        <v>554</v>
      </c>
      <c r="H213" s="24" t="s">
        <v>2631</v>
      </c>
      <c r="I213" s="18" t="s">
        <v>2678</v>
      </c>
      <c r="J213" s="18" t="s">
        <v>2631</v>
      </c>
      <c r="K213" s="124" t="s">
        <v>8242</v>
      </c>
      <c r="L213"/>
      <c r="M213"/>
      <c r="N213"/>
      <c r="O213"/>
      <c r="P213"/>
      <c r="Q213"/>
      <c r="R213"/>
      <c r="S213"/>
      <c r="T213"/>
      <c r="U213"/>
      <c r="V213"/>
      <c r="W213"/>
      <c r="X213"/>
      <c r="Y213"/>
      <c r="Z213"/>
      <c r="AA213"/>
      <c r="AB213"/>
      <c r="AC213"/>
      <c r="AD213"/>
      <c r="AE213"/>
      <c r="AF213"/>
      <c r="AG213"/>
    </row>
    <row r="214" spans="1:33" x14ac:dyDescent="0.25">
      <c r="A214" s="91" t="s">
        <v>8548</v>
      </c>
      <c r="B214" s="18" t="s">
        <v>7538</v>
      </c>
      <c r="C214" s="18" t="s">
        <v>2667</v>
      </c>
      <c r="D214" s="18" t="s">
        <v>7623</v>
      </c>
      <c r="E214" s="21">
        <v>44071</v>
      </c>
      <c r="F214" s="80" t="s">
        <v>522</v>
      </c>
      <c r="G214" s="18" t="s">
        <v>554</v>
      </c>
      <c r="H214" s="24" t="s">
        <v>2631</v>
      </c>
      <c r="I214" s="18" t="s">
        <v>2661</v>
      </c>
      <c r="J214" s="18" t="s">
        <v>2631</v>
      </c>
      <c r="K214" s="124" t="s">
        <v>8242</v>
      </c>
      <c r="L214"/>
      <c r="M214"/>
      <c r="N214"/>
      <c r="O214"/>
      <c r="P214"/>
      <c r="Q214"/>
      <c r="R214"/>
      <c r="S214"/>
      <c r="T214"/>
      <c r="U214"/>
      <c r="V214"/>
      <c r="W214"/>
      <c r="X214"/>
      <c r="Y214"/>
      <c r="Z214"/>
      <c r="AA214"/>
      <c r="AB214"/>
      <c r="AC214"/>
      <c r="AD214"/>
      <c r="AE214"/>
      <c r="AF214"/>
      <c r="AG214"/>
    </row>
    <row r="215" spans="1:33" x14ac:dyDescent="0.25">
      <c r="A215" s="91" t="s">
        <v>8549</v>
      </c>
      <c r="B215" s="18" t="s">
        <v>7514</v>
      </c>
      <c r="C215" s="18" t="s">
        <v>2679</v>
      </c>
      <c r="D215" s="18" t="s">
        <v>7624</v>
      </c>
      <c r="E215" s="21">
        <v>44071</v>
      </c>
      <c r="F215" s="80" t="s">
        <v>522</v>
      </c>
      <c r="G215" s="18" t="s">
        <v>554</v>
      </c>
      <c r="H215" s="24" t="s">
        <v>2631</v>
      </c>
      <c r="I215" s="18" t="s">
        <v>545</v>
      </c>
      <c r="J215" s="18" t="s">
        <v>2631</v>
      </c>
      <c r="K215" s="124" t="s">
        <v>8242</v>
      </c>
      <c r="L215"/>
      <c r="M215"/>
      <c r="N215"/>
      <c r="O215"/>
      <c r="P215"/>
      <c r="Q215"/>
      <c r="R215"/>
      <c r="S215"/>
      <c r="T215"/>
      <c r="U215"/>
      <c r="V215"/>
      <c r="W215"/>
      <c r="X215"/>
      <c r="Y215"/>
      <c r="Z215"/>
      <c r="AA215"/>
      <c r="AB215"/>
      <c r="AC215"/>
      <c r="AD215"/>
      <c r="AE215"/>
      <c r="AF215"/>
      <c r="AG215"/>
    </row>
    <row r="216" spans="1:33" x14ac:dyDescent="0.25">
      <c r="A216" s="91" t="s">
        <v>8550</v>
      </c>
      <c r="B216" s="18" t="s">
        <v>7527</v>
      </c>
      <c r="C216" s="18" t="s">
        <v>2676</v>
      </c>
      <c r="D216" s="18" t="s">
        <v>7625</v>
      </c>
      <c r="E216" s="21">
        <v>44071</v>
      </c>
      <c r="F216" s="80" t="s">
        <v>522</v>
      </c>
      <c r="G216" s="18" t="s">
        <v>554</v>
      </c>
      <c r="H216" s="24" t="s">
        <v>2631</v>
      </c>
      <c r="I216" s="18" t="s">
        <v>2678</v>
      </c>
      <c r="J216" s="18" t="s">
        <v>2631</v>
      </c>
      <c r="K216" s="124" t="s">
        <v>8242</v>
      </c>
      <c r="L216"/>
      <c r="M216"/>
      <c r="N216"/>
      <c r="O216"/>
      <c r="P216"/>
      <c r="Q216"/>
      <c r="R216"/>
      <c r="S216"/>
      <c r="T216"/>
      <c r="U216"/>
      <c r="V216"/>
      <c r="W216"/>
      <c r="X216"/>
      <c r="Y216"/>
      <c r="Z216"/>
      <c r="AA216"/>
      <c r="AB216"/>
      <c r="AC216"/>
      <c r="AD216"/>
      <c r="AE216"/>
      <c r="AF216"/>
      <c r="AG216"/>
    </row>
    <row r="217" spans="1:33" x14ac:dyDescent="0.25">
      <c r="A217" s="91" t="s">
        <v>8583</v>
      </c>
      <c r="B217" s="18" t="s">
        <v>7513</v>
      </c>
      <c r="C217" s="18" t="s">
        <v>2679</v>
      </c>
      <c r="D217" s="18" t="s">
        <v>7626</v>
      </c>
      <c r="E217" s="21">
        <v>44071</v>
      </c>
      <c r="F217" s="80" t="s">
        <v>522</v>
      </c>
      <c r="G217" s="18" t="s">
        <v>554</v>
      </c>
      <c r="H217" s="24" t="s">
        <v>2631</v>
      </c>
      <c r="I217" s="18" t="s">
        <v>545</v>
      </c>
      <c r="J217" s="18" t="s">
        <v>2631</v>
      </c>
      <c r="K217" s="124" t="s">
        <v>8242</v>
      </c>
      <c r="L217"/>
      <c r="M217"/>
      <c r="N217"/>
      <c r="O217"/>
      <c r="P217"/>
      <c r="Q217"/>
      <c r="R217"/>
      <c r="S217"/>
      <c r="T217"/>
      <c r="U217"/>
      <c r="V217"/>
      <c r="W217"/>
      <c r="X217"/>
      <c r="Y217"/>
      <c r="Z217"/>
      <c r="AA217"/>
      <c r="AB217"/>
      <c r="AC217"/>
      <c r="AD217"/>
      <c r="AE217"/>
      <c r="AF217"/>
      <c r="AG217"/>
    </row>
    <row r="218" spans="1:33" x14ac:dyDescent="0.25">
      <c r="A218" s="91" t="s">
        <v>8551</v>
      </c>
      <c r="B218" s="18" t="s">
        <v>7529</v>
      </c>
      <c r="C218" s="18" t="s">
        <v>62</v>
      </c>
      <c r="D218" s="18" t="s">
        <v>7627</v>
      </c>
      <c r="E218" s="21">
        <v>44071</v>
      </c>
      <c r="F218" s="80" t="s">
        <v>522</v>
      </c>
      <c r="G218" s="18" t="s">
        <v>554</v>
      </c>
      <c r="H218" s="24" t="s">
        <v>2631</v>
      </c>
      <c r="I218" s="18" t="s">
        <v>2683</v>
      </c>
      <c r="J218" s="18" t="s">
        <v>2631</v>
      </c>
      <c r="K218" s="124" t="s">
        <v>8242</v>
      </c>
      <c r="L218"/>
      <c r="M218"/>
      <c r="N218"/>
      <c r="O218"/>
      <c r="P218"/>
      <c r="Q218"/>
      <c r="R218"/>
      <c r="S218"/>
      <c r="T218"/>
      <c r="U218"/>
      <c r="V218"/>
      <c r="W218"/>
      <c r="X218"/>
      <c r="Y218"/>
      <c r="Z218"/>
      <c r="AA218"/>
      <c r="AB218"/>
      <c r="AC218"/>
      <c r="AD218"/>
      <c r="AE218"/>
      <c r="AF218"/>
      <c r="AG218"/>
    </row>
    <row r="219" spans="1:33" x14ac:dyDescent="0.25">
      <c r="A219" s="91" t="s">
        <v>8552</v>
      </c>
      <c r="B219" s="18" t="s">
        <v>7530</v>
      </c>
      <c r="C219" s="18" t="s">
        <v>62</v>
      </c>
      <c r="D219" s="18" t="s">
        <v>7628</v>
      </c>
      <c r="E219" s="21">
        <v>44071</v>
      </c>
      <c r="F219" s="80" t="s">
        <v>522</v>
      </c>
      <c r="G219" s="18" t="s">
        <v>554</v>
      </c>
      <c r="H219" s="24" t="s">
        <v>2631</v>
      </c>
      <c r="I219" s="18" t="s">
        <v>2683</v>
      </c>
      <c r="J219" s="18" t="s">
        <v>2631</v>
      </c>
      <c r="K219" s="124" t="s">
        <v>8242</v>
      </c>
      <c r="L219"/>
      <c r="M219"/>
      <c r="N219"/>
      <c r="O219"/>
      <c r="P219"/>
      <c r="Q219"/>
      <c r="R219"/>
      <c r="S219"/>
      <c r="T219"/>
      <c r="U219"/>
      <c r="V219"/>
      <c r="W219"/>
      <c r="X219"/>
      <c r="Y219"/>
      <c r="Z219"/>
      <c r="AA219"/>
      <c r="AB219"/>
      <c r="AC219"/>
      <c r="AD219"/>
      <c r="AE219"/>
      <c r="AF219"/>
      <c r="AG219"/>
    </row>
    <row r="220" spans="1:33" x14ac:dyDescent="0.25">
      <c r="A220" s="91" t="s">
        <v>8553</v>
      </c>
      <c r="B220" s="18" t="s">
        <v>7425</v>
      </c>
      <c r="C220" s="18" t="s">
        <v>2642</v>
      </c>
      <c r="D220" s="18" t="s">
        <v>7556</v>
      </c>
      <c r="E220" s="21">
        <v>44071</v>
      </c>
      <c r="F220" s="80" t="s">
        <v>522</v>
      </c>
      <c r="G220" s="18" t="s">
        <v>554</v>
      </c>
      <c r="H220" s="24" t="s">
        <v>2631</v>
      </c>
      <c r="I220" s="18" t="s">
        <v>2644</v>
      </c>
      <c r="J220" s="18" t="s">
        <v>2631</v>
      </c>
      <c r="K220" s="124" t="s">
        <v>8242</v>
      </c>
      <c r="L220"/>
      <c r="M220"/>
      <c r="N220"/>
      <c r="O220"/>
      <c r="P220"/>
      <c r="Q220"/>
      <c r="R220"/>
      <c r="S220"/>
      <c r="T220"/>
      <c r="U220"/>
      <c r="V220"/>
      <c r="W220"/>
      <c r="X220"/>
      <c r="Y220"/>
      <c r="Z220"/>
      <c r="AA220"/>
      <c r="AB220"/>
      <c r="AC220"/>
      <c r="AD220"/>
      <c r="AE220"/>
      <c r="AF220"/>
      <c r="AG220"/>
    </row>
    <row r="221" spans="1:33" x14ac:dyDescent="0.25">
      <c r="A221" s="91" t="s">
        <v>8554</v>
      </c>
      <c r="B221" s="18" t="s">
        <v>7539</v>
      </c>
      <c r="C221" s="18" t="s">
        <v>2667</v>
      </c>
      <c r="D221" s="18" t="s">
        <v>7629</v>
      </c>
      <c r="E221" s="21">
        <v>44071</v>
      </c>
      <c r="F221" s="80" t="s">
        <v>522</v>
      </c>
      <c r="G221" s="18" t="s">
        <v>554</v>
      </c>
      <c r="H221" s="24" t="s">
        <v>2631</v>
      </c>
      <c r="I221" s="18" t="s">
        <v>2661</v>
      </c>
      <c r="J221" s="18" t="s">
        <v>2631</v>
      </c>
      <c r="K221" s="124" t="s">
        <v>8242</v>
      </c>
      <c r="L221"/>
      <c r="M221"/>
      <c r="N221"/>
      <c r="O221"/>
      <c r="P221"/>
      <c r="Q221"/>
      <c r="R221"/>
      <c r="S221"/>
      <c r="T221"/>
      <c r="U221"/>
      <c r="V221"/>
      <c r="W221"/>
      <c r="X221"/>
      <c r="Y221"/>
      <c r="Z221"/>
      <c r="AA221"/>
      <c r="AB221"/>
      <c r="AC221"/>
      <c r="AD221"/>
      <c r="AE221"/>
      <c r="AF221"/>
      <c r="AG221"/>
    </row>
    <row r="222" spans="1:33" x14ac:dyDescent="0.25">
      <c r="A222" s="91" t="s">
        <v>8555</v>
      </c>
      <c r="B222" s="18" t="s">
        <v>5511</v>
      </c>
      <c r="C222" s="18" t="s">
        <v>2734</v>
      </c>
      <c r="D222" s="18" t="s">
        <v>7448</v>
      </c>
      <c r="E222" s="21">
        <v>44071</v>
      </c>
      <c r="F222" s="80" t="s">
        <v>522</v>
      </c>
      <c r="G222" s="18" t="s">
        <v>554</v>
      </c>
      <c r="H222" s="24" t="s">
        <v>2631</v>
      </c>
      <c r="I222" s="18" t="s">
        <v>2736</v>
      </c>
      <c r="J222" s="18" t="s">
        <v>2631</v>
      </c>
      <c r="K222" s="124" t="s">
        <v>8242</v>
      </c>
      <c r="L222"/>
      <c r="M222"/>
      <c r="N222"/>
      <c r="O222"/>
      <c r="P222"/>
      <c r="Q222"/>
      <c r="R222"/>
      <c r="S222"/>
      <c r="T222"/>
      <c r="U222"/>
      <c r="V222"/>
      <c r="W222"/>
      <c r="X222"/>
      <c r="Y222"/>
      <c r="Z222"/>
      <c r="AA222"/>
      <c r="AB222"/>
      <c r="AC222"/>
      <c r="AD222"/>
      <c r="AE222"/>
      <c r="AF222"/>
      <c r="AG222"/>
    </row>
    <row r="223" spans="1:33" x14ac:dyDescent="0.25">
      <c r="A223" s="91" t="s">
        <v>8556</v>
      </c>
      <c r="B223" s="18" t="s">
        <v>209</v>
      </c>
      <c r="C223" s="18" t="s">
        <v>2796</v>
      </c>
      <c r="D223" s="18" t="s">
        <v>2797</v>
      </c>
      <c r="E223" s="21">
        <v>44071</v>
      </c>
      <c r="F223" s="80" t="s">
        <v>522</v>
      </c>
      <c r="G223" s="18" t="s">
        <v>554</v>
      </c>
      <c r="H223" s="24" t="s">
        <v>2631</v>
      </c>
      <c r="I223" s="18" t="s">
        <v>2793</v>
      </c>
      <c r="J223" s="18" t="s">
        <v>2631</v>
      </c>
      <c r="K223" s="124" t="s">
        <v>8242</v>
      </c>
      <c r="L223"/>
      <c r="M223"/>
      <c r="N223"/>
      <c r="O223"/>
      <c r="P223"/>
      <c r="Q223"/>
      <c r="R223"/>
      <c r="S223"/>
      <c r="T223"/>
      <c r="U223"/>
      <c r="V223"/>
      <c r="W223"/>
      <c r="X223"/>
      <c r="Y223"/>
      <c r="Z223"/>
      <c r="AA223"/>
      <c r="AB223"/>
      <c r="AC223"/>
      <c r="AD223"/>
      <c r="AE223"/>
      <c r="AF223"/>
      <c r="AG223"/>
    </row>
    <row r="224" spans="1:33" ht="15" customHeight="1" x14ac:dyDescent="0.25">
      <c r="A224" s="91" t="s">
        <v>8584</v>
      </c>
      <c r="B224" s="18" t="s">
        <v>5041</v>
      </c>
      <c r="C224" s="18" t="s">
        <v>7341</v>
      </c>
      <c r="D224" s="18" t="s">
        <v>7342</v>
      </c>
      <c r="E224" s="21">
        <v>44071</v>
      </c>
      <c r="F224" s="80" t="s">
        <v>522</v>
      </c>
      <c r="G224" s="18" t="s">
        <v>554</v>
      </c>
      <c r="H224" s="24" t="s">
        <v>2631</v>
      </c>
      <c r="I224" s="18" t="s">
        <v>7333</v>
      </c>
      <c r="J224" s="18" t="s">
        <v>2631</v>
      </c>
      <c r="K224" s="124" t="s">
        <v>8242</v>
      </c>
      <c r="L224"/>
      <c r="M224"/>
      <c r="N224"/>
      <c r="O224"/>
      <c r="P224"/>
      <c r="Q224"/>
      <c r="R224"/>
      <c r="S224"/>
      <c r="T224"/>
      <c r="U224"/>
      <c r="V224"/>
      <c r="W224"/>
      <c r="X224"/>
      <c r="Y224"/>
      <c r="Z224"/>
      <c r="AA224"/>
      <c r="AB224"/>
      <c r="AC224"/>
      <c r="AD224"/>
      <c r="AE224"/>
      <c r="AF224"/>
      <c r="AG224"/>
    </row>
    <row r="225" spans="1:34" x14ac:dyDescent="0.25">
      <c r="A225" s="91" t="s">
        <v>8585</v>
      </c>
      <c r="B225" s="18" t="s">
        <v>6713</v>
      </c>
      <c r="C225" s="18" t="s">
        <v>2659</v>
      </c>
      <c r="D225" s="18" t="s">
        <v>7442</v>
      </c>
      <c r="E225" s="21">
        <v>44071</v>
      </c>
      <c r="F225" s="80" t="s">
        <v>522</v>
      </c>
      <c r="G225" s="18" t="s">
        <v>554</v>
      </c>
      <c r="H225" s="24" t="s">
        <v>2631</v>
      </c>
      <c r="I225" s="18" t="s">
        <v>2661</v>
      </c>
      <c r="J225" s="18" t="s">
        <v>2631</v>
      </c>
      <c r="K225" s="124" t="s">
        <v>8242</v>
      </c>
      <c r="L225"/>
      <c r="M225"/>
      <c r="N225"/>
      <c r="O225"/>
      <c r="P225"/>
      <c r="Q225"/>
      <c r="R225"/>
      <c r="S225"/>
      <c r="T225"/>
      <c r="U225"/>
      <c r="V225"/>
      <c r="W225"/>
      <c r="X225"/>
      <c r="Y225"/>
      <c r="Z225"/>
      <c r="AA225"/>
      <c r="AB225"/>
      <c r="AC225"/>
      <c r="AD225"/>
      <c r="AE225"/>
      <c r="AF225"/>
      <c r="AG225"/>
    </row>
    <row r="226" spans="1:34" x14ac:dyDescent="0.25">
      <c r="A226" s="91" t="s">
        <v>8557</v>
      </c>
      <c r="B226" s="18" t="s">
        <v>5037</v>
      </c>
      <c r="C226" s="18" t="s">
        <v>7360</v>
      </c>
      <c r="D226" s="18" t="s">
        <v>7361</v>
      </c>
      <c r="E226" s="21">
        <v>44071</v>
      </c>
      <c r="F226" s="80" t="s">
        <v>522</v>
      </c>
      <c r="G226" s="18" t="s">
        <v>554</v>
      </c>
      <c r="H226" s="24" t="s">
        <v>2631</v>
      </c>
      <c r="I226" s="18" t="s">
        <v>7333</v>
      </c>
      <c r="J226" s="18" t="s">
        <v>2631</v>
      </c>
      <c r="K226" s="124" t="s">
        <v>8242</v>
      </c>
      <c r="L226"/>
      <c r="M226"/>
      <c r="N226"/>
      <c r="O226"/>
      <c r="P226"/>
      <c r="Q226"/>
      <c r="R226"/>
      <c r="S226"/>
      <c r="T226"/>
      <c r="U226"/>
      <c r="V226"/>
      <c r="W226"/>
      <c r="X226"/>
      <c r="Y226"/>
      <c r="Z226"/>
      <c r="AA226"/>
      <c r="AB226"/>
      <c r="AC226"/>
      <c r="AD226"/>
      <c r="AE226"/>
      <c r="AF226"/>
      <c r="AG226"/>
    </row>
    <row r="227" spans="1:34" x14ac:dyDescent="0.25">
      <c r="A227" s="91" t="s">
        <v>8558</v>
      </c>
      <c r="B227" s="18" t="s">
        <v>5035</v>
      </c>
      <c r="C227" s="18" t="s">
        <v>7339</v>
      </c>
      <c r="D227" s="18" t="s">
        <v>7340</v>
      </c>
      <c r="E227" s="21">
        <v>44071</v>
      </c>
      <c r="F227" s="80" t="s">
        <v>522</v>
      </c>
      <c r="G227" s="18" t="s">
        <v>554</v>
      </c>
      <c r="H227" s="24" t="s">
        <v>2631</v>
      </c>
      <c r="I227" s="18" t="s">
        <v>7333</v>
      </c>
      <c r="J227" s="18" t="s">
        <v>2631</v>
      </c>
      <c r="K227" s="124" t="s">
        <v>8242</v>
      </c>
      <c r="L227"/>
      <c r="M227"/>
      <c r="N227"/>
      <c r="O227"/>
      <c r="P227"/>
      <c r="Q227"/>
      <c r="R227"/>
      <c r="S227"/>
      <c r="T227"/>
      <c r="U227"/>
      <c r="V227"/>
      <c r="W227"/>
      <c r="X227"/>
      <c r="Y227"/>
      <c r="Z227"/>
      <c r="AA227"/>
      <c r="AB227"/>
      <c r="AC227"/>
      <c r="AD227"/>
      <c r="AE227"/>
      <c r="AF227"/>
      <c r="AG227"/>
    </row>
    <row r="228" spans="1:34" x14ac:dyDescent="0.25">
      <c r="A228" s="91" t="s">
        <v>8560</v>
      </c>
      <c r="B228" s="18" t="s">
        <v>5036</v>
      </c>
      <c r="C228" s="18" t="s">
        <v>7337</v>
      </c>
      <c r="D228" s="18" t="s">
        <v>7338</v>
      </c>
      <c r="E228" s="21">
        <v>44071</v>
      </c>
      <c r="F228" s="80" t="s">
        <v>522</v>
      </c>
      <c r="G228" s="18" t="s">
        <v>554</v>
      </c>
      <c r="H228" s="24" t="s">
        <v>2631</v>
      </c>
      <c r="I228" s="18" t="s">
        <v>7333</v>
      </c>
      <c r="J228" s="18" t="s">
        <v>2631</v>
      </c>
      <c r="K228" s="124" t="s">
        <v>8242</v>
      </c>
      <c r="L228"/>
      <c r="M228"/>
      <c r="N228"/>
      <c r="O228"/>
      <c r="P228"/>
      <c r="Q228"/>
      <c r="R228"/>
      <c r="S228"/>
      <c r="T228"/>
      <c r="U228"/>
      <c r="V228"/>
      <c r="W228"/>
      <c r="X228"/>
      <c r="Y228"/>
      <c r="Z228"/>
      <c r="AA228"/>
      <c r="AB228"/>
      <c r="AC228"/>
      <c r="AD228"/>
      <c r="AE228"/>
      <c r="AF228"/>
      <c r="AG228"/>
    </row>
    <row r="229" spans="1:34" x14ac:dyDescent="0.25">
      <c r="A229" s="91" t="s">
        <v>8561</v>
      </c>
      <c r="B229" s="18" t="s">
        <v>5033</v>
      </c>
      <c r="C229" s="18" t="s">
        <v>7364</v>
      </c>
      <c r="D229" s="18" t="s">
        <v>7365</v>
      </c>
      <c r="E229" s="21">
        <v>44071</v>
      </c>
      <c r="F229" s="80" t="s">
        <v>522</v>
      </c>
      <c r="G229" s="18" t="s">
        <v>554</v>
      </c>
      <c r="H229" s="24" t="s">
        <v>2631</v>
      </c>
      <c r="I229" s="18" t="s">
        <v>7333</v>
      </c>
      <c r="J229" s="18" t="s">
        <v>2631</v>
      </c>
      <c r="K229" s="124" t="s">
        <v>8242</v>
      </c>
      <c r="L229"/>
      <c r="M229"/>
      <c r="N229"/>
      <c r="O229"/>
      <c r="P229"/>
      <c r="Q229"/>
      <c r="R229"/>
      <c r="S229"/>
      <c r="T229"/>
      <c r="U229"/>
      <c r="V229"/>
      <c r="W229"/>
      <c r="X229"/>
      <c r="Y229"/>
      <c r="Z229"/>
      <c r="AA229"/>
      <c r="AB229"/>
      <c r="AC229"/>
      <c r="AD229"/>
      <c r="AE229"/>
      <c r="AF229"/>
      <c r="AG229"/>
    </row>
    <row r="230" spans="1:34" x14ac:dyDescent="0.25">
      <c r="A230" s="91" t="s">
        <v>8562</v>
      </c>
      <c r="B230" s="18" t="s">
        <v>5034</v>
      </c>
      <c r="C230" s="18" t="s">
        <v>7326</v>
      </c>
      <c r="D230" s="18" t="s">
        <v>7357</v>
      </c>
      <c r="E230" s="21">
        <v>44071</v>
      </c>
      <c r="F230" s="80" t="s">
        <v>522</v>
      </c>
      <c r="G230" s="18" t="s">
        <v>554</v>
      </c>
      <c r="H230" s="24" t="s">
        <v>2631</v>
      </c>
      <c r="I230" s="18" t="s">
        <v>7333</v>
      </c>
      <c r="J230" s="18" t="s">
        <v>2631</v>
      </c>
      <c r="K230" s="124" t="s">
        <v>8242</v>
      </c>
      <c r="L230"/>
      <c r="M230"/>
      <c r="N230"/>
      <c r="O230"/>
      <c r="P230"/>
      <c r="Q230"/>
      <c r="R230"/>
      <c r="S230"/>
      <c r="T230"/>
      <c r="U230"/>
      <c r="V230"/>
      <c r="W230"/>
      <c r="X230"/>
      <c r="Y230"/>
      <c r="Z230"/>
      <c r="AA230"/>
      <c r="AB230"/>
      <c r="AC230"/>
      <c r="AD230"/>
      <c r="AE230"/>
      <c r="AF230"/>
      <c r="AG230"/>
    </row>
    <row r="231" spans="1:34" x14ac:dyDescent="0.25">
      <c r="A231" s="91" t="s">
        <v>8592</v>
      </c>
      <c r="B231" s="18" t="s">
        <v>7017</v>
      </c>
      <c r="C231" s="18" t="s">
        <v>117</v>
      </c>
      <c r="D231" s="18" t="s">
        <v>7451</v>
      </c>
      <c r="E231" s="21">
        <v>44071</v>
      </c>
      <c r="F231" s="80" t="s">
        <v>522</v>
      </c>
      <c r="G231" s="18" t="s">
        <v>554</v>
      </c>
      <c r="H231" s="24" t="s">
        <v>2631</v>
      </c>
      <c r="I231" s="18" t="s">
        <v>2697</v>
      </c>
      <c r="J231" s="18" t="s">
        <v>2631</v>
      </c>
      <c r="K231" s="124" t="s">
        <v>8242</v>
      </c>
      <c r="L231"/>
      <c r="M231"/>
      <c r="N231"/>
      <c r="O231"/>
      <c r="P231"/>
      <c r="Q231"/>
      <c r="R231"/>
      <c r="S231"/>
      <c r="T231"/>
      <c r="U231"/>
      <c r="V231"/>
      <c r="W231"/>
      <c r="X231"/>
      <c r="Y231"/>
      <c r="Z231"/>
      <c r="AA231"/>
      <c r="AB231"/>
      <c r="AC231"/>
      <c r="AD231"/>
      <c r="AE231"/>
      <c r="AF231"/>
      <c r="AG231"/>
    </row>
    <row r="232" spans="1:34" ht="15.75" thickBot="1" x14ac:dyDescent="0.3">
      <c r="A232" s="91" t="s">
        <v>8593</v>
      </c>
      <c r="B232" s="18" t="s">
        <v>5429</v>
      </c>
      <c r="C232" s="18" t="s">
        <v>229</v>
      </c>
      <c r="D232" s="18" t="s">
        <v>7446</v>
      </c>
      <c r="E232" s="21">
        <v>44071</v>
      </c>
      <c r="F232" s="80" t="s">
        <v>522</v>
      </c>
      <c r="G232" s="18" t="s">
        <v>554</v>
      </c>
      <c r="H232" s="24" t="s">
        <v>2631</v>
      </c>
      <c r="I232" s="18" t="s">
        <v>2632</v>
      </c>
      <c r="J232" s="18" t="s">
        <v>2631</v>
      </c>
      <c r="K232" s="124" t="s">
        <v>8242</v>
      </c>
      <c r="L232"/>
      <c r="M232"/>
      <c r="N232"/>
      <c r="O232"/>
      <c r="P232"/>
      <c r="Q232"/>
      <c r="R232"/>
      <c r="S232"/>
      <c r="T232"/>
      <c r="U232"/>
      <c r="V232"/>
      <c r="W232"/>
      <c r="X232"/>
      <c r="Y232"/>
      <c r="Z232"/>
      <c r="AA232"/>
      <c r="AB232"/>
      <c r="AC232"/>
      <c r="AD232"/>
      <c r="AE232"/>
      <c r="AF232"/>
      <c r="AG232"/>
    </row>
    <row r="233" spans="1:34" x14ac:dyDescent="0.25">
      <c r="L233" s="95" t="s">
        <v>2929</v>
      </c>
      <c r="M233" s="96"/>
      <c r="N233" s="96"/>
      <c r="O233" s="96"/>
      <c r="P233" s="96"/>
      <c r="Q233" s="96"/>
      <c r="R233" s="96"/>
      <c r="S233" s="96"/>
      <c r="T233" s="96"/>
      <c r="U233" s="96"/>
      <c r="V233" s="96"/>
      <c r="W233" s="96"/>
      <c r="X233" s="96"/>
      <c r="Y233" s="96"/>
      <c r="Z233" s="96"/>
      <c r="AA233" s="96"/>
      <c r="AB233" s="96"/>
      <c r="AC233" s="96"/>
      <c r="AD233" s="96"/>
      <c r="AE233" s="96"/>
      <c r="AF233" s="96"/>
      <c r="AG233" s="97"/>
      <c r="AH233"/>
    </row>
    <row r="234" spans="1:34" x14ac:dyDescent="0.25">
      <c r="K234"/>
      <c r="L234" s="98" t="s">
        <v>523</v>
      </c>
      <c r="M234" s="13"/>
      <c r="N234" s="13"/>
      <c r="O234" s="13"/>
      <c r="P234" s="13"/>
      <c r="Q234" s="13"/>
      <c r="R234" s="13"/>
      <c r="S234" s="13"/>
      <c r="T234" s="13"/>
      <c r="U234" s="13"/>
      <c r="V234" s="13"/>
      <c r="W234" s="13"/>
      <c r="X234" s="13"/>
      <c r="Y234" s="13"/>
      <c r="Z234" s="13"/>
      <c r="AA234" s="13"/>
      <c r="AB234" s="13"/>
      <c r="AC234" s="13"/>
      <c r="AD234" s="13"/>
      <c r="AE234" s="13"/>
      <c r="AF234" s="13"/>
      <c r="AG234" s="100"/>
      <c r="AH234"/>
    </row>
    <row r="235" spans="1:34" ht="15.75" thickBot="1" x14ac:dyDescent="0.3">
      <c r="K235"/>
      <c r="L235" s="98"/>
      <c r="M235" s="13"/>
      <c r="N235" s="13"/>
      <c r="O235" s="13"/>
      <c r="P235" s="13"/>
      <c r="Q235" s="13"/>
      <c r="R235" s="13"/>
      <c r="S235" s="13"/>
      <c r="T235" s="13"/>
      <c r="U235" s="13"/>
      <c r="V235" s="13"/>
      <c r="W235" s="13"/>
      <c r="X235" s="13"/>
      <c r="Y235" s="13"/>
      <c r="Z235" s="13"/>
      <c r="AA235" s="13"/>
      <c r="AB235" s="13"/>
      <c r="AC235" s="13"/>
      <c r="AD235" s="13"/>
      <c r="AE235" s="13"/>
      <c r="AF235" s="13"/>
      <c r="AG235" s="100"/>
      <c r="AH235"/>
    </row>
    <row r="236" spans="1:34" x14ac:dyDescent="0.25">
      <c r="K236"/>
      <c r="L236" s="98"/>
      <c r="M236" s="115" t="s">
        <v>2785</v>
      </c>
      <c r="N236" s="116" t="s">
        <v>2868</v>
      </c>
      <c r="O236" s="115" t="s">
        <v>2821</v>
      </c>
      <c r="P236" s="116" t="s">
        <v>2876</v>
      </c>
      <c r="Q236" s="115" t="s">
        <v>2918</v>
      </c>
      <c r="R236" s="117" t="s">
        <v>7383</v>
      </c>
      <c r="S236" s="118"/>
      <c r="T236" s="118"/>
      <c r="U236" s="115" t="s">
        <v>2767</v>
      </c>
      <c r="V236" s="116" t="s">
        <v>2780</v>
      </c>
      <c r="W236" s="115" t="s">
        <v>2853</v>
      </c>
      <c r="X236" s="117" t="s">
        <v>2893</v>
      </c>
      <c r="Y236" s="119" t="s">
        <v>2707</v>
      </c>
      <c r="Z236" s="117" t="s">
        <v>7384</v>
      </c>
      <c r="AA236" s="119" t="s">
        <v>2918</v>
      </c>
      <c r="AB236" s="117" t="s">
        <v>2777</v>
      </c>
      <c r="AC236" s="119" t="s">
        <v>2918</v>
      </c>
      <c r="AD236" s="117" t="s">
        <v>7391</v>
      </c>
      <c r="AE236" s="119" t="s">
        <v>2918</v>
      </c>
      <c r="AF236" s="117" t="s">
        <v>2864</v>
      </c>
      <c r="AG236" s="100"/>
      <c r="AH236"/>
    </row>
    <row r="237" spans="1:34" ht="15.75" thickBot="1" x14ac:dyDescent="0.3">
      <c r="K237"/>
      <c r="L237" s="98"/>
      <c r="M237" s="120" t="s">
        <v>2918</v>
      </c>
      <c r="N237" s="121" t="s">
        <v>2896</v>
      </c>
      <c r="O237" s="120" t="s">
        <v>2773</v>
      </c>
      <c r="P237" s="121" t="s">
        <v>7389</v>
      </c>
      <c r="Q237" s="120" t="s">
        <v>7374</v>
      </c>
      <c r="R237" s="122" t="s">
        <v>2743</v>
      </c>
      <c r="S237" s="118"/>
      <c r="T237" s="118"/>
      <c r="U237" s="120" t="s">
        <v>7367</v>
      </c>
      <c r="V237" s="121" t="s">
        <v>2842</v>
      </c>
      <c r="W237" s="120" t="s">
        <v>7369</v>
      </c>
      <c r="X237" s="122" t="s">
        <v>2858</v>
      </c>
      <c r="Y237" s="123" t="s">
        <v>2895</v>
      </c>
      <c r="Z237" s="122" t="s">
        <v>2781</v>
      </c>
      <c r="AA237" s="123" t="s">
        <v>7382</v>
      </c>
      <c r="AB237" s="122" t="s">
        <v>2898</v>
      </c>
      <c r="AC237" s="123" t="s">
        <v>2724</v>
      </c>
      <c r="AD237" s="122" t="s">
        <v>2918</v>
      </c>
      <c r="AE237" s="123" t="s">
        <v>2901</v>
      </c>
      <c r="AF237" s="122" t="s">
        <v>2918</v>
      </c>
      <c r="AG237" s="100"/>
      <c r="AH237"/>
    </row>
    <row r="238" spans="1:34" ht="15.75" thickBot="1" x14ac:dyDescent="0.3">
      <c r="K238"/>
      <c r="L238" s="98"/>
      <c r="M238" s="118"/>
      <c r="N238" s="118"/>
      <c r="O238" s="118"/>
      <c r="P238" s="118"/>
      <c r="Q238" s="118"/>
      <c r="R238" s="118"/>
      <c r="S238" s="118"/>
      <c r="T238" s="118"/>
      <c r="U238" s="118"/>
      <c r="V238" s="118"/>
      <c r="W238" s="118"/>
      <c r="X238" s="118"/>
      <c r="Y238" s="118"/>
      <c r="Z238" s="118"/>
      <c r="AA238" s="118"/>
      <c r="AB238" s="118"/>
      <c r="AC238" s="118"/>
      <c r="AD238" s="118"/>
      <c r="AE238" s="118"/>
      <c r="AF238" s="118"/>
      <c r="AG238" s="100"/>
      <c r="AH238"/>
    </row>
    <row r="239" spans="1:34" x14ac:dyDescent="0.25">
      <c r="K239"/>
      <c r="L239" s="98"/>
      <c r="M239" s="115" t="s">
        <v>2918</v>
      </c>
      <c r="N239" s="116" t="s">
        <v>2899</v>
      </c>
      <c r="O239" s="115" t="s">
        <v>2851</v>
      </c>
      <c r="P239" s="116" t="s">
        <v>2784</v>
      </c>
      <c r="Q239" s="115" t="s">
        <v>7381</v>
      </c>
      <c r="R239" s="117" t="s">
        <v>7372</v>
      </c>
      <c r="S239" s="118"/>
      <c r="T239" s="118"/>
      <c r="U239" s="115" t="s">
        <v>2758</v>
      </c>
      <c r="V239" s="116" t="s">
        <v>7368</v>
      </c>
      <c r="W239" s="115" t="s">
        <v>2852</v>
      </c>
      <c r="X239" s="117" t="s">
        <v>2819</v>
      </c>
      <c r="Y239" s="119" t="s">
        <v>2825</v>
      </c>
      <c r="Z239" s="117" t="s">
        <v>2769</v>
      </c>
      <c r="AA239" s="119" t="s">
        <v>2866</v>
      </c>
      <c r="AB239" s="117" t="s">
        <v>2918</v>
      </c>
      <c r="AC239" s="119" t="s">
        <v>7387</v>
      </c>
      <c r="AD239" s="117" t="s">
        <v>2918</v>
      </c>
      <c r="AE239" s="119" t="s">
        <v>2817</v>
      </c>
      <c r="AF239" s="117" t="s">
        <v>2918</v>
      </c>
      <c r="AG239" s="100"/>
      <c r="AH239"/>
    </row>
    <row r="240" spans="1:34" ht="15" customHeight="1" thickBot="1" x14ac:dyDescent="0.3">
      <c r="K240"/>
      <c r="L240" s="98"/>
      <c r="M240" s="120" t="s">
        <v>2811</v>
      </c>
      <c r="N240" s="121" t="s">
        <v>2918</v>
      </c>
      <c r="O240" s="120" t="s">
        <v>2774</v>
      </c>
      <c r="P240" s="121" t="s">
        <v>2803</v>
      </c>
      <c r="Q240" s="120" t="s">
        <v>2887</v>
      </c>
      <c r="R240" s="122" t="s">
        <v>2776</v>
      </c>
      <c r="S240" s="118"/>
      <c r="T240" s="118"/>
      <c r="U240" s="120" t="s">
        <v>2884</v>
      </c>
      <c r="V240" s="121" t="s">
        <v>2877</v>
      </c>
      <c r="W240" s="120" t="s">
        <v>7371</v>
      </c>
      <c r="X240" s="122" t="s">
        <v>2870</v>
      </c>
      <c r="Y240" s="123" t="s">
        <v>2838</v>
      </c>
      <c r="Z240" s="122" t="s">
        <v>7380</v>
      </c>
      <c r="AA240" s="123" t="s">
        <v>2918</v>
      </c>
      <c r="AB240" s="122" t="s">
        <v>7385</v>
      </c>
      <c r="AC240" s="123" t="s">
        <v>2918</v>
      </c>
      <c r="AD240" s="122" t="s">
        <v>2762</v>
      </c>
      <c r="AE240" s="123" t="s">
        <v>2918</v>
      </c>
      <c r="AF240" s="122" t="s">
        <v>2668</v>
      </c>
      <c r="AG240" s="100"/>
      <c r="AH240"/>
    </row>
    <row r="241" spans="11:34" ht="15.75" thickBot="1" x14ac:dyDescent="0.3">
      <c r="K241"/>
      <c r="L241" s="98"/>
      <c r="M241" s="118"/>
      <c r="N241" s="118"/>
      <c r="O241" s="118"/>
      <c r="P241" s="118"/>
      <c r="Q241" s="118"/>
      <c r="R241" s="118"/>
      <c r="S241" s="118"/>
      <c r="T241" s="118"/>
      <c r="U241" s="118"/>
      <c r="V241" s="118"/>
      <c r="W241" s="118"/>
      <c r="X241" s="118"/>
      <c r="Y241" s="118"/>
      <c r="Z241" s="118"/>
      <c r="AA241" s="118"/>
      <c r="AB241" s="118"/>
      <c r="AC241" s="118"/>
      <c r="AD241" s="118"/>
      <c r="AE241" s="118"/>
      <c r="AF241" s="118"/>
      <c r="AG241" s="100"/>
      <c r="AH241"/>
    </row>
    <row r="242" spans="11:34" x14ac:dyDescent="0.25">
      <c r="K242"/>
      <c r="L242" s="98"/>
      <c r="M242" s="115" t="s">
        <v>2787</v>
      </c>
      <c r="N242" s="117" t="s">
        <v>2918</v>
      </c>
      <c r="O242" s="115" t="s">
        <v>2892</v>
      </c>
      <c r="P242" s="117" t="s">
        <v>7373</v>
      </c>
      <c r="Q242" s="115" t="s">
        <v>2891</v>
      </c>
      <c r="R242" s="117" t="s">
        <v>2763</v>
      </c>
      <c r="S242" s="118"/>
      <c r="T242" s="118"/>
      <c r="U242" s="115" t="s">
        <v>2771</v>
      </c>
      <c r="V242" s="117" t="s">
        <v>2764</v>
      </c>
      <c r="W242" s="119" t="s">
        <v>2875</v>
      </c>
      <c r="X242" s="117" t="s">
        <v>2775</v>
      </c>
      <c r="Y242" s="119" t="s">
        <v>2782</v>
      </c>
      <c r="Z242" s="117" t="s">
        <v>2788</v>
      </c>
      <c r="AA242" s="119" t="s">
        <v>2918</v>
      </c>
      <c r="AB242" s="117" t="s">
        <v>2844</v>
      </c>
      <c r="AC242" s="119" t="s">
        <v>2918</v>
      </c>
      <c r="AD242" s="117" t="s">
        <v>7388</v>
      </c>
      <c r="AE242" s="119" t="s">
        <v>2918</v>
      </c>
      <c r="AF242" s="117" t="s">
        <v>2740</v>
      </c>
      <c r="AG242" s="100"/>
      <c r="AH242"/>
    </row>
    <row r="243" spans="11:34" ht="15.75" thickBot="1" x14ac:dyDescent="0.3">
      <c r="K243"/>
      <c r="L243" s="98"/>
      <c r="M243" s="120" t="s">
        <v>2918</v>
      </c>
      <c r="N243" s="122" t="s">
        <v>2658</v>
      </c>
      <c r="O243" s="120" t="s">
        <v>2770</v>
      </c>
      <c r="P243" s="122" t="s">
        <v>2839</v>
      </c>
      <c r="Q243" s="120" t="s">
        <v>2840</v>
      </c>
      <c r="R243" s="122" t="s">
        <v>2881</v>
      </c>
      <c r="S243" s="118"/>
      <c r="T243" s="118"/>
      <c r="U243" s="120" t="s">
        <v>2760</v>
      </c>
      <c r="V243" s="122" t="s">
        <v>2759</v>
      </c>
      <c r="W243" s="123" t="s">
        <v>2918</v>
      </c>
      <c r="X243" s="122" t="s">
        <v>2732</v>
      </c>
      <c r="Y243" s="123" t="s">
        <v>2828</v>
      </c>
      <c r="Z243" s="122" t="s">
        <v>7392</v>
      </c>
      <c r="AA243" s="123" t="s">
        <v>7327</v>
      </c>
      <c r="AB243" s="122" t="s">
        <v>2918</v>
      </c>
      <c r="AC243" s="123" t="s">
        <v>2768</v>
      </c>
      <c r="AD243" s="122" t="s">
        <v>2918</v>
      </c>
      <c r="AE243" s="123" t="s">
        <v>2902</v>
      </c>
      <c r="AF243" s="122" t="s">
        <v>2918</v>
      </c>
      <c r="AG243" s="100"/>
      <c r="AH243"/>
    </row>
    <row r="244" spans="11:34" ht="15.75" thickBot="1" x14ac:dyDescent="0.3">
      <c r="K244"/>
      <c r="L244" s="98"/>
      <c r="M244" s="118"/>
      <c r="N244" s="118"/>
      <c r="O244" s="118"/>
      <c r="P244" s="118"/>
      <c r="Q244" s="118"/>
      <c r="R244" s="118"/>
      <c r="S244" s="118"/>
      <c r="T244" s="118"/>
      <c r="U244" s="118"/>
      <c r="V244" s="118"/>
      <c r="W244" s="118"/>
      <c r="X244" s="118"/>
      <c r="Y244" s="118"/>
      <c r="Z244" s="118"/>
      <c r="AA244" s="118"/>
      <c r="AB244" s="118"/>
      <c r="AC244" s="118"/>
      <c r="AD244" s="118"/>
      <c r="AE244" s="118"/>
      <c r="AF244" s="118"/>
      <c r="AG244" s="100"/>
      <c r="AH244"/>
    </row>
    <row r="245" spans="11:34" x14ac:dyDescent="0.25">
      <c r="K245"/>
      <c r="L245" s="98"/>
      <c r="M245" s="115" t="s">
        <v>2918</v>
      </c>
      <c r="N245" s="117" t="s">
        <v>2755</v>
      </c>
      <c r="O245" s="115" t="s">
        <v>2783</v>
      </c>
      <c r="P245" s="117" t="s">
        <v>2837</v>
      </c>
      <c r="Q245" s="115" t="s">
        <v>2888</v>
      </c>
      <c r="R245" s="117" t="s">
        <v>2831</v>
      </c>
      <c r="S245" s="118"/>
      <c r="T245" s="118"/>
      <c r="U245" s="115" t="s">
        <v>2795</v>
      </c>
      <c r="V245" s="117" t="s">
        <v>2890</v>
      </c>
      <c r="W245" s="119" t="s">
        <v>7696</v>
      </c>
      <c r="X245" s="117" t="s">
        <v>7379</v>
      </c>
      <c r="Y245" s="119" t="s">
        <v>2834</v>
      </c>
      <c r="Z245" s="117" t="s">
        <v>2847</v>
      </c>
      <c r="AA245" s="119" t="s">
        <v>2779</v>
      </c>
      <c r="AB245" s="117" t="s">
        <v>2918</v>
      </c>
      <c r="AC245" s="119" t="s">
        <v>2765</v>
      </c>
      <c r="AD245" s="117" t="s">
        <v>2918</v>
      </c>
      <c r="AE245" s="119" t="s">
        <v>7594</v>
      </c>
      <c r="AF245" s="117" t="s">
        <v>2918</v>
      </c>
      <c r="AG245" s="100"/>
      <c r="AH245"/>
    </row>
    <row r="246" spans="11:34" ht="15.75" thickBot="1" x14ac:dyDescent="0.3">
      <c r="K246"/>
      <c r="L246" s="98"/>
      <c r="M246" s="120" t="s">
        <v>2897</v>
      </c>
      <c r="N246" s="122" t="s">
        <v>2918</v>
      </c>
      <c r="O246" s="120" t="s">
        <v>7376</v>
      </c>
      <c r="P246" s="122" t="s">
        <v>2878</v>
      </c>
      <c r="Q246" s="120" t="s">
        <v>2845</v>
      </c>
      <c r="R246" s="122" t="s">
        <v>2854</v>
      </c>
      <c r="S246" s="118"/>
      <c r="T246" s="118"/>
      <c r="U246" s="120" t="s">
        <v>2855</v>
      </c>
      <c r="V246" s="122" t="s">
        <v>2841</v>
      </c>
      <c r="W246" s="123" t="s">
        <v>7378</v>
      </c>
      <c r="X246" s="122" t="s">
        <v>2860</v>
      </c>
      <c r="Y246" s="123" t="s">
        <v>7386</v>
      </c>
      <c r="Z246" s="122" t="s">
        <v>2751</v>
      </c>
      <c r="AA246" s="123" t="s">
        <v>7390</v>
      </c>
      <c r="AB246" s="122" t="s">
        <v>2857</v>
      </c>
      <c r="AC246" s="123" t="s">
        <v>2637</v>
      </c>
      <c r="AD246" s="122" t="s">
        <v>7329</v>
      </c>
      <c r="AE246" s="123" t="s">
        <v>2918</v>
      </c>
      <c r="AF246" s="122" t="s">
        <v>2789</v>
      </c>
      <c r="AG246" s="100"/>
      <c r="AH246"/>
    </row>
    <row r="247" spans="11:34" x14ac:dyDescent="0.25">
      <c r="K247"/>
      <c r="L247" s="98"/>
      <c r="M247" s="13"/>
      <c r="N247" s="13"/>
      <c r="O247" s="13"/>
      <c r="P247" s="13"/>
      <c r="Q247" s="13"/>
      <c r="R247" s="13"/>
      <c r="S247" s="13"/>
      <c r="T247" s="13"/>
      <c r="U247" s="13"/>
      <c r="V247" s="13"/>
      <c r="W247" s="13"/>
      <c r="X247" s="13"/>
      <c r="Y247" s="13"/>
      <c r="Z247" s="13"/>
      <c r="AA247" s="13"/>
      <c r="AB247" s="13"/>
      <c r="AC247" s="13"/>
      <c r="AD247" s="13"/>
      <c r="AE247" s="13"/>
      <c r="AF247" s="13"/>
      <c r="AG247" s="100"/>
      <c r="AH247"/>
    </row>
    <row r="248" spans="11:34" x14ac:dyDescent="0.25">
      <c r="K248"/>
      <c r="L248" s="98"/>
      <c r="M248" s="13"/>
      <c r="N248" s="13"/>
      <c r="O248" s="13"/>
      <c r="P248" s="13"/>
      <c r="Q248" s="13"/>
      <c r="R248" s="13"/>
      <c r="S248" s="13"/>
      <c r="T248" s="13"/>
      <c r="U248" s="13"/>
      <c r="V248" s="13"/>
      <c r="W248" s="13"/>
      <c r="X248" s="13"/>
      <c r="Y248" s="13"/>
      <c r="Z248" s="13"/>
      <c r="AA248" s="13"/>
      <c r="AB248" s="13"/>
      <c r="AC248" s="13"/>
      <c r="AD248" s="13"/>
      <c r="AE248" s="13"/>
      <c r="AF248" s="13"/>
      <c r="AG248" s="100"/>
      <c r="AH248"/>
    </row>
    <row r="249" spans="11:34" x14ac:dyDescent="0.25">
      <c r="K249"/>
      <c r="L249" s="98"/>
      <c r="M249" s="13"/>
      <c r="N249" s="13"/>
      <c r="O249" s="13"/>
      <c r="P249" s="13"/>
      <c r="Q249" s="13"/>
      <c r="R249" s="13"/>
      <c r="S249" s="13"/>
      <c r="T249" s="13"/>
      <c r="U249" s="13"/>
      <c r="V249" s="13"/>
      <c r="W249" s="13"/>
      <c r="X249" s="13"/>
      <c r="Y249" s="13"/>
      <c r="Z249" s="13"/>
      <c r="AA249" s="13"/>
      <c r="AB249" s="13"/>
      <c r="AC249" s="13"/>
      <c r="AD249" s="13"/>
      <c r="AE249" s="13"/>
      <c r="AF249" s="13"/>
      <c r="AG249" s="100"/>
      <c r="AH249"/>
    </row>
    <row r="250" spans="11:34" x14ac:dyDescent="0.25">
      <c r="K250"/>
      <c r="L250" s="98"/>
      <c r="M250" s="13"/>
      <c r="N250" s="13"/>
      <c r="O250" s="13"/>
      <c r="P250" s="13"/>
      <c r="Q250" s="13"/>
      <c r="R250" s="13"/>
      <c r="S250" s="13"/>
      <c r="T250" s="13"/>
      <c r="U250" s="13"/>
      <c r="V250" s="13"/>
      <c r="W250" s="13"/>
      <c r="X250" s="13"/>
      <c r="Y250" s="13"/>
      <c r="Z250" s="13"/>
      <c r="AA250" s="13"/>
      <c r="AB250" s="13"/>
      <c r="AC250" s="13"/>
      <c r="AD250" s="13"/>
      <c r="AE250" s="13"/>
      <c r="AF250" s="13"/>
      <c r="AG250" s="100"/>
      <c r="AH250"/>
    </row>
    <row r="251" spans="11:34" x14ac:dyDescent="0.25">
      <c r="K251"/>
      <c r="L251" s="98" t="s">
        <v>524</v>
      </c>
      <c r="M251" s="13"/>
      <c r="N251" s="13"/>
      <c r="O251" s="13"/>
      <c r="P251" s="13"/>
      <c r="Q251" s="13"/>
      <c r="R251" s="13"/>
      <c r="S251" s="13"/>
      <c r="T251" s="13"/>
      <c r="U251" s="13"/>
      <c r="V251" s="13"/>
      <c r="W251" s="13"/>
      <c r="X251" s="13"/>
      <c r="Y251" s="13"/>
      <c r="Z251" s="13"/>
      <c r="AA251" s="13"/>
      <c r="AB251" s="13"/>
      <c r="AC251" s="13"/>
      <c r="AD251" s="13"/>
      <c r="AE251" s="13"/>
      <c r="AF251" s="13"/>
      <c r="AG251" s="100"/>
      <c r="AH251"/>
    </row>
    <row r="252" spans="11:34" x14ac:dyDescent="0.25">
      <c r="K252"/>
      <c r="L252" s="98" t="s">
        <v>525</v>
      </c>
      <c r="M252" s="13"/>
      <c r="N252" s="13"/>
      <c r="O252" s="13"/>
      <c r="P252" s="13"/>
      <c r="Q252" s="13"/>
      <c r="R252" s="13"/>
      <c r="S252" s="13"/>
      <c r="T252" s="13"/>
      <c r="U252" s="13"/>
      <c r="V252" s="13"/>
      <c r="W252" s="13"/>
      <c r="X252" s="13"/>
      <c r="Y252" s="99" t="s">
        <v>2912</v>
      </c>
      <c r="Z252" s="13"/>
      <c r="AA252" s="13"/>
      <c r="AB252" s="13"/>
      <c r="AC252" s="13"/>
      <c r="AD252" s="13"/>
      <c r="AE252" s="13"/>
      <c r="AF252" s="13"/>
      <c r="AG252" s="100"/>
      <c r="AH252"/>
    </row>
    <row r="253" spans="11:34" ht="15.75" thickBot="1" x14ac:dyDescent="0.3">
      <c r="K253"/>
      <c r="L253" s="98"/>
      <c r="M253" s="13"/>
      <c r="N253" s="13" t="s">
        <v>151</v>
      </c>
      <c r="O253" s="13" t="s">
        <v>164</v>
      </c>
      <c r="P253" s="13" t="s">
        <v>178</v>
      </c>
      <c r="Q253" s="13" t="s">
        <v>191</v>
      </c>
      <c r="R253" s="13" t="s">
        <v>203</v>
      </c>
      <c r="S253" s="99" t="s">
        <v>2910</v>
      </c>
      <c r="T253" s="102"/>
      <c r="U253" s="13" t="s">
        <v>254</v>
      </c>
      <c r="V253" s="13" t="s">
        <v>263</v>
      </c>
      <c r="W253" s="13" t="s">
        <v>273</v>
      </c>
      <c r="X253" s="13" t="s">
        <v>282</v>
      </c>
      <c r="Y253" s="13" t="s">
        <v>292</v>
      </c>
      <c r="Z253" s="13"/>
      <c r="AA253" s="13"/>
      <c r="AB253" s="13"/>
      <c r="AC253" s="13"/>
      <c r="AD253" s="13"/>
      <c r="AE253" s="13"/>
      <c r="AF253" s="13"/>
      <c r="AG253" s="100"/>
      <c r="AH253"/>
    </row>
    <row r="254" spans="11:34" ht="150" customHeight="1" thickBot="1" x14ac:dyDescent="0.3">
      <c r="K254"/>
      <c r="L254" s="98"/>
      <c r="M254" s="106" t="s">
        <v>149</v>
      </c>
      <c r="N254" s="110" t="s">
        <v>7703</v>
      </c>
      <c r="O254" s="111" t="s">
        <v>7630</v>
      </c>
      <c r="P254" s="111" t="s">
        <v>7631</v>
      </c>
      <c r="Q254" s="111" t="s">
        <v>7632</v>
      </c>
      <c r="R254" s="112" t="s">
        <v>7633</v>
      </c>
      <c r="S254" s="113" t="s">
        <v>2918</v>
      </c>
      <c r="T254" s="108"/>
      <c r="U254" s="110" t="s">
        <v>7704</v>
      </c>
      <c r="V254" s="111" t="s">
        <v>7705</v>
      </c>
      <c r="W254" s="111" t="s">
        <v>7706</v>
      </c>
      <c r="X254" s="111" t="s">
        <v>7634</v>
      </c>
      <c r="Y254" s="112" t="s">
        <v>7699</v>
      </c>
      <c r="Z254" s="106" t="s">
        <v>252</v>
      </c>
      <c r="AA254" s="13"/>
      <c r="AB254" s="13"/>
      <c r="AC254" s="13"/>
      <c r="AD254" s="13"/>
      <c r="AE254" s="13"/>
      <c r="AF254" s="13"/>
      <c r="AG254" s="100"/>
      <c r="AH254"/>
    </row>
    <row r="255" spans="11:34" x14ac:dyDescent="0.25">
      <c r="K255"/>
      <c r="L255" s="98"/>
      <c r="M255" s="13"/>
      <c r="N255" s="108"/>
      <c r="O255" s="108"/>
      <c r="P255" s="108"/>
      <c r="Q255" s="108"/>
      <c r="R255" s="108"/>
      <c r="S255" s="113"/>
      <c r="T255" s="108"/>
      <c r="U255" s="108"/>
      <c r="V255" s="108"/>
      <c r="W255" s="108"/>
      <c r="X255" s="108"/>
      <c r="Y255" s="108"/>
      <c r="Z255" s="106"/>
      <c r="AA255" s="13"/>
      <c r="AB255" s="13"/>
      <c r="AC255" s="13"/>
      <c r="AD255" s="13"/>
      <c r="AE255" s="13"/>
      <c r="AF255" s="13"/>
      <c r="AG255" s="100"/>
      <c r="AH255"/>
    </row>
    <row r="256" spans="11:34" x14ac:dyDescent="0.25">
      <c r="K256"/>
      <c r="L256" s="98"/>
      <c r="M256" s="13"/>
      <c r="N256" s="108"/>
      <c r="O256" s="108"/>
      <c r="P256" s="108"/>
      <c r="Q256" s="108"/>
      <c r="R256" s="108"/>
      <c r="S256" s="113"/>
      <c r="T256" s="108"/>
      <c r="U256" s="108"/>
      <c r="V256" s="108"/>
      <c r="W256" s="108"/>
      <c r="X256" s="108"/>
      <c r="Y256" s="108"/>
      <c r="Z256" s="106"/>
      <c r="AA256" s="13"/>
      <c r="AB256" s="13"/>
      <c r="AC256" s="13"/>
      <c r="AD256" s="13"/>
      <c r="AE256" s="13"/>
      <c r="AF256" s="13"/>
      <c r="AG256" s="100"/>
      <c r="AH256"/>
    </row>
    <row r="257" spans="11:34" ht="15.75" thickBot="1" x14ac:dyDescent="0.3">
      <c r="K257"/>
      <c r="L257" s="98"/>
      <c r="M257" s="13"/>
      <c r="N257" s="108"/>
      <c r="O257" s="108"/>
      <c r="P257" s="108"/>
      <c r="Q257" s="108"/>
      <c r="R257" s="108"/>
      <c r="S257" s="113"/>
      <c r="T257" s="108"/>
      <c r="U257" s="108" t="s">
        <v>207</v>
      </c>
      <c r="V257" s="108" t="s">
        <v>216</v>
      </c>
      <c r="W257" s="108" t="s">
        <v>225</v>
      </c>
      <c r="X257" s="108" t="s">
        <v>236</v>
      </c>
      <c r="Y257" s="108" t="s">
        <v>245</v>
      </c>
      <c r="Z257" s="106"/>
      <c r="AA257" s="13"/>
      <c r="AB257" s="13"/>
      <c r="AC257" s="13"/>
      <c r="AD257" s="13"/>
      <c r="AE257" s="13"/>
      <c r="AF257" s="13"/>
      <c r="AG257" s="100"/>
      <c r="AH257"/>
    </row>
    <row r="258" spans="11:34" ht="150" customHeight="1" thickBot="1" x14ac:dyDescent="0.3">
      <c r="K258"/>
      <c r="L258" s="98"/>
      <c r="M258" s="13"/>
      <c r="N258" s="108"/>
      <c r="O258" s="108"/>
      <c r="P258" s="108" t="s">
        <v>2909</v>
      </c>
      <c r="Q258" s="108"/>
      <c r="R258" s="108"/>
      <c r="S258" s="114" t="s">
        <v>2911</v>
      </c>
      <c r="T258" s="108"/>
      <c r="U258" s="110" t="s">
        <v>7635</v>
      </c>
      <c r="V258" s="111" t="s">
        <v>7635</v>
      </c>
      <c r="W258" s="111" t="s">
        <v>7635</v>
      </c>
      <c r="X258" s="111" t="s">
        <v>7635</v>
      </c>
      <c r="Y258" s="112" t="s">
        <v>7635</v>
      </c>
      <c r="Z258" s="109" t="s">
        <v>205</v>
      </c>
      <c r="AA258" s="13"/>
      <c r="AB258" s="13"/>
      <c r="AC258" s="13"/>
      <c r="AD258" s="13"/>
      <c r="AE258" s="13"/>
      <c r="AF258" s="13"/>
      <c r="AG258" s="100"/>
      <c r="AH258"/>
    </row>
    <row r="259" spans="11:34" ht="15.75" thickBot="1" x14ac:dyDescent="0.3">
      <c r="K259"/>
      <c r="L259" s="103"/>
      <c r="M259" s="107"/>
      <c r="N259" s="107"/>
      <c r="O259" s="107"/>
      <c r="P259" s="107"/>
      <c r="Q259" s="107"/>
      <c r="R259" s="107"/>
      <c r="S259" s="107"/>
      <c r="T259" s="104"/>
      <c r="U259" s="104"/>
      <c r="V259" s="104"/>
      <c r="W259" s="104"/>
      <c r="X259" s="104"/>
      <c r="Y259" s="104"/>
      <c r="Z259" s="104"/>
      <c r="AA259" s="104"/>
      <c r="AB259" s="104"/>
      <c r="AC259" s="104"/>
      <c r="AD259" s="104"/>
      <c r="AE259" s="104"/>
      <c r="AF259" s="104"/>
      <c r="AG259" s="105"/>
      <c r="AH259"/>
    </row>
    <row r="260" spans="11:34" x14ac:dyDescent="0.25">
      <c r="K260"/>
      <c r="L260"/>
      <c r="M260"/>
      <c r="N260"/>
      <c r="O260"/>
      <c r="P260"/>
      <c r="Q260"/>
      <c r="R260"/>
      <c r="S260"/>
      <c r="T260"/>
      <c r="U260"/>
      <c r="V260"/>
      <c r="W260"/>
      <c r="X260"/>
      <c r="Y260"/>
      <c r="Z260"/>
      <c r="AA260"/>
      <c r="AB260"/>
      <c r="AC260"/>
      <c r="AD260"/>
      <c r="AE260"/>
      <c r="AF260"/>
      <c r="AG260"/>
      <c r="AH260"/>
    </row>
    <row r="261" spans="11:34" x14ac:dyDescent="0.25">
      <c r="K261"/>
      <c r="L261"/>
      <c r="M261"/>
      <c r="N261"/>
      <c r="O261"/>
      <c r="P261"/>
      <c r="Q261"/>
      <c r="R261"/>
      <c r="S261"/>
      <c r="T261"/>
      <c r="U261"/>
      <c r="V261"/>
      <c r="W261"/>
      <c r="X261"/>
      <c r="Y261"/>
      <c r="Z261"/>
      <c r="AA261"/>
      <c r="AB261"/>
      <c r="AC261"/>
      <c r="AD261"/>
      <c r="AE261"/>
      <c r="AF261"/>
      <c r="AG261"/>
      <c r="AH261"/>
    </row>
    <row r="262" spans="11:34" x14ac:dyDescent="0.25">
      <c r="K262"/>
      <c r="L262"/>
      <c r="M262"/>
      <c r="N262"/>
      <c r="O262"/>
      <c r="P262"/>
      <c r="Q262"/>
      <c r="R262"/>
      <c r="S262"/>
      <c r="T262"/>
      <c r="U262"/>
      <c r="V262"/>
      <c r="W262"/>
      <c r="X262"/>
      <c r="Y262"/>
      <c r="Z262"/>
      <c r="AA262"/>
      <c r="AB262"/>
      <c r="AC262"/>
      <c r="AD262"/>
      <c r="AE262"/>
      <c r="AF262"/>
      <c r="AG262"/>
      <c r="AH262"/>
    </row>
    <row r="263" spans="11:34" x14ac:dyDescent="0.25">
      <c r="K263"/>
      <c r="L263"/>
      <c r="M263"/>
      <c r="N263"/>
      <c r="O263"/>
      <c r="P263"/>
      <c r="Q263"/>
      <c r="R263"/>
      <c r="S263"/>
      <c r="T263"/>
      <c r="U263"/>
      <c r="V263"/>
      <c r="W263"/>
      <c r="X263"/>
      <c r="Y263"/>
      <c r="Z263"/>
      <c r="AA263"/>
      <c r="AB263"/>
      <c r="AC263"/>
      <c r="AD263"/>
      <c r="AE263"/>
      <c r="AF263"/>
      <c r="AG263"/>
      <c r="AH263"/>
    </row>
    <row r="264" spans="11:34" x14ac:dyDescent="0.25">
      <c r="K264"/>
      <c r="L264"/>
      <c r="M264"/>
      <c r="N264"/>
      <c r="O264"/>
      <c r="P264"/>
      <c r="Q264"/>
      <c r="R264"/>
      <c r="S264"/>
      <c r="T264"/>
      <c r="U264"/>
      <c r="V264"/>
      <c r="W264"/>
      <c r="X264"/>
      <c r="Y264"/>
      <c r="Z264"/>
      <c r="AA264"/>
      <c r="AB264"/>
      <c r="AC264"/>
      <c r="AD264"/>
      <c r="AE264"/>
      <c r="AF264"/>
      <c r="AG264"/>
      <c r="AH264"/>
    </row>
    <row r="265" spans="11:34" x14ac:dyDescent="0.25">
      <c r="K265"/>
      <c r="L265"/>
      <c r="M265"/>
      <c r="N265"/>
      <c r="O265"/>
      <c r="P265"/>
      <c r="Q265"/>
      <c r="R265"/>
      <c r="S265"/>
      <c r="T265"/>
      <c r="U265"/>
      <c r="V265"/>
      <c r="W265"/>
      <c r="X265"/>
      <c r="Y265"/>
      <c r="Z265"/>
      <c r="AA265"/>
      <c r="AB265"/>
      <c r="AC265"/>
      <c r="AD265"/>
      <c r="AE265"/>
      <c r="AF265"/>
      <c r="AG265"/>
      <c r="AH265"/>
    </row>
    <row r="266" spans="11:34" x14ac:dyDescent="0.25">
      <c r="K266"/>
      <c r="L266"/>
      <c r="M266"/>
      <c r="N266"/>
      <c r="O266"/>
      <c r="P266"/>
      <c r="Q266"/>
      <c r="R266"/>
      <c r="S266"/>
      <c r="T266"/>
      <c r="U266"/>
      <c r="V266"/>
      <c r="W266"/>
      <c r="X266"/>
      <c r="Y266"/>
      <c r="Z266"/>
      <c r="AA266"/>
      <c r="AB266"/>
      <c r="AC266"/>
      <c r="AD266"/>
      <c r="AE266"/>
      <c r="AF266"/>
      <c r="AG266"/>
      <c r="AH266"/>
    </row>
    <row r="267" spans="11:34" x14ac:dyDescent="0.25">
      <c r="K267"/>
      <c r="L267"/>
      <c r="M267"/>
      <c r="N267"/>
      <c r="O267"/>
      <c r="P267"/>
      <c r="Q267"/>
      <c r="R267"/>
      <c r="S267"/>
      <c r="T267"/>
      <c r="U267"/>
      <c r="V267"/>
      <c r="W267"/>
      <c r="X267"/>
      <c r="Y267"/>
      <c r="Z267"/>
      <c r="AA267"/>
      <c r="AB267"/>
      <c r="AC267"/>
      <c r="AD267"/>
      <c r="AE267"/>
      <c r="AF267"/>
      <c r="AG267"/>
      <c r="AH267"/>
    </row>
    <row r="268" spans="11:34" x14ac:dyDescent="0.25">
      <c r="K268"/>
      <c r="L268"/>
      <c r="M268"/>
      <c r="N268"/>
      <c r="O268"/>
      <c r="P268"/>
      <c r="Q268"/>
      <c r="R268"/>
      <c r="S268"/>
      <c r="T268"/>
      <c r="U268"/>
      <c r="V268"/>
      <c r="W268"/>
      <c r="X268"/>
      <c r="Y268"/>
      <c r="Z268"/>
      <c r="AA268"/>
      <c r="AB268"/>
      <c r="AC268"/>
      <c r="AD268"/>
      <c r="AE268"/>
      <c r="AF268"/>
      <c r="AG268"/>
      <c r="AH268"/>
    </row>
    <row r="269" spans="11:34" x14ac:dyDescent="0.25">
      <c r="K269"/>
      <c r="L269"/>
      <c r="M269"/>
      <c r="N269"/>
      <c r="O269"/>
      <c r="P269"/>
      <c r="Q269"/>
      <c r="R269"/>
      <c r="S269"/>
      <c r="T269"/>
      <c r="U269"/>
      <c r="V269"/>
      <c r="W269"/>
      <c r="X269"/>
      <c r="Y269"/>
      <c r="Z269"/>
      <c r="AA269"/>
      <c r="AB269"/>
      <c r="AC269"/>
      <c r="AD269"/>
      <c r="AE269"/>
      <c r="AF269"/>
      <c r="AG269"/>
      <c r="AH269"/>
    </row>
    <row r="270" spans="11:34" x14ac:dyDescent="0.25">
      <c r="K270"/>
      <c r="L270"/>
      <c r="M270"/>
      <c r="N270"/>
      <c r="O270"/>
      <c r="P270"/>
      <c r="Q270"/>
      <c r="R270"/>
      <c r="S270"/>
      <c r="T270"/>
      <c r="U270"/>
      <c r="V270"/>
      <c r="W270"/>
      <c r="X270"/>
      <c r="Y270"/>
      <c r="Z270"/>
      <c r="AA270"/>
      <c r="AB270"/>
      <c r="AC270"/>
      <c r="AD270"/>
      <c r="AE270"/>
      <c r="AF270"/>
      <c r="AG270"/>
      <c r="AH270"/>
    </row>
    <row r="271" spans="11:34" x14ac:dyDescent="0.25">
      <c r="K271"/>
      <c r="L271"/>
      <c r="M271"/>
      <c r="N271"/>
      <c r="O271"/>
      <c r="P271"/>
      <c r="Q271"/>
      <c r="R271"/>
      <c r="S271"/>
      <c r="T271"/>
      <c r="U271"/>
      <c r="V271"/>
      <c r="W271"/>
      <c r="X271"/>
      <c r="Y271"/>
      <c r="Z271"/>
      <c r="AA271"/>
      <c r="AB271"/>
      <c r="AC271"/>
      <c r="AD271"/>
      <c r="AE271"/>
      <c r="AF271"/>
      <c r="AG271"/>
      <c r="AH271"/>
    </row>
    <row r="272" spans="11:34" x14ac:dyDescent="0.25">
      <c r="K272"/>
      <c r="L272"/>
      <c r="M272"/>
      <c r="N272"/>
      <c r="O272"/>
      <c r="P272"/>
      <c r="Q272"/>
      <c r="R272"/>
      <c r="S272"/>
      <c r="T272"/>
      <c r="U272"/>
      <c r="V272"/>
      <c r="W272"/>
      <c r="X272"/>
      <c r="Y272"/>
      <c r="Z272"/>
      <c r="AA272"/>
      <c r="AB272"/>
      <c r="AC272"/>
      <c r="AD272"/>
      <c r="AE272"/>
      <c r="AF272"/>
      <c r="AG272"/>
      <c r="AH272"/>
    </row>
    <row r="273" spans="11:34" x14ac:dyDescent="0.25">
      <c r="K273"/>
      <c r="L273"/>
      <c r="M273"/>
      <c r="N273"/>
      <c r="O273"/>
      <c r="P273"/>
      <c r="Q273"/>
      <c r="R273"/>
      <c r="S273"/>
      <c r="T273"/>
      <c r="U273"/>
      <c r="V273"/>
      <c r="W273"/>
      <c r="X273"/>
      <c r="Y273"/>
      <c r="Z273"/>
      <c r="AA273"/>
      <c r="AB273"/>
      <c r="AC273"/>
      <c r="AD273"/>
      <c r="AE273"/>
      <c r="AF273"/>
      <c r="AG273"/>
      <c r="AH273"/>
    </row>
    <row r="274" spans="11:34" x14ac:dyDescent="0.25">
      <c r="K274"/>
      <c r="L274"/>
      <c r="M274"/>
      <c r="N274"/>
      <c r="O274"/>
      <c r="P274"/>
      <c r="Q274"/>
      <c r="R274"/>
      <c r="S274"/>
      <c r="T274"/>
      <c r="U274"/>
      <c r="V274"/>
      <c r="W274"/>
      <c r="X274"/>
      <c r="Y274"/>
      <c r="Z274"/>
      <c r="AA274"/>
      <c r="AB274"/>
      <c r="AC274"/>
      <c r="AD274"/>
      <c r="AE274"/>
      <c r="AF274"/>
      <c r="AG274"/>
      <c r="AH274"/>
    </row>
    <row r="275" spans="11:34" x14ac:dyDescent="0.25">
      <c r="K275"/>
      <c r="L275"/>
      <c r="M275"/>
      <c r="N275"/>
      <c r="O275"/>
      <c r="P275"/>
      <c r="Q275"/>
      <c r="R275"/>
      <c r="S275"/>
      <c r="T275"/>
      <c r="U275"/>
      <c r="V275"/>
      <c r="W275"/>
      <c r="X275"/>
      <c r="Y275"/>
      <c r="Z275"/>
      <c r="AA275"/>
      <c r="AB275"/>
      <c r="AC275"/>
      <c r="AD275"/>
      <c r="AE275"/>
      <c r="AF275"/>
      <c r="AG275"/>
      <c r="AH275"/>
    </row>
    <row r="276" spans="11:34" x14ac:dyDescent="0.25">
      <c r="K276"/>
      <c r="L276"/>
      <c r="M276"/>
      <c r="N276"/>
      <c r="O276"/>
      <c r="P276"/>
      <c r="Q276"/>
      <c r="R276"/>
      <c r="S276"/>
      <c r="T276"/>
      <c r="U276"/>
      <c r="V276"/>
      <c r="W276"/>
      <c r="X276"/>
      <c r="Y276"/>
      <c r="Z276"/>
      <c r="AA276"/>
      <c r="AB276"/>
      <c r="AC276"/>
      <c r="AD276"/>
      <c r="AE276"/>
      <c r="AF276"/>
      <c r="AG276"/>
      <c r="AH276"/>
    </row>
    <row r="277" spans="11:34" x14ac:dyDescent="0.25">
      <c r="K277"/>
      <c r="L277"/>
      <c r="M277"/>
      <c r="N277"/>
      <c r="O277"/>
      <c r="P277"/>
      <c r="Q277"/>
      <c r="R277"/>
      <c r="S277"/>
      <c r="T277"/>
      <c r="U277"/>
      <c r="V277"/>
      <c r="W277"/>
      <c r="X277"/>
      <c r="Y277"/>
      <c r="Z277"/>
      <c r="AA277"/>
      <c r="AB277"/>
      <c r="AC277"/>
      <c r="AD277"/>
      <c r="AE277"/>
      <c r="AF277"/>
      <c r="AG277"/>
      <c r="AH277"/>
    </row>
    <row r="278" spans="11:34" x14ac:dyDescent="0.25">
      <c r="K278"/>
      <c r="L278"/>
      <c r="M278"/>
      <c r="N278"/>
      <c r="O278"/>
      <c r="P278"/>
      <c r="Q278"/>
      <c r="R278"/>
      <c r="S278"/>
      <c r="T278"/>
      <c r="U278"/>
      <c r="V278"/>
      <c r="W278"/>
      <c r="X278"/>
      <c r="Y278"/>
      <c r="Z278"/>
      <c r="AA278"/>
      <c r="AB278"/>
      <c r="AC278"/>
      <c r="AD278"/>
      <c r="AE278"/>
      <c r="AF278"/>
      <c r="AG278"/>
      <c r="AH278"/>
    </row>
    <row r="279" spans="11:34" x14ac:dyDescent="0.25">
      <c r="K279"/>
      <c r="L279"/>
      <c r="M279"/>
      <c r="N279"/>
      <c r="O279"/>
      <c r="P279"/>
      <c r="Q279"/>
      <c r="R279"/>
      <c r="S279"/>
      <c r="T279"/>
      <c r="U279"/>
      <c r="V279"/>
      <c r="W279"/>
      <c r="X279"/>
      <c r="Y279"/>
      <c r="Z279"/>
      <c r="AA279"/>
      <c r="AB279"/>
      <c r="AC279"/>
      <c r="AD279"/>
      <c r="AE279"/>
      <c r="AF279"/>
      <c r="AG279"/>
      <c r="AH279"/>
    </row>
    <row r="280" spans="11:34" x14ac:dyDescent="0.25">
      <c r="K280"/>
      <c r="L280"/>
      <c r="M280"/>
      <c r="N280"/>
      <c r="O280"/>
      <c r="P280"/>
      <c r="Q280"/>
      <c r="R280"/>
      <c r="S280"/>
      <c r="T280"/>
      <c r="U280"/>
      <c r="V280"/>
      <c r="W280"/>
      <c r="X280"/>
      <c r="Y280"/>
      <c r="Z280"/>
      <c r="AA280"/>
      <c r="AB280"/>
      <c r="AC280"/>
      <c r="AD280"/>
      <c r="AE280"/>
      <c r="AF280"/>
      <c r="AG280"/>
      <c r="AH280"/>
    </row>
    <row r="281" spans="11:34" x14ac:dyDescent="0.25">
      <c r="K281"/>
      <c r="L281"/>
      <c r="M281"/>
      <c r="N281"/>
      <c r="O281"/>
      <c r="P281"/>
      <c r="Q281"/>
      <c r="R281"/>
      <c r="S281"/>
      <c r="T281"/>
      <c r="U281"/>
      <c r="V281"/>
      <c r="W281"/>
      <c r="X281"/>
      <c r="Y281"/>
      <c r="Z281"/>
      <c r="AA281"/>
      <c r="AB281"/>
      <c r="AC281"/>
      <c r="AD281"/>
      <c r="AE281"/>
      <c r="AF281"/>
      <c r="AG281"/>
      <c r="AH281"/>
    </row>
    <row r="282" spans="11:34" x14ac:dyDescent="0.25">
      <c r="K282"/>
      <c r="L282"/>
      <c r="M282"/>
      <c r="N282"/>
      <c r="O282"/>
      <c r="P282"/>
      <c r="Q282"/>
      <c r="R282"/>
      <c r="S282"/>
      <c r="T282"/>
      <c r="U282"/>
      <c r="V282"/>
      <c r="W282"/>
      <c r="X282"/>
      <c r="Y282"/>
      <c r="Z282"/>
      <c r="AA282"/>
      <c r="AB282"/>
      <c r="AC282"/>
      <c r="AD282"/>
      <c r="AE282"/>
      <c r="AF282"/>
      <c r="AG282"/>
      <c r="AH282"/>
    </row>
    <row r="283" spans="11:34" x14ac:dyDescent="0.25">
      <c r="K283"/>
      <c r="L283"/>
      <c r="M283"/>
      <c r="N283"/>
      <c r="O283"/>
      <c r="P283"/>
      <c r="Q283"/>
      <c r="R283"/>
      <c r="S283"/>
      <c r="T283"/>
      <c r="U283"/>
      <c r="V283"/>
      <c r="W283"/>
      <c r="X283"/>
      <c r="Y283"/>
      <c r="Z283"/>
      <c r="AA283"/>
      <c r="AB283"/>
      <c r="AC283"/>
      <c r="AD283"/>
      <c r="AE283"/>
      <c r="AF283"/>
      <c r="AG283"/>
      <c r="AH283"/>
    </row>
    <row r="284" spans="11:34" x14ac:dyDescent="0.25">
      <c r="K284"/>
      <c r="L284"/>
      <c r="M284"/>
      <c r="N284"/>
      <c r="O284"/>
      <c r="P284"/>
      <c r="Q284"/>
      <c r="R284"/>
      <c r="S284"/>
      <c r="T284"/>
      <c r="U284"/>
      <c r="V284"/>
      <c r="W284"/>
      <c r="X284"/>
      <c r="Y284"/>
      <c r="Z284"/>
      <c r="AA284"/>
      <c r="AB284"/>
      <c r="AC284"/>
      <c r="AD284"/>
      <c r="AE284"/>
      <c r="AF284"/>
      <c r="AG284"/>
      <c r="AH284"/>
    </row>
    <row r="285" spans="11:34" x14ac:dyDescent="0.25">
      <c r="K285"/>
      <c r="L285"/>
      <c r="M285"/>
      <c r="N285"/>
      <c r="O285"/>
      <c r="P285"/>
      <c r="Q285"/>
      <c r="R285"/>
      <c r="S285"/>
      <c r="T285"/>
      <c r="U285"/>
      <c r="V285"/>
      <c r="W285"/>
      <c r="X285"/>
      <c r="Y285"/>
      <c r="Z285"/>
      <c r="AA285"/>
      <c r="AB285"/>
      <c r="AC285"/>
      <c r="AD285"/>
      <c r="AE285"/>
      <c r="AF285"/>
      <c r="AG285"/>
      <c r="AH285"/>
    </row>
    <row r="286" spans="11:34" x14ac:dyDescent="0.25">
      <c r="K286"/>
      <c r="L286"/>
      <c r="M286"/>
      <c r="N286"/>
      <c r="O286"/>
      <c r="P286"/>
      <c r="Q286"/>
      <c r="R286"/>
      <c r="S286"/>
      <c r="T286"/>
      <c r="U286"/>
      <c r="V286"/>
      <c r="W286"/>
      <c r="X286"/>
      <c r="Y286"/>
      <c r="Z286"/>
      <c r="AA286"/>
      <c r="AB286"/>
      <c r="AC286"/>
      <c r="AD286"/>
      <c r="AE286"/>
      <c r="AF286"/>
      <c r="AG286"/>
      <c r="AH286"/>
    </row>
    <row r="287" spans="11:34" x14ac:dyDescent="0.25">
      <c r="K287"/>
      <c r="L287"/>
      <c r="M287"/>
      <c r="N287"/>
      <c r="O287"/>
      <c r="P287"/>
      <c r="Q287"/>
      <c r="R287"/>
      <c r="S287"/>
      <c r="T287"/>
      <c r="U287"/>
      <c r="V287"/>
      <c r="W287"/>
      <c r="X287"/>
      <c r="Y287"/>
      <c r="Z287"/>
      <c r="AA287"/>
      <c r="AB287"/>
      <c r="AC287"/>
      <c r="AD287"/>
      <c r="AE287"/>
      <c r="AF287"/>
      <c r="AG287"/>
      <c r="AH287"/>
    </row>
    <row r="288" spans="11:34" x14ac:dyDescent="0.25">
      <c r="K288"/>
      <c r="L288"/>
      <c r="M288"/>
      <c r="N288"/>
      <c r="O288"/>
      <c r="P288"/>
      <c r="Q288"/>
      <c r="R288"/>
      <c r="S288"/>
      <c r="T288"/>
      <c r="U288"/>
      <c r="V288"/>
      <c r="W288"/>
      <c r="X288"/>
      <c r="Y288"/>
      <c r="Z288"/>
      <c r="AA288"/>
      <c r="AB288"/>
      <c r="AC288"/>
      <c r="AD288"/>
      <c r="AE288"/>
      <c r="AF288"/>
      <c r="AG288"/>
      <c r="AH288"/>
    </row>
    <row r="289" spans="11:34" x14ac:dyDescent="0.25">
      <c r="K289"/>
      <c r="L289"/>
      <c r="M289"/>
      <c r="N289"/>
      <c r="O289"/>
      <c r="P289"/>
      <c r="Q289"/>
      <c r="R289"/>
      <c r="S289"/>
      <c r="T289"/>
      <c r="U289"/>
      <c r="V289"/>
      <c r="W289"/>
      <c r="X289"/>
      <c r="Y289"/>
      <c r="Z289"/>
      <c r="AA289"/>
      <c r="AB289"/>
      <c r="AC289"/>
      <c r="AD289"/>
      <c r="AE289"/>
      <c r="AF289"/>
      <c r="AG289"/>
      <c r="AH289"/>
    </row>
    <row r="290" spans="11:34" x14ac:dyDescent="0.25">
      <c r="K290"/>
      <c r="L290"/>
      <c r="M290"/>
      <c r="N290"/>
      <c r="O290"/>
      <c r="P290"/>
      <c r="Q290"/>
      <c r="R290"/>
      <c r="S290"/>
      <c r="T290"/>
      <c r="U290"/>
      <c r="V290"/>
      <c r="W290"/>
      <c r="X290"/>
      <c r="Y290"/>
      <c r="Z290"/>
      <c r="AA290"/>
      <c r="AB290"/>
      <c r="AC290"/>
      <c r="AD290"/>
      <c r="AE290"/>
      <c r="AF290"/>
      <c r="AG290"/>
      <c r="AH290"/>
    </row>
    <row r="291" spans="11:34" x14ac:dyDescent="0.25">
      <c r="K291"/>
      <c r="L291"/>
      <c r="M291"/>
      <c r="N291"/>
      <c r="O291"/>
      <c r="P291"/>
      <c r="Q291"/>
      <c r="R291"/>
      <c r="S291"/>
      <c r="T291"/>
      <c r="U291"/>
      <c r="V291"/>
      <c r="W291"/>
      <c r="X291"/>
      <c r="Y291"/>
      <c r="Z291"/>
      <c r="AA291"/>
      <c r="AB291"/>
      <c r="AC291"/>
      <c r="AD291"/>
      <c r="AE291"/>
      <c r="AF291"/>
      <c r="AG291"/>
      <c r="AH291"/>
    </row>
    <row r="292" spans="11:34" x14ac:dyDescent="0.25">
      <c r="K292"/>
      <c r="L292"/>
      <c r="M292"/>
      <c r="N292"/>
      <c r="O292"/>
      <c r="P292"/>
      <c r="Q292"/>
      <c r="R292"/>
      <c r="S292"/>
      <c r="T292"/>
      <c r="U292"/>
      <c r="V292"/>
      <c r="W292"/>
      <c r="X292"/>
      <c r="Y292"/>
      <c r="Z292"/>
      <c r="AA292"/>
      <c r="AB292"/>
      <c r="AC292"/>
      <c r="AD292"/>
      <c r="AE292"/>
      <c r="AF292"/>
      <c r="AG292"/>
      <c r="AH292"/>
    </row>
    <row r="293" spans="11:34" x14ac:dyDescent="0.25">
      <c r="K293"/>
      <c r="L293"/>
      <c r="M293"/>
      <c r="N293"/>
      <c r="O293"/>
      <c r="P293"/>
      <c r="Q293"/>
      <c r="R293"/>
      <c r="S293"/>
      <c r="T293"/>
      <c r="U293"/>
      <c r="V293"/>
      <c r="W293"/>
      <c r="X293"/>
      <c r="Y293"/>
      <c r="Z293"/>
      <c r="AA293"/>
      <c r="AB293"/>
      <c r="AC293"/>
      <c r="AD293"/>
      <c r="AE293"/>
      <c r="AF293"/>
      <c r="AG293"/>
      <c r="AH293"/>
    </row>
    <row r="294" spans="11:34" x14ac:dyDescent="0.25">
      <c r="K294"/>
      <c r="L294"/>
      <c r="M294"/>
      <c r="N294"/>
      <c r="O294"/>
      <c r="P294"/>
      <c r="Q294"/>
      <c r="R294"/>
      <c r="S294"/>
      <c r="T294"/>
      <c r="U294"/>
      <c r="V294"/>
      <c r="W294"/>
      <c r="X294"/>
      <c r="Y294"/>
      <c r="Z294"/>
      <c r="AA294"/>
      <c r="AB294"/>
      <c r="AC294"/>
      <c r="AD294"/>
      <c r="AE294"/>
      <c r="AF294"/>
      <c r="AG294"/>
      <c r="AH294"/>
    </row>
  </sheetData>
  <mergeCells count="1">
    <mergeCell ref="A1:C2"/>
  </mergeCells>
  <phoneticPr fontId="10" type="noConversion"/>
  <conditionalFormatting sqref="H5:H232 J5:J232">
    <cfRule type="containsText" dxfId="145" priority="23" operator="containsText" text="MISMATCH">
      <formula>NOT(ISERROR(SEARCH("MISMATCH",H5)))</formula>
    </cfRule>
  </conditionalFormatting>
  <conditionalFormatting sqref="L235:L236">
    <cfRule type="cellIs" dxfId="144" priority="3" operator="equal">
      <formula>10</formula>
    </cfRule>
    <cfRule type="cellIs" dxfId="143" priority="4" operator="equal">
      <formula>13</formula>
    </cfRule>
    <cfRule type="cellIs" dxfId="142" priority="5" operator="equal">
      <formula>31</formula>
    </cfRule>
    <cfRule type="cellIs" dxfId="141" priority="6" operator="equal">
      <formula>25</formula>
    </cfRule>
    <cfRule type="cellIs" dxfId="140" priority="7" operator="equal">
      <formula>19</formula>
    </cfRule>
    <cfRule type="cellIs" dxfId="139" priority="8" operator="equal">
      <formula>4</formula>
    </cfRule>
    <cfRule type="cellIs" dxfId="138" priority="9" operator="equal">
      <formula>7</formula>
    </cfRule>
    <cfRule type="cellIs" dxfId="137" priority="10" operator="equal">
      <formula>1</formula>
    </cfRule>
  </conditionalFormatting>
  <conditionalFormatting sqref="N235 X234:X235">
    <cfRule type="cellIs" dxfId="136" priority="1" operator="equal">
      <formula>16</formula>
    </cfRule>
    <cfRule type="cellIs" dxfId="135" priority="2" operator="equal">
      <formula>22</formula>
    </cfRule>
  </conditionalFormatting>
  <conditionalFormatting sqref="O235">
    <cfRule type="duplicateValues" dxfId="134" priority="11"/>
  </conditionalFormatting>
  <pageMargins left="0.7" right="0.7" top="0.75" bottom="0.75" header="0.3" footer="0.3"/>
  <pageSetup scale="13" orientation="landscape"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D1ACC-3CE0-4FA8-BB4F-2FD5A2F256D0}">
  <sheetPr>
    <pageSetUpPr fitToPage="1"/>
  </sheetPr>
  <dimension ref="A1:AF249"/>
  <sheetViews>
    <sheetView zoomScale="57" zoomScaleNormal="34" workbookViewId="0">
      <selection activeCell="H26" sqref="H26"/>
    </sheetView>
  </sheetViews>
  <sheetFormatPr defaultColWidth="9.140625" defaultRowHeight="15" x14ac:dyDescent="0.25"/>
  <cols>
    <col min="1" max="1" width="20.7109375" style="91" customWidth="1"/>
    <col min="2" max="2" width="30" style="91" customWidth="1"/>
    <col min="3" max="3" width="14.7109375" style="91" customWidth="1"/>
    <col min="4" max="4" width="17.140625" style="91" customWidth="1"/>
    <col min="5" max="5" width="11.42578125" style="91" customWidth="1"/>
    <col min="6" max="6" width="20.28515625" style="91" customWidth="1"/>
    <col min="7" max="7" width="13.5703125" style="91" customWidth="1"/>
    <col min="8" max="8" width="14.28515625" style="91" customWidth="1"/>
    <col min="9" max="9" width="12.28515625" style="91" customWidth="1"/>
    <col min="10" max="10" width="14" style="91" customWidth="1"/>
    <col min="11" max="11" width="6.28515625" style="91" customWidth="1"/>
    <col min="12" max="31" width="25.7109375" style="91" customWidth="1"/>
    <col min="32" max="32" width="4.28515625" style="91" customWidth="1"/>
    <col min="33" max="16384" width="9.140625" style="91"/>
  </cols>
  <sheetData>
    <row r="1" spans="1:11" x14ac:dyDescent="0.25">
      <c r="A1" s="139" t="s">
        <v>2904</v>
      </c>
      <c r="B1" s="139"/>
      <c r="C1" s="139"/>
    </row>
    <row r="2" spans="1:11" x14ac:dyDescent="0.25">
      <c r="A2" s="139"/>
      <c r="B2" s="139"/>
      <c r="C2" s="139"/>
    </row>
    <row r="4" spans="1:11" ht="45" x14ac:dyDescent="0.25">
      <c r="A4" s="32" t="s">
        <v>8233</v>
      </c>
      <c r="B4" s="32" t="s">
        <v>5</v>
      </c>
      <c r="C4" s="32" t="s">
        <v>516</v>
      </c>
      <c r="D4" s="32" t="s">
        <v>517</v>
      </c>
      <c r="E4" s="32" t="s">
        <v>518</v>
      </c>
      <c r="F4" s="33" t="s">
        <v>529</v>
      </c>
      <c r="G4" s="33" t="s">
        <v>527</v>
      </c>
      <c r="H4" s="33" t="s">
        <v>2627</v>
      </c>
      <c r="I4" s="34" t="s">
        <v>528</v>
      </c>
      <c r="J4" s="34" t="s">
        <v>2628</v>
      </c>
      <c r="K4" s="125" t="s">
        <v>8294</v>
      </c>
    </row>
    <row r="5" spans="1:11" x14ac:dyDescent="0.25">
      <c r="A5" s="20" t="s">
        <v>8329</v>
      </c>
      <c r="B5" s="91" t="s">
        <v>211</v>
      </c>
      <c r="C5" s="91" t="s">
        <v>2800</v>
      </c>
      <c r="D5" s="91" t="s">
        <v>2801</v>
      </c>
      <c r="E5" s="21">
        <v>44048</v>
      </c>
      <c r="F5" s="26" t="s">
        <v>519</v>
      </c>
      <c r="G5" s="18" t="s">
        <v>538</v>
      </c>
      <c r="H5" s="24" t="s">
        <v>2631</v>
      </c>
      <c r="I5" s="18" t="s">
        <v>2635</v>
      </c>
      <c r="J5" s="18" t="s">
        <v>2631</v>
      </c>
      <c r="K5" s="124" t="s">
        <v>8241</v>
      </c>
    </row>
    <row r="6" spans="1:11" x14ac:dyDescent="0.25">
      <c r="A6" s="20" t="s">
        <v>8330</v>
      </c>
      <c r="B6" s="91" t="s">
        <v>226</v>
      </c>
      <c r="C6" s="91" t="s">
        <v>2830</v>
      </c>
      <c r="D6" s="91" t="s">
        <v>2831</v>
      </c>
      <c r="E6" s="21">
        <v>44048</v>
      </c>
      <c r="F6" s="26" t="s">
        <v>519</v>
      </c>
      <c r="G6" s="18" t="s">
        <v>538</v>
      </c>
      <c r="H6" s="24" t="s">
        <v>2631</v>
      </c>
      <c r="I6" s="18" t="s">
        <v>2635</v>
      </c>
      <c r="J6" s="18" t="s">
        <v>2631</v>
      </c>
      <c r="K6" s="124" t="s">
        <v>8241</v>
      </c>
    </row>
    <row r="7" spans="1:11" x14ac:dyDescent="0.25">
      <c r="A7" s="20" t="s">
        <v>8331</v>
      </c>
      <c r="B7" s="91" t="s">
        <v>255</v>
      </c>
      <c r="C7" s="91" t="s">
        <v>2861</v>
      </c>
      <c r="D7" s="91" t="s">
        <v>2862</v>
      </c>
      <c r="E7" s="21">
        <v>44048</v>
      </c>
      <c r="F7" s="26" t="s">
        <v>519</v>
      </c>
      <c r="G7" s="18" t="s">
        <v>538</v>
      </c>
      <c r="H7" s="24" t="s">
        <v>2631</v>
      </c>
      <c r="I7" s="18" t="s">
        <v>2695</v>
      </c>
      <c r="J7" s="18" t="s">
        <v>2631</v>
      </c>
      <c r="K7" s="124" t="s">
        <v>8241</v>
      </c>
    </row>
    <row r="8" spans="1:11" x14ac:dyDescent="0.25">
      <c r="A8" s="20" t="s">
        <v>8332</v>
      </c>
      <c r="B8" s="91" t="s">
        <v>240</v>
      </c>
      <c r="C8" s="91" t="s">
        <v>2629</v>
      </c>
      <c r="D8" s="91" t="s">
        <v>2845</v>
      </c>
      <c r="E8" s="21">
        <v>44048</v>
      </c>
      <c r="F8" s="6" t="s">
        <v>519</v>
      </c>
      <c r="G8" s="18" t="s">
        <v>538</v>
      </c>
      <c r="H8" s="24" t="s">
        <v>2631</v>
      </c>
      <c r="I8" s="18" t="s">
        <v>2632</v>
      </c>
      <c r="J8" s="18" t="s">
        <v>2631</v>
      </c>
      <c r="K8" s="124" t="s">
        <v>8241</v>
      </c>
    </row>
    <row r="9" spans="1:11" x14ac:dyDescent="0.25">
      <c r="A9" s="20" t="s">
        <v>8333</v>
      </c>
      <c r="B9" s="91" t="s">
        <v>279</v>
      </c>
      <c r="C9" s="91" t="s">
        <v>2676</v>
      </c>
      <c r="D9" s="91" t="s">
        <v>2892</v>
      </c>
      <c r="E9" s="21">
        <v>44048</v>
      </c>
      <c r="F9" s="26" t="s">
        <v>519</v>
      </c>
      <c r="G9" s="18" t="s">
        <v>538</v>
      </c>
      <c r="H9" s="24" t="s">
        <v>2631</v>
      </c>
      <c r="I9" s="18" t="s">
        <v>2678</v>
      </c>
      <c r="J9" s="18" t="s">
        <v>2631</v>
      </c>
      <c r="K9" s="124" t="s">
        <v>8241</v>
      </c>
    </row>
    <row r="10" spans="1:11" x14ac:dyDescent="0.25">
      <c r="A10" s="20" t="s">
        <v>8334</v>
      </c>
      <c r="B10" s="91" t="s">
        <v>231</v>
      </c>
      <c r="C10" s="91" t="s">
        <v>2639</v>
      </c>
      <c r="D10" s="91" t="s">
        <v>2837</v>
      </c>
      <c r="E10" s="21">
        <v>44048</v>
      </c>
      <c r="F10" s="26" t="s">
        <v>519</v>
      </c>
      <c r="G10" s="18" t="s">
        <v>538</v>
      </c>
      <c r="H10" s="24" t="s">
        <v>2631</v>
      </c>
      <c r="I10" s="18" t="s">
        <v>2641</v>
      </c>
      <c r="J10" s="18" t="s">
        <v>2631</v>
      </c>
      <c r="K10" s="124" t="s">
        <v>8241</v>
      </c>
    </row>
    <row r="11" spans="1:11" x14ac:dyDescent="0.25">
      <c r="A11" s="20" t="s">
        <v>8335</v>
      </c>
      <c r="B11" s="91" t="s">
        <v>284</v>
      </c>
      <c r="C11" s="91" t="s">
        <v>2676</v>
      </c>
      <c r="D11" s="91" t="s">
        <v>2895</v>
      </c>
      <c r="E11" s="21">
        <v>44048</v>
      </c>
      <c r="F11" s="6" t="s">
        <v>519</v>
      </c>
      <c r="G11" s="18" t="s">
        <v>538</v>
      </c>
      <c r="H11" s="24" t="s">
        <v>2631</v>
      </c>
      <c r="I11" s="18" t="s">
        <v>2678</v>
      </c>
      <c r="J11" s="18" t="s">
        <v>2631</v>
      </c>
      <c r="K11" s="124" t="s">
        <v>8241</v>
      </c>
    </row>
    <row r="12" spans="1:11" x14ac:dyDescent="0.25">
      <c r="A12" s="20" t="s">
        <v>8336</v>
      </c>
      <c r="B12" s="91" t="s">
        <v>286</v>
      </c>
      <c r="C12" s="91" t="s">
        <v>2669</v>
      </c>
      <c r="D12" s="91" t="s">
        <v>2897</v>
      </c>
      <c r="E12" s="21">
        <v>44048</v>
      </c>
      <c r="F12" s="6" t="s">
        <v>519</v>
      </c>
      <c r="G12" s="18" t="s">
        <v>538</v>
      </c>
      <c r="H12" s="24" t="s">
        <v>2631</v>
      </c>
      <c r="I12" s="18" t="s">
        <v>2670</v>
      </c>
      <c r="J12" s="18" t="s">
        <v>2631</v>
      </c>
      <c r="K12" s="124" t="s">
        <v>8241</v>
      </c>
    </row>
    <row r="13" spans="1:11" x14ac:dyDescent="0.25">
      <c r="A13" s="20" t="s">
        <v>8337</v>
      </c>
      <c r="B13" s="91" t="s">
        <v>291</v>
      </c>
      <c r="C13" s="91" t="s">
        <v>283</v>
      </c>
      <c r="D13" s="91" t="s">
        <v>2900</v>
      </c>
      <c r="E13" s="21">
        <v>44048</v>
      </c>
      <c r="F13" s="26" t="s">
        <v>519</v>
      </c>
      <c r="G13" s="18" t="s">
        <v>538</v>
      </c>
      <c r="H13" s="24" t="s">
        <v>2631</v>
      </c>
      <c r="I13" s="18" t="s">
        <v>2697</v>
      </c>
      <c r="J13" s="18" t="s">
        <v>2631</v>
      </c>
      <c r="K13" s="124" t="s">
        <v>8241</v>
      </c>
    </row>
    <row r="14" spans="1:11" x14ac:dyDescent="0.25">
      <c r="A14" s="20" t="s">
        <v>8338</v>
      </c>
      <c r="B14" s="91" t="s">
        <v>44</v>
      </c>
      <c r="C14" s="91" t="s">
        <v>2667</v>
      </c>
      <c r="D14" s="91" t="s">
        <v>2668</v>
      </c>
      <c r="E14" s="21">
        <v>44048</v>
      </c>
      <c r="F14" s="6" t="s">
        <v>519</v>
      </c>
      <c r="G14" s="18" t="s">
        <v>538</v>
      </c>
      <c r="H14" s="24" t="s">
        <v>2631</v>
      </c>
      <c r="I14" s="18" t="s">
        <v>2661</v>
      </c>
      <c r="J14" s="18" t="s">
        <v>2631</v>
      </c>
      <c r="K14" s="124" t="s">
        <v>8241</v>
      </c>
    </row>
    <row r="15" spans="1:11" x14ac:dyDescent="0.25">
      <c r="A15" s="20" t="s">
        <v>8358</v>
      </c>
      <c r="B15" s="91" t="s">
        <v>247</v>
      </c>
      <c r="C15" s="91" t="s">
        <v>2629</v>
      </c>
      <c r="D15" s="91" t="s">
        <v>2854</v>
      </c>
      <c r="E15" s="21">
        <v>44048</v>
      </c>
      <c r="F15" s="26" t="s">
        <v>519</v>
      </c>
      <c r="G15" s="18" t="s">
        <v>538</v>
      </c>
      <c r="H15" s="24" t="s">
        <v>2631</v>
      </c>
      <c r="I15" s="18" t="s">
        <v>2632</v>
      </c>
      <c r="J15" s="18" t="s">
        <v>2631</v>
      </c>
      <c r="K15" s="124" t="s">
        <v>8241</v>
      </c>
    </row>
    <row r="16" spans="1:11" x14ac:dyDescent="0.25">
      <c r="A16" s="20" t="s">
        <v>8359</v>
      </c>
      <c r="B16" s="91" t="s">
        <v>159</v>
      </c>
      <c r="C16" s="91" t="s">
        <v>2659</v>
      </c>
      <c r="D16" s="91" t="s">
        <v>2763</v>
      </c>
      <c r="E16" s="21">
        <v>44048</v>
      </c>
      <c r="F16" s="6" t="s">
        <v>519</v>
      </c>
      <c r="G16" s="18" t="s">
        <v>538</v>
      </c>
      <c r="H16" s="24" t="s">
        <v>2631</v>
      </c>
      <c r="I16" s="18" t="s">
        <v>2661</v>
      </c>
      <c r="J16" s="18" t="s">
        <v>2631</v>
      </c>
      <c r="K16" s="124" t="s">
        <v>8241</v>
      </c>
    </row>
    <row r="17" spans="1:11" x14ac:dyDescent="0.25">
      <c r="A17" s="20" t="s">
        <v>8360</v>
      </c>
      <c r="B17" s="91" t="s">
        <v>235</v>
      </c>
      <c r="C17" s="91" t="s">
        <v>2639</v>
      </c>
      <c r="D17" s="91" t="s">
        <v>2840</v>
      </c>
      <c r="E17" s="21">
        <v>44048</v>
      </c>
      <c r="F17" s="26" t="s">
        <v>519</v>
      </c>
      <c r="G17" s="18" t="s">
        <v>538</v>
      </c>
      <c r="H17" s="24" t="s">
        <v>2631</v>
      </c>
      <c r="I17" s="18" t="s">
        <v>2641</v>
      </c>
      <c r="J17" s="18" t="s">
        <v>2631</v>
      </c>
      <c r="K17" s="124" t="s">
        <v>8241</v>
      </c>
    </row>
    <row r="18" spans="1:11" x14ac:dyDescent="0.25">
      <c r="A18" s="20" t="s">
        <v>8361</v>
      </c>
      <c r="B18" s="91" t="s">
        <v>278</v>
      </c>
      <c r="C18" s="91" t="s">
        <v>2734</v>
      </c>
      <c r="D18" s="91" t="s">
        <v>2891</v>
      </c>
      <c r="E18" s="21">
        <v>44048</v>
      </c>
      <c r="F18" s="26" t="s">
        <v>519</v>
      </c>
      <c r="G18" s="18" t="s">
        <v>538</v>
      </c>
      <c r="H18" s="24" t="s">
        <v>2631</v>
      </c>
      <c r="I18" s="18" t="s">
        <v>2736</v>
      </c>
      <c r="J18" s="18" t="s">
        <v>2631</v>
      </c>
      <c r="K18" s="124" t="s">
        <v>8241</v>
      </c>
    </row>
    <row r="19" spans="1:11" x14ac:dyDescent="0.25">
      <c r="A19" s="20" t="s">
        <v>8362</v>
      </c>
      <c r="B19" s="91" t="s">
        <v>192</v>
      </c>
      <c r="C19" s="91" t="s">
        <v>2679</v>
      </c>
      <c r="D19" s="91" t="s">
        <v>2783</v>
      </c>
      <c r="E19" s="21">
        <v>44048</v>
      </c>
      <c r="F19" s="26" t="s">
        <v>519</v>
      </c>
      <c r="G19" s="18" t="s">
        <v>538</v>
      </c>
      <c r="H19" s="24" t="s">
        <v>2631</v>
      </c>
      <c r="I19" s="18" t="s">
        <v>545</v>
      </c>
      <c r="J19" s="18" t="s">
        <v>2631</v>
      </c>
      <c r="K19" s="124" t="s">
        <v>8241</v>
      </c>
    </row>
    <row r="20" spans="1:11" x14ac:dyDescent="0.25">
      <c r="A20" s="20" t="s">
        <v>8363</v>
      </c>
      <c r="B20" s="91" t="s">
        <v>260</v>
      </c>
      <c r="C20" s="91" t="s">
        <v>2871</v>
      </c>
      <c r="D20" s="91" t="s">
        <v>2872</v>
      </c>
      <c r="E20" s="21">
        <v>44048</v>
      </c>
      <c r="F20" s="6" t="s">
        <v>519</v>
      </c>
      <c r="G20" s="18" t="s">
        <v>538</v>
      </c>
      <c r="H20" s="24" t="s">
        <v>2631</v>
      </c>
      <c r="I20" s="18" t="s">
        <v>2826</v>
      </c>
      <c r="J20" s="18" t="s">
        <v>2631</v>
      </c>
      <c r="K20" s="124" t="s">
        <v>8241</v>
      </c>
    </row>
    <row r="21" spans="1:11" x14ac:dyDescent="0.25">
      <c r="A21" s="20" t="s">
        <v>8364</v>
      </c>
      <c r="B21" s="91" t="s">
        <v>169</v>
      </c>
      <c r="C21" s="91" t="s">
        <v>2636</v>
      </c>
      <c r="D21" s="91" t="s">
        <v>2770</v>
      </c>
      <c r="E21" s="21">
        <v>44048</v>
      </c>
      <c r="F21" s="26" t="s">
        <v>519</v>
      </c>
      <c r="G21" s="18" t="s">
        <v>538</v>
      </c>
      <c r="H21" s="24" t="s">
        <v>2631</v>
      </c>
      <c r="I21" s="18" t="s">
        <v>2638</v>
      </c>
      <c r="J21" s="18" t="s">
        <v>2631</v>
      </c>
      <c r="K21" s="124" t="s">
        <v>8241</v>
      </c>
    </row>
    <row r="22" spans="1:11" x14ac:dyDescent="0.25">
      <c r="A22" s="20" t="s">
        <v>8365</v>
      </c>
      <c r="B22" s="91" t="s">
        <v>1283</v>
      </c>
      <c r="C22" s="91" t="s">
        <v>2672</v>
      </c>
      <c r="D22" s="91" t="s">
        <v>7380</v>
      </c>
      <c r="E22" s="21">
        <v>44048</v>
      </c>
      <c r="F22" s="26" t="s">
        <v>519</v>
      </c>
      <c r="G22" s="18" t="s">
        <v>538</v>
      </c>
      <c r="H22" s="24" t="s">
        <v>2631</v>
      </c>
      <c r="I22" s="18" t="s">
        <v>2644</v>
      </c>
      <c r="J22" s="18" t="s">
        <v>2631</v>
      </c>
      <c r="K22" s="124" t="s">
        <v>8241</v>
      </c>
    </row>
    <row r="23" spans="1:11" x14ac:dyDescent="0.25">
      <c r="A23" s="20" t="s">
        <v>8366</v>
      </c>
      <c r="B23" s="91" t="s">
        <v>23</v>
      </c>
      <c r="C23" s="91" t="s">
        <v>2642</v>
      </c>
      <c r="D23" s="91" t="s">
        <v>2648</v>
      </c>
      <c r="E23" s="21">
        <v>44048</v>
      </c>
      <c r="F23" s="6" t="s">
        <v>519</v>
      </c>
      <c r="G23" s="18" t="s">
        <v>538</v>
      </c>
      <c r="H23" s="24" t="s">
        <v>2631</v>
      </c>
      <c r="I23" s="18" t="s">
        <v>2644</v>
      </c>
      <c r="J23" s="18" t="s">
        <v>2631</v>
      </c>
      <c r="K23" s="124" t="s">
        <v>8241</v>
      </c>
    </row>
    <row r="24" spans="1:11" x14ac:dyDescent="0.25">
      <c r="A24" s="20" t="s">
        <v>8367</v>
      </c>
      <c r="B24" s="91" t="s">
        <v>128</v>
      </c>
      <c r="C24" s="91" t="s">
        <v>2667</v>
      </c>
      <c r="D24" s="91" t="s">
        <v>2740</v>
      </c>
      <c r="E24" s="21">
        <v>44048</v>
      </c>
      <c r="F24" s="26" t="s">
        <v>519</v>
      </c>
      <c r="G24" s="18" t="s">
        <v>538</v>
      </c>
      <c r="H24" s="24" t="s">
        <v>2631</v>
      </c>
      <c r="I24" s="18" t="s">
        <v>2661</v>
      </c>
      <c r="J24" s="18" t="s">
        <v>2631</v>
      </c>
      <c r="K24" s="124" t="s">
        <v>8241</v>
      </c>
    </row>
    <row r="25" spans="1:11" x14ac:dyDescent="0.25">
      <c r="A25" s="20" t="s">
        <v>8386</v>
      </c>
      <c r="B25" s="91" t="s">
        <v>268</v>
      </c>
      <c r="C25" s="91" t="s">
        <v>2880</v>
      </c>
      <c r="D25" s="91" t="s">
        <v>2881</v>
      </c>
      <c r="E25" s="21">
        <v>44048</v>
      </c>
      <c r="F25" s="26" t="s">
        <v>519</v>
      </c>
      <c r="G25" s="18" t="s">
        <v>538</v>
      </c>
      <c r="H25" s="24" t="s">
        <v>2631</v>
      </c>
      <c r="I25" s="18" t="s">
        <v>2635</v>
      </c>
      <c r="J25" s="18" t="s">
        <v>2631</v>
      </c>
      <c r="K25" s="124" t="s">
        <v>8241</v>
      </c>
    </row>
    <row r="26" spans="1:11" x14ac:dyDescent="0.25">
      <c r="A26" s="20" t="s">
        <v>8387</v>
      </c>
      <c r="B26" s="91" t="s">
        <v>180</v>
      </c>
      <c r="C26" s="91" t="s">
        <v>2715</v>
      </c>
      <c r="D26" s="91" t="s">
        <v>2776</v>
      </c>
      <c r="E26" s="21">
        <v>44048</v>
      </c>
      <c r="F26" s="6" t="s">
        <v>519</v>
      </c>
      <c r="G26" s="18" t="s">
        <v>538</v>
      </c>
      <c r="H26" s="24" t="s">
        <v>2631</v>
      </c>
      <c r="I26" s="18" t="s">
        <v>2641</v>
      </c>
      <c r="J26" s="18" t="s">
        <v>2631</v>
      </c>
      <c r="K26" s="124" t="s">
        <v>8241</v>
      </c>
    </row>
    <row r="27" spans="1:11" x14ac:dyDescent="0.25">
      <c r="A27" s="20" t="s">
        <v>8388</v>
      </c>
      <c r="B27" s="91" t="s">
        <v>266</v>
      </c>
      <c r="C27" s="91" t="s">
        <v>117</v>
      </c>
      <c r="D27" s="91" t="s">
        <v>2878</v>
      </c>
      <c r="E27" s="21">
        <v>44048</v>
      </c>
      <c r="F27" s="6" t="s">
        <v>519</v>
      </c>
      <c r="G27" s="18" t="s">
        <v>538</v>
      </c>
      <c r="H27" s="24" t="s">
        <v>2631</v>
      </c>
      <c r="I27" s="18" t="s">
        <v>2697</v>
      </c>
      <c r="J27" s="18" t="s">
        <v>2631</v>
      </c>
      <c r="K27" s="124" t="s">
        <v>8241</v>
      </c>
    </row>
    <row r="28" spans="1:11" x14ac:dyDescent="0.25">
      <c r="A28" s="20" t="s">
        <v>8389</v>
      </c>
      <c r="B28" s="91" t="s">
        <v>234</v>
      </c>
      <c r="C28" s="91" t="s">
        <v>2639</v>
      </c>
      <c r="D28" s="91" t="s">
        <v>2839</v>
      </c>
      <c r="E28" s="21">
        <v>44048</v>
      </c>
      <c r="F28" s="6" t="s">
        <v>519</v>
      </c>
      <c r="G28" s="18" t="s">
        <v>538</v>
      </c>
      <c r="H28" s="24" t="s">
        <v>2631</v>
      </c>
      <c r="I28" s="18" t="s">
        <v>2641</v>
      </c>
      <c r="J28" s="18" t="s">
        <v>2631</v>
      </c>
      <c r="K28" s="124" t="s">
        <v>8241</v>
      </c>
    </row>
    <row r="29" spans="1:11" x14ac:dyDescent="0.25">
      <c r="A29" s="20" t="s">
        <v>8390</v>
      </c>
      <c r="B29" s="91" t="s">
        <v>193</v>
      </c>
      <c r="C29" s="91" t="s">
        <v>2649</v>
      </c>
      <c r="D29" s="91" t="s">
        <v>2784</v>
      </c>
      <c r="E29" s="21">
        <v>44048</v>
      </c>
      <c r="F29" s="6" t="s">
        <v>519</v>
      </c>
      <c r="G29" s="18" t="s">
        <v>538</v>
      </c>
      <c r="H29" s="24" t="s">
        <v>2631</v>
      </c>
      <c r="I29" s="18" t="s">
        <v>2650</v>
      </c>
      <c r="J29" s="18" t="s">
        <v>2631</v>
      </c>
      <c r="K29" s="124" t="s">
        <v>8241</v>
      </c>
    </row>
    <row r="30" spans="1:11" x14ac:dyDescent="0.25">
      <c r="A30" s="20" t="s">
        <v>8391</v>
      </c>
      <c r="B30" s="91" t="s">
        <v>218</v>
      </c>
      <c r="C30" s="91" t="s">
        <v>2814</v>
      </c>
      <c r="D30" s="91" t="s">
        <v>2815</v>
      </c>
      <c r="E30" s="21">
        <v>44048</v>
      </c>
      <c r="F30" s="6" t="s">
        <v>519</v>
      </c>
      <c r="G30" s="18" t="s">
        <v>538</v>
      </c>
      <c r="H30" s="24" t="s">
        <v>2631</v>
      </c>
      <c r="I30" s="18" t="s">
        <v>2793</v>
      </c>
      <c r="J30" s="18" t="s">
        <v>2631</v>
      </c>
      <c r="K30" s="124" t="s">
        <v>8241</v>
      </c>
    </row>
    <row r="31" spans="1:11" x14ac:dyDescent="0.25">
      <c r="A31" s="20" t="s">
        <v>8392</v>
      </c>
      <c r="B31" s="91" t="s">
        <v>258</v>
      </c>
      <c r="C31" s="91" t="s">
        <v>2867</v>
      </c>
      <c r="D31" s="91" t="s">
        <v>2868</v>
      </c>
      <c r="E31" s="21">
        <v>44048</v>
      </c>
      <c r="F31" s="6" t="s">
        <v>519</v>
      </c>
      <c r="G31" s="18" t="s">
        <v>538</v>
      </c>
      <c r="H31" s="24" t="s">
        <v>2631</v>
      </c>
      <c r="I31" s="18" t="s">
        <v>2829</v>
      </c>
      <c r="J31" s="18" t="s">
        <v>2631</v>
      </c>
      <c r="K31" s="124" t="s">
        <v>8241</v>
      </c>
    </row>
    <row r="32" spans="1:11" x14ac:dyDescent="0.25">
      <c r="A32" s="20" t="s">
        <v>8393</v>
      </c>
      <c r="B32" s="91" t="s">
        <v>177</v>
      </c>
      <c r="C32" s="91" t="s">
        <v>2645</v>
      </c>
      <c r="D32" s="91" t="s">
        <v>2774</v>
      </c>
      <c r="E32" s="21">
        <v>44048</v>
      </c>
      <c r="F32" s="6" t="s">
        <v>519</v>
      </c>
      <c r="G32" s="18" t="s">
        <v>538</v>
      </c>
      <c r="H32" s="24" t="s">
        <v>2631</v>
      </c>
      <c r="I32" s="18" t="s">
        <v>2647</v>
      </c>
      <c r="J32" s="18" t="s">
        <v>2631</v>
      </c>
      <c r="K32" s="124" t="s">
        <v>8241</v>
      </c>
    </row>
    <row r="33" spans="1:11" x14ac:dyDescent="0.25">
      <c r="A33" s="20" t="s">
        <v>8394</v>
      </c>
      <c r="B33" s="91" t="s">
        <v>281</v>
      </c>
      <c r="C33" s="91" t="s">
        <v>283</v>
      </c>
      <c r="D33" s="91" t="s">
        <v>2894</v>
      </c>
      <c r="E33" s="21">
        <v>44048</v>
      </c>
      <c r="F33" s="6" t="s">
        <v>519</v>
      </c>
      <c r="G33" s="18" t="s">
        <v>538</v>
      </c>
      <c r="H33" s="24" t="s">
        <v>2631</v>
      </c>
      <c r="I33" s="18" t="s">
        <v>2697</v>
      </c>
      <c r="J33" s="18" t="s">
        <v>2631</v>
      </c>
      <c r="K33" s="124" t="s">
        <v>8241</v>
      </c>
    </row>
    <row r="34" spans="1:11" x14ac:dyDescent="0.25">
      <c r="A34" s="20" t="s">
        <v>8395</v>
      </c>
      <c r="B34" s="91" t="s">
        <v>71</v>
      </c>
      <c r="C34" s="91" t="s">
        <v>229</v>
      </c>
      <c r="D34" s="91" t="s">
        <v>2692</v>
      </c>
      <c r="E34" s="21">
        <v>44048</v>
      </c>
      <c r="F34" s="6" t="s">
        <v>519</v>
      </c>
      <c r="G34" s="18" t="s">
        <v>538</v>
      </c>
      <c r="H34" s="24" t="s">
        <v>2631</v>
      </c>
      <c r="I34" s="18" t="s">
        <v>2632</v>
      </c>
      <c r="J34" s="18" t="s">
        <v>2631</v>
      </c>
      <c r="K34" s="124" t="s">
        <v>8241</v>
      </c>
    </row>
    <row r="35" spans="1:11" x14ac:dyDescent="0.25">
      <c r="A35" s="20" t="s">
        <v>8414</v>
      </c>
      <c r="B35" s="91" t="s">
        <v>275</v>
      </c>
      <c r="C35" s="91" t="s">
        <v>2734</v>
      </c>
      <c r="D35" s="91" t="s">
        <v>2888</v>
      </c>
      <c r="E35" s="21">
        <v>44048</v>
      </c>
      <c r="F35" s="26" t="s">
        <v>519</v>
      </c>
      <c r="G35" s="18" t="s">
        <v>538</v>
      </c>
      <c r="H35" s="24" t="s">
        <v>2631</v>
      </c>
      <c r="I35" s="18" t="s">
        <v>2736</v>
      </c>
      <c r="J35" s="18" t="s">
        <v>2631</v>
      </c>
      <c r="K35" s="124" t="s">
        <v>8241</v>
      </c>
    </row>
    <row r="36" spans="1:11" x14ac:dyDescent="0.25">
      <c r="A36" s="20" t="s">
        <v>8415</v>
      </c>
      <c r="B36" s="91" t="s">
        <v>130</v>
      </c>
      <c r="C36" s="91" t="s">
        <v>117</v>
      </c>
      <c r="D36" s="91" t="s">
        <v>2743</v>
      </c>
      <c r="E36" s="21">
        <v>44048</v>
      </c>
      <c r="F36" s="26" t="s">
        <v>519</v>
      </c>
      <c r="G36" s="18" t="s">
        <v>538</v>
      </c>
      <c r="H36" s="24" t="s">
        <v>2631</v>
      </c>
      <c r="I36" s="18" t="s">
        <v>2697</v>
      </c>
      <c r="J36" s="18" t="s">
        <v>2631</v>
      </c>
      <c r="K36" s="124" t="s">
        <v>8241</v>
      </c>
    </row>
    <row r="37" spans="1:11" x14ac:dyDescent="0.25">
      <c r="A37" s="20" t="s">
        <v>8416</v>
      </c>
      <c r="B37" s="91" t="s">
        <v>272</v>
      </c>
      <c r="C37" s="91" t="s">
        <v>2885</v>
      </c>
      <c r="D37" s="91" t="s">
        <v>2886</v>
      </c>
      <c r="E37" s="21">
        <v>44048</v>
      </c>
      <c r="F37" s="26" t="s">
        <v>519</v>
      </c>
      <c r="G37" s="18" t="s">
        <v>538</v>
      </c>
      <c r="H37" s="24" t="s">
        <v>2631</v>
      </c>
      <c r="I37" s="18" t="s">
        <v>2666</v>
      </c>
      <c r="J37" s="18" t="s">
        <v>2631</v>
      </c>
      <c r="K37" s="124" t="s">
        <v>8241</v>
      </c>
    </row>
    <row r="38" spans="1:11" x14ac:dyDescent="0.25">
      <c r="A38" s="20" t="s">
        <v>8417</v>
      </c>
      <c r="B38" s="91" t="s">
        <v>197</v>
      </c>
      <c r="C38" s="91" t="s">
        <v>2684</v>
      </c>
      <c r="D38" s="91" t="s">
        <v>2786</v>
      </c>
      <c r="E38" s="21">
        <v>44048</v>
      </c>
      <c r="F38" s="26" t="s">
        <v>519</v>
      </c>
      <c r="G38" s="18" t="s">
        <v>538</v>
      </c>
      <c r="H38" s="24" t="s">
        <v>2631</v>
      </c>
      <c r="I38" s="18" t="s">
        <v>2686</v>
      </c>
      <c r="J38" s="18" t="s">
        <v>2631</v>
      </c>
      <c r="K38" s="124" t="s">
        <v>8241</v>
      </c>
    </row>
    <row r="39" spans="1:11" x14ac:dyDescent="0.25">
      <c r="A39" s="20" t="s">
        <v>8418</v>
      </c>
      <c r="B39" s="91" t="s">
        <v>1093</v>
      </c>
      <c r="C39" s="91" t="s">
        <v>62</v>
      </c>
      <c r="D39" s="91" t="s">
        <v>7389</v>
      </c>
      <c r="E39" s="21">
        <v>44048</v>
      </c>
      <c r="F39" s="6" t="s">
        <v>519</v>
      </c>
      <c r="G39" s="18" t="s">
        <v>538</v>
      </c>
      <c r="H39" s="24" t="s">
        <v>2631</v>
      </c>
      <c r="I39" s="18" t="s">
        <v>2683</v>
      </c>
      <c r="J39" s="18" t="s">
        <v>2631</v>
      </c>
      <c r="K39" s="124" t="s">
        <v>8241</v>
      </c>
    </row>
    <row r="40" spans="1:11" x14ac:dyDescent="0.25">
      <c r="A40" s="20" t="s">
        <v>8419</v>
      </c>
      <c r="B40" s="91" t="s">
        <v>264</v>
      </c>
      <c r="C40" s="91" t="s">
        <v>229</v>
      </c>
      <c r="D40" s="91" t="s">
        <v>2876</v>
      </c>
      <c r="E40" s="21">
        <v>44048</v>
      </c>
      <c r="F40" s="26" t="s">
        <v>519</v>
      </c>
      <c r="G40" s="18" t="s">
        <v>538</v>
      </c>
      <c r="H40" s="24" t="s">
        <v>2631</v>
      </c>
      <c r="I40" s="18" t="s">
        <v>2632</v>
      </c>
      <c r="J40" s="18" t="s">
        <v>2631</v>
      </c>
      <c r="K40" s="124" t="s">
        <v>8241</v>
      </c>
    </row>
    <row r="41" spans="1:11" x14ac:dyDescent="0.25">
      <c r="A41" s="20" t="s">
        <v>8420</v>
      </c>
      <c r="B41" s="91" t="s">
        <v>256</v>
      </c>
      <c r="C41" s="91" t="s">
        <v>2863</v>
      </c>
      <c r="D41" s="91" t="s">
        <v>2864</v>
      </c>
      <c r="E41" s="21">
        <v>44048</v>
      </c>
      <c r="F41" s="6" t="s">
        <v>519</v>
      </c>
      <c r="G41" s="18" t="s">
        <v>538</v>
      </c>
      <c r="H41" s="24" t="s">
        <v>2631</v>
      </c>
      <c r="I41" s="18" t="s">
        <v>2829</v>
      </c>
      <c r="J41" s="18" t="s">
        <v>2631</v>
      </c>
      <c r="K41" s="124" t="s">
        <v>8241</v>
      </c>
    </row>
    <row r="42" spans="1:11" x14ac:dyDescent="0.25">
      <c r="A42" s="20" t="s">
        <v>8421</v>
      </c>
      <c r="B42" s="91" t="s">
        <v>280</v>
      </c>
      <c r="C42" s="91" t="s">
        <v>2636</v>
      </c>
      <c r="D42" s="91" t="s">
        <v>2893</v>
      </c>
      <c r="E42" s="21">
        <v>44048</v>
      </c>
      <c r="F42" s="6" t="s">
        <v>519</v>
      </c>
      <c r="G42" s="18" t="s">
        <v>538</v>
      </c>
      <c r="H42" s="24" t="s">
        <v>2631</v>
      </c>
      <c r="I42" s="18" t="s">
        <v>2638</v>
      </c>
      <c r="J42" s="18" t="s">
        <v>2631</v>
      </c>
      <c r="K42" s="124" t="s">
        <v>8241</v>
      </c>
    </row>
    <row r="43" spans="1:11" x14ac:dyDescent="0.25">
      <c r="A43" s="20" t="s">
        <v>8422</v>
      </c>
      <c r="B43" s="91" t="s">
        <v>295</v>
      </c>
      <c r="C43" s="91" t="s">
        <v>2669</v>
      </c>
      <c r="D43" s="91" t="s">
        <v>2903</v>
      </c>
      <c r="E43" s="21">
        <v>44048</v>
      </c>
      <c r="F43" s="26" t="s">
        <v>519</v>
      </c>
      <c r="G43" s="18" t="s">
        <v>538</v>
      </c>
      <c r="H43" s="24" t="s">
        <v>2631</v>
      </c>
      <c r="I43" s="18" t="s">
        <v>2670</v>
      </c>
      <c r="J43" s="18" t="s">
        <v>2631</v>
      </c>
      <c r="K43" s="124" t="s">
        <v>8241</v>
      </c>
    </row>
    <row r="44" spans="1:11" x14ac:dyDescent="0.25">
      <c r="A44" s="20" t="s">
        <v>8423</v>
      </c>
      <c r="B44" s="91" t="s">
        <v>195</v>
      </c>
      <c r="C44" s="91" t="s">
        <v>283</v>
      </c>
      <c r="D44" s="91" t="s">
        <v>2785</v>
      </c>
      <c r="E44" s="21">
        <v>44048</v>
      </c>
      <c r="F44" s="6" t="s">
        <v>519</v>
      </c>
      <c r="G44" s="18" t="s">
        <v>538</v>
      </c>
      <c r="H44" s="24" t="s">
        <v>2631</v>
      </c>
      <c r="I44" s="18" t="s">
        <v>2697</v>
      </c>
      <c r="J44" s="18" t="s">
        <v>2631</v>
      </c>
      <c r="K44" s="124" t="s">
        <v>8241</v>
      </c>
    </row>
    <row r="45" spans="1:11" x14ac:dyDescent="0.25">
      <c r="A45" s="20" t="s">
        <v>8339</v>
      </c>
      <c r="B45" s="91" t="s">
        <v>208</v>
      </c>
      <c r="C45" s="91" t="s">
        <v>2794</v>
      </c>
      <c r="D45" s="91" t="s">
        <v>2795</v>
      </c>
      <c r="E45" s="21">
        <v>44048</v>
      </c>
      <c r="F45" s="6" t="s">
        <v>520</v>
      </c>
      <c r="G45" s="18" t="s">
        <v>538</v>
      </c>
      <c r="H45" s="24" t="s">
        <v>2631</v>
      </c>
      <c r="I45" s="18" t="s">
        <v>2793</v>
      </c>
      <c r="J45" s="18" t="s">
        <v>2631</v>
      </c>
      <c r="K45" s="124" t="s">
        <v>8241</v>
      </c>
    </row>
    <row r="46" spans="1:11" x14ac:dyDescent="0.25">
      <c r="A46" s="20" t="s">
        <v>8340</v>
      </c>
      <c r="B46" s="91" t="s">
        <v>237</v>
      </c>
      <c r="C46" s="91" t="s">
        <v>2639</v>
      </c>
      <c r="D46" s="91" t="s">
        <v>2841</v>
      </c>
      <c r="E46" s="21">
        <v>44048</v>
      </c>
      <c r="F46" s="6" t="s">
        <v>520</v>
      </c>
      <c r="G46" s="18" t="s">
        <v>538</v>
      </c>
      <c r="H46" s="24" t="s">
        <v>2631</v>
      </c>
      <c r="I46" s="18" t="s">
        <v>2641</v>
      </c>
      <c r="J46" s="18" t="s">
        <v>2631</v>
      </c>
      <c r="K46" s="124" t="s">
        <v>8241</v>
      </c>
    </row>
    <row r="47" spans="1:11" x14ac:dyDescent="0.25">
      <c r="A47" s="20" t="s">
        <v>8341</v>
      </c>
      <c r="B47" s="91" t="s">
        <v>277</v>
      </c>
      <c r="C47" s="91" t="s">
        <v>2734</v>
      </c>
      <c r="D47" s="91" t="s">
        <v>2890</v>
      </c>
      <c r="E47" s="21">
        <v>44048</v>
      </c>
      <c r="F47" s="6" t="s">
        <v>520</v>
      </c>
      <c r="G47" s="18" t="s">
        <v>538</v>
      </c>
      <c r="H47" s="24" t="s">
        <v>2631</v>
      </c>
      <c r="I47" s="18" t="s">
        <v>2736</v>
      </c>
      <c r="J47" s="18" t="s">
        <v>2631</v>
      </c>
      <c r="K47" s="124" t="s">
        <v>8241</v>
      </c>
    </row>
    <row r="48" spans="1:11" x14ac:dyDescent="0.25">
      <c r="A48" s="20" t="s">
        <v>8342</v>
      </c>
      <c r="B48" s="91" t="s">
        <v>150</v>
      </c>
      <c r="C48" s="91" t="s">
        <v>2659</v>
      </c>
      <c r="D48" s="91" t="s">
        <v>2758</v>
      </c>
      <c r="E48" s="21">
        <v>44048</v>
      </c>
      <c r="F48" s="26" t="s">
        <v>520</v>
      </c>
      <c r="G48" s="18" t="s">
        <v>538</v>
      </c>
      <c r="H48" s="24" t="s">
        <v>2631</v>
      </c>
      <c r="I48" s="18" t="s">
        <v>2661</v>
      </c>
      <c r="J48" s="18" t="s">
        <v>2631</v>
      </c>
      <c r="K48" s="124" t="s">
        <v>8241</v>
      </c>
    </row>
    <row r="49" spans="1:11" x14ac:dyDescent="0.25">
      <c r="A49" s="20" t="s">
        <v>8343</v>
      </c>
      <c r="B49" s="91" t="s">
        <v>173</v>
      </c>
      <c r="C49" s="91" t="s">
        <v>2645</v>
      </c>
      <c r="D49" s="91" t="s">
        <v>2772</v>
      </c>
      <c r="E49" s="21">
        <v>44048</v>
      </c>
      <c r="F49" s="26" t="s">
        <v>520</v>
      </c>
      <c r="G49" s="18" t="s">
        <v>538</v>
      </c>
      <c r="H49" s="24" t="s">
        <v>2631</v>
      </c>
      <c r="I49" s="18" t="s">
        <v>2647</v>
      </c>
      <c r="J49" s="18" t="s">
        <v>2631</v>
      </c>
      <c r="K49" s="124" t="s">
        <v>8241</v>
      </c>
    </row>
    <row r="50" spans="1:11" x14ac:dyDescent="0.25">
      <c r="A50" s="20" t="s">
        <v>8344</v>
      </c>
      <c r="B50" s="91" t="s">
        <v>253</v>
      </c>
      <c r="C50" s="91" t="s">
        <v>2859</v>
      </c>
      <c r="D50" s="91" t="s">
        <v>2860</v>
      </c>
      <c r="E50" s="21">
        <v>44048</v>
      </c>
      <c r="F50" s="6" t="s">
        <v>520</v>
      </c>
      <c r="G50" s="18" t="s">
        <v>538</v>
      </c>
      <c r="H50" s="24" t="s">
        <v>2631</v>
      </c>
      <c r="I50" s="18" t="s">
        <v>2804</v>
      </c>
      <c r="J50" s="18" t="s">
        <v>2631</v>
      </c>
      <c r="K50" s="124" t="s">
        <v>8241</v>
      </c>
    </row>
    <row r="51" spans="1:11" x14ac:dyDescent="0.25">
      <c r="A51" s="20" t="s">
        <v>8345</v>
      </c>
      <c r="B51" s="91" t="s">
        <v>228</v>
      </c>
      <c r="C51" s="91" t="s">
        <v>229</v>
      </c>
      <c r="D51" s="91" t="s">
        <v>2834</v>
      </c>
      <c r="E51" s="21">
        <v>44048</v>
      </c>
      <c r="F51" s="26" t="s">
        <v>520</v>
      </c>
      <c r="G51" s="18" t="s">
        <v>538</v>
      </c>
      <c r="H51" s="24" t="s">
        <v>2631</v>
      </c>
      <c r="I51" s="18" t="s">
        <v>2632</v>
      </c>
      <c r="J51" s="18" t="s">
        <v>2631</v>
      </c>
      <c r="K51" s="124" t="s">
        <v>8241</v>
      </c>
    </row>
    <row r="52" spans="1:11" x14ac:dyDescent="0.25">
      <c r="A52" s="20" t="s">
        <v>8346</v>
      </c>
      <c r="B52" s="91" t="s">
        <v>14</v>
      </c>
      <c r="C52" s="91" t="s">
        <v>2633</v>
      </c>
      <c r="D52" s="91" t="s">
        <v>2634</v>
      </c>
      <c r="E52" s="21">
        <v>44048</v>
      </c>
      <c r="F52" s="26" t="s">
        <v>520</v>
      </c>
      <c r="G52" s="18" t="s">
        <v>538</v>
      </c>
      <c r="H52" s="24" t="s">
        <v>2631</v>
      </c>
      <c r="I52" s="18" t="s">
        <v>2635</v>
      </c>
      <c r="J52" s="18" t="s">
        <v>2631</v>
      </c>
      <c r="K52" s="124" t="s">
        <v>8241</v>
      </c>
    </row>
    <row r="53" spans="1:11" x14ac:dyDescent="0.25">
      <c r="A53" s="20" t="s">
        <v>8347</v>
      </c>
      <c r="B53" s="91" t="s">
        <v>139</v>
      </c>
      <c r="C53" s="91" t="s">
        <v>2750</v>
      </c>
      <c r="D53" s="91" t="s">
        <v>2751</v>
      </c>
      <c r="E53" s="21">
        <v>44048</v>
      </c>
      <c r="F53" s="6" t="s">
        <v>520</v>
      </c>
      <c r="G53" s="18" t="s">
        <v>538</v>
      </c>
      <c r="H53" s="24" t="s">
        <v>2631</v>
      </c>
      <c r="I53" s="18" t="s">
        <v>2695</v>
      </c>
      <c r="J53" s="18" t="s">
        <v>2631</v>
      </c>
      <c r="K53" s="124" t="s">
        <v>8241</v>
      </c>
    </row>
    <row r="54" spans="1:11" x14ac:dyDescent="0.25">
      <c r="A54" s="20" t="s">
        <v>8348</v>
      </c>
      <c r="B54" s="91" t="s">
        <v>222</v>
      </c>
      <c r="C54" s="91" t="s">
        <v>2822</v>
      </c>
      <c r="D54" s="91" t="s">
        <v>2823</v>
      </c>
      <c r="E54" s="21">
        <v>44048</v>
      </c>
      <c r="F54" s="6" t="s">
        <v>520</v>
      </c>
      <c r="G54" s="18" t="s">
        <v>538</v>
      </c>
      <c r="H54" s="24" t="s">
        <v>2631</v>
      </c>
      <c r="I54" s="18" t="s">
        <v>2793</v>
      </c>
      <c r="J54" s="18" t="s">
        <v>2631</v>
      </c>
      <c r="K54" s="124" t="s">
        <v>8241</v>
      </c>
    </row>
    <row r="55" spans="1:11" x14ac:dyDescent="0.25">
      <c r="A55" s="20" t="s">
        <v>8350</v>
      </c>
      <c r="B55" s="91" t="s">
        <v>1071</v>
      </c>
      <c r="C55" s="91" t="s">
        <v>62</v>
      </c>
      <c r="D55" s="91" t="s">
        <v>7386</v>
      </c>
      <c r="E55" s="21">
        <v>44048</v>
      </c>
      <c r="F55" s="6" t="s">
        <v>520</v>
      </c>
      <c r="G55" s="18" t="s">
        <v>538</v>
      </c>
      <c r="H55" s="24" t="s">
        <v>2631</v>
      </c>
      <c r="I55" s="18" t="s">
        <v>2683</v>
      </c>
      <c r="J55" s="18" t="s">
        <v>2631</v>
      </c>
      <c r="K55" s="124" t="s">
        <v>8241</v>
      </c>
    </row>
    <row r="56" spans="1:11" x14ac:dyDescent="0.25">
      <c r="A56" s="20" t="s">
        <v>8351</v>
      </c>
      <c r="B56" s="91" t="s">
        <v>184</v>
      </c>
      <c r="C56" s="91" t="s">
        <v>2679</v>
      </c>
      <c r="D56" s="91" t="s">
        <v>2779</v>
      </c>
      <c r="E56" s="21">
        <v>44048</v>
      </c>
      <c r="F56" s="26" t="s">
        <v>520</v>
      </c>
      <c r="G56" s="18" t="s">
        <v>538</v>
      </c>
      <c r="H56" s="24" t="s">
        <v>2631</v>
      </c>
      <c r="I56" s="18" t="s">
        <v>545</v>
      </c>
      <c r="J56" s="18" t="s">
        <v>2631</v>
      </c>
      <c r="K56" s="124" t="s">
        <v>8241</v>
      </c>
    </row>
    <row r="57" spans="1:11" x14ac:dyDescent="0.25">
      <c r="A57" s="20" t="s">
        <v>8352</v>
      </c>
      <c r="B57" s="91" t="s">
        <v>997</v>
      </c>
      <c r="C57" s="91" t="s">
        <v>62</v>
      </c>
      <c r="D57" s="91" t="s">
        <v>7390</v>
      </c>
      <c r="E57" s="21">
        <v>44048</v>
      </c>
      <c r="F57" s="26" t="s">
        <v>520</v>
      </c>
      <c r="G57" s="18" t="s">
        <v>538</v>
      </c>
      <c r="H57" s="24" t="s">
        <v>2631</v>
      </c>
      <c r="I57" s="18" t="s">
        <v>2683</v>
      </c>
      <c r="J57" s="18" t="s">
        <v>2631</v>
      </c>
      <c r="K57" s="124" t="s">
        <v>8241</v>
      </c>
    </row>
    <row r="58" spans="1:11" x14ac:dyDescent="0.25">
      <c r="A58" s="20" t="s">
        <v>8353</v>
      </c>
      <c r="B58" s="91" t="s">
        <v>285</v>
      </c>
      <c r="C58" s="91" t="s">
        <v>2669</v>
      </c>
      <c r="D58" s="91" t="s">
        <v>2896</v>
      </c>
      <c r="E58" s="21">
        <v>44048</v>
      </c>
      <c r="F58" s="6" t="s">
        <v>520</v>
      </c>
      <c r="G58" s="18" t="s">
        <v>538</v>
      </c>
      <c r="H58" s="24" t="s">
        <v>2631</v>
      </c>
      <c r="I58" s="18" t="s">
        <v>2670</v>
      </c>
      <c r="J58" s="18" t="s">
        <v>2631</v>
      </c>
      <c r="K58" s="124" t="s">
        <v>8241</v>
      </c>
    </row>
    <row r="59" spans="1:11" x14ac:dyDescent="0.25">
      <c r="A59" s="20" t="s">
        <v>8354</v>
      </c>
      <c r="B59" s="91" t="s">
        <v>289</v>
      </c>
      <c r="C59" s="91" t="s">
        <v>2669</v>
      </c>
      <c r="D59" s="91" t="s">
        <v>2899</v>
      </c>
      <c r="E59" s="21">
        <v>44048</v>
      </c>
      <c r="F59" s="6" t="s">
        <v>520</v>
      </c>
      <c r="G59" s="18" t="s">
        <v>538</v>
      </c>
      <c r="H59" s="24" t="s">
        <v>2631</v>
      </c>
      <c r="I59" s="18" t="s">
        <v>2670</v>
      </c>
      <c r="J59" s="18" t="s">
        <v>2631</v>
      </c>
      <c r="K59" s="124" t="s">
        <v>8241</v>
      </c>
    </row>
    <row r="60" spans="1:11" x14ac:dyDescent="0.25">
      <c r="A60" s="20" t="s">
        <v>8355</v>
      </c>
      <c r="B60" s="91" t="s">
        <v>112</v>
      </c>
      <c r="C60" s="91" t="s">
        <v>2667</v>
      </c>
      <c r="D60" s="91" t="s">
        <v>2728</v>
      </c>
      <c r="E60" s="21">
        <v>44048</v>
      </c>
      <c r="F60" s="6" t="s">
        <v>520</v>
      </c>
      <c r="G60" s="18" t="s">
        <v>538</v>
      </c>
      <c r="H60" s="24" t="s">
        <v>2631</v>
      </c>
      <c r="I60" s="18" t="s">
        <v>2661</v>
      </c>
      <c r="J60" s="18" t="s">
        <v>2631</v>
      </c>
      <c r="K60" s="124" t="s">
        <v>8241</v>
      </c>
    </row>
    <row r="61" spans="1:11" x14ac:dyDescent="0.25">
      <c r="A61" s="20" t="s">
        <v>8356</v>
      </c>
      <c r="B61" s="91" t="s">
        <v>73</v>
      </c>
      <c r="C61" s="91" t="s">
        <v>2693</v>
      </c>
      <c r="D61" s="91" t="s">
        <v>2694</v>
      </c>
      <c r="E61" s="21">
        <v>44048</v>
      </c>
      <c r="F61" s="6" t="s">
        <v>520</v>
      </c>
      <c r="G61" s="18" t="s">
        <v>538</v>
      </c>
      <c r="H61" s="24" t="s">
        <v>2631</v>
      </c>
      <c r="I61" s="18" t="s">
        <v>2695</v>
      </c>
      <c r="J61" s="18" t="s">
        <v>2631</v>
      </c>
      <c r="K61" s="124" t="s">
        <v>8241</v>
      </c>
    </row>
    <row r="62" spans="1:11" x14ac:dyDescent="0.25">
      <c r="A62" s="20" t="s">
        <v>8357</v>
      </c>
      <c r="B62" s="91" t="s">
        <v>202</v>
      </c>
      <c r="C62" s="91" t="s">
        <v>2642</v>
      </c>
      <c r="D62" s="91" t="s">
        <v>2789</v>
      </c>
      <c r="E62" s="21">
        <v>44048</v>
      </c>
      <c r="F62" s="26" t="s">
        <v>520</v>
      </c>
      <c r="G62" s="18" t="s">
        <v>538</v>
      </c>
      <c r="H62" s="24" t="s">
        <v>2631</v>
      </c>
      <c r="I62" s="18" t="s">
        <v>2644</v>
      </c>
      <c r="J62" s="18" t="s">
        <v>2631</v>
      </c>
      <c r="K62" s="124" t="s">
        <v>8241</v>
      </c>
    </row>
    <row r="63" spans="1:11" x14ac:dyDescent="0.25">
      <c r="A63" s="20" t="s">
        <v>8368</v>
      </c>
      <c r="B63" s="91" t="s">
        <v>154</v>
      </c>
      <c r="C63" s="91" t="s">
        <v>2659</v>
      </c>
      <c r="D63" s="91" t="s">
        <v>2760</v>
      </c>
      <c r="E63" s="21">
        <v>44048</v>
      </c>
      <c r="F63" s="26" t="s">
        <v>520</v>
      </c>
      <c r="G63" s="18" t="s">
        <v>538</v>
      </c>
      <c r="H63" s="24" t="s">
        <v>2631</v>
      </c>
      <c r="I63" s="18" t="s">
        <v>2661</v>
      </c>
      <c r="J63" s="18" t="s">
        <v>2631</v>
      </c>
      <c r="K63" s="124" t="s">
        <v>8241</v>
      </c>
    </row>
    <row r="64" spans="1:11" x14ac:dyDescent="0.25">
      <c r="A64" s="20" t="s">
        <v>8369</v>
      </c>
      <c r="B64" s="91" t="s">
        <v>171</v>
      </c>
      <c r="C64" s="91" t="s">
        <v>2715</v>
      </c>
      <c r="D64" s="91" t="s">
        <v>2771</v>
      </c>
      <c r="E64" s="21">
        <v>44048</v>
      </c>
      <c r="F64" s="6" t="s">
        <v>520</v>
      </c>
      <c r="G64" s="18" t="s">
        <v>538</v>
      </c>
      <c r="H64" s="24" t="s">
        <v>2631</v>
      </c>
      <c r="I64" s="18" t="s">
        <v>2641</v>
      </c>
      <c r="J64" s="18" t="s">
        <v>2631</v>
      </c>
      <c r="K64" s="124" t="s">
        <v>8241</v>
      </c>
    </row>
    <row r="65" spans="1:11" x14ac:dyDescent="0.25">
      <c r="A65" s="20" t="s">
        <v>8370</v>
      </c>
      <c r="B65" s="91" t="s">
        <v>242</v>
      </c>
      <c r="C65" s="91" t="s">
        <v>2848</v>
      </c>
      <c r="D65" s="91" t="s">
        <v>2849</v>
      </c>
      <c r="E65" s="21">
        <v>44048</v>
      </c>
      <c r="F65" s="6" t="s">
        <v>520</v>
      </c>
      <c r="G65" s="18" t="s">
        <v>538</v>
      </c>
      <c r="H65" s="24" t="s">
        <v>2631</v>
      </c>
      <c r="I65" s="18" t="s">
        <v>2635</v>
      </c>
      <c r="J65" s="18" t="s">
        <v>2631</v>
      </c>
      <c r="K65" s="124" t="s">
        <v>8241</v>
      </c>
    </row>
    <row r="66" spans="1:11" x14ac:dyDescent="0.25">
      <c r="A66" s="20" t="s">
        <v>8371</v>
      </c>
      <c r="B66" s="91" t="s">
        <v>160</v>
      </c>
      <c r="C66" s="91" t="s">
        <v>117</v>
      </c>
      <c r="D66" s="91" t="s">
        <v>2764</v>
      </c>
      <c r="E66" s="21">
        <v>44048</v>
      </c>
      <c r="F66" s="6" t="s">
        <v>520</v>
      </c>
      <c r="G66" s="18" t="s">
        <v>538</v>
      </c>
      <c r="H66" s="24" t="s">
        <v>2631</v>
      </c>
      <c r="I66" s="18" t="s">
        <v>2697</v>
      </c>
      <c r="J66" s="18" t="s">
        <v>2631</v>
      </c>
      <c r="K66" s="124" t="s">
        <v>8241</v>
      </c>
    </row>
    <row r="67" spans="1:11" x14ac:dyDescent="0.25">
      <c r="A67" s="20" t="s">
        <v>8372</v>
      </c>
      <c r="B67" s="91" t="s">
        <v>269</v>
      </c>
      <c r="C67" s="91" t="s">
        <v>2882</v>
      </c>
      <c r="D67" s="91" t="s">
        <v>2883</v>
      </c>
      <c r="E67" s="21">
        <v>44048</v>
      </c>
      <c r="F67" s="6" t="s">
        <v>520</v>
      </c>
      <c r="G67" s="18" t="s">
        <v>538</v>
      </c>
      <c r="H67" s="24" t="s">
        <v>2631</v>
      </c>
      <c r="I67" s="18" t="s">
        <v>2695</v>
      </c>
      <c r="J67" s="18" t="s">
        <v>2631</v>
      </c>
      <c r="K67" s="124" t="s">
        <v>8241</v>
      </c>
    </row>
    <row r="68" spans="1:11" x14ac:dyDescent="0.25">
      <c r="A68" s="20" t="s">
        <v>8373</v>
      </c>
      <c r="B68" s="91" t="s">
        <v>262</v>
      </c>
      <c r="C68" s="91" t="s">
        <v>229</v>
      </c>
      <c r="D68" s="91" t="s">
        <v>2875</v>
      </c>
      <c r="E68" s="21">
        <v>44048</v>
      </c>
      <c r="F68" s="6" t="s">
        <v>520</v>
      </c>
      <c r="G68" s="18" t="s">
        <v>538</v>
      </c>
      <c r="H68" s="24" t="s">
        <v>2631</v>
      </c>
      <c r="I68" s="18" t="s">
        <v>2632</v>
      </c>
      <c r="J68" s="18" t="s">
        <v>2631</v>
      </c>
      <c r="K68" s="124" t="s">
        <v>8241</v>
      </c>
    </row>
    <row r="69" spans="1:11" x14ac:dyDescent="0.25">
      <c r="A69" s="20" t="s">
        <v>8374</v>
      </c>
      <c r="B69" s="91" t="s">
        <v>118</v>
      </c>
      <c r="C69" s="91" t="s">
        <v>117</v>
      </c>
      <c r="D69" s="91" t="s">
        <v>2732</v>
      </c>
      <c r="E69" s="21">
        <v>44048</v>
      </c>
      <c r="F69" s="6" t="s">
        <v>520</v>
      </c>
      <c r="G69" s="18" t="s">
        <v>538</v>
      </c>
      <c r="H69" s="24" t="s">
        <v>2631</v>
      </c>
      <c r="I69" s="18" t="s">
        <v>2697</v>
      </c>
      <c r="J69" s="18" t="s">
        <v>2631</v>
      </c>
      <c r="K69" s="124" t="s">
        <v>8241</v>
      </c>
    </row>
    <row r="70" spans="1:11" x14ac:dyDescent="0.25">
      <c r="A70" s="20" t="s">
        <v>8375</v>
      </c>
      <c r="B70" s="91" t="s">
        <v>179</v>
      </c>
      <c r="C70" s="91" t="s">
        <v>2642</v>
      </c>
      <c r="D70" s="91" t="s">
        <v>2775</v>
      </c>
      <c r="E70" s="21">
        <v>44048</v>
      </c>
      <c r="F70" s="6" t="s">
        <v>520</v>
      </c>
      <c r="G70" s="18" t="s">
        <v>538</v>
      </c>
      <c r="H70" s="24" t="s">
        <v>2631</v>
      </c>
      <c r="I70" s="18" t="s">
        <v>2644</v>
      </c>
      <c r="J70" s="18" t="s">
        <v>2631</v>
      </c>
      <c r="K70" s="124" t="s">
        <v>8241</v>
      </c>
    </row>
    <row r="71" spans="1:11" x14ac:dyDescent="0.25">
      <c r="A71" s="20" t="s">
        <v>8376</v>
      </c>
      <c r="B71" s="91" t="s">
        <v>2541</v>
      </c>
      <c r="C71" s="91" t="s">
        <v>2649</v>
      </c>
      <c r="D71" s="91" t="s">
        <v>7392</v>
      </c>
      <c r="E71" s="21">
        <v>44048</v>
      </c>
      <c r="F71" s="6" t="s">
        <v>520</v>
      </c>
      <c r="G71" s="18" t="s">
        <v>538</v>
      </c>
      <c r="H71" s="24" t="s">
        <v>2631</v>
      </c>
      <c r="I71" s="18" t="s">
        <v>2650</v>
      </c>
      <c r="J71" s="18" t="s">
        <v>2631</v>
      </c>
      <c r="K71" s="124" t="s">
        <v>8241</v>
      </c>
    </row>
    <row r="72" spans="1:11" x14ac:dyDescent="0.25">
      <c r="A72" s="20" t="s">
        <v>8377</v>
      </c>
      <c r="B72" s="91" t="s">
        <v>190</v>
      </c>
      <c r="C72" s="91" t="s">
        <v>2645</v>
      </c>
      <c r="D72" s="91" t="s">
        <v>2782</v>
      </c>
      <c r="E72" s="21">
        <v>44048</v>
      </c>
      <c r="F72" s="6" t="s">
        <v>520</v>
      </c>
      <c r="G72" s="18" t="s">
        <v>538</v>
      </c>
      <c r="H72" s="24" t="s">
        <v>2631</v>
      </c>
      <c r="I72" s="18" t="s">
        <v>2647</v>
      </c>
      <c r="J72" s="18" t="s">
        <v>2631</v>
      </c>
      <c r="K72" s="124" t="s">
        <v>8241</v>
      </c>
    </row>
    <row r="73" spans="1:11" x14ac:dyDescent="0.25">
      <c r="A73" s="20" t="s">
        <v>8379</v>
      </c>
      <c r="B73" s="91" t="s">
        <v>2572</v>
      </c>
      <c r="C73" s="91" t="s">
        <v>2649</v>
      </c>
      <c r="D73" s="91" t="s">
        <v>7388</v>
      </c>
      <c r="E73" s="21">
        <v>44048</v>
      </c>
      <c r="F73" s="6" t="s">
        <v>520</v>
      </c>
      <c r="G73" s="18" t="s">
        <v>538</v>
      </c>
      <c r="H73" s="24" t="s">
        <v>2631</v>
      </c>
      <c r="I73" s="18" t="s">
        <v>2650</v>
      </c>
      <c r="J73" s="18" t="s">
        <v>2631</v>
      </c>
      <c r="K73" s="124" t="s">
        <v>8241</v>
      </c>
    </row>
    <row r="74" spans="1:11" x14ac:dyDescent="0.25">
      <c r="A74" s="20" t="s">
        <v>8380</v>
      </c>
      <c r="B74" s="91" t="s">
        <v>167</v>
      </c>
      <c r="C74" s="91" t="s">
        <v>2667</v>
      </c>
      <c r="D74" s="91" t="s">
        <v>2768</v>
      </c>
      <c r="E74" s="21">
        <v>44048</v>
      </c>
      <c r="F74" s="6" t="s">
        <v>520</v>
      </c>
      <c r="G74" s="18" t="s">
        <v>538</v>
      </c>
      <c r="H74" s="24" t="s">
        <v>2631</v>
      </c>
      <c r="I74" s="18" t="s">
        <v>2661</v>
      </c>
      <c r="J74" s="18" t="s">
        <v>2631</v>
      </c>
      <c r="K74" s="124" t="s">
        <v>8241</v>
      </c>
    </row>
    <row r="75" spans="1:11" x14ac:dyDescent="0.25">
      <c r="A75" s="20" t="s">
        <v>8381</v>
      </c>
      <c r="B75" s="91" t="s">
        <v>200</v>
      </c>
      <c r="C75" s="91" t="s">
        <v>2649</v>
      </c>
      <c r="D75" s="91" t="s">
        <v>2788</v>
      </c>
      <c r="E75" s="21">
        <v>44048</v>
      </c>
      <c r="F75" s="26" t="s">
        <v>520</v>
      </c>
      <c r="G75" s="18" t="s">
        <v>538</v>
      </c>
      <c r="H75" s="24" t="s">
        <v>2631</v>
      </c>
      <c r="I75" s="18" t="s">
        <v>2650</v>
      </c>
      <c r="J75" s="18" t="s">
        <v>2631</v>
      </c>
      <c r="K75" s="124" t="s">
        <v>8241</v>
      </c>
    </row>
    <row r="76" spans="1:11" x14ac:dyDescent="0.25">
      <c r="A76" s="20" t="s">
        <v>8382</v>
      </c>
      <c r="B76" s="91" t="s">
        <v>38</v>
      </c>
      <c r="C76" s="91" t="s">
        <v>2636</v>
      </c>
      <c r="D76" s="91" t="s">
        <v>2658</v>
      </c>
      <c r="E76" s="21">
        <v>44048</v>
      </c>
      <c r="F76" s="26" t="s">
        <v>520</v>
      </c>
      <c r="G76" s="18" t="s">
        <v>538</v>
      </c>
      <c r="H76" s="24" t="s">
        <v>2631</v>
      </c>
      <c r="I76" s="18" t="s">
        <v>2638</v>
      </c>
      <c r="J76" s="18" t="s">
        <v>2631</v>
      </c>
      <c r="K76" s="124" t="s">
        <v>8241</v>
      </c>
    </row>
    <row r="77" spans="1:11" x14ac:dyDescent="0.25">
      <c r="A77" s="20" t="s">
        <v>8383</v>
      </c>
      <c r="B77" s="91" t="s">
        <v>157</v>
      </c>
      <c r="C77" s="91" t="s">
        <v>2672</v>
      </c>
      <c r="D77" s="91" t="s">
        <v>2762</v>
      </c>
      <c r="E77" s="21">
        <v>44048</v>
      </c>
      <c r="F77" s="26" t="s">
        <v>520</v>
      </c>
      <c r="G77" s="18" t="s">
        <v>538</v>
      </c>
      <c r="H77" s="24" t="s">
        <v>2631</v>
      </c>
      <c r="I77" s="18" t="s">
        <v>2644</v>
      </c>
      <c r="J77" s="18" t="s">
        <v>2631</v>
      </c>
      <c r="K77" s="124" t="s">
        <v>8241</v>
      </c>
    </row>
    <row r="78" spans="1:11" x14ac:dyDescent="0.25">
      <c r="A78" s="20" t="s">
        <v>8384</v>
      </c>
      <c r="B78" s="91" t="s">
        <v>294</v>
      </c>
      <c r="C78" s="91" t="s">
        <v>2636</v>
      </c>
      <c r="D78" s="91" t="s">
        <v>2902</v>
      </c>
      <c r="E78" s="21">
        <v>44048</v>
      </c>
      <c r="F78" s="26" t="s">
        <v>520</v>
      </c>
      <c r="G78" s="18" t="s">
        <v>538</v>
      </c>
      <c r="H78" s="24" t="s">
        <v>2631</v>
      </c>
      <c r="I78" s="18" t="s">
        <v>2638</v>
      </c>
      <c r="J78" s="18" t="s">
        <v>2631</v>
      </c>
      <c r="K78" s="124" t="s">
        <v>8241</v>
      </c>
    </row>
    <row r="79" spans="1:11" x14ac:dyDescent="0.25">
      <c r="A79" s="20" t="s">
        <v>8385</v>
      </c>
      <c r="B79" s="91" t="s">
        <v>25</v>
      </c>
      <c r="C79" s="91" t="s">
        <v>2642</v>
      </c>
      <c r="D79" s="91" t="s">
        <v>2651</v>
      </c>
      <c r="E79" s="21">
        <v>44048</v>
      </c>
      <c r="F79" s="6" t="s">
        <v>520</v>
      </c>
      <c r="G79" s="18" t="s">
        <v>538</v>
      </c>
      <c r="H79" s="24" t="s">
        <v>2631</v>
      </c>
      <c r="I79" s="18" t="s">
        <v>2644</v>
      </c>
      <c r="J79" s="18" t="s">
        <v>2631</v>
      </c>
      <c r="K79" s="124" t="s">
        <v>8241</v>
      </c>
    </row>
    <row r="80" spans="1:11" x14ac:dyDescent="0.25">
      <c r="A80" s="20" t="s">
        <v>8396</v>
      </c>
      <c r="B80" s="91" t="s">
        <v>274</v>
      </c>
      <c r="C80" s="91" t="s">
        <v>2734</v>
      </c>
      <c r="D80" s="91" t="s">
        <v>2887</v>
      </c>
      <c r="E80" s="21">
        <v>44048</v>
      </c>
      <c r="F80" s="6" t="s">
        <v>520</v>
      </c>
      <c r="G80" s="18" t="s">
        <v>538</v>
      </c>
      <c r="H80" s="24" t="s">
        <v>2631</v>
      </c>
      <c r="I80" s="18" t="s">
        <v>2736</v>
      </c>
      <c r="J80" s="18" t="s">
        <v>2631</v>
      </c>
      <c r="K80" s="124" t="s">
        <v>8241</v>
      </c>
    </row>
    <row r="81" spans="1:11" x14ac:dyDescent="0.25">
      <c r="A81" s="20" t="s">
        <v>8397</v>
      </c>
      <c r="B81" s="91" t="s">
        <v>270</v>
      </c>
      <c r="C81" s="91" t="s">
        <v>2734</v>
      </c>
      <c r="D81" s="91" t="s">
        <v>2884</v>
      </c>
      <c r="E81" s="21">
        <v>44048</v>
      </c>
      <c r="F81" s="26" t="s">
        <v>520</v>
      </c>
      <c r="G81" s="18" t="s">
        <v>538</v>
      </c>
      <c r="H81" s="24" t="s">
        <v>2631</v>
      </c>
      <c r="I81" s="18" t="s">
        <v>2736</v>
      </c>
      <c r="J81" s="18" t="s">
        <v>2631</v>
      </c>
      <c r="K81" s="124" t="s">
        <v>8241</v>
      </c>
    </row>
    <row r="82" spans="1:11" x14ac:dyDescent="0.25">
      <c r="A82" s="20" t="s">
        <v>8398</v>
      </c>
      <c r="B82" s="91" t="s">
        <v>265</v>
      </c>
      <c r="C82" s="91" t="s">
        <v>117</v>
      </c>
      <c r="D82" s="91" t="s">
        <v>2877</v>
      </c>
      <c r="E82" s="21">
        <v>44048</v>
      </c>
      <c r="F82" s="26" t="s">
        <v>520</v>
      </c>
      <c r="G82" s="18" t="s">
        <v>538</v>
      </c>
      <c r="H82" s="24" t="s">
        <v>2631</v>
      </c>
      <c r="I82" s="18" t="s">
        <v>2697</v>
      </c>
      <c r="J82" s="18" t="s">
        <v>2631</v>
      </c>
      <c r="K82" s="124" t="s">
        <v>8241</v>
      </c>
    </row>
    <row r="83" spans="1:11" x14ac:dyDescent="0.25">
      <c r="A83" s="20" t="s">
        <v>8399</v>
      </c>
      <c r="B83" s="91" t="s">
        <v>267</v>
      </c>
      <c r="C83" s="91" t="s">
        <v>117</v>
      </c>
      <c r="D83" s="91" t="s">
        <v>2879</v>
      </c>
      <c r="E83" s="21">
        <v>44048</v>
      </c>
      <c r="F83" s="26" t="s">
        <v>520</v>
      </c>
      <c r="G83" s="18" t="s">
        <v>538</v>
      </c>
      <c r="H83" s="24" t="s">
        <v>2631</v>
      </c>
      <c r="I83" s="18" t="s">
        <v>2697</v>
      </c>
      <c r="J83" s="18" t="s">
        <v>2631</v>
      </c>
      <c r="K83" s="124" t="s">
        <v>8241</v>
      </c>
    </row>
    <row r="84" spans="1:11" x14ac:dyDescent="0.25">
      <c r="A84" s="20" t="s">
        <v>8400</v>
      </c>
      <c r="B84" s="91" t="s">
        <v>244</v>
      </c>
      <c r="C84" s="91" t="s">
        <v>2639</v>
      </c>
      <c r="D84" s="91" t="s">
        <v>2852</v>
      </c>
      <c r="E84" s="21">
        <v>44048</v>
      </c>
      <c r="F84" s="26" t="s">
        <v>520</v>
      </c>
      <c r="G84" s="18" t="s">
        <v>538</v>
      </c>
      <c r="H84" s="24" t="s">
        <v>2631</v>
      </c>
      <c r="I84" s="18" t="s">
        <v>2641</v>
      </c>
      <c r="J84" s="18" t="s">
        <v>2631</v>
      </c>
      <c r="K84" s="124" t="s">
        <v>8241</v>
      </c>
    </row>
    <row r="85" spans="1:11" x14ac:dyDescent="0.25">
      <c r="A85" s="20" t="s">
        <v>8401</v>
      </c>
      <c r="B85" s="91" t="s">
        <v>259</v>
      </c>
      <c r="C85" s="91" t="s">
        <v>2869</v>
      </c>
      <c r="D85" s="91" t="s">
        <v>2870</v>
      </c>
      <c r="E85" s="21">
        <v>44048</v>
      </c>
      <c r="F85" s="6" t="s">
        <v>520</v>
      </c>
      <c r="G85" s="18" t="s">
        <v>538</v>
      </c>
      <c r="H85" s="24" t="s">
        <v>2631</v>
      </c>
      <c r="I85" s="18" t="s">
        <v>2829</v>
      </c>
      <c r="J85" s="18" t="s">
        <v>2631</v>
      </c>
      <c r="K85" s="124" t="s">
        <v>8241</v>
      </c>
    </row>
    <row r="86" spans="1:11" x14ac:dyDescent="0.25">
      <c r="A86" s="20" t="s">
        <v>8402</v>
      </c>
      <c r="B86" s="91" t="s">
        <v>223</v>
      </c>
      <c r="C86" s="91" t="s">
        <v>2824</v>
      </c>
      <c r="D86" s="91" t="s">
        <v>2825</v>
      </c>
      <c r="E86" s="21">
        <v>44048</v>
      </c>
      <c r="F86" s="6" t="s">
        <v>520</v>
      </c>
      <c r="G86" s="18" t="s">
        <v>538</v>
      </c>
      <c r="H86" s="24" t="s">
        <v>2631</v>
      </c>
      <c r="I86" s="18" t="s">
        <v>2826</v>
      </c>
      <c r="J86" s="18" t="s">
        <v>2631</v>
      </c>
      <c r="K86" s="124" t="s">
        <v>8241</v>
      </c>
    </row>
    <row r="87" spans="1:11" x14ac:dyDescent="0.25">
      <c r="A87" s="20" t="s">
        <v>8403</v>
      </c>
      <c r="B87" s="91" t="s">
        <v>175</v>
      </c>
      <c r="C87" s="91" t="s">
        <v>2642</v>
      </c>
      <c r="D87" s="91" t="s">
        <v>2773</v>
      </c>
      <c r="E87" s="21">
        <v>44048</v>
      </c>
      <c r="F87" s="26" t="s">
        <v>520</v>
      </c>
      <c r="G87" s="18" t="s">
        <v>538</v>
      </c>
      <c r="H87" s="24" t="s">
        <v>2631</v>
      </c>
      <c r="I87" s="18" t="s">
        <v>2644</v>
      </c>
      <c r="J87" s="18" t="s">
        <v>2631</v>
      </c>
      <c r="K87" s="124" t="s">
        <v>8241</v>
      </c>
    </row>
    <row r="88" spans="1:11" x14ac:dyDescent="0.25">
      <c r="A88" s="20" t="s">
        <v>8404</v>
      </c>
      <c r="B88" s="91" t="s">
        <v>168</v>
      </c>
      <c r="C88" s="91" t="s">
        <v>2642</v>
      </c>
      <c r="D88" s="91" t="s">
        <v>2769</v>
      </c>
      <c r="E88" s="21">
        <v>44048</v>
      </c>
      <c r="F88" s="26" t="s">
        <v>520</v>
      </c>
      <c r="G88" s="18" t="s">
        <v>538</v>
      </c>
      <c r="H88" s="24" t="s">
        <v>2631</v>
      </c>
      <c r="I88" s="18" t="s">
        <v>2644</v>
      </c>
      <c r="J88" s="18" t="s">
        <v>2631</v>
      </c>
      <c r="K88" s="124" t="s">
        <v>8241</v>
      </c>
    </row>
    <row r="89" spans="1:11" x14ac:dyDescent="0.25">
      <c r="A89" s="20" t="s">
        <v>8405</v>
      </c>
      <c r="B89" s="91" t="s">
        <v>233</v>
      </c>
      <c r="C89" s="91" t="s">
        <v>229</v>
      </c>
      <c r="D89" s="91" t="s">
        <v>2838</v>
      </c>
      <c r="E89" s="21">
        <v>44048</v>
      </c>
      <c r="F89" s="26" t="s">
        <v>520</v>
      </c>
      <c r="G89" s="18" t="s">
        <v>538</v>
      </c>
      <c r="H89" s="24" t="s">
        <v>2631</v>
      </c>
      <c r="I89" s="18" t="s">
        <v>2632</v>
      </c>
      <c r="J89" s="18" t="s">
        <v>2631</v>
      </c>
      <c r="K89" s="124" t="s">
        <v>8241</v>
      </c>
    </row>
    <row r="90" spans="1:11" x14ac:dyDescent="0.25">
      <c r="A90" s="20" t="s">
        <v>8407</v>
      </c>
      <c r="B90" s="91" t="s">
        <v>181</v>
      </c>
      <c r="C90" s="91" t="s">
        <v>2636</v>
      </c>
      <c r="D90" s="91" t="s">
        <v>2777</v>
      </c>
      <c r="E90" s="21">
        <v>44048</v>
      </c>
      <c r="F90" s="6" t="s">
        <v>520</v>
      </c>
      <c r="G90" s="18" t="s">
        <v>538</v>
      </c>
      <c r="H90" s="24" t="s">
        <v>2631</v>
      </c>
      <c r="I90" s="18" t="s">
        <v>2638</v>
      </c>
      <c r="J90" s="18" t="s">
        <v>2631</v>
      </c>
      <c r="K90" s="124" t="s">
        <v>8241</v>
      </c>
    </row>
    <row r="91" spans="1:11" x14ac:dyDescent="0.25">
      <c r="A91" s="20" t="s">
        <v>8408</v>
      </c>
      <c r="B91" s="91" t="s">
        <v>912</v>
      </c>
      <c r="C91" s="91" t="s">
        <v>2679</v>
      </c>
      <c r="D91" s="91" t="s">
        <v>7387</v>
      </c>
      <c r="E91" s="21">
        <v>44048</v>
      </c>
      <c r="F91" s="6" t="s">
        <v>520</v>
      </c>
      <c r="G91" s="18" t="s">
        <v>538</v>
      </c>
      <c r="H91" s="24" t="s">
        <v>2631</v>
      </c>
      <c r="I91" s="18" t="s">
        <v>545</v>
      </c>
      <c r="J91" s="18" t="s">
        <v>2631</v>
      </c>
      <c r="K91" s="124" t="s">
        <v>8241</v>
      </c>
    </row>
    <row r="92" spans="1:11" x14ac:dyDescent="0.25">
      <c r="A92" s="20" t="s">
        <v>8410</v>
      </c>
      <c r="B92" s="91" t="s">
        <v>288</v>
      </c>
      <c r="C92" s="91" t="s">
        <v>2669</v>
      </c>
      <c r="D92" s="91" t="s">
        <v>2898</v>
      </c>
      <c r="E92" s="21">
        <v>44048</v>
      </c>
      <c r="F92" s="6" t="s">
        <v>520</v>
      </c>
      <c r="G92" s="18" t="s">
        <v>538</v>
      </c>
      <c r="H92" s="24" t="s">
        <v>2631</v>
      </c>
      <c r="I92" s="18" t="s">
        <v>2670</v>
      </c>
      <c r="J92" s="18" t="s">
        <v>2631</v>
      </c>
      <c r="K92" s="124" t="s">
        <v>8241</v>
      </c>
    </row>
    <row r="93" spans="1:11" x14ac:dyDescent="0.25">
      <c r="A93" s="20" t="s">
        <v>8411</v>
      </c>
      <c r="B93" s="91" t="s">
        <v>15</v>
      </c>
      <c r="C93" s="91" t="s">
        <v>2636</v>
      </c>
      <c r="D93" s="91" t="s">
        <v>2637</v>
      </c>
      <c r="E93" s="21">
        <v>44048</v>
      </c>
      <c r="F93" s="6" t="s">
        <v>520</v>
      </c>
      <c r="G93" s="18" t="s">
        <v>538</v>
      </c>
      <c r="H93" s="24" t="s">
        <v>2631</v>
      </c>
      <c r="I93" s="18" t="s">
        <v>2638</v>
      </c>
      <c r="J93" s="18" t="s">
        <v>2631</v>
      </c>
      <c r="K93" s="124" t="s">
        <v>8241</v>
      </c>
    </row>
    <row r="94" spans="1:11" x14ac:dyDescent="0.25">
      <c r="A94" s="20" t="s">
        <v>8571</v>
      </c>
      <c r="B94" s="91" t="s">
        <v>2587</v>
      </c>
      <c r="C94" s="91" t="s">
        <v>2649</v>
      </c>
      <c r="D94" s="91" t="s">
        <v>7391</v>
      </c>
      <c r="E94" s="21">
        <v>44048</v>
      </c>
      <c r="F94" s="6" t="s">
        <v>520</v>
      </c>
      <c r="G94" s="18" t="s">
        <v>538</v>
      </c>
      <c r="H94" s="24" t="s">
        <v>2631</v>
      </c>
      <c r="I94" s="18" t="s">
        <v>2650</v>
      </c>
      <c r="J94" s="18" t="s">
        <v>2631</v>
      </c>
      <c r="K94" s="124" t="s">
        <v>8241</v>
      </c>
    </row>
    <row r="95" spans="1:11" x14ac:dyDescent="0.25">
      <c r="A95" s="20" t="s">
        <v>8412</v>
      </c>
      <c r="B95" s="91" t="s">
        <v>96</v>
      </c>
      <c r="C95" s="91" t="s">
        <v>2669</v>
      </c>
      <c r="D95" s="91" t="s">
        <v>2713</v>
      </c>
      <c r="E95" s="21">
        <v>44048</v>
      </c>
      <c r="F95" s="6" t="s">
        <v>520</v>
      </c>
      <c r="G95" s="18" t="s">
        <v>538</v>
      </c>
      <c r="H95" s="24" t="s">
        <v>2631</v>
      </c>
      <c r="I95" s="18" t="s">
        <v>2670</v>
      </c>
      <c r="J95" s="18" t="s">
        <v>2631</v>
      </c>
      <c r="K95" s="124" t="s">
        <v>8241</v>
      </c>
    </row>
    <row r="96" spans="1:11" x14ac:dyDescent="0.25">
      <c r="A96" s="20" t="s">
        <v>8413</v>
      </c>
      <c r="B96" s="91" t="s">
        <v>84</v>
      </c>
      <c r="C96" s="91" t="s">
        <v>2667</v>
      </c>
      <c r="D96" s="91" t="s">
        <v>2703</v>
      </c>
      <c r="E96" s="21">
        <v>44048</v>
      </c>
      <c r="F96" s="6" t="s">
        <v>520</v>
      </c>
      <c r="G96" s="18" t="s">
        <v>538</v>
      </c>
      <c r="H96" s="24" t="s">
        <v>2631</v>
      </c>
      <c r="I96" s="18" t="s">
        <v>2661</v>
      </c>
      <c r="J96" s="18" t="s">
        <v>2631</v>
      </c>
      <c r="K96" s="124" t="s">
        <v>8241</v>
      </c>
    </row>
    <row r="97" spans="1:11" x14ac:dyDescent="0.25">
      <c r="A97" s="20" t="s">
        <v>8424</v>
      </c>
      <c r="B97" s="91" t="s">
        <v>276</v>
      </c>
      <c r="C97" s="91" t="s">
        <v>2734</v>
      </c>
      <c r="D97" s="91" t="s">
        <v>2889</v>
      </c>
      <c r="E97" s="21">
        <v>44048</v>
      </c>
      <c r="F97" s="6" t="s">
        <v>520</v>
      </c>
      <c r="G97" s="18" t="s">
        <v>538</v>
      </c>
      <c r="H97" s="24" t="s">
        <v>2631</v>
      </c>
      <c r="I97" s="18" t="s">
        <v>2736</v>
      </c>
      <c r="J97" s="18" t="s">
        <v>2631</v>
      </c>
      <c r="K97" s="124" t="s">
        <v>8241</v>
      </c>
    </row>
    <row r="98" spans="1:11" x14ac:dyDescent="0.25">
      <c r="A98" s="20" t="s">
        <v>8425</v>
      </c>
      <c r="B98" s="91" t="s">
        <v>249</v>
      </c>
      <c r="C98" s="91" t="s">
        <v>2629</v>
      </c>
      <c r="D98" s="91" t="s">
        <v>2855</v>
      </c>
      <c r="E98" s="21">
        <v>44048</v>
      </c>
      <c r="F98" s="6" t="s">
        <v>520</v>
      </c>
      <c r="G98" s="18" t="s">
        <v>538</v>
      </c>
      <c r="H98" s="24" t="s">
        <v>2631</v>
      </c>
      <c r="I98" s="18" t="s">
        <v>2632</v>
      </c>
      <c r="J98" s="18" t="s">
        <v>2631</v>
      </c>
      <c r="K98" s="124" t="s">
        <v>8241</v>
      </c>
    </row>
    <row r="99" spans="1:11" x14ac:dyDescent="0.25">
      <c r="A99" s="20" t="s">
        <v>8426</v>
      </c>
      <c r="B99" s="91" t="s">
        <v>238</v>
      </c>
      <c r="C99" s="91" t="s">
        <v>2639</v>
      </c>
      <c r="D99" s="91" t="s">
        <v>2842</v>
      </c>
      <c r="E99" s="21">
        <v>44048</v>
      </c>
      <c r="F99" s="6" t="s">
        <v>520</v>
      </c>
      <c r="G99" s="18" t="s">
        <v>538</v>
      </c>
      <c r="H99" s="24" t="s">
        <v>2631</v>
      </c>
      <c r="I99" s="18" t="s">
        <v>2641</v>
      </c>
      <c r="J99" s="18" t="s">
        <v>2631</v>
      </c>
      <c r="K99" s="124" t="s">
        <v>8241</v>
      </c>
    </row>
    <row r="100" spans="1:11" x14ac:dyDescent="0.25">
      <c r="A100" s="20" t="s">
        <v>8427</v>
      </c>
      <c r="B100" s="91" t="s">
        <v>166</v>
      </c>
      <c r="C100" s="91" t="s">
        <v>117</v>
      </c>
      <c r="D100" s="91" t="s">
        <v>2767</v>
      </c>
      <c r="E100" s="21">
        <v>44048</v>
      </c>
      <c r="F100" s="6" t="s">
        <v>520</v>
      </c>
      <c r="G100" s="18" t="s">
        <v>538</v>
      </c>
      <c r="H100" s="24" t="s">
        <v>2631</v>
      </c>
      <c r="I100" s="18" t="s">
        <v>2697</v>
      </c>
      <c r="J100" s="18" t="s">
        <v>2631</v>
      </c>
      <c r="K100" s="124" t="s">
        <v>8241</v>
      </c>
    </row>
    <row r="101" spans="1:11" x14ac:dyDescent="0.25">
      <c r="A101" s="20" t="s">
        <v>8428</v>
      </c>
      <c r="B101" s="91" t="s">
        <v>251</v>
      </c>
      <c r="C101" s="91" t="s">
        <v>229</v>
      </c>
      <c r="D101" s="91" t="s">
        <v>2858</v>
      </c>
      <c r="E101" s="21">
        <v>44048</v>
      </c>
      <c r="F101" s="6" t="s">
        <v>520</v>
      </c>
      <c r="G101" s="18" t="s">
        <v>538</v>
      </c>
      <c r="H101" s="24" t="s">
        <v>2631</v>
      </c>
      <c r="I101" s="18" t="s">
        <v>2632</v>
      </c>
      <c r="J101" s="18" t="s">
        <v>2631</v>
      </c>
      <c r="K101" s="124" t="s">
        <v>8241</v>
      </c>
    </row>
    <row r="102" spans="1:11" x14ac:dyDescent="0.25">
      <c r="A102" s="20" t="s">
        <v>8429</v>
      </c>
      <c r="B102" s="91" t="s">
        <v>188</v>
      </c>
      <c r="C102" s="91" t="s">
        <v>2645</v>
      </c>
      <c r="D102" s="91" t="s">
        <v>2781</v>
      </c>
      <c r="E102" s="21">
        <v>44048</v>
      </c>
      <c r="F102" s="6" t="s">
        <v>520</v>
      </c>
      <c r="G102" s="18" t="s">
        <v>538</v>
      </c>
      <c r="H102" s="24" t="s">
        <v>2631</v>
      </c>
      <c r="I102" s="18" t="s">
        <v>2647</v>
      </c>
      <c r="J102" s="18" t="s">
        <v>2631</v>
      </c>
      <c r="K102" s="124" t="s">
        <v>8241</v>
      </c>
    </row>
    <row r="103" spans="1:11" x14ac:dyDescent="0.25">
      <c r="A103" s="20" t="s">
        <v>8430</v>
      </c>
      <c r="B103" s="18" t="s">
        <v>92</v>
      </c>
      <c r="C103" s="18" t="s">
        <v>2659</v>
      </c>
      <c r="D103" s="18" t="s">
        <v>2707</v>
      </c>
      <c r="E103" s="21">
        <v>44048</v>
      </c>
      <c r="F103" s="80" t="s">
        <v>520</v>
      </c>
      <c r="G103" s="18" t="s">
        <v>538</v>
      </c>
      <c r="H103" s="24" t="s">
        <v>2631</v>
      </c>
      <c r="I103" s="18" t="s">
        <v>2661</v>
      </c>
      <c r="J103" s="18" t="s">
        <v>2631</v>
      </c>
      <c r="K103" s="124" t="s">
        <v>8241</v>
      </c>
    </row>
    <row r="104" spans="1:11" x14ac:dyDescent="0.25">
      <c r="A104" s="20" t="s">
        <v>8431</v>
      </c>
      <c r="B104" s="18" t="s">
        <v>186</v>
      </c>
      <c r="C104" s="18" t="s">
        <v>2649</v>
      </c>
      <c r="D104" s="18" t="s">
        <v>2780</v>
      </c>
      <c r="E104" s="21">
        <v>44048</v>
      </c>
      <c r="F104" s="80" t="s">
        <v>520</v>
      </c>
      <c r="G104" s="18" t="s">
        <v>538</v>
      </c>
      <c r="H104" s="24" t="s">
        <v>2631</v>
      </c>
      <c r="I104" s="18" t="s">
        <v>2650</v>
      </c>
      <c r="J104" s="18" t="s">
        <v>2631</v>
      </c>
      <c r="K104" s="124" t="s">
        <v>8241</v>
      </c>
    </row>
    <row r="105" spans="1:11" x14ac:dyDescent="0.25">
      <c r="A105" s="20" t="s">
        <v>8432</v>
      </c>
      <c r="B105" s="18" t="s">
        <v>129</v>
      </c>
      <c r="C105" s="18" t="s">
        <v>2741</v>
      </c>
      <c r="D105" s="18" t="s">
        <v>2742</v>
      </c>
      <c r="E105" s="21">
        <v>44048</v>
      </c>
      <c r="F105" s="80" t="s">
        <v>520</v>
      </c>
      <c r="G105" s="18" t="s">
        <v>538</v>
      </c>
      <c r="H105" s="24" t="s">
        <v>2631</v>
      </c>
      <c r="I105" s="18" t="s">
        <v>2666</v>
      </c>
      <c r="J105" s="18" t="s">
        <v>2631</v>
      </c>
      <c r="K105" s="124" t="s">
        <v>8241</v>
      </c>
    </row>
    <row r="106" spans="1:11" x14ac:dyDescent="0.25">
      <c r="A106" s="20" t="s">
        <v>8433</v>
      </c>
      <c r="B106" s="18" t="s">
        <v>246</v>
      </c>
      <c r="C106" s="18" t="s">
        <v>117</v>
      </c>
      <c r="D106" s="18" t="s">
        <v>2853</v>
      </c>
      <c r="E106" s="21">
        <v>44048</v>
      </c>
      <c r="F106" s="80" t="s">
        <v>520</v>
      </c>
      <c r="G106" s="18" t="s">
        <v>538</v>
      </c>
      <c r="H106" s="24" t="s">
        <v>2631</v>
      </c>
      <c r="I106" s="18" t="s">
        <v>2697</v>
      </c>
      <c r="J106" s="18" t="s">
        <v>2631</v>
      </c>
      <c r="K106" s="124" t="s">
        <v>8241</v>
      </c>
    </row>
    <row r="107" spans="1:11" x14ac:dyDescent="0.25">
      <c r="A107" s="20" t="s">
        <v>8434</v>
      </c>
      <c r="B107" s="18" t="s">
        <v>109</v>
      </c>
      <c r="C107" s="18" t="s">
        <v>2723</v>
      </c>
      <c r="D107" s="18" t="s">
        <v>2724</v>
      </c>
      <c r="E107" s="21">
        <v>44048</v>
      </c>
      <c r="F107" s="80" t="s">
        <v>520</v>
      </c>
      <c r="G107" s="18" t="s">
        <v>538</v>
      </c>
      <c r="H107" s="24" t="s">
        <v>2631</v>
      </c>
      <c r="I107" s="18" t="s">
        <v>2666</v>
      </c>
      <c r="J107" s="18" t="s">
        <v>2631</v>
      </c>
      <c r="K107" s="124" t="s">
        <v>8241</v>
      </c>
    </row>
    <row r="108" spans="1:11" x14ac:dyDescent="0.25">
      <c r="A108" s="20" t="s">
        <v>8435</v>
      </c>
      <c r="B108" s="18" t="s">
        <v>66</v>
      </c>
      <c r="C108" s="18" t="s">
        <v>2687</v>
      </c>
      <c r="D108" s="18" t="s">
        <v>2688</v>
      </c>
      <c r="E108" s="21">
        <v>44048</v>
      </c>
      <c r="F108" s="80" t="s">
        <v>520</v>
      </c>
      <c r="G108" s="18" t="s">
        <v>538</v>
      </c>
      <c r="H108" s="24" t="s">
        <v>2631</v>
      </c>
      <c r="I108" s="18" t="s">
        <v>2666</v>
      </c>
      <c r="J108" s="18" t="s">
        <v>2631</v>
      </c>
      <c r="K108" s="124" t="s">
        <v>8241</v>
      </c>
    </row>
    <row r="109" spans="1:11" x14ac:dyDescent="0.25">
      <c r="A109" s="20" t="s">
        <v>8436</v>
      </c>
      <c r="B109" s="18" t="s">
        <v>198</v>
      </c>
      <c r="C109" s="18" t="s">
        <v>283</v>
      </c>
      <c r="D109" s="18" t="s">
        <v>2787</v>
      </c>
      <c r="E109" s="21">
        <v>44048</v>
      </c>
      <c r="F109" s="80" t="s">
        <v>520</v>
      </c>
      <c r="G109" s="18" t="s">
        <v>538</v>
      </c>
      <c r="H109" s="24" t="s">
        <v>2631</v>
      </c>
      <c r="I109" s="18" t="s">
        <v>2697</v>
      </c>
      <c r="J109" s="18" t="s">
        <v>2631</v>
      </c>
      <c r="K109" s="124" t="s">
        <v>8241</v>
      </c>
    </row>
    <row r="110" spans="1:11" x14ac:dyDescent="0.25">
      <c r="A110" s="20" t="s">
        <v>8438</v>
      </c>
      <c r="B110" s="18" t="s">
        <v>144</v>
      </c>
      <c r="C110" s="18" t="s">
        <v>2754</v>
      </c>
      <c r="D110" s="18" t="s">
        <v>2755</v>
      </c>
      <c r="E110" s="21">
        <v>44048</v>
      </c>
      <c r="F110" s="80" t="s">
        <v>520</v>
      </c>
      <c r="G110" s="18" t="s">
        <v>538</v>
      </c>
      <c r="H110" s="24" t="s">
        <v>2631</v>
      </c>
      <c r="I110" s="18" t="s">
        <v>2666</v>
      </c>
      <c r="J110" s="18" t="s">
        <v>2631</v>
      </c>
      <c r="K110" s="124" t="s">
        <v>8241</v>
      </c>
    </row>
    <row r="111" spans="1:11" x14ac:dyDescent="0.25">
      <c r="A111" s="20" t="s">
        <v>8439</v>
      </c>
      <c r="B111" s="18" t="s">
        <v>42</v>
      </c>
      <c r="C111" s="18" t="s">
        <v>2664</v>
      </c>
      <c r="D111" s="18" t="s">
        <v>2665</v>
      </c>
      <c r="E111" s="21">
        <v>44048</v>
      </c>
      <c r="F111" s="80" t="s">
        <v>520</v>
      </c>
      <c r="G111" s="18" t="s">
        <v>538</v>
      </c>
      <c r="H111" s="24" t="s">
        <v>2631</v>
      </c>
      <c r="I111" s="18" t="s">
        <v>2666</v>
      </c>
      <c r="J111" s="18" t="s">
        <v>2631</v>
      </c>
      <c r="K111" s="124" t="s">
        <v>8241</v>
      </c>
    </row>
    <row r="112" spans="1:11" x14ac:dyDescent="0.25">
      <c r="A112" s="20" t="s">
        <v>8440</v>
      </c>
      <c r="B112" s="18" t="s">
        <v>293</v>
      </c>
      <c r="C112" s="18" t="s">
        <v>2669</v>
      </c>
      <c r="D112" s="18" t="s">
        <v>2901</v>
      </c>
      <c r="E112" s="21">
        <v>44048</v>
      </c>
      <c r="F112" s="80" t="s">
        <v>520</v>
      </c>
      <c r="G112" s="18" t="s">
        <v>538</v>
      </c>
      <c r="H112" s="24" t="s">
        <v>2631</v>
      </c>
      <c r="I112" s="18" t="s">
        <v>2670</v>
      </c>
      <c r="J112" s="18" t="s">
        <v>2631</v>
      </c>
      <c r="K112" s="124" t="s">
        <v>8241</v>
      </c>
    </row>
    <row r="113" spans="1:11" x14ac:dyDescent="0.25">
      <c r="A113" s="20" t="s">
        <v>8441</v>
      </c>
      <c r="B113" s="18" t="s">
        <v>19</v>
      </c>
      <c r="C113" s="18" t="s">
        <v>2642</v>
      </c>
      <c r="D113" s="18" t="s">
        <v>2643</v>
      </c>
      <c r="E113" s="21">
        <v>44048</v>
      </c>
      <c r="F113" s="80" t="s">
        <v>520</v>
      </c>
      <c r="G113" s="18" t="s">
        <v>538</v>
      </c>
      <c r="H113" s="24" t="s">
        <v>2631</v>
      </c>
      <c r="I113" s="18" t="s">
        <v>2644</v>
      </c>
      <c r="J113" s="18" t="s">
        <v>2631</v>
      </c>
      <c r="K113" s="124" t="s">
        <v>8241</v>
      </c>
    </row>
    <row r="114" spans="1:11" x14ac:dyDescent="0.25">
      <c r="A114" s="20" t="s">
        <v>8442</v>
      </c>
      <c r="B114" s="18" t="s">
        <v>148</v>
      </c>
      <c r="C114" s="18" t="s">
        <v>2667</v>
      </c>
      <c r="D114" s="18" t="s">
        <v>2757</v>
      </c>
      <c r="E114" s="21">
        <v>44048</v>
      </c>
      <c r="F114" s="80" t="s">
        <v>520</v>
      </c>
      <c r="G114" s="18" t="s">
        <v>538</v>
      </c>
      <c r="H114" s="24" t="s">
        <v>2631</v>
      </c>
      <c r="I114" s="18" t="s">
        <v>2661</v>
      </c>
      <c r="J114" s="18" t="s">
        <v>2631</v>
      </c>
      <c r="K114" s="124" t="s">
        <v>8241</v>
      </c>
    </row>
    <row r="115" spans="1:11" x14ac:dyDescent="0.25">
      <c r="A115" s="20" t="s">
        <v>8443</v>
      </c>
      <c r="B115" s="18" t="s">
        <v>7434</v>
      </c>
      <c r="C115" s="18" t="s">
        <v>2659</v>
      </c>
      <c r="D115" s="18" t="s">
        <v>7545</v>
      </c>
      <c r="E115" s="21">
        <v>44048</v>
      </c>
      <c r="F115" s="80" t="s">
        <v>521</v>
      </c>
      <c r="G115" s="18" t="s">
        <v>554</v>
      </c>
      <c r="H115" s="24" t="s">
        <v>2631</v>
      </c>
      <c r="I115" s="18" t="s">
        <v>2661</v>
      </c>
      <c r="J115" s="18" t="s">
        <v>2631</v>
      </c>
      <c r="K115" s="124" t="s">
        <v>8241</v>
      </c>
    </row>
    <row r="116" spans="1:11" x14ac:dyDescent="0.25">
      <c r="A116" s="20" t="s">
        <v>8444</v>
      </c>
      <c r="B116" s="18" t="s">
        <v>7433</v>
      </c>
      <c r="C116" s="18" t="s">
        <v>2659</v>
      </c>
      <c r="D116" s="18" t="s">
        <v>7546</v>
      </c>
      <c r="E116" s="21">
        <v>44048</v>
      </c>
      <c r="F116" s="80" t="s">
        <v>521</v>
      </c>
      <c r="G116" s="18" t="s">
        <v>554</v>
      </c>
      <c r="H116" s="24" t="s">
        <v>2631</v>
      </c>
      <c r="I116" s="18" t="s">
        <v>2661</v>
      </c>
      <c r="J116" s="18" t="s">
        <v>2631</v>
      </c>
      <c r="K116" s="124" t="s">
        <v>8241</v>
      </c>
    </row>
    <row r="117" spans="1:11" x14ac:dyDescent="0.25">
      <c r="A117" s="20" t="s">
        <v>8445</v>
      </c>
      <c r="B117" s="18" t="s">
        <v>7415</v>
      </c>
      <c r="C117" s="18" t="s">
        <v>2629</v>
      </c>
      <c r="D117" s="18" t="s">
        <v>7547</v>
      </c>
      <c r="E117" s="21">
        <v>44048</v>
      </c>
      <c r="F117" s="80" t="s">
        <v>521</v>
      </c>
      <c r="G117" s="18" t="s">
        <v>554</v>
      </c>
      <c r="H117" s="24" t="s">
        <v>2631</v>
      </c>
      <c r="I117" s="18" t="s">
        <v>2632</v>
      </c>
      <c r="J117" s="18" t="s">
        <v>2631</v>
      </c>
      <c r="K117" s="124" t="s">
        <v>8241</v>
      </c>
    </row>
    <row r="118" spans="1:11" x14ac:dyDescent="0.25">
      <c r="A118" s="20" t="s">
        <v>8446</v>
      </c>
      <c r="B118" s="18" t="s">
        <v>7435</v>
      </c>
      <c r="C118" s="18" t="s">
        <v>2659</v>
      </c>
      <c r="D118" s="18" t="s">
        <v>7548</v>
      </c>
      <c r="E118" s="21">
        <v>44048</v>
      </c>
      <c r="F118" s="80" t="s">
        <v>521</v>
      </c>
      <c r="G118" s="18" t="s">
        <v>554</v>
      </c>
      <c r="H118" s="24" t="s">
        <v>2631</v>
      </c>
      <c r="I118" s="18" t="s">
        <v>2661</v>
      </c>
      <c r="J118" s="18" t="s">
        <v>2631</v>
      </c>
      <c r="K118" s="124" t="s">
        <v>8241</v>
      </c>
    </row>
    <row r="119" spans="1:11" x14ac:dyDescent="0.25">
      <c r="A119" s="20" t="s">
        <v>8447</v>
      </c>
      <c r="B119" s="18" t="s">
        <v>7414</v>
      </c>
      <c r="C119" s="18" t="s">
        <v>2629</v>
      </c>
      <c r="D119" s="18" t="s">
        <v>7549</v>
      </c>
      <c r="E119" s="21">
        <v>44048</v>
      </c>
      <c r="F119" s="80" t="s">
        <v>521</v>
      </c>
      <c r="G119" s="18" t="s">
        <v>554</v>
      </c>
      <c r="H119" s="24" t="s">
        <v>2631</v>
      </c>
      <c r="I119" s="18" t="s">
        <v>2632</v>
      </c>
      <c r="J119" s="18" t="s">
        <v>2631</v>
      </c>
      <c r="K119" s="124" t="s">
        <v>8241</v>
      </c>
    </row>
    <row r="120" spans="1:11" x14ac:dyDescent="0.25">
      <c r="A120" s="20" t="s">
        <v>8448</v>
      </c>
      <c r="B120" s="18" t="s">
        <v>7417</v>
      </c>
      <c r="C120" s="18" t="s">
        <v>2629</v>
      </c>
      <c r="D120" s="18" t="s">
        <v>7550</v>
      </c>
      <c r="E120" s="21">
        <v>44048</v>
      </c>
      <c r="F120" s="80" t="s">
        <v>521</v>
      </c>
      <c r="G120" s="18" t="s">
        <v>554</v>
      </c>
      <c r="H120" s="24" t="s">
        <v>2631</v>
      </c>
      <c r="I120" s="18" t="s">
        <v>2632</v>
      </c>
      <c r="J120" s="18" t="s">
        <v>2631</v>
      </c>
      <c r="K120" s="124" t="s">
        <v>8241</v>
      </c>
    </row>
    <row r="121" spans="1:11" x14ac:dyDescent="0.25">
      <c r="A121" s="20" t="s">
        <v>8449</v>
      </c>
      <c r="B121" s="18" t="s">
        <v>7432</v>
      </c>
      <c r="C121" s="18" t="s">
        <v>2715</v>
      </c>
      <c r="D121" s="18" t="s">
        <v>7551</v>
      </c>
      <c r="E121" s="21">
        <v>44048</v>
      </c>
      <c r="F121" s="80" t="s">
        <v>521</v>
      </c>
      <c r="G121" s="18" t="s">
        <v>554</v>
      </c>
      <c r="H121" s="24" t="s">
        <v>2631</v>
      </c>
      <c r="I121" s="18" t="s">
        <v>2641</v>
      </c>
      <c r="J121" s="18" t="s">
        <v>2631</v>
      </c>
      <c r="K121" s="124" t="s">
        <v>8241</v>
      </c>
    </row>
    <row r="122" spans="1:11" x14ac:dyDescent="0.25">
      <c r="A122" s="20" t="s">
        <v>8450</v>
      </c>
      <c r="B122" s="18" t="s">
        <v>7419</v>
      </c>
      <c r="C122" s="18" t="s">
        <v>2734</v>
      </c>
      <c r="D122" s="18" t="s">
        <v>7552</v>
      </c>
      <c r="E122" s="21">
        <v>44048</v>
      </c>
      <c r="F122" s="80" t="s">
        <v>521</v>
      </c>
      <c r="G122" s="18" t="s">
        <v>554</v>
      </c>
      <c r="H122" s="24" t="s">
        <v>2631</v>
      </c>
      <c r="I122" s="18" t="s">
        <v>2736</v>
      </c>
      <c r="J122" s="18" t="s">
        <v>2631</v>
      </c>
      <c r="K122" s="124" t="s">
        <v>8241</v>
      </c>
    </row>
    <row r="123" spans="1:11" x14ac:dyDescent="0.25">
      <c r="A123" s="20" t="s">
        <v>8451</v>
      </c>
      <c r="B123" s="18" t="s">
        <v>7416</v>
      </c>
      <c r="C123" s="18" t="s">
        <v>2629</v>
      </c>
      <c r="D123" s="18" t="s">
        <v>7553</v>
      </c>
      <c r="E123" s="21">
        <v>44048</v>
      </c>
      <c r="F123" s="80" t="s">
        <v>521</v>
      </c>
      <c r="G123" s="18" t="s">
        <v>554</v>
      </c>
      <c r="H123" s="24" t="s">
        <v>2631</v>
      </c>
      <c r="I123" s="18" t="s">
        <v>2632</v>
      </c>
      <c r="J123" s="18" t="s">
        <v>2631</v>
      </c>
      <c r="K123" s="124" t="s">
        <v>8241</v>
      </c>
    </row>
    <row r="124" spans="1:11" x14ac:dyDescent="0.25">
      <c r="A124" s="20" t="s">
        <v>8443</v>
      </c>
      <c r="B124" s="18" t="s">
        <v>7429</v>
      </c>
      <c r="C124" s="18" t="s">
        <v>2715</v>
      </c>
      <c r="D124" s="18" t="s">
        <v>7554</v>
      </c>
      <c r="E124" s="21">
        <v>44048</v>
      </c>
      <c r="F124" s="80" t="s">
        <v>521</v>
      </c>
      <c r="G124" s="18" t="s">
        <v>554</v>
      </c>
      <c r="H124" s="24" t="s">
        <v>2631</v>
      </c>
      <c r="I124" s="18" t="s">
        <v>2641</v>
      </c>
      <c r="J124" s="18" t="s">
        <v>2631</v>
      </c>
      <c r="K124" s="124" t="s">
        <v>8241</v>
      </c>
    </row>
    <row r="125" spans="1:11" x14ac:dyDescent="0.25">
      <c r="A125" s="20" t="s">
        <v>8452</v>
      </c>
      <c r="B125" s="18" t="s">
        <v>7420</v>
      </c>
      <c r="C125" s="18" t="s">
        <v>2734</v>
      </c>
      <c r="D125" s="18" t="s">
        <v>7555</v>
      </c>
      <c r="E125" s="21">
        <v>44048</v>
      </c>
      <c r="F125" s="80" t="s">
        <v>521</v>
      </c>
      <c r="G125" s="18" t="s">
        <v>554</v>
      </c>
      <c r="H125" s="24" t="s">
        <v>2631</v>
      </c>
      <c r="I125" s="18" t="s">
        <v>2736</v>
      </c>
      <c r="J125" s="18" t="s">
        <v>2631</v>
      </c>
      <c r="K125" s="124" t="s">
        <v>8241</v>
      </c>
    </row>
    <row r="126" spans="1:11" x14ac:dyDescent="0.25">
      <c r="A126" s="20" t="s">
        <v>8453</v>
      </c>
      <c r="B126" s="18" t="s">
        <v>7425</v>
      </c>
      <c r="C126" s="18" t="s">
        <v>2642</v>
      </c>
      <c r="D126" s="18" t="s">
        <v>7556</v>
      </c>
      <c r="E126" s="21">
        <v>44048</v>
      </c>
      <c r="F126" s="80" t="s">
        <v>521</v>
      </c>
      <c r="G126" s="18" t="s">
        <v>554</v>
      </c>
      <c r="H126" s="24" t="s">
        <v>2631</v>
      </c>
      <c r="I126" s="18" t="s">
        <v>2644</v>
      </c>
      <c r="J126" s="18" t="s">
        <v>2631</v>
      </c>
      <c r="K126" s="124" t="s">
        <v>8241</v>
      </c>
    </row>
    <row r="127" spans="1:11" x14ac:dyDescent="0.25">
      <c r="A127" s="20" t="s">
        <v>8454</v>
      </c>
      <c r="B127" s="18" t="s">
        <v>7424</v>
      </c>
      <c r="C127" s="18" t="s">
        <v>2642</v>
      </c>
      <c r="D127" s="18" t="s">
        <v>7557</v>
      </c>
      <c r="E127" s="21">
        <v>44048</v>
      </c>
      <c r="F127" s="80" t="s">
        <v>521</v>
      </c>
      <c r="G127" s="18" t="s">
        <v>554</v>
      </c>
      <c r="H127" s="24" t="s">
        <v>2631</v>
      </c>
      <c r="I127" s="18" t="s">
        <v>2644</v>
      </c>
      <c r="J127" s="18" t="s">
        <v>2631</v>
      </c>
      <c r="K127" s="124" t="s">
        <v>8241</v>
      </c>
    </row>
    <row r="128" spans="1:11" x14ac:dyDescent="0.25">
      <c r="A128" s="20" t="s">
        <v>8455</v>
      </c>
      <c r="B128" s="18" t="s">
        <v>7418</v>
      </c>
      <c r="C128" s="18" t="s">
        <v>2734</v>
      </c>
      <c r="D128" s="18" t="s">
        <v>7558</v>
      </c>
      <c r="E128" s="21">
        <v>44048</v>
      </c>
      <c r="F128" s="80" t="s">
        <v>521</v>
      </c>
      <c r="G128" s="18" t="s">
        <v>554</v>
      </c>
      <c r="H128" s="24" t="s">
        <v>2631</v>
      </c>
      <c r="I128" s="18" t="s">
        <v>2736</v>
      </c>
      <c r="J128" s="18" t="s">
        <v>2631</v>
      </c>
      <c r="K128" s="124" t="s">
        <v>8241</v>
      </c>
    </row>
    <row r="129" spans="1:11" x14ac:dyDescent="0.25">
      <c r="A129" s="20" t="s">
        <v>8456</v>
      </c>
      <c r="B129" s="18" t="s">
        <v>7430</v>
      </c>
      <c r="C129" s="18" t="s">
        <v>2715</v>
      </c>
      <c r="D129" s="18" t="s">
        <v>7559</v>
      </c>
      <c r="E129" s="21">
        <v>44048</v>
      </c>
      <c r="F129" s="80" t="s">
        <v>521</v>
      </c>
      <c r="G129" s="18" t="s">
        <v>554</v>
      </c>
      <c r="H129" s="24" t="s">
        <v>2631</v>
      </c>
      <c r="I129" s="18" t="s">
        <v>2641</v>
      </c>
      <c r="J129" s="18" t="s">
        <v>2631</v>
      </c>
      <c r="K129" s="124" t="s">
        <v>8241</v>
      </c>
    </row>
    <row r="130" spans="1:11" x14ac:dyDescent="0.25">
      <c r="A130" s="20" t="s">
        <v>8457</v>
      </c>
      <c r="B130" s="18" t="s">
        <v>7431</v>
      </c>
      <c r="C130" s="18" t="s">
        <v>2715</v>
      </c>
      <c r="D130" s="18" t="s">
        <v>7560</v>
      </c>
      <c r="E130" s="21">
        <v>44048</v>
      </c>
      <c r="F130" s="80" t="s">
        <v>521</v>
      </c>
      <c r="G130" s="18" t="s">
        <v>554</v>
      </c>
      <c r="H130" s="24" t="s">
        <v>2631</v>
      </c>
      <c r="I130" s="18" t="s">
        <v>2641</v>
      </c>
      <c r="J130" s="18" t="s">
        <v>2631</v>
      </c>
      <c r="K130" s="124" t="s">
        <v>8241</v>
      </c>
    </row>
    <row r="131" spans="1:11" x14ac:dyDescent="0.25">
      <c r="A131" s="20" t="s">
        <v>8458</v>
      </c>
      <c r="B131" s="18" t="s">
        <v>7426</v>
      </c>
      <c r="C131" s="18" t="s">
        <v>2645</v>
      </c>
      <c r="D131" s="18" t="s">
        <v>7561</v>
      </c>
      <c r="E131" s="21">
        <v>44048</v>
      </c>
      <c r="F131" s="80" t="s">
        <v>521</v>
      </c>
      <c r="G131" s="18" t="s">
        <v>554</v>
      </c>
      <c r="H131" s="24" t="s">
        <v>2631</v>
      </c>
      <c r="I131" s="18" t="s">
        <v>2647</v>
      </c>
      <c r="J131" s="18" t="s">
        <v>2631</v>
      </c>
      <c r="K131" s="124" t="s">
        <v>8241</v>
      </c>
    </row>
    <row r="132" spans="1:11" x14ac:dyDescent="0.25">
      <c r="A132" s="20" t="s">
        <v>8459</v>
      </c>
      <c r="B132" s="18" t="s">
        <v>7436</v>
      </c>
      <c r="C132" s="18" t="s">
        <v>283</v>
      </c>
      <c r="D132" s="18" t="s">
        <v>7562</v>
      </c>
      <c r="E132" s="21">
        <v>44048</v>
      </c>
      <c r="F132" s="80" t="s">
        <v>521</v>
      </c>
      <c r="G132" s="18" t="s">
        <v>554</v>
      </c>
      <c r="H132" s="24" t="s">
        <v>2631</v>
      </c>
      <c r="I132" s="18" t="s">
        <v>2697</v>
      </c>
      <c r="J132" s="18" t="s">
        <v>2631</v>
      </c>
      <c r="K132" s="124" t="s">
        <v>8241</v>
      </c>
    </row>
    <row r="133" spans="1:11" x14ac:dyDescent="0.25">
      <c r="A133" s="20" t="s">
        <v>8460</v>
      </c>
      <c r="B133" s="18" t="s">
        <v>7423</v>
      </c>
      <c r="C133" s="18" t="s">
        <v>62</v>
      </c>
      <c r="D133" s="18" t="s">
        <v>7563</v>
      </c>
      <c r="E133" s="21">
        <v>44048</v>
      </c>
      <c r="F133" s="80" t="s">
        <v>521</v>
      </c>
      <c r="G133" s="18" t="s">
        <v>554</v>
      </c>
      <c r="H133" s="24" t="s">
        <v>2631</v>
      </c>
      <c r="I133" s="18" t="s">
        <v>2683</v>
      </c>
      <c r="J133" s="18" t="s">
        <v>2631</v>
      </c>
      <c r="K133" s="124" t="s">
        <v>8241</v>
      </c>
    </row>
    <row r="134" spans="1:11" x14ac:dyDescent="0.25">
      <c r="A134" s="20" t="s">
        <v>8452</v>
      </c>
      <c r="B134" s="18" t="s">
        <v>7421</v>
      </c>
      <c r="C134" s="18" t="s">
        <v>62</v>
      </c>
      <c r="D134" s="18" t="s">
        <v>7564</v>
      </c>
      <c r="E134" s="21">
        <v>44048</v>
      </c>
      <c r="F134" s="80" t="s">
        <v>521</v>
      </c>
      <c r="G134" s="18" t="s">
        <v>554</v>
      </c>
      <c r="H134" s="24" t="s">
        <v>2631</v>
      </c>
      <c r="I134" s="18" t="s">
        <v>2683</v>
      </c>
      <c r="J134" s="18" t="s">
        <v>2631</v>
      </c>
      <c r="K134" s="124" t="s">
        <v>8241</v>
      </c>
    </row>
    <row r="135" spans="1:11" x14ac:dyDescent="0.25">
      <c r="A135" s="91" t="s">
        <v>8462</v>
      </c>
      <c r="B135" s="18" t="s">
        <v>7427</v>
      </c>
      <c r="C135" s="18" t="s">
        <v>2645</v>
      </c>
      <c r="D135" s="18" t="s">
        <v>7565</v>
      </c>
      <c r="E135" s="21">
        <v>44048</v>
      </c>
      <c r="F135" s="80" t="s">
        <v>521</v>
      </c>
      <c r="G135" s="18" t="s">
        <v>554</v>
      </c>
      <c r="H135" s="24" t="s">
        <v>2631</v>
      </c>
      <c r="I135" s="18" t="s">
        <v>2647</v>
      </c>
      <c r="J135" s="18" t="s">
        <v>2631</v>
      </c>
      <c r="K135" s="124" t="s">
        <v>8241</v>
      </c>
    </row>
    <row r="136" spans="1:11" x14ac:dyDescent="0.25">
      <c r="A136" s="91" t="s">
        <v>8463</v>
      </c>
      <c r="B136" s="18" t="s">
        <v>7428</v>
      </c>
      <c r="C136" s="18" t="s">
        <v>2645</v>
      </c>
      <c r="D136" s="18" t="s">
        <v>7566</v>
      </c>
      <c r="E136" s="21">
        <v>44048</v>
      </c>
      <c r="F136" s="80" t="s">
        <v>521</v>
      </c>
      <c r="G136" s="18" t="s">
        <v>554</v>
      </c>
      <c r="H136" s="24" t="s">
        <v>2631</v>
      </c>
      <c r="I136" s="18" t="s">
        <v>2647</v>
      </c>
      <c r="J136" s="18" t="s">
        <v>2631</v>
      </c>
      <c r="K136" s="124" t="s">
        <v>8241</v>
      </c>
    </row>
    <row r="137" spans="1:11" x14ac:dyDescent="0.25">
      <c r="A137" s="91" t="s">
        <v>8464</v>
      </c>
      <c r="B137" s="18" t="s">
        <v>7437</v>
      </c>
      <c r="C137" s="18" t="s">
        <v>283</v>
      </c>
      <c r="D137" s="18" t="s">
        <v>7567</v>
      </c>
      <c r="E137" s="21">
        <v>44048</v>
      </c>
      <c r="F137" s="80" t="s">
        <v>521</v>
      </c>
      <c r="G137" s="18" t="s">
        <v>554</v>
      </c>
      <c r="H137" s="24" t="s">
        <v>2631</v>
      </c>
      <c r="I137" s="18" t="s">
        <v>2697</v>
      </c>
      <c r="J137" s="18" t="s">
        <v>2631</v>
      </c>
      <c r="K137" s="124" t="s">
        <v>8241</v>
      </c>
    </row>
    <row r="138" spans="1:11" x14ac:dyDescent="0.25">
      <c r="A138" s="91" t="s">
        <v>8465</v>
      </c>
      <c r="B138" s="18" t="s">
        <v>7412</v>
      </c>
      <c r="C138" s="18" t="s">
        <v>2649</v>
      </c>
      <c r="D138" s="18" t="s">
        <v>7568</v>
      </c>
      <c r="E138" s="21">
        <v>44048</v>
      </c>
      <c r="F138" s="80" t="s">
        <v>521</v>
      </c>
      <c r="G138" s="18" t="s">
        <v>554</v>
      </c>
      <c r="H138" s="24" t="s">
        <v>2631</v>
      </c>
      <c r="I138" s="18" t="s">
        <v>2650</v>
      </c>
      <c r="J138" s="18" t="s">
        <v>2631</v>
      </c>
      <c r="K138" s="124" t="s">
        <v>8241</v>
      </c>
    </row>
    <row r="139" spans="1:11" x14ac:dyDescent="0.25">
      <c r="A139" s="91" t="s">
        <v>8466</v>
      </c>
      <c r="B139" s="18" t="s">
        <v>7409</v>
      </c>
      <c r="C139" s="18" t="s">
        <v>2649</v>
      </c>
      <c r="D139" s="18" t="s">
        <v>7569</v>
      </c>
      <c r="E139" s="21">
        <v>44048</v>
      </c>
      <c r="F139" s="80" t="s">
        <v>521</v>
      </c>
      <c r="G139" s="18" t="s">
        <v>554</v>
      </c>
      <c r="H139" s="24" t="s">
        <v>2631</v>
      </c>
      <c r="I139" s="18" t="s">
        <v>2650</v>
      </c>
      <c r="J139" s="18" t="s">
        <v>2631</v>
      </c>
      <c r="K139" s="124" t="s">
        <v>8241</v>
      </c>
    </row>
    <row r="140" spans="1:11" x14ac:dyDescent="0.25">
      <c r="A140" s="91" t="s">
        <v>8467</v>
      </c>
      <c r="B140" s="18" t="s">
        <v>7422</v>
      </c>
      <c r="C140" s="18" t="s">
        <v>62</v>
      </c>
      <c r="D140" s="18" t="s">
        <v>7570</v>
      </c>
      <c r="E140" s="21">
        <v>44048</v>
      </c>
      <c r="F140" s="80" t="s">
        <v>521</v>
      </c>
      <c r="G140" s="18" t="s">
        <v>554</v>
      </c>
      <c r="H140" s="24" t="s">
        <v>2631</v>
      </c>
      <c r="I140" s="18" t="s">
        <v>2683</v>
      </c>
      <c r="J140" s="18" t="s">
        <v>2631</v>
      </c>
      <c r="K140" s="124" t="s">
        <v>8241</v>
      </c>
    </row>
    <row r="141" spans="1:11" x14ac:dyDescent="0.25">
      <c r="A141" s="91" t="s">
        <v>8468</v>
      </c>
      <c r="B141" s="18" t="s">
        <v>7411</v>
      </c>
      <c r="C141" s="18" t="s">
        <v>2649</v>
      </c>
      <c r="D141" s="18" t="s">
        <v>7571</v>
      </c>
      <c r="E141" s="21">
        <v>44048</v>
      </c>
      <c r="F141" s="80" t="s">
        <v>521</v>
      </c>
      <c r="G141" s="18" t="s">
        <v>554</v>
      </c>
      <c r="H141" s="24" t="s">
        <v>2631</v>
      </c>
      <c r="I141" s="18" t="s">
        <v>2650</v>
      </c>
      <c r="J141" s="18" t="s">
        <v>2631</v>
      </c>
      <c r="K141" s="124" t="s">
        <v>8241</v>
      </c>
    </row>
    <row r="142" spans="1:11" x14ac:dyDescent="0.25">
      <c r="A142" s="91" t="s">
        <v>8469</v>
      </c>
      <c r="B142" s="18" t="s">
        <v>7410</v>
      </c>
      <c r="C142" s="18" t="s">
        <v>2649</v>
      </c>
      <c r="D142" s="18" t="s">
        <v>7572</v>
      </c>
      <c r="E142" s="21">
        <v>44048</v>
      </c>
      <c r="F142" s="80" t="s">
        <v>521</v>
      </c>
      <c r="G142" s="18" t="s">
        <v>554</v>
      </c>
      <c r="H142" s="24" t="s">
        <v>2631</v>
      </c>
      <c r="I142" s="18" t="s">
        <v>2650</v>
      </c>
      <c r="J142" s="18" t="s">
        <v>2631</v>
      </c>
      <c r="K142" s="124" t="s">
        <v>8241</v>
      </c>
    </row>
    <row r="143" spans="1:11" x14ac:dyDescent="0.25">
      <c r="A143" s="91" t="s">
        <v>8470</v>
      </c>
      <c r="B143" s="18" t="s">
        <v>7478</v>
      </c>
      <c r="C143" s="18" t="s">
        <v>2669</v>
      </c>
      <c r="D143" s="18" t="s">
        <v>7573</v>
      </c>
      <c r="E143" s="21">
        <v>44048</v>
      </c>
      <c r="F143" s="80" t="s">
        <v>521</v>
      </c>
      <c r="G143" s="18" t="s">
        <v>554</v>
      </c>
      <c r="H143" s="24" t="s">
        <v>2631</v>
      </c>
      <c r="I143" s="18" t="s">
        <v>2670</v>
      </c>
      <c r="J143" s="18" t="s">
        <v>2631</v>
      </c>
      <c r="K143" s="124" t="s">
        <v>8241</v>
      </c>
    </row>
    <row r="144" spans="1:11" x14ac:dyDescent="0.25">
      <c r="A144" s="91" t="s">
        <v>8462</v>
      </c>
      <c r="B144" s="18" t="s">
        <v>7438</v>
      </c>
      <c r="C144" s="18" t="s">
        <v>2669</v>
      </c>
      <c r="D144" s="18" t="s">
        <v>7574</v>
      </c>
      <c r="E144" s="21">
        <v>44048</v>
      </c>
      <c r="F144" s="80" t="s">
        <v>521</v>
      </c>
      <c r="G144" s="18" t="s">
        <v>554</v>
      </c>
      <c r="H144" s="24" t="s">
        <v>2631</v>
      </c>
      <c r="I144" s="18" t="s">
        <v>2670</v>
      </c>
      <c r="J144" s="18" t="s">
        <v>2631</v>
      </c>
      <c r="K144" s="124" t="s">
        <v>8241</v>
      </c>
    </row>
    <row r="145" spans="1:11" x14ac:dyDescent="0.25">
      <c r="A145" s="91" t="s">
        <v>8472</v>
      </c>
      <c r="B145" s="18" t="s">
        <v>1137</v>
      </c>
      <c r="C145" s="18" t="s">
        <v>2750</v>
      </c>
      <c r="D145" s="18" t="s">
        <v>7379</v>
      </c>
      <c r="E145" s="21">
        <v>44048</v>
      </c>
      <c r="F145" s="80" t="s">
        <v>521</v>
      </c>
      <c r="G145" s="18" t="s">
        <v>554</v>
      </c>
      <c r="H145" s="24" t="s">
        <v>2631</v>
      </c>
      <c r="I145" s="18" t="s">
        <v>2695</v>
      </c>
      <c r="J145" s="18" t="s">
        <v>2631</v>
      </c>
      <c r="K145" s="124" t="s">
        <v>8241</v>
      </c>
    </row>
    <row r="146" spans="1:11" x14ac:dyDescent="0.25">
      <c r="A146" s="91" t="s">
        <v>8473</v>
      </c>
      <c r="B146" s="18" t="s">
        <v>934</v>
      </c>
      <c r="C146" s="18" t="s">
        <v>2687</v>
      </c>
      <c r="D146" s="18" t="s">
        <v>7376</v>
      </c>
      <c r="E146" s="21">
        <v>44048</v>
      </c>
      <c r="F146" s="80" t="s">
        <v>521</v>
      </c>
      <c r="G146" s="18" t="s">
        <v>554</v>
      </c>
      <c r="H146" s="24" t="s">
        <v>2631</v>
      </c>
      <c r="I146" s="18" t="s">
        <v>2666</v>
      </c>
      <c r="J146" s="18" t="s">
        <v>2631</v>
      </c>
      <c r="K146" s="124" t="s">
        <v>8241</v>
      </c>
    </row>
    <row r="147" spans="1:11" x14ac:dyDescent="0.25">
      <c r="A147" s="91" t="s">
        <v>8474</v>
      </c>
      <c r="B147" s="18" t="s">
        <v>1732</v>
      </c>
      <c r="C147" s="18" t="s">
        <v>2659</v>
      </c>
      <c r="D147" s="18" t="s">
        <v>7381</v>
      </c>
      <c r="E147" s="21">
        <v>44048</v>
      </c>
      <c r="F147" s="80" t="s">
        <v>521</v>
      </c>
      <c r="G147" s="18" t="s">
        <v>554</v>
      </c>
      <c r="H147" s="24" t="s">
        <v>2631</v>
      </c>
      <c r="I147" s="18" t="s">
        <v>2661</v>
      </c>
      <c r="J147" s="18" t="s">
        <v>2631</v>
      </c>
      <c r="K147" s="124" t="s">
        <v>8241</v>
      </c>
    </row>
    <row r="148" spans="1:11" x14ac:dyDescent="0.25">
      <c r="A148" s="91" t="s">
        <v>8475</v>
      </c>
      <c r="B148" s="18" t="s">
        <v>220</v>
      </c>
      <c r="C148" s="18" t="s">
        <v>2818</v>
      </c>
      <c r="D148" s="18" t="s">
        <v>2819</v>
      </c>
      <c r="E148" s="21">
        <v>44048</v>
      </c>
      <c r="F148" s="80" t="s">
        <v>521</v>
      </c>
      <c r="G148" s="18" t="s">
        <v>554</v>
      </c>
      <c r="H148" s="24" t="s">
        <v>2631</v>
      </c>
      <c r="I148" s="18" t="s">
        <v>2804</v>
      </c>
      <c r="J148" s="18" t="s">
        <v>2631</v>
      </c>
      <c r="K148" s="124" t="s">
        <v>8241</v>
      </c>
    </row>
    <row r="149" spans="1:11" x14ac:dyDescent="0.25">
      <c r="A149" s="91" t="s">
        <v>8476</v>
      </c>
      <c r="B149" s="18" t="s">
        <v>212</v>
      </c>
      <c r="C149" s="18" t="s">
        <v>2802</v>
      </c>
      <c r="D149" s="18" t="s">
        <v>2803</v>
      </c>
      <c r="E149" s="21">
        <v>44048</v>
      </c>
      <c r="F149" s="80" t="s">
        <v>521</v>
      </c>
      <c r="G149" s="18" t="s">
        <v>554</v>
      </c>
      <c r="H149" s="24" t="s">
        <v>2631</v>
      </c>
      <c r="I149" s="18" t="s">
        <v>2804</v>
      </c>
      <c r="J149" s="18" t="s">
        <v>2631</v>
      </c>
      <c r="K149" s="124" t="s">
        <v>8241</v>
      </c>
    </row>
    <row r="150" spans="1:11" x14ac:dyDescent="0.25">
      <c r="A150" s="91" t="s">
        <v>8477</v>
      </c>
      <c r="B150" s="18" t="s">
        <v>1384</v>
      </c>
      <c r="C150" s="18" t="s">
        <v>2715</v>
      </c>
      <c r="D150" s="18" t="s">
        <v>7383</v>
      </c>
      <c r="E150" s="21">
        <v>44048</v>
      </c>
      <c r="F150" s="80" t="s">
        <v>521</v>
      </c>
      <c r="G150" s="18" t="s">
        <v>554</v>
      </c>
      <c r="H150" s="24" t="s">
        <v>2631</v>
      </c>
      <c r="I150" s="18" t="s">
        <v>2641</v>
      </c>
      <c r="J150" s="18" t="s">
        <v>2631</v>
      </c>
      <c r="K150" s="124" t="s">
        <v>8241</v>
      </c>
    </row>
    <row r="151" spans="1:11" x14ac:dyDescent="0.25">
      <c r="A151" s="91" t="s">
        <v>8478</v>
      </c>
      <c r="B151" s="18" t="s">
        <v>230</v>
      </c>
      <c r="C151" s="18" t="s">
        <v>2835</v>
      </c>
      <c r="D151" s="18" t="s">
        <v>2836</v>
      </c>
      <c r="E151" s="21">
        <v>44048</v>
      </c>
      <c r="F151" s="80" t="s">
        <v>521</v>
      </c>
      <c r="G151" s="18" t="s">
        <v>554</v>
      </c>
      <c r="H151" s="24" t="s">
        <v>2631</v>
      </c>
      <c r="I151" s="18" t="s">
        <v>2829</v>
      </c>
      <c r="J151" s="18" t="s">
        <v>2631</v>
      </c>
      <c r="K151" s="124" t="s">
        <v>8241</v>
      </c>
    </row>
    <row r="152" spans="1:11" x14ac:dyDescent="0.25">
      <c r="A152" s="91" t="s">
        <v>8479</v>
      </c>
      <c r="B152" s="18" t="s">
        <v>943</v>
      </c>
      <c r="C152" s="18" t="s">
        <v>2664</v>
      </c>
      <c r="D152" s="18" t="s">
        <v>7369</v>
      </c>
      <c r="E152" s="21">
        <v>44048</v>
      </c>
      <c r="F152" s="80" t="s">
        <v>521</v>
      </c>
      <c r="G152" s="18" t="s">
        <v>554</v>
      </c>
      <c r="H152" s="24" t="s">
        <v>2631</v>
      </c>
      <c r="I152" s="18" t="s">
        <v>2666</v>
      </c>
      <c r="J152" s="18" t="s">
        <v>2631</v>
      </c>
      <c r="K152" s="124" t="s">
        <v>8241</v>
      </c>
    </row>
    <row r="153" spans="1:11" x14ac:dyDescent="0.25">
      <c r="A153" s="91" t="s">
        <v>8482</v>
      </c>
      <c r="B153" s="18" t="s">
        <v>241</v>
      </c>
      <c r="C153" s="18" t="s">
        <v>2846</v>
      </c>
      <c r="D153" s="18" t="s">
        <v>2847</v>
      </c>
      <c r="E153" s="21">
        <v>44048</v>
      </c>
      <c r="F153" s="80" t="s">
        <v>521</v>
      </c>
      <c r="G153" s="18" t="s">
        <v>554</v>
      </c>
      <c r="H153" s="24" t="s">
        <v>2631</v>
      </c>
      <c r="I153" s="18" t="s">
        <v>2804</v>
      </c>
      <c r="J153" s="18" t="s">
        <v>2631</v>
      </c>
      <c r="K153" s="124" t="s">
        <v>8241</v>
      </c>
    </row>
    <row r="154" spans="1:11" x14ac:dyDescent="0.25">
      <c r="A154" s="91" t="s">
        <v>8483</v>
      </c>
      <c r="B154" s="18" t="s">
        <v>243</v>
      </c>
      <c r="C154" s="18" t="s">
        <v>2850</v>
      </c>
      <c r="D154" s="18" t="s">
        <v>2851</v>
      </c>
      <c r="E154" s="21">
        <v>44048</v>
      </c>
      <c r="F154" s="80" t="s">
        <v>521</v>
      </c>
      <c r="G154" s="18" t="s">
        <v>554</v>
      </c>
      <c r="H154" s="24" t="s">
        <v>2631</v>
      </c>
      <c r="I154" s="18" t="s">
        <v>2829</v>
      </c>
      <c r="J154" s="18" t="s">
        <v>2631</v>
      </c>
      <c r="K154" s="124" t="s">
        <v>8241</v>
      </c>
    </row>
    <row r="155" spans="1:11" x14ac:dyDescent="0.25">
      <c r="A155" s="91" t="s">
        <v>8484</v>
      </c>
      <c r="B155" s="18" t="s">
        <v>239</v>
      </c>
      <c r="C155" s="18" t="s">
        <v>2843</v>
      </c>
      <c r="D155" s="18" t="s">
        <v>2844</v>
      </c>
      <c r="E155" s="21">
        <v>44048</v>
      </c>
      <c r="F155" s="80" t="s">
        <v>521</v>
      </c>
      <c r="G155" s="18" t="s">
        <v>554</v>
      </c>
      <c r="H155" s="24" t="s">
        <v>2631</v>
      </c>
      <c r="I155" s="18" t="s">
        <v>2829</v>
      </c>
      <c r="J155" s="18" t="s">
        <v>2631</v>
      </c>
      <c r="K155" s="124" t="s">
        <v>8241</v>
      </c>
    </row>
    <row r="156" spans="1:11" x14ac:dyDescent="0.25">
      <c r="A156" s="91" t="s">
        <v>8485</v>
      </c>
      <c r="B156" s="18" t="s">
        <v>221</v>
      </c>
      <c r="C156" s="18" t="s">
        <v>2820</v>
      </c>
      <c r="D156" s="18" t="s">
        <v>2821</v>
      </c>
      <c r="E156" s="21">
        <v>44048</v>
      </c>
      <c r="F156" s="80" t="s">
        <v>521</v>
      </c>
      <c r="G156" s="18" t="s">
        <v>554</v>
      </c>
      <c r="H156" s="24" t="s">
        <v>2631</v>
      </c>
      <c r="I156" s="18" t="s">
        <v>2793</v>
      </c>
      <c r="J156" s="18" t="s">
        <v>2631</v>
      </c>
      <c r="K156" s="124" t="s">
        <v>8241</v>
      </c>
    </row>
    <row r="157" spans="1:11" x14ac:dyDescent="0.25">
      <c r="A157" s="91" t="s">
        <v>8486</v>
      </c>
      <c r="B157" s="18" t="s">
        <v>1135</v>
      </c>
      <c r="C157" s="18" t="s">
        <v>2693</v>
      </c>
      <c r="D157" s="18" t="s">
        <v>7384</v>
      </c>
      <c r="E157" s="21">
        <v>44048</v>
      </c>
      <c r="F157" s="80" t="s">
        <v>521</v>
      </c>
      <c r="G157" s="18" t="s">
        <v>554</v>
      </c>
      <c r="H157" s="24" t="s">
        <v>2631</v>
      </c>
      <c r="I157" s="18" t="s">
        <v>2695</v>
      </c>
      <c r="J157" s="18" t="s">
        <v>2631</v>
      </c>
      <c r="K157" s="124" t="s">
        <v>8241</v>
      </c>
    </row>
    <row r="158" spans="1:11" x14ac:dyDescent="0.25">
      <c r="A158" s="91" t="s">
        <v>8487</v>
      </c>
      <c r="B158" s="18" t="s">
        <v>1267</v>
      </c>
      <c r="C158" s="18" t="s">
        <v>2672</v>
      </c>
      <c r="D158" s="18" t="s">
        <v>7382</v>
      </c>
      <c r="E158" s="21">
        <v>44048</v>
      </c>
      <c r="F158" s="80" t="s">
        <v>521</v>
      </c>
      <c r="G158" s="18" t="s">
        <v>554</v>
      </c>
      <c r="H158" s="24" t="s">
        <v>2631</v>
      </c>
      <c r="I158" s="18" t="s">
        <v>2644</v>
      </c>
      <c r="J158" s="18" t="s">
        <v>2631</v>
      </c>
      <c r="K158" s="124" t="s">
        <v>8241</v>
      </c>
    </row>
    <row r="159" spans="1:11" x14ac:dyDescent="0.25">
      <c r="A159" s="91" t="s">
        <v>8490</v>
      </c>
      <c r="B159" s="18" t="s">
        <v>6666</v>
      </c>
      <c r="C159" s="18" t="s">
        <v>2639</v>
      </c>
      <c r="D159" s="18" t="s">
        <v>7444</v>
      </c>
      <c r="E159" s="21">
        <v>44048</v>
      </c>
      <c r="F159" s="80" t="s">
        <v>522</v>
      </c>
      <c r="G159" s="18" t="s">
        <v>554</v>
      </c>
      <c r="H159" s="24" t="s">
        <v>2631</v>
      </c>
      <c r="I159" s="18" t="s">
        <v>2641</v>
      </c>
      <c r="J159" s="18" t="s">
        <v>2631</v>
      </c>
      <c r="K159" s="124" t="s">
        <v>8241</v>
      </c>
    </row>
    <row r="160" spans="1:11" x14ac:dyDescent="0.25">
      <c r="A160" s="91" t="s">
        <v>8491</v>
      </c>
      <c r="B160" s="18" t="s">
        <v>5355</v>
      </c>
      <c r="C160" s="18" t="s">
        <v>2629</v>
      </c>
      <c r="D160" s="18" t="s">
        <v>7443</v>
      </c>
      <c r="E160" s="21">
        <v>44048</v>
      </c>
      <c r="F160" s="80" t="s">
        <v>522</v>
      </c>
      <c r="G160" s="18" t="s">
        <v>554</v>
      </c>
      <c r="H160" s="24" t="s">
        <v>2631</v>
      </c>
      <c r="I160" s="18" t="s">
        <v>2632</v>
      </c>
      <c r="J160" s="18" t="s">
        <v>2631</v>
      </c>
      <c r="K160" s="124" t="s">
        <v>8241</v>
      </c>
    </row>
    <row r="161" spans="1:11" x14ac:dyDescent="0.25">
      <c r="A161" s="91" t="s">
        <v>8492</v>
      </c>
      <c r="B161" s="18" t="s">
        <v>6750</v>
      </c>
      <c r="C161" s="18" t="s">
        <v>2659</v>
      </c>
      <c r="D161" s="18" t="s">
        <v>7440</v>
      </c>
      <c r="E161" s="21">
        <v>44048</v>
      </c>
      <c r="F161" s="80" t="s">
        <v>522</v>
      </c>
      <c r="G161" s="18" t="s">
        <v>554</v>
      </c>
      <c r="H161" s="24" t="s">
        <v>2631</v>
      </c>
      <c r="I161" s="18" t="s">
        <v>2661</v>
      </c>
      <c r="J161" s="18" t="s">
        <v>2631</v>
      </c>
      <c r="K161" s="124" t="s">
        <v>8241</v>
      </c>
    </row>
    <row r="162" spans="1:11" x14ac:dyDescent="0.25">
      <c r="A162" s="91" t="s">
        <v>8493</v>
      </c>
      <c r="B162" s="18" t="s">
        <v>6646</v>
      </c>
      <c r="C162" s="18" t="s">
        <v>2639</v>
      </c>
      <c r="D162" s="18" t="s">
        <v>7494</v>
      </c>
      <c r="E162" s="21">
        <v>44048</v>
      </c>
      <c r="F162" s="80" t="s">
        <v>522</v>
      </c>
      <c r="G162" s="18" t="s">
        <v>554</v>
      </c>
      <c r="H162" s="24" t="s">
        <v>2631</v>
      </c>
      <c r="I162" s="18" t="s">
        <v>2641</v>
      </c>
      <c r="J162" s="18" t="s">
        <v>2631</v>
      </c>
      <c r="K162" s="124" t="s">
        <v>8241</v>
      </c>
    </row>
    <row r="163" spans="1:11" x14ac:dyDescent="0.25">
      <c r="A163" s="91" t="s">
        <v>8494</v>
      </c>
      <c r="B163" s="18" t="s">
        <v>5373</v>
      </c>
      <c r="C163" s="18" t="s">
        <v>229</v>
      </c>
      <c r="D163" s="18" t="s">
        <v>7441</v>
      </c>
      <c r="E163" s="21">
        <v>44048</v>
      </c>
      <c r="F163" s="80" t="s">
        <v>522</v>
      </c>
      <c r="G163" s="18" t="s">
        <v>554</v>
      </c>
      <c r="H163" s="24" t="s">
        <v>2631</v>
      </c>
      <c r="I163" s="18" t="s">
        <v>2632</v>
      </c>
      <c r="J163" s="18" t="s">
        <v>2631</v>
      </c>
      <c r="K163" s="124" t="s">
        <v>8241</v>
      </c>
    </row>
    <row r="164" spans="1:11" x14ac:dyDescent="0.25">
      <c r="A164" s="91" t="s">
        <v>8495</v>
      </c>
      <c r="B164" s="18" t="s">
        <v>5443</v>
      </c>
      <c r="C164" s="18" t="s">
        <v>2734</v>
      </c>
      <c r="D164" s="18" t="s">
        <v>7496</v>
      </c>
      <c r="E164" s="21">
        <v>44048</v>
      </c>
      <c r="F164" s="80" t="s">
        <v>522</v>
      </c>
      <c r="G164" s="18" t="s">
        <v>554</v>
      </c>
      <c r="H164" s="24" t="s">
        <v>2631</v>
      </c>
      <c r="I164" s="18" t="s">
        <v>2736</v>
      </c>
      <c r="J164" s="18" t="s">
        <v>2631</v>
      </c>
      <c r="K164" s="124" t="s">
        <v>8241</v>
      </c>
    </row>
    <row r="165" spans="1:11" x14ac:dyDescent="0.25">
      <c r="A165" s="91" t="s">
        <v>8496</v>
      </c>
      <c r="B165" s="18" t="s">
        <v>5511</v>
      </c>
      <c r="C165" s="18" t="s">
        <v>2734</v>
      </c>
      <c r="D165" s="18" t="s">
        <v>7448</v>
      </c>
      <c r="E165" s="21">
        <v>44048</v>
      </c>
      <c r="F165" s="80" t="s">
        <v>522</v>
      </c>
      <c r="G165" s="18" t="s">
        <v>554</v>
      </c>
      <c r="H165" s="24" t="s">
        <v>2631</v>
      </c>
      <c r="I165" s="18" t="s">
        <v>2736</v>
      </c>
      <c r="J165" s="18" t="s">
        <v>2631</v>
      </c>
      <c r="K165" s="124" t="s">
        <v>8241</v>
      </c>
    </row>
    <row r="166" spans="1:11" x14ac:dyDescent="0.25">
      <c r="A166" s="91" t="s">
        <v>8497</v>
      </c>
      <c r="B166" s="18" t="s">
        <v>5447</v>
      </c>
      <c r="C166" s="18" t="s">
        <v>2734</v>
      </c>
      <c r="D166" s="18" t="s">
        <v>7495</v>
      </c>
      <c r="E166" s="21">
        <v>44048</v>
      </c>
      <c r="F166" s="80" t="s">
        <v>522</v>
      </c>
      <c r="G166" s="18" t="s">
        <v>554</v>
      </c>
      <c r="H166" s="24" t="s">
        <v>2631</v>
      </c>
      <c r="I166" s="18" t="s">
        <v>2736</v>
      </c>
      <c r="J166" s="18" t="s">
        <v>2631</v>
      </c>
      <c r="K166" s="124" t="s">
        <v>8241</v>
      </c>
    </row>
    <row r="167" spans="1:11" x14ac:dyDescent="0.25">
      <c r="A167" s="91" t="s">
        <v>8498</v>
      </c>
      <c r="B167" s="18" t="s">
        <v>5429</v>
      </c>
      <c r="C167" s="18" t="s">
        <v>229</v>
      </c>
      <c r="D167" s="18" t="s">
        <v>7446</v>
      </c>
      <c r="E167" s="21">
        <v>44048</v>
      </c>
      <c r="F167" s="80" t="s">
        <v>522</v>
      </c>
      <c r="G167" s="18" t="s">
        <v>554</v>
      </c>
      <c r="H167" s="24" t="s">
        <v>2631</v>
      </c>
      <c r="I167" s="18" t="s">
        <v>2632</v>
      </c>
      <c r="J167" s="18" t="s">
        <v>2631</v>
      </c>
      <c r="K167" s="124" t="s">
        <v>8241</v>
      </c>
    </row>
    <row r="168" spans="1:11" x14ac:dyDescent="0.25">
      <c r="A168" s="91" t="s">
        <v>8499</v>
      </c>
      <c r="B168" s="18" t="s">
        <v>5330</v>
      </c>
      <c r="C168" s="18" t="s">
        <v>2629</v>
      </c>
      <c r="D168" s="18" t="s">
        <v>7445</v>
      </c>
      <c r="E168" s="21">
        <v>44048</v>
      </c>
      <c r="F168" s="80" t="s">
        <v>522</v>
      </c>
      <c r="G168" s="18" t="s">
        <v>554</v>
      </c>
      <c r="H168" s="24" t="s">
        <v>2631</v>
      </c>
      <c r="I168" s="18" t="s">
        <v>2632</v>
      </c>
      <c r="J168" s="18" t="s">
        <v>2631</v>
      </c>
      <c r="K168" s="124" t="s">
        <v>8241</v>
      </c>
    </row>
    <row r="169" spans="1:11" x14ac:dyDescent="0.25">
      <c r="A169" s="91" t="s">
        <v>8500</v>
      </c>
      <c r="B169" s="18" t="s">
        <v>5041</v>
      </c>
      <c r="C169" s="18" t="s">
        <v>7341</v>
      </c>
      <c r="D169" s="18" t="s">
        <v>7342</v>
      </c>
      <c r="E169" s="21">
        <v>44048</v>
      </c>
      <c r="F169" s="80" t="s">
        <v>522</v>
      </c>
      <c r="G169" s="18" t="s">
        <v>554</v>
      </c>
      <c r="H169" s="24" t="s">
        <v>2631</v>
      </c>
      <c r="I169" s="18" t="s">
        <v>7333</v>
      </c>
      <c r="J169" s="18" t="s">
        <v>2631</v>
      </c>
      <c r="K169" s="124" t="s">
        <v>8241</v>
      </c>
    </row>
    <row r="170" spans="1:11" x14ac:dyDescent="0.25">
      <c r="A170" s="91" t="s">
        <v>8501</v>
      </c>
      <c r="B170" s="18" t="s">
        <v>6713</v>
      </c>
      <c r="C170" s="18" t="s">
        <v>2659</v>
      </c>
      <c r="D170" s="18" t="s">
        <v>7442</v>
      </c>
      <c r="E170" s="21">
        <v>44048</v>
      </c>
      <c r="F170" s="80" t="s">
        <v>522</v>
      </c>
      <c r="G170" s="18" t="s">
        <v>554</v>
      </c>
      <c r="H170" s="24" t="s">
        <v>2631</v>
      </c>
      <c r="I170" s="18" t="s">
        <v>2661</v>
      </c>
      <c r="J170" s="18" t="s">
        <v>2631</v>
      </c>
      <c r="K170" s="124" t="s">
        <v>8241</v>
      </c>
    </row>
    <row r="171" spans="1:11" x14ac:dyDescent="0.25">
      <c r="A171" s="91" t="s">
        <v>8502</v>
      </c>
      <c r="B171" s="18" t="s">
        <v>5034</v>
      </c>
      <c r="C171" s="18" t="s">
        <v>7326</v>
      </c>
      <c r="D171" s="18" t="s">
        <v>7357</v>
      </c>
      <c r="E171" s="21">
        <v>44048</v>
      </c>
      <c r="F171" s="80" t="s">
        <v>522</v>
      </c>
      <c r="G171" s="18" t="s">
        <v>554</v>
      </c>
      <c r="H171" s="24" t="s">
        <v>2631</v>
      </c>
      <c r="I171" s="18" t="s">
        <v>7333</v>
      </c>
      <c r="J171" s="18" t="s">
        <v>2631</v>
      </c>
      <c r="K171" s="124" t="s">
        <v>8241</v>
      </c>
    </row>
    <row r="172" spans="1:11" x14ac:dyDescent="0.25">
      <c r="A172" s="91" t="s">
        <v>8503</v>
      </c>
      <c r="B172" s="18" t="s">
        <v>5038</v>
      </c>
      <c r="C172" s="18" t="s">
        <v>7331</v>
      </c>
      <c r="D172" s="18" t="s">
        <v>7332</v>
      </c>
      <c r="E172" s="21">
        <v>44048</v>
      </c>
      <c r="F172" s="80" t="s">
        <v>522</v>
      </c>
      <c r="G172" s="18" t="s">
        <v>554</v>
      </c>
      <c r="H172" s="24" t="s">
        <v>2631</v>
      </c>
      <c r="I172" s="18" t="s">
        <v>7333</v>
      </c>
      <c r="J172" s="18" t="s">
        <v>2631</v>
      </c>
      <c r="K172" s="124" t="s">
        <v>8241</v>
      </c>
    </row>
    <row r="173" spans="1:11" x14ac:dyDescent="0.25">
      <c r="A173" s="91" t="s">
        <v>8504</v>
      </c>
      <c r="B173" s="18" t="s">
        <v>5033</v>
      </c>
      <c r="C173" s="18" t="s">
        <v>7364</v>
      </c>
      <c r="D173" s="18" t="s">
        <v>7365</v>
      </c>
      <c r="E173" s="21">
        <v>44048</v>
      </c>
      <c r="F173" s="80" t="s">
        <v>522</v>
      </c>
      <c r="G173" s="18" t="s">
        <v>554</v>
      </c>
      <c r="H173" s="24" t="s">
        <v>2631</v>
      </c>
      <c r="I173" s="18" t="s">
        <v>7333</v>
      </c>
      <c r="J173" s="18" t="s">
        <v>2631</v>
      </c>
      <c r="K173" s="124" t="s">
        <v>8241</v>
      </c>
    </row>
    <row r="174" spans="1:11" x14ac:dyDescent="0.25">
      <c r="A174" s="91" t="s">
        <v>8505</v>
      </c>
      <c r="B174" s="18" t="s">
        <v>5037</v>
      </c>
      <c r="C174" s="18" t="s">
        <v>7360</v>
      </c>
      <c r="D174" s="18" t="s">
        <v>7361</v>
      </c>
      <c r="E174" s="21">
        <v>44048</v>
      </c>
      <c r="F174" s="80" t="s">
        <v>522</v>
      </c>
      <c r="G174" s="18" t="s">
        <v>554</v>
      </c>
      <c r="H174" s="24" t="s">
        <v>2631</v>
      </c>
      <c r="I174" s="18" t="s">
        <v>7333</v>
      </c>
      <c r="J174" s="18" t="s">
        <v>2631</v>
      </c>
      <c r="K174" s="124" t="s">
        <v>8241</v>
      </c>
    </row>
    <row r="175" spans="1:11" x14ac:dyDescent="0.25">
      <c r="A175" s="91" t="s">
        <v>8506</v>
      </c>
      <c r="B175" s="18" t="s">
        <v>5035</v>
      </c>
      <c r="C175" s="18" t="s">
        <v>7339</v>
      </c>
      <c r="D175" s="18" t="s">
        <v>7340</v>
      </c>
      <c r="E175" s="21">
        <v>44048</v>
      </c>
      <c r="F175" s="80" t="s">
        <v>522</v>
      </c>
      <c r="G175" s="18" t="s">
        <v>554</v>
      </c>
      <c r="H175" s="24" t="s">
        <v>2631</v>
      </c>
      <c r="I175" s="18" t="s">
        <v>7333</v>
      </c>
      <c r="J175" s="18" t="s">
        <v>2631</v>
      </c>
      <c r="K175" s="124" t="s">
        <v>8241</v>
      </c>
    </row>
    <row r="176" spans="1:11" x14ac:dyDescent="0.25">
      <c r="A176" s="91" t="s">
        <v>8507</v>
      </c>
      <c r="B176" s="18" t="s">
        <v>7095</v>
      </c>
      <c r="C176" s="18" t="s">
        <v>117</v>
      </c>
      <c r="D176" s="18" t="s">
        <v>7449</v>
      </c>
      <c r="E176" s="21">
        <v>44048</v>
      </c>
      <c r="F176" s="80" t="s">
        <v>522</v>
      </c>
      <c r="G176" s="18" t="s">
        <v>554</v>
      </c>
      <c r="H176" s="24" t="s">
        <v>2631</v>
      </c>
      <c r="I176" s="18" t="s">
        <v>2697</v>
      </c>
      <c r="J176" s="18" t="s">
        <v>2631</v>
      </c>
      <c r="K176" s="124" t="s">
        <v>8241</v>
      </c>
    </row>
    <row r="177" spans="1:11" x14ac:dyDescent="0.25">
      <c r="A177" s="91" t="s">
        <v>8508</v>
      </c>
      <c r="B177" s="18" t="s">
        <v>5039</v>
      </c>
      <c r="C177" s="18" t="s">
        <v>7344</v>
      </c>
      <c r="D177" s="18" t="s">
        <v>7345</v>
      </c>
      <c r="E177" s="21">
        <v>44048</v>
      </c>
      <c r="F177" s="80" t="s">
        <v>522</v>
      </c>
      <c r="G177" s="18" t="s">
        <v>554</v>
      </c>
      <c r="H177" s="24" t="s">
        <v>2631</v>
      </c>
      <c r="I177" s="18" t="s">
        <v>7333</v>
      </c>
      <c r="J177" s="18" t="s">
        <v>2631</v>
      </c>
      <c r="K177" s="124" t="s">
        <v>8241</v>
      </c>
    </row>
    <row r="178" spans="1:11" x14ac:dyDescent="0.25">
      <c r="A178" s="91" t="s">
        <v>8509</v>
      </c>
      <c r="B178" s="18" t="s">
        <v>5040</v>
      </c>
      <c r="C178" s="18" t="s">
        <v>7353</v>
      </c>
      <c r="D178" s="18" t="s">
        <v>7354</v>
      </c>
      <c r="E178" s="21">
        <v>44048</v>
      </c>
      <c r="F178" s="80" t="s">
        <v>522</v>
      </c>
      <c r="G178" s="18" t="s">
        <v>554</v>
      </c>
      <c r="H178" s="24" t="s">
        <v>2631</v>
      </c>
      <c r="I178" s="18" t="s">
        <v>7333</v>
      </c>
      <c r="J178" s="18" t="s">
        <v>2631</v>
      </c>
      <c r="K178" s="124" t="s">
        <v>8241</v>
      </c>
    </row>
    <row r="179" spans="1:11" x14ac:dyDescent="0.25">
      <c r="A179" s="91" t="s">
        <v>8510</v>
      </c>
      <c r="B179" s="18" t="s">
        <v>7017</v>
      </c>
      <c r="C179" s="18" t="s">
        <v>117</v>
      </c>
      <c r="D179" s="18" t="s">
        <v>7451</v>
      </c>
      <c r="E179" s="21">
        <v>44048</v>
      </c>
      <c r="F179" s="80" t="s">
        <v>522</v>
      </c>
      <c r="G179" s="18" t="s">
        <v>554</v>
      </c>
      <c r="H179" s="24" t="s">
        <v>2631</v>
      </c>
      <c r="I179" s="18" t="s">
        <v>2697</v>
      </c>
      <c r="J179" s="18" t="s">
        <v>2631</v>
      </c>
      <c r="K179" s="124" t="s">
        <v>8241</v>
      </c>
    </row>
    <row r="180" spans="1:11" x14ac:dyDescent="0.25">
      <c r="A180" s="91" t="s">
        <v>8511</v>
      </c>
      <c r="B180" s="18" t="s">
        <v>5036</v>
      </c>
      <c r="C180" s="18" t="s">
        <v>7337</v>
      </c>
      <c r="D180" s="18" t="s">
        <v>7338</v>
      </c>
      <c r="E180" s="21">
        <v>44048</v>
      </c>
      <c r="F180" s="80" t="s">
        <v>522</v>
      </c>
      <c r="G180" s="18" t="s">
        <v>554</v>
      </c>
      <c r="H180" s="24" t="s">
        <v>2631</v>
      </c>
      <c r="I180" s="18" t="s">
        <v>7333</v>
      </c>
      <c r="J180" s="18" t="s">
        <v>2631</v>
      </c>
      <c r="K180" s="124" t="s">
        <v>8241</v>
      </c>
    </row>
    <row r="181" spans="1:11" x14ac:dyDescent="0.25">
      <c r="A181" s="91" t="s">
        <v>8514</v>
      </c>
      <c r="B181" s="18" t="s">
        <v>5713</v>
      </c>
      <c r="C181" s="18" t="s">
        <v>2676</v>
      </c>
      <c r="D181" s="18" t="s">
        <v>7454</v>
      </c>
      <c r="E181" s="21">
        <v>44048</v>
      </c>
      <c r="F181" s="80" t="s">
        <v>522</v>
      </c>
      <c r="G181" s="18" t="s">
        <v>554</v>
      </c>
      <c r="H181" s="24" t="s">
        <v>2631</v>
      </c>
      <c r="I181" s="18" t="s">
        <v>2678</v>
      </c>
      <c r="J181" s="18" t="s">
        <v>2631</v>
      </c>
      <c r="K181" s="124" t="s">
        <v>8241</v>
      </c>
    </row>
    <row r="182" spans="1:11" x14ac:dyDescent="0.25">
      <c r="A182" s="91" t="s">
        <v>8515</v>
      </c>
      <c r="B182" s="18" t="s">
        <v>6397</v>
      </c>
      <c r="C182" s="18" t="s">
        <v>2642</v>
      </c>
      <c r="D182" s="18" t="s">
        <v>7447</v>
      </c>
      <c r="E182" s="21">
        <v>44048</v>
      </c>
      <c r="F182" s="80" t="s">
        <v>522</v>
      </c>
      <c r="G182" s="18" t="s">
        <v>554</v>
      </c>
      <c r="H182" s="24" t="s">
        <v>2631</v>
      </c>
      <c r="I182" s="18" t="s">
        <v>2644</v>
      </c>
      <c r="J182" s="18" t="s">
        <v>2631</v>
      </c>
      <c r="K182" s="124" t="s">
        <v>8241</v>
      </c>
    </row>
    <row r="183" spans="1:11" x14ac:dyDescent="0.25">
      <c r="A183" s="91" t="s">
        <v>8516</v>
      </c>
      <c r="B183" s="18" t="s">
        <v>6550</v>
      </c>
      <c r="C183" s="18" t="s">
        <v>2645</v>
      </c>
      <c r="D183" s="18" t="s">
        <v>7497</v>
      </c>
      <c r="E183" s="21">
        <v>44048</v>
      </c>
      <c r="F183" s="80" t="s">
        <v>522</v>
      </c>
      <c r="G183" s="18" t="s">
        <v>554</v>
      </c>
      <c r="H183" s="24" t="s">
        <v>2631</v>
      </c>
      <c r="I183" s="18" t="s">
        <v>2647</v>
      </c>
      <c r="J183" s="18" t="s">
        <v>2631</v>
      </c>
      <c r="K183" s="124" t="s">
        <v>8241</v>
      </c>
    </row>
    <row r="184" spans="1:11" x14ac:dyDescent="0.25">
      <c r="A184" s="91" t="s">
        <v>8517</v>
      </c>
      <c r="B184" s="18" t="s">
        <v>6370</v>
      </c>
      <c r="C184" s="18" t="s">
        <v>2642</v>
      </c>
      <c r="D184" s="18" t="s">
        <v>7450</v>
      </c>
      <c r="E184" s="21">
        <v>44048</v>
      </c>
      <c r="F184" s="80" t="s">
        <v>522</v>
      </c>
      <c r="G184" s="18" t="s">
        <v>554</v>
      </c>
      <c r="H184" s="24" t="s">
        <v>2631</v>
      </c>
      <c r="I184" s="18" t="s">
        <v>2644</v>
      </c>
      <c r="J184" s="18" t="s">
        <v>2631</v>
      </c>
      <c r="K184" s="124" t="s">
        <v>8241</v>
      </c>
    </row>
    <row r="185" spans="1:11" x14ac:dyDescent="0.25">
      <c r="A185" s="91" t="s">
        <v>8518</v>
      </c>
      <c r="B185" s="18" t="s">
        <v>6553</v>
      </c>
      <c r="C185" s="18" t="s">
        <v>2645</v>
      </c>
      <c r="D185" s="18" t="s">
        <v>7452</v>
      </c>
      <c r="E185" s="21">
        <v>44048</v>
      </c>
      <c r="F185" s="80" t="s">
        <v>522</v>
      </c>
      <c r="G185" s="18" t="s">
        <v>554</v>
      </c>
      <c r="H185" s="24" t="s">
        <v>2631</v>
      </c>
      <c r="I185" s="18" t="s">
        <v>2647</v>
      </c>
      <c r="J185" s="18" t="s">
        <v>2631</v>
      </c>
      <c r="K185" s="124" t="s">
        <v>8241</v>
      </c>
    </row>
    <row r="186" spans="1:11" x14ac:dyDescent="0.25">
      <c r="A186" s="91" t="s">
        <v>8519</v>
      </c>
      <c r="B186" s="18" t="s">
        <v>5725</v>
      </c>
      <c r="C186" s="18" t="s">
        <v>2676</v>
      </c>
      <c r="D186" s="18" t="s">
        <v>7499</v>
      </c>
      <c r="E186" s="21">
        <v>44048</v>
      </c>
      <c r="F186" s="80" t="s">
        <v>522</v>
      </c>
      <c r="G186" s="18" t="s">
        <v>554</v>
      </c>
      <c r="H186" s="24" t="s">
        <v>2631</v>
      </c>
      <c r="I186" s="18" t="s">
        <v>2678</v>
      </c>
      <c r="J186" s="18" t="s">
        <v>2631</v>
      </c>
      <c r="K186" s="124" t="s">
        <v>8241</v>
      </c>
    </row>
    <row r="187" spans="1:11" x14ac:dyDescent="0.25">
      <c r="A187" s="91" t="s">
        <v>8520</v>
      </c>
      <c r="B187" s="18" t="s">
        <v>5031</v>
      </c>
      <c r="C187" s="18" t="s">
        <v>7358</v>
      </c>
      <c r="D187" s="18" t="s">
        <v>7359</v>
      </c>
      <c r="E187" s="21">
        <v>44048</v>
      </c>
      <c r="F187" s="80" t="s">
        <v>522</v>
      </c>
      <c r="G187" s="18" t="s">
        <v>554</v>
      </c>
      <c r="H187" s="24" t="s">
        <v>2631</v>
      </c>
      <c r="I187" s="18" t="s">
        <v>7336</v>
      </c>
      <c r="J187" s="18" t="s">
        <v>2631</v>
      </c>
      <c r="K187" s="124" t="s">
        <v>8241</v>
      </c>
    </row>
    <row r="188" spans="1:11" x14ac:dyDescent="0.25">
      <c r="A188" s="91" t="s">
        <v>8521</v>
      </c>
      <c r="B188" s="18" t="s">
        <v>224</v>
      </c>
      <c r="C188" s="18" t="s">
        <v>2827</v>
      </c>
      <c r="D188" s="18" t="s">
        <v>2828</v>
      </c>
      <c r="E188" s="21">
        <v>44048</v>
      </c>
      <c r="F188" s="80" t="s">
        <v>522</v>
      </c>
      <c r="G188" s="18" t="s">
        <v>554</v>
      </c>
      <c r="H188" s="24" t="s">
        <v>2631</v>
      </c>
      <c r="I188" s="18" t="s">
        <v>2829</v>
      </c>
      <c r="J188" s="18" t="s">
        <v>2631</v>
      </c>
      <c r="K188" s="124" t="s">
        <v>8241</v>
      </c>
    </row>
    <row r="189" spans="1:11" x14ac:dyDescent="0.25">
      <c r="A189" s="91" t="s">
        <v>8522</v>
      </c>
      <c r="B189" s="18" t="s">
        <v>7267</v>
      </c>
      <c r="C189" s="18" t="s">
        <v>2669</v>
      </c>
      <c r="D189" s="18" t="s">
        <v>7459</v>
      </c>
      <c r="E189" s="21">
        <v>44048</v>
      </c>
      <c r="F189" s="80" t="s">
        <v>522</v>
      </c>
      <c r="G189" s="18" t="s">
        <v>554</v>
      </c>
      <c r="H189" s="24" t="s">
        <v>2631</v>
      </c>
      <c r="I189" s="18" t="s">
        <v>2670</v>
      </c>
      <c r="J189" s="18" t="s">
        <v>2631</v>
      </c>
      <c r="K189" s="124" t="s">
        <v>8241</v>
      </c>
    </row>
    <row r="190" spans="1:11" x14ac:dyDescent="0.25">
      <c r="A190" s="91" t="s">
        <v>8523</v>
      </c>
      <c r="B190" s="18" t="s">
        <v>5792</v>
      </c>
      <c r="C190" s="18" t="s">
        <v>2676</v>
      </c>
      <c r="D190" s="18" t="s">
        <v>7575</v>
      </c>
      <c r="E190" s="21">
        <v>44048</v>
      </c>
      <c r="F190" s="80" t="s">
        <v>522</v>
      </c>
      <c r="G190" s="18" t="s">
        <v>554</v>
      </c>
      <c r="H190" s="24" t="s">
        <v>2631</v>
      </c>
      <c r="I190" s="18" t="s">
        <v>2678</v>
      </c>
      <c r="J190" s="18" t="s">
        <v>2631</v>
      </c>
      <c r="K190" s="124" t="s">
        <v>8241</v>
      </c>
    </row>
    <row r="191" spans="1:11" x14ac:dyDescent="0.25">
      <c r="A191" s="91" t="s">
        <v>8524</v>
      </c>
      <c r="B191" s="18" t="s">
        <v>6875</v>
      </c>
      <c r="C191" s="18" t="s">
        <v>283</v>
      </c>
      <c r="D191" s="18" t="s">
        <v>7456</v>
      </c>
      <c r="E191" s="21">
        <v>44048</v>
      </c>
      <c r="F191" s="80" t="s">
        <v>522</v>
      </c>
      <c r="G191" s="18" t="s">
        <v>554</v>
      </c>
      <c r="H191" s="24" t="s">
        <v>2631</v>
      </c>
      <c r="I191" s="18" t="s">
        <v>2697</v>
      </c>
      <c r="J191" s="18" t="s">
        <v>2631</v>
      </c>
      <c r="K191" s="124" t="s">
        <v>8241</v>
      </c>
    </row>
    <row r="192" spans="1:11" x14ac:dyDescent="0.25">
      <c r="A192" s="91" t="s">
        <v>8525</v>
      </c>
      <c r="B192" s="18" t="s">
        <v>5561</v>
      </c>
      <c r="C192" s="18" t="s">
        <v>2679</v>
      </c>
      <c r="D192" s="18" t="s">
        <v>7457</v>
      </c>
      <c r="E192" s="21">
        <v>44048</v>
      </c>
      <c r="F192" s="80" t="s">
        <v>522</v>
      </c>
      <c r="G192" s="18" t="s">
        <v>554</v>
      </c>
      <c r="H192" s="24" t="s">
        <v>2631</v>
      </c>
      <c r="I192" s="18" t="s">
        <v>545</v>
      </c>
      <c r="J192" s="18" t="s">
        <v>2631</v>
      </c>
      <c r="K192" s="124" t="s">
        <v>8241</v>
      </c>
    </row>
    <row r="193" spans="1:11" x14ac:dyDescent="0.25">
      <c r="A193" s="91" t="s">
        <v>8526</v>
      </c>
      <c r="B193" s="18" t="s">
        <v>1144</v>
      </c>
      <c r="C193" s="18" t="s">
        <v>2861</v>
      </c>
      <c r="D193" s="18" t="s">
        <v>7346</v>
      </c>
      <c r="E193" s="21">
        <v>44048</v>
      </c>
      <c r="F193" s="80" t="s">
        <v>522</v>
      </c>
      <c r="G193" s="18" t="s">
        <v>554</v>
      </c>
      <c r="H193" s="24" t="s">
        <v>2631</v>
      </c>
      <c r="I193" s="18" t="s">
        <v>2695</v>
      </c>
      <c r="J193" s="18" t="s">
        <v>2631</v>
      </c>
      <c r="K193" s="124" t="s">
        <v>8241</v>
      </c>
    </row>
    <row r="194" spans="1:11" x14ac:dyDescent="0.25">
      <c r="A194" s="91" t="s">
        <v>8527</v>
      </c>
      <c r="B194" s="18" t="s">
        <v>569</v>
      </c>
      <c r="C194" s="18" t="s">
        <v>2848</v>
      </c>
      <c r="D194" s="18" t="s">
        <v>7343</v>
      </c>
      <c r="E194" s="21">
        <v>44048</v>
      </c>
      <c r="F194" s="80" t="s">
        <v>522</v>
      </c>
      <c r="G194" s="18" t="s">
        <v>554</v>
      </c>
      <c r="H194" s="24" t="s">
        <v>2631</v>
      </c>
      <c r="I194" s="18" t="s">
        <v>2635</v>
      </c>
      <c r="J194" s="18" t="s">
        <v>2631</v>
      </c>
      <c r="K194" s="124" t="s">
        <v>8241</v>
      </c>
    </row>
    <row r="195" spans="1:11" x14ac:dyDescent="0.25">
      <c r="A195" s="91" t="s">
        <v>8528</v>
      </c>
      <c r="B195" s="18" t="s">
        <v>568</v>
      </c>
      <c r="C195" s="18" t="s">
        <v>2800</v>
      </c>
      <c r="D195" s="18" t="s">
        <v>7366</v>
      </c>
      <c r="E195" s="21">
        <v>44048</v>
      </c>
      <c r="F195" s="80" t="s">
        <v>522</v>
      </c>
      <c r="G195" s="18" t="s">
        <v>554</v>
      </c>
      <c r="H195" s="24" t="s">
        <v>2631</v>
      </c>
      <c r="I195" s="18" t="s">
        <v>2635</v>
      </c>
      <c r="J195" s="18" t="s">
        <v>2631</v>
      </c>
      <c r="K195" s="124" t="s">
        <v>8241</v>
      </c>
    </row>
    <row r="196" spans="1:11" x14ac:dyDescent="0.25">
      <c r="A196" s="91" t="s">
        <v>8529</v>
      </c>
      <c r="B196" s="18" t="s">
        <v>206</v>
      </c>
      <c r="C196" s="18" t="s">
        <v>2791</v>
      </c>
      <c r="D196" s="18" t="s">
        <v>2792</v>
      </c>
      <c r="E196" s="21">
        <v>44048</v>
      </c>
      <c r="F196" s="80" t="s">
        <v>522</v>
      </c>
      <c r="G196" s="18" t="s">
        <v>554</v>
      </c>
      <c r="H196" s="24" t="s">
        <v>2631</v>
      </c>
      <c r="I196" s="18" t="s">
        <v>2793</v>
      </c>
      <c r="J196" s="18" t="s">
        <v>2631</v>
      </c>
      <c r="K196" s="124" t="s">
        <v>8241</v>
      </c>
    </row>
    <row r="197" spans="1:11" x14ac:dyDescent="0.25">
      <c r="A197" s="91" t="s">
        <v>8530</v>
      </c>
      <c r="B197" s="18" t="s">
        <v>214</v>
      </c>
      <c r="C197" s="18" t="s">
        <v>2808</v>
      </c>
      <c r="D197" s="18" t="s">
        <v>2809</v>
      </c>
      <c r="E197" s="21">
        <v>44048</v>
      </c>
      <c r="F197" s="80" t="s">
        <v>522</v>
      </c>
      <c r="G197" s="18" t="s">
        <v>554</v>
      </c>
      <c r="H197" s="24" t="s">
        <v>2631</v>
      </c>
      <c r="I197" s="18" t="s">
        <v>2804</v>
      </c>
      <c r="J197" s="18" t="s">
        <v>2631</v>
      </c>
      <c r="K197" s="124" t="s">
        <v>8241</v>
      </c>
    </row>
    <row r="198" spans="1:11" x14ac:dyDescent="0.25">
      <c r="A198" s="91" t="s">
        <v>8531</v>
      </c>
      <c r="B198" s="18" t="s">
        <v>156</v>
      </c>
      <c r="C198" s="18" t="s">
        <v>2629</v>
      </c>
      <c r="D198" s="18" t="s">
        <v>2761</v>
      </c>
      <c r="E198" s="21">
        <v>44048</v>
      </c>
      <c r="F198" s="80" t="s">
        <v>522</v>
      </c>
      <c r="G198" s="18" t="s">
        <v>554</v>
      </c>
      <c r="H198" s="24" t="s">
        <v>2631</v>
      </c>
      <c r="I198" s="18" t="s">
        <v>2632</v>
      </c>
      <c r="J198" s="18" t="s">
        <v>2631</v>
      </c>
      <c r="K198" s="124" t="s">
        <v>8241</v>
      </c>
    </row>
    <row r="199" spans="1:11" x14ac:dyDescent="0.25">
      <c r="A199" s="91" t="s">
        <v>8532</v>
      </c>
      <c r="B199" s="18" t="s">
        <v>209</v>
      </c>
      <c r="C199" s="18" t="s">
        <v>2796</v>
      </c>
      <c r="D199" s="18" t="s">
        <v>2797</v>
      </c>
      <c r="E199" s="21">
        <v>44048</v>
      </c>
      <c r="F199" s="80" t="s">
        <v>522</v>
      </c>
      <c r="G199" s="18" t="s">
        <v>554</v>
      </c>
      <c r="H199" s="24" t="s">
        <v>2631</v>
      </c>
      <c r="I199" s="18" t="s">
        <v>2793</v>
      </c>
      <c r="J199" s="18" t="s">
        <v>2631</v>
      </c>
      <c r="K199" s="124" t="s">
        <v>8241</v>
      </c>
    </row>
    <row r="200" spans="1:11" x14ac:dyDescent="0.25">
      <c r="A200" s="91" t="s">
        <v>8533</v>
      </c>
      <c r="B200" s="18" t="s">
        <v>153</v>
      </c>
      <c r="C200" s="18" t="s">
        <v>2629</v>
      </c>
      <c r="D200" s="18" t="s">
        <v>2759</v>
      </c>
      <c r="E200" s="21">
        <v>44048</v>
      </c>
      <c r="F200" s="80" t="s">
        <v>522</v>
      </c>
      <c r="G200" s="18" t="s">
        <v>554</v>
      </c>
      <c r="H200" s="24" t="s">
        <v>2631</v>
      </c>
      <c r="I200" s="18" t="s">
        <v>2632</v>
      </c>
      <c r="J200" s="18" t="s">
        <v>2631</v>
      </c>
      <c r="K200" s="124" t="s">
        <v>8241</v>
      </c>
    </row>
    <row r="201" spans="1:11" x14ac:dyDescent="0.25">
      <c r="A201" s="91" t="s">
        <v>8535</v>
      </c>
      <c r="B201" s="18" t="s">
        <v>946</v>
      </c>
      <c r="C201" s="18" t="s">
        <v>2741</v>
      </c>
      <c r="D201" s="18" t="s">
        <v>7371</v>
      </c>
      <c r="E201" s="21">
        <v>44048</v>
      </c>
      <c r="F201" s="80" t="s">
        <v>522</v>
      </c>
      <c r="G201" s="18" t="s">
        <v>554</v>
      </c>
      <c r="H201" s="24" t="s">
        <v>2631</v>
      </c>
      <c r="I201" s="18" t="s">
        <v>2666</v>
      </c>
      <c r="J201" s="18" t="s">
        <v>2631</v>
      </c>
      <c r="K201" s="124" t="s">
        <v>8241</v>
      </c>
    </row>
    <row r="202" spans="1:11" x14ac:dyDescent="0.25">
      <c r="A202" s="91" t="s">
        <v>8536</v>
      </c>
      <c r="B202" s="18" t="s">
        <v>1150</v>
      </c>
      <c r="C202" s="18" t="s">
        <v>2882</v>
      </c>
      <c r="D202" s="18" t="s">
        <v>7372</v>
      </c>
      <c r="E202" s="21">
        <v>44048</v>
      </c>
      <c r="F202" s="80" t="s">
        <v>522</v>
      </c>
      <c r="G202" s="18" t="s">
        <v>554</v>
      </c>
      <c r="H202" s="24" t="s">
        <v>2631</v>
      </c>
      <c r="I202" s="18" t="s">
        <v>2695</v>
      </c>
      <c r="J202" s="18" t="s">
        <v>2631</v>
      </c>
      <c r="K202" s="124" t="s">
        <v>8241</v>
      </c>
    </row>
    <row r="203" spans="1:11" x14ac:dyDescent="0.25">
      <c r="A203" s="91" t="s">
        <v>8537</v>
      </c>
      <c r="B203" s="18" t="s">
        <v>933</v>
      </c>
      <c r="C203" s="18" t="s">
        <v>2885</v>
      </c>
      <c r="D203" s="18" t="s">
        <v>7368</v>
      </c>
      <c r="E203" s="21">
        <v>44048</v>
      </c>
      <c r="F203" s="80" t="s">
        <v>522</v>
      </c>
      <c r="G203" s="18" t="s">
        <v>554</v>
      </c>
      <c r="H203" s="24" t="s">
        <v>2631</v>
      </c>
      <c r="I203" s="18" t="s">
        <v>2666</v>
      </c>
      <c r="J203" s="18" t="s">
        <v>2631</v>
      </c>
      <c r="K203" s="124" t="s">
        <v>8241</v>
      </c>
    </row>
    <row r="204" spans="1:11" x14ac:dyDescent="0.25">
      <c r="A204" s="91" t="s">
        <v>8538</v>
      </c>
      <c r="B204" s="18" t="s">
        <v>576</v>
      </c>
      <c r="C204" s="18" t="s">
        <v>2633</v>
      </c>
      <c r="D204" s="18" t="s">
        <v>7367</v>
      </c>
      <c r="E204" s="21">
        <v>44048</v>
      </c>
      <c r="F204" s="80" t="s">
        <v>522</v>
      </c>
      <c r="G204" s="18" t="s">
        <v>554</v>
      </c>
      <c r="H204" s="24" t="s">
        <v>2631</v>
      </c>
      <c r="I204" s="18" t="s">
        <v>2635</v>
      </c>
      <c r="J204" s="18" t="s">
        <v>2631</v>
      </c>
      <c r="K204" s="124" t="s">
        <v>8241</v>
      </c>
    </row>
    <row r="205" spans="1:11" x14ac:dyDescent="0.25">
      <c r="A205" s="91" t="s">
        <v>8539</v>
      </c>
      <c r="B205" s="18" t="s">
        <v>938</v>
      </c>
      <c r="C205" s="18" t="s">
        <v>2723</v>
      </c>
      <c r="D205" s="18" t="s">
        <v>7378</v>
      </c>
      <c r="E205" s="21">
        <v>44048</v>
      </c>
      <c r="F205" s="80" t="s">
        <v>522</v>
      </c>
      <c r="G205" s="18" t="s">
        <v>554</v>
      </c>
      <c r="H205" s="24" t="s">
        <v>2631</v>
      </c>
      <c r="I205" s="18" t="s">
        <v>2666</v>
      </c>
      <c r="J205" s="18" t="s">
        <v>2631</v>
      </c>
      <c r="K205" s="124" t="s">
        <v>8241</v>
      </c>
    </row>
    <row r="206" spans="1:11" x14ac:dyDescent="0.25">
      <c r="A206" s="91" t="s">
        <v>8540</v>
      </c>
      <c r="B206" s="18" t="s">
        <v>1388</v>
      </c>
      <c r="C206" s="18" t="s">
        <v>2715</v>
      </c>
      <c r="D206" s="18" t="s">
        <v>7377</v>
      </c>
      <c r="E206" s="21">
        <v>44048</v>
      </c>
      <c r="F206" s="80" t="s">
        <v>522</v>
      </c>
      <c r="G206" s="18" t="s">
        <v>554</v>
      </c>
      <c r="H206" s="24" t="s">
        <v>2631</v>
      </c>
      <c r="I206" s="18" t="s">
        <v>2641</v>
      </c>
      <c r="J206" s="18" t="s">
        <v>2631</v>
      </c>
      <c r="K206" s="124" t="s">
        <v>8241</v>
      </c>
    </row>
    <row r="207" spans="1:11" x14ac:dyDescent="0.25">
      <c r="A207" s="91" t="s">
        <v>8541</v>
      </c>
      <c r="B207" s="18" t="s">
        <v>1679</v>
      </c>
      <c r="C207" s="18" t="s">
        <v>2659</v>
      </c>
      <c r="D207" s="18" t="s">
        <v>7373</v>
      </c>
      <c r="E207" s="21">
        <v>44048</v>
      </c>
      <c r="F207" s="80" t="s">
        <v>522</v>
      </c>
      <c r="G207" s="18" t="s">
        <v>554</v>
      </c>
      <c r="H207" s="24" t="s">
        <v>2631</v>
      </c>
      <c r="I207" s="18" t="s">
        <v>2661</v>
      </c>
      <c r="J207" s="18" t="s">
        <v>2631</v>
      </c>
      <c r="K207" s="124" t="s">
        <v>8241</v>
      </c>
    </row>
    <row r="208" spans="1:11" x14ac:dyDescent="0.25">
      <c r="A208" s="91" t="s">
        <v>8542</v>
      </c>
      <c r="B208" s="18" t="s">
        <v>942</v>
      </c>
      <c r="C208" s="18" t="s">
        <v>2754</v>
      </c>
      <c r="D208" s="18" t="s">
        <v>7374</v>
      </c>
      <c r="E208" s="21">
        <v>44048</v>
      </c>
      <c r="F208" s="80" t="s">
        <v>522</v>
      </c>
      <c r="G208" s="18" t="s">
        <v>554</v>
      </c>
      <c r="H208" s="24" t="s">
        <v>2631</v>
      </c>
      <c r="I208" s="18" t="s">
        <v>2666</v>
      </c>
      <c r="J208" s="18" t="s">
        <v>2631</v>
      </c>
      <c r="K208" s="124" t="s">
        <v>8241</v>
      </c>
    </row>
    <row r="209" spans="1:31" x14ac:dyDescent="0.25">
      <c r="A209" s="91" t="s">
        <v>8543</v>
      </c>
      <c r="B209" s="18" t="s">
        <v>5029</v>
      </c>
      <c r="C209" s="18" t="s">
        <v>7362</v>
      </c>
      <c r="D209" s="18" t="s">
        <v>7363</v>
      </c>
      <c r="E209" s="21">
        <v>44048</v>
      </c>
      <c r="F209" s="80" t="s">
        <v>522</v>
      </c>
      <c r="G209" s="18" t="s">
        <v>554</v>
      </c>
      <c r="H209" s="24" t="s">
        <v>2631</v>
      </c>
      <c r="I209" s="18" t="s">
        <v>7336</v>
      </c>
      <c r="J209" s="18" t="s">
        <v>2631</v>
      </c>
      <c r="K209" s="124" t="s">
        <v>8241</v>
      </c>
      <c r="AE209" s="17"/>
    </row>
    <row r="210" spans="1:31" x14ac:dyDescent="0.25">
      <c r="A210" s="91" t="s">
        <v>8544</v>
      </c>
      <c r="B210" s="18" t="s">
        <v>5028</v>
      </c>
      <c r="C210" s="18" t="s">
        <v>7351</v>
      </c>
      <c r="D210" s="18" t="s">
        <v>7352</v>
      </c>
      <c r="E210" s="21">
        <v>44048</v>
      </c>
      <c r="F210" s="80" t="s">
        <v>522</v>
      </c>
      <c r="G210" s="18" t="s">
        <v>554</v>
      </c>
      <c r="H210" s="24" t="s">
        <v>2631</v>
      </c>
      <c r="I210" s="18" t="s">
        <v>7336</v>
      </c>
      <c r="J210" s="18" t="s">
        <v>2631</v>
      </c>
      <c r="K210" s="124" t="s">
        <v>8241</v>
      </c>
      <c r="AE210" s="17"/>
    </row>
    <row r="211" spans="1:31" x14ac:dyDescent="0.25">
      <c r="A211" s="91" t="s">
        <v>8545</v>
      </c>
      <c r="B211" s="18" t="s">
        <v>5559</v>
      </c>
      <c r="C211" s="18" t="s">
        <v>2679</v>
      </c>
      <c r="D211" s="18" t="s">
        <v>7453</v>
      </c>
      <c r="E211" s="21">
        <v>44048</v>
      </c>
      <c r="F211" s="80" t="s">
        <v>522</v>
      </c>
      <c r="G211" s="18" t="s">
        <v>554</v>
      </c>
      <c r="H211" s="24" t="s">
        <v>2631</v>
      </c>
      <c r="I211" s="18" t="s">
        <v>545</v>
      </c>
      <c r="J211" s="18" t="s">
        <v>2631</v>
      </c>
      <c r="K211" s="124" t="s">
        <v>8241</v>
      </c>
    </row>
    <row r="212" spans="1:31" x14ac:dyDescent="0.25">
      <c r="A212" s="91" t="s">
        <v>8546</v>
      </c>
      <c r="B212" s="18" t="s">
        <v>5558</v>
      </c>
      <c r="C212" s="18" t="s">
        <v>2679</v>
      </c>
      <c r="D212" s="18" t="s">
        <v>7498</v>
      </c>
      <c r="E212" s="21">
        <v>44048</v>
      </c>
      <c r="F212" s="80" t="s">
        <v>522</v>
      </c>
      <c r="G212" s="18" t="s">
        <v>554</v>
      </c>
      <c r="H212" s="24" t="s">
        <v>2631</v>
      </c>
      <c r="I212" s="18" t="s">
        <v>545</v>
      </c>
      <c r="J212" s="18" t="s">
        <v>2631</v>
      </c>
      <c r="K212" s="124" t="s">
        <v>8241</v>
      </c>
      <c r="AE212" s="17"/>
    </row>
    <row r="213" spans="1:31" x14ac:dyDescent="0.25">
      <c r="A213" s="91" t="s">
        <v>8547</v>
      </c>
      <c r="B213" s="18" t="s">
        <v>6942</v>
      </c>
      <c r="C213" s="18" t="s">
        <v>283</v>
      </c>
      <c r="D213" s="18" t="s">
        <v>7460</v>
      </c>
      <c r="E213" s="21">
        <v>44048</v>
      </c>
      <c r="F213" s="80" t="s">
        <v>522</v>
      </c>
      <c r="G213" s="18" t="s">
        <v>554</v>
      </c>
      <c r="H213" s="24" t="s">
        <v>2631</v>
      </c>
      <c r="I213" s="18" t="s">
        <v>2697</v>
      </c>
      <c r="J213" s="18" t="s">
        <v>2631</v>
      </c>
      <c r="K213" s="124" t="s">
        <v>8241</v>
      </c>
      <c r="AE213" s="17"/>
    </row>
    <row r="214" spans="1:31" x14ac:dyDescent="0.25">
      <c r="A214" s="91" t="s">
        <v>8548</v>
      </c>
      <c r="B214" s="18" t="s">
        <v>6182</v>
      </c>
      <c r="C214" s="18" t="s">
        <v>62</v>
      </c>
      <c r="D214" s="18" t="s">
        <v>7500</v>
      </c>
      <c r="E214" s="21">
        <v>44048</v>
      </c>
      <c r="F214" s="80" t="s">
        <v>522</v>
      </c>
      <c r="G214" s="18" t="s">
        <v>554</v>
      </c>
      <c r="H214" s="24" t="s">
        <v>2631</v>
      </c>
      <c r="I214" s="18" t="s">
        <v>2683</v>
      </c>
      <c r="J214" s="18" t="s">
        <v>2631</v>
      </c>
      <c r="K214" s="124" t="s">
        <v>8241</v>
      </c>
    </row>
    <row r="215" spans="1:31" x14ac:dyDescent="0.25">
      <c r="A215" s="91" t="s">
        <v>8549</v>
      </c>
      <c r="B215" s="18" t="s">
        <v>5560</v>
      </c>
      <c r="C215" s="18" t="s">
        <v>2679</v>
      </c>
      <c r="D215" s="18" t="s">
        <v>7458</v>
      </c>
      <c r="E215" s="21">
        <v>44048</v>
      </c>
      <c r="F215" s="80" t="s">
        <v>522</v>
      </c>
      <c r="G215" s="18" t="s">
        <v>554</v>
      </c>
      <c r="H215" s="24" t="s">
        <v>2631</v>
      </c>
      <c r="I215" s="18" t="s">
        <v>545</v>
      </c>
      <c r="J215" s="18" t="s">
        <v>2631</v>
      </c>
      <c r="K215" s="124" t="s">
        <v>8241</v>
      </c>
      <c r="AE215" s="17"/>
    </row>
    <row r="216" spans="1:31" x14ac:dyDescent="0.25">
      <c r="A216" s="91" t="s">
        <v>8550</v>
      </c>
      <c r="B216" s="18" t="s">
        <v>7311</v>
      </c>
      <c r="C216" s="18" t="s">
        <v>2669</v>
      </c>
      <c r="D216" s="18" t="s">
        <v>7461</v>
      </c>
      <c r="E216" s="21">
        <v>44048</v>
      </c>
      <c r="F216" s="80" t="s">
        <v>522</v>
      </c>
      <c r="G216" s="18" t="s">
        <v>554</v>
      </c>
      <c r="H216" s="24" t="s">
        <v>2631</v>
      </c>
      <c r="I216" s="18" t="s">
        <v>2670</v>
      </c>
      <c r="J216" s="18" t="s">
        <v>2631</v>
      </c>
      <c r="K216" s="124" t="s">
        <v>8241</v>
      </c>
      <c r="AE216" s="17"/>
    </row>
    <row r="217" spans="1:31" x14ac:dyDescent="0.25">
      <c r="A217" s="91" t="s">
        <v>8551</v>
      </c>
      <c r="B217" s="18" t="s">
        <v>5026</v>
      </c>
      <c r="C217" s="18" t="s">
        <v>7334</v>
      </c>
      <c r="D217" s="18" t="s">
        <v>7335</v>
      </c>
      <c r="E217" s="21">
        <v>44048</v>
      </c>
      <c r="F217" s="80" t="s">
        <v>522</v>
      </c>
      <c r="G217" s="18" t="s">
        <v>554</v>
      </c>
      <c r="H217" s="24" t="s">
        <v>2631</v>
      </c>
      <c r="I217" s="18" t="s">
        <v>7336</v>
      </c>
      <c r="J217" s="18" t="s">
        <v>2631</v>
      </c>
      <c r="K217" s="124" t="s">
        <v>8241</v>
      </c>
    </row>
    <row r="218" spans="1:31" x14ac:dyDescent="0.25">
      <c r="A218" s="91" t="s">
        <v>8552</v>
      </c>
      <c r="B218" s="18" t="s">
        <v>5025</v>
      </c>
      <c r="C218" s="18" t="s">
        <v>7349</v>
      </c>
      <c r="D218" s="18" t="s">
        <v>7350</v>
      </c>
      <c r="E218" s="21">
        <v>44048</v>
      </c>
      <c r="F218" s="80" t="s">
        <v>522</v>
      </c>
      <c r="G218" s="18" t="s">
        <v>554</v>
      </c>
      <c r="H218" s="24" t="s">
        <v>2631</v>
      </c>
      <c r="I218" s="18" t="s">
        <v>7336</v>
      </c>
      <c r="J218" s="18" t="s">
        <v>2631</v>
      </c>
      <c r="K218" s="124" t="s">
        <v>8241</v>
      </c>
      <c r="AE218" s="17"/>
    </row>
    <row r="219" spans="1:31" x14ac:dyDescent="0.25">
      <c r="A219" s="91" t="s">
        <v>8553</v>
      </c>
      <c r="B219" s="18" t="s">
        <v>5032</v>
      </c>
      <c r="C219" s="18" t="s">
        <v>2812</v>
      </c>
      <c r="D219" s="18" t="s">
        <v>7327</v>
      </c>
      <c r="E219" s="21">
        <v>44048</v>
      </c>
      <c r="F219" s="80" t="s">
        <v>522</v>
      </c>
      <c r="G219" s="18" t="s">
        <v>554</v>
      </c>
      <c r="H219" s="24" t="s">
        <v>2631</v>
      </c>
      <c r="I219" s="18" t="s">
        <v>7328</v>
      </c>
      <c r="J219" s="18" t="s">
        <v>2711</v>
      </c>
      <c r="K219" s="124" t="s">
        <v>8241</v>
      </c>
      <c r="AE219" s="17"/>
    </row>
    <row r="220" spans="1:31" x14ac:dyDescent="0.25">
      <c r="A220" s="91" t="s">
        <v>8554</v>
      </c>
      <c r="B220" s="18" t="s">
        <v>5030</v>
      </c>
      <c r="C220" s="18" t="s">
        <v>7347</v>
      </c>
      <c r="D220" s="18" t="s">
        <v>7348</v>
      </c>
      <c r="E220" s="21">
        <v>44048</v>
      </c>
      <c r="F220" s="80" t="s">
        <v>522</v>
      </c>
      <c r="G220" s="18" t="s">
        <v>554</v>
      </c>
      <c r="H220" s="24" t="s">
        <v>2631</v>
      </c>
      <c r="I220" s="18" t="s">
        <v>7336</v>
      </c>
      <c r="J220" s="18" t="s">
        <v>2631</v>
      </c>
      <c r="K220" s="124" t="s">
        <v>8241</v>
      </c>
    </row>
    <row r="221" spans="1:31" x14ac:dyDescent="0.25">
      <c r="A221" s="91" t="s">
        <v>8555</v>
      </c>
      <c r="B221" s="18" t="s">
        <v>257</v>
      </c>
      <c r="C221" s="18" t="s">
        <v>2865</v>
      </c>
      <c r="D221" s="18" t="s">
        <v>2866</v>
      </c>
      <c r="E221" s="21">
        <v>44048</v>
      </c>
      <c r="F221" s="80" t="s">
        <v>522</v>
      </c>
      <c r="G221" s="18" t="s">
        <v>554</v>
      </c>
      <c r="H221" s="24" t="s">
        <v>2631</v>
      </c>
      <c r="I221" s="18" t="s">
        <v>2829</v>
      </c>
      <c r="J221" s="18" t="s">
        <v>2631</v>
      </c>
      <c r="K221" s="124" t="s">
        <v>8241</v>
      </c>
    </row>
    <row r="222" spans="1:31" x14ac:dyDescent="0.25">
      <c r="A222" s="91" t="s">
        <v>8556</v>
      </c>
      <c r="B222" s="18" t="s">
        <v>6197</v>
      </c>
      <c r="C222" s="18" t="s">
        <v>62</v>
      </c>
      <c r="D222" s="18" t="s">
        <v>7501</v>
      </c>
      <c r="E222" s="21">
        <v>44048</v>
      </c>
      <c r="F222" s="80" t="s">
        <v>522</v>
      </c>
      <c r="G222" s="18" t="s">
        <v>554</v>
      </c>
      <c r="H222" s="24" t="s">
        <v>2631</v>
      </c>
      <c r="I222" s="18" t="s">
        <v>2683</v>
      </c>
      <c r="J222" s="18" t="s">
        <v>2631</v>
      </c>
      <c r="K222" s="124" t="s">
        <v>8241</v>
      </c>
    </row>
    <row r="223" spans="1:31" x14ac:dyDescent="0.25">
      <c r="A223" s="91" t="s">
        <v>8557</v>
      </c>
      <c r="B223" s="18" t="s">
        <v>903</v>
      </c>
      <c r="C223" s="18" t="s">
        <v>2679</v>
      </c>
      <c r="D223" s="18" t="s">
        <v>7385</v>
      </c>
      <c r="E223" s="21">
        <v>44048</v>
      </c>
      <c r="F223" s="80" t="s">
        <v>522</v>
      </c>
      <c r="G223" s="18" t="s">
        <v>554</v>
      </c>
      <c r="H223" s="24" t="s">
        <v>2631</v>
      </c>
      <c r="I223" s="18" t="s">
        <v>545</v>
      </c>
      <c r="J223" s="18" t="s">
        <v>2631</v>
      </c>
      <c r="K223" s="124" t="s">
        <v>8241</v>
      </c>
    </row>
    <row r="224" spans="1:31" ht="15" customHeight="1" x14ac:dyDescent="0.25">
      <c r="A224" s="91" t="s">
        <v>8558</v>
      </c>
      <c r="B224" s="18" t="s">
        <v>250</v>
      </c>
      <c r="C224" s="18" t="s">
        <v>2856</v>
      </c>
      <c r="D224" s="18" t="s">
        <v>2857</v>
      </c>
      <c r="E224" s="21">
        <v>44048</v>
      </c>
      <c r="F224" s="80" t="s">
        <v>522</v>
      </c>
      <c r="G224" s="18" t="s">
        <v>554</v>
      </c>
      <c r="H224" s="24" t="s">
        <v>2631</v>
      </c>
      <c r="I224" s="18" t="s">
        <v>2793</v>
      </c>
      <c r="J224" s="18" t="s">
        <v>2631</v>
      </c>
      <c r="K224" s="124" t="s">
        <v>8241</v>
      </c>
    </row>
    <row r="225" spans="1:32" x14ac:dyDescent="0.25">
      <c r="A225" s="91" t="s">
        <v>8559</v>
      </c>
      <c r="B225" s="18" t="s">
        <v>162</v>
      </c>
      <c r="C225" s="18" t="s">
        <v>2667</v>
      </c>
      <c r="D225" s="18" t="s">
        <v>2765</v>
      </c>
      <c r="E225" s="21">
        <v>44048</v>
      </c>
      <c r="F225" s="80" t="s">
        <v>522</v>
      </c>
      <c r="G225" s="18" t="s">
        <v>554</v>
      </c>
      <c r="H225" s="24" t="s">
        <v>2631</v>
      </c>
      <c r="I225" s="18" t="s">
        <v>2661</v>
      </c>
      <c r="J225" s="18" t="s">
        <v>2631</v>
      </c>
      <c r="K225" s="124" t="s">
        <v>8241</v>
      </c>
    </row>
    <row r="226" spans="1:32" x14ac:dyDescent="0.25">
      <c r="A226" s="91" t="s">
        <v>8560</v>
      </c>
      <c r="B226" s="18" t="s">
        <v>5024</v>
      </c>
      <c r="C226" s="18" t="s">
        <v>2832</v>
      </c>
      <c r="D226" s="18" t="s">
        <v>7576</v>
      </c>
      <c r="E226" s="21">
        <v>44048</v>
      </c>
      <c r="F226" s="80" t="s">
        <v>522</v>
      </c>
      <c r="G226" s="18" t="s">
        <v>554</v>
      </c>
      <c r="H226" s="24" t="s">
        <v>2631</v>
      </c>
      <c r="I226" s="18" t="s">
        <v>7330</v>
      </c>
      <c r="J226" s="18" t="s">
        <v>2711</v>
      </c>
      <c r="K226" s="124" t="s">
        <v>8241</v>
      </c>
    </row>
    <row r="227" spans="1:32" x14ac:dyDescent="0.25">
      <c r="A227" s="91" t="s">
        <v>8561</v>
      </c>
      <c r="B227" s="18" t="s">
        <v>219</v>
      </c>
      <c r="C227" s="18" t="s">
        <v>2816</v>
      </c>
      <c r="D227" s="18" t="s">
        <v>2817</v>
      </c>
      <c r="E227" s="21">
        <v>44048</v>
      </c>
      <c r="F227" s="80" t="s">
        <v>522</v>
      </c>
      <c r="G227" s="18" t="s">
        <v>554</v>
      </c>
      <c r="H227" s="24" t="s">
        <v>2631</v>
      </c>
      <c r="I227" s="18" t="s">
        <v>2793</v>
      </c>
      <c r="J227" s="18" t="s">
        <v>2631</v>
      </c>
      <c r="K227" s="124" t="s">
        <v>8241</v>
      </c>
      <c r="L227" s="17"/>
      <c r="M227" s="17"/>
      <c r="N227" s="17"/>
      <c r="O227" s="17"/>
      <c r="P227" s="17"/>
      <c r="Q227" s="17"/>
      <c r="R227" s="17"/>
      <c r="S227" s="17" t="s">
        <v>2906</v>
      </c>
      <c r="T227" s="17"/>
      <c r="U227" s="17"/>
      <c r="V227" s="17"/>
      <c r="W227" s="17"/>
      <c r="X227" s="17"/>
      <c r="Y227" s="17"/>
      <c r="Z227" s="17"/>
      <c r="AA227" s="17"/>
      <c r="AB227" s="17"/>
      <c r="AC227" s="17"/>
      <c r="AD227" s="17"/>
    </row>
    <row r="228" spans="1:32" ht="15.75" thickBot="1" x14ac:dyDescent="0.3">
      <c r="A228" s="91" t="s">
        <v>8562</v>
      </c>
      <c r="B228" s="18" t="s">
        <v>215</v>
      </c>
      <c r="C228" s="18" t="s">
        <v>2810</v>
      </c>
      <c r="D228" s="18" t="s">
        <v>2811</v>
      </c>
      <c r="E228" s="21">
        <v>44048</v>
      </c>
      <c r="F228" s="80" t="s">
        <v>522</v>
      </c>
      <c r="G228" s="18" t="s">
        <v>554</v>
      </c>
      <c r="H228" s="24" t="s">
        <v>2631</v>
      </c>
      <c r="I228" s="18" t="s">
        <v>2793</v>
      </c>
      <c r="J228" s="18" t="s">
        <v>2631</v>
      </c>
      <c r="K228" s="124" t="s">
        <v>8241</v>
      </c>
      <c r="L228" s="17">
        <v>3</v>
      </c>
      <c r="M228" s="17">
        <v>2</v>
      </c>
      <c r="N228" s="36">
        <v>2</v>
      </c>
      <c r="O228" s="17">
        <v>1</v>
      </c>
      <c r="P228" s="17">
        <v>1</v>
      </c>
      <c r="Q228" s="17"/>
      <c r="R228" s="17"/>
      <c r="S228" s="17">
        <v>1</v>
      </c>
      <c r="T228" s="36">
        <v>1</v>
      </c>
      <c r="U228" s="17">
        <v>2</v>
      </c>
      <c r="V228" s="36">
        <v>2</v>
      </c>
      <c r="W228" s="17">
        <v>3</v>
      </c>
      <c r="X228" s="36">
        <v>3</v>
      </c>
      <c r="Y228" s="17">
        <v>4</v>
      </c>
      <c r="Z228" s="36">
        <v>4</v>
      </c>
      <c r="AA228" s="17">
        <v>5</v>
      </c>
      <c r="AB228" s="36">
        <v>5</v>
      </c>
      <c r="AC228" s="17">
        <v>6</v>
      </c>
      <c r="AD228" s="36">
        <v>6</v>
      </c>
    </row>
    <row r="229" spans="1:32" x14ac:dyDescent="0.25">
      <c r="K229" s="17" t="s">
        <v>55</v>
      </c>
      <c r="L229" s="37"/>
      <c r="M229" s="38" t="s">
        <v>2907</v>
      </c>
      <c r="N229" s="37" t="s">
        <v>2893</v>
      </c>
      <c r="O229" s="38" t="s">
        <v>2876</v>
      </c>
      <c r="P229" s="37" t="s">
        <v>2786</v>
      </c>
      <c r="Q229" s="39" t="s">
        <v>2743</v>
      </c>
      <c r="R229" s="17"/>
      <c r="S229" s="17"/>
      <c r="T229" s="37" t="s">
        <v>2855</v>
      </c>
      <c r="U229" s="38" t="s">
        <v>2767</v>
      </c>
      <c r="V229" s="37" t="s">
        <v>2781</v>
      </c>
      <c r="W229" s="39" t="s">
        <v>2780</v>
      </c>
      <c r="X229" s="40" t="s">
        <v>2853</v>
      </c>
      <c r="Y229" s="39" t="s">
        <v>2688</v>
      </c>
      <c r="Z229" s="40" t="s">
        <v>2907</v>
      </c>
      <c r="AA229" s="39" t="s">
        <v>2755</v>
      </c>
      <c r="AB229" s="40" t="s">
        <v>2907</v>
      </c>
      <c r="AC229" s="39" t="s">
        <v>2901</v>
      </c>
      <c r="AD229" s="40" t="s">
        <v>2907</v>
      </c>
      <c r="AE229" s="39" t="s">
        <v>2757</v>
      </c>
      <c r="AF229" s="91" t="s">
        <v>87</v>
      </c>
    </row>
    <row r="230" spans="1:32" ht="15.75" thickBot="1" x14ac:dyDescent="0.3">
      <c r="K230" s="17" t="s">
        <v>55</v>
      </c>
      <c r="L230" s="41" t="s">
        <v>2907</v>
      </c>
      <c r="M230" s="42" t="s">
        <v>2903</v>
      </c>
      <c r="N230" s="41" t="s">
        <v>2864</v>
      </c>
      <c r="O230" s="42" t="s">
        <v>7389</v>
      </c>
      <c r="P230" s="41" t="s">
        <v>2886</v>
      </c>
      <c r="Q230" s="43" t="s">
        <v>2888</v>
      </c>
      <c r="R230" s="17"/>
      <c r="S230" s="17"/>
      <c r="T230" s="41" t="s">
        <v>2889</v>
      </c>
      <c r="U230" s="42" t="s">
        <v>2842</v>
      </c>
      <c r="V230" s="41" t="s">
        <v>2858</v>
      </c>
      <c r="W230" s="43" t="s">
        <v>2707</v>
      </c>
      <c r="X230" s="44" t="s">
        <v>2742</v>
      </c>
      <c r="Y230" s="43" t="s">
        <v>2724</v>
      </c>
      <c r="Z230" s="44" t="s">
        <v>2787</v>
      </c>
      <c r="AA230" s="43" t="s">
        <v>2907</v>
      </c>
      <c r="AB230" s="44" t="s">
        <v>2665</v>
      </c>
      <c r="AC230" s="43" t="s">
        <v>2907</v>
      </c>
      <c r="AD230" s="44" t="s">
        <v>2643</v>
      </c>
      <c r="AE230" s="43" t="s">
        <v>2907</v>
      </c>
      <c r="AF230" s="91" t="s">
        <v>87</v>
      </c>
    </row>
    <row r="231" spans="1:32" ht="15.75" thickBot="1" x14ac:dyDescent="0.3">
      <c r="K231" s="17"/>
      <c r="L231" s="17" t="s">
        <v>7408</v>
      </c>
      <c r="M231" s="17" t="s">
        <v>7408</v>
      </c>
      <c r="N231" s="17" t="s">
        <v>7408</v>
      </c>
      <c r="O231" s="17" t="s">
        <v>7408</v>
      </c>
      <c r="P231" s="17" t="s">
        <v>7408</v>
      </c>
      <c r="Q231" s="17" t="s">
        <v>7408</v>
      </c>
      <c r="R231" s="17"/>
      <c r="S231" s="17"/>
      <c r="T231" s="17" t="s">
        <v>7408</v>
      </c>
      <c r="U231" s="17" t="s">
        <v>7408</v>
      </c>
      <c r="V231" s="17" t="s">
        <v>7408</v>
      </c>
      <c r="W231" s="17" t="s">
        <v>7408</v>
      </c>
      <c r="X231" s="17" t="s">
        <v>7408</v>
      </c>
      <c r="Y231" s="17" t="s">
        <v>7408</v>
      </c>
      <c r="Z231" s="17" t="s">
        <v>7408</v>
      </c>
      <c r="AA231" s="17" t="s">
        <v>7408</v>
      </c>
      <c r="AB231" s="17" t="s">
        <v>7408</v>
      </c>
      <c r="AC231" s="17" t="s">
        <v>7408</v>
      </c>
      <c r="AD231" s="17" t="s">
        <v>7408</v>
      </c>
      <c r="AE231" s="17" t="s">
        <v>7408</v>
      </c>
    </row>
    <row r="232" spans="1:32" x14ac:dyDescent="0.25">
      <c r="K232" s="17" t="s">
        <v>43</v>
      </c>
      <c r="L232" s="37" t="s">
        <v>2907</v>
      </c>
      <c r="M232" s="38" t="s">
        <v>2894</v>
      </c>
      <c r="N232" s="37" t="s">
        <v>2868</v>
      </c>
      <c r="O232" s="38" t="s">
        <v>2784</v>
      </c>
      <c r="P232" s="37" t="s">
        <v>2878</v>
      </c>
      <c r="Q232" s="39" t="s">
        <v>2881</v>
      </c>
      <c r="R232" s="17"/>
      <c r="S232" s="17"/>
      <c r="T232" s="37" t="s">
        <v>2887</v>
      </c>
      <c r="U232" s="38" t="s">
        <v>2877</v>
      </c>
      <c r="V232" s="37" t="s">
        <v>2852</v>
      </c>
      <c r="W232" s="39" t="s">
        <v>2825</v>
      </c>
      <c r="X232" s="40" t="s">
        <v>2769</v>
      </c>
      <c r="Y232" s="39" t="s">
        <v>2907</v>
      </c>
      <c r="Z232" s="40" t="s">
        <v>7387</v>
      </c>
      <c r="AA232" s="39" t="s">
        <v>2907</v>
      </c>
      <c r="AB232" s="40" t="s">
        <v>2637</v>
      </c>
      <c r="AC232" s="39" t="s">
        <v>2907</v>
      </c>
      <c r="AD232" s="40" t="s">
        <v>2713</v>
      </c>
      <c r="AE232" s="39" t="s">
        <v>2907</v>
      </c>
      <c r="AF232" s="91" t="s">
        <v>63</v>
      </c>
    </row>
    <row r="233" spans="1:32" ht="15.75" thickBot="1" x14ac:dyDescent="0.3">
      <c r="K233" s="17" t="s">
        <v>43</v>
      </c>
      <c r="L233" s="41" t="s">
        <v>2692</v>
      </c>
      <c r="M233" s="42" t="s">
        <v>2907</v>
      </c>
      <c r="N233" s="41" t="s">
        <v>2774</v>
      </c>
      <c r="O233" s="42" t="s">
        <v>2815</v>
      </c>
      <c r="P233" s="41" t="s">
        <v>2839</v>
      </c>
      <c r="Q233" s="43" t="s">
        <v>2776</v>
      </c>
      <c r="R233" s="17"/>
      <c r="S233" s="17"/>
      <c r="T233" s="41" t="s">
        <v>2884</v>
      </c>
      <c r="U233" s="42" t="s">
        <v>2879</v>
      </c>
      <c r="V233" s="41" t="s">
        <v>2870</v>
      </c>
      <c r="W233" s="43" t="s">
        <v>2773</v>
      </c>
      <c r="X233" s="44" t="s">
        <v>2838</v>
      </c>
      <c r="Y233" s="43" t="s">
        <v>2777</v>
      </c>
      <c r="Z233" s="44" t="s">
        <v>2907</v>
      </c>
      <c r="AA233" s="43" t="s">
        <v>2898</v>
      </c>
      <c r="AB233" s="44" t="s">
        <v>2907</v>
      </c>
      <c r="AC233" s="43" t="s">
        <v>7391</v>
      </c>
      <c r="AD233" s="44" t="s">
        <v>2907</v>
      </c>
      <c r="AE233" s="43" t="s">
        <v>2703</v>
      </c>
      <c r="AF233" s="89" t="s">
        <v>63</v>
      </c>
    </row>
    <row r="234" spans="1:32" ht="15.75" thickBot="1" x14ac:dyDescent="0.3">
      <c r="K234" s="17"/>
      <c r="L234" s="17" t="s">
        <v>7408</v>
      </c>
      <c r="M234" s="17" t="s">
        <v>7408</v>
      </c>
      <c r="N234" s="17" t="s">
        <v>7408</v>
      </c>
      <c r="O234" s="17" t="s">
        <v>7408</v>
      </c>
      <c r="P234" s="17" t="s">
        <v>7408</v>
      </c>
      <c r="Q234" s="17" t="s">
        <v>7408</v>
      </c>
      <c r="R234" s="17"/>
      <c r="S234" s="17"/>
      <c r="T234" s="17" t="s">
        <v>7408</v>
      </c>
      <c r="U234" s="17" t="s">
        <v>7408</v>
      </c>
      <c r="V234" s="17" t="s">
        <v>7408</v>
      </c>
      <c r="W234" s="17" t="s">
        <v>7408</v>
      </c>
      <c r="X234" s="17" t="s">
        <v>7408</v>
      </c>
      <c r="Y234" s="17" t="s">
        <v>7408</v>
      </c>
      <c r="Z234" s="17" t="s">
        <v>7408</v>
      </c>
      <c r="AA234" s="17" t="s">
        <v>7408</v>
      </c>
      <c r="AB234" s="17" t="s">
        <v>7408</v>
      </c>
      <c r="AC234" s="17" t="s">
        <v>7408</v>
      </c>
      <c r="AD234" s="17" t="s">
        <v>7408</v>
      </c>
      <c r="AE234" s="17" t="s">
        <v>7408</v>
      </c>
    </row>
    <row r="235" spans="1:32" x14ac:dyDescent="0.25">
      <c r="K235" s="17" t="s">
        <v>30</v>
      </c>
      <c r="L235" s="37" t="s">
        <v>2740</v>
      </c>
      <c r="M235" s="39" t="s">
        <v>2907</v>
      </c>
      <c r="N235" s="37" t="s">
        <v>7380</v>
      </c>
      <c r="O235" s="39" t="s">
        <v>2872</v>
      </c>
      <c r="P235" s="37" t="s">
        <v>2891</v>
      </c>
      <c r="Q235" s="39" t="s">
        <v>2763</v>
      </c>
      <c r="R235" s="17"/>
      <c r="S235" s="17"/>
      <c r="T235" s="37" t="s">
        <v>2771</v>
      </c>
      <c r="U235" s="39" t="s">
        <v>2764</v>
      </c>
      <c r="V235" s="40" t="s">
        <v>2875</v>
      </c>
      <c r="W235" s="39" t="s">
        <v>2775</v>
      </c>
      <c r="X235" s="40" t="s">
        <v>2782</v>
      </c>
      <c r="Y235" s="39" t="s">
        <v>7388</v>
      </c>
      <c r="Z235" s="40" t="s">
        <v>113</v>
      </c>
      <c r="AA235" s="39" t="s">
        <v>2788</v>
      </c>
      <c r="AB235" s="40" t="s">
        <v>2907</v>
      </c>
      <c r="AC235" s="39" t="s">
        <v>2762</v>
      </c>
      <c r="AD235" s="40" t="s">
        <v>2907</v>
      </c>
      <c r="AE235" s="39" t="s">
        <v>2651</v>
      </c>
      <c r="AF235" s="89" t="s">
        <v>37</v>
      </c>
    </row>
    <row r="236" spans="1:32" ht="15.75" thickBot="1" x14ac:dyDescent="0.3">
      <c r="K236" s="17" t="s">
        <v>30</v>
      </c>
      <c r="L236" s="41" t="s">
        <v>2907</v>
      </c>
      <c r="M236" s="43" t="s">
        <v>2648</v>
      </c>
      <c r="N236" s="41" t="s">
        <v>2770</v>
      </c>
      <c r="O236" s="43" t="s">
        <v>2783</v>
      </c>
      <c r="P236" s="41" t="s">
        <v>2840</v>
      </c>
      <c r="Q236" s="43" t="s">
        <v>2854</v>
      </c>
      <c r="R236" s="17"/>
      <c r="S236" s="17"/>
      <c r="T236" s="41" t="s">
        <v>2760</v>
      </c>
      <c r="U236" s="43" t="s">
        <v>2849</v>
      </c>
      <c r="V236" s="44" t="s">
        <v>2883</v>
      </c>
      <c r="W236" s="43" t="s">
        <v>2732</v>
      </c>
      <c r="X236" s="44" t="s">
        <v>7392</v>
      </c>
      <c r="Y236" s="43" t="s">
        <v>22</v>
      </c>
      <c r="Z236" s="44" t="s">
        <v>2768</v>
      </c>
      <c r="AA236" s="43" t="s">
        <v>113</v>
      </c>
      <c r="AB236" s="44" t="s">
        <v>2658</v>
      </c>
      <c r="AC236" s="43" t="s">
        <v>2907</v>
      </c>
      <c r="AD236" s="44" t="s">
        <v>2902</v>
      </c>
      <c r="AE236" s="43" t="s">
        <v>39</v>
      </c>
      <c r="AF236" s="89" t="s">
        <v>37</v>
      </c>
    </row>
    <row r="237" spans="1:32" ht="15.75" thickBot="1" x14ac:dyDescent="0.3">
      <c r="K237" s="17"/>
      <c r="L237" s="17" t="s">
        <v>7408</v>
      </c>
      <c r="M237" s="17" t="s">
        <v>7408</v>
      </c>
      <c r="N237" s="17" t="s">
        <v>7408</v>
      </c>
      <c r="O237" s="17" t="s">
        <v>7408</v>
      </c>
      <c r="P237" s="17" t="s">
        <v>7408</v>
      </c>
      <c r="Q237" s="17" t="s">
        <v>7408</v>
      </c>
      <c r="R237" s="17"/>
      <c r="S237" s="17"/>
      <c r="T237" s="17" t="s">
        <v>7408</v>
      </c>
      <c r="U237" s="17" t="s">
        <v>7408</v>
      </c>
      <c r="V237" s="17" t="s">
        <v>7408</v>
      </c>
      <c r="W237" s="17" t="s">
        <v>7408</v>
      </c>
      <c r="X237" s="17" t="s">
        <v>7408</v>
      </c>
      <c r="Y237" s="17" t="s">
        <v>7408</v>
      </c>
      <c r="Z237" s="17" t="s">
        <v>7408</v>
      </c>
      <c r="AA237" s="17" t="s">
        <v>7408</v>
      </c>
      <c r="AB237" s="17" t="s">
        <v>7408</v>
      </c>
      <c r="AC237" s="17" t="s">
        <v>7408</v>
      </c>
      <c r="AD237" s="17" t="s">
        <v>7408</v>
      </c>
      <c r="AE237" s="17" t="s">
        <v>7408</v>
      </c>
    </row>
    <row r="238" spans="1:32" x14ac:dyDescent="0.25">
      <c r="K238" s="17" t="s">
        <v>18</v>
      </c>
      <c r="L238" s="37" t="s">
        <v>2907</v>
      </c>
      <c r="M238" s="39" t="s">
        <v>2900</v>
      </c>
      <c r="N238" s="37" t="s">
        <v>2895</v>
      </c>
      <c r="O238" s="39" t="s">
        <v>2892</v>
      </c>
      <c r="P238" s="37" t="s">
        <v>2862</v>
      </c>
      <c r="Q238" s="39" t="s">
        <v>2801</v>
      </c>
      <c r="R238" s="17"/>
      <c r="S238" s="17"/>
      <c r="T238" s="37" t="s">
        <v>2795</v>
      </c>
      <c r="U238" s="39" t="s">
        <v>2890</v>
      </c>
      <c r="V238" s="40" t="s">
        <v>2772</v>
      </c>
      <c r="W238" s="39" t="s">
        <v>2834</v>
      </c>
      <c r="X238" s="40" t="s">
        <v>2751</v>
      </c>
      <c r="Y238" s="39" t="s">
        <v>2907</v>
      </c>
      <c r="Z238" s="40" t="s">
        <v>2779</v>
      </c>
      <c r="AA238" s="39" t="s">
        <v>2907</v>
      </c>
      <c r="AB238" s="40" t="s">
        <v>2899</v>
      </c>
      <c r="AC238" s="39" t="s">
        <v>2907</v>
      </c>
      <c r="AD238" s="40" t="s">
        <v>2694</v>
      </c>
      <c r="AE238" s="39" t="s">
        <v>2907</v>
      </c>
      <c r="AF238" s="89" t="s">
        <v>11</v>
      </c>
    </row>
    <row r="239" spans="1:32" ht="15.75" thickBot="1" x14ac:dyDescent="0.3">
      <c r="K239" s="17" t="s">
        <v>18</v>
      </c>
      <c r="L239" s="41" t="s">
        <v>2668</v>
      </c>
      <c r="M239" s="43" t="s">
        <v>2907</v>
      </c>
      <c r="N239" s="41" t="s">
        <v>2897</v>
      </c>
      <c r="O239" s="43" t="s">
        <v>2837</v>
      </c>
      <c r="P239" s="41" t="s">
        <v>2845</v>
      </c>
      <c r="Q239" s="43" t="s">
        <v>2831</v>
      </c>
      <c r="R239" s="17"/>
      <c r="S239" s="17"/>
      <c r="T239" s="41" t="s">
        <v>2841</v>
      </c>
      <c r="U239" s="43" t="s">
        <v>2758</v>
      </c>
      <c r="V239" s="44" t="s">
        <v>2860</v>
      </c>
      <c r="W239" s="43" t="s">
        <v>2634</v>
      </c>
      <c r="X239" s="44" t="s">
        <v>2823</v>
      </c>
      <c r="Y239" s="43" t="s">
        <v>7386</v>
      </c>
      <c r="Z239" s="44" t="s">
        <v>7390</v>
      </c>
      <c r="AA239" s="43" t="s">
        <v>2896</v>
      </c>
      <c r="AB239" s="44" t="s">
        <v>2907</v>
      </c>
      <c r="AC239" s="43" t="s">
        <v>2728</v>
      </c>
      <c r="AD239" s="44" t="s">
        <v>2907</v>
      </c>
      <c r="AE239" s="43" t="s">
        <v>2789</v>
      </c>
      <c r="AF239" s="89" t="s">
        <v>11</v>
      </c>
    </row>
    <row r="240" spans="1:32" ht="15" customHeight="1" x14ac:dyDescent="0.25">
      <c r="R240" s="19" t="s">
        <v>2908</v>
      </c>
      <c r="S240" s="19"/>
    </row>
    <row r="242" spans="12:25" x14ac:dyDescent="0.25">
      <c r="L242" s="91" t="s">
        <v>525</v>
      </c>
      <c r="R242" s="91" t="s">
        <v>2910</v>
      </c>
      <c r="X242" s="91" t="s">
        <v>2912</v>
      </c>
    </row>
    <row r="243" spans="12:25" x14ac:dyDescent="0.25">
      <c r="M243" s="91" t="s">
        <v>151</v>
      </c>
      <c r="N243" s="91" t="s">
        <v>164</v>
      </c>
      <c r="O243" s="91" t="s">
        <v>178</v>
      </c>
      <c r="P243" s="91" t="s">
        <v>191</v>
      </c>
      <c r="Q243" s="91" t="s">
        <v>203</v>
      </c>
      <c r="T243" s="91" t="s">
        <v>254</v>
      </c>
      <c r="U243" s="91" t="s">
        <v>263</v>
      </c>
      <c r="V243" s="91" t="s">
        <v>273</v>
      </c>
      <c r="W243" s="91" t="s">
        <v>282</v>
      </c>
      <c r="X243" s="91" t="s">
        <v>292</v>
      </c>
    </row>
    <row r="244" spans="12:25" ht="150" x14ac:dyDescent="0.25">
      <c r="L244" s="45" t="s">
        <v>149</v>
      </c>
      <c r="M244" s="87" t="s">
        <v>7577</v>
      </c>
      <c r="N244" s="87" t="s">
        <v>7578</v>
      </c>
      <c r="O244" s="87" t="s">
        <v>7579</v>
      </c>
      <c r="P244" s="87" t="s">
        <v>7580</v>
      </c>
      <c r="Q244" s="87" t="s">
        <v>7581</v>
      </c>
      <c r="R244" s="46" t="s">
        <v>2918</v>
      </c>
      <c r="S244" s="46"/>
      <c r="T244" s="88" t="s">
        <v>7582</v>
      </c>
      <c r="U244" s="87" t="s">
        <v>7583</v>
      </c>
      <c r="V244" s="87" t="s">
        <v>7584</v>
      </c>
      <c r="W244" s="87" t="s">
        <v>7585</v>
      </c>
      <c r="X244" s="87" t="s">
        <v>7586</v>
      </c>
      <c r="Y244" s="91" t="s">
        <v>252</v>
      </c>
    </row>
    <row r="246" spans="12:25" ht="120" x14ac:dyDescent="0.25">
      <c r="T246" s="90" t="s">
        <v>7587</v>
      </c>
      <c r="U246" s="90" t="s">
        <v>7588</v>
      </c>
      <c r="V246" s="90" t="s">
        <v>7589</v>
      </c>
      <c r="W246" s="90" t="s">
        <v>7590</v>
      </c>
      <c r="X246" s="90" t="s">
        <v>7591</v>
      </c>
    </row>
    <row r="248" spans="12:25" x14ac:dyDescent="0.25">
      <c r="T248" s="91" t="s">
        <v>207</v>
      </c>
      <c r="U248" s="91" t="s">
        <v>216</v>
      </c>
      <c r="V248" s="91" t="s">
        <v>225</v>
      </c>
      <c r="W248" s="91" t="s">
        <v>236</v>
      </c>
      <c r="X248" s="91" t="s">
        <v>245</v>
      </c>
    </row>
    <row r="249" spans="12:25" x14ac:dyDescent="0.25">
      <c r="O249" s="91" t="s">
        <v>2909</v>
      </c>
      <c r="R249" s="91" t="s">
        <v>2911</v>
      </c>
    </row>
  </sheetData>
  <mergeCells count="1">
    <mergeCell ref="A1:C2"/>
  </mergeCells>
  <conditionalFormatting sqref="K235:K240">
    <cfRule type="cellIs" dxfId="119" priority="4" operator="equal">
      <formula>10</formula>
    </cfRule>
    <cfRule type="cellIs" dxfId="118" priority="5" operator="equal">
      <formula>13</formula>
    </cfRule>
    <cfRule type="cellIs" dxfId="117" priority="6" operator="equal">
      <formula>31</formula>
    </cfRule>
    <cfRule type="cellIs" dxfId="116" priority="7" operator="equal">
      <formula>25</formula>
    </cfRule>
    <cfRule type="cellIs" dxfId="115" priority="8" operator="equal">
      <formula>19</formula>
    </cfRule>
    <cfRule type="cellIs" dxfId="114" priority="9" operator="equal">
      <formula>4</formula>
    </cfRule>
    <cfRule type="cellIs" dxfId="113" priority="10" operator="equal">
      <formula>7</formula>
    </cfRule>
    <cfRule type="cellIs" dxfId="112" priority="11" operator="equal">
      <formula>1</formula>
    </cfRule>
  </conditionalFormatting>
  <conditionalFormatting sqref="N240 V228 W240">
    <cfRule type="cellIs" dxfId="111" priority="2" operator="equal">
      <formula>16</formula>
    </cfRule>
    <cfRule type="cellIs" dxfId="110" priority="3" operator="equal">
      <formula>22</formula>
    </cfRule>
  </conditionalFormatting>
  <conditionalFormatting sqref="O240">
    <cfRule type="duplicateValues" dxfId="109" priority="12"/>
  </conditionalFormatting>
  <conditionalFormatting sqref="P240">
    <cfRule type="duplicateValues" dxfId="108" priority="13"/>
  </conditionalFormatting>
  <conditionalFormatting sqref="H5:H228 J5:J228">
    <cfRule type="containsText" dxfId="107" priority="1" operator="containsText" text="MISMATCH">
      <formula>NOT(ISERROR(SEARCH("MISMATCH",H5)))</formula>
    </cfRule>
  </conditionalFormatting>
  <pageMargins left="0.7" right="0.7" top="0.75" bottom="0.75" header="0.3" footer="0.3"/>
  <pageSetup scale="13" orientation="landscape"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F9EF5-997F-4AF7-A7BE-0A8CB0A9450F}">
  <sheetPr>
    <pageSetUpPr fitToPage="1"/>
  </sheetPr>
  <dimension ref="A1:AE292"/>
  <sheetViews>
    <sheetView zoomScale="88" workbookViewId="0">
      <selection activeCell="L1" sqref="L1:L1048576"/>
    </sheetView>
  </sheetViews>
  <sheetFormatPr defaultColWidth="9.140625" defaultRowHeight="15" x14ac:dyDescent="0.25"/>
  <cols>
    <col min="1" max="1" width="20.7109375" style="91" customWidth="1"/>
    <col min="2" max="2" width="11" style="91" customWidth="1"/>
    <col min="3" max="3" width="14.140625" style="91" customWidth="1"/>
    <col min="4" max="5" width="11" style="91" customWidth="1"/>
    <col min="6" max="6" width="18.85546875" style="91" customWidth="1"/>
    <col min="7" max="10" width="11" style="91" customWidth="1"/>
    <col min="11" max="11" width="6.28515625" style="91" customWidth="1"/>
    <col min="12" max="30" width="25.7109375" style="91" customWidth="1"/>
    <col min="31" max="31" width="4.28515625" style="91" customWidth="1"/>
    <col min="32" max="16384" width="9.140625" style="91"/>
  </cols>
  <sheetData>
    <row r="1" spans="1:11" x14ac:dyDescent="0.25">
      <c r="A1" s="139" t="s">
        <v>2904</v>
      </c>
      <c r="B1" s="139"/>
      <c r="C1" s="139"/>
    </row>
    <row r="2" spans="1:11" x14ac:dyDescent="0.25">
      <c r="A2" s="139"/>
      <c r="B2" s="139"/>
      <c r="C2" s="139"/>
    </row>
    <row r="4" spans="1:11" ht="45" x14ac:dyDescent="0.25">
      <c r="A4" s="32" t="s">
        <v>8233</v>
      </c>
      <c r="B4" s="32" t="s">
        <v>5</v>
      </c>
      <c r="C4" s="32" t="s">
        <v>516</v>
      </c>
      <c r="D4" s="32" t="s">
        <v>517</v>
      </c>
      <c r="E4" s="32" t="s">
        <v>518</v>
      </c>
      <c r="F4" s="33" t="s">
        <v>529</v>
      </c>
      <c r="G4" s="33" t="s">
        <v>527</v>
      </c>
      <c r="H4" s="33" t="s">
        <v>2627</v>
      </c>
      <c r="I4" s="34" t="s">
        <v>528</v>
      </c>
      <c r="J4" s="34" t="s">
        <v>2628</v>
      </c>
      <c r="K4" s="125" t="s">
        <v>8294</v>
      </c>
    </row>
    <row r="5" spans="1:11" x14ac:dyDescent="0.25">
      <c r="A5" s="27" t="s">
        <v>8329</v>
      </c>
      <c r="B5" s="14" t="s">
        <v>211</v>
      </c>
      <c r="C5" s="14" t="s">
        <v>2800</v>
      </c>
      <c r="D5" s="14" t="s">
        <v>2801</v>
      </c>
      <c r="E5" s="28">
        <v>44029</v>
      </c>
      <c r="F5" s="29" t="s">
        <v>519</v>
      </c>
      <c r="G5" s="30" t="s">
        <v>538</v>
      </c>
      <c r="H5" s="31" t="s">
        <v>2631</v>
      </c>
      <c r="I5" s="30" t="s">
        <v>2635</v>
      </c>
      <c r="J5" s="30" t="s">
        <v>2631</v>
      </c>
      <c r="K5" s="124" t="s">
        <v>8240</v>
      </c>
    </row>
    <row r="6" spans="1:11" x14ac:dyDescent="0.25">
      <c r="A6" s="27" t="s">
        <v>8330</v>
      </c>
      <c r="B6" s="14" t="s">
        <v>226</v>
      </c>
      <c r="C6" s="14" t="s">
        <v>2830</v>
      </c>
      <c r="D6" s="14" t="s">
        <v>2831</v>
      </c>
      <c r="E6" s="28">
        <v>44029</v>
      </c>
      <c r="F6" s="29" t="s">
        <v>519</v>
      </c>
      <c r="G6" s="30" t="s">
        <v>538</v>
      </c>
      <c r="H6" s="31" t="s">
        <v>2631</v>
      </c>
      <c r="I6" s="30" t="s">
        <v>2635</v>
      </c>
      <c r="J6" s="30" t="s">
        <v>2631</v>
      </c>
      <c r="K6" s="124" t="s">
        <v>8240</v>
      </c>
    </row>
    <row r="7" spans="1:11" x14ac:dyDescent="0.25">
      <c r="A7" s="27" t="s">
        <v>8331</v>
      </c>
      <c r="B7" s="14" t="s">
        <v>255</v>
      </c>
      <c r="C7" s="14" t="s">
        <v>2861</v>
      </c>
      <c r="D7" s="14" t="s">
        <v>2862</v>
      </c>
      <c r="E7" s="28">
        <v>44029</v>
      </c>
      <c r="F7" s="29" t="s">
        <v>519</v>
      </c>
      <c r="G7" s="30" t="s">
        <v>538</v>
      </c>
      <c r="H7" s="31" t="s">
        <v>2631</v>
      </c>
      <c r="I7" s="30" t="s">
        <v>2695</v>
      </c>
      <c r="J7" s="30" t="s">
        <v>2631</v>
      </c>
      <c r="K7" s="124" t="s">
        <v>8240</v>
      </c>
    </row>
    <row r="8" spans="1:11" x14ac:dyDescent="0.25">
      <c r="A8" s="27" t="s">
        <v>8332</v>
      </c>
      <c r="B8" s="14" t="s">
        <v>240</v>
      </c>
      <c r="C8" s="14" t="s">
        <v>2629</v>
      </c>
      <c r="D8" s="14" t="s">
        <v>2845</v>
      </c>
      <c r="E8" s="28">
        <v>44029</v>
      </c>
      <c r="F8" s="29" t="s">
        <v>519</v>
      </c>
      <c r="G8" s="30" t="s">
        <v>538</v>
      </c>
      <c r="H8" s="31" t="s">
        <v>2631</v>
      </c>
      <c r="I8" s="30" t="s">
        <v>2632</v>
      </c>
      <c r="J8" s="30" t="s">
        <v>2631</v>
      </c>
      <c r="K8" s="124" t="s">
        <v>8240</v>
      </c>
    </row>
    <row r="9" spans="1:11" x14ac:dyDescent="0.25">
      <c r="A9" s="27" t="s">
        <v>8335</v>
      </c>
      <c r="B9" s="14" t="s">
        <v>279</v>
      </c>
      <c r="C9" s="14" t="s">
        <v>2676</v>
      </c>
      <c r="D9" s="14" t="s">
        <v>2892</v>
      </c>
      <c r="E9" s="28">
        <v>44029</v>
      </c>
      <c r="F9" s="29" t="s">
        <v>519</v>
      </c>
      <c r="G9" s="30" t="s">
        <v>538</v>
      </c>
      <c r="H9" s="31" t="s">
        <v>2631</v>
      </c>
      <c r="I9" s="30" t="s">
        <v>2678</v>
      </c>
      <c r="J9" s="30" t="s">
        <v>2631</v>
      </c>
      <c r="K9" s="124" t="s">
        <v>8240</v>
      </c>
    </row>
    <row r="10" spans="1:11" x14ac:dyDescent="0.25">
      <c r="A10" s="27" t="s">
        <v>8337</v>
      </c>
      <c r="B10" s="14" t="s">
        <v>291</v>
      </c>
      <c r="C10" s="14" t="s">
        <v>283</v>
      </c>
      <c r="D10" s="14" t="s">
        <v>2900</v>
      </c>
      <c r="E10" s="28">
        <v>44029</v>
      </c>
      <c r="F10" s="29" t="s">
        <v>519</v>
      </c>
      <c r="G10" s="30" t="s">
        <v>538</v>
      </c>
      <c r="H10" s="31" t="s">
        <v>2631</v>
      </c>
      <c r="I10" s="30" t="s">
        <v>2697</v>
      </c>
      <c r="J10" s="30" t="s">
        <v>2631</v>
      </c>
      <c r="K10" s="124" t="s">
        <v>8240</v>
      </c>
    </row>
    <row r="11" spans="1:11" x14ac:dyDescent="0.25">
      <c r="A11" s="27" t="s">
        <v>8338</v>
      </c>
      <c r="B11" s="14" t="s">
        <v>44</v>
      </c>
      <c r="C11" s="14" t="s">
        <v>2667</v>
      </c>
      <c r="D11" s="14" t="s">
        <v>2668</v>
      </c>
      <c r="E11" s="28">
        <v>44029</v>
      </c>
      <c r="F11" s="29" t="s">
        <v>519</v>
      </c>
      <c r="G11" s="30" t="s">
        <v>538</v>
      </c>
      <c r="H11" s="31" t="s">
        <v>2631</v>
      </c>
      <c r="I11" s="30" t="s">
        <v>2661</v>
      </c>
      <c r="J11" s="30" t="s">
        <v>2631</v>
      </c>
      <c r="K11" s="124" t="s">
        <v>8240</v>
      </c>
    </row>
    <row r="12" spans="1:11" x14ac:dyDescent="0.25">
      <c r="A12" s="27" t="s">
        <v>8358</v>
      </c>
      <c r="B12" s="14" t="s">
        <v>197</v>
      </c>
      <c r="C12" s="14" t="s">
        <v>2684</v>
      </c>
      <c r="D12" s="14" t="s">
        <v>2786</v>
      </c>
      <c r="E12" s="28">
        <v>44029</v>
      </c>
      <c r="F12" s="29" t="s">
        <v>519</v>
      </c>
      <c r="G12" s="30" t="s">
        <v>538</v>
      </c>
      <c r="H12" s="31" t="s">
        <v>2631</v>
      </c>
      <c r="I12" s="30" t="s">
        <v>2686</v>
      </c>
      <c r="J12" s="30" t="s">
        <v>2631</v>
      </c>
      <c r="K12" s="124" t="s">
        <v>8240</v>
      </c>
    </row>
    <row r="13" spans="1:11" x14ac:dyDescent="0.25">
      <c r="A13" s="27" t="s">
        <v>8359</v>
      </c>
      <c r="B13" s="14" t="s">
        <v>247</v>
      </c>
      <c r="C13" s="14" t="s">
        <v>2629</v>
      </c>
      <c r="D13" s="14" t="s">
        <v>2854</v>
      </c>
      <c r="E13" s="28">
        <v>44029</v>
      </c>
      <c r="F13" s="29" t="s">
        <v>519</v>
      </c>
      <c r="G13" s="30" t="s">
        <v>538</v>
      </c>
      <c r="H13" s="31" t="s">
        <v>2631</v>
      </c>
      <c r="I13" s="30" t="s">
        <v>2632</v>
      </c>
      <c r="J13" s="30" t="s">
        <v>2631</v>
      </c>
      <c r="K13" s="124" t="s">
        <v>8240</v>
      </c>
    </row>
    <row r="14" spans="1:11" x14ac:dyDescent="0.25">
      <c r="A14" s="27" t="s">
        <v>8360</v>
      </c>
      <c r="B14" s="14" t="s">
        <v>278</v>
      </c>
      <c r="C14" s="14" t="s">
        <v>2734</v>
      </c>
      <c r="D14" s="14" t="s">
        <v>2891</v>
      </c>
      <c r="E14" s="28">
        <v>44029</v>
      </c>
      <c r="F14" s="29" t="s">
        <v>519</v>
      </c>
      <c r="G14" s="30" t="s">
        <v>538</v>
      </c>
      <c r="H14" s="31" t="s">
        <v>2631</v>
      </c>
      <c r="I14" s="30" t="s">
        <v>2736</v>
      </c>
      <c r="J14" s="30" t="s">
        <v>2631</v>
      </c>
      <c r="K14" s="124" t="s">
        <v>8240</v>
      </c>
    </row>
    <row r="15" spans="1:11" x14ac:dyDescent="0.25">
      <c r="A15" s="27" t="s">
        <v>8361</v>
      </c>
      <c r="B15" s="14" t="s">
        <v>235</v>
      </c>
      <c r="C15" s="14" t="s">
        <v>2639</v>
      </c>
      <c r="D15" s="14" t="s">
        <v>2840</v>
      </c>
      <c r="E15" s="28">
        <v>44029</v>
      </c>
      <c r="F15" s="29" t="s">
        <v>519</v>
      </c>
      <c r="G15" s="30" t="s">
        <v>538</v>
      </c>
      <c r="H15" s="31" t="s">
        <v>2631</v>
      </c>
      <c r="I15" s="30" t="s">
        <v>2641</v>
      </c>
      <c r="J15" s="30" t="s">
        <v>2631</v>
      </c>
      <c r="K15" s="124" t="s">
        <v>8240</v>
      </c>
    </row>
    <row r="16" spans="1:11" x14ac:dyDescent="0.25">
      <c r="A16" s="27" t="s">
        <v>8362</v>
      </c>
      <c r="B16" s="14" t="s">
        <v>267</v>
      </c>
      <c r="C16" s="14" t="s">
        <v>117</v>
      </c>
      <c r="D16" s="14" t="s">
        <v>2879</v>
      </c>
      <c r="E16" s="28">
        <v>44029</v>
      </c>
      <c r="F16" s="29" t="s">
        <v>519</v>
      </c>
      <c r="G16" s="30" t="s">
        <v>538</v>
      </c>
      <c r="H16" s="31" t="s">
        <v>2631</v>
      </c>
      <c r="I16" s="30" t="s">
        <v>2697</v>
      </c>
      <c r="J16" s="30" t="s">
        <v>2631</v>
      </c>
      <c r="K16" s="124" t="s">
        <v>8240</v>
      </c>
    </row>
    <row r="17" spans="1:11" x14ac:dyDescent="0.25">
      <c r="A17" s="27" t="s">
        <v>8363</v>
      </c>
      <c r="B17" s="14" t="s">
        <v>107</v>
      </c>
      <c r="C17" s="14" t="s">
        <v>2659</v>
      </c>
      <c r="D17" s="14" t="s">
        <v>2720</v>
      </c>
      <c r="E17" s="28">
        <v>44029</v>
      </c>
      <c r="F17" s="29" t="s">
        <v>519</v>
      </c>
      <c r="G17" s="30" t="s">
        <v>538</v>
      </c>
      <c r="H17" s="31" t="s">
        <v>2631</v>
      </c>
      <c r="I17" s="30" t="s">
        <v>2661</v>
      </c>
      <c r="J17" s="30" t="s">
        <v>2631</v>
      </c>
      <c r="K17" s="124" t="s">
        <v>8240</v>
      </c>
    </row>
    <row r="18" spans="1:11" x14ac:dyDescent="0.25">
      <c r="A18" s="27" t="s">
        <v>8364</v>
      </c>
      <c r="B18" s="14" t="s">
        <v>260</v>
      </c>
      <c r="C18" s="14" t="s">
        <v>2871</v>
      </c>
      <c r="D18" s="14" t="s">
        <v>2872</v>
      </c>
      <c r="E18" s="28">
        <v>44029</v>
      </c>
      <c r="F18" s="29" t="s">
        <v>519</v>
      </c>
      <c r="G18" s="30" t="s">
        <v>538</v>
      </c>
      <c r="H18" s="31" t="s">
        <v>2631</v>
      </c>
      <c r="I18" s="30" t="s">
        <v>2826</v>
      </c>
      <c r="J18" s="30" t="s">
        <v>2631</v>
      </c>
      <c r="K18" s="124" t="s">
        <v>8240</v>
      </c>
    </row>
    <row r="19" spans="1:11" x14ac:dyDescent="0.25">
      <c r="A19" s="27" t="s">
        <v>8563</v>
      </c>
      <c r="B19" s="14" t="s">
        <v>112</v>
      </c>
      <c r="C19" s="14" t="s">
        <v>2667</v>
      </c>
      <c r="D19" s="14" t="s">
        <v>2728</v>
      </c>
      <c r="E19" s="28">
        <v>44029</v>
      </c>
      <c r="F19" s="29" t="s">
        <v>519</v>
      </c>
      <c r="G19" s="30" t="s">
        <v>538</v>
      </c>
      <c r="H19" s="31" t="s">
        <v>2631</v>
      </c>
      <c r="I19" s="30" t="s">
        <v>2661</v>
      </c>
      <c r="J19" s="30" t="s">
        <v>2631</v>
      </c>
      <c r="K19" s="124" t="s">
        <v>8240</v>
      </c>
    </row>
    <row r="20" spans="1:11" x14ac:dyDescent="0.25">
      <c r="A20" s="27" t="s">
        <v>8564</v>
      </c>
      <c r="B20" s="14" t="s">
        <v>128</v>
      </c>
      <c r="C20" s="14" t="s">
        <v>2667</v>
      </c>
      <c r="D20" s="14" t="s">
        <v>2740</v>
      </c>
      <c r="E20" s="28">
        <v>44029</v>
      </c>
      <c r="F20" s="29" t="s">
        <v>519</v>
      </c>
      <c r="G20" s="30" t="s">
        <v>538</v>
      </c>
      <c r="H20" s="31" t="s">
        <v>2631</v>
      </c>
      <c r="I20" s="30" t="s">
        <v>2661</v>
      </c>
      <c r="J20" s="30" t="s">
        <v>2631</v>
      </c>
      <c r="K20" s="124" t="s">
        <v>8240</v>
      </c>
    </row>
    <row r="21" spans="1:11" x14ac:dyDescent="0.25">
      <c r="A21" s="27" t="s">
        <v>8386</v>
      </c>
      <c r="B21" s="14" t="s">
        <v>268</v>
      </c>
      <c r="C21" s="14" t="s">
        <v>2880</v>
      </c>
      <c r="D21" s="14" t="s">
        <v>2881</v>
      </c>
      <c r="E21" s="28">
        <v>44029</v>
      </c>
      <c r="F21" s="29" t="s">
        <v>519</v>
      </c>
      <c r="G21" s="30" t="s">
        <v>538</v>
      </c>
      <c r="H21" s="31" t="s">
        <v>2631</v>
      </c>
      <c r="I21" s="30" t="s">
        <v>2635</v>
      </c>
      <c r="J21" s="30" t="s">
        <v>2631</v>
      </c>
      <c r="K21" s="124" t="s">
        <v>8240</v>
      </c>
    </row>
    <row r="22" spans="1:11" x14ac:dyDescent="0.25">
      <c r="A22" s="27" t="s">
        <v>8387</v>
      </c>
      <c r="B22" s="14" t="s">
        <v>262</v>
      </c>
      <c r="C22" s="14" t="s">
        <v>229</v>
      </c>
      <c r="D22" s="14" t="s">
        <v>2875</v>
      </c>
      <c r="E22" s="28">
        <v>44029</v>
      </c>
      <c r="F22" s="29" t="s">
        <v>519</v>
      </c>
      <c r="G22" s="30" t="s">
        <v>538</v>
      </c>
      <c r="H22" s="31" t="s">
        <v>2631</v>
      </c>
      <c r="I22" s="30" t="s">
        <v>2632</v>
      </c>
      <c r="J22" s="30" t="s">
        <v>2631</v>
      </c>
      <c r="K22" s="124" t="s">
        <v>8240</v>
      </c>
    </row>
    <row r="23" spans="1:11" x14ac:dyDescent="0.25">
      <c r="A23" s="27" t="s">
        <v>8389</v>
      </c>
      <c r="B23" s="14" t="s">
        <v>234</v>
      </c>
      <c r="C23" s="14" t="s">
        <v>2639</v>
      </c>
      <c r="D23" s="14" t="s">
        <v>2839</v>
      </c>
      <c r="E23" s="28">
        <v>44029</v>
      </c>
      <c r="F23" s="29" t="s">
        <v>519</v>
      </c>
      <c r="G23" s="30" t="s">
        <v>538</v>
      </c>
      <c r="H23" s="31" t="s">
        <v>2631</v>
      </c>
      <c r="I23" s="30" t="s">
        <v>2641</v>
      </c>
      <c r="J23" s="30" t="s">
        <v>2631</v>
      </c>
      <c r="K23" s="124" t="s">
        <v>8240</v>
      </c>
    </row>
    <row r="24" spans="1:11" x14ac:dyDescent="0.25">
      <c r="A24" s="27" t="s">
        <v>8390</v>
      </c>
      <c r="B24" s="14" t="s">
        <v>121</v>
      </c>
      <c r="C24" s="14" t="s">
        <v>2734</v>
      </c>
      <c r="D24" s="14" t="s">
        <v>2735</v>
      </c>
      <c r="E24" s="28">
        <v>44029</v>
      </c>
      <c r="F24" s="29" t="s">
        <v>519</v>
      </c>
      <c r="G24" s="30" t="s">
        <v>538</v>
      </c>
      <c r="H24" s="31" t="s">
        <v>2631</v>
      </c>
      <c r="I24" s="30" t="s">
        <v>2736</v>
      </c>
      <c r="J24" s="30" t="s">
        <v>2631</v>
      </c>
      <c r="K24" s="124" t="s">
        <v>8240</v>
      </c>
    </row>
    <row r="25" spans="1:11" x14ac:dyDescent="0.25">
      <c r="A25" s="27" t="s">
        <v>8393</v>
      </c>
      <c r="B25" s="14" t="s">
        <v>169</v>
      </c>
      <c r="C25" s="14" t="s">
        <v>2636</v>
      </c>
      <c r="D25" s="14" t="s">
        <v>2770</v>
      </c>
      <c r="E25" s="28">
        <v>44029</v>
      </c>
      <c r="F25" s="29" t="s">
        <v>519</v>
      </c>
      <c r="G25" s="30" t="s">
        <v>538</v>
      </c>
      <c r="H25" s="31" t="s">
        <v>2631</v>
      </c>
      <c r="I25" s="30" t="s">
        <v>2638</v>
      </c>
      <c r="J25" s="30" t="s">
        <v>2631</v>
      </c>
      <c r="K25" s="124" t="s">
        <v>8240</v>
      </c>
    </row>
    <row r="26" spans="1:11" x14ac:dyDescent="0.25">
      <c r="A26" s="27" t="s">
        <v>8394</v>
      </c>
      <c r="B26" s="14" t="s">
        <v>281</v>
      </c>
      <c r="C26" s="14" t="s">
        <v>283</v>
      </c>
      <c r="D26" s="14" t="s">
        <v>2894</v>
      </c>
      <c r="E26" s="28">
        <v>44029</v>
      </c>
      <c r="F26" s="29" t="s">
        <v>519</v>
      </c>
      <c r="G26" s="30" t="s">
        <v>538</v>
      </c>
      <c r="H26" s="31" t="s">
        <v>2631</v>
      </c>
      <c r="I26" s="30" t="s">
        <v>2697</v>
      </c>
      <c r="J26" s="30" t="s">
        <v>2631</v>
      </c>
      <c r="K26" s="124" t="s">
        <v>8240</v>
      </c>
    </row>
    <row r="27" spans="1:11" x14ac:dyDescent="0.25">
      <c r="A27" s="27" t="s">
        <v>8395</v>
      </c>
      <c r="B27" s="14" t="s">
        <v>77</v>
      </c>
      <c r="C27" s="14" t="s">
        <v>2676</v>
      </c>
      <c r="D27" s="14" t="s">
        <v>2699</v>
      </c>
      <c r="E27" s="28">
        <v>44029</v>
      </c>
      <c r="F27" s="29" t="s">
        <v>519</v>
      </c>
      <c r="G27" s="30" t="s">
        <v>538</v>
      </c>
      <c r="H27" s="31" t="s">
        <v>2631</v>
      </c>
      <c r="I27" s="30" t="s">
        <v>2678</v>
      </c>
      <c r="J27" s="30" t="s">
        <v>2631</v>
      </c>
      <c r="K27" s="124" t="s">
        <v>8240</v>
      </c>
    </row>
    <row r="28" spans="1:11" x14ac:dyDescent="0.25">
      <c r="A28" s="27" t="s">
        <v>8414</v>
      </c>
      <c r="B28" s="14" t="s">
        <v>130</v>
      </c>
      <c r="C28" s="14" t="s">
        <v>117</v>
      </c>
      <c r="D28" s="14" t="s">
        <v>2743</v>
      </c>
      <c r="E28" s="28">
        <v>44029</v>
      </c>
      <c r="F28" s="29" t="s">
        <v>519</v>
      </c>
      <c r="G28" s="30" t="s">
        <v>538</v>
      </c>
      <c r="H28" s="31" t="s">
        <v>2631</v>
      </c>
      <c r="I28" s="30" t="s">
        <v>2697</v>
      </c>
      <c r="J28" s="30" t="s">
        <v>2631</v>
      </c>
      <c r="K28" s="124" t="s">
        <v>8240</v>
      </c>
    </row>
    <row r="29" spans="1:11" x14ac:dyDescent="0.25">
      <c r="A29" s="27" t="s">
        <v>8415</v>
      </c>
      <c r="B29" s="14" t="s">
        <v>275</v>
      </c>
      <c r="C29" s="14" t="s">
        <v>2734</v>
      </c>
      <c r="D29" s="14" t="s">
        <v>2888</v>
      </c>
      <c r="E29" s="28">
        <v>44029</v>
      </c>
      <c r="F29" s="29" t="s">
        <v>519</v>
      </c>
      <c r="G29" s="30" t="s">
        <v>538</v>
      </c>
      <c r="H29" s="31" t="s">
        <v>2631</v>
      </c>
      <c r="I29" s="30" t="s">
        <v>2736</v>
      </c>
      <c r="J29" s="30" t="s">
        <v>2631</v>
      </c>
      <c r="K29" s="124" t="s">
        <v>8240</v>
      </c>
    </row>
    <row r="30" spans="1:11" x14ac:dyDescent="0.25">
      <c r="A30" s="27" t="s">
        <v>8416</v>
      </c>
      <c r="B30" s="14" t="s">
        <v>228</v>
      </c>
      <c r="C30" s="14" t="s">
        <v>229</v>
      </c>
      <c r="D30" s="14" t="s">
        <v>2834</v>
      </c>
      <c r="E30" s="28">
        <v>44029</v>
      </c>
      <c r="F30" s="29" t="s">
        <v>519</v>
      </c>
      <c r="G30" s="30" t="s">
        <v>538</v>
      </c>
      <c r="H30" s="31" t="s">
        <v>2631</v>
      </c>
      <c r="I30" s="30" t="s">
        <v>2632</v>
      </c>
      <c r="J30" s="30" t="s">
        <v>2631</v>
      </c>
      <c r="K30" s="124" t="s">
        <v>8240</v>
      </c>
    </row>
    <row r="31" spans="1:11" x14ac:dyDescent="0.25">
      <c r="A31" s="27" t="s">
        <v>8417</v>
      </c>
      <c r="B31" s="14" t="s">
        <v>116</v>
      </c>
      <c r="C31" s="14" t="s">
        <v>117</v>
      </c>
      <c r="D31" s="14" t="s">
        <v>2731</v>
      </c>
      <c r="E31" s="28">
        <v>44029</v>
      </c>
      <c r="F31" s="29" t="s">
        <v>519</v>
      </c>
      <c r="G31" s="30" t="s">
        <v>538</v>
      </c>
      <c r="H31" s="31" t="s">
        <v>2631</v>
      </c>
      <c r="I31" s="30" t="s">
        <v>2697</v>
      </c>
      <c r="J31" s="30" t="s">
        <v>2631</v>
      </c>
      <c r="K31" s="124" t="s">
        <v>8240</v>
      </c>
    </row>
    <row r="32" spans="1:11" x14ac:dyDescent="0.25">
      <c r="A32" s="27" t="s">
        <v>8418</v>
      </c>
      <c r="B32" s="14" t="s">
        <v>272</v>
      </c>
      <c r="C32" s="14" t="s">
        <v>2885</v>
      </c>
      <c r="D32" s="14" t="s">
        <v>2886</v>
      </c>
      <c r="E32" s="28">
        <v>44029</v>
      </c>
      <c r="F32" s="29" t="s">
        <v>519</v>
      </c>
      <c r="G32" s="30" t="s">
        <v>538</v>
      </c>
      <c r="H32" s="31" t="s">
        <v>2631</v>
      </c>
      <c r="I32" s="30" t="s">
        <v>2666</v>
      </c>
      <c r="J32" s="30" t="s">
        <v>2631</v>
      </c>
      <c r="K32" s="124" t="s">
        <v>8240</v>
      </c>
    </row>
    <row r="33" spans="1:11" x14ac:dyDescent="0.25">
      <c r="A33" s="27" t="s">
        <v>8419</v>
      </c>
      <c r="B33" s="14" t="s">
        <v>238</v>
      </c>
      <c r="C33" s="14" t="s">
        <v>2639</v>
      </c>
      <c r="D33" s="14" t="s">
        <v>2842</v>
      </c>
      <c r="E33" s="28">
        <v>44029</v>
      </c>
      <c r="F33" s="29" t="s">
        <v>519</v>
      </c>
      <c r="G33" s="30" t="s">
        <v>538</v>
      </c>
      <c r="H33" s="31" t="s">
        <v>2631</v>
      </c>
      <c r="I33" s="30" t="s">
        <v>2641</v>
      </c>
      <c r="J33" s="30" t="s">
        <v>2631</v>
      </c>
      <c r="K33" s="124" t="s">
        <v>8240</v>
      </c>
    </row>
    <row r="34" spans="1:11" x14ac:dyDescent="0.25">
      <c r="A34" s="27" t="s">
        <v>8420</v>
      </c>
      <c r="B34" s="14" t="s">
        <v>280</v>
      </c>
      <c r="C34" s="14" t="s">
        <v>2636</v>
      </c>
      <c r="D34" s="14" t="s">
        <v>2893</v>
      </c>
      <c r="E34" s="28">
        <v>44029</v>
      </c>
      <c r="F34" s="29" t="s">
        <v>519</v>
      </c>
      <c r="G34" s="30" t="s">
        <v>538</v>
      </c>
      <c r="H34" s="31" t="s">
        <v>2631</v>
      </c>
      <c r="I34" s="30" t="s">
        <v>2638</v>
      </c>
      <c r="J34" s="30" t="s">
        <v>2631</v>
      </c>
      <c r="K34" s="124" t="s">
        <v>8240</v>
      </c>
    </row>
    <row r="35" spans="1:11" x14ac:dyDescent="0.25">
      <c r="A35" s="27" t="s">
        <v>8572</v>
      </c>
      <c r="B35" s="14" t="s">
        <v>103</v>
      </c>
      <c r="C35" s="14" t="s">
        <v>283</v>
      </c>
      <c r="D35" s="14" t="s">
        <v>199</v>
      </c>
      <c r="E35" s="28">
        <v>44029</v>
      </c>
      <c r="F35" s="29" t="s">
        <v>519</v>
      </c>
      <c r="G35" s="30" t="s">
        <v>538</v>
      </c>
      <c r="H35" s="31" t="s">
        <v>2631</v>
      </c>
      <c r="I35" s="30" t="s">
        <v>2697</v>
      </c>
      <c r="J35" s="30" t="s">
        <v>2631</v>
      </c>
      <c r="K35" s="124" t="s">
        <v>8240</v>
      </c>
    </row>
    <row r="36" spans="1:11" x14ac:dyDescent="0.25">
      <c r="A36" s="27" t="s">
        <v>8573</v>
      </c>
      <c r="B36" s="14" t="s">
        <v>148</v>
      </c>
      <c r="C36" s="14" t="s">
        <v>2667</v>
      </c>
      <c r="D36" s="14" t="s">
        <v>2757</v>
      </c>
      <c r="E36" s="28">
        <v>44029</v>
      </c>
      <c r="F36" s="29" t="s">
        <v>519</v>
      </c>
      <c r="G36" s="30" t="s">
        <v>538</v>
      </c>
      <c r="H36" s="31" t="s">
        <v>2631</v>
      </c>
      <c r="I36" s="30" t="s">
        <v>2661</v>
      </c>
      <c r="J36" s="30" t="s">
        <v>2631</v>
      </c>
      <c r="K36" s="124" t="s">
        <v>8240</v>
      </c>
    </row>
    <row r="37" spans="1:11" x14ac:dyDescent="0.25">
      <c r="A37" s="27" t="s">
        <v>8339</v>
      </c>
      <c r="B37" s="14" t="s">
        <v>277</v>
      </c>
      <c r="C37" s="14" t="s">
        <v>2734</v>
      </c>
      <c r="D37" s="14" t="s">
        <v>2890</v>
      </c>
      <c r="E37" s="28">
        <v>44029</v>
      </c>
      <c r="F37" s="29" t="s">
        <v>520</v>
      </c>
      <c r="G37" s="30" t="s">
        <v>538</v>
      </c>
      <c r="H37" s="31" t="s">
        <v>2631</v>
      </c>
      <c r="I37" s="30" t="s">
        <v>2736</v>
      </c>
      <c r="J37" s="30" t="s">
        <v>2631</v>
      </c>
      <c r="K37" s="124" t="s">
        <v>8240</v>
      </c>
    </row>
    <row r="38" spans="1:11" x14ac:dyDescent="0.25">
      <c r="A38" s="27" t="s">
        <v>8340</v>
      </c>
      <c r="B38" s="14" t="s">
        <v>237</v>
      </c>
      <c r="C38" s="14" t="s">
        <v>2639</v>
      </c>
      <c r="D38" s="14" t="s">
        <v>2841</v>
      </c>
      <c r="E38" s="28">
        <v>44029</v>
      </c>
      <c r="F38" s="29" t="s">
        <v>520</v>
      </c>
      <c r="G38" s="30" t="s">
        <v>538</v>
      </c>
      <c r="H38" s="31" t="s">
        <v>2631</v>
      </c>
      <c r="I38" s="30" t="s">
        <v>2641</v>
      </c>
      <c r="J38" s="30" t="s">
        <v>2631</v>
      </c>
      <c r="K38" s="124" t="s">
        <v>8240</v>
      </c>
    </row>
    <row r="39" spans="1:11" x14ac:dyDescent="0.25">
      <c r="A39" s="27" t="s">
        <v>8341</v>
      </c>
      <c r="B39" s="14" t="s">
        <v>14</v>
      </c>
      <c r="C39" s="14" t="s">
        <v>2633</v>
      </c>
      <c r="D39" s="14" t="s">
        <v>2634</v>
      </c>
      <c r="E39" s="28">
        <v>44029</v>
      </c>
      <c r="F39" s="29" t="s">
        <v>520</v>
      </c>
      <c r="G39" s="30" t="s">
        <v>538</v>
      </c>
      <c r="H39" s="31" t="s">
        <v>2631</v>
      </c>
      <c r="I39" s="30" t="s">
        <v>2635</v>
      </c>
      <c r="J39" s="30" t="s">
        <v>2631</v>
      </c>
      <c r="K39" s="124" t="s">
        <v>8240</v>
      </c>
    </row>
    <row r="40" spans="1:11" x14ac:dyDescent="0.25">
      <c r="A40" s="27" t="s">
        <v>8342</v>
      </c>
      <c r="B40" s="14" t="s">
        <v>253</v>
      </c>
      <c r="C40" s="14" t="s">
        <v>2859</v>
      </c>
      <c r="D40" s="14" t="s">
        <v>2860</v>
      </c>
      <c r="E40" s="28">
        <v>44029</v>
      </c>
      <c r="F40" s="29" t="s">
        <v>520</v>
      </c>
      <c r="G40" s="30" t="s">
        <v>538</v>
      </c>
      <c r="H40" s="31" t="s">
        <v>2631</v>
      </c>
      <c r="I40" s="30" t="s">
        <v>2804</v>
      </c>
      <c r="J40" s="30" t="s">
        <v>2631</v>
      </c>
      <c r="K40" s="124" t="s">
        <v>8240</v>
      </c>
    </row>
    <row r="41" spans="1:11" x14ac:dyDescent="0.25">
      <c r="A41" s="27" t="s">
        <v>8343</v>
      </c>
      <c r="B41" s="14" t="s">
        <v>40</v>
      </c>
      <c r="C41" s="14" t="s">
        <v>2659</v>
      </c>
      <c r="D41" s="14" t="s">
        <v>2660</v>
      </c>
      <c r="E41" s="28">
        <v>44029</v>
      </c>
      <c r="F41" s="29" t="s">
        <v>520</v>
      </c>
      <c r="G41" s="30" t="s">
        <v>538</v>
      </c>
      <c r="H41" s="31" t="s">
        <v>2631</v>
      </c>
      <c r="I41" s="30" t="s">
        <v>2661</v>
      </c>
      <c r="J41" s="30" t="s">
        <v>2631</v>
      </c>
      <c r="K41" s="124" t="s">
        <v>8240</v>
      </c>
    </row>
    <row r="42" spans="1:11" x14ac:dyDescent="0.25">
      <c r="A42" s="27" t="s">
        <v>8344</v>
      </c>
      <c r="B42" s="14" t="s">
        <v>19</v>
      </c>
      <c r="C42" s="14" t="s">
        <v>2642</v>
      </c>
      <c r="D42" s="14" t="s">
        <v>2643</v>
      </c>
      <c r="E42" s="28">
        <v>44029</v>
      </c>
      <c r="F42" s="29" t="s">
        <v>520</v>
      </c>
      <c r="G42" s="30" t="s">
        <v>538</v>
      </c>
      <c r="H42" s="31" t="s">
        <v>2631</v>
      </c>
      <c r="I42" s="30" t="s">
        <v>2644</v>
      </c>
      <c r="J42" s="30" t="s">
        <v>2631</v>
      </c>
      <c r="K42" s="124" t="s">
        <v>8240</v>
      </c>
    </row>
    <row r="43" spans="1:11" x14ac:dyDescent="0.25">
      <c r="A43" s="27" t="s">
        <v>8345</v>
      </c>
      <c r="B43" s="14" t="s">
        <v>139</v>
      </c>
      <c r="C43" s="14" t="s">
        <v>2750</v>
      </c>
      <c r="D43" s="14" t="s">
        <v>2751</v>
      </c>
      <c r="E43" s="28">
        <v>44029</v>
      </c>
      <c r="F43" s="29" t="s">
        <v>520</v>
      </c>
      <c r="G43" s="30" t="s">
        <v>538</v>
      </c>
      <c r="H43" s="31" t="s">
        <v>2631</v>
      </c>
      <c r="I43" s="30" t="s">
        <v>2695</v>
      </c>
      <c r="J43" s="30" t="s">
        <v>2631</v>
      </c>
      <c r="K43" s="124" t="s">
        <v>8240</v>
      </c>
    </row>
    <row r="44" spans="1:11" x14ac:dyDescent="0.25">
      <c r="A44" s="27" t="s">
        <v>8346</v>
      </c>
      <c r="B44" s="14" t="s">
        <v>25</v>
      </c>
      <c r="C44" s="14" t="s">
        <v>2642</v>
      </c>
      <c r="D44" s="14" t="s">
        <v>2651</v>
      </c>
      <c r="E44" s="28">
        <v>44029</v>
      </c>
      <c r="F44" s="29" t="s">
        <v>520</v>
      </c>
      <c r="G44" s="30" t="s">
        <v>538</v>
      </c>
      <c r="H44" s="31" t="s">
        <v>2631</v>
      </c>
      <c r="I44" s="30" t="s">
        <v>2644</v>
      </c>
      <c r="J44" s="30" t="s">
        <v>2631</v>
      </c>
      <c r="K44" s="124" t="s">
        <v>8240</v>
      </c>
    </row>
    <row r="45" spans="1:11" x14ac:dyDescent="0.25">
      <c r="A45" s="27" t="s">
        <v>8347</v>
      </c>
      <c r="B45" s="14" t="s">
        <v>289</v>
      </c>
      <c r="C45" s="14" t="s">
        <v>2669</v>
      </c>
      <c r="D45" s="14" t="s">
        <v>2899</v>
      </c>
      <c r="E45" s="28">
        <v>44029</v>
      </c>
      <c r="F45" s="29" t="s">
        <v>520</v>
      </c>
      <c r="G45" s="30" t="s">
        <v>538</v>
      </c>
      <c r="H45" s="31" t="s">
        <v>2631</v>
      </c>
      <c r="I45" s="30" t="s">
        <v>2670</v>
      </c>
      <c r="J45" s="30" t="s">
        <v>2631</v>
      </c>
      <c r="K45" s="124" t="s">
        <v>8240</v>
      </c>
    </row>
    <row r="46" spans="1:11" x14ac:dyDescent="0.25">
      <c r="A46" s="27" t="s">
        <v>8348</v>
      </c>
      <c r="B46" s="14" t="s">
        <v>285</v>
      </c>
      <c r="C46" s="14" t="s">
        <v>2669</v>
      </c>
      <c r="D46" s="14" t="s">
        <v>2896</v>
      </c>
      <c r="E46" s="28">
        <v>44029</v>
      </c>
      <c r="F46" s="29" t="s">
        <v>520</v>
      </c>
      <c r="G46" s="30" t="s">
        <v>538</v>
      </c>
      <c r="H46" s="31" t="s">
        <v>2631</v>
      </c>
      <c r="I46" s="30" t="s">
        <v>2670</v>
      </c>
      <c r="J46" s="30" t="s">
        <v>2631</v>
      </c>
      <c r="K46" s="124" t="s">
        <v>8240</v>
      </c>
    </row>
    <row r="47" spans="1:11" x14ac:dyDescent="0.25">
      <c r="A47" s="27" t="s">
        <v>8349</v>
      </c>
      <c r="B47" s="14" t="s">
        <v>47</v>
      </c>
      <c r="C47" s="14" t="s">
        <v>2649</v>
      </c>
      <c r="D47" s="14" t="s">
        <v>2671</v>
      </c>
      <c r="E47" s="28">
        <v>44029</v>
      </c>
      <c r="F47" s="29" t="s">
        <v>520</v>
      </c>
      <c r="G47" s="30" t="s">
        <v>538</v>
      </c>
      <c r="H47" s="31" t="s">
        <v>2631</v>
      </c>
      <c r="I47" s="30" t="s">
        <v>2650</v>
      </c>
      <c r="J47" s="30" t="s">
        <v>2631</v>
      </c>
      <c r="K47" s="124" t="s">
        <v>8240</v>
      </c>
    </row>
    <row r="48" spans="1:11" x14ac:dyDescent="0.25">
      <c r="A48" s="27" t="s">
        <v>8350</v>
      </c>
      <c r="B48" s="14" t="s">
        <v>23</v>
      </c>
      <c r="C48" s="14" t="s">
        <v>2642</v>
      </c>
      <c r="D48" s="14" t="s">
        <v>2648</v>
      </c>
      <c r="E48" s="28">
        <v>44029</v>
      </c>
      <c r="F48" s="29" t="s">
        <v>520</v>
      </c>
      <c r="G48" s="30" t="s">
        <v>538</v>
      </c>
      <c r="H48" s="31" t="s">
        <v>2631</v>
      </c>
      <c r="I48" s="30" t="s">
        <v>2644</v>
      </c>
      <c r="J48" s="30" t="s">
        <v>2631</v>
      </c>
      <c r="K48" s="124" t="s">
        <v>8240</v>
      </c>
    </row>
    <row r="49" spans="1:11" x14ac:dyDescent="0.25">
      <c r="A49" s="27" t="s">
        <v>8351</v>
      </c>
      <c r="B49" s="14" t="s">
        <v>24</v>
      </c>
      <c r="C49" s="14" t="s">
        <v>2649</v>
      </c>
      <c r="D49" s="14" t="s">
        <v>187</v>
      </c>
      <c r="E49" s="28">
        <v>44029</v>
      </c>
      <c r="F49" s="29" t="s">
        <v>520</v>
      </c>
      <c r="G49" s="30" t="s">
        <v>538</v>
      </c>
      <c r="H49" s="31" t="s">
        <v>2631</v>
      </c>
      <c r="I49" s="30" t="s">
        <v>2650</v>
      </c>
      <c r="J49" s="30" t="s">
        <v>2631</v>
      </c>
      <c r="K49" s="124" t="s">
        <v>8240</v>
      </c>
    </row>
    <row r="50" spans="1:11" x14ac:dyDescent="0.25">
      <c r="A50" s="27" t="s">
        <v>8353</v>
      </c>
      <c r="B50" s="14" t="s">
        <v>125</v>
      </c>
      <c r="C50" s="14" t="s">
        <v>283</v>
      </c>
      <c r="D50" s="14" t="s">
        <v>2738</v>
      </c>
      <c r="E50" s="28">
        <v>44029</v>
      </c>
      <c r="F50" s="29" t="s">
        <v>520</v>
      </c>
      <c r="G50" s="30" t="s">
        <v>538</v>
      </c>
      <c r="H50" s="31" t="s">
        <v>2631</v>
      </c>
      <c r="I50" s="30" t="s">
        <v>2697</v>
      </c>
      <c r="J50" s="30" t="s">
        <v>2631</v>
      </c>
      <c r="K50" s="124" t="s">
        <v>8240</v>
      </c>
    </row>
    <row r="51" spans="1:11" x14ac:dyDescent="0.25">
      <c r="A51" s="27" t="s">
        <v>8354</v>
      </c>
      <c r="B51" s="14" t="s">
        <v>21</v>
      </c>
      <c r="C51" s="14" t="s">
        <v>2645</v>
      </c>
      <c r="D51" s="14" t="s">
        <v>2646</v>
      </c>
      <c r="E51" s="28">
        <v>44029</v>
      </c>
      <c r="F51" s="29" t="s">
        <v>520</v>
      </c>
      <c r="G51" s="30" t="s">
        <v>538</v>
      </c>
      <c r="H51" s="31" t="s">
        <v>2631</v>
      </c>
      <c r="I51" s="30" t="s">
        <v>2647</v>
      </c>
      <c r="J51" s="30" t="s">
        <v>2631</v>
      </c>
      <c r="K51" s="124" t="s">
        <v>8240</v>
      </c>
    </row>
    <row r="52" spans="1:11" x14ac:dyDescent="0.25">
      <c r="A52" s="27" t="s">
        <v>8355</v>
      </c>
      <c r="B52" s="14" t="s">
        <v>51</v>
      </c>
      <c r="C52" s="14" t="s">
        <v>2649</v>
      </c>
      <c r="D52" s="14" t="s">
        <v>2674</v>
      </c>
      <c r="E52" s="28">
        <v>44029</v>
      </c>
      <c r="F52" s="29" t="s">
        <v>520</v>
      </c>
      <c r="G52" s="30" t="s">
        <v>538</v>
      </c>
      <c r="H52" s="31" t="s">
        <v>2631</v>
      </c>
      <c r="I52" s="30" t="s">
        <v>2650</v>
      </c>
      <c r="J52" s="30" t="s">
        <v>2631</v>
      </c>
      <c r="K52" s="124" t="s">
        <v>8240</v>
      </c>
    </row>
    <row r="53" spans="1:11" x14ac:dyDescent="0.25">
      <c r="A53" s="27" t="s">
        <v>8356</v>
      </c>
      <c r="B53" s="14" t="s">
        <v>73</v>
      </c>
      <c r="C53" s="14" t="s">
        <v>2693</v>
      </c>
      <c r="D53" s="14" t="s">
        <v>2694</v>
      </c>
      <c r="E53" s="28">
        <v>44029</v>
      </c>
      <c r="F53" s="29" t="s">
        <v>520</v>
      </c>
      <c r="G53" s="30" t="s">
        <v>538</v>
      </c>
      <c r="H53" s="31" t="s">
        <v>2631</v>
      </c>
      <c r="I53" s="30" t="s">
        <v>2695</v>
      </c>
      <c r="J53" s="30" t="s">
        <v>2631</v>
      </c>
      <c r="K53" s="124" t="s">
        <v>8240</v>
      </c>
    </row>
    <row r="54" spans="1:11" x14ac:dyDescent="0.25">
      <c r="A54" s="27" t="s">
        <v>8357</v>
      </c>
      <c r="B54" s="14" t="s">
        <v>202</v>
      </c>
      <c r="C54" s="14" t="s">
        <v>2642</v>
      </c>
      <c r="D54" s="14" t="s">
        <v>2789</v>
      </c>
      <c r="E54" s="28">
        <v>44029</v>
      </c>
      <c r="F54" s="29" t="s">
        <v>520</v>
      </c>
      <c r="G54" s="30" t="s">
        <v>538</v>
      </c>
      <c r="H54" s="31" t="s">
        <v>2631</v>
      </c>
      <c r="I54" s="30" t="s">
        <v>2644</v>
      </c>
      <c r="J54" s="30" t="s">
        <v>2631</v>
      </c>
      <c r="K54" s="124" t="s">
        <v>8240</v>
      </c>
    </row>
    <row r="55" spans="1:11" x14ac:dyDescent="0.25">
      <c r="A55" s="27" t="s">
        <v>8368</v>
      </c>
      <c r="B55" s="14" t="s">
        <v>233</v>
      </c>
      <c r="C55" s="14" t="s">
        <v>229</v>
      </c>
      <c r="D55" s="14" t="s">
        <v>2838</v>
      </c>
      <c r="E55" s="28">
        <v>44029</v>
      </c>
      <c r="F55" s="29" t="s">
        <v>520</v>
      </c>
      <c r="G55" s="30" t="s">
        <v>538</v>
      </c>
      <c r="H55" s="31" t="s">
        <v>2631</v>
      </c>
      <c r="I55" s="30" t="s">
        <v>2632</v>
      </c>
      <c r="J55" s="30" t="s">
        <v>2631</v>
      </c>
      <c r="K55" s="124" t="s">
        <v>8240</v>
      </c>
    </row>
    <row r="56" spans="1:11" x14ac:dyDescent="0.25">
      <c r="A56" s="27" t="s">
        <v>8369</v>
      </c>
      <c r="B56" s="14" t="s">
        <v>242</v>
      </c>
      <c r="C56" s="14" t="s">
        <v>2848</v>
      </c>
      <c r="D56" s="14" t="s">
        <v>2849</v>
      </c>
      <c r="E56" s="28">
        <v>44029</v>
      </c>
      <c r="F56" s="29" t="s">
        <v>520</v>
      </c>
      <c r="G56" s="30" t="s">
        <v>538</v>
      </c>
      <c r="H56" s="31" t="s">
        <v>2631</v>
      </c>
      <c r="I56" s="30" t="s">
        <v>2635</v>
      </c>
      <c r="J56" s="30" t="s">
        <v>2631</v>
      </c>
      <c r="K56" s="124" t="s">
        <v>8240</v>
      </c>
    </row>
    <row r="57" spans="1:11" x14ac:dyDescent="0.25">
      <c r="A57" s="27" t="s">
        <v>8370</v>
      </c>
      <c r="B57" s="14" t="s">
        <v>259</v>
      </c>
      <c r="C57" s="14" t="s">
        <v>2869</v>
      </c>
      <c r="D57" s="14" t="s">
        <v>2870</v>
      </c>
      <c r="E57" s="28">
        <v>44029</v>
      </c>
      <c r="F57" s="29" t="s">
        <v>520</v>
      </c>
      <c r="G57" s="30" t="s">
        <v>538</v>
      </c>
      <c r="H57" s="31" t="s">
        <v>2631</v>
      </c>
      <c r="I57" s="30" t="s">
        <v>2829</v>
      </c>
      <c r="J57" s="30" t="s">
        <v>2631</v>
      </c>
      <c r="K57" s="124" t="s">
        <v>8240</v>
      </c>
    </row>
    <row r="58" spans="1:11" x14ac:dyDescent="0.25">
      <c r="A58" s="27" t="s">
        <v>8371</v>
      </c>
      <c r="B58" s="14" t="s">
        <v>12</v>
      </c>
      <c r="C58" s="14" t="s">
        <v>2629</v>
      </c>
      <c r="D58" s="14" t="s">
        <v>2630</v>
      </c>
      <c r="E58" s="28">
        <v>44029</v>
      </c>
      <c r="F58" s="29" t="s">
        <v>520</v>
      </c>
      <c r="G58" s="30" t="s">
        <v>538</v>
      </c>
      <c r="H58" s="31" t="s">
        <v>2631</v>
      </c>
      <c r="I58" s="30" t="s">
        <v>2632</v>
      </c>
      <c r="J58" s="30" t="s">
        <v>2631</v>
      </c>
      <c r="K58" s="124" t="s">
        <v>8240</v>
      </c>
    </row>
    <row r="59" spans="1:11" x14ac:dyDescent="0.25">
      <c r="A59" s="27" t="s">
        <v>8372</v>
      </c>
      <c r="B59" s="14" t="s">
        <v>118</v>
      </c>
      <c r="C59" s="14" t="s">
        <v>117</v>
      </c>
      <c r="D59" s="14" t="s">
        <v>2732</v>
      </c>
      <c r="E59" s="28">
        <v>44029</v>
      </c>
      <c r="F59" s="29" t="s">
        <v>520</v>
      </c>
      <c r="G59" s="30" t="s">
        <v>538</v>
      </c>
      <c r="H59" s="31" t="s">
        <v>2631</v>
      </c>
      <c r="I59" s="30" t="s">
        <v>2697</v>
      </c>
      <c r="J59" s="30" t="s">
        <v>2631</v>
      </c>
      <c r="K59" s="124" t="s">
        <v>8240</v>
      </c>
    </row>
    <row r="60" spans="1:11" x14ac:dyDescent="0.25">
      <c r="A60" s="27" t="s">
        <v>8374</v>
      </c>
      <c r="B60" s="14" t="s">
        <v>264</v>
      </c>
      <c r="C60" s="14" t="s">
        <v>229</v>
      </c>
      <c r="D60" s="14" t="s">
        <v>2876</v>
      </c>
      <c r="E60" s="28">
        <v>44029</v>
      </c>
      <c r="F60" s="29" t="s">
        <v>520</v>
      </c>
      <c r="G60" s="30" t="s">
        <v>538</v>
      </c>
      <c r="H60" s="31" t="s">
        <v>2631</v>
      </c>
      <c r="I60" s="30" t="s">
        <v>2632</v>
      </c>
      <c r="J60" s="30" t="s">
        <v>2631</v>
      </c>
      <c r="K60" s="124" t="s">
        <v>8240</v>
      </c>
    </row>
    <row r="61" spans="1:11" x14ac:dyDescent="0.25">
      <c r="A61" s="27" t="s">
        <v>8375</v>
      </c>
      <c r="B61" s="14" t="s">
        <v>42</v>
      </c>
      <c r="C61" s="14" t="s">
        <v>2664</v>
      </c>
      <c r="D61" s="14" t="s">
        <v>2665</v>
      </c>
      <c r="E61" s="28">
        <v>44029</v>
      </c>
      <c r="F61" s="29" t="s">
        <v>520</v>
      </c>
      <c r="G61" s="30" t="s">
        <v>538</v>
      </c>
      <c r="H61" s="31" t="s">
        <v>2631</v>
      </c>
      <c r="I61" s="30" t="s">
        <v>2666</v>
      </c>
      <c r="J61" s="30" t="s">
        <v>2631</v>
      </c>
      <c r="K61" s="124" t="s">
        <v>8240</v>
      </c>
    </row>
    <row r="62" spans="1:11" x14ac:dyDescent="0.25">
      <c r="A62" s="27" t="s">
        <v>8376</v>
      </c>
      <c r="B62" s="14" t="s">
        <v>295</v>
      </c>
      <c r="C62" s="14" t="s">
        <v>2669</v>
      </c>
      <c r="D62" s="14" t="s">
        <v>2903</v>
      </c>
      <c r="E62" s="28">
        <v>44029</v>
      </c>
      <c r="F62" s="29" t="s">
        <v>520</v>
      </c>
      <c r="G62" s="30" t="s">
        <v>538</v>
      </c>
      <c r="H62" s="31" t="s">
        <v>2631</v>
      </c>
      <c r="I62" s="30" t="s">
        <v>2670</v>
      </c>
      <c r="J62" s="30" t="s">
        <v>2631</v>
      </c>
      <c r="K62" s="124" t="s">
        <v>8240</v>
      </c>
    </row>
    <row r="63" spans="1:11" x14ac:dyDescent="0.25">
      <c r="A63" s="27" t="s">
        <v>8377</v>
      </c>
      <c r="B63" s="14" t="s">
        <v>38</v>
      </c>
      <c r="C63" s="14" t="s">
        <v>2636</v>
      </c>
      <c r="D63" s="14" t="s">
        <v>2658</v>
      </c>
      <c r="E63" s="28">
        <v>44029</v>
      </c>
      <c r="F63" s="29" t="s">
        <v>520</v>
      </c>
      <c r="G63" s="30" t="s">
        <v>538</v>
      </c>
      <c r="H63" s="31" t="s">
        <v>2631</v>
      </c>
      <c r="I63" s="30" t="s">
        <v>2638</v>
      </c>
      <c r="J63" s="30" t="s">
        <v>2631</v>
      </c>
      <c r="K63" s="124" t="s">
        <v>8240</v>
      </c>
    </row>
    <row r="64" spans="1:11" x14ac:dyDescent="0.25">
      <c r="A64" s="27" t="s">
        <v>8378</v>
      </c>
      <c r="B64" s="14" t="s">
        <v>71</v>
      </c>
      <c r="C64" s="14" t="s">
        <v>229</v>
      </c>
      <c r="D64" s="14" t="s">
        <v>2692</v>
      </c>
      <c r="E64" s="28">
        <v>44029</v>
      </c>
      <c r="F64" s="29" t="s">
        <v>520</v>
      </c>
      <c r="G64" s="30" t="s">
        <v>538</v>
      </c>
      <c r="H64" s="31" t="s">
        <v>2631</v>
      </c>
      <c r="I64" s="30" t="s">
        <v>2632</v>
      </c>
      <c r="J64" s="30" t="s">
        <v>2631</v>
      </c>
      <c r="K64" s="124" t="s">
        <v>8240</v>
      </c>
    </row>
    <row r="65" spans="1:11" x14ac:dyDescent="0.25">
      <c r="A65" s="27" t="s">
        <v>8565</v>
      </c>
      <c r="B65" s="14" t="s">
        <v>294</v>
      </c>
      <c r="C65" s="14" t="s">
        <v>2636</v>
      </c>
      <c r="D65" s="14" t="s">
        <v>2902</v>
      </c>
      <c r="E65" s="28">
        <v>44029</v>
      </c>
      <c r="F65" s="29" t="s">
        <v>520</v>
      </c>
      <c r="G65" s="30" t="s">
        <v>538</v>
      </c>
      <c r="H65" s="31" t="s">
        <v>2631</v>
      </c>
      <c r="I65" s="30" t="s">
        <v>2638</v>
      </c>
      <c r="J65" s="30" t="s">
        <v>2631</v>
      </c>
      <c r="K65" s="124" t="s">
        <v>8240</v>
      </c>
    </row>
    <row r="66" spans="1:11" x14ac:dyDescent="0.25">
      <c r="A66" s="27" t="s">
        <v>8566</v>
      </c>
      <c r="B66" s="14" t="s">
        <v>48</v>
      </c>
      <c r="C66" s="14" t="s">
        <v>2672</v>
      </c>
      <c r="D66" s="14" t="s">
        <v>2673</v>
      </c>
      <c r="E66" s="28">
        <v>44029</v>
      </c>
      <c r="F66" s="29" t="s">
        <v>520</v>
      </c>
      <c r="G66" s="30" t="s">
        <v>538</v>
      </c>
      <c r="H66" s="31" t="s">
        <v>2631</v>
      </c>
      <c r="I66" s="30" t="s">
        <v>2644</v>
      </c>
      <c r="J66" s="30" t="s">
        <v>2631</v>
      </c>
      <c r="K66" s="124" t="s">
        <v>8240</v>
      </c>
    </row>
    <row r="67" spans="1:11" x14ac:dyDescent="0.25">
      <c r="A67" s="27" t="s">
        <v>8567</v>
      </c>
      <c r="B67" s="14" t="s">
        <v>53</v>
      </c>
      <c r="C67" s="14" t="s">
        <v>2676</v>
      </c>
      <c r="D67" s="14" t="s">
        <v>2677</v>
      </c>
      <c r="E67" s="28">
        <v>44029</v>
      </c>
      <c r="F67" s="29" t="s">
        <v>520</v>
      </c>
      <c r="G67" s="30" t="s">
        <v>538</v>
      </c>
      <c r="H67" s="31" t="s">
        <v>2631</v>
      </c>
      <c r="I67" s="30" t="s">
        <v>2678</v>
      </c>
      <c r="J67" s="30" t="s">
        <v>2631</v>
      </c>
      <c r="K67" s="124" t="s">
        <v>8240</v>
      </c>
    </row>
    <row r="68" spans="1:11" x14ac:dyDescent="0.25">
      <c r="A68" s="27" t="s">
        <v>8568</v>
      </c>
      <c r="B68" s="14" t="s">
        <v>52</v>
      </c>
      <c r="C68" s="14" t="s">
        <v>2649</v>
      </c>
      <c r="D68" s="14" t="s">
        <v>2675</v>
      </c>
      <c r="E68" s="28">
        <v>44029</v>
      </c>
      <c r="F68" s="29" t="s">
        <v>520</v>
      </c>
      <c r="G68" s="30" t="s">
        <v>538</v>
      </c>
      <c r="H68" s="31" t="s">
        <v>2631</v>
      </c>
      <c r="I68" s="30" t="s">
        <v>2650</v>
      </c>
      <c r="J68" s="30" t="s">
        <v>2631</v>
      </c>
      <c r="K68" s="124" t="s">
        <v>8240</v>
      </c>
    </row>
    <row r="69" spans="1:11" x14ac:dyDescent="0.25">
      <c r="A69" s="27" t="s">
        <v>8569</v>
      </c>
      <c r="B69" s="14" t="s">
        <v>204</v>
      </c>
      <c r="C69" s="14" t="s">
        <v>2672</v>
      </c>
      <c r="D69" s="14" t="s">
        <v>2790</v>
      </c>
      <c r="E69" s="28">
        <v>44029</v>
      </c>
      <c r="F69" s="29" t="s">
        <v>520</v>
      </c>
      <c r="G69" s="30" t="s">
        <v>538</v>
      </c>
      <c r="H69" s="31" t="s">
        <v>2631</v>
      </c>
      <c r="I69" s="30" t="s">
        <v>2644</v>
      </c>
      <c r="J69" s="30" t="s">
        <v>2631</v>
      </c>
      <c r="K69" s="124" t="s">
        <v>8240</v>
      </c>
    </row>
    <row r="70" spans="1:11" x14ac:dyDescent="0.25">
      <c r="A70" s="27" t="s">
        <v>8570</v>
      </c>
      <c r="B70" s="14" t="s">
        <v>58</v>
      </c>
      <c r="C70" s="14" t="s">
        <v>2679</v>
      </c>
      <c r="D70" s="14" t="s">
        <v>2681</v>
      </c>
      <c r="E70" s="28">
        <v>44029</v>
      </c>
      <c r="F70" s="29" t="s">
        <v>520</v>
      </c>
      <c r="G70" s="30" t="s">
        <v>538</v>
      </c>
      <c r="H70" s="31" t="s">
        <v>2631</v>
      </c>
      <c r="I70" s="30" t="s">
        <v>545</v>
      </c>
      <c r="J70" s="30" t="s">
        <v>2631</v>
      </c>
      <c r="K70" s="124" t="s">
        <v>8240</v>
      </c>
    </row>
    <row r="71" spans="1:11" x14ac:dyDescent="0.25">
      <c r="A71" s="27" t="s">
        <v>8396</v>
      </c>
      <c r="B71" s="14" t="s">
        <v>274</v>
      </c>
      <c r="C71" s="14" t="s">
        <v>2734</v>
      </c>
      <c r="D71" s="14" t="s">
        <v>2887</v>
      </c>
      <c r="E71" s="28">
        <v>44029</v>
      </c>
      <c r="F71" s="29" t="s">
        <v>520</v>
      </c>
      <c r="G71" s="30" t="s">
        <v>538</v>
      </c>
      <c r="H71" s="31" t="s">
        <v>2631</v>
      </c>
      <c r="I71" s="30" t="s">
        <v>2736</v>
      </c>
      <c r="J71" s="30" t="s">
        <v>2631</v>
      </c>
      <c r="K71" s="124" t="s">
        <v>8240</v>
      </c>
    </row>
    <row r="72" spans="1:11" x14ac:dyDescent="0.25">
      <c r="A72" s="27" t="s">
        <v>8397</v>
      </c>
      <c r="B72" s="14" t="s">
        <v>270</v>
      </c>
      <c r="C72" s="14" t="s">
        <v>2734</v>
      </c>
      <c r="D72" s="14" t="s">
        <v>2884</v>
      </c>
      <c r="E72" s="28">
        <v>44029</v>
      </c>
      <c r="F72" s="29" t="s">
        <v>520</v>
      </c>
      <c r="G72" s="30" t="s">
        <v>538</v>
      </c>
      <c r="H72" s="31" t="s">
        <v>2631</v>
      </c>
      <c r="I72" s="30" t="s">
        <v>2736</v>
      </c>
      <c r="J72" s="30" t="s">
        <v>2631</v>
      </c>
      <c r="K72" s="124" t="s">
        <v>8240</v>
      </c>
    </row>
    <row r="73" spans="1:11" x14ac:dyDescent="0.25">
      <c r="A73" s="27" t="s">
        <v>8398</v>
      </c>
      <c r="B73" s="14" t="s">
        <v>265</v>
      </c>
      <c r="C73" s="14" t="s">
        <v>117</v>
      </c>
      <c r="D73" s="14" t="s">
        <v>2877</v>
      </c>
      <c r="E73" s="28">
        <v>44029</v>
      </c>
      <c r="F73" s="29" t="s">
        <v>520</v>
      </c>
      <c r="G73" s="30" t="s">
        <v>538</v>
      </c>
      <c r="H73" s="31" t="s">
        <v>2631</v>
      </c>
      <c r="I73" s="30" t="s">
        <v>2697</v>
      </c>
      <c r="J73" s="30" t="s">
        <v>2631</v>
      </c>
      <c r="K73" s="124" t="s">
        <v>8240</v>
      </c>
    </row>
    <row r="74" spans="1:11" x14ac:dyDescent="0.25">
      <c r="A74" s="27" t="s">
        <v>8399</v>
      </c>
      <c r="B74" s="14" t="s">
        <v>269</v>
      </c>
      <c r="C74" s="14" t="s">
        <v>2882</v>
      </c>
      <c r="D74" s="14" t="s">
        <v>2883</v>
      </c>
      <c r="E74" s="28">
        <v>44029</v>
      </c>
      <c r="F74" s="29" t="s">
        <v>520</v>
      </c>
      <c r="G74" s="30" t="s">
        <v>538</v>
      </c>
      <c r="H74" s="31" t="s">
        <v>2631</v>
      </c>
      <c r="I74" s="30" t="s">
        <v>2695</v>
      </c>
      <c r="J74" s="30" t="s">
        <v>2631</v>
      </c>
      <c r="K74" s="124" t="s">
        <v>8240</v>
      </c>
    </row>
    <row r="75" spans="1:11" x14ac:dyDescent="0.25">
      <c r="A75" s="27" t="s">
        <v>8400</v>
      </c>
      <c r="B75" s="14" t="s">
        <v>67</v>
      </c>
      <c r="C75" s="14" t="s">
        <v>2629</v>
      </c>
      <c r="D75" s="14" t="s">
        <v>2689</v>
      </c>
      <c r="E75" s="28">
        <v>44029</v>
      </c>
      <c r="F75" s="29" t="s">
        <v>520</v>
      </c>
      <c r="G75" s="30" t="s">
        <v>538</v>
      </c>
      <c r="H75" s="31" t="s">
        <v>2631</v>
      </c>
      <c r="I75" s="30" t="s">
        <v>2632</v>
      </c>
      <c r="J75" s="30" t="s">
        <v>2631</v>
      </c>
      <c r="K75" s="124" t="s">
        <v>8240</v>
      </c>
    </row>
    <row r="76" spans="1:11" x14ac:dyDescent="0.25">
      <c r="A76" s="27" t="s">
        <v>8401</v>
      </c>
      <c r="B76" s="14" t="s">
        <v>192</v>
      </c>
      <c r="C76" s="14" t="s">
        <v>2679</v>
      </c>
      <c r="D76" s="14" t="s">
        <v>2783</v>
      </c>
      <c r="E76" s="28">
        <v>44029</v>
      </c>
      <c r="F76" s="29" t="s">
        <v>520</v>
      </c>
      <c r="G76" s="30" t="s">
        <v>538</v>
      </c>
      <c r="H76" s="31" t="s">
        <v>2631</v>
      </c>
      <c r="I76" s="30" t="s">
        <v>545</v>
      </c>
      <c r="J76" s="30" t="s">
        <v>2631</v>
      </c>
      <c r="K76" s="124" t="s">
        <v>8240</v>
      </c>
    </row>
    <row r="77" spans="1:11" x14ac:dyDescent="0.25">
      <c r="A77" s="27" t="s">
        <v>8402</v>
      </c>
      <c r="B77" s="14" t="s">
        <v>66</v>
      </c>
      <c r="C77" s="14" t="s">
        <v>2687</v>
      </c>
      <c r="D77" s="14" t="s">
        <v>2688</v>
      </c>
      <c r="E77" s="28">
        <v>44029</v>
      </c>
      <c r="F77" s="29" t="s">
        <v>520</v>
      </c>
      <c r="G77" s="30" t="s">
        <v>538</v>
      </c>
      <c r="H77" s="31" t="s">
        <v>2631</v>
      </c>
      <c r="I77" s="30" t="s">
        <v>2666</v>
      </c>
      <c r="J77" s="30" t="s">
        <v>2631</v>
      </c>
      <c r="K77" s="124" t="s">
        <v>8240</v>
      </c>
    </row>
    <row r="78" spans="1:11" x14ac:dyDescent="0.25">
      <c r="A78" s="27" t="s">
        <v>8403</v>
      </c>
      <c r="B78" s="14" t="s">
        <v>69</v>
      </c>
      <c r="C78" s="14" t="s">
        <v>2659</v>
      </c>
      <c r="D78" s="14" t="s">
        <v>2690</v>
      </c>
      <c r="E78" s="28">
        <v>44029</v>
      </c>
      <c r="F78" s="29" t="s">
        <v>520</v>
      </c>
      <c r="G78" s="30" t="s">
        <v>538</v>
      </c>
      <c r="H78" s="31" t="s">
        <v>2631</v>
      </c>
      <c r="I78" s="30" t="s">
        <v>2661</v>
      </c>
      <c r="J78" s="30" t="s">
        <v>2631</v>
      </c>
      <c r="K78" s="124" t="s">
        <v>8240</v>
      </c>
    </row>
    <row r="79" spans="1:11" x14ac:dyDescent="0.25">
      <c r="A79" s="27" t="s">
        <v>8404</v>
      </c>
      <c r="B79" s="14" t="s">
        <v>15</v>
      </c>
      <c r="C79" s="14" t="s">
        <v>2636</v>
      </c>
      <c r="D79" s="14" t="s">
        <v>2637</v>
      </c>
      <c r="E79" s="28">
        <v>44029</v>
      </c>
      <c r="F79" s="29" t="s">
        <v>520</v>
      </c>
      <c r="G79" s="30" t="s">
        <v>538</v>
      </c>
      <c r="H79" s="31" t="s">
        <v>2631</v>
      </c>
      <c r="I79" s="30" t="s">
        <v>2638</v>
      </c>
      <c r="J79" s="30" t="s">
        <v>2631</v>
      </c>
      <c r="K79" s="124" t="s">
        <v>8240</v>
      </c>
    </row>
    <row r="80" spans="1:11" x14ac:dyDescent="0.25">
      <c r="A80" s="27" t="s">
        <v>8405</v>
      </c>
      <c r="B80" s="14" t="s">
        <v>288</v>
      </c>
      <c r="C80" s="14" t="s">
        <v>2669</v>
      </c>
      <c r="D80" s="14" t="s">
        <v>2898</v>
      </c>
      <c r="E80" s="28">
        <v>44029</v>
      </c>
      <c r="F80" s="29" t="s">
        <v>520</v>
      </c>
      <c r="G80" s="30" t="s">
        <v>538</v>
      </c>
      <c r="H80" s="31" t="s">
        <v>2631</v>
      </c>
      <c r="I80" s="30" t="s">
        <v>2670</v>
      </c>
      <c r="J80" s="30" t="s">
        <v>2631</v>
      </c>
      <c r="K80" s="124" t="s">
        <v>8240</v>
      </c>
    </row>
    <row r="81" spans="1:11" x14ac:dyDescent="0.25">
      <c r="A81" s="27" t="s">
        <v>8407</v>
      </c>
      <c r="B81" s="14" t="s">
        <v>110</v>
      </c>
      <c r="C81" s="14" t="s">
        <v>2649</v>
      </c>
      <c r="D81" s="14" t="s">
        <v>2725</v>
      </c>
      <c r="E81" s="28">
        <v>44029</v>
      </c>
      <c r="F81" s="29" t="s">
        <v>520</v>
      </c>
      <c r="G81" s="30" t="s">
        <v>538</v>
      </c>
      <c r="H81" s="31" t="s">
        <v>2631</v>
      </c>
      <c r="I81" s="30" t="s">
        <v>2650</v>
      </c>
      <c r="J81" s="30" t="s">
        <v>2631</v>
      </c>
      <c r="K81" s="124" t="s">
        <v>8240</v>
      </c>
    </row>
    <row r="82" spans="1:11" x14ac:dyDescent="0.25">
      <c r="A82" s="27" t="s">
        <v>8408</v>
      </c>
      <c r="B82" s="14" t="s">
        <v>94</v>
      </c>
      <c r="C82" s="14" t="s">
        <v>2649</v>
      </c>
      <c r="D82" s="14" t="s">
        <v>2709</v>
      </c>
      <c r="E82" s="28">
        <v>44029</v>
      </c>
      <c r="F82" s="29" t="s">
        <v>520</v>
      </c>
      <c r="G82" s="30" t="s">
        <v>538</v>
      </c>
      <c r="H82" s="31" t="s">
        <v>2631</v>
      </c>
      <c r="I82" s="30" t="s">
        <v>2710</v>
      </c>
      <c r="J82" s="30" t="s">
        <v>2711</v>
      </c>
      <c r="K82" s="124" t="s">
        <v>8240</v>
      </c>
    </row>
    <row r="83" spans="1:11" x14ac:dyDescent="0.25">
      <c r="A83" s="27" t="s">
        <v>8410</v>
      </c>
      <c r="B83" s="14" t="s">
        <v>80</v>
      </c>
      <c r="C83" s="14" t="s">
        <v>62</v>
      </c>
      <c r="D83" s="14" t="s">
        <v>2700</v>
      </c>
      <c r="E83" s="28">
        <v>44029</v>
      </c>
      <c r="F83" s="29" t="s">
        <v>520</v>
      </c>
      <c r="G83" s="30" t="s">
        <v>538</v>
      </c>
      <c r="H83" s="31" t="s">
        <v>2631</v>
      </c>
      <c r="I83" s="30" t="s">
        <v>2683</v>
      </c>
      <c r="J83" s="30" t="s">
        <v>2631</v>
      </c>
      <c r="K83" s="124" t="s">
        <v>8240</v>
      </c>
    </row>
    <row r="84" spans="1:11" x14ac:dyDescent="0.25">
      <c r="A84" s="27" t="s">
        <v>8411</v>
      </c>
      <c r="B84" s="14" t="s">
        <v>293</v>
      </c>
      <c r="C84" s="14" t="s">
        <v>2669</v>
      </c>
      <c r="D84" s="14" t="s">
        <v>2901</v>
      </c>
      <c r="E84" s="28">
        <v>44029</v>
      </c>
      <c r="F84" s="29" t="s">
        <v>520</v>
      </c>
      <c r="G84" s="30" t="s">
        <v>538</v>
      </c>
      <c r="H84" s="31" t="s">
        <v>2631</v>
      </c>
      <c r="I84" s="30" t="s">
        <v>2670</v>
      </c>
      <c r="J84" s="30" t="s">
        <v>2631</v>
      </c>
      <c r="K84" s="124" t="s">
        <v>8240</v>
      </c>
    </row>
    <row r="85" spans="1:11" x14ac:dyDescent="0.25">
      <c r="A85" s="27" t="s">
        <v>8571</v>
      </c>
      <c r="B85" s="14" t="s">
        <v>96</v>
      </c>
      <c r="C85" s="14" t="s">
        <v>2669</v>
      </c>
      <c r="D85" s="14" t="s">
        <v>2713</v>
      </c>
      <c r="E85" s="28">
        <v>44029</v>
      </c>
      <c r="F85" s="29" t="s">
        <v>520</v>
      </c>
      <c r="G85" s="30" t="s">
        <v>538</v>
      </c>
      <c r="H85" s="31" t="s">
        <v>2631</v>
      </c>
      <c r="I85" s="30" t="s">
        <v>2670</v>
      </c>
      <c r="J85" s="30" t="s">
        <v>2631</v>
      </c>
      <c r="K85" s="124" t="s">
        <v>8240</v>
      </c>
    </row>
    <row r="86" spans="1:11" x14ac:dyDescent="0.25">
      <c r="A86" s="27" t="s">
        <v>8412</v>
      </c>
      <c r="B86" s="14" t="s">
        <v>84</v>
      </c>
      <c r="C86" s="14" t="s">
        <v>2667</v>
      </c>
      <c r="D86" s="14" t="s">
        <v>2703</v>
      </c>
      <c r="E86" s="28">
        <v>44029</v>
      </c>
      <c r="F86" s="29" t="s">
        <v>520</v>
      </c>
      <c r="G86" s="30" t="s">
        <v>538</v>
      </c>
      <c r="H86" s="31" t="s">
        <v>2631</v>
      </c>
      <c r="I86" s="30" t="s">
        <v>2661</v>
      </c>
      <c r="J86" s="30" t="s">
        <v>2631</v>
      </c>
      <c r="K86" s="124" t="s">
        <v>8240</v>
      </c>
    </row>
    <row r="87" spans="1:11" x14ac:dyDescent="0.25">
      <c r="A87" s="27" t="s">
        <v>8413</v>
      </c>
      <c r="B87" s="14" t="s">
        <v>104</v>
      </c>
      <c r="C87" s="14" t="s">
        <v>2679</v>
      </c>
      <c r="D87" s="14" t="s">
        <v>185</v>
      </c>
      <c r="E87" s="28">
        <v>44029</v>
      </c>
      <c r="F87" s="29" t="s">
        <v>520</v>
      </c>
      <c r="G87" s="30" t="s">
        <v>538</v>
      </c>
      <c r="H87" s="31" t="s">
        <v>2631</v>
      </c>
      <c r="I87" s="30" t="s">
        <v>545</v>
      </c>
      <c r="J87" s="30" t="s">
        <v>2631</v>
      </c>
      <c r="K87" s="124" t="s">
        <v>8240</v>
      </c>
    </row>
    <row r="88" spans="1:11" x14ac:dyDescent="0.25">
      <c r="A88" s="27" t="s">
        <v>8424</v>
      </c>
      <c r="B88" s="14" t="s">
        <v>249</v>
      </c>
      <c r="C88" s="14" t="s">
        <v>2629</v>
      </c>
      <c r="D88" s="14" t="s">
        <v>2855</v>
      </c>
      <c r="E88" s="28">
        <v>44029</v>
      </c>
      <c r="F88" s="29" t="s">
        <v>520</v>
      </c>
      <c r="G88" s="30" t="s">
        <v>538</v>
      </c>
      <c r="H88" s="31" t="s">
        <v>2631</v>
      </c>
      <c r="I88" s="30" t="s">
        <v>2632</v>
      </c>
      <c r="J88" s="30" t="s">
        <v>2631</v>
      </c>
      <c r="K88" s="124" t="s">
        <v>8240</v>
      </c>
    </row>
    <row r="89" spans="1:11" x14ac:dyDescent="0.25">
      <c r="A89" s="27" t="s">
        <v>8425</v>
      </c>
      <c r="B89" s="14" t="s">
        <v>276</v>
      </c>
      <c r="C89" s="14" t="s">
        <v>2734</v>
      </c>
      <c r="D89" s="14" t="s">
        <v>2889</v>
      </c>
      <c r="E89" s="28">
        <v>44029</v>
      </c>
      <c r="F89" s="29" t="s">
        <v>520</v>
      </c>
      <c r="G89" s="30" t="s">
        <v>538</v>
      </c>
      <c r="H89" s="31" t="s">
        <v>2631</v>
      </c>
      <c r="I89" s="30" t="s">
        <v>2736</v>
      </c>
      <c r="J89" s="30" t="s">
        <v>2631</v>
      </c>
      <c r="K89" s="124" t="s">
        <v>8240</v>
      </c>
    </row>
    <row r="90" spans="1:11" x14ac:dyDescent="0.25">
      <c r="A90" s="27" t="s">
        <v>8426</v>
      </c>
      <c r="B90" s="14" t="s">
        <v>266</v>
      </c>
      <c r="C90" s="14" t="s">
        <v>117</v>
      </c>
      <c r="D90" s="14" t="s">
        <v>2878</v>
      </c>
      <c r="E90" s="28">
        <v>44029</v>
      </c>
      <c r="F90" s="29" t="s">
        <v>520</v>
      </c>
      <c r="G90" s="30" t="s">
        <v>538</v>
      </c>
      <c r="H90" s="31" t="s">
        <v>2631</v>
      </c>
      <c r="I90" s="30" t="s">
        <v>2697</v>
      </c>
      <c r="J90" s="30" t="s">
        <v>2631</v>
      </c>
      <c r="K90" s="124" t="s">
        <v>8240</v>
      </c>
    </row>
    <row r="91" spans="1:11" x14ac:dyDescent="0.25">
      <c r="A91" s="27" t="s">
        <v>8427</v>
      </c>
      <c r="B91" s="14" t="s">
        <v>251</v>
      </c>
      <c r="C91" s="14" t="s">
        <v>229</v>
      </c>
      <c r="D91" s="14" t="s">
        <v>2858</v>
      </c>
      <c r="E91" s="28">
        <v>44029</v>
      </c>
      <c r="F91" s="29" t="s">
        <v>520</v>
      </c>
      <c r="G91" s="30" t="s">
        <v>538</v>
      </c>
      <c r="H91" s="31" t="s">
        <v>2631</v>
      </c>
      <c r="I91" s="30" t="s">
        <v>2632</v>
      </c>
      <c r="J91" s="30" t="s">
        <v>2631</v>
      </c>
      <c r="K91" s="124" t="s">
        <v>8240</v>
      </c>
    </row>
    <row r="92" spans="1:11" x14ac:dyDescent="0.25">
      <c r="A92" s="27" t="s">
        <v>8428</v>
      </c>
      <c r="B92" s="14" t="s">
        <v>140</v>
      </c>
      <c r="C92" s="14" t="s">
        <v>2734</v>
      </c>
      <c r="D92" s="14" t="s">
        <v>2752</v>
      </c>
      <c r="E92" s="28">
        <v>44029</v>
      </c>
      <c r="F92" s="29" t="s">
        <v>520</v>
      </c>
      <c r="G92" s="30" t="s">
        <v>538</v>
      </c>
      <c r="H92" s="31" t="s">
        <v>2631</v>
      </c>
      <c r="I92" s="30" t="s">
        <v>2736</v>
      </c>
      <c r="J92" s="30" t="s">
        <v>2631</v>
      </c>
      <c r="K92" s="124" t="s">
        <v>8240</v>
      </c>
    </row>
    <row r="93" spans="1:11" x14ac:dyDescent="0.25">
      <c r="A93" s="27" t="s">
        <v>8429</v>
      </c>
      <c r="B93" s="14" t="s">
        <v>244</v>
      </c>
      <c r="C93" s="14" t="s">
        <v>2639</v>
      </c>
      <c r="D93" s="14" t="s">
        <v>2852</v>
      </c>
      <c r="E93" s="28">
        <v>44029</v>
      </c>
      <c r="F93" s="29" t="s">
        <v>520</v>
      </c>
      <c r="G93" s="30" t="s">
        <v>538</v>
      </c>
      <c r="H93" s="31" t="s">
        <v>2631</v>
      </c>
      <c r="I93" s="30" t="s">
        <v>2641</v>
      </c>
      <c r="J93" s="30" t="s">
        <v>2631</v>
      </c>
      <c r="K93" s="124" t="s">
        <v>8240</v>
      </c>
    </row>
    <row r="94" spans="1:11" x14ac:dyDescent="0.25">
      <c r="A94" s="27" t="s">
        <v>8430</v>
      </c>
      <c r="B94" s="14" t="s">
        <v>258</v>
      </c>
      <c r="C94" s="14" t="s">
        <v>2867</v>
      </c>
      <c r="D94" s="14" t="s">
        <v>2868</v>
      </c>
      <c r="E94" s="28">
        <v>44029</v>
      </c>
      <c r="F94" s="29" t="s">
        <v>520</v>
      </c>
      <c r="G94" s="30" t="s">
        <v>538</v>
      </c>
      <c r="H94" s="31" t="s">
        <v>2631</v>
      </c>
      <c r="I94" s="30" t="s">
        <v>2829</v>
      </c>
      <c r="J94" s="30" t="s">
        <v>2631</v>
      </c>
      <c r="K94" s="124" t="s">
        <v>8240</v>
      </c>
    </row>
    <row r="95" spans="1:11" x14ac:dyDescent="0.25">
      <c r="A95" s="27" t="s">
        <v>8431</v>
      </c>
      <c r="B95" s="14" t="s">
        <v>92</v>
      </c>
      <c r="C95" s="14" t="s">
        <v>2659</v>
      </c>
      <c r="D95" s="14" t="s">
        <v>2707</v>
      </c>
      <c r="E95" s="28">
        <v>44029</v>
      </c>
      <c r="F95" s="29" t="s">
        <v>520</v>
      </c>
      <c r="G95" s="30" t="s">
        <v>538</v>
      </c>
      <c r="H95" s="31" t="s">
        <v>2631</v>
      </c>
      <c r="I95" s="30" t="s">
        <v>2661</v>
      </c>
      <c r="J95" s="30" t="s">
        <v>2631</v>
      </c>
      <c r="K95" s="124" t="s">
        <v>8240</v>
      </c>
    </row>
    <row r="96" spans="1:11" x14ac:dyDescent="0.25">
      <c r="A96" s="27" t="s">
        <v>8432</v>
      </c>
      <c r="B96" s="14" t="s">
        <v>286</v>
      </c>
      <c r="C96" s="14" t="s">
        <v>2669</v>
      </c>
      <c r="D96" s="14" t="s">
        <v>2897</v>
      </c>
      <c r="E96" s="28">
        <v>44029</v>
      </c>
      <c r="F96" s="29" t="s">
        <v>520</v>
      </c>
      <c r="G96" s="30" t="s">
        <v>538</v>
      </c>
      <c r="H96" s="31" t="s">
        <v>2631</v>
      </c>
      <c r="I96" s="30" t="s">
        <v>2670</v>
      </c>
      <c r="J96" s="30" t="s">
        <v>2631</v>
      </c>
      <c r="K96" s="124" t="s">
        <v>8240</v>
      </c>
    </row>
    <row r="97" spans="1:11" x14ac:dyDescent="0.25">
      <c r="A97" s="27" t="s">
        <v>8433</v>
      </c>
      <c r="B97" s="14" t="s">
        <v>129</v>
      </c>
      <c r="C97" s="14" t="s">
        <v>2741</v>
      </c>
      <c r="D97" s="14" t="s">
        <v>2742</v>
      </c>
      <c r="E97" s="28">
        <v>44029</v>
      </c>
      <c r="F97" s="29" t="s">
        <v>520</v>
      </c>
      <c r="G97" s="30" t="s">
        <v>538</v>
      </c>
      <c r="H97" s="31" t="s">
        <v>2631</v>
      </c>
      <c r="I97" s="30" t="s">
        <v>2666</v>
      </c>
      <c r="J97" s="30" t="s">
        <v>2631</v>
      </c>
      <c r="K97" s="124" t="s">
        <v>8240</v>
      </c>
    </row>
    <row r="98" spans="1:11" x14ac:dyDescent="0.25">
      <c r="A98" s="27" t="s">
        <v>8434</v>
      </c>
      <c r="B98" s="14" t="s">
        <v>144</v>
      </c>
      <c r="C98" s="14" t="s">
        <v>2754</v>
      </c>
      <c r="D98" s="14" t="s">
        <v>2755</v>
      </c>
      <c r="E98" s="28">
        <v>44029</v>
      </c>
      <c r="F98" s="29" t="s">
        <v>520</v>
      </c>
      <c r="G98" s="30" t="s">
        <v>538</v>
      </c>
      <c r="H98" s="31" t="s">
        <v>2631</v>
      </c>
      <c r="I98" s="30" t="s">
        <v>2666</v>
      </c>
      <c r="J98" s="30" t="s">
        <v>2631</v>
      </c>
      <c r="K98" s="124" t="s">
        <v>8240</v>
      </c>
    </row>
    <row r="99" spans="1:11" x14ac:dyDescent="0.25">
      <c r="A99" s="27" t="s">
        <v>8435</v>
      </c>
      <c r="B99" s="14" t="s">
        <v>284</v>
      </c>
      <c r="C99" s="14" t="s">
        <v>2676</v>
      </c>
      <c r="D99" s="14" t="s">
        <v>2895</v>
      </c>
      <c r="E99" s="28">
        <v>44029</v>
      </c>
      <c r="F99" s="29" t="s">
        <v>520</v>
      </c>
      <c r="G99" s="30" t="s">
        <v>538</v>
      </c>
      <c r="H99" s="31" t="s">
        <v>2631</v>
      </c>
      <c r="I99" s="30" t="s">
        <v>2678</v>
      </c>
      <c r="J99" s="30" t="s">
        <v>2631</v>
      </c>
      <c r="K99" s="124" t="s">
        <v>8240</v>
      </c>
    </row>
    <row r="100" spans="1:11" x14ac:dyDescent="0.25">
      <c r="A100" s="27" t="s">
        <v>8574</v>
      </c>
      <c r="B100" s="14" t="s">
        <v>93</v>
      </c>
      <c r="C100" s="14" t="s">
        <v>2676</v>
      </c>
      <c r="D100" s="14" t="s">
        <v>2708</v>
      </c>
      <c r="E100" s="28">
        <v>44029</v>
      </c>
      <c r="F100" s="29" t="s">
        <v>520</v>
      </c>
      <c r="G100" s="30" t="s">
        <v>538</v>
      </c>
      <c r="H100" s="31" t="s">
        <v>2631</v>
      </c>
      <c r="I100" s="30" t="s">
        <v>2678</v>
      </c>
      <c r="J100" s="30" t="s">
        <v>2631</v>
      </c>
      <c r="K100" s="124" t="s">
        <v>8240</v>
      </c>
    </row>
    <row r="101" spans="1:11" x14ac:dyDescent="0.25">
      <c r="A101" s="27" t="s">
        <v>8437</v>
      </c>
      <c r="B101" s="14" t="s">
        <v>109</v>
      </c>
      <c r="C101" s="14" t="s">
        <v>2723</v>
      </c>
      <c r="D101" s="14" t="s">
        <v>2724</v>
      </c>
      <c r="E101" s="28">
        <v>44029</v>
      </c>
      <c r="F101" s="29" t="s">
        <v>520</v>
      </c>
      <c r="G101" s="30" t="s">
        <v>538</v>
      </c>
      <c r="H101" s="31" t="s">
        <v>2631</v>
      </c>
      <c r="I101" s="30" t="s">
        <v>2666</v>
      </c>
      <c r="J101" s="30" t="s">
        <v>2631</v>
      </c>
      <c r="K101" s="124" t="s">
        <v>8240</v>
      </c>
    </row>
    <row r="102" spans="1:11" x14ac:dyDescent="0.25">
      <c r="A102" s="27" t="s">
        <v>8575</v>
      </c>
      <c r="B102" s="14" t="s">
        <v>101</v>
      </c>
      <c r="C102" s="14" t="s">
        <v>62</v>
      </c>
      <c r="D102" s="14" t="s">
        <v>2717</v>
      </c>
      <c r="E102" s="28">
        <v>44029</v>
      </c>
      <c r="F102" s="29" t="s">
        <v>520</v>
      </c>
      <c r="G102" s="30" t="s">
        <v>538</v>
      </c>
      <c r="H102" s="31" t="s">
        <v>2631</v>
      </c>
      <c r="I102" s="30" t="s">
        <v>2683</v>
      </c>
      <c r="J102" s="30" t="s">
        <v>2631</v>
      </c>
      <c r="K102" s="124" t="s">
        <v>8240</v>
      </c>
    </row>
    <row r="103" spans="1:11" x14ac:dyDescent="0.25">
      <c r="A103" s="27" t="s">
        <v>8576</v>
      </c>
      <c r="B103" s="14" t="s">
        <v>98</v>
      </c>
      <c r="C103" s="14" t="s">
        <v>2649</v>
      </c>
      <c r="D103" s="14" t="s">
        <v>2714</v>
      </c>
      <c r="E103" s="28">
        <v>44029</v>
      </c>
      <c r="F103" s="29" t="s">
        <v>520</v>
      </c>
      <c r="G103" s="30" t="s">
        <v>538</v>
      </c>
      <c r="H103" s="31" t="s">
        <v>2631</v>
      </c>
      <c r="I103" s="30" t="s">
        <v>2650</v>
      </c>
      <c r="J103" s="30" t="s">
        <v>2631</v>
      </c>
      <c r="K103" s="124" t="s">
        <v>8240</v>
      </c>
    </row>
    <row r="104" spans="1:11" x14ac:dyDescent="0.25">
      <c r="A104" s="27" t="s">
        <v>8577</v>
      </c>
      <c r="B104" s="14" t="s">
        <v>70</v>
      </c>
      <c r="C104" s="14" t="s">
        <v>2672</v>
      </c>
      <c r="D104" s="14" t="s">
        <v>2691</v>
      </c>
      <c r="E104" s="28">
        <v>44029</v>
      </c>
      <c r="F104" s="29" t="s">
        <v>520</v>
      </c>
      <c r="G104" s="30" t="s">
        <v>538</v>
      </c>
      <c r="H104" s="31" t="s">
        <v>2631</v>
      </c>
      <c r="I104" s="30" t="s">
        <v>2644</v>
      </c>
      <c r="J104" s="30" t="s">
        <v>2631</v>
      </c>
      <c r="K104" s="124" t="s">
        <v>8240</v>
      </c>
    </row>
    <row r="105" spans="1:11" x14ac:dyDescent="0.25">
      <c r="A105" s="27" t="s">
        <v>8578</v>
      </c>
      <c r="B105" s="14" t="s">
        <v>106</v>
      </c>
      <c r="C105" s="14" t="s">
        <v>2679</v>
      </c>
      <c r="D105" s="14" t="s">
        <v>2719</v>
      </c>
      <c r="E105" s="28">
        <v>44029</v>
      </c>
      <c r="F105" s="29" t="s">
        <v>520</v>
      </c>
      <c r="G105" s="30" t="s">
        <v>538</v>
      </c>
      <c r="H105" s="31" t="s">
        <v>2631</v>
      </c>
      <c r="I105" s="30" t="s">
        <v>545</v>
      </c>
      <c r="J105" s="30" t="s">
        <v>2631</v>
      </c>
      <c r="K105" s="124" t="s">
        <v>8240</v>
      </c>
    </row>
    <row r="106" spans="1:11" x14ac:dyDescent="0.25">
      <c r="A106" s="27" t="s">
        <v>8443</v>
      </c>
      <c r="B106" s="14" t="s">
        <v>568</v>
      </c>
      <c r="C106" s="14" t="s">
        <v>7479</v>
      </c>
      <c r="D106" s="14" t="s">
        <v>7480</v>
      </c>
      <c r="E106" s="28">
        <v>44029</v>
      </c>
      <c r="F106" s="29" t="s">
        <v>521</v>
      </c>
      <c r="G106" s="30" t="s">
        <v>554</v>
      </c>
      <c r="H106" s="31" t="s">
        <v>2631</v>
      </c>
      <c r="I106" s="30" t="s">
        <v>2635</v>
      </c>
      <c r="J106" s="30" t="s">
        <v>2631</v>
      </c>
      <c r="K106" s="124" t="s">
        <v>8240</v>
      </c>
    </row>
    <row r="107" spans="1:11" x14ac:dyDescent="0.25">
      <c r="A107" s="27" t="s">
        <v>8444</v>
      </c>
      <c r="B107" s="14" t="s">
        <v>569</v>
      </c>
      <c r="C107" s="14" t="s">
        <v>7481</v>
      </c>
      <c r="D107" s="14" t="s">
        <v>7482</v>
      </c>
      <c r="E107" s="28">
        <v>44029</v>
      </c>
      <c r="F107" s="29" t="s">
        <v>521</v>
      </c>
      <c r="G107" s="30" t="s">
        <v>554</v>
      </c>
      <c r="H107" s="31" t="s">
        <v>2631</v>
      </c>
      <c r="I107" s="30" t="s">
        <v>2635</v>
      </c>
      <c r="J107" s="30" t="s">
        <v>2631</v>
      </c>
      <c r="K107" s="124" t="s">
        <v>8240</v>
      </c>
    </row>
    <row r="108" spans="1:11" x14ac:dyDescent="0.25">
      <c r="A108" s="27" t="s">
        <v>8445</v>
      </c>
      <c r="B108" s="14" t="s">
        <v>206</v>
      </c>
      <c r="C108" s="14" t="s">
        <v>7483</v>
      </c>
      <c r="D108" s="14" t="s">
        <v>7484</v>
      </c>
      <c r="E108" s="28">
        <v>44029</v>
      </c>
      <c r="F108" s="29" t="s">
        <v>521</v>
      </c>
      <c r="G108" s="30" t="s">
        <v>554</v>
      </c>
      <c r="H108" s="31" t="s">
        <v>2631</v>
      </c>
      <c r="I108" s="30" t="s">
        <v>2793</v>
      </c>
      <c r="J108" s="30" t="s">
        <v>2631</v>
      </c>
      <c r="K108" s="124" t="s">
        <v>8240</v>
      </c>
    </row>
    <row r="109" spans="1:11" x14ac:dyDescent="0.25">
      <c r="A109" s="27" t="s">
        <v>8446</v>
      </c>
      <c r="B109" s="14" t="s">
        <v>1144</v>
      </c>
      <c r="C109" s="14" t="s">
        <v>7485</v>
      </c>
      <c r="D109" s="14" t="s">
        <v>7486</v>
      </c>
      <c r="E109" s="28">
        <v>44029</v>
      </c>
      <c r="F109" s="29" t="s">
        <v>521</v>
      </c>
      <c r="G109" s="30" t="s">
        <v>554</v>
      </c>
      <c r="H109" s="31" t="s">
        <v>2631</v>
      </c>
      <c r="I109" s="30" t="s">
        <v>2695</v>
      </c>
      <c r="J109" s="30" t="s">
        <v>2631</v>
      </c>
      <c r="K109" s="124" t="s">
        <v>8240</v>
      </c>
    </row>
    <row r="110" spans="1:11" x14ac:dyDescent="0.25">
      <c r="A110" s="27" t="s">
        <v>8447</v>
      </c>
      <c r="B110" s="14" t="s">
        <v>153</v>
      </c>
      <c r="C110" s="14" t="s">
        <v>7487</v>
      </c>
      <c r="D110" s="14" t="s">
        <v>7488</v>
      </c>
      <c r="E110" s="28">
        <v>44029</v>
      </c>
      <c r="F110" s="29" t="s">
        <v>521</v>
      </c>
      <c r="G110" s="30" t="s">
        <v>554</v>
      </c>
      <c r="H110" s="31" t="s">
        <v>2631</v>
      </c>
      <c r="I110" s="30" t="s">
        <v>2632</v>
      </c>
      <c r="J110" s="30" t="s">
        <v>2631</v>
      </c>
      <c r="K110" s="124" t="s">
        <v>8240</v>
      </c>
    </row>
    <row r="111" spans="1:11" x14ac:dyDescent="0.25">
      <c r="A111" s="27" t="s">
        <v>8448</v>
      </c>
      <c r="B111" s="14" t="s">
        <v>933</v>
      </c>
      <c r="C111" s="14" t="s">
        <v>7489</v>
      </c>
      <c r="D111" s="14" t="s">
        <v>7490</v>
      </c>
      <c r="E111" s="28">
        <v>44029</v>
      </c>
      <c r="F111" s="29" t="s">
        <v>521</v>
      </c>
      <c r="G111" s="30" t="s">
        <v>554</v>
      </c>
      <c r="H111" s="31" t="s">
        <v>2631</v>
      </c>
      <c r="I111" s="30" t="s">
        <v>2666</v>
      </c>
      <c r="J111" s="30" t="s">
        <v>2631</v>
      </c>
      <c r="K111" s="124" t="s">
        <v>8240</v>
      </c>
    </row>
    <row r="112" spans="1:11" x14ac:dyDescent="0.25">
      <c r="A112" s="27" t="s">
        <v>8449</v>
      </c>
      <c r="B112" s="14" t="s">
        <v>156</v>
      </c>
      <c r="C112" s="14" t="s">
        <v>7487</v>
      </c>
      <c r="D112" s="14" t="s">
        <v>7491</v>
      </c>
      <c r="E112" s="28">
        <v>44029</v>
      </c>
      <c r="F112" s="29" t="s">
        <v>521</v>
      </c>
      <c r="G112" s="30" t="s">
        <v>554</v>
      </c>
      <c r="H112" s="31" t="s">
        <v>2631</v>
      </c>
      <c r="I112" s="30" t="s">
        <v>2632</v>
      </c>
      <c r="J112" s="30" t="s">
        <v>2631</v>
      </c>
      <c r="K112" s="124" t="s">
        <v>8240</v>
      </c>
    </row>
    <row r="113" spans="1:11" x14ac:dyDescent="0.25">
      <c r="A113" s="27" t="s">
        <v>8450</v>
      </c>
      <c r="B113" s="14" t="s">
        <v>1150</v>
      </c>
      <c r="C113" s="14" t="s">
        <v>7492</v>
      </c>
      <c r="D113" s="14" t="s">
        <v>7493</v>
      </c>
      <c r="E113" s="28">
        <v>44029</v>
      </c>
      <c r="F113" s="29" t="s">
        <v>521</v>
      </c>
      <c r="G113" s="30" t="s">
        <v>554</v>
      </c>
      <c r="H113" s="31" t="s">
        <v>2631</v>
      </c>
      <c r="I113" s="30" t="s">
        <v>2695</v>
      </c>
      <c r="J113" s="30" t="s">
        <v>2631</v>
      </c>
      <c r="K113" s="124" t="s">
        <v>8240</v>
      </c>
    </row>
    <row r="114" spans="1:11" x14ac:dyDescent="0.25">
      <c r="A114" s="27" t="s">
        <v>8452</v>
      </c>
      <c r="B114" s="14" t="s">
        <v>154</v>
      </c>
      <c r="C114" s="14" t="s">
        <v>2659</v>
      </c>
      <c r="D114" s="14" t="s">
        <v>2760</v>
      </c>
      <c r="E114" s="28">
        <v>44029</v>
      </c>
      <c r="F114" s="29" t="s">
        <v>521</v>
      </c>
      <c r="G114" s="30" t="s">
        <v>554</v>
      </c>
      <c r="H114" s="31" t="s">
        <v>2631</v>
      </c>
      <c r="I114" s="30" t="s">
        <v>2661</v>
      </c>
      <c r="J114" s="30" t="s">
        <v>2631</v>
      </c>
      <c r="K114" s="124" t="s">
        <v>8240</v>
      </c>
    </row>
    <row r="115" spans="1:11" x14ac:dyDescent="0.25">
      <c r="A115" s="27" t="s">
        <v>8453</v>
      </c>
      <c r="B115" s="14" t="s">
        <v>159</v>
      </c>
      <c r="C115" s="14" t="s">
        <v>2659</v>
      </c>
      <c r="D115" s="14" t="s">
        <v>2763</v>
      </c>
      <c r="E115" s="28">
        <v>44029</v>
      </c>
      <c r="F115" s="29" t="s">
        <v>521</v>
      </c>
      <c r="G115" s="30" t="s">
        <v>554</v>
      </c>
      <c r="H115" s="31" t="s">
        <v>2631</v>
      </c>
      <c r="I115" s="30" t="s">
        <v>2661</v>
      </c>
      <c r="J115" s="30" t="s">
        <v>2631</v>
      </c>
      <c r="K115" s="124" t="s">
        <v>8240</v>
      </c>
    </row>
    <row r="116" spans="1:11" x14ac:dyDescent="0.25">
      <c r="A116" s="27" t="s">
        <v>8454</v>
      </c>
      <c r="B116" s="14" t="s">
        <v>171</v>
      </c>
      <c r="C116" s="14" t="s">
        <v>2715</v>
      </c>
      <c r="D116" s="14" t="s">
        <v>2771</v>
      </c>
      <c r="E116" s="28">
        <v>44029</v>
      </c>
      <c r="F116" s="29" t="s">
        <v>521</v>
      </c>
      <c r="G116" s="30" t="s">
        <v>554</v>
      </c>
      <c r="H116" s="31" t="s">
        <v>2631</v>
      </c>
      <c r="I116" s="30" t="s">
        <v>2641</v>
      </c>
      <c r="J116" s="30" t="s">
        <v>2631</v>
      </c>
      <c r="K116" s="124" t="s">
        <v>8240</v>
      </c>
    </row>
    <row r="117" spans="1:11" x14ac:dyDescent="0.25">
      <c r="A117" s="27" t="s">
        <v>8455</v>
      </c>
      <c r="B117" s="14" t="s">
        <v>180</v>
      </c>
      <c r="C117" s="14" t="s">
        <v>2715</v>
      </c>
      <c r="D117" s="14" t="s">
        <v>2776</v>
      </c>
      <c r="E117" s="28">
        <v>44029</v>
      </c>
      <c r="F117" s="29" t="s">
        <v>521</v>
      </c>
      <c r="G117" s="30" t="s">
        <v>554</v>
      </c>
      <c r="H117" s="31" t="s">
        <v>2631</v>
      </c>
      <c r="I117" s="30" t="s">
        <v>2641</v>
      </c>
      <c r="J117" s="30" t="s">
        <v>2631</v>
      </c>
      <c r="K117" s="124" t="s">
        <v>8240</v>
      </c>
    </row>
    <row r="118" spans="1:11" x14ac:dyDescent="0.25">
      <c r="A118" s="27" t="s">
        <v>8456</v>
      </c>
      <c r="B118" s="14" t="s">
        <v>175</v>
      </c>
      <c r="C118" s="14" t="s">
        <v>2642</v>
      </c>
      <c r="D118" s="14" t="s">
        <v>2773</v>
      </c>
      <c r="E118" s="28">
        <v>44029</v>
      </c>
      <c r="F118" s="29" t="s">
        <v>521</v>
      </c>
      <c r="G118" s="30" t="s">
        <v>554</v>
      </c>
      <c r="H118" s="31" t="s">
        <v>2631</v>
      </c>
      <c r="I118" s="30" t="s">
        <v>2644</v>
      </c>
      <c r="J118" s="30" t="s">
        <v>2631</v>
      </c>
      <c r="K118" s="124" t="s">
        <v>8240</v>
      </c>
    </row>
    <row r="119" spans="1:11" x14ac:dyDescent="0.25">
      <c r="A119" s="27" t="s">
        <v>8457</v>
      </c>
      <c r="B119" s="14" t="s">
        <v>208</v>
      </c>
      <c r="C119" s="14" t="s">
        <v>2794</v>
      </c>
      <c r="D119" s="14" t="s">
        <v>2795</v>
      </c>
      <c r="E119" s="28">
        <v>44029</v>
      </c>
      <c r="F119" s="29" t="s">
        <v>521</v>
      </c>
      <c r="G119" s="30" t="s">
        <v>554</v>
      </c>
      <c r="H119" s="31" t="s">
        <v>2631</v>
      </c>
      <c r="I119" s="30" t="s">
        <v>2793</v>
      </c>
      <c r="J119" s="30" t="s">
        <v>2631</v>
      </c>
      <c r="K119" s="124" t="s">
        <v>8240</v>
      </c>
    </row>
    <row r="120" spans="1:11" x14ac:dyDescent="0.25">
      <c r="A120" s="27" t="s">
        <v>8458</v>
      </c>
      <c r="B120" s="14" t="s">
        <v>150</v>
      </c>
      <c r="C120" s="14" t="s">
        <v>2659</v>
      </c>
      <c r="D120" s="14" t="s">
        <v>2758</v>
      </c>
      <c r="E120" s="28">
        <v>44029</v>
      </c>
      <c r="F120" s="29" t="s">
        <v>521</v>
      </c>
      <c r="G120" s="30" t="s">
        <v>554</v>
      </c>
      <c r="H120" s="31" t="s">
        <v>2631</v>
      </c>
      <c r="I120" s="30" t="s">
        <v>2661</v>
      </c>
      <c r="J120" s="30" t="s">
        <v>2631</v>
      </c>
      <c r="K120" s="124" t="s">
        <v>8240</v>
      </c>
    </row>
    <row r="121" spans="1:11" x14ac:dyDescent="0.25">
      <c r="A121" s="27" t="s">
        <v>8459</v>
      </c>
      <c r="B121" s="14" t="s">
        <v>173</v>
      </c>
      <c r="C121" s="14" t="s">
        <v>2645</v>
      </c>
      <c r="D121" s="14" t="s">
        <v>2772</v>
      </c>
      <c r="E121" s="28">
        <v>44029</v>
      </c>
      <c r="F121" s="29" t="s">
        <v>521</v>
      </c>
      <c r="G121" s="30" t="s">
        <v>554</v>
      </c>
      <c r="H121" s="31" t="s">
        <v>2631</v>
      </c>
      <c r="I121" s="30" t="s">
        <v>2647</v>
      </c>
      <c r="J121" s="30" t="s">
        <v>2631</v>
      </c>
      <c r="K121" s="124" t="s">
        <v>8240</v>
      </c>
    </row>
    <row r="122" spans="1:11" x14ac:dyDescent="0.25">
      <c r="A122" s="27" t="s">
        <v>8462</v>
      </c>
      <c r="B122" s="14" t="s">
        <v>179</v>
      </c>
      <c r="C122" s="14" t="s">
        <v>2642</v>
      </c>
      <c r="D122" s="14" t="s">
        <v>2775</v>
      </c>
      <c r="E122" s="28">
        <v>44029</v>
      </c>
      <c r="F122" s="29" t="s">
        <v>521</v>
      </c>
      <c r="G122" s="30" t="s">
        <v>554</v>
      </c>
      <c r="H122" s="31" t="s">
        <v>2631</v>
      </c>
      <c r="I122" s="30" t="s">
        <v>2644</v>
      </c>
      <c r="J122" s="30" t="s">
        <v>2631</v>
      </c>
      <c r="K122" s="124" t="s">
        <v>8240</v>
      </c>
    </row>
    <row r="123" spans="1:11" x14ac:dyDescent="0.25">
      <c r="A123" s="27" t="s">
        <v>8463</v>
      </c>
      <c r="B123" s="14" t="s">
        <v>160</v>
      </c>
      <c r="C123" s="14" t="s">
        <v>117</v>
      </c>
      <c r="D123" s="14" t="s">
        <v>2764</v>
      </c>
      <c r="E123" s="28">
        <v>44029</v>
      </c>
      <c r="F123" s="29" t="s">
        <v>521</v>
      </c>
      <c r="G123" s="30" t="s">
        <v>554</v>
      </c>
      <c r="H123" s="31" t="s">
        <v>2631</v>
      </c>
      <c r="I123" s="30" t="s">
        <v>2697</v>
      </c>
      <c r="J123" s="30" t="s">
        <v>2631</v>
      </c>
      <c r="K123" s="124" t="s">
        <v>8240</v>
      </c>
    </row>
    <row r="124" spans="1:11" x14ac:dyDescent="0.25">
      <c r="A124" s="27" t="s">
        <v>8464</v>
      </c>
      <c r="B124" s="14" t="s">
        <v>168</v>
      </c>
      <c r="C124" s="14" t="s">
        <v>2642</v>
      </c>
      <c r="D124" s="14" t="s">
        <v>2769</v>
      </c>
      <c r="E124" s="28">
        <v>44029</v>
      </c>
      <c r="F124" s="29" t="s">
        <v>521</v>
      </c>
      <c r="G124" s="30" t="s">
        <v>554</v>
      </c>
      <c r="H124" s="31" t="s">
        <v>2631</v>
      </c>
      <c r="I124" s="30" t="s">
        <v>2644</v>
      </c>
      <c r="J124" s="30" t="s">
        <v>2631</v>
      </c>
      <c r="K124" s="124" t="s">
        <v>8240</v>
      </c>
    </row>
    <row r="125" spans="1:11" x14ac:dyDescent="0.25">
      <c r="A125" s="27" t="s">
        <v>8465</v>
      </c>
      <c r="B125" s="14" t="s">
        <v>166</v>
      </c>
      <c r="C125" s="14" t="s">
        <v>117</v>
      </c>
      <c r="D125" s="14" t="s">
        <v>2767</v>
      </c>
      <c r="E125" s="28">
        <v>44029</v>
      </c>
      <c r="F125" s="29" t="s">
        <v>521</v>
      </c>
      <c r="G125" s="30" t="s">
        <v>554</v>
      </c>
      <c r="H125" s="31" t="s">
        <v>2631</v>
      </c>
      <c r="I125" s="30" t="s">
        <v>2697</v>
      </c>
      <c r="J125" s="30" t="s">
        <v>2631</v>
      </c>
      <c r="K125" s="124" t="s">
        <v>8240</v>
      </c>
    </row>
    <row r="126" spans="1:11" x14ac:dyDescent="0.25">
      <c r="A126" s="27" t="s">
        <v>8466</v>
      </c>
      <c r="B126" s="14" t="s">
        <v>181</v>
      </c>
      <c r="C126" s="14" t="s">
        <v>2636</v>
      </c>
      <c r="D126" s="14" t="s">
        <v>2777</v>
      </c>
      <c r="E126" s="28">
        <v>44029</v>
      </c>
      <c r="F126" s="29" t="s">
        <v>521</v>
      </c>
      <c r="G126" s="30" t="s">
        <v>554</v>
      </c>
      <c r="H126" s="31" t="s">
        <v>2631</v>
      </c>
      <c r="I126" s="30" t="s">
        <v>2638</v>
      </c>
      <c r="J126" s="30" t="s">
        <v>2631</v>
      </c>
      <c r="K126" s="124" t="s">
        <v>8240</v>
      </c>
    </row>
    <row r="127" spans="1:11" x14ac:dyDescent="0.25">
      <c r="A127" s="27" t="s">
        <v>8467</v>
      </c>
      <c r="B127" s="14" t="s">
        <v>223</v>
      </c>
      <c r="C127" s="14" t="s">
        <v>2824</v>
      </c>
      <c r="D127" s="14" t="s">
        <v>2825</v>
      </c>
      <c r="E127" s="28">
        <v>44029</v>
      </c>
      <c r="F127" s="29" t="s">
        <v>521</v>
      </c>
      <c r="G127" s="30" t="s">
        <v>554</v>
      </c>
      <c r="H127" s="31" t="s">
        <v>2631</v>
      </c>
      <c r="I127" s="30" t="s">
        <v>2826</v>
      </c>
      <c r="J127" s="30" t="s">
        <v>2631</v>
      </c>
      <c r="K127" s="124" t="s">
        <v>8240</v>
      </c>
    </row>
    <row r="128" spans="1:11" x14ac:dyDescent="0.25">
      <c r="A128" s="27" t="s">
        <v>8468</v>
      </c>
      <c r="B128" s="14" t="s">
        <v>186</v>
      </c>
      <c r="C128" s="14" t="s">
        <v>2649</v>
      </c>
      <c r="D128" s="14" t="s">
        <v>2780</v>
      </c>
      <c r="E128" s="28">
        <v>44029</v>
      </c>
      <c r="F128" s="29" t="s">
        <v>521</v>
      </c>
      <c r="G128" s="30" t="s">
        <v>554</v>
      </c>
      <c r="H128" s="31" t="s">
        <v>2631</v>
      </c>
      <c r="I128" s="30" t="s">
        <v>2650</v>
      </c>
      <c r="J128" s="30" t="s">
        <v>2631</v>
      </c>
      <c r="K128" s="124" t="s">
        <v>8240</v>
      </c>
    </row>
    <row r="129" spans="1:11" x14ac:dyDescent="0.25">
      <c r="A129" s="27" t="s">
        <v>8469</v>
      </c>
      <c r="B129" s="14" t="s">
        <v>231</v>
      </c>
      <c r="C129" s="14" t="s">
        <v>2639</v>
      </c>
      <c r="D129" s="14" t="s">
        <v>2837</v>
      </c>
      <c r="E129" s="28">
        <v>44029</v>
      </c>
      <c r="F129" s="29" t="s">
        <v>521</v>
      </c>
      <c r="G129" s="30" t="s">
        <v>554</v>
      </c>
      <c r="H129" s="31" t="s">
        <v>2631</v>
      </c>
      <c r="I129" s="30" t="s">
        <v>2641</v>
      </c>
      <c r="J129" s="30" t="s">
        <v>2631</v>
      </c>
      <c r="K129" s="124" t="s">
        <v>8240</v>
      </c>
    </row>
    <row r="130" spans="1:11" x14ac:dyDescent="0.25">
      <c r="A130" s="27" t="s">
        <v>8472</v>
      </c>
      <c r="B130" s="14" t="s">
        <v>188</v>
      </c>
      <c r="C130" s="14" t="s">
        <v>2645</v>
      </c>
      <c r="D130" s="14" t="s">
        <v>2781</v>
      </c>
      <c r="E130" s="28">
        <v>44029</v>
      </c>
      <c r="F130" s="29" t="s">
        <v>521</v>
      </c>
      <c r="G130" s="30" t="s">
        <v>554</v>
      </c>
      <c r="H130" s="31" t="s">
        <v>2631</v>
      </c>
      <c r="I130" s="30" t="s">
        <v>2647</v>
      </c>
      <c r="J130" s="30" t="s">
        <v>2631</v>
      </c>
      <c r="K130" s="124" t="s">
        <v>8240</v>
      </c>
    </row>
    <row r="131" spans="1:11" x14ac:dyDescent="0.25">
      <c r="A131" s="27" t="s">
        <v>8473</v>
      </c>
      <c r="B131" s="14" t="s">
        <v>193</v>
      </c>
      <c r="C131" s="14" t="s">
        <v>2649</v>
      </c>
      <c r="D131" s="14" t="s">
        <v>2784</v>
      </c>
      <c r="E131" s="28">
        <v>44029</v>
      </c>
      <c r="F131" s="29" t="s">
        <v>521</v>
      </c>
      <c r="G131" s="30" t="s">
        <v>554</v>
      </c>
      <c r="H131" s="31" t="s">
        <v>2631</v>
      </c>
      <c r="I131" s="30" t="s">
        <v>2650</v>
      </c>
      <c r="J131" s="30" t="s">
        <v>2631</v>
      </c>
      <c r="K131" s="124" t="s">
        <v>8240</v>
      </c>
    </row>
    <row r="132" spans="1:11" x14ac:dyDescent="0.25">
      <c r="A132" s="27" t="s">
        <v>8474</v>
      </c>
      <c r="B132" s="14" t="s">
        <v>246</v>
      </c>
      <c r="C132" s="14" t="s">
        <v>117</v>
      </c>
      <c r="D132" s="14" t="s">
        <v>2853</v>
      </c>
      <c r="E132" s="28">
        <v>44029</v>
      </c>
      <c r="F132" s="29" t="s">
        <v>521</v>
      </c>
      <c r="G132" s="30" t="s">
        <v>554</v>
      </c>
      <c r="H132" s="31" t="s">
        <v>2631</v>
      </c>
      <c r="I132" s="30" t="s">
        <v>2697</v>
      </c>
      <c r="J132" s="30" t="s">
        <v>2631</v>
      </c>
      <c r="K132" s="124" t="s">
        <v>8240</v>
      </c>
    </row>
    <row r="133" spans="1:11" x14ac:dyDescent="0.25">
      <c r="A133" s="27" t="s">
        <v>8475</v>
      </c>
      <c r="B133" s="14" t="s">
        <v>222</v>
      </c>
      <c r="C133" s="14" t="s">
        <v>2822</v>
      </c>
      <c r="D133" s="14" t="s">
        <v>2823</v>
      </c>
      <c r="E133" s="28">
        <v>44029</v>
      </c>
      <c r="F133" s="29" t="s">
        <v>521</v>
      </c>
      <c r="G133" s="30" t="s">
        <v>554</v>
      </c>
      <c r="H133" s="31" t="s">
        <v>2631</v>
      </c>
      <c r="I133" s="30" t="s">
        <v>2793</v>
      </c>
      <c r="J133" s="30" t="s">
        <v>2631</v>
      </c>
      <c r="K133" s="124" t="s">
        <v>8240</v>
      </c>
    </row>
    <row r="134" spans="1:11" x14ac:dyDescent="0.25">
      <c r="A134" s="27" t="s">
        <v>8476</v>
      </c>
      <c r="B134" s="14" t="s">
        <v>190</v>
      </c>
      <c r="C134" s="14" t="s">
        <v>2645</v>
      </c>
      <c r="D134" s="14" t="s">
        <v>2782</v>
      </c>
      <c r="E134" s="28">
        <v>44029</v>
      </c>
      <c r="F134" s="29" t="s">
        <v>521</v>
      </c>
      <c r="G134" s="30" t="s">
        <v>554</v>
      </c>
      <c r="H134" s="31" t="s">
        <v>2631</v>
      </c>
      <c r="I134" s="30" t="s">
        <v>2647</v>
      </c>
      <c r="J134" s="30" t="s">
        <v>2631</v>
      </c>
      <c r="K134" s="124" t="s">
        <v>8240</v>
      </c>
    </row>
    <row r="135" spans="1:11" x14ac:dyDescent="0.25">
      <c r="A135" s="27" t="s">
        <v>8477</v>
      </c>
      <c r="B135" s="14" t="s">
        <v>218</v>
      </c>
      <c r="C135" s="14" t="s">
        <v>2814</v>
      </c>
      <c r="D135" s="14" t="s">
        <v>2815</v>
      </c>
      <c r="E135" s="28">
        <v>44029</v>
      </c>
      <c r="F135" s="29" t="s">
        <v>521</v>
      </c>
      <c r="G135" s="30" t="s">
        <v>554</v>
      </c>
      <c r="H135" s="31" t="s">
        <v>2631</v>
      </c>
      <c r="I135" s="30" t="s">
        <v>2793</v>
      </c>
      <c r="J135" s="30" t="s">
        <v>2631</v>
      </c>
      <c r="K135" s="124" t="s">
        <v>8240</v>
      </c>
    </row>
    <row r="136" spans="1:11" x14ac:dyDescent="0.25">
      <c r="A136" s="27" t="s">
        <v>8478</v>
      </c>
      <c r="B136" s="14" t="s">
        <v>157</v>
      </c>
      <c r="C136" s="14" t="s">
        <v>2672</v>
      </c>
      <c r="D136" s="14" t="s">
        <v>2762</v>
      </c>
      <c r="E136" s="28">
        <v>44029</v>
      </c>
      <c r="F136" s="29" t="s">
        <v>521</v>
      </c>
      <c r="G136" s="30" t="s">
        <v>554</v>
      </c>
      <c r="H136" s="31" t="s">
        <v>2631</v>
      </c>
      <c r="I136" s="30" t="s">
        <v>2644</v>
      </c>
      <c r="J136" s="30" t="s">
        <v>2631</v>
      </c>
      <c r="K136" s="124" t="s">
        <v>8240</v>
      </c>
    </row>
    <row r="137" spans="1:11" x14ac:dyDescent="0.25">
      <c r="A137" s="27" t="s">
        <v>8479</v>
      </c>
      <c r="B137" s="14" t="s">
        <v>167</v>
      </c>
      <c r="C137" s="14" t="s">
        <v>2667</v>
      </c>
      <c r="D137" s="14" t="s">
        <v>2768</v>
      </c>
      <c r="E137" s="28">
        <v>44029</v>
      </c>
      <c r="F137" s="29" t="s">
        <v>521</v>
      </c>
      <c r="G137" s="30" t="s">
        <v>554</v>
      </c>
      <c r="H137" s="31" t="s">
        <v>2631</v>
      </c>
      <c r="I137" s="30" t="s">
        <v>2661</v>
      </c>
      <c r="J137" s="30" t="s">
        <v>2631</v>
      </c>
      <c r="K137" s="124" t="s">
        <v>8240</v>
      </c>
    </row>
    <row r="138" spans="1:11" x14ac:dyDescent="0.25">
      <c r="A138" s="27" t="s">
        <v>8482</v>
      </c>
      <c r="B138" s="14" t="s">
        <v>2572</v>
      </c>
      <c r="C138" s="14" t="s">
        <v>2649</v>
      </c>
      <c r="D138" s="14" t="s">
        <v>7388</v>
      </c>
      <c r="E138" s="28">
        <v>44029</v>
      </c>
      <c r="F138" s="29" t="s">
        <v>521</v>
      </c>
      <c r="G138" s="30" t="s">
        <v>554</v>
      </c>
      <c r="H138" s="31" t="s">
        <v>2631</v>
      </c>
      <c r="I138" s="30" t="s">
        <v>2650</v>
      </c>
      <c r="J138" s="30" t="s">
        <v>2631</v>
      </c>
      <c r="K138" s="124" t="s">
        <v>8240</v>
      </c>
    </row>
    <row r="139" spans="1:11" x14ac:dyDescent="0.25">
      <c r="A139" s="27" t="s">
        <v>8483</v>
      </c>
      <c r="B139" s="14" t="s">
        <v>184</v>
      </c>
      <c r="C139" s="14" t="s">
        <v>2679</v>
      </c>
      <c r="D139" s="14" t="s">
        <v>2779</v>
      </c>
      <c r="E139" s="28">
        <v>44029</v>
      </c>
      <c r="F139" s="29" t="s">
        <v>521</v>
      </c>
      <c r="G139" s="30" t="s">
        <v>554</v>
      </c>
      <c r="H139" s="31" t="s">
        <v>2631</v>
      </c>
      <c r="I139" s="30" t="s">
        <v>545</v>
      </c>
      <c r="J139" s="30" t="s">
        <v>2631</v>
      </c>
      <c r="K139" s="124" t="s">
        <v>8240</v>
      </c>
    </row>
    <row r="140" spans="1:11" x14ac:dyDescent="0.25">
      <c r="A140" s="27" t="s">
        <v>8484</v>
      </c>
      <c r="B140" s="14" t="s">
        <v>2587</v>
      </c>
      <c r="C140" s="14" t="s">
        <v>2649</v>
      </c>
      <c r="D140" s="14" t="s">
        <v>7391</v>
      </c>
      <c r="E140" s="28">
        <v>44029</v>
      </c>
      <c r="F140" s="29" t="s">
        <v>521</v>
      </c>
      <c r="G140" s="30" t="s">
        <v>554</v>
      </c>
      <c r="H140" s="31" t="s">
        <v>2631</v>
      </c>
      <c r="I140" s="30" t="s">
        <v>2650</v>
      </c>
      <c r="J140" s="30" t="s">
        <v>2631</v>
      </c>
      <c r="K140" s="124" t="s">
        <v>8240</v>
      </c>
    </row>
    <row r="141" spans="1:11" x14ac:dyDescent="0.25">
      <c r="A141" s="27" t="s">
        <v>8485</v>
      </c>
      <c r="B141" s="14" t="s">
        <v>256</v>
      </c>
      <c r="C141" s="14" t="s">
        <v>2863</v>
      </c>
      <c r="D141" s="14" t="s">
        <v>2864</v>
      </c>
      <c r="E141" s="28">
        <v>44029</v>
      </c>
      <c r="F141" s="29" t="s">
        <v>521</v>
      </c>
      <c r="G141" s="30" t="s">
        <v>554</v>
      </c>
      <c r="H141" s="31" t="s">
        <v>2631</v>
      </c>
      <c r="I141" s="30" t="s">
        <v>2829</v>
      </c>
      <c r="J141" s="30" t="s">
        <v>2631</v>
      </c>
      <c r="K141" s="124" t="s">
        <v>8240</v>
      </c>
    </row>
    <row r="142" spans="1:11" x14ac:dyDescent="0.25">
      <c r="A142" s="27" t="s">
        <v>8486</v>
      </c>
      <c r="B142" s="14" t="s">
        <v>200</v>
      </c>
      <c r="C142" s="14" t="s">
        <v>2649</v>
      </c>
      <c r="D142" s="14" t="s">
        <v>2788</v>
      </c>
      <c r="E142" s="28">
        <v>44029</v>
      </c>
      <c r="F142" s="29" t="s">
        <v>521</v>
      </c>
      <c r="G142" s="30" t="s">
        <v>554</v>
      </c>
      <c r="H142" s="31" t="s">
        <v>2631</v>
      </c>
      <c r="I142" s="30" t="s">
        <v>2650</v>
      </c>
      <c r="J142" s="30" t="s">
        <v>2631</v>
      </c>
      <c r="K142" s="124" t="s">
        <v>8240</v>
      </c>
    </row>
    <row r="143" spans="1:11" x14ac:dyDescent="0.25">
      <c r="A143" s="27" t="s">
        <v>8487</v>
      </c>
      <c r="B143" s="14" t="s">
        <v>195</v>
      </c>
      <c r="C143" s="14" t="s">
        <v>283</v>
      </c>
      <c r="D143" s="14" t="s">
        <v>2785</v>
      </c>
      <c r="E143" s="28">
        <v>44029</v>
      </c>
      <c r="F143" s="29" t="s">
        <v>521</v>
      </c>
      <c r="G143" s="30" t="s">
        <v>554</v>
      </c>
      <c r="H143" s="31" t="s">
        <v>2631</v>
      </c>
      <c r="I143" s="30" t="s">
        <v>2697</v>
      </c>
      <c r="J143" s="30" t="s">
        <v>2631</v>
      </c>
      <c r="K143" s="124" t="s">
        <v>8240</v>
      </c>
    </row>
    <row r="144" spans="1:11" x14ac:dyDescent="0.25">
      <c r="A144" s="27" t="s">
        <v>8488</v>
      </c>
      <c r="B144" s="14" t="s">
        <v>198</v>
      </c>
      <c r="C144" s="14" t="s">
        <v>283</v>
      </c>
      <c r="D144" s="14" t="s">
        <v>2787</v>
      </c>
      <c r="E144" s="28">
        <v>44029</v>
      </c>
      <c r="F144" s="29" t="s">
        <v>521</v>
      </c>
      <c r="G144" s="30" t="s">
        <v>554</v>
      </c>
      <c r="H144" s="31" t="s">
        <v>2631</v>
      </c>
      <c r="I144" s="30" t="s">
        <v>2697</v>
      </c>
      <c r="J144" s="30" t="s">
        <v>2631</v>
      </c>
      <c r="K144" s="124" t="s">
        <v>8240</v>
      </c>
    </row>
    <row r="145" spans="1:11" x14ac:dyDescent="0.25">
      <c r="A145" s="27" t="s">
        <v>8490</v>
      </c>
      <c r="B145" s="14" t="s">
        <v>6750</v>
      </c>
      <c r="C145" s="14" t="s">
        <v>2659</v>
      </c>
      <c r="D145" s="14" t="s">
        <v>7440</v>
      </c>
      <c r="E145" s="28">
        <v>44029</v>
      </c>
      <c r="F145" s="29" t="s">
        <v>522</v>
      </c>
      <c r="G145" s="30" t="s">
        <v>554</v>
      </c>
      <c r="H145" s="31" t="s">
        <v>2631</v>
      </c>
      <c r="I145" s="30" t="s">
        <v>2661</v>
      </c>
      <c r="J145" s="30" t="s">
        <v>2631</v>
      </c>
      <c r="K145" s="124" t="s">
        <v>8240</v>
      </c>
    </row>
    <row r="146" spans="1:11" x14ac:dyDescent="0.25">
      <c r="A146" s="27" t="s">
        <v>8491</v>
      </c>
      <c r="B146" s="14" t="s">
        <v>5373</v>
      </c>
      <c r="C146" s="14" t="s">
        <v>229</v>
      </c>
      <c r="D146" s="14" t="s">
        <v>7441</v>
      </c>
      <c r="E146" s="28">
        <v>44029</v>
      </c>
      <c r="F146" s="29" t="s">
        <v>522</v>
      </c>
      <c r="G146" s="30" t="s">
        <v>554</v>
      </c>
      <c r="H146" s="31" t="s">
        <v>2631</v>
      </c>
      <c r="I146" s="30" t="s">
        <v>2632</v>
      </c>
      <c r="J146" s="30" t="s">
        <v>2631</v>
      </c>
      <c r="K146" s="124" t="s">
        <v>8240</v>
      </c>
    </row>
    <row r="147" spans="1:11" x14ac:dyDescent="0.25">
      <c r="A147" s="27" t="s">
        <v>8492</v>
      </c>
      <c r="B147" s="14" t="s">
        <v>6713</v>
      </c>
      <c r="C147" s="14" t="s">
        <v>2659</v>
      </c>
      <c r="D147" s="14" t="s">
        <v>7442</v>
      </c>
      <c r="E147" s="28">
        <v>44029</v>
      </c>
      <c r="F147" s="29" t="s">
        <v>522</v>
      </c>
      <c r="G147" s="30" t="s">
        <v>554</v>
      </c>
      <c r="H147" s="31" t="s">
        <v>2631</v>
      </c>
      <c r="I147" s="30" t="s">
        <v>2661</v>
      </c>
      <c r="J147" s="30" t="s">
        <v>2631</v>
      </c>
      <c r="K147" s="124" t="s">
        <v>8240</v>
      </c>
    </row>
    <row r="148" spans="1:11" x14ac:dyDescent="0.25">
      <c r="A148" s="27" t="s">
        <v>8493</v>
      </c>
      <c r="B148" s="14" t="s">
        <v>5355</v>
      </c>
      <c r="C148" s="14" t="s">
        <v>2629</v>
      </c>
      <c r="D148" s="14" t="s">
        <v>7443</v>
      </c>
      <c r="E148" s="28">
        <v>44029</v>
      </c>
      <c r="F148" s="29" t="s">
        <v>522</v>
      </c>
      <c r="G148" s="30" t="s">
        <v>554</v>
      </c>
      <c r="H148" s="31" t="s">
        <v>2631</v>
      </c>
      <c r="I148" s="30" t="s">
        <v>2632</v>
      </c>
      <c r="J148" s="30" t="s">
        <v>2631</v>
      </c>
      <c r="K148" s="124" t="s">
        <v>8240</v>
      </c>
    </row>
    <row r="149" spans="1:11" x14ac:dyDescent="0.25">
      <c r="A149" s="27" t="s">
        <v>8494</v>
      </c>
      <c r="B149" s="14" t="s">
        <v>6666</v>
      </c>
      <c r="C149" s="14" t="s">
        <v>2639</v>
      </c>
      <c r="D149" s="14" t="s">
        <v>7444</v>
      </c>
      <c r="E149" s="28">
        <v>44029</v>
      </c>
      <c r="F149" s="29" t="s">
        <v>522</v>
      </c>
      <c r="G149" s="30" t="s">
        <v>554</v>
      </c>
      <c r="H149" s="31" t="s">
        <v>2631</v>
      </c>
      <c r="I149" s="30" t="s">
        <v>2641</v>
      </c>
      <c r="J149" s="30" t="s">
        <v>2631</v>
      </c>
      <c r="K149" s="124" t="s">
        <v>8240</v>
      </c>
    </row>
    <row r="150" spans="1:11" x14ac:dyDescent="0.25">
      <c r="A150" s="27" t="s">
        <v>8495</v>
      </c>
      <c r="B150" s="14" t="s">
        <v>5330</v>
      </c>
      <c r="C150" s="14" t="s">
        <v>2629</v>
      </c>
      <c r="D150" s="14" t="s">
        <v>7445</v>
      </c>
      <c r="E150" s="28">
        <v>44029</v>
      </c>
      <c r="F150" s="29" t="s">
        <v>522</v>
      </c>
      <c r="G150" s="30" t="s">
        <v>554</v>
      </c>
      <c r="H150" s="31" t="s">
        <v>2631</v>
      </c>
      <c r="I150" s="30" t="s">
        <v>2632</v>
      </c>
      <c r="J150" s="30" t="s">
        <v>2631</v>
      </c>
      <c r="K150" s="124" t="s">
        <v>8240</v>
      </c>
    </row>
    <row r="151" spans="1:11" x14ac:dyDescent="0.25">
      <c r="A151" s="27" t="s">
        <v>8496</v>
      </c>
      <c r="B151" s="14" t="s">
        <v>5429</v>
      </c>
      <c r="C151" s="14" t="s">
        <v>229</v>
      </c>
      <c r="D151" s="14" t="s">
        <v>7446</v>
      </c>
      <c r="E151" s="28">
        <v>44029</v>
      </c>
      <c r="F151" s="29" t="s">
        <v>522</v>
      </c>
      <c r="G151" s="30" t="s">
        <v>554</v>
      </c>
      <c r="H151" s="31" t="s">
        <v>2631</v>
      </c>
      <c r="I151" s="30" t="s">
        <v>2632</v>
      </c>
      <c r="J151" s="30" t="s">
        <v>2631</v>
      </c>
      <c r="K151" s="124" t="s">
        <v>8240</v>
      </c>
    </row>
    <row r="152" spans="1:11" x14ac:dyDescent="0.25">
      <c r="A152" s="27" t="s">
        <v>8497</v>
      </c>
      <c r="B152" s="14" t="s">
        <v>6646</v>
      </c>
      <c r="C152" s="14" t="s">
        <v>2639</v>
      </c>
      <c r="D152" s="14" t="s">
        <v>7494</v>
      </c>
      <c r="E152" s="28">
        <v>44029</v>
      </c>
      <c r="F152" s="29" t="s">
        <v>522</v>
      </c>
      <c r="G152" s="30" t="s">
        <v>554</v>
      </c>
      <c r="H152" s="31" t="s">
        <v>2631</v>
      </c>
      <c r="I152" s="30" t="s">
        <v>2641</v>
      </c>
      <c r="J152" s="30" t="s">
        <v>2631</v>
      </c>
      <c r="K152" s="124" t="s">
        <v>8240</v>
      </c>
    </row>
    <row r="153" spans="1:11" x14ac:dyDescent="0.25">
      <c r="A153" s="27" t="s">
        <v>8586</v>
      </c>
      <c r="B153" s="14" t="s">
        <v>5447</v>
      </c>
      <c r="C153" s="14" t="s">
        <v>2734</v>
      </c>
      <c r="D153" s="14" t="s">
        <v>7495</v>
      </c>
      <c r="E153" s="28">
        <v>44029</v>
      </c>
      <c r="F153" s="29" t="s">
        <v>522</v>
      </c>
      <c r="G153" s="30" t="s">
        <v>554</v>
      </c>
      <c r="H153" s="31" t="s">
        <v>2631</v>
      </c>
      <c r="I153" s="30" t="s">
        <v>2736</v>
      </c>
      <c r="J153" s="30" t="s">
        <v>2631</v>
      </c>
      <c r="K153" s="124" t="s">
        <v>8240</v>
      </c>
    </row>
    <row r="154" spans="1:11" x14ac:dyDescent="0.25">
      <c r="A154" s="27" t="s">
        <v>8490</v>
      </c>
      <c r="B154" s="14" t="s">
        <v>5443</v>
      </c>
      <c r="C154" s="14" t="s">
        <v>2734</v>
      </c>
      <c r="D154" s="14" t="s">
        <v>7496</v>
      </c>
      <c r="E154" s="28">
        <v>44029</v>
      </c>
      <c r="F154" s="29" t="s">
        <v>522</v>
      </c>
      <c r="G154" s="30" t="s">
        <v>554</v>
      </c>
      <c r="H154" s="31" t="s">
        <v>2631</v>
      </c>
      <c r="I154" s="30" t="s">
        <v>2736</v>
      </c>
      <c r="J154" s="30" t="s">
        <v>2631</v>
      </c>
      <c r="K154" s="124" t="s">
        <v>8240</v>
      </c>
    </row>
    <row r="155" spans="1:11" x14ac:dyDescent="0.25">
      <c r="A155" s="27" t="s">
        <v>8498</v>
      </c>
      <c r="B155" s="14" t="s">
        <v>6397</v>
      </c>
      <c r="C155" s="14" t="s">
        <v>2642</v>
      </c>
      <c r="D155" s="14" t="s">
        <v>7447</v>
      </c>
      <c r="E155" s="28">
        <v>44029</v>
      </c>
      <c r="F155" s="29" t="s">
        <v>522</v>
      </c>
      <c r="G155" s="30" t="s">
        <v>554</v>
      </c>
      <c r="H155" s="31" t="s">
        <v>2631</v>
      </c>
      <c r="I155" s="30" t="s">
        <v>2644</v>
      </c>
      <c r="J155" s="30" t="s">
        <v>2631</v>
      </c>
      <c r="K155" s="124" t="s">
        <v>8240</v>
      </c>
    </row>
    <row r="156" spans="1:11" x14ac:dyDescent="0.25">
      <c r="A156" s="27" t="s">
        <v>8499</v>
      </c>
      <c r="B156" s="14" t="s">
        <v>5511</v>
      </c>
      <c r="C156" s="14" t="s">
        <v>2734</v>
      </c>
      <c r="D156" s="14" t="s">
        <v>7448</v>
      </c>
      <c r="E156" s="28">
        <v>44029</v>
      </c>
      <c r="F156" s="29" t="s">
        <v>522</v>
      </c>
      <c r="G156" s="30" t="s">
        <v>554</v>
      </c>
      <c r="H156" s="31" t="s">
        <v>2631</v>
      </c>
      <c r="I156" s="30" t="s">
        <v>2736</v>
      </c>
      <c r="J156" s="30" t="s">
        <v>2631</v>
      </c>
      <c r="K156" s="124" t="s">
        <v>8240</v>
      </c>
    </row>
    <row r="157" spans="1:11" x14ac:dyDescent="0.25">
      <c r="A157" s="27" t="s">
        <v>8500</v>
      </c>
      <c r="B157" s="14" t="s">
        <v>7095</v>
      </c>
      <c r="C157" s="14" t="s">
        <v>117</v>
      </c>
      <c r="D157" s="14" t="s">
        <v>7449</v>
      </c>
      <c r="E157" s="28">
        <v>44029</v>
      </c>
      <c r="F157" s="29" t="s">
        <v>522</v>
      </c>
      <c r="G157" s="30" t="s">
        <v>554</v>
      </c>
      <c r="H157" s="31" t="s">
        <v>2631</v>
      </c>
      <c r="I157" s="30" t="s">
        <v>2697</v>
      </c>
      <c r="J157" s="30" t="s">
        <v>2631</v>
      </c>
      <c r="K157" s="124" t="s">
        <v>8240</v>
      </c>
    </row>
    <row r="158" spans="1:11" x14ac:dyDescent="0.25">
      <c r="A158" s="27" t="s">
        <v>8501</v>
      </c>
      <c r="B158" s="14" t="s">
        <v>6370</v>
      </c>
      <c r="C158" s="14" t="s">
        <v>2642</v>
      </c>
      <c r="D158" s="14" t="s">
        <v>7450</v>
      </c>
      <c r="E158" s="28">
        <v>44029</v>
      </c>
      <c r="F158" s="29" t="s">
        <v>522</v>
      </c>
      <c r="G158" s="30" t="s">
        <v>554</v>
      </c>
      <c r="H158" s="31" t="s">
        <v>2631</v>
      </c>
      <c r="I158" s="30" t="s">
        <v>2644</v>
      </c>
      <c r="J158" s="30" t="s">
        <v>2631</v>
      </c>
      <c r="K158" s="124" t="s">
        <v>8240</v>
      </c>
    </row>
    <row r="159" spans="1:11" x14ac:dyDescent="0.25">
      <c r="A159" s="27" t="s">
        <v>8502</v>
      </c>
      <c r="B159" s="14" t="s">
        <v>7017</v>
      </c>
      <c r="C159" s="14" t="s">
        <v>117</v>
      </c>
      <c r="D159" s="14" t="s">
        <v>7451</v>
      </c>
      <c r="E159" s="28">
        <v>44029</v>
      </c>
      <c r="F159" s="29" t="s">
        <v>522</v>
      </c>
      <c r="G159" s="30" t="s">
        <v>554</v>
      </c>
      <c r="H159" s="31" t="s">
        <v>2631</v>
      </c>
      <c r="I159" s="30" t="s">
        <v>2697</v>
      </c>
      <c r="J159" s="30" t="s">
        <v>2631</v>
      </c>
      <c r="K159" s="124" t="s">
        <v>8240</v>
      </c>
    </row>
    <row r="160" spans="1:11" x14ac:dyDescent="0.25">
      <c r="A160" s="27" t="s">
        <v>8503</v>
      </c>
      <c r="B160" s="14" t="s">
        <v>6553</v>
      </c>
      <c r="C160" s="14" t="s">
        <v>2645</v>
      </c>
      <c r="D160" s="14" t="s">
        <v>7452</v>
      </c>
      <c r="E160" s="28">
        <v>44029</v>
      </c>
      <c r="F160" s="29" t="s">
        <v>522</v>
      </c>
      <c r="G160" s="30" t="s">
        <v>554</v>
      </c>
      <c r="H160" s="31" t="s">
        <v>2631</v>
      </c>
      <c r="I160" s="30" t="s">
        <v>2647</v>
      </c>
      <c r="J160" s="30" t="s">
        <v>2631</v>
      </c>
      <c r="K160" s="124" t="s">
        <v>8240</v>
      </c>
    </row>
    <row r="161" spans="1:11" x14ac:dyDescent="0.25">
      <c r="A161" s="27" t="s">
        <v>8504</v>
      </c>
      <c r="B161" s="14" t="s">
        <v>5559</v>
      </c>
      <c r="C161" s="14" t="s">
        <v>2679</v>
      </c>
      <c r="D161" s="14" t="s">
        <v>7453</v>
      </c>
      <c r="E161" s="28">
        <v>44029</v>
      </c>
      <c r="F161" s="29" t="s">
        <v>522</v>
      </c>
      <c r="G161" s="30" t="s">
        <v>554</v>
      </c>
      <c r="H161" s="31" t="s">
        <v>2631</v>
      </c>
      <c r="I161" s="30" t="s">
        <v>545</v>
      </c>
      <c r="J161" s="30" t="s">
        <v>2631</v>
      </c>
      <c r="K161" s="124" t="s">
        <v>8240</v>
      </c>
    </row>
    <row r="162" spans="1:11" x14ac:dyDescent="0.25">
      <c r="A162" s="27" t="s">
        <v>8505</v>
      </c>
      <c r="B162" s="14" t="s">
        <v>6550</v>
      </c>
      <c r="C162" s="14" t="s">
        <v>2645</v>
      </c>
      <c r="D162" s="14" t="s">
        <v>7497</v>
      </c>
      <c r="E162" s="28">
        <v>44029</v>
      </c>
      <c r="F162" s="29" t="s">
        <v>522</v>
      </c>
      <c r="G162" s="30" t="s">
        <v>554</v>
      </c>
      <c r="H162" s="31" t="s">
        <v>2631</v>
      </c>
      <c r="I162" s="30" t="s">
        <v>2647</v>
      </c>
      <c r="J162" s="30" t="s">
        <v>2631</v>
      </c>
      <c r="K162" s="124" t="s">
        <v>8240</v>
      </c>
    </row>
    <row r="163" spans="1:11" x14ac:dyDescent="0.25">
      <c r="A163" s="27" t="s">
        <v>8587</v>
      </c>
      <c r="B163" s="14" t="s">
        <v>5558</v>
      </c>
      <c r="C163" s="14" t="s">
        <v>2679</v>
      </c>
      <c r="D163" s="14" t="s">
        <v>7498</v>
      </c>
      <c r="E163" s="28">
        <v>44029</v>
      </c>
      <c r="F163" s="29" t="s">
        <v>522</v>
      </c>
      <c r="G163" s="30" t="s">
        <v>554</v>
      </c>
      <c r="H163" s="31" t="s">
        <v>2631</v>
      </c>
      <c r="I163" s="30" t="s">
        <v>545</v>
      </c>
      <c r="J163" s="30" t="s">
        <v>2631</v>
      </c>
      <c r="K163" s="124" t="s">
        <v>8240</v>
      </c>
    </row>
    <row r="164" spans="1:11" x14ac:dyDescent="0.25">
      <c r="A164" s="27" t="s">
        <v>8498</v>
      </c>
      <c r="B164" s="14" t="s">
        <v>5725</v>
      </c>
      <c r="C164" s="14" t="s">
        <v>2676</v>
      </c>
      <c r="D164" s="14" t="s">
        <v>7499</v>
      </c>
      <c r="E164" s="28">
        <v>44029</v>
      </c>
      <c r="F164" s="29" t="s">
        <v>522</v>
      </c>
      <c r="G164" s="30" t="s">
        <v>554</v>
      </c>
      <c r="H164" s="31" t="s">
        <v>2631</v>
      </c>
      <c r="I164" s="30" t="s">
        <v>2678</v>
      </c>
      <c r="J164" s="30" t="s">
        <v>2631</v>
      </c>
      <c r="K164" s="124" t="s">
        <v>8240</v>
      </c>
    </row>
    <row r="165" spans="1:11" x14ac:dyDescent="0.25">
      <c r="A165" s="27" t="s">
        <v>8506</v>
      </c>
      <c r="B165" s="14" t="s">
        <v>5713</v>
      </c>
      <c r="C165" s="14" t="s">
        <v>2676</v>
      </c>
      <c r="D165" s="14" t="s">
        <v>7454</v>
      </c>
      <c r="E165" s="28">
        <v>44029</v>
      </c>
      <c r="F165" s="29" t="s">
        <v>522</v>
      </c>
      <c r="G165" s="30" t="s">
        <v>554</v>
      </c>
      <c r="H165" s="31" t="s">
        <v>2631</v>
      </c>
      <c r="I165" s="30" t="s">
        <v>2678</v>
      </c>
      <c r="J165" s="30" t="s">
        <v>2631</v>
      </c>
      <c r="K165" s="124" t="s">
        <v>8240</v>
      </c>
    </row>
    <row r="166" spans="1:11" x14ac:dyDescent="0.25">
      <c r="A166" s="27" t="s">
        <v>8507</v>
      </c>
      <c r="B166" s="14" t="s">
        <v>5791</v>
      </c>
      <c r="C166" s="14" t="s">
        <v>2676</v>
      </c>
      <c r="D166" s="14" t="s">
        <v>7455</v>
      </c>
      <c r="E166" s="28">
        <v>44029</v>
      </c>
      <c r="F166" s="29" t="s">
        <v>522</v>
      </c>
      <c r="G166" s="30" t="s">
        <v>560</v>
      </c>
      <c r="H166" s="31" t="s">
        <v>2711</v>
      </c>
      <c r="I166" s="30" t="s">
        <v>2678</v>
      </c>
      <c r="J166" s="30" t="s">
        <v>2631</v>
      </c>
      <c r="K166" s="124" t="s">
        <v>8240</v>
      </c>
    </row>
    <row r="167" spans="1:11" x14ac:dyDescent="0.25">
      <c r="A167" s="27" t="s">
        <v>8508</v>
      </c>
      <c r="B167" s="14" t="s">
        <v>6875</v>
      </c>
      <c r="C167" s="14" t="s">
        <v>283</v>
      </c>
      <c r="D167" s="14" t="s">
        <v>7456</v>
      </c>
      <c r="E167" s="28">
        <v>44029</v>
      </c>
      <c r="F167" s="29" t="s">
        <v>522</v>
      </c>
      <c r="G167" s="30" t="s">
        <v>554</v>
      </c>
      <c r="H167" s="31" t="s">
        <v>2631</v>
      </c>
      <c r="I167" s="30" t="s">
        <v>2697</v>
      </c>
      <c r="J167" s="30" t="s">
        <v>2631</v>
      </c>
      <c r="K167" s="124" t="s">
        <v>8240</v>
      </c>
    </row>
    <row r="168" spans="1:11" x14ac:dyDescent="0.25">
      <c r="A168" s="27" t="s">
        <v>8509</v>
      </c>
      <c r="B168" s="14" t="s">
        <v>5561</v>
      </c>
      <c r="C168" s="14" t="s">
        <v>2679</v>
      </c>
      <c r="D168" s="14" t="s">
        <v>7457</v>
      </c>
      <c r="E168" s="28">
        <v>44029</v>
      </c>
      <c r="F168" s="29" t="s">
        <v>522</v>
      </c>
      <c r="G168" s="30" t="s">
        <v>554</v>
      </c>
      <c r="H168" s="31" t="s">
        <v>2631</v>
      </c>
      <c r="I168" s="30" t="s">
        <v>545</v>
      </c>
      <c r="J168" s="30" t="s">
        <v>2631</v>
      </c>
      <c r="K168" s="124" t="s">
        <v>8240</v>
      </c>
    </row>
    <row r="169" spans="1:11" x14ac:dyDescent="0.25">
      <c r="A169" s="27" t="s">
        <v>8510</v>
      </c>
      <c r="B169" s="14" t="s">
        <v>5560</v>
      </c>
      <c r="C169" s="14" t="s">
        <v>2679</v>
      </c>
      <c r="D169" s="14" t="s">
        <v>7458</v>
      </c>
      <c r="E169" s="28">
        <v>44029</v>
      </c>
      <c r="F169" s="29" t="s">
        <v>522</v>
      </c>
      <c r="G169" s="30" t="s">
        <v>554</v>
      </c>
      <c r="H169" s="31" t="s">
        <v>2631</v>
      </c>
      <c r="I169" s="30" t="s">
        <v>545</v>
      </c>
      <c r="J169" s="30" t="s">
        <v>2631</v>
      </c>
      <c r="K169" s="124" t="s">
        <v>8240</v>
      </c>
    </row>
    <row r="170" spans="1:11" x14ac:dyDescent="0.25">
      <c r="A170" s="27" t="s">
        <v>8511</v>
      </c>
      <c r="B170" s="14" t="s">
        <v>7267</v>
      </c>
      <c r="C170" s="14" t="s">
        <v>2669</v>
      </c>
      <c r="D170" s="14" t="s">
        <v>7459</v>
      </c>
      <c r="E170" s="28">
        <v>44029</v>
      </c>
      <c r="F170" s="29" t="s">
        <v>522</v>
      </c>
      <c r="G170" s="30" t="s">
        <v>554</v>
      </c>
      <c r="H170" s="31" t="s">
        <v>2631</v>
      </c>
      <c r="I170" s="30" t="s">
        <v>2670</v>
      </c>
      <c r="J170" s="30" t="s">
        <v>2631</v>
      </c>
      <c r="K170" s="124" t="s">
        <v>8240</v>
      </c>
    </row>
    <row r="171" spans="1:11" x14ac:dyDescent="0.25">
      <c r="A171" s="27" t="s">
        <v>8512</v>
      </c>
      <c r="B171" s="14" t="s">
        <v>6942</v>
      </c>
      <c r="C171" s="14" t="s">
        <v>283</v>
      </c>
      <c r="D171" s="14" t="s">
        <v>7460</v>
      </c>
      <c r="E171" s="28">
        <v>44029</v>
      </c>
      <c r="F171" s="29" t="s">
        <v>522</v>
      </c>
      <c r="G171" s="30" t="s">
        <v>554</v>
      </c>
      <c r="H171" s="31" t="s">
        <v>2631</v>
      </c>
      <c r="I171" s="30" t="s">
        <v>2697</v>
      </c>
      <c r="J171" s="30" t="s">
        <v>2631</v>
      </c>
      <c r="K171" s="124" t="s">
        <v>8240</v>
      </c>
    </row>
    <row r="172" spans="1:11" x14ac:dyDescent="0.25">
      <c r="A172" s="27" t="s">
        <v>8513</v>
      </c>
      <c r="B172" s="14" t="s">
        <v>7311</v>
      </c>
      <c r="C172" s="14" t="s">
        <v>2669</v>
      </c>
      <c r="D172" s="14" t="s">
        <v>7461</v>
      </c>
      <c r="E172" s="28">
        <v>44029</v>
      </c>
      <c r="F172" s="29" t="s">
        <v>522</v>
      </c>
      <c r="G172" s="30" t="s">
        <v>554</v>
      </c>
      <c r="H172" s="31" t="s">
        <v>2631</v>
      </c>
      <c r="I172" s="30" t="s">
        <v>2670</v>
      </c>
      <c r="J172" s="30" t="s">
        <v>2631</v>
      </c>
      <c r="K172" s="124" t="s">
        <v>8240</v>
      </c>
    </row>
    <row r="173" spans="1:11" x14ac:dyDescent="0.25">
      <c r="A173" s="27" t="s">
        <v>8588</v>
      </c>
      <c r="B173" s="14" t="s">
        <v>6182</v>
      </c>
      <c r="C173" s="14" t="s">
        <v>62</v>
      </c>
      <c r="D173" s="14" t="s">
        <v>7500</v>
      </c>
      <c r="E173" s="28">
        <v>44029</v>
      </c>
      <c r="F173" s="29" t="s">
        <v>522</v>
      </c>
      <c r="G173" s="30" t="s">
        <v>554</v>
      </c>
      <c r="H173" s="31" t="s">
        <v>2631</v>
      </c>
      <c r="I173" s="30" t="s">
        <v>2683</v>
      </c>
      <c r="J173" s="30" t="s">
        <v>2631</v>
      </c>
      <c r="K173" s="124" t="s">
        <v>8240</v>
      </c>
    </row>
    <row r="174" spans="1:11" x14ac:dyDescent="0.25">
      <c r="A174" s="27" t="s">
        <v>8506</v>
      </c>
      <c r="B174" s="14" t="s">
        <v>6197</v>
      </c>
      <c r="C174" s="14" t="s">
        <v>62</v>
      </c>
      <c r="D174" s="14" t="s">
        <v>7501</v>
      </c>
      <c r="E174" s="28">
        <v>44029</v>
      </c>
      <c r="F174" s="29" t="s">
        <v>522</v>
      </c>
      <c r="G174" s="30" t="s">
        <v>554</v>
      </c>
      <c r="H174" s="31" t="s">
        <v>2631</v>
      </c>
      <c r="I174" s="30" t="s">
        <v>2683</v>
      </c>
      <c r="J174" s="30" t="s">
        <v>2631</v>
      </c>
      <c r="K174" s="124" t="s">
        <v>8240</v>
      </c>
    </row>
    <row r="175" spans="1:11" x14ac:dyDescent="0.25">
      <c r="A175" s="27" t="s">
        <v>8514</v>
      </c>
      <c r="B175" s="14" t="s">
        <v>5041</v>
      </c>
      <c r="C175" s="14" t="s">
        <v>7341</v>
      </c>
      <c r="D175" s="14" t="s">
        <v>7342</v>
      </c>
      <c r="E175" s="28">
        <v>44029</v>
      </c>
      <c r="F175" s="29" t="s">
        <v>522</v>
      </c>
      <c r="G175" s="30" t="s">
        <v>554</v>
      </c>
      <c r="H175" s="31" t="s">
        <v>2631</v>
      </c>
      <c r="I175" s="30" t="s">
        <v>7333</v>
      </c>
      <c r="J175" s="30" t="s">
        <v>2631</v>
      </c>
      <c r="K175" s="124" t="s">
        <v>8240</v>
      </c>
    </row>
    <row r="176" spans="1:11" x14ac:dyDescent="0.25">
      <c r="A176" s="27" t="s">
        <v>8515</v>
      </c>
      <c r="B176" s="14" t="s">
        <v>5038</v>
      </c>
      <c r="C176" s="14" t="s">
        <v>7331</v>
      </c>
      <c r="D176" s="14" t="s">
        <v>7332</v>
      </c>
      <c r="E176" s="28">
        <v>44029</v>
      </c>
      <c r="F176" s="29" t="s">
        <v>522</v>
      </c>
      <c r="G176" s="30" t="s">
        <v>554</v>
      </c>
      <c r="H176" s="31" t="s">
        <v>2631</v>
      </c>
      <c r="I176" s="30" t="s">
        <v>7333</v>
      </c>
      <c r="J176" s="30" t="s">
        <v>2631</v>
      </c>
      <c r="K176" s="124" t="s">
        <v>8240</v>
      </c>
    </row>
    <row r="177" spans="1:11" x14ac:dyDescent="0.25">
      <c r="A177" s="27" t="s">
        <v>8516</v>
      </c>
      <c r="B177" s="14" t="s">
        <v>5037</v>
      </c>
      <c r="C177" s="14" t="s">
        <v>7360</v>
      </c>
      <c r="D177" s="14" t="s">
        <v>7361</v>
      </c>
      <c r="E177" s="28">
        <v>44029</v>
      </c>
      <c r="F177" s="29" t="s">
        <v>522</v>
      </c>
      <c r="G177" s="30" t="s">
        <v>554</v>
      </c>
      <c r="H177" s="31" t="s">
        <v>2631</v>
      </c>
      <c r="I177" s="30" t="s">
        <v>7333</v>
      </c>
      <c r="J177" s="30" t="s">
        <v>2631</v>
      </c>
      <c r="K177" s="124" t="s">
        <v>8240</v>
      </c>
    </row>
    <row r="178" spans="1:11" x14ac:dyDescent="0.25">
      <c r="A178" s="27" t="s">
        <v>8517</v>
      </c>
      <c r="B178" s="14" t="s">
        <v>5034</v>
      </c>
      <c r="C178" s="14" t="s">
        <v>7326</v>
      </c>
      <c r="D178" s="14" t="s">
        <v>7357</v>
      </c>
      <c r="E178" s="28">
        <v>44029</v>
      </c>
      <c r="F178" s="29" t="s">
        <v>522</v>
      </c>
      <c r="G178" s="30" t="s">
        <v>554</v>
      </c>
      <c r="H178" s="31" t="s">
        <v>2631</v>
      </c>
      <c r="I178" s="30" t="s">
        <v>7333</v>
      </c>
      <c r="J178" s="30" t="s">
        <v>2631</v>
      </c>
      <c r="K178" s="124" t="s">
        <v>8240</v>
      </c>
    </row>
    <row r="179" spans="1:11" x14ac:dyDescent="0.25">
      <c r="A179" s="27" t="s">
        <v>8518</v>
      </c>
      <c r="B179" s="14" t="s">
        <v>5033</v>
      </c>
      <c r="C179" s="14" t="s">
        <v>7364</v>
      </c>
      <c r="D179" s="14" t="s">
        <v>7365</v>
      </c>
      <c r="E179" s="28">
        <v>44029</v>
      </c>
      <c r="F179" s="29" t="s">
        <v>522</v>
      </c>
      <c r="G179" s="30" t="s">
        <v>554</v>
      </c>
      <c r="H179" s="31" t="s">
        <v>2631</v>
      </c>
      <c r="I179" s="30" t="s">
        <v>7333</v>
      </c>
      <c r="J179" s="30" t="s">
        <v>2631</v>
      </c>
      <c r="K179" s="124" t="s">
        <v>8240</v>
      </c>
    </row>
    <row r="180" spans="1:11" x14ac:dyDescent="0.25">
      <c r="A180" s="27" t="s">
        <v>8519</v>
      </c>
      <c r="B180" s="14" t="s">
        <v>5036</v>
      </c>
      <c r="C180" s="14" t="s">
        <v>7337</v>
      </c>
      <c r="D180" s="14" t="s">
        <v>7338</v>
      </c>
      <c r="E180" s="28">
        <v>44029</v>
      </c>
      <c r="F180" s="29" t="s">
        <v>522</v>
      </c>
      <c r="G180" s="30" t="s">
        <v>554</v>
      </c>
      <c r="H180" s="31" t="s">
        <v>2631</v>
      </c>
      <c r="I180" s="30" t="s">
        <v>7333</v>
      </c>
      <c r="J180" s="30" t="s">
        <v>2631</v>
      </c>
      <c r="K180" s="124" t="s">
        <v>8240</v>
      </c>
    </row>
    <row r="181" spans="1:11" x14ac:dyDescent="0.25">
      <c r="A181" s="27" t="s">
        <v>8579</v>
      </c>
      <c r="B181" s="14" t="s">
        <v>5040</v>
      </c>
      <c r="C181" s="14" t="s">
        <v>7353</v>
      </c>
      <c r="D181" s="14" t="s">
        <v>7354</v>
      </c>
      <c r="E181" s="28">
        <v>44029</v>
      </c>
      <c r="F181" s="29" t="s">
        <v>522</v>
      </c>
      <c r="G181" s="30" t="s">
        <v>554</v>
      </c>
      <c r="H181" s="31" t="s">
        <v>2631</v>
      </c>
      <c r="I181" s="30" t="s">
        <v>7333</v>
      </c>
      <c r="J181" s="30" t="s">
        <v>2631</v>
      </c>
      <c r="K181" s="124" t="s">
        <v>8240</v>
      </c>
    </row>
    <row r="182" spans="1:11" x14ac:dyDescent="0.25">
      <c r="A182" s="27" t="s">
        <v>8589</v>
      </c>
      <c r="B182" s="14" t="s">
        <v>5035</v>
      </c>
      <c r="C182" s="14" t="s">
        <v>7339</v>
      </c>
      <c r="D182" s="14" t="s">
        <v>7340</v>
      </c>
      <c r="E182" s="28">
        <v>44029</v>
      </c>
      <c r="F182" s="29" t="s">
        <v>522</v>
      </c>
      <c r="G182" s="30" t="s">
        <v>554</v>
      </c>
      <c r="H182" s="31" t="s">
        <v>2631</v>
      </c>
      <c r="I182" s="30" t="s">
        <v>7333</v>
      </c>
      <c r="J182" s="30" t="s">
        <v>2631</v>
      </c>
      <c r="K182" s="124" t="s">
        <v>8240</v>
      </c>
    </row>
    <row r="183" spans="1:11" x14ac:dyDescent="0.25">
      <c r="A183" s="27" t="s">
        <v>8590</v>
      </c>
      <c r="B183" s="14" t="s">
        <v>5027</v>
      </c>
      <c r="C183" s="14" t="s">
        <v>7355</v>
      </c>
      <c r="D183" s="14" t="s">
        <v>7356</v>
      </c>
      <c r="E183" s="28">
        <v>44029</v>
      </c>
      <c r="F183" s="29" t="s">
        <v>522</v>
      </c>
      <c r="G183" s="30" t="s">
        <v>554</v>
      </c>
      <c r="H183" s="31" t="s">
        <v>2631</v>
      </c>
      <c r="I183" s="30" t="s">
        <v>7336</v>
      </c>
      <c r="J183" s="30" t="s">
        <v>2631</v>
      </c>
      <c r="K183" s="124" t="s">
        <v>8240</v>
      </c>
    </row>
    <row r="184" spans="1:11" x14ac:dyDescent="0.25">
      <c r="A184" s="27" t="s">
        <v>8514</v>
      </c>
      <c r="B184" s="14" t="s">
        <v>5039</v>
      </c>
      <c r="C184" s="14" t="s">
        <v>7344</v>
      </c>
      <c r="D184" s="14" t="s">
        <v>7345</v>
      </c>
      <c r="E184" s="28">
        <v>44029</v>
      </c>
      <c r="F184" s="29" t="s">
        <v>522</v>
      </c>
      <c r="G184" s="30" t="s">
        <v>554</v>
      </c>
      <c r="H184" s="31" t="s">
        <v>2631</v>
      </c>
      <c r="I184" s="30" t="s">
        <v>7333</v>
      </c>
      <c r="J184" s="30" t="s">
        <v>2631</v>
      </c>
      <c r="K184" s="124" t="s">
        <v>8240</v>
      </c>
    </row>
    <row r="185" spans="1:11" x14ac:dyDescent="0.25">
      <c r="A185" s="27" t="s">
        <v>8520</v>
      </c>
      <c r="B185" s="14" t="s">
        <v>5031</v>
      </c>
      <c r="C185" s="14" t="s">
        <v>7358</v>
      </c>
      <c r="D185" s="14" t="s">
        <v>7359</v>
      </c>
      <c r="E185" s="28">
        <v>44029</v>
      </c>
      <c r="F185" s="29" t="s">
        <v>522</v>
      </c>
      <c r="G185" s="30" t="s">
        <v>554</v>
      </c>
      <c r="H185" s="31" t="s">
        <v>2631</v>
      </c>
      <c r="I185" s="30" t="s">
        <v>7336</v>
      </c>
      <c r="J185" s="30" t="s">
        <v>2631</v>
      </c>
      <c r="K185" s="124" t="s">
        <v>8240</v>
      </c>
    </row>
    <row r="186" spans="1:11" x14ac:dyDescent="0.25">
      <c r="A186" s="27" t="s">
        <v>8521</v>
      </c>
      <c r="B186" s="14" t="s">
        <v>5028</v>
      </c>
      <c r="C186" s="14" t="s">
        <v>7351</v>
      </c>
      <c r="D186" s="14" t="s">
        <v>7352</v>
      </c>
      <c r="E186" s="28">
        <v>44029</v>
      </c>
      <c r="F186" s="29" t="s">
        <v>522</v>
      </c>
      <c r="G186" s="30" t="s">
        <v>554</v>
      </c>
      <c r="H186" s="31" t="s">
        <v>2631</v>
      </c>
      <c r="I186" s="30" t="s">
        <v>7336</v>
      </c>
      <c r="J186" s="30" t="s">
        <v>2631</v>
      </c>
      <c r="K186" s="124" t="s">
        <v>8240</v>
      </c>
    </row>
    <row r="187" spans="1:11" x14ac:dyDescent="0.25">
      <c r="A187" s="27" t="s">
        <v>8522</v>
      </c>
      <c r="B187" s="14" t="s">
        <v>5029</v>
      </c>
      <c r="C187" s="14" t="s">
        <v>7362</v>
      </c>
      <c r="D187" s="14" t="s">
        <v>7363</v>
      </c>
      <c r="E187" s="28">
        <v>44029</v>
      </c>
      <c r="F187" s="29" t="s">
        <v>522</v>
      </c>
      <c r="G187" s="30" t="s">
        <v>554</v>
      </c>
      <c r="H187" s="31" t="s">
        <v>2631</v>
      </c>
      <c r="I187" s="30" t="s">
        <v>7336</v>
      </c>
      <c r="J187" s="30" t="s">
        <v>2631</v>
      </c>
      <c r="K187" s="124" t="s">
        <v>8240</v>
      </c>
    </row>
    <row r="188" spans="1:11" x14ac:dyDescent="0.25">
      <c r="A188" s="27" t="s">
        <v>8523</v>
      </c>
      <c r="B188" s="14" t="s">
        <v>5026</v>
      </c>
      <c r="C188" s="14" t="s">
        <v>7334</v>
      </c>
      <c r="D188" s="14" t="s">
        <v>7335</v>
      </c>
      <c r="E188" s="28">
        <v>44029</v>
      </c>
      <c r="F188" s="29" t="s">
        <v>522</v>
      </c>
      <c r="G188" s="30" t="s">
        <v>554</v>
      </c>
      <c r="H188" s="31" t="s">
        <v>2631</v>
      </c>
      <c r="I188" s="30" t="s">
        <v>7336</v>
      </c>
      <c r="J188" s="30" t="s">
        <v>2631</v>
      </c>
      <c r="K188" s="124" t="s">
        <v>8240</v>
      </c>
    </row>
    <row r="189" spans="1:11" x14ac:dyDescent="0.25">
      <c r="A189" s="27" t="s">
        <v>8524</v>
      </c>
      <c r="B189" s="14" t="s">
        <v>5032</v>
      </c>
      <c r="C189" s="14" t="s">
        <v>2812</v>
      </c>
      <c r="D189" s="14" t="s">
        <v>7327</v>
      </c>
      <c r="E189" s="28">
        <v>44029</v>
      </c>
      <c r="F189" s="29" t="s">
        <v>522</v>
      </c>
      <c r="G189" s="30" t="s">
        <v>554</v>
      </c>
      <c r="H189" s="31" t="s">
        <v>2631</v>
      </c>
      <c r="I189" s="30" t="s">
        <v>7328</v>
      </c>
      <c r="J189" s="30" t="s">
        <v>2711</v>
      </c>
      <c r="K189" s="124" t="s">
        <v>8240</v>
      </c>
    </row>
    <row r="190" spans="1:11" x14ac:dyDescent="0.25">
      <c r="A190" s="27" t="s">
        <v>8525</v>
      </c>
      <c r="B190" s="14" t="s">
        <v>5025</v>
      </c>
      <c r="C190" s="14" t="s">
        <v>7349</v>
      </c>
      <c r="D190" s="14" t="s">
        <v>7350</v>
      </c>
      <c r="E190" s="28">
        <v>44029</v>
      </c>
      <c r="F190" s="29" t="s">
        <v>522</v>
      </c>
      <c r="G190" s="30" t="s">
        <v>554</v>
      </c>
      <c r="H190" s="31" t="s">
        <v>2631</v>
      </c>
      <c r="I190" s="30" t="s">
        <v>7336</v>
      </c>
      <c r="J190" s="30" t="s">
        <v>2631</v>
      </c>
      <c r="K190" s="124" t="s">
        <v>8240</v>
      </c>
    </row>
    <row r="191" spans="1:11" x14ac:dyDescent="0.25">
      <c r="A191" s="27" t="s">
        <v>8580</v>
      </c>
      <c r="B191" s="14" t="s">
        <v>5030</v>
      </c>
      <c r="C191" s="14" t="s">
        <v>7347</v>
      </c>
      <c r="D191" s="14" t="s">
        <v>7348</v>
      </c>
      <c r="E191" s="28">
        <v>44029</v>
      </c>
      <c r="F191" s="29" t="s">
        <v>522</v>
      </c>
      <c r="G191" s="30" t="s">
        <v>554</v>
      </c>
      <c r="H191" s="31" t="s">
        <v>2631</v>
      </c>
      <c r="I191" s="30" t="s">
        <v>7336</v>
      </c>
      <c r="J191" s="30" t="s">
        <v>2631</v>
      </c>
      <c r="K191" s="124" t="s">
        <v>8240</v>
      </c>
    </row>
    <row r="192" spans="1:11" x14ac:dyDescent="0.25">
      <c r="A192" s="27" t="s">
        <v>8581</v>
      </c>
      <c r="B192" s="14" t="s">
        <v>224</v>
      </c>
      <c r="C192" s="14" t="s">
        <v>2827</v>
      </c>
      <c r="D192" s="14" t="s">
        <v>2828</v>
      </c>
      <c r="E192" s="28">
        <v>44029</v>
      </c>
      <c r="F192" s="29" t="s">
        <v>522</v>
      </c>
      <c r="G192" s="30" t="s">
        <v>554</v>
      </c>
      <c r="H192" s="31" t="s">
        <v>2631</v>
      </c>
      <c r="I192" s="30" t="s">
        <v>2829</v>
      </c>
      <c r="J192" s="30" t="s">
        <v>2631</v>
      </c>
      <c r="K192" s="124" t="s">
        <v>8240</v>
      </c>
    </row>
    <row r="193" spans="1:11" x14ac:dyDescent="0.25">
      <c r="A193" s="27" t="s">
        <v>8526</v>
      </c>
      <c r="B193" s="14" t="s">
        <v>214</v>
      </c>
      <c r="C193" s="14" t="s">
        <v>2808</v>
      </c>
      <c r="D193" s="14" t="s">
        <v>2809</v>
      </c>
      <c r="E193" s="28">
        <v>44029</v>
      </c>
      <c r="F193" s="29" t="s">
        <v>522</v>
      </c>
      <c r="G193" s="30" t="s">
        <v>554</v>
      </c>
      <c r="H193" s="31" t="s">
        <v>2631</v>
      </c>
      <c r="I193" s="30" t="s">
        <v>2804</v>
      </c>
      <c r="J193" s="30" t="s">
        <v>2631</v>
      </c>
      <c r="K193" s="124" t="s">
        <v>8240</v>
      </c>
    </row>
    <row r="194" spans="1:11" x14ac:dyDescent="0.25">
      <c r="A194" s="27" t="s">
        <v>8527</v>
      </c>
      <c r="B194" s="14" t="s">
        <v>209</v>
      </c>
      <c r="C194" s="14" t="s">
        <v>2796</v>
      </c>
      <c r="D194" s="14" t="s">
        <v>2797</v>
      </c>
      <c r="E194" s="28">
        <v>44029</v>
      </c>
      <c r="F194" s="29" t="s">
        <v>522</v>
      </c>
      <c r="G194" s="30" t="s">
        <v>554</v>
      </c>
      <c r="H194" s="31" t="s">
        <v>2631</v>
      </c>
      <c r="I194" s="30" t="s">
        <v>2793</v>
      </c>
      <c r="J194" s="30" t="s">
        <v>2631</v>
      </c>
      <c r="K194" s="124" t="s">
        <v>8240</v>
      </c>
    </row>
    <row r="195" spans="1:11" x14ac:dyDescent="0.25">
      <c r="A195" s="27" t="s">
        <v>8528</v>
      </c>
      <c r="B195" s="14" t="s">
        <v>946</v>
      </c>
      <c r="C195" s="14" t="s">
        <v>2741</v>
      </c>
      <c r="D195" s="14" t="s">
        <v>7371</v>
      </c>
      <c r="E195" s="28">
        <v>44029</v>
      </c>
      <c r="F195" s="29" t="s">
        <v>522</v>
      </c>
      <c r="G195" s="30" t="s">
        <v>554</v>
      </c>
      <c r="H195" s="31" t="s">
        <v>2631</v>
      </c>
      <c r="I195" s="30" t="s">
        <v>2666</v>
      </c>
      <c r="J195" s="30" t="s">
        <v>2631</v>
      </c>
      <c r="K195" s="124" t="s">
        <v>8240</v>
      </c>
    </row>
    <row r="196" spans="1:11" x14ac:dyDescent="0.25">
      <c r="A196" s="27" t="s">
        <v>8529</v>
      </c>
      <c r="B196" s="14" t="s">
        <v>1388</v>
      </c>
      <c r="C196" s="14" t="s">
        <v>2715</v>
      </c>
      <c r="D196" s="14" t="s">
        <v>7377</v>
      </c>
      <c r="E196" s="28">
        <v>44029</v>
      </c>
      <c r="F196" s="29" t="s">
        <v>522</v>
      </c>
      <c r="G196" s="30" t="s">
        <v>554</v>
      </c>
      <c r="H196" s="31" t="s">
        <v>2631</v>
      </c>
      <c r="I196" s="30" t="s">
        <v>2641</v>
      </c>
      <c r="J196" s="30" t="s">
        <v>2631</v>
      </c>
      <c r="K196" s="124" t="s">
        <v>8240</v>
      </c>
    </row>
    <row r="197" spans="1:11" x14ac:dyDescent="0.25">
      <c r="A197" s="27" t="s">
        <v>8530</v>
      </c>
      <c r="B197" s="14" t="s">
        <v>938</v>
      </c>
      <c r="C197" s="14" t="s">
        <v>2723</v>
      </c>
      <c r="D197" s="14" t="s">
        <v>7378</v>
      </c>
      <c r="E197" s="28">
        <v>44029</v>
      </c>
      <c r="F197" s="29" t="s">
        <v>522</v>
      </c>
      <c r="G197" s="30" t="s">
        <v>554</v>
      </c>
      <c r="H197" s="31" t="s">
        <v>2631</v>
      </c>
      <c r="I197" s="30" t="s">
        <v>2666</v>
      </c>
      <c r="J197" s="30" t="s">
        <v>2631</v>
      </c>
      <c r="K197" s="124" t="s">
        <v>8240</v>
      </c>
    </row>
    <row r="198" spans="1:11" x14ac:dyDescent="0.25">
      <c r="A198" s="27" t="s">
        <v>8531</v>
      </c>
      <c r="B198" s="14" t="s">
        <v>576</v>
      </c>
      <c r="C198" s="14" t="s">
        <v>2633</v>
      </c>
      <c r="D198" s="14" t="s">
        <v>7367</v>
      </c>
      <c r="E198" s="28">
        <v>44029</v>
      </c>
      <c r="F198" s="29" t="s">
        <v>522</v>
      </c>
      <c r="G198" s="30" t="s">
        <v>554</v>
      </c>
      <c r="H198" s="31" t="s">
        <v>2631</v>
      </c>
      <c r="I198" s="30" t="s">
        <v>2635</v>
      </c>
      <c r="J198" s="30" t="s">
        <v>2631</v>
      </c>
      <c r="K198" s="124" t="s">
        <v>8240</v>
      </c>
    </row>
    <row r="199" spans="1:11" x14ac:dyDescent="0.25">
      <c r="A199" s="27" t="s">
        <v>8532</v>
      </c>
      <c r="B199" s="14" t="s">
        <v>1679</v>
      </c>
      <c r="C199" s="14" t="s">
        <v>2659</v>
      </c>
      <c r="D199" s="14" t="s">
        <v>7373</v>
      </c>
      <c r="E199" s="28">
        <v>44029</v>
      </c>
      <c r="F199" s="29" t="s">
        <v>522</v>
      </c>
      <c r="G199" s="30" t="s">
        <v>554</v>
      </c>
      <c r="H199" s="31" t="s">
        <v>2631</v>
      </c>
      <c r="I199" s="30" t="s">
        <v>2661</v>
      </c>
      <c r="J199" s="30" t="s">
        <v>2631</v>
      </c>
      <c r="K199" s="124" t="s">
        <v>8240</v>
      </c>
    </row>
    <row r="200" spans="1:11" x14ac:dyDescent="0.25">
      <c r="A200" s="27" t="s">
        <v>8533</v>
      </c>
      <c r="B200" s="14" t="s">
        <v>942</v>
      </c>
      <c r="C200" s="14" t="s">
        <v>2754</v>
      </c>
      <c r="D200" s="14" t="s">
        <v>7374</v>
      </c>
      <c r="E200" s="28">
        <v>44029</v>
      </c>
      <c r="F200" s="29" t="s">
        <v>522</v>
      </c>
      <c r="G200" s="30" t="s">
        <v>554</v>
      </c>
      <c r="H200" s="31" t="s">
        <v>2631</v>
      </c>
      <c r="I200" s="30" t="s">
        <v>2666</v>
      </c>
      <c r="J200" s="30" t="s">
        <v>2631</v>
      </c>
      <c r="K200" s="124" t="s">
        <v>8240</v>
      </c>
    </row>
    <row r="201" spans="1:11" x14ac:dyDescent="0.25">
      <c r="A201" s="27" t="s">
        <v>8535</v>
      </c>
      <c r="B201" s="14" t="s">
        <v>1137</v>
      </c>
      <c r="C201" s="14" t="s">
        <v>2750</v>
      </c>
      <c r="D201" s="14" t="s">
        <v>7379</v>
      </c>
      <c r="E201" s="28">
        <v>44029</v>
      </c>
      <c r="F201" s="29" t="s">
        <v>522</v>
      </c>
      <c r="G201" s="30" t="s">
        <v>554</v>
      </c>
      <c r="H201" s="31" t="s">
        <v>2631</v>
      </c>
      <c r="I201" s="30" t="s">
        <v>2695</v>
      </c>
      <c r="J201" s="30" t="s">
        <v>2631</v>
      </c>
      <c r="K201" s="124" t="s">
        <v>8240</v>
      </c>
    </row>
    <row r="202" spans="1:11" x14ac:dyDescent="0.25">
      <c r="A202" s="83" t="s">
        <v>8536</v>
      </c>
      <c r="B202" s="81" t="s">
        <v>943</v>
      </c>
      <c r="C202" s="81" t="s">
        <v>2664</v>
      </c>
      <c r="D202" s="81" t="s">
        <v>7369</v>
      </c>
      <c r="E202" s="84">
        <v>44029</v>
      </c>
      <c r="F202" s="85" t="s">
        <v>522</v>
      </c>
      <c r="G202" s="82" t="s">
        <v>554</v>
      </c>
      <c r="H202" s="86" t="s">
        <v>2631</v>
      </c>
      <c r="I202" s="82" t="s">
        <v>2666</v>
      </c>
      <c r="J202" s="82" t="s">
        <v>2631</v>
      </c>
      <c r="K202" s="124" t="s">
        <v>8240</v>
      </c>
    </row>
    <row r="203" spans="1:11" x14ac:dyDescent="0.25">
      <c r="A203" s="83" t="s">
        <v>8537</v>
      </c>
      <c r="B203" s="81" t="s">
        <v>934</v>
      </c>
      <c r="C203" s="81" t="s">
        <v>2687</v>
      </c>
      <c r="D203" s="81" t="s">
        <v>7376</v>
      </c>
      <c r="E203" s="84">
        <v>44029</v>
      </c>
      <c r="F203" s="85" t="s">
        <v>522</v>
      </c>
      <c r="G203" s="82" t="s">
        <v>554</v>
      </c>
      <c r="H203" s="86" t="s">
        <v>2631</v>
      </c>
      <c r="I203" s="82" t="s">
        <v>2666</v>
      </c>
      <c r="J203" s="82" t="s">
        <v>2631</v>
      </c>
      <c r="K203" s="124" t="s">
        <v>8240</v>
      </c>
    </row>
    <row r="204" spans="1:11" x14ac:dyDescent="0.25">
      <c r="A204" s="83" t="s">
        <v>8538</v>
      </c>
      <c r="B204" s="81" t="s">
        <v>1384</v>
      </c>
      <c r="C204" s="81" t="s">
        <v>2715</v>
      </c>
      <c r="D204" s="81" t="s">
        <v>7383</v>
      </c>
      <c r="E204" s="84">
        <v>44029</v>
      </c>
      <c r="F204" s="85" t="s">
        <v>522</v>
      </c>
      <c r="G204" s="82" t="s">
        <v>554</v>
      </c>
      <c r="H204" s="86" t="s">
        <v>2631</v>
      </c>
      <c r="I204" s="82" t="s">
        <v>2641</v>
      </c>
      <c r="J204" s="82" t="s">
        <v>2631</v>
      </c>
      <c r="K204" s="124" t="s">
        <v>8240</v>
      </c>
    </row>
    <row r="205" spans="1:11" x14ac:dyDescent="0.25">
      <c r="A205" s="83" t="s">
        <v>8539</v>
      </c>
      <c r="B205" s="81" t="s">
        <v>220</v>
      </c>
      <c r="C205" s="81" t="s">
        <v>2818</v>
      </c>
      <c r="D205" s="81" t="s">
        <v>2819</v>
      </c>
      <c r="E205" s="84">
        <v>44029</v>
      </c>
      <c r="F205" s="85" t="s">
        <v>522</v>
      </c>
      <c r="G205" s="82" t="s">
        <v>554</v>
      </c>
      <c r="H205" s="86" t="s">
        <v>2631</v>
      </c>
      <c r="I205" s="82" t="s">
        <v>2804</v>
      </c>
      <c r="J205" s="82" t="s">
        <v>2631</v>
      </c>
      <c r="K205" s="124" t="s">
        <v>8240</v>
      </c>
    </row>
    <row r="206" spans="1:11" x14ac:dyDescent="0.25">
      <c r="A206" s="83" t="s">
        <v>8540</v>
      </c>
      <c r="B206" s="81" t="s">
        <v>1732</v>
      </c>
      <c r="C206" s="81" t="s">
        <v>2659</v>
      </c>
      <c r="D206" s="81" t="s">
        <v>7381</v>
      </c>
      <c r="E206" s="84">
        <v>44029</v>
      </c>
      <c r="F206" s="85" t="s">
        <v>522</v>
      </c>
      <c r="G206" s="82" t="s">
        <v>554</v>
      </c>
      <c r="H206" s="86" t="s">
        <v>2631</v>
      </c>
      <c r="I206" s="82" t="s">
        <v>2661</v>
      </c>
      <c r="J206" s="82" t="s">
        <v>2631</v>
      </c>
      <c r="K206" s="124" t="s">
        <v>8240</v>
      </c>
    </row>
    <row r="207" spans="1:11" x14ac:dyDescent="0.25">
      <c r="A207" s="83" t="s">
        <v>8541</v>
      </c>
      <c r="B207" s="81" t="s">
        <v>212</v>
      </c>
      <c r="C207" s="81" t="s">
        <v>2802</v>
      </c>
      <c r="D207" s="81" t="s">
        <v>2803</v>
      </c>
      <c r="E207" s="84">
        <v>44029</v>
      </c>
      <c r="F207" s="85" t="s">
        <v>522</v>
      </c>
      <c r="G207" s="82" t="s">
        <v>554</v>
      </c>
      <c r="H207" s="86" t="s">
        <v>2631</v>
      </c>
      <c r="I207" s="82" t="s">
        <v>2804</v>
      </c>
      <c r="J207" s="82" t="s">
        <v>2631</v>
      </c>
      <c r="K207" s="124" t="s">
        <v>8240</v>
      </c>
    </row>
    <row r="208" spans="1:11" x14ac:dyDescent="0.25">
      <c r="A208" s="83" t="s">
        <v>8542</v>
      </c>
      <c r="B208" s="81" t="s">
        <v>1135</v>
      </c>
      <c r="C208" s="81" t="s">
        <v>2693</v>
      </c>
      <c r="D208" s="81" t="s">
        <v>7384</v>
      </c>
      <c r="E208" s="84">
        <v>44029</v>
      </c>
      <c r="F208" s="85" t="s">
        <v>522</v>
      </c>
      <c r="G208" s="82" t="s">
        <v>554</v>
      </c>
      <c r="H208" s="86" t="s">
        <v>2631</v>
      </c>
      <c r="I208" s="82" t="s">
        <v>2695</v>
      </c>
      <c r="J208" s="82" t="s">
        <v>2631</v>
      </c>
      <c r="K208" s="124" t="s">
        <v>8240</v>
      </c>
    </row>
    <row r="209" spans="1:31" x14ac:dyDescent="0.25">
      <c r="A209" s="27" t="s">
        <v>8543</v>
      </c>
      <c r="B209" s="14" t="s">
        <v>221</v>
      </c>
      <c r="C209" s="14" t="s">
        <v>2820</v>
      </c>
      <c r="D209" s="14" t="s">
        <v>2821</v>
      </c>
      <c r="E209" s="28">
        <v>44029</v>
      </c>
      <c r="F209" s="29" t="s">
        <v>522</v>
      </c>
      <c r="G209" s="30" t="s">
        <v>554</v>
      </c>
      <c r="H209" s="31" t="s">
        <v>2631</v>
      </c>
      <c r="I209" s="30" t="s">
        <v>2793</v>
      </c>
      <c r="J209" s="30" t="s">
        <v>2631</v>
      </c>
      <c r="K209" s="124" t="s">
        <v>8240</v>
      </c>
      <c r="AE209" s="17"/>
    </row>
    <row r="210" spans="1:31" x14ac:dyDescent="0.25">
      <c r="A210" s="83" t="s">
        <v>8544</v>
      </c>
      <c r="B210" s="81" t="s">
        <v>162</v>
      </c>
      <c r="C210" s="81" t="s">
        <v>2667</v>
      </c>
      <c r="D210" s="81" t="s">
        <v>2765</v>
      </c>
      <c r="E210" s="84">
        <v>44029</v>
      </c>
      <c r="F210" s="85" t="s">
        <v>522</v>
      </c>
      <c r="G210" s="82" t="s">
        <v>554</v>
      </c>
      <c r="H210" s="86" t="s">
        <v>2631</v>
      </c>
      <c r="I210" s="82" t="s">
        <v>2661</v>
      </c>
      <c r="J210" s="82" t="s">
        <v>2631</v>
      </c>
      <c r="K210" s="124" t="s">
        <v>8240</v>
      </c>
      <c r="AE210" s="17"/>
    </row>
    <row r="211" spans="1:31" x14ac:dyDescent="0.25">
      <c r="A211" s="83" t="s">
        <v>8545</v>
      </c>
      <c r="B211" s="81" t="s">
        <v>230</v>
      </c>
      <c r="C211" s="81" t="s">
        <v>2835</v>
      </c>
      <c r="D211" s="81" t="s">
        <v>2836</v>
      </c>
      <c r="E211" s="84">
        <v>44029</v>
      </c>
      <c r="F211" s="85" t="s">
        <v>522</v>
      </c>
      <c r="G211" s="82" t="s">
        <v>554</v>
      </c>
      <c r="H211" s="86" t="s">
        <v>2631</v>
      </c>
      <c r="I211" s="82" t="s">
        <v>2829</v>
      </c>
      <c r="J211" s="82" t="s">
        <v>2631</v>
      </c>
      <c r="K211" s="124" t="s">
        <v>8240</v>
      </c>
    </row>
    <row r="212" spans="1:31" x14ac:dyDescent="0.25">
      <c r="A212" s="83" t="s">
        <v>8546</v>
      </c>
      <c r="B212" s="81" t="s">
        <v>243</v>
      </c>
      <c r="C212" s="81" t="s">
        <v>2850</v>
      </c>
      <c r="D212" s="81" t="s">
        <v>2851</v>
      </c>
      <c r="E212" s="84">
        <v>44029</v>
      </c>
      <c r="F212" s="85" t="s">
        <v>522</v>
      </c>
      <c r="G212" s="82" t="s">
        <v>554</v>
      </c>
      <c r="H212" s="86" t="s">
        <v>2631</v>
      </c>
      <c r="I212" s="82" t="s">
        <v>2829</v>
      </c>
      <c r="J212" s="82" t="s">
        <v>2631</v>
      </c>
      <c r="K212" s="124" t="s">
        <v>8240</v>
      </c>
      <c r="AE212" s="17"/>
    </row>
    <row r="213" spans="1:31" x14ac:dyDescent="0.25">
      <c r="A213" s="83" t="s">
        <v>8547</v>
      </c>
      <c r="B213" s="81" t="s">
        <v>241</v>
      </c>
      <c r="C213" s="81" t="s">
        <v>2846</v>
      </c>
      <c r="D213" s="81" t="s">
        <v>2847</v>
      </c>
      <c r="E213" s="84">
        <v>44029</v>
      </c>
      <c r="F213" s="85" t="s">
        <v>522</v>
      </c>
      <c r="G213" s="82" t="s">
        <v>554</v>
      </c>
      <c r="H213" s="86" t="s">
        <v>2631</v>
      </c>
      <c r="I213" s="82" t="s">
        <v>2804</v>
      </c>
      <c r="J213" s="82" t="s">
        <v>2631</v>
      </c>
      <c r="K213" s="124" t="s">
        <v>8240</v>
      </c>
      <c r="AE213" s="17"/>
    </row>
    <row r="214" spans="1:31" x14ac:dyDescent="0.25">
      <c r="A214" s="83" t="s">
        <v>8548</v>
      </c>
      <c r="B214" s="81" t="s">
        <v>903</v>
      </c>
      <c r="C214" s="81" t="s">
        <v>2679</v>
      </c>
      <c r="D214" s="81" t="s">
        <v>7385</v>
      </c>
      <c r="E214" s="84">
        <v>44029</v>
      </c>
      <c r="F214" s="85" t="s">
        <v>522</v>
      </c>
      <c r="G214" s="82" t="s">
        <v>554</v>
      </c>
      <c r="H214" s="86" t="s">
        <v>2631</v>
      </c>
      <c r="I214" s="82" t="s">
        <v>545</v>
      </c>
      <c r="J214" s="82" t="s">
        <v>2631</v>
      </c>
      <c r="K214" s="124" t="s">
        <v>8240</v>
      </c>
    </row>
    <row r="215" spans="1:31" x14ac:dyDescent="0.25">
      <c r="A215" s="83" t="s">
        <v>8549</v>
      </c>
      <c r="B215" s="81" t="s">
        <v>1267</v>
      </c>
      <c r="C215" s="81" t="s">
        <v>2672</v>
      </c>
      <c r="D215" s="81" t="s">
        <v>7382</v>
      </c>
      <c r="E215" s="84">
        <v>44029</v>
      </c>
      <c r="F215" s="85" t="s">
        <v>522</v>
      </c>
      <c r="G215" s="82" t="s">
        <v>554</v>
      </c>
      <c r="H215" s="86" t="s">
        <v>2631</v>
      </c>
      <c r="I215" s="82" t="s">
        <v>2644</v>
      </c>
      <c r="J215" s="82" t="s">
        <v>2631</v>
      </c>
      <c r="K215" s="124" t="s">
        <v>8240</v>
      </c>
      <c r="AE215" s="17"/>
    </row>
    <row r="216" spans="1:31" x14ac:dyDescent="0.25">
      <c r="A216" s="27" t="s">
        <v>8551</v>
      </c>
      <c r="B216" s="14" t="s">
        <v>177</v>
      </c>
      <c r="C216" s="14" t="s">
        <v>2645</v>
      </c>
      <c r="D216" s="14" t="s">
        <v>2774</v>
      </c>
      <c r="E216" s="28">
        <v>44029</v>
      </c>
      <c r="F216" s="29" t="s">
        <v>522</v>
      </c>
      <c r="G216" s="30" t="s">
        <v>554</v>
      </c>
      <c r="H216" s="31" t="s">
        <v>2631</v>
      </c>
      <c r="I216" s="30" t="s">
        <v>2647</v>
      </c>
      <c r="J216" s="30" t="s">
        <v>2631</v>
      </c>
      <c r="K216" s="124" t="s">
        <v>8240</v>
      </c>
      <c r="AE216" s="17"/>
    </row>
    <row r="217" spans="1:31" x14ac:dyDescent="0.25">
      <c r="A217" s="83" t="s">
        <v>8552</v>
      </c>
      <c r="B217" s="81" t="s">
        <v>1071</v>
      </c>
      <c r="C217" s="81" t="s">
        <v>62</v>
      </c>
      <c r="D217" s="81" t="s">
        <v>7386</v>
      </c>
      <c r="E217" s="84">
        <v>44029</v>
      </c>
      <c r="F217" s="85" t="s">
        <v>522</v>
      </c>
      <c r="G217" s="82" t="s">
        <v>554</v>
      </c>
      <c r="H217" s="86" t="s">
        <v>2631</v>
      </c>
      <c r="I217" s="82" t="s">
        <v>2683</v>
      </c>
      <c r="J217" s="82" t="s">
        <v>2631</v>
      </c>
      <c r="K217" s="124" t="s">
        <v>8240</v>
      </c>
    </row>
    <row r="218" spans="1:31" x14ac:dyDescent="0.25">
      <c r="A218" s="83" t="s">
        <v>8553</v>
      </c>
      <c r="B218" s="81" t="s">
        <v>257</v>
      </c>
      <c r="C218" s="81" t="s">
        <v>2865</v>
      </c>
      <c r="D218" s="81" t="s">
        <v>2866</v>
      </c>
      <c r="E218" s="84">
        <v>44029</v>
      </c>
      <c r="F218" s="85" t="s">
        <v>522</v>
      </c>
      <c r="G218" s="82" t="s">
        <v>554</v>
      </c>
      <c r="H218" s="86" t="s">
        <v>2631</v>
      </c>
      <c r="I218" s="82" t="s">
        <v>2829</v>
      </c>
      <c r="J218" s="82" t="s">
        <v>2631</v>
      </c>
      <c r="K218" s="124" t="s">
        <v>8240</v>
      </c>
      <c r="AE218" s="17"/>
    </row>
    <row r="219" spans="1:31" x14ac:dyDescent="0.25">
      <c r="A219" s="83" t="s">
        <v>8554</v>
      </c>
      <c r="B219" s="81" t="s">
        <v>1093</v>
      </c>
      <c r="C219" s="81" t="s">
        <v>62</v>
      </c>
      <c r="D219" s="81" t="s">
        <v>7389</v>
      </c>
      <c r="E219" s="84">
        <v>44029</v>
      </c>
      <c r="F219" s="85" t="s">
        <v>522</v>
      </c>
      <c r="G219" s="82" t="s">
        <v>554</v>
      </c>
      <c r="H219" s="86" t="s">
        <v>2631</v>
      </c>
      <c r="I219" s="82" t="s">
        <v>2683</v>
      </c>
      <c r="J219" s="82" t="s">
        <v>2631</v>
      </c>
      <c r="K219" s="124" t="s">
        <v>8240</v>
      </c>
      <c r="AE219" s="17"/>
    </row>
    <row r="220" spans="1:31" x14ac:dyDescent="0.25">
      <c r="A220" s="83" t="s">
        <v>8555</v>
      </c>
      <c r="B220" s="81" t="s">
        <v>1283</v>
      </c>
      <c r="C220" s="81" t="s">
        <v>2672</v>
      </c>
      <c r="D220" s="81" t="s">
        <v>7380</v>
      </c>
      <c r="E220" s="84">
        <v>44029</v>
      </c>
      <c r="F220" s="85" t="s">
        <v>522</v>
      </c>
      <c r="G220" s="82" t="s">
        <v>554</v>
      </c>
      <c r="H220" s="86" t="s">
        <v>2631</v>
      </c>
      <c r="I220" s="82" t="s">
        <v>2644</v>
      </c>
      <c r="J220" s="82" t="s">
        <v>2631</v>
      </c>
      <c r="K220" s="124" t="s">
        <v>8240</v>
      </c>
    </row>
    <row r="221" spans="1:31" x14ac:dyDescent="0.25">
      <c r="A221" s="83" t="s">
        <v>8556</v>
      </c>
      <c r="B221" s="81" t="s">
        <v>239</v>
      </c>
      <c r="C221" s="81" t="s">
        <v>2843</v>
      </c>
      <c r="D221" s="81" t="s">
        <v>2844</v>
      </c>
      <c r="E221" s="84">
        <v>44029</v>
      </c>
      <c r="F221" s="85" t="s">
        <v>522</v>
      </c>
      <c r="G221" s="82" t="s">
        <v>554</v>
      </c>
      <c r="H221" s="86" t="s">
        <v>2631</v>
      </c>
      <c r="I221" s="82" t="s">
        <v>2829</v>
      </c>
      <c r="J221" s="82" t="s">
        <v>2631</v>
      </c>
      <c r="K221" s="124" t="s">
        <v>8240</v>
      </c>
    </row>
    <row r="222" spans="1:31" x14ac:dyDescent="0.25">
      <c r="A222" s="83" t="s">
        <v>8584</v>
      </c>
      <c r="B222" s="81" t="s">
        <v>912</v>
      </c>
      <c r="C222" s="81" t="s">
        <v>2679</v>
      </c>
      <c r="D222" s="81" t="s">
        <v>7387</v>
      </c>
      <c r="E222" s="84">
        <v>44029</v>
      </c>
      <c r="F222" s="85" t="s">
        <v>522</v>
      </c>
      <c r="G222" s="82" t="s">
        <v>554</v>
      </c>
      <c r="H222" s="86" t="s">
        <v>2631</v>
      </c>
      <c r="I222" s="82" t="s">
        <v>545</v>
      </c>
      <c r="J222" s="82" t="s">
        <v>2631</v>
      </c>
      <c r="K222" s="124" t="s">
        <v>8240</v>
      </c>
    </row>
    <row r="223" spans="1:31" x14ac:dyDescent="0.25">
      <c r="A223" s="27" t="s">
        <v>8557</v>
      </c>
      <c r="B223" s="14" t="s">
        <v>250</v>
      </c>
      <c r="C223" s="14" t="s">
        <v>2856</v>
      </c>
      <c r="D223" s="14" t="s">
        <v>2857</v>
      </c>
      <c r="E223" s="28">
        <v>44029</v>
      </c>
      <c r="F223" s="29" t="s">
        <v>522</v>
      </c>
      <c r="G223" s="30" t="s">
        <v>554</v>
      </c>
      <c r="H223" s="31" t="s">
        <v>2631</v>
      </c>
      <c r="I223" s="30" t="s">
        <v>2793</v>
      </c>
      <c r="J223" s="30" t="s">
        <v>2631</v>
      </c>
      <c r="K223" s="124" t="s">
        <v>8240</v>
      </c>
    </row>
    <row r="224" spans="1:31" ht="15" customHeight="1" x14ac:dyDescent="0.25">
      <c r="A224" s="83" t="s">
        <v>8558</v>
      </c>
      <c r="B224" s="81" t="s">
        <v>215</v>
      </c>
      <c r="C224" s="81" t="s">
        <v>2810</v>
      </c>
      <c r="D224" s="81" t="s">
        <v>2811</v>
      </c>
      <c r="E224" s="84">
        <v>44029</v>
      </c>
      <c r="F224" s="85" t="s">
        <v>522</v>
      </c>
      <c r="G224" s="82" t="s">
        <v>554</v>
      </c>
      <c r="H224" s="86" t="s">
        <v>2631</v>
      </c>
      <c r="I224" s="82" t="s">
        <v>2793</v>
      </c>
      <c r="J224" s="82" t="s">
        <v>2631</v>
      </c>
      <c r="K224" s="124" t="s">
        <v>8240</v>
      </c>
    </row>
    <row r="225" spans="1:31" x14ac:dyDescent="0.25">
      <c r="A225" s="83" t="s">
        <v>8559</v>
      </c>
      <c r="B225" s="81" t="s">
        <v>219</v>
      </c>
      <c r="C225" s="81" t="s">
        <v>2816</v>
      </c>
      <c r="D225" s="81" t="s">
        <v>2817</v>
      </c>
      <c r="E225" s="84">
        <v>44029</v>
      </c>
      <c r="F225" s="85" t="s">
        <v>522</v>
      </c>
      <c r="G225" s="82" t="s">
        <v>554</v>
      </c>
      <c r="H225" s="86" t="s">
        <v>2631</v>
      </c>
      <c r="I225" s="82" t="s">
        <v>2793</v>
      </c>
      <c r="J225" s="82" t="s">
        <v>2631</v>
      </c>
      <c r="K225" s="124" t="s">
        <v>8240</v>
      </c>
    </row>
    <row r="226" spans="1:31" x14ac:dyDescent="0.25">
      <c r="A226" s="83" t="s">
        <v>8560</v>
      </c>
      <c r="B226" s="81" t="s">
        <v>5024</v>
      </c>
      <c r="C226" s="81" t="s">
        <v>7325</v>
      </c>
      <c r="D226" s="81" t="s">
        <v>7329</v>
      </c>
      <c r="E226" s="84">
        <v>44029</v>
      </c>
      <c r="F226" s="85" t="s">
        <v>522</v>
      </c>
      <c r="G226" s="82" t="s">
        <v>554</v>
      </c>
      <c r="H226" s="86" t="s">
        <v>2631</v>
      </c>
      <c r="I226" s="82" t="s">
        <v>7330</v>
      </c>
      <c r="J226" s="82" t="s">
        <v>2631</v>
      </c>
      <c r="K226" s="124" t="s">
        <v>8240</v>
      </c>
    </row>
    <row r="227" spans="1:31" x14ac:dyDescent="0.25">
      <c r="A227" s="83" t="s">
        <v>8561</v>
      </c>
      <c r="B227" s="81" t="s">
        <v>997</v>
      </c>
      <c r="C227" s="81" t="s">
        <v>62</v>
      </c>
      <c r="D227" s="81" t="s">
        <v>7390</v>
      </c>
      <c r="E227" s="84">
        <v>44029</v>
      </c>
      <c r="F227" s="85" t="s">
        <v>522</v>
      </c>
      <c r="G227" s="82" t="s">
        <v>554</v>
      </c>
      <c r="H227" s="86" t="s">
        <v>2631</v>
      </c>
      <c r="I227" s="82" t="s">
        <v>2683</v>
      </c>
      <c r="J227" s="82" t="s">
        <v>2631</v>
      </c>
      <c r="K227" s="124" t="s">
        <v>8240</v>
      </c>
      <c r="L227" s="17"/>
      <c r="M227" s="17"/>
      <c r="N227" s="17"/>
      <c r="O227" s="17"/>
      <c r="P227" s="17"/>
      <c r="Q227" s="17"/>
      <c r="R227" s="17"/>
      <c r="S227" s="17" t="s">
        <v>2906</v>
      </c>
      <c r="T227" s="17"/>
      <c r="U227" s="17"/>
      <c r="V227" s="17"/>
      <c r="W227" s="17"/>
      <c r="X227" s="17"/>
      <c r="Y227" s="17"/>
      <c r="Z227" s="17"/>
      <c r="AA227" s="17"/>
      <c r="AB227" s="17"/>
      <c r="AC227" s="17"/>
      <c r="AD227" s="17"/>
    </row>
    <row r="228" spans="1:31" x14ac:dyDescent="0.25">
      <c r="A228" s="83" t="s">
        <v>8562</v>
      </c>
      <c r="B228" s="81" t="s">
        <v>2541</v>
      </c>
      <c r="C228" s="81" t="s">
        <v>2649</v>
      </c>
      <c r="D228" s="81" t="s">
        <v>7392</v>
      </c>
      <c r="E228" s="84">
        <v>44029</v>
      </c>
      <c r="F228" s="85" t="s">
        <v>522</v>
      </c>
      <c r="G228" s="82" t="s">
        <v>554</v>
      </c>
      <c r="H228" s="86" t="s">
        <v>2631</v>
      </c>
      <c r="I228" s="82" t="s">
        <v>2650</v>
      </c>
      <c r="J228" s="82" t="s">
        <v>2631</v>
      </c>
      <c r="K228" s="124" t="s">
        <v>8240</v>
      </c>
      <c r="L228" s="17">
        <v>3</v>
      </c>
      <c r="M228" s="17">
        <v>2</v>
      </c>
      <c r="N228" s="36">
        <v>2</v>
      </c>
      <c r="O228" s="17">
        <v>1</v>
      </c>
      <c r="P228" s="17">
        <v>1</v>
      </c>
      <c r="Q228" s="17"/>
      <c r="R228" s="17"/>
      <c r="S228" s="17">
        <v>1</v>
      </c>
      <c r="T228" s="36">
        <v>1</v>
      </c>
      <c r="U228" s="17">
        <v>2</v>
      </c>
      <c r="V228" s="36">
        <v>2</v>
      </c>
      <c r="W228" s="17">
        <v>3</v>
      </c>
      <c r="X228" s="36">
        <v>3</v>
      </c>
      <c r="Y228" s="17">
        <v>4</v>
      </c>
      <c r="Z228" s="36">
        <v>4</v>
      </c>
      <c r="AA228" s="17">
        <v>5</v>
      </c>
      <c r="AB228" s="36">
        <v>5</v>
      </c>
      <c r="AC228" s="17">
        <v>6</v>
      </c>
      <c r="AD228" s="36">
        <v>6</v>
      </c>
    </row>
    <row r="229" spans="1:31" x14ac:dyDescent="0.25">
      <c r="K229"/>
      <c r="L229"/>
      <c r="M229"/>
      <c r="N229"/>
      <c r="O229"/>
      <c r="P229"/>
      <c r="Q229"/>
      <c r="R229"/>
      <c r="S229"/>
      <c r="T229"/>
      <c r="U229"/>
      <c r="V229"/>
      <c r="W229"/>
      <c r="X229"/>
      <c r="Y229"/>
      <c r="Z229"/>
      <c r="AA229"/>
      <c r="AB229"/>
      <c r="AC229"/>
      <c r="AD229"/>
      <c r="AE229" s="91" t="s">
        <v>87</v>
      </c>
    </row>
    <row r="230" spans="1:31" x14ac:dyDescent="0.25">
      <c r="K230"/>
      <c r="L230"/>
      <c r="M230"/>
      <c r="N230"/>
      <c r="O230"/>
      <c r="P230"/>
      <c r="Q230"/>
      <c r="R230"/>
      <c r="S230"/>
      <c r="T230"/>
      <c r="U230"/>
      <c r="V230"/>
      <c r="W230"/>
      <c r="X230"/>
      <c r="Y230"/>
      <c r="Z230"/>
      <c r="AA230"/>
      <c r="AB230"/>
      <c r="AC230"/>
      <c r="AD230"/>
      <c r="AE230" s="91" t="s">
        <v>87</v>
      </c>
    </row>
    <row r="231" spans="1:31" x14ac:dyDescent="0.25">
      <c r="K231"/>
      <c r="L231"/>
      <c r="M231"/>
      <c r="N231"/>
      <c r="O231"/>
      <c r="P231"/>
      <c r="Q231"/>
      <c r="R231"/>
      <c r="S231"/>
      <c r="T231"/>
      <c r="U231"/>
      <c r="V231"/>
      <c r="W231"/>
      <c r="X231"/>
      <c r="Y231"/>
      <c r="Z231"/>
      <c r="AA231"/>
      <c r="AB231"/>
      <c r="AC231"/>
      <c r="AD231"/>
    </row>
    <row r="232" spans="1:31" x14ac:dyDescent="0.25">
      <c r="K232"/>
      <c r="L232"/>
      <c r="M232"/>
      <c r="N232"/>
      <c r="O232"/>
      <c r="P232"/>
      <c r="Q232"/>
      <c r="R232"/>
      <c r="S232"/>
      <c r="T232"/>
      <c r="U232"/>
      <c r="V232"/>
      <c r="W232"/>
      <c r="X232"/>
      <c r="Y232"/>
      <c r="Z232"/>
      <c r="AA232"/>
      <c r="AB232"/>
      <c r="AC232"/>
      <c r="AD232"/>
      <c r="AE232" s="91" t="s">
        <v>63</v>
      </c>
    </row>
    <row r="233" spans="1:31" x14ac:dyDescent="0.25">
      <c r="K233"/>
      <c r="L233"/>
      <c r="M233"/>
      <c r="N233"/>
      <c r="O233"/>
      <c r="P233"/>
      <c r="Q233"/>
      <c r="R233"/>
      <c r="S233"/>
      <c r="T233"/>
      <c r="U233"/>
      <c r="V233"/>
      <c r="W233"/>
      <c r="X233"/>
      <c r="Y233"/>
      <c r="Z233"/>
      <c r="AA233"/>
      <c r="AB233"/>
      <c r="AC233"/>
      <c r="AD233"/>
      <c r="AE233" s="89" t="s">
        <v>63</v>
      </c>
    </row>
    <row r="234" spans="1:31" x14ac:dyDescent="0.25">
      <c r="K234"/>
      <c r="L234"/>
      <c r="M234"/>
      <c r="N234"/>
      <c r="O234"/>
      <c r="P234"/>
      <c r="Q234"/>
      <c r="R234"/>
      <c r="S234"/>
      <c r="T234"/>
      <c r="U234"/>
      <c r="V234"/>
      <c r="W234"/>
      <c r="X234"/>
      <c r="Y234"/>
      <c r="Z234"/>
      <c r="AA234"/>
      <c r="AB234"/>
      <c r="AC234"/>
      <c r="AD234"/>
    </row>
    <row r="235" spans="1:31" x14ac:dyDescent="0.25">
      <c r="K235"/>
      <c r="L235"/>
      <c r="M235"/>
      <c r="N235"/>
      <c r="O235"/>
      <c r="P235"/>
      <c r="Q235"/>
      <c r="R235"/>
      <c r="S235"/>
      <c r="T235"/>
      <c r="U235"/>
      <c r="V235"/>
      <c r="W235"/>
      <c r="X235"/>
      <c r="Y235"/>
      <c r="Z235"/>
      <c r="AA235"/>
      <c r="AB235"/>
      <c r="AC235"/>
      <c r="AD235"/>
      <c r="AE235" s="89" t="s">
        <v>37</v>
      </c>
    </row>
    <row r="236" spans="1:31" x14ac:dyDescent="0.25">
      <c r="K236"/>
      <c r="L236"/>
      <c r="M236"/>
      <c r="N236"/>
      <c r="O236"/>
      <c r="P236"/>
      <c r="Q236"/>
      <c r="R236"/>
      <c r="S236"/>
      <c r="T236"/>
      <c r="U236"/>
      <c r="V236"/>
      <c r="W236"/>
      <c r="X236"/>
      <c r="Y236"/>
      <c r="Z236"/>
      <c r="AA236"/>
      <c r="AB236"/>
      <c r="AC236"/>
      <c r="AD236"/>
      <c r="AE236" s="89" t="s">
        <v>37</v>
      </c>
    </row>
    <row r="237" spans="1:31" x14ac:dyDescent="0.25">
      <c r="K237"/>
      <c r="L237"/>
      <c r="M237"/>
      <c r="N237"/>
      <c r="O237"/>
      <c r="P237"/>
      <c r="Q237"/>
      <c r="R237"/>
      <c r="S237"/>
      <c r="T237"/>
      <c r="U237"/>
      <c r="V237"/>
      <c r="W237"/>
      <c r="X237"/>
      <c r="Y237"/>
      <c r="Z237"/>
      <c r="AA237"/>
      <c r="AB237"/>
      <c r="AC237"/>
      <c r="AD237"/>
    </row>
    <row r="238" spans="1:31" x14ac:dyDescent="0.25">
      <c r="K238"/>
      <c r="L238"/>
      <c r="M238"/>
      <c r="N238"/>
      <c r="O238"/>
      <c r="P238"/>
      <c r="Q238"/>
      <c r="R238"/>
      <c r="S238"/>
      <c r="T238"/>
      <c r="U238"/>
      <c r="V238"/>
      <c r="W238"/>
      <c r="X238"/>
      <c r="Y238"/>
      <c r="Z238"/>
      <c r="AA238"/>
      <c r="AB238"/>
      <c r="AC238"/>
      <c r="AD238"/>
      <c r="AE238" s="89" t="s">
        <v>11</v>
      </c>
    </row>
    <row r="239" spans="1:31" x14ac:dyDescent="0.25">
      <c r="K239"/>
      <c r="L239"/>
      <c r="M239"/>
      <c r="N239"/>
      <c r="O239"/>
      <c r="P239"/>
      <c r="Q239"/>
      <c r="R239"/>
      <c r="S239"/>
      <c r="T239"/>
      <c r="U239"/>
      <c r="V239"/>
      <c r="W239"/>
      <c r="X239"/>
      <c r="Y239"/>
      <c r="Z239"/>
      <c r="AA239"/>
      <c r="AB239"/>
      <c r="AC239"/>
      <c r="AD239"/>
      <c r="AE239" s="89" t="s">
        <v>11</v>
      </c>
    </row>
    <row r="240" spans="1:31" ht="15" customHeight="1" x14ac:dyDescent="0.25">
      <c r="K240"/>
      <c r="L240"/>
      <c r="M240"/>
      <c r="N240"/>
      <c r="O240"/>
      <c r="P240"/>
      <c r="Q240"/>
      <c r="R240"/>
      <c r="S240"/>
      <c r="T240"/>
      <c r="U240"/>
      <c r="V240"/>
      <c r="W240"/>
      <c r="X240"/>
      <c r="Y240"/>
      <c r="Z240"/>
      <c r="AA240"/>
      <c r="AB240"/>
      <c r="AC240"/>
      <c r="AD240"/>
    </row>
    <row r="241" spans="11:30" x14ac:dyDescent="0.25">
      <c r="K241"/>
      <c r="L241"/>
      <c r="M241"/>
      <c r="N241"/>
      <c r="O241"/>
      <c r="P241"/>
      <c r="Q241"/>
      <c r="R241"/>
      <c r="S241"/>
      <c r="T241"/>
      <c r="U241"/>
      <c r="V241"/>
      <c r="W241"/>
      <c r="X241"/>
      <c r="Y241"/>
      <c r="Z241"/>
      <c r="AA241"/>
      <c r="AB241"/>
      <c r="AC241"/>
      <c r="AD241"/>
    </row>
    <row r="242" spans="11:30" x14ac:dyDescent="0.25">
      <c r="K242"/>
      <c r="L242"/>
      <c r="M242"/>
      <c r="N242"/>
      <c r="O242"/>
      <c r="P242"/>
      <c r="Q242"/>
      <c r="R242"/>
      <c r="S242"/>
      <c r="T242"/>
      <c r="U242"/>
      <c r="V242"/>
      <c r="W242"/>
      <c r="X242"/>
      <c r="Y242"/>
      <c r="Z242"/>
      <c r="AA242"/>
      <c r="AB242"/>
      <c r="AC242"/>
      <c r="AD242"/>
    </row>
    <row r="243" spans="11:30" x14ac:dyDescent="0.25">
      <c r="K243"/>
      <c r="L243"/>
      <c r="M243"/>
      <c r="N243"/>
      <c r="O243"/>
      <c r="P243"/>
      <c r="Q243"/>
      <c r="R243"/>
      <c r="S243"/>
      <c r="T243"/>
      <c r="U243"/>
      <c r="V243"/>
      <c r="W243"/>
      <c r="X243"/>
      <c r="Y243"/>
      <c r="Z243"/>
      <c r="AA243"/>
      <c r="AB243"/>
      <c r="AC243"/>
      <c r="AD243"/>
    </row>
    <row r="244" spans="11:30" x14ac:dyDescent="0.25">
      <c r="K244"/>
      <c r="L244"/>
      <c r="M244"/>
      <c r="N244"/>
      <c r="O244"/>
      <c r="P244"/>
      <c r="Q244"/>
      <c r="R244"/>
      <c r="S244"/>
      <c r="T244"/>
      <c r="U244"/>
      <c r="V244"/>
      <c r="W244"/>
      <c r="X244"/>
      <c r="Y244"/>
      <c r="Z244"/>
      <c r="AA244"/>
      <c r="AB244"/>
      <c r="AC244"/>
      <c r="AD244"/>
    </row>
    <row r="245" spans="11:30" x14ac:dyDescent="0.25">
      <c r="K245"/>
      <c r="L245"/>
      <c r="M245"/>
      <c r="N245"/>
      <c r="O245"/>
      <c r="P245"/>
      <c r="Q245"/>
      <c r="R245"/>
      <c r="S245"/>
      <c r="T245"/>
      <c r="U245"/>
      <c r="V245"/>
      <c r="W245"/>
      <c r="X245"/>
      <c r="Y245"/>
      <c r="Z245"/>
      <c r="AA245"/>
      <c r="AB245"/>
      <c r="AC245"/>
      <c r="AD245"/>
    </row>
    <row r="246" spans="11:30" x14ac:dyDescent="0.25">
      <c r="K246"/>
      <c r="L246"/>
      <c r="M246"/>
      <c r="N246"/>
      <c r="O246"/>
      <c r="P246"/>
      <c r="Q246"/>
      <c r="R246"/>
      <c r="S246"/>
      <c r="T246"/>
      <c r="U246"/>
      <c r="V246"/>
      <c r="W246"/>
      <c r="X246"/>
      <c r="Y246"/>
      <c r="Z246"/>
      <c r="AA246"/>
      <c r="AB246"/>
      <c r="AC246"/>
      <c r="AD246"/>
    </row>
    <row r="247" spans="11:30" x14ac:dyDescent="0.25">
      <c r="K247"/>
      <c r="L247"/>
      <c r="M247"/>
      <c r="N247"/>
      <c r="O247"/>
      <c r="P247"/>
      <c r="Q247"/>
      <c r="R247"/>
      <c r="S247"/>
      <c r="T247"/>
      <c r="U247"/>
      <c r="V247"/>
      <c r="W247"/>
      <c r="X247"/>
      <c r="Y247"/>
      <c r="Z247"/>
      <c r="AA247"/>
      <c r="AB247"/>
      <c r="AC247"/>
      <c r="AD247"/>
    </row>
    <row r="248" spans="11:30" x14ac:dyDescent="0.25">
      <c r="K248"/>
      <c r="L248"/>
      <c r="M248"/>
      <c r="N248"/>
      <c r="O248"/>
      <c r="P248"/>
      <c r="Q248"/>
      <c r="R248"/>
      <c r="S248"/>
      <c r="T248"/>
      <c r="U248"/>
      <c r="V248"/>
      <c r="W248"/>
      <c r="X248"/>
      <c r="Y248"/>
      <c r="Z248"/>
      <c r="AA248"/>
      <c r="AB248"/>
      <c r="AC248"/>
      <c r="AD248"/>
    </row>
    <row r="249" spans="11:30" x14ac:dyDescent="0.25">
      <c r="K249"/>
      <c r="L249"/>
      <c r="M249"/>
      <c r="N249"/>
      <c r="O249"/>
      <c r="P249"/>
      <c r="Q249"/>
      <c r="R249"/>
      <c r="S249"/>
      <c r="T249"/>
      <c r="U249"/>
      <c r="V249"/>
      <c r="W249"/>
      <c r="X249"/>
      <c r="Y249"/>
      <c r="Z249"/>
      <c r="AA249"/>
      <c r="AB249"/>
      <c r="AC249"/>
      <c r="AD249"/>
    </row>
    <row r="250" spans="11:30" x14ac:dyDescent="0.25">
      <c r="K250"/>
      <c r="L250"/>
      <c r="M250"/>
      <c r="N250"/>
      <c r="O250"/>
      <c r="P250"/>
      <c r="Q250"/>
      <c r="R250"/>
      <c r="S250"/>
      <c r="T250"/>
      <c r="U250"/>
      <c r="V250"/>
      <c r="W250"/>
      <c r="X250"/>
      <c r="Y250"/>
      <c r="Z250"/>
      <c r="AA250"/>
      <c r="AB250"/>
      <c r="AC250"/>
      <c r="AD250"/>
    </row>
    <row r="251" spans="11:30" x14ac:dyDescent="0.25">
      <c r="K251"/>
      <c r="L251"/>
      <c r="M251"/>
      <c r="N251"/>
      <c r="O251"/>
      <c r="P251"/>
      <c r="Q251"/>
      <c r="R251"/>
      <c r="S251"/>
      <c r="T251"/>
      <c r="U251"/>
      <c r="V251"/>
      <c r="W251"/>
      <c r="X251"/>
      <c r="Y251"/>
      <c r="Z251"/>
      <c r="AA251"/>
      <c r="AB251"/>
      <c r="AC251"/>
      <c r="AD251"/>
    </row>
    <row r="252" spans="11:30" x14ac:dyDescent="0.25">
      <c r="K252"/>
      <c r="L252"/>
      <c r="M252"/>
      <c r="N252"/>
      <c r="O252"/>
      <c r="P252"/>
      <c r="Q252"/>
      <c r="R252"/>
      <c r="S252"/>
      <c r="T252"/>
      <c r="U252"/>
      <c r="V252"/>
      <c r="W252"/>
      <c r="X252"/>
      <c r="Y252"/>
      <c r="Z252"/>
      <c r="AA252"/>
      <c r="AB252"/>
      <c r="AC252"/>
      <c r="AD252"/>
    </row>
    <row r="253" spans="11:30" x14ac:dyDescent="0.25">
      <c r="K253"/>
      <c r="L253"/>
      <c r="M253"/>
      <c r="N253"/>
      <c r="O253"/>
      <c r="P253"/>
      <c r="Q253"/>
      <c r="R253"/>
      <c r="S253"/>
      <c r="T253"/>
      <c r="U253"/>
      <c r="V253"/>
      <c r="W253"/>
      <c r="X253"/>
      <c r="Y253"/>
      <c r="Z253"/>
      <c r="AA253"/>
      <c r="AB253"/>
      <c r="AC253"/>
      <c r="AD253"/>
    </row>
    <row r="254" spans="11:30" x14ac:dyDescent="0.25">
      <c r="K254"/>
      <c r="L254"/>
      <c r="M254"/>
      <c r="N254"/>
      <c r="O254"/>
      <c r="P254"/>
      <c r="Q254"/>
      <c r="R254"/>
      <c r="S254"/>
      <c r="T254"/>
      <c r="U254"/>
      <c r="V254"/>
      <c r="W254"/>
      <c r="X254"/>
      <c r="Y254"/>
      <c r="Z254"/>
      <c r="AA254"/>
      <c r="AB254"/>
      <c r="AC254"/>
      <c r="AD254"/>
    </row>
    <row r="255" spans="11:30" x14ac:dyDescent="0.25">
      <c r="K255"/>
      <c r="L255"/>
      <c r="M255"/>
      <c r="N255"/>
      <c r="O255"/>
      <c r="P255"/>
      <c r="Q255"/>
      <c r="R255"/>
      <c r="S255"/>
      <c r="T255"/>
      <c r="U255"/>
      <c r="V255"/>
      <c r="W255"/>
      <c r="X255"/>
      <c r="Y255"/>
      <c r="Z255"/>
      <c r="AA255"/>
      <c r="AB255"/>
      <c r="AC255"/>
      <c r="AD255"/>
    </row>
    <row r="256" spans="11:30" x14ac:dyDescent="0.25">
      <c r="K256"/>
      <c r="L256"/>
      <c r="M256"/>
      <c r="N256"/>
      <c r="O256"/>
      <c r="P256"/>
      <c r="Q256"/>
      <c r="R256"/>
      <c r="S256"/>
      <c r="T256"/>
      <c r="U256"/>
      <c r="V256"/>
      <c r="W256"/>
      <c r="X256"/>
      <c r="Y256"/>
      <c r="Z256"/>
      <c r="AA256"/>
      <c r="AB256"/>
      <c r="AC256"/>
      <c r="AD256"/>
    </row>
    <row r="257" spans="11:30" x14ac:dyDescent="0.25">
      <c r="K257"/>
      <c r="L257"/>
      <c r="M257"/>
      <c r="N257"/>
      <c r="O257"/>
      <c r="P257"/>
      <c r="Q257"/>
      <c r="R257"/>
      <c r="S257"/>
      <c r="T257"/>
      <c r="U257"/>
      <c r="V257"/>
      <c r="W257"/>
      <c r="X257"/>
      <c r="Y257"/>
      <c r="Z257"/>
      <c r="AA257"/>
      <c r="AB257"/>
      <c r="AC257"/>
      <c r="AD257"/>
    </row>
    <row r="258" spans="11:30" x14ac:dyDescent="0.25">
      <c r="K258"/>
      <c r="L258"/>
      <c r="M258"/>
      <c r="N258"/>
      <c r="O258"/>
      <c r="P258"/>
      <c r="Q258"/>
      <c r="R258"/>
      <c r="S258"/>
      <c r="T258"/>
      <c r="U258"/>
      <c r="V258"/>
      <c r="W258"/>
      <c r="X258"/>
      <c r="Y258"/>
      <c r="Z258"/>
      <c r="AA258"/>
      <c r="AB258"/>
      <c r="AC258"/>
      <c r="AD258"/>
    </row>
    <row r="259" spans="11:30" x14ac:dyDescent="0.25">
      <c r="K259"/>
      <c r="L259"/>
      <c r="M259"/>
      <c r="N259"/>
      <c r="O259"/>
      <c r="P259"/>
      <c r="Q259"/>
      <c r="R259"/>
      <c r="S259"/>
      <c r="T259"/>
      <c r="U259"/>
      <c r="V259"/>
      <c r="W259"/>
      <c r="X259"/>
      <c r="Y259"/>
      <c r="Z259"/>
      <c r="AA259"/>
      <c r="AB259"/>
      <c r="AC259"/>
      <c r="AD259"/>
    </row>
    <row r="260" spans="11:30" x14ac:dyDescent="0.25">
      <c r="K260"/>
      <c r="L260"/>
      <c r="M260"/>
      <c r="N260"/>
      <c r="O260"/>
      <c r="P260"/>
      <c r="Q260"/>
      <c r="R260"/>
      <c r="S260"/>
      <c r="T260"/>
      <c r="U260"/>
      <c r="V260"/>
      <c r="W260"/>
      <c r="X260"/>
      <c r="Y260"/>
      <c r="Z260"/>
      <c r="AA260"/>
      <c r="AB260"/>
      <c r="AC260"/>
      <c r="AD260"/>
    </row>
    <row r="261" spans="11:30" x14ac:dyDescent="0.25">
      <c r="K261"/>
      <c r="L261"/>
      <c r="M261"/>
      <c r="N261"/>
      <c r="O261"/>
      <c r="P261"/>
      <c r="Q261"/>
      <c r="R261"/>
      <c r="S261"/>
      <c r="T261"/>
      <c r="U261"/>
      <c r="V261"/>
      <c r="W261"/>
      <c r="X261"/>
      <c r="Y261"/>
      <c r="Z261"/>
      <c r="AA261"/>
      <c r="AB261"/>
      <c r="AC261"/>
      <c r="AD261"/>
    </row>
    <row r="262" spans="11:30" x14ac:dyDescent="0.25">
      <c r="K262"/>
      <c r="L262"/>
      <c r="M262"/>
      <c r="N262"/>
      <c r="O262"/>
      <c r="P262"/>
      <c r="Q262"/>
      <c r="R262"/>
      <c r="S262"/>
      <c r="T262"/>
      <c r="U262"/>
      <c r="V262"/>
      <c r="W262"/>
      <c r="X262"/>
      <c r="Y262"/>
      <c r="Z262"/>
      <c r="AA262"/>
      <c r="AB262"/>
      <c r="AC262"/>
      <c r="AD262"/>
    </row>
    <row r="263" spans="11:30" x14ac:dyDescent="0.25">
      <c r="K263"/>
      <c r="L263"/>
      <c r="M263"/>
      <c r="N263"/>
      <c r="O263"/>
      <c r="P263"/>
      <c r="Q263"/>
      <c r="R263"/>
      <c r="S263"/>
      <c r="T263"/>
      <c r="U263"/>
      <c r="V263"/>
      <c r="W263"/>
      <c r="X263"/>
      <c r="Y263"/>
      <c r="Z263"/>
      <c r="AA263"/>
      <c r="AB263"/>
      <c r="AC263"/>
      <c r="AD263"/>
    </row>
    <row r="264" spans="11:30" x14ac:dyDescent="0.25">
      <c r="K264"/>
      <c r="L264"/>
      <c r="M264"/>
      <c r="N264"/>
      <c r="O264"/>
      <c r="P264"/>
      <c r="Q264"/>
      <c r="R264"/>
      <c r="S264"/>
      <c r="T264"/>
      <c r="U264"/>
      <c r="V264"/>
      <c r="W264"/>
      <c r="X264"/>
      <c r="Y264"/>
      <c r="Z264"/>
      <c r="AA264"/>
      <c r="AB264"/>
      <c r="AC264"/>
      <c r="AD264"/>
    </row>
    <row r="265" spans="11:30" x14ac:dyDescent="0.25">
      <c r="K265"/>
      <c r="L265"/>
      <c r="M265"/>
      <c r="N265"/>
      <c r="O265"/>
      <c r="P265"/>
      <c r="Q265"/>
      <c r="R265"/>
      <c r="S265"/>
      <c r="T265"/>
      <c r="U265"/>
      <c r="V265"/>
      <c r="W265"/>
      <c r="X265"/>
      <c r="Y265"/>
      <c r="Z265"/>
      <c r="AA265"/>
      <c r="AB265"/>
      <c r="AC265"/>
      <c r="AD265"/>
    </row>
    <row r="266" spans="11:30" x14ac:dyDescent="0.25">
      <c r="K266"/>
      <c r="L266"/>
      <c r="M266"/>
      <c r="N266"/>
      <c r="O266"/>
      <c r="P266"/>
      <c r="Q266"/>
      <c r="R266"/>
      <c r="S266"/>
      <c r="T266"/>
      <c r="U266"/>
      <c r="V266"/>
      <c r="W266"/>
      <c r="X266"/>
      <c r="Y266"/>
      <c r="Z266"/>
      <c r="AA266"/>
      <c r="AB266"/>
      <c r="AC266"/>
      <c r="AD266"/>
    </row>
    <row r="267" spans="11:30" x14ac:dyDescent="0.25">
      <c r="K267"/>
      <c r="L267"/>
      <c r="M267"/>
      <c r="N267"/>
      <c r="O267"/>
      <c r="P267"/>
      <c r="Q267"/>
      <c r="R267"/>
      <c r="S267"/>
      <c r="T267"/>
      <c r="U267"/>
      <c r="V267"/>
      <c r="W267"/>
      <c r="X267"/>
      <c r="Y267"/>
      <c r="Z267"/>
      <c r="AA267"/>
      <c r="AB267"/>
      <c r="AC267"/>
      <c r="AD267"/>
    </row>
    <row r="268" spans="11:30" x14ac:dyDescent="0.25">
      <c r="K268"/>
      <c r="L268"/>
      <c r="M268"/>
      <c r="N268"/>
      <c r="O268"/>
      <c r="P268"/>
      <c r="Q268"/>
      <c r="R268"/>
      <c r="S268"/>
      <c r="T268"/>
      <c r="U268"/>
      <c r="V268"/>
      <c r="W268"/>
      <c r="X268"/>
      <c r="Y268"/>
      <c r="Z268"/>
      <c r="AA268"/>
      <c r="AB268"/>
      <c r="AC268"/>
      <c r="AD268"/>
    </row>
    <row r="269" spans="11:30" x14ac:dyDescent="0.25">
      <c r="K269"/>
      <c r="L269"/>
      <c r="M269"/>
      <c r="N269"/>
      <c r="O269"/>
      <c r="P269"/>
      <c r="Q269"/>
      <c r="R269"/>
      <c r="S269"/>
      <c r="T269"/>
      <c r="U269"/>
      <c r="V269"/>
      <c r="W269"/>
      <c r="X269"/>
      <c r="Y269"/>
      <c r="Z269"/>
      <c r="AA269"/>
      <c r="AB269"/>
      <c r="AC269"/>
      <c r="AD269"/>
    </row>
    <row r="270" spans="11:30" x14ac:dyDescent="0.25">
      <c r="K270"/>
      <c r="L270"/>
      <c r="M270"/>
      <c r="N270"/>
      <c r="O270"/>
      <c r="P270"/>
      <c r="Q270"/>
      <c r="R270"/>
      <c r="S270"/>
      <c r="T270"/>
      <c r="U270"/>
      <c r="V270"/>
      <c r="W270"/>
      <c r="X270"/>
      <c r="Y270"/>
      <c r="Z270"/>
      <c r="AA270"/>
      <c r="AB270"/>
      <c r="AC270"/>
      <c r="AD270"/>
    </row>
    <row r="271" spans="11:30" x14ac:dyDescent="0.25">
      <c r="K271"/>
      <c r="L271"/>
      <c r="M271"/>
      <c r="N271"/>
      <c r="O271"/>
      <c r="P271"/>
      <c r="Q271"/>
      <c r="R271"/>
      <c r="S271"/>
      <c r="T271"/>
      <c r="U271"/>
      <c r="V271"/>
      <c r="W271"/>
      <c r="X271"/>
      <c r="Y271"/>
      <c r="Z271"/>
      <c r="AA271"/>
      <c r="AB271"/>
      <c r="AC271"/>
      <c r="AD271"/>
    </row>
    <row r="272" spans="11:30" x14ac:dyDescent="0.25">
      <c r="K272"/>
      <c r="L272"/>
      <c r="M272"/>
      <c r="N272"/>
      <c r="O272"/>
      <c r="P272"/>
      <c r="Q272"/>
      <c r="R272"/>
      <c r="S272"/>
      <c r="T272"/>
      <c r="U272"/>
      <c r="V272"/>
      <c r="W272"/>
      <c r="X272"/>
      <c r="Y272"/>
      <c r="Z272"/>
      <c r="AA272"/>
      <c r="AB272"/>
      <c r="AC272"/>
      <c r="AD272"/>
    </row>
    <row r="273" spans="11:30" x14ac:dyDescent="0.25">
      <c r="K273"/>
      <c r="L273"/>
      <c r="M273"/>
      <c r="N273"/>
      <c r="O273"/>
      <c r="P273"/>
      <c r="Q273"/>
      <c r="R273"/>
      <c r="S273"/>
      <c r="T273"/>
      <c r="U273"/>
      <c r="V273"/>
      <c r="W273"/>
      <c r="X273"/>
      <c r="Y273"/>
      <c r="Z273"/>
      <c r="AA273"/>
      <c r="AB273"/>
      <c r="AC273"/>
      <c r="AD273"/>
    </row>
    <row r="274" spans="11:30" x14ac:dyDescent="0.25">
      <c r="K274"/>
      <c r="L274"/>
      <c r="M274"/>
      <c r="N274"/>
      <c r="O274"/>
      <c r="P274"/>
      <c r="Q274"/>
      <c r="R274"/>
      <c r="S274"/>
      <c r="T274"/>
      <c r="U274"/>
      <c r="V274"/>
      <c r="W274"/>
      <c r="X274"/>
      <c r="Y274"/>
      <c r="Z274"/>
      <c r="AA274"/>
      <c r="AB274"/>
      <c r="AC274"/>
      <c r="AD274"/>
    </row>
    <row r="275" spans="11:30" x14ac:dyDescent="0.25">
      <c r="K275"/>
      <c r="L275"/>
      <c r="M275"/>
      <c r="N275"/>
      <c r="O275"/>
      <c r="P275"/>
      <c r="Q275"/>
      <c r="R275"/>
      <c r="S275"/>
      <c r="T275"/>
      <c r="U275"/>
      <c r="V275"/>
      <c r="W275"/>
      <c r="X275"/>
      <c r="Y275"/>
      <c r="Z275"/>
      <c r="AA275"/>
      <c r="AB275"/>
      <c r="AC275"/>
      <c r="AD275"/>
    </row>
    <row r="276" spans="11:30" x14ac:dyDescent="0.25">
      <c r="K276"/>
      <c r="L276"/>
      <c r="M276"/>
      <c r="N276"/>
      <c r="O276"/>
      <c r="P276"/>
      <c r="Q276"/>
      <c r="R276"/>
      <c r="S276"/>
      <c r="T276"/>
      <c r="U276"/>
      <c r="V276"/>
      <c r="W276"/>
      <c r="X276"/>
      <c r="Y276"/>
      <c r="Z276"/>
      <c r="AA276"/>
      <c r="AB276"/>
      <c r="AC276"/>
      <c r="AD276"/>
    </row>
    <row r="277" spans="11:30" x14ac:dyDescent="0.25">
      <c r="K277"/>
      <c r="L277"/>
      <c r="M277"/>
      <c r="N277"/>
      <c r="O277"/>
      <c r="P277"/>
      <c r="Q277"/>
      <c r="R277"/>
      <c r="S277"/>
      <c r="T277"/>
      <c r="U277"/>
      <c r="V277"/>
      <c r="W277"/>
      <c r="X277"/>
      <c r="Y277"/>
      <c r="Z277"/>
      <c r="AA277"/>
      <c r="AB277"/>
      <c r="AC277"/>
      <c r="AD277"/>
    </row>
    <row r="278" spans="11:30" x14ac:dyDescent="0.25">
      <c r="K278"/>
      <c r="L278"/>
      <c r="M278"/>
      <c r="N278"/>
      <c r="O278"/>
      <c r="P278"/>
      <c r="Q278"/>
      <c r="R278"/>
      <c r="S278"/>
      <c r="T278"/>
      <c r="U278"/>
      <c r="V278"/>
      <c r="W278"/>
      <c r="X278"/>
      <c r="Y278"/>
      <c r="Z278"/>
      <c r="AA278"/>
      <c r="AB278"/>
      <c r="AC278"/>
      <c r="AD278"/>
    </row>
    <row r="279" spans="11:30" x14ac:dyDescent="0.25">
      <c r="K279"/>
      <c r="L279"/>
      <c r="M279"/>
      <c r="N279"/>
      <c r="O279"/>
      <c r="P279"/>
      <c r="Q279"/>
      <c r="R279"/>
      <c r="S279"/>
      <c r="T279"/>
      <c r="U279"/>
      <c r="V279"/>
      <c r="W279"/>
      <c r="X279"/>
      <c r="Y279"/>
      <c r="Z279"/>
      <c r="AA279"/>
      <c r="AB279"/>
      <c r="AC279"/>
      <c r="AD279"/>
    </row>
    <row r="280" spans="11:30" x14ac:dyDescent="0.25">
      <c r="K280"/>
      <c r="L280"/>
      <c r="M280"/>
      <c r="N280"/>
      <c r="O280"/>
      <c r="P280"/>
      <c r="Q280"/>
      <c r="R280"/>
      <c r="S280"/>
      <c r="T280"/>
      <c r="U280"/>
      <c r="V280"/>
      <c r="W280"/>
      <c r="X280"/>
      <c r="Y280"/>
      <c r="Z280"/>
      <c r="AA280"/>
      <c r="AB280"/>
      <c r="AC280"/>
      <c r="AD280"/>
    </row>
    <row r="281" spans="11:30" x14ac:dyDescent="0.25">
      <c r="K281"/>
      <c r="L281"/>
      <c r="M281"/>
      <c r="N281"/>
      <c r="O281"/>
      <c r="P281"/>
      <c r="Q281"/>
      <c r="R281"/>
      <c r="S281"/>
      <c r="T281"/>
      <c r="U281"/>
      <c r="V281"/>
      <c r="W281"/>
      <c r="X281"/>
      <c r="Y281"/>
      <c r="Z281"/>
      <c r="AA281"/>
      <c r="AB281"/>
      <c r="AC281"/>
      <c r="AD281"/>
    </row>
    <row r="282" spans="11:30" x14ac:dyDescent="0.25">
      <c r="K282"/>
      <c r="L282"/>
      <c r="M282"/>
      <c r="N282"/>
      <c r="O282"/>
      <c r="P282"/>
      <c r="Q282"/>
      <c r="R282"/>
      <c r="S282"/>
      <c r="T282"/>
      <c r="U282"/>
      <c r="V282"/>
      <c r="W282"/>
      <c r="X282"/>
      <c r="Y282"/>
      <c r="Z282"/>
      <c r="AA282"/>
      <c r="AB282"/>
      <c r="AC282"/>
      <c r="AD282"/>
    </row>
    <row r="283" spans="11:30" x14ac:dyDescent="0.25">
      <c r="K283"/>
      <c r="L283"/>
      <c r="M283"/>
      <c r="N283"/>
      <c r="O283"/>
      <c r="P283"/>
      <c r="Q283"/>
      <c r="R283"/>
      <c r="S283"/>
      <c r="T283"/>
      <c r="U283"/>
      <c r="V283"/>
      <c r="W283"/>
      <c r="X283"/>
      <c r="Y283"/>
      <c r="Z283"/>
      <c r="AA283"/>
      <c r="AB283"/>
      <c r="AC283"/>
      <c r="AD283"/>
    </row>
    <row r="284" spans="11:30" x14ac:dyDescent="0.25">
      <c r="K284"/>
      <c r="L284"/>
      <c r="M284"/>
      <c r="N284"/>
      <c r="O284"/>
      <c r="P284"/>
      <c r="Q284"/>
      <c r="R284"/>
      <c r="S284"/>
      <c r="T284"/>
      <c r="U284"/>
      <c r="V284"/>
      <c r="W284"/>
      <c r="X284"/>
      <c r="Y284"/>
      <c r="Z284"/>
      <c r="AA284"/>
      <c r="AB284"/>
      <c r="AC284"/>
      <c r="AD284"/>
    </row>
    <row r="285" spans="11:30" x14ac:dyDescent="0.25">
      <c r="K285"/>
      <c r="L285"/>
      <c r="M285"/>
      <c r="N285"/>
      <c r="O285"/>
      <c r="P285"/>
      <c r="Q285"/>
      <c r="R285"/>
      <c r="S285"/>
      <c r="T285"/>
      <c r="U285"/>
      <c r="V285"/>
      <c r="W285"/>
      <c r="X285"/>
      <c r="Y285"/>
      <c r="Z285"/>
      <c r="AA285"/>
      <c r="AB285"/>
      <c r="AC285"/>
      <c r="AD285"/>
    </row>
    <row r="286" spans="11:30" x14ac:dyDescent="0.25">
      <c r="K286"/>
      <c r="L286"/>
      <c r="M286"/>
      <c r="N286"/>
      <c r="O286"/>
      <c r="P286"/>
      <c r="Q286"/>
      <c r="R286"/>
      <c r="S286"/>
      <c r="T286"/>
      <c r="U286"/>
      <c r="V286"/>
      <c r="W286"/>
      <c r="X286"/>
      <c r="Y286"/>
      <c r="Z286"/>
      <c r="AA286"/>
      <c r="AB286"/>
      <c r="AC286"/>
      <c r="AD286"/>
    </row>
    <row r="287" spans="11:30" x14ac:dyDescent="0.25">
      <c r="K287"/>
      <c r="L287"/>
      <c r="M287"/>
      <c r="N287"/>
      <c r="O287"/>
      <c r="P287"/>
      <c r="Q287"/>
      <c r="R287"/>
      <c r="S287"/>
      <c r="T287"/>
      <c r="U287"/>
      <c r="V287"/>
      <c r="W287"/>
      <c r="X287"/>
      <c r="Y287"/>
      <c r="Z287"/>
      <c r="AA287"/>
      <c r="AB287"/>
      <c r="AC287"/>
      <c r="AD287"/>
    </row>
    <row r="288" spans="11:30" x14ac:dyDescent="0.25">
      <c r="K288"/>
      <c r="L288"/>
      <c r="M288"/>
      <c r="N288"/>
      <c r="O288"/>
      <c r="P288"/>
      <c r="Q288"/>
      <c r="R288"/>
      <c r="S288"/>
      <c r="T288"/>
      <c r="U288"/>
      <c r="V288"/>
      <c r="W288"/>
      <c r="X288"/>
      <c r="Y288"/>
      <c r="Z288"/>
      <c r="AA288"/>
      <c r="AB288"/>
      <c r="AC288"/>
      <c r="AD288"/>
    </row>
    <row r="289" spans="11:30" x14ac:dyDescent="0.25">
      <c r="K289"/>
      <c r="L289"/>
      <c r="M289"/>
      <c r="N289"/>
      <c r="O289"/>
      <c r="P289"/>
      <c r="Q289"/>
      <c r="R289"/>
      <c r="S289"/>
      <c r="T289"/>
      <c r="U289"/>
      <c r="V289"/>
      <c r="W289"/>
      <c r="X289"/>
      <c r="Y289"/>
      <c r="Z289"/>
      <c r="AA289"/>
      <c r="AB289"/>
      <c r="AC289"/>
      <c r="AD289"/>
    </row>
    <row r="290" spans="11:30" x14ac:dyDescent="0.25">
      <c r="K290"/>
      <c r="L290"/>
      <c r="M290"/>
      <c r="N290"/>
      <c r="O290"/>
      <c r="P290"/>
      <c r="Q290"/>
      <c r="R290"/>
      <c r="S290"/>
      <c r="T290"/>
      <c r="U290"/>
      <c r="V290"/>
      <c r="W290"/>
      <c r="X290"/>
      <c r="Y290"/>
      <c r="Z290"/>
      <c r="AA290"/>
      <c r="AB290"/>
      <c r="AC290"/>
      <c r="AD290"/>
    </row>
    <row r="291" spans="11:30" x14ac:dyDescent="0.25">
      <c r="K291"/>
      <c r="L291"/>
      <c r="M291"/>
      <c r="N291"/>
      <c r="O291"/>
      <c r="P291"/>
      <c r="Q291"/>
      <c r="R291"/>
      <c r="S291"/>
      <c r="T291"/>
      <c r="U291"/>
      <c r="V291"/>
      <c r="W291"/>
      <c r="X291"/>
      <c r="Y291"/>
      <c r="Z291"/>
      <c r="AA291"/>
      <c r="AB291"/>
      <c r="AC291"/>
      <c r="AD291"/>
    </row>
    <row r="292" spans="11:30" x14ac:dyDescent="0.25">
      <c r="K292"/>
      <c r="L292"/>
      <c r="M292"/>
      <c r="N292"/>
      <c r="O292"/>
      <c r="P292"/>
      <c r="Q292"/>
      <c r="R292"/>
      <c r="S292"/>
      <c r="T292"/>
      <c r="U292"/>
      <c r="V292"/>
      <c r="W292"/>
      <c r="X292"/>
      <c r="Y292"/>
      <c r="Z292"/>
      <c r="AA292"/>
      <c r="AB292"/>
      <c r="AC292"/>
      <c r="AD292"/>
    </row>
  </sheetData>
  <mergeCells count="1">
    <mergeCell ref="A1:C2"/>
  </mergeCells>
  <conditionalFormatting sqref="H5:H228 J5:J228">
    <cfRule type="containsText" dxfId="92" priority="13" operator="containsText" text="MISMATCH">
      <formula>NOT(ISERROR(SEARCH("MISMATCH",H5)))</formula>
    </cfRule>
  </conditionalFormatting>
  <conditionalFormatting sqref="V228">
    <cfRule type="cellIs" dxfId="91" priority="1" operator="equal">
      <formula>16</formula>
    </cfRule>
    <cfRule type="cellIs" dxfId="90" priority="2" operator="equal">
      <formula>22</formula>
    </cfRule>
  </conditionalFormatting>
  <pageMargins left="0.7" right="0.7" top="0.75" bottom="0.75" header="0.3" footer="0.3"/>
  <pageSetup scale="13" orientation="landscape"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162E2-818F-47AB-8322-6D75DE817B55}">
  <sheetPr>
    <pageSetUpPr fitToPage="1"/>
  </sheetPr>
  <dimension ref="A1:AG249"/>
  <sheetViews>
    <sheetView topLeftCell="A75" zoomScale="61" workbookViewId="0">
      <selection activeCell="F106" sqref="F106"/>
    </sheetView>
  </sheetViews>
  <sheetFormatPr defaultColWidth="9.140625" defaultRowHeight="15" x14ac:dyDescent="0.25"/>
  <cols>
    <col min="1" max="1" width="20.7109375" style="78" customWidth="1"/>
    <col min="2" max="2" width="30" style="78" customWidth="1"/>
    <col min="3" max="3" width="14.7109375" style="78" customWidth="1"/>
    <col min="4" max="4" width="17.140625" style="78" customWidth="1"/>
    <col min="5" max="5" width="11.42578125" style="78" customWidth="1"/>
    <col min="6" max="6" width="20.28515625" style="78" customWidth="1"/>
    <col min="7" max="7" width="13.5703125" style="78" customWidth="1"/>
    <col min="8" max="8" width="14.28515625" style="78" customWidth="1"/>
    <col min="9" max="9" width="12.28515625" style="78" customWidth="1"/>
    <col min="10" max="10" width="14" style="78" customWidth="1"/>
    <col min="11" max="11" width="9.140625" style="78"/>
    <col min="12" max="12" width="6.28515625" style="78" customWidth="1"/>
    <col min="13" max="32" width="25.7109375" style="78" customWidth="1"/>
    <col min="33" max="33" width="4.28515625" style="78" customWidth="1"/>
    <col min="34" max="16384" width="9.140625" style="78"/>
  </cols>
  <sheetData>
    <row r="1" spans="1:10" x14ac:dyDescent="0.25">
      <c r="A1" s="139" t="s">
        <v>2904</v>
      </c>
      <c r="B1" s="139"/>
      <c r="C1" s="139"/>
    </row>
    <row r="2" spans="1:10" x14ac:dyDescent="0.25">
      <c r="A2" s="139"/>
      <c r="B2" s="139"/>
      <c r="C2" s="139"/>
    </row>
    <row r="4" spans="1:10" ht="30" x14ac:dyDescent="0.25">
      <c r="A4" s="32" t="s">
        <v>515</v>
      </c>
      <c r="B4" s="32" t="s">
        <v>5</v>
      </c>
      <c r="C4" s="32" t="s">
        <v>516</v>
      </c>
      <c r="D4" s="32" t="s">
        <v>517</v>
      </c>
      <c r="E4" s="32" t="s">
        <v>518</v>
      </c>
      <c r="F4" s="33" t="s">
        <v>529</v>
      </c>
      <c r="G4" s="33" t="s">
        <v>527</v>
      </c>
      <c r="H4" s="33" t="s">
        <v>2627</v>
      </c>
      <c r="I4" s="34" t="s">
        <v>528</v>
      </c>
      <c r="J4" s="34" t="s">
        <v>2628</v>
      </c>
    </row>
    <row r="5" spans="1:10" x14ac:dyDescent="0.25">
      <c r="A5" s="27" t="s">
        <v>363</v>
      </c>
      <c r="B5" s="14" t="s">
        <v>211</v>
      </c>
      <c r="C5" s="14" t="s">
        <v>2800</v>
      </c>
      <c r="D5" s="14" t="s">
        <v>2801</v>
      </c>
      <c r="E5" s="28">
        <v>44029</v>
      </c>
      <c r="F5" s="29" t="s">
        <v>519</v>
      </c>
      <c r="G5" s="30" t="s">
        <v>538</v>
      </c>
      <c r="H5" s="31" t="s">
        <v>2631</v>
      </c>
      <c r="I5" s="30" t="s">
        <v>2635</v>
      </c>
      <c r="J5" s="30" t="s">
        <v>2631</v>
      </c>
    </row>
    <row r="6" spans="1:10" x14ac:dyDescent="0.25">
      <c r="A6" s="27" t="s">
        <v>364</v>
      </c>
      <c r="B6" s="14" t="s">
        <v>226</v>
      </c>
      <c r="C6" s="14" t="s">
        <v>2830</v>
      </c>
      <c r="D6" s="14" t="s">
        <v>2831</v>
      </c>
      <c r="E6" s="28">
        <v>44029</v>
      </c>
      <c r="F6" s="29" t="s">
        <v>519</v>
      </c>
      <c r="G6" s="30" t="s">
        <v>538</v>
      </c>
      <c r="H6" s="31" t="s">
        <v>2631</v>
      </c>
      <c r="I6" s="30" t="s">
        <v>2635</v>
      </c>
      <c r="J6" s="30" t="s">
        <v>2631</v>
      </c>
    </row>
    <row r="7" spans="1:10" x14ac:dyDescent="0.25">
      <c r="A7" s="27" t="s">
        <v>365</v>
      </c>
      <c r="B7" s="14" t="s">
        <v>255</v>
      </c>
      <c r="C7" s="14" t="s">
        <v>2861</v>
      </c>
      <c r="D7" s="14" t="s">
        <v>2862</v>
      </c>
      <c r="E7" s="28">
        <v>44029</v>
      </c>
      <c r="F7" s="29" t="s">
        <v>519</v>
      </c>
      <c r="G7" s="30" t="s">
        <v>538</v>
      </c>
      <c r="H7" s="31" t="s">
        <v>2631</v>
      </c>
      <c r="I7" s="30" t="s">
        <v>2695</v>
      </c>
      <c r="J7" s="30" t="s">
        <v>2631</v>
      </c>
    </row>
    <row r="8" spans="1:10" x14ac:dyDescent="0.25">
      <c r="A8" s="27" t="s">
        <v>366</v>
      </c>
      <c r="B8" s="14" t="s">
        <v>240</v>
      </c>
      <c r="C8" s="14" t="s">
        <v>2629</v>
      </c>
      <c r="D8" s="14" t="s">
        <v>2845</v>
      </c>
      <c r="E8" s="28">
        <v>44029</v>
      </c>
      <c r="F8" s="29" t="s">
        <v>519</v>
      </c>
      <c r="G8" s="30" t="s">
        <v>538</v>
      </c>
      <c r="H8" s="31" t="s">
        <v>2631</v>
      </c>
      <c r="I8" s="30" t="s">
        <v>2632</v>
      </c>
      <c r="J8" s="30" t="s">
        <v>2631</v>
      </c>
    </row>
    <row r="9" spans="1:10" x14ac:dyDescent="0.25">
      <c r="A9" s="27" t="s">
        <v>369</v>
      </c>
      <c r="B9" s="14" t="s">
        <v>279</v>
      </c>
      <c r="C9" s="14" t="s">
        <v>2676</v>
      </c>
      <c r="D9" s="14" t="s">
        <v>2892</v>
      </c>
      <c r="E9" s="28">
        <v>44029</v>
      </c>
      <c r="F9" s="29" t="s">
        <v>519</v>
      </c>
      <c r="G9" s="30" t="s">
        <v>538</v>
      </c>
      <c r="H9" s="31" t="s">
        <v>2631</v>
      </c>
      <c r="I9" s="30" t="s">
        <v>2678</v>
      </c>
      <c r="J9" s="30" t="s">
        <v>2631</v>
      </c>
    </row>
    <row r="10" spans="1:10" x14ac:dyDescent="0.25">
      <c r="A10" s="27" t="s">
        <v>371</v>
      </c>
      <c r="B10" s="14" t="s">
        <v>291</v>
      </c>
      <c r="C10" s="14" t="s">
        <v>283</v>
      </c>
      <c r="D10" s="14" t="s">
        <v>2900</v>
      </c>
      <c r="E10" s="28">
        <v>44029</v>
      </c>
      <c r="F10" s="29" t="s">
        <v>519</v>
      </c>
      <c r="G10" s="30" t="s">
        <v>538</v>
      </c>
      <c r="H10" s="31" t="s">
        <v>2631</v>
      </c>
      <c r="I10" s="30" t="s">
        <v>2697</v>
      </c>
      <c r="J10" s="30" t="s">
        <v>2631</v>
      </c>
    </row>
    <row r="11" spans="1:10" x14ac:dyDescent="0.25">
      <c r="A11" s="27" t="s">
        <v>372</v>
      </c>
      <c r="B11" s="14" t="s">
        <v>44</v>
      </c>
      <c r="C11" s="14" t="s">
        <v>2667</v>
      </c>
      <c r="D11" s="14" t="s">
        <v>2668</v>
      </c>
      <c r="E11" s="28">
        <v>44029</v>
      </c>
      <c r="F11" s="29" t="s">
        <v>519</v>
      </c>
      <c r="G11" s="30" t="s">
        <v>538</v>
      </c>
      <c r="H11" s="31" t="s">
        <v>2631</v>
      </c>
      <c r="I11" s="30" t="s">
        <v>2661</v>
      </c>
      <c r="J11" s="30" t="s">
        <v>2631</v>
      </c>
    </row>
    <row r="12" spans="1:10" x14ac:dyDescent="0.25">
      <c r="A12" s="27" t="s">
        <v>297</v>
      </c>
      <c r="B12" s="14" t="s">
        <v>277</v>
      </c>
      <c r="C12" s="14" t="s">
        <v>2734</v>
      </c>
      <c r="D12" s="14" t="s">
        <v>2890</v>
      </c>
      <c r="E12" s="28">
        <v>44029</v>
      </c>
      <c r="F12" s="29" t="s">
        <v>520</v>
      </c>
      <c r="G12" s="30" t="s">
        <v>538</v>
      </c>
      <c r="H12" s="31" t="s">
        <v>2631</v>
      </c>
      <c r="I12" s="30" t="s">
        <v>2736</v>
      </c>
      <c r="J12" s="30" t="s">
        <v>2631</v>
      </c>
    </row>
    <row r="13" spans="1:10" x14ac:dyDescent="0.25">
      <c r="A13" s="27" t="s">
        <v>298</v>
      </c>
      <c r="B13" s="14" t="s">
        <v>237</v>
      </c>
      <c r="C13" s="14" t="s">
        <v>2639</v>
      </c>
      <c r="D13" s="14" t="s">
        <v>2841</v>
      </c>
      <c r="E13" s="28">
        <v>44029</v>
      </c>
      <c r="F13" s="29" t="s">
        <v>520</v>
      </c>
      <c r="G13" s="30" t="s">
        <v>538</v>
      </c>
      <c r="H13" s="31" t="s">
        <v>2631</v>
      </c>
      <c r="I13" s="30" t="s">
        <v>2641</v>
      </c>
      <c r="J13" s="30" t="s">
        <v>2631</v>
      </c>
    </row>
    <row r="14" spans="1:10" x14ac:dyDescent="0.25">
      <c r="A14" s="27" t="s">
        <v>299</v>
      </c>
      <c r="B14" s="14" t="s">
        <v>14</v>
      </c>
      <c r="C14" s="14" t="s">
        <v>2633</v>
      </c>
      <c r="D14" s="14" t="s">
        <v>2634</v>
      </c>
      <c r="E14" s="28">
        <v>44029</v>
      </c>
      <c r="F14" s="29" t="s">
        <v>520</v>
      </c>
      <c r="G14" s="30" t="s">
        <v>538</v>
      </c>
      <c r="H14" s="31" t="s">
        <v>2631</v>
      </c>
      <c r="I14" s="30" t="s">
        <v>2635</v>
      </c>
      <c r="J14" s="30" t="s">
        <v>2631</v>
      </c>
    </row>
    <row r="15" spans="1:10" x14ac:dyDescent="0.25">
      <c r="A15" s="27" t="s">
        <v>300</v>
      </c>
      <c r="B15" s="14" t="s">
        <v>253</v>
      </c>
      <c r="C15" s="14" t="s">
        <v>2859</v>
      </c>
      <c r="D15" s="14" t="s">
        <v>2860</v>
      </c>
      <c r="E15" s="28">
        <v>44029</v>
      </c>
      <c r="F15" s="29" t="s">
        <v>520</v>
      </c>
      <c r="G15" s="30" t="s">
        <v>538</v>
      </c>
      <c r="H15" s="31" t="s">
        <v>2631</v>
      </c>
      <c r="I15" s="30" t="s">
        <v>2804</v>
      </c>
      <c r="J15" s="30" t="s">
        <v>2631</v>
      </c>
    </row>
    <row r="16" spans="1:10" x14ac:dyDescent="0.25">
      <c r="A16" s="27" t="s">
        <v>301</v>
      </c>
      <c r="B16" s="14" t="s">
        <v>40</v>
      </c>
      <c r="C16" s="14" t="s">
        <v>2659</v>
      </c>
      <c r="D16" s="14" t="s">
        <v>2660</v>
      </c>
      <c r="E16" s="28">
        <v>44029</v>
      </c>
      <c r="F16" s="29" t="s">
        <v>520</v>
      </c>
      <c r="G16" s="30" t="s">
        <v>538</v>
      </c>
      <c r="H16" s="31" t="s">
        <v>2631</v>
      </c>
      <c r="I16" s="30" t="s">
        <v>2661</v>
      </c>
      <c r="J16" s="30" t="s">
        <v>2631</v>
      </c>
    </row>
    <row r="17" spans="1:10" x14ac:dyDescent="0.25">
      <c r="A17" s="27" t="s">
        <v>302</v>
      </c>
      <c r="B17" s="14" t="s">
        <v>19</v>
      </c>
      <c r="C17" s="14" t="s">
        <v>2642</v>
      </c>
      <c r="D17" s="14" t="s">
        <v>2643</v>
      </c>
      <c r="E17" s="28">
        <v>44029</v>
      </c>
      <c r="F17" s="29" t="s">
        <v>520</v>
      </c>
      <c r="G17" s="30" t="s">
        <v>538</v>
      </c>
      <c r="H17" s="31" t="s">
        <v>2631</v>
      </c>
      <c r="I17" s="30" t="s">
        <v>2644</v>
      </c>
      <c r="J17" s="30" t="s">
        <v>2631</v>
      </c>
    </row>
    <row r="18" spans="1:10" x14ac:dyDescent="0.25">
      <c r="A18" s="27" t="s">
        <v>304</v>
      </c>
      <c r="B18" s="14" t="s">
        <v>25</v>
      </c>
      <c r="C18" s="14" t="s">
        <v>2642</v>
      </c>
      <c r="D18" s="14" t="s">
        <v>2651</v>
      </c>
      <c r="E18" s="28">
        <v>44029</v>
      </c>
      <c r="F18" s="29" t="s">
        <v>520</v>
      </c>
      <c r="G18" s="30" t="s">
        <v>538</v>
      </c>
      <c r="H18" s="31" t="s">
        <v>2631</v>
      </c>
      <c r="I18" s="30" t="s">
        <v>2644</v>
      </c>
      <c r="J18" s="30" t="s">
        <v>2631</v>
      </c>
    </row>
    <row r="19" spans="1:10" x14ac:dyDescent="0.25">
      <c r="A19" s="27" t="s">
        <v>305</v>
      </c>
      <c r="B19" s="14" t="s">
        <v>289</v>
      </c>
      <c r="C19" s="14" t="s">
        <v>2669</v>
      </c>
      <c r="D19" s="14" t="s">
        <v>2899</v>
      </c>
      <c r="E19" s="28">
        <v>44029</v>
      </c>
      <c r="F19" s="29" t="s">
        <v>520</v>
      </c>
      <c r="G19" s="30" t="s">
        <v>538</v>
      </c>
      <c r="H19" s="31" t="s">
        <v>2631</v>
      </c>
      <c r="I19" s="30" t="s">
        <v>2670</v>
      </c>
      <c r="J19" s="30" t="s">
        <v>2631</v>
      </c>
    </row>
    <row r="20" spans="1:10" x14ac:dyDescent="0.25">
      <c r="A20" s="27" t="s">
        <v>306</v>
      </c>
      <c r="B20" s="14" t="s">
        <v>285</v>
      </c>
      <c r="C20" s="14" t="s">
        <v>2669</v>
      </c>
      <c r="D20" s="14" t="s">
        <v>2896</v>
      </c>
      <c r="E20" s="28">
        <v>44029</v>
      </c>
      <c r="F20" s="29" t="s">
        <v>520</v>
      </c>
      <c r="G20" s="30" t="s">
        <v>538</v>
      </c>
      <c r="H20" s="31" t="s">
        <v>2631</v>
      </c>
      <c r="I20" s="30" t="s">
        <v>2670</v>
      </c>
      <c r="J20" s="30" t="s">
        <v>2631</v>
      </c>
    </row>
    <row r="21" spans="1:10" x14ac:dyDescent="0.25">
      <c r="A21" s="27" t="s">
        <v>307</v>
      </c>
      <c r="B21" s="14" t="s">
        <v>47</v>
      </c>
      <c r="C21" s="14" t="s">
        <v>2649</v>
      </c>
      <c r="D21" s="14" t="s">
        <v>2671</v>
      </c>
      <c r="E21" s="28">
        <v>44029</v>
      </c>
      <c r="F21" s="29" t="s">
        <v>520</v>
      </c>
      <c r="G21" s="30" t="s">
        <v>538</v>
      </c>
      <c r="H21" s="31" t="s">
        <v>2631</v>
      </c>
      <c r="I21" s="30" t="s">
        <v>2650</v>
      </c>
      <c r="J21" s="30" t="s">
        <v>2631</v>
      </c>
    </row>
    <row r="22" spans="1:10" x14ac:dyDescent="0.25">
      <c r="A22" s="27" t="s">
        <v>308</v>
      </c>
      <c r="B22" s="14" t="s">
        <v>23</v>
      </c>
      <c r="C22" s="14" t="s">
        <v>2642</v>
      </c>
      <c r="D22" s="14" t="s">
        <v>2648</v>
      </c>
      <c r="E22" s="28">
        <v>44029</v>
      </c>
      <c r="F22" s="29" t="s">
        <v>520</v>
      </c>
      <c r="G22" s="30" t="s">
        <v>538</v>
      </c>
      <c r="H22" s="31" t="s">
        <v>2631</v>
      </c>
      <c r="I22" s="30" t="s">
        <v>2644</v>
      </c>
      <c r="J22" s="30" t="s">
        <v>2631</v>
      </c>
    </row>
    <row r="23" spans="1:10" x14ac:dyDescent="0.25">
      <c r="A23" s="27" t="s">
        <v>309</v>
      </c>
      <c r="B23" s="14" t="s">
        <v>24</v>
      </c>
      <c r="C23" s="14" t="s">
        <v>2649</v>
      </c>
      <c r="D23" s="14" t="s">
        <v>187</v>
      </c>
      <c r="E23" s="28">
        <v>44029</v>
      </c>
      <c r="F23" s="29" t="s">
        <v>520</v>
      </c>
      <c r="G23" s="30" t="s">
        <v>538</v>
      </c>
      <c r="H23" s="31" t="s">
        <v>2631</v>
      </c>
      <c r="I23" s="30" t="s">
        <v>2650</v>
      </c>
      <c r="J23" s="30" t="s">
        <v>2631</v>
      </c>
    </row>
    <row r="24" spans="1:10" x14ac:dyDescent="0.25">
      <c r="A24" s="27" t="s">
        <v>310</v>
      </c>
      <c r="B24" s="14" t="s">
        <v>125</v>
      </c>
      <c r="C24" s="14" t="s">
        <v>283</v>
      </c>
      <c r="D24" s="14" t="s">
        <v>2738</v>
      </c>
      <c r="E24" s="28">
        <v>44029</v>
      </c>
      <c r="F24" s="29" t="s">
        <v>520</v>
      </c>
      <c r="G24" s="30" t="s">
        <v>538</v>
      </c>
      <c r="H24" s="31" t="s">
        <v>2631</v>
      </c>
      <c r="I24" s="30" t="s">
        <v>2697</v>
      </c>
      <c r="J24" s="30" t="s">
        <v>2631</v>
      </c>
    </row>
    <row r="25" spans="1:10" x14ac:dyDescent="0.25">
      <c r="A25" s="27" t="s">
        <v>311</v>
      </c>
      <c r="B25" s="14" t="s">
        <v>21</v>
      </c>
      <c r="C25" s="14" t="s">
        <v>2645</v>
      </c>
      <c r="D25" s="14" t="s">
        <v>2646</v>
      </c>
      <c r="E25" s="28">
        <v>44029</v>
      </c>
      <c r="F25" s="29" t="s">
        <v>520</v>
      </c>
      <c r="G25" s="30" t="s">
        <v>538</v>
      </c>
      <c r="H25" s="31" t="s">
        <v>2631</v>
      </c>
      <c r="I25" s="30" t="s">
        <v>2647</v>
      </c>
      <c r="J25" s="30" t="s">
        <v>2631</v>
      </c>
    </row>
    <row r="26" spans="1:10" x14ac:dyDescent="0.25">
      <c r="A26" s="27" t="s">
        <v>312</v>
      </c>
      <c r="B26" s="14" t="s">
        <v>51</v>
      </c>
      <c r="C26" s="14" t="s">
        <v>2649</v>
      </c>
      <c r="D26" s="14" t="s">
        <v>2674</v>
      </c>
      <c r="E26" s="28">
        <v>44029</v>
      </c>
      <c r="F26" s="29" t="s">
        <v>520</v>
      </c>
      <c r="G26" s="30" t="s">
        <v>538</v>
      </c>
      <c r="H26" s="31" t="s">
        <v>2631</v>
      </c>
      <c r="I26" s="30" t="s">
        <v>2650</v>
      </c>
      <c r="J26" s="30" t="s">
        <v>2631</v>
      </c>
    </row>
    <row r="27" spans="1:10" x14ac:dyDescent="0.25">
      <c r="A27" s="27" t="s">
        <v>313</v>
      </c>
      <c r="B27" s="14" t="s">
        <v>73</v>
      </c>
      <c r="C27" s="14" t="s">
        <v>2693</v>
      </c>
      <c r="D27" s="14" t="s">
        <v>2694</v>
      </c>
      <c r="E27" s="28">
        <v>44029</v>
      </c>
      <c r="F27" s="29" t="s">
        <v>520</v>
      </c>
      <c r="G27" s="30" t="s">
        <v>538</v>
      </c>
      <c r="H27" s="31" t="s">
        <v>2631</v>
      </c>
      <c r="I27" s="30" t="s">
        <v>2695</v>
      </c>
      <c r="J27" s="30" t="s">
        <v>2631</v>
      </c>
    </row>
    <row r="28" spans="1:10" x14ac:dyDescent="0.25">
      <c r="A28" s="27" t="s">
        <v>314</v>
      </c>
      <c r="B28" s="14" t="s">
        <v>202</v>
      </c>
      <c r="C28" s="14" t="s">
        <v>2642</v>
      </c>
      <c r="D28" s="14" t="s">
        <v>2789</v>
      </c>
      <c r="E28" s="28">
        <v>44029</v>
      </c>
      <c r="F28" s="29" t="s">
        <v>520</v>
      </c>
      <c r="G28" s="30" t="s">
        <v>538</v>
      </c>
      <c r="H28" s="31" t="s">
        <v>2631</v>
      </c>
      <c r="I28" s="30" t="s">
        <v>2644</v>
      </c>
      <c r="J28" s="30" t="s">
        <v>2631</v>
      </c>
    </row>
    <row r="29" spans="1:10" x14ac:dyDescent="0.25">
      <c r="A29" s="27" t="s">
        <v>373</v>
      </c>
      <c r="B29" s="14" t="s">
        <v>197</v>
      </c>
      <c r="C29" s="14" t="s">
        <v>2684</v>
      </c>
      <c r="D29" s="14" t="s">
        <v>2786</v>
      </c>
      <c r="E29" s="28">
        <v>44029</v>
      </c>
      <c r="F29" s="29" t="s">
        <v>519</v>
      </c>
      <c r="G29" s="30" t="s">
        <v>538</v>
      </c>
      <c r="H29" s="31" t="s">
        <v>2631</v>
      </c>
      <c r="I29" s="30" t="s">
        <v>2686</v>
      </c>
      <c r="J29" s="30" t="s">
        <v>2631</v>
      </c>
    </row>
    <row r="30" spans="1:10" x14ac:dyDescent="0.25">
      <c r="A30" s="27" t="s">
        <v>374</v>
      </c>
      <c r="B30" s="14" t="s">
        <v>247</v>
      </c>
      <c r="C30" s="14" t="s">
        <v>2629</v>
      </c>
      <c r="D30" s="14" t="s">
        <v>2854</v>
      </c>
      <c r="E30" s="28">
        <v>44029</v>
      </c>
      <c r="F30" s="29" t="s">
        <v>519</v>
      </c>
      <c r="G30" s="30" t="s">
        <v>538</v>
      </c>
      <c r="H30" s="31" t="s">
        <v>2631</v>
      </c>
      <c r="I30" s="30" t="s">
        <v>2632</v>
      </c>
      <c r="J30" s="30" t="s">
        <v>2631</v>
      </c>
    </row>
    <row r="31" spans="1:10" x14ac:dyDescent="0.25">
      <c r="A31" s="27" t="s">
        <v>375</v>
      </c>
      <c r="B31" s="14" t="s">
        <v>278</v>
      </c>
      <c r="C31" s="14" t="s">
        <v>2734</v>
      </c>
      <c r="D31" s="14" t="s">
        <v>2891</v>
      </c>
      <c r="E31" s="28">
        <v>44029</v>
      </c>
      <c r="F31" s="29" t="s">
        <v>519</v>
      </c>
      <c r="G31" s="30" t="s">
        <v>538</v>
      </c>
      <c r="H31" s="31" t="s">
        <v>2631</v>
      </c>
      <c r="I31" s="30" t="s">
        <v>2736</v>
      </c>
      <c r="J31" s="30" t="s">
        <v>2631</v>
      </c>
    </row>
    <row r="32" spans="1:10" x14ac:dyDescent="0.25">
      <c r="A32" s="27" t="s">
        <v>376</v>
      </c>
      <c r="B32" s="14" t="s">
        <v>235</v>
      </c>
      <c r="C32" s="14" t="s">
        <v>2639</v>
      </c>
      <c r="D32" s="14" t="s">
        <v>2840</v>
      </c>
      <c r="E32" s="28">
        <v>44029</v>
      </c>
      <c r="F32" s="29" t="s">
        <v>519</v>
      </c>
      <c r="G32" s="30" t="s">
        <v>538</v>
      </c>
      <c r="H32" s="31" t="s">
        <v>2631</v>
      </c>
      <c r="I32" s="30" t="s">
        <v>2641</v>
      </c>
      <c r="J32" s="30" t="s">
        <v>2631</v>
      </c>
    </row>
    <row r="33" spans="1:10" x14ac:dyDescent="0.25">
      <c r="A33" s="27" t="s">
        <v>377</v>
      </c>
      <c r="B33" s="14" t="s">
        <v>267</v>
      </c>
      <c r="C33" s="14" t="s">
        <v>117</v>
      </c>
      <c r="D33" s="14" t="s">
        <v>2879</v>
      </c>
      <c r="E33" s="28">
        <v>44029</v>
      </c>
      <c r="F33" s="29" t="s">
        <v>519</v>
      </c>
      <c r="G33" s="30" t="s">
        <v>538</v>
      </c>
      <c r="H33" s="31" t="s">
        <v>2631</v>
      </c>
      <c r="I33" s="30" t="s">
        <v>2697</v>
      </c>
      <c r="J33" s="30" t="s">
        <v>2631</v>
      </c>
    </row>
    <row r="34" spans="1:10" x14ac:dyDescent="0.25">
      <c r="A34" s="27" t="s">
        <v>378</v>
      </c>
      <c r="B34" s="14" t="s">
        <v>107</v>
      </c>
      <c r="C34" s="14" t="s">
        <v>2659</v>
      </c>
      <c r="D34" s="14" t="s">
        <v>2720</v>
      </c>
      <c r="E34" s="28">
        <v>44029</v>
      </c>
      <c r="F34" s="29" t="s">
        <v>519</v>
      </c>
      <c r="G34" s="30" t="s">
        <v>538</v>
      </c>
      <c r="H34" s="31" t="s">
        <v>2631</v>
      </c>
      <c r="I34" s="30" t="s">
        <v>2661</v>
      </c>
      <c r="J34" s="30" t="s">
        <v>2631</v>
      </c>
    </row>
    <row r="35" spans="1:10" x14ac:dyDescent="0.25">
      <c r="A35" s="27" t="s">
        <v>379</v>
      </c>
      <c r="B35" s="14" t="s">
        <v>260</v>
      </c>
      <c r="C35" s="14" t="s">
        <v>2871</v>
      </c>
      <c r="D35" s="14" t="s">
        <v>2872</v>
      </c>
      <c r="E35" s="28">
        <v>44029</v>
      </c>
      <c r="F35" s="29" t="s">
        <v>519</v>
      </c>
      <c r="G35" s="30" t="s">
        <v>538</v>
      </c>
      <c r="H35" s="31" t="s">
        <v>2631</v>
      </c>
      <c r="I35" s="30" t="s">
        <v>2826</v>
      </c>
      <c r="J35" s="30" t="s">
        <v>2631</v>
      </c>
    </row>
    <row r="36" spans="1:10" x14ac:dyDescent="0.25">
      <c r="A36" s="27" t="s">
        <v>380</v>
      </c>
      <c r="B36" s="14" t="s">
        <v>112</v>
      </c>
      <c r="C36" s="14" t="s">
        <v>2667</v>
      </c>
      <c r="D36" s="14" t="s">
        <v>2728</v>
      </c>
      <c r="E36" s="28">
        <v>44029</v>
      </c>
      <c r="F36" s="29" t="s">
        <v>519</v>
      </c>
      <c r="G36" s="30" t="s">
        <v>538</v>
      </c>
      <c r="H36" s="31" t="s">
        <v>2631</v>
      </c>
      <c r="I36" s="30" t="s">
        <v>2661</v>
      </c>
      <c r="J36" s="30" t="s">
        <v>2631</v>
      </c>
    </row>
    <row r="37" spans="1:10" x14ac:dyDescent="0.25">
      <c r="A37" s="27" t="s">
        <v>381</v>
      </c>
      <c r="B37" s="14" t="s">
        <v>128</v>
      </c>
      <c r="C37" s="14" t="s">
        <v>2667</v>
      </c>
      <c r="D37" s="14" t="s">
        <v>2740</v>
      </c>
      <c r="E37" s="28">
        <v>44029</v>
      </c>
      <c r="F37" s="29" t="s">
        <v>519</v>
      </c>
      <c r="G37" s="30" t="s">
        <v>538</v>
      </c>
      <c r="H37" s="31" t="s">
        <v>2631</v>
      </c>
      <c r="I37" s="30" t="s">
        <v>2661</v>
      </c>
      <c r="J37" s="30" t="s">
        <v>2631</v>
      </c>
    </row>
    <row r="38" spans="1:10" x14ac:dyDescent="0.25">
      <c r="A38" s="27" t="s">
        <v>315</v>
      </c>
      <c r="B38" s="14" t="s">
        <v>233</v>
      </c>
      <c r="C38" s="14" t="s">
        <v>229</v>
      </c>
      <c r="D38" s="14" t="s">
        <v>2838</v>
      </c>
      <c r="E38" s="28">
        <v>44029</v>
      </c>
      <c r="F38" s="29" t="s">
        <v>520</v>
      </c>
      <c r="G38" s="30" t="s">
        <v>538</v>
      </c>
      <c r="H38" s="31" t="s">
        <v>2631</v>
      </c>
      <c r="I38" s="30" t="s">
        <v>2632</v>
      </c>
      <c r="J38" s="30" t="s">
        <v>2631</v>
      </c>
    </row>
    <row r="39" spans="1:10" x14ac:dyDescent="0.25">
      <c r="A39" s="27" t="s">
        <v>316</v>
      </c>
      <c r="B39" s="14" t="s">
        <v>242</v>
      </c>
      <c r="C39" s="14" t="s">
        <v>2848</v>
      </c>
      <c r="D39" s="14" t="s">
        <v>2849</v>
      </c>
      <c r="E39" s="28">
        <v>44029</v>
      </c>
      <c r="F39" s="29" t="s">
        <v>520</v>
      </c>
      <c r="G39" s="30" t="s">
        <v>538</v>
      </c>
      <c r="H39" s="31" t="s">
        <v>2631</v>
      </c>
      <c r="I39" s="30" t="s">
        <v>2635</v>
      </c>
      <c r="J39" s="30" t="s">
        <v>2631</v>
      </c>
    </row>
    <row r="40" spans="1:10" x14ac:dyDescent="0.25">
      <c r="A40" s="27" t="s">
        <v>317</v>
      </c>
      <c r="B40" s="14" t="s">
        <v>259</v>
      </c>
      <c r="C40" s="14" t="s">
        <v>2869</v>
      </c>
      <c r="D40" s="14" t="s">
        <v>2870</v>
      </c>
      <c r="E40" s="28">
        <v>44029</v>
      </c>
      <c r="F40" s="29" t="s">
        <v>520</v>
      </c>
      <c r="G40" s="30" t="s">
        <v>538</v>
      </c>
      <c r="H40" s="31" t="s">
        <v>2631</v>
      </c>
      <c r="I40" s="30" t="s">
        <v>2829</v>
      </c>
      <c r="J40" s="30" t="s">
        <v>2631</v>
      </c>
    </row>
    <row r="41" spans="1:10" x14ac:dyDescent="0.25">
      <c r="A41" s="27" t="s">
        <v>318</v>
      </c>
      <c r="B41" s="14" t="s">
        <v>12</v>
      </c>
      <c r="C41" s="14" t="s">
        <v>2629</v>
      </c>
      <c r="D41" s="14" t="s">
        <v>2630</v>
      </c>
      <c r="E41" s="28">
        <v>44029</v>
      </c>
      <c r="F41" s="29" t="s">
        <v>520</v>
      </c>
      <c r="G41" s="30" t="s">
        <v>538</v>
      </c>
      <c r="H41" s="31" t="s">
        <v>2631</v>
      </c>
      <c r="I41" s="30" t="s">
        <v>2632</v>
      </c>
      <c r="J41" s="30" t="s">
        <v>2631</v>
      </c>
    </row>
    <row r="42" spans="1:10" x14ac:dyDescent="0.25">
      <c r="A42" s="27" t="s">
        <v>319</v>
      </c>
      <c r="B42" s="14" t="s">
        <v>118</v>
      </c>
      <c r="C42" s="14" t="s">
        <v>117</v>
      </c>
      <c r="D42" s="14" t="s">
        <v>2732</v>
      </c>
      <c r="E42" s="28">
        <v>44029</v>
      </c>
      <c r="F42" s="29" t="s">
        <v>520</v>
      </c>
      <c r="G42" s="30" t="s">
        <v>538</v>
      </c>
      <c r="H42" s="31" t="s">
        <v>2631</v>
      </c>
      <c r="I42" s="30" t="s">
        <v>2697</v>
      </c>
      <c r="J42" s="30" t="s">
        <v>2631</v>
      </c>
    </row>
    <row r="43" spans="1:10" x14ac:dyDescent="0.25">
      <c r="A43" s="27" t="s">
        <v>320</v>
      </c>
      <c r="B43" s="14" t="s">
        <v>264</v>
      </c>
      <c r="C43" s="14" t="s">
        <v>229</v>
      </c>
      <c r="D43" s="14" t="s">
        <v>2876</v>
      </c>
      <c r="E43" s="28">
        <v>44029</v>
      </c>
      <c r="F43" s="29" t="s">
        <v>520</v>
      </c>
      <c r="G43" s="30" t="s">
        <v>538</v>
      </c>
      <c r="H43" s="31" t="s">
        <v>2631</v>
      </c>
      <c r="I43" s="30" t="s">
        <v>2632</v>
      </c>
      <c r="J43" s="30" t="s">
        <v>2631</v>
      </c>
    </row>
    <row r="44" spans="1:10" x14ac:dyDescent="0.25">
      <c r="A44" s="27" t="s">
        <v>321</v>
      </c>
      <c r="B44" s="14" t="s">
        <v>42</v>
      </c>
      <c r="C44" s="14" t="s">
        <v>2664</v>
      </c>
      <c r="D44" s="14" t="s">
        <v>2665</v>
      </c>
      <c r="E44" s="28">
        <v>44029</v>
      </c>
      <c r="F44" s="29" t="s">
        <v>520</v>
      </c>
      <c r="G44" s="30" t="s">
        <v>538</v>
      </c>
      <c r="H44" s="31" t="s">
        <v>2631</v>
      </c>
      <c r="I44" s="30" t="s">
        <v>2666</v>
      </c>
      <c r="J44" s="30" t="s">
        <v>2631</v>
      </c>
    </row>
    <row r="45" spans="1:10" x14ac:dyDescent="0.25">
      <c r="A45" s="27" t="s">
        <v>322</v>
      </c>
      <c r="B45" s="14" t="s">
        <v>295</v>
      </c>
      <c r="C45" s="14" t="s">
        <v>2669</v>
      </c>
      <c r="D45" s="14" t="s">
        <v>2903</v>
      </c>
      <c r="E45" s="28">
        <v>44029</v>
      </c>
      <c r="F45" s="29" t="s">
        <v>520</v>
      </c>
      <c r="G45" s="30" t="s">
        <v>538</v>
      </c>
      <c r="H45" s="31" t="s">
        <v>2631</v>
      </c>
      <c r="I45" s="30" t="s">
        <v>2670</v>
      </c>
      <c r="J45" s="30" t="s">
        <v>2631</v>
      </c>
    </row>
    <row r="46" spans="1:10" x14ac:dyDescent="0.25">
      <c r="A46" s="27" t="s">
        <v>323</v>
      </c>
      <c r="B46" s="14" t="s">
        <v>38</v>
      </c>
      <c r="C46" s="14" t="s">
        <v>2636</v>
      </c>
      <c r="D46" s="14" t="s">
        <v>2658</v>
      </c>
      <c r="E46" s="28">
        <v>44029</v>
      </c>
      <c r="F46" s="29" t="s">
        <v>520</v>
      </c>
      <c r="G46" s="30" t="s">
        <v>538</v>
      </c>
      <c r="H46" s="31" t="s">
        <v>2631</v>
      </c>
      <c r="I46" s="30" t="s">
        <v>2638</v>
      </c>
      <c r="J46" s="30" t="s">
        <v>2631</v>
      </c>
    </row>
    <row r="47" spans="1:10" x14ac:dyDescent="0.25">
      <c r="A47" s="27" t="s">
        <v>324</v>
      </c>
      <c r="B47" s="14" t="s">
        <v>71</v>
      </c>
      <c r="C47" s="14" t="s">
        <v>229</v>
      </c>
      <c r="D47" s="14" t="s">
        <v>2692</v>
      </c>
      <c r="E47" s="28">
        <v>44029</v>
      </c>
      <c r="F47" s="29" t="s">
        <v>520</v>
      </c>
      <c r="G47" s="30" t="s">
        <v>538</v>
      </c>
      <c r="H47" s="31" t="s">
        <v>2631</v>
      </c>
      <c r="I47" s="30" t="s">
        <v>2632</v>
      </c>
      <c r="J47" s="30" t="s">
        <v>2631</v>
      </c>
    </row>
    <row r="48" spans="1:10" x14ac:dyDescent="0.25">
      <c r="A48" s="27" t="s">
        <v>325</v>
      </c>
      <c r="B48" s="14" t="s">
        <v>294</v>
      </c>
      <c r="C48" s="14" t="s">
        <v>2636</v>
      </c>
      <c r="D48" s="14" t="s">
        <v>2902</v>
      </c>
      <c r="E48" s="28">
        <v>44029</v>
      </c>
      <c r="F48" s="29" t="s">
        <v>520</v>
      </c>
      <c r="G48" s="30" t="s">
        <v>538</v>
      </c>
      <c r="H48" s="31" t="s">
        <v>2631</v>
      </c>
      <c r="I48" s="30" t="s">
        <v>2638</v>
      </c>
      <c r="J48" s="30" t="s">
        <v>2631</v>
      </c>
    </row>
    <row r="49" spans="1:10" x14ac:dyDescent="0.25">
      <c r="A49" s="27" t="s">
        <v>326</v>
      </c>
      <c r="B49" s="14" t="s">
        <v>48</v>
      </c>
      <c r="C49" s="14" t="s">
        <v>2672</v>
      </c>
      <c r="D49" s="14" t="s">
        <v>2673</v>
      </c>
      <c r="E49" s="28">
        <v>44029</v>
      </c>
      <c r="F49" s="29" t="s">
        <v>520</v>
      </c>
      <c r="G49" s="30" t="s">
        <v>538</v>
      </c>
      <c r="H49" s="31" t="s">
        <v>2631</v>
      </c>
      <c r="I49" s="30" t="s">
        <v>2644</v>
      </c>
      <c r="J49" s="30" t="s">
        <v>2631</v>
      </c>
    </row>
    <row r="50" spans="1:10" x14ac:dyDescent="0.25">
      <c r="A50" s="27" t="s">
        <v>327</v>
      </c>
      <c r="B50" s="14" t="s">
        <v>53</v>
      </c>
      <c r="C50" s="14" t="s">
        <v>2676</v>
      </c>
      <c r="D50" s="14" t="s">
        <v>2677</v>
      </c>
      <c r="E50" s="28">
        <v>44029</v>
      </c>
      <c r="F50" s="29" t="s">
        <v>520</v>
      </c>
      <c r="G50" s="30" t="s">
        <v>538</v>
      </c>
      <c r="H50" s="31" t="s">
        <v>2631</v>
      </c>
      <c r="I50" s="30" t="s">
        <v>2678</v>
      </c>
      <c r="J50" s="30" t="s">
        <v>2631</v>
      </c>
    </row>
    <row r="51" spans="1:10" x14ac:dyDescent="0.25">
      <c r="A51" s="27" t="s">
        <v>328</v>
      </c>
      <c r="B51" s="14" t="s">
        <v>52</v>
      </c>
      <c r="C51" s="14" t="s">
        <v>2649</v>
      </c>
      <c r="D51" s="14" t="s">
        <v>2675</v>
      </c>
      <c r="E51" s="28">
        <v>44029</v>
      </c>
      <c r="F51" s="29" t="s">
        <v>520</v>
      </c>
      <c r="G51" s="30" t="s">
        <v>538</v>
      </c>
      <c r="H51" s="31" t="s">
        <v>2631</v>
      </c>
      <c r="I51" s="30" t="s">
        <v>2650</v>
      </c>
      <c r="J51" s="30" t="s">
        <v>2631</v>
      </c>
    </row>
    <row r="52" spans="1:10" x14ac:dyDescent="0.25">
      <c r="A52" s="27" t="s">
        <v>329</v>
      </c>
      <c r="B52" s="14" t="s">
        <v>58</v>
      </c>
      <c r="C52" s="14" t="s">
        <v>2679</v>
      </c>
      <c r="D52" s="14" t="s">
        <v>2681</v>
      </c>
      <c r="E52" s="28">
        <v>44029</v>
      </c>
      <c r="F52" s="29" t="s">
        <v>520</v>
      </c>
      <c r="G52" s="30" t="s">
        <v>538</v>
      </c>
      <c r="H52" s="31" t="s">
        <v>2631</v>
      </c>
      <c r="I52" s="30" t="s">
        <v>545</v>
      </c>
      <c r="J52" s="30" t="s">
        <v>2631</v>
      </c>
    </row>
    <row r="53" spans="1:10" x14ac:dyDescent="0.25">
      <c r="A53" s="27" t="s">
        <v>382</v>
      </c>
      <c r="B53" s="14" t="s">
        <v>268</v>
      </c>
      <c r="C53" s="14" t="s">
        <v>2880</v>
      </c>
      <c r="D53" s="14" t="s">
        <v>2881</v>
      </c>
      <c r="E53" s="28">
        <v>44029</v>
      </c>
      <c r="F53" s="29" t="s">
        <v>519</v>
      </c>
      <c r="G53" s="30" t="s">
        <v>538</v>
      </c>
      <c r="H53" s="31" t="s">
        <v>2631</v>
      </c>
      <c r="I53" s="30" t="s">
        <v>2635</v>
      </c>
      <c r="J53" s="30" t="s">
        <v>2631</v>
      </c>
    </row>
    <row r="54" spans="1:10" x14ac:dyDescent="0.25">
      <c r="A54" s="27" t="s">
        <v>383</v>
      </c>
      <c r="B54" s="14" t="s">
        <v>262</v>
      </c>
      <c r="C54" s="14" t="s">
        <v>229</v>
      </c>
      <c r="D54" s="14" t="s">
        <v>2875</v>
      </c>
      <c r="E54" s="28">
        <v>44029</v>
      </c>
      <c r="F54" s="29" t="s">
        <v>519</v>
      </c>
      <c r="G54" s="30" t="s">
        <v>538</v>
      </c>
      <c r="H54" s="31" t="s">
        <v>2631</v>
      </c>
      <c r="I54" s="30" t="s">
        <v>2632</v>
      </c>
      <c r="J54" s="30" t="s">
        <v>2631</v>
      </c>
    </row>
    <row r="55" spans="1:10" x14ac:dyDescent="0.25">
      <c r="A55" s="27" t="s">
        <v>385</v>
      </c>
      <c r="B55" s="14" t="s">
        <v>234</v>
      </c>
      <c r="C55" s="14" t="s">
        <v>2639</v>
      </c>
      <c r="D55" s="14" t="s">
        <v>2839</v>
      </c>
      <c r="E55" s="28">
        <v>44029</v>
      </c>
      <c r="F55" s="29" t="s">
        <v>519</v>
      </c>
      <c r="G55" s="30" t="s">
        <v>538</v>
      </c>
      <c r="H55" s="31" t="s">
        <v>2631</v>
      </c>
      <c r="I55" s="30" t="s">
        <v>2641</v>
      </c>
      <c r="J55" s="30" t="s">
        <v>2631</v>
      </c>
    </row>
    <row r="56" spans="1:10" x14ac:dyDescent="0.25">
      <c r="A56" s="27" t="s">
        <v>386</v>
      </c>
      <c r="B56" s="14" t="s">
        <v>121</v>
      </c>
      <c r="C56" s="14" t="s">
        <v>2734</v>
      </c>
      <c r="D56" s="14" t="s">
        <v>2735</v>
      </c>
      <c r="E56" s="28">
        <v>44029</v>
      </c>
      <c r="F56" s="29" t="s">
        <v>519</v>
      </c>
      <c r="G56" s="30" t="s">
        <v>538</v>
      </c>
      <c r="H56" s="31" t="s">
        <v>2631</v>
      </c>
      <c r="I56" s="30" t="s">
        <v>2736</v>
      </c>
      <c r="J56" s="30" t="s">
        <v>2631</v>
      </c>
    </row>
    <row r="57" spans="1:10" x14ac:dyDescent="0.25">
      <c r="A57" s="27" t="s">
        <v>388</v>
      </c>
      <c r="B57" s="14" t="s">
        <v>169</v>
      </c>
      <c r="C57" s="14" t="s">
        <v>2636</v>
      </c>
      <c r="D57" s="14" t="s">
        <v>2770</v>
      </c>
      <c r="E57" s="28">
        <v>44029</v>
      </c>
      <c r="F57" s="29" t="s">
        <v>519</v>
      </c>
      <c r="G57" s="30" t="s">
        <v>538</v>
      </c>
      <c r="H57" s="31" t="s">
        <v>2631</v>
      </c>
      <c r="I57" s="30" t="s">
        <v>2638</v>
      </c>
      <c r="J57" s="30" t="s">
        <v>2631</v>
      </c>
    </row>
    <row r="58" spans="1:10" x14ac:dyDescent="0.25">
      <c r="A58" s="27" t="s">
        <v>389</v>
      </c>
      <c r="B58" s="14" t="s">
        <v>281</v>
      </c>
      <c r="C58" s="14" t="s">
        <v>283</v>
      </c>
      <c r="D58" s="14" t="s">
        <v>2894</v>
      </c>
      <c r="E58" s="28">
        <v>44029</v>
      </c>
      <c r="F58" s="29" t="s">
        <v>519</v>
      </c>
      <c r="G58" s="30" t="s">
        <v>538</v>
      </c>
      <c r="H58" s="31" t="s">
        <v>2631</v>
      </c>
      <c r="I58" s="30" t="s">
        <v>2697</v>
      </c>
      <c r="J58" s="30" t="s">
        <v>2631</v>
      </c>
    </row>
    <row r="59" spans="1:10" x14ac:dyDescent="0.25">
      <c r="A59" s="27" t="s">
        <v>390</v>
      </c>
      <c r="B59" s="14" t="s">
        <v>77</v>
      </c>
      <c r="C59" s="14" t="s">
        <v>2676</v>
      </c>
      <c r="D59" s="14" t="s">
        <v>2699</v>
      </c>
      <c r="E59" s="28">
        <v>44029</v>
      </c>
      <c r="F59" s="29" t="s">
        <v>519</v>
      </c>
      <c r="G59" s="30" t="s">
        <v>538</v>
      </c>
      <c r="H59" s="31" t="s">
        <v>2631</v>
      </c>
      <c r="I59" s="30" t="s">
        <v>2678</v>
      </c>
      <c r="J59" s="30" t="s">
        <v>2631</v>
      </c>
    </row>
    <row r="60" spans="1:10" x14ac:dyDescent="0.25">
      <c r="A60" s="27" t="s">
        <v>331</v>
      </c>
      <c r="B60" s="14" t="s">
        <v>274</v>
      </c>
      <c r="C60" s="14" t="s">
        <v>2734</v>
      </c>
      <c r="D60" s="14" t="s">
        <v>2887</v>
      </c>
      <c r="E60" s="28">
        <v>44029</v>
      </c>
      <c r="F60" s="29" t="s">
        <v>520</v>
      </c>
      <c r="G60" s="30" t="s">
        <v>538</v>
      </c>
      <c r="H60" s="31" t="s">
        <v>2631</v>
      </c>
      <c r="I60" s="30" t="s">
        <v>2736</v>
      </c>
      <c r="J60" s="30" t="s">
        <v>2631</v>
      </c>
    </row>
    <row r="61" spans="1:10" x14ac:dyDescent="0.25">
      <c r="A61" s="27" t="s">
        <v>332</v>
      </c>
      <c r="B61" s="14" t="s">
        <v>270</v>
      </c>
      <c r="C61" s="14" t="s">
        <v>2734</v>
      </c>
      <c r="D61" s="14" t="s">
        <v>2884</v>
      </c>
      <c r="E61" s="28">
        <v>44029</v>
      </c>
      <c r="F61" s="29" t="s">
        <v>520</v>
      </c>
      <c r="G61" s="30" t="s">
        <v>538</v>
      </c>
      <c r="H61" s="31" t="s">
        <v>2631</v>
      </c>
      <c r="I61" s="30" t="s">
        <v>2736</v>
      </c>
      <c r="J61" s="30" t="s">
        <v>2631</v>
      </c>
    </row>
    <row r="62" spans="1:10" x14ac:dyDescent="0.25">
      <c r="A62" s="27" t="s">
        <v>333</v>
      </c>
      <c r="B62" s="14" t="s">
        <v>269</v>
      </c>
      <c r="C62" s="14" t="s">
        <v>2882</v>
      </c>
      <c r="D62" s="14" t="s">
        <v>2883</v>
      </c>
      <c r="E62" s="28">
        <v>44029</v>
      </c>
      <c r="F62" s="29" t="s">
        <v>520</v>
      </c>
      <c r="G62" s="30" t="s">
        <v>538</v>
      </c>
      <c r="H62" s="31" t="s">
        <v>2631</v>
      </c>
      <c r="I62" s="30" t="s">
        <v>2695</v>
      </c>
      <c r="J62" s="30" t="s">
        <v>2631</v>
      </c>
    </row>
    <row r="63" spans="1:10" x14ac:dyDescent="0.25">
      <c r="A63" s="27" t="s">
        <v>334</v>
      </c>
      <c r="B63" s="14" t="s">
        <v>265</v>
      </c>
      <c r="C63" s="14" t="s">
        <v>117</v>
      </c>
      <c r="D63" s="14" t="s">
        <v>2877</v>
      </c>
      <c r="E63" s="28">
        <v>44029</v>
      </c>
      <c r="F63" s="29" t="s">
        <v>520</v>
      </c>
      <c r="G63" s="30" t="s">
        <v>538</v>
      </c>
      <c r="H63" s="31" t="s">
        <v>2631</v>
      </c>
      <c r="I63" s="30" t="s">
        <v>2697</v>
      </c>
      <c r="J63" s="30" t="s">
        <v>2631</v>
      </c>
    </row>
    <row r="64" spans="1:10" x14ac:dyDescent="0.25">
      <c r="A64" s="27" t="s">
        <v>335</v>
      </c>
      <c r="B64" s="14" t="s">
        <v>67</v>
      </c>
      <c r="C64" s="14" t="s">
        <v>2629</v>
      </c>
      <c r="D64" s="14" t="s">
        <v>2689</v>
      </c>
      <c r="E64" s="28">
        <v>44029</v>
      </c>
      <c r="F64" s="29" t="s">
        <v>520</v>
      </c>
      <c r="G64" s="30" t="s">
        <v>538</v>
      </c>
      <c r="H64" s="31" t="s">
        <v>2631</v>
      </c>
      <c r="I64" s="30" t="s">
        <v>2632</v>
      </c>
      <c r="J64" s="30" t="s">
        <v>2631</v>
      </c>
    </row>
    <row r="65" spans="1:10" x14ac:dyDescent="0.25">
      <c r="A65" s="27" t="s">
        <v>336</v>
      </c>
      <c r="B65" s="14" t="s">
        <v>192</v>
      </c>
      <c r="C65" s="14" t="s">
        <v>2679</v>
      </c>
      <c r="D65" s="14" t="s">
        <v>2783</v>
      </c>
      <c r="E65" s="28">
        <v>44029</v>
      </c>
      <c r="F65" s="29" t="s">
        <v>520</v>
      </c>
      <c r="G65" s="30" t="s">
        <v>538</v>
      </c>
      <c r="H65" s="31" t="s">
        <v>2631</v>
      </c>
      <c r="I65" s="30" t="s">
        <v>545</v>
      </c>
      <c r="J65" s="30" t="s">
        <v>2631</v>
      </c>
    </row>
    <row r="66" spans="1:10" x14ac:dyDescent="0.25">
      <c r="A66" s="27" t="s">
        <v>337</v>
      </c>
      <c r="B66" s="14" t="s">
        <v>66</v>
      </c>
      <c r="C66" s="14" t="s">
        <v>2687</v>
      </c>
      <c r="D66" s="14" t="s">
        <v>2688</v>
      </c>
      <c r="E66" s="28">
        <v>44029</v>
      </c>
      <c r="F66" s="29" t="s">
        <v>520</v>
      </c>
      <c r="G66" s="30" t="s">
        <v>538</v>
      </c>
      <c r="H66" s="31" t="s">
        <v>2631</v>
      </c>
      <c r="I66" s="30" t="s">
        <v>2666</v>
      </c>
      <c r="J66" s="30" t="s">
        <v>2631</v>
      </c>
    </row>
    <row r="67" spans="1:10" x14ac:dyDescent="0.25">
      <c r="A67" s="27" t="s">
        <v>338</v>
      </c>
      <c r="B67" s="14" t="s">
        <v>15</v>
      </c>
      <c r="C67" s="14" t="s">
        <v>2636</v>
      </c>
      <c r="D67" s="14" t="s">
        <v>2637</v>
      </c>
      <c r="E67" s="28">
        <v>44029</v>
      </c>
      <c r="F67" s="29" t="s">
        <v>520</v>
      </c>
      <c r="G67" s="30" t="s">
        <v>538</v>
      </c>
      <c r="H67" s="31" t="s">
        <v>2631</v>
      </c>
      <c r="I67" s="30" t="s">
        <v>2638</v>
      </c>
      <c r="J67" s="30" t="s">
        <v>2631</v>
      </c>
    </row>
    <row r="68" spans="1:10" x14ac:dyDescent="0.25">
      <c r="A68" s="27" t="s">
        <v>339</v>
      </c>
      <c r="B68" s="14" t="s">
        <v>288</v>
      </c>
      <c r="C68" s="14" t="s">
        <v>2669</v>
      </c>
      <c r="D68" s="14" t="s">
        <v>2898</v>
      </c>
      <c r="E68" s="28">
        <v>44029</v>
      </c>
      <c r="F68" s="29" t="s">
        <v>520</v>
      </c>
      <c r="G68" s="30" t="s">
        <v>538</v>
      </c>
      <c r="H68" s="31" t="s">
        <v>2631</v>
      </c>
      <c r="I68" s="30" t="s">
        <v>2670</v>
      </c>
      <c r="J68" s="30" t="s">
        <v>2631</v>
      </c>
    </row>
    <row r="69" spans="1:10" x14ac:dyDescent="0.25">
      <c r="A69" s="27" t="s">
        <v>340</v>
      </c>
      <c r="B69" s="14" t="s">
        <v>110</v>
      </c>
      <c r="C69" s="14" t="s">
        <v>2649</v>
      </c>
      <c r="D69" s="14" t="s">
        <v>2725</v>
      </c>
      <c r="E69" s="28">
        <v>44029</v>
      </c>
      <c r="F69" s="29" t="s">
        <v>520</v>
      </c>
      <c r="G69" s="30" t="s">
        <v>538</v>
      </c>
      <c r="H69" s="31" t="s">
        <v>2631</v>
      </c>
      <c r="I69" s="30" t="s">
        <v>2650</v>
      </c>
      <c r="J69" s="30" t="s">
        <v>2631</v>
      </c>
    </row>
    <row r="70" spans="1:10" x14ac:dyDescent="0.25">
      <c r="A70" s="27" t="s">
        <v>341</v>
      </c>
      <c r="B70" s="14" t="s">
        <v>94</v>
      </c>
      <c r="C70" s="14" t="s">
        <v>2649</v>
      </c>
      <c r="D70" s="14" t="s">
        <v>2709</v>
      </c>
      <c r="E70" s="28">
        <v>44029</v>
      </c>
      <c r="F70" s="29" t="s">
        <v>520</v>
      </c>
      <c r="G70" s="30" t="s">
        <v>538</v>
      </c>
      <c r="H70" s="31" t="s">
        <v>2631</v>
      </c>
      <c r="I70" s="30" t="s">
        <v>2710</v>
      </c>
      <c r="J70" s="30" t="s">
        <v>2711</v>
      </c>
    </row>
    <row r="71" spans="1:10" x14ac:dyDescent="0.25">
      <c r="A71" s="27" t="s">
        <v>342</v>
      </c>
      <c r="B71" s="14" t="s">
        <v>80</v>
      </c>
      <c r="C71" s="14" t="s">
        <v>62</v>
      </c>
      <c r="D71" s="14" t="s">
        <v>2700</v>
      </c>
      <c r="E71" s="28">
        <v>44029</v>
      </c>
      <c r="F71" s="29" t="s">
        <v>520</v>
      </c>
      <c r="G71" s="30" t="s">
        <v>538</v>
      </c>
      <c r="H71" s="31" t="s">
        <v>2631</v>
      </c>
      <c r="I71" s="30" t="s">
        <v>2683</v>
      </c>
      <c r="J71" s="30" t="s">
        <v>2631</v>
      </c>
    </row>
    <row r="72" spans="1:10" x14ac:dyDescent="0.25">
      <c r="A72" s="27" t="s">
        <v>343</v>
      </c>
      <c r="B72" s="14" t="s">
        <v>293</v>
      </c>
      <c r="C72" s="14" t="s">
        <v>2669</v>
      </c>
      <c r="D72" s="14" t="s">
        <v>2901</v>
      </c>
      <c r="E72" s="28">
        <v>44029</v>
      </c>
      <c r="F72" s="29" t="s">
        <v>520</v>
      </c>
      <c r="G72" s="30" t="s">
        <v>538</v>
      </c>
      <c r="H72" s="31" t="s">
        <v>2631</v>
      </c>
      <c r="I72" s="30" t="s">
        <v>2670</v>
      </c>
      <c r="J72" s="30" t="s">
        <v>2631</v>
      </c>
    </row>
    <row r="73" spans="1:10" x14ac:dyDescent="0.25">
      <c r="A73" s="27" t="s">
        <v>344</v>
      </c>
      <c r="B73" s="14" t="s">
        <v>96</v>
      </c>
      <c r="C73" s="14" t="s">
        <v>2669</v>
      </c>
      <c r="D73" s="14" t="s">
        <v>2713</v>
      </c>
      <c r="E73" s="28">
        <v>44029</v>
      </c>
      <c r="F73" s="29" t="s">
        <v>520</v>
      </c>
      <c r="G73" s="30" t="s">
        <v>538</v>
      </c>
      <c r="H73" s="31" t="s">
        <v>2631</v>
      </c>
      <c r="I73" s="30" t="s">
        <v>2670</v>
      </c>
      <c r="J73" s="30" t="s">
        <v>2631</v>
      </c>
    </row>
    <row r="74" spans="1:10" x14ac:dyDescent="0.25">
      <c r="A74" s="27" t="s">
        <v>391</v>
      </c>
      <c r="B74" s="14" t="s">
        <v>275</v>
      </c>
      <c r="C74" s="14" t="s">
        <v>2734</v>
      </c>
      <c r="D74" s="14" t="s">
        <v>2888</v>
      </c>
      <c r="E74" s="28">
        <v>44029</v>
      </c>
      <c r="F74" s="29" t="s">
        <v>519</v>
      </c>
      <c r="G74" s="30" t="s">
        <v>538</v>
      </c>
      <c r="H74" s="31" t="s">
        <v>2631</v>
      </c>
      <c r="I74" s="30" t="s">
        <v>2736</v>
      </c>
      <c r="J74" s="30" t="s">
        <v>2631</v>
      </c>
    </row>
    <row r="75" spans="1:10" x14ac:dyDescent="0.25">
      <c r="A75" s="27" t="s">
        <v>392</v>
      </c>
      <c r="B75" s="14" t="s">
        <v>130</v>
      </c>
      <c r="C75" s="14" t="s">
        <v>117</v>
      </c>
      <c r="D75" s="14" t="s">
        <v>2743</v>
      </c>
      <c r="E75" s="28">
        <v>44029</v>
      </c>
      <c r="F75" s="29" t="s">
        <v>519</v>
      </c>
      <c r="G75" s="30" t="s">
        <v>538</v>
      </c>
      <c r="H75" s="31" t="s">
        <v>2631</v>
      </c>
      <c r="I75" s="30" t="s">
        <v>2697</v>
      </c>
      <c r="J75" s="30" t="s">
        <v>2631</v>
      </c>
    </row>
    <row r="76" spans="1:10" x14ac:dyDescent="0.25">
      <c r="A76" s="27" t="s">
        <v>393</v>
      </c>
      <c r="B76" s="14" t="s">
        <v>116</v>
      </c>
      <c r="C76" s="14" t="s">
        <v>117</v>
      </c>
      <c r="D76" s="14" t="s">
        <v>2731</v>
      </c>
      <c r="E76" s="28">
        <v>44029</v>
      </c>
      <c r="F76" s="29" t="s">
        <v>519</v>
      </c>
      <c r="G76" s="30" t="s">
        <v>538</v>
      </c>
      <c r="H76" s="31" t="s">
        <v>2631</v>
      </c>
      <c r="I76" s="30" t="s">
        <v>2697</v>
      </c>
      <c r="J76" s="30" t="s">
        <v>2631</v>
      </c>
    </row>
    <row r="77" spans="1:10" x14ac:dyDescent="0.25">
      <c r="A77" s="27" t="s">
        <v>394</v>
      </c>
      <c r="B77" s="14" t="s">
        <v>228</v>
      </c>
      <c r="C77" s="14" t="s">
        <v>229</v>
      </c>
      <c r="D77" s="14" t="s">
        <v>2834</v>
      </c>
      <c r="E77" s="28">
        <v>44029</v>
      </c>
      <c r="F77" s="29" t="s">
        <v>519</v>
      </c>
      <c r="G77" s="30" t="s">
        <v>538</v>
      </c>
      <c r="H77" s="31" t="s">
        <v>2631</v>
      </c>
      <c r="I77" s="30" t="s">
        <v>2632</v>
      </c>
      <c r="J77" s="30" t="s">
        <v>2631</v>
      </c>
    </row>
    <row r="78" spans="1:10" x14ac:dyDescent="0.25">
      <c r="A78" s="27" t="s">
        <v>395</v>
      </c>
      <c r="B78" s="14" t="s">
        <v>272</v>
      </c>
      <c r="C78" s="14" t="s">
        <v>2885</v>
      </c>
      <c r="D78" s="14" t="s">
        <v>2886</v>
      </c>
      <c r="E78" s="28">
        <v>44029</v>
      </c>
      <c r="F78" s="29" t="s">
        <v>519</v>
      </c>
      <c r="G78" s="30" t="s">
        <v>538</v>
      </c>
      <c r="H78" s="31" t="s">
        <v>2631</v>
      </c>
      <c r="I78" s="30" t="s">
        <v>2666</v>
      </c>
      <c r="J78" s="30" t="s">
        <v>2631</v>
      </c>
    </row>
    <row r="79" spans="1:10" x14ac:dyDescent="0.25">
      <c r="A79" s="27" t="s">
        <v>396</v>
      </c>
      <c r="B79" s="14" t="s">
        <v>238</v>
      </c>
      <c r="C79" s="14" t="s">
        <v>2639</v>
      </c>
      <c r="D79" s="14" t="s">
        <v>2842</v>
      </c>
      <c r="E79" s="28">
        <v>44029</v>
      </c>
      <c r="F79" s="29" t="s">
        <v>519</v>
      </c>
      <c r="G79" s="30" t="s">
        <v>538</v>
      </c>
      <c r="H79" s="31" t="s">
        <v>2631</v>
      </c>
      <c r="I79" s="30" t="s">
        <v>2641</v>
      </c>
      <c r="J79" s="30" t="s">
        <v>2631</v>
      </c>
    </row>
    <row r="80" spans="1:10" x14ac:dyDescent="0.25">
      <c r="A80" s="27" t="s">
        <v>397</v>
      </c>
      <c r="B80" s="14" t="s">
        <v>280</v>
      </c>
      <c r="C80" s="14" t="s">
        <v>2636</v>
      </c>
      <c r="D80" s="14" t="s">
        <v>2893</v>
      </c>
      <c r="E80" s="28">
        <v>44029</v>
      </c>
      <c r="F80" s="29" t="s">
        <v>519</v>
      </c>
      <c r="G80" s="30" t="s">
        <v>538</v>
      </c>
      <c r="H80" s="31" t="s">
        <v>2631</v>
      </c>
      <c r="I80" s="30" t="s">
        <v>2638</v>
      </c>
      <c r="J80" s="30" t="s">
        <v>2631</v>
      </c>
    </row>
    <row r="81" spans="1:10" x14ac:dyDescent="0.25">
      <c r="A81" s="27" t="s">
        <v>398</v>
      </c>
      <c r="B81" s="14" t="s">
        <v>148</v>
      </c>
      <c r="C81" s="14" t="s">
        <v>2667</v>
      </c>
      <c r="D81" s="14" t="s">
        <v>2757</v>
      </c>
      <c r="E81" s="28">
        <v>44029</v>
      </c>
      <c r="F81" s="29" t="s">
        <v>519</v>
      </c>
      <c r="G81" s="30" t="s">
        <v>538</v>
      </c>
      <c r="H81" s="31" t="s">
        <v>2631</v>
      </c>
      <c r="I81" s="30" t="s">
        <v>2661</v>
      </c>
      <c r="J81" s="30" t="s">
        <v>2631</v>
      </c>
    </row>
    <row r="82" spans="1:10" x14ac:dyDescent="0.25">
      <c r="A82" s="27" t="s">
        <v>347</v>
      </c>
      <c r="B82" s="14" t="s">
        <v>249</v>
      </c>
      <c r="C82" s="14" t="s">
        <v>2629</v>
      </c>
      <c r="D82" s="14" t="s">
        <v>2855</v>
      </c>
      <c r="E82" s="28">
        <v>44029</v>
      </c>
      <c r="F82" s="29" t="s">
        <v>520</v>
      </c>
      <c r="G82" s="30" t="s">
        <v>538</v>
      </c>
      <c r="H82" s="31" t="s">
        <v>2631</v>
      </c>
      <c r="I82" s="30" t="s">
        <v>2632</v>
      </c>
      <c r="J82" s="30" t="s">
        <v>2631</v>
      </c>
    </row>
    <row r="83" spans="1:10" x14ac:dyDescent="0.25">
      <c r="A83" s="27" t="s">
        <v>348</v>
      </c>
      <c r="B83" s="14" t="s">
        <v>276</v>
      </c>
      <c r="C83" s="14" t="s">
        <v>2734</v>
      </c>
      <c r="D83" s="14" t="s">
        <v>2889</v>
      </c>
      <c r="E83" s="28">
        <v>44029</v>
      </c>
      <c r="F83" s="29" t="s">
        <v>520</v>
      </c>
      <c r="G83" s="30" t="s">
        <v>538</v>
      </c>
      <c r="H83" s="31" t="s">
        <v>2631</v>
      </c>
      <c r="I83" s="30" t="s">
        <v>2736</v>
      </c>
      <c r="J83" s="30" t="s">
        <v>2631</v>
      </c>
    </row>
    <row r="84" spans="1:10" x14ac:dyDescent="0.25">
      <c r="A84" s="27" t="s">
        <v>349</v>
      </c>
      <c r="B84" s="14" t="s">
        <v>266</v>
      </c>
      <c r="C84" s="14" t="s">
        <v>117</v>
      </c>
      <c r="D84" s="14" t="s">
        <v>2878</v>
      </c>
      <c r="E84" s="28">
        <v>44029</v>
      </c>
      <c r="F84" s="29" t="s">
        <v>520</v>
      </c>
      <c r="G84" s="30" t="s">
        <v>538</v>
      </c>
      <c r="H84" s="31" t="s">
        <v>2631</v>
      </c>
      <c r="I84" s="30" t="s">
        <v>2697</v>
      </c>
      <c r="J84" s="30" t="s">
        <v>2631</v>
      </c>
    </row>
    <row r="85" spans="1:10" x14ac:dyDescent="0.25">
      <c r="A85" s="27" t="s">
        <v>350</v>
      </c>
      <c r="B85" s="14" t="s">
        <v>251</v>
      </c>
      <c r="C85" s="14" t="s">
        <v>229</v>
      </c>
      <c r="D85" s="14" t="s">
        <v>2858</v>
      </c>
      <c r="E85" s="28">
        <v>44029</v>
      </c>
      <c r="F85" s="29" t="s">
        <v>520</v>
      </c>
      <c r="G85" s="30" t="s">
        <v>538</v>
      </c>
      <c r="H85" s="31" t="s">
        <v>2631</v>
      </c>
      <c r="I85" s="30" t="s">
        <v>2632</v>
      </c>
      <c r="J85" s="30" t="s">
        <v>2631</v>
      </c>
    </row>
    <row r="86" spans="1:10" x14ac:dyDescent="0.25">
      <c r="A86" s="27" t="s">
        <v>351</v>
      </c>
      <c r="B86" s="14" t="s">
        <v>140</v>
      </c>
      <c r="C86" s="14" t="s">
        <v>2734</v>
      </c>
      <c r="D86" s="14" t="s">
        <v>2752</v>
      </c>
      <c r="E86" s="28">
        <v>44029</v>
      </c>
      <c r="F86" s="29" t="s">
        <v>520</v>
      </c>
      <c r="G86" s="30" t="s">
        <v>538</v>
      </c>
      <c r="H86" s="31" t="s">
        <v>2631</v>
      </c>
      <c r="I86" s="30" t="s">
        <v>2736</v>
      </c>
      <c r="J86" s="30" t="s">
        <v>2631</v>
      </c>
    </row>
    <row r="87" spans="1:10" x14ac:dyDescent="0.25">
      <c r="A87" s="27" t="s">
        <v>352</v>
      </c>
      <c r="B87" s="14" t="s">
        <v>244</v>
      </c>
      <c r="C87" s="14" t="s">
        <v>2639</v>
      </c>
      <c r="D87" s="14" t="s">
        <v>2852</v>
      </c>
      <c r="E87" s="28">
        <v>44029</v>
      </c>
      <c r="F87" s="29" t="s">
        <v>520</v>
      </c>
      <c r="G87" s="30" t="s">
        <v>538</v>
      </c>
      <c r="H87" s="31" t="s">
        <v>2631</v>
      </c>
      <c r="I87" s="30" t="s">
        <v>2641</v>
      </c>
      <c r="J87" s="30" t="s">
        <v>2631</v>
      </c>
    </row>
    <row r="88" spans="1:10" x14ac:dyDescent="0.25">
      <c r="A88" s="27" t="s">
        <v>353</v>
      </c>
      <c r="B88" s="14" t="s">
        <v>92</v>
      </c>
      <c r="C88" s="14" t="s">
        <v>2659</v>
      </c>
      <c r="D88" s="14" t="s">
        <v>2707</v>
      </c>
      <c r="E88" s="28">
        <v>44029</v>
      </c>
      <c r="F88" s="29" t="s">
        <v>520</v>
      </c>
      <c r="G88" s="30" t="s">
        <v>538</v>
      </c>
      <c r="H88" s="31" t="s">
        <v>2631</v>
      </c>
      <c r="I88" s="30" t="s">
        <v>2661</v>
      </c>
      <c r="J88" s="30" t="s">
        <v>2631</v>
      </c>
    </row>
    <row r="89" spans="1:10" x14ac:dyDescent="0.25">
      <c r="A89" s="27" t="s">
        <v>354</v>
      </c>
      <c r="B89" s="14" t="s">
        <v>286</v>
      </c>
      <c r="C89" s="14" t="s">
        <v>2669</v>
      </c>
      <c r="D89" s="14" t="s">
        <v>2897</v>
      </c>
      <c r="E89" s="28">
        <v>44029</v>
      </c>
      <c r="F89" s="29" t="s">
        <v>520</v>
      </c>
      <c r="G89" s="30" t="s">
        <v>538</v>
      </c>
      <c r="H89" s="31" t="s">
        <v>2631</v>
      </c>
      <c r="I89" s="30" t="s">
        <v>2670</v>
      </c>
      <c r="J89" s="30" t="s">
        <v>2631</v>
      </c>
    </row>
    <row r="90" spans="1:10" x14ac:dyDescent="0.25">
      <c r="A90" s="27" t="s">
        <v>355</v>
      </c>
      <c r="B90" s="14" t="s">
        <v>129</v>
      </c>
      <c r="C90" s="14" t="s">
        <v>2741</v>
      </c>
      <c r="D90" s="14" t="s">
        <v>2742</v>
      </c>
      <c r="E90" s="28">
        <v>44029</v>
      </c>
      <c r="F90" s="29" t="s">
        <v>520</v>
      </c>
      <c r="G90" s="30" t="s">
        <v>538</v>
      </c>
      <c r="H90" s="31" t="s">
        <v>2631</v>
      </c>
      <c r="I90" s="30" t="s">
        <v>2666</v>
      </c>
      <c r="J90" s="30" t="s">
        <v>2631</v>
      </c>
    </row>
    <row r="91" spans="1:10" x14ac:dyDescent="0.25">
      <c r="A91" s="27" t="s">
        <v>356</v>
      </c>
      <c r="B91" s="14" t="s">
        <v>144</v>
      </c>
      <c r="C91" s="14" t="s">
        <v>2754</v>
      </c>
      <c r="D91" s="14" t="s">
        <v>2755</v>
      </c>
      <c r="E91" s="28">
        <v>44029</v>
      </c>
      <c r="F91" s="29" t="s">
        <v>520</v>
      </c>
      <c r="G91" s="30" t="s">
        <v>538</v>
      </c>
      <c r="H91" s="31" t="s">
        <v>2631</v>
      </c>
      <c r="I91" s="30" t="s">
        <v>2666</v>
      </c>
      <c r="J91" s="30" t="s">
        <v>2631</v>
      </c>
    </row>
    <row r="92" spans="1:10" x14ac:dyDescent="0.25">
      <c r="A92" s="27" t="s">
        <v>357</v>
      </c>
      <c r="B92" s="14" t="s">
        <v>93</v>
      </c>
      <c r="C92" s="14" t="s">
        <v>2676</v>
      </c>
      <c r="D92" s="14" t="s">
        <v>2708</v>
      </c>
      <c r="E92" s="28">
        <v>44029</v>
      </c>
      <c r="F92" s="29" t="s">
        <v>520</v>
      </c>
      <c r="G92" s="30" t="s">
        <v>538</v>
      </c>
      <c r="H92" s="31" t="s">
        <v>2631</v>
      </c>
      <c r="I92" s="30" t="s">
        <v>2678</v>
      </c>
      <c r="J92" s="30" t="s">
        <v>2631</v>
      </c>
    </row>
    <row r="93" spans="1:10" x14ac:dyDescent="0.25">
      <c r="A93" s="27" t="s">
        <v>358</v>
      </c>
      <c r="B93" s="14" t="s">
        <v>109</v>
      </c>
      <c r="C93" s="14" t="s">
        <v>2723</v>
      </c>
      <c r="D93" s="14" t="s">
        <v>2724</v>
      </c>
      <c r="E93" s="28">
        <v>44029</v>
      </c>
      <c r="F93" s="29" t="s">
        <v>520</v>
      </c>
      <c r="G93" s="30" t="s">
        <v>538</v>
      </c>
      <c r="H93" s="31" t="s">
        <v>2631</v>
      </c>
      <c r="I93" s="30" t="s">
        <v>2666</v>
      </c>
      <c r="J93" s="30" t="s">
        <v>2631</v>
      </c>
    </row>
    <row r="94" spans="1:10" x14ac:dyDescent="0.25">
      <c r="A94" s="27" t="s">
        <v>359</v>
      </c>
      <c r="B94" s="14" t="s">
        <v>101</v>
      </c>
      <c r="C94" s="14" t="s">
        <v>62</v>
      </c>
      <c r="D94" s="14" t="s">
        <v>2717</v>
      </c>
      <c r="E94" s="28">
        <v>44029</v>
      </c>
      <c r="F94" s="29" t="s">
        <v>520</v>
      </c>
      <c r="G94" s="30" t="s">
        <v>538</v>
      </c>
      <c r="H94" s="31" t="s">
        <v>2631</v>
      </c>
      <c r="I94" s="30" t="s">
        <v>2683</v>
      </c>
      <c r="J94" s="30" t="s">
        <v>2631</v>
      </c>
    </row>
    <row r="95" spans="1:10" x14ac:dyDescent="0.25">
      <c r="A95" s="27" t="s">
        <v>360</v>
      </c>
      <c r="B95" s="14" t="s">
        <v>98</v>
      </c>
      <c r="C95" s="14" t="s">
        <v>2649</v>
      </c>
      <c r="D95" s="14" t="s">
        <v>2714</v>
      </c>
      <c r="E95" s="28">
        <v>44029</v>
      </c>
      <c r="F95" s="29" t="s">
        <v>520</v>
      </c>
      <c r="G95" s="30" t="s">
        <v>538</v>
      </c>
      <c r="H95" s="31" t="s">
        <v>2631</v>
      </c>
      <c r="I95" s="30" t="s">
        <v>2650</v>
      </c>
      <c r="J95" s="30" t="s">
        <v>2631</v>
      </c>
    </row>
    <row r="96" spans="1:10" x14ac:dyDescent="0.25">
      <c r="A96" s="27" t="s">
        <v>361</v>
      </c>
      <c r="B96" s="14" t="s">
        <v>70</v>
      </c>
      <c r="C96" s="14" t="s">
        <v>2672</v>
      </c>
      <c r="D96" s="14" t="s">
        <v>2691</v>
      </c>
      <c r="E96" s="28">
        <v>44029</v>
      </c>
      <c r="F96" s="29" t="s">
        <v>520</v>
      </c>
      <c r="G96" s="30" t="s">
        <v>538</v>
      </c>
      <c r="H96" s="31" t="s">
        <v>2631</v>
      </c>
      <c r="I96" s="30" t="s">
        <v>2644</v>
      </c>
      <c r="J96" s="30" t="s">
        <v>2631</v>
      </c>
    </row>
    <row r="97" spans="1:10" x14ac:dyDescent="0.25">
      <c r="A97" s="27" t="s">
        <v>362</v>
      </c>
      <c r="B97" s="14" t="s">
        <v>106</v>
      </c>
      <c r="C97" s="14" t="s">
        <v>2679</v>
      </c>
      <c r="D97" s="14" t="s">
        <v>2719</v>
      </c>
      <c r="E97" s="28">
        <v>44029</v>
      </c>
      <c r="F97" s="29" t="s">
        <v>520</v>
      </c>
      <c r="G97" s="30" t="s">
        <v>538</v>
      </c>
      <c r="H97" s="31" t="s">
        <v>2631</v>
      </c>
      <c r="I97" s="30" t="s">
        <v>545</v>
      </c>
      <c r="J97" s="30" t="s">
        <v>2631</v>
      </c>
    </row>
    <row r="98" spans="1:10" x14ac:dyDescent="0.25">
      <c r="A98" s="27" t="s">
        <v>400</v>
      </c>
      <c r="B98" s="14" t="s">
        <v>568</v>
      </c>
      <c r="C98" s="14" t="s">
        <v>2800</v>
      </c>
      <c r="D98" s="14" t="s">
        <v>7366</v>
      </c>
      <c r="E98" s="28">
        <v>44029</v>
      </c>
      <c r="F98" s="29" t="s">
        <v>521</v>
      </c>
      <c r="G98" s="30" t="s">
        <v>554</v>
      </c>
      <c r="H98" s="31" t="s">
        <v>2631</v>
      </c>
      <c r="I98" s="30" t="s">
        <v>2635</v>
      </c>
      <c r="J98" s="30" t="s">
        <v>2631</v>
      </c>
    </row>
    <row r="99" spans="1:10" x14ac:dyDescent="0.25">
      <c r="A99" s="27" t="s">
        <v>401</v>
      </c>
      <c r="B99" s="14" t="s">
        <v>569</v>
      </c>
      <c r="C99" s="14" t="s">
        <v>2848</v>
      </c>
      <c r="D99" s="14" t="s">
        <v>7343</v>
      </c>
      <c r="E99" s="28">
        <v>44029</v>
      </c>
      <c r="F99" s="29" t="s">
        <v>521</v>
      </c>
      <c r="G99" s="30" t="s">
        <v>554</v>
      </c>
      <c r="H99" s="31" t="s">
        <v>2631</v>
      </c>
      <c r="I99" s="30" t="s">
        <v>2635</v>
      </c>
      <c r="J99" s="30" t="s">
        <v>2631</v>
      </c>
    </row>
    <row r="100" spans="1:10" x14ac:dyDescent="0.25">
      <c r="A100" s="27" t="s">
        <v>402</v>
      </c>
      <c r="B100" s="14" t="s">
        <v>206</v>
      </c>
      <c r="C100" s="14" t="s">
        <v>2791</v>
      </c>
      <c r="D100" s="14" t="s">
        <v>2792</v>
      </c>
      <c r="E100" s="28">
        <v>44029</v>
      </c>
      <c r="F100" s="29" t="s">
        <v>521</v>
      </c>
      <c r="G100" s="30" t="s">
        <v>554</v>
      </c>
      <c r="H100" s="31" t="s">
        <v>2631</v>
      </c>
      <c r="I100" s="30" t="s">
        <v>2793</v>
      </c>
      <c r="J100" s="30" t="s">
        <v>2631</v>
      </c>
    </row>
    <row r="101" spans="1:10" x14ac:dyDescent="0.25">
      <c r="A101" s="27" t="s">
        <v>403</v>
      </c>
      <c r="B101" s="14" t="s">
        <v>1144</v>
      </c>
      <c r="C101" s="14" t="s">
        <v>2861</v>
      </c>
      <c r="D101" s="14" t="s">
        <v>7346</v>
      </c>
      <c r="E101" s="28">
        <v>44029</v>
      </c>
      <c r="F101" s="29" t="s">
        <v>521</v>
      </c>
      <c r="G101" s="30" t="s">
        <v>554</v>
      </c>
      <c r="H101" s="31" t="s">
        <v>2631</v>
      </c>
      <c r="I101" s="30" t="s">
        <v>2695</v>
      </c>
      <c r="J101" s="30" t="s">
        <v>2631</v>
      </c>
    </row>
    <row r="102" spans="1:10" x14ac:dyDescent="0.25">
      <c r="A102" s="27" t="s">
        <v>405</v>
      </c>
      <c r="B102" s="14" t="s">
        <v>933</v>
      </c>
      <c r="C102" s="14" t="s">
        <v>2885</v>
      </c>
      <c r="D102" s="14" t="s">
        <v>7368</v>
      </c>
      <c r="E102" s="28">
        <v>44029</v>
      </c>
      <c r="F102" s="29" t="s">
        <v>521</v>
      </c>
      <c r="G102" s="30" t="s">
        <v>554</v>
      </c>
      <c r="H102" s="31" t="s">
        <v>2631</v>
      </c>
      <c r="I102" s="30" t="s">
        <v>2666</v>
      </c>
      <c r="J102" s="30" t="s">
        <v>2631</v>
      </c>
    </row>
    <row r="103" spans="1:10" x14ac:dyDescent="0.25">
      <c r="A103" s="27" t="s">
        <v>408</v>
      </c>
      <c r="B103" s="14" t="s">
        <v>154</v>
      </c>
      <c r="C103" s="14" t="s">
        <v>2659</v>
      </c>
      <c r="D103" s="14" t="s">
        <v>2760</v>
      </c>
      <c r="E103" s="28">
        <v>44029</v>
      </c>
      <c r="F103" s="29" t="s">
        <v>521</v>
      </c>
      <c r="G103" s="30" t="s">
        <v>554</v>
      </c>
      <c r="H103" s="31" t="s">
        <v>2631</v>
      </c>
      <c r="I103" s="30" t="s">
        <v>2661</v>
      </c>
      <c r="J103" s="30" t="s">
        <v>2631</v>
      </c>
    </row>
    <row r="104" spans="1:10" x14ac:dyDescent="0.25">
      <c r="A104" s="27" t="s">
        <v>409</v>
      </c>
      <c r="B104" s="14" t="s">
        <v>159</v>
      </c>
      <c r="C104" s="14" t="s">
        <v>2659</v>
      </c>
      <c r="D104" s="14" t="s">
        <v>2763</v>
      </c>
      <c r="E104" s="28">
        <v>44029</v>
      </c>
      <c r="F104" s="29" t="s">
        <v>521</v>
      </c>
      <c r="G104" s="30" t="s">
        <v>554</v>
      </c>
      <c r="H104" s="31" t="s">
        <v>2631</v>
      </c>
      <c r="I104" s="30" t="s">
        <v>2661</v>
      </c>
      <c r="J104" s="30" t="s">
        <v>2631</v>
      </c>
    </row>
    <row r="105" spans="1:10" x14ac:dyDescent="0.25">
      <c r="A105" s="27" t="s">
        <v>410</v>
      </c>
      <c r="B105" s="14" t="s">
        <v>171</v>
      </c>
      <c r="C105" s="14" t="s">
        <v>2715</v>
      </c>
      <c r="D105" s="14" t="s">
        <v>2771</v>
      </c>
      <c r="E105" s="28">
        <v>44029</v>
      </c>
      <c r="F105" s="29" t="s">
        <v>521</v>
      </c>
      <c r="G105" s="30" t="s">
        <v>554</v>
      </c>
      <c r="H105" s="31" t="s">
        <v>2631</v>
      </c>
      <c r="I105" s="30" t="s">
        <v>2641</v>
      </c>
      <c r="J105" s="30" t="s">
        <v>2631</v>
      </c>
    </row>
    <row r="106" spans="1:10" x14ac:dyDescent="0.25">
      <c r="A106" s="27" t="s">
        <v>411</v>
      </c>
      <c r="B106" s="14" t="s">
        <v>153</v>
      </c>
      <c r="C106" s="14" t="s">
        <v>2629</v>
      </c>
      <c r="D106" s="14" t="s">
        <v>2759</v>
      </c>
      <c r="E106" s="28">
        <v>44029</v>
      </c>
      <c r="F106" s="29" t="s">
        <v>521</v>
      </c>
      <c r="G106" s="30" t="s">
        <v>554</v>
      </c>
      <c r="H106" s="31" t="s">
        <v>2631</v>
      </c>
      <c r="I106" s="30" t="s">
        <v>2632</v>
      </c>
      <c r="J106" s="30" t="s">
        <v>2631</v>
      </c>
    </row>
    <row r="107" spans="1:10" x14ac:dyDescent="0.25">
      <c r="A107" s="27" t="s">
        <v>412</v>
      </c>
      <c r="B107" s="14" t="s">
        <v>175</v>
      </c>
      <c r="C107" s="14" t="s">
        <v>2642</v>
      </c>
      <c r="D107" s="14" t="s">
        <v>2773</v>
      </c>
      <c r="E107" s="28">
        <v>44029</v>
      </c>
      <c r="F107" s="29" t="s">
        <v>521</v>
      </c>
      <c r="G107" s="30" t="s">
        <v>554</v>
      </c>
      <c r="H107" s="31" t="s">
        <v>2631</v>
      </c>
      <c r="I107" s="30" t="s">
        <v>2644</v>
      </c>
      <c r="J107" s="30" t="s">
        <v>2631</v>
      </c>
    </row>
    <row r="108" spans="1:10" x14ac:dyDescent="0.25">
      <c r="A108" s="27" t="s">
        <v>413</v>
      </c>
      <c r="B108" s="14" t="s">
        <v>208</v>
      </c>
      <c r="C108" s="14" t="s">
        <v>2794</v>
      </c>
      <c r="D108" s="14" t="s">
        <v>2795</v>
      </c>
      <c r="E108" s="28">
        <v>44029</v>
      </c>
      <c r="F108" s="29" t="s">
        <v>521</v>
      </c>
      <c r="G108" s="30" t="s">
        <v>554</v>
      </c>
      <c r="H108" s="31" t="s">
        <v>2631</v>
      </c>
      <c r="I108" s="30" t="s">
        <v>2793</v>
      </c>
      <c r="J108" s="30" t="s">
        <v>2631</v>
      </c>
    </row>
    <row r="109" spans="1:10" x14ac:dyDescent="0.25">
      <c r="A109" s="27" t="s">
        <v>416</v>
      </c>
      <c r="B109" s="14" t="s">
        <v>179</v>
      </c>
      <c r="C109" s="14" t="s">
        <v>2642</v>
      </c>
      <c r="D109" s="14" t="s">
        <v>2775</v>
      </c>
      <c r="E109" s="28">
        <v>44029</v>
      </c>
      <c r="F109" s="29" t="s">
        <v>521</v>
      </c>
      <c r="G109" s="30" t="s">
        <v>554</v>
      </c>
      <c r="H109" s="31" t="s">
        <v>2631</v>
      </c>
      <c r="I109" s="30" t="s">
        <v>2644</v>
      </c>
      <c r="J109" s="30" t="s">
        <v>2631</v>
      </c>
    </row>
    <row r="110" spans="1:10" x14ac:dyDescent="0.25">
      <c r="A110" s="27" t="s">
        <v>417</v>
      </c>
      <c r="B110" s="14" t="s">
        <v>173</v>
      </c>
      <c r="C110" s="14" t="s">
        <v>2645</v>
      </c>
      <c r="D110" s="14" t="s">
        <v>2772</v>
      </c>
      <c r="E110" s="28">
        <v>44029</v>
      </c>
      <c r="F110" s="29" t="s">
        <v>521</v>
      </c>
      <c r="G110" s="30" t="s">
        <v>554</v>
      </c>
      <c r="H110" s="31" t="s">
        <v>2631</v>
      </c>
      <c r="I110" s="30" t="s">
        <v>2647</v>
      </c>
      <c r="J110" s="30" t="s">
        <v>2631</v>
      </c>
    </row>
    <row r="111" spans="1:10" x14ac:dyDescent="0.25">
      <c r="A111" s="27" t="s">
        <v>418</v>
      </c>
      <c r="B111" s="14" t="s">
        <v>168</v>
      </c>
      <c r="C111" s="14" t="s">
        <v>2642</v>
      </c>
      <c r="D111" s="14" t="s">
        <v>2769</v>
      </c>
      <c r="E111" s="28">
        <v>44029</v>
      </c>
      <c r="F111" s="29" t="s">
        <v>521</v>
      </c>
      <c r="G111" s="30" t="s">
        <v>554</v>
      </c>
      <c r="H111" s="31" t="s">
        <v>2631</v>
      </c>
      <c r="I111" s="30" t="s">
        <v>2644</v>
      </c>
      <c r="J111" s="30" t="s">
        <v>2631</v>
      </c>
    </row>
    <row r="112" spans="1:10" x14ac:dyDescent="0.25">
      <c r="A112" s="27" t="s">
        <v>419</v>
      </c>
      <c r="B112" s="14" t="s">
        <v>160</v>
      </c>
      <c r="C112" s="14" t="s">
        <v>117</v>
      </c>
      <c r="D112" s="14" t="s">
        <v>2764</v>
      </c>
      <c r="E112" s="28">
        <v>44029</v>
      </c>
      <c r="F112" s="29" t="s">
        <v>521</v>
      </c>
      <c r="G112" s="30" t="s">
        <v>554</v>
      </c>
      <c r="H112" s="31" t="s">
        <v>2631</v>
      </c>
      <c r="I112" s="30" t="s">
        <v>2697</v>
      </c>
      <c r="J112" s="30" t="s">
        <v>2631</v>
      </c>
    </row>
    <row r="113" spans="1:10" x14ac:dyDescent="0.25">
      <c r="A113" s="27" t="s">
        <v>420</v>
      </c>
      <c r="B113" s="14" t="s">
        <v>181</v>
      </c>
      <c r="C113" s="14" t="s">
        <v>2636</v>
      </c>
      <c r="D113" s="14" t="s">
        <v>2777</v>
      </c>
      <c r="E113" s="28">
        <v>44029</v>
      </c>
      <c r="F113" s="29" t="s">
        <v>521</v>
      </c>
      <c r="G113" s="30" t="s">
        <v>554</v>
      </c>
      <c r="H113" s="31" t="s">
        <v>2631</v>
      </c>
      <c r="I113" s="30" t="s">
        <v>2638</v>
      </c>
      <c r="J113" s="30" t="s">
        <v>2631</v>
      </c>
    </row>
    <row r="114" spans="1:10" x14ac:dyDescent="0.25">
      <c r="A114" s="27" t="s">
        <v>421</v>
      </c>
      <c r="B114" s="14" t="s">
        <v>166</v>
      </c>
      <c r="C114" s="14" t="s">
        <v>117</v>
      </c>
      <c r="D114" s="14" t="s">
        <v>2767</v>
      </c>
      <c r="E114" s="28">
        <v>44029</v>
      </c>
      <c r="F114" s="29" t="s">
        <v>521</v>
      </c>
      <c r="G114" s="30" t="s">
        <v>554</v>
      </c>
      <c r="H114" s="31" t="s">
        <v>2631</v>
      </c>
      <c r="I114" s="30" t="s">
        <v>2697</v>
      </c>
      <c r="J114" s="30" t="s">
        <v>2631</v>
      </c>
    </row>
    <row r="115" spans="1:10" x14ac:dyDescent="0.25">
      <c r="A115" s="27" t="s">
        <v>424</v>
      </c>
      <c r="B115" s="14" t="s">
        <v>188</v>
      </c>
      <c r="C115" s="14" t="s">
        <v>2645</v>
      </c>
      <c r="D115" s="14" t="s">
        <v>2781</v>
      </c>
      <c r="E115" s="28">
        <v>44029</v>
      </c>
      <c r="F115" s="29" t="s">
        <v>521</v>
      </c>
      <c r="G115" s="30" t="s">
        <v>554</v>
      </c>
      <c r="H115" s="31" t="s">
        <v>2631</v>
      </c>
      <c r="I115" s="30" t="s">
        <v>2647</v>
      </c>
      <c r="J115" s="30" t="s">
        <v>2631</v>
      </c>
    </row>
    <row r="116" spans="1:10" x14ac:dyDescent="0.25">
      <c r="A116" s="27" t="s">
        <v>425</v>
      </c>
      <c r="B116" s="14" t="s">
        <v>193</v>
      </c>
      <c r="C116" s="14" t="s">
        <v>2649</v>
      </c>
      <c r="D116" s="14" t="s">
        <v>2784</v>
      </c>
      <c r="E116" s="28">
        <v>44029</v>
      </c>
      <c r="F116" s="29" t="s">
        <v>521</v>
      </c>
      <c r="G116" s="30" t="s">
        <v>554</v>
      </c>
      <c r="H116" s="31" t="s">
        <v>2631</v>
      </c>
      <c r="I116" s="30" t="s">
        <v>2650</v>
      </c>
      <c r="J116" s="30" t="s">
        <v>2631</v>
      </c>
    </row>
    <row r="117" spans="1:10" x14ac:dyDescent="0.25">
      <c r="A117" s="27" t="s">
        <v>426</v>
      </c>
      <c r="B117" s="14" t="s">
        <v>246</v>
      </c>
      <c r="C117" s="14" t="s">
        <v>117</v>
      </c>
      <c r="D117" s="14" t="s">
        <v>2853</v>
      </c>
      <c r="E117" s="28">
        <v>44029</v>
      </c>
      <c r="F117" s="29" t="s">
        <v>521</v>
      </c>
      <c r="G117" s="30" t="s">
        <v>554</v>
      </c>
      <c r="H117" s="31" t="s">
        <v>2631</v>
      </c>
      <c r="I117" s="30" t="s">
        <v>2697</v>
      </c>
      <c r="J117" s="30" t="s">
        <v>2631</v>
      </c>
    </row>
    <row r="118" spans="1:10" x14ac:dyDescent="0.25">
      <c r="A118" s="27" t="s">
        <v>427</v>
      </c>
      <c r="B118" s="14" t="s">
        <v>222</v>
      </c>
      <c r="C118" s="14" t="s">
        <v>2822</v>
      </c>
      <c r="D118" s="14" t="s">
        <v>2823</v>
      </c>
      <c r="E118" s="28">
        <v>44029</v>
      </c>
      <c r="F118" s="29" t="s">
        <v>521</v>
      </c>
      <c r="G118" s="30" t="s">
        <v>554</v>
      </c>
      <c r="H118" s="31" t="s">
        <v>2631</v>
      </c>
      <c r="I118" s="30" t="s">
        <v>2793</v>
      </c>
      <c r="J118" s="30" t="s">
        <v>2631</v>
      </c>
    </row>
    <row r="119" spans="1:10" x14ac:dyDescent="0.25">
      <c r="A119" s="27" t="s">
        <v>428</v>
      </c>
      <c r="B119" s="14" t="s">
        <v>190</v>
      </c>
      <c r="C119" s="14" t="s">
        <v>2645</v>
      </c>
      <c r="D119" s="14" t="s">
        <v>2782</v>
      </c>
      <c r="E119" s="28">
        <v>44029</v>
      </c>
      <c r="F119" s="29" t="s">
        <v>521</v>
      </c>
      <c r="G119" s="30" t="s">
        <v>554</v>
      </c>
      <c r="H119" s="31" t="s">
        <v>2631</v>
      </c>
      <c r="I119" s="30" t="s">
        <v>2647</v>
      </c>
      <c r="J119" s="30" t="s">
        <v>2631</v>
      </c>
    </row>
    <row r="120" spans="1:10" x14ac:dyDescent="0.25">
      <c r="A120" s="27" t="s">
        <v>429</v>
      </c>
      <c r="B120" s="14" t="s">
        <v>231</v>
      </c>
      <c r="C120" s="14" t="s">
        <v>2639</v>
      </c>
      <c r="D120" s="14" t="s">
        <v>2837</v>
      </c>
      <c r="E120" s="28">
        <v>44029</v>
      </c>
      <c r="F120" s="29" t="s">
        <v>521</v>
      </c>
      <c r="G120" s="30" t="s">
        <v>554</v>
      </c>
      <c r="H120" s="31" t="s">
        <v>2631</v>
      </c>
      <c r="I120" s="30" t="s">
        <v>2641</v>
      </c>
      <c r="J120" s="30" t="s">
        <v>2631</v>
      </c>
    </row>
    <row r="121" spans="1:10" x14ac:dyDescent="0.25">
      <c r="A121" s="27" t="s">
        <v>431</v>
      </c>
      <c r="B121" s="14" t="s">
        <v>2572</v>
      </c>
      <c r="C121" s="14" t="s">
        <v>2649</v>
      </c>
      <c r="D121" s="14" t="s">
        <v>7388</v>
      </c>
      <c r="E121" s="28">
        <v>44029</v>
      </c>
      <c r="F121" s="29" t="s">
        <v>521</v>
      </c>
      <c r="G121" s="30" t="s">
        <v>554</v>
      </c>
      <c r="H121" s="31" t="s">
        <v>2631</v>
      </c>
      <c r="I121" s="30" t="s">
        <v>2650</v>
      </c>
      <c r="J121" s="30" t="s">
        <v>2631</v>
      </c>
    </row>
    <row r="122" spans="1:10" x14ac:dyDescent="0.25">
      <c r="A122" s="27" t="s">
        <v>432</v>
      </c>
      <c r="B122" s="14" t="s">
        <v>167</v>
      </c>
      <c r="C122" s="14" t="s">
        <v>2667</v>
      </c>
      <c r="D122" s="14" t="s">
        <v>2768</v>
      </c>
      <c r="E122" s="28">
        <v>44029</v>
      </c>
      <c r="F122" s="29" t="s">
        <v>521</v>
      </c>
      <c r="G122" s="30" t="s">
        <v>554</v>
      </c>
      <c r="H122" s="31" t="s">
        <v>2631</v>
      </c>
      <c r="I122" s="30" t="s">
        <v>2661</v>
      </c>
      <c r="J122" s="30" t="s">
        <v>2631</v>
      </c>
    </row>
    <row r="123" spans="1:10" x14ac:dyDescent="0.25">
      <c r="A123" s="27" t="s">
        <v>433</v>
      </c>
      <c r="B123" s="14" t="s">
        <v>2587</v>
      </c>
      <c r="C123" s="14" t="s">
        <v>2649</v>
      </c>
      <c r="D123" s="14" t="s">
        <v>7391</v>
      </c>
      <c r="E123" s="28">
        <v>44029</v>
      </c>
      <c r="F123" s="29" t="s">
        <v>521</v>
      </c>
      <c r="G123" s="30" t="s">
        <v>554</v>
      </c>
      <c r="H123" s="31" t="s">
        <v>2631</v>
      </c>
      <c r="I123" s="30" t="s">
        <v>2650</v>
      </c>
      <c r="J123" s="30" t="s">
        <v>2631</v>
      </c>
    </row>
    <row r="124" spans="1:10" x14ac:dyDescent="0.25">
      <c r="A124" s="27" t="s">
        <v>434</v>
      </c>
      <c r="B124" s="14" t="s">
        <v>184</v>
      </c>
      <c r="C124" s="14" t="s">
        <v>2679</v>
      </c>
      <c r="D124" s="14" t="s">
        <v>2779</v>
      </c>
      <c r="E124" s="28">
        <v>44029</v>
      </c>
      <c r="F124" s="29" t="s">
        <v>521</v>
      </c>
      <c r="G124" s="30" t="s">
        <v>554</v>
      </c>
      <c r="H124" s="31" t="s">
        <v>2631</v>
      </c>
      <c r="I124" s="30" t="s">
        <v>545</v>
      </c>
      <c r="J124" s="30" t="s">
        <v>2631</v>
      </c>
    </row>
    <row r="125" spans="1:10" x14ac:dyDescent="0.25">
      <c r="A125" s="27" t="s">
        <v>435</v>
      </c>
      <c r="B125" s="14" t="s">
        <v>256</v>
      </c>
      <c r="C125" s="14" t="s">
        <v>2863</v>
      </c>
      <c r="D125" s="14" t="s">
        <v>2864</v>
      </c>
      <c r="E125" s="28">
        <v>44029</v>
      </c>
      <c r="F125" s="29" t="s">
        <v>521</v>
      </c>
      <c r="G125" s="30" t="s">
        <v>554</v>
      </c>
      <c r="H125" s="31" t="s">
        <v>2631</v>
      </c>
      <c r="I125" s="30" t="s">
        <v>2829</v>
      </c>
      <c r="J125" s="30" t="s">
        <v>2631</v>
      </c>
    </row>
    <row r="126" spans="1:10" x14ac:dyDescent="0.25">
      <c r="A126" s="27" t="s">
        <v>436</v>
      </c>
      <c r="B126" s="14" t="s">
        <v>200</v>
      </c>
      <c r="C126" s="14" t="s">
        <v>2649</v>
      </c>
      <c r="D126" s="14" t="s">
        <v>2788</v>
      </c>
      <c r="E126" s="28">
        <v>44029</v>
      </c>
      <c r="F126" s="29" t="s">
        <v>521</v>
      </c>
      <c r="G126" s="30" t="s">
        <v>554</v>
      </c>
      <c r="H126" s="31" t="s">
        <v>2631</v>
      </c>
      <c r="I126" s="30" t="s">
        <v>2650</v>
      </c>
      <c r="J126" s="30" t="s">
        <v>2631</v>
      </c>
    </row>
    <row r="127" spans="1:10" x14ac:dyDescent="0.25">
      <c r="A127" s="27" t="s">
        <v>437</v>
      </c>
      <c r="B127" s="14" t="s">
        <v>6750</v>
      </c>
      <c r="C127" s="14" t="s">
        <v>2659</v>
      </c>
      <c r="D127" s="14" t="s">
        <v>7440</v>
      </c>
      <c r="E127" s="28">
        <v>44029</v>
      </c>
      <c r="F127" s="29" t="s">
        <v>522</v>
      </c>
      <c r="G127" s="30" t="s">
        <v>554</v>
      </c>
      <c r="H127" s="31" t="s">
        <v>2631</v>
      </c>
      <c r="I127" s="30" t="s">
        <v>2661</v>
      </c>
      <c r="J127" s="30" t="s">
        <v>2631</v>
      </c>
    </row>
    <row r="128" spans="1:10" x14ac:dyDescent="0.25">
      <c r="A128" s="27" t="s">
        <v>438</v>
      </c>
      <c r="B128" s="14" t="s">
        <v>5373</v>
      </c>
      <c r="C128" s="14" t="s">
        <v>229</v>
      </c>
      <c r="D128" s="14" t="s">
        <v>7441</v>
      </c>
      <c r="E128" s="28">
        <v>44029</v>
      </c>
      <c r="F128" s="29" t="s">
        <v>522</v>
      </c>
      <c r="G128" s="30" t="s">
        <v>554</v>
      </c>
      <c r="H128" s="31" t="s">
        <v>2631</v>
      </c>
      <c r="I128" s="30" t="s">
        <v>2632</v>
      </c>
      <c r="J128" s="30" t="s">
        <v>2631</v>
      </c>
    </row>
    <row r="129" spans="1:10" x14ac:dyDescent="0.25">
      <c r="A129" s="27" t="s">
        <v>439</v>
      </c>
      <c r="B129" s="14" t="s">
        <v>6713</v>
      </c>
      <c r="C129" s="14" t="s">
        <v>2659</v>
      </c>
      <c r="D129" s="14" t="s">
        <v>7442</v>
      </c>
      <c r="E129" s="28">
        <v>44029</v>
      </c>
      <c r="F129" s="29" t="s">
        <v>522</v>
      </c>
      <c r="G129" s="30" t="s">
        <v>554</v>
      </c>
      <c r="H129" s="31" t="s">
        <v>2631</v>
      </c>
      <c r="I129" s="30" t="s">
        <v>2661</v>
      </c>
      <c r="J129" s="30" t="s">
        <v>2631</v>
      </c>
    </row>
    <row r="130" spans="1:10" x14ac:dyDescent="0.25">
      <c r="A130" s="27" t="s">
        <v>440</v>
      </c>
      <c r="B130" s="14" t="s">
        <v>5355</v>
      </c>
      <c r="C130" s="14" t="s">
        <v>2629</v>
      </c>
      <c r="D130" s="14" t="s">
        <v>7443</v>
      </c>
      <c r="E130" s="28">
        <v>44029</v>
      </c>
      <c r="F130" s="29" t="s">
        <v>522</v>
      </c>
      <c r="G130" s="30" t="s">
        <v>554</v>
      </c>
      <c r="H130" s="31" t="s">
        <v>2631</v>
      </c>
      <c r="I130" s="30" t="s">
        <v>2632</v>
      </c>
      <c r="J130" s="30" t="s">
        <v>2631</v>
      </c>
    </row>
    <row r="131" spans="1:10" x14ac:dyDescent="0.25">
      <c r="A131" s="27" t="s">
        <v>441</v>
      </c>
      <c r="B131" s="14" t="s">
        <v>6666</v>
      </c>
      <c r="C131" s="14" t="s">
        <v>2639</v>
      </c>
      <c r="D131" s="14" t="s">
        <v>7444</v>
      </c>
      <c r="E131" s="28">
        <v>44029</v>
      </c>
      <c r="F131" s="29" t="s">
        <v>522</v>
      </c>
      <c r="G131" s="30" t="s">
        <v>554</v>
      </c>
      <c r="H131" s="31" t="s">
        <v>2631</v>
      </c>
      <c r="I131" s="30" t="s">
        <v>2641</v>
      </c>
      <c r="J131" s="30" t="s">
        <v>2631</v>
      </c>
    </row>
    <row r="132" spans="1:10" x14ac:dyDescent="0.25">
      <c r="A132" s="27" t="s">
        <v>442</v>
      </c>
      <c r="B132" s="14" t="s">
        <v>5330</v>
      </c>
      <c r="C132" s="14" t="s">
        <v>2629</v>
      </c>
      <c r="D132" s="14" t="s">
        <v>7445</v>
      </c>
      <c r="E132" s="28">
        <v>44029</v>
      </c>
      <c r="F132" s="29" t="s">
        <v>522</v>
      </c>
      <c r="G132" s="30" t="s">
        <v>554</v>
      </c>
      <c r="H132" s="31" t="s">
        <v>2631</v>
      </c>
      <c r="I132" s="30" t="s">
        <v>2632</v>
      </c>
      <c r="J132" s="30" t="s">
        <v>2631</v>
      </c>
    </row>
    <row r="133" spans="1:10" x14ac:dyDescent="0.25">
      <c r="A133" s="27" t="s">
        <v>443</v>
      </c>
      <c r="B133" s="14" t="s">
        <v>5429</v>
      </c>
      <c r="C133" s="14" t="s">
        <v>229</v>
      </c>
      <c r="D133" s="14" t="s">
        <v>7446</v>
      </c>
      <c r="E133" s="28">
        <v>44029</v>
      </c>
      <c r="F133" s="29" t="s">
        <v>522</v>
      </c>
      <c r="G133" s="30" t="s">
        <v>554</v>
      </c>
      <c r="H133" s="31" t="s">
        <v>2631</v>
      </c>
      <c r="I133" s="30" t="s">
        <v>2632</v>
      </c>
      <c r="J133" s="30" t="s">
        <v>2631</v>
      </c>
    </row>
    <row r="134" spans="1:10" x14ac:dyDescent="0.25">
      <c r="A134" s="27" t="s">
        <v>445</v>
      </c>
      <c r="B134" s="14" t="s">
        <v>6397</v>
      </c>
      <c r="C134" s="14" t="s">
        <v>2642</v>
      </c>
      <c r="D134" s="14" t="s">
        <v>7447</v>
      </c>
      <c r="E134" s="28">
        <v>44029</v>
      </c>
      <c r="F134" s="29" t="s">
        <v>522</v>
      </c>
      <c r="G134" s="30" t="s">
        <v>554</v>
      </c>
      <c r="H134" s="31" t="s">
        <v>2631</v>
      </c>
      <c r="I134" s="30" t="s">
        <v>2644</v>
      </c>
      <c r="J134" s="30" t="s">
        <v>2631</v>
      </c>
    </row>
    <row r="135" spans="1:10" x14ac:dyDescent="0.25">
      <c r="A135" s="27" t="s">
        <v>446</v>
      </c>
      <c r="B135" s="14" t="s">
        <v>5511</v>
      </c>
      <c r="C135" s="14" t="s">
        <v>2734</v>
      </c>
      <c r="D135" s="14" t="s">
        <v>7448</v>
      </c>
      <c r="E135" s="28">
        <v>44029</v>
      </c>
      <c r="F135" s="29" t="s">
        <v>522</v>
      </c>
      <c r="G135" s="30" t="s">
        <v>554</v>
      </c>
      <c r="H135" s="31" t="s">
        <v>2631</v>
      </c>
      <c r="I135" s="30" t="s">
        <v>2736</v>
      </c>
      <c r="J135" s="30" t="s">
        <v>2631</v>
      </c>
    </row>
    <row r="136" spans="1:10" x14ac:dyDescent="0.25">
      <c r="A136" s="27" t="s">
        <v>447</v>
      </c>
      <c r="B136" s="14" t="s">
        <v>7095</v>
      </c>
      <c r="C136" s="14" t="s">
        <v>117</v>
      </c>
      <c r="D136" s="14" t="s">
        <v>7449</v>
      </c>
      <c r="E136" s="28">
        <v>44029</v>
      </c>
      <c r="F136" s="29" t="s">
        <v>522</v>
      </c>
      <c r="G136" s="30" t="s">
        <v>554</v>
      </c>
      <c r="H136" s="31" t="s">
        <v>2631</v>
      </c>
      <c r="I136" s="30" t="s">
        <v>2697</v>
      </c>
      <c r="J136" s="30" t="s">
        <v>2631</v>
      </c>
    </row>
    <row r="137" spans="1:10" x14ac:dyDescent="0.25">
      <c r="A137" s="27" t="s">
        <v>448</v>
      </c>
      <c r="B137" s="14" t="s">
        <v>6370</v>
      </c>
      <c r="C137" s="14" t="s">
        <v>2642</v>
      </c>
      <c r="D137" s="14" t="s">
        <v>7450</v>
      </c>
      <c r="E137" s="28">
        <v>44029</v>
      </c>
      <c r="F137" s="29" t="s">
        <v>522</v>
      </c>
      <c r="G137" s="30" t="s">
        <v>554</v>
      </c>
      <c r="H137" s="31" t="s">
        <v>2631</v>
      </c>
      <c r="I137" s="30" t="s">
        <v>2644</v>
      </c>
      <c r="J137" s="30" t="s">
        <v>2631</v>
      </c>
    </row>
    <row r="138" spans="1:10" x14ac:dyDescent="0.25">
      <c r="A138" s="27" t="s">
        <v>449</v>
      </c>
      <c r="B138" s="14" t="s">
        <v>7017</v>
      </c>
      <c r="C138" s="14" t="s">
        <v>117</v>
      </c>
      <c r="D138" s="14" t="s">
        <v>7451</v>
      </c>
      <c r="E138" s="28">
        <v>44029</v>
      </c>
      <c r="F138" s="29" t="s">
        <v>522</v>
      </c>
      <c r="G138" s="30" t="s">
        <v>554</v>
      </c>
      <c r="H138" s="31" t="s">
        <v>2631</v>
      </c>
      <c r="I138" s="30" t="s">
        <v>2697</v>
      </c>
      <c r="J138" s="30" t="s">
        <v>2631</v>
      </c>
    </row>
    <row r="139" spans="1:10" x14ac:dyDescent="0.25">
      <c r="A139" s="27" t="s">
        <v>450</v>
      </c>
      <c r="B139" s="14" t="s">
        <v>6553</v>
      </c>
      <c r="C139" s="14" t="s">
        <v>2645</v>
      </c>
      <c r="D139" s="14" t="s">
        <v>7452</v>
      </c>
      <c r="E139" s="28">
        <v>44029</v>
      </c>
      <c r="F139" s="29" t="s">
        <v>522</v>
      </c>
      <c r="G139" s="30" t="s">
        <v>554</v>
      </c>
      <c r="H139" s="31" t="s">
        <v>2631</v>
      </c>
      <c r="I139" s="30" t="s">
        <v>2647</v>
      </c>
      <c r="J139" s="30" t="s">
        <v>2631</v>
      </c>
    </row>
    <row r="140" spans="1:10" x14ac:dyDescent="0.25">
      <c r="A140" s="27" t="s">
        <v>451</v>
      </c>
      <c r="B140" s="14" t="s">
        <v>5559</v>
      </c>
      <c r="C140" s="14" t="s">
        <v>2679</v>
      </c>
      <c r="D140" s="14" t="s">
        <v>7453</v>
      </c>
      <c r="E140" s="28">
        <v>44029</v>
      </c>
      <c r="F140" s="29" t="s">
        <v>522</v>
      </c>
      <c r="G140" s="30" t="s">
        <v>554</v>
      </c>
      <c r="H140" s="31" t="s">
        <v>2631</v>
      </c>
      <c r="I140" s="30" t="s">
        <v>545</v>
      </c>
      <c r="J140" s="30" t="s">
        <v>2631</v>
      </c>
    </row>
    <row r="141" spans="1:10" x14ac:dyDescent="0.25">
      <c r="A141" s="27" t="s">
        <v>453</v>
      </c>
      <c r="B141" s="14" t="s">
        <v>5713</v>
      </c>
      <c r="C141" s="14" t="s">
        <v>2676</v>
      </c>
      <c r="D141" s="14" t="s">
        <v>7454</v>
      </c>
      <c r="E141" s="28">
        <v>44029</v>
      </c>
      <c r="F141" s="29" t="s">
        <v>522</v>
      </c>
      <c r="G141" s="30" t="s">
        <v>554</v>
      </c>
      <c r="H141" s="31" t="s">
        <v>2631</v>
      </c>
      <c r="I141" s="30" t="s">
        <v>2678</v>
      </c>
      <c r="J141" s="30" t="s">
        <v>2631</v>
      </c>
    </row>
    <row r="142" spans="1:10" x14ac:dyDescent="0.25">
      <c r="A142" s="27" t="s">
        <v>454</v>
      </c>
      <c r="B142" s="14" t="s">
        <v>5791</v>
      </c>
      <c r="C142" s="14" t="s">
        <v>2676</v>
      </c>
      <c r="D142" s="14" t="s">
        <v>7455</v>
      </c>
      <c r="E142" s="28">
        <v>44029</v>
      </c>
      <c r="F142" s="29" t="s">
        <v>522</v>
      </c>
      <c r="G142" s="30" t="s">
        <v>560</v>
      </c>
      <c r="H142" s="31" t="s">
        <v>2711</v>
      </c>
      <c r="I142" s="30" t="s">
        <v>2678</v>
      </c>
      <c r="J142" s="30" t="s">
        <v>2631</v>
      </c>
    </row>
    <row r="143" spans="1:10" x14ac:dyDescent="0.25">
      <c r="A143" s="27" t="s">
        <v>455</v>
      </c>
      <c r="B143" s="14" t="s">
        <v>6875</v>
      </c>
      <c r="C143" s="14" t="s">
        <v>283</v>
      </c>
      <c r="D143" s="14" t="s">
        <v>7456</v>
      </c>
      <c r="E143" s="28">
        <v>44029</v>
      </c>
      <c r="F143" s="29" t="s">
        <v>522</v>
      </c>
      <c r="G143" s="30" t="s">
        <v>554</v>
      </c>
      <c r="H143" s="31" t="s">
        <v>2631</v>
      </c>
      <c r="I143" s="30" t="s">
        <v>2697</v>
      </c>
      <c r="J143" s="30" t="s">
        <v>2631</v>
      </c>
    </row>
    <row r="144" spans="1:10" x14ac:dyDescent="0.25">
      <c r="A144" s="27" t="s">
        <v>456</v>
      </c>
      <c r="B144" s="14" t="s">
        <v>5561</v>
      </c>
      <c r="C144" s="14" t="s">
        <v>2679</v>
      </c>
      <c r="D144" s="14" t="s">
        <v>7457</v>
      </c>
      <c r="E144" s="28">
        <v>44029</v>
      </c>
      <c r="F144" s="29" t="s">
        <v>522</v>
      </c>
      <c r="G144" s="30" t="s">
        <v>554</v>
      </c>
      <c r="H144" s="31" t="s">
        <v>2631</v>
      </c>
      <c r="I144" s="30" t="s">
        <v>545</v>
      </c>
      <c r="J144" s="30" t="s">
        <v>2631</v>
      </c>
    </row>
    <row r="145" spans="1:10" x14ac:dyDescent="0.25">
      <c r="A145" s="27" t="s">
        <v>457</v>
      </c>
      <c r="B145" s="14" t="s">
        <v>5560</v>
      </c>
      <c r="C145" s="14" t="s">
        <v>2679</v>
      </c>
      <c r="D145" s="14" t="s">
        <v>7458</v>
      </c>
      <c r="E145" s="28">
        <v>44029</v>
      </c>
      <c r="F145" s="29" t="s">
        <v>522</v>
      </c>
      <c r="G145" s="30" t="s">
        <v>554</v>
      </c>
      <c r="H145" s="31" t="s">
        <v>2631</v>
      </c>
      <c r="I145" s="30" t="s">
        <v>545</v>
      </c>
      <c r="J145" s="30" t="s">
        <v>2631</v>
      </c>
    </row>
    <row r="146" spans="1:10" x14ac:dyDescent="0.25">
      <c r="A146" s="27" t="s">
        <v>458</v>
      </c>
      <c r="B146" s="14" t="s">
        <v>7267</v>
      </c>
      <c r="C146" s="14" t="s">
        <v>2669</v>
      </c>
      <c r="D146" s="14" t="s">
        <v>7459</v>
      </c>
      <c r="E146" s="28">
        <v>44029</v>
      </c>
      <c r="F146" s="29" t="s">
        <v>522</v>
      </c>
      <c r="G146" s="30" t="s">
        <v>554</v>
      </c>
      <c r="H146" s="31" t="s">
        <v>2631</v>
      </c>
      <c r="I146" s="30" t="s">
        <v>2670</v>
      </c>
      <c r="J146" s="30" t="s">
        <v>2631</v>
      </c>
    </row>
    <row r="147" spans="1:10" x14ac:dyDescent="0.25">
      <c r="A147" s="27" t="s">
        <v>459</v>
      </c>
      <c r="B147" s="14" t="s">
        <v>6942</v>
      </c>
      <c r="C147" s="14" t="s">
        <v>283</v>
      </c>
      <c r="D147" s="14" t="s">
        <v>7460</v>
      </c>
      <c r="E147" s="28">
        <v>44029</v>
      </c>
      <c r="F147" s="29" t="s">
        <v>522</v>
      </c>
      <c r="G147" s="30" t="s">
        <v>554</v>
      </c>
      <c r="H147" s="31" t="s">
        <v>2631</v>
      </c>
      <c r="I147" s="30" t="s">
        <v>2697</v>
      </c>
      <c r="J147" s="30" t="s">
        <v>2631</v>
      </c>
    </row>
    <row r="148" spans="1:10" x14ac:dyDescent="0.25">
      <c r="A148" s="27" t="s">
        <v>460</v>
      </c>
      <c r="B148" s="14" t="s">
        <v>7311</v>
      </c>
      <c r="C148" s="14" t="s">
        <v>2669</v>
      </c>
      <c r="D148" s="14" t="s">
        <v>7461</v>
      </c>
      <c r="E148" s="28">
        <v>44029</v>
      </c>
      <c r="F148" s="29" t="s">
        <v>522</v>
      </c>
      <c r="G148" s="30" t="s">
        <v>554</v>
      </c>
      <c r="H148" s="31" t="s">
        <v>2631</v>
      </c>
      <c r="I148" s="30" t="s">
        <v>2670</v>
      </c>
      <c r="J148" s="30" t="s">
        <v>2631</v>
      </c>
    </row>
    <row r="149" spans="1:10" x14ac:dyDescent="0.25">
      <c r="A149" s="27" t="s">
        <v>461</v>
      </c>
      <c r="B149" s="14" t="s">
        <v>5041</v>
      </c>
      <c r="C149" s="14" t="s">
        <v>7341</v>
      </c>
      <c r="D149" s="14" t="s">
        <v>7342</v>
      </c>
      <c r="E149" s="28">
        <v>44029</v>
      </c>
      <c r="F149" s="29" t="s">
        <v>522</v>
      </c>
      <c r="G149" s="30" t="s">
        <v>554</v>
      </c>
      <c r="H149" s="31" t="s">
        <v>2631</v>
      </c>
      <c r="I149" s="30" t="s">
        <v>7333</v>
      </c>
      <c r="J149" s="30" t="s">
        <v>2631</v>
      </c>
    </row>
    <row r="150" spans="1:10" x14ac:dyDescent="0.25">
      <c r="A150" s="27" t="s">
        <v>462</v>
      </c>
      <c r="B150" s="14" t="s">
        <v>5038</v>
      </c>
      <c r="C150" s="14" t="s">
        <v>7331</v>
      </c>
      <c r="D150" s="14" t="s">
        <v>7332</v>
      </c>
      <c r="E150" s="28">
        <v>44029</v>
      </c>
      <c r="F150" s="29" t="s">
        <v>522</v>
      </c>
      <c r="G150" s="30" t="s">
        <v>554</v>
      </c>
      <c r="H150" s="31" t="s">
        <v>2631</v>
      </c>
      <c r="I150" s="30" t="s">
        <v>7333</v>
      </c>
      <c r="J150" s="30" t="s">
        <v>2631</v>
      </c>
    </row>
    <row r="151" spans="1:10" x14ac:dyDescent="0.25">
      <c r="A151" s="27" t="s">
        <v>463</v>
      </c>
      <c r="B151" s="14" t="s">
        <v>5037</v>
      </c>
      <c r="C151" s="14" t="s">
        <v>7360</v>
      </c>
      <c r="D151" s="14" t="s">
        <v>7361</v>
      </c>
      <c r="E151" s="28">
        <v>44029</v>
      </c>
      <c r="F151" s="29" t="s">
        <v>522</v>
      </c>
      <c r="G151" s="30" t="s">
        <v>554</v>
      </c>
      <c r="H151" s="31" t="s">
        <v>2631</v>
      </c>
      <c r="I151" s="30" t="s">
        <v>7333</v>
      </c>
      <c r="J151" s="30" t="s">
        <v>2631</v>
      </c>
    </row>
    <row r="152" spans="1:10" x14ac:dyDescent="0.25">
      <c r="A152" s="27" t="s">
        <v>464</v>
      </c>
      <c r="B152" s="14" t="s">
        <v>5034</v>
      </c>
      <c r="C152" s="14" t="s">
        <v>7326</v>
      </c>
      <c r="D152" s="14" t="s">
        <v>7357</v>
      </c>
      <c r="E152" s="28">
        <v>44029</v>
      </c>
      <c r="F152" s="29" t="s">
        <v>522</v>
      </c>
      <c r="G152" s="30" t="s">
        <v>554</v>
      </c>
      <c r="H152" s="31" t="s">
        <v>2631</v>
      </c>
      <c r="I152" s="30" t="s">
        <v>7333</v>
      </c>
      <c r="J152" s="30" t="s">
        <v>2631</v>
      </c>
    </row>
    <row r="153" spans="1:10" x14ac:dyDescent="0.25">
      <c r="A153" s="27" t="s">
        <v>465</v>
      </c>
      <c r="B153" s="14" t="s">
        <v>5033</v>
      </c>
      <c r="C153" s="14" t="s">
        <v>7364</v>
      </c>
      <c r="D153" s="14" t="s">
        <v>7365</v>
      </c>
      <c r="E153" s="28">
        <v>44029</v>
      </c>
      <c r="F153" s="29" t="s">
        <v>522</v>
      </c>
      <c r="G153" s="30" t="s">
        <v>554</v>
      </c>
      <c r="H153" s="31" t="s">
        <v>2631</v>
      </c>
      <c r="I153" s="30" t="s">
        <v>7333</v>
      </c>
      <c r="J153" s="30" t="s">
        <v>2631</v>
      </c>
    </row>
    <row r="154" spans="1:10" x14ac:dyDescent="0.25">
      <c r="A154" s="27" t="s">
        <v>466</v>
      </c>
      <c r="B154" s="14" t="s">
        <v>5036</v>
      </c>
      <c r="C154" s="14" t="s">
        <v>7337</v>
      </c>
      <c r="D154" s="14" t="s">
        <v>7338</v>
      </c>
      <c r="E154" s="28">
        <v>44029</v>
      </c>
      <c r="F154" s="29" t="s">
        <v>522</v>
      </c>
      <c r="G154" s="30" t="s">
        <v>554</v>
      </c>
      <c r="H154" s="31" t="s">
        <v>2631</v>
      </c>
      <c r="I154" s="30" t="s">
        <v>7333</v>
      </c>
      <c r="J154" s="30" t="s">
        <v>2631</v>
      </c>
    </row>
    <row r="155" spans="1:10" x14ac:dyDescent="0.25">
      <c r="A155" s="27" t="s">
        <v>467</v>
      </c>
      <c r="B155" s="14" t="s">
        <v>5040</v>
      </c>
      <c r="C155" s="14" t="s">
        <v>7353</v>
      </c>
      <c r="D155" s="14" t="s">
        <v>7354</v>
      </c>
      <c r="E155" s="28">
        <v>44029</v>
      </c>
      <c r="F155" s="29" t="s">
        <v>522</v>
      </c>
      <c r="G155" s="30" t="s">
        <v>554</v>
      </c>
      <c r="H155" s="31" t="s">
        <v>2631</v>
      </c>
      <c r="I155" s="30" t="s">
        <v>7333</v>
      </c>
      <c r="J155" s="30" t="s">
        <v>2631</v>
      </c>
    </row>
    <row r="156" spans="1:10" x14ac:dyDescent="0.25">
      <c r="A156" s="27" t="s">
        <v>469</v>
      </c>
      <c r="B156" s="14" t="s">
        <v>5031</v>
      </c>
      <c r="C156" s="14" t="s">
        <v>7358</v>
      </c>
      <c r="D156" s="14" t="s">
        <v>7359</v>
      </c>
      <c r="E156" s="28">
        <v>44029</v>
      </c>
      <c r="F156" s="29" t="s">
        <v>522</v>
      </c>
      <c r="G156" s="30" t="s">
        <v>554</v>
      </c>
      <c r="H156" s="31" t="s">
        <v>2631</v>
      </c>
      <c r="I156" s="30" t="s">
        <v>7336</v>
      </c>
      <c r="J156" s="30" t="s">
        <v>2631</v>
      </c>
    </row>
    <row r="157" spans="1:10" x14ac:dyDescent="0.25">
      <c r="A157" s="27" t="s">
        <v>470</v>
      </c>
      <c r="B157" s="14" t="s">
        <v>5028</v>
      </c>
      <c r="C157" s="14" t="s">
        <v>7351</v>
      </c>
      <c r="D157" s="14" t="s">
        <v>7352</v>
      </c>
      <c r="E157" s="28">
        <v>44029</v>
      </c>
      <c r="F157" s="29" t="s">
        <v>522</v>
      </c>
      <c r="G157" s="30" t="s">
        <v>554</v>
      </c>
      <c r="H157" s="31" t="s">
        <v>2631</v>
      </c>
      <c r="I157" s="30" t="s">
        <v>7336</v>
      </c>
      <c r="J157" s="30" t="s">
        <v>2631</v>
      </c>
    </row>
    <row r="158" spans="1:10" x14ac:dyDescent="0.25">
      <c r="A158" s="27" t="s">
        <v>471</v>
      </c>
      <c r="B158" s="14" t="s">
        <v>5029</v>
      </c>
      <c r="C158" s="14" t="s">
        <v>7362</v>
      </c>
      <c r="D158" s="14" t="s">
        <v>7363</v>
      </c>
      <c r="E158" s="28">
        <v>44029</v>
      </c>
      <c r="F158" s="29" t="s">
        <v>522</v>
      </c>
      <c r="G158" s="30" t="s">
        <v>554</v>
      </c>
      <c r="H158" s="31" t="s">
        <v>2631</v>
      </c>
      <c r="I158" s="30" t="s">
        <v>7336</v>
      </c>
      <c r="J158" s="30" t="s">
        <v>2631</v>
      </c>
    </row>
    <row r="159" spans="1:10" x14ac:dyDescent="0.25">
      <c r="A159" s="27" t="s">
        <v>472</v>
      </c>
      <c r="B159" s="14" t="s">
        <v>5026</v>
      </c>
      <c r="C159" s="14" t="s">
        <v>7334</v>
      </c>
      <c r="D159" s="14" t="s">
        <v>7335</v>
      </c>
      <c r="E159" s="28">
        <v>44029</v>
      </c>
      <c r="F159" s="29" t="s">
        <v>522</v>
      </c>
      <c r="G159" s="30" t="s">
        <v>554</v>
      </c>
      <c r="H159" s="31" t="s">
        <v>2631</v>
      </c>
      <c r="I159" s="30" t="s">
        <v>7336</v>
      </c>
      <c r="J159" s="30" t="s">
        <v>2631</v>
      </c>
    </row>
    <row r="160" spans="1:10" x14ac:dyDescent="0.25">
      <c r="A160" s="27" t="s">
        <v>473</v>
      </c>
      <c r="B160" s="14" t="s">
        <v>5032</v>
      </c>
      <c r="C160" s="14" t="s">
        <v>2812</v>
      </c>
      <c r="D160" s="14" t="s">
        <v>7327</v>
      </c>
      <c r="E160" s="28">
        <v>44029</v>
      </c>
      <c r="F160" s="29" t="s">
        <v>522</v>
      </c>
      <c r="G160" s="30" t="s">
        <v>554</v>
      </c>
      <c r="H160" s="31" t="s">
        <v>2631</v>
      </c>
      <c r="I160" s="30" t="s">
        <v>7328</v>
      </c>
      <c r="J160" s="30" t="s">
        <v>2711</v>
      </c>
    </row>
    <row r="161" spans="1:10" x14ac:dyDescent="0.25">
      <c r="A161" s="27" t="s">
        <v>474</v>
      </c>
      <c r="B161" s="14" t="s">
        <v>5025</v>
      </c>
      <c r="C161" s="14" t="s">
        <v>7349</v>
      </c>
      <c r="D161" s="14" t="s">
        <v>7350</v>
      </c>
      <c r="E161" s="28">
        <v>44029</v>
      </c>
      <c r="F161" s="29" t="s">
        <v>522</v>
      </c>
      <c r="G161" s="30" t="s">
        <v>554</v>
      </c>
      <c r="H161" s="31" t="s">
        <v>2631</v>
      </c>
      <c r="I161" s="30" t="s">
        <v>7336</v>
      </c>
      <c r="J161" s="30" t="s">
        <v>2631</v>
      </c>
    </row>
    <row r="162" spans="1:10" x14ac:dyDescent="0.25">
      <c r="A162" s="27" t="s">
        <v>475</v>
      </c>
      <c r="B162" s="14" t="s">
        <v>5030</v>
      </c>
      <c r="C162" s="14" t="s">
        <v>7347</v>
      </c>
      <c r="D162" s="14" t="s">
        <v>7348</v>
      </c>
      <c r="E162" s="28">
        <v>44029</v>
      </c>
      <c r="F162" s="29" t="s">
        <v>522</v>
      </c>
      <c r="G162" s="30" t="s">
        <v>554</v>
      </c>
      <c r="H162" s="31" t="s">
        <v>2631</v>
      </c>
      <c r="I162" s="30" t="s">
        <v>7336</v>
      </c>
      <c r="J162" s="30" t="s">
        <v>2631</v>
      </c>
    </row>
    <row r="163" spans="1:10" x14ac:dyDescent="0.25">
      <c r="A163" s="27" t="s">
        <v>476</v>
      </c>
      <c r="B163" s="14" t="s">
        <v>224</v>
      </c>
      <c r="C163" s="14" t="s">
        <v>2827</v>
      </c>
      <c r="D163" s="14" t="s">
        <v>2828</v>
      </c>
      <c r="E163" s="28">
        <v>44029</v>
      </c>
      <c r="F163" s="29" t="s">
        <v>522</v>
      </c>
      <c r="G163" s="30" t="s">
        <v>554</v>
      </c>
      <c r="H163" s="31" t="s">
        <v>2631</v>
      </c>
      <c r="I163" s="30" t="s">
        <v>2829</v>
      </c>
      <c r="J163" s="30" t="s">
        <v>2631</v>
      </c>
    </row>
    <row r="164" spans="1:10" x14ac:dyDescent="0.25">
      <c r="A164" s="27" t="s">
        <v>477</v>
      </c>
      <c r="B164" s="14" t="s">
        <v>214</v>
      </c>
      <c r="C164" s="14" t="s">
        <v>2808</v>
      </c>
      <c r="D164" s="14" t="s">
        <v>2809</v>
      </c>
      <c r="E164" s="28">
        <v>44029</v>
      </c>
      <c r="F164" s="29" t="s">
        <v>522</v>
      </c>
      <c r="G164" s="30" t="s">
        <v>554</v>
      </c>
      <c r="H164" s="31" t="s">
        <v>2631</v>
      </c>
      <c r="I164" s="30" t="s">
        <v>2804</v>
      </c>
      <c r="J164" s="30" t="s">
        <v>2631</v>
      </c>
    </row>
    <row r="165" spans="1:10" x14ac:dyDescent="0.25">
      <c r="A165" s="27" t="s">
        <v>478</v>
      </c>
      <c r="B165" s="14" t="s">
        <v>209</v>
      </c>
      <c r="C165" s="14" t="s">
        <v>2796</v>
      </c>
      <c r="D165" s="14" t="s">
        <v>2797</v>
      </c>
      <c r="E165" s="28">
        <v>44029</v>
      </c>
      <c r="F165" s="29" t="s">
        <v>522</v>
      </c>
      <c r="G165" s="30" t="s">
        <v>554</v>
      </c>
      <c r="H165" s="31" t="s">
        <v>2631</v>
      </c>
      <c r="I165" s="30" t="s">
        <v>2793</v>
      </c>
      <c r="J165" s="30" t="s">
        <v>2631</v>
      </c>
    </row>
    <row r="166" spans="1:10" x14ac:dyDescent="0.25">
      <c r="A166" s="27" t="s">
        <v>479</v>
      </c>
      <c r="B166" s="14" t="s">
        <v>946</v>
      </c>
      <c r="C166" s="14" t="s">
        <v>2741</v>
      </c>
      <c r="D166" s="14" t="s">
        <v>7371</v>
      </c>
      <c r="E166" s="28">
        <v>44029</v>
      </c>
      <c r="F166" s="29" t="s">
        <v>522</v>
      </c>
      <c r="G166" s="30" t="s">
        <v>554</v>
      </c>
      <c r="H166" s="31" t="s">
        <v>2631</v>
      </c>
      <c r="I166" s="30" t="s">
        <v>2666</v>
      </c>
      <c r="J166" s="30" t="s">
        <v>2631</v>
      </c>
    </row>
    <row r="167" spans="1:10" x14ac:dyDescent="0.25">
      <c r="A167" s="27" t="s">
        <v>480</v>
      </c>
      <c r="B167" s="14" t="s">
        <v>1388</v>
      </c>
      <c r="C167" s="14" t="s">
        <v>2715</v>
      </c>
      <c r="D167" s="14" t="s">
        <v>7377</v>
      </c>
      <c r="E167" s="28">
        <v>44029</v>
      </c>
      <c r="F167" s="29" t="s">
        <v>522</v>
      </c>
      <c r="G167" s="30" t="s">
        <v>554</v>
      </c>
      <c r="H167" s="31" t="s">
        <v>2631</v>
      </c>
      <c r="I167" s="30" t="s">
        <v>2641</v>
      </c>
      <c r="J167" s="30" t="s">
        <v>2631</v>
      </c>
    </row>
    <row r="168" spans="1:10" x14ac:dyDescent="0.25">
      <c r="A168" s="27" t="s">
        <v>481</v>
      </c>
      <c r="B168" s="14" t="s">
        <v>938</v>
      </c>
      <c r="C168" s="14" t="s">
        <v>2723</v>
      </c>
      <c r="D168" s="14" t="s">
        <v>7378</v>
      </c>
      <c r="E168" s="28">
        <v>44029</v>
      </c>
      <c r="F168" s="29" t="s">
        <v>522</v>
      </c>
      <c r="G168" s="30" t="s">
        <v>554</v>
      </c>
      <c r="H168" s="31" t="s">
        <v>2631</v>
      </c>
      <c r="I168" s="30" t="s">
        <v>2666</v>
      </c>
      <c r="J168" s="30" t="s">
        <v>2631</v>
      </c>
    </row>
    <row r="169" spans="1:10" x14ac:dyDescent="0.25">
      <c r="A169" s="27" t="s">
        <v>484</v>
      </c>
      <c r="B169" s="14" t="s">
        <v>576</v>
      </c>
      <c r="C169" s="14" t="s">
        <v>2633</v>
      </c>
      <c r="D169" s="14" t="s">
        <v>7367</v>
      </c>
      <c r="E169" s="28">
        <v>44029</v>
      </c>
      <c r="F169" s="29" t="s">
        <v>522</v>
      </c>
      <c r="G169" s="30" t="s">
        <v>554</v>
      </c>
      <c r="H169" s="31" t="s">
        <v>2631</v>
      </c>
      <c r="I169" s="30" t="s">
        <v>2635</v>
      </c>
      <c r="J169" s="30" t="s">
        <v>2631</v>
      </c>
    </row>
    <row r="170" spans="1:10" x14ac:dyDescent="0.25">
      <c r="A170" s="27" t="s">
        <v>485</v>
      </c>
      <c r="B170" s="14" t="s">
        <v>1679</v>
      </c>
      <c r="C170" s="14" t="s">
        <v>2659</v>
      </c>
      <c r="D170" s="14" t="s">
        <v>7373</v>
      </c>
      <c r="E170" s="28">
        <v>44029</v>
      </c>
      <c r="F170" s="29" t="s">
        <v>522</v>
      </c>
      <c r="G170" s="30" t="s">
        <v>554</v>
      </c>
      <c r="H170" s="31" t="s">
        <v>2631</v>
      </c>
      <c r="I170" s="30" t="s">
        <v>2661</v>
      </c>
      <c r="J170" s="30" t="s">
        <v>2631</v>
      </c>
    </row>
    <row r="171" spans="1:10" x14ac:dyDescent="0.25">
      <c r="A171" s="27" t="s">
        <v>486</v>
      </c>
      <c r="B171" s="14" t="s">
        <v>942</v>
      </c>
      <c r="C171" s="14" t="s">
        <v>2754</v>
      </c>
      <c r="D171" s="14" t="s">
        <v>7374</v>
      </c>
      <c r="E171" s="28">
        <v>44029</v>
      </c>
      <c r="F171" s="29" t="s">
        <v>522</v>
      </c>
      <c r="G171" s="30" t="s">
        <v>554</v>
      </c>
      <c r="H171" s="31" t="s">
        <v>2631</v>
      </c>
      <c r="I171" s="30" t="s">
        <v>2666</v>
      </c>
      <c r="J171" s="30" t="s">
        <v>2631</v>
      </c>
    </row>
    <row r="172" spans="1:10" x14ac:dyDescent="0.25">
      <c r="A172" s="27" t="s">
        <v>487</v>
      </c>
      <c r="B172" s="14" t="s">
        <v>934</v>
      </c>
      <c r="C172" s="14" t="s">
        <v>2687</v>
      </c>
      <c r="D172" s="14" t="s">
        <v>7376</v>
      </c>
      <c r="E172" s="28">
        <v>44029</v>
      </c>
      <c r="F172" s="29" t="s">
        <v>522</v>
      </c>
      <c r="G172" s="30" t="s">
        <v>554</v>
      </c>
      <c r="H172" s="31" t="s">
        <v>2631</v>
      </c>
      <c r="I172" s="30" t="s">
        <v>2666</v>
      </c>
      <c r="J172" s="30" t="s">
        <v>2631</v>
      </c>
    </row>
    <row r="173" spans="1:10" x14ac:dyDescent="0.25">
      <c r="A173" s="27" t="s">
        <v>488</v>
      </c>
      <c r="B173" s="14" t="s">
        <v>1384</v>
      </c>
      <c r="C173" s="14" t="s">
        <v>2715</v>
      </c>
      <c r="D173" s="14" t="s">
        <v>7383</v>
      </c>
      <c r="E173" s="28">
        <v>44029</v>
      </c>
      <c r="F173" s="29" t="s">
        <v>522</v>
      </c>
      <c r="G173" s="30" t="s">
        <v>554</v>
      </c>
      <c r="H173" s="31" t="s">
        <v>2631</v>
      </c>
      <c r="I173" s="30" t="s">
        <v>2641</v>
      </c>
      <c r="J173" s="30" t="s">
        <v>2631</v>
      </c>
    </row>
    <row r="174" spans="1:10" x14ac:dyDescent="0.25">
      <c r="A174" s="27" t="s">
        <v>489</v>
      </c>
      <c r="B174" s="14" t="s">
        <v>220</v>
      </c>
      <c r="C174" s="14" t="s">
        <v>2818</v>
      </c>
      <c r="D174" s="14" t="s">
        <v>2819</v>
      </c>
      <c r="E174" s="28">
        <v>44029</v>
      </c>
      <c r="F174" s="29" t="s">
        <v>522</v>
      </c>
      <c r="G174" s="30" t="s">
        <v>554</v>
      </c>
      <c r="H174" s="31" t="s">
        <v>2631</v>
      </c>
      <c r="I174" s="30" t="s">
        <v>2804</v>
      </c>
      <c r="J174" s="30" t="s">
        <v>2631</v>
      </c>
    </row>
    <row r="175" spans="1:10" x14ac:dyDescent="0.25">
      <c r="A175" s="27" t="s">
        <v>490</v>
      </c>
      <c r="B175" s="14" t="s">
        <v>1732</v>
      </c>
      <c r="C175" s="14" t="s">
        <v>2659</v>
      </c>
      <c r="D175" s="14" t="s">
        <v>7381</v>
      </c>
      <c r="E175" s="28">
        <v>44029</v>
      </c>
      <c r="F175" s="29" t="s">
        <v>522</v>
      </c>
      <c r="G175" s="30" t="s">
        <v>554</v>
      </c>
      <c r="H175" s="31" t="s">
        <v>2631</v>
      </c>
      <c r="I175" s="30" t="s">
        <v>2661</v>
      </c>
      <c r="J175" s="30" t="s">
        <v>2631</v>
      </c>
    </row>
    <row r="176" spans="1:10" x14ac:dyDescent="0.25">
      <c r="A176" s="27" t="s">
        <v>491</v>
      </c>
      <c r="B176" s="14" t="s">
        <v>212</v>
      </c>
      <c r="C176" s="14" t="s">
        <v>2802</v>
      </c>
      <c r="D176" s="14" t="s">
        <v>2803</v>
      </c>
      <c r="E176" s="28">
        <v>44029</v>
      </c>
      <c r="F176" s="29" t="s">
        <v>522</v>
      </c>
      <c r="G176" s="30" t="s">
        <v>554</v>
      </c>
      <c r="H176" s="31" t="s">
        <v>2631</v>
      </c>
      <c r="I176" s="30" t="s">
        <v>2804</v>
      </c>
      <c r="J176" s="30" t="s">
        <v>2631</v>
      </c>
    </row>
    <row r="177" spans="1:10" x14ac:dyDescent="0.25">
      <c r="A177" s="27" t="s">
        <v>492</v>
      </c>
      <c r="B177" s="14" t="s">
        <v>1135</v>
      </c>
      <c r="C177" s="14" t="s">
        <v>2693</v>
      </c>
      <c r="D177" s="14" t="s">
        <v>7384</v>
      </c>
      <c r="E177" s="28">
        <v>44029</v>
      </c>
      <c r="F177" s="29" t="s">
        <v>522</v>
      </c>
      <c r="G177" s="30" t="s">
        <v>554</v>
      </c>
      <c r="H177" s="31" t="s">
        <v>2631</v>
      </c>
      <c r="I177" s="30" t="s">
        <v>2695</v>
      </c>
      <c r="J177" s="30" t="s">
        <v>2631</v>
      </c>
    </row>
    <row r="178" spans="1:10" x14ac:dyDescent="0.25">
      <c r="A178" s="27" t="s">
        <v>493</v>
      </c>
      <c r="B178" s="14" t="s">
        <v>1137</v>
      </c>
      <c r="C178" s="14" t="s">
        <v>2750</v>
      </c>
      <c r="D178" s="14" t="s">
        <v>7379</v>
      </c>
      <c r="E178" s="28">
        <v>44029</v>
      </c>
      <c r="F178" s="29" t="s">
        <v>522</v>
      </c>
      <c r="G178" s="30" t="s">
        <v>554</v>
      </c>
      <c r="H178" s="31" t="s">
        <v>2631</v>
      </c>
      <c r="I178" s="30" t="s">
        <v>2695</v>
      </c>
      <c r="J178" s="30" t="s">
        <v>2631</v>
      </c>
    </row>
    <row r="179" spans="1:10" x14ac:dyDescent="0.25">
      <c r="A179" s="27" t="s">
        <v>494</v>
      </c>
      <c r="B179" s="14" t="s">
        <v>943</v>
      </c>
      <c r="C179" s="14" t="s">
        <v>2664</v>
      </c>
      <c r="D179" s="14" t="s">
        <v>7369</v>
      </c>
      <c r="E179" s="28">
        <v>44029</v>
      </c>
      <c r="F179" s="29" t="s">
        <v>522</v>
      </c>
      <c r="G179" s="30" t="s">
        <v>554</v>
      </c>
      <c r="H179" s="31" t="s">
        <v>2631</v>
      </c>
      <c r="I179" s="30" t="s">
        <v>2666</v>
      </c>
      <c r="J179" s="30" t="s">
        <v>2631</v>
      </c>
    </row>
    <row r="180" spans="1:10" x14ac:dyDescent="0.25">
      <c r="A180" s="27" t="s">
        <v>495</v>
      </c>
      <c r="B180" s="14" t="s">
        <v>230</v>
      </c>
      <c r="C180" s="14" t="s">
        <v>2835</v>
      </c>
      <c r="D180" s="14" t="s">
        <v>2836</v>
      </c>
      <c r="E180" s="28">
        <v>44029</v>
      </c>
      <c r="F180" s="29" t="s">
        <v>522</v>
      </c>
      <c r="G180" s="30" t="s">
        <v>554</v>
      </c>
      <c r="H180" s="31" t="s">
        <v>2631</v>
      </c>
      <c r="I180" s="30" t="s">
        <v>2829</v>
      </c>
      <c r="J180" s="30" t="s">
        <v>2631</v>
      </c>
    </row>
    <row r="181" spans="1:10" x14ac:dyDescent="0.25">
      <c r="A181" s="27" t="s">
        <v>496</v>
      </c>
      <c r="B181" s="14" t="s">
        <v>162</v>
      </c>
      <c r="C181" s="14" t="s">
        <v>2667</v>
      </c>
      <c r="D181" s="14" t="s">
        <v>2765</v>
      </c>
      <c r="E181" s="28">
        <v>44029</v>
      </c>
      <c r="F181" s="29" t="s">
        <v>522</v>
      </c>
      <c r="G181" s="30" t="s">
        <v>554</v>
      </c>
      <c r="H181" s="31" t="s">
        <v>2631</v>
      </c>
      <c r="I181" s="30" t="s">
        <v>2661</v>
      </c>
      <c r="J181" s="30" t="s">
        <v>2631</v>
      </c>
    </row>
    <row r="182" spans="1:10" x14ac:dyDescent="0.25">
      <c r="A182" s="27" t="s">
        <v>497</v>
      </c>
      <c r="B182" s="14" t="s">
        <v>243</v>
      </c>
      <c r="C182" s="14" t="s">
        <v>2850</v>
      </c>
      <c r="D182" s="14" t="s">
        <v>2851</v>
      </c>
      <c r="E182" s="28">
        <v>44029</v>
      </c>
      <c r="F182" s="29" t="s">
        <v>522</v>
      </c>
      <c r="G182" s="30" t="s">
        <v>554</v>
      </c>
      <c r="H182" s="31" t="s">
        <v>2631</v>
      </c>
      <c r="I182" s="30" t="s">
        <v>2829</v>
      </c>
      <c r="J182" s="30" t="s">
        <v>2631</v>
      </c>
    </row>
    <row r="183" spans="1:10" x14ac:dyDescent="0.25">
      <c r="A183" s="27" t="s">
        <v>498</v>
      </c>
      <c r="B183" s="14" t="s">
        <v>241</v>
      </c>
      <c r="C183" s="14" t="s">
        <v>2846</v>
      </c>
      <c r="D183" s="14" t="s">
        <v>2847</v>
      </c>
      <c r="E183" s="28">
        <v>44029</v>
      </c>
      <c r="F183" s="29" t="s">
        <v>522</v>
      </c>
      <c r="G183" s="30" t="s">
        <v>554</v>
      </c>
      <c r="H183" s="31" t="s">
        <v>2631</v>
      </c>
      <c r="I183" s="30" t="s">
        <v>2804</v>
      </c>
      <c r="J183" s="30" t="s">
        <v>2631</v>
      </c>
    </row>
    <row r="184" spans="1:10" x14ac:dyDescent="0.25">
      <c r="A184" s="27" t="s">
        <v>499</v>
      </c>
      <c r="B184" s="14" t="s">
        <v>903</v>
      </c>
      <c r="C184" s="14" t="s">
        <v>2679</v>
      </c>
      <c r="D184" s="14" t="s">
        <v>7385</v>
      </c>
      <c r="E184" s="28">
        <v>44029</v>
      </c>
      <c r="F184" s="29" t="s">
        <v>522</v>
      </c>
      <c r="G184" s="30" t="s">
        <v>554</v>
      </c>
      <c r="H184" s="31" t="s">
        <v>2631</v>
      </c>
      <c r="I184" s="30" t="s">
        <v>545</v>
      </c>
      <c r="J184" s="30" t="s">
        <v>2631</v>
      </c>
    </row>
    <row r="185" spans="1:10" x14ac:dyDescent="0.25">
      <c r="A185" s="27" t="s">
        <v>500</v>
      </c>
      <c r="B185" s="14" t="s">
        <v>1267</v>
      </c>
      <c r="C185" s="14" t="s">
        <v>2672</v>
      </c>
      <c r="D185" s="14" t="s">
        <v>7382</v>
      </c>
      <c r="E185" s="28">
        <v>44029</v>
      </c>
      <c r="F185" s="29" t="s">
        <v>522</v>
      </c>
      <c r="G185" s="30" t="s">
        <v>554</v>
      </c>
      <c r="H185" s="31" t="s">
        <v>2631</v>
      </c>
      <c r="I185" s="30" t="s">
        <v>2644</v>
      </c>
      <c r="J185" s="30" t="s">
        <v>2631</v>
      </c>
    </row>
    <row r="186" spans="1:10" x14ac:dyDescent="0.25">
      <c r="A186" s="27" t="s">
        <v>501</v>
      </c>
      <c r="B186" s="14" t="s">
        <v>177</v>
      </c>
      <c r="C186" s="14" t="s">
        <v>2645</v>
      </c>
      <c r="D186" s="14" t="s">
        <v>2774</v>
      </c>
      <c r="E186" s="28">
        <v>44029</v>
      </c>
      <c r="F186" s="29" t="s">
        <v>522</v>
      </c>
      <c r="G186" s="30" t="s">
        <v>554</v>
      </c>
      <c r="H186" s="31" t="s">
        <v>2631</v>
      </c>
      <c r="I186" s="30" t="s">
        <v>2647</v>
      </c>
      <c r="J186" s="30" t="s">
        <v>2631</v>
      </c>
    </row>
    <row r="187" spans="1:10" x14ac:dyDescent="0.25">
      <c r="A187" s="27" t="s">
        <v>502</v>
      </c>
      <c r="B187" s="14" t="s">
        <v>1071</v>
      </c>
      <c r="C187" s="14" t="s">
        <v>62</v>
      </c>
      <c r="D187" s="14" t="s">
        <v>7386</v>
      </c>
      <c r="E187" s="28">
        <v>44029</v>
      </c>
      <c r="F187" s="29" t="s">
        <v>522</v>
      </c>
      <c r="G187" s="30" t="s">
        <v>554</v>
      </c>
      <c r="H187" s="31" t="s">
        <v>2631</v>
      </c>
      <c r="I187" s="30" t="s">
        <v>2683</v>
      </c>
      <c r="J187" s="30" t="s">
        <v>2631</v>
      </c>
    </row>
    <row r="188" spans="1:10" x14ac:dyDescent="0.25">
      <c r="A188" s="27" t="s">
        <v>503</v>
      </c>
      <c r="B188" s="14" t="s">
        <v>257</v>
      </c>
      <c r="C188" s="14" t="s">
        <v>2865</v>
      </c>
      <c r="D188" s="14" t="s">
        <v>2866</v>
      </c>
      <c r="E188" s="28">
        <v>44029</v>
      </c>
      <c r="F188" s="29" t="s">
        <v>522</v>
      </c>
      <c r="G188" s="30" t="s">
        <v>554</v>
      </c>
      <c r="H188" s="31" t="s">
        <v>2631</v>
      </c>
      <c r="I188" s="30" t="s">
        <v>2829</v>
      </c>
      <c r="J188" s="30" t="s">
        <v>2631</v>
      </c>
    </row>
    <row r="189" spans="1:10" x14ac:dyDescent="0.25">
      <c r="A189" s="27" t="s">
        <v>504</v>
      </c>
      <c r="B189" s="14" t="s">
        <v>1093</v>
      </c>
      <c r="C189" s="14" t="s">
        <v>62</v>
      </c>
      <c r="D189" s="14" t="s">
        <v>7389</v>
      </c>
      <c r="E189" s="28">
        <v>44029</v>
      </c>
      <c r="F189" s="29" t="s">
        <v>522</v>
      </c>
      <c r="G189" s="30" t="s">
        <v>554</v>
      </c>
      <c r="H189" s="31" t="s">
        <v>2631</v>
      </c>
      <c r="I189" s="30" t="s">
        <v>2683</v>
      </c>
      <c r="J189" s="30" t="s">
        <v>2631</v>
      </c>
    </row>
    <row r="190" spans="1:10" x14ac:dyDescent="0.25">
      <c r="A190" s="27" t="s">
        <v>505</v>
      </c>
      <c r="B190" s="14" t="s">
        <v>221</v>
      </c>
      <c r="C190" s="14" t="s">
        <v>2820</v>
      </c>
      <c r="D190" s="14" t="s">
        <v>2821</v>
      </c>
      <c r="E190" s="28">
        <v>44029</v>
      </c>
      <c r="F190" s="29" t="s">
        <v>522</v>
      </c>
      <c r="G190" s="30" t="s">
        <v>554</v>
      </c>
      <c r="H190" s="31" t="s">
        <v>2631</v>
      </c>
      <c r="I190" s="30" t="s">
        <v>2793</v>
      </c>
      <c r="J190" s="30" t="s">
        <v>2631</v>
      </c>
    </row>
    <row r="191" spans="1:10" x14ac:dyDescent="0.25">
      <c r="A191" s="27" t="s">
        <v>506</v>
      </c>
      <c r="B191" s="14" t="s">
        <v>1283</v>
      </c>
      <c r="C191" s="14" t="s">
        <v>2672</v>
      </c>
      <c r="D191" s="14" t="s">
        <v>7380</v>
      </c>
      <c r="E191" s="28">
        <v>44029</v>
      </c>
      <c r="F191" s="29" t="s">
        <v>522</v>
      </c>
      <c r="G191" s="30" t="s">
        <v>554</v>
      </c>
      <c r="H191" s="31" t="s">
        <v>2631</v>
      </c>
      <c r="I191" s="30" t="s">
        <v>2644</v>
      </c>
      <c r="J191" s="30" t="s">
        <v>2631</v>
      </c>
    </row>
    <row r="192" spans="1:10" x14ac:dyDescent="0.25">
      <c r="A192" s="27" t="s">
        <v>507</v>
      </c>
      <c r="B192" s="14" t="s">
        <v>239</v>
      </c>
      <c r="C192" s="14" t="s">
        <v>2843</v>
      </c>
      <c r="D192" s="14" t="s">
        <v>2844</v>
      </c>
      <c r="E192" s="28">
        <v>44029</v>
      </c>
      <c r="F192" s="29" t="s">
        <v>522</v>
      </c>
      <c r="G192" s="30" t="s">
        <v>554</v>
      </c>
      <c r="H192" s="31" t="s">
        <v>2631</v>
      </c>
      <c r="I192" s="30" t="s">
        <v>2829</v>
      </c>
      <c r="J192" s="30" t="s">
        <v>2631</v>
      </c>
    </row>
    <row r="193" spans="1:10" x14ac:dyDescent="0.25">
      <c r="A193" s="27" t="s">
        <v>508</v>
      </c>
      <c r="B193" s="14" t="s">
        <v>912</v>
      </c>
      <c r="C193" s="14" t="s">
        <v>2679</v>
      </c>
      <c r="D193" s="14" t="s">
        <v>7387</v>
      </c>
      <c r="E193" s="28">
        <v>44029</v>
      </c>
      <c r="F193" s="29" t="s">
        <v>522</v>
      </c>
      <c r="G193" s="30" t="s">
        <v>554</v>
      </c>
      <c r="H193" s="31" t="s">
        <v>2631</v>
      </c>
      <c r="I193" s="30" t="s">
        <v>545</v>
      </c>
      <c r="J193" s="30" t="s">
        <v>2631</v>
      </c>
    </row>
    <row r="194" spans="1:10" x14ac:dyDescent="0.25">
      <c r="A194" s="27" t="s">
        <v>509</v>
      </c>
      <c r="B194" s="14" t="s">
        <v>250</v>
      </c>
      <c r="C194" s="14" t="s">
        <v>2856</v>
      </c>
      <c r="D194" s="14" t="s">
        <v>2857</v>
      </c>
      <c r="E194" s="28">
        <v>44029</v>
      </c>
      <c r="F194" s="29" t="s">
        <v>522</v>
      </c>
      <c r="G194" s="30" t="s">
        <v>554</v>
      </c>
      <c r="H194" s="31" t="s">
        <v>2631</v>
      </c>
      <c r="I194" s="30" t="s">
        <v>2793</v>
      </c>
      <c r="J194" s="30" t="s">
        <v>2631</v>
      </c>
    </row>
    <row r="195" spans="1:10" x14ac:dyDescent="0.25">
      <c r="A195" s="27" t="s">
        <v>510</v>
      </c>
      <c r="B195" s="14" t="s">
        <v>215</v>
      </c>
      <c r="C195" s="14" t="s">
        <v>2810</v>
      </c>
      <c r="D195" s="14" t="s">
        <v>2811</v>
      </c>
      <c r="E195" s="28">
        <v>44029</v>
      </c>
      <c r="F195" s="29" t="s">
        <v>522</v>
      </c>
      <c r="G195" s="30" t="s">
        <v>554</v>
      </c>
      <c r="H195" s="31" t="s">
        <v>2631</v>
      </c>
      <c r="I195" s="30" t="s">
        <v>2793</v>
      </c>
      <c r="J195" s="30" t="s">
        <v>2631</v>
      </c>
    </row>
    <row r="196" spans="1:10" x14ac:dyDescent="0.25">
      <c r="A196" s="27" t="s">
        <v>511</v>
      </c>
      <c r="B196" s="14" t="s">
        <v>219</v>
      </c>
      <c r="C196" s="14" t="s">
        <v>2816</v>
      </c>
      <c r="D196" s="14" t="s">
        <v>2817</v>
      </c>
      <c r="E196" s="28">
        <v>44029</v>
      </c>
      <c r="F196" s="29" t="s">
        <v>522</v>
      </c>
      <c r="G196" s="30" t="s">
        <v>554</v>
      </c>
      <c r="H196" s="31" t="s">
        <v>2631</v>
      </c>
      <c r="I196" s="30" t="s">
        <v>2793</v>
      </c>
      <c r="J196" s="30" t="s">
        <v>2631</v>
      </c>
    </row>
    <row r="197" spans="1:10" x14ac:dyDescent="0.25">
      <c r="A197" s="27" t="s">
        <v>512</v>
      </c>
      <c r="B197" s="14" t="s">
        <v>5024</v>
      </c>
      <c r="C197" s="14" t="s">
        <v>7325</v>
      </c>
      <c r="D197" s="14" t="s">
        <v>7329</v>
      </c>
      <c r="E197" s="28">
        <v>44029</v>
      </c>
      <c r="F197" s="29" t="s">
        <v>522</v>
      </c>
      <c r="G197" s="30" t="s">
        <v>554</v>
      </c>
      <c r="H197" s="31" t="s">
        <v>2631</v>
      </c>
      <c r="I197" s="30" t="s">
        <v>7330</v>
      </c>
      <c r="J197" s="30" t="s">
        <v>2631</v>
      </c>
    </row>
    <row r="198" spans="1:10" x14ac:dyDescent="0.25">
      <c r="A198" s="27" t="s">
        <v>513</v>
      </c>
      <c r="B198" s="14" t="s">
        <v>997</v>
      </c>
      <c r="C198" s="14" t="s">
        <v>62</v>
      </c>
      <c r="D198" s="14" t="s">
        <v>7390</v>
      </c>
      <c r="E198" s="28">
        <v>44029</v>
      </c>
      <c r="F198" s="29" t="s">
        <v>522</v>
      </c>
      <c r="G198" s="30" t="s">
        <v>554</v>
      </c>
      <c r="H198" s="31" t="s">
        <v>2631</v>
      </c>
      <c r="I198" s="30" t="s">
        <v>2683</v>
      </c>
      <c r="J198" s="30" t="s">
        <v>2631</v>
      </c>
    </row>
    <row r="199" spans="1:10" x14ac:dyDescent="0.25">
      <c r="A199" s="27" t="s">
        <v>514</v>
      </c>
      <c r="B199" s="14" t="s">
        <v>2541</v>
      </c>
      <c r="C199" s="14" t="s">
        <v>2649</v>
      </c>
      <c r="D199" s="14" t="s">
        <v>7392</v>
      </c>
      <c r="E199" s="28">
        <v>44029</v>
      </c>
      <c r="F199" s="29" t="s">
        <v>522</v>
      </c>
      <c r="G199" s="30" t="s">
        <v>554</v>
      </c>
      <c r="H199" s="31" t="s">
        <v>2631</v>
      </c>
      <c r="I199" s="30" t="s">
        <v>2650</v>
      </c>
      <c r="J199" s="30" t="s">
        <v>2631</v>
      </c>
    </row>
    <row r="209" spans="33:33" x14ac:dyDescent="0.25">
      <c r="AG209" s="17"/>
    </row>
    <row r="210" spans="33:33" x14ac:dyDescent="0.25">
      <c r="AG210" s="17"/>
    </row>
    <row r="212" spans="33:33" x14ac:dyDescent="0.25">
      <c r="AG212" s="17"/>
    </row>
    <row r="213" spans="33:33" x14ac:dyDescent="0.25">
      <c r="AG213" s="17"/>
    </row>
    <row r="215" spans="33:33" x14ac:dyDescent="0.25">
      <c r="AG215" s="17"/>
    </row>
    <row r="216" spans="33:33" x14ac:dyDescent="0.25">
      <c r="AG216" s="17"/>
    </row>
    <row r="218" spans="33:33" x14ac:dyDescent="0.25">
      <c r="AG218" s="17"/>
    </row>
    <row r="219" spans="33:33" x14ac:dyDescent="0.25">
      <c r="AG219" s="17"/>
    </row>
    <row r="224" spans="33:33" ht="15" customHeight="1" x14ac:dyDescent="0.25"/>
    <row r="227" spans="12:33" x14ac:dyDescent="0.25">
      <c r="L227" s="17"/>
      <c r="M227" s="17" t="s">
        <v>2905</v>
      </c>
      <c r="N227" s="17"/>
      <c r="O227" s="17"/>
      <c r="P227" s="17"/>
      <c r="Q227" s="17"/>
      <c r="R227" s="17"/>
      <c r="S227" s="17"/>
      <c r="T227" s="17"/>
      <c r="U227" s="17" t="s">
        <v>2906</v>
      </c>
      <c r="V227" s="17"/>
      <c r="W227" s="17"/>
      <c r="X227" s="17"/>
      <c r="Y227" s="17"/>
      <c r="Z227" s="17"/>
      <c r="AA227" s="17"/>
      <c r="AB227" s="17"/>
      <c r="AC227" s="17"/>
      <c r="AD227" s="17"/>
      <c r="AE227" s="17"/>
      <c r="AF227" s="17"/>
    </row>
    <row r="228" spans="12:33" ht="15.75" thickBot="1" x14ac:dyDescent="0.3">
      <c r="L228" s="35"/>
      <c r="M228" s="17">
        <v>3</v>
      </c>
      <c r="N228" s="17">
        <v>3</v>
      </c>
      <c r="O228" s="17">
        <v>2</v>
      </c>
      <c r="P228" s="36">
        <v>2</v>
      </c>
      <c r="Q228" s="17">
        <v>1</v>
      </c>
      <c r="R228" s="17">
        <v>1</v>
      </c>
      <c r="S228" s="17"/>
      <c r="T228" s="17"/>
      <c r="U228" s="17">
        <v>1</v>
      </c>
      <c r="V228" s="36">
        <v>1</v>
      </c>
      <c r="W228" s="17">
        <v>2</v>
      </c>
      <c r="X228" s="36">
        <v>2</v>
      </c>
      <c r="Y228" s="17">
        <v>3</v>
      </c>
      <c r="Z228" s="36">
        <v>3</v>
      </c>
      <c r="AA228" s="17">
        <v>4</v>
      </c>
      <c r="AB228" s="36">
        <v>4</v>
      </c>
      <c r="AC228" s="17">
        <v>5</v>
      </c>
      <c r="AD228" s="36">
        <v>5</v>
      </c>
      <c r="AE228" s="17">
        <v>6</v>
      </c>
      <c r="AF228" s="36">
        <v>6</v>
      </c>
    </row>
    <row r="229" spans="12:33" x14ac:dyDescent="0.25">
      <c r="L229" s="17" t="s">
        <v>55</v>
      </c>
      <c r="M229" s="37" t="s">
        <v>7408</v>
      </c>
      <c r="N229" s="38" t="s">
        <v>2757</v>
      </c>
      <c r="O229" s="37" t="s">
        <v>7408</v>
      </c>
      <c r="P229" s="38" t="s">
        <v>2842</v>
      </c>
      <c r="Q229" s="37" t="s">
        <v>2834</v>
      </c>
      <c r="R229" s="39" t="s">
        <v>2743</v>
      </c>
      <c r="S229" s="17"/>
      <c r="T229" s="17"/>
      <c r="U229" s="37" t="s">
        <v>2889</v>
      </c>
      <c r="V229" s="38" t="s">
        <v>2858</v>
      </c>
      <c r="W229" s="37" t="s">
        <v>2852</v>
      </c>
      <c r="X229" s="39" t="s">
        <v>2707</v>
      </c>
      <c r="Y229" s="40" t="s">
        <v>2742</v>
      </c>
      <c r="Z229" s="39" t="s">
        <v>7408</v>
      </c>
      <c r="AA229" s="40" t="s">
        <v>2708</v>
      </c>
      <c r="AB229" s="39" t="s">
        <v>7408</v>
      </c>
      <c r="AC229" s="40" t="s">
        <v>2717</v>
      </c>
      <c r="AD229" s="39" t="s">
        <v>7408</v>
      </c>
      <c r="AE229" s="40" t="s">
        <v>2691</v>
      </c>
      <c r="AF229" s="39" t="s">
        <v>7408</v>
      </c>
      <c r="AG229" s="78" t="s">
        <v>87</v>
      </c>
    </row>
    <row r="230" spans="12:33" ht="15.75" thickBot="1" x14ac:dyDescent="0.3">
      <c r="L230" s="17" t="s">
        <v>55</v>
      </c>
      <c r="M230" s="41" t="s">
        <v>2907</v>
      </c>
      <c r="N230" s="42" t="s">
        <v>7408</v>
      </c>
      <c r="O230" s="41" t="s">
        <v>2893</v>
      </c>
      <c r="P230" s="42" t="s">
        <v>2886</v>
      </c>
      <c r="Q230" s="41" t="s">
        <v>2731</v>
      </c>
      <c r="R230" s="43" t="s">
        <v>2888</v>
      </c>
      <c r="S230" s="17"/>
      <c r="T230" s="17"/>
      <c r="U230" s="41" t="s">
        <v>2855</v>
      </c>
      <c r="V230" s="42" t="s">
        <v>2878</v>
      </c>
      <c r="W230" s="41" t="s">
        <v>2752</v>
      </c>
      <c r="X230" s="43" t="s">
        <v>7408</v>
      </c>
      <c r="Y230" s="44" t="s">
        <v>2897</v>
      </c>
      <c r="Z230" s="43" t="s">
        <v>2755</v>
      </c>
      <c r="AA230" s="44" t="s">
        <v>7408</v>
      </c>
      <c r="AB230" s="43" t="s">
        <v>2724</v>
      </c>
      <c r="AC230" s="44" t="s">
        <v>7408</v>
      </c>
      <c r="AD230" s="43" t="s">
        <v>2714</v>
      </c>
      <c r="AE230" s="44" t="s">
        <v>7408</v>
      </c>
      <c r="AF230" s="43" t="s">
        <v>2719</v>
      </c>
      <c r="AG230" s="78" t="s">
        <v>87</v>
      </c>
    </row>
    <row r="231" spans="12:33" ht="15.75" thickBot="1" x14ac:dyDescent="0.3">
      <c r="L231" s="17"/>
      <c r="M231" s="17" t="s">
        <v>7408</v>
      </c>
      <c r="N231" s="17" t="s">
        <v>7408</v>
      </c>
      <c r="O231" s="17" t="s">
        <v>7408</v>
      </c>
      <c r="P231" s="17" t="s">
        <v>7408</v>
      </c>
      <c r="Q231" s="17" t="s">
        <v>7408</v>
      </c>
      <c r="R231" s="17" t="s">
        <v>7408</v>
      </c>
      <c r="S231" s="17"/>
      <c r="T231" s="17"/>
      <c r="U231" s="17" t="s">
        <v>7408</v>
      </c>
      <c r="V231" s="17" t="s">
        <v>7408</v>
      </c>
      <c r="W231" s="17" t="s">
        <v>7408</v>
      </c>
      <c r="X231" s="17" t="s">
        <v>7408</v>
      </c>
      <c r="Y231" s="17" t="s">
        <v>7408</v>
      </c>
      <c r="Z231" s="17" t="s">
        <v>7408</v>
      </c>
      <c r="AA231" s="17" t="s">
        <v>7408</v>
      </c>
      <c r="AB231" s="17" t="s">
        <v>7408</v>
      </c>
      <c r="AC231" s="17" t="s">
        <v>7408</v>
      </c>
      <c r="AD231" s="17" t="s">
        <v>7408</v>
      </c>
      <c r="AE231" s="17" t="s">
        <v>7408</v>
      </c>
      <c r="AF231" s="17" t="s">
        <v>7408</v>
      </c>
    </row>
    <row r="232" spans="12:33" x14ac:dyDescent="0.25">
      <c r="L232" s="17" t="s">
        <v>43</v>
      </c>
      <c r="M232" s="37" t="s">
        <v>7408</v>
      </c>
      <c r="N232" s="38" t="s">
        <v>2894</v>
      </c>
      <c r="O232" s="37" t="s">
        <v>2907</v>
      </c>
      <c r="P232" s="38" t="s">
        <v>2735</v>
      </c>
      <c r="Q232" s="37" t="s">
        <v>2907</v>
      </c>
      <c r="R232" s="39" t="s">
        <v>2881</v>
      </c>
      <c r="S232" s="17"/>
      <c r="T232" s="17"/>
      <c r="U232" s="37" t="s">
        <v>2887</v>
      </c>
      <c r="V232" s="38" t="s">
        <v>2883</v>
      </c>
      <c r="W232" s="37" t="s">
        <v>2689</v>
      </c>
      <c r="X232" s="39" t="s">
        <v>2688</v>
      </c>
      <c r="Y232" s="40" t="s">
        <v>2637</v>
      </c>
      <c r="Z232" s="39" t="s">
        <v>7408</v>
      </c>
      <c r="AA232" s="40" t="s">
        <v>2709</v>
      </c>
      <c r="AB232" s="39" t="s">
        <v>7408</v>
      </c>
      <c r="AC232" s="40" t="s">
        <v>2901</v>
      </c>
      <c r="AD232" s="39" t="s">
        <v>7408</v>
      </c>
      <c r="AE232" s="40" t="s">
        <v>2907</v>
      </c>
      <c r="AF232" s="39" t="s">
        <v>7408</v>
      </c>
      <c r="AG232" s="78" t="s">
        <v>63</v>
      </c>
    </row>
    <row r="233" spans="12:33" ht="15.75" thickBot="1" x14ac:dyDescent="0.3">
      <c r="L233" s="17" t="s">
        <v>43</v>
      </c>
      <c r="M233" s="41" t="s">
        <v>2699</v>
      </c>
      <c r="N233" s="42" t="s">
        <v>7408</v>
      </c>
      <c r="O233" s="41" t="s">
        <v>2770</v>
      </c>
      <c r="P233" s="42" t="s">
        <v>2907</v>
      </c>
      <c r="Q233" s="41" t="s">
        <v>2839</v>
      </c>
      <c r="R233" s="43" t="s">
        <v>2875</v>
      </c>
      <c r="S233" s="17"/>
      <c r="T233" s="17"/>
      <c r="U233" s="41" t="s">
        <v>2884</v>
      </c>
      <c r="V233" s="42" t="s">
        <v>2877</v>
      </c>
      <c r="W233" s="41" t="s">
        <v>2783</v>
      </c>
      <c r="X233" s="43" t="s">
        <v>7408</v>
      </c>
      <c r="Y233" s="44" t="s">
        <v>2898</v>
      </c>
      <c r="Z233" s="43" t="s">
        <v>2725</v>
      </c>
      <c r="AA233" s="44" t="s">
        <v>7408</v>
      </c>
      <c r="AB233" s="43" t="s">
        <v>2700</v>
      </c>
      <c r="AC233" s="44" t="s">
        <v>7408</v>
      </c>
      <c r="AD233" s="43" t="s">
        <v>2713</v>
      </c>
      <c r="AE233" s="44" t="s">
        <v>7408</v>
      </c>
      <c r="AF233" s="43" t="s">
        <v>2907</v>
      </c>
      <c r="AG233" s="89" t="s">
        <v>63</v>
      </c>
    </row>
    <row r="234" spans="12:33" ht="15.75" thickBot="1" x14ac:dyDescent="0.3">
      <c r="L234" s="17"/>
      <c r="M234" s="17" t="s">
        <v>7408</v>
      </c>
      <c r="N234" s="17" t="s">
        <v>7408</v>
      </c>
      <c r="O234" s="17" t="s">
        <v>7408</v>
      </c>
      <c r="P234" s="17" t="s">
        <v>7408</v>
      </c>
      <c r="Q234" s="17" t="s">
        <v>7408</v>
      </c>
      <c r="R234" s="17" t="s">
        <v>7408</v>
      </c>
      <c r="S234" s="17"/>
      <c r="T234" s="17"/>
      <c r="U234" s="17" t="s">
        <v>7408</v>
      </c>
      <c r="V234" s="17" t="s">
        <v>7408</v>
      </c>
      <c r="W234" s="17" t="s">
        <v>7408</v>
      </c>
      <c r="X234" s="17" t="s">
        <v>7408</v>
      </c>
      <c r="Y234" s="17" t="s">
        <v>7408</v>
      </c>
      <c r="Z234" s="17" t="s">
        <v>7408</v>
      </c>
      <c r="AA234" s="17" t="s">
        <v>7408</v>
      </c>
      <c r="AB234" s="17" t="s">
        <v>7408</v>
      </c>
      <c r="AC234" s="17" t="s">
        <v>7408</v>
      </c>
      <c r="AD234" s="17" t="s">
        <v>7408</v>
      </c>
      <c r="AE234" s="17" t="s">
        <v>7408</v>
      </c>
      <c r="AF234" s="17" t="s">
        <v>7408</v>
      </c>
    </row>
    <row r="235" spans="12:33" x14ac:dyDescent="0.25">
      <c r="L235" s="17" t="s">
        <v>30</v>
      </c>
      <c r="M235" s="37" t="s">
        <v>7408</v>
      </c>
      <c r="N235" s="39" t="s">
        <v>2728</v>
      </c>
      <c r="O235" s="37" t="s">
        <v>7408</v>
      </c>
      <c r="P235" s="39" t="s">
        <v>2720</v>
      </c>
      <c r="Q235" s="37" t="s">
        <v>2840</v>
      </c>
      <c r="R235" s="39" t="s">
        <v>2854</v>
      </c>
      <c r="S235" s="17"/>
      <c r="T235" s="17"/>
      <c r="U235" s="37" t="s">
        <v>2849</v>
      </c>
      <c r="V235" s="39" t="s">
        <v>2630</v>
      </c>
      <c r="W235" s="40" t="s">
        <v>7408</v>
      </c>
      <c r="X235" s="39" t="s">
        <v>2665</v>
      </c>
      <c r="Y235" s="40" t="s">
        <v>2658</v>
      </c>
      <c r="Z235" s="39" t="s">
        <v>7408</v>
      </c>
      <c r="AA235" s="40" t="s">
        <v>2902</v>
      </c>
      <c r="AB235" s="39" t="s">
        <v>7408</v>
      </c>
      <c r="AC235" s="40" t="s">
        <v>2677</v>
      </c>
      <c r="AD235" s="39" t="s">
        <v>7408</v>
      </c>
      <c r="AE235" s="40" t="s">
        <v>2681</v>
      </c>
      <c r="AF235" s="39" t="s">
        <v>7408</v>
      </c>
      <c r="AG235" s="89" t="s">
        <v>37</v>
      </c>
    </row>
    <row r="236" spans="12:33" ht="15.75" thickBot="1" x14ac:dyDescent="0.3">
      <c r="L236" s="17" t="s">
        <v>30</v>
      </c>
      <c r="M236" s="41" t="s">
        <v>2740</v>
      </c>
      <c r="N236" s="43" t="s">
        <v>7408</v>
      </c>
      <c r="O236" s="41" t="s">
        <v>2872</v>
      </c>
      <c r="P236" s="43" t="s">
        <v>2879</v>
      </c>
      <c r="Q236" s="41" t="s">
        <v>2891</v>
      </c>
      <c r="R236" s="43" t="s">
        <v>2786</v>
      </c>
      <c r="S236" s="17"/>
      <c r="T236" s="17"/>
      <c r="U236" s="41" t="s">
        <v>2838</v>
      </c>
      <c r="V236" s="43" t="s">
        <v>2870</v>
      </c>
      <c r="W236" s="44" t="s">
        <v>2732</v>
      </c>
      <c r="X236" s="43" t="s">
        <v>2876</v>
      </c>
      <c r="Y236" s="44" t="s">
        <v>2903</v>
      </c>
      <c r="Z236" s="43" t="s">
        <v>2692</v>
      </c>
      <c r="AA236" s="44" t="s">
        <v>7408</v>
      </c>
      <c r="AB236" s="43" t="s">
        <v>2673</v>
      </c>
      <c r="AC236" s="44" t="s">
        <v>7408</v>
      </c>
      <c r="AD236" s="43" t="s">
        <v>2675</v>
      </c>
      <c r="AE236" s="44" t="s">
        <v>7408</v>
      </c>
      <c r="AF236" s="43" t="s">
        <v>2907</v>
      </c>
      <c r="AG236" s="89" t="s">
        <v>37</v>
      </c>
    </row>
    <row r="237" spans="12:33" ht="15.75" thickBot="1" x14ac:dyDescent="0.3">
      <c r="L237" s="17"/>
      <c r="M237" s="17" t="s">
        <v>7408</v>
      </c>
      <c r="N237" s="17" t="s">
        <v>7408</v>
      </c>
      <c r="O237" s="17" t="s">
        <v>7408</v>
      </c>
      <c r="P237" s="17" t="s">
        <v>7408</v>
      </c>
      <c r="Q237" s="17" t="s">
        <v>7408</v>
      </c>
      <c r="R237" s="17" t="s">
        <v>7408</v>
      </c>
      <c r="S237" s="17"/>
      <c r="T237" s="17"/>
      <c r="U237" s="17" t="s">
        <v>7408</v>
      </c>
      <c r="V237" s="17" t="s">
        <v>7408</v>
      </c>
      <c r="W237" s="17" t="s">
        <v>7408</v>
      </c>
      <c r="X237" s="17" t="s">
        <v>7408</v>
      </c>
      <c r="Y237" s="17" t="s">
        <v>7408</v>
      </c>
      <c r="Z237" s="17" t="s">
        <v>7408</v>
      </c>
      <c r="AA237" s="17" t="s">
        <v>7408</v>
      </c>
      <c r="AB237" s="17" t="s">
        <v>7408</v>
      </c>
      <c r="AC237" s="17" t="s">
        <v>7408</v>
      </c>
      <c r="AD237" s="17" t="s">
        <v>7408</v>
      </c>
      <c r="AE237" s="17" t="s">
        <v>7408</v>
      </c>
      <c r="AF237" s="17" t="s">
        <v>7408</v>
      </c>
    </row>
    <row r="238" spans="12:33" x14ac:dyDescent="0.25">
      <c r="L238" s="17" t="s">
        <v>18</v>
      </c>
      <c r="M238" s="37" t="s">
        <v>7408</v>
      </c>
      <c r="N238" s="39" t="s">
        <v>2900</v>
      </c>
      <c r="O238" s="37" t="s">
        <v>2892</v>
      </c>
      <c r="P238" s="39" t="s">
        <v>2907</v>
      </c>
      <c r="Q238" s="37" t="s">
        <v>2862</v>
      </c>
      <c r="R238" s="39" t="s">
        <v>2801</v>
      </c>
      <c r="S238" s="17"/>
      <c r="T238" s="17"/>
      <c r="U238" s="37" t="s">
        <v>2890</v>
      </c>
      <c r="V238" s="39" t="s">
        <v>2634</v>
      </c>
      <c r="W238" s="40" t="s">
        <v>2660</v>
      </c>
      <c r="X238" s="39" t="s">
        <v>7408</v>
      </c>
      <c r="Y238" s="40" t="s">
        <v>2899</v>
      </c>
      <c r="Z238" s="39" t="s">
        <v>2671</v>
      </c>
      <c r="AA238" s="40" t="s">
        <v>187</v>
      </c>
      <c r="AB238" s="39" t="s">
        <v>7408</v>
      </c>
      <c r="AC238" s="40" t="s">
        <v>2646</v>
      </c>
      <c r="AD238" s="39" t="s">
        <v>7408</v>
      </c>
      <c r="AE238" s="40" t="s">
        <v>2694</v>
      </c>
      <c r="AF238" s="39" t="s">
        <v>7408</v>
      </c>
      <c r="AG238" s="89" t="s">
        <v>11</v>
      </c>
    </row>
    <row r="239" spans="12:33" ht="15.75" thickBot="1" x14ac:dyDescent="0.3">
      <c r="L239" s="17" t="s">
        <v>18</v>
      </c>
      <c r="M239" s="41" t="s">
        <v>2668</v>
      </c>
      <c r="N239" s="43" t="s">
        <v>7408</v>
      </c>
      <c r="O239" s="41" t="s">
        <v>2907</v>
      </c>
      <c r="P239" s="43" t="s">
        <v>2907</v>
      </c>
      <c r="Q239" s="41" t="s">
        <v>2845</v>
      </c>
      <c r="R239" s="43" t="s">
        <v>2831</v>
      </c>
      <c r="S239" s="17"/>
      <c r="T239" s="17"/>
      <c r="U239" s="41" t="s">
        <v>2841</v>
      </c>
      <c r="V239" s="43" t="s">
        <v>2860</v>
      </c>
      <c r="W239" s="44" t="s">
        <v>2643</v>
      </c>
      <c r="X239" s="43" t="s">
        <v>2651</v>
      </c>
      <c r="Y239" s="44" t="s">
        <v>2896</v>
      </c>
      <c r="Z239" s="43" t="s">
        <v>2648</v>
      </c>
      <c r="AA239" s="44" t="s">
        <v>7408</v>
      </c>
      <c r="AB239" s="43" t="s">
        <v>2738</v>
      </c>
      <c r="AC239" s="44" t="s">
        <v>7408</v>
      </c>
      <c r="AD239" s="43" t="s">
        <v>2674</v>
      </c>
      <c r="AE239" s="44" t="s">
        <v>7408</v>
      </c>
      <c r="AF239" s="43" t="s">
        <v>2789</v>
      </c>
      <c r="AG239" s="89" t="s">
        <v>11</v>
      </c>
    </row>
    <row r="240" spans="12:33" ht="15" customHeight="1" x14ac:dyDescent="0.25">
      <c r="S240" s="19" t="s">
        <v>2908</v>
      </c>
      <c r="T240" s="19"/>
    </row>
    <row r="242" spans="13:26" x14ac:dyDescent="0.25">
      <c r="M242" s="78" t="s">
        <v>525</v>
      </c>
      <c r="S242" s="78" t="s">
        <v>2910</v>
      </c>
      <c r="Y242" s="78" t="s">
        <v>2912</v>
      </c>
    </row>
    <row r="243" spans="13:26" x14ac:dyDescent="0.25">
      <c r="N243" s="78" t="s">
        <v>151</v>
      </c>
      <c r="O243" s="78" t="s">
        <v>164</v>
      </c>
      <c r="P243" s="78" t="s">
        <v>178</v>
      </c>
      <c r="Q243" s="78" t="s">
        <v>191</v>
      </c>
      <c r="R243" s="78" t="s">
        <v>203</v>
      </c>
      <c r="U243" s="78" t="s">
        <v>254</v>
      </c>
      <c r="V243" s="78" t="s">
        <v>263</v>
      </c>
      <c r="W243" s="78" t="s">
        <v>273</v>
      </c>
      <c r="X243" s="78" t="s">
        <v>282</v>
      </c>
      <c r="Y243" s="78" t="s">
        <v>292</v>
      </c>
    </row>
    <row r="244" spans="13:26" ht="120" x14ac:dyDescent="0.25">
      <c r="M244" s="45" t="s">
        <v>149</v>
      </c>
      <c r="N244" s="87" t="s">
        <v>7462</v>
      </c>
      <c r="O244" s="87" t="s">
        <v>7463</v>
      </c>
      <c r="P244" s="87" t="s">
        <v>7464</v>
      </c>
      <c r="Q244" s="87" t="s">
        <v>7465</v>
      </c>
      <c r="R244" s="87" t="s">
        <v>7466</v>
      </c>
      <c r="S244" s="46" t="s">
        <v>2918</v>
      </c>
      <c r="T244" s="46"/>
      <c r="U244" s="88" t="s">
        <v>7467</v>
      </c>
      <c r="V244" s="87" t="s">
        <v>7468</v>
      </c>
      <c r="W244" s="87" t="s">
        <v>7469</v>
      </c>
      <c r="X244" s="87" t="s">
        <v>7470</v>
      </c>
      <c r="Y244" s="87" t="s">
        <v>7471</v>
      </c>
      <c r="Z244" s="78" t="s">
        <v>252</v>
      </c>
    </row>
    <row r="246" spans="13:26" ht="120" x14ac:dyDescent="0.25">
      <c r="U246" s="90" t="s">
        <v>7472</v>
      </c>
      <c r="V246" s="90" t="s">
        <v>7473</v>
      </c>
      <c r="W246" s="90" t="s">
        <v>7474</v>
      </c>
      <c r="X246" s="90" t="s">
        <v>7475</v>
      </c>
      <c r="Y246" s="90" t="s">
        <v>7476</v>
      </c>
    </row>
    <row r="248" spans="13:26" x14ac:dyDescent="0.25">
      <c r="U248" s="78" t="s">
        <v>207</v>
      </c>
      <c r="V248" s="78" t="s">
        <v>216</v>
      </c>
      <c r="W248" s="78" t="s">
        <v>225</v>
      </c>
      <c r="X248" s="78" t="s">
        <v>236</v>
      </c>
      <c r="Y248" s="78" t="s">
        <v>245</v>
      </c>
    </row>
    <row r="249" spans="13:26" x14ac:dyDescent="0.25">
      <c r="P249" s="78" t="s">
        <v>2909</v>
      </c>
      <c r="S249" s="78" t="s">
        <v>2911</v>
      </c>
    </row>
  </sheetData>
  <mergeCells count="1">
    <mergeCell ref="A1:C2"/>
  </mergeCells>
  <conditionalFormatting sqref="H5:H199 J5:J199">
    <cfRule type="containsText" dxfId="75" priority="13" operator="containsText" text="MISMATCH">
      <formula>NOT(ISERROR(SEARCH("MISMATCH",H5)))</formula>
    </cfRule>
  </conditionalFormatting>
  <conditionalFormatting sqref="L235:L240">
    <cfRule type="cellIs" dxfId="74" priority="3" operator="equal">
      <formula>10</formula>
    </cfRule>
    <cfRule type="cellIs" dxfId="73" priority="4" operator="equal">
      <formula>13</formula>
    </cfRule>
    <cfRule type="cellIs" dxfId="72" priority="5" operator="equal">
      <formula>31</formula>
    </cfRule>
    <cfRule type="cellIs" dxfId="71" priority="6" operator="equal">
      <formula>25</formula>
    </cfRule>
    <cfRule type="cellIs" dxfId="70" priority="7" operator="equal">
      <formula>19</formula>
    </cfRule>
    <cfRule type="cellIs" dxfId="69" priority="8" operator="equal">
      <formula>4</formula>
    </cfRule>
    <cfRule type="cellIs" dxfId="68" priority="9" operator="equal">
      <formula>7</formula>
    </cfRule>
    <cfRule type="cellIs" dxfId="67" priority="10" operator="equal">
      <formula>1</formula>
    </cfRule>
  </conditionalFormatting>
  <conditionalFormatting sqref="O240 X228 X240">
    <cfRule type="cellIs" dxfId="66" priority="1" operator="equal">
      <formula>16</formula>
    </cfRule>
    <cfRule type="cellIs" dxfId="65" priority="2" operator="equal">
      <formula>22</formula>
    </cfRule>
  </conditionalFormatting>
  <conditionalFormatting sqref="P240">
    <cfRule type="duplicateValues" dxfId="64" priority="11"/>
  </conditionalFormatting>
  <conditionalFormatting sqref="Q240">
    <cfRule type="duplicateValues" dxfId="63" priority="12"/>
  </conditionalFormatting>
  <pageMargins left="0.7" right="0.7" top="0.75" bottom="0.75" header="0.3" footer="0.3"/>
  <pageSetup scale="13" orientation="landscape"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E60E2-6BF0-4C58-9B43-CAB0B3E582BD}">
  <dimension ref="A1:AE246"/>
  <sheetViews>
    <sheetView zoomScale="77" workbookViewId="0">
      <selection activeCell="E7" sqref="E7"/>
    </sheetView>
  </sheetViews>
  <sheetFormatPr defaultColWidth="9.140625" defaultRowHeight="15" x14ac:dyDescent="0.25"/>
  <cols>
    <col min="1" max="1" width="20.7109375" style="76" customWidth="1"/>
    <col min="2" max="2" width="30" style="76" customWidth="1"/>
    <col min="3" max="3" width="14.7109375" style="76" customWidth="1"/>
    <col min="4" max="4" width="17.140625" style="76" customWidth="1"/>
    <col min="5" max="5" width="11.42578125" style="76" customWidth="1"/>
    <col min="6" max="6" width="20.28515625" style="76" customWidth="1"/>
    <col min="7" max="7" width="13.5703125" style="76" customWidth="1"/>
    <col min="8" max="8" width="14.28515625" style="76" customWidth="1"/>
    <col min="9" max="9" width="12.28515625" style="76" customWidth="1"/>
    <col min="10" max="10" width="14" style="76" customWidth="1"/>
    <col min="11" max="11" width="9.140625" style="76"/>
    <col min="12" max="16" width="25.7109375" style="76" customWidth="1"/>
    <col min="17" max="18" width="4.5703125" style="76" customWidth="1"/>
    <col min="19" max="23" width="25.7109375" style="76" customWidth="1"/>
    <col min="24" max="30" width="20.7109375" style="76" customWidth="1"/>
    <col min="31" max="31" width="4.28515625" style="76" customWidth="1"/>
    <col min="32" max="16384" width="9.140625" style="76"/>
  </cols>
  <sheetData>
    <row r="1" spans="1:11" x14ac:dyDescent="0.25">
      <c r="A1" s="139" t="s">
        <v>2904</v>
      </c>
      <c r="B1" s="139"/>
      <c r="C1" s="139"/>
    </row>
    <row r="2" spans="1:11" x14ac:dyDescent="0.25">
      <c r="A2" s="139"/>
      <c r="B2" s="139"/>
      <c r="C2" s="139"/>
    </row>
    <row r="4" spans="1:11" ht="45" x14ac:dyDescent="0.25">
      <c r="A4" s="32" t="s">
        <v>8233</v>
      </c>
      <c r="B4" s="32" t="s">
        <v>5</v>
      </c>
      <c r="C4" s="32" t="s">
        <v>516</v>
      </c>
      <c r="D4" s="32" t="s">
        <v>517</v>
      </c>
      <c r="E4" s="32" t="s">
        <v>518</v>
      </c>
      <c r="F4" s="33" t="s">
        <v>529</v>
      </c>
      <c r="G4" s="33" t="s">
        <v>527</v>
      </c>
      <c r="H4" s="33" t="s">
        <v>2627</v>
      </c>
      <c r="I4" s="34" t="s">
        <v>528</v>
      </c>
      <c r="J4" s="34" t="s">
        <v>2628</v>
      </c>
      <c r="K4" s="125" t="s">
        <v>8294</v>
      </c>
    </row>
    <row r="5" spans="1:11" x14ac:dyDescent="0.25">
      <c r="A5" s="27" t="s">
        <v>8329</v>
      </c>
      <c r="B5" s="14" t="s">
        <v>277</v>
      </c>
      <c r="C5" s="14" t="s">
        <v>2734</v>
      </c>
      <c r="D5" s="14" t="s">
        <v>2890</v>
      </c>
      <c r="E5" s="28">
        <v>44012</v>
      </c>
      <c r="F5" s="29" t="s">
        <v>519</v>
      </c>
      <c r="G5" s="30" t="s">
        <v>538</v>
      </c>
      <c r="H5" s="31" t="s">
        <v>2631</v>
      </c>
      <c r="I5" s="30" t="s">
        <v>2736</v>
      </c>
      <c r="J5" s="30" t="s">
        <v>2631</v>
      </c>
      <c r="K5" s="124" t="s">
        <v>8239</v>
      </c>
    </row>
    <row r="6" spans="1:11" x14ac:dyDescent="0.25">
      <c r="A6" s="27" t="s">
        <v>8330</v>
      </c>
      <c r="B6" s="14" t="s">
        <v>260</v>
      </c>
      <c r="C6" s="14" t="s">
        <v>2871</v>
      </c>
      <c r="D6" s="14" t="s">
        <v>2872</v>
      </c>
      <c r="E6" s="28">
        <v>44012</v>
      </c>
      <c r="F6" s="29" t="s">
        <v>519</v>
      </c>
      <c r="G6" s="30" t="s">
        <v>538</v>
      </c>
      <c r="H6" s="31" t="s">
        <v>2631</v>
      </c>
      <c r="I6" s="30" t="s">
        <v>2826</v>
      </c>
      <c r="J6" s="30" t="s">
        <v>2631</v>
      </c>
      <c r="K6" s="124" t="s">
        <v>8239</v>
      </c>
    </row>
    <row r="7" spans="1:11" x14ac:dyDescent="0.25">
      <c r="A7" s="27" t="s">
        <v>8331</v>
      </c>
      <c r="B7" s="14" t="s">
        <v>107</v>
      </c>
      <c r="C7" s="14" t="s">
        <v>2659</v>
      </c>
      <c r="D7" s="14" t="s">
        <v>2720</v>
      </c>
      <c r="E7" s="28">
        <v>44012</v>
      </c>
      <c r="F7" s="29" t="s">
        <v>519</v>
      </c>
      <c r="G7" s="30" t="s">
        <v>538</v>
      </c>
      <c r="H7" s="31" t="s">
        <v>2631</v>
      </c>
      <c r="I7" s="30" t="s">
        <v>2661</v>
      </c>
      <c r="J7" s="30" t="s">
        <v>2631</v>
      </c>
      <c r="K7" s="124" t="s">
        <v>8239</v>
      </c>
    </row>
    <row r="8" spans="1:11" x14ac:dyDescent="0.25">
      <c r="A8" s="27" t="s">
        <v>8332</v>
      </c>
      <c r="B8" s="14" t="s">
        <v>267</v>
      </c>
      <c r="C8" s="14" t="s">
        <v>117</v>
      </c>
      <c r="D8" s="14" t="s">
        <v>2879</v>
      </c>
      <c r="E8" s="28">
        <v>44012</v>
      </c>
      <c r="F8" s="29" t="s">
        <v>519</v>
      </c>
      <c r="G8" s="30" t="s">
        <v>538</v>
      </c>
      <c r="H8" s="31" t="s">
        <v>2631</v>
      </c>
      <c r="I8" s="30" t="s">
        <v>2697</v>
      </c>
      <c r="J8" s="30" t="s">
        <v>2631</v>
      </c>
      <c r="K8" s="124" t="s">
        <v>8239</v>
      </c>
    </row>
    <row r="9" spans="1:11" x14ac:dyDescent="0.25">
      <c r="A9" s="27" t="s">
        <v>8333</v>
      </c>
      <c r="B9" s="14" t="s">
        <v>289</v>
      </c>
      <c r="C9" s="14" t="s">
        <v>2669</v>
      </c>
      <c r="D9" s="14" t="s">
        <v>2899</v>
      </c>
      <c r="E9" s="28">
        <v>44012</v>
      </c>
      <c r="F9" s="29" t="s">
        <v>519</v>
      </c>
      <c r="G9" s="30" t="s">
        <v>538</v>
      </c>
      <c r="H9" s="31" t="s">
        <v>2631</v>
      </c>
      <c r="I9" s="30" t="s">
        <v>2670</v>
      </c>
      <c r="J9" s="30" t="s">
        <v>2631</v>
      </c>
      <c r="K9" s="124" t="s">
        <v>8239</v>
      </c>
    </row>
    <row r="10" spans="1:11" x14ac:dyDescent="0.25">
      <c r="A10" s="27" t="s">
        <v>8334</v>
      </c>
      <c r="B10" s="14" t="s">
        <v>108</v>
      </c>
      <c r="C10" s="14" t="s">
        <v>2721</v>
      </c>
      <c r="D10" s="14" t="s">
        <v>2722</v>
      </c>
      <c r="E10" s="28">
        <v>44012</v>
      </c>
      <c r="F10" s="29" t="s">
        <v>519</v>
      </c>
      <c r="G10" s="30" t="s">
        <v>538</v>
      </c>
      <c r="H10" s="31" t="s">
        <v>2631</v>
      </c>
      <c r="I10" s="30" t="s">
        <v>2695</v>
      </c>
      <c r="J10" s="30" t="s">
        <v>2631</v>
      </c>
      <c r="K10" s="124" t="s">
        <v>8239</v>
      </c>
    </row>
    <row r="11" spans="1:11" x14ac:dyDescent="0.25">
      <c r="A11" s="27" t="s">
        <v>8335</v>
      </c>
      <c r="B11" s="14" t="s">
        <v>110</v>
      </c>
      <c r="C11" s="14" t="s">
        <v>2649</v>
      </c>
      <c r="D11" s="14" t="s">
        <v>2725</v>
      </c>
      <c r="E11" s="28">
        <v>44012</v>
      </c>
      <c r="F11" s="29" t="s">
        <v>519</v>
      </c>
      <c r="G11" s="30" t="s">
        <v>538</v>
      </c>
      <c r="H11" s="31" t="s">
        <v>2631</v>
      </c>
      <c r="I11" s="30" t="s">
        <v>2650</v>
      </c>
      <c r="J11" s="30" t="s">
        <v>2631</v>
      </c>
      <c r="K11" s="124" t="s">
        <v>8239</v>
      </c>
    </row>
    <row r="12" spans="1:11" x14ac:dyDescent="0.25">
      <c r="A12" s="27" t="s">
        <v>8336</v>
      </c>
      <c r="B12" s="14" t="s">
        <v>109</v>
      </c>
      <c r="C12" s="14" t="s">
        <v>2723</v>
      </c>
      <c r="D12" s="14" t="s">
        <v>2724</v>
      </c>
      <c r="E12" s="28">
        <v>44012</v>
      </c>
      <c r="F12" s="29" t="s">
        <v>519</v>
      </c>
      <c r="G12" s="30" t="s">
        <v>538</v>
      </c>
      <c r="H12" s="31" t="s">
        <v>2631</v>
      </c>
      <c r="I12" s="30" t="s">
        <v>2666</v>
      </c>
      <c r="J12" s="30" t="s">
        <v>2631</v>
      </c>
      <c r="K12" s="124" t="s">
        <v>8239</v>
      </c>
    </row>
    <row r="13" spans="1:11" x14ac:dyDescent="0.25">
      <c r="A13" s="27" t="s">
        <v>8337</v>
      </c>
      <c r="B13" s="14" t="s">
        <v>32</v>
      </c>
      <c r="C13" s="14" t="s">
        <v>2654</v>
      </c>
      <c r="D13" s="14" t="s">
        <v>2655</v>
      </c>
      <c r="E13" s="28">
        <v>44012</v>
      </c>
      <c r="F13" s="29" t="s">
        <v>519</v>
      </c>
      <c r="G13" s="30" t="s">
        <v>538</v>
      </c>
      <c r="H13" s="31" t="s">
        <v>2631</v>
      </c>
      <c r="I13" s="30" t="s">
        <v>2650</v>
      </c>
      <c r="J13" s="30" t="s">
        <v>2631</v>
      </c>
      <c r="K13" s="124" t="s">
        <v>8239</v>
      </c>
    </row>
    <row r="14" spans="1:11" x14ac:dyDescent="0.25">
      <c r="A14" s="27" t="s">
        <v>8338</v>
      </c>
      <c r="B14" s="14" t="s">
        <v>44</v>
      </c>
      <c r="C14" s="14" t="s">
        <v>2667</v>
      </c>
      <c r="D14" s="14" t="s">
        <v>2668</v>
      </c>
      <c r="E14" s="28">
        <v>44012</v>
      </c>
      <c r="F14" s="29" t="s">
        <v>519</v>
      </c>
      <c r="G14" s="30" t="s">
        <v>538</v>
      </c>
      <c r="H14" s="31" t="s">
        <v>2631</v>
      </c>
      <c r="I14" s="30" t="s">
        <v>2661</v>
      </c>
      <c r="J14" s="30" t="s">
        <v>2631</v>
      </c>
      <c r="K14" s="124" t="s">
        <v>8239</v>
      </c>
    </row>
    <row r="15" spans="1:11" x14ac:dyDescent="0.25">
      <c r="A15" s="27" t="s">
        <v>8339</v>
      </c>
      <c r="B15" s="14" t="s">
        <v>240</v>
      </c>
      <c r="C15" s="14" t="s">
        <v>2629</v>
      </c>
      <c r="D15" s="14" t="s">
        <v>2845</v>
      </c>
      <c r="E15" s="28">
        <v>44012</v>
      </c>
      <c r="F15" s="29" t="s">
        <v>520</v>
      </c>
      <c r="G15" s="30" t="s">
        <v>538</v>
      </c>
      <c r="H15" s="31" t="s">
        <v>2631</v>
      </c>
      <c r="I15" s="30" t="s">
        <v>2632</v>
      </c>
      <c r="J15" s="30" t="s">
        <v>2631</v>
      </c>
      <c r="K15" s="124" t="s">
        <v>8239</v>
      </c>
    </row>
    <row r="16" spans="1:11" x14ac:dyDescent="0.25">
      <c r="A16" s="27" t="s">
        <v>8340</v>
      </c>
      <c r="B16" s="14" t="s">
        <v>237</v>
      </c>
      <c r="C16" s="14" t="s">
        <v>2639</v>
      </c>
      <c r="D16" s="14" t="s">
        <v>2841</v>
      </c>
      <c r="E16" s="28">
        <v>44012</v>
      </c>
      <c r="F16" s="29" t="s">
        <v>520</v>
      </c>
      <c r="G16" s="30" t="s">
        <v>538</v>
      </c>
      <c r="H16" s="31" t="s">
        <v>2631</v>
      </c>
      <c r="I16" s="30" t="s">
        <v>2641</v>
      </c>
      <c r="J16" s="30" t="s">
        <v>2631</v>
      </c>
      <c r="K16" s="124" t="s">
        <v>8239</v>
      </c>
    </row>
    <row r="17" spans="1:11" x14ac:dyDescent="0.25">
      <c r="A17" s="27" t="s">
        <v>8341</v>
      </c>
      <c r="B17" s="14" t="s">
        <v>14</v>
      </c>
      <c r="C17" s="14" t="s">
        <v>2633</v>
      </c>
      <c r="D17" s="14" t="s">
        <v>2634</v>
      </c>
      <c r="E17" s="28">
        <v>44012</v>
      </c>
      <c r="F17" s="29" t="s">
        <v>520</v>
      </c>
      <c r="G17" s="30" t="s">
        <v>538</v>
      </c>
      <c r="H17" s="31" t="s">
        <v>2631</v>
      </c>
      <c r="I17" s="30" t="s">
        <v>2635</v>
      </c>
      <c r="J17" s="30" t="s">
        <v>2631</v>
      </c>
      <c r="K17" s="124" t="s">
        <v>8239</v>
      </c>
    </row>
    <row r="18" spans="1:11" x14ac:dyDescent="0.25">
      <c r="A18" s="27" t="s">
        <v>8342</v>
      </c>
      <c r="B18" s="14" t="s">
        <v>253</v>
      </c>
      <c r="C18" s="14" t="s">
        <v>2859</v>
      </c>
      <c r="D18" s="14" t="s">
        <v>2860</v>
      </c>
      <c r="E18" s="28">
        <v>44012</v>
      </c>
      <c r="F18" s="29" t="s">
        <v>520</v>
      </c>
      <c r="G18" s="30" t="s">
        <v>538</v>
      </c>
      <c r="H18" s="31" t="s">
        <v>2631</v>
      </c>
      <c r="I18" s="30" t="s">
        <v>2804</v>
      </c>
      <c r="J18" s="30" t="s">
        <v>2631</v>
      </c>
      <c r="K18" s="124" t="s">
        <v>8239</v>
      </c>
    </row>
    <row r="19" spans="1:11" x14ac:dyDescent="0.25">
      <c r="A19" s="27" t="s">
        <v>8343</v>
      </c>
      <c r="B19" s="14" t="s">
        <v>17</v>
      </c>
      <c r="C19" s="14" t="s">
        <v>2639</v>
      </c>
      <c r="D19" s="14" t="s">
        <v>2640</v>
      </c>
      <c r="E19" s="28">
        <v>44012</v>
      </c>
      <c r="F19" s="29" t="s">
        <v>520</v>
      </c>
      <c r="G19" s="30" t="s">
        <v>538</v>
      </c>
      <c r="H19" s="31" t="s">
        <v>2631</v>
      </c>
      <c r="I19" s="30" t="s">
        <v>2641</v>
      </c>
      <c r="J19" s="30" t="s">
        <v>2631</v>
      </c>
      <c r="K19" s="124" t="s">
        <v>8239</v>
      </c>
    </row>
    <row r="20" spans="1:11" x14ac:dyDescent="0.25">
      <c r="A20" s="27" t="s">
        <v>8344</v>
      </c>
      <c r="B20" s="14" t="s">
        <v>19</v>
      </c>
      <c r="C20" s="14" t="s">
        <v>2642</v>
      </c>
      <c r="D20" s="14" t="s">
        <v>2643</v>
      </c>
      <c r="E20" s="28">
        <v>44012</v>
      </c>
      <c r="F20" s="29" t="s">
        <v>520</v>
      </c>
      <c r="G20" s="30" t="s">
        <v>538</v>
      </c>
      <c r="H20" s="31" t="s">
        <v>2631</v>
      </c>
      <c r="I20" s="30" t="s">
        <v>2644</v>
      </c>
      <c r="J20" s="30" t="s">
        <v>2631</v>
      </c>
      <c r="K20" s="124" t="s">
        <v>8239</v>
      </c>
    </row>
    <row r="21" spans="1:11" x14ac:dyDescent="0.25">
      <c r="A21" s="27" t="s">
        <v>8346</v>
      </c>
      <c r="B21" s="14" t="s">
        <v>25</v>
      </c>
      <c r="C21" s="14" t="s">
        <v>2642</v>
      </c>
      <c r="D21" s="14" t="s">
        <v>2651</v>
      </c>
      <c r="E21" s="28">
        <v>44012</v>
      </c>
      <c r="F21" s="29" t="s">
        <v>520</v>
      </c>
      <c r="G21" s="30" t="s">
        <v>538</v>
      </c>
      <c r="H21" s="31" t="s">
        <v>2631</v>
      </c>
      <c r="I21" s="30" t="s">
        <v>2644</v>
      </c>
      <c r="J21" s="30" t="s">
        <v>2631</v>
      </c>
      <c r="K21" s="124" t="s">
        <v>8239</v>
      </c>
    </row>
    <row r="22" spans="1:11" x14ac:dyDescent="0.25">
      <c r="A22" s="27" t="s">
        <v>8347</v>
      </c>
      <c r="B22" s="14" t="s">
        <v>47</v>
      </c>
      <c r="C22" s="14" t="s">
        <v>2649</v>
      </c>
      <c r="D22" s="14" t="s">
        <v>2671</v>
      </c>
      <c r="E22" s="28">
        <v>44012</v>
      </c>
      <c r="F22" s="29" t="s">
        <v>520</v>
      </c>
      <c r="G22" s="30" t="s">
        <v>538</v>
      </c>
      <c r="H22" s="31" t="s">
        <v>2631</v>
      </c>
      <c r="I22" s="30" t="s">
        <v>2650</v>
      </c>
      <c r="J22" s="30" t="s">
        <v>2631</v>
      </c>
      <c r="K22" s="124" t="s">
        <v>8239</v>
      </c>
    </row>
    <row r="23" spans="1:11" x14ac:dyDescent="0.25">
      <c r="A23" s="27" t="s">
        <v>8348</v>
      </c>
      <c r="B23" s="14" t="s">
        <v>23</v>
      </c>
      <c r="C23" s="14" t="s">
        <v>2642</v>
      </c>
      <c r="D23" s="14" t="s">
        <v>2648</v>
      </c>
      <c r="E23" s="28">
        <v>44012</v>
      </c>
      <c r="F23" s="29" t="s">
        <v>520</v>
      </c>
      <c r="G23" s="30" t="s">
        <v>538</v>
      </c>
      <c r="H23" s="31" t="s">
        <v>2631</v>
      </c>
      <c r="I23" s="30" t="s">
        <v>2644</v>
      </c>
      <c r="J23" s="30" t="s">
        <v>2631</v>
      </c>
      <c r="K23" s="124" t="s">
        <v>8239</v>
      </c>
    </row>
    <row r="24" spans="1:11" x14ac:dyDescent="0.25">
      <c r="A24" s="27" t="s">
        <v>8349</v>
      </c>
      <c r="B24" s="14" t="s">
        <v>21</v>
      </c>
      <c r="C24" s="14" t="s">
        <v>2645</v>
      </c>
      <c r="D24" s="14" t="s">
        <v>2646</v>
      </c>
      <c r="E24" s="28">
        <v>44012</v>
      </c>
      <c r="F24" s="29" t="s">
        <v>520</v>
      </c>
      <c r="G24" s="30" t="s">
        <v>538</v>
      </c>
      <c r="H24" s="31" t="s">
        <v>2631</v>
      </c>
      <c r="I24" s="30" t="s">
        <v>2647</v>
      </c>
      <c r="J24" s="30" t="s">
        <v>2631</v>
      </c>
      <c r="K24" s="124" t="s">
        <v>8239</v>
      </c>
    </row>
    <row r="25" spans="1:11" x14ac:dyDescent="0.25">
      <c r="A25" s="27" t="s">
        <v>8350</v>
      </c>
      <c r="B25" s="14" t="s">
        <v>24</v>
      </c>
      <c r="C25" s="14" t="s">
        <v>2649</v>
      </c>
      <c r="D25" s="14" t="s">
        <v>187</v>
      </c>
      <c r="E25" s="28">
        <v>44012</v>
      </c>
      <c r="F25" s="29" t="s">
        <v>520</v>
      </c>
      <c r="G25" s="30" t="s">
        <v>538</v>
      </c>
      <c r="H25" s="31" t="s">
        <v>2631</v>
      </c>
      <c r="I25" s="30" t="s">
        <v>2650</v>
      </c>
      <c r="J25" s="30" t="s">
        <v>2631</v>
      </c>
      <c r="K25" s="124" t="s">
        <v>8239</v>
      </c>
    </row>
    <row r="26" spans="1:11" x14ac:dyDescent="0.25">
      <c r="A26" s="27" t="s">
        <v>8351</v>
      </c>
      <c r="B26" s="14" t="s">
        <v>28</v>
      </c>
      <c r="C26" s="14" t="s">
        <v>2645</v>
      </c>
      <c r="D26" s="14" t="s">
        <v>189</v>
      </c>
      <c r="E26" s="28">
        <v>44012</v>
      </c>
      <c r="F26" s="29" t="s">
        <v>520</v>
      </c>
      <c r="G26" s="30" t="s">
        <v>538</v>
      </c>
      <c r="H26" s="31" t="s">
        <v>2631</v>
      </c>
      <c r="I26" s="30" t="s">
        <v>2647</v>
      </c>
      <c r="J26" s="30" t="s">
        <v>2631</v>
      </c>
      <c r="K26" s="124" t="s">
        <v>8239</v>
      </c>
    </row>
    <row r="27" spans="1:11" x14ac:dyDescent="0.25">
      <c r="A27" s="27" t="s">
        <v>8353</v>
      </c>
      <c r="B27" s="14" t="s">
        <v>26</v>
      </c>
      <c r="C27" s="14" t="s">
        <v>2649</v>
      </c>
      <c r="D27" s="14" t="s">
        <v>194</v>
      </c>
      <c r="E27" s="28">
        <v>44012</v>
      </c>
      <c r="F27" s="29" t="s">
        <v>520</v>
      </c>
      <c r="G27" s="30" t="s">
        <v>538</v>
      </c>
      <c r="H27" s="31" t="s">
        <v>2631</v>
      </c>
      <c r="I27" s="30" t="s">
        <v>2650</v>
      </c>
      <c r="J27" s="30" t="s">
        <v>2631</v>
      </c>
      <c r="K27" s="124" t="s">
        <v>8239</v>
      </c>
    </row>
    <row r="28" spans="1:11" x14ac:dyDescent="0.25">
      <c r="A28" s="27" t="s">
        <v>8354</v>
      </c>
      <c r="B28" s="14" t="s">
        <v>29</v>
      </c>
      <c r="C28" s="14" t="s">
        <v>2649</v>
      </c>
      <c r="D28" s="14" t="s">
        <v>201</v>
      </c>
      <c r="E28" s="28">
        <v>44012</v>
      </c>
      <c r="F28" s="29" t="s">
        <v>520</v>
      </c>
      <c r="G28" s="30" t="s">
        <v>538</v>
      </c>
      <c r="H28" s="31" t="s">
        <v>2631</v>
      </c>
      <c r="I28" s="30" t="s">
        <v>2650</v>
      </c>
      <c r="J28" s="30" t="s">
        <v>2631</v>
      </c>
      <c r="K28" s="124" t="s">
        <v>8239</v>
      </c>
    </row>
    <row r="29" spans="1:11" x14ac:dyDescent="0.25">
      <c r="A29" s="27" t="s">
        <v>8355</v>
      </c>
      <c r="B29" s="14" t="s">
        <v>202</v>
      </c>
      <c r="C29" s="14" t="s">
        <v>2642</v>
      </c>
      <c r="D29" s="14" t="s">
        <v>2789</v>
      </c>
      <c r="E29" s="28">
        <v>44012</v>
      </c>
      <c r="F29" s="29" t="s">
        <v>520</v>
      </c>
      <c r="G29" s="30" t="s">
        <v>538</v>
      </c>
      <c r="H29" s="31" t="s">
        <v>2631</v>
      </c>
      <c r="I29" s="30" t="s">
        <v>2644</v>
      </c>
      <c r="J29" s="30" t="s">
        <v>2631</v>
      </c>
      <c r="K29" s="124" t="s">
        <v>8239</v>
      </c>
    </row>
    <row r="30" spans="1:11" x14ac:dyDescent="0.25">
      <c r="A30" s="27" t="s">
        <v>8356</v>
      </c>
      <c r="B30" s="14" t="s">
        <v>58</v>
      </c>
      <c r="C30" s="14" t="s">
        <v>2679</v>
      </c>
      <c r="D30" s="14" t="s">
        <v>2681</v>
      </c>
      <c r="E30" s="28">
        <v>44012</v>
      </c>
      <c r="F30" s="29" t="s">
        <v>520</v>
      </c>
      <c r="G30" s="30" t="s">
        <v>538</v>
      </c>
      <c r="H30" s="31" t="s">
        <v>2631</v>
      </c>
      <c r="I30" s="30" t="s">
        <v>545</v>
      </c>
      <c r="J30" s="30" t="s">
        <v>2631</v>
      </c>
      <c r="K30" s="124" t="s">
        <v>8239</v>
      </c>
    </row>
    <row r="31" spans="1:11" x14ac:dyDescent="0.25">
      <c r="A31" s="27" t="s">
        <v>8357</v>
      </c>
      <c r="B31" s="14" t="s">
        <v>36</v>
      </c>
      <c r="C31" s="14" t="s">
        <v>2645</v>
      </c>
      <c r="D31" s="14" t="s">
        <v>22</v>
      </c>
      <c r="E31" s="28">
        <v>44012</v>
      </c>
      <c r="F31" s="29" t="s">
        <v>520</v>
      </c>
      <c r="G31" s="30" t="s">
        <v>538</v>
      </c>
      <c r="H31" s="31" t="s">
        <v>2631</v>
      </c>
      <c r="I31" s="30" t="s">
        <v>2647</v>
      </c>
      <c r="J31" s="30" t="s">
        <v>2631</v>
      </c>
      <c r="K31" s="124" t="s">
        <v>8239</v>
      </c>
    </row>
    <row r="32" spans="1:11" x14ac:dyDescent="0.25">
      <c r="A32" s="27" t="s">
        <v>8358</v>
      </c>
      <c r="B32" s="14" t="s">
        <v>116</v>
      </c>
      <c r="C32" s="14" t="s">
        <v>117</v>
      </c>
      <c r="D32" s="14" t="s">
        <v>2731</v>
      </c>
      <c r="E32" s="28">
        <v>44012</v>
      </c>
      <c r="F32" s="29" t="s">
        <v>519</v>
      </c>
      <c r="G32" s="30" t="s">
        <v>538</v>
      </c>
      <c r="H32" s="31" t="s">
        <v>2631</v>
      </c>
      <c r="I32" s="30" t="s">
        <v>2697</v>
      </c>
      <c r="J32" s="30" t="s">
        <v>2631</v>
      </c>
      <c r="K32" s="124" t="s">
        <v>8239</v>
      </c>
    </row>
    <row r="33" spans="1:11" x14ac:dyDescent="0.25">
      <c r="A33" s="27" t="s">
        <v>8359</v>
      </c>
      <c r="B33" s="14" t="s">
        <v>118</v>
      </c>
      <c r="C33" s="14" t="s">
        <v>117</v>
      </c>
      <c r="D33" s="14" t="s">
        <v>2732</v>
      </c>
      <c r="E33" s="28">
        <v>44012</v>
      </c>
      <c r="F33" s="29" t="s">
        <v>519</v>
      </c>
      <c r="G33" s="30" t="s">
        <v>538</v>
      </c>
      <c r="H33" s="31" t="s">
        <v>2631</v>
      </c>
      <c r="I33" s="30" t="s">
        <v>2697</v>
      </c>
      <c r="J33" s="30" t="s">
        <v>2631</v>
      </c>
      <c r="K33" s="124" t="s">
        <v>8239</v>
      </c>
    </row>
    <row r="34" spans="1:11" x14ac:dyDescent="0.25">
      <c r="A34" s="27" t="s">
        <v>8360</v>
      </c>
      <c r="B34" s="14" t="s">
        <v>278</v>
      </c>
      <c r="C34" s="14" t="s">
        <v>2734</v>
      </c>
      <c r="D34" s="14" t="s">
        <v>2891</v>
      </c>
      <c r="E34" s="28">
        <v>44012</v>
      </c>
      <c r="F34" s="29" t="s">
        <v>519</v>
      </c>
      <c r="G34" s="30" t="s">
        <v>538</v>
      </c>
      <c r="H34" s="31" t="s">
        <v>2631</v>
      </c>
      <c r="I34" s="30" t="s">
        <v>2736</v>
      </c>
      <c r="J34" s="30" t="s">
        <v>2631</v>
      </c>
      <c r="K34" s="124" t="s">
        <v>8239</v>
      </c>
    </row>
    <row r="35" spans="1:11" x14ac:dyDescent="0.25">
      <c r="A35" s="27" t="s">
        <v>8361</v>
      </c>
      <c r="B35" s="14" t="s">
        <v>121</v>
      </c>
      <c r="C35" s="14" t="s">
        <v>2734</v>
      </c>
      <c r="D35" s="14" t="s">
        <v>2735</v>
      </c>
      <c r="E35" s="28">
        <v>44012</v>
      </c>
      <c r="F35" s="29" t="s">
        <v>519</v>
      </c>
      <c r="G35" s="30" t="s">
        <v>538</v>
      </c>
      <c r="H35" s="31" t="s">
        <v>2631</v>
      </c>
      <c r="I35" s="30" t="s">
        <v>2736</v>
      </c>
      <c r="J35" s="30" t="s">
        <v>2631</v>
      </c>
      <c r="K35" s="124" t="s">
        <v>8239</v>
      </c>
    </row>
    <row r="36" spans="1:11" x14ac:dyDescent="0.25">
      <c r="A36" s="27" t="s">
        <v>8362</v>
      </c>
      <c r="B36" s="14" t="s">
        <v>284</v>
      </c>
      <c r="C36" s="14" t="s">
        <v>2676</v>
      </c>
      <c r="D36" s="14" t="s">
        <v>2895</v>
      </c>
      <c r="E36" s="28">
        <v>44012</v>
      </c>
      <c r="F36" s="29" t="s">
        <v>519</v>
      </c>
      <c r="G36" s="30" t="s">
        <v>538</v>
      </c>
      <c r="H36" s="31" t="s">
        <v>2631</v>
      </c>
      <c r="I36" s="30" t="s">
        <v>2678</v>
      </c>
      <c r="J36" s="30" t="s">
        <v>2631</v>
      </c>
      <c r="K36" s="124" t="s">
        <v>8239</v>
      </c>
    </row>
    <row r="37" spans="1:11" x14ac:dyDescent="0.25">
      <c r="A37" s="27" t="s">
        <v>8363</v>
      </c>
      <c r="B37" s="14" t="s">
        <v>285</v>
      </c>
      <c r="C37" s="14" t="s">
        <v>2669</v>
      </c>
      <c r="D37" s="14" t="s">
        <v>2896</v>
      </c>
      <c r="E37" s="28">
        <v>44012</v>
      </c>
      <c r="F37" s="29" t="s">
        <v>519</v>
      </c>
      <c r="G37" s="30" t="s">
        <v>538</v>
      </c>
      <c r="H37" s="31" t="s">
        <v>2631</v>
      </c>
      <c r="I37" s="30" t="s">
        <v>2670</v>
      </c>
      <c r="J37" s="30" t="s">
        <v>2631</v>
      </c>
      <c r="K37" s="124" t="s">
        <v>8239</v>
      </c>
    </row>
    <row r="38" spans="1:11" x14ac:dyDescent="0.25">
      <c r="A38" s="27" t="s">
        <v>8364</v>
      </c>
      <c r="B38" s="14" t="s">
        <v>125</v>
      </c>
      <c r="C38" s="14" t="s">
        <v>283</v>
      </c>
      <c r="D38" s="14" t="s">
        <v>2738</v>
      </c>
      <c r="E38" s="28">
        <v>44012</v>
      </c>
      <c r="F38" s="29" t="s">
        <v>519</v>
      </c>
      <c r="G38" s="30" t="s">
        <v>538</v>
      </c>
      <c r="H38" s="31" t="s">
        <v>2631</v>
      </c>
      <c r="I38" s="30" t="s">
        <v>2697</v>
      </c>
      <c r="J38" s="30" t="s">
        <v>2631</v>
      </c>
      <c r="K38" s="124" t="s">
        <v>8239</v>
      </c>
    </row>
    <row r="39" spans="1:11" x14ac:dyDescent="0.25">
      <c r="A39" s="27" t="s">
        <v>8563</v>
      </c>
      <c r="B39" s="14" t="s">
        <v>112</v>
      </c>
      <c r="C39" s="14" t="s">
        <v>2667</v>
      </c>
      <c r="D39" s="14" t="s">
        <v>2728</v>
      </c>
      <c r="E39" s="28">
        <v>44012</v>
      </c>
      <c r="F39" s="29" t="s">
        <v>519</v>
      </c>
      <c r="G39" s="30" t="s">
        <v>538</v>
      </c>
      <c r="H39" s="31" t="s">
        <v>2631</v>
      </c>
      <c r="I39" s="30" t="s">
        <v>2661</v>
      </c>
      <c r="J39" s="30" t="s">
        <v>2631</v>
      </c>
      <c r="K39" s="124" t="s">
        <v>8239</v>
      </c>
    </row>
    <row r="40" spans="1:11" x14ac:dyDescent="0.25">
      <c r="A40" s="27" t="s">
        <v>8564</v>
      </c>
      <c r="B40" s="14" t="s">
        <v>128</v>
      </c>
      <c r="C40" s="14" t="s">
        <v>2667</v>
      </c>
      <c r="D40" s="14" t="s">
        <v>2740</v>
      </c>
      <c r="E40" s="28">
        <v>44012</v>
      </c>
      <c r="F40" s="29" t="s">
        <v>519</v>
      </c>
      <c r="G40" s="30" t="s">
        <v>538</v>
      </c>
      <c r="H40" s="31" t="s">
        <v>2631</v>
      </c>
      <c r="I40" s="30" t="s">
        <v>2661</v>
      </c>
      <c r="J40" s="30" t="s">
        <v>2631</v>
      </c>
      <c r="K40" s="124" t="s">
        <v>8239</v>
      </c>
    </row>
    <row r="41" spans="1:11" x14ac:dyDescent="0.25">
      <c r="A41" s="27" t="s">
        <v>8368</v>
      </c>
      <c r="B41" s="14" t="s">
        <v>233</v>
      </c>
      <c r="C41" s="14" t="s">
        <v>229</v>
      </c>
      <c r="D41" s="14" t="s">
        <v>2838</v>
      </c>
      <c r="E41" s="28">
        <v>44012</v>
      </c>
      <c r="F41" s="29" t="s">
        <v>520</v>
      </c>
      <c r="G41" s="30" t="s">
        <v>538</v>
      </c>
      <c r="H41" s="31" t="s">
        <v>2631</v>
      </c>
      <c r="I41" s="30" t="s">
        <v>2632</v>
      </c>
      <c r="J41" s="30" t="s">
        <v>2631</v>
      </c>
      <c r="K41" s="124" t="s">
        <v>8239</v>
      </c>
    </row>
    <row r="42" spans="1:11" x14ac:dyDescent="0.25">
      <c r="A42" s="27" t="s">
        <v>8369</v>
      </c>
      <c r="B42" s="14" t="s">
        <v>242</v>
      </c>
      <c r="C42" s="14" t="s">
        <v>2848</v>
      </c>
      <c r="D42" s="14" t="s">
        <v>2849</v>
      </c>
      <c r="E42" s="28">
        <v>44012</v>
      </c>
      <c r="F42" s="29" t="s">
        <v>520</v>
      </c>
      <c r="G42" s="30" t="s">
        <v>538</v>
      </c>
      <c r="H42" s="31" t="s">
        <v>2631</v>
      </c>
      <c r="I42" s="30" t="s">
        <v>2635</v>
      </c>
      <c r="J42" s="30" t="s">
        <v>2631</v>
      </c>
      <c r="K42" s="124" t="s">
        <v>8239</v>
      </c>
    </row>
    <row r="43" spans="1:11" x14ac:dyDescent="0.25">
      <c r="A43" s="27" t="s">
        <v>8370</v>
      </c>
      <c r="B43" s="14" t="s">
        <v>259</v>
      </c>
      <c r="C43" s="14" t="s">
        <v>2869</v>
      </c>
      <c r="D43" s="14" t="s">
        <v>2870</v>
      </c>
      <c r="E43" s="28">
        <v>44012</v>
      </c>
      <c r="F43" s="29" t="s">
        <v>520</v>
      </c>
      <c r="G43" s="30" t="s">
        <v>538</v>
      </c>
      <c r="H43" s="31" t="s">
        <v>2631</v>
      </c>
      <c r="I43" s="30" t="s">
        <v>2829</v>
      </c>
      <c r="J43" s="30" t="s">
        <v>2631</v>
      </c>
      <c r="K43" s="124" t="s">
        <v>8239</v>
      </c>
    </row>
    <row r="44" spans="1:11" x14ac:dyDescent="0.25">
      <c r="A44" s="27" t="s">
        <v>8371</v>
      </c>
      <c r="B44" s="14" t="s">
        <v>12</v>
      </c>
      <c r="C44" s="14" t="s">
        <v>2629</v>
      </c>
      <c r="D44" s="14" t="s">
        <v>2630</v>
      </c>
      <c r="E44" s="28">
        <v>44012</v>
      </c>
      <c r="F44" s="29" t="s">
        <v>520</v>
      </c>
      <c r="G44" s="30" t="s">
        <v>538</v>
      </c>
      <c r="H44" s="31" t="s">
        <v>2631</v>
      </c>
      <c r="I44" s="30" t="s">
        <v>2632</v>
      </c>
      <c r="J44" s="30" t="s">
        <v>2631</v>
      </c>
      <c r="K44" s="124" t="s">
        <v>8239</v>
      </c>
    </row>
    <row r="45" spans="1:11" x14ac:dyDescent="0.25">
      <c r="A45" s="27" t="s">
        <v>8372</v>
      </c>
      <c r="B45" s="14" t="s">
        <v>40</v>
      </c>
      <c r="C45" s="14" t="s">
        <v>2659</v>
      </c>
      <c r="D45" s="14" t="s">
        <v>2660</v>
      </c>
      <c r="E45" s="28">
        <v>44012</v>
      </c>
      <c r="F45" s="29" t="s">
        <v>520</v>
      </c>
      <c r="G45" s="30" t="s">
        <v>538</v>
      </c>
      <c r="H45" s="31" t="s">
        <v>2631</v>
      </c>
      <c r="I45" s="30" t="s">
        <v>2661</v>
      </c>
      <c r="J45" s="30" t="s">
        <v>2631</v>
      </c>
      <c r="K45" s="124" t="s">
        <v>8239</v>
      </c>
    </row>
    <row r="46" spans="1:11" x14ac:dyDescent="0.25">
      <c r="A46" s="27" t="s">
        <v>8374</v>
      </c>
      <c r="B46" s="14" t="s">
        <v>291</v>
      </c>
      <c r="C46" s="14" t="s">
        <v>283</v>
      </c>
      <c r="D46" s="14" t="s">
        <v>2900</v>
      </c>
      <c r="E46" s="28">
        <v>44012</v>
      </c>
      <c r="F46" s="29" t="s">
        <v>520</v>
      </c>
      <c r="G46" s="30" t="s">
        <v>538</v>
      </c>
      <c r="H46" s="31" t="s">
        <v>2631</v>
      </c>
      <c r="I46" s="30" t="s">
        <v>2697</v>
      </c>
      <c r="J46" s="30" t="s">
        <v>2631</v>
      </c>
      <c r="K46" s="124" t="s">
        <v>8239</v>
      </c>
    </row>
    <row r="47" spans="1:11" x14ac:dyDescent="0.25">
      <c r="A47" s="27" t="s">
        <v>8375</v>
      </c>
      <c r="B47" s="14" t="s">
        <v>42</v>
      </c>
      <c r="C47" s="14" t="s">
        <v>2664</v>
      </c>
      <c r="D47" s="14" t="s">
        <v>2665</v>
      </c>
      <c r="E47" s="28">
        <v>44012</v>
      </c>
      <c r="F47" s="29" t="s">
        <v>520</v>
      </c>
      <c r="G47" s="30" t="s">
        <v>538</v>
      </c>
      <c r="H47" s="31" t="s">
        <v>2631</v>
      </c>
      <c r="I47" s="30" t="s">
        <v>2666</v>
      </c>
      <c r="J47" s="30" t="s">
        <v>2631</v>
      </c>
      <c r="K47" s="124" t="s">
        <v>8239</v>
      </c>
    </row>
    <row r="48" spans="1:11" x14ac:dyDescent="0.25">
      <c r="A48" s="27" t="s">
        <v>8376</v>
      </c>
      <c r="B48" s="14" t="s">
        <v>38</v>
      </c>
      <c r="C48" s="14" t="s">
        <v>2636</v>
      </c>
      <c r="D48" s="14" t="s">
        <v>2658</v>
      </c>
      <c r="E48" s="28">
        <v>44012</v>
      </c>
      <c r="F48" s="29" t="s">
        <v>520</v>
      </c>
      <c r="G48" s="30" t="s">
        <v>538</v>
      </c>
      <c r="H48" s="31" t="s">
        <v>2631</v>
      </c>
      <c r="I48" s="30" t="s">
        <v>2638</v>
      </c>
      <c r="J48" s="30" t="s">
        <v>2631</v>
      </c>
      <c r="K48" s="124" t="s">
        <v>8239</v>
      </c>
    </row>
    <row r="49" spans="1:11" x14ac:dyDescent="0.25">
      <c r="A49" s="27" t="s">
        <v>8377</v>
      </c>
      <c r="B49" s="14" t="s">
        <v>49</v>
      </c>
      <c r="C49" s="14" t="s">
        <v>2669</v>
      </c>
      <c r="D49" s="14" t="s">
        <v>290</v>
      </c>
      <c r="E49" s="28">
        <v>44012</v>
      </c>
      <c r="F49" s="29" t="s">
        <v>520</v>
      </c>
      <c r="G49" s="30" t="s">
        <v>538</v>
      </c>
      <c r="H49" s="31" t="s">
        <v>2631</v>
      </c>
      <c r="I49" s="30" t="s">
        <v>2670</v>
      </c>
      <c r="J49" s="30" t="s">
        <v>2631</v>
      </c>
      <c r="K49" s="124" t="s">
        <v>8239</v>
      </c>
    </row>
    <row r="50" spans="1:11" x14ac:dyDescent="0.25">
      <c r="A50" s="27" t="s">
        <v>8378</v>
      </c>
      <c r="B50" s="14" t="s">
        <v>294</v>
      </c>
      <c r="C50" s="14" t="s">
        <v>2636</v>
      </c>
      <c r="D50" s="14" t="s">
        <v>2902</v>
      </c>
      <c r="E50" s="28">
        <v>44012</v>
      </c>
      <c r="F50" s="29" t="s">
        <v>520</v>
      </c>
      <c r="G50" s="30" t="s">
        <v>538</v>
      </c>
      <c r="H50" s="31" t="s">
        <v>2631</v>
      </c>
      <c r="I50" s="30" t="s">
        <v>2638</v>
      </c>
      <c r="J50" s="30" t="s">
        <v>2631</v>
      </c>
      <c r="K50" s="124" t="s">
        <v>8239</v>
      </c>
    </row>
    <row r="51" spans="1:11" x14ac:dyDescent="0.25">
      <c r="A51" s="27" t="s">
        <v>8565</v>
      </c>
      <c r="B51" s="14" t="s">
        <v>51</v>
      </c>
      <c r="C51" s="14" t="s">
        <v>2649</v>
      </c>
      <c r="D51" s="14" t="s">
        <v>2674</v>
      </c>
      <c r="E51" s="28">
        <v>44012</v>
      </c>
      <c r="F51" s="29" t="s">
        <v>520</v>
      </c>
      <c r="G51" s="30" t="s">
        <v>538</v>
      </c>
      <c r="H51" s="31" t="s">
        <v>2631</v>
      </c>
      <c r="I51" s="30" t="s">
        <v>2650</v>
      </c>
      <c r="J51" s="30" t="s">
        <v>2631</v>
      </c>
      <c r="K51" s="124" t="s">
        <v>8239</v>
      </c>
    </row>
    <row r="52" spans="1:11" x14ac:dyDescent="0.25">
      <c r="A52" s="27" t="s">
        <v>8566</v>
      </c>
      <c r="B52" s="14" t="s">
        <v>48</v>
      </c>
      <c r="C52" s="14" t="s">
        <v>2672</v>
      </c>
      <c r="D52" s="14" t="s">
        <v>2673</v>
      </c>
      <c r="E52" s="28">
        <v>44012</v>
      </c>
      <c r="F52" s="29" t="s">
        <v>520</v>
      </c>
      <c r="G52" s="30" t="s">
        <v>538</v>
      </c>
      <c r="H52" s="31" t="s">
        <v>2631</v>
      </c>
      <c r="I52" s="30" t="s">
        <v>2644</v>
      </c>
      <c r="J52" s="30" t="s">
        <v>2631</v>
      </c>
      <c r="K52" s="124" t="s">
        <v>8239</v>
      </c>
    </row>
    <row r="53" spans="1:11" x14ac:dyDescent="0.25">
      <c r="A53" s="27" t="s">
        <v>8567</v>
      </c>
      <c r="B53" s="14" t="s">
        <v>53</v>
      </c>
      <c r="C53" s="14" t="s">
        <v>2676</v>
      </c>
      <c r="D53" s="14" t="s">
        <v>2677</v>
      </c>
      <c r="E53" s="28">
        <v>44012</v>
      </c>
      <c r="F53" s="29" t="s">
        <v>520</v>
      </c>
      <c r="G53" s="30" t="s">
        <v>538</v>
      </c>
      <c r="H53" s="31" t="s">
        <v>2631</v>
      </c>
      <c r="I53" s="30" t="s">
        <v>2678</v>
      </c>
      <c r="J53" s="30" t="s">
        <v>2631</v>
      </c>
      <c r="K53" s="124" t="s">
        <v>8239</v>
      </c>
    </row>
    <row r="54" spans="1:11" x14ac:dyDescent="0.25">
      <c r="A54" s="27" t="s">
        <v>8568</v>
      </c>
      <c r="B54" s="14" t="s">
        <v>52</v>
      </c>
      <c r="C54" s="14" t="s">
        <v>2649</v>
      </c>
      <c r="D54" s="14" t="s">
        <v>2675</v>
      </c>
      <c r="E54" s="28">
        <v>44012</v>
      </c>
      <c r="F54" s="29" t="s">
        <v>520</v>
      </c>
      <c r="G54" s="30" t="s">
        <v>538</v>
      </c>
      <c r="H54" s="31" t="s">
        <v>2631</v>
      </c>
      <c r="I54" s="30" t="s">
        <v>2650</v>
      </c>
      <c r="J54" s="30" t="s">
        <v>2631</v>
      </c>
      <c r="K54" s="124" t="s">
        <v>8239</v>
      </c>
    </row>
    <row r="55" spans="1:11" x14ac:dyDescent="0.25">
      <c r="A55" s="27" t="s">
        <v>8569</v>
      </c>
      <c r="B55" s="14" t="s">
        <v>56</v>
      </c>
      <c r="C55" s="14" t="s">
        <v>2679</v>
      </c>
      <c r="D55" s="14" t="s">
        <v>2680</v>
      </c>
      <c r="E55" s="28">
        <v>44012</v>
      </c>
      <c r="F55" s="29" t="s">
        <v>520</v>
      </c>
      <c r="G55" s="30" t="s">
        <v>538</v>
      </c>
      <c r="H55" s="31" t="s">
        <v>2631</v>
      </c>
      <c r="I55" s="30" t="s">
        <v>545</v>
      </c>
      <c r="J55" s="30" t="s">
        <v>2631</v>
      </c>
      <c r="K55" s="124" t="s">
        <v>8239</v>
      </c>
    </row>
    <row r="56" spans="1:11" x14ac:dyDescent="0.25">
      <c r="A56" s="27" t="s">
        <v>8570</v>
      </c>
      <c r="B56" s="14" t="s">
        <v>61</v>
      </c>
      <c r="C56" s="14" t="s">
        <v>62</v>
      </c>
      <c r="D56" s="14" t="s">
        <v>102</v>
      </c>
      <c r="E56" s="28">
        <v>44012</v>
      </c>
      <c r="F56" s="29" t="s">
        <v>520</v>
      </c>
      <c r="G56" s="30" t="s">
        <v>538</v>
      </c>
      <c r="H56" s="31" t="s">
        <v>2631</v>
      </c>
      <c r="I56" s="30" t="s">
        <v>2683</v>
      </c>
      <c r="J56" s="30" t="s">
        <v>2631</v>
      </c>
      <c r="K56" s="124" t="s">
        <v>8239</v>
      </c>
    </row>
    <row r="57" spans="1:11" x14ac:dyDescent="0.25">
      <c r="A57" s="27" t="s">
        <v>8386</v>
      </c>
      <c r="B57" s="14" t="s">
        <v>268</v>
      </c>
      <c r="C57" s="14" t="s">
        <v>2880</v>
      </c>
      <c r="D57" s="14" t="s">
        <v>2881</v>
      </c>
      <c r="E57" s="28">
        <v>44012</v>
      </c>
      <c r="F57" s="29" t="s">
        <v>519</v>
      </c>
      <c r="G57" s="30" t="s">
        <v>538</v>
      </c>
      <c r="H57" s="31" t="s">
        <v>2631</v>
      </c>
      <c r="I57" s="30" t="s">
        <v>2635</v>
      </c>
      <c r="J57" s="30" t="s">
        <v>2631</v>
      </c>
      <c r="K57" s="124" t="s">
        <v>8239</v>
      </c>
    </row>
    <row r="58" spans="1:11" x14ac:dyDescent="0.25">
      <c r="A58" s="27" t="s">
        <v>8387</v>
      </c>
      <c r="B58" s="14" t="s">
        <v>130</v>
      </c>
      <c r="C58" s="14" t="s">
        <v>117</v>
      </c>
      <c r="D58" s="14" t="s">
        <v>2743</v>
      </c>
      <c r="E58" s="28">
        <v>44012</v>
      </c>
      <c r="F58" s="29" t="s">
        <v>519</v>
      </c>
      <c r="G58" s="30" t="s">
        <v>538</v>
      </c>
      <c r="H58" s="31" t="s">
        <v>2631</v>
      </c>
      <c r="I58" s="30" t="s">
        <v>2697</v>
      </c>
      <c r="J58" s="30" t="s">
        <v>2631</v>
      </c>
      <c r="K58" s="124" t="s">
        <v>8239</v>
      </c>
    </row>
    <row r="59" spans="1:11" x14ac:dyDescent="0.25">
      <c r="A59" s="27" t="s">
        <v>8388</v>
      </c>
      <c r="B59" s="14" t="s">
        <v>261</v>
      </c>
      <c r="C59" s="14" t="s">
        <v>2873</v>
      </c>
      <c r="D59" s="14" t="s">
        <v>2874</v>
      </c>
      <c r="E59" s="28">
        <v>44012</v>
      </c>
      <c r="F59" s="29" t="s">
        <v>519</v>
      </c>
      <c r="G59" s="30" t="s">
        <v>538</v>
      </c>
      <c r="H59" s="31" t="s">
        <v>2631</v>
      </c>
      <c r="I59" s="30" t="s">
        <v>2695</v>
      </c>
      <c r="J59" s="30" t="s">
        <v>2631</v>
      </c>
      <c r="K59" s="124" t="s">
        <v>8239</v>
      </c>
    </row>
    <row r="60" spans="1:11" x14ac:dyDescent="0.25">
      <c r="A60" s="27" t="s">
        <v>8389</v>
      </c>
      <c r="B60" s="14" t="s">
        <v>133</v>
      </c>
      <c r="C60" s="14" t="s">
        <v>2715</v>
      </c>
      <c r="D60" s="14" t="s">
        <v>2745</v>
      </c>
      <c r="E60" s="28">
        <v>44012</v>
      </c>
      <c r="F60" s="29" t="s">
        <v>519</v>
      </c>
      <c r="G60" s="30" t="s">
        <v>538</v>
      </c>
      <c r="H60" s="31" t="s">
        <v>2631</v>
      </c>
      <c r="I60" s="30" t="s">
        <v>2641</v>
      </c>
      <c r="J60" s="30" t="s">
        <v>2631</v>
      </c>
      <c r="K60" s="124" t="s">
        <v>8239</v>
      </c>
    </row>
    <row r="61" spans="1:11" x14ac:dyDescent="0.25">
      <c r="A61" s="27" t="s">
        <v>8390</v>
      </c>
      <c r="B61" s="14" t="s">
        <v>272</v>
      </c>
      <c r="C61" s="14" t="s">
        <v>2885</v>
      </c>
      <c r="D61" s="14" t="s">
        <v>2886</v>
      </c>
      <c r="E61" s="28">
        <v>44012</v>
      </c>
      <c r="F61" s="29" t="s">
        <v>519</v>
      </c>
      <c r="G61" s="30" t="s">
        <v>538</v>
      </c>
      <c r="H61" s="31" t="s">
        <v>2631</v>
      </c>
      <c r="I61" s="30" t="s">
        <v>2666</v>
      </c>
      <c r="J61" s="30" t="s">
        <v>2631</v>
      </c>
      <c r="K61" s="124" t="s">
        <v>8239</v>
      </c>
    </row>
    <row r="62" spans="1:11" x14ac:dyDescent="0.25">
      <c r="A62" s="27" t="s">
        <v>8391</v>
      </c>
      <c r="B62" s="14" t="s">
        <v>134</v>
      </c>
      <c r="C62" s="14" t="s">
        <v>2642</v>
      </c>
      <c r="D62" s="14" t="s">
        <v>2746</v>
      </c>
      <c r="E62" s="28">
        <v>44012</v>
      </c>
      <c r="F62" s="29" t="s">
        <v>519</v>
      </c>
      <c r="G62" s="30" t="s">
        <v>538</v>
      </c>
      <c r="H62" s="31" t="s">
        <v>2631</v>
      </c>
      <c r="I62" s="30" t="s">
        <v>2644</v>
      </c>
      <c r="J62" s="30" t="s">
        <v>2631</v>
      </c>
      <c r="K62" s="124" t="s">
        <v>8239</v>
      </c>
    </row>
    <row r="63" spans="1:11" x14ac:dyDescent="0.25">
      <c r="A63" s="27" t="s">
        <v>8392</v>
      </c>
      <c r="B63" s="14" t="s">
        <v>129</v>
      </c>
      <c r="C63" s="14" t="s">
        <v>2741</v>
      </c>
      <c r="D63" s="14" t="s">
        <v>2742</v>
      </c>
      <c r="E63" s="28">
        <v>44012</v>
      </c>
      <c r="F63" s="29" t="s">
        <v>519</v>
      </c>
      <c r="G63" s="30" t="s">
        <v>538</v>
      </c>
      <c r="H63" s="31" t="s">
        <v>2631</v>
      </c>
      <c r="I63" s="30" t="s">
        <v>2666</v>
      </c>
      <c r="J63" s="30" t="s">
        <v>2631</v>
      </c>
      <c r="K63" s="124" t="s">
        <v>8239</v>
      </c>
    </row>
    <row r="64" spans="1:11" x14ac:dyDescent="0.25">
      <c r="A64" s="27" t="s">
        <v>8393</v>
      </c>
      <c r="B64" s="14" t="s">
        <v>135</v>
      </c>
      <c r="C64" s="14" t="s">
        <v>2667</v>
      </c>
      <c r="D64" s="14" t="s">
        <v>2747</v>
      </c>
      <c r="E64" s="28">
        <v>44012</v>
      </c>
      <c r="F64" s="29" t="s">
        <v>519</v>
      </c>
      <c r="G64" s="30" t="s">
        <v>538</v>
      </c>
      <c r="H64" s="31" t="s">
        <v>2631</v>
      </c>
      <c r="I64" s="30" t="s">
        <v>2661</v>
      </c>
      <c r="J64" s="30" t="s">
        <v>2631</v>
      </c>
      <c r="K64" s="124" t="s">
        <v>8239</v>
      </c>
    </row>
    <row r="65" spans="1:11" x14ac:dyDescent="0.25">
      <c r="A65" s="27" t="s">
        <v>8394</v>
      </c>
      <c r="B65" s="14" t="s">
        <v>45</v>
      </c>
      <c r="C65" s="14" t="s">
        <v>2669</v>
      </c>
      <c r="D65" s="14" t="s">
        <v>287</v>
      </c>
      <c r="E65" s="28">
        <v>44012</v>
      </c>
      <c r="F65" s="29" t="s">
        <v>519</v>
      </c>
      <c r="G65" s="30" t="s">
        <v>538</v>
      </c>
      <c r="H65" s="31" t="s">
        <v>2631</v>
      </c>
      <c r="I65" s="30" t="s">
        <v>2670</v>
      </c>
      <c r="J65" s="30" t="s">
        <v>2631</v>
      </c>
      <c r="K65" s="124" t="s">
        <v>8239</v>
      </c>
    </row>
    <row r="66" spans="1:11" x14ac:dyDescent="0.25">
      <c r="A66" s="27" t="s">
        <v>8395</v>
      </c>
      <c r="B66" s="14" t="s">
        <v>138</v>
      </c>
      <c r="C66" s="14" t="s">
        <v>2654</v>
      </c>
      <c r="D66" s="14" t="s">
        <v>2749</v>
      </c>
      <c r="E66" s="28">
        <v>44012</v>
      </c>
      <c r="F66" s="29" t="s">
        <v>519</v>
      </c>
      <c r="G66" s="30" t="s">
        <v>538</v>
      </c>
      <c r="H66" s="31" t="s">
        <v>2631</v>
      </c>
      <c r="I66" s="30" t="s">
        <v>2650</v>
      </c>
      <c r="J66" s="30" t="s">
        <v>2631</v>
      </c>
      <c r="K66" s="124" t="s">
        <v>8239</v>
      </c>
    </row>
    <row r="67" spans="1:11" x14ac:dyDescent="0.25">
      <c r="A67" s="27" t="s">
        <v>8396</v>
      </c>
      <c r="B67" s="14" t="s">
        <v>265</v>
      </c>
      <c r="C67" s="14" t="s">
        <v>117</v>
      </c>
      <c r="D67" s="14" t="s">
        <v>2877</v>
      </c>
      <c r="E67" s="28">
        <v>44012</v>
      </c>
      <c r="F67" s="29" t="s">
        <v>520</v>
      </c>
      <c r="G67" s="30" t="s">
        <v>538</v>
      </c>
      <c r="H67" s="31" t="s">
        <v>2631</v>
      </c>
      <c r="I67" s="30" t="s">
        <v>2697</v>
      </c>
      <c r="J67" s="30" t="s">
        <v>2631</v>
      </c>
      <c r="K67" s="124" t="s">
        <v>8239</v>
      </c>
    </row>
    <row r="68" spans="1:11" x14ac:dyDescent="0.25">
      <c r="A68" s="27" t="s">
        <v>8397</v>
      </c>
      <c r="B68" s="14" t="s">
        <v>270</v>
      </c>
      <c r="C68" s="14" t="s">
        <v>2734</v>
      </c>
      <c r="D68" s="14" t="s">
        <v>2884</v>
      </c>
      <c r="E68" s="28">
        <v>44012</v>
      </c>
      <c r="F68" s="29" t="s">
        <v>520</v>
      </c>
      <c r="G68" s="30" t="s">
        <v>538</v>
      </c>
      <c r="H68" s="31" t="s">
        <v>2631</v>
      </c>
      <c r="I68" s="30" t="s">
        <v>2736</v>
      </c>
      <c r="J68" s="30" t="s">
        <v>2631</v>
      </c>
      <c r="K68" s="124" t="s">
        <v>8239</v>
      </c>
    </row>
    <row r="69" spans="1:11" x14ac:dyDescent="0.25">
      <c r="A69" s="27" t="s">
        <v>8398</v>
      </c>
      <c r="B69" s="14" t="s">
        <v>67</v>
      </c>
      <c r="C69" s="14" t="s">
        <v>2629</v>
      </c>
      <c r="D69" s="14" t="s">
        <v>2689</v>
      </c>
      <c r="E69" s="28">
        <v>44012</v>
      </c>
      <c r="F69" s="29" t="s">
        <v>520</v>
      </c>
      <c r="G69" s="30" t="s">
        <v>538</v>
      </c>
      <c r="H69" s="31" t="s">
        <v>2631</v>
      </c>
      <c r="I69" s="30" t="s">
        <v>2632</v>
      </c>
      <c r="J69" s="30" t="s">
        <v>2631</v>
      </c>
      <c r="K69" s="124" t="s">
        <v>8239</v>
      </c>
    </row>
    <row r="70" spans="1:11" x14ac:dyDescent="0.25">
      <c r="A70" s="27" t="s">
        <v>8399</v>
      </c>
      <c r="B70" s="14" t="s">
        <v>269</v>
      </c>
      <c r="C70" s="14" t="s">
        <v>2882</v>
      </c>
      <c r="D70" s="14" t="s">
        <v>2883</v>
      </c>
      <c r="E70" s="28">
        <v>44012</v>
      </c>
      <c r="F70" s="29" t="s">
        <v>520</v>
      </c>
      <c r="G70" s="30" t="s">
        <v>538</v>
      </c>
      <c r="H70" s="31" t="s">
        <v>2631</v>
      </c>
      <c r="I70" s="30" t="s">
        <v>2695</v>
      </c>
      <c r="J70" s="30" t="s">
        <v>2631</v>
      </c>
      <c r="K70" s="124" t="s">
        <v>8239</v>
      </c>
    </row>
    <row r="71" spans="1:11" x14ac:dyDescent="0.25">
      <c r="A71" s="27" t="s">
        <v>8400</v>
      </c>
      <c r="B71" s="14" t="s">
        <v>66</v>
      </c>
      <c r="C71" s="14" t="s">
        <v>2687</v>
      </c>
      <c r="D71" s="14" t="s">
        <v>2688</v>
      </c>
      <c r="E71" s="28">
        <v>44012</v>
      </c>
      <c r="F71" s="29" t="s">
        <v>520</v>
      </c>
      <c r="G71" s="30" t="s">
        <v>538</v>
      </c>
      <c r="H71" s="31" t="s">
        <v>2631</v>
      </c>
      <c r="I71" s="30" t="s">
        <v>2666</v>
      </c>
      <c r="J71" s="30" t="s">
        <v>2631</v>
      </c>
      <c r="K71" s="124" t="s">
        <v>8239</v>
      </c>
    </row>
    <row r="72" spans="1:11" x14ac:dyDescent="0.25">
      <c r="A72" s="27" t="s">
        <v>8401</v>
      </c>
      <c r="B72" s="14" t="s">
        <v>69</v>
      </c>
      <c r="C72" s="14" t="s">
        <v>2659</v>
      </c>
      <c r="D72" s="14" t="s">
        <v>2690</v>
      </c>
      <c r="E72" s="28">
        <v>44012</v>
      </c>
      <c r="F72" s="29" t="s">
        <v>520</v>
      </c>
      <c r="G72" s="30" t="s">
        <v>538</v>
      </c>
      <c r="H72" s="31" t="s">
        <v>2631</v>
      </c>
      <c r="I72" s="30" t="s">
        <v>2661</v>
      </c>
      <c r="J72" s="30" t="s">
        <v>2631</v>
      </c>
      <c r="K72" s="124" t="s">
        <v>8239</v>
      </c>
    </row>
    <row r="73" spans="1:11" x14ac:dyDescent="0.25">
      <c r="A73" s="27" t="s">
        <v>8402</v>
      </c>
      <c r="B73" s="14" t="s">
        <v>293</v>
      </c>
      <c r="C73" s="14" t="s">
        <v>2669</v>
      </c>
      <c r="D73" s="14" t="s">
        <v>2901</v>
      </c>
      <c r="E73" s="28">
        <v>44012</v>
      </c>
      <c r="F73" s="29" t="s">
        <v>520</v>
      </c>
      <c r="G73" s="30" t="s">
        <v>538</v>
      </c>
      <c r="H73" s="31" t="s">
        <v>2631</v>
      </c>
      <c r="I73" s="30" t="s">
        <v>2670</v>
      </c>
      <c r="J73" s="30" t="s">
        <v>2631</v>
      </c>
      <c r="K73" s="124" t="s">
        <v>8239</v>
      </c>
    </row>
    <row r="74" spans="1:11" x14ac:dyDescent="0.25">
      <c r="A74" s="27" t="s">
        <v>8404</v>
      </c>
      <c r="B74" s="14" t="s">
        <v>74</v>
      </c>
      <c r="C74" s="14" t="s">
        <v>283</v>
      </c>
      <c r="D74" s="14" t="s">
        <v>2696</v>
      </c>
      <c r="E74" s="28">
        <v>44012</v>
      </c>
      <c r="F74" s="29" t="s">
        <v>520</v>
      </c>
      <c r="G74" s="30" t="s">
        <v>538</v>
      </c>
      <c r="H74" s="31" t="s">
        <v>2631</v>
      </c>
      <c r="I74" s="30" t="s">
        <v>2697</v>
      </c>
      <c r="J74" s="30" t="s">
        <v>2631</v>
      </c>
      <c r="K74" s="124" t="s">
        <v>8239</v>
      </c>
    </row>
    <row r="75" spans="1:11" x14ac:dyDescent="0.25">
      <c r="A75" s="27" t="s">
        <v>8405</v>
      </c>
      <c r="B75" s="14" t="s">
        <v>77</v>
      </c>
      <c r="C75" s="14" t="s">
        <v>2676</v>
      </c>
      <c r="D75" s="14" t="s">
        <v>2699</v>
      </c>
      <c r="E75" s="28">
        <v>44012</v>
      </c>
      <c r="F75" s="29" t="s">
        <v>520</v>
      </c>
      <c r="G75" s="30" t="s">
        <v>538</v>
      </c>
      <c r="H75" s="31" t="s">
        <v>2631</v>
      </c>
      <c r="I75" s="30" t="s">
        <v>2678</v>
      </c>
      <c r="J75" s="30" t="s">
        <v>2631</v>
      </c>
      <c r="K75" s="124" t="s">
        <v>8239</v>
      </c>
    </row>
    <row r="76" spans="1:11" x14ac:dyDescent="0.25">
      <c r="A76" s="27" t="s">
        <v>8407</v>
      </c>
      <c r="B76" s="14" t="s">
        <v>73</v>
      </c>
      <c r="C76" s="14" t="s">
        <v>2693</v>
      </c>
      <c r="D76" s="14" t="s">
        <v>2694</v>
      </c>
      <c r="E76" s="28">
        <v>44012</v>
      </c>
      <c r="F76" s="29" t="s">
        <v>520</v>
      </c>
      <c r="G76" s="30" t="s">
        <v>538</v>
      </c>
      <c r="H76" s="31" t="s">
        <v>2631</v>
      </c>
      <c r="I76" s="30" t="s">
        <v>2695</v>
      </c>
      <c r="J76" s="30" t="s">
        <v>2631</v>
      </c>
      <c r="K76" s="124" t="s">
        <v>8239</v>
      </c>
    </row>
    <row r="77" spans="1:11" x14ac:dyDescent="0.25">
      <c r="A77" s="27" t="s">
        <v>8408</v>
      </c>
      <c r="B77" s="14" t="s">
        <v>70</v>
      </c>
      <c r="C77" s="14" t="s">
        <v>2672</v>
      </c>
      <c r="D77" s="14" t="s">
        <v>2691</v>
      </c>
      <c r="E77" s="28">
        <v>44012</v>
      </c>
      <c r="F77" s="29" t="s">
        <v>520</v>
      </c>
      <c r="G77" s="30" t="s">
        <v>538</v>
      </c>
      <c r="H77" s="31" t="s">
        <v>2631</v>
      </c>
      <c r="I77" s="30" t="s">
        <v>2644</v>
      </c>
      <c r="J77" s="30" t="s">
        <v>2631</v>
      </c>
      <c r="K77" s="124" t="s">
        <v>8239</v>
      </c>
    </row>
    <row r="78" spans="1:11" x14ac:dyDescent="0.25">
      <c r="A78" s="27" t="s">
        <v>8410</v>
      </c>
      <c r="B78" s="14" t="s">
        <v>80</v>
      </c>
      <c r="C78" s="14" t="s">
        <v>62</v>
      </c>
      <c r="D78" s="14" t="s">
        <v>2700</v>
      </c>
      <c r="E78" s="28">
        <v>44012</v>
      </c>
      <c r="F78" s="29" t="s">
        <v>520</v>
      </c>
      <c r="G78" s="30" t="s">
        <v>538</v>
      </c>
      <c r="H78" s="31" t="s">
        <v>2631</v>
      </c>
      <c r="I78" s="30" t="s">
        <v>2683</v>
      </c>
      <c r="J78" s="30" t="s">
        <v>2631</v>
      </c>
      <c r="K78" s="124" t="s">
        <v>8239</v>
      </c>
    </row>
    <row r="79" spans="1:11" x14ac:dyDescent="0.25">
      <c r="A79" s="27" t="s">
        <v>8411</v>
      </c>
      <c r="B79" s="14" t="s">
        <v>82</v>
      </c>
      <c r="C79" s="14" t="s">
        <v>2679</v>
      </c>
      <c r="D79" s="14" t="s">
        <v>2701</v>
      </c>
      <c r="E79" s="28">
        <v>44012</v>
      </c>
      <c r="F79" s="29" t="s">
        <v>520</v>
      </c>
      <c r="G79" s="30" t="s">
        <v>538</v>
      </c>
      <c r="H79" s="31" t="s">
        <v>2631</v>
      </c>
      <c r="I79" s="30" t="s">
        <v>545</v>
      </c>
      <c r="J79" s="30" t="s">
        <v>2631</v>
      </c>
      <c r="K79" s="124" t="s">
        <v>8239</v>
      </c>
    </row>
    <row r="80" spans="1:11" x14ac:dyDescent="0.25">
      <c r="A80" s="27" t="s">
        <v>8571</v>
      </c>
      <c r="B80" s="14" t="s">
        <v>79</v>
      </c>
      <c r="C80" s="14" t="s">
        <v>283</v>
      </c>
      <c r="D80" s="14" t="s">
        <v>196</v>
      </c>
      <c r="E80" s="28">
        <v>44012</v>
      </c>
      <c r="F80" s="29" t="s">
        <v>520</v>
      </c>
      <c r="G80" s="30" t="s">
        <v>538</v>
      </c>
      <c r="H80" s="31" t="s">
        <v>2631</v>
      </c>
      <c r="I80" s="30" t="s">
        <v>2697</v>
      </c>
      <c r="J80" s="30" t="s">
        <v>2631</v>
      </c>
      <c r="K80" s="124" t="s">
        <v>8239</v>
      </c>
    </row>
    <row r="81" spans="1:11" x14ac:dyDescent="0.25">
      <c r="A81" s="27" t="s">
        <v>8412</v>
      </c>
      <c r="B81" s="14" t="s">
        <v>84</v>
      </c>
      <c r="C81" s="14" t="s">
        <v>2667</v>
      </c>
      <c r="D81" s="14" t="s">
        <v>2703</v>
      </c>
      <c r="E81" s="28">
        <v>44012</v>
      </c>
      <c r="F81" s="29" t="s">
        <v>520</v>
      </c>
      <c r="G81" s="30" t="s">
        <v>538</v>
      </c>
      <c r="H81" s="31" t="s">
        <v>2631</v>
      </c>
      <c r="I81" s="30" t="s">
        <v>2661</v>
      </c>
      <c r="J81" s="30" t="s">
        <v>2631</v>
      </c>
      <c r="K81" s="124" t="s">
        <v>8239</v>
      </c>
    </row>
    <row r="82" spans="1:11" x14ac:dyDescent="0.25">
      <c r="A82" s="27" t="s">
        <v>8413</v>
      </c>
      <c r="B82" s="14" t="s">
        <v>104</v>
      </c>
      <c r="C82" s="14" t="s">
        <v>2679</v>
      </c>
      <c r="D82" s="14" t="s">
        <v>185</v>
      </c>
      <c r="E82" s="28">
        <v>44012</v>
      </c>
      <c r="F82" s="29" t="s">
        <v>520</v>
      </c>
      <c r="G82" s="30" t="s">
        <v>538</v>
      </c>
      <c r="H82" s="31" t="s">
        <v>2631</v>
      </c>
      <c r="I82" s="30" t="s">
        <v>545</v>
      </c>
      <c r="J82" s="30" t="s">
        <v>2631</v>
      </c>
      <c r="K82" s="124" t="s">
        <v>8239</v>
      </c>
    </row>
    <row r="83" spans="1:11" x14ac:dyDescent="0.25">
      <c r="A83" s="27" t="s">
        <v>8414</v>
      </c>
      <c r="B83" s="14" t="s">
        <v>139</v>
      </c>
      <c r="C83" s="14" t="s">
        <v>2750</v>
      </c>
      <c r="D83" s="14" t="s">
        <v>2751</v>
      </c>
      <c r="E83" s="28">
        <v>44012</v>
      </c>
      <c r="F83" s="29" t="s">
        <v>519</v>
      </c>
      <c r="G83" s="30" t="s">
        <v>538</v>
      </c>
      <c r="H83" s="31" t="s">
        <v>2631</v>
      </c>
      <c r="I83" s="30" t="s">
        <v>2695</v>
      </c>
      <c r="J83" s="30" t="s">
        <v>2631</v>
      </c>
      <c r="K83" s="124" t="s">
        <v>8239</v>
      </c>
    </row>
    <row r="84" spans="1:11" x14ac:dyDescent="0.25">
      <c r="A84" s="27" t="s">
        <v>8415</v>
      </c>
      <c r="B84" s="14" t="s">
        <v>140</v>
      </c>
      <c r="C84" s="14" t="s">
        <v>2734</v>
      </c>
      <c r="D84" s="14" t="s">
        <v>2752</v>
      </c>
      <c r="E84" s="28">
        <v>44012</v>
      </c>
      <c r="F84" s="29" t="s">
        <v>519</v>
      </c>
      <c r="G84" s="30" t="s">
        <v>538</v>
      </c>
      <c r="H84" s="31" t="s">
        <v>2631</v>
      </c>
      <c r="I84" s="30" t="s">
        <v>2736</v>
      </c>
      <c r="J84" s="30" t="s">
        <v>2631</v>
      </c>
      <c r="K84" s="124" t="s">
        <v>8239</v>
      </c>
    </row>
    <row r="85" spans="1:11" x14ac:dyDescent="0.25">
      <c r="A85" s="27" t="s">
        <v>8416</v>
      </c>
      <c r="B85" s="14" t="s">
        <v>142</v>
      </c>
      <c r="C85" s="14" t="s">
        <v>117</v>
      </c>
      <c r="D85" s="14" t="s">
        <v>119</v>
      </c>
      <c r="E85" s="28">
        <v>44012</v>
      </c>
      <c r="F85" s="29" t="s">
        <v>519</v>
      </c>
      <c r="G85" s="30" t="s">
        <v>538</v>
      </c>
      <c r="H85" s="31" t="s">
        <v>2631</v>
      </c>
      <c r="I85" s="30" t="s">
        <v>2697</v>
      </c>
      <c r="J85" s="30" t="s">
        <v>2631</v>
      </c>
      <c r="K85" s="124" t="s">
        <v>8239</v>
      </c>
    </row>
    <row r="86" spans="1:11" x14ac:dyDescent="0.25">
      <c r="A86" s="27" t="s">
        <v>8417</v>
      </c>
      <c r="B86" s="14" t="s">
        <v>143</v>
      </c>
      <c r="C86" s="14" t="s">
        <v>2715</v>
      </c>
      <c r="D86" s="14" t="s">
        <v>2753</v>
      </c>
      <c r="E86" s="28">
        <v>44012</v>
      </c>
      <c r="F86" s="29" t="s">
        <v>519</v>
      </c>
      <c r="G86" s="30" t="s">
        <v>538</v>
      </c>
      <c r="H86" s="31" t="s">
        <v>2631</v>
      </c>
      <c r="I86" s="30" t="s">
        <v>2641</v>
      </c>
      <c r="J86" s="30" t="s">
        <v>2631</v>
      </c>
      <c r="K86" s="124" t="s">
        <v>8239</v>
      </c>
    </row>
    <row r="87" spans="1:11" x14ac:dyDescent="0.25">
      <c r="A87" s="27" t="s">
        <v>8418</v>
      </c>
      <c r="B87" s="14" t="s">
        <v>15</v>
      </c>
      <c r="C87" s="14" t="s">
        <v>2636</v>
      </c>
      <c r="D87" s="14" t="s">
        <v>2637</v>
      </c>
      <c r="E87" s="28">
        <v>44012</v>
      </c>
      <c r="F87" s="29" t="s">
        <v>519</v>
      </c>
      <c r="G87" s="30" t="s">
        <v>538</v>
      </c>
      <c r="H87" s="31" t="s">
        <v>2631</v>
      </c>
      <c r="I87" s="30" t="s">
        <v>2638</v>
      </c>
      <c r="J87" s="30" t="s">
        <v>2631</v>
      </c>
      <c r="K87" s="124" t="s">
        <v>8239</v>
      </c>
    </row>
    <row r="88" spans="1:11" x14ac:dyDescent="0.25">
      <c r="A88" s="27" t="s">
        <v>8419</v>
      </c>
      <c r="B88" s="14" t="s">
        <v>144</v>
      </c>
      <c r="C88" s="14" t="s">
        <v>2754</v>
      </c>
      <c r="D88" s="14" t="s">
        <v>2755</v>
      </c>
      <c r="E88" s="28">
        <v>44012</v>
      </c>
      <c r="F88" s="29" t="s">
        <v>519</v>
      </c>
      <c r="G88" s="30" t="s">
        <v>538</v>
      </c>
      <c r="H88" s="31" t="s">
        <v>2631</v>
      </c>
      <c r="I88" s="30" t="s">
        <v>2666</v>
      </c>
      <c r="J88" s="30" t="s">
        <v>2631</v>
      </c>
      <c r="K88" s="124" t="s">
        <v>8239</v>
      </c>
    </row>
    <row r="89" spans="1:11" x14ac:dyDescent="0.25">
      <c r="A89" s="27" t="s">
        <v>8420</v>
      </c>
      <c r="B89" s="14" t="s">
        <v>71</v>
      </c>
      <c r="C89" s="14" t="s">
        <v>229</v>
      </c>
      <c r="D89" s="14" t="s">
        <v>2692</v>
      </c>
      <c r="E89" s="28">
        <v>44012</v>
      </c>
      <c r="F89" s="29" t="s">
        <v>519</v>
      </c>
      <c r="G89" s="30" t="s">
        <v>538</v>
      </c>
      <c r="H89" s="31" t="s">
        <v>2631</v>
      </c>
      <c r="I89" s="30" t="s">
        <v>2632</v>
      </c>
      <c r="J89" s="30" t="s">
        <v>2631</v>
      </c>
      <c r="K89" s="124" t="s">
        <v>8239</v>
      </c>
    </row>
    <row r="90" spans="1:11" x14ac:dyDescent="0.25">
      <c r="A90" s="27" t="s">
        <v>8572</v>
      </c>
      <c r="B90" s="14" t="s">
        <v>103</v>
      </c>
      <c r="C90" s="14" t="s">
        <v>283</v>
      </c>
      <c r="D90" s="14" t="s">
        <v>199</v>
      </c>
      <c r="E90" s="28">
        <v>44012</v>
      </c>
      <c r="F90" s="29" t="s">
        <v>519</v>
      </c>
      <c r="G90" s="30" t="s">
        <v>538</v>
      </c>
      <c r="H90" s="31" t="s">
        <v>2631</v>
      </c>
      <c r="I90" s="30" t="s">
        <v>2697</v>
      </c>
      <c r="J90" s="30" t="s">
        <v>2631</v>
      </c>
      <c r="K90" s="124" t="s">
        <v>8239</v>
      </c>
    </row>
    <row r="91" spans="1:11" x14ac:dyDescent="0.25">
      <c r="A91" s="27" t="s">
        <v>8573</v>
      </c>
      <c r="B91" s="14" t="s">
        <v>148</v>
      </c>
      <c r="C91" s="14" t="s">
        <v>2667</v>
      </c>
      <c r="D91" s="14" t="s">
        <v>2757</v>
      </c>
      <c r="E91" s="28">
        <v>44012</v>
      </c>
      <c r="F91" s="29" t="s">
        <v>519</v>
      </c>
      <c r="G91" s="30" t="s">
        <v>538</v>
      </c>
      <c r="H91" s="31" t="s">
        <v>2631</v>
      </c>
      <c r="I91" s="30" t="s">
        <v>2661</v>
      </c>
      <c r="J91" s="30" t="s">
        <v>2631</v>
      </c>
      <c r="K91" s="124" t="s">
        <v>8239</v>
      </c>
    </row>
    <row r="92" spans="1:11" x14ac:dyDescent="0.25">
      <c r="A92" s="27" t="s">
        <v>8424</v>
      </c>
      <c r="B92" s="14" t="s">
        <v>249</v>
      </c>
      <c r="C92" s="14" t="s">
        <v>2629</v>
      </c>
      <c r="D92" s="14" t="s">
        <v>2855</v>
      </c>
      <c r="E92" s="28">
        <v>44012</v>
      </c>
      <c r="F92" s="29" t="s">
        <v>520</v>
      </c>
      <c r="G92" s="30" t="s">
        <v>538</v>
      </c>
      <c r="H92" s="31" t="s">
        <v>2631</v>
      </c>
      <c r="I92" s="30" t="s">
        <v>2632</v>
      </c>
      <c r="J92" s="30" t="s">
        <v>2631</v>
      </c>
      <c r="K92" s="124" t="s">
        <v>8239</v>
      </c>
    </row>
    <row r="93" spans="1:11" x14ac:dyDescent="0.25">
      <c r="A93" s="27" t="s">
        <v>8425</v>
      </c>
      <c r="B93" s="14" t="s">
        <v>89</v>
      </c>
      <c r="C93" s="14" t="s">
        <v>2659</v>
      </c>
      <c r="D93" s="14" t="s">
        <v>2705</v>
      </c>
      <c r="E93" s="28">
        <v>44012</v>
      </c>
      <c r="F93" s="29" t="s">
        <v>520</v>
      </c>
      <c r="G93" s="30" t="s">
        <v>538</v>
      </c>
      <c r="H93" s="31" t="s">
        <v>2631</v>
      </c>
      <c r="I93" s="30" t="s">
        <v>2661</v>
      </c>
      <c r="J93" s="30" t="s">
        <v>2631</v>
      </c>
      <c r="K93" s="124" t="s">
        <v>8239</v>
      </c>
    </row>
    <row r="94" spans="1:11" x14ac:dyDescent="0.25">
      <c r="A94" s="27" t="s">
        <v>8426</v>
      </c>
      <c r="B94" s="14" t="s">
        <v>244</v>
      </c>
      <c r="C94" s="14" t="s">
        <v>2639</v>
      </c>
      <c r="D94" s="14" t="s">
        <v>2852</v>
      </c>
      <c r="E94" s="28">
        <v>44012</v>
      </c>
      <c r="F94" s="29" t="s">
        <v>520</v>
      </c>
      <c r="G94" s="30" t="s">
        <v>538</v>
      </c>
      <c r="H94" s="31" t="s">
        <v>2631</v>
      </c>
      <c r="I94" s="30" t="s">
        <v>2641</v>
      </c>
      <c r="J94" s="30" t="s">
        <v>2631</v>
      </c>
      <c r="K94" s="124" t="s">
        <v>8239</v>
      </c>
    </row>
    <row r="95" spans="1:11" x14ac:dyDescent="0.25">
      <c r="A95" s="27" t="s">
        <v>8427</v>
      </c>
      <c r="B95" s="14" t="s">
        <v>251</v>
      </c>
      <c r="C95" s="14" t="s">
        <v>229</v>
      </c>
      <c r="D95" s="14" t="s">
        <v>2858</v>
      </c>
      <c r="E95" s="28">
        <v>44012</v>
      </c>
      <c r="F95" s="29" t="s">
        <v>520</v>
      </c>
      <c r="G95" s="30" t="s">
        <v>538</v>
      </c>
      <c r="H95" s="31" t="s">
        <v>2631</v>
      </c>
      <c r="I95" s="30" t="s">
        <v>2632</v>
      </c>
      <c r="J95" s="30" t="s">
        <v>2631</v>
      </c>
      <c r="K95" s="124" t="s">
        <v>8239</v>
      </c>
    </row>
    <row r="96" spans="1:11" x14ac:dyDescent="0.25">
      <c r="A96" s="27" t="s">
        <v>8428</v>
      </c>
      <c r="B96" s="14" t="s">
        <v>88</v>
      </c>
      <c r="C96" s="14" t="s">
        <v>2639</v>
      </c>
      <c r="D96" s="14" t="s">
        <v>232</v>
      </c>
      <c r="E96" s="28">
        <v>44012</v>
      </c>
      <c r="F96" s="29" t="s">
        <v>520</v>
      </c>
      <c r="G96" s="30" t="s">
        <v>538</v>
      </c>
      <c r="H96" s="31" t="s">
        <v>2631</v>
      </c>
      <c r="I96" s="30" t="s">
        <v>2641</v>
      </c>
      <c r="J96" s="30" t="s">
        <v>2631</v>
      </c>
      <c r="K96" s="124" t="s">
        <v>8239</v>
      </c>
    </row>
    <row r="97" spans="1:11" x14ac:dyDescent="0.25">
      <c r="A97" s="27" t="s">
        <v>8429</v>
      </c>
      <c r="B97" s="14" t="s">
        <v>258</v>
      </c>
      <c r="C97" s="14" t="s">
        <v>2867</v>
      </c>
      <c r="D97" s="14" t="s">
        <v>2868</v>
      </c>
      <c r="E97" s="28">
        <v>44012</v>
      </c>
      <c r="F97" s="29" t="s">
        <v>520</v>
      </c>
      <c r="G97" s="30" t="s">
        <v>538</v>
      </c>
      <c r="H97" s="31" t="s">
        <v>2631</v>
      </c>
      <c r="I97" s="30" t="s">
        <v>2829</v>
      </c>
      <c r="J97" s="30" t="s">
        <v>2631</v>
      </c>
      <c r="K97" s="124" t="s">
        <v>8239</v>
      </c>
    </row>
    <row r="98" spans="1:11" x14ac:dyDescent="0.25">
      <c r="A98" s="27" t="s">
        <v>8431</v>
      </c>
      <c r="B98" s="14" t="s">
        <v>92</v>
      </c>
      <c r="C98" s="14" t="s">
        <v>2659</v>
      </c>
      <c r="D98" s="14" t="s">
        <v>2707</v>
      </c>
      <c r="E98" s="28">
        <v>44012</v>
      </c>
      <c r="F98" s="29" t="s">
        <v>520</v>
      </c>
      <c r="G98" s="30" t="s">
        <v>538</v>
      </c>
      <c r="H98" s="31" t="s">
        <v>2631</v>
      </c>
      <c r="I98" s="30" t="s">
        <v>2661</v>
      </c>
      <c r="J98" s="30" t="s">
        <v>2631</v>
      </c>
      <c r="K98" s="124" t="s">
        <v>8239</v>
      </c>
    </row>
    <row r="99" spans="1:11" x14ac:dyDescent="0.25">
      <c r="A99" s="27" t="s">
        <v>8432</v>
      </c>
      <c r="B99" s="14" t="s">
        <v>99</v>
      </c>
      <c r="C99" s="14" t="s">
        <v>2715</v>
      </c>
      <c r="D99" s="14" t="s">
        <v>172</v>
      </c>
      <c r="E99" s="28">
        <v>44012</v>
      </c>
      <c r="F99" s="29" t="s">
        <v>520</v>
      </c>
      <c r="G99" s="30" t="s">
        <v>538</v>
      </c>
      <c r="H99" s="31" t="s">
        <v>2631</v>
      </c>
      <c r="I99" s="30" t="s">
        <v>2641</v>
      </c>
      <c r="J99" s="30" t="s">
        <v>2631</v>
      </c>
      <c r="K99" s="124" t="s">
        <v>8239</v>
      </c>
    </row>
    <row r="100" spans="1:11" x14ac:dyDescent="0.25">
      <c r="A100" s="27" t="s">
        <v>8433</v>
      </c>
      <c r="B100" s="14" t="s">
        <v>96</v>
      </c>
      <c r="C100" s="14" t="s">
        <v>2669</v>
      </c>
      <c r="D100" s="14" t="s">
        <v>2713</v>
      </c>
      <c r="E100" s="28">
        <v>44012</v>
      </c>
      <c r="F100" s="29" t="s">
        <v>520</v>
      </c>
      <c r="G100" s="30" t="s">
        <v>538</v>
      </c>
      <c r="H100" s="31" t="s">
        <v>2631</v>
      </c>
      <c r="I100" s="30" t="s">
        <v>2670</v>
      </c>
      <c r="J100" s="30" t="s">
        <v>2631</v>
      </c>
      <c r="K100" s="124" t="s">
        <v>8239</v>
      </c>
    </row>
    <row r="101" spans="1:11" x14ac:dyDescent="0.25">
      <c r="A101" s="27" t="s">
        <v>8434</v>
      </c>
      <c r="B101" s="14" t="s">
        <v>94</v>
      </c>
      <c r="C101" s="14" t="s">
        <v>2649</v>
      </c>
      <c r="D101" s="14" t="s">
        <v>2709</v>
      </c>
      <c r="E101" s="28">
        <v>44012</v>
      </c>
      <c r="F101" s="29" t="s">
        <v>520</v>
      </c>
      <c r="G101" s="30" t="s">
        <v>538</v>
      </c>
      <c r="H101" s="31" t="s">
        <v>2631</v>
      </c>
      <c r="I101" s="30" t="s">
        <v>2710</v>
      </c>
      <c r="J101" s="30" t="s">
        <v>2711</v>
      </c>
      <c r="K101" s="124" t="s">
        <v>8239</v>
      </c>
    </row>
    <row r="102" spans="1:11" x14ac:dyDescent="0.25">
      <c r="A102" s="27" t="s">
        <v>8574</v>
      </c>
      <c r="B102" s="14" t="s">
        <v>93</v>
      </c>
      <c r="C102" s="14" t="s">
        <v>2676</v>
      </c>
      <c r="D102" s="14" t="s">
        <v>2708</v>
      </c>
      <c r="E102" s="28">
        <v>44012</v>
      </c>
      <c r="F102" s="29" t="s">
        <v>520</v>
      </c>
      <c r="G102" s="30" t="s">
        <v>538</v>
      </c>
      <c r="H102" s="31" t="s">
        <v>2631</v>
      </c>
      <c r="I102" s="30" t="s">
        <v>2678</v>
      </c>
      <c r="J102" s="30" t="s">
        <v>2631</v>
      </c>
      <c r="K102" s="124" t="s">
        <v>8239</v>
      </c>
    </row>
    <row r="103" spans="1:11" x14ac:dyDescent="0.25">
      <c r="A103" s="27" t="s">
        <v>8437</v>
      </c>
      <c r="B103" s="14" t="s">
        <v>98</v>
      </c>
      <c r="C103" s="14" t="s">
        <v>2649</v>
      </c>
      <c r="D103" s="14" t="s">
        <v>2714</v>
      </c>
      <c r="E103" s="28">
        <v>44012</v>
      </c>
      <c r="F103" s="29" t="s">
        <v>520</v>
      </c>
      <c r="G103" s="30" t="s">
        <v>538</v>
      </c>
      <c r="H103" s="31" t="s">
        <v>2631</v>
      </c>
      <c r="I103" s="30" t="s">
        <v>2650</v>
      </c>
      <c r="J103" s="30" t="s">
        <v>2631</v>
      </c>
      <c r="K103" s="124" t="s">
        <v>8239</v>
      </c>
    </row>
    <row r="104" spans="1:11" x14ac:dyDescent="0.25">
      <c r="A104" s="27" t="s">
        <v>8575</v>
      </c>
      <c r="B104" s="14" t="s">
        <v>101</v>
      </c>
      <c r="C104" s="14" t="s">
        <v>62</v>
      </c>
      <c r="D104" s="14" t="s">
        <v>2717</v>
      </c>
      <c r="E104" s="28">
        <v>44012</v>
      </c>
      <c r="F104" s="29" t="s">
        <v>520</v>
      </c>
      <c r="G104" s="30" t="s">
        <v>538</v>
      </c>
      <c r="H104" s="31" t="s">
        <v>2631</v>
      </c>
      <c r="I104" s="30" t="s">
        <v>2683</v>
      </c>
      <c r="J104" s="30" t="s">
        <v>2631</v>
      </c>
      <c r="K104" s="124" t="s">
        <v>8239</v>
      </c>
    </row>
    <row r="105" spans="1:11" x14ac:dyDescent="0.25">
      <c r="A105" s="27" t="s">
        <v>8576</v>
      </c>
      <c r="B105" s="14" t="s">
        <v>204</v>
      </c>
      <c r="C105" s="14" t="s">
        <v>2672</v>
      </c>
      <c r="D105" s="14" t="s">
        <v>2790</v>
      </c>
      <c r="E105" s="28">
        <v>44012</v>
      </c>
      <c r="F105" s="29" t="s">
        <v>520</v>
      </c>
      <c r="G105" s="30" t="s">
        <v>538</v>
      </c>
      <c r="H105" s="31" t="s">
        <v>2631</v>
      </c>
      <c r="I105" s="30" t="s">
        <v>2644</v>
      </c>
      <c r="J105" s="30" t="s">
        <v>2631</v>
      </c>
      <c r="K105" s="124" t="s">
        <v>8239</v>
      </c>
    </row>
    <row r="106" spans="1:11" x14ac:dyDescent="0.25">
      <c r="A106" s="27" t="s">
        <v>8577</v>
      </c>
      <c r="B106" s="14" t="s">
        <v>105</v>
      </c>
      <c r="C106" s="14" t="s">
        <v>62</v>
      </c>
      <c r="D106" s="14" t="s">
        <v>2718</v>
      </c>
      <c r="E106" s="28">
        <v>44012</v>
      </c>
      <c r="F106" s="29" t="s">
        <v>520</v>
      </c>
      <c r="G106" s="30" t="s">
        <v>538</v>
      </c>
      <c r="H106" s="31" t="s">
        <v>2631</v>
      </c>
      <c r="I106" s="30" t="s">
        <v>2683</v>
      </c>
      <c r="J106" s="30" t="s">
        <v>2631</v>
      </c>
      <c r="K106" s="124" t="s">
        <v>8239</v>
      </c>
    </row>
    <row r="107" spans="1:11" x14ac:dyDescent="0.25">
      <c r="A107" s="27" t="s">
        <v>8578</v>
      </c>
      <c r="B107" s="14" t="s">
        <v>106</v>
      </c>
      <c r="C107" s="14" t="s">
        <v>2679</v>
      </c>
      <c r="D107" s="14" t="s">
        <v>2719</v>
      </c>
      <c r="E107" s="28">
        <v>44012</v>
      </c>
      <c r="F107" s="29" t="s">
        <v>520</v>
      </c>
      <c r="G107" s="30" t="s">
        <v>538</v>
      </c>
      <c r="H107" s="31" t="s">
        <v>2631</v>
      </c>
      <c r="I107" s="30" t="s">
        <v>545</v>
      </c>
      <c r="J107" s="30" t="s">
        <v>2631</v>
      </c>
      <c r="K107" s="124" t="s">
        <v>8239</v>
      </c>
    </row>
    <row r="108" spans="1:11" x14ac:dyDescent="0.25">
      <c r="A108" s="27" t="s">
        <v>8443</v>
      </c>
      <c r="B108" s="14" t="s">
        <v>210</v>
      </c>
      <c r="C108" s="14" t="s">
        <v>2798</v>
      </c>
      <c r="D108" s="14" t="s">
        <v>2799</v>
      </c>
      <c r="E108" s="28">
        <v>44012</v>
      </c>
      <c r="F108" s="29" t="s">
        <v>521</v>
      </c>
      <c r="G108" s="30" t="s">
        <v>554</v>
      </c>
      <c r="H108" s="31" t="s">
        <v>2631</v>
      </c>
      <c r="I108" s="30" t="s">
        <v>2793</v>
      </c>
      <c r="J108" s="30" t="s">
        <v>2631</v>
      </c>
      <c r="K108" s="124" t="s">
        <v>8239</v>
      </c>
    </row>
    <row r="109" spans="1:11" x14ac:dyDescent="0.25">
      <c r="A109" s="27" t="s">
        <v>8444</v>
      </c>
      <c r="B109" s="14" t="s">
        <v>206</v>
      </c>
      <c r="C109" s="14" t="s">
        <v>2791</v>
      </c>
      <c r="D109" s="14" t="s">
        <v>2792</v>
      </c>
      <c r="E109" s="28">
        <v>44012</v>
      </c>
      <c r="F109" s="29" t="s">
        <v>521</v>
      </c>
      <c r="G109" s="30" t="s">
        <v>554</v>
      </c>
      <c r="H109" s="31" t="s">
        <v>2631</v>
      </c>
      <c r="I109" s="30" t="s">
        <v>2793</v>
      </c>
      <c r="J109" s="30" t="s">
        <v>2631</v>
      </c>
      <c r="K109" s="124" t="s">
        <v>8239</v>
      </c>
    </row>
    <row r="110" spans="1:11" x14ac:dyDescent="0.25">
      <c r="A110" s="27" t="s">
        <v>8445</v>
      </c>
      <c r="B110" s="14" t="s">
        <v>150</v>
      </c>
      <c r="C110" s="14" t="s">
        <v>2659</v>
      </c>
      <c r="D110" s="14" t="s">
        <v>2758</v>
      </c>
      <c r="E110" s="28">
        <v>44012</v>
      </c>
      <c r="F110" s="29" t="s">
        <v>521</v>
      </c>
      <c r="G110" s="30" t="s">
        <v>554</v>
      </c>
      <c r="H110" s="31" t="s">
        <v>2631</v>
      </c>
      <c r="I110" s="30" t="s">
        <v>2661</v>
      </c>
      <c r="J110" s="30" t="s">
        <v>2631</v>
      </c>
      <c r="K110" s="124" t="s">
        <v>8239</v>
      </c>
    </row>
    <row r="111" spans="1:11" x14ac:dyDescent="0.25">
      <c r="A111" s="27" t="s">
        <v>8446</v>
      </c>
      <c r="B111" s="14" t="s">
        <v>208</v>
      </c>
      <c r="C111" s="14" t="s">
        <v>2794</v>
      </c>
      <c r="D111" s="14" t="s">
        <v>2795</v>
      </c>
      <c r="E111" s="28">
        <v>44012</v>
      </c>
      <c r="F111" s="29" t="s">
        <v>521</v>
      </c>
      <c r="G111" s="30" t="s">
        <v>554</v>
      </c>
      <c r="H111" s="31" t="s">
        <v>2631</v>
      </c>
      <c r="I111" s="30" t="s">
        <v>2793</v>
      </c>
      <c r="J111" s="30" t="s">
        <v>2631</v>
      </c>
      <c r="K111" s="124" t="s">
        <v>8239</v>
      </c>
    </row>
    <row r="112" spans="1:11" x14ac:dyDescent="0.25">
      <c r="A112" s="27" t="s">
        <v>8447</v>
      </c>
      <c r="B112" s="14" t="s">
        <v>223</v>
      </c>
      <c r="C112" s="14" t="s">
        <v>2824</v>
      </c>
      <c r="D112" s="14" t="s">
        <v>2825</v>
      </c>
      <c r="E112" s="28">
        <v>44012</v>
      </c>
      <c r="F112" s="29" t="s">
        <v>521</v>
      </c>
      <c r="G112" s="30" t="s">
        <v>554</v>
      </c>
      <c r="H112" s="31" t="s">
        <v>2631</v>
      </c>
      <c r="I112" s="30" t="s">
        <v>2826</v>
      </c>
      <c r="J112" s="30" t="s">
        <v>2631</v>
      </c>
      <c r="K112" s="124" t="s">
        <v>8239</v>
      </c>
    </row>
    <row r="113" spans="1:11" x14ac:dyDescent="0.25">
      <c r="A113" s="27" t="s">
        <v>8448</v>
      </c>
      <c r="B113" s="14" t="s">
        <v>211</v>
      </c>
      <c r="C113" s="14" t="s">
        <v>2800</v>
      </c>
      <c r="D113" s="14" t="s">
        <v>2801</v>
      </c>
      <c r="E113" s="28">
        <v>44012</v>
      </c>
      <c r="F113" s="29" t="s">
        <v>521</v>
      </c>
      <c r="G113" s="30" t="s">
        <v>554</v>
      </c>
      <c r="H113" s="31" t="s">
        <v>2631</v>
      </c>
      <c r="I113" s="30" t="s">
        <v>2635</v>
      </c>
      <c r="J113" s="30" t="s">
        <v>2631</v>
      </c>
      <c r="K113" s="124" t="s">
        <v>8239</v>
      </c>
    </row>
    <row r="114" spans="1:11" x14ac:dyDescent="0.25">
      <c r="A114" s="27" t="s">
        <v>8452</v>
      </c>
      <c r="B114" s="14" t="s">
        <v>154</v>
      </c>
      <c r="C114" s="14" t="s">
        <v>2659</v>
      </c>
      <c r="D114" s="14" t="s">
        <v>2760</v>
      </c>
      <c r="E114" s="28">
        <v>44012</v>
      </c>
      <c r="F114" s="29" t="s">
        <v>521</v>
      </c>
      <c r="G114" s="30" t="s">
        <v>554</v>
      </c>
      <c r="H114" s="31" t="s">
        <v>2631</v>
      </c>
      <c r="I114" s="30" t="s">
        <v>2661</v>
      </c>
      <c r="J114" s="30" t="s">
        <v>2631</v>
      </c>
      <c r="K114" s="124" t="s">
        <v>8239</v>
      </c>
    </row>
    <row r="115" spans="1:11" x14ac:dyDescent="0.25">
      <c r="A115" s="27" t="s">
        <v>8453</v>
      </c>
      <c r="B115" s="14" t="s">
        <v>159</v>
      </c>
      <c r="C115" s="14" t="s">
        <v>2659</v>
      </c>
      <c r="D115" s="14" t="s">
        <v>2763</v>
      </c>
      <c r="E115" s="28">
        <v>44012</v>
      </c>
      <c r="F115" s="29" t="s">
        <v>521</v>
      </c>
      <c r="G115" s="30" t="s">
        <v>554</v>
      </c>
      <c r="H115" s="31" t="s">
        <v>2631</v>
      </c>
      <c r="I115" s="30" t="s">
        <v>2661</v>
      </c>
      <c r="J115" s="30" t="s">
        <v>2631</v>
      </c>
      <c r="K115" s="124" t="s">
        <v>8239</v>
      </c>
    </row>
    <row r="116" spans="1:11" x14ac:dyDescent="0.25">
      <c r="A116" s="27" t="s">
        <v>8454</v>
      </c>
      <c r="B116" s="14" t="s">
        <v>156</v>
      </c>
      <c r="C116" s="14" t="s">
        <v>2629</v>
      </c>
      <c r="D116" s="14" t="s">
        <v>2761</v>
      </c>
      <c r="E116" s="28">
        <v>44012</v>
      </c>
      <c r="F116" s="29" t="s">
        <v>521</v>
      </c>
      <c r="G116" s="30" t="s">
        <v>554</v>
      </c>
      <c r="H116" s="31" t="s">
        <v>2631</v>
      </c>
      <c r="I116" s="30" t="s">
        <v>2632</v>
      </c>
      <c r="J116" s="30" t="s">
        <v>2631</v>
      </c>
      <c r="K116" s="124" t="s">
        <v>8239</v>
      </c>
    </row>
    <row r="117" spans="1:11" x14ac:dyDescent="0.25">
      <c r="A117" s="27" t="s">
        <v>8455</v>
      </c>
      <c r="B117" s="14" t="s">
        <v>153</v>
      </c>
      <c r="C117" s="14" t="s">
        <v>2629</v>
      </c>
      <c r="D117" s="14" t="s">
        <v>2759</v>
      </c>
      <c r="E117" s="28">
        <v>44012</v>
      </c>
      <c r="F117" s="29" t="s">
        <v>521</v>
      </c>
      <c r="G117" s="30" t="s">
        <v>554</v>
      </c>
      <c r="H117" s="31" t="s">
        <v>2631</v>
      </c>
      <c r="I117" s="30" t="s">
        <v>2632</v>
      </c>
      <c r="J117" s="30" t="s">
        <v>2631</v>
      </c>
      <c r="K117" s="124" t="s">
        <v>8239</v>
      </c>
    </row>
    <row r="118" spans="1:11" x14ac:dyDescent="0.25">
      <c r="A118" s="27" t="s">
        <v>8456</v>
      </c>
      <c r="B118" s="14" t="s">
        <v>160</v>
      </c>
      <c r="C118" s="14" t="s">
        <v>117</v>
      </c>
      <c r="D118" s="14" t="s">
        <v>2764</v>
      </c>
      <c r="E118" s="28">
        <v>44012</v>
      </c>
      <c r="F118" s="29" t="s">
        <v>521</v>
      </c>
      <c r="G118" s="30" t="s">
        <v>554</v>
      </c>
      <c r="H118" s="31" t="s">
        <v>2631</v>
      </c>
      <c r="I118" s="30" t="s">
        <v>2697</v>
      </c>
      <c r="J118" s="30" t="s">
        <v>2631</v>
      </c>
      <c r="K118" s="124" t="s">
        <v>8239</v>
      </c>
    </row>
    <row r="119" spans="1:11" x14ac:dyDescent="0.25">
      <c r="A119" s="27" t="s">
        <v>8457</v>
      </c>
      <c r="B119" s="14" t="s">
        <v>175</v>
      </c>
      <c r="C119" s="14" t="s">
        <v>2642</v>
      </c>
      <c r="D119" s="14" t="s">
        <v>2773</v>
      </c>
      <c r="E119" s="28">
        <v>44012</v>
      </c>
      <c r="F119" s="29" t="s">
        <v>521</v>
      </c>
      <c r="G119" s="30" t="s">
        <v>554</v>
      </c>
      <c r="H119" s="31" t="s">
        <v>2631</v>
      </c>
      <c r="I119" s="30" t="s">
        <v>2644</v>
      </c>
      <c r="J119" s="30" t="s">
        <v>2631</v>
      </c>
      <c r="K119" s="124" t="s">
        <v>8239</v>
      </c>
    </row>
    <row r="120" spans="1:11" x14ac:dyDescent="0.25">
      <c r="A120" s="27" t="s">
        <v>8462</v>
      </c>
      <c r="B120" s="14" t="s">
        <v>168</v>
      </c>
      <c r="C120" s="14" t="s">
        <v>2642</v>
      </c>
      <c r="D120" s="14" t="s">
        <v>2769</v>
      </c>
      <c r="E120" s="28">
        <v>44012</v>
      </c>
      <c r="F120" s="29" t="s">
        <v>521</v>
      </c>
      <c r="G120" s="30" t="s">
        <v>554</v>
      </c>
      <c r="H120" s="31" t="s">
        <v>2631</v>
      </c>
      <c r="I120" s="30" t="s">
        <v>2644</v>
      </c>
      <c r="J120" s="30" t="s">
        <v>2631</v>
      </c>
      <c r="K120" s="124" t="s">
        <v>8239</v>
      </c>
    </row>
    <row r="121" spans="1:11" x14ac:dyDescent="0.25">
      <c r="A121" s="27" t="s">
        <v>8463</v>
      </c>
      <c r="B121" s="14" t="s">
        <v>180</v>
      </c>
      <c r="C121" s="14" t="s">
        <v>2715</v>
      </c>
      <c r="D121" s="14" t="s">
        <v>2776</v>
      </c>
      <c r="E121" s="28">
        <v>44012</v>
      </c>
      <c r="F121" s="29" t="s">
        <v>521</v>
      </c>
      <c r="G121" s="30" t="s">
        <v>554</v>
      </c>
      <c r="H121" s="31" t="s">
        <v>2631</v>
      </c>
      <c r="I121" s="30" t="s">
        <v>2641</v>
      </c>
      <c r="J121" s="30" t="s">
        <v>2631</v>
      </c>
      <c r="K121" s="124" t="s">
        <v>8239</v>
      </c>
    </row>
    <row r="122" spans="1:11" x14ac:dyDescent="0.25">
      <c r="A122" s="27" t="s">
        <v>8464</v>
      </c>
      <c r="B122" s="14" t="s">
        <v>171</v>
      </c>
      <c r="C122" s="14" t="s">
        <v>2715</v>
      </c>
      <c r="D122" s="14" t="s">
        <v>2771</v>
      </c>
      <c r="E122" s="28">
        <v>44012</v>
      </c>
      <c r="F122" s="29" t="s">
        <v>521</v>
      </c>
      <c r="G122" s="30" t="s">
        <v>554</v>
      </c>
      <c r="H122" s="31" t="s">
        <v>2631</v>
      </c>
      <c r="I122" s="30" t="s">
        <v>2641</v>
      </c>
      <c r="J122" s="30" t="s">
        <v>2631</v>
      </c>
      <c r="K122" s="124" t="s">
        <v>8239</v>
      </c>
    </row>
    <row r="123" spans="1:11" x14ac:dyDescent="0.25">
      <c r="A123" s="27" t="s">
        <v>8465</v>
      </c>
      <c r="B123" s="14" t="s">
        <v>173</v>
      </c>
      <c r="C123" s="14" t="s">
        <v>2645</v>
      </c>
      <c r="D123" s="14" t="s">
        <v>2772</v>
      </c>
      <c r="E123" s="28">
        <v>44012</v>
      </c>
      <c r="F123" s="29" t="s">
        <v>521</v>
      </c>
      <c r="G123" s="30" t="s">
        <v>554</v>
      </c>
      <c r="H123" s="31" t="s">
        <v>2631</v>
      </c>
      <c r="I123" s="30" t="s">
        <v>2647</v>
      </c>
      <c r="J123" s="30" t="s">
        <v>2631</v>
      </c>
      <c r="K123" s="124" t="s">
        <v>8239</v>
      </c>
    </row>
    <row r="124" spans="1:11" x14ac:dyDescent="0.25">
      <c r="A124" s="27" t="s">
        <v>8466</v>
      </c>
      <c r="B124" s="14" t="s">
        <v>179</v>
      </c>
      <c r="C124" s="14" t="s">
        <v>2642</v>
      </c>
      <c r="D124" s="14" t="s">
        <v>2775</v>
      </c>
      <c r="E124" s="28">
        <v>44012</v>
      </c>
      <c r="F124" s="29" t="s">
        <v>521</v>
      </c>
      <c r="G124" s="30" t="s">
        <v>554</v>
      </c>
      <c r="H124" s="31" t="s">
        <v>2631</v>
      </c>
      <c r="I124" s="30" t="s">
        <v>2644</v>
      </c>
      <c r="J124" s="30" t="s">
        <v>2631</v>
      </c>
      <c r="K124" s="124" t="s">
        <v>8239</v>
      </c>
    </row>
    <row r="125" spans="1:11" x14ac:dyDescent="0.25">
      <c r="A125" s="27" t="s">
        <v>8467</v>
      </c>
      <c r="B125" s="14" t="s">
        <v>166</v>
      </c>
      <c r="C125" s="14" t="s">
        <v>117</v>
      </c>
      <c r="D125" s="14" t="s">
        <v>2767</v>
      </c>
      <c r="E125" s="28">
        <v>44012</v>
      </c>
      <c r="F125" s="29" t="s">
        <v>521</v>
      </c>
      <c r="G125" s="30" t="s">
        <v>554</v>
      </c>
      <c r="H125" s="31" t="s">
        <v>2631</v>
      </c>
      <c r="I125" s="30" t="s">
        <v>2697</v>
      </c>
      <c r="J125" s="30" t="s">
        <v>2631</v>
      </c>
      <c r="K125" s="124" t="s">
        <v>8239</v>
      </c>
    </row>
    <row r="126" spans="1:11" x14ac:dyDescent="0.25">
      <c r="A126" s="27" t="s">
        <v>8472</v>
      </c>
      <c r="B126" s="14" t="s">
        <v>186</v>
      </c>
      <c r="C126" s="14" t="s">
        <v>2649</v>
      </c>
      <c r="D126" s="14" t="s">
        <v>2780</v>
      </c>
      <c r="E126" s="28">
        <v>44012</v>
      </c>
      <c r="F126" s="29" t="s">
        <v>521</v>
      </c>
      <c r="G126" s="30" t="s">
        <v>554</v>
      </c>
      <c r="H126" s="31" t="s">
        <v>2631</v>
      </c>
      <c r="I126" s="30" t="s">
        <v>2650</v>
      </c>
      <c r="J126" s="30" t="s">
        <v>2631</v>
      </c>
      <c r="K126" s="124" t="s">
        <v>8239</v>
      </c>
    </row>
    <row r="127" spans="1:11" x14ac:dyDescent="0.25">
      <c r="A127" s="27" t="s">
        <v>8473</v>
      </c>
      <c r="B127" s="14" t="s">
        <v>197</v>
      </c>
      <c r="C127" s="14" t="s">
        <v>2684</v>
      </c>
      <c r="D127" s="14" t="s">
        <v>2786</v>
      </c>
      <c r="E127" s="28">
        <v>44012</v>
      </c>
      <c r="F127" s="29" t="s">
        <v>521</v>
      </c>
      <c r="G127" s="30" t="s">
        <v>554</v>
      </c>
      <c r="H127" s="31" t="s">
        <v>2631</v>
      </c>
      <c r="I127" s="30" t="s">
        <v>2686</v>
      </c>
      <c r="J127" s="30" t="s">
        <v>2631</v>
      </c>
      <c r="K127" s="124" t="s">
        <v>8239</v>
      </c>
    </row>
    <row r="128" spans="1:11" x14ac:dyDescent="0.25">
      <c r="A128" s="27" t="s">
        <v>8474</v>
      </c>
      <c r="B128" s="14" t="s">
        <v>157</v>
      </c>
      <c r="C128" s="14" t="s">
        <v>2672</v>
      </c>
      <c r="D128" s="14" t="s">
        <v>2762</v>
      </c>
      <c r="E128" s="28">
        <v>44012</v>
      </c>
      <c r="F128" s="29" t="s">
        <v>521</v>
      </c>
      <c r="G128" s="30" t="s">
        <v>554</v>
      </c>
      <c r="H128" s="31" t="s">
        <v>2631</v>
      </c>
      <c r="I128" s="30" t="s">
        <v>2644</v>
      </c>
      <c r="J128" s="30" t="s">
        <v>2631</v>
      </c>
      <c r="K128" s="124" t="s">
        <v>8239</v>
      </c>
    </row>
    <row r="129" spans="1:11" x14ac:dyDescent="0.25">
      <c r="A129" s="27" t="s">
        <v>8475</v>
      </c>
      <c r="B129" s="14" t="s">
        <v>193</v>
      </c>
      <c r="C129" s="14" t="s">
        <v>2649</v>
      </c>
      <c r="D129" s="14" t="s">
        <v>2784</v>
      </c>
      <c r="E129" s="28">
        <v>44012</v>
      </c>
      <c r="F129" s="29" t="s">
        <v>521</v>
      </c>
      <c r="G129" s="30" t="s">
        <v>554</v>
      </c>
      <c r="H129" s="31" t="s">
        <v>2631</v>
      </c>
      <c r="I129" s="30" t="s">
        <v>2650</v>
      </c>
      <c r="J129" s="30" t="s">
        <v>2631</v>
      </c>
      <c r="K129" s="124" t="s">
        <v>8239</v>
      </c>
    </row>
    <row r="130" spans="1:11" x14ac:dyDescent="0.25">
      <c r="A130" s="27" t="s">
        <v>8476</v>
      </c>
      <c r="B130" s="14" t="s">
        <v>181</v>
      </c>
      <c r="C130" s="14" t="s">
        <v>2636</v>
      </c>
      <c r="D130" s="14" t="s">
        <v>2777</v>
      </c>
      <c r="E130" s="28">
        <v>44012</v>
      </c>
      <c r="F130" s="29" t="s">
        <v>521</v>
      </c>
      <c r="G130" s="30" t="s">
        <v>554</v>
      </c>
      <c r="H130" s="31" t="s">
        <v>2631</v>
      </c>
      <c r="I130" s="30" t="s">
        <v>2638</v>
      </c>
      <c r="J130" s="30" t="s">
        <v>2631</v>
      </c>
      <c r="K130" s="124" t="s">
        <v>8239</v>
      </c>
    </row>
    <row r="131" spans="1:11" x14ac:dyDescent="0.25">
      <c r="A131" s="27" t="s">
        <v>8477</v>
      </c>
      <c r="B131" s="14" t="s">
        <v>188</v>
      </c>
      <c r="C131" s="14" t="s">
        <v>2645</v>
      </c>
      <c r="D131" s="14" t="s">
        <v>2781</v>
      </c>
      <c r="E131" s="28">
        <v>44012</v>
      </c>
      <c r="F131" s="29" t="s">
        <v>521</v>
      </c>
      <c r="G131" s="30" t="s">
        <v>554</v>
      </c>
      <c r="H131" s="31" t="s">
        <v>2631</v>
      </c>
      <c r="I131" s="30" t="s">
        <v>2647</v>
      </c>
      <c r="J131" s="30" t="s">
        <v>2631</v>
      </c>
      <c r="K131" s="124" t="s">
        <v>8239</v>
      </c>
    </row>
    <row r="132" spans="1:11" x14ac:dyDescent="0.25">
      <c r="A132" s="27" t="s">
        <v>8482</v>
      </c>
      <c r="B132" s="14" t="s">
        <v>167</v>
      </c>
      <c r="C132" s="14" t="s">
        <v>2667</v>
      </c>
      <c r="D132" s="14" t="s">
        <v>2768</v>
      </c>
      <c r="E132" s="28">
        <v>44012</v>
      </c>
      <c r="F132" s="29" t="s">
        <v>521</v>
      </c>
      <c r="G132" s="30" t="s">
        <v>554</v>
      </c>
      <c r="H132" s="31" t="s">
        <v>2631</v>
      </c>
      <c r="I132" s="30" t="s">
        <v>2661</v>
      </c>
      <c r="J132" s="30" t="s">
        <v>2631</v>
      </c>
      <c r="K132" s="124" t="s">
        <v>8239</v>
      </c>
    </row>
    <row r="133" spans="1:11" x14ac:dyDescent="0.25">
      <c r="A133" s="27" t="s">
        <v>8483</v>
      </c>
      <c r="B133" s="14" t="s">
        <v>195</v>
      </c>
      <c r="C133" s="14" t="s">
        <v>283</v>
      </c>
      <c r="D133" s="14" t="s">
        <v>2785</v>
      </c>
      <c r="E133" s="28">
        <v>44012</v>
      </c>
      <c r="F133" s="29" t="s">
        <v>521</v>
      </c>
      <c r="G133" s="30" t="s">
        <v>554</v>
      </c>
      <c r="H133" s="31" t="s">
        <v>2631</v>
      </c>
      <c r="I133" s="30" t="s">
        <v>2697</v>
      </c>
      <c r="J133" s="30" t="s">
        <v>2631</v>
      </c>
      <c r="K133" s="124" t="s">
        <v>8239</v>
      </c>
    </row>
    <row r="134" spans="1:11" x14ac:dyDescent="0.25">
      <c r="A134" s="27" t="s">
        <v>8484</v>
      </c>
      <c r="B134" s="14" t="s">
        <v>190</v>
      </c>
      <c r="C134" s="14" t="s">
        <v>2645</v>
      </c>
      <c r="D134" s="14" t="s">
        <v>2782</v>
      </c>
      <c r="E134" s="28">
        <v>44012</v>
      </c>
      <c r="F134" s="29" t="s">
        <v>521</v>
      </c>
      <c r="G134" s="30" t="s">
        <v>554</v>
      </c>
      <c r="H134" s="31" t="s">
        <v>2631</v>
      </c>
      <c r="I134" s="30" t="s">
        <v>2647</v>
      </c>
      <c r="J134" s="30" t="s">
        <v>2631</v>
      </c>
      <c r="K134" s="124" t="s">
        <v>8239</v>
      </c>
    </row>
    <row r="135" spans="1:11" x14ac:dyDescent="0.25">
      <c r="A135" s="27" t="s">
        <v>8485</v>
      </c>
      <c r="B135" s="14" t="s">
        <v>200</v>
      </c>
      <c r="C135" s="14" t="s">
        <v>2649</v>
      </c>
      <c r="D135" s="14" t="s">
        <v>2788</v>
      </c>
      <c r="E135" s="28">
        <v>44012</v>
      </c>
      <c r="F135" s="29" t="s">
        <v>521</v>
      </c>
      <c r="G135" s="30" t="s">
        <v>554</v>
      </c>
      <c r="H135" s="31" t="s">
        <v>2631</v>
      </c>
      <c r="I135" s="30" t="s">
        <v>2650</v>
      </c>
      <c r="J135" s="30" t="s">
        <v>2631</v>
      </c>
      <c r="K135" s="124" t="s">
        <v>8239</v>
      </c>
    </row>
    <row r="136" spans="1:11" x14ac:dyDescent="0.25">
      <c r="A136" s="27" t="s">
        <v>8486</v>
      </c>
      <c r="B136" s="14" t="s">
        <v>184</v>
      </c>
      <c r="C136" s="14" t="s">
        <v>2679</v>
      </c>
      <c r="D136" s="14" t="s">
        <v>2779</v>
      </c>
      <c r="E136" s="28">
        <v>44012</v>
      </c>
      <c r="F136" s="29" t="s">
        <v>521</v>
      </c>
      <c r="G136" s="30" t="s">
        <v>554</v>
      </c>
      <c r="H136" s="31" t="s">
        <v>2631</v>
      </c>
      <c r="I136" s="30" t="s">
        <v>545</v>
      </c>
      <c r="J136" s="30" t="s">
        <v>2631</v>
      </c>
      <c r="K136" s="124" t="s">
        <v>8239</v>
      </c>
    </row>
    <row r="137" spans="1:11" x14ac:dyDescent="0.25">
      <c r="A137" s="27" t="s">
        <v>8487</v>
      </c>
      <c r="B137" s="14" t="s">
        <v>198</v>
      </c>
      <c r="C137" s="14" t="s">
        <v>283</v>
      </c>
      <c r="D137" s="14" t="s">
        <v>2787</v>
      </c>
      <c r="E137" s="28">
        <v>44012</v>
      </c>
      <c r="F137" s="29" t="s">
        <v>521</v>
      </c>
      <c r="G137" s="30" t="s">
        <v>554</v>
      </c>
      <c r="H137" s="31" t="s">
        <v>2631</v>
      </c>
      <c r="I137" s="30" t="s">
        <v>2697</v>
      </c>
      <c r="J137" s="30" t="s">
        <v>2631</v>
      </c>
      <c r="K137" s="124" t="s">
        <v>8239</v>
      </c>
    </row>
    <row r="138" spans="1:11" x14ac:dyDescent="0.25">
      <c r="A138" s="27" t="s">
        <v>8490</v>
      </c>
      <c r="B138" s="14" t="s">
        <v>226</v>
      </c>
      <c r="C138" s="14" t="s">
        <v>2830</v>
      </c>
      <c r="D138" s="14" t="s">
        <v>2831</v>
      </c>
      <c r="E138" s="28">
        <v>44012</v>
      </c>
      <c r="F138" s="29" t="s">
        <v>522</v>
      </c>
      <c r="G138" s="30" t="s">
        <v>554</v>
      </c>
      <c r="H138" s="31" t="s">
        <v>2631</v>
      </c>
      <c r="I138" s="30" t="s">
        <v>2635</v>
      </c>
      <c r="J138" s="30" t="s">
        <v>2631</v>
      </c>
      <c r="K138" s="124" t="s">
        <v>8239</v>
      </c>
    </row>
    <row r="139" spans="1:11" x14ac:dyDescent="0.25">
      <c r="A139" s="27" t="s">
        <v>8491</v>
      </c>
      <c r="B139" s="14" t="s">
        <v>214</v>
      </c>
      <c r="C139" s="14" t="s">
        <v>2808</v>
      </c>
      <c r="D139" s="14" t="s">
        <v>2809</v>
      </c>
      <c r="E139" s="28">
        <v>44012</v>
      </c>
      <c r="F139" s="29" t="s">
        <v>522</v>
      </c>
      <c r="G139" s="30" t="s">
        <v>554</v>
      </c>
      <c r="H139" s="31" t="s">
        <v>2631</v>
      </c>
      <c r="I139" s="30" t="s">
        <v>2804</v>
      </c>
      <c r="J139" s="30" t="s">
        <v>2631</v>
      </c>
      <c r="K139" s="124" t="s">
        <v>8239</v>
      </c>
    </row>
    <row r="140" spans="1:11" x14ac:dyDescent="0.25">
      <c r="A140" s="27" t="s">
        <v>8492</v>
      </c>
      <c r="B140" s="14" t="s">
        <v>209</v>
      </c>
      <c r="C140" s="14" t="s">
        <v>2796</v>
      </c>
      <c r="D140" s="14" t="s">
        <v>2797</v>
      </c>
      <c r="E140" s="28">
        <v>44012</v>
      </c>
      <c r="F140" s="29" t="s">
        <v>522</v>
      </c>
      <c r="G140" s="30" t="s">
        <v>554</v>
      </c>
      <c r="H140" s="31" t="s">
        <v>2631</v>
      </c>
      <c r="I140" s="30" t="s">
        <v>2793</v>
      </c>
      <c r="J140" s="30" t="s">
        <v>2631</v>
      </c>
      <c r="K140" s="124" t="s">
        <v>8239</v>
      </c>
    </row>
    <row r="141" spans="1:11" x14ac:dyDescent="0.25">
      <c r="A141" s="27" t="s">
        <v>8493</v>
      </c>
      <c r="B141" s="14" t="s">
        <v>255</v>
      </c>
      <c r="C141" s="14" t="s">
        <v>2861</v>
      </c>
      <c r="D141" s="14" t="s">
        <v>2862</v>
      </c>
      <c r="E141" s="28">
        <v>44012</v>
      </c>
      <c r="F141" s="29" t="s">
        <v>522</v>
      </c>
      <c r="G141" s="30" t="s">
        <v>554</v>
      </c>
      <c r="H141" s="31" t="s">
        <v>2631</v>
      </c>
      <c r="I141" s="30" t="s">
        <v>2695</v>
      </c>
      <c r="J141" s="30" t="s">
        <v>2631</v>
      </c>
      <c r="K141" s="124" t="s">
        <v>8239</v>
      </c>
    </row>
    <row r="142" spans="1:11" x14ac:dyDescent="0.25">
      <c r="A142" s="27" t="s">
        <v>8494</v>
      </c>
      <c r="B142" s="14" t="s">
        <v>212</v>
      </c>
      <c r="C142" s="14" t="s">
        <v>2802</v>
      </c>
      <c r="D142" s="14" t="s">
        <v>2803</v>
      </c>
      <c r="E142" s="28">
        <v>44012</v>
      </c>
      <c r="F142" s="29" t="s">
        <v>522</v>
      </c>
      <c r="G142" s="30" t="s">
        <v>554</v>
      </c>
      <c r="H142" s="31" t="s">
        <v>2631</v>
      </c>
      <c r="I142" s="30" t="s">
        <v>2804</v>
      </c>
      <c r="J142" s="30" t="s">
        <v>2631</v>
      </c>
      <c r="K142" s="124" t="s">
        <v>8239</v>
      </c>
    </row>
    <row r="143" spans="1:11" x14ac:dyDescent="0.25">
      <c r="A143" s="27" t="s">
        <v>8495</v>
      </c>
      <c r="B143" s="14" t="s">
        <v>247</v>
      </c>
      <c r="C143" s="14" t="s">
        <v>2629</v>
      </c>
      <c r="D143" s="14" t="s">
        <v>2854</v>
      </c>
      <c r="E143" s="28">
        <v>44012</v>
      </c>
      <c r="F143" s="29" t="s">
        <v>522</v>
      </c>
      <c r="G143" s="30" t="s">
        <v>554</v>
      </c>
      <c r="H143" s="31" t="s">
        <v>2631</v>
      </c>
      <c r="I143" s="30" t="s">
        <v>2632</v>
      </c>
      <c r="J143" s="30" t="s">
        <v>2631</v>
      </c>
      <c r="K143" s="124" t="s">
        <v>8239</v>
      </c>
    </row>
    <row r="144" spans="1:11" x14ac:dyDescent="0.25">
      <c r="A144" s="27" t="s">
        <v>8496</v>
      </c>
      <c r="B144" s="14" t="s">
        <v>5032</v>
      </c>
      <c r="C144" s="14" t="s">
        <v>2812</v>
      </c>
      <c r="D144" s="14" t="s">
        <v>7327</v>
      </c>
      <c r="E144" s="28">
        <v>44012</v>
      </c>
      <c r="F144" s="29" t="s">
        <v>522</v>
      </c>
      <c r="G144" s="30" t="s">
        <v>554</v>
      </c>
      <c r="H144" s="31" t="s">
        <v>2631</v>
      </c>
      <c r="I144" s="30" t="s">
        <v>7328</v>
      </c>
      <c r="J144" s="30" t="s">
        <v>2711</v>
      </c>
      <c r="K144" s="124" t="s">
        <v>8239</v>
      </c>
    </row>
    <row r="145" spans="1:11" x14ac:dyDescent="0.25">
      <c r="A145" s="27" t="s">
        <v>8498</v>
      </c>
      <c r="B145" s="14" t="s">
        <v>215</v>
      </c>
      <c r="C145" s="14" t="s">
        <v>2810</v>
      </c>
      <c r="D145" s="14" t="s">
        <v>2811</v>
      </c>
      <c r="E145" s="28">
        <v>44012</v>
      </c>
      <c r="F145" s="29" t="s">
        <v>522</v>
      </c>
      <c r="G145" s="30" t="s">
        <v>554</v>
      </c>
      <c r="H145" s="31" t="s">
        <v>2631</v>
      </c>
      <c r="I145" s="30" t="s">
        <v>2793</v>
      </c>
      <c r="J145" s="30" t="s">
        <v>2631</v>
      </c>
      <c r="K145" s="124" t="s">
        <v>8239</v>
      </c>
    </row>
    <row r="146" spans="1:11" x14ac:dyDescent="0.25">
      <c r="A146" s="27" t="s">
        <v>8499</v>
      </c>
      <c r="B146" s="14" t="s">
        <v>224</v>
      </c>
      <c r="C146" s="14" t="s">
        <v>2827</v>
      </c>
      <c r="D146" s="14" t="s">
        <v>2828</v>
      </c>
      <c r="E146" s="28">
        <v>44012</v>
      </c>
      <c r="F146" s="29" t="s">
        <v>522</v>
      </c>
      <c r="G146" s="30" t="s">
        <v>554</v>
      </c>
      <c r="H146" s="31" t="s">
        <v>2631</v>
      </c>
      <c r="I146" s="30" t="s">
        <v>2829</v>
      </c>
      <c r="J146" s="30" t="s">
        <v>2631</v>
      </c>
      <c r="K146" s="124" t="s">
        <v>8239</v>
      </c>
    </row>
    <row r="147" spans="1:11" x14ac:dyDescent="0.25">
      <c r="A147" s="27" t="s">
        <v>8500</v>
      </c>
      <c r="B147" s="14" t="s">
        <v>222</v>
      </c>
      <c r="C147" s="14" t="s">
        <v>2822</v>
      </c>
      <c r="D147" s="14" t="s">
        <v>2823</v>
      </c>
      <c r="E147" s="28">
        <v>44012</v>
      </c>
      <c r="F147" s="29" t="s">
        <v>522</v>
      </c>
      <c r="G147" s="30" t="s">
        <v>554</v>
      </c>
      <c r="H147" s="31" t="s">
        <v>2631</v>
      </c>
      <c r="I147" s="30" t="s">
        <v>2793</v>
      </c>
      <c r="J147" s="30" t="s">
        <v>2631</v>
      </c>
      <c r="K147" s="124" t="s">
        <v>8239</v>
      </c>
    </row>
    <row r="148" spans="1:11" x14ac:dyDescent="0.25">
      <c r="A148" s="27" t="s">
        <v>8501</v>
      </c>
      <c r="B148" s="14" t="s">
        <v>218</v>
      </c>
      <c r="C148" s="14" t="s">
        <v>2814</v>
      </c>
      <c r="D148" s="14" t="s">
        <v>2815</v>
      </c>
      <c r="E148" s="28">
        <v>44012</v>
      </c>
      <c r="F148" s="29" t="s">
        <v>522</v>
      </c>
      <c r="G148" s="30" t="s">
        <v>554</v>
      </c>
      <c r="H148" s="31" t="s">
        <v>2631</v>
      </c>
      <c r="I148" s="30" t="s">
        <v>2793</v>
      </c>
      <c r="J148" s="30" t="s">
        <v>2631</v>
      </c>
      <c r="K148" s="124" t="s">
        <v>8239</v>
      </c>
    </row>
    <row r="149" spans="1:11" x14ac:dyDescent="0.25">
      <c r="A149" s="27" t="s">
        <v>8502</v>
      </c>
      <c r="B149" s="14" t="s">
        <v>219</v>
      </c>
      <c r="C149" s="14" t="s">
        <v>2816</v>
      </c>
      <c r="D149" s="14" t="s">
        <v>2817</v>
      </c>
      <c r="E149" s="28">
        <v>44012</v>
      </c>
      <c r="F149" s="29" t="s">
        <v>522</v>
      </c>
      <c r="G149" s="30" t="s">
        <v>554</v>
      </c>
      <c r="H149" s="31" t="s">
        <v>2631</v>
      </c>
      <c r="I149" s="30" t="s">
        <v>2793</v>
      </c>
      <c r="J149" s="30" t="s">
        <v>2631</v>
      </c>
      <c r="K149" s="124" t="s">
        <v>8239</v>
      </c>
    </row>
    <row r="150" spans="1:11" x14ac:dyDescent="0.25">
      <c r="A150" s="27" t="s">
        <v>8503</v>
      </c>
      <c r="B150" s="14" t="s">
        <v>230</v>
      </c>
      <c r="C150" s="14" t="s">
        <v>2835</v>
      </c>
      <c r="D150" s="14" t="s">
        <v>2836</v>
      </c>
      <c r="E150" s="28">
        <v>44012</v>
      </c>
      <c r="F150" s="29" t="s">
        <v>522</v>
      </c>
      <c r="G150" s="30" t="s">
        <v>554</v>
      </c>
      <c r="H150" s="31" t="s">
        <v>2631</v>
      </c>
      <c r="I150" s="30" t="s">
        <v>2829</v>
      </c>
      <c r="J150" s="30" t="s">
        <v>2631</v>
      </c>
      <c r="K150" s="124" t="s">
        <v>8239</v>
      </c>
    </row>
    <row r="151" spans="1:11" x14ac:dyDescent="0.25">
      <c r="A151" s="27" t="s">
        <v>8504</v>
      </c>
      <c r="B151" s="14" t="s">
        <v>241</v>
      </c>
      <c r="C151" s="14" t="s">
        <v>2846</v>
      </c>
      <c r="D151" s="14" t="s">
        <v>2847</v>
      </c>
      <c r="E151" s="28">
        <v>44012</v>
      </c>
      <c r="F151" s="29" t="s">
        <v>522</v>
      </c>
      <c r="G151" s="30" t="s">
        <v>554</v>
      </c>
      <c r="H151" s="31" t="s">
        <v>2631</v>
      </c>
      <c r="I151" s="30" t="s">
        <v>2804</v>
      </c>
      <c r="J151" s="30" t="s">
        <v>2631</v>
      </c>
      <c r="K151" s="124" t="s">
        <v>8239</v>
      </c>
    </row>
    <row r="152" spans="1:11" x14ac:dyDescent="0.25">
      <c r="A152" s="27" t="s">
        <v>8506</v>
      </c>
      <c r="B152" s="14" t="s">
        <v>250</v>
      </c>
      <c r="C152" s="14" t="s">
        <v>2856</v>
      </c>
      <c r="D152" s="14" t="s">
        <v>2857</v>
      </c>
      <c r="E152" s="28">
        <v>44012</v>
      </c>
      <c r="F152" s="29" t="s">
        <v>522</v>
      </c>
      <c r="G152" s="30" t="s">
        <v>554</v>
      </c>
      <c r="H152" s="31" t="s">
        <v>2631</v>
      </c>
      <c r="I152" s="30" t="s">
        <v>2793</v>
      </c>
      <c r="J152" s="30" t="s">
        <v>2631</v>
      </c>
      <c r="K152" s="124" t="s">
        <v>8239</v>
      </c>
    </row>
    <row r="153" spans="1:11" x14ac:dyDescent="0.25">
      <c r="A153" s="27" t="s">
        <v>8507</v>
      </c>
      <c r="B153" s="14" t="s">
        <v>243</v>
      </c>
      <c r="C153" s="14" t="s">
        <v>2850</v>
      </c>
      <c r="D153" s="14" t="s">
        <v>2851</v>
      </c>
      <c r="E153" s="28">
        <v>44012</v>
      </c>
      <c r="F153" s="29" t="s">
        <v>522</v>
      </c>
      <c r="G153" s="30" t="s">
        <v>554</v>
      </c>
      <c r="H153" s="31" t="s">
        <v>2631</v>
      </c>
      <c r="I153" s="30" t="s">
        <v>2829</v>
      </c>
      <c r="J153" s="30" t="s">
        <v>2631</v>
      </c>
      <c r="K153" s="124" t="s">
        <v>8239</v>
      </c>
    </row>
    <row r="154" spans="1:11" x14ac:dyDescent="0.25">
      <c r="A154" s="27" t="s">
        <v>8508</v>
      </c>
      <c r="B154" s="14" t="s">
        <v>5024</v>
      </c>
      <c r="C154" s="14" t="s">
        <v>7325</v>
      </c>
      <c r="D154" s="14" t="s">
        <v>7329</v>
      </c>
      <c r="E154" s="28">
        <v>44012</v>
      </c>
      <c r="F154" s="29" t="s">
        <v>522</v>
      </c>
      <c r="G154" s="30" t="s">
        <v>554</v>
      </c>
      <c r="H154" s="31" t="s">
        <v>2631</v>
      </c>
      <c r="I154" s="30" t="s">
        <v>7330</v>
      </c>
      <c r="J154" s="30" t="s">
        <v>2631</v>
      </c>
      <c r="K154" s="124" t="s">
        <v>8239</v>
      </c>
    </row>
    <row r="155" spans="1:11" x14ac:dyDescent="0.25">
      <c r="A155" s="27" t="s">
        <v>8509</v>
      </c>
      <c r="B155" s="14" t="s">
        <v>228</v>
      </c>
      <c r="C155" s="14" t="s">
        <v>229</v>
      </c>
      <c r="D155" s="14" t="s">
        <v>2834</v>
      </c>
      <c r="E155" s="28">
        <v>44012</v>
      </c>
      <c r="F155" s="29" t="s">
        <v>522</v>
      </c>
      <c r="G155" s="30" t="s">
        <v>554</v>
      </c>
      <c r="H155" s="31" t="s">
        <v>2631</v>
      </c>
      <c r="I155" s="30" t="s">
        <v>2632</v>
      </c>
      <c r="J155" s="30" t="s">
        <v>2631</v>
      </c>
      <c r="K155" s="124" t="s">
        <v>8239</v>
      </c>
    </row>
    <row r="156" spans="1:11" x14ac:dyDescent="0.25">
      <c r="A156" s="27" t="s">
        <v>8510</v>
      </c>
      <c r="B156" s="14" t="s">
        <v>238</v>
      </c>
      <c r="C156" s="14" t="s">
        <v>2639</v>
      </c>
      <c r="D156" s="14" t="s">
        <v>2842</v>
      </c>
      <c r="E156" s="28">
        <v>44012</v>
      </c>
      <c r="F156" s="29" t="s">
        <v>522</v>
      </c>
      <c r="G156" s="30" t="s">
        <v>554</v>
      </c>
      <c r="H156" s="31" t="s">
        <v>2631</v>
      </c>
      <c r="I156" s="30" t="s">
        <v>2641</v>
      </c>
      <c r="J156" s="30" t="s">
        <v>2631</v>
      </c>
      <c r="K156" s="124" t="s">
        <v>8239</v>
      </c>
    </row>
    <row r="157" spans="1:11" x14ac:dyDescent="0.25">
      <c r="A157" s="27" t="s">
        <v>8511</v>
      </c>
      <c r="B157" s="14" t="s">
        <v>235</v>
      </c>
      <c r="C157" s="14" t="s">
        <v>2639</v>
      </c>
      <c r="D157" s="14" t="s">
        <v>2840</v>
      </c>
      <c r="E157" s="28">
        <v>44012</v>
      </c>
      <c r="F157" s="29" t="s">
        <v>522</v>
      </c>
      <c r="G157" s="30" t="s">
        <v>554</v>
      </c>
      <c r="H157" s="31" t="s">
        <v>2631</v>
      </c>
      <c r="I157" s="30" t="s">
        <v>2641</v>
      </c>
      <c r="J157" s="30" t="s">
        <v>2631</v>
      </c>
      <c r="K157" s="124" t="s">
        <v>8239</v>
      </c>
    </row>
    <row r="158" spans="1:11" x14ac:dyDescent="0.25">
      <c r="A158" s="27" t="s">
        <v>8512</v>
      </c>
      <c r="B158" s="14" t="s">
        <v>221</v>
      </c>
      <c r="C158" s="14" t="s">
        <v>2820</v>
      </c>
      <c r="D158" s="14" t="s">
        <v>2821</v>
      </c>
      <c r="E158" s="28">
        <v>44012</v>
      </c>
      <c r="F158" s="29" t="s">
        <v>522</v>
      </c>
      <c r="G158" s="30" t="s">
        <v>554</v>
      </c>
      <c r="H158" s="31" t="s">
        <v>2631</v>
      </c>
      <c r="I158" s="30" t="s">
        <v>2793</v>
      </c>
      <c r="J158" s="30" t="s">
        <v>2631</v>
      </c>
      <c r="K158" s="124" t="s">
        <v>8239</v>
      </c>
    </row>
    <row r="159" spans="1:11" x14ac:dyDescent="0.25">
      <c r="A159" s="27" t="s">
        <v>8513</v>
      </c>
      <c r="B159" s="14" t="s">
        <v>234</v>
      </c>
      <c r="C159" s="14" t="s">
        <v>2639</v>
      </c>
      <c r="D159" s="14" t="s">
        <v>2839</v>
      </c>
      <c r="E159" s="28">
        <v>44012</v>
      </c>
      <c r="F159" s="29" t="s">
        <v>522</v>
      </c>
      <c r="G159" s="30" t="s">
        <v>554</v>
      </c>
      <c r="H159" s="31" t="s">
        <v>2631</v>
      </c>
      <c r="I159" s="30" t="s">
        <v>2641</v>
      </c>
      <c r="J159" s="30" t="s">
        <v>2631</v>
      </c>
      <c r="K159" s="124" t="s">
        <v>8239</v>
      </c>
    </row>
    <row r="160" spans="1:11" x14ac:dyDescent="0.25">
      <c r="A160" s="27" t="s">
        <v>8514</v>
      </c>
      <c r="B160" s="14" t="s">
        <v>274</v>
      </c>
      <c r="C160" s="14" t="s">
        <v>2734</v>
      </c>
      <c r="D160" s="14" t="s">
        <v>2887</v>
      </c>
      <c r="E160" s="28">
        <v>44012</v>
      </c>
      <c r="F160" s="29" t="s">
        <v>522</v>
      </c>
      <c r="G160" s="30" t="s">
        <v>554</v>
      </c>
      <c r="H160" s="31" t="s">
        <v>2631</v>
      </c>
      <c r="I160" s="30" t="s">
        <v>2736</v>
      </c>
      <c r="J160" s="30" t="s">
        <v>2631</v>
      </c>
      <c r="K160" s="124" t="s">
        <v>8239</v>
      </c>
    </row>
    <row r="161" spans="1:11" x14ac:dyDescent="0.25">
      <c r="A161" s="27" t="s">
        <v>8515</v>
      </c>
      <c r="B161" s="14" t="s">
        <v>231</v>
      </c>
      <c r="C161" s="14" t="s">
        <v>2639</v>
      </c>
      <c r="D161" s="14" t="s">
        <v>2837</v>
      </c>
      <c r="E161" s="28">
        <v>44012</v>
      </c>
      <c r="F161" s="29" t="s">
        <v>522</v>
      </c>
      <c r="G161" s="30" t="s">
        <v>554</v>
      </c>
      <c r="H161" s="31" t="s">
        <v>2631</v>
      </c>
      <c r="I161" s="30" t="s">
        <v>2641</v>
      </c>
      <c r="J161" s="30" t="s">
        <v>2631</v>
      </c>
      <c r="K161" s="124" t="s">
        <v>8239</v>
      </c>
    </row>
    <row r="162" spans="1:11" x14ac:dyDescent="0.25">
      <c r="A162" s="27" t="s">
        <v>8516</v>
      </c>
      <c r="B162" s="14" t="s">
        <v>220</v>
      </c>
      <c r="C162" s="14" t="s">
        <v>2818</v>
      </c>
      <c r="D162" s="14" t="s">
        <v>2819</v>
      </c>
      <c r="E162" s="28">
        <v>44012</v>
      </c>
      <c r="F162" s="29" t="s">
        <v>522</v>
      </c>
      <c r="G162" s="30" t="s">
        <v>554</v>
      </c>
      <c r="H162" s="31" t="s">
        <v>2631</v>
      </c>
      <c r="I162" s="30" t="s">
        <v>2804</v>
      </c>
      <c r="J162" s="30" t="s">
        <v>2631</v>
      </c>
      <c r="K162" s="124" t="s">
        <v>8239</v>
      </c>
    </row>
    <row r="163" spans="1:11" x14ac:dyDescent="0.25">
      <c r="A163" s="27" t="s">
        <v>8517</v>
      </c>
      <c r="B163" s="14" t="s">
        <v>276</v>
      </c>
      <c r="C163" s="14" t="s">
        <v>2734</v>
      </c>
      <c r="D163" s="14" t="s">
        <v>2889</v>
      </c>
      <c r="E163" s="28">
        <v>44012</v>
      </c>
      <c r="F163" s="29" t="s">
        <v>522</v>
      </c>
      <c r="G163" s="30" t="s">
        <v>554</v>
      </c>
      <c r="H163" s="31" t="s">
        <v>2631</v>
      </c>
      <c r="I163" s="30" t="s">
        <v>2736</v>
      </c>
      <c r="J163" s="30" t="s">
        <v>2631</v>
      </c>
      <c r="K163" s="124" t="s">
        <v>8239</v>
      </c>
    </row>
    <row r="164" spans="1:11" x14ac:dyDescent="0.25">
      <c r="A164" s="27" t="s">
        <v>8518</v>
      </c>
      <c r="B164" s="14" t="s">
        <v>257</v>
      </c>
      <c r="C164" s="14" t="s">
        <v>2865</v>
      </c>
      <c r="D164" s="14" t="s">
        <v>2866</v>
      </c>
      <c r="E164" s="28">
        <v>44012</v>
      </c>
      <c r="F164" s="29" t="s">
        <v>522</v>
      </c>
      <c r="G164" s="30" t="s">
        <v>554</v>
      </c>
      <c r="H164" s="31" t="s">
        <v>2631</v>
      </c>
      <c r="I164" s="30" t="s">
        <v>2829</v>
      </c>
      <c r="J164" s="30" t="s">
        <v>2631</v>
      </c>
      <c r="K164" s="124" t="s">
        <v>8239</v>
      </c>
    </row>
    <row r="165" spans="1:11" x14ac:dyDescent="0.25">
      <c r="A165" s="27" t="s">
        <v>8519</v>
      </c>
      <c r="B165" s="14" t="s">
        <v>246</v>
      </c>
      <c r="C165" s="14" t="s">
        <v>117</v>
      </c>
      <c r="D165" s="14" t="s">
        <v>2853</v>
      </c>
      <c r="E165" s="28">
        <v>44012</v>
      </c>
      <c r="F165" s="29" t="s">
        <v>522</v>
      </c>
      <c r="G165" s="30" t="s">
        <v>554</v>
      </c>
      <c r="H165" s="31" t="s">
        <v>2631</v>
      </c>
      <c r="I165" s="30" t="s">
        <v>2697</v>
      </c>
      <c r="J165" s="30" t="s">
        <v>2631</v>
      </c>
      <c r="K165" s="124" t="s">
        <v>8239</v>
      </c>
    </row>
    <row r="166" spans="1:11" x14ac:dyDescent="0.25">
      <c r="A166" s="27" t="s">
        <v>8579</v>
      </c>
      <c r="B166" s="14" t="s">
        <v>239</v>
      </c>
      <c r="C166" s="14" t="s">
        <v>2843</v>
      </c>
      <c r="D166" s="14" t="s">
        <v>2844</v>
      </c>
      <c r="E166" s="28">
        <v>44012</v>
      </c>
      <c r="F166" s="29" t="s">
        <v>522</v>
      </c>
      <c r="G166" s="30" t="s">
        <v>554</v>
      </c>
      <c r="H166" s="31" t="s">
        <v>2631</v>
      </c>
      <c r="I166" s="30" t="s">
        <v>2829</v>
      </c>
      <c r="J166" s="30" t="s">
        <v>2631</v>
      </c>
      <c r="K166" s="124" t="s">
        <v>8239</v>
      </c>
    </row>
    <row r="167" spans="1:11" x14ac:dyDescent="0.25">
      <c r="A167" s="27" t="s">
        <v>8520</v>
      </c>
      <c r="B167" s="14" t="s">
        <v>264</v>
      </c>
      <c r="C167" s="14" t="s">
        <v>229</v>
      </c>
      <c r="D167" s="14" t="s">
        <v>2876</v>
      </c>
      <c r="E167" s="28">
        <v>44012</v>
      </c>
      <c r="F167" s="29" t="s">
        <v>522</v>
      </c>
      <c r="G167" s="30" t="s">
        <v>554</v>
      </c>
      <c r="H167" s="31" t="s">
        <v>2631</v>
      </c>
      <c r="I167" s="30" t="s">
        <v>2632</v>
      </c>
      <c r="J167" s="30" t="s">
        <v>2631</v>
      </c>
      <c r="K167" s="124" t="s">
        <v>8239</v>
      </c>
    </row>
    <row r="168" spans="1:11" x14ac:dyDescent="0.25">
      <c r="A168" s="27" t="s">
        <v>8521</v>
      </c>
      <c r="B168" s="14" t="s">
        <v>275</v>
      </c>
      <c r="C168" s="14" t="s">
        <v>2734</v>
      </c>
      <c r="D168" s="14" t="s">
        <v>2888</v>
      </c>
      <c r="E168" s="28">
        <v>44012</v>
      </c>
      <c r="F168" s="29" t="s">
        <v>522</v>
      </c>
      <c r="G168" s="30" t="s">
        <v>554</v>
      </c>
      <c r="H168" s="31" t="s">
        <v>2631</v>
      </c>
      <c r="I168" s="30" t="s">
        <v>2736</v>
      </c>
      <c r="J168" s="30" t="s">
        <v>2631</v>
      </c>
      <c r="K168" s="124" t="s">
        <v>8239</v>
      </c>
    </row>
    <row r="169" spans="1:11" x14ac:dyDescent="0.25">
      <c r="A169" s="27" t="s">
        <v>8522</v>
      </c>
      <c r="B169" s="14" t="s">
        <v>266</v>
      </c>
      <c r="C169" s="14" t="s">
        <v>117</v>
      </c>
      <c r="D169" s="14" t="s">
        <v>2878</v>
      </c>
      <c r="E169" s="28">
        <v>44012</v>
      </c>
      <c r="F169" s="29" t="s">
        <v>522</v>
      </c>
      <c r="G169" s="30" t="s">
        <v>554</v>
      </c>
      <c r="H169" s="31" t="s">
        <v>2631</v>
      </c>
      <c r="I169" s="30" t="s">
        <v>2697</v>
      </c>
      <c r="J169" s="30" t="s">
        <v>2631</v>
      </c>
      <c r="K169" s="124" t="s">
        <v>8239</v>
      </c>
    </row>
    <row r="170" spans="1:11" x14ac:dyDescent="0.25">
      <c r="A170" s="27" t="s">
        <v>8523</v>
      </c>
      <c r="B170" s="14" t="s">
        <v>262</v>
      </c>
      <c r="C170" s="14" t="s">
        <v>229</v>
      </c>
      <c r="D170" s="14" t="s">
        <v>2875</v>
      </c>
      <c r="E170" s="28">
        <v>44012</v>
      </c>
      <c r="F170" s="29" t="s">
        <v>522</v>
      </c>
      <c r="G170" s="30" t="s">
        <v>554</v>
      </c>
      <c r="H170" s="31" t="s">
        <v>2631</v>
      </c>
      <c r="I170" s="30" t="s">
        <v>2632</v>
      </c>
      <c r="J170" s="30" t="s">
        <v>2631</v>
      </c>
      <c r="K170" s="124" t="s">
        <v>8239</v>
      </c>
    </row>
    <row r="171" spans="1:11" x14ac:dyDescent="0.25">
      <c r="A171" s="27" t="s">
        <v>8524</v>
      </c>
      <c r="B171" s="14" t="s">
        <v>169</v>
      </c>
      <c r="C171" s="14" t="s">
        <v>2636</v>
      </c>
      <c r="D171" s="14" t="s">
        <v>2770</v>
      </c>
      <c r="E171" s="28">
        <v>44012</v>
      </c>
      <c r="F171" s="29" t="s">
        <v>522</v>
      </c>
      <c r="G171" s="30" t="s">
        <v>554</v>
      </c>
      <c r="H171" s="31" t="s">
        <v>2631</v>
      </c>
      <c r="I171" s="30" t="s">
        <v>2638</v>
      </c>
      <c r="J171" s="30" t="s">
        <v>2631</v>
      </c>
      <c r="K171" s="124" t="s">
        <v>8239</v>
      </c>
    </row>
    <row r="172" spans="1:11" x14ac:dyDescent="0.25">
      <c r="A172" s="27" t="s">
        <v>8525</v>
      </c>
      <c r="B172" s="14" t="s">
        <v>192</v>
      </c>
      <c r="C172" s="14" t="s">
        <v>2679</v>
      </c>
      <c r="D172" s="14" t="s">
        <v>2783</v>
      </c>
      <c r="E172" s="28">
        <v>44012</v>
      </c>
      <c r="F172" s="29" t="s">
        <v>522</v>
      </c>
      <c r="G172" s="30" t="s">
        <v>554</v>
      </c>
      <c r="H172" s="31" t="s">
        <v>2631</v>
      </c>
      <c r="I172" s="30" t="s">
        <v>545</v>
      </c>
      <c r="J172" s="30" t="s">
        <v>2631</v>
      </c>
      <c r="K172" s="124" t="s">
        <v>8239</v>
      </c>
    </row>
    <row r="173" spans="1:11" x14ac:dyDescent="0.25">
      <c r="A173" s="27" t="s">
        <v>8580</v>
      </c>
      <c r="B173" s="14" t="s">
        <v>281</v>
      </c>
      <c r="C173" s="14" t="s">
        <v>283</v>
      </c>
      <c r="D173" s="14" t="s">
        <v>2894</v>
      </c>
      <c r="E173" s="28">
        <v>44012</v>
      </c>
      <c r="F173" s="29" t="s">
        <v>522</v>
      </c>
      <c r="G173" s="30" t="s">
        <v>554</v>
      </c>
      <c r="H173" s="31" t="s">
        <v>2631</v>
      </c>
      <c r="I173" s="30" t="s">
        <v>2697</v>
      </c>
      <c r="J173" s="30" t="s">
        <v>2631</v>
      </c>
      <c r="K173" s="124" t="s">
        <v>8239</v>
      </c>
    </row>
    <row r="174" spans="1:11" x14ac:dyDescent="0.25">
      <c r="A174" s="27" t="s">
        <v>8581</v>
      </c>
      <c r="B174" s="14" t="s">
        <v>256</v>
      </c>
      <c r="C174" s="14" t="s">
        <v>2863</v>
      </c>
      <c r="D174" s="14" t="s">
        <v>2864</v>
      </c>
      <c r="E174" s="28">
        <v>44012</v>
      </c>
      <c r="F174" s="29" t="s">
        <v>522</v>
      </c>
      <c r="G174" s="30" t="s">
        <v>554</v>
      </c>
      <c r="H174" s="31" t="s">
        <v>2631</v>
      </c>
      <c r="I174" s="30" t="s">
        <v>2829</v>
      </c>
      <c r="J174" s="30" t="s">
        <v>2631</v>
      </c>
      <c r="K174" s="124" t="s">
        <v>8239</v>
      </c>
    </row>
    <row r="175" spans="1:11" x14ac:dyDescent="0.25">
      <c r="A175" s="27" t="s">
        <v>8526</v>
      </c>
      <c r="B175" s="14" t="s">
        <v>5038</v>
      </c>
      <c r="C175" s="14" t="s">
        <v>7331</v>
      </c>
      <c r="D175" s="14" t="s">
        <v>7332</v>
      </c>
      <c r="E175" s="28">
        <v>44012</v>
      </c>
      <c r="F175" s="29" t="s">
        <v>522</v>
      </c>
      <c r="G175" s="30" t="s">
        <v>554</v>
      </c>
      <c r="H175" s="31" t="s">
        <v>2631</v>
      </c>
      <c r="I175" s="30" t="s">
        <v>7333</v>
      </c>
      <c r="J175" s="30" t="s">
        <v>2631</v>
      </c>
      <c r="K175" s="124" t="s">
        <v>8239</v>
      </c>
    </row>
    <row r="176" spans="1:11" x14ac:dyDescent="0.25">
      <c r="A176" s="27" t="s">
        <v>8526</v>
      </c>
      <c r="B176" s="14" t="s">
        <v>5026</v>
      </c>
      <c r="C176" s="14" t="s">
        <v>7334</v>
      </c>
      <c r="D176" s="14" t="s">
        <v>7335</v>
      </c>
      <c r="E176" s="28">
        <v>44012</v>
      </c>
      <c r="F176" s="29" t="s">
        <v>522</v>
      </c>
      <c r="G176" s="30" t="s">
        <v>554</v>
      </c>
      <c r="H176" s="31" t="s">
        <v>2631</v>
      </c>
      <c r="I176" s="30" t="s">
        <v>7336</v>
      </c>
      <c r="J176" s="30" t="s">
        <v>2631</v>
      </c>
      <c r="K176" s="124" t="s">
        <v>8239</v>
      </c>
    </row>
    <row r="177" spans="1:11" x14ac:dyDescent="0.25">
      <c r="A177" s="27" t="s">
        <v>8526</v>
      </c>
      <c r="B177" s="14" t="s">
        <v>5036</v>
      </c>
      <c r="C177" s="14" t="s">
        <v>7337</v>
      </c>
      <c r="D177" s="14" t="s">
        <v>7338</v>
      </c>
      <c r="E177" s="28">
        <v>44012</v>
      </c>
      <c r="F177" s="29" t="s">
        <v>522</v>
      </c>
      <c r="G177" s="30" t="s">
        <v>554</v>
      </c>
      <c r="H177" s="31" t="s">
        <v>2631</v>
      </c>
      <c r="I177" s="30" t="s">
        <v>7333</v>
      </c>
      <c r="J177" s="30" t="s">
        <v>2631</v>
      </c>
      <c r="K177" s="124" t="s">
        <v>8239</v>
      </c>
    </row>
    <row r="178" spans="1:11" x14ac:dyDescent="0.25">
      <c r="A178" s="27" t="s">
        <v>8526</v>
      </c>
      <c r="B178" s="14" t="s">
        <v>5035</v>
      </c>
      <c r="C178" s="14" t="s">
        <v>7339</v>
      </c>
      <c r="D178" s="14" t="s">
        <v>7340</v>
      </c>
      <c r="E178" s="28">
        <v>44012</v>
      </c>
      <c r="F178" s="29" t="s">
        <v>522</v>
      </c>
      <c r="G178" s="30" t="s">
        <v>554</v>
      </c>
      <c r="H178" s="31" t="s">
        <v>2631</v>
      </c>
      <c r="I178" s="30" t="s">
        <v>7333</v>
      </c>
      <c r="J178" s="30" t="s">
        <v>2631</v>
      </c>
      <c r="K178" s="124" t="s">
        <v>8239</v>
      </c>
    </row>
    <row r="179" spans="1:11" x14ac:dyDescent="0.25">
      <c r="A179" s="27" t="s">
        <v>8526</v>
      </c>
      <c r="B179" s="14" t="s">
        <v>5041</v>
      </c>
      <c r="C179" s="14" t="s">
        <v>7341</v>
      </c>
      <c r="D179" s="14" t="s">
        <v>7342</v>
      </c>
      <c r="E179" s="28">
        <v>44012</v>
      </c>
      <c r="F179" s="29" t="s">
        <v>522</v>
      </c>
      <c r="G179" s="30" t="s">
        <v>554</v>
      </c>
      <c r="H179" s="31" t="s">
        <v>2631</v>
      </c>
      <c r="I179" s="30" t="s">
        <v>7333</v>
      </c>
      <c r="J179" s="30" t="s">
        <v>2631</v>
      </c>
      <c r="K179" s="124" t="s">
        <v>8239</v>
      </c>
    </row>
    <row r="180" spans="1:11" x14ac:dyDescent="0.25">
      <c r="A180" s="27" t="s">
        <v>8526</v>
      </c>
      <c r="B180" s="14" t="s">
        <v>569</v>
      </c>
      <c r="C180" s="14" t="s">
        <v>2848</v>
      </c>
      <c r="D180" s="14" t="s">
        <v>7343</v>
      </c>
      <c r="E180" s="28">
        <v>44012</v>
      </c>
      <c r="F180" s="29" t="s">
        <v>522</v>
      </c>
      <c r="G180" s="30" t="s">
        <v>554</v>
      </c>
      <c r="H180" s="31" t="s">
        <v>2631</v>
      </c>
      <c r="I180" s="30" t="s">
        <v>2635</v>
      </c>
      <c r="J180" s="30" t="s">
        <v>2631</v>
      </c>
      <c r="K180" s="124" t="s">
        <v>8239</v>
      </c>
    </row>
    <row r="181" spans="1:11" x14ac:dyDescent="0.25">
      <c r="A181" s="27" t="s">
        <v>8526</v>
      </c>
      <c r="B181" s="14" t="s">
        <v>5039</v>
      </c>
      <c r="C181" s="14" t="s">
        <v>7344</v>
      </c>
      <c r="D181" s="14" t="s">
        <v>7345</v>
      </c>
      <c r="E181" s="28">
        <v>44012</v>
      </c>
      <c r="F181" s="29" t="s">
        <v>522</v>
      </c>
      <c r="G181" s="30" t="s">
        <v>554</v>
      </c>
      <c r="H181" s="31" t="s">
        <v>2631</v>
      </c>
      <c r="I181" s="30" t="s">
        <v>7333</v>
      </c>
      <c r="J181" s="30" t="s">
        <v>2631</v>
      </c>
      <c r="K181" s="124" t="s">
        <v>8239</v>
      </c>
    </row>
    <row r="182" spans="1:11" x14ac:dyDescent="0.25">
      <c r="A182" s="27" t="s">
        <v>8526</v>
      </c>
      <c r="B182" s="14" t="s">
        <v>1144</v>
      </c>
      <c r="C182" s="14" t="s">
        <v>2861</v>
      </c>
      <c r="D182" s="14" t="s">
        <v>7346</v>
      </c>
      <c r="E182" s="28">
        <v>44012</v>
      </c>
      <c r="F182" s="29" t="s">
        <v>522</v>
      </c>
      <c r="G182" s="30" t="s">
        <v>554</v>
      </c>
      <c r="H182" s="31" t="s">
        <v>2631</v>
      </c>
      <c r="I182" s="30" t="s">
        <v>2695</v>
      </c>
      <c r="J182" s="30" t="s">
        <v>2631</v>
      </c>
      <c r="K182" s="124" t="s">
        <v>8239</v>
      </c>
    </row>
    <row r="183" spans="1:11" x14ac:dyDescent="0.25">
      <c r="A183" s="27" t="s">
        <v>8526</v>
      </c>
      <c r="B183" s="14" t="s">
        <v>5030</v>
      </c>
      <c r="C183" s="14" t="s">
        <v>7347</v>
      </c>
      <c r="D183" s="14" t="s">
        <v>7348</v>
      </c>
      <c r="E183" s="28">
        <v>44012</v>
      </c>
      <c r="F183" s="29" t="s">
        <v>522</v>
      </c>
      <c r="G183" s="30" t="s">
        <v>554</v>
      </c>
      <c r="H183" s="31" t="s">
        <v>2631</v>
      </c>
      <c r="I183" s="30" t="s">
        <v>7336</v>
      </c>
      <c r="J183" s="30" t="s">
        <v>2631</v>
      </c>
      <c r="K183" s="124" t="s">
        <v>8239</v>
      </c>
    </row>
    <row r="184" spans="1:11" x14ac:dyDescent="0.25">
      <c r="A184" s="27" t="s">
        <v>8526</v>
      </c>
      <c r="B184" s="14" t="s">
        <v>5025</v>
      </c>
      <c r="C184" s="14" t="s">
        <v>7349</v>
      </c>
      <c r="D184" s="14" t="s">
        <v>7350</v>
      </c>
      <c r="E184" s="28">
        <v>44012</v>
      </c>
      <c r="F184" s="29" t="s">
        <v>522</v>
      </c>
      <c r="G184" s="30" t="s">
        <v>554</v>
      </c>
      <c r="H184" s="31" t="s">
        <v>2631</v>
      </c>
      <c r="I184" s="30" t="s">
        <v>7336</v>
      </c>
      <c r="J184" s="30" t="s">
        <v>2631</v>
      </c>
      <c r="K184" s="124" t="s">
        <v>8239</v>
      </c>
    </row>
    <row r="185" spans="1:11" x14ac:dyDescent="0.25">
      <c r="A185" s="27" t="s">
        <v>8527</v>
      </c>
      <c r="B185" s="14" t="s">
        <v>5028</v>
      </c>
      <c r="C185" s="14" t="s">
        <v>7351</v>
      </c>
      <c r="D185" s="14" t="s">
        <v>7352</v>
      </c>
      <c r="E185" s="28">
        <v>44012</v>
      </c>
      <c r="F185" s="29" t="s">
        <v>522</v>
      </c>
      <c r="G185" s="30" t="s">
        <v>554</v>
      </c>
      <c r="H185" s="31" t="s">
        <v>2631</v>
      </c>
      <c r="I185" s="30" t="s">
        <v>7336</v>
      </c>
      <c r="J185" s="30" t="s">
        <v>2631</v>
      </c>
      <c r="K185" s="124" t="s">
        <v>8239</v>
      </c>
    </row>
    <row r="186" spans="1:11" x14ac:dyDescent="0.25">
      <c r="A186" s="27" t="s">
        <v>8528</v>
      </c>
      <c r="B186" s="14" t="s">
        <v>5040</v>
      </c>
      <c r="C186" s="14" t="s">
        <v>7353</v>
      </c>
      <c r="D186" s="14" t="s">
        <v>7354</v>
      </c>
      <c r="E186" s="28">
        <v>44012</v>
      </c>
      <c r="F186" s="29" t="s">
        <v>522</v>
      </c>
      <c r="G186" s="30" t="s">
        <v>554</v>
      </c>
      <c r="H186" s="31" t="s">
        <v>2631</v>
      </c>
      <c r="I186" s="30" t="s">
        <v>7333</v>
      </c>
      <c r="J186" s="30" t="s">
        <v>2631</v>
      </c>
      <c r="K186" s="124" t="s">
        <v>8239</v>
      </c>
    </row>
    <row r="187" spans="1:11" x14ac:dyDescent="0.25">
      <c r="A187" s="27" t="s">
        <v>8529</v>
      </c>
      <c r="B187" s="14" t="s">
        <v>5027</v>
      </c>
      <c r="C187" s="14" t="s">
        <v>7355</v>
      </c>
      <c r="D187" s="14" t="s">
        <v>7356</v>
      </c>
      <c r="E187" s="28">
        <v>44012</v>
      </c>
      <c r="F187" s="29" t="s">
        <v>522</v>
      </c>
      <c r="G187" s="30" t="s">
        <v>554</v>
      </c>
      <c r="H187" s="31" t="s">
        <v>2631</v>
      </c>
      <c r="I187" s="30" t="s">
        <v>7336</v>
      </c>
      <c r="J187" s="30" t="s">
        <v>2631</v>
      </c>
      <c r="K187" s="124" t="s">
        <v>8239</v>
      </c>
    </row>
    <row r="188" spans="1:11" x14ac:dyDescent="0.25">
      <c r="A188" s="27" t="s">
        <v>8530</v>
      </c>
      <c r="B188" s="14" t="s">
        <v>5034</v>
      </c>
      <c r="C188" s="14" t="s">
        <v>7326</v>
      </c>
      <c r="D188" s="14" t="s">
        <v>7357</v>
      </c>
      <c r="E188" s="28">
        <v>44012</v>
      </c>
      <c r="F188" s="29" t="s">
        <v>522</v>
      </c>
      <c r="G188" s="30" t="s">
        <v>554</v>
      </c>
      <c r="H188" s="31" t="s">
        <v>2631</v>
      </c>
      <c r="I188" s="30" t="s">
        <v>7333</v>
      </c>
      <c r="J188" s="30" t="s">
        <v>2631</v>
      </c>
      <c r="K188" s="124" t="s">
        <v>8239</v>
      </c>
    </row>
    <row r="189" spans="1:11" x14ac:dyDescent="0.25">
      <c r="A189" s="27" t="s">
        <v>8531</v>
      </c>
      <c r="B189" s="14" t="s">
        <v>5031</v>
      </c>
      <c r="C189" s="14" t="s">
        <v>7358</v>
      </c>
      <c r="D189" s="14" t="s">
        <v>7359</v>
      </c>
      <c r="E189" s="28">
        <v>44012</v>
      </c>
      <c r="F189" s="29" t="s">
        <v>522</v>
      </c>
      <c r="G189" s="30" t="s">
        <v>554</v>
      </c>
      <c r="H189" s="31" t="s">
        <v>2631</v>
      </c>
      <c r="I189" s="30" t="s">
        <v>7336</v>
      </c>
      <c r="J189" s="30" t="s">
        <v>2631</v>
      </c>
      <c r="K189" s="124" t="s">
        <v>8239</v>
      </c>
    </row>
    <row r="190" spans="1:11" x14ac:dyDescent="0.25">
      <c r="A190" s="27" t="s">
        <v>8532</v>
      </c>
      <c r="B190" s="14" t="s">
        <v>5037</v>
      </c>
      <c r="C190" s="14" t="s">
        <v>7360</v>
      </c>
      <c r="D190" s="14" t="s">
        <v>7361</v>
      </c>
      <c r="E190" s="28">
        <v>44012</v>
      </c>
      <c r="F190" s="29" t="s">
        <v>522</v>
      </c>
      <c r="G190" s="30" t="s">
        <v>554</v>
      </c>
      <c r="H190" s="31" t="s">
        <v>2631</v>
      </c>
      <c r="I190" s="30" t="s">
        <v>7333</v>
      </c>
      <c r="J190" s="30" t="s">
        <v>2631</v>
      </c>
      <c r="K190" s="124" t="s">
        <v>8239</v>
      </c>
    </row>
    <row r="191" spans="1:11" x14ac:dyDescent="0.25">
      <c r="A191" s="27" t="s">
        <v>8533</v>
      </c>
      <c r="B191" s="14" t="s">
        <v>5029</v>
      </c>
      <c r="C191" s="14" t="s">
        <v>7362</v>
      </c>
      <c r="D191" s="14" t="s">
        <v>7363</v>
      </c>
      <c r="E191" s="28">
        <v>44012</v>
      </c>
      <c r="F191" s="29" t="s">
        <v>522</v>
      </c>
      <c r="G191" s="30" t="s">
        <v>554</v>
      </c>
      <c r="H191" s="31" t="s">
        <v>2631</v>
      </c>
      <c r="I191" s="30" t="s">
        <v>7336</v>
      </c>
      <c r="J191" s="30" t="s">
        <v>2631</v>
      </c>
      <c r="K191" s="124" t="s">
        <v>8239</v>
      </c>
    </row>
    <row r="192" spans="1:11" x14ac:dyDescent="0.25">
      <c r="A192" s="27" t="s">
        <v>8534</v>
      </c>
      <c r="B192" s="14" t="s">
        <v>5033</v>
      </c>
      <c r="C192" s="14" t="s">
        <v>7364</v>
      </c>
      <c r="D192" s="14" t="s">
        <v>7365</v>
      </c>
      <c r="E192" s="28">
        <v>44012</v>
      </c>
      <c r="F192" s="29" t="s">
        <v>522</v>
      </c>
      <c r="G192" s="30" t="s">
        <v>554</v>
      </c>
      <c r="H192" s="31" t="s">
        <v>2631</v>
      </c>
      <c r="I192" s="30" t="s">
        <v>7333</v>
      </c>
      <c r="J192" s="30" t="s">
        <v>2631</v>
      </c>
      <c r="K192" s="124" t="s">
        <v>8239</v>
      </c>
    </row>
    <row r="193" spans="1:11" x14ac:dyDescent="0.25">
      <c r="A193" s="27" t="s">
        <v>8535</v>
      </c>
      <c r="B193" s="14" t="s">
        <v>568</v>
      </c>
      <c r="C193" s="14" t="s">
        <v>2800</v>
      </c>
      <c r="D193" s="14" t="s">
        <v>7366</v>
      </c>
      <c r="E193" s="28">
        <v>44012</v>
      </c>
      <c r="F193" s="29" t="s">
        <v>522</v>
      </c>
      <c r="G193" s="30" t="s">
        <v>554</v>
      </c>
      <c r="H193" s="31" t="s">
        <v>2631</v>
      </c>
      <c r="I193" s="30" t="s">
        <v>2635</v>
      </c>
      <c r="J193" s="30" t="s">
        <v>2631</v>
      </c>
      <c r="K193" s="124" t="s">
        <v>8239</v>
      </c>
    </row>
    <row r="194" spans="1:11" x14ac:dyDescent="0.25">
      <c r="A194" s="27" t="s">
        <v>8535</v>
      </c>
      <c r="B194" s="14" t="s">
        <v>576</v>
      </c>
      <c r="C194" s="14" t="s">
        <v>2633</v>
      </c>
      <c r="D194" s="14" t="s">
        <v>7367</v>
      </c>
      <c r="E194" s="28">
        <v>44012</v>
      </c>
      <c r="F194" s="29" t="s">
        <v>522</v>
      </c>
      <c r="G194" s="30" t="s">
        <v>554</v>
      </c>
      <c r="H194" s="31" t="s">
        <v>2631</v>
      </c>
      <c r="I194" s="30" t="s">
        <v>2635</v>
      </c>
      <c r="J194" s="30" t="s">
        <v>2631</v>
      </c>
      <c r="K194" s="124" t="s">
        <v>8239</v>
      </c>
    </row>
    <row r="195" spans="1:11" x14ac:dyDescent="0.25">
      <c r="A195" s="27" t="s">
        <v>8536</v>
      </c>
      <c r="B195" s="14" t="s">
        <v>933</v>
      </c>
      <c r="C195" s="14" t="s">
        <v>2885</v>
      </c>
      <c r="D195" s="14" t="s">
        <v>7368</v>
      </c>
      <c r="E195" s="28">
        <v>44012</v>
      </c>
      <c r="F195" s="29" t="s">
        <v>522</v>
      </c>
      <c r="G195" s="30" t="s">
        <v>554</v>
      </c>
      <c r="H195" s="31" t="s">
        <v>2631</v>
      </c>
      <c r="I195" s="30" t="s">
        <v>2666</v>
      </c>
      <c r="J195" s="30" t="s">
        <v>2631</v>
      </c>
      <c r="K195" s="124" t="s">
        <v>8239</v>
      </c>
    </row>
    <row r="196" spans="1:11" x14ac:dyDescent="0.25">
      <c r="A196" s="27" t="s">
        <v>8537</v>
      </c>
      <c r="B196" s="14" t="s">
        <v>943</v>
      </c>
      <c r="C196" s="14" t="s">
        <v>2664</v>
      </c>
      <c r="D196" s="14" t="s">
        <v>7369</v>
      </c>
      <c r="E196" s="28">
        <v>44012</v>
      </c>
      <c r="F196" s="29" t="s">
        <v>522</v>
      </c>
      <c r="G196" s="30" t="s">
        <v>554</v>
      </c>
      <c r="H196" s="31" t="s">
        <v>2631</v>
      </c>
      <c r="I196" s="30" t="s">
        <v>2666</v>
      </c>
      <c r="J196" s="30" t="s">
        <v>2631</v>
      </c>
      <c r="K196" s="124" t="s">
        <v>8239</v>
      </c>
    </row>
    <row r="197" spans="1:11" x14ac:dyDescent="0.25">
      <c r="A197" s="27" t="s">
        <v>8538</v>
      </c>
      <c r="B197" s="14" t="s">
        <v>1146</v>
      </c>
      <c r="C197" s="14" t="s">
        <v>2873</v>
      </c>
      <c r="D197" s="14" t="s">
        <v>7370</v>
      </c>
      <c r="E197" s="28">
        <v>44012</v>
      </c>
      <c r="F197" s="29" t="s">
        <v>522</v>
      </c>
      <c r="G197" s="30" t="s">
        <v>554</v>
      </c>
      <c r="H197" s="31" t="s">
        <v>2631</v>
      </c>
      <c r="I197" s="30" t="s">
        <v>2695</v>
      </c>
      <c r="J197" s="30" t="s">
        <v>2631</v>
      </c>
      <c r="K197" s="124" t="s">
        <v>8239</v>
      </c>
    </row>
    <row r="198" spans="1:11" x14ac:dyDescent="0.25">
      <c r="A198" s="27" t="s">
        <v>8539</v>
      </c>
      <c r="B198" s="14" t="s">
        <v>946</v>
      </c>
      <c r="C198" s="14" t="s">
        <v>2741</v>
      </c>
      <c r="D198" s="14" t="s">
        <v>7371</v>
      </c>
      <c r="E198" s="28">
        <v>44012</v>
      </c>
      <c r="F198" s="29" t="s">
        <v>522</v>
      </c>
      <c r="G198" s="30" t="s">
        <v>554</v>
      </c>
      <c r="H198" s="31" t="s">
        <v>2631</v>
      </c>
      <c r="I198" s="30" t="s">
        <v>2666</v>
      </c>
      <c r="J198" s="30" t="s">
        <v>2631</v>
      </c>
      <c r="K198" s="124" t="s">
        <v>8239</v>
      </c>
    </row>
    <row r="199" spans="1:11" x14ac:dyDescent="0.25">
      <c r="A199" s="27" t="s">
        <v>8540</v>
      </c>
      <c r="B199" s="14" t="s">
        <v>1150</v>
      </c>
      <c r="C199" s="14" t="s">
        <v>2882</v>
      </c>
      <c r="D199" s="14" t="s">
        <v>7372</v>
      </c>
      <c r="E199" s="28">
        <v>44012</v>
      </c>
      <c r="F199" s="29" t="s">
        <v>522</v>
      </c>
      <c r="G199" s="30" t="s">
        <v>554</v>
      </c>
      <c r="H199" s="31" t="s">
        <v>2631</v>
      </c>
      <c r="I199" s="30" t="s">
        <v>2695</v>
      </c>
      <c r="J199" s="30" t="s">
        <v>2631</v>
      </c>
      <c r="K199" s="124" t="s">
        <v>8239</v>
      </c>
    </row>
    <row r="200" spans="1:11" x14ac:dyDescent="0.25">
      <c r="A200" s="27" t="s">
        <v>8541</v>
      </c>
      <c r="B200" s="14" t="s">
        <v>1679</v>
      </c>
      <c r="C200" s="14" t="s">
        <v>2659</v>
      </c>
      <c r="D200" s="14" t="s">
        <v>7373</v>
      </c>
      <c r="E200" s="28">
        <v>44012</v>
      </c>
      <c r="F200" s="29" t="s">
        <v>522</v>
      </c>
      <c r="G200" s="30" t="s">
        <v>554</v>
      </c>
      <c r="H200" s="31" t="s">
        <v>2631</v>
      </c>
      <c r="I200" s="30" t="s">
        <v>2661</v>
      </c>
      <c r="J200" s="30" t="s">
        <v>2631</v>
      </c>
      <c r="K200" s="124" t="s">
        <v>8239</v>
      </c>
    </row>
    <row r="201" spans="1:11" x14ac:dyDescent="0.25">
      <c r="A201" s="27" t="s">
        <v>8542</v>
      </c>
      <c r="B201" s="14" t="s">
        <v>942</v>
      </c>
      <c r="C201" s="14" t="s">
        <v>2754</v>
      </c>
      <c r="D201" s="14" t="s">
        <v>7374</v>
      </c>
      <c r="E201" s="28">
        <v>44012</v>
      </c>
      <c r="F201" s="29" t="s">
        <v>522</v>
      </c>
      <c r="G201" s="30" t="s">
        <v>554</v>
      </c>
      <c r="H201" s="31" t="s">
        <v>2631</v>
      </c>
      <c r="I201" s="30" t="s">
        <v>2666</v>
      </c>
      <c r="J201" s="30" t="s">
        <v>2631</v>
      </c>
      <c r="K201" s="124" t="s">
        <v>8239</v>
      </c>
    </row>
    <row r="202" spans="1:11" x14ac:dyDescent="0.25">
      <c r="A202" s="27" t="s">
        <v>8582</v>
      </c>
      <c r="B202" s="14" t="s">
        <v>1140</v>
      </c>
      <c r="C202" s="14" t="s">
        <v>2721</v>
      </c>
      <c r="D202" s="14" t="s">
        <v>7375</v>
      </c>
      <c r="E202" s="28">
        <v>44012</v>
      </c>
      <c r="F202" s="29" t="s">
        <v>522</v>
      </c>
      <c r="G202" s="30" t="s">
        <v>554</v>
      </c>
      <c r="H202" s="31" t="s">
        <v>2631</v>
      </c>
      <c r="I202" s="30" t="s">
        <v>2695</v>
      </c>
      <c r="J202" s="30" t="s">
        <v>2631</v>
      </c>
      <c r="K202" s="124" t="s">
        <v>8239</v>
      </c>
    </row>
    <row r="203" spans="1:11" x14ac:dyDescent="0.25">
      <c r="A203" s="27" t="s">
        <v>8543</v>
      </c>
      <c r="B203" s="14" t="s">
        <v>934</v>
      </c>
      <c r="C203" s="14" t="s">
        <v>2687</v>
      </c>
      <c r="D203" s="14" t="s">
        <v>7376</v>
      </c>
      <c r="E203" s="28">
        <v>44012</v>
      </c>
      <c r="F203" s="29" t="s">
        <v>522</v>
      </c>
      <c r="G203" s="30" t="s">
        <v>554</v>
      </c>
      <c r="H203" s="31" t="s">
        <v>2631</v>
      </c>
      <c r="I203" s="30" t="s">
        <v>2666</v>
      </c>
      <c r="J203" s="30" t="s">
        <v>2631</v>
      </c>
      <c r="K203" s="124" t="s">
        <v>8239</v>
      </c>
    </row>
    <row r="204" spans="1:11" x14ac:dyDescent="0.25">
      <c r="A204" s="27" t="s">
        <v>8543</v>
      </c>
      <c r="B204" s="14" t="s">
        <v>1388</v>
      </c>
      <c r="C204" s="14" t="s">
        <v>2715</v>
      </c>
      <c r="D204" s="14" t="s">
        <v>7377</v>
      </c>
      <c r="E204" s="28">
        <v>44012</v>
      </c>
      <c r="F204" s="29" t="s">
        <v>522</v>
      </c>
      <c r="G204" s="30" t="s">
        <v>554</v>
      </c>
      <c r="H204" s="31" t="s">
        <v>2631</v>
      </c>
      <c r="I204" s="30" t="s">
        <v>2641</v>
      </c>
      <c r="J204" s="30" t="s">
        <v>2631</v>
      </c>
      <c r="K204" s="124" t="s">
        <v>8239</v>
      </c>
    </row>
    <row r="205" spans="1:11" x14ac:dyDescent="0.25">
      <c r="A205" s="27" t="s">
        <v>8544</v>
      </c>
      <c r="B205" s="14" t="s">
        <v>938</v>
      </c>
      <c r="C205" s="14" t="s">
        <v>2723</v>
      </c>
      <c r="D205" s="14" t="s">
        <v>7378</v>
      </c>
      <c r="E205" s="28">
        <v>44012</v>
      </c>
      <c r="F205" s="29" t="s">
        <v>522</v>
      </c>
      <c r="G205" s="30" t="s">
        <v>554</v>
      </c>
      <c r="H205" s="31" t="s">
        <v>2631</v>
      </c>
      <c r="I205" s="30" t="s">
        <v>2666</v>
      </c>
      <c r="J205" s="30" t="s">
        <v>2631</v>
      </c>
      <c r="K205" s="124" t="s">
        <v>8239</v>
      </c>
    </row>
    <row r="206" spans="1:11" x14ac:dyDescent="0.25">
      <c r="A206" s="27" t="s">
        <v>8545</v>
      </c>
      <c r="B206" s="14" t="s">
        <v>1137</v>
      </c>
      <c r="C206" s="14" t="s">
        <v>2750</v>
      </c>
      <c r="D206" s="14" t="s">
        <v>7379</v>
      </c>
      <c r="E206" s="28">
        <v>44012</v>
      </c>
      <c r="F206" s="29" t="s">
        <v>522</v>
      </c>
      <c r="G206" s="30" t="s">
        <v>554</v>
      </c>
      <c r="H206" s="31" t="s">
        <v>2631</v>
      </c>
      <c r="I206" s="30" t="s">
        <v>2695</v>
      </c>
      <c r="J206" s="30" t="s">
        <v>2631</v>
      </c>
      <c r="K206" s="124" t="s">
        <v>8239</v>
      </c>
    </row>
    <row r="207" spans="1:11" x14ac:dyDescent="0.25">
      <c r="A207" s="83" t="s">
        <v>8546</v>
      </c>
      <c r="B207" s="81" t="s">
        <v>1283</v>
      </c>
      <c r="C207" s="81" t="s">
        <v>2672</v>
      </c>
      <c r="D207" s="81" t="s">
        <v>7380</v>
      </c>
      <c r="E207" s="84">
        <v>44012</v>
      </c>
      <c r="F207" s="85" t="s">
        <v>522</v>
      </c>
      <c r="G207" s="82" t="s">
        <v>554</v>
      </c>
      <c r="H207" s="86" t="s">
        <v>2631</v>
      </c>
      <c r="I207" s="82" t="s">
        <v>2644</v>
      </c>
      <c r="J207" s="82" t="s">
        <v>2631</v>
      </c>
      <c r="K207" s="124" t="s">
        <v>8239</v>
      </c>
    </row>
    <row r="208" spans="1:11" x14ac:dyDescent="0.25">
      <c r="A208" s="83" t="s">
        <v>8547</v>
      </c>
      <c r="B208" s="81" t="s">
        <v>1732</v>
      </c>
      <c r="C208" s="81" t="s">
        <v>2659</v>
      </c>
      <c r="D208" s="81" t="s">
        <v>7381</v>
      </c>
      <c r="E208" s="84">
        <v>44012</v>
      </c>
      <c r="F208" s="85" t="s">
        <v>522</v>
      </c>
      <c r="G208" s="82" t="s">
        <v>554</v>
      </c>
      <c r="H208" s="86" t="s">
        <v>2631</v>
      </c>
      <c r="I208" s="82" t="s">
        <v>2661</v>
      </c>
      <c r="J208" s="82" t="s">
        <v>2631</v>
      </c>
      <c r="K208" s="124" t="s">
        <v>8239</v>
      </c>
    </row>
    <row r="209" spans="1:31" x14ac:dyDescent="0.25">
      <c r="A209" s="83" t="s">
        <v>8548</v>
      </c>
      <c r="B209" s="81" t="s">
        <v>1267</v>
      </c>
      <c r="C209" s="81" t="s">
        <v>2672</v>
      </c>
      <c r="D209" s="81" t="s">
        <v>7382</v>
      </c>
      <c r="E209" s="84">
        <v>44012</v>
      </c>
      <c r="F209" s="85" t="s">
        <v>522</v>
      </c>
      <c r="G209" s="82" t="s">
        <v>554</v>
      </c>
      <c r="H209" s="86" t="s">
        <v>2631</v>
      </c>
      <c r="I209" s="82" t="s">
        <v>2644</v>
      </c>
      <c r="J209" s="82" t="s">
        <v>2631</v>
      </c>
      <c r="K209" s="124" t="s">
        <v>8239</v>
      </c>
      <c r="AE209" s="17" t="s">
        <v>87</v>
      </c>
    </row>
    <row r="210" spans="1:31" x14ac:dyDescent="0.25">
      <c r="A210" s="83" t="s">
        <v>8549</v>
      </c>
      <c r="B210" s="81" t="s">
        <v>1384</v>
      </c>
      <c r="C210" s="81" t="s">
        <v>2715</v>
      </c>
      <c r="D210" s="81" t="s">
        <v>7383</v>
      </c>
      <c r="E210" s="84">
        <v>44012</v>
      </c>
      <c r="F210" s="85" t="s">
        <v>522</v>
      </c>
      <c r="G210" s="82" t="s">
        <v>554</v>
      </c>
      <c r="H210" s="86" t="s">
        <v>2631</v>
      </c>
      <c r="I210" s="82" t="s">
        <v>2641</v>
      </c>
      <c r="J210" s="82" t="s">
        <v>2631</v>
      </c>
      <c r="K210" s="124" t="s">
        <v>8239</v>
      </c>
      <c r="AE210" s="17" t="s">
        <v>87</v>
      </c>
    </row>
    <row r="211" spans="1:31" x14ac:dyDescent="0.25">
      <c r="A211" s="83" t="s">
        <v>8550</v>
      </c>
      <c r="B211" s="81" t="s">
        <v>1135</v>
      </c>
      <c r="C211" s="81" t="s">
        <v>2693</v>
      </c>
      <c r="D211" s="81" t="s">
        <v>7384</v>
      </c>
      <c r="E211" s="84">
        <v>44012</v>
      </c>
      <c r="F211" s="85" t="s">
        <v>522</v>
      </c>
      <c r="G211" s="82" t="s">
        <v>554</v>
      </c>
      <c r="H211" s="86" t="s">
        <v>2631</v>
      </c>
      <c r="I211" s="82" t="s">
        <v>2695</v>
      </c>
      <c r="J211" s="82" t="s">
        <v>2631</v>
      </c>
      <c r="K211" s="124" t="s">
        <v>8239</v>
      </c>
    </row>
    <row r="212" spans="1:31" x14ac:dyDescent="0.25">
      <c r="A212" s="83" t="s">
        <v>8583</v>
      </c>
      <c r="B212" s="81" t="s">
        <v>903</v>
      </c>
      <c r="C212" s="81" t="s">
        <v>2679</v>
      </c>
      <c r="D212" s="81" t="s">
        <v>7385</v>
      </c>
      <c r="E212" s="84">
        <v>44012</v>
      </c>
      <c r="F212" s="85" t="s">
        <v>522</v>
      </c>
      <c r="G212" s="82" t="s">
        <v>554</v>
      </c>
      <c r="H212" s="86" t="s">
        <v>2631</v>
      </c>
      <c r="I212" s="82" t="s">
        <v>545</v>
      </c>
      <c r="J212" s="82" t="s">
        <v>2631</v>
      </c>
      <c r="K212" s="124" t="s">
        <v>8239</v>
      </c>
      <c r="AE212" s="17" t="s">
        <v>63</v>
      </c>
    </row>
    <row r="213" spans="1:31" x14ac:dyDescent="0.25">
      <c r="A213" s="27" t="s">
        <v>8551</v>
      </c>
      <c r="B213" s="14" t="s">
        <v>1071</v>
      </c>
      <c r="C213" s="14" t="s">
        <v>62</v>
      </c>
      <c r="D213" s="14" t="s">
        <v>7386</v>
      </c>
      <c r="E213" s="28">
        <v>44012</v>
      </c>
      <c r="F213" s="29" t="s">
        <v>522</v>
      </c>
      <c r="G213" s="30" t="s">
        <v>554</v>
      </c>
      <c r="H213" s="31" t="s">
        <v>2631</v>
      </c>
      <c r="I213" s="30" t="s">
        <v>2683</v>
      </c>
      <c r="J213" s="30" t="s">
        <v>2631</v>
      </c>
      <c r="K213" s="124" t="s">
        <v>8239</v>
      </c>
      <c r="AE213" s="17" t="s">
        <v>63</v>
      </c>
    </row>
    <row r="214" spans="1:31" x14ac:dyDescent="0.25">
      <c r="A214" s="83" t="s">
        <v>8552</v>
      </c>
      <c r="B214" s="81" t="s">
        <v>912</v>
      </c>
      <c r="C214" s="81" t="s">
        <v>2679</v>
      </c>
      <c r="D214" s="81" t="s">
        <v>7387</v>
      </c>
      <c r="E214" s="84">
        <v>44012</v>
      </c>
      <c r="F214" s="85" t="s">
        <v>522</v>
      </c>
      <c r="G214" s="82" t="s">
        <v>554</v>
      </c>
      <c r="H214" s="86" t="s">
        <v>2631</v>
      </c>
      <c r="I214" s="82" t="s">
        <v>545</v>
      </c>
      <c r="J214" s="82" t="s">
        <v>2631</v>
      </c>
      <c r="K214" s="124" t="s">
        <v>8239</v>
      </c>
    </row>
    <row r="215" spans="1:31" x14ac:dyDescent="0.25">
      <c r="A215" s="83" t="s">
        <v>8553</v>
      </c>
      <c r="B215" s="81" t="s">
        <v>2572</v>
      </c>
      <c r="C215" s="81" t="s">
        <v>2649</v>
      </c>
      <c r="D215" s="81" t="s">
        <v>7388</v>
      </c>
      <c r="E215" s="84">
        <v>44012</v>
      </c>
      <c r="F215" s="85" t="s">
        <v>522</v>
      </c>
      <c r="G215" s="82" t="s">
        <v>554</v>
      </c>
      <c r="H215" s="86" t="s">
        <v>2631</v>
      </c>
      <c r="I215" s="82" t="s">
        <v>2650</v>
      </c>
      <c r="J215" s="82" t="s">
        <v>2631</v>
      </c>
      <c r="K215" s="124" t="s">
        <v>8239</v>
      </c>
      <c r="AE215" s="17" t="s">
        <v>37</v>
      </c>
    </row>
    <row r="216" spans="1:31" x14ac:dyDescent="0.25">
      <c r="A216" s="83" t="s">
        <v>8554</v>
      </c>
      <c r="B216" s="81" t="s">
        <v>1093</v>
      </c>
      <c r="C216" s="81" t="s">
        <v>62</v>
      </c>
      <c r="D216" s="81" t="s">
        <v>7389</v>
      </c>
      <c r="E216" s="84">
        <v>44012</v>
      </c>
      <c r="F216" s="85" t="s">
        <v>522</v>
      </c>
      <c r="G216" s="82" t="s">
        <v>554</v>
      </c>
      <c r="H216" s="86" t="s">
        <v>2631</v>
      </c>
      <c r="I216" s="82" t="s">
        <v>2683</v>
      </c>
      <c r="J216" s="82" t="s">
        <v>2631</v>
      </c>
      <c r="K216" s="124" t="s">
        <v>8239</v>
      </c>
      <c r="AE216" s="17" t="s">
        <v>37</v>
      </c>
    </row>
    <row r="217" spans="1:31" x14ac:dyDescent="0.25">
      <c r="A217" s="83" t="s">
        <v>8555</v>
      </c>
      <c r="B217" s="81" t="s">
        <v>997</v>
      </c>
      <c r="C217" s="81" t="s">
        <v>62</v>
      </c>
      <c r="D217" s="81" t="s">
        <v>7390</v>
      </c>
      <c r="E217" s="84">
        <v>44012</v>
      </c>
      <c r="F217" s="85" t="s">
        <v>522</v>
      </c>
      <c r="G217" s="82" t="s">
        <v>554</v>
      </c>
      <c r="H217" s="86" t="s">
        <v>2631</v>
      </c>
      <c r="I217" s="82" t="s">
        <v>2683</v>
      </c>
      <c r="J217" s="82" t="s">
        <v>2631</v>
      </c>
      <c r="K217" s="124" t="s">
        <v>8239</v>
      </c>
    </row>
    <row r="218" spans="1:31" x14ac:dyDescent="0.25">
      <c r="A218" s="83" t="s">
        <v>8556</v>
      </c>
      <c r="B218" s="81" t="s">
        <v>2587</v>
      </c>
      <c r="C218" s="81" t="s">
        <v>2649</v>
      </c>
      <c r="D218" s="81" t="s">
        <v>7391</v>
      </c>
      <c r="E218" s="84">
        <v>44012</v>
      </c>
      <c r="F218" s="85" t="s">
        <v>522</v>
      </c>
      <c r="G218" s="82" t="s">
        <v>554</v>
      </c>
      <c r="H218" s="86" t="s">
        <v>2631</v>
      </c>
      <c r="I218" s="82" t="s">
        <v>2650</v>
      </c>
      <c r="J218" s="82" t="s">
        <v>2631</v>
      </c>
      <c r="K218" s="124" t="s">
        <v>8239</v>
      </c>
      <c r="AE218" s="17" t="s">
        <v>11</v>
      </c>
    </row>
    <row r="219" spans="1:31" x14ac:dyDescent="0.25">
      <c r="A219" s="83" t="s">
        <v>8584</v>
      </c>
      <c r="B219" s="81" t="s">
        <v>177</v>
      </c>
      <c r="C219" s="81" t="s">
        <v>2645</v>
      </c>
      <c r="D219" s="81" t="s">
        <v>2774</v>
      </c>
      <c r="E219" s="84">
        <v>44012</v>
      </c>
      <c r="F219" s="85" t="s">
        <v>522</v>
      </c>
      <c r="G219" s="82" t="s">
        <v>554</v>
      </c>
      <c r="H219" s="86" t="s">
        <v>2631</v>
      </c>
      <c r="I219" s="82" t="s">
        <v>2647</v>
      </c>
      <c r="J219" s="82" t="s">
        <v>2631</v>
      </c>
      <c r="K219" s="124" t="s">
        <v>8239</v>
      </c>
      <c r="AE219" s="17" t="s">
        <v>11</v>
      </c>
    </row>
    <row r="220" spans="1:31" x14ac:dyDescent="0.25">
      <c r="A220" s="83" t="s">
        <v>8585</v>
      </c>
      <c r="B220" s="81" t="s">
        <v>2541</v>
      </c>
      <c r="C220" s="81" t="s">
        <v>2649</v>
      </c>
      <c r="D220" s="81" t="s">
        <v>7392</v>
      </c>
      <c r="E220" s="84">
        <v>44012</v>
      </c>
      <c r="F220" s="85" t="s">
        <v>522</v>
      </c>
      <c r="G220" s="82" t="s">
        <v>554</v>
      </c>
      <c r="H220" s="86" t="s">
        <v>2631</v>
      </c>
      <c r="I220" s="82" t="s">
        <v>2650</v>
      </c>
      <c r="J220" s="82" t="s">
        <v>2631</v>
      </c>
      <c r="K220" s="124" t="s">
        <v>8239</v>
      </c>
    </row>
    <row r="221" spans="1:31" x14ac:dyDescent="0.25">
      <c r="A221" s="27" t="s">
        <v>8557</v>
      </c>
      <c r="B221" s="14" t="s">
        <v>279</v>
      </c>
      <c r="C221" s="14" t="s">
        <v>2676</v>
      </c>
      <c r="D221" s="14" t="s">
        <v>2892</v>
      </c>
      <c r="E221" s="28">
        <v>44012</v>
      </c>
      <c r="F221" s="29" t="s">
        <v>522</v>
      </c>
      <c r="G221" s="30" t="s">
        <v>554</v>
      </c>
      <c r="H221" s="31" t="s">
        <v>2631</v>
      </c>
      <c r="I221" s="30" t="s">
        <v>2678</v>
      </c>
      <c r="J221" s="30" t="s">
        <v>2631</v>
      </c>
      <c r="K221" s="124" t="s">
        <v>8239</v>
      </c>
    </row>
    <row r="222" spans="1:31" x14ac:dyDescent="0.25">
      <c r="A222" s="83" t="s">
        <v>8558</v>
      </c>
      <c r="B222" s="81" t="s">
        <v>162</v>
      </c>
      <c r="C222" s="81" t="s">
        <v>2667</v>
      </c>
      <c r="D222" s="81" t="s">
        <v>2765</v>
      </c>
      <c r="E222" s="84">
        <v>44012</v>
      </c>
      <c r="F222" s="85" t="s">
        <v>522</v>
      </c>
      <c r="G222" s="82" t="s">
        <v>554</v>
      </c>
      <c r="H222" s="86" t="s">
        <v>2631</v>
      </c>
      <c r="I222" s="82" t="s">
        <v>2661</v>
      </c>
      <c r="J222" s="82" t="s">
        <v>2631</v>
      </c>
      <c r="K222" s="124" t="s">
        <v>8239</v>
      </c>
    </row>
    <row r="223" spans="1:31" x14ac:dyDescent="0.25">
      <c r="A223" s="83" t="s">
        <v>8559</v>
      </c>
      <c r="B223" s="81" t="s">
        <v>286</v>
      </c>
      <c r="C223" s="81" t="s">
        <v>2669</v>
      </c>
      <c r="D223" s="81" t="s">
        <v>2897</v>
      </c>
      <c r="E223" s="84">
        <v>44012</v>
      </c>
      <c r="F223" s="85" t="s">
        <v>522</v>
      </c>
      <c r="G223" s="82" t="s">
        <v>554</v>
      </c>
      <c r="H223" s="86" t="s">
        <v>2631</v>
      </c>
      <c r="I223" s="82" t="s">
        <v>2670</v>
      </c>
      <c r="J223" s="82" t="s">
        <v>2631</v>
      </c>
      <c r="K223" s="124" t="s">
        <v>8239</v>
      </c>
    </row>
    <row r="224" spans="1:31" ht="15" customHeight="1" x14ac:dyDescent="0.25">
      <c r="A224" s="83" t="s">
        <v>8560</v>
      </c>
      <c r="B224" s="81" t="s">
        <v>280</v>
      </c>
      <c r="C224" s="81" t="s">
        <v>2636</v>
      </c>
      <c r="D224" s="81" t="s">
        <v>2893</v>
      </c>
      <c r="E224" s="84">
        <v>44012</v>
      </c>
      <c r="F224" s="85" t="s">
        <v>522</v>
      </c>
      <c r="G224" s="82" t="s">
        <v>554</v>
      </c>
      <c r="H224" s="86" t="s">
        <v>2631</v>
      </c>
      <c r="I224" s="82" t="s">
        <v>2638</v>
      </c>
      <c r="J224" s="82" t="s">
        <v>2631</v>
      </c>
      <c r="K224" s="124" t="s">
        <v>8239</v>
      </c>
    </row>
    <row r="225" spans="1:30" x14ac:dyDescent="0.25">
      <c r="A225" s="83" t="s">
        <v>8561</v>
      </c>
      <c r="B225" s="81" t="s">
        <v>295</v>
      </c>
      <c r="C225" s="81" t="s">
        <v>2669</v>
      </c>
      <c r="D225" s="81" t="s">
        <v>2903</v>
      </c>
      <c r="E225" s="84">
        <v>44012</v>
      </c>
      <c r="F225" s="85" t="s">
        <v>522</v>
      </c>
      <c r="G225" s="82" t="s">
        <v>554</v>
      </c>
      <c r="H225" s="86" t="s">
        <v>2631</v>
      </c>
      <c r="I225" s="82" t="s">
        <v>2670</v>
      </c>
      <c r="J225" s="82" t="s">
        <v>2631</v>
      </c>
      <c r="K225" s="124" t="s">
        <v>8239</v>
      </c>
    </row>
    <row r="226" spans="1:30" x14ac:dyDescent="0.25">
      <c r="A226" s="83" t="s">
        <v>8562</v>
      </c>
      <c r="B226" s="81" t="s">
        <v>288</v>
      </c>
      <c r="C226" s="81" t="s">
        <v>2669</v>
      </c>
      <c r="D226" s="81" t="s">
        <v>2898</v>
      </c>
      <c r="E226" s="84">
        <v>44012</v>
      </c>
      <c r="F226" s="85" t="s">
        <v>522</v>
      </c>
      <c r="G226" s="82" t="s">
        <v>554</v>
      </c>
      <c r="H226" s="86" t="s">
        <v>2631</v>
      </c>
      <c r="I226" s="82" t="s">
        <v>2670</v>
      </c>
      <c r="J226" s="82" t="s">
        <v>2631</v>
      </c>
      <c r="K226" s="124" t="s">
        <v>8239</v>
      </c>
    </row>
    <row r="227" spans="1:30" x14ac:dyDescent="0.25">
      <c r="L227" s="17"/>
      <c r="M227" s="17"/>
      <c r="N227" s="17"/>
      <c r="O227" s="17"/>
      <c r="P227" s="17"/>
      <c r="Q227" s="17"/>
      <c r="R227" s="17"/>
      <c r="S227" s="17" t="s">
        <v>2906</v>
      </c>
      <c r="T227" s="17"/>
      <c r="U227" s="17"/>
      <c r="V227" s="17"/>
      <c r="W227" s="17"/>
      <c r="X227" s="17"/>
      <c r="Y227" s="17"/>
      <c r="Z227" s="17"/>
      <c r="AA227" s="17"/>
      <c r="AB227" s="17"/>
      <c r="AC227" s="17"/>
      <c r="AD227" s="17"/>
    </row>
    <row r="228" spans="1:30" ht="15.75" thickBot="1" x14ac:dyDescent="0.3">
      <c r="L228" s="17">
        <v>3</v>
      </c>
      <c r="M228" s="17">
        <v>2</v>
      </c>
      <c r="N228" s="36">
        <v>2</v>
      </c>
      <c r="O228" s="17">
        <v>1</v>
      </c>
      <c r="P228" s="17">
        <v>1</v>
      </c>
      <c r="Q228" s="17"/>
      <c r="R228" s="17"/>
      <c r="S228" s="17">
        <v>1</v>
      </c>
      <c r="T228" s="36">
        <v>1</v>
      </c>
      <c r="U228" s="17">
        <v>2</v>
      </c>
      <c r="V228" s="36">
        <v>2</v>
      </c>
      <c r="W228" s="17">
        <v>3</v>
      </c>
      <c r="X228" s="36">
        <v>3</v>
      </c>
      <c r="Y228" s="17">
        <v>4</v>
      </c>
      <c r="Z228" s="36">
        <v>4</v>
      </c>
      <c r="AA228" s="17">
        <v>5</v>
      </c>
      <c r="AB228" s="36">
        <v>5</v>
      </c>
      <c r="AC228" s="17">
        <v>6</v>
      </c>
      <c r="AD228" s="36">
        <v>6</v>
      </c>
    </row>
    <row r="229" spans="1:30" x14ac:dyDescent="0.25">
      <c r="L229" s="38" t="s">
        <v>199</v>
      </c>
      <c r="M229" s="37" t="s">
        <v>7408</v>
      </c>
      <c r="N229" s="38" t="s">
        <v>2755</v>
      </c>
      <c r="O229" s="37" t="s">
        <v>2753</v>
      </c>
      <c r="P229" s="39" t="s">
        <v>2752</v>
      </c>
      <c r="Q229" s="17"/>
      <c r="R229" s="17"/>
      <c r="S229" s="37" t="s">
        <v>2705</v>
      </c>
      <c r="T229" s="38" t="s">
        <v>2858</v>
      </c>
      <c r="U229" s="37" t="s">
        <v>2868</v>
      </c>
      <c r="V229" s="39" t="s">
        <v>2707</v>
      </c>
      <c r="W229" s="40" t="s">
        <v>2713</v>
      </c>
      <c r="X229" s="39" t="s">
        <v>7408</v>
      </c>
      <c r="Y229" s="40" t="s">
        <v>2708</v>
      </c>
      <c r="Z229" s="39" t="s">
        <v>7408</v>
      </c>
      <c r="AA229" s="40" t="s">
        <v>2717</v>
      </c>
      <c r="AB229" s="39" t="s">
        <v>7408</v>
      </c>
      <c r="AC229" s="40" t="s">
        <v>2718</v>
      </c>
      <c r="AD229" s="39" t="s">
        <v>7408</v>
      </c>
    </row>
    <row r="230" spans="1:30" ht="15.75" thickBot="1" x14ac:dyDescent="0.3">
      <c r="L230" s="42" t="s">
        <v>7408</v>
      </c>
      <c r="M230" s="41" t="s">
        <v>2692</v>
      </c>
      <c r="N230" s="42" t="s">
        <v>2637</v>
      </c>
      <c r="O230" s="41" t="s">
        <v>119</v>
      </c>
      <c r="P230" s="43" t="s">
        <v>2751</v>
      </c>
      <c r="Q230" s="17"/>
      <c r="R230" s="17"/>
      <c r="S230" s="41" t="s">
        <v>2855</v>
      </c>
      <c r="T230" s="42" t="s">
        <v>2852</v>
      </c>
      <c r="U230" s="41" t="s">
        <v>232</v>
      </c>
      <c r="V230" s="43" t="s">
        <v>7408</v>
      </c>
      <c r="W230" s="44" t="s">
        <v>172</v>
      </c>
      <c r="X230" s="43" t="s">
        <v>2709</v>
      </c>
      <c r="Y230" s="44" t="s">
        <v>7408</v>
      </c>
      <c r="Z230" s="43" t="s">
        <v>2714</v>
      </c>
      <c r="AA230" s="44" t="s">
        <v>7408</v>
      </c>
      <c r="AB230" s="43" t="s">
        <v>2790</v>
      </c>
      <c r="AC230" s="44" t="s">
        <v>7408</v>
      </c>
      <c r="AD230" s="43" t="s">
        <v>2719</v>
      </c>
    </row>
    <row r="231" spans="1:30" ht="15.75" thickBot="1" x14ac:dyDescent="0.3">
      <c r="L231" s="17" t="s">
        <v>7408</v>
      </c>
      <c r="M231" s="17" t="s">
        <v>7408</v>
      </c>
      <c r="N231" s="17" t="s">
        <v>7408</v>
      </c>
      <c r="O231" s="17" t="s">
        <v>7408</v>
      </c>
      <c r="P231" s="17" t="s">
        <v>7408</v>
      </c>
      <c r="Q231" s="17"/>
      <c r="R231" s="17"/>
      <c r="S231" s="17" t="s">
        <v>7408</v>
      </c>
      <c r="T231" s="17" t="s">
        <v>7408</v>
      </c>
      <c r="U231" s="17" t="s">
        <v>7408</v>
      </c>
      <c r="V231" s="17" t="s">
        <v>7408</v>
      </c>
      <c r="W231" s="17" t="s">
        <v>7408</v>
      </c>
      <c r="X231" s="17" t="s">
        <v>7408</v>
      </c>
      <c r="Y231" s="17" t="s">
        <v>7408</v>
      </c>
      <c r="Z231" s="17" t="s">
        <v>7408</v>
      </c>
      <c r="AA231" s="17" t="s">
        <v>7408</v>
      </c>
      <c r="AB231" s="17" t="s">
        <v>7408</v>
      </c>
      <c r="AC231" s="17" t="s">
        <v>7408</v>
      </c>
      <c r="AD231" s="17" t="s">
        <v>7408</v>
      </c>
    </row>
    <row r="232" spans="1:30" x14ac:dyDescent="0.25">
      <c r="L232" s="38" t="s">
        <v>287</v>
      </c>
      <c r="M232" s="37" t="s">
        <v>2742</v>
      </c>
      <c r="N232" s="38" t="s">
        <v>2886</v>
      </c>
      <c r="O232" s="37" t="s">
        <v>2874</v>
      </c>
      <c r="P232" s="39" t="s">
        <v>2881</v>
      </c>
      <c r="Q232" s="17"/>
      <c r="R232" s="17"/>
      <c r="S232" s="37" t="s">
        <v>2877</v>
      </c>
      <c r="T232" s="38" t="s">
        <v>2689</v>
      </c>
      <c r="U232" s="37" t="s">
        <v>2688</v>
      </c>
      <c r="V232" s="39" t="s">
        <v>2901</v>
      </c>
      <c r="W232" s="40" t="s">
        <v>2696</v>
      </c>
      <c r="X232" s="39" t="s">
        <v>7408</v>
      </c>
      <c r="Y232" s="40" t="s">
        <v>2691</v>
      </c>
      <c r="Z232" s="39" t="s">
        <v>7408</v>
      </c>
      <c r="AA232" s="40" t="s">
        <v>2701</v>
      </c>
      <c r="AB232" s="39" t="s">
        <v>7408</v>
      </c>
      <c r="AC232" s="40" t="s">
        <v>2703</v>
      </c>
      <c r="AD232" s="39" t="s">
        <v>7408</v>
      </c>
    </row>
    <row r="233" spans="1:30" ht="15.75" thickBot="1" x14ac:dyDescent="0.3">
      <c r="L233" s="42" t="s">
        <v>7408</v>
      </c>
      <c r="M233" s="41" t="s">
        <v>2747</v>
      </c>
      <c r="N233" s="42" t="s">
        <v>2746</v>
      </c>
      <c r="O233" s="41" t="s">
        <v>2745</v>
      </c>
      <c r="P233" s="43" t="s">
        <v>2743</v>
      </c>
      <c r="Q233" s="17"/>
      <c r="R233" s="17"/>
      <c r="S233" s="41" t="s">
        <v>2884</v>
      </c>
      <c r="T233" s="42" t="s">
        <v>2883</v>
      </c>
      <c r="U233" s="41" t="s">
        <v>2690</v>
      </c>
      <c r="V233" s="43" t="s">
        <v>7408</v>
      </c>
      <c r="W233" s="44" t="s">
        <v>2699</v>
      </c>
      <c r="X233" s="43" t="s">
        <v>2694</v>
      </c>
      <c r="Y233" s="44" t="s">
        <v>7408</v>
      </c>
      <c r="Z233" s="43" t="s">
        <v>2700</v>
      </c>
      <c r="AA233" s="44" t="s">
        <v>7408</v>
      </c>
      <c r="AB233" s="43" t="s">
        <v>196</v>
      </c>
      <c r="AC233" s="44" t="s">
        <v>7408</v>
      </c>
      <c r="AD233" s="43" t="s">
        <v>185</v>
      </c>
    </row>
    <row r="234" spans="1:30" ht="15.75" thickBot="1" x14ac:dyDescent="0.3">
      <c r="L234" s="17" t="s">
        <v>7408</v>
      </c>
      <c r="M234" s="17" t="s">
        <v>7408</v>
      </c>
      <c r="N234" s="17" t="s">
        <v>7408</v>
      </c>
      <c r="O234" s="17" t="s">
        <v>7408</v>
      </c>
      <c r="P234" s="17" t="s">
        <v>7408</v>
      </c>
      <c r="Q234" s="17"/>
      <c r="R234" s="17"/>
      <c r="S234" s="17" t="s">
        <v>7408</v>
      </c>
      <c r="T234" s="17" t="s">
        <v>7408</v>
      </c>
      <c r="U234" s="17" t="s">
        <v>7408</v>
      </c>
      <c r="V234" s="17" t="s">
        <v>7408</v>
      </c>
      <c r="W234" s="17" t="s">
        <v>7408</v>
      </c>
      <c r="X234" s="17" t="s">
        <v>7408</v>
      </c>
      <c r="Y234" s="17" t="s">
        <v>7408</v>
      </c>
      <c r="Z234" s="17" t="s">
        <v>7408</v>
      </c>
      <c r="AA234" s="17" t="s">
        <v>7408</v>
      </c>
      <c r="AB234" s="17" t="s">
        <v>7408</v>
      </c>
      <c r="AC234" s="17" t="s">
        <v>7408</v>
      </c>
      <c r="AD234" s="17" t="s">
        <v>7408</v>
      </c>
    </row>
    <row r="235" spans="1:30" x14ac:dyDescent="0.25">
      <c r="L235" s="39" t="s">
        <v>2728</v>
      </c>
      <c r="M235" s="37" t="s">
        <v>7408</v>
      </c>
      <c r="N235" s="39" t="s">
        <v>2896</v>
      </c>
      <c r="O235" s="37" t="s">
        <v>2735</v>
      </c>
      <c r="P235" s="39" t="s">
        <v>2732</v>
      </c>
      <c r="Q235" s="17"/>
      <c r="R235" s="17"/>
      <c r="S235" s="37" t="s">
        <v>2849</v>
      </c>
      <c r="T235" s="39" t="s">
        <v>2630</v>
      </c>
      <c r="U235" s="40" t="s">
        <v>7408</v>
      </c>
      <c r="V235" s="39" t="s">
        <v>2665</v>
      </c>
      <c r="W235" s="40" t="s">
        <v>290</v>
      </c>
      <c r="X235" s="39" t="s">
        <v>7408</v>
      </c>
      <c r="Y235" s="40" t="s">
        <v>2674</v>
      </c>
      <c r="Z235" s="39" t="s">
        <v>7408</v>
      </c>
      <c r="AA235" s="40" t="s">
        <v>2677</v>
      </c>
      <c r="AB235" s="39" t="s">
        <v>7408</v>
      </c>
      <c r="AC235" s="40" t="s">
        <v>2680</v>
      </c>
      <c r="AD235" s="39" t="s">
        <v>7408</v>
      </c>
    </row>
    <row r="236" spans="1:30" ht="15.75" thickBot="1" x14ac:dyDescent="0.3">
      <c r="L236" s="43" t="s">
        <v>7408</v>
      </c>
      <c r="M236" s="41" t="s">
        <v>2738</v>
      </c>
      <c r="N236" s="43" t="s">
        <v>2895</v>
      </c>
      <c r="O236" s="41" t="s">
        <v>2891</v>
      </c>
      <c r="P236" s="43" t="s">
        <v>2731</v>
      </c>
      <c r="Q236" s="17"/>
      <c r="R236" s="17"/>
      <c r="S236" s="41" t="s">
        <v>2838</v>
      </c>
      <c r="T236" s="43" t="s">
        <v>2870</v>
      </c>
      <c r="U236" s="44" t="s">
        <v>2660</v>
      </c>
      <c r="V236" s="43" t="s">
        <v>2900</v>
      </c>
      <c r="W236" s="44" t="s">
        <v>2658</v>
      </c>
      <c r="X236" s="43" t="s">
        <v>2902</v>
      </c>
      <c r="Y236" s="44" t="s">
        <v>7408</v>
      </c>
      <c r="Z236" s="43" t="s">
        <v>2673</v>
      </c>
      <c r="AA236" s="44" t="s">
        <v>7408</v>
      </c>
      <c r="AB236" s="43" t="s">
        <v>2675</v>
      </c>
      <c r="AC236" s="44" t="s">
        <v>7408</v>
      </c>
      <c r="AD236" s="43" t="s">
        <v>102</v>
      </c>
    </row>
    <row r="237" spans="1:30" ht="15.75" thickBot="1" x14ac:dyDescent="0.3">
      <c r="L237" s="17" t="s">
        <v>7408</v>
      </c>
      <c r="M237" s="17" t="s">
        <v>7408</v>
      </c>
      <c r="N237" s="17" t="s">
        <v>7408</v>
      </c>
      <c r="O237" s="17" t="s">
        <v>7408</v>
      </c>
      <c r="P237" s="17" t="s">
        <v>7408</v>
      </c>
      <c r="Q237" s="17"/>
      <c r="R237" s="17"/>
      <c r="S237" s="17" t="s">
        <v>7408</v>
      </c>
      <c r="T237" s="17" t="s">
        <v>7408</v>
      </c>
      <c r="U237" s="17" t="s">
        <v>7408</v>
      </c>
      <c r="V237" s="17" t="s">
        <v>7408</v>
      </c>
      <c r="W237" s="17" t="s">
        <v>7408</v>
      </c>
      <c r="X237" s="17" t="s">
        <v>7408</v>
      </c>
      <c r="Y237" s="17" t="s">
        <v>7408</v>
      </c>
      <c r="Z237" s="17" t="s">
        <v>7408</v>
      </c>
      <c r="AA237" s="17" t="s">
        <v>7408</v>
      </c>
      <c r="AB237" s="17" t="s">
        <v>7408</v>
      </c>
      <c r="AC237" s="17" t="s">
        <v>7408</v>
      </c>
      <c r="AD237" s="17" t="s">
        <v>7408</v>
      </c>
    </row>
    <row r="238" spans="1:30" x14ac:dyDescent="0.25">
      <c r="L238" s="39" t="s">
        <v>2655</v>
      </c>
      <c r="M238" s="37" t="s">
        <v>2725</v>
      </c>
      <c r="N238" s="39" t="s">
        <v>2899</v>
      </c>
      <c r="O238" s="37" t="s">
        <v>2720</v>
      </c>
      <c r="P238" s="39" t="s">
        <v>2890</v>
      </c>
      <c r="Q238" s="17"/>
      <c r="R238" s="17"/>
      <c r="S238" s="37" t="s">
        <v>2845</v>
      </c>
      <c r="T238" s="39" t="s">
        <v>2634</v>
      </c>
      <c r="U238" s="40" t="s">
        <v>2640</v>
      </c>
      <c r="V238" s="39" t="s">
        <v>7408</v>
      </c>
      <c r="W238" s="40" t="s">
        <v>2671</v>
      </c>
      <c r="X238" s="39" t="s">
        <v>2646</v>
      </c>
      <c r="Y238" s="40" t="s">
        <v>189</v>
      </c>
      <c r="Z238" s="39" t="s">
        <v>7408</v>
      </c>
      <c r="AA238" s="40" t="s">
        <v>201</v>
      </c>
      <c r="AB238" s="39" t="s">
        <v>7408</v>
      </c>
      <c r="AC238" s="40" t="s">
        <v>2681</v>
      </c>
      <c r="AD238" s="39" t="s">
        <v>7408</v>
      </c>
    </row>
    <row r="239" spans="1:30" ht="15.75" thickBot="1" x14ac:dyDescent="0.3">
      <c r="L239" s="43" t="s">
        <v>7408</v>
      </c>
      <c r="M239" s="41" t="s">
        <v>2724</v>
      </c>
      <c r="N239" s="43" t="s">
        <v>2722</v>
      </c>
      <c r="O239" s="41" t="s">
        <v>2879</v>
      </c>
      <c r="P239" s="43" t="s">
        <v>2872</v>
      </c>
      <c r="Q239" s="17"/>
      <c r="R239" s="17"/>
      <c r="S239" s="41" t="s">
        <v>2841</v>
      </c>
      <c r="T239" s="43" t="s">
        <v>2860</v>
      </c>
      <c r="U239" s="44" t="s">
        <v>2643</v>
      </c>
      <c r="V239" s="43" t="s">
        <v>2651</v>
      </c>
      <c r="W239" s="44" t="s">
        <v>2648</v>
      </c>
      <c r="X239" s="43" t="s">
        <v>187</v>
      </c>
      <c r="Y239" s="44" t="s">
        <v>7408</v>
      </c>
      <c r="Z239" s="43" t="s">
        <v>194</v>
      </c>
      <c r="AA239" s="44" t="s">
        <v>7408</v>
      </c>
      <c r="AB239" s="43" t="s">
        <v>2789</v>
      </c>
      <c r="AC239" s="44" t="s">
        <v>7408</v>
      </c>
      <c r="AD239" s="43" t="s">
        <v>22</v>
      </c>
    </row>
    <row r="240" spans="1:30" ht="15" customHeight="1" x14ac:dyDescent="0.25">
      <c r="L240" s="78"/>
      <c r="M240" s="78"/>
      <c r="N240" s="78"/>
      <c r="O240" s="78"/>
      <c r="P240" s="78"/>
      <c r="Q240" s="19" t="s">
        <v>2908</v>
      </c>
      <c r="R240" s="19"/>
      <c r="S240" s="78"/>
      <c r="T240" s="78"/>
      <c r="U240" s="78"/>
      <c r="V240" s="78"/>
      <c r="W240" s="78"/>
      <c r="X240" s="78"/>
      <c r="Y240" s="78"/>
      <c r="Z240" s="78"/>
      <c r="AA240" s="78"/>
      <c r="AB240" s="78"/>
      <c r="AC240" s="78"/>
      <c r="AD240" s="78"/>
    </row>
    <row r="241" spans="12:30" x14ac:dyDescent="0.25">
      <c r="L241" s="78"/>
      <c r="M241" s="78"/>
      <c r="N241" s="78"/>
      <c r="O241" s="78"/>
      <c r="P241" s="78"/>
      <c r="Q241" s="78"/>
      <c r="R241" s="78"/>
      <c r="S241" s="78"/>
      <c r="T241" s="78"/>
      <c r="U241" s="78"/>
      <c r="V241" s="78"/>
      <c r="W241" s="78"/>
      <c r="X241" s="78"/>
      <c r="Y241" s="78"/>
      <c r="Z241" s="78"/>
      <c r="AA241" s="78"/>
      <c r="AB241" s="78"/>
      <c r="AC241" s="78"/>
      <c r="AD241" s="78"/>
    </row>
    <row r="242" spans="12:30" x14ac:dyDescent="0.25">
      <c r="L242" s="78"/>
      <c r="M242" s="78"/>
      <c r="N242" s="78"/>
      <c r="O242" s="78"/>
      <c r="P242" s="78"/>
      <c r="Q242" s="78" t="s">
        <v>2910</v>
      </c>
      <c r="R242" s="78"/>
      <c r="S242" s="78"/>
      <c r="T242" s="78"/>
      <c r="U242" s="78"/>
      <c r="V242" s="78"/>
      <c r="W242" s="78" t="s">
        <v>2912</v>
      </c>
      <c r="X242" s="78"/>
      <c r="Y242" s="78"/>
      <c r="Z242" s="78"/>
      <c r="AA242" s="78"/>
      <c r="AB242" s="78"/>
      <c r="AC242" s="78"/>
      <c r="AD242" s="78"/>
    </row>
    <row r="243" spans="12:30" x14ac:dyDescent="0.25">
      <c r="L243" s="78" t="s">
        <v>151</v>
      </c>
      <c r="M243" s="78" t="s">
        <v>164</v>
      </c>
      <c r="N243" s="78" t="s">
        <v>178</v>
      </c>
      <c r="O243" s="78" t="s">
        <v>191</v>
      </c>
      <c r="P243" s="78" t="s">
        <v>203</v>
      </c>
      <c r="Q243" s="78"/>
      <c r="R243" s="78"/>
      <c r="S243" s="78" t="s">
        <v>254</v>
      </c>
      <c r="T243" s="78" t="s">
        <v>263</v>
      </c>
      <c r="U243" s="78" t="s">
        <v>273</v>
      </c>
      <c r="V243" s="78" t="s">
        <v>282</v>
      </c>
      <c r="W243" s="78" t="s">
        <v>292</v>
      </c>
      <c r="X243" s="78"/>
      <c r="Y243" s="78"/>
      <c r="Z243" s="78"/>
      <c r="AA243" s="78"/>
      <c r="AB243" s="78"/>
      <c r="AC243" s="78"/>
      <c r="AD243" s="78"/>
    </row>
    <row r="244" spans="12:30" ht="216" x14ac:dyDescent="0.25">
      <c r="L244" s="87" t="s">
        <v>7393</v>
      </c>
      <c r="M244" s="87" t="s">
        <v>7394</v>
      </c>
      <c r="N244" s="87" t="s">
        <v>7395</v>
      </c>
      <c r="O244" s="87" t="s">
        <v>7396</v>
      </c>
      <c r="P244" s="87" t="s">
        <v>7397</v>
      </c>
      <c r="Q244" s="46" t="s">
        <v>2918</v>
      </c>
      <c r="R244" s="46"/>
      <c r="S244" s="88" t="s">
        <v>7398</v>
      </c>
      <c r="T244" s="87" t="s">
        <v>7399</v>
      </c>
      <c r="U244" s="87" t="s">
        <v>7400</v>
      </c>
      <c r="V244" s="87" t="s">
        <v>7401</v>
      </c>
      <c r="W244" s="87" t="s">
        <v>7402</v>
      </c>
      <c r="X244" s="78" t="s">
        <v>252</v>
      </c>
      <c r="Y244" s="78"/>
      <c r="Z244" s="78"/>
      <c r="AA244" s="78"/>
      <c r="AB244" s="78"/>
      <c r="AC244" s="78"/>
      <c r="AD244" s="78"/>
    </row>
    <row r="245" spans="12:30" x14ac:dyDescent="0.25">
      <c r="L245" s="78"/>
      <c r="M245" s="78"/>
      <c r="N245" s="78"/>
      <c r="O245" s="78"/>
      <c r="P245" s="78"/>
      <c r="Q245" s="78"/>
      <c r="R245" s="78"/>
      <c r="S245" s="78" t="s">
        <v>207</v>
      </c>
      <c r="T245" s="78" t="s">
        <v>216</v>
      </c>
      <c r="U245" s="78" t="s">
        <v>225</v>
      </c>
      <c r="V245" s="78" t="s">
        <v>236</v>
      </c>
      <c r="W245" s="78" t="s">
        <v>245</v>
      </c>
      <c r="X245" s="78"/>
      <c r="Y245" s="78"/>
      <c r="Z245" s="78"/>
      <c r="AA245" s="78"/>
      <c r="AB245" s="78"/>
      <c r="AC245" s="78"/>
      <c r="AD245" s="78"/>
    </row>
    <row r="246" spans="12:30" ht="120" x14ac:dyDescent="0.25">
      <c r="L246" s="78"/>
      <c r="M246" s="78"/>
      <c r="N246" s="78" t="s">
        <v>2909</v>
      </c>
      <c r="O246" s="78"/>
      <c r="P246" s="78"/>
      <c r="Q246" s="78"/>
      <c r="R246" s="78"/>
      <c r="S246" s="87" t="s">
        <v>7403</v>
      </c>
      <c r="T246" s="87" t="s">
        <v>7404</v>
      </c>
      <c r="U246" s="87" t="s">
        <v>7405</v>
      </c>
      <c r="V246" s="87" t="s">
        <v>7406</v>
      </c>
      <c r="W246" s="87" t="s">
        <v>7407</v>
      </c>
      <c r="X246" s="78"/>
      <c r="Y246" s="78"/>
      <c r="Z246" s="78"/>
      <c r="AA246" s="78"/>
      <c r="AB246" s="78"/>
      <c r="AC246" s="78"/>
      <c r="AD246" s="78"/>
    </row>
  </sheetData>
  <mergeCells count="1">
    <mergeCell ref="A1:C2"/>
  </mergeCells>
  <conditionalFormatting sqref="H5:H226 J5:J226">
    <cfRule type="containsText" dxfId="49" priority="13" operator="containsText" text="MISMATCH">
      <formula>NOT(ISERROR(SEARCH("MISMATCH",H5)))</formula>
    </cfRule>
  </conditionalFormatting>
  <conditionalFormatting sqref="M240 V228 V240">
    <cfRule type="cellIs" dxfId="48" priority="1" operator="equal">
      <formula>16</formula>
    </cfRule>
    <cfRule type="cellIs" dxfId="47" priority="2" operator="equal">
      <formula>22</formula>
    </cfRule>
  </conditionalFormatting>
  <conditionalFormatting sqref="N240">
    <cfRule type="duplicateValues" dxfId="46" priority="11"/>
  </conditionalFormatting>
  <conditionalFormatting sqref="O240">
    <cfRule type="duplicateValues" dxfId="45" priority="12"/>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10F43-C2E9-4C31-A185-2D7FC5012341}">
  <dimension ref="A1:AG256"/>
  <sheetViews>
    <sheetView topLeftCell="B1" zoomScale="77" workbookViewId="0">
      <selection activeCell="D13" sqref="D13"/>
    </sheetView>
  </sheetViews>
  <sheetFormatPr defaultRowHeight="15" x14ac:dyDescent="0.25"/>
  <cols>
    <col min="1" max="1" width="18" customWidth="1"/>
    <col min="2" max="2" width="26.85546875" customWidth="1"/>
    <col min="3" max="3" width="13.42578125" customWidth="1"/>
    <col min="4" max="4" width="17.140625" customWidth="1"/>
    <col min="5" max="5" width="11.42578125" customWidth="1"/>
    <col min="6" max="6" width="20.28515625" customWidth="1"/>
    <col min="7" max="7" width="13.5703125" customWidth="1"/>
    <col min="8" max="8" width="14.28515625" customWidth="1"/>
    <col min="9" max="9" width="12.28515625" customWidth="1"/>
    <col min="10" max="10" width="14" customWidth="1"/>
    <col min="12" max="12" width="4.28515625" customWidth="1"/>
    <col min="13" max="13" width="20.7109375" customWidth="1"/>
    <col min="14" max="18" width="25.7109375" customWidth="1"/>
    <col min="19" max="20" width="4.5703125" customWidth="1"/>
    <col min="21" max="25" width="25.7109375" customWidth="1"/>
    <col min="26" max="32" width="20.7109375" customWidth="1"/>
    <col min="33" max="33" width="4.28515625" customWidth="1"/>
  </cols>
  <sheetData>
    <row r="1" spans="1:10" x14ac:dyDescent="0.25">
      <c r="A1" s="139" t="s">
        <v>2904</v>
      </c>
      <c r="B1" s="139"/>
      <c r="C1" s="139"/>
    </row>
    <row r="2" spans="1:10" x14ac:dyDescent="0.25">
      <c r="A2" s="139"/>
      <c r="B2" s="139"/>
      <c r="C2" s="139"/>
    </row>
    <row r="4" spans="1:10" ht="30" x14ac:dyDescent="0.25">
      <c r="A4" s="32" t="s">
        <v>515</v>
      </c>
      <c r="B4" s="32" t="s">
        <v>5</v>
      </c>
      <c r="C4" s="32" t="s">
        <v>516</v>
      </c>
      <c r="D4" s="32" t="s">
        <v>517</v>
      </c>
      <c r="E4" s="32" t="s">
        <v>518</v>
      </c>
      <c r="F4" s="33" t="s">
        <v>529</v>
      </c>
      <c r="G4" s="33" t="s">
        <v>527</v>
      </c>
      <c r="H4" s="33" t="s">
        <v>2627</v>
      </c>
      <c r="I4" s="34" t="s">
        <v>528</v>
      </c>
      <c r="J4" s="34" t="s">
        <v>2628</v>
      </c>
    </row>
    <row r="5" spans="1:10" x14ac:dyDescent="0.25">
      <c r="A5" s="27" t="s">
        <v>297</v>
      </c>
      <c r="B5" s="14" t="s">
        <v>12</v>
      </c>
      <c r="C5" s="14" t="s">
        <v>2629</v>
      </c>
      <c r="D5" s="14" t="s">
        <v>2630</v>
      </c>
      <c r="E5" s="28">
        <v>43991</v>
      </c>
      <c r="F5" s="29" t="s">
        <v>520</v>
      </c>
      <c r="G5" s="30" t="s">
        <v>538</v>
      </c>
      <c r="H5" s="31" t="s">
        <v>2631</v>
      </c>
      <c r="I5" s="30" t="s">
        <v>2632</v>
      </c>
      <c r="J5" s="30" t="s">
        <v>2631</v>
      </c>
    </row>
    <row r="6" spans="1:10" x14ac:dyDescent="0.25">
      <c r="A6" s="27" t="s">
        <v>298</v>
      </c>
      <c r="B6" s="14" t="s">
        <v>14</v>
      </c>
      <c r="C6" s="14" t="s">
        <v>2633</v>
      </c>
      <c r="D6" s="14" t="s">
        <v>2634</v>
      </c>
      <c r="E6" s="28">
        <v>43991</v>
      </c>
      <c r="F6" s="29" t="s">
        <v>520</v>
      </c>
      <c r="G6" s="30" t="s">
        <v>538</v>
      </c>
      <c r="H6" s="31" t="s">
        <v>2631</v>
      </c>
      <c r="I6" s="30" t="s">
        <v>2635</v>
      </c>
      <c r="J6" s="30" t="s">
        <v>2631</v>
      </c>
    </row>
    <row r="7" spans="1:10" x14ac:dyDescent="0.25">
      <c r="A7" s="27" t="s">
        <v>299</v>
      </c>
      <c r="B7" s="14" t="s">
        <v>15</v>
      </c>
      <c r="C7" s="14" t="s">
        <v>2636</v>
      </c>
      <c r="D7" s="14" t="s">
        <v>2637</v>
      </c>
      <c r="E7" s="28">
        <v>43991</v>
      </c>
      <c r="F7" s="29" t="s">
        <v>520</v>
      </c>
      <c r="G7" s="30" t="s">
        <v>538</v>
      </c>
      <c r="H7" s="31" t="s">
        <v>2631</v>
      </c>
      <c r="I7" s="30" t="s">
        <v>2638</v>
      </c>
      <c r="J7" s="30" t="s">
        <v>2631</v>
      </c>
    </row>
    <row r="8" spans="1:10" x14ac:dyDescent="0.25">
      <c r="A8" s="27" t="s">
        <v>300</v>
      </c>
      <c r="B8" s="14" t="s">
        <v>17</v>
      </c>
      <c r="C8" s="14" t="s">
        <v>2639</v>
      </c>
      <c r="D8" s="14" t="s">
        <v>2640</v>
      </c>
      <c r="E8" s="28">
        <v>43991</v>
      </c>
      <c r="F8" s="29" t="s">
        <v>520</v>
      </c>
      <c r="G8" s="30" t="s">
        <v>538</v>
      </c>
      <c r="H8" s="31" t="s">
        <v>2631</v>
      </c>
      <c r="I8" s="30" t="s">
        <v>2641</v>
      </c>
      <c r="J8" s="30" t="s">
        <v>2631</v>
      </c>
    </row>
    <row r="9" spans="1:10" x14ac:dyDescent="0.25">
      <c r="A9" s="27" t="s">
        <v>302</v>
      </c>
      <c r="B9" s="14" t="s">
        <v>19</v>
      </c>
      <c r="C9" s="14" t="s">
        <v>2642</v>
      </c>
      <c r="D9" s="14" t="s">
        <v>2643</v>
      </c>
      <c r="E9" s="28">
        <v>43991</v>
      </c>
      <c r="F9" s="29" t="s">
        <v>520</v>
      </c>
      <c r="G9" s="30" t="s">
        <v>538</v>
      </c>
      <c r="H9" s="31" t="s">
        <v>2631</v>
      </c>
      <c r="I9" s="30" t="s">
        <v>2644</v>
      </c>
      <c r="J9" s="30" t="s">
        <v>2631</v>
      </c>
    </row>
    <row r="10" spans="1:10" x14ac:dyDescent="0.25">
      <c r="A10" s="27" t="s">
        <v>303</v>
      </c>
      <c r="B10" s="14" t="s">
        <v>21</v>
      </c>
      <c r="C10" s="14" t="s">
        <v>2645</v>
      </c>
      <c r="D10" s="14" t="s">
        <v>2646</v>
      </c>
      <c r="E10" s="28">
        <v>43991</v>
      </c>
      <c r="F10" s="29" t="s">
        <v>520</v>
      </c>
      <c r="G10" s="30" t="s">
        <v>538</v>
      </c>
      <c r="H10" s="31" t="s">
        <v>2631</v>
      </c>
      <c r="I10" s="30" t="s">
        <v>2647</v>
      </c>
      <c r="J10" s="30" t="s">
        <v>2631</v>
      </c>
    </row>
    <row r="11" spans="1:10" x14ac:dyDescent="0.25">
      <c r="A11" s="27" t="s">
        <v>304</v>
      </c>
      <c r="B11" s="14" t="s">
        <v>23</v>
      </c>
      <c r="C11" s="14" t="s">
        <v>2642</v>
      </c>
      <c r="D11" s="14" t="s">
        <v>2648</v>
      </c>
      <c r="E11" s="28">
        <v>43991</v>
      </c>
      <c r="F11" s="29" t="s">
        <v>520</v>
      </c>
      <c r="G11" s="30" t="s">
        <v>538</v>
      </c>
      <c r="H11" s="31" t="s">
        <v>2631</v>
      </c>
      <c r="I11" s="30" t="s">
        <v>2644</v>
      </c>
      <c r="J11" s="30" t="s">
        <v>2631</v>
      </c>
    </row>
    <row r="12" spans="1:10" x14ac:dyDescent="0.25">
      <c r="A12" s="27" t="s">
        <v>305</v>
      </c>
      <c r="B12" s="14" t="s">
        <v>24</v>
      </c>
      <c r="C12" s="14" t="s">
        <v>2649</v>
      </c>
      <c r="D12" s="14" t="s">
        <v>187</v>
      </c>
      <c r="E12" s="28">
        <v>43991</v>
      </c>
      <c r="F12" s="29" t="s">
        <v>520</v>
      </c>
      <c r="G12" s="30" t="s">
        <v>538</v>
      </c>
      <c r="H12" s="31" t="s">
        <v>2631</v>
      </c>
      <c r="I12" s="30" t="s">
        <v>2650</v>
      </c>
      <c r="J12" s="30" t="s">
        <v>2631</v>
      </c>
    </row>
    <row r="13" spans="1:10" x14ac:dyDescent="0.25">
      <c r="A13" s="27" t="s">
        <v>306</v>
      </c>
      <c r="B13" s="14" t="s">
        <v>25</v>
      </c>
      <c r="C13" s="14" t="s">
        <v>2642</v>
      </c>
      <c r="D13" s="14" t="s">
        <v>2651</v>
      </c>
      <c r="E13" s="28">
        <v>43991</v>
      </c>
      <c r="F13" s="29" t="s">
        <v>520</v>
      </c>
      <c r="G13" s="30" t="s">
        <v>538</v>
      </c>
      <c r="H13" s="31" t="s">
        <v>2631</v>
      </c>
      <c r="I13" s="30" t="s">
        <v>2644</v>
      </c>
      <c r="J13" s="30" t="s">
        <v>2631</v>
      </c>
    </row>
    <row r="14" spans="1:10" x14ac:dyDescent="0.25">
      <c r="A14" s="27" t="s">
        <v>308</v>
      </c>
      <c r="B14" s="14" t="s">
        <v>26</v>
      </c>
      <c r="C14" s="14" t="s">
        <v>2649</v>
      </c>
      <c r="D14" s="14" t="s">
        <v>194</v>
      </c>
      <c r="E14" s="28">
        <v>43991</v>
      </c>
      <c r="F14" s="29" t="s">
        <v>520</v>
      </c>
      <c r="G14" s="30" t="s">
        <v>538</v>
      </c>
      <c r="H14" s="31" t="s">
        <v>2631</v>
      </c>
      <c r="I14" s="30" t="s">
        <v>2650</v>
      </c>
      <c r="J14" s="30" t="s">
        <v>2631</v>
      </c>
    </row>
    <row r="15" spans="1:10" x14ac:dyDescent="0.25">
      <c r="A15" s="27" t="s">
        <v>309</v>
      </c>
      <c r="B15" s="14" t="s">
        <v>28</v>
      </c>
      <c r="C15" s="14" t="s">
        <v>2645</v>
      </c>
      <c r="D15" s="14" t="s">
        <v>189</v>
      </c>
      <c r="E15" s="28">
        <v>43991</v>
      </c>
      <c r="F15" s="29" t="s">
        <v>520</v>
      </c>
      <c r="G15" s="30" t="s">
        <v>538</v>
      </c>
      <c r="H15" s="31" t="s">
        <v>2631</v>
      </c>
      <c r="I15" s="30" t="s">
        <v>2647</v>
      </c>
      <c r="J15" s="30" t="s">
        <v>2631</v>
      </c>
    </row>
    <row r="16" spans="1:10" x14ac:dyDescent="0.25">
      <c r="A16" s="27" t="s">
        <v>310</v>
      </c>
      <c r="B16" s="14" t="s">
        <v>29</v>
      </c>
      <c r="C16" s="14" t="s">
        <v>2649</v>
      </c>
      <c r="D16" s="14" t="s">
        <v>201</v>
      </c>
      <c r="E16" s="28">
        <v>43991</v>
      </c>
      <c r="F16" s="29" t="s">
        <v>520</v>
      </c>
      <c r="G16" s="30" t="s">
        <v>538</v>
      </c>
      <c r="H16" s="31" t="s">
        <v>2631</v>
      </c>
      <c r="I16" s="30" t="s">
        <v>2650</v>
      </c>
      <c r="J16" s="30" t="s">
        <v>2631</v>
      </c>
    </row>
    <row r="17" spans="1:10" x14ac:dyDescent="0.25">
      <c r="A17" s="27" t="s">
        <v>311</v>
      </c>
      <c r="B17" s="14" t="s">
        <v>31</v>
      </c>
      <c r="C17" s="14" t="s">
        <v>2652</v>
      </c>
      <c r="D17" s="14" t="s">
        <v>2653</v>
      </c>
      <c r="E17" s="28">
        <v>43991</v>
      </c>
      <c r="F17" s="29" t="s">
        <v>520</v>
      </c>
      <c r="G17" s="30" t="s">
        <v>538</v>
      </c>
      <c r="H17" s="31" t="s">
        <v>2631</v>
      </c>
      <c r="I17" s="30" t="s">
        <v>545</v>
      </c>
      <c r="J17" s="30" t="s">
        <v>2631</v>
      </c>
    </row>
    <row r="18" spans="1:10" x14ac:dyDescent="0.25">
      <c r="A18" s="27" t="s">
        <v>312</v>
      </c>
      <c r="B18" s="14" t="s">
        <v>32</v>
      </c>
      <c r="C18" s="14" t="s">
        <v>2654</v>
      </c>
      <c r="D18" s="14" t="s">
        <v>2655</v>
      </c>
      <c r="E18" s="28">
        <v>43991</v>
      </c>
      <c r="F18" s="29" t="s">
        <v>520</v>
      </c>
      <c r="G18" s="30" t="s">
        <v>538</v>
      </c>
      <c r="H18" s="31" t="s">
        <v>2631</v>
      </c>
      <c r="I18" s="30" t="s">
        <v>2650</v>
      </c>
      <c r="J18" s="30" t="s">
        <v>2631</v>
      </c>
    </row>
    <row r="19" spans="1:10" x14ac:dyDescent="0.25">
      <c r="A19" s="27" t="s">
        <v>313</v>
      </c>
      <c r="B19" s="14" t="s">
        <v>34</v>
      </c>
      <c r="C19" s="14" t="s">
        <v>35</v>
      </c>
      <c r="D19" s="14" t="s">
        <v>2656</v>
      </c>
      <c r="E19" s="28">
        <v>43991</v>
      </c>
      <c r="F19" s="29" t="s">
        <v>520</v>
      </c>
      <c r="G19" s="30" t="s">
        <v>538</v>
      </c>
      <c r="H19" s="31" t="s">
        <v>2631</v>
      </c>
      <c r="I19" s="30" t="s">
        <v>2657</v>
      </c>
      <c r="J19" s="30" t="s">
        <v>2631</v>
      </c>
    </row>
    <row r="20" spans="1:10" x14ac:dyDescent="0.25">
      <c r="A20" s="27" t="s">
        <v>314</v>
      </c>
      <c r="B20" s="14" t="s">
        <v>36</v>
      </c>
      <c r="C20" s="14" t="s">
        <v>2645</v>
      </c>
      <c r="D20" s="14" t="s">
        <v>22</v>
      </c>
      <c r="E20" s="28">
        <v>43991</v>
      </c>
      <c r="F20" s="29" t="s">
        <v>520</v>
      </c>
      <c r="G20" s="30" t="s">
        <v>538</v>
      </c>
      <c r="H20" s="31" t="s">
        <v>2631</v>
      </c>
      <c r="I20" s="30" t="s">
        <v>2647</v>
      </c>
      <c r="J20" s="30" t="s">
        <v>2631</v>
      </c>
    </row>
    <row r="21" spans="1:10" x14ac:dyDescent="0.25">
      <c r="A21" s="27" t="s">
        <v>315</v>
      </c>
      <c r="B21" s="14" t="s">
        <v>38</v>
      </c>
      <c r="C21" s="14" t="s">
        <v>2636</v>
      </c>
      <c r="D21" s="14" t="s">
        <v>2658</v>
      </c>
      <c r="E21" s="28">
        <v>43991</v>
      </c>
      <c r="F21" s="29" t="s">
        <v>520</v>
      </c>
      <c r="G21" s="30" t="s">
        <v>538</v>
      </c>
      <c r="H21" s="31" t="s">
        <v>2631</v>
      </c>
      <c r="I21" s="30" t="s">
        <v>2638</v>
      </c>
      <c r="J21" s="30" t="s">
        <v>2631</v>
      </c>
    </row>
    <row r="22" spans="1:10" x14ac:dyDescent="0.25">
      <c r="A22" s="27" t="s">
        <v>316</v>
      </c>
      <c r="B22" s="14" t="s">
        <v>40</v>
      </c>
      <c r="C22" s="14" t="s">
        <v>2659</v>
      </c>
      <c r="D22" s="14" t="s">
        <v>2660</v>
      </c>
      <c r="E22" s="28">
        <v>43991</v>
      </c>
      <c r="F22" s="29" t="s">
        <v>520</v>
      </c>
      <c r="G22" s="30" t="s">
        <v>538</v>
      </c>
      <c r="H22" s="31" t="s">
        <v>2631</v>
      </c>
      <c r="I22" s="30" t="s">
        <v>2661</v>
      </c>
      <c r="J22" s="30" t="s">
        <v>2631</v>
      </c>
    </row>
    <row r="23" spans="1:10" x14ac:dyDescent="0.25">
      <c r="A23" s="27" t="s">
        <v>317</v>
      </c>
      <c r="B23" s="14" t="s">
        <v>41</v>
      </c>
      <c r="C23" s="14" t="s">
        <v>2662</v>
      </c>
      <c r="D23" s="14" t="s">
        <v>2663</v>
      </c>
      <c r="E23" s="28">
        <v>43991</v>
      </c>
      <c r="F23" s="29" t="s">
        <v>520</v>
      </c>
      <c r="G23" s="30" t="s">
        <v>538</v>
      </c>
      <c r="H23" s="31" t="s">
        <v>2631</v>
      </c>
      <c r="I23" s="30" t="s">
        <v>2641</v>
      </c>
      <c r="J23" s="30" t="s">
        <v>2631</v>
      </c>
    </row>
    <row r="24" spans="1:10" x14ac:dyDescent="0.25">
      <c r="A24" s="27" t="s">
        <v>318</v>
      </c>
      <c r="B24" s="14" t="s">
        <v>42</v>
      </c>
      <c r="C24" s="14" t="s">
        <v>2664</v>
      </c>
      <c r="D24" s="14" t="s">
        <v>2665</v>
      </c>
      <c r="E24" s="28">
        <v>43991</v>
      </c>
      <c r="F24" s="29" t="s">
        <v>520</v>
      </c>
      <c r="G24" s="30" t="s">
        <v>538</v>
      </c>
      <c r="H24" s="31" t="s">
        <v>2631</v>
      </c>
      <c r="I24" s="30" t="s">
        <v>2666</v>
      </c>
      <c r="J24" s="30" t="s">
        <v>2631</v>
      </c>
    </row>
    <row r="25" spans="1:10" x14ac:dyDescent="0.25">
      <c r="A25" s="27" t="s">
        <v>319</v>
      </c>
      <c r="B25" s="14" t="s">
        <v>44</v>
      </c>
      <c r="C25" s="14" t="s">
        <v>2667</v>
      </c>
      <c r="D25" s="14" t="s">
        <v>2668</v>
      </c>
      <c r="E25" s="28">
        <v>43991</v>
      </c>
      <c r="F25" s="29" t="s">
        <v>520</v>
      </c>
      <c r="G25" s="30" t="s">
        <v>538</v>
      </c>
      <c r="H25" s="31" t="s">
        <v>2631</v>
      </c>
      <c r="I25" s="30" t="s">
        <v>2661</v>
      </c>
      <c r="J25" s="30" t="s">
        <v>2631</v>
      </c>
    </row>
    <row r="26" spans="1:10" x14ac:dyDescent="0.25">
      <c r="A26" s="27" t="s">
        <v>320</v>
      </c>
      <c r="B26" s="14" t="s">
        <v>45</v>
      </c>
      <c r="C26" s="14" t="s">
        <v>2669</v>
      </c>
      <c r="D26" s="14" t="s">
        <v>287</v>
      </c>
      <c r="E26" s="28">
        <v>43991</v>
      </c>
      <c r="F26" s="29" t="s">
        <v>520</v>
      </c>
      <c r="G26" s="30" t="s">
        <v>538</v>
      </c>
      <c r="H26" s="31" t="s">
        <v>2631</v>
      </c>
      <c r="I26" s="30" t="s">
        <v>2670</v>
      </c>
      <c r="J26" s="30" t="s">
        <v>2631</v>
      </c>
    </row>
    <row r="27" spans="1:10" x14ac:dyDescent="0.25">
      <c r="A27" s="27" t="s">
        <v>321</v>
      </c>
      <c r="B27" s="14" t="s">
        <v>47</v>
      </c>
      <c r="C27" s="14" t="s">
        <v>2649</v>
      </c>
      <c r="D27" s="14" t="s">
        <v>2671</v>
      </c>
      <c r="E27" s="28">
        <v>43991</v>
      </c>
      <c r="F27" s="29" t="s">
        <v>520</v>
      </c>
      <c r="G27" s="30" t="s">
        <v>538</v>
      </c>
      <c r="H27" s="31" t="s">
        <v>2631</v>
      </c>
      <c r="I27" s="30" t="s">
        <v>2650</v>
      </c>
      <c r="J27" s="30" t="s">
        <v>2631</v>
      </c>
    </row>
    <row r="28" spans="1:10" x14ac:dyDescent="0.25">
      <c r="A28" s="27" t="s">
        <v>322</v>
      </c>
      <c r="B28" s="14" t="s">
        <v>48</v>
      </c>
      <c r="C28" s="14" t="s">
        <v>2672</v>
      </c>
      <c r="D28" s="14" t="s">
        <v>2673</v>
      </c>
      <c r="E28" s="28">
        <v>43991</v>
      </c>
      <c r="F28" s="29" t="s">
        <v>520</v>
      </c>
      <c r="G28" s="30" t="s">
        <v>538</v>
      </c>
      <c r="H28" s="31" t="s">
        <v>2631</v>
      </c>
      <c r="I28" s="30" t="s">
        <v>2644</v>
      </c>
      <c r="J28" s="30" t="s">
        <v>2631</v>
      </c>
    </row>
    <row r="29" spans="1:10" x14ac:dyDescent="0.25">
      <c r="A29" s="27" t="s">
        <v>323</v>
      </c>
      <c r="B29" s="14" t="s">
        <v>49</v>
      </c>
      <c r="C29" s="14" t="s">
        <v>2669</v>
      </c>
      <c r="D29" s="14" t="s">
        <v>290</v>
      </c>
      <c r="E29" s="28">
        <v>43991</v>
      </c>
      <c r="F29" s="29" t="s">
        <v>520</v>
      </c>
      <c r="G29" s="30" t="s">
        <v>538</v>
      </c>
      <c r="H29" s="31" t="s">
        <v>2631</v>
      </c>
      <c r="I29" s="30" t="s">
        <v>2670</v>
      </c>
      <c r="J29" s="30" t="s">
        <v>2631</v>
      </c>
    </row>
    <row r="30" spans="1:10" x14ac:dyDescent="0.25">
      <c r="A30" s="27" t="s">
        <v>324</v>
      </c>
      <c r="B30" s="14" t="s">
        <v>51</v>
      </c>
      <c r="C30" s="14" t="s">
        <v>2649</v>
      </c>
      <c r="D30" s="14" t="s">
        <v>2674</v>
      </c>
      <c r="E30" s="28">
        <v>43991</v>
      </c>
      <c r="F30" s="29" t="s">
        <v>520</v>
      </c>
      <c r="G30" s="30" t="s">
        <v>538</v>
      </c>
      <c r="H30" s="31" t="s">
        <v>2631</v>
      </c>
      <c r="I30" s="30" t="s">
        <v>2650</v>
      </c>
      <c r="J30" s="30" t="s">
        <v>2631</v>
      </c>
    </row>
    <row r="31" spans="1:10" x14ac:dyDescent="0.25">
      <c r="A31" s="27" t="s">
        <v>325</v>
      </c>
      <c r="B31" s="14" t="s">
        <v>52</v>
      </c>
      <c r="C31" s="14" t="s">
        <v>2649</v>
      </c>
      <c r="D31" s="14" t="s">
        <v>2675</v>
      </c>
      <c r="E31" s="28">
        <v>43991</v>
      </c>
      <c r="F31" s="29" t="s">
        <v>520</v>
      </c>
      <c r="G31" s="30" t="s">
        <v>538</v>
      </c>
      <c r="H31" s="31" t="s">
        <v>2631</v>
      </c>
      <c r="I31" s="30" t="s">
        <v>2650</v>
      </c>
      <c r="J31" s="30" t="s">
        <v>2631</v>
      </c>
    </row>
    <row r="32" spans="1:10" x14ac:dyDescent="0.25">
      <c r="A32" s="27" t="s">
        <v>326</v>
      </c>
      <c r="B32" s="14" t="s">
        <v>53</v>
      </c>
      <c r="C32" s="14" t="s">
        <v>2676</v>
      </c>
      <c r="D32" s="14" t="s">
        <v>2677</v>
      </c>
      <c r="E32" s="28">
        <v>43991</v>
      </c>
      <c r="F32" s="29" t="s">
        <v>520</v>
      </c>
      <c r="G32" s="30" t="s">
        <v>538</v>
      </c>
      <c r="H32" s="31" t="s">
        <v>2631</v>
      </c>
      <c r="I32" s="30" t="s">
        <v>2678</v>
      </c>
      <c r="J32" s="30" t="s">
        <v>2631</v>
      </c>
    </row>
    <row r="33" spans="1:10" x14ac:dyDescent="0.25">
      <c r="A33" s="27" t="s">
        <v>327</v>
      </c>
      <c r="B33" s="14" t="s">
        <v>56</v>
      </c>
      <c r="C33" s="14" t="s">
        <v>2679</v>
      </c>
      <c r="D33" s="14" t="s">
        <v>2680</v>
      </c>
      <c r="E33" s="28">
        <v>43991</v>
      </c>
      <c r="F33" s="29" t="s">
        <v>520</v>
      </c>
      <c r="G33" s="30" t="s">
        <v>538</v>
      </c>
      <c r="H33" s="31" t="s">
        <v>2631</v>
      </c>
      <c r="I33" s="30" t="s">
        <v>545</v>
      </c>
      <c r="J33" s="30" t="s">
        <v>2631</v>
      </c>
    </row>
    <row r="34" spans="1:10" x14ac:dyDescent="0.25">
      <c r="A34" s="27" t="s">
        <v>328</v>
      </c>
      <c r="B34" s="14" t="s">
        <v>58</v>
      </c>
      <c r="C34" s="14" t="s">
        <v>2679</v>
      </c>
      <c r="D34" s="14" t="s">
        <v>2681</v>
      </c>
      <c r="E34" s="28">
        <v>43991</v>
      </c>
      <c r="F34" s="29" t="s">
        <v>520</v>
      </c>
      <c r="G34" s="30" t="s">
        <v>538</v>
      </c>
      <c r="H34" s="31" t="s">
        <v>2631</v>
      </c>
      <c r="I34" s="30" t="s">
        <v>545</v>
      </c>
      <c r="J34" s="30" t="s">
        <v>2631</v>
      </c>
    </row>
    <row r="35" spans="1:10" x14ac:dyDescent="0.25">
      <c r="A35" s="27" t="s">
        <v>329</v>
      </c>
      <c r="B35" s="14" t="s">
        <v>59</v>
      </c>
      <c r="C35" s="14" t="s">
        <v>35</v>
      </c>
      <c r="D35" s="14" t="s">
        <v>2682</v>
      </c>
      <c r="E35" s="28">
        <v>43991</v>
      </c>
      <c r="F35" s="29" t="s">
        <v>520</v>
      </c>
      <c r="G35" s="30" t="s">
        <v>538</v>
      </c>
      <c r="H35" s="31" t="s">
        <v>2631</v>
      </c>
      <c r="I35" s="30" t="s">
        <v>2657</v>
      </c>
      <c r="J35" s="30" t="s">
        <v>2631</v>
      </c>
    </row>
    <row r="36" spans="1:10" x14ac:dyDescent="0.25">
      <c r="A36" s="27" t="s">
        <v>330</v>
      </c>
      <c r="B36" s="14" t="s">
        <v>61</v>
      </c>
      <c r="C36" s="14" t="s">
        <v>62</v>
      </c>
      <c r="D36" s="14" t="s">
        <v>102</v>
      </c>
      <c r="E36" s="28">
        <v>43991</v>
      </c>
      <c r="F36" s="29" t="s">
        <v>520</v>
      </c>
      <c r="G36" s="30" t="s">
        <v>538</v>
      </c>
      <c r="H36" s="31" t="s">
        <v>2631</v>
      </c>
      <c r="I36" s="30" t="s">
        <v>2683</v>
      </c>
      <c r="J36" s="30" t="s">
        <v>2631</v>
      </c>
    </row>
    <row r="37" spans="1:10" x14ac:dyDescent="0.25">
      <c r="A37" s="27" t="s">
        <v>331</v>
      </c>
      <c r="B37" s="14" t="s">
        <v>64</v>
      </c>
      <c r="C37" s="14" t="s">
        <v>2684</v>
      </c>
      <c r="D37" s="14" t="s">
        <v>2685</v>
      </c>
      <c r="E37" s="28">
        <v>43991</v>
      </c>
      <c r="F37" s="29" t="s">
        <v>520</v>
      </c>
      <c r="G37" s="30" t="s">
        <v>538</v>
      </c>
      <c r="H37" s="31" t="s">
        <v>2631</v>
      </c>
      <c r="I37" s="30" t="s">
        <v>2686</v>
      </c>
      <c r="J37" s="30" t="s">
        <v>2631</v>
      </c>
    </row>
    <row r="38" spans="1:10" x14ac:dyDescent="0.25">
      <c r="A38" s="27" t="s">
        <v>332</v>
      </c>
      <c r="B38" s="14" t="s">
        <v>66</v>
      </c>
      <c r="C38" s="14" t="s">
        <v>2687</v>
      </c>
      <c r="D38" s="14" t="s">
        <v>2688</v>
      </c>
      <c r="E38" s="28">
        <v>43991</v>
      </c>
      <c r="F38" s="29" t="s">
        <v>520</v>
      </c>
      <c r="G38" s="30" t="s">
        <v>538</v>
      </c>
      <c r="H38" s="31" t="s">
        <v>2631</v>
      </c>
      <c r="I38" s="30" t="s">
        <v>2666</v>
      </c>
      <c r="J38" s="30" t="s">
        <v>2631</v>
      </c>
    </row>
    <row r="39" spans="1:10" x14ac:dyDescent="0.25">
      <c r="A39" s="27" t="s">
        <v>333</v>
      </c>
      <c r="B39" s="14" t="s">
        <v>67</v>
      </c>
      <c r="C39" s="14" t="s">
        <v>2629</v>
      </c>
      <c r="D39" s="14" t="s">
        <v>2689</v>
      </c>
      <c r="E39" s="28">
        <v>43991</v>
      </c>
      <c r="F39" s="29" t="s">
        <v>520</v>
      </c>
      <c r="G39" s="30" t="s">
        <v>538</v>
      </c>
      <c r="H39" s="31" t="s">
        <v>2631</v>
      </c>
      <c r="I39" s="30" t="s">
        <v>2632</v>
      </c>
      <c r="J39" s="30" t="s">
        <v>2631</v>
      </c>
    </row>
    <row r="40" spans="1:10" x14ac:dyDescent="0.25">
      <c r="A40" s="27" t="s">
        <v>334</v>
      </c>
      <c r="B40" s="14" t="s">
        <v>69</v>
      </c>
      <c r="C40" s="14" t="s">
        <v>2659</v>
      </c>
      <c r="D40" s="14" t="s">
        <v>2690</v>
      </c>
      <c r="E40" s="28">
        <v>43991</v>
      </c>
      <c r="F40" s="29" t="s">
        <v>520</v>
      </c>
      <c r="G40" s="30" t="s">
        <v>538</v>
      </c>
      <c r="H40" s="31" t="s">
        <v>2631</v>
      </c>
      <c r="I40" s="30" t="s">
        <v>2661</v>
      </c>
      <c r="J40" s="30" t="s">
        <v>2631</v>
      </c>
    </row>
    <row r="41" spans="1:10" x14ac:dyDescent="0.25">
      <c r="A41" s="27" t="s">
        <v>335</v>
      </c>
      <c r="B41" s="14" t="s">
        <v>70</v>
      </c>
      <c r="C41" s="14" t="s">
        <v>2672</v>
      </c>
      <c r="D41" s="14" t="s">
        <v>2691</v>
      </c>
      <c r="E41" s="28">
        <v>43991</v>
      </c>
      <c r="F41" s="29" t="s">
        <v>520</v>
      </c>
      <c r="G41" s="30" t="s">
        <v>538</v>
      </c>
      <c r="H41" s="31" t="s">
        <v>2631</v>
      </c>
      <c r="I41" s="30" t="s">
        <v>2644</v>
      </c>
      <c r="J41" s="30" t="s">
        <v>2631</v>
      </c>
    </row>
    <row r="42" spans="1:10" x14ac:dyDescent="0.25">
      <c r="A42" s="27" t="s">
        <v>336</v>
      </c>
      <c r="B42" s="14" t="s">
        <v>71</v>
      </c>
      <c r="C42" s="14" t="s">
        <v>229</v>
      </c>
      <c r="D42" s="14" t="s">
        <v>2692</v>
      </c>
      <c r="E42" s="28">
        <v>43991</v>
      </c>
      <c r="F42" s="29" t="s">
        <v>520</v>
      </c>
      <c r="G42" s="30" t="s">
        <v>538</v>
      </c>
      <c r="H42" s="31" t="s">
        <v>2631</v>
      </c>
      <c r="I42" s="30" t="s">
        <v>2632</v>
      </c>
      <c r="J42" s="30" t="s">
        <v>2631</v>
      </c>
    </row>
    <row r="43" spans="1:10" x14ac:dyDescent="0.25">
      <c r="A43" s="27" t="s">
        <v>337</v>
      </c>
      <c r="B43" s="14" t="s">
        <v>73</v>
      </c>
      <c r="C43" s="14" t="s">
        <v>2693</v>
      </c>
      <c r="D43" s="14" t="s">
        <v>2694</v>
      </c>
      <c r="E43" s="28">
        <v>43991</v>
      </c>
      <c r="F43" s="29" t="s">
        <v>520</v>
      </c>
      <c r="G43" s="30" t="s">
        <v>538</v>
      </c>
      <c r="H43" s="31" t="s">
        <v>2631</v>
      </c>
      <c r="I43" s="30" t="s">
        <v>2695</v>
      </c>
      <c r="J43" s="30" t="s">
        <v>2631</v>
      </c>
    </row>
    <row r="44" spans="1:10" x14ac:dyDescent="0.25">
      <c r="A44" s="27" t="s">
        <v>338</v>
      </c>
      <c r="B44" s="14" t="s">
        <v>74</v>
      </c>
      <c r="C44" s="14" t="s">
        <v>283</v>
      </c>
      <c r="D44" s="14" t="s">
        <v>2696</v>
      </c>
      <c r="E44" s="28">
        <v>43991</v>
      </c>
      <c r="F44" s="29" t="s">
        <v>520</v>
      </c>
      <c r="G44" s="30" t="s">
        <v>538</v>
      </c>
      <c r="H44" s="31" t="s">
        <v>2631</v>
      </c>
      <c r="I44" s="30" t="s">
        <v>2697</v>
      </c>
      <c r="J44" s="30" t="s">
        <v>2631</v>
      </c>
    </row>
    <row r="45" spans="1:10" x14ac:dyDescent="0.25">
      <c r="A45" s="27" t="s">
        <v>339</v>
      </c>
      <c r="B45" s="14" t="s">
        <v>75</v>
      </c>
      <c r="C45" s="14" t="s">
        <v>2662</v>
      </c>
      <c r="D45" s="14" t="s">
        <v>2698</v>
      </c>
      <c r="E45" s="28">
        <v>43991</v>
      </c>
      <c r="F45" s="29" t="s">
        <v>520</v>
      </c>
      <c r="G45" s="30" t="s">
        <v>538</v>
      </c>
      <c r="H45" s="31" t="s">
        <v>2631</v>
      </c>
      <c r="I45" s="30" t="s">
        <v>2641</v>
      </c>
      <c r="J45" s="30" t="s">
        <v>2631</v>
      </c>
    </row>
    <row r="46" spans="1:10" x14ac:dyDescent="0.25">
      <c r="A46" s="27" t="s">
        <v>340</v>
      </c>
      <c r="B46" s="14" t="s">
        <v>77</v>
      </c>
      <c r="C46" s="14" t="s">
        <v>2676</v>
      </c>
      <c r="D46" s="14" t="s">
        <v>2699</v>
      </c>
      <c r="E46" s="28">
        <v>43991</v>
      </c>
      <c r="F46" s="29" t="s">
        <v>520</v>
      </c>
      <c r="G46" s="30" t="s">
        <v>538</v>
      </c>
      <c r="H46" s="31" t="s">
        <v>2631</v>
      </c>
      <c r="I46" s="30" t="s">
        <v>2678</v>
      </c>
      <c r="J46" s="30" t="s">
        <v>2631</v>
      </c>
    </row>
    <row r="47" spans="1:10" x14ac:dyDescent="0.25">
      <c r="A47" s="27" t="s">
        <v>341</v>
      </c>
      <c r="B47" s="14" t="s">
        <v>79</v>
      </c>
      <c r="C47" s="14" t="s">
        <v>283</v>
      </c>
      <c r="D47" s="14" t="s">
        <v>196</v>
      </c>
      <c r="E47" s="28">
        <v>43991</v>
      </c>
      <c r="F47" s="29" t="s">
        <v>520</v>
      </c>
      <c r="G47" s="30" t="s">
        <v>538</v>
      </c>
      <c r="H47" s="31" t="s">
        <v>2631</v>
      </c>
      <c r="I47" s="30" t="s">
        <v>2697</v>
      </c>
      <c r="J47" s="30" t="s">
        <v>2631</v>
      </c>
    </row>
    <row r="48" spans="1:10" x14ac:dyDescent="0.25">
      <c r="A48" s="27" t="s">
        <v>342</v>
      </c>
      <c r="B48" s="14" t="s">
        <v>80</v>
      </c>
      <c r="C48" s="14" t="s">
        <v>62</v>
      </c>
      <c r="D48" s="14" t="s">
        <v>2700</v>
      </c>
      <c r="E48" s="28">
        <v>43991</v>
      </c>
      <c r="F48" s="29" t="s">
        <v>520</v>
      </c>
      <c r="G48" s="30" t="s">
        <v>538</v>
      </c>
      <c r="H48" s="31" t="s">
        <v>2631</v>
      </c>
      <c r="I48" s="30" t="s">
        <v>2683</v>
      </c>
      <c r="J48" s="30" t="s">
        <v>2631</v>
      </c>
    </row>
    <row r="49" spans="1:10" x14ac:dyDescent="0.25">
      <c r="A49" s="27" t="s">
        <v>343</v>
      </c>
      <c r="B49" s="14" t="s">
        <v>82</v>
      </c>
      <c r="C49" s="14" t="s">
        <v>2679</v>
      </c>
      <c r="D49" s="14" t="s">
        <v>2701</v>
      </c>
      <c r="E49" s="28">
        <v>43991</v>
      </c>
      <c r="F49" s="29" t="s">
        <v>520</v>
      </c>
      <c r="G49" s="30" t="s">
        <v>538</v>
      </c>
      <c r="H49" s="31" t="s">
        <v>2631</v>
      </c>
      <c r="I49" s="30" t="s">
        <v>545</v>
      </c>
      <c r="J49" s="30" t="s">
        <v>2631</v>
      </c>
    </row>
    <row r="50" spans="1:10" x14ac:dyDescent="0.25">
      <c r="A50" s="27" t="s">
        <v>344</v>
      </c>
      <c r="B50" s="14" t="s">
        <v>83</v>
      </c>
      <c r="C50" s="14" t="s">
        <v>2652</v>
      </c>
      <c r="D50" s="14" t="s">
        <v>2702</v>
      </c>
      <c r="E50" s="28">
        <v>43991</v>
      </c>
      <c r="F50" s="29" t="s">
        <v>520</v>
      </c>
      <c r="G50" s="30" t="s">
        <v>538</v>
      </c>
      <c r="H50" s="31" t="s">
        <v>2631</v>
      </c>
      <c r="I50" s="30" t="s">
        <v>545</v>
      </c>
      <c r="J50" s="30" t="s">
        <v>2631</v>
      </c>
    </row>
    <row r="51" spans="1:10" x14ac:dyDescent="0.25">
      <c r="A51" s="27" t="s">
        <v>345</v>
      </c>
      <c r="B51" s="14" t="s">
        <v>84</v>
      </c>
      <c r="C51" s="14" t="s">
        <v>2667</v>
      </c>
      <c r="D51" s="14" t="s">
        <v>2703</v>
      </c>
      <c r="E51" s="28">
        <v>43991</v>
      </c>
      <c r="F51" s="29" t="s">
        <v>520</v>
      </c>
      <c r="G51" s="30" t="s">
        <v>538</v>
      </c>
      <c r="H51" s="31" t="s">
        <v>2631</v>
      </c>
      <c r="I51" s="30" t="s">
        <v>2661</v>
      </c>
      <c r="J51" s="30" t="s">
        <v>2631</v>
      </c>
    </row>
    <row r="52" spans="1:10" x14ac:dyDescent="0.25">
      <c r="A52" s="27" t="s">
        <v>346</v>
      </c>
      <c r="B52" s="14" t="s">
        <v>85</v>
      </c>
      <c r="C52" s="14" t="s">
        <v>2654</v>
      </c>
      <c r="D52" s="14" t="s">
        <v>2704</v>
      </c>
      <c r="E52" s="28">
        <v>43991</v>
      </c>
      <c r="F52" s="29" t="s">
        <v>520</v>
      </c>
      <c r="G52" s="30" t="s">
        <v>538</v>
      </c>
      <c r="H52" s="31" t="s">
        <v>2631</v>
      </c>
      <c r="I52" s="30" t="s">
        <v>2650</v>
      </c>
      <c r="J52" s="30" t="s">
        <v>2631</v>
      </c>
    </row>
    <row r="53" spans="1:10" x14ac:dyDescent="0.25">
      <c r="A53" s="27" t="s">
        <v>347</v>
      </c>
      <c r="B53" s="14" t="s">
        <v>88</v>
      </c>
      <c r="C53" s="14" t="s">
        <v>2639</v>
      </c>
      <c r="D53" s="14" t="s">
        <v>232</v>
      </c>
      <c r="E53" s="28">
        <v>43991</v>
      </c>
      <c r="F53" s="29" t="s">
        <v>520</v>
      </c>
      <c r="G53" s="30" t="s">
        <v>538</v>
      </c>
      <c r="H53" s="31" t="s">
        <v>2631</v>
      </c>
      <c r="I53" s="30" t="s">
        <v>2641</v>
      </c>
      <c r="J53" s="30" t="s">
        <v>2631</v>
      </c>
    </row>
    <row r="54" spans="1:10" x14ac:dyDescent="0.25">
      <c r="A54" s="27" t="s">
        <v>348</v>
      </c>
      <c r="B54" s="14" t="s">
        <v>89</v>
      </c>
      <c r="C54" s="14" t="s">
        <v>2659</v>
      </c>
      <c r="D54" s="14" t="s">
        <v>2705</v>
      </c>
      <c r="E54" s="28">
        <v>43991</v>
      </c>
      <c r="F54" s="29" t="s">
        <v>520</v>
      </c>
      <c r="G54" s="30" t="s">
        <v>538</v>
      </c>
      <c r="H54" s="31" t="s">
        <v>2631</v>
      </c>
      <c r="I54" s="30" t="s">
        <v>2661</v>
      </c>
      <c r="J54" s="30" t="s">
        <v>2631</v>
      </c>
    </row>
    <row r="55" spans="1:10" x14ac:dyDescent="0.25">
      <c r="A55" s="27" t="s">
        <v>349</v>
      </c>
      <c r="B55" s="14" t="s">
        <v>90</v>
      </c>
      <c r="C55" s="14" t="s">
        <v>2684</v>
      </c>
      <c r="D55" s="14" t="s">
        <v>2706</v>
      </c>
      <c r="E55" s="28">
        <v>43991</v>
      </c>
      <c r="F55" s="29" t="s">
        <v>520</v>
      </c>
      <c r="G55" s="30" t="s">
        <v>538</v>
      </c>
      <c r="H55" s="31" t="s">
        <v>2631</v>
      </c>
      <c r="I55" s="30" t="s">
        <v>2686</v>
      </c>
      <c r="J55" s="30" t="s">
        <v>2631</v>
      </c>
    </row>
    <row r="56" spans="1:10" x14ac:dyDescent="0.25">
      <c r="A56" s="27" t="s">
        <v>350</v>
      </c>
      <c r="B56" s="14" t="s">
        <v>92</v>
      </c>
      <c r="C56" s="14" t="s">
        <v>2659</v>
      </c>
      <c r="D56" s="14" t="s">
        <v>2707</v>
      </c>
      <c r="E56" s="28">
        <v>43991</v>
      </c>
      <c r="F56" s="29" t="s">
        <v>520</v>
      </c>
      <c r="G56" s="30" t="s">
        <v>538</v>
      </c>
      <c r="H56" s="31" t="s">
        <v>2631</v>
      </c>
      <c r="I56" s="30" t="s">
        <v>2661</v>
      </c>
      <c r="J56" s="30" t="s">
        <v>2631</v>
      </c>
    </row>
    <row r="57" spans="1:10" x14ac:dyDescent="0.25">
      <c r="A57" s="27" t="s">
        <v>351</v>
      </c>
      <c r="B57" s="14" t="s">
        <v>93</v>
      </c>
      <c r="C57" s="14" t="s">
        <v>2676</v>
      </c>
      <c r="D57" s="14" t="s">
        <v>2708</v>
      </c>
      <c r="E57" s="28">
        <v>43991</v>
      </c>
      <c r="F57" s="29" t="s">
        <v>520</v>
      </c>
      <c r="G57" s="30" t="s">
        <v>538</v>
      </c>
      <c r="H57" s="31" t="s">
        <v>2631</v>
      </c>
      <c r="I57" s="30" t="s">
        <v>2678</v>
      </c>
      <c r="J57" s="30" t="s">
        <v>2631</v>
      </c>
    </row>
    <row r="58" spans="1:10" x14ac:dyDescent="0.25">
      <c r="A58" s="27" t="s">
        <v>352</v>
      </c>
      <c r="B58" s="14" t="s">
        <v>94</v>
      </c>
      <c r="C58" s="14" t="s">
        <v>2649</v>
      </c>
      <c r="D58" s="14" t="s">
        <v>2709</v>
      </c>
      <c r="E58" s="28">
        <v>43991</v>
      </c>
      <c r="F58" s="29" t="s">
        <v>520</v>
      </c>
      <c r="G58" s="30" t="s">
        <v>538</v>
      </c>
      <c r="H58" s="31" t="s">
        <v>2631</v>
      </c>
      <c r="I58" s="30" t="s">
        <v>2710</v>
      </c>
      <c r="J58" s="30" t="s">
        <v>2711</v>
      </c>
    </row>
    <row r="59" spans="1:10" x14ac:dyDescent="0.25">
      <c r="A59" s="27" t="s">
        <v>353</v>
      </c>
      <c r="B59" s="14" t="s">
        <v>95</v>
      </c>
      <c r="C59" s="14" t="s">
        <v>2662</v>
      </c>
      <c r="D59" s="14" t="s">
        <v>2712</v>
      </c>
      <c r="E59" s="28">
        <v>43991</v>
      </c>
      <c r="F59" s="29" t="s">
        <v>520</v>
      </c>
      <c r="G59" s="30" t="s">
        <v>538</v>
      </c>
      <c r="H59" s="31" t="s">
        <v>2631</v>
      </c>
      <c r="I59" s="30" t="s">
        <v>2641</v>
      </c>
      <c r="J59" s="30" t="s">
        <v>2631</v>
      </c>
    </row>
    <row r="60" spans="1:10" x14ac:dyDescent="0.25">
      <c r="A60" s="27" t="s">
        <v>354</v>
      </c>
      <c r="B60" s="14" t="s">
        <v>96</v>
      </c>
      <c r="C60" s="14" t="s">
        <v>2669</v>
      </c>
      <c r="D60" s="14" t="s">
        <v>2713</v>
      </c>
      <c r="E60" s="28">
        <v>43991</v>
      </c>
      <c r="F60" s="29" t="s">
        <v>520</v>
      </c>
      <c r="G60" s="30" t="s">
        <v>538</v>
      </c>
      <c r="H60" s="31" t="s">
        <v>2631</v>
      </c>
      <c r="I60" s="30" t="s">
        <v>2670</v>
      </c>
      <c r="J60" s="30" t="s">
        <v>2631</v>
      </c>
    </row>
    <row r="61" spans="1:10" x14ac:dyDescent="0.25">
      <c r="A61" s="27" t="s">
        <v>355</v>
      </c>
      <c r="B61" s="14" t="s">
        <v>98</v>
      </c>
      <c r="C61" s="14" t="s">
        <v>2649</v>
      </c>
      <c r="D61" s="14" t="s">
        <v>2714</v>
      </c>
      <c r="E61" s="28">
        <v>43991</v>
      </c>
      <c r="F61" s="29" t="s">
        <v>520</v>
      </c>
      <c r="G61" s="30" t="s">
        <v>538</v>
      </c>
      <c r="H61" s="31" t="s">
        <v>2631</v>
      </c>
      <c r="I61" s="30" t="s">
        <v>2650</v>
      </c>
      <c r="J61" s="30" t="s">
        <v>2631</v>
      </c>
    </row>
    <row r="62" spans="1:10" x14ac:dyDescent="0.25">
      <c r="A62" s="27" t="s">
        <v>356</v>
      </c>
      <c r="B62" s="14" t="s">
        <v>99</v>
      </c>
      <c r="C62" s="14" t="s">
        <v>2715</v>
      </c>
      <c r="D62" s="14" t="s">
        <v>172</v>
      </c>
      <c r="E62" s="28">
        <v>43991</v>
      </c>
      <c r="F62" s="29" t="s">
        <v>520</v>
      </c>
      <c r="G62" s="30" t="s">
        <v>538</v>
      </c>
      <c r="H62" s="31" t="s">
        <v>2631</v>
      </c>
      <c r="I62" s="30" t="s">
        <v>2641</v>
      </c>
      <c r="J62" s="30" t="s">
        <v>2631</v>
      </c>
    </row>
    <row r="63" spans="1:10" x14ac:dyDescent="0.25">
      <c r="A63" s="27" t="s">
        <v>357</v>
      </c>
      <c r="B63" s="14" t="s">
        <v>100</v>
      </c>
      <c r="C63" s="14" t="s">
        <v>35</v>
      </c>
      <c r="D63" s="14" t="s">
        <v>2716</v>
      </c>
      <c r="E63" s="28">
        <v>43991</v>
      </c>
      <c r="F63" s="29" t="s">
        <v>520</v>
      </c>
      <c r="G63" s="30" t="s">
        <v>538</v>
      </c>
      <c r="H63" s="31" t="s">
        <v>2631</v>
      </c>
      <c r="I63" s="30" t="s">
        <v>2657</v>
      </c>
      <c r="J63" s="30" t="s">
        <v>2631</v>
      </c>
    </row>
    <row r="64" spans="1:10" x14ac:dyDescent="0.25">
      <c r="A64" s="27" t="s">
        <v>358</v>
      </c>
      <c r="B64" s="14" t="s">
        <v>101</v>
      </c>
      <c r="C64" s="14" t="s">
        <v>62</v>
      </c>
      <c r="D64" s="14" t="s">
        <v>2717</v>
      </c>
      <c r="E64" s="28">
        <v>43991</v>
      </c>
      <c r="F64" s="29" t="s">
        <v>520</v>
      </c>
      <c r="G64" s="30" t="s">
        <v>538</v>
      </c>
      <c r="H64" s="31" t="s">
        <v>2631</v>
      </c>
      <c r="I64" s="30" t="s">
        <v>2683</v>
      </c>
      <c r="J64" s="30" t="s">
        <v>2631</v>
      </c>
    </row>
    <row r="65" spans="1:10" x14ac:dyDescent="0.25">
      <c r="A65" s="27" t="s">
        <v>359</v>
      </c>
      <c r="B65" s="14" t="s">
        <v>103</v>
      </c>
      <c r="C65" s="14" t="s">
        <v>283</v>
      </c>
      <c r="D65" s="14" t="s">
        <v>199</v>
      </c>
      <c r="E65" s="28">
        <v>43991</v>
      </c>
      <c r="F65" s="29" t="s">
        <v>520</v>
      </c>
      <c r="G65" s="30" t="s">
        <v>538</v>
      </c>
      <c r="H65" s="31" t="s">
        <v>2631</v>
      </c>
      <c r="I65" s="30" t="s">
        <v>2697</v>
      </c>
      <c r="J65" s="30" t="s">
        <v>2631</v>
      </c>
    </row>
    <row r="66" spans="1:10" x14ac:dyDescent="0.25">
      <c r="A66" s="27" t="s">
        <v>360</v>
      </c>
      <c r="B66" s="14" t="s">
        <v>104</v>
      </c>
      <c r="C66" s="14" t="s">
        <v>2679</v>
      </c>
      <c r="D66" s="14" t="s">
        <v>185</v>
      </c>
      <c r="E66" s="28">
        <v>43991</v>
      </c>
      <c r="F66" s="29" t="s">
        <v>520</v>
      </c>
      <c r="G66" s="30" t="s">
        <v>538</v>
      </c>
      <c r="H66" s="31" t="s">
        <v>2631</v>
      </c>
      <c r="I66" s="30" t="s">
        <v>545</v>
      </c>
      <c r="J66" s="30" t="s">
        <v>2631</v>
      </c>
    </row>
    <row r="67" spans="1:10" x14ac:dyDescent="0.25">
      <c r="A67" s="27" t="s">
        <v>361</v>
      </c>
      <c r="B67" s="14" t="s">
        <v>105</v>
      </c>
      <c r="C67" s="14" t="s">
        <v>62</v>
      </c>
      <c r="D67" s="14" t="s">
        <v>2718</v>
      </c>
      <c r="E67" s="28">
        <v>43991</v>
      </c>
      <c r="F67" s="29" t="s">
        <v>520</v>
      </c>
      <c r="G67" s="30" t="s">
        <v>538</v>
      </c>
      <c r="H67" s="31" t="s">
        <v>2631</v>
      </c>
      <c r="I67" s="30" t="s">
        <v>2683</v>
      </c>
      <c r="J67" s="30" t="s">
        <v>2631</v>
      </c>
    </row>
    <row r="68" spans="1:10" x14ac:dyDescent="0.25">
      <c r="A68" s="27" t="s">
        <v>362</v>
      </c>
      <c r="B68" s="14" t="s">
        <v>106</v>
      </c>
      <c r="C68" s="14" t="s">
        <v>2679</v>
      </c>
      <c r="D68" s="14" t="s">
        <v>2719</v>
      </c>
      <c r="E68" s="28">
        <v>43991</v>
      </c>
      <c r="F68" s="29" t="s">
        <v>520</v>
      </c>
      <c r="G68" s="30" t="s">
        <v>538</v>
      </c>
      <c r="H68" s="31" t="s">
        <v>2631</v>
      </c>
      <c r="I68" s="30" t="s">
        <v>545</v>
      </c>
      <c r="J68" s="30" t="s">
        <v>2631</v>
      </c>
    </row>
    <row r="69" spans="1:10" x14ac:dyDescent="0.25">
      <c r="A69" s="27" t="s">
        <v>363</v>
      </c>
      <c r="B69" s="14" t="s">
        <v>107</v>
      </c>
      <c r="C69" s="14" t="s">
        <v>2659</v>
      </c>
      <c r="D69" s="14" t="s">
        <v>2720</v>
      </c>
      <c r="E69" s="28">
        <v>43991</v>
      </c>
      <c r="F69" s="29" t="s">
        <v>519</v>
      </c>
      <c r="G69" s="30" t="s">
        <v>538</v>
      </c>
      <c r="H69" s="31" t="s">
        <v>2631</v>
      </c>
      <c r="I69" s="30" t="s">
        <v>2661</v>
      </c>
      <c r="J69" s="30" t="s">
        <v>2631</v>
      </c>
    </row>
    <row r="70" spans="1:10" x14ac:dyDescent="0.25">
      <c r="A70" s="27" t="s">
        <v>364</v>
      </c>
      <c r="B70" s="14" t="s">
        <v>108</v>
      </c>
      <c r="C70" s="14" t="s">
        <v>2721</v>
      </c>
      <c r="D70" s="14" t="s">
        <v>2722</v>
      </c>
      <c r="E70" s="28">
        <v>43991</v>
      </c>
      <c r="F70" s="29" t="s">
        <v>519</v>
      </c>
      <c r="G70" s="30" t="s">
        <v>538</v>
      </c>
      <c r="H70" s="31" t="s">
        <v>2631</v>
      </c>
      <c r="I70" s="30" t="s">
        <v>2695</v>
      </c>
      <c r="J70" s="30" t="s">
        <v>2631</v>
      </c>
    </row>
    <row r="71" spans="1:10" x14ac:dyDescent="0.25">
      <c r="A71" s="27" t="s">
        <v>365</v>
      </c>
      <c r="B71" s="14" t="s">
        <v>109</v>
      </c>
      <c r="C71" s="14" t="s">
        <v>2723</v>
      </c>
      <c r="D71" s="14" t="s">
        <v>2724</v>
      </c>
      <c r="E71" s="28">
        <v>43991</v>
      </c>
      <c r="F71" s="29" t="s">
        <v>519</v>
      </c>
      <c r="G71" s="30" t="s">
        <v>538</v>
      </c>
      <c r="H71" s="31" t="s">
        <v>2631</v>
      </c>
      <c r="I71" s="30" t="s">
        <v>2666</v>
      </c>
      <c r="J71" s="30" t="s">
        <v>2631</v>
      </c>
    </row>
    <row r="72" spans="1:10" x14ac:dyDescent="0.25">
      <c r="A72" s="27" t="s">
        <v>367</v>
      </c>
      <c r="B72" s="14" t="s">
        <v>110</v>
      </c>
      <c r="C72" s="14" t="s">
        <v>2649</v>
      </c>
      <c r="D72" s="14" t="s">
        <v>2725</v>
      </c>
      <c r="E72" s="28">
        <v>43991</v>
      </c>
      <c r="F72" s="29" t="s">
        <v>519</v>
      </c>
      <c r="G72" s="30" t="s">
        <v>538</v>
      </c>
      <c r="H72" s="31" t="s">
        <v>2631</v>
      </c>
      <c r="I72" s="30" t="s">
        <v>2650</v>
      </c>
      <c r="J72" s="30" t="s">
        <v>2631</v>
      </c>
    </row>
    <row r="73" spans="1:10" x14ac:dyDescent="0.25">
      <c r="A73" s="27" t="s">
        <v>368</v>
      </c>
      <c r="B73" s="14" t="s">
        <v>111</v>
      </c>
      <c r="C73" s="14" t="s">
        <v>2726</v>
      </c>
      <c r="D73" s="14" t="s">
        <v>2727</v>
      </c>
      <c r="E73" s="28">
        <v>43991</v>
      </c>
      <c r="F73" s="29" t="s">
        <v>519</v>
      </c>
      <c r="G73" s="30" t="s">
        <v>538</v>
      </c>
      <c r="H73" s="31" t="s">
        <v>2631</v>
      </c>
      <c r="I73" s="30" t="s">
        <v>2644</v>
      </c>
      <c r="J73" s="30" t="s">
        <v>2631</v>
      </c>
    </row>
    <row r="74" spans="1:10" x14ac:dyDescent="0.25">
      <c r="A74" s="27" t="s">
        <v>370</v>
      </c>
      <c r="B74" s="14" t="s">
        <v>112</v>
      </c>
      <c r="C74" s="14" t="s">
        <v>2667</v>
      </c>
      <c r="D74" s="14" t="s">
        <v>2728</v>
      </c>
      <c r="E74" s="28">
        <v>43991</v>
      </c>
      <c r="F74" s="29" t="s">
        <v>519</v>
      </c>
      <c r="G74" s="30" t="s">
        <v>538</v>
      </c>
      <c r="H74" s="31" t="s">
        <v>2631</v>
      </c>
      <c r="I74" s="30" t="s">
        <v>2661</v>
      </c>
      <c r="J74" s="30" t="s">
        <v>2631</v>
      </c>
    </row>
    <row r="75" spans="1:10" x14ac:dyDescent="0.25">
      <c r="A75" s="27" t="s">
        <v>371</v>
      </c>
      <c r="B75" s="14" t="s">
        <v>114</v>
      </c>
      <c r="C75" s="14" t="s">
        <v>2654</v>
      </c>
      <c r="D75" s="14" t="s">
        <v>2729</v>
      </c>
      <c r="E75" s="28">
        <v>43991</v>
      </c>
      <c r="F75" s="29" t="s">
        <v>519</v>
      </c>
      <c r="G75" s="30" t="s">
        <v>538</v>
      </c>
      <c r="H75" s="31" t="s">
        <v>2631</v>
      </c>
      <c r="I75" s="30" t="s">
        <v>2650</v>
      </c>
      <c r="J75" s="30" t="s">
        <v>2631</v>
      </c>
    </row>
    <row r="76" spans="1:10" x14ac:dyDescent="0.25">
      <c r="A76" s="27" t="s">
        <v>372</v>
      </c>
      <c r="B76" s="14" t="s">
        <v>115</v>
      </c>
      <c r="C76" s="14" t="s">
        <v>2654</v>
      </c>
      <c r="D76" s="14" t="s">
        <v>2730</v>
      </c>
      <c r="E76" s="28">
        <v>43991</v>
      </c>
      <c r="F76" s="29" t="s">
        <v>519</v>
      </c>
      <c r="G76" s="30" t="s">
        <v>538</v>
      </c>
      <c r="H76" s="31" t="s">
        <v>2631</v>
      </c>
      <c r="I76" s="30" t="s">
        <v>2650</v>
      </c>
      <c r="J76" s="30" t="s">
        <v>2631</v>
      </c>
    </row>
    <row r="77" spans="1:10" x14ac:dyDescent="0.25">
      <c r="A77" s="27" t="s">
        <v>373</v>
      </c>
      <c r="B77" s="14" t="s">
        <v>116</v>
      </c>
      <c r="C77" s="14" t="s">
        <v>117</v>
      </c>
      <c r="D77" s="14" t="s">
        <v>2731</v>
      </c>
      <c r="E77" s="28">
        <v>43991</v>
      </c>
      <c r="F77" s="29" t="s">
        <v>519</v>
      </c>
      <c r="G77" s="30" t="s">
        <v>538</v>
      </c>
      <c r="H77" s="31" t="s">
        <v>2631</v>
      </c>
      <c r="I77" s="30" t="s">
        <v>2697</v>
      </c>
      <c r="J77" s="30" t="s">
        <v>2631</v>
      </c>
    </row>
    <row r="78" spans="1:10" x14ac:dyDescent="0.25">
      <c r="A78" s="27" t="s">
        <v>374</v>
      </c>
      <c r="B78" s="14" t="s">
        <v>118</v>
      </c>
      <c r="C78" s="14" t="s">
        <v>117</v>
      </c>
      <c r="D78" s="14" t="s">
        <v>2732</v>
      </c>
      <c r="E78" s="28">
        <v>43991</v>
      </c>
      <c r="F78" s="29" t="s">
        <v>519</v>
      </c>
      <c r="G78" s="30" t="s">
        <v>538</v>
      </c>
      <c r="H78" s="31" t="s">
        <v>2631</v>
      </c>
      <c r="I78" s="30" t="s">
        <v>2697</v>
      </c>
      <c r="J78" s="30" t="s">
        <v>2631</v>
      </c>
    </row>
    <row r="79" spans="1:10" x14ac:dyDescent="0.25">
      <c r="A79" s="27" t="s">
        <v>375</v>
      </c>
      <c r="B79" s="14" t="s">
        <v>120</v>
      </c>
      <c r="C79" s="14" t="s">
        <v>2726</v>
      </c>
      <c r="D79" s="14" t="s">
        <v>2733</v>
      </c>
      <c r="E79" s="28">
        <v>43991</v>
      </c>
      <c r="F79" s="29" t="s">
        <v>519</v>
      </c>
      <c r="G79" s="30" t="s">
        <v>538</v>
      </c>
      <c r="H79" s="31" t="s">
        <v>2631</v>
      </c>
      <c r="I79" s="30" t="s">
        <v>2644</v>
      </c>
      <c r="J79" s="30" t="s">
        <v>2631</v>
      </c>
    </row>
    <row r="80" spans="1:10" x14ac:dyDescent="0.25">
      <c r="A80" s="27" t="s">
        <v>376</v>
      </c>
      <c r="B80" s="14" t="s">
        <v>121</v>
      </c>
      <c r="C80" s="14" t="s">
        <v>2734</v>
      </c>
      <c r="D80" s="14" t="s">
        <v>2735</v>
      </c>
      <c r="E80" s="28">
        <v>43991</v>
      </c>
      <c r="F80" s="29" t="s">
        <v>519</v>
      </c>
      <c r="G80" s="30" t="s">
        <v>538</v>
      </c>
      <c r="H80" s="31" t="s">
        <v>2631</v>
      </c>
      <c r="I80" s="30" t="s">
        <v>2736</v>
      </c>
      <c r="J80" s="30" t="s">
        <v>2631</v>
      </c>
    </row>
    <row r="81" spans="1:10" x14ac:dyDescent="0.25">
      <c r="A81" s="27" t="s">
        <v>377</v>
      </c>
      <c r="B81" s="14" t="s">
        <v>123</v>
      </c>
      <c r="C81" s="14" t="s">
        <v>2715</v>
      </c>
      <c r="D81" s="14" t="s">
        <v>2737</v>
      </c>
      <c r="E81" s="28">
        <v>43991</v>
      </c>
      <c r="F81" s="29" t="s">
        <v>519</v>
      </c>
      <c r="G81" s="30" t="s">
        <v>538</v>
      </c>
      <c r="H81" s="31" t="s">
        <v>2631</v>
      </c>
      <c r="I81" s="30" t="s">
        <v>2641</v>
      </c>
      <c r="J81" s="30" t="s">
        <v>2631</v>
      </c>
    </row>
    <row r="82" spans="1:10" x14ac:dyDescent="0.25">
      <c r="A82" s="27" t="s">
        <v>379</v>
      </c>
      <c r="B82" s="14" t="s">
        <v>125</v>
      </c>
      <c r="C82" s="14" t="s">
        <v>283</v>
      </c>
      <c r="D82" s="14" t="s">
        <v>2738</v>
      </c>
      <c r="E82" s="28">
        <v>43991</v>
      </c>
      <c r="F82" s="29" t="s">
        <v>519</v>
      </c>
      <c r="G82" s="30" t="s">
        <v>538</v>
      </c>
      <c r="H82" s="31" t="s">
        <v>2631</v>
      </c>
      <c r="I82" s="30" t="s">
        <v>2697</v>
      </c>
      <c r="J82" s="30" t="s">
        <v>2631</v>
      </c>
    </row>
    <row r="83" spans="1:10" x14ac:dyDescent="0.25">
      <c r="A83" s="27" t="s">
        <v>380</v>
      </c>
      <c r="B83" s="14" t="s">
        <v>126</v>
      </c>
      <c r="C83" s="14" t="s">
        <v>2652</v>
      </c>
      <c r="D83" s="14" t="s">
        <v>2739</v>
      </c>
      <c r="E83" s="28">
        <v>43991</v>
      </c>
      <c r="F83" s="29" t="s">
        <v>519</v>
      </c>
      <c r="G83" s="30" t="s">
        <v>538</v>
      </c>
      <c r="H83" s="31" t="s">
        <v>2631</v>
      </c>
      <c r="I83" s="30" t="s">
        <v>545</v>
      </c>
      <c r="J83" s="30" t="s">
        <v>2631</v>
      </c>
    </row>
    <row r="84" spans="1:10" x14ac:dyDescent="0.25">
      <c r="A84" s="27" t="s">
        <v>381</v>
      </c>
      <c r="B84" s="14" t="s">
        <v>128</v>
      </c>
      <c r="C84" s="14" t="s">
        <v>2667</v>
      </c>
      <c r="D84" s="14" t="s">
        <v>2740</v>
      </c>
      <c r="E84" s="28">
        <v>43991</v>
      </c>
      <c r="F84" s="29" t="s">
        <v>519</v>
      </c>
      <c r="G84" s="30" t="s">
        <v>538</v>
      </c>
      <c r="H84" s="31" t="s">
        <v>2631</v>
      </c>
      <c r="I84" s="30" t="s">
        <v>2661</v>
      </c>
      <c r="J84" s="30" t="s">
        <v>2631</v>
      </c>
    </row>
    <row r="85" spans="1:10" x14ac:dyDescent="0.25">
      <c r="A85" s="27" t="s">
        <v>382</v>
      </c>
      <c r="B85" s="14" t="s">
        <v>129</v>
      </c>
      <c r="C85" s="14" t="s">
        <v>2741</v>
      </c>
      <c r="D85" s="14" t="s">
        <v>2742</v>
      </c>
      <c r="E85" s="28">
        <v>43991</v>
      </c>
      <c r="F85" s="29" t="s">
        <v>519</v>
      </c>
      <c r="G85" s="30" t="s">
        <v>538</v>
      </c>
      <c r="H85" s="31" t="s">
        <v>2631</v>
      </c>
      <c r="I85" s="30" t="s">
        <v>2666</v>
      </c>
      <c r="J85" s="30" t="s">
        <v>2631</v>
      </c>
    </row>
    <row r="86" spans="1:10" x14ac:dyDescent="0.25">
      <c r="A86" s="27" t="s">
        <v>383</v>
      </c>
      <c r="B86" s="14" t="s">
        <v>130</v>
      </c>
      <c r="C86" s="14" t="s">
        <v>117</v>
      </c>
      <c r="D86" s="14" t="s">
        <v>2743</v>
      </c>
      <c r="E86" s="28">
        <v>43991</v>
      </c>
      <c r="F86" s="29" t="s">
        <v>519</v>
      </c>
      <c r="G86" s="30" t="s">
        <v>538</v>
      </c>
      <c r="H86" s="31" t="s">
        <v>2631</v>
      </c>
      <c r="I86" s="30" t="s">
        <v>2697</v>
      </c>
      <c r="J86" s="30" t="s">
        <v>2631</v>
      </c>
    </row>
    <row r="87" spans="1:10" x14ac:dyDescent="0.25">
      <c r="A87" s="27" t="s">
        <v>384</v>
      </c>
      <c r="B87" s="14" t="s">
        <v>132</v>
      </c>
      <c r="C87" s="14" t="s">
        <v>2726</v>
      </c>
      <c r="D87" s="14" t="s">
        <v>2744</v>
      </c>
      <c r="E87" s="28">
        <v>43991</v>
      </c>
      <c r="F87" s="29" t="s">
        <v>519</v>
      </c>
      <c r="G87" s="30" t="s">
        <v>538</v>
      </c>
      <c r="H87" s="31" t="s">
        <v>2631</v>
      </c>
      <c r="I87" s="30" t="s">
        <v>2644</v>
      </c>
      <c r="J87" s="30" t="s">
        <v>2631</v>
      </c>
    </row>
    <row r="88" spans="1:10" x14ac:dyDescent="0.25">
      <c r="A88" s="27" t="s">
        <v>385</v>
      </c>
      <c r="B88" s="14" t="s">
        <v>133</v>
      </c>
      <c r="C88" s="14" t="s">
        <v>2715</v>
      </c>
      <c r="D88" s="14" t="s">
        <v>2745</v>
      </c>
      <c r="E88" s="28">
        <v>43991</v>
      </c>
      <c r="F88" s="29" t="s">
        <v>519</v>
      </c>
      <c r="G88" s="30" t="s">
        <v>538</v>
      </c>
      <c r="H88" s="31" t="s">
        <v>2631</v>
      </c>
      <c r="I88" s="30" t="s">
        <v>2641</v>
      </c>
      <c r="J88" s="30" t="s">
        <v>2631</v>
      </c>
    </row>
    <row r="89" spans="1:10" x14ac:dyDescent="0.25">
      <c r="A89" s="27" t="s">
        <v>387</v>
      </c>
      <c r="B89" s="14" t="s">
        <v>134</v>
      </c>
      <c r="C89" s="14" t="s">
        <v>2642</v>
      </c>
      <c r="D89" s="14" t="s">
        <v>2746</v>
      </c>
      <c r="E89" s="28">
        <v>43991</v>
      </c>
      <c r="F89" s="29" t="s">
        <v>519</v>
      </c>
      <c r="G89" s="30" t="s">
        <v>538</v>
      </c>
      <c r="H89" s="31" t="s">
        <v>2631</v>
      </c>
      <c r="I89" s="30" t="s">
        <v>2644</v>
      </c>
      <c r="J89" s="30" t="s">
        <v>2631</v>
      </c>
    </row>
    <row r="90" spans="1:10" x14ac:dyDescent="0.25">
      <c r="A90" s="27" t="s">
        <v>388</v>
      </c>
      <c r="B90" s="14" t="s">
        <v>135</v>
      </c>
      <c r="C90" s="14" t="s">
        <v>2667</v>
      </c>
      <c r="D90" s="14" t="s">
        <v>2747</v>
      </c>
      <c r="E90" s="28">
        <v>43991</v>
      </c>
      <c r="F90" s="29" t="s">
        <v>519</v>
      </c>
      <c r="G90" s="30" t="s">
        <v>538</v>
      </c>
      <c r="H90" s="31" t="s">
        <v>2631</v>
      </c>
      <c r="I90" s="30" t="s">
        <v>2661</v>
      </c>
      <c r="J90" s="30" t="s">
        <v>2631</v>
      </c>
    </row>
    <row r="91" spans="1:10" x14ac:dyDescent="0.25">
      <c r="A91" s="27" t="s">
        <v>389</v>
      </c>
      <c r="B91" s="14" t="s">
        <v>137</v>
      </c>
      <c r="C91" s="14" t="s">
        <v>35</v>
      </c>
      <c r="D91" s="14" t="s">
        <v>2748</v>
      </c>
      <c r="E91" s="28">
        <v>43991</v>
      </c>
      <c r="F91" s="29" t="s">
        <v>519</v>
      </c>
      <c r="G91" s="30" t="s">
        <v>538</v>
      </c>
      <c r="H91" s="31" t="s">
        <v>2631</v>
      </c>
      <c r="I91" s="30" t="s">
        <v>2657</v>
      </c>
      <c r="J91" s="30" t="s">
        <v>2631</v>
      </c>
    </row>
    <row r="92" spans="1:10" x14ac:dyDescent="0.25">
      <c r="A92" s="27" t="s">
        <v>390</v>
      </c>
      <c r="B92" s="14" t="s">
        <v>138</v>
      </c>
      <c r="C92" s="14" t="s">
        <v>2654</v>
      </c>
      <c r="D92" s="14" t="s">
        <v>2749</v>
      </c>
      <c r="E92" s="28">
        <v>43991</v>
      </c>
      <c r="F92" s="29" t="s">
        <v>519</v>
      </c>
      <c r="G92" s="30" t="s">
        <v>538</v>
      </c>
      <c r="H92" s="31" t="s">
        <v>2631</v>
      </c>
      <c r="I92" s="30" t="s">
        <v>2650</v>
      </c>
      <c r="J92" s="30" t="s">
        <v>2631</v>
      </c>
    </row>
    <row r="93" spans="1:10" x14ac:dyDescent="0.25">
      <c r="A93" s="27" t="s">
        <v>391</v>
      </c>
      <c r="B93" s="14" t="s">
        <v>139</v>
      </c>
      <c r="C93" s="14" t="s">
        <v>2750</v>
      </c>
      <c r="D93" s="14" t="s">
        <v>2751</v>
      </c>
      <c r="E93" s="28">
        <v>43991</v>
      </c>
      <c r="F93" s="29" t="s">
        <v>519</v>
      </c>
      <c r="G93" s="30" t="s">
        <v>538</v>
      </c>
      <c r="H93" s="31" t="s">
        <v>2631</v>
      </c>
      <c r="I93" s="30" t="s">
        <v>2695</v>
      </c>
      <c r="J93" s="30" t="s">
        <v>2631</v>
      </c>
    </row>
    <row r="94" spans="1:10" x14ac:dyDescent="0.25">
      <c r="A94" s="27" t="s">
        <v>392</v>
      </c>
      <c r="B94" s="14" t="s">
        <v>140</v>
      </c>
      <c r="C94" s="14" t="s">
        <v>2734</v>
      </c>
      <c r="D94" s="14" t="s">
        <v>2752</v>
      </c>
      <c r="E94" s="28">
        <v>43991</v>
      </c>
      <c r="F94" s="29" t="s">
        <v>519</v>
      </c>
      <c r="G94" s="30" t="s">
        <v>538</v>
      </c>
      <c r="H94" s="31" t="s">
        <v>2631</v>
      </c>
      <c r="I94" s="30" t="s">
        <v>2736</v>
      </c>
      <c r="J94" s="30" t="s">
        <v>2631</v>
      </c>
    </row>
    <row r="95" spans="1:10" x14ac:dyDescent="0.25">
      <c r="A95" s="27" t="s">
        <v>393</v>
      </c>
      <c r="B95" s="14" t="s">
        <v>142</v>
      </c>
      <c r="C95" s="14" t="s">
        <v>117</v>
      </c>
      <c r="D95" s="14" t="s">
        <v>119</v>
      </c>
      <c r="E95" s="28">
        <v>43991</v>
      </c>
      <c r="F95" s="29" t="s">
        <v>519</v>
      </c>
      <c r="G95" s="30" t="s">
        <v>538</v>
      </c>
      <c r="H95" s="31" t="s">
        <v>2631</v>
      </c>
      <c r="I95" s="30" t="s">
        <v>2697</v>
      </c>
      <c r="J95" s="30" t="s">
        <v>2631</v>
      </c>
    </row>
    <row r="96" spans="1:10" x14ac:dyDescent="0.25">
      <c r="A96" s="27" t="s">
        <v>394</v>
      </c>
      <c r="B96" s="14" t="s">
        <v>143</v>
      </c>
      <c r="C96" s="14" t="s">
        <v>2715</v>
      </c>
      <c r="D96" s="14" t="s">
        <v>2753</v>
      </c>
      <c r="E96" s="28">
        <v>43991</v>
      </c>
      <c r="F96" s="29" t="s">
        <v>519</v>
      </c>
      <c r="G96" s="30" t="s">
        <v>538</v>
      </c>
      <c r="H96" s="31" t="s">
        <v>2631</v>
      </c>
      <c r="I96" s="30" t="s">
        <v>2641</v>
      </c>
      <c r="J96" s="30" t="s">
        <v>2631</v>
      </c>
    </row>
    <row r="97" spans="1:10" x14ac:dyDescent="0.25">
      <c r="A97" s="27" t="s">
        <v>396</v>
      </c>
      <c r="B97" s="14" t="s">
        <v>144</v>
      </c>
      <c r="C97" s="14" t="s">
        <v>2754</v>
      </c>
      <c r="D97" s="14" t="s">
        <v>2755</v>
      </c>
      <c r="E97" s="28">
        <v>43991</v>
      </c>
      <c r="F97" s="29" t="s">
        <v>519</v>
      </c>
      <c r="G97" s="30" t="s">
        <v>538</v>
      </c>
      <c r="H97" s="31" t="s">
        <v>2631</v>
      </c>
      <c r="I97" s="30" t="s">
        <v>2666</v>
      </c>
      <c r="J97" s="30" t="s">
        <v>2631</v>
      </c>
    </row>
    <row r="98" spans="1:10" x14ac:dyDescent="0.25">
      <c r="A98" s="27" t="s">
        <v>397</v>
      </c>
      <c r="B98" s="14" t="s">
        <v>145</v>
      </c>
      <c r="C98" s="14" t="s">
        <v>2726</v>
      </c>
      <c r="D98" s="14" t="s">
        <v>165</v>
      </c>
      <c r="E98" s="28">
        <v>43991</v>
      </c>
      <c r="F98" s="29" t="s">
        <v>519</v>
      </c>
      <c r="G98" s="30" t="s">
        <v>538</v>
      </c>
      <c r="H98" s="31" t="s">
        <v>2631</v>
      </c>
      <c r="I98" s="30" t="s">
        <v>2644</v>
      </c>
      <c r="J98" s="30" t="s">
        <v>2631</v>
      </c>
    </row>
    <row r="99" spans="1:10" x14ac:dyDescent="0.25">
      <c r="A99" s="27" t="s">
        <v>398</v>
      </c>
      <c r="B99" s="14" t="s">
        <v>146</v>
      </c>
      <c r="C99" s="14" t="s">
        <v>35</v>
      </c>
      <c r="D99" s="14" t="s">
        <v>2756</v>
      </c>
      <c r="E99" s="28">
        <v>43991</v>
      </c>
      <c r="F99" s="29" t="s">
        <v>519</v>
      </c>
      <c r="G99" s="30" t="s">
        <v>538</v>
      </c>
      <c r="H99" s="31" t="s">
        <v>2631</v>
      </c>
      <c r="I99" s="30" t="s">
        <v>2657</v>
      </c>
      <c r="J99" s="30" t="s">
        <v>2631</v>
      </c>
    </row>
    <row r="100" spans="1:10" x14ac:dyDescent="0.25">
      <c r="A100" s="27" t="s">
        <v>399</v>
      </c>
      <c r="B100" s="14" t="s">
        <v>148</v>
      </c>
      <c r="C100" s="14" t="s">
        <v>2667</v>
      </c>
      <c r="D100" s="14" t="s">
        <v>2757</v>
      </c>
      <c r="E100" s="28">
        <v>43991</v>
      </c>
      <c r="F100" s="29" t="s">
        <v>519</v>
      </c>
      <c r="G100" s="30" t="s">
        <v>538</v>
      </c>
      <c r="H100" s="31" t="s">
        <v>2631</v>
      </c>
      <c r="I100" s="30" t="s">
        <v>2661</v>
      </c>
      <c r="J100" s="30" t="s">
        <v>2631</v>
      </c>
    </row>
    <row r="101" spans="1:10" x14ac:dyDescent="0.25">
      <c r="A101" s="27" t="s">
        <v>400</v>
      </c>
      <c r="B101" s="14" t="s">
        <v>150</v>
      </c>
      <c r="C101" s="14" t="s">
        <v>2659</v>
      </c>
      <c r="D101" s="14" t="s">
        <v>2758</v>
      </c>
      <c r="E101" s="28">
        <v>43991</v>
      </c>
      <c r="F101" s="29" t="s">
        <v>521</v>
      </c>
      <c r="G101" s="30" t="s">
        <v>554</v>
      </c>
      <c r="H101" s="31" t="s">
        <v>2631</v>
      </c>
      <c r="I101" s="30" t="s">
        <v>2661</v>
      </c>
      <c r="J101" s="30" t="s">
        <v>2631</v>
      </c>
    </row>
    <row r="102" spans="1:10" x14ac:dyDescent="0.25">
      <c r="A102" s="27" t="s">
        <v>401</v>
      </c>
      <c r="B102" s="14" t="s">
        <v>153</v>
      </c>
      <c r="C102" s="14" t="s">
        <v>2629</v>
      </c>
      <c r="D102" s="14" t="s">
        <v>2759</v>
      </c>
      <c r="E102" s="28">
        <v>43991</v>
      </c>
      <c r="F102" s="29" t="s">
        <v>521</v>
      </c>
      <c r="G102" s="30" t="s">
        <v>554</v>
      </c>
      <c r="H102" s="31" t="s">
        <v>2631</v>
      </c>
      <c r="I102" s="30" t="s">
        <v>2632</v>
      </c>
      <c r="J102" s="30" t="s">
        <v>2631</v>
      </c>
    </row>
    <row r="103" spans="1:10" x14ac:dyDescent="0.25">
      <c r="A103" s="27" t="s">
        <v>402</v>
      </c>
      <c r="B103" s="14" t="s">
        <v>154</v>
      </c>
      <c r="C103" s="14" t="s">
        <v>2659</v>
      </c>
      <c r="D103" s="14" t="s">
        <v>2760</v>
      </c>
      <c r="E103" s="28">
        <v>43991</v>
      </c>
      <c r="F103" s="29" t="s">
        <v>521</v>
      </c>
      <c r="G103" s="30" t="s">
        <v>554</v>
      </c>
      <c r="H103" s="31" t="s">
        <v>2631</v>
      </c>
      <c r="I103" s="30" t="s">
        <v>2661</v>
      </c>
      <c r="J103" s="30" t="s">
        <v>2631</v>
      </c>
    </row>
    <row r="104" spans="1:10" x14ac:dyDescent="0.25">
      <c r="A104" s="27" t="s">
        <v>403</v>
      </c>
      <c r="B104" s="14" t="s">
        <v>156</v>
      </c>
      <c r="C104" s="14" t="s">
        <v>2629</v>
      </c>
      <c r="D104" s="14" t="s">
        <v>2761</v>
      </c>
      <c r="E104" s="28">
        <v>43991</v>
      </c>
      <c r="F104" s="29" t="s">
        <v>521</v>
      </c>
      <c r="G104" s="30" t="s">
        <v>554</v>
      </c>
      <c r="H104" s="31" t="s">
        <v>2631</v>
      </c>
      <c r="I104" s="30" t="s">
        <v>2632</v>
      </c>
      <c r="J104" s="30" t="s">
        <v>2631</v>
      </c>
    </row>
    <row r="105" spans="1:10" x14ac:dyDescent="0.25">
      <c r="A105" s="27" t="s">
        <v>404</v>
      </c>
      <c r="B105" s="14" t="s">
        <v>157</v>
      </c>
      <c r="C105" s="14" t="s">
        <v>2672</v>
      </c>
      <c r="D105" s="14" t="s">
        <v>2762</v>
      </c>
      <c r="E105" s="28">
        <v>43991</v>
      </c>
      <c r="F105" s="29" t="s">
        <v>521</v>
      </c>
      <c r="G105" s="30" t="s">
        <v>554</v>
      </c>
      <c r="H105" s="31" t="s">
        <v>2631</v>
      </c>
      <c r="I105" s="30" t="s">
        <v>2644</v>
      </c>
      <c r="J105" s="30" t="s">
        <v>2631</v>
      </c>
    </row>
    <row r="106" spans="1:10" x14ac:dyDescent="0.25">
      <c r="A106" s="27" t="s">
        <v>405</v>
      </c>
      <c r="B106" s="14" t="s">
        <v>159</v>
      </c>
      <c r="C106" s="14" t="s">
        <v>2659</v>
      </c>
      <c r="D106" s="14" t="s">
        <v>2763</v>
      </c>
      <c r="E106" s="28">
        <v>43991</v>
      </c>
      <c r="F106" s="29" t="s">
        <v>521</v>
      </c>
      <c r="G106" s="30" t="s">
        <v>554</v>
      </c>
      <c r="H106" s="31" t="s">
        <v>2631</v>
      </c>
      <c r="I106" s="30" t="s">
        <v>2661</v>
      </c>
      <c r="J106" s="30" t="s">
        <v>2631</v>
      </c>
    </row>
    <row r="107" spans="1:10" x14ac:dyDescent="0.25">
      <c r="A107" s="27" t="s">
        <v>406</v>
      </c>
      <c r="B107" s="14" t="s">
        <v>160</v>
      </c>
      <c r="C107" s="14" t="s">
        <v>117</v>
      </c>
      <c r="D107" s="14" t="s">
        <v>2764</v>
      </c>
      <c r="E107" s="28">
        <v>43991</v>
      </c>
      <c r="F107" s="29" t="s">
        <v>521</v>
      </c>
      <c r="G107" s="30" t="s">
        <v>554</v>
      </c>
      <c r="H107" s="31" t="s">
        <v>2631</v>
      </c>
      <c r="I107" s="30" t="s">
        <v>2697</v>
      </c>
      <c r="J107" s="30" t="s">
        <v>2631</v>
      </c>
    </row>
    <row r="108" spans="1:10" x14ac:dyDescent="0.25">
      <c r="A108" s="27" t="s">
        <v>407</v>
      </c>
      <c r="B108" s="14" t="s">
        <v>162</v>
      </c>
      <c r="C108" s="14" t="s">
        <v>2667</v>
      </c>
      <c r="D108" s="14" t="s">
        <v>2765</v>
      </c>
      <c r="E108" s="28">
        <v>43991</v>
      </c>
      <c r="F108" s="29" t="s">
        <v>521</v>
      </c>
      <c r="G108" s="30" t="s">
        <v>554</v>
      </c>
      <c r="H108" s="31" t="s">
        <v>2631</v>
      </c>
      <c r="I108" s="30" t="s">
        <v>2661</v>
      </c>
      <c r="J108" s="30" t="s">
        <v>2631</v>
      </c>
    </row>
    <row r="109" spans="1:10" x14ac:dyDescent="0.25">
      <c r="A109" s="27" t="s">
        <v>408</v>
      </c>
      <c r="B109" s="14" t="s">
        <v>163</v>
      </c>
      <c r="C109" s="14" t="s">
        <v>2726</v>
      </c>
      <c r="D109" s="14" t="s">
        <v>2766</v>
      </c>
      <c r="E109" s="28">
        <v>43991</v>
      </c>
      <c r="F109" s="29" t="s">
        <v>521</v>
      </c>
      <c r="G109" s="30" t="s">
        <v>554</v>
      </c>
      <c r="H109" s="31" t="s">
        <v>2631</v>
      </c>
      <c r="I109" s="30" t="s">
        <v>2644</v>
      </c>
      <c r="J109" s="30" t="s">
        <v>2631</v>
      </c>
    </row>
    <row r="110" spans="1:10" x14ac:dyDescent="0.25">
      <c r="A110" s="27" t="s">
        <v>409</v>
      </c>
      <c r="B110" s="14" t="s">
        <v>166</v>
      </c>
      <c r="C110" s="14" t="s">
        <v>117</v>
      </c>
      <c r="D110" s="14" t="s">
        <v>2767</v>
      </c>
      <c r="E110" s="28">
        <v>43991</v>
      </c>
      <c r="F110" s="29" t="s">
        <v>521</v>
      </c>
      <c r="G110" s="30" t="s">
        <v>554</v>
      </c>
      <c r="H110" s="31" t="s">
        <v>2631</v>
      </c>
      <c r="I110" s="30" t="s">
        <v>2697</v>
      </c>
      <c r="J110" s="30" t="s">
        <v>2631</v>
      </c>
    </row>
    <row r="111" spans="1:10" x14ac:dyDescent="0.25">
      <c r="A111" s="27" t="s">
        <v>410</v>
      </c>
      <c r="B111" s="14" t="s">
        <v>167</v>
      </c>
      <c r="C111" s="14" t="s">
        <v>2667</v>
      </c>
      <c r="D111" s="14" t="s">
        <v>2768</v>
      </c>
      <c r="E111" s="28">
        <v>43991</v>
      </c>
      <c r="F111" s="29" t="s">
        <v>521</v>
      </c>
      <c r="G111" s="30" t="s">
        <v>554</v>
      </c>
      <c r="H111" s="31" t="s">
        <v>2631</v>
      </c>
      <c r="I111" s="30" t="s">
        <v>2661</v>
      </c>
      <c r="J111" s="30" t="s">
        <v>2631</v>
      </c>
    </row>
    <row r="112" spans="1:10" x14ac:dyDescent="0.25">
      <c r="A112" s="27" t="s">
        <v>411</v>
      </c>
      <c r="B112" s="14" t="s">
        <v>168</v>
      </c>
      <c r="C112" s="14" t="s">
        <v>2642</v>
      </c>
      <c r="D112" s="14" t="s">
        <v>2769</v>
      </c>
      <c r="E112" s="28">
        <v>43991</v>
      </c>
      <c r="F112" s="29" t="s">
        <v>521</v>
      </c>
      <c r="G112" s="30" t="s">
        <v>554</v>
      </c>
      <c r="H112" s="31" t="s">
        <v>2631</v>
      </c>
      <c r="I112" s="30" t="s">
        <v>2644</v>
      </c>
      <c r="J112" s="30" t="s">
        <v>2631</v>
      </c>
    </row>
    <row r="113" spans="1:10" x14ac:dyDescent="0.25">
      <c r="A113" s="27" t="s">
        <v>412</v>
      </c>
      <c r="B113" s="14" t="s">
        <v>169</v>
      </c>
      <c r="C113" s="14" t="s">
        <v>2636</v>
      </c>
      <c r="D113" s="14" t="s">
        <v>2770</v>
      </c>
      <c r="E113" s="28">
        <v>43991</v>
      </c>
      <c r="F113" s="29" t="s">
        <v>521</v>
      </c>
      <c r="G113" s="30" t="s">
        <v>554</v>
      </c>
      <c r="H113" s="31" t="s">
        <v>2631</v>
      </c>
      <c r="I113" s="30" t="s">
        <v>2638</v>
      </c>
      <c r="J113" s="30" t="s">
        <v>2631</v>
      </c>
    </row>
    <row r="114" spans="1:10" x14ac:dyDescent="0.25">
      <c r="A114" s="27" t="s">
        <v>413</v>
      </c>
      <c r="B114" s="14" t="s">
        <v>171</v>
      </c>
      <c r="C114" s="14" t="s">
        <v>2715</v>
      </c>
      <c r="D114" s="14" t="s">
        <v>2771</v>
      </c>
      <c r="E114" s="28">
        <v>43991</v>
      </c>
      <c r="F114" s="29" t="s">
        <v>521</v>
      </c>
      <c r="G114" s="30" t="s">
        <v>554</v>
      </c>
      <c r="H114" s="31" t="s">
        <v>2631</v>
      </c>
      <c r="I114" s="30" t="s">
        <v>2641</v>
      </c>
      <c r="J114" s="30" t="s">
        <v>2631</v>
      </c>
    </row>
    <row r="115" spans="1:10" x14ac:dyDescent="0.25">
      <c r="A115" s="27" t="s">
        <v>414</v>
      </c>
      <c r="B115" s="14" t="s">
        <v>173</v>
      </c>
      <c r="C115" s="14" t="s">
        <v>2645</v>
      </c>
      <c r="D115" s="14" t="s">
        <v>2772</v>
      </c>
      <c r="E115" s="28">
        <v>43991</v>
      </c>
      <c r="F115" s="29" t="s">
        <v>521</v>
      </c>
      <c r="G115" s="30" t="s">
        <v>554</v>
      </c>
      <c r="H115" s="31" t="s">
        <v>2631</v>
      </c>
      <c r="I115" s="30" t="s">
        <v>2647</v>
      </c>
      <c r="J115" s="30" t="s">
        <v>2631</v>
      </c>
    </row>
    <row r="116" spans="1:10" x14ac:dyDescent="0.25">
      <c r="A116" s="27" t="s">
        <v>415</v>
      </c>
      <c r="B116" s="14" t="s">
        <v>175</v>
      </c>
      <c r="C116" s="14" t="s">
        <v>2642</v>
      </c>
      <c r="D116" s="14" t="s">
        <v>2773</v>
      </c>
      <c r="E116" s="28">
        <v>43991</v>
      </c>
      <c r="F116" s="29" t="s">
        <v>521</v>
      </c>
      <c r="G116" s="30" t="s">
        <v>554</v>
      </c>
      <c r="H116" s="31" t="s">
        <v>2631</v>
      </c>
      <c r="I116" s="30" t="s">
        <v>2644</v>
      </c>
      <c r="J116" s="30" t="s">
        <v>2631</v>
      </c>
    </row>
    <row r="117" spans="1:10" x14ac:dyDescent="0.25">
      <c r="A117" s="27" t="s">
        <v>416</v>
      </c>
      <c r="B117" s="14" t="s">
        <v>177</v>
      </c>
      <c r="C117" s="14" t="s">
        <v>2645</v>
      </c>
      <c r="D117" s="14" t="s">
        <v>2774</v>
      </c>
      <c r="E117" s="28">
        <v>43991</v>
      </c>
      <c r="F117" s="29" t="s">
        <v>521</v>
      </c>
      <c r="G117" s="30" t="s">
        <v>554</v>
      </c>
      <c r="H117" s="31" t="s">
        <v>2631</v>
      </c>
      <c r="I117" s="30" t="s">
        <v>2647</v>
      </c>
      <c r="J117" s="30" t="s">
        <v>2631</v>
      </c>
    </row>
    <row r="118" spans="1:10" x14ac:dyDescent="0.25">
      <c r="A118" s="27" t="s">
        <v>417</v>
      </c>
      <c r="B118" s="14" t="s">
        <v>179</v>
      </c>
      <c r="C118" s="14" t="s">
        <v>2642</v>
      </c>
      <c r="D118" s="14" t="s">
        <v>2775</v>
      </c>
      <c r="E118" s="28">
        <v>43991</v>
      </c>
      <c r="F118" s="29" t="s">
        <v>521</v>
      </c>
      <c r="G118" s="30" t="s">
        <v>554</v>
      </c>
      <c r="H118" s="31" t="s">
        <v>2631</v>
      </c>
      <c r="I118" s="30" t="s">
        <v>2644</v>
      </c>
      <c r="J118" s="30" t="s">
        <v>2631</v>
      </c>
    </row>
    <row r="119" spans="1:10" x14ac:dyDescent="0.25">
      <c r="A119" s="27" t="s">
        <v>418</v>
      </c>
      <c r="B119" s="14" t="s">
        <v>180</v>
      </c>
      <c r="C119" s="14" t="s">
        <v>2715</v>
      </c>
      <c r="D119" s="14" t="s">
        <v>2776</v>
      </c>
      <c r="E119" s="28">
        <v>43991</v>
      </c>
      <c r="F119" s="29" t="s">
        <v>521</v>
      </c>
      <c r="G119" s="30" t="s">
        <v>554</v>
      </c>
      <c r="H119" s="31" t="s">
        <v>2631</v>
      </c>
      <c r="I119" s="30" t="s">
        <v>2641</v>
      </c>
      <c r="J119" s="30" t="s">
        <v>2631</v>
      </c>
    </row>
    <row r="120" spans="1:10" x14ac:dyDescent="0.25">
      <c r="A120" s="27" t="s">
        <v>419</v>
      </c>
      <c r="B120" s="14" t="s">
        <v>181</v>
      </c>
      <c r="C120" s="14" t="s">
        <v>2636</v>
      </c>
      <c r="D120" s="14" t="s">
        <v>2777</v>
      </c>
      <c r="E120" s="28">
        <v>43991</v>
      </c>
      <c r="F120" s="29" t="s">
        <v>521</v>
      </c>
      <c r="G120" s="30" t="s">
        <v>554</v>
      </c>
      <c r="H120" s="31" t="s">
        <v>2631</v>
      </c>
      <c r="I120" s="30" t="s">
        <v>2638</v>
      </c>
      <c r="J120" s="30" t="s">
        <v>2631</v>
      </c>
    </row>
    <row r="121" spans="1:10" x14ac:dyDescent="0.25">
      <c r="A121" s="27" t="s">
        <v>420</v>
      </c>
      <c r="B121" s="14" t="s">
        <v>182</v>
      </c>
      <c r="C121" s="14" t="s">
        <v>2652</v>
      </c>
      <c r="D121" s="14" t="s">
        <v>2778</v>
      </c>
      <c r="E121" s="28">
        <v>43991</v>
      </c>
      <c r="F121" s="29" t="s">
        <v>521</v>
      </c>
      <c r="G121" s="30" t="s">
        <v>554</v>
      </c>
      <c r="H121" s="31" t="s">
        <v>2631</v>
      </c>
      <c r="I121" s="30" t="s">
        <v>545</v>
      </c>
      <c r="J121" s="30" t="s">
        <v>2631</v>
      </c>
    </row>
    <row r="122" spans="1:10" x14ac:dyDescent="0.25">
      <c r="A122" s="27" t="s">
        <v>421</v>
      </c>
      <c r="B122" s="14" t="s">
        <v>184</v>
      </c>
      <c r="C122" s="14" t="s">
        <v>2679</v>
      </c>
      <c r="D122" s="14" t="s">
        <v>2779</v>
      </c>
      <c r="E122" s="28">
        <v>43991</v>
      </c>
      <c r="F122" s="29" t="s">
        <v>521</v>
      </c>
      <c r="G122" s="30" t="s">
        <v>554</v>
      </c>
      <c r="H122" s="31" t="s">
        <v>2631</v>
      </c>
      <c r="I122" s="30" t="s">
        <v>545</v>
      </c>
      <c r="J122" s="30" t="s">
        <v>2631</v>
      </c>
    </row>
    <row r="123" spans="1:10" x14ac:dyDescent="0.25">
      <c r="A123" s="27" t="s">
        <v>422</v>
      </c>
      <c r="B123" s="14" t="s">
        <v>186</v>
      </c>
      <c r="C123" s="14" t="s">
        <v>2649</v>
      </c>
      <c r="D123" s="14" t="s">
        <v>2780</v>
      </c>
      <c r="E123" s="28">
        <v>43991</v>
      </c>
      <c r="F123" s="29" t="s">
        <v>521</v>
      </c>
      <c r="G123" s="30" t="s">
        <v>554</v>
      </c>
      <c r="H123" s="31" t="s">
        <v>2631</v>
      </c>
      <c r="I123" s="30" t="s">
        <v>2650</v>
      </c>
      <c r="J123" s="30" t="s">
        <v>2631</v>
      </c>
    </row>
    <row r="124" spans="1:10" x14ac:dyDescent="0.25">
      <c r="A124" s="27" t="s">
        <v>423</v>
      </c>
      <c r="B124" s="14" t="s">
        <v>188</v>
      </c>
      <c r="C124" s="14" t="s">
        <v>2645</v>
      </c>
      <c r="D124" s="14" t="s">
        <v>2781</v>
      </c>
      <c r="E124" s="28">
        <v>43991</v>
      </c>
      <c r="F124" s="29" t="s">
        <v>521</v>
      </c>
      <c r="G124" s="30" t="s">
        <v>554</v>
      </c>
      <c r="H124" s="31" t="s">
        <v>2631</v>
      </c>
      <c r="I124" s="30" t="s">
        <v>2647</v>
      </c>
      <c r="J124" s="30" t="s">
        <v>2631</v>
      </c>
    </row>
    <row r="125" spans="1:10" x14ac:dyDescent="0.25">
      <c r="A125" s="27" t="s">
        <v>424</v>
      </c>
      <c r="B125" s="14" t="s">
        <v>190</v>
      </c>
      <c r="C125" s="14" t="s">
        <v>2645</v>
      </c>
      <c r="D125" s="14" t="s">
        <v>2782</v>
      </c>
      <c r="E125" s="28">
        <v>43991</v>
      </c>
      <c r="F125" s="29" t="s">
        <v>521</v>
      </c>
      <c r="G125" s="30" t="s">
        <v>554</v>
      </c>
      <c r="H125" s="31" t="s">
        <v>2631</v>
      </c>
      <c r="I125" s="30" t="s">
        <v>2647</v>
      </c>
      <c r="J125" s="30" t="s">
        <v>2631</v>
      </c>
    </row>
    <row r="126" spans="1:10" x14ac:dyDescent="0.25">
      <c r="A126" s="27" t="s">
        <v>425</v>
      </c>
      <c r="B126" s="14" t="s">
        <v>192</v>
      </c>
      <c r="C126" s="14" t="s">
        <v>2679</v>
      </c>
      <c r="D126" s="14" t="s">
        <v>2783</v>
      </c>
      <c r="E126" s="28">
        <v>43991</v>
      </c>
      <c r="F126" s="29" t="s">
        <v>521</v>
      </c>
      <c r="G126" s="30" t="s">
        <v>554</v>
      </c>
      <c r="H126" s="31" t="s">
        <v>2631</v>
      </c>
      <c r="I126" s="30" t="s">
        <v>545</v>
      </c>
      <c r="J126" s="30" t="s">
        <v>2631</v>
      </c>
    </row>
    <row r="127" spans="1:10" x14ac:dyDescent="0.25">
      <c r="A127" s="27" t="s">
        <v>426</v>
      </c>
      <c r="B127" s="14" t="s">
        <v>193</v>
      </c>
      <c r="C127" s="14" t="s">
        <v>2649</v>
      </c>
      <c r="D127" s="14" t="s">
        <v>2784</v>
      </c>
      <c r="E127" s="28">
        <v>43991</v>
      </c>
      <c r="F127" s="29" t="s">
        <v>521</v>
      </c>
      <c r="G127" s="30" t="s">
        <v>554</v>
      </c>
      <c r="H127" s="31" t="s">
        <v>2631</v>
      </c>
      <c r="I127" s="30" t="s">
        <v>2650</v>
      </c>
      <c r="J127" s="30" t="s">
        <v>2631</v>
      </c>
    </row>
    <row r="128" spans="1:10" x14ac:dyDescent="0.25">
      <c r="A128" s="27" t="s">
        <v>427</v>
      </c>
      <c r="B128" s="14" t="s">
        <v>195</v>
      </c>
      <c r="C128" s="14" t="s">
        <v>283</v>
      </c>
      <c r="D128" s="14" t="s">
        <v>2785</v>
      </c>
      <c r="E128" s="28">
        <v>43991</v>
      </c>
      <c r="F128" s="29" t="s">
        <v>521</v>
      </c>
      <c r="G128" s="30" t="s">
        <v>554</v>
      </c>
      <c r="H128" s="31" t="s">
        <v>2631</v>
      </c>
      <c r="I128" s="30" t="s">
        <v>2697</v>
      </c>
      <c r="J128" s="30" t="s">
        <v>2631</v>
      </c>
    </row>
    <row r="129" spans="1:10" x14ac:dyDescent="0.25">
      <c r="A129" s="27" t="s">
        <v>428</v>
      </c>
      <c r="B129" s="14" t="s">
        <v>197</v>
      </c>
      <c r="C129" s="14" t="s">
        <v>2684</v>
      </c>
      <c r="D129" s="14" t="s">
        <v>2786</v>
      </c>
      <c r="E129" s="28">
        <v>43991</v>
      </c>
      <c r="F129" s="29" t="s">
        <v>521</v>
      </c>
      <c r="G129" s="30" t="s">
        <v>554</v>
      </c>
      <c r="H129" s="31" t="s">
        <v>2631</v>
      </c>
      <c r="I129" s="30" t="s">
        <v>2686</v>
      </c>
      <c r="J129" s="30" t="s">
        <v>2631</v>
      </c>
    </row>
    <row r="130" spans="1:10" x14ac:dyDescent="0.25">
      <c r="A130" s="27" t="s">
        <v>429</v>
      </c>
      <c r="B130" s="14" t="s">
        <v>198</v>
      </c>
      <c r="C130" s="14" t="s">
        <v>283</v>
      </c>
      <c r="D130" s="14" t="s">
        <v>2787</v>
      </c>
      <c r="E130" s="28">
        <v>43991</v>
      </c>
      <c r="F130" s="29" t="s">
        <v>521</v>
      </c>
      <c r="G130" s="30" t="s">
        <v>554</v>
      </c>
      <c r="H130" s="31" t="s">
        <v>2631</v>
      </c>
      <c r="I130" s="30" t="s">
        <v>2697</v>
      </c>
      <c r="J130" s="30" t="s">
        <v>2631</v>
      </c>
    </row>
    <row r="131" spans="1:10" x14ac:dyDescent="0.25">
      <c r="A131" s="27" t="s">
        <v>430</v>
      </c>
      <c r="B131" s="14" t="s">
        <v>200</v>
      </c>
      <c r="C131" s="14" t="s">
        <v>2649</v>
      </c>
      <c r="D131" s="14" t="s">
        <v>2788</v>
      </c>
      <c r="E131" s="28">
        <v>43991</v>
      </c>
      <c r="F131" s="29" t="s">
        <v>521</v>
      </c>
      <c r="G131" s="30" t="s">
        <v>554</v>
      </c>
      <c r="H131" s="31" t="s">
        <v>2631</v>
      </c>
      <c r="I131" s="30" t="s">
        <v>2650</v>
      </c>
      <c r="J131" s="30" t="s">
        <v>2631</v>
      </c>
    </row>
    <row r="132" spans="1:10" x14ac:dyDescent="0.25">
      <c r="A132" s="27" t="s">
        <v>431</v>
      </c>
      <c r="B132" s="14" t="s">
        <v>202</v>
      </c>
      <c r="C132" s="14" t="s">
        <v>2642</v>
      </c>
      <c r="D132" s="14" t="s">
        <v>2789</v>
      </c>
      <c r="E132" s="28">
        <v>43991</v>
      </c>
      <c r="F132" s="29" t="s">
        <v>521</v>
      </c>
      <c r="G132" s="30" t="s">
        <v>554</v>
      </c>
      <c r="H132" s="31" t="s">
        <v>2631</v>
      </c>
      <c r="I132" s="30" t="s">
        <v>2644</v>
      </c>
      <c r="J132" s="30" t="s">
        <v>2631</v>
      </c>
    </row>
    <row r="133" spans="1:10" x14ac:dyDescent="0.25">
      <c r="A133" s="27" t="s">
        <v>432</v>
      </c>
      <c r="B133" s="14" t="s">
        <v>204</v>
      </c>
      <c r="C133" s="14" t="s">
        <v>2672</v>
      </c>
      <c r="D133" s="14" t="s">
        <v>2790</v>
      </c>
      <c r="E133" s="28">
        <v>43991</v>
      </c>
      <c r="F133" s="29" t="s">
        <v>521</v>
      </c>
      <c r="G133" s="30" t="s">
        <v>554</v>
      </c>
      <c r="H133" s="31" t="s">
        <v>2631</v>
      </c>
      <c r="I133" s="30" t="s">
        <v>2644</v>
      </c>
      <c r="J133" s="30" t="s">
        <v>2631</v>
      </c>
    </row>
    <row r="134" spans="1:10" x14ac:dyDescent="0.25">
      <c r="A134" s="27" t="s">
        <v>437</v>
      </c>
      <c r="B134" s="14" t="s">
        <v>206</v>
      </c>
      <c r="C134" s="14" t="s">
        <v>2791</v>
      </c>
      <c r="D134" s="14" t="s">
        <v>2792</v>
      </c>
      <c r="E134" s="28">
        <v>43991</v>
      </c>
      <c r="F134" s="29" t="s">
        <v>522</v>
      </c>
      <c r="G134" s="30" t="s">
        <v>554</v>
      </c>
      <c r="H134" s="31" t="s">
        <v>2631</v>
      </c>
      <c r="I134" s="30" t="s">
        <v>2793</v>
      </c>
      <c r="J134" s="30" t="s">
        <v>2631</v>
      </c>
    </row>
    <row r="135" spans="1:10" x14ac:dyDescent="0.25">
      <c r="A135" s="27" t="s">
        <v>438</v>
      </c>
      <c r="B135" s="14" t="s">
        <v>208</v>
      </c>
      <c r="C135" s="14" t="s">
        <v>2794</v>
      </c>
      <c r="D135" s="14" t="s">
        <v>2795</v>
      </c>
      <c r="E135" s="28">
        <v>43991</v>
      </c>
      <c r="F135" s="29" t="s">
        <v>522</v>
      </c>
      <c r="G135" s="30" t="s">
        <v>554</v>
      </c>
      <c r="H135" s="31" t="s">
        <v>2631</v>
      </c>
      <c r="I135" s="30" t="s">
        <v>2793</v>
      </c>
      <c r="J135" s="30" t="s">
        <v>2631</v>
      </c>
    </row>
    <row r="136" spans="1:10" x14ac:dyDescent="0.25">
      <c r="A136" s="27" t="s">
        <v>439</v>
      </c>
      <c r="B136" s="14" t="s">
        <v>209</v>
      </c>
      <c r="C136" s="14" t="s">
        <v>2796</v>
      </c>
      <c r="D136" s="14" t="s">
        <v>2797</v>
      </c>
      <c r="E136" s="28">
        <v>43991</v>
      </c>
      <c r="F136" s="29" t="s">
        <v>522</v>
      </c>
      <c r="G136" s="30" t="s">
        <v>554</v>
      </c>
      <c r="H136" s="31" t="s">
        <v>2631</v>
      </c>
      <c r="I136" s="30" t="s">
        <v>2793</v>
      </c>
      <c r="J136" s="30" t="s">
        <v>2631</v>
      </c>
    </row>
    <row r="137" spans="1:10" x14ac:dyDescent="0.25">
      <c r="A137" s="27" t="s">
        <v>440</v>
      </c>
      <c r="B137" s="14" t="s">
        <v>210</v>
      </c>
      <c r="C137" s="14" t="s">
        <v>2798</v>
      </c>
      <c r="D137" s="14" t="s">
        <v>2799</v>
      </c>
      <c r="E137" s="28">
        <v>43991</v>
      </c>
      <c r="F137" s="29" t="s">
        <v>522</v>
      </c>
      <c r="G137" s="30" t="s">
        <v>554</v>
      </c>
      <c r="H137" s="31" t="s">
        <v>2631</v>
      </c>
      <c r="I137" s="30" t="s">
        <v>2793</v>
      </c>
      <c r="J137" s="30" t="s">
        <v>2631</v>
      </c>
    </row>
    <row r="138" spans="1:10" x14ac:dyDescent="0.25">
      <c r="A138" s="27" t="s">
        <v>441</v>
      </c>
      <c r="B138" s="14" t="s">
        <v>211</v>
      </c>
      <c r="C138" s="14" t="s">
        <v>2800</v>
      </c>
      <c r="D138" s="14" t="s">
        <v>2801</v>
      </c>
      <c r="E138" s="28">
        <v>43991</v>
      </c>
      <c r="F138" s="29" t="s">
        <v>522</v>
      </c>
      <c r="G138" s="30" t="s">
        <v>554</v>
      </c>
      <c r="H138" s="31" t="s">
        <v>2631</v>
      </c>
      <c r="I138" s="30" t="s">
        <v>2635</v>
      </c>
      <c r="J138" s="30" t="s">
        <v>2631</v>
      </c>
    </row>
    <row r="139" spans="1:10" x14ac:dyDescent="0.25">
      <c r="A139" s="27" t="s">
        <v>442</v>
      </c>
      <c r="B139" s="14" t="s">
        <v>212</v>
      </c>
      <c r="C139" s="14" t="s">
        <v>2802</v>
      </c>
      <c r="D139" s="14" t="s">
        <v>2803</v>
      </c>
      <c r="E139" s="28">
        <v>43991</v>
      </c>
      <c r="F139" s="29" t="s">
        <v>522</v>
      </c>
      <c r="G139" s="30" t="s">
        <v>554</v>
      </c>
      <c r="H139" s="31" t="s">
        <v>2631</v>
      </c>
      <c r="I139" s="30" t="s">
        <v>2804</v>
      </c>
      <c r="J139" s="30" t="s">
        <v>2631</v>
      </c>
    </row>
    <row r="140" spans="1:10" x14ac:dyDescent="0.25">
      <c r="A140" s="27" t="s">
        <v>443</v>
      </c>
      <c r="B140" s="14" t="s">
        <v>213</v>
      </c>
      <c r="C140" s="14" t="s">
        <v>2805</v>
      </c>
      <c r="D140" s="14" t="s">
        <v>2806</v>
      </c>
      <c r="E140" s="28">
        <v>43991</v>
      </c>
      <c r="F140" s="29" t="s">
        <v>522</v>
      </c>
      <c r="G140" s="30" t="s">
        <v>554</v>
      </c>
      <c r="H140" s="31" t="s">
        <v>2631</v>
      </c>
      <c r="I140" s="30" t="s">
        <v>2807</v>
      </c>
      <c r="J140" s="30" t="s">
        <v>2631</v>
      </c>
    </row>
    <row r="141" spans="1:10" x14ac:dyDescent="0.25">
      <c r="A141" s="27" t="s">
        <v>444</v>
      </c>
      <c r="B141" s="14" t="s">
        <v>214</v>
      </c>
      <c r="C141" s="14" t="s">
        <v>2808</v>
      </c>
      <c r="D141" s="14" t="s">
        <v>2809</v>
      </c>
      <c r="E141" s="28">
        <v>43991</v>
      </c>
      <c r="F141" s="29" t="s">
        <v>522</v>
      </c>
      <c r="G141" s="30" t="s">
        <v>554</v>
      </c>
      <c r="H141" s="31" t="s">
        <v>2631</v>
      </c>
      <c r="I141" s="30" t="s">
        <v>2804</v>
      </c>
      <c r="J141" s="30" t="s">
        <v>2631</v>
      </c>
    </row>
    <row r="142" spans="1:10" x14ac:dyDescent="0.25">
      <c r="A142" s="27" t="s">
        <v>445</v>
      </c>
      <c r="B142" s="14" t="s">
        <v>215</v>
      </c>
      <c r="C142" s="14" t="s">
        <v>2810</v>
      </c>
      <c r="D142" s="14" t="s">
        <v>2811</v>
      </c>
      <c r="E142" s="28">
        <v>43991</v>
      </c>
      <c r="F142" s="29" t="s">
        <v>522</v>
      </c>
      <c r="G142" s="30" t="s">
        <v>554</v>
      </c>
      <c r="H142" s="31" t="s">
        <v>2631</v>
      </c>
      <c r="I142" s="30" t="s">
        <v>2793</v>
      </c>
      <c r="J142" s="30" t="s">
        <v>2631</v>
      </c>
    </row>
    <row r="143" spans="1:10" x14ac:dyDescent="0.25">
      <c r="A143" s="27" t="s">
        <v>446</v>
      </c>
      <c r="B143" s="14" t="s">
        <v>217</v>
      </c>
      <c r="C143" s="14" t="s">
        <v>2812</v>
      </c>
      <c r="D143" s="14" t="s">
        <v>2813</v>
      </c>
      <c r="E143" s="28">
        <v>43991</v>
      </c>
      <c r="F143" s="29" t="s">
        <v>522</v>
      </c>
      <c r="G143" s="30" t="s">
        <v>554</v>
      </c>
      <c r="H143" s="31" t="s">
        <v>2631</v>
      </c>
      <c r="I143" s="30" t="s">
        <v>2804</v>
      </c>
      <c r="J143" s="30" t="s">
        <v>2631</v>
      </c>
    </row>
    <row r="144" spans="1:10" x14ac:dyDescent="0.25">
      <c r="A144" s="27" t="s">
        <v>447</v>
      </c>
      <c r="B144" s="14" t="s">
        <v>218</v>
      </c>
      <c r="C144" s="14" t="s">
        <v>2814</v>
      </c>
      <c r="D144" s="14" t="s">
        <v>2815</v>
      </c>
      <c r="E144" s="28">
        <v>43991</v>
      </c>
      <c r="F144" s="29" t="s">
        <v>522</v>
      </c>
      <c r="G144" s="30" t="s">
        <v>554</v>
      </c>
      <c r="H144" s="31" t="s">
        <v>2631</v>
      </c>
      <c r="I144" s="30" t="s">
        <v>2793</v>
      </c>
      <c r="J144" s="30" t="s">
        <v>2631</v>
      </c>
    </row>
    <row r="145" spans="1:10" x14ac:dyDescent="0.25">
      <c r="A145" s="27" t="s">
        <v>448</v>
      </c>
      <c r="B145" s="14" t="s">
        <v>219</v>
      </c>
      <c r="C145" s="14" t="s">
        <v>2816</v>
      </c>
      <c r="D145" s="14" t="s">
        <v>2817</v>
      </c>
      <c r="E145" s="28">
        <v>43991</v>
      </c>
      <c r="F145" s="29" t="s">
        <v>522</v>
      </c>
      <c r="G145" s="30" t="s">
        <v>554</v>
      </c>
      <c r="H145" s="31" t="s">
        <v>2631</v>
      </c>
      <c r="I145" s="30" t="s">
        <v>2793</v>
      </c>
      <c r="J145" s="30" t="s">
        <v>2631</v>
      </c>
    </row>
    <row r="146" spans="1:10" x14ac:dyDescent="0.25">
      <c r="A146" s="27" t="s">
        <v>449</v>
      </c>
      <c r="B146" s="14" t="s">
        <v>220</v>
      </c>
      <c r="C146" s="14" t="s">
        <v>2818</v>
      </c>
      <c r="D146" s="14" t="s">
        <v>2819</v>
      </c>
      <c r="E146" s="28">
        <v>43991</v>
      </c>
      <c r="F146" s="29" t="s">
        <v>522</v>
      </c>
      <c r="G146" s="30" t="s">
        <v>554</v>
      </c>
      <c r="H146" s="31" t="s">
        <v>2631</v>
      </c>
      <c r="I146" s="30" t="s">
        <v>2804</v>
      </c>
      <c r="J146" s="30" t="s">
        <v>2631</v>
      </c>
    </row>
    <row r="147" spans="1:10" x14ac:dyDescent="0.25">
      <c r="A147" s="27" t="s">
        <v>450</v>
      </c>
      <c r="B147" s="14" t="s">
        <v>221</v>
      </c>
      <c r="C147" s="14" t="s">
        <v>2820</v>
      </c>
      <c r="D147" s="14" t="s">
        <v>2821</v>
      </c>
      <c r="E147" s="28">
        <v>43991</v>
      </c>
      <c r="F147" s="29" t="s">
        <v>522</v>
      </c>
      <c r="G147" s="30" t="s">
        <v>554</v>
      </c>
      <c r="H147" s="31" t="s">
        <v>2631</v>
      </c>
      <c r="I147" s="30" t="s">
        <v>2793</v>
      </c>
      <c r="J147" s="30" t="s">
        <v>2631</v>
      </c>
    </row>
    <row r="148" spans="1:10" x14ac:dyDescent="0.25">
      <c r="A148" s="27" t="s">
        <v>451</v>
      </c>
      <c r="B148" s="14" t="s">
        <v>222</v>
      </c>
      <c r="C148" s="14" t="s">
        <v>2822</v>
      </c>
      <c r="D148" s="14" t="s">
        <v>2823</v>
      </c>
      <c r="E148" s="28">
        <v>43991</v>
      </c>
      <c r="F148" s="29" t="s">
        <v>522</v>
      </c>
      <c r="G148" s="30" t="s">
        <v>554</v>
      </c>
      <c r="H148" s="31" t="s">
        <v>2631</v>
      </c>
      <c r="I148" s="30" t="s">
        <v>2793</v>
      </c>
      <c r="J148" s="30" t="s">
        <v>2631</v>
      </c>
    </row>
    <row r="149" spans="1:10" x14ac:dyDescent="0.25">
      <c r="A149" s="27" t="s">
        <v>452</v>
      </c>
      <c r="B149" s="14" t="s">
        <v>223</v>
      </c>
      <c r="C149" s="14" t="s">
        <v>2824</v>
      </c>
      <c r="D149" s="14" t="s">
        <v>2825</v>
      </c>
      <c r="E149" s="28">
        <v>43991</v>
      </c>
      <c r="F149" s="29" t="s">
        <v>522</v>
      </c>
      <c r="G149" s="30" t="s">
        <v>554</v>
      </c>
      <c r="H149" s="31" t="s">
        <v>2631</v>
      </c>
      <c r="I149" s="30" t="s">
        <v>2826</v>
      </c>
      <c r="J149" s="30" t="s">
        <v>2631</v>
      </c>
    </row>
    <row r="150" spans="1:10" x14ac:dyDescent="0.25">
      <c r="A150" s="27" t="s">
        <v>453</v>
      </c>
      <c r="B150" s="14" t="s">
        <v>224</v>
      </c>
      <c r="C150" s="14" t="s">
        <v>2827</v>
      </c>
      <c r="D150" s="14" t="s">
        <v>2828</v>
      </c>
      <c r="E150" s="28">
        <v>43991</v>
      </c>
      <c r="F150" s="29" t="s">
        <v>522</v>
      </c>
      <c r="G150" s="30" t="s">
        <v>554</v>
      </c>
      <c r="H150" s="31" t="s">
        <v>2631</v>
      </c>
      <c r="I150" s="30" t="s">
        <v>2829</v>
      </c>
      <c r="J150" s="30" t="s">
        <v>2631</v>
      </c>
    </row>
    <row r="151" spans="1:10" x14ac:dyDescent="0.25">
      <c r="A151" s="27" t="s">
        <v>454</v>
      </c>
      <c r="B151" s="14" t="s">
        <v>226</v>
      </c>
      <c r="C151" s="14" t="s">
        <v>2830</v>
      </c>
      <c r="D151" s="14" t="s">
        <v>2831</v>
      </c>
      <c r="E151" s="28">
        <v>43991</v>
      </c>
      <c r="F151" s="29" t="s">
        <v>522</v>
      </c>
      <c r="G151" s="30" t="s">
        <v>554</v>
      </c>
      <c r="H151" s="31" t="s">
        <v>2631</v>
      </c>
      <c r="I151" s="30" t="s">
        <v>2635</v>
      </c>
      <c r="J151" s="30" t="s">
        <v>2631</v>
      </c>
    </row>
    <row r="152" spans="1:10" x14ac:dyDescent="0.25">
      <c r="A152" s="27" t="s">
        <v>455</v>
      </c>
      <c r="B152" s="14" t="s">
        <v>227</v>
      </c>
      <c r="C152" s="14" t="s">
        <v>2832</v>
      </c>
      <c r="D152" s="14" t="s">
        <v>2833</v>
      </c>
      <c r="E152" s="28">
        <v>43991</v>
      </c>
      <c r="F152" s="29" t="s">
        <v>522</v>
      </c>
      <c r="G152" s="30" t="s">
        <v>554</v>
      </c>
      <c r="H152" s="31" t="s">
        <v>2631</v>
      </c>
      <c r="I152" s="30" t="s">
        <v>2807</v>
      </c>
      <c r="J152" s="30" t="s">
        <v>2631</v>
      </c>
    </row>
    <row r="153" spans="1:10" x14ac:dyDescent="0.25">
      <c r="A153" s="27" t="s">
        <v>456</v>
      </c>
      <c r="B153" s="14" t="s">
        <v>228</v>
      </c>
      <c r="C153" s="14" t="s">
        <v>229</v>
      </c>
      <c r="D153" s="14" t="s">
        <v>2834</v>
      </c>
      <c r="E153" s="28">
        <v>43991</v>
      </c>
      <c r="F153" s="29" t="s">
        <v>522</v>
      </c>
      <c r="G153" s="30" t="s">
        <v>554</v>
      </c>
      <c r="H153" s="31" t="s">
        <v>2631</v>
      </c>
      <c r="I153" s="30" t="s">
        <v>2632</v>
      </c>
      <c r="J153" s="30" t="s">
        <v>2631</v>
      </c>
    </row>
    <row r="154" spans="1:10" x14ac:dyDescent="0.25">
      <c r="A154" s="27" t="s">
        <v>457</v>
      </c>
      <c r="B154" s="14" t="s">
        <v>230</v>
      </c>
      <c r="C154" s="14" t="s">
        <v>2835</v>
      </c>
      <c r="D154" s="14" t="s">
        <v>2836</v>
      </c>
      <c r="E154" s="28">
        <v>43991</v>
      </c>
      <c r="F154" s="29" t="s">
        <v>522</v>
      </c>
      <c r="G154" s="30" t="s">
        <v>554</v>
      </c>
      <c r="H154" s="31" t="s">
        <v>2631</v>
      </c>
      <c r="I154" s="30" t="s">
        <v>2829</v>
      </c>
      <c r="J154" s="30" t="s">
        <v>2631</v>
      </c>
    </row>
    <row r="155" spans="1:10" x14ac:dyDescent="0.25">
      <c r="A155" s="27" t="s">
        <v>458</v>
      </c>
      <c r="B155" s="14" t="s">
        <v>231</v>
      </c>
      <c r="C155" s="14" t="s">
        <v>2639</v>
      </c>
      <c r="D155" s="14" t="s">
        <v>2837</v>
      </c>
      <c r="E155" s="28">
        <v>43991</v>
      </c>
      <c r="F155" s="29" t="s">
        <v>522</v>
      </c>
      <c r="G155" s="30" t="s">
        <v>554</v>
      </c>
      <c r="H155" s="31" t="s">
        <v>2631</v>
      </c>
      <c r="I155" s="30" t="s">
        <v>2641</v>
      </c>
      <c r="J155" s="30" t="s">
        <v>2631</v>
      </c>
    </row>
    <row r="156" spans="1:10" x14ac:dyDescent="0.25">
      <c r="A156" s="27" t="s">
        <v>459</v>
      </c>
      <c r="B156" s="14" t="s">
        <v>233</v>
      </c>
      <c r="C156" s="14" t="s">
        <v>229</v>
      </c>
      <c r="D156" s="14" t="s">
        <v>2838</v>
      </c>
      <c r="E156" s="28">
        <v>43991</v>
      </c>
      <c r="F156" s="29" t="s">
        <v>522</v>
      </c>
      <c r="G156" s="30" t="s">
        <v>554</v>
      </c>
      <c r="H156" s="31" t="s">
        <v>2631</v>
      </c>
      <c r="I156" s="30" t="s">
        <v>2632</v>
      </c>
      <c r="J156" s="30" t="s">
        <v>2631</v>
      </c>
    </row>
    <row r="157" spans="1:10" x14ac:dyDescent="0.25">
      <c r="A157" s="27" t="s">
        <v>460</v>
      </c>
      <c r="B157" s="14" t="s">
        <v>234</v>
      </c>
      <c r="C157" s="14" t="s">
        <v>2639</v>
      </c>
      <c r="D157" s="14" t="s">
        <v>2839</v>
      </c>
      <c r="E157" s="28">
        <v>43991</v>
      </c>
      <c r="F157" s="29" t="s">
        <v>522</v>
      </c>
      <c r="G157" s="30" t="s">
        <v>554</v>
      </c>
      <c r="H157" s="31" t="s">
        <v>2631</v>
      </c>
      <c r="I157" s="30" t="s">
        <v>2641</v>
      </c>
      <c r="J157" s="30" t="s">
        <v>2631</v>
      </c>
    </row>
    <row r="158" spans="1:10" x14ac:dyDescent="0.25">
      <c r="A158" s="27" t="s">
        <v>461</v>
      </c>
      <c r="B158" s="14" t="s">
        <v>235</v>
      </c>
      <c r="C158" s="14" t="s">
        <v>2639</v>
      </c>
      <c r="D158" s="14" t="s">
        <v>2840</v>
      </c>
      <c r="E158" s="28">
        <v>43991</v>
      </c>
      <c r="F158" s="29" t="s">
        <v>522</v>
      </c>
      <c r="G158" s="30" t="s">
        <v>554</v>
      </c>
      <c r="H158" s="31" t="s">
        <v>2631</v>
      </c>
      <c r="I158" s="30" t="s">
        <v>2641</v>
      </c>
      <c r="J158" s="30" t="s">
        <v>2631</v>
      </c>
    </row>
    <row r="159" spans="1:10" x14ac:dyDescent="0.25">
      <c r="A159" s="27" t="s">
        <v>462</v>
      </c>
      <c r="B159" s="14" t="s">
        <v>237</v>
      </c>
      <c r="C159" s="14" t="s">
        <v>2639</v>
      </c>
      <c r="D159" s="14" t="s">
        <v>2841</v>
      </c>
      <c r="E159" s="28">
        <v>43991</v>
      </c>
      <c r="F159" s="29" t="s">
        <v>522</v>
      </c>
      <c r="G159" s="30" t="s">
        <v>554</v>
      </c>
      <c r="H159" s="31" t="s">
        <v>2631</v>
      </c>
      <c r="I159" s="30" t="s">
        <v>2641</v>
      </c>
      <c r="J159" s="30" t="s">
        <v>2631</v>
      </c>
    </row>
    <row r="160" spans="1:10" x14ac:dyDescent="0.25">
      <c r="A160" s="27" t="s">
        <v>463</v>
      </c>
      <c r="B160" s="14" t="s">
        <v>238</v>
      </c>
      <c r="C160" s="14" t="s">
        <v>2639</v>
      </c>
      <c r="D160" s="14" t="s">
        <v>2842</v>
      </c>
      <c r="E160" s="28">
        <v>43991</v>
      </c>
      <c r="F160" s="29" t="s">
        <v>522</v>
      </c>
      <c r="G160" s="30" t="s">
        <v>554</v>
      </c>
      <c r="H160" s="31" t="s">
        <v>2631</v>
      </c>
      <c r="I160" s="30" t="s">
        <v>2641</v>
      </c>
      <c r="J160" s="30" t="s">
        <v>2631</v>
      </c>
    </row>
    <row r="161" spans="1:10" x14ac:dyDescent="0.25">
      <c r="A161" s="27" t="s">
        <v>464</v>
      </c>
      <c r="B161" s="14" t="s">
        <v>239</v>
      </c>
      <c r="C161" s="14" t="s">
        <v>2843</v>
      </c>
      <c r="D161" s="14" t="s">
        <v>2844</v>
      </c>
      <c r="E161" s="28">
        <v>43991</v>
      </c>
      <c r="F161" s="29" t="s">
        <v>522</v>
      </c>
      <c r="G161" s="30" t="s">
        <v>554</v>
      </c>
      <c r="H161" s="31" t="s">
        <v>2631</v>
      </c>
      <c r="I161" s="30" t="s">
        <v>2829</v>
      </c>
      <c r="J161" s="30" t="s">
        <v>2631</v>
      </c>
    </row>
    <row r="162" spans="1:10" x14ac:dyDescent="0.25">
      <c r="A162" s="27" t="s">
        <v>465</v>
      </c>
      <c r="B162" s="14" t="s">
        <v>240</v>
      </c>
      <c r="C162" s="14" t="s">
        <v>2629</v>
      </c>
      <c r="D162" s="14" t="s">
        <v>2845</v>
      </c>
      <c r="E162" s="28">
        <v>43991</v>
      </c>
      <c r="F162" s="29" t="s">
        <v>522</v>
      </c>
      <c r="G162" s="30" t="s">
        <v>554</v>
      </c>
      <c r="H162" s="31" t="s">
        <v>2631</v>
      </c>
      <c r="I162" s="30" t="s">
        <v>2632</v>
      </c>
      <c r="J162" s="30" t="s">
        <v>2631</v>
      </c>
    </row>
    <row r="163" spans="1:10" x14ac:dyDescent="0.25">
      <c r="A163" s="27" t="s">
        <v>466</v>
      </c>
      <c r="B163" s="14" t="s">
        <v>241</v>
      </c>
      <c r="C163" s="14" t="s">
        <v>2846</v>
      </c>
      <c r="D163" s="14" t="s">
        <v>2847</v>
      </c>
      <c r="E163" s="28">
        <v>43991</v>
      </c>
      <c r="F163" s="29" t="s">
        <v>522</v>
      </c>
      <c r="G163" s="30" t="s">
        <v>554</v>
      </c>
      <c r="H163" s="31" t="s">
        <v>2631</v>
      </c>
      <c r="I163" s="30" t="s">
        <v>2804</v>
      </c>
      <c r="J163" s="30" t="s">
        <v>2631</v>
      </c>
    </row>
    <row r="164" spans="1:10" x14ac:dyDescent="0.25">
      <c r="A164" s="27" t="s">
        <v>467</v>
      </c>
      <c r="B164" s="14" t="s">
        <v>242</v>
      </c>
      <c r="C164" s="14" t="s">
        <v>2848</v>
      </c>
      <c r="D164" s="14" t="s">
        <v>2849</v>
      </c>
      <c r="E164" s="28">
        <v>43991</v>
      </c>
      <c r="F164" s="29" t="s">
        <v>522</v>
      </c>
      <c r="G164" s="30" t="s">
        <v>554</v>
      </c>
      <c r="H164" s="31" t="s">
        <v>2631</v>
      </c>
      <c r="I164" s="30" t="s">
        <v>2635</v>
      </c>
      <c r="J164" s="30" t="s">
        <v>2631</v>
      </c>
    </row>
    <row r="165" spans="1:10" x14ac:dyDescent="0.25">
      <c r="A165" s="27" t="s">
        <v>468</v>
      </c>
      <c r="B165" s="14" t="s">
        <v>243</v>
      </c>
      <c r="C165" s="14" t="s">
        <v>2850</v>
      </c>
      <c r="D165" s="14" t="s">
        <v>2851</v>
      </c>
      <c r="E165" s="28">
        <v>43991</v>
      </c>
      <c r="F165" s="29" t="s">
        <v>522</v>
      </c>
      <c r="G165" s="30" t="s">
        <v>554</v>
      </c>
      <c r="H165" s="31" t="s">
        <v>2631</v>
      </c>
      <c r="I165" s="30" t="s">
        <v>2829</v>
      </c>
      <c r="J165" s="30" t="s">
        <v>2631</v>
      </c>
    </row>
    <row r="166" spans="1:10" x14ac:dyDescent="0.25">
      <c r="A166" s="27" t="s">
        <v>469</v>
      </c>
      <c r="B166" s="14" t="s">
        <v>244</v>
      </c>
      <c r="C166" s="14" t="s">
        <v>2639</v>
      </c>
      <c r="D166" s="14" t="s">
        <v>2852</v>
      </c>
      <c r="E166" s="28">
        <v>43991</v>
      </c>
      <c r="F166" s="29" t="s">
        <v>522</v>
      </c>
      <c r="G166" s="30" t="s">
        <v>554</v>
      </c>
      <c r="H166" s="31" t="s">
        <v>2631</v>
      </c>
      <c r="I166" s="30" t="s">
        <v>2641</v>
      </c>
      <c r="J166" s="30" t="s">
        <v>2631</v>
      </c>
    </row>
    <row r="167" spans="1:10" x14ac:dyDescent="0.25">
      <c r="A167" s="27" t="s">
        <v>470</v>
      </c>
      <c r="B167" s="14" t="s">
        <v>246</v>
      </c>
      <c r="C167" s="14" t="s">
        <v>117</v>
      </c>
      <c r="D167" s="14" t="s">
        <v>2853</v>
      </c>
      <c r="E167" s="28">
        <v>43991</v>
      </c>
      <c r="F167" s="29" t="s">
        <v>522</v>
      </c>
      <c r="G167" s="30" t="s">
        <v>554</v>
      </c>
      <c r="H167" s="31" t="s">
        <v>2631</v>
      </c>
      <c r="I167" s="30" t="s">
        <v>2697</v>
      </c>
      <c r="J167" s="30" t="s">
        <v>2631</v>
      </c>
    </row>
    <row r="168" spans="1:10" x14ac:dyDescent="0.25">
      <c r="A168" s="27" t="s">
        <v>471</v>
      </c>
      <c r="B168" s="14" t="s">
        <v>247</v>
      </c>
      <c r="C168" s="14" t="s">
        <v>2629</v>
      </c>
      <c r="D168" s="14" t="s">
        <v>2854</v>
      </c>
      <c r="E168" s="28">
        <v>43991</v>
      </c>
      <c r="F168" s="29" t="s">
        <v>522</v>
      </c>
      <c r="G168" s="30" t="s">
        <v>554</v>
      </c>
      <c r="H168" s="31" t="s">
        <v>2631</v>
      </c>
      <c r="I168" s="30" t="s">
        <v>2632</v>
      </c>
      <c r="J168" s="30" t="s">
        <v>2631</v>
      </c>
    </row>
    <row r="169" spans="1:10" x14ac:dyDescent="0.25">
      <c r="A169" s="27" t="s">
        <v>472</v>
      </c>
      <c r="B169" s="14" t="s">
        <v>249</v>
      </c>
      <c r="C169" s="14" t="s">
        <v>2629</v>
      </c>
      <c r="D169" s="14" t="s">
        <v>2855</v>
      </c>
      <c r="E169" s="28">
        <v>43991</v>
      </c>
      <c r="F169" s="29" t="s">
        <v>522</v>
      </c>
      <c r="G169" s="30" t="s">
        <v>554</v>
      </c>
      <c r="H169" s="31" t="s">
        <v>2631</v>
      </c>
      <c r="I169" s="30" t="s">
        <v>2632</v>
      </c>
      <c r="J169" s="30" t="s">
        <v>2631</v>
      </c>
    </row>
    <row r="170" spans="1:10" x14ac:dyDescent="0.25">
      <c r="A170" s="27" t="s">
        <v>473</v>
      </c>
      <c r="B170" s="14" t="s">
        <v>250</v>
      </c>
      <c r="C170" s="14" t="s">
        <v>2856</v>
      </c>
      <c r="D170" s="14" t="s">
        <v>2857</v>
      </c>
      <c r="E170" s="28">
        <v>43991</v>
      </c>
      <c r="F170" s="29" t="s">
        <v>522</v>
      </c>
      <c r="G170" s="30" t="s">
        <v>554</v>
      </c>
      <c r="H170" s="31" t="s">
        <v>2631</v>
      </c>
      <c r="I170" s="30" t="s">
        <v>2793</v>
      </c>
      <c r="J170" s="30" t="s">
        <v>2631</v>
      </c>
    </row>
    <row r="171" spans="1:10" x14ac:dyDescent="0.25">
      <c r="A171" s="27" t="s">
        <v>474</v>
      </c>
      <c r="B171" s="14" t="s">
        <v>251</v>
      </c>
      <c r="C171" s="14" t="s">
        <v>229</v>
      </c>
      <c r="D171" s="14" t="s">
        <v>2858</v>
      </c>
      <c r="E171" s="28">
        <v>43991</v>
      </c>
      <c r="F171" s="29" t="s">
        <v>522</v>
      </c>
      <c r="G171" s="30" t="s">
        <v>554</v>
      </c>
      <c r="H171" s="31" t="s">
        <v>2631</v>
      </c>
      <c r="I171" s="30" t="s">
        <v>2632</v>
      </c>
      <c r="J171" s="30" t="s">
        <v>2631</v>
      </c>
    </row>
    <row r="172" spans="1:10" x14ac:dyDescent="0.25">
      <c r="A172" s="27" t="s">
        <v>477</v>
      </c>
      <c r="B172" s="14" t="s">
        <v>253</v>
      </c>
      <c r="C172" s="14" t="s">
        <v>2859</v>
      </c>
      <c r="D172" s="14" t="s">
        <v>2860</v>
      </c>
      <c r="E172" s="28">
        <v>43991</v>
      </c>
      <c r="F172" s="29" t="s">
        <v>522</v>
      </c>
      <c r="G172" s="30" t="s">
        <v>554</v>
      </c>
      <c r="H172" s="31" t="s">
        <v>2631</v>
      </c>
      <c r="I172" s="30" t="s">
        <v>2804</v>
      </c>
      <c r="J172" s="30" t="s">
        <v>2631</v>
      </c>
    </row>
    <row r="173" spans="1:10" x14ac:dyDescent="0.25">
      <c r="A173" s="27" t="s">
        <v>478</v>
      </c>
      <c r="B173" s="14" t="s">
        <v>255</v>
      </c>
      <c r="C173" s="14" t="s">
        <v>2861</v>
      </c>
      <c r="D173" s="14" t="s">
        <v>2862</v>
      </c>
      <c r="E173" s="28">
        <v>43991</v>
      </c>
      <c r="F173" s="29" t="s">
        <v>522</v>
      </c>
      <c r="G173" s="30" t="s">
        <v>554</v>
      </c>
      <c r="H173" s="31" t="s">
        <v>2631</v>
      </c>
      <c r="I173" s="30" t="s">
        <v>2695</v>
      </c>
      <c r="J173" s="30" t="s">
        <v>2631</v>
      </c>
    </row>
    <row r="174" spans="1:10" x14ac:dyDescent="0.25">
      <c r="A174" s="27" t="s">
        <v>479</v>
      </c>
      <c r="B174" s="14" t="s">
        <v>256</v>
      </c>
      <c r="C174" s="14" t="s">
        <v>2863</v>
      </c>
      <c r="D174" s="14" t="s">
        <v>2864</v>
      </c>
      <c r="E174" s="28">
        <v>43991</v>
      </c>
      <c r="F174" s="29" t="s">
        <v>522</v>
      </c>
      <c r="G174" s="30" t="s">
        <v>554</v>
      </c>
      <c r="H174" s="31" t="s">
        <v>2631</v>
      </c>
      <c r="I174" s="30" t="s">
        <v>2829</v>
      </c>
      <c r="J174" s="30" t="s">
        <v>2631</v>
      </c>
    </row>
    <row r="175" spans="1:10" x14ac:dyDescent="0.25">
      <c r="A175" s="27" t="s">
        <v>480</v>
      </c>
      <c r="B175" s="14" t="s">
        <v>257</v>
      </c>
      <c r="C175" s="14" t="s">
        <v>2865</v>
      </c>
      <c r="D175" s="14" t="s">
        <v>2866</v>
      </c>
      <c r="E175" s="28">
        <v>43991</v>
      </c>
      <c r="F175" s="29" t="s">
        <v>522</v>
      </c>
      <c r="G175" s="30" t="s">
        <v>554</v>
      </c>
      <c r="H175" s="31" t="s">
        <v>2631</v>
      </c>
      <c r="I175" s="30" t="s">
        <v>2829</v>
      </c>
      <c r="J175" s="30" t="s">
        <v>2631</v>
      </c>
    </row>
    <row r="176" spans="1:10" x14ac:dyDescent="0.25">
      <c r="A176" s="27" t="s">
        <v>481</v>
      </c>
      <c r="B176" s="14" t="s">
        <v>258</v>
      </c>
      <c r="C176" s="14" t="s">
        <v>2867</v>
      </c>
      <c r="D176" s="14" t="s">
        <v>2868</v>
      </c>
      <c r="E176" s="28">
        <v>43991</v>
      </c>
      <c r="F176" s="29" t="s">
        <v>522</v>
      </c>
      <c r="G176" s="30" t="s">
        <v>554</v>
      </c>
      <c r="H176" s="31" t="s">
        <v>2631</v>
      </c>
      <c r="I176" s="30" t="s">
        <v>2829</v>
      </c>
      <c r="J176" s="30" t="s">
        <v>2631</v>
      </c>
    </row>
    <row r="177" spans="1:10" x14ac:dyDescent="0.25">
      <c r="A177" s="27" t="s">
        <v>482</v>
      </c>
      <c r="B177" s="14" t="s">
        <v>259</v>
      </c>
      <c r="C177" s="14" t="s">
        <v>2869</v>
      </c>
      <c r="D177" s="14" t="s">
        <v>2870</v>
      </c>
      <c r="E177" s="28">
        <v>43991</v>
      </c>
      <c r="F177" s="29" t="s">
        <v>522</v>
      </c>
      <c r="G177" s="30" t="s">
        <v>554</v>
      </c>
      <c r="H177" s="31" t="s">
        <v>2631</v>
      </c>
      <c r="I177" s="30" t="s">
        <v>2829</v>
      </c>
      <c r="J177" s="30" t="s">
        <v>2631</v>
      </c>
    </row>
    <row r="178" spans="1:10" x14ac:dyDescent="0.25">
      <c r="A178" s="27" t="s">
        <v>483</v>
      </c>
      <c r="B178" s="14" t="s">
        <v>260</v>
      </c>
      <c r="C178" s="14" t="s">
        <v>2871</v>
      </c>
      <c r="D178" s="14" t="s">
        <v>2872</v>
      </c>
      <c r="E178" s="28">
        <v>43991</v>
      </c>
      <c r="F178" s="29" t="s">
        <v>522</v>
      </c>
      <c r="G178" s="30" t="s">
        <v>554</v>
      </c>
      <c r="H178" s="31" t="s">
        <v>2631</v>
      </c>
      <c r="I178" s="30" t="s">
        <v>2826</v>
      </c>
      <c r="J178" s="30" t="s">
        <v>2631</v>
      </c>
    </row>
    <row r="179" spans="1:10" x14ac:dyDescent="0.25">
      <c r="A179" s="27" t="s">
        <v>484</v>
      </c>
      <c r="B179" s="14" t="s">
        <v>261</v>
      </c>
      <c r="C179" s="14" t="s">
        <v>2873</v>
      </c>
      <c r="D179" s="14" t="s">
        <v>2874</v>
      </c>
      <c r="E179" s="28">
        <v>43991</v>
      </c>
      <c r="F179" s="29" t="s">
        <v>522</v>
      </c>
      <c r="G179" s="30" t="s">
        <v>554</v>
      </c>
      <c r="H179" s="31" t="s">
        <v>2631</v>
      </c>
      <c r="I179" s="30" t="s">
        <v>2695</v>
      </c>
      <c r="J179" s="30" t="s">
        <v>2631</v>
      </c>
    </row>
    <row r="180" spans="1:10" x14ac:dyDescent="0.25">
      <c r="A180" s="27" t="s">
        <v>485</v>
      </c>
      <c r="B180" s="14" t="s">
        <v>262</v>
      </c>
      <c r="C180" s="14" t="s">
        <v>229</v>
      </c>
      <c r="D180" s="14" t="s">
        <v>2875</v>
      </c>
      <c r="E180" s="28">
        <v>43991</v>
      </c>
      <c r="F180" s="29" t="s">
        <v>522</v>
      </c>
      <c r="G180" s="30" t="s">
        <v>554</v>
      </c>
      <c r="H180" s="31" t="s">
        <v>2631</v>
      </c>
      <c r="I180" s="30" t="s">
        <v>2632</v>
      </c>
      <c r="J180" s="30" t="s">
        <v>2631</v>
      </c>
    </row>
    <row r="181" spans="1:10" x14ac:dyDescent="0.25">
      <c r="A181" s="27" t="s">
        <v>486</v>
      </c>
      <c r="B181" s="14" t="s">
        <v>264</v>
      </c>
      <c r="C181" s="14" t="s">
        <v>229</v>
      </c>
      <c r="D181" s="14" t="s">
        <v>2876</v>
      </c>
      <c r="E181" s="28">
        <v>43991</v>
      </c>
      <c r="F181" s="29" t="s">
        <v>522</v>
      </c>
      <c r="G181" s="30" t="s">
        <v>554</v>
      </c>
      <c r="H181" s="31" t="s">
        <v>2631</v>
      </c>
      <c r="I181" s="30" t="s">
        <v>2632</v>
      </c>
      <c r="J181" s="30" t="s">
        <v>2631</v>
      </c>
    </row>
    <row r="182" spans="1:10" x14ac:dyDescent="0.25">
      <c r="A182" s="27" t="s">
        <v>487</v>
      </c>
      <c r="B182" s="14" t="s">
        <v>265</v>
      </c>
      <c r="C182" s="14" t="s">
        <v>117</v>
      </c>
      <c r="D182" s="14" t="s">
        <v>2877</v>
      </c>
      <c r="E182" s="28">
        <v>43991</v>
      </c>
      <c r="F182" s="29" t="s">
        <v>522</v>
      </c>
      <c r="G182" s="30" t="s">
        <v>554</v>
      </c>
      <c r="H182" s="31" t="s">
        <v>2631</v>
      </c>
      <c r="I182" s="30" t="s">
        <v>2697</v>
      </c>
      <c r="J182" s="30" t="s">
        <v>2631</v>
      </c>
    </row>
    <row r="183" spans="1:10" x14ac:dyDescent="0.25">
      <c r="A183" s="27" t="s">
        <v>488</v>
      </c>
      <c r="B183" s="14" t="s">
        <v>266</v>
      </c>
      <c r="C183" s="14" t="s">
        <v>117</v>
      </c>
      <c r="D183" s="14" t="s">
        <v>2878</v>
      </c>
      <c r="E183" s="28">
        <v>43991</v>
      </c>
      <c r="F183" s="29" t="s">
        <v>522</v>
      </c>
      <c r="G183" s="30" t="s">
        <v>554</v>
      </c>
      <c r="H183" s="31" t="s">
        <v>2631</v>
      </c>
      <c r="I183" s="30" t="s">
        <v>2697</v>
      </c>
      <c r="J183" s="30" t="s">
        <v>2631</v>
      </c>
    </row>
    <row r="184" spans="1:10" x14ac:dyDescent="0.25">
      <c r="A184" s="27" t="s">
        <v>489</v>
      </c>
      <c r="B184" s="14" t="s">
        <v>267</v>
      </c>
      <c r="C184" s="14" t="s">
        <v>117</v>
      </c>
      <c r="D184" s="14" t="s">
        <v>2879</v>
      </c>
      <c r="E184" s="28">
        <v>43991</v>
      </c>
      <c r="F184" s="29" t="s">
        <v>522</v>
      </c>
      <c r="G184" s="30" t="s">
        <v>554</v>
      </c>
      <c r="H184" s="31" t="s">
        <v>2631</v>
      </c>
      <c r="I184" s="30" t="s">
        <v>2697</v>
      </c>
      <c r="J184" s="30" t="s">
        <v>2631</v>
      </c>
    </row>
    <row r="185" spans="1:10" x14ac:dyDescent="0.25">
      <c r="A185" s="27" t="s">
        <v>490</v>
      </c>
      <c r="B185" s="14" t="s">
        <v>268</v>
      </c>
      <c r="C185" s="14" t="s">
        <v>2880</v>
      </c>
      <c r="D185" s="14" t="s">
        <v>2881</v>
      </c>
      <c r="E185" s="28">
        <v>43991</v>
      </c>
      <c r="F185" s="29" t="s">
        <v>522</v>
      </c>
      <c r="G185" s="30" t="s">
        <v>554</v>
      </c>
      <c r="H185" s="31" t="s">
        <v>2631</v>
      </c>
      <c r="I185" s="30" t="s">
        <v>2635</v>
      </c>
      <c r="J185" s="30" t="s">
        <v>2631</v>
      </c>
    </row>
    <row r="186" spans="1:10" x14ac:dyDescent="0.25">
      <c r="A186" s="27" t="s">
        <v>491</v>
      </c>
      <c r="B186" s="14" t="s">
        <v>269</v>
      </c>
      <c r="C186" s="14" t="s">
        <v>2882</v>
      </c>
      <c r="D186" s="14" t="s">
        <v>2883</v>
      </c>
      <c r="E186" s="28">
        <v>43991</v>
      </c>
      <c r="F186" s="29" t="s">
        <v>522</v>
      </c>
      <c r="G186" s="30" t="s">
        <v>554</v>
      </c>
      <c r="H186" s="31" t="s">
        <v>2631</v>
      </c>
      <c r="I186" s="30" t="s">
        <v>2695</v>
      </c>
      <c r="J186" s="30" t="s">
        <v>2631</v>
      </c>
    </row>
    <row r="187" spans="1:10" x14ac:dyDescent="0.25">
      <c r="A187" s="27" t="s">
        <v>492</v>
      </c>
      <c r="B187" s="14" t="s">
        <v>270</v>
      </c>
      <c r="C187" s="14" t="s">
        <v>2734</v>
      </c>
      <c r="D187" s="14" t="s">
        <v>2884</v>
      </c>
      <c r="E187" s="28">
        <v>43991</v>
      </c>
      <c r="F187" s="29" t="s">
        <v>522</v>
      </c>
      <c r="G187" s="30" t="s">
        <v>554</v>
      </c>
      <c r="H187" s="31" t="s">
        <v>2631</v>
      </c>
      <c r="I187" s="30" t="s">
        <v>2736</v>
      </c>
      <c r="J187" s="30" t="s">
        <v>2631</v>
      </c>
    </row>
    <row r="188" spans="1:10" x14ac:dyDescent="0.25">
      <c r="A188" s="27" t="s">
        <v>493</v>
      </c>
      <c r="B188" s="14" t="s">
        <v>272</v>
      </c>
      <c r="C188" s="14" t="s">
        <v>2885</v>
      </c>
      <c r="D188" s="14" t="s">
        <v>2886</v>
      </c>
      <c r="E188" s="28">
        <v>43991</v>
      </c>
      <c r="F188" s="29" t="s">
        <v>522</v>
      </c>
      <c r="G188" s="30" t="s">
        <v>554</v>
      </c>
      <c r="H188" s="31" t="s">
        <v>2631</v>
      </c>
      <c r="I188" s="30" t="s">
        <v>2666</v>
      </c>
      <c r="J188" s="30" t="s">
        <v>2631</v>
      </c>
    </row>
    <row r="189" spans="1:10" x14ac:dyDescent="0.25">
      <c r="A189" s="27" t="s">
        <v>494</v>
      </c>
      <c r="B189" s="14" t="s">
        <v>274</v>
      </c>
      <c r="C189" s="14" t="s">
        <v>2734</v>
      </c>
      <c r="D189" s="14" t="s">
        <v>2887</v>
      </c>
      <c r="E189" s="28">
        <v>43991</v>
      </c>
      <c r="F189" s="29" t="s">
        <v>522</v>
      </c>
      <c r="G189" s="30" t="s">
        <v>554</v>
      </c>
      <c r="H189" s="31" t="s">
        <v>2631</v>
      </c>
      <c r="I189" s="30" t="s">
        <v>2736</v>
      </c>
      <c r="J189" s="30" t="s">
        <v>2631</v>
      </c>
    </row>
    <row r="190" spans="1:10" x14ac:dyDescent="0.25">
      <c r="A190" s="27" t="s">
        <v>495</v>
      </c>
      <c r="B190" s="14" t="s">
        <v>275</v>
      </c>
      <c r="C190" s="14" t="s">
        <v>2734</v>
      </c>
      <c r="D190" s="14" t="s">
        <v>2888</v>
      </c>
      <c r="E190" s="28">
        <v>43991</v>
      </c>
      <c r="F190" s="29" t="s">
        <v>522</v>
      </c>
      <c r="G190" s="30" t="s">
        <v>554</v>
      </c>
      <c r="H190" s="31" t="s">
        <v>2631</v>
      </c>
      <c r="I190" s="30" t="s">
        <v>2736</v>
      </c>
      <c r="J190" s="30" t="s">
        <v>2631</v>
      </c>
    </row>
    <row r="191" spans="1:10" x14ac:dyDescent="0.25">
      <c r="A191" s="27" t="s">
        <v>496</v>
      </c>
      <c r="B191" s="14" t="s">
        <v>276</v>
      </c>
      <c r="C191" s="14" t="s">
        <v>2734</v>
      </c>
      <c r="D191" s="14" t="s">
        <v>2889</v>
      </c>
      <c r="E191" s="28">
        <v>43991</v>
      </c>
      <c r="F191" s="29" t="s">
        <v>522</v>
      </c>
      <c r="G191" s="30" t="s">
        <v>554</v>
      </c>
      <c r="H191" s="31" t="s">
        <v>2631</v>
      </c>
      <c r="I191" s="30" t="s">
        <v>2736</v>
      </c>
      <c r="J191" s="30" t="s">
        <v>2631</v>
      </c>
    </row>
    <row r="192" spans="1:10" x14ac:dyDescent="0.25">
      <c r="A192" s="27" t="s">
        <v>497</v>
      </c>
      <c r="B192" s="14" t="s">
        <v>277</v>
      </c>
      <c r="C192" s="14" t="s">
        <v>2734</v>
      </c>
      <c r="D192" s="14" t="s">
        <v>2890</v>
      </c>
      <c r="E192" s="28">
        <v>43991</v>
      </c>
      <c r="F192" s="29" t="s">
        <v>522</v>
      </c>
      <c r="G192" s="30" t="s">
        <v>554</v>
      </c>
      <c r="H192" s="31" t="s">
        <v>2631</v>
      </c>
      <c r="I192" s="30" t="s">
        <v>2736</v>
      </c>
      <c r="J192" s="30" t="s">
        <v>2631</v>
      </c>
    </row>
    <row r="193" spans="1:32" x14ac:dyDescent="0.25">
      <c r="A193" s="27" t="s">
        <v>498</v>
      </c>
      <c r="B193" s="14" t="s">
        <v>278</v>
      </c>
      <c r="C193" s="14" t="s">
        <v>2734</v>
      </c>
      <c r="D193" s="14" t="s">
        <v>2891</v>
      </c>
      <c r="E193" s="28">
        <v>43991</v>
      </c>
      <c r="F193" s="29" t="s">
        <v>522</v>
      </c>
      <c r="G193" s="30" t="s">
        <v>554</v>
      </c>
      <c r="H193" s="31" t="s">
        <v>2631</v>
      </c>
      <c r="I193" s="30" t="s">
        <v>2736</v>
      </c>
      <c r="J193" s="30" t="s">
        <v>2631</v>
      </c>
    </row>
    <row r="194" spans="1:32" x14ac:dyDescent="0.25">
      <c r="A194" s="27" t="s">
        <v>499</v>
      </c>
      <c r="B194" s="14" t="s">
        <v>279</v>
      </c>
      <c r="C194" s="14" t="s">
        <v>2676</v>
      </c>
      <c r="D194" s="14" t="s">
        <v>2892</v>
      </c>
      <c r="E194" s="28">
        <v>43991</v>
      </c>
      <c r="F194" s="29" t="s">
        <v>522</v>
      </c>
      <c r="G194" s="30" t="s">
        <v>554</v>
      </c>
      <c r="H194" s="31" t="s">
        <v>2631</v>
      </c>
      <c r="I194" s="30" t="s">
        <v>2678</v>
      </c>
      <c r="J194" s="30" t="s">
        <v>2631</v>
      </c>
    </row>
    <row r="195" spans="1:32" x14ac:dyDescent="0.25">
      <c r="A195" s="27" t="s">
        <v>500</v>
      </c>
      <c r="B195" s="14" t="s">
        <v>280</v>
      </c>
      <c r="C195" s="14" t="s">
        <v>2636</v>
      </c>
      <c r="D195" s="14" t="s">
        <v>2893</v>
      </c>
      <c r="E195" s="28">
        <v>43991</v>
      </c>
      <c r="F195" s="29" t="s">
        <v>522</v>
      </c>
      <c r="G195" s="30" t="s">
        <v>554</v>
      </c>
      <c r="H195" s="31" t="s">
        <v>2631</v>
      </c>
      <c r="I195" s="30" t="s">
        <v>2638</v>
      </c>
      <c r="J195" s="30" t="s">
        <v>2631</v>
      </c>
    </row>
    <row r="196" spans="1:32" x14ac:dyDescent="0.25">
      <c r="A196" s="27" t="s">
        <v>501</v>
      </c>
      <c r="B196" s="14" t="s">
        <v>281</v>
      </c>
      <c r="C196" s="14" t="s">
        <v>283</v>
      </c>
      <c r="D196" s="14" t="s">
        <v>2894</v>
      </c>
      <c r="E196" s="28">
        <v>43991</v>
      </c>
      <c r="F196" s="29" t="s">
        <v>522</v>
      </c>
      <c r="G196" s="30" t="s">
        <v>554</v>
      </c>
      <c r="H196" s="31" t="s">
        <v>2631</v>
      </c>
      <c r="I196" s="30" t="s">
        <v>2697</v>
      </c>
      <c r="J196" s="30" t="s">
        <v>2631</v>
      </c>
    </row>
    <row r="197" spans="1:32" x14ac:dyDescent="0.25">
      <c r="A197" s="27" t="s">
        <v>502</v>
      </c>
      <c r="B197" s="14" t="s">
        <v>284</v>
      </c>
      <c r="C197" s="14" t="s">
        <v>2676</v>
      </c>
      <c r="D197" s="14" t="s">
        <v>2895</v>
      </c>
      <c r="E197" s="28">
        <v>43991</v>
      </c>
      <c r="F197" s="29" t="s">
        <v>522</v>
      </c>
      <c r="G197" s="30" t="s">
        <v>554</v>
      </c>
      <c r="H197" s="31" t="s">
        <v>2631</v>
      </c>
      <c r="I197" s="30" t="s">
        <v>2678</v>
      </c>
      <c r="J197" s="30" t="s">
        <v>2631</v>
      </c>
    </row>
    <row r="198" spans="1:32" x14ac:dyDescent="0.25">
      <c r="A198" s="27" t="s">
        <v>503</v>
      </c>
      <c r="B198" s="14" t="s">
        <v>285</v>
      </c>
      <c r="C198" s="14" t="s">
        <v>2669</v>
      </c>
      <c r="D198" s="14" t="s">
        <v>2896</v>
      </c>
      <c r="E198" s="28">
        <v>43991</v>
      </c>
      <c r="F198" s="29" t="s">
        <v>522</v>
      </c>
      <c r="G198" s="30" t="s">
        <v>554</v>
      </c>
      <c r="H198" s="31" t="s">
        <v>2631</v>
      </c>
      <c r="I198" s="30" t="s">
        <v>2670</v>
      </c>
      <c r="J198" s="30" t="s">
        <v>2631</v>
      </c>
    </row>
    <row r="199" spans="1:32" x14ac:dyDescent="0.25">
      <c r="A199" s="27" t="s">
        <v>504</v>
      </c>
      <c r="B199" s="14" t="s">
        <v>286</v>
      </c>
      <c r="C199" s="14" t="s">
        <v>2669</v>
      </c>
      <c r="D199" s="14" t="s">
        <v>2897</v>
      </c>
      <c r="E199" s="28">
        <v>43991</v>
      </c>
      <c r="F199" s="29" t="s">
        <v>522</v>
      </c>
      <c r="G199" s="30" t="s">
        <v>554</v>
      </c>
      <c r="H199" s="31" t="s">
        <v>2631</v>
      </c>
      <c r="I199" s="30" t="s">
        <v>2670</v>
      </c>
      <c r="J199" s="30" t="s">
        <v>2631</v>
      </c>
    </row>
    <row r="200" spans="1:32" x14ac:dyDescent="0.25">
      <c r="A200" s="27" t="s">
        <v>505</v>
      </c>
      <c r="B200" s="14" t="s">
        <v>288</v>
      </c>
      <c r="C200" s="14" t="s">
        <v>2669</v>
      </c>
      <c r="D200" s="14" t="s">
        <v>2898</v>
      </c>
      <c r="E200" s="28">
        <v>43991</v>
      </c>
      <c r="F200" s="29" t="s">
        <v>522</v>
      </c>
      <c r="G200" s="30" t="s">
        <v>554</v>
      </c>
      <c r="H200" s="31" t="s">
        <v>2631</v>
      </c>
      <c r="I200" s="30" t="s">
        <v>2670</v>
      </c>
      <c r="J200" s="30" t="s">
        <v>2631</v>
      </c>
    </row>
    <row r="201" spans="1:32" x14ac:dyDescent="0.25">
      <c r="A201" s="27" t="s">
        <v>506</v>
      </c>
      <c r="B201" s="14" t="s">
        <v>289</v>
      </c>
      <c r="C201" s="14" t="s">
        <v>2669</v>
      </c>
      <c r="D201" s="14" t="s">
        <v>2899</v>
      </c>
      <c r="E201" s="28">
        <v>43991</v>
      </c>
      <c r="F201" s="29" t="s">
        <v>522</v>
      </c>
      <c r="G201" s="30" t="s">
        <v>554</v>
      </c>
      <c r="H201" s="31" t="s">
        <v>2631</v>
      </c>
      <c r="I201" s="30" t="s">
        <v>2670</v>
      </c>
      <c r="J201" s="30" t="s">
        <v>2631</v>
      </c>
    </row>
    <row r="202" spans="1:32" x14ac:dyDescent="0.25">
      <c r="A202" s="27" t="s">
        <v>509</v>
      </c>
      <c r="B202" s="14" t="s">
        <v>291</v>
      </c>
      <c r="C202" s="14" t="s">
        <v>283</v>
      </c>
      <c r="D202" s="14" t="s">
        <v>2900</v>
      </c>
      <c r="E202" s="28">
        <v>43991</v>
      </c>
      <c r="F202" s="29" t="s">
        <v>522</v>
      </c>
      <c r="G202" s="30" t="s">
        <v>554</v>
      </c>
      <c r="H202" s="31" t="s">
        <v>2631</v>
      </c>
      <c r="I202" s="30" t="s">
        <v>2697</v>
      </c>
      <c r="J202" s="30" t="s">
        <v>2631</v>
      </c>
    </row>
    <row r="203" spans="1:32" x14ac:dyDescent="0.25">
      <c r="A203" s="27" t="s">
        <v>510</v>
      </c>
      <c r="B203" s="14" t="s">
        <v>293</v>
      </c>
      <c r="C203" s="14" t="s">
        <v>2669</v>
      </c>
      <c r="D203" s="14" t="s">
        <v>2901</v>
      </c>
      <c r="E203" s="28">
        <v>43991</v>
      </c>
      <c r="F203" s="29" t="s">
        <v>522</v>
      </c>
      <c r="G203" s="30" t="s">
        <v>554</v>
      </c>
      <c r="H203" s="31" t="s">
        <v>2631</v>
      </c>
      <c r="I203" s="30" t="s">
        <v>2670</v>
      </c>
      <c r="J203" s="30" t="s">
        <v>2631</v>
      </c>
    </row>
    <row r="204" spans="1:32" x14ac:dyDescent="0.25">
      <c r="A204" s="27" t="s">
        <v>511</v>
      </c>
      <c r="B204" s="14" t="s">
        <v>294</v>
      </c>
      <c r="C204" s="14" t="s">
        <v>2636</v>
      </c>
      <c r="D204" s="14" t="s">
        <v>2902</v>
      </c>
      <c r="E204" s="28">
        <v>43991</v>
      </c>
      <c r="F204" s="29" t="s">
        <v>522</v>
      </c>
      <c r="G204" s="30" t="s">
        <v>554</v>
      </c>
      <c r="H204" s="31" t="s">
        <v>2631</v>
      </c>
      <c r="I204" s="30" t="s">
        <v>2638</v>
      </c>
      <c r="J204" s="30" t="s">
        <v>2631</v>
      </c>
    </row>
    <row r="205" spans="1:32" x14ac:dyDescent="0.25">
      <c r="A205" s="27" t="s">
        <v>512</v>
      </c>
      <c r="B205" s="14" t="s">
        <v>295</v>
      </c>
      <c r="C205" s="14" t="s">
        <v>2669</v>
      </c>
      <c r="D205" s="14" t="s">
        <v>2903</v>
      </c>
      <c r="E205" s="28">
        <v>43991</v>
      </c>
      <c r="F205" s="29" t="s">
        <v>522</v>
      </c>
      <c r="G205" s="30" t="s">
        <v>554</v>
      </c>
      <c r="H205" s="31" t="s">
        <v>2631</v>
      </c>
      <c r="I205" s="30" t="s">
        <v>2670</v>
      </c>
      <c r="J205" s="30" t="s">
        <v>2631</v>
      </c>
    </row>
    <row r="207" spans="1:32" x14ac:dyDescent="0.25">
      <c r="L207" s="17"/>
      <c r="M207" s="140" t="s">
        <v>2905</v>
      </c>
      <c r="N207" s="140"/>
      <c r="O207" s="140"/>
      <c r="P207" s="140"/>
      <c r="Q207" s="140"/>
      <c r="R207" s="140"/>
      <c r="S207" s="17"/>
      <c r="T207" s="17"/>
      <c r="U207" s="140" t="s">
        <v>2906</v>
      </c>
      <c r="V207" s="140"/>
      <c r="W207" s="140"/>
      <c r="X207" s="140"/>
      <c r="Y207" s="140"/>
      <c r="Z207" s="140"/>
      <c r="AA207" s="140"/>
      <c r="AB207" s="140"/>
      <c r="AC207" s="140"/>
      <c r="AD207" s="140"/>
      <c r="AE207" s="140"/>
      <c r="AF207" s="140"/>
    </row>
    <row r="208" spans="1:32" ht="15.75" thickBot="1" x14ac:dyDescent="0.3">
      <c r="L208" s="35"/>
      <c r="M208" s="17">
        <v>3</v>
      </c>
      <c r="N208" s="17">
        <v>3</v>
      </c>
      <c r="O208" s="17">
        <v>2</v>
      </c>
      <c r="P208" s="36">
        <v>2</v>
      </c>
      <c r="Q208" s="17">
        <v>1</v>
      </c>
      <c r="R208" s="17">
        <v>1</v>
      </c>
      <c r="S208" s="17"/>
      <c r="T208" s="17"/>
      <c r="U208" s="17">
        <v>1</v>
      </c>
      <c r="V208" s="36">
        <v>1</v>
      </c>
      <c r="W208" s="17">
        <v>2</v>
      </c>
      <c r="X208" s="36">
        <v>2</v>
      </c>
      <c r="Y208" s="17">
        <v>3</v>
      </c>
      <c r="Z208" s="36">
        <v>3</v>
      </c>
      <c r="AA208" s="17">
        <v>4</v>
      </c>
      <c r="AB208" s="36">
        <v>4</v>
      </c>
      <c r="AC208" s="17">
        <v>5</v>
      </c>
      <c r="AD208" s="36">
        <v>5</v>
      </c>
      <c r="AE208" s="17">
        <v>6</v>
      </c>
      <c r="AF208" s="36">
        <v>6</v>
      </c>
    </row>
    <row r="209" spans="12:33" x14ac:dyDescent="0.25">
      <c r="L209" s="17" t="s">
        <v>55</v>
      </c>
      <c r="M209" s="37" t="s">
        <v>2907</v>
      </c>
      <c r="N209" s="38" t="s">
        <v>2756</v>
      </c>
      <c r="O209" s="37" t="s">
        <v>2907</v>
      </c>
      <c r="P209" s="38" t="s">
        <v>2755</v>
      </c>
      <c r="Q209" s="37" t="s">
        <v>2753</v>
      </c>
      <c r="R209" s="39" t="s">
        <v>2752</v>
      </c>
      <c r="S209" s="17"/>
      <c r="T209" s="17"/>
      <c r="U209" s="37" t="s">
        <v>2705</v>
      </c>
      <c r="V209" s="38" t="s">
        <v>2707</v>
      </c>
      <c r="W209" s="37" t="s">
        <v>2709</v>
      </c>
      <c r="X209" s="39" t="s">
        <v>2712</v>
      </c>
      <c r="Y209" s="40" t="s">
        <v>2714</v>
      </c>
      <c r="Z209" s="39" t="s">
        <v>2907</v>
      </c>
      <c r="AA209" s="40" t="s">
        <v>2716</v>
      </c>
      <c r="AB209" s="39" t="s">
        <v>2907</v>
      </c>
      <c r="AC209" s="40" t="s">
        <v>199</v>
      </c>
      <c r="AD209" s="39" t="s">
        <v>2907</v>
      </c>
      <c r="AE209" s="40" t="s">
        <v>2718</v>
      </c>
      <c r="AF209" s="39" t="s">
        <v>2907</v>
      </c>
      <c r="AG209" s="17" t="s">
        <v>87</v>
      </c>
    </row>
    <row r="210" spans="12:33" ht="15.75" thickBot="1" x14ac:dyDescent="0.3">
      <c r="L210" s="17" t="s">
        <v>55</v>
      </c>
      <c r="M210" s="41" t="s">
        <v>2757</v>
      </c>
      <c r="N210" s="42" t="s">
        <v>2907</v>
      </c>
      <c r="O210" s="41" t="s">
        <v>165</v>
      </c>
      <c r="P210" s="42" t="s">
        <v>2907</v>
      </c>
      <c r="Q210" s="41" t="s">
        <v>119</v>
      </c>
      <c r="R210" s="43" t="s">
        <v>2751</v>
      </c>
      <c r="S210" s="17"/>
      <c r="T210" s="17"/>
      <c r="U210" s="41" t="s">
        <v>232</v>
      </c>
      <c r="V210" s="42" t="s">
        <v>2706</v>
      </c>
      <c r="W210" s="41" t="s">
        <v>2708</v>
      </c>
      <c r="X210" s="43" t="s">
        <v>2907</v>
      </c>
      <c r="Y210" s="44" t="s">
        <v>2713</v>
      </c>
      <c r="Z210" s="43" t="s">
        <v>172</v>
      </c>
      <c r="AA210" s="44" t="s">
        <v>2907</v>
      </c>
      <c r="AB210" s="43" t="s">
        <v>2717</v>
      </c>
      <c r="AC210" s="44" t="s">
        <v>2907</v>
      </c>
      <c r="AD210" s="43" t="s">
        <v>185</v>
      </c>
      <c r="AE210" s="44" t="s">
        <v>2907</v>
      </c>
      <c r="AF210" s="43" t="s">
        <v>2719</v>
      </c>
      <c r="AG210" s="17" t="s">
        <v>87</v>
      </c>
    </row>
    <row r="211" spans="12:33" ht="15.75" thickBot="1" x14ac:dyDescent="0.3">
      <c r="L211" s="17"/>
      <c r="M211" s="17"/>
      <c r="N211" s="17"/>
      <c r="O211" s="17"/>
      <c r="P211" s="17"/>
      <c r="Q211" s="17"/>
      <c r="R211" s="17"/>
      <c r="S211" s="17"/>
      <c r="T211" s="17"/>
      <c r="U211" s="17"/>
      <c r="V211" s="17"/>
      <c r="W211" s="17"/>
      <c r="X211" s="17"/>
      <c r="Y211" s="17"/>
      <c r="Z211" s="17"/>
      <c r="AA211" s="17"/>
      <c r="AB211" s="17"/>
      <c r="AC211" s="17"/>
      <c r="AD211" s="17"/>
      <c r="AE211" s="17"/>
      <c r="AF211" s="17"/>
    </row>
    <row r="212" spans="12:33" x14ac:dyDescent="0.25">
      <c r="L212" s="17" t="s">
        <v>43</v>
      </c>
      <c r="M212" s="37" t="s">
        <v>2907</v>
      </c>
      <c r="N212" s="38" t="s">
        <v>2748</v>
      </c>
      <c r="O212" s="37" t="s">
        <v>2907</v>
      </c>
      <c r="P212" s="38" t="s">
        <v>2907</v>
      </c>
      <c r="Q212" s="37" t="s">
        <v>2744</v>
      </c>
      <c r="R212" s="39" t="s">
        <v>2742</v>
      </c>
      <c r="S212" s="17"/>
      <c r="T212" s="17"/>
      <c r="U212" s="37" t="s">
        <v>2685</v>
      </c>
      <c r="V212" s="38" t="s">
        <v>2689</v>
      </c>
      <c r="W212" s="37" t="s">
        <v>2691</v>
      </c>
      <c r="X212" s="39" t="s">
        <v>2694</v>
      </c>
      <c r="Y212" s="40" t="s">
        <v>2696</v>
      </c>
      <c r="Z212" s="39" t="s">
        <v>2907</v>
      </c>
      <c r="AA212" s="40" t="s">
        <v>196</v>
      </c>
      <c r="AB212" s="39" t="s">
        <v>2907</v>
      </c>
      <c r="AC212" s="40" t="s">
        <v>2701</v>
      </c>
      <c r="AD212" s="39" t="s">
        <v>2907</v>
      </c>
      <c r="AE212" s="40" t="s">
        <v>2703</v>
      </c>
      <c r="AF212" s="39" t="s">
        <v>2907</v>
      </c>
      <c r="AG212" s="17" t="s">
        <v>63</v>
      </c>
    </row>
    <row r="213" spans="12:33" ht="15.75" thickBot="1" x14ac:dyDescent="0.3">
      <c r="L213" s="17" t="s">
        <v>43</v>
      </c>
      <c r="M213" s="41" t="s">
        <v>2749</v>
      </c>
      <c r="N213" s="42" t="s">
        <v>2907</v>
      </c>
      <c r="O213" s="41" t="s">
        <v>2747</v>
      </c>
      <c r="P213" s="42" t="s">
        <v>2746</v>
      </c>
      <c r="Q213" s="41" t="s">
        <v>2745</v>
      </c>
      <c r="R213" s="43" t="s">
        <v>2743</v>
      </c>
      <c r="S213" s="17"/>
      <c r="T213" s="17"/>
      <c r="U213" s="41" t="s">
        <v>2688</v>
      </c>
      <c r="V213" s="42" t="s">
        <v>2690</v>
      </c>
      <c r="W213" s="41" t="s">
        <v>2692</v>
      </c>
      <c r="X213" s="43" t="s">
        <v>2907</v>
      </c>
      <c r="Y213" s="44" t="s">
        <v>2698</v>
      </c>
      <c r="Z213" s="43" t="s">
        <v>2699</v>
      </c>
      <c r="AA213" s="44" t="s">
        <v>2907</v>
      </c>
      <c r="AB213" s="43" t="s">
        <v>2700</v>
      </c>
      <c r="AC213" s="44" t="s">
        <v>2907</v>
      </c>
      <c r="AD213" s="43" t="s">
        <v>2702</v>
      </c>
      <c r="AE213" s="44" t="s">
        <v>2907</v>
      </c>
      <c r="AF213" s="43" t="s">
        <v>2704</v>
      </c>
      <c r="AG213" s="17" t="s">
        <v>63</v>
      </c>
    </row>
    <row r="214" spans="12:33" ht="15.75" thickBot="1" x14ac:dyDescent="0.3">
      <c r="L214" s="17"/>
      <c r="M214" s="17"/>
      <c r="N214" s="17"/>
      <c r="O214" s="17"/>
      <c r="P214" s="17"/>
      <c r="Q214" s="17"/>
      <c r="R214" s="17"/>
      <c r="S214" s="17"/>
      <c r="T214" s="17"/>
      <c r="U214" s="17"/>
      <c r="V214" s="17"/>
      <c r="W214" s="17"/>
      <c r="X214" s="17"/>
      <c r="Y214" s="17"/>
      <c r="Z214" s="17"/>
      <c r="AA214" s="17"/>
      <c r="AB214" s="17"/>
      <c r="AC214" s="17"/>
      <c r="AD214" s="17"/>
      <c r="AE214" s="17"/>
      <c r="AF214" s="17"/>
    </row>
    <row r="215" spans="12:33" x14ac:dyDescent="0.25">
      <c r="L215" s="17" t="s">
        <v>30</v>
      </c>
      <c r="M215" s="37" t="s">
        <v>2907</v>
      </c>
      <c r="N215" s="39" t="s">
        <v>2739</v>
      </c>
      <c r="O215" s="37" t="s">
        <v>2907</v>
      </c>
      <c r="P215" s="39" t="s">
        <v>2907</v>
      </c>
      <c r="Q215" s="37" t="s">
        <v>2735</v>
      </c>
      <c r="R215" s="39" t="s">
        <v>2732</v>
      </c>
      <c r="S215" s="17"/>
      <c r="T215" s="17"/>
      <c r="U215" s="37" t="s">
        <v>2660</v>
      </c>
      <c r="V215" s="39" t="s">
        <v>2665</v>
      </c>
      <c r="W215" s="40" t="s">
        <v>2907</v>
      </c>
      <c r="X215" s="39" t="s">
        <v>2671</v>
      </c>
      <c r="Y215" s="40" t="s">
        <v>290</v>
      </c>
      <c r="Z215" s="39" t="s">
        <v>2907</v>
      </c>
      <c r="AA215" s="40" t="s">
        <v>2675</v>
      </c>
      <c r="AB215" s="39" t="s">
        <v>2907</v>
      </c>
      <c r="AC215" s="40" t="s">
        <v>2680</v>
      </c>
      <c r="AD215" s="39" t="s">
        <v>2907</v>
      </c>
      <c r="AE215" s="40" t="s">
        <v>2682</v>
      </c>
      <c r="AF215" s="39" t="s">
        <v>2907</v>
      </c>
      <c r="AG215" s="17" t="s">
        <v>37</v>
      </c>
    </row>
    <row r="216" spans="12:33" ht="15.75" thickBot="1" x14ac:dyDescent="0.3">
      <c r="L216" s="17" t="s">
        <v>30</v>
      </c>
      <c r="M216" s="41" t="s">
        <v>2740</v>
      </c>
      <c r="N216" s="43" t="s">
        <v>2907</v>
      </c>
      <c r="O216" s="41" t="s">
        <v>2738</v>
      </c>
      <c r="P216" s="43" t="s">
        <v>2737</v>
      </c>
      <c r="Q216" s="41" t="s">
        <v>2733</v>
      </c>
      <c r="R216" s="43" t="s">
        <v>2731</v>
      </c>
      <c r="S216" s="17"/>
      <c r="T216" s="17"/>
      <c r="U216" s="41" t="s">
        <v>2658</v>
      </c>
      <c r="V216" s="43" t="s">
        <v>2663</v>
      </c>
      <c r="W216" s="44" t="s">
        <v>2668</v>
      </c>
      <c r="X216" s="43" t="s">
        <v>287</v>
      </c>
      <c r="Y216" s="44" t="s">
        <v>2673</v>
      </c>
      <c r="Z216" s="43" t="s">
        <v>2674</v>
      </c>
      <c r="AA216" s="44" t="s">
        <v>2907</v>
      </c>
      <c r="AB216" s="43" t="s">
        <v>2677</v>
      </c>
      <c r="AC216" s="44" t="s">
        <v>2907</v>
      </c>
      <c r="AD216" s="43" t="s">
        <v>2681</v>
      </c>
      <c r="AE216" s="44" t="s">
        <v>2907</v>
      </c>
      <c r="AF216" s="43" t="s">
        <v>102</v>
      </c>
      <c r="AG216" s="17" t="s">
        <v>37</v>
      </c>
    </row>
    <row r="217" spans="12:33" ht="15.75" thickBot="1" x14ac:dyDescent="0.3">
      <c r="L217" s="17"/>
      <c r="M217" s="17"/>
      <c r="N217" s="17"/>
      <c r="O217" s="17"/>
      <c r="P217" s="17"/>
      <c r="Q217" s="17"/>
      <c r="R217" s="17"/>
      <c r="S217" s="17"/>
      <c r="T217" s="17"/>
      <c r="U217" s="17"/>
      <c r="V217" s="17"/>
      <c r="W217" s="17"/>
      <c r="X217" s="17"/>
      <c r="Y217" s="17"/>
      <c r="Z217" s="17"/>
      <c r="AA217" s="17"/>
      <c r="AB217" s="17"/>
      <c r="AC217" s="17"/>
      <c r="AD217" s="17"/>
      <c r="AE217" s="17"/>
      <c r="AF217" s="17"/>
    </row>
    <row r="218" spans="12:33" x14ac:dyDescent="0.25">
      <c r="L218" s="17" t="s">
        <v>18</v>
      </c>
      <c r="M218" s="37" t="s">
        <v>2907</v>
      </c>
      <c r="N218" s="39" t="s">
        <v>2729</v>
      </c>
      <c r="O218" s="37" t="s">
        <v>2907</v>
      </c>
      <c r="P218" s="39" t="s">
        <v>2725</v>
      </c>
      <c r="Q218" s="37" t="s">
        <v>2724</v>
      </c>
      <c r="R218" s="39" t="s">
        <v>2720</v>
      </c>
      <c r="S218" s="17"/>
      <c r="T218" s="17"/>
      <c r="U218" s="37" t="s">
        <v>2630</v>
      </c>
      <c r="V218" s="39" t="s">
        <v>2637</v>
      </c>
      <c r="W218" s="40" t="s">
        <v>2907</v>
      </c>
      <c r="X218" s="39" t="s">
        <v>2646</v>
      </c>
      <c r="Y218" s="40" t="s">
        <v>187</v>
      </c>
      <c r="Z218" s="39" t="s">
        <v>2907</v>
      </c>
      <c r="AA218" s="40" t="s">
        <v>189</v>
      </c>
      <c r="AB218" s="39" t="s">
        <v>2907</v>
      </c>
      <c r="AC218" s="40" t="s">
        <v>2653</v>
      </c>
      <c r="AD218" s="39" t="s">
        <v>2907</v>
      </c>
      <c r="AE218" s="40" t="s">
        <v>2656</v>
      </c>
      <c r="AF218" s="39" t="s">
        <v>2907</v>
      </c>
      <c r="AG218" s="17" t="s">
        <v>11</v>
      </c>
    </row>
    <row r="219" spans="12:33" ht="15.75" thickBot="1" x14ac:dyDescent="0.3">
      <c r="L219" s="17" t="s">
        <v>18</v>
      </c>
      <c r="M219" s="41" t="s">
        <v>2730</v>
      </c>
      <c r="N219" s="43" t="s">
        <v>2907</v>
      </c>
      <c r="O219" s="41" t="s">
        <v>2728</v>
      </c>
      <c r="P219" s="43" t="s">
        <v>2727</v>
      </c>
      <c r="Q219" s="41" t="s">
        <v>2907</v>
      </c>
      <c r="R219" s="43" t="s">
        <v>2722</v>
      </c>
      <c r="S219" s="17"/>
      <c r="T219" s="17"/>
      <c r="U219" s="41" t="s">
        <v>2634</v>
      </c>
      <c r="V219" s="43" t="s">
        <v>2640</v>
      </c>
      <c r="W219" s="44" t="s">
        <v>2643</v>
      </c>
      <c r="X219" s="43" t="s">
        <v>2648</v>
      </c>
      <c r="Y219" s="44" t="s">
        <v>2651</v>
      </c>
      <c r="Z219" s="43" t="s">
        <v>194</v>
      </c>
      <c r="AA219" s="44" t="s">
        <v>2907</v>
      </c>
      <c r="AB219" s="43" t="s">
        <v>201</v>
      </c>
      <c r="AC219" s="44" t="s">
        <v>2907</v>
      </c>
      <c r="AD219" s="43" t="s">
        <v>2655</v>
      </c>
      <c r="AE219" s="44" t="s">
        <v>2907</v>
      </c>
      <c r="AF219" s="43" t="s">
        <v>22</v>
      </c>
      <c r="AG219" s="17" t="s">
        <v>11</v>
      </c>
    </row>
    <row r="220" spans="12:33" x14ac:dyDescent="0.25">
      <c r="S220" s="141" t="s">
        <v>2908</v>
      </c>
      <c r="T220" s="141"/>
    </row>
    <row r="222" spans="12:33" x14ac:dyDescent="0.25">
      <c r="M222" t="s">
        <v>525</v>
      </c>
      <c r="S222" t="s">
        <v>2910</v>
      </c>
      <c r="Y222" t="s">
        <v>2912</v>
      </c>
    </row>
    <row r="223" spans="12:33" x14ac:dyDescent="0.25">
      <c r="N223" t="s">
        <v>151</v>
      </c>
      <c r="O223" t="s">
        <v>164</v>
      </c>
      <c r="P223" t="s">
        <v>178</v>
      </c>
      <c r="Q223" t="s">
        <v>191</v>
      </c>
      <c r="R223" t="s">
        <v>203</v>
      </c>
      <c r="U223" t="s">
        <v>254</v>
      </c>
      <c r="V223" t="s">
        <v>263</v>
      </c>
      <c r="W223" t="s">
        <v>273</v>
      </c>
      <c r="X223" t="s">
        <v>282</v>
      </c>
      <c r="Y223" t="s">
        <v>292</v>
      </c>
    </row>
    <row r="224" spans="12:33" ht="15" customHeight="1" x14ac:dyDescent="0.25">
      <c r="N224" s="142" t="s">
        <v>2913</v>
      </c>
      <c r="O224" s="142" t="s">
        <v>2914</v>
      </c>
      <c r="P224" s="142" t="s">
        <v>2915</v>
      </c>
      <c r="Q224" s="142" t="s">
        <v>2916</v>
      </c>
      <c r="R224" s="142" t="s">
        <v>2917</v>
      </c>
      <c r="S224" s="46" t="s">
        <v>2918</v>
      </c>
      <c r="T224" s="46"/>
      <c r="U224" s="142" t="s">
        <v>2919</v>
      </c>
      <c r="V224" s="142" t="s">
        <v>2920</v>
      </c>
      <c r="W224" s="142" t="s">
        <v>2921</v>
      </c>
      <c r="X224" s="142" t="s">
        <v>2922</v>
      </c>
      <c r="Y224" s="142" t="s">
        <v>2923</v>
      </c>
      <c r="Z224" t="s">
        <v>252</v>
      </c>
    </row>
    <row r="225" spans="13:26" x14ac:dyDescent="0.25">
      <c r="N225" s="142"/>
      <c r="O225" s="142"/>
      <c r="P225" s="142"/>
      <c r="Q225" s="142"/>
      <c r="R225" s="142"/>
      <c r="S225" s="46"/>
      <c r="T225" s="46"/>
      <c r="U225" s="142"/>
      <c r="V225" s="142"/>
      <c r="W225" s="142"/>
      <c r="X225" s="142"/>
      <c r="Y225" s="142"/>
    </row>
    <row r="226" spans="13:26" x14ac:dyDescent="0.25">
      <c r="N226" s="142"/>
      <c r="O226" s="142"/>
      <c r="P226" s="142"/>
      <c r="Q226" s="142"/>
      <c r="R226" s="142"/>
      <c r="S226" s="46"/>
      <c r="T226" s="46"/>
      <c r="U226" s="142"/>
      <c r="V226" s="142"/>
      <c r="W226" s="142"/>
      <c r="X226" s="142"/>
      <c r="Y226" s="142"/>
    </row>
    <row r="227" spans="13:26" x14ac:dyDescent="0.25">
      <c r="N227" s="142"/>
      <c r="O227" s="142"/>
      <c r="P227" s="142"/>
      <c r="Q227" s="142"/>
      <c r="R227" s="142"/>
      <c r="S227" s="46"/>
      <c r="T227" s="46"/>
      <c r="U227" s="142"/>
      <c r="V227" s="142"/>
      <c r="W227" s="142"/>
      <c r="X227" s="142"/>
      <c r="Y227" s="142"/>
    </row>
    <row r="228" spans="13:26" x14ac:dyDescent="0.25">
      <c r="N228" s="142"/>
      <c r="O228" s="142"/>
      <c r="P228" s="142"/>
      <c r="Q228" s="142"/>
      <c r="R228" s="142"/>
      <c r="S228" s="46"/>
      <c r="T228" s="46"/>
      <c r="U228" s="142"/>
      <c r="V228" s="142"/>
      <c r="W228" s="142"/>
      <c r="X228" s="142"/>
      <c r="Y228" s="142"/>
    </row>
    <row r="229" spans="13:26" x14ac:dyDescent="0.25">
      <c r="N229" s="142"/>
      <c r="O229" s="142"/>
      <c r="P229" s="142"/>
      <c r="Q229" s="142"/>
      <c r="R229" s="142"/>
      <c r="S229" s="46"/>
      <c r="T229" s="46"/>
      <c r="U229" s="142"/>
      <c r="V229" s="142"/>
      <c r="W229" s="142"/>
      <c r="X229" s="142"/>
      <c r="Y229" s="142"/>
    </row>
    <row r="230" spans="13:26" x14ac:dyDescent="0.25">
      <c r="N230" s="142"/>
      <c r="O230" s="142"/>
      <c r="P230" s="142"/>
      <c r="Q230" s="142"/>
      <c r="R230" s="142"/>
      <c r="S230" s="46"/>
      <c r="T230" s="46"/>
      <c r="U230" s="142"/>
      <c r="V230" s="142"/>
      <c r="W230" s="142"/>
      <c r="X230" s="142"/>
      <c r="Y230" s="142"/>
    </row>
    <row r="231" spans="13:26" x14ac:dyDescent="0.25">
      <c r="M231" s="45" t="s">
        <v>149</v>
      </c>
      <c r="N231" s="142"/>
      <c r="O231" s="142"/>
      <c r="P231" s="142"/>
      <c r="Q231" s="142"/>
      <c r="R231" s="142"/>
      <c r="S231" s="46"/>
      <c r="T231" s="46"/>
      <c r="U231" s="142"/>
      <c r="V231" s="142"/>
      <c r="W231" s="142"/>
      <c r="X231" s="142"/>
      <c r="Y231" s="142"/>
      <c r="Z231" t="s">
        <v>205</v>
      </c>
    </row>
    <row r="232" spans="13:26" x14ac:dyDescent="0.25">
      <c r="N232" s="142"/>
      <c r="O232" s="142"/>
      <c r="P232" s="142"/>
      <c r="Q232" s="142"/>
      <c r="R232" s="142"/>
      <c r="S232" s="46"/>
      <c r="T232" s="46"/>
      <c r="U232" s="142"/>
      <c r="V232" s="142"/>
      <c r="W232" s="142"/>
      <c r="X232" s="142"/>
      <c r="Y232" s="142"/>
    </row>
    <row r="233" spans="13:26" x14ac:dyDescent="0.25">
      <c r="N233" s="142"/>
      <c r="O233" s="142"/>
      <c r="P233" s="142"/>
      <c r="Q233" s="142"/>
      <c r="R233" s="142"/>
      <c r="S233" s="46"/>
      <c r="T233" s="46"/>
      <c r="U233" s="142"/>
      <c r="V233" s="142"/>
      <c r="W233" s="142"/>
      <c r="X233" s="142"/>
      <c r="Y233" s="142"/>
    </row>
    <row r="234" spans="13:26" x14ac:dyDescent="0.25">
      <c r="N234" s="142"/>
      <c r="O234" s="142"/>
      <c r="P234" s="142"/>
      <c r="Q234" s="142"/>
      <c r="R234" s="142"/>
      <c r="S234" s="46"/>
      <c r="T234" s="46"/>
      <c r="U234" s="142"/>
      <c r="V234" s="142"/>
      <c r="W234" s="142"/>
      <c r="X234" s="142"/>
      <c r="Y234" s="142"/>
    </row>
    <row r="235" spans="13:26" x14ac:dyDescent="0.25">
      <c r="N235" s="142"/>
      <c r="O235" s="142"/>
      <c r="P235" s="142"/>
      <c r="Q235" s="142"/>
      <c r="R235" s="142"/>
      <c r="S235" s="46"/>
      <c r="T235" s="46"/>
      <c r="U235" s="142"/>
      <c r="V235" s="142"/>
      <c r="W235" s="142"/>
      <c r="X235" s="142"/>
      <c r="Y235" s="142"/>
    </row>
    <row r="236" spans="13:26" x14ac:dyDescent="0.25">
      <c r="N236" s="142"/>
      <c r="O236" s="142"/>
      <c r="P236" s="142"/>
      <c r="Q236" s="142"/>
      <c r="R236" s="142"/>
      <c r="S236" s="46"/>
      <c r="T236" s="46"/>
      <c r="U236" s="142"/>
      <c r="V236" s="142"/>
      <c r="W236" s="142"/>
      <c r="X236" s="142"/>
      <c r="Y236" s="142"/>
    </row>
    <row r="237" spans="13:26" x14ac:dyDescent="0.25">
      <c r="N237" s="142"/>
      <c r="O237" s="142"/>
      <c r="P237" s="142"/>
      <c r="Q237" s="142"/>
      <c r="R237" s="142"/>
      <c r="S237" s="46"/>
      <c r="T237" s="46"/>
      <c r="U237" s="142"/>
      <c r="V237" s="142"/>
      <c r="W237" s="142"/>
      <c r="X237" s="142"/>
      <c r="Y237" s="142"/>
    </row>
    <row r="238" spans="13:26" x14ac:dyDescent="0.25">
      <c r="N238" s="142"/>
      <c r="O238" s="142"/>
      <c r="P238" s="142"/>
      <c r="Q238" s="142"/>
      <c r="R238" s="142"/>
      <c r="S238" s="46"/>
      <c r="T238" s="46"/>
      <c r="U238" s="142"/>
      <c r="V238" s="142"/>
      <c r="W238" s="142"/>
      <c r="X238" s="142"/>
      <c r="Y238" s="142"/>
    </row>
    <row r="239" spans="13:26" x14ac:dyDescent="0.25">
      <c r="U239" t="s">
        <v>207</v>
      </c>
      <c r="V239" t="s">
        <v>216</v>
      </c>
      <c r="W239" t="s">
        <v>225</v>
      </c>
      <c r="X239" t="s">
        <v>236</v>
      </c>
      <c r="Y239" t="s">
        <v>245</v>
      </c>
    </row>
    <row r="240" spans="13:26" ht="15" customHeight="1" x14ac:dyDescent="0.25">
      <c r="U240" s="142" t="s">
        <v>2924</v>
      </c>
      <c r="V240" s="142" t="s">
        <v>2925</v>
      </c>
      <c r="W240" s="142" t="s">
        <v>2926</v>
      </c>
      <c r="X240" s="142" t="s">
        <v>2927</v>
      </c>
      <c r="Y240" s="142" t="s">
        <v>2928</v>
      </c>
    </row>
    <row r="241" spans="16:26" x14ac:dyDescent="0.25">
      <c r="U241" s="142"/>
      <c r="V241" s="142"/>
      <c r="W241" s="142"/>
      <c r="X241" s="142"/>
      <c r="Y241" s="142"/>
    </row>
    <row r="242" spans="16:26" x14ac:dyDescent="0.25">
      <c r="U242" s="142"/>
      <c r="V242" s="142"/>
      <c r="W242" s="142"/>
      <c r="X242" s="142"/>
      <c r="Y242" s="142"/>
    </row>
    <row r="243" spans="16:26" x14ac:dyDescent="0.25">
      <c r="U243" s="142"/>
      <c r="V243" s="142"/>
      <c r="W243" s="142"/>
      <c r="X243" s="142"/>
      <c r="Y243" s="142"/>
    </row>
    <row r="244" spans="16:26" x14ac:dyDescent="0.25">
      <c r="U244" s="142"/>
      <c r="V244" s="142"/>
      <c r="W244" s="142"/>
      <c r="X244" s="142"/>
      <c r="Y244" s="142"/>
    </row>
    <row r="245" spans="16:26" x14ac:dyDescent="0.25">
      <c r="U245" s="142"/>
      <c r="V245" s="142"/>
      <c r="W245" s="142"/>
      <c r="X245" s="142"/>
      <c r="Y245" s="142"/>
    </row>
    <row r="246" spans="16:26" x14ac:dyDescent="0.25">
      <c r="U246" s="142"/>
      <c r="V246" s="142"/>
      <c r="W246" s="142"/>
      <c r="X246" s="142"/>
      <c r="Y246" s="142"/>
    </row>
    <row r="247" spans="16:26" x14ac:dyDescent="0.25">
      <c r="P247" t="s">
        <v>2909</v>
      </c>
      <c r="U247" s="142"/>
      <c r="V247" s="142"/>
      <c r="W247" s="142"/>
      <c r="X247" s="142"/>
      <c r="Y247" s="142"/>
      <c r="Z247" t="s">
        <v>252</v>
      </c>
    </row>
    <row r="248" spans="16:26" x14ac:dyDescent="0.25">
      <c r="U248" s="142"/>
      <c r="V248" s="142"/>
      <c r="W248" s="142"/>
      <c r="X248" s="142"/>
      <c r="Y248" s="142"/>
    </row>
    <row r="249" spans="16:26" x14ac:dyDescent="0.25">
      <c r="U249" s="142"/>
      <c r="V249" s="142"/>
      <c r="W249" s="142"/>
      <c r="X249" s="142"/>
      <c r="Y249" s="142"/>
    </row>
    <row r="250" spans="16:26" x14ac:dyDescent="0.25">
      <c r="U250" s="142"/>
      <c r="V250" s="142"/>
      <c r="W250" s="142"/>
      <c r="X250" s="142"/>
      <c r="Y250" s="142"/>
    </row>
    <row r="251" spans="16:26" x14ac:dyDescent="0.25">
      <c r="U251" s="142"/>
      <c r="V251" s="142"/>
      <c r="W251" s="142"/>
      <c r="X251" s="142"/>
      <c r="Y251" s="142"/>
    </row>
    <row r="252" spans="16:26" x14ac:dyDescent="0.25">
      <c r="U252" s="142"/>
      <c r="V252" s="142"/>
      <c r="W252" s="142"/>
      <c r="X252" s="142"/>
      <c r="Y252" s="142"/>
    </row>
    <row r="253" spans="16:26" x14ac:dyDescent="0.25">
      <c r="U253" s="142"/>
      <c r="V253" s="142"/>
      <c r="W253" s="142"/>
      <c r="X253" s="142"/>
      <c r="Y253" s="142"/>
    </row>
    <row r="254" spans="16:26" x14ac:dyDescent="0.25">
      <c r="U254" s="142"/>
      <c r="V254" s="142"/>
      <c r="W254" s="142"/>
      <c r="X254" s="142"/>
      <c r="Y254" s="142"/>
    </row>
    <row r="256" spans="16:26" x14ac:dyDescent="0.25">
      <c r="S256" t="s">
        <v>2911</v>
      </c>
    </row>
  </sheetData>
  <mergeCells count="19">
    <mergeCell ref="U240:U254"/>
    <mergeCell ref="V240:V254"/>
    <mergeCell ref="W240:W254"/>
    <mergeCell ref="X240:X254"/>
    <mergeCell ref="Y240:Y254"/>
    <mergeCell ref="A1:C2"/>
    <mergeCell ref="M207:R207"/>
    <mergeCell ref="U207:AF207"/>
    <mergeCell ref="S220:T220"/>
    <mergeCell ref="N224:N238"/>
    <mergeCell ref="O224:O238"/>
    <mergeCell ref="P224:P238"/>
    <mergeCell ref="Q224:Q238"/>
    <mergeCell ref="R224:R238"/>
    <mergeCell ref="U224:U238"/>
    <mergeCell ref="V224:V238"/>
    <mergeCell ref="W224:W238"/>
    <mergeCell ref="X224:X238"/>
    <mergeCell ref="Y224:Y238"/>
  </mergeCells>
  <conditionalFormatting sqref="H5:H205 J5:J205">
    <cfRule type="containsText" dxfId="30" priority="13" operator="containsText" text="MISMATCH">
      <formula>NOT(ISERROR(SEARCH("MISMATCH",H5)))</formula>
    </cfRule>
  </conditionalFormatting>
  <conditionalFormatting sqref="L215:L220">
    <cfRule type="cellIs" dxfId="29" priority="3" operator="equal">
      <formula>10</formula>
    </cfRule>
    <cfRule type="cellIs" dxfId="28" priority="4" operator="equal">
      <formula>13</formula>
    </cfRule>
    <cfRule type="cellIs" dxfId="27" priority="5" operator="equal">
      <formula>31</formula>
    </cfRule>
    <cfRule type="cellIs" dxfId="26" priority="6" operator="equal">
      <formula>25</formula>
    </cfRule>
    <cfRule type="cellIs" dxfId="25" priority="7" operator="equal">
      <formula>19</formula>
    </cfRule>
    <cfRule type="cellIs" dxfId="24" priority="8" operator="equal">
      <formula>4</formula>
    </cfRule>
    <cfRule type="cellIs" dxfId="23" priority="9" operator="equal">
      <formula>7</formula>
    </cfRule>
    <cfRule type="cellIs" dxfId="22" priority="10" operator="equal">
      <formula>1</formula>
    </cfRule>
  </conditionalFormatting>
  <conditionalFormatting sqref="O220 X208 X220">
    <cfRule type="cellIs" dxfId="21" priority="1" operator="equal">
      <formula>16</formula>
    </cfRule>
    <cfRule type="cellIs" dxfId="20" priority="2" operator="equal">
      <formula>22</formula>
    </cfRule>
  </conditionalFormatting>
  <conditionalFormatting sqref="P220">
    <cfRule type="duplicateValues" dxfId="19" priority="11"/>
  </conditionalFormatting>
  <conditionalFormatting sqref="Q220">
    <cfRule type="duplicateValues" dxfId="18" priority="12"/>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METRC</vt:lpstr>
      <vt:lpstr>How-to</vt:lpstr>
      <vt:lpstr>ScanWorkbook</vt:lpstr>
      <vt:lpstr>checks 6.29</vt:lpstr>
      <vt:lpstr>TABLE</vt:lpstr>
      <vt:lpstr>nextcloneround</vt:lpstr>
      <vt:lpstr>Pivot</vt:lpstr>
      <vt:lpstr>MapWorkbook</vt:lpstr>
      <vt:lpstr>ScanRecord</vt:lpstr>
      <vt:lpstr>OLDScanRecord</vt:lpstr>
      <vt:lpstr>12.10.2020</vt:lpstr>
      <vt:lpstr>11.19.2020</vt:lpstr>
      <vt:lpstr>10.28.2020</vt:lpstr>
      <vt:lpstr>10.7.2020</vt:lpstr>
      <vt:lpstr>9.16.2020</vt:lpstr>
      <vt:lpstr>8.26.2020</vt:lpstr>
      <vt:lpstr>8.5.2020</vt:lpstr>
      <vt:lpstr>7.17.2020</vt:lpstr>
      <vt:lpstr>7.15.2020 (OLD)</vt:lpstr>
      <vt:lpstr>6.30.2020</vt:lpstr>
      <vt:lpstr>6.9.2020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Hannah Blice</dc:creator>
  <cp:lastModifiedBy>Hannah Blice</cp:lastModifiedBy>
  <cp:lastPrinted>2020-07-17T18:33:55Z</cp:lastPrinted>
  <dcterms:created xsi:type="dcterms:W3CDTF">2020-06-09T14:09:05Z</dcterms:created>
  <dcterms:modified xsi:type="dcterms:W3CDTF">2020-12-14T16:21:20Z</dcterms:modified>
</cp:coreProperties>
</file>